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4"/>
  <workbookPr filterPrivacy="1" codeName="ThisWorkbook" defaultThemeVersion="124226"/>
  <xr:revisionPtr revIDLastSave="0" documentId="13_ncr:1_{E739C9FD-799C-2842-ACA4-31FC892C0B43}" xr6:coauthVersionLast="47" xr6:coauthVersionMax="47" xr10:uidLastSave="{00000000-0000-0000-0000-000000000000}"/>
  <bookViews>
    <workbookView xWindow="0" yWindow="0" windowWidth="28800" windowHeight="18000" activeTab="1" xr2:uid="{00000000-000D-0000-FFFF-FFFF00000000}"/>
  </bookViews>
  <sheets>
    <sheet name="Hướng dẫn chung" sheetId="1" r:id="rId1"/>
    <sheet name="Tokhai01_TKSDDPNN" sheetId="2" r:id="rId2"/>
    <sheet name="TT_NSD" sheetId="3" r:id="rId3"/>
    <sheet name="01_DMLoaiDat" sheetId="4" r:id="rId4"/>
    <sheet name="02_DMLoaiDuong" sheetId="5" r:id="rId5"/>
    <sheet name="03_DMMucDich" sheetId="6" r:id="rId6"/>
    <sheet name="04_DMViTriHang" sheetId="7" r:id="rId7"/>
    <sheet name="05_DMToThon" sheetId="8" r:id="rId8"/>
    <sheet name="06_DMDuongVung" sheetId="9" r:id="rId9"/>
    <sheet name="07_DMDoanDuong" sheetId="10" r:id="rId10"/>
    <sheet name="08_DMGiaDat" sheetId="11" r:id="rId11"/>
    <sheet name="9_DM_Tinh_TP" sheetId="12" r:id="rId12"/>
    <sheet name="10_DMQuanHuyen" sheetId="13" r:id="rId13"/>
    <sheet name="11_DMPhuongXa" sheetId="14" r:id="rId14"/>
    <sheet name="12_DM_MienGiam" sheetId="15" r:id="rId15"/>
  </sheets>
  <definedNames>
    <definedName name="_xlnm._FilterDatabase" localSheetId="1" hidden="1">Tokhai01_TKSDDPNN!$A$14:$EC$1170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6" i="2" l="1"/>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15" i="2"/>
  <c r="EA1170" i="2"/>
  <c r="EB1170" i="2" s="1"/>
  <c r="DY1170" i="2"/>
  <c r="DZ1170" i="2" s="1"/>
  <c r="DW1170" i="2"/>
  <c r="DX1170" i="2" s="1"/>
  <c r="DU1170" i="2"/>
  <c r="DV1170" i="2" s="1"/>
  <c r="EC1170" i="2" s="1"/>
  <c r="CR1170" i="2" s="1"/>
  <c r="CT1170" i="2" s="1"/>
  <c r="DN1170" i="2" s="1"/>
  <c r="DO1170" i="2" s="1"/>
  <c r="DQ1170" i="2"/>
  <c r="DR1170" i="2" s="1"/>
  <c r="DS1170" i="2" s="1"/>
  <c r="DF1170" i="2"/>
  <c r="DJ1170" i="2" s="1"/>
  <c r="CL1170" i="2"/>
  <c r="CF1170" i="2"/>
  <c r="CE1170" i="2"/>
  <c r="CD1170" i="2"/>
  <c r="CC1170" i="2"/>
  <c r="BZ1170" i="2"/>
  <c r="CK1170" i="2" s="1"/>
  <c r="BY1170" i="2"/>
  <c r="BX1170" i="2"/>
  <c r="BW1170" i="2"/>
  <c r="BV1170" i="2"/>
  <c r="BP1170" i="2"/>
  <c r="BO1170" i="2"/>
  <c r="BN1170" i="2"/>
  <c r="BM1170" i="2"/>
  <c r="BL1170" i="2"/>
  <c r="BK1170" i="2"/>
  <c r="BJ1170" i="2"/>
  <c r="BI1170" i="2"/>
  <c r="AT1170" i="2"/>
  <c r="V1170" i="2"/>
  <c r="EA1169" i="2"/>
  <c r="EB1169" i="2" s="1"/>
  <c r="DY1169" i="2"/>
  <c r="DZ1169" i="2" s="1"/>
  <c r="DW1169" i="2"/>
  <c r="DX1169" i="2" s="1"/>
  <c r="DU1169" i="2"/>
  <c r="DV1169" i="2" s="1"/>
  <c r="EC1169" i="2" s="1"/>
  <c r="CR1169" i="2" s="1"/>
  <c r="CT1169" i="2" s="1"/>
  <c r="DQ1169" i="2"/>
  <c r="DR1169" i="2" s="1"/>
  <c r="DS1169" i="2" s="1"/>
  <c r="DF1169" i="2"/>
  <c r="DJ1169" i="2" s="1"/>
  <c r="CL1169" i="2"/>
  <c r="CF1169" i="2"/>
  <c r="CE1169" i="2"/>
  <c r="CD1169" i="2"/>
  <c r="CC1169" i="2"/>
  <c r="BZ1169" i="2"/>
  <c r="CK1169" i="2" s="1"/>
  <c r="BY1169" i="2"/>
  <c r="BX1169" i="2"/>
  <c r="BW1169" i="2"/>
  <c r="BV1169" i="2"/>
  <c r="BP1169" i="2"/>
  <c r="BO1169" i="2"/>
  <c r="BN1169" i="2"/>
  <c r="BM1169" i="2"/>
  <c r="BL1169" i="2"/>
  <c r="BK1169" i="2"/>
  <c r="BJ1169" i="2"/>
  <c r="BI1169" i="2"/>
  <c r="AT1169" i="2"/>
  <c r="V1169" i="2"/>
  <c r="EA1168" i="2"/>
  <c r="EB1168" i="2" s="1"/>
  <c r="DY1168" i="2"/>
  <c r="DZ1168" i="2" s="1"/>
  <c r="DW1168" i="2"/>
  <c r="DX1168" i="2" s="1"/>
  <c r="DU1168" i="2"/>
  <c r="DV1168" i="2" s="1"/>
  <c r="EC1168" i="2" s="1"/>
  <c r="CR1168" i="2" s="1"/>
  <c r="CT1168" i="2" s="1"/>
  <c r="DQ1168" i="2"/>
  <c r="DR1168" i="2" s="1"/>
  <c r="DS1168" i="2" s="1"/>
  <c r="DF1168" i="2"/>
  <c r="DJ1168" i="2" s="1"/>
  <c r="CL1168" i="2"/>
  <c r="CF1168" i="2"/>
  <c r="CE1168" i="2"/>
  <c r="CD1168" i="2"/>
  <c r="CC1168" i="2"/>
  <c r="BZ1168" i="2"/>
  <c r="CK1168" i="2" s="1"/>
  <c r="BY1168" i="2"/>
  <c r="BX1168" i="2"/>
  <c r="BW1168" i="2"/>
  <c r="BV1168" i="2"/>
  <c r="BP1168" i="2"/>
  <c r="BO1168" i="2"/>
  <c r="BN1168" i="2"/>
  <c r="BM1168" i="2"/>
  <c r="BL1168" i="2"/>
  <c r="BK1168" i="2"/>
  <c r="BJ1168" i="2"/>
  <c r="BI1168" i="2"/>
  <c r="AT1168" i="2"/>
  <c r="V1168" i="2"/>
  <c r="EA1167" i="2"/>
  <c r="EB1167" i="2" s="1"/>
  <c r="DY1167" i="2"/>
  <c r="DZ1167" i="2" s="1"/>
  <c r="DW1167" i="2"/>
  <c r="DX1167" i="2" s="1"/>
  <c r="DU1167" i="2"/>
  <c r="DV1167" i="2" s="1"/>
  <c r="EC1167" i="2" s="1"/>
  <c r="CR1167" i="2" s="1"/>
  <c r="CT1167" i="2" s="1"/>
  <c r="DQ1167" i="2"/>
  <c r="DR1167" i="2" s="1"/>
  <c r="DS1167" i="2" s="1"/>
  <c r="DF1167" i="2"/>
  <c r="DJ1167" i="2" s="1"/>
  <c r="CL1167" i="2"/>
  <c r="CF1167" i="2"/>
  <c r="CE1167" i="2"/>
  <c r="CD1167" i="2"/>
  <c r="CC1167" i="2"/>
  <c r="BZ1167" i="2"/>
  <c r="CK1167" i="2" s="1"/>
  <c r="BY1167" i="2"/>
  <c r="BX1167" i="2"/>
  <c r="BW1167" i="2"/>
  <c r="BV1167" i="2"/>
  <c r="BP1167" i="2"/>
  <c r="BO1167" i="2"/>
  <c r="BN1167" i="2"/>
  <c r="BM1167" i="2"/>
  <c r="BL1167" i="2"/>
  <c r="BK1167" i="2"/>
  <c r="BJ1167" i="2"/>
  <c r="BI1167" i="2"/>
  <c r="AT1167" i="2"/>
  <c r="V1167" i="2"/>
  <c r="EA1166" i="2"/>
  <c r="EB1166" i="2" s="1"/>
  <c r="DY1166" i="2"/>
  <c r="DZ1166" i="2" s="1"/>
  <c r="DW1166" i="2"/>
  <c r="DX1166" i="2" s="1"/>
  <c r="DU1166" i="2"/>
  <c r="DV1166" i="2" s="1"/>
  <c r="EC1166" i="2" s="1"/>
  <c r="CR1166" i="2" s="1"/>
  <c r="CT1166" i="2" s="1"/>
  <c r="DQ1166" i="2"/>
  <c r="DR1166" i="2" s="1"/>
  <c r="DS1166" i="2" s="1"/>
  <c r="DF1166" i="2"/>
  <c r="DJ1166" i="2" s="1"/>
  <c r="CL1166" i="2"/>
  <c r="CF1166" i="2"/>
  <c r="CE1166" i="2"/>
  <c r="CD1166" i="2"/>
  <c r="CC1166" i="2"/>
  <c r="BZ1166" i="2"/>
  <c r="CK1166" i="2" s="1"/>
  <c r="BY1166" i="2"/>
  <c r="BX1166" i="2"/>
  <c r="BW1166" i="2"/>
  <c r="BV1166" i="2"/>
  <c r="BP1166" i="2"/>
  <c r="BO1166" i="2"/>
  <c r="BN1166" i="2"/>
  <c r="BM1166" i="2"/>
  <c r="BL1166" i="2"/>
  <c r="BK1166" i="2"/>
  <c r="BJ1166" i="2"/>
  <c r="BI1166" i="2"/>
  <c r="AT1166" i="2"/>
  <c r="V1166" i="2"/>
  <c r="EA1165" i="2"/>
  <c r="EB1165" i="2" s="1"/>
  <c r="DY1165" i="2"/>
  <c r="DZ1165" i="2" s="1"/>
  <c r="DW1165" i="2"/>
  <c r="DX1165" i="2" s="1"/>
  <c r="DU1165" i="2"/>
  <c r="DV1165" i="2" s="1"/>
  <c r="EC1165" i="2" s="1"/>
  <c r="CR1165" i="2" s="1"/>
  <c r="CT1165" i="2" s="1"/>
  <c r="DQ1165" i="2"/>
  <c r="DR1165" i="2" s="1"/>
  <c r="DS1165" i="2" s="1"/>
  <c r="DF1165" i="2"/>
  <c r="DJ1165" i="2" s="1"/>
  <c r="CL1165" i="2"/>
  <c r="CF1165" i="2"/>
  <c r="CE1165" i="2"/>
  <c r="CD1165" i="2"/>
  <c r="CC1165" i="2"/>
  <c r="BZ1165" i="2"/>
  <c r="CK1165" i="2" s="1"/>
  <c r="BY1165" i="2"/>
  <c r="BX1165" i="2"/>
  <c r="BW1165" i="2"/>
  <c r="BV1165" i="2"/>
  <c r="BP1165" i="2"/>
  <c r="BO1165" i="2"/>
  <c r="BN1165" i="2"/>
  <c r="BM1165" i="2"/>
  <c r="BL1165" i="2"/>
  <c r="BK1165" i="2"/>
  <c r="BJ1165" i="2"/>
  <c r="BI1165" i="2"/>
  <c r="AT1165" i="2"/>
  <c r="V1165" i="2"/>
  <c r="EA1164" i="2"/>
  <c r="EB1164" i="2" s="1"/>
  <c r="DY1164" i="2"/>
  <c r="DZ1164" i="2" s="1"/>
  <c r="DW1164" i="2"/>
  <c r="DX1164" i="2" s="1"/>
  <c r="DU1164" i="2"/>
  <c r="DV1164" i="2" s="1"/>
  <c r="EC1164" i="2" s="1"/>
  <c r="CR1164" i="2" s="1"/>
  <c r="CT1164" i="2" s="1"/>
  <c r="DQ1164" i="2"/>
  <c r="DR1164" i="2" s="1"/>
  <c r="DS1164" i="2" s="1"/>
  <c r="DF1164" i="2"/>
  <c r="DJ1164" i="2" s="1"/>
  <c r="CL1164" i="2"/>
  <c r="CF1164" i="2"/>
  <c r="CE1164" i="2"/>
  <c r="CD1164" i="2"/>
  <c r="CC1164" i="2"/>
  <c r="BZ1164" i="2"/>
  <c r="CK1164" i="2" s="1"/>
  <c r="BY1164" i="2"/>
  <c r="BX1164" i="2"/>
  <c r="BW1164" i="2"/>
  <c r="BV1164" i="2"/>
  <c r="BP1164" i="2"/>
  <c r="BO1164" i="2"/>
  <c r="BN1164" i="2"/>
  <c r="BM1164" i="2"/>
  <c r="BL1164" i="2"/>
  <c r="BK1164" i="2"/>
  <c r="BJ1164" i="2"/>
  <c r="BI1164" i="2"/>
  <c r="AT1164" i="2"/>
  <c r="V1164" i="2"/>
  <c r="EA1163" i="2"/>
  <c r="EB1163" i="2" s="1"/>
  <c r="DY1163" i="2"/>
  <c r="DZ1163" i="2" s="1"/>
  <c r="DW1163" i="2"/>
  <c r="DX1163" i="2" s="1"/>
  <c r="DU1163" i="2"/>
  <c r="DV1163" i="2" s="1"/>
  <c r="EC1163" i="2" s="1"/>
  <c r="CR1163" i="2" s="1"/>
  <c r="CT1163" i="2" s="1"/>
  <c r="DQ1163" i="2"/>
  <c r="DR1163" i="2" s="1"/>
  <c r="DS1163" i="2" s="1"/>
  <c r="DF1163" i="2"/>
  <c r="DJ1163" i="2" s="1"/>
  <c r="CL1163" i="2"/>
  <c r="CF1163" i="2"/>
  <c r="CE1163" i="2"/>
  <c r="CD1163" i="2"/>
  <c r="CC1163" i="2"/>
  <c r="BZ1163" i="2"/>
  <c r="CK1163" i="2" s="1"/>
  <c r="BY1163" i="2"/>
  <c r="BX1163" i="2"/>
  <c r="BW1163" i="2"/>
  <c r="BV1163" i="2"/>
  <c r="BP1163" i="2"/>
  <c r="BO1163" i="2"/>
  <c r="BN1163" i="2"/>
  <c r="BM1163" i="2"/>
  <c r="BL1163" i="2"/>
  <c r="BK1163" i="2"/>
  <c r="BJ1163" i="2"/>
  <c r="BI1163" i="2"/>
  <c r="AT1163" i="2"/>
  <c r="V1163" i="2"/>
  <c r="EA1162" i="2"/>
  <c r="EB1162" i="2" s="1"/>
  <c r="DY1162" i="2"/>
  <c r="DZ1162" i="2" s="1"/>
  <c r="DW1162" i="2"/>
  <c r="DX1162" i="2" s="1"/>
  <c r="DU1162" i="2"/>
  <c r="DV1162" i="2" s="1"/>
  <c r="EC1162" i="2" s="1"/>
  <c r="CR1162" i="2" s="1"/>
  <c r="CT1162" i="2" s="1"/>
  <c r="DN1162" i="2" s="1"/>
  <c r="DO1162" i="2" s="1"/>
  <c r="DQ1162" i="2"/>
  <c r="DR1162" i="2" s="1"/>
  <c r="DS1162" i="2" s="1"/>
  <c r="DF1162" i="2"/>
  <c r="DJ1162" i="2" s="1"/>
  <c r="CL1162" i="2"/>
  <c r="CF1162" i="2"/>
  <c r="CE1162" i="2"/>
  <c r="CD1162" i="2"/>
  <c r="CC1162" i="2"/>
  <c r="BZ1162" i="2"/>
  <c r="CK1162" i="2" s="1"/>
  <c r="BY1162" i="2"/>
  <c r="BX1162" i="2"/>
  <c r="BW1162" i="2"/>
  <c r="BV1162" i="2"/>
  <c r="BP1162" i="2"/>
  <c r="BO1162" i="2"/>
  <c r="BN1162" i="2"/>
  <c r="BM1162" i="2"/>
  <c r="BL1162" i="2"/>
  <c r="BK1162" i="2"/>
  <c r="BJ1162" i="2"/>
  <c r="BI1162" i="2"/>
  <c r="AT1162" i="2"/>
  <c r="V1162" i="2"/>
  <c r="EA1161" i="2"/>
  <c r="EB1161" i="2" s="1"/>
  <c r="DY1161" i="2"/>
  <c r="DZ1161" i="2" s="1"/>
  <c r="DW1161" i="2"/>
  <c r="DX1161" i="2" s="1"/>
  <c r="DU1161" i="2"/>
  <c r="DV1161" i="2" s="1"/>
  <c r="EC1161" i="2" s="1"/>
  <c r="CR1161" i="2" s="1"/>
  <c r="CT1161" i="2" s="1"/>
  <c r="DQ1161" i="2"/>
  <c r="DR1161" i="2" s="1"/>
  <c r="DS1161" i="2" s="1"/>
  <c r="DF1161" i="2"/>
  <c r="DJ1161" i="2" s="1"/>
  <c r="CL1161" i="2"/>
  <c r="CF1161" i="2"/>
  <c r="CE1161" i="2"/>
  <c r="CD1161" i="2"/>
  <c r="CC1161" i="2"/>
  <c r="BZ1161" i="2"/>
  <c r="CK1161" i="2" s="1"/>
  <c r="BY1161" i="2"/>
  <c r="BX1161" i="2"/>
  <c r="BW1161" i="2"/>
  <c r="BV1161" i="2"/>
  <c r="BP1161" i="2"/>
  <c r="BO1161" i="2"/>
  <c r="BN1161" i="2"/>
  <c r="BM1161" i="2"/>
  <c r="BL1161" i="2"/>
  <c r="BK1161" i="2"/>
  <c r="BJ1161" i="2"/>
  <c r="BI1161" i="2"/>
  <c r="AT1161" i="2"/>
  <c r="V1161" i="2"/>
  <c r="EA1160" i="2"/>
  <c r="EB1160" i="2" s="1"/>
  <c r="DY1160" i="2"/>
  <c r="DZ1160" i="2" s="1"/>
  <c r="DW1160" i="2"/>
  <c r="DX1160" i="2" s="1"/>
  <c r="DU1160" i="2"/>
  <c r="DV1160" i="2" s="1"/>
  <c r="EC1160" i="2" s="1"/>
  <c r="CR1160" i="2" s="1"/>
  <c r="CT1160" i="2" s="1"/>
  <c r="DQ1160" i="2"/>
  <c r="DR1160" i="2" s="1"/>
  <c r="DS1160" i="2" s="1"/>
  <c r="DF1160" i="2"/>
  <c r="DJ1160" i="2" s="1"/>
  <c r="CL1160" i="2"/>
  <c r="CF1160" i="2"/>
  <c r="CE1160" i="2"/>
  <c r="CD1160" i="2"/>
  <c r="CC1160" i="2"/>
  <c r="BZ1160" i="2"/>
  <c r="CK1160" i="2" s="1"/>
  <c r="BY1160" i="2"/>
  <c r="BX1160" i="2"/>
  <c r="BW1160" i="2"/>
  <c r="BV1160" i="2"/>
  <c r="BP1160" i="2"/>
  <c r="BO1160" i="2"/>
  <c r="BN1160" i="2"/>
  <c r="BM1160" i="2"/>
  <c r="BL1160" i="2"/>
  <c r="BK1160" i="2"/>
  <c r="BJ1160" i="2"/>
  <c r="BI1160" i="2"/>
  <c r="AT1160" i="2"/>
  <c r="V1160" i="2"/>
  <c r="EA1159" i="2"/>
  <c r="EB1159" i="2" s="1"/>
  <c r="DY1159" i="2"/>
  <c r="DZ1159" i="2" s="1"/>
  <c r="DW1159" i="2"/>
  <c r="DX1159" i="2" s="1"/>
  <c r="DU1159" i="2"/>
  <c r="DV1159" i="2" s="1"/>
  <c r="EC1159" i="2" s="1"/>
  <c r="CR1159" i="2" s="1"/>
  <c r="CT1159" i="2" s="1"/>
  <c r="DQ1159" i="2"/>
  <c r="DR1159" i="2" s="1"/>
  <c r="DS1159" i="2" s="1"/>
  <c r="DF1159" i="2"/>
  <c r="DJ1159" i="2" s="1"/>
  <c r="CL1159" i="2"/>
  <c r="CF1159" i="2"/>
  <c r="CE1159" i="2"/>
  <c r="CD1159" i="2"/>
  <c r="CC1159" i="2"/>
  <c r="BZ1159" i="2"/>
  <c r="CK1159" i="2" s="1"/>
  <c r="BY1159" i="2"/>
  <c r="BX1159" i="2"/>
  <c r="BW1159" i="2"/>
  <c r="BV1159" i="2"/>
  <c r="BP1159" i="2"/>
  <c r="BO1159" i="2"/>
  <c r="BN1159" i="2"/>
  <c r="BM1159" i="2"/>
  <c r="BL1159" i="2"/>
  <c r="BK1159" i="2"/>
  <c r="BJ1159" i="2"/>
  <c r="BI1159" i="2"/>
  <c r="AT1159" i="2"/>
  <c r="V1159" i="2"/>
  <c r="EA1158" i="2"/>
  <c r="EB1158" i="2" s="1"/>
  <c r="DY1158" i="2"/>
  <c r="DZ1158" i="2" s="1"/>
  <c r="DW1158" i="2"/>
  <c r="DX1158" i="2" s="1"/>
  <c r="DU1158" i="2"/>
  <c r="DV1158" i="2" s="1"/>
  <c r="EC1158" i="2" s="1"/>
  <c r="CR1158" i="2" s="1"/>
  <c r="CT1158" i="2" s="1"/>
  <c r="DQ1158" i="2"/>
  <c r="DR1158" i="2" s="1"/>
  <c r="DS1158" i="2" s="1"/>
  <c r="DF1158" i="2"/>
  <c r="DJ1158" i="2" s="1"/>
  <c r="CL1158" i="2"/>
  <c r="CF1158" i="2"/>
  <c r="CE1158" i="2"/>
  <c r="CD1158" i="2"/>
  <c r="CC1158" i="2"/>
  <c r="BZ1158" i="2"/>
  <c r="CK1158" i="2" s="1"/>
  <c r="BY1158" i="2"/>
  <c r="BX1158" i="2"/>
  <c r="BW1158" i="2"/>
  <c r="BV1158" i="2"/>
  <c r="BP1158" i="2"/>
  <c r="BO1158" i="2"/>
  <c r="BN1158" i="2"/>
  <c r="BM1158" i="2"/>
  <c r="BL1158" i="2"/>
  <c r="BK1158" i="2"/>
  <c r="BJ1158" i="2"/>
  <c r="BI1158" i="2"/>
  <c r="AT1158" i="2"/>
  <c r="V1158" i="2"/>
  <c r="EA1157" i="2"/>
  <c r="EB1157" i="2" s="1"/>
  <c r="DY1157" i="2"/>
  <c r="DZ1157" i="2" s="1"/>
  <c r="DW1157" i="2"/>
  <c r="DX1157" i="2" s="1"/>
  <c r="DU1157" i="2"/>
  <c r="DV1157" i="2" s="1"/>
  <c r="EC1157" i="2" s="1"/>
  <c r="CR1157" i="2" s="1"/>
  <c r="CT1157" i="2" s="1"/>
  <c r="DQ1157" i="2"/>
  <c r="DR1157" i="2" s="1"/>
  <c r="DS1157" i="2" s="1"/>
  <c r="DF1157" i="2"/>
  <c r="DJ1157" i="2" s="1"/>
  <c r="CL1157" i="2"/>
  <c r="CF1157" i="2"/>
  <c r="CE1157" i="2"/>
  <c r="CD1157" i="2"/>
  <c r="CC1157" i="2"/>
  <c r="BZ1157" i="2"/>
  <c r="CK1157" i="2" s="1"/>
  <c r="BY1157" i="2"/>
  <c r="BX1157" i="2"/>
  <c r="BW1157" i="2"/>
  <c r="BV1157" i="2"/>
  <c r="BP1157" i="2"/>
  <c r="BO1157" i="2"/>
  <c r="BN1157" i="2"/>
  <c r="BM1157" i="2"/>
  <c r="BL1157" i="2"/>
  <c r="BK1157" i="2"/>
  <c r="BJ1157" i="2"/>
  <c r="BI1157" i="2"/>
  <c r="AT1157" i="2"/>
  <c r="V1157" i="2"/>
  <c r="EA1156" i="2"/>
  <c r="EB1156" i="2" s="1"/>
  <c r="DY1156" i="2"/>
  <c r="DZ1156" i="2" s="1"/>
  <c r="DW1156" i="2"/>
  <c r="DX1156" i="2" s="1"/>
  <c r="DU1156" i="2"/>
  <c r="DV1156" i="2" s="1"/>
  <c r="EC1156" i="2" s="1"/>
  <c r="CR1156" i="2" s="1"/>
  <c r="CT1156" i="2" s="1"/>
  <c r="DQ1156" i="2"/>
  <c r="DR1156" i="2" s="1"/>
  <c r="DS1156" i="2" s="1"/>
  <c r="DF1156" i="2"/>
  <c r="DJ1156" i="2" s="1"/>
  <c r="CL1156" i="2"/>
  <c r="CF1156" i="2"/>
  <c r="CE1156" i="2"/>
  <c r="CD1156" i="2"/>
  <c r="CC1156" i="2"/>
  <c r="BZ1156" i="2"/>
  <c r="CK1156" i="2" s="1"/>
  <c r="BY1156" i="2"/>
  <c r="BX1156" i="2"/>
  <c r="BW1156" i="2"/>
  <c r="BV1156" i="2"/>
  <c r="BP1156" i="2"/>
  <c r="BO1156" i="2"/>
  <c r="BN1156" i="2"/>
  <c r="BM1156" i="2"/>
  <c r="BL1156" i="2"/>
  <c r="BK1156" i="2"/>
  <c r="BJ1156" i="2"/>
  <c r="BI1156" i="2"/>
  <c r="AT1156" i="2"/>
  <c r="V1156" i="2"/>
  <c r="EA1155" i="2"/>
  <c r="EB1155" i="2" s="1"/>
  <c r="DY1155" i="2"/>
  <c r="DZ1155" i="2" s="1"/>
  <c r="DW1155" i="2"/>
  <c r="DX1155" i="2" s="1"/>
  <c r="DU1155" i="2"/>
  <c r="DV1155" i="2" s="1"/>
  <c r="EC1155" i="2" s="1"/>
  <c r="CR1155" i="2" s="1"/>
  <c r="CT1155" i="2" s="1"/>
  <c r="DB1155" i="2" s="1"/>
  <c r="DQ1155" i="2"/>
  <c r="DR1155" i="2" s="1"/>
  <c r="DS1155" i="2" s="1"/>
  <c r="DF1155" i="2"/>
  <c r="DJ1155" i="2" s="1"/>
  <c r="CL1155" i="2"/>
  <c r="CF1155" i="2"/>
  <c r="CE1155" i="2"/>
  <c r="CD1155" i="2"/>
  <c r="CC1155" i="2"/>
  <c r="BZ1155" i="2"/>
  <c r="CK1155" i="2" s="1"/>
  <c r="BY1155" i="2"/>
  <c r="BX1155" i="2"/>
  <c r="BW1155" i="2"/>
  <c r="BV1155" i="2"/>
  <c r="BP1155" i="2"/>
  <c r="BO1155" i="2"/>
  <c r="BN1155" i="2"/>
  <c r="BM1155" i="2"/>
  <c r="BL1155" i="2"/>
  <c r="BK1155" i="2"/>
  <c r="BJ1155" i="2"/>
  <c r="BI1155" i="2"/>
  <c r="AT1155" i="2"/>
  <c r="V1155" i="2"/>
  <c r="EA1154" i="2"/>
  <c r="EB1154" i="2" s="1"/>
  <c r="DY1154" i="2"/>
  <c r="DZ1154" i="2" s="1"/>
  <c r="DW1154" i="2"/>
  <c r="DX1154" i="2" s="1"/>
  <c r="DU1154" i="2"/>
  <c r="DV1154" i="2" s="1"/>
  <c r="EC1154" i="2" s="1"/>
  <c r="CR1154" i="2" s="1"/>
  <c r="CT1154" i="2" s="1"/>
  <c r="DQ1154" i="2"/>
  <c r="DR1154" i="2" s="1"/>
  <c r="DS1154" i="2" s="1"/>
  <c r="DF1154" i="2"/>
  <c r="DJ1154" i="2" s="1"/>
  <c r="CL1154" i="2"/>
  <c r="CF1154" i="2"/>
  <c r="CE1154" i="2"/>
  <c r="CD1154" i="2"/>
  <c r="CC1154" i="2"/>
  <c r="BZ1154" i="2"/>
  <c r="CK1154" i="2" s="1"/>
  <c r="BY1154" i="2"/>
  <c r="BX1154" i="2"/>
  <c r="BW1154" i="2"/>
  <c r="BV1154" i="2"/>
  <c r="BP1154" i="2"/>
  <c r="BO1154" i="2"/>
  <c r="BN1154" i="2"/>
  <c r="BM1154" i="2"/>
  <c r="BL1154" i="2"/>
  <c r="BK1154" i="2"/>
  <c r="BJ1154" i="2"/>
  <c r="BI1154" i="2"/>
  <c r="AT1154" i="2"/>
  <c r="V1154" i="2"/>
  <c r="EA1153" i="2"/>
  <c r="EB1153" i="2" s="1"/>
  <c r="DY1153" i="2"/>
  <c r="DZ1153" i="2" s="1"/>
  <c r="DW1153" i="2"/>
  <c r="DX1153" i="2" s="1"/>
  <c r="DU1153" i="2"/>
  <c r="DV1153" i="2" s="1"/>
  <c r="EC1153" i="2" s="1"/>
  <c r="CR1153" i="2" s="1"/>
  <c r="CT1153" i="2" s="1"/>
  <c r="DQ1153" i="2"/>
  <c r="DR1153" i="2" s="1"/>
  <c r="DS1153" i="2" s="1"/>
  <c r="DF1153" i="2"/>
  <c r="DJ1153" i="2" s="1"/>
  <c r="CL1153" i="2"/>
  <c r="CF1153" i="2"/>
  <c r="CE1153" i="2"/>
  <c r="CD1153" i="2"/>
  <c r="CC1153" i="2"/>
  <c r="BZ1153" i="2"/>
  <c r="CK1153" i="2" s="1"/>
  <c r="BY1153" i="2"/>
  <c r="BX1153" i="2"/>
  <c r="BW1153" i="2"/>
  <c r="BV1153" i="2"/>
  <c r="BP1153" i="2"/>
  <c r="BO1153" i="2"/>
  <c r="BN1153" i="2"/>
  <c r="BM1153" i="2"/>
  <c r="BL1153" i="2"/>
  <c r="BK1153" i="2"/>
  <c r="BJ1153" i="2"/>
  <c r="BI1153" i="2"/>
  <c r="AT1153" i="2"/>
  <c r="V1153" i="2"/>
  <c r="EA1152" i="2"/>
  <c r="EB1152" i="2" s="1"/>
  <c r="DY1152" i="2"/>
  <c r="DZ1152" i="2" s="1"/>
  <c r="DW1152" i="2"/>
  <c r="DX1152" i="2" s="1"/>
  <c r="DU1152" i="2"/>
  <c r="DV1152" i="2" s="1"/>
  <c r="EC1152" i="2" s="1"/>
  <c r="CR1152" i="2" s="1"/>
  <c r="CT1152" i="2" s="1"/>
  <c r="DQ1152" i="2"/>
  <c r="DR1152" i="2" s="1"/>
  <c r="DS1152" i="2" s="1"/>
  <c r="DF1152" i="2"/>
  <c r="DJ1152" i="2" s="1"/>
  <c r="CL1152" i="2"/>
  <c r="CF1152" i="2"/>
  <c r="CE1152" i="2"/>
  <c r="CD1152" i="2"/>
  <c r="CC1152" i="2"/>
  <c r="BZ1152" i="2"/>
  <c r="CK1152" i="2" s="1"/>
  <c r="BY1152" i="2"/>
  <c r="BX1152" i="2"/>
  <c r="BW1152" i="2"/>
  <c r="BV1152" i="2"/>
  <c r="BP1152" i="2"/>
  <c r="BO1152" i="2"/>
  <c r="BN1152" i="2"/>
  <c r="BM1152" i="2"/>
  <c r="BL1152" i="2"/>
  <c r="BK1152" i="2"/>
  <c r="BJ1152" i="2"/>
  <c r="BI1152" i="2"/>
  <c r="AT1152" i="2"/>
  <c r="V1152" i="2"/>
  <c r="EA1151" i="2"/>
  <c r="EB1151" i="2" s="1"/>
  <c r="DY1151" i="2"/>
  <c r="DZ1151" i="2" s="1"/>
  <c r="DW1151" i="2"/>
  <c r="DX1151" i="2" s="1"/>
  <c r="DU1151" i="2"/>
  <c r="DV1151" i="2" s="1"/>
  <c r="EC1151" i="2" s="1"/>
  <c r="CR1151" i="2" s="1"/>
  <c r="CT1151" i="2" s="1"/>
  <c r="DQ1151" i="2"/>
  <c r="DR1151" i="2" s="1"/>
  <c r="DS1151" i="2" s="1"/>
  <c r="DF1151" i="2"/>
  <c r="DJ1151" i="2" s="1"/>
  <c r="CL1151" i="2"/>
  <c r="CF1151" i="2"/>
  <c r="CE1151" i="2"/>
  <c r="CD1151" i="2"/>
  <c r="CC1151" i="2"/>
  <c r="BZ1151" i="2"/>
  <c r="CK1151" i="2" s="1"/>
  <c r="BY1151" i="2"/>
  <c r="BX1151" i="2"/>
  <c r="BW1151" i="2"/>
  <c r="BV1151" i="2"/>
  <c r="BP1151" i="2"/>
  <c r="BO1151" i="2"/>
  <c r="BN1151" i="2"/>
  <c r="BM1151" i="2"/>
  <c r="BL1151" i="2"/>
  <c r="BK1151" i="2"/>
  <c r="BJ1151" i="2"/>
  <c r="BI1151" i="2"/>
  <c r="AT1151" i="2"/>
  <c r="V1151" i="2"/>
  <c r="EA1150" i="2"/>
  <c r="EB1150" i="2" s="1"/>
  <c r="DY1150" i="2"/>
  <c r="DZ1150" i="2" s="1"/>
  <c r="DW1150" i="2"/>
  <c r="DX1150" i="2" s="1"/>
  <c r="DU1150" i="2"/>
  <c r="DV1150" i="2" s="1"/>
  <c r="EC1150" i="2" s="1"/>
  <c r="CR1150" i="2" s="1"/>
  <c r="CT1150" i="2" s="1"/>
  <c r="DQ1150" i="2"/>
  <c r="DR1150" i="2" s="1"/>
  <c r="DS1150" i="2" s="1"/>
  <c r="DF1150" i="2"/>
  <c r="DJ1150" i="2" s="1"/>
  <c r="CL1150" i="2"/>
  <c r="CF1150" i="2"/>
  <c r="CE1150" i="2"/>
  <c r="CD1150" i="2"/>
  <c r="CC1150" i="2"/>
  <c r="BZ1150" i="2"/>
  <c r="CK1150" i="2" s="1"/>
  <c r="BY1150" i="2"/>
  <c r="BX1150" i="2"/>
  <c r="BW1150" i="2"/>
  <c r="BV1150" i="2"/>
  <c r="BP1150" i="2"/>
  <c r="BO1150" i="2"/>
  <c r="BN1150" i="2"/>
  <c r="BM1150" i="2"/>
  <c r="BL1150" i="2"/>
  <c r="BK1150" i="2"/>
  <c r="BJ1150" i="2"/>
  <c r="BI1150" i="2"/>
  <c r="AT1150" i="2"/>
  <c r="V1150" i="2"/>
  <c r="EA1149" i="2"/>
  <c r="EB1149" i="2" s="1"/>
  <c r="DY1149" i="2"/>
  <c r="DZ1149" i="2" s="1"/>
  <c r="DW1149" i="2"/>
  <c r="DX1149" i="2" s="1"/>
  <c r="DU1149" i="2"/>
  <c r="DV1149" i="2" s="1"/>
  <c r="EC1149" i="2" s="1"/>
  <c r="CR1149" i="2" s="1"/>
  <c r="CT1149" i="2" s="1"/>
  <c r="DQ1149" i="2"/>
  <c r="DR1149" i="2" s="1"/>
  <c r="DS1149" i="2" s="1"/>
  <c r="DF1149" i="2"/>
  <c r="DJ1149" i="2" s="1"/>
  <c r="CL1149" i="2"/>
  <c r="CF1149" i="2"/>
  <c r="CE1149" i="2"/>
  <c r="CD1149" i="2"/>
  <c r="CC1149" i="2"/>
  <c r="BZ1149" i="2"/>
  <c r="CK1149" i="2" s="1"/>
  <c r="BY1149" i="2"/>
  <c r="BX1149" i="2"/>
  <c r="BW1149" i="2"/>
  <c r="BV1149" i="2"/>
  <c r="BP1149" i="2"/>
  <c r="BO1149" i="2"/>
  <c r="BN1149" i="2"/>
  <c r="BM1149" i="2"/>
  <c r="BL1149" i="2"/>
  <c r="BK1149" i="2"/>
  <c r="BJ1149" i="2"/>
  <c r="BI1149" i="2"/>
  <c r="AT1149" i="2"/>
  <c r="V1149" i="2"/>
  <c r="EA1148" i="2"/>
  <c r="EB1148" i="2" s="1"/>
  <c r="DY1148" i="2"/>
  <c r="DZ1148" i="2" s="1"/>
  <c r="DW1148" i="2"/>
  <c r="DX1148" i="2" s="1"/>
  <c r="DU1148" i="2"/>
  <c r="DV1148" i="2" s="1"/>
  <c r="EC1148" i="2" s="1"/>
  <c r="CR1148" i="2" s="1"/>
  <c r="CT1148" i="2" s="1"/>
  <c r="DQ1148" i="2"/>
  <c r="DR1148" i="2" s="1"/>
  <c r="DS1148" i="2" s="1"/>
  <c r="DF1148" i="2"/>
  <c r="DJ1148" i="2" s="1"/>
  <c r="CL1148" i="2"/>
  <c r="CF1148" i="2"/>
  <c r="CE1148" i="2"/>
  <c r="CD1148" i="2"/>
  <c r="CC1148" i="2"/>
  <c r="BZ1148" i="2"/>
  <c r="CK1148" i="2" s="1"/>
  <c r="BY1148" i="2"/>
  <c r="BX1148" i="2"/>
  <c r="BW1148" i="2"/>
  <c r="BV1148" i="2"/>
  <c r="BP1148" i="2"/>
  <c r="BO1148" i="2"/>
  <c r="BN1148" i="2"/>
  <c r="BM1148" i="2"/>
  <c r="BL1148" i="2"/>
  <c r="BK1148" i="2"/>
  <c r="BJ1148" i="2"/>
  <c r="BI1148" i="2"/>
  <c r="AT1148" i="2"/>
  <c r="V1148" i="2"/>
  <c r="EA1147" i="2"/>
  <c r="EB1147" i="2" s="1"/>
  <c r="DY1147" i="2"/>
  <c r="DZ1147" i="2" s="1"/>
  <c r="DW1147" i="2"/>
  <c r="DX1147" i="2" s="1"/>
  <c r="DU1147" i="2"/>
  <c r="DV1147" i="2" s="1"/>
  <c r="EC1147" i="2" s="1"/>
  <c r="CR1147" i="2" s="1"/>
  <c r="CT1147" i="2" s="1"/>
  <c r="DQ1147" i="2"/>
  <c r="DR1147" i="2" s="1"/>
  <c r="DS1147" i="2" s="1"/>
  <c r="DF1147" i="2"/>
  <c r="DJ1147" i="2" s="1"/>
  <c r="CL1147" i="2"/>
  <c r="CF1147" i="2"/>
  <c r="CE1147" i="2"/>
  <c r="CD1147" i="2"/>
  <c r="CC1147" i="2"/>
  <c r="BZ1147" i="2"/>
  <c r="CK1147" i="2" s="1"/>
  <c r="BY1147" i="2"/>
  <c r="BX1147" i="2"/>
  <c r="BW1147" i="2"/>
  <c r="BV1147" i="2"/>
  <c r="BP1147" i="2"/>
  <c r="BO1147" i="2"/>
  <c r="BN1147" i="2"/>
  <c r="BM1147" i="2"/>
  <c r="BL1147" i="2"/>
  <c r="BK1147" i="2"/>
  <c r="BJ1147" i="2"/>
  <c r="BI1147" i="2"/>
  <c r="AT1147" i="2"/>
  <c r="V1147" i="2"/>
  <c r="EA1146" i="2"/>
  <c r="EB1146" i="2" s="1"/>
  <c r="DY1146" i="2"/>
  <c r="DZ1146" i="2" s="1"/>
  <c r="DW1146" i="2"/>
  <c r="DX1146" i="2" s="1"/>
  <c r="DU1146" i="2"/>
  <c r="DV1146" i="2" s="1"/>
  <c r="EC1146" i="2" s="1"/>
  <c r="CR1146" i="2" s="1"/>
  <c r="CT1146" i="2" s="1"/>
  <c r="DQ1146" i="2"/>
  <c r="DR1146" i="2" s="1"/>
  <c r="DS1146" i="2" s="1"/>
  <c r="DF1146" i="2"/>
  <c r="DJ1146" i="2" s="1"/>
  <c r="CL1146" i="2"/>
  <c r="CF1146" i="2"/>
  <c r="CE1146" i="2"/>
  <c r="CD1146" i="2"/>
  <c r="CC1146" i="2"/>
  <c r="BZ1146" i="2"/>
  <c r="CK1146" i="2" s="1"/>
  <c r="BY1146" i="2"/>
  <c r="BX1146" i="2"/>
  <c r="BW1146" i="2"/>
  <c r="BV1146" i="2"/>
  <c r="BP1146" i="2"/>
  <c r="BO1146" i="2"/>
  <c r="BN1146" i="2"/>
  <c r="BM1146" i="2"/>
  <c r="BL1146" i="2"/>
  <c r="BK1146" i="2"/>
  <c r="BJ1146" i="2"/>
  <c r="BI1146" i="2"/>
  <c r="AT1146" i="2"/>
  <c r="V1146" i="2"/>
  <c r="EA1145" i="2"/>
  <c r="EB1145" i="2" s="1"/>
  <c r="DY1145" i="2"/>
  <c r="DZ1145" i="2" s="1"/>
  <c r="DW1145" i="2"/>
  <c r="DX1145" i="2" s="1"/>
  <c r="DU1145" i="2"/>
  <c r="DV1145" i="2" s="1"/>
  <c r="EC1145" i="2" s="1"/>
  <c r="CR1145" i="2" s="1"/>
  <c r="CT1145" i="2" s="1"/>
  <c r="DQ1145" i="2"/>
  <c r="DR1145" i="2" s="1"/>
  <c r="DS1145" i="2" s="1"/>
  <c r="DF1145" i="2"/>
  <c r="DJ1145" i="2" s="1"/>
  <c r="CL1145" i="2"/>
  <c r="CF1145" i="2"/>
  <c r="CE1145" i="2"/>
  <c r="CD1145" i="2"/>
  <c r="CC1145" i="2"/>
  <c r="BZ1145" i="2"/>
  <c r="CK1145" i="2" s="1"/>
  <c r="BY1145" i="2"/>
  <c r="BX1145" i="2"/>
  <c r="BW1145" i="2"/>
  <c r="BV1145" i="2"/>
  <c r="BP1145" i="2"/>
  <c r="BO1145" i="2"/>
  <c r="BN1145" i="2"/>
  <c r="BM1145" i="2"/>
  <c r="BL1145" i="2"/>
  <c r="BK1145" i="2"/>
  <c r="BJ1145" i="2"/>
  <c r="BI1145" i="2"/>
  <c r="AT1145" i="2"/>
  <c r="V1145" i="2"/>
  <c r="EA1144" i="2"/>
  <c r="EB1144" i="2" s="1"/>
  <c r="DY1144" i="2"/>
  <c r="DZ1144" i="2" s="1"/>
  <c r="DW1144" i="2"/>
  <c r="DX1144" i="2" s="1"/>
  <c r="DU1144" i="2"/>
  <c r="DV1144" i="2" s="1"/>
  <c r="EC1144" i="2" s="1"/>
  <c r="CR1144" i="2" s="1"/>
  <c r="CT1144" i="2" s="1"/>
  <c r="DQ1144" i="2"/>
  <c r="DR1144" i="2" s="1"/>
  <c r="DS1144" i="2" s="1"/>
  <c r="DF1144" i="2"/>
  <c r="DJ1144" i="2" s="1"/>
  <c r="CL1144" i="2"/>
  <c r="CF1144" i="2"/>
  <c r="CE1144" i="2"/>
  <c r="CD1144" i="2"/>
  <c r="CC1144" i="2"/>
  <c r="BZ1144" i="2"/>
  <c r="CK1144" i="2" s="1"/>
  <c r="BY1144" i="2"/>
  <c r="BX1144" i="2"/>
  <c r="BW1144" i="2"/>
  <c r="BV1144" i="2"/>
  <c r="BP1144" i="2"/>
  <c r="BO1144" i="2"/>
  <c r="BN1144" i="2"/>
  <c r="BM1144" i="2"/>
  <c r="BL1144" i="2"/>
  <c r="BK1144" i="2"/>
  <c r="BJ1144" i="2"/>
  <c r="BI1144" i="2"/>
  <c r="AT1144" i="2"/>
  <c r="V1144" i="2"/>
  <c r="EA1143" i="2"/>
  <c r="EB1143" i="2" s="1"/>
  <c r="DY1143" i="2"/>
  <c r="DZ1143" i="2" s="1"/>
  <c r="DW1143" i="2"/>
  <c r="DX1143" i="2" s="1"/>
  <c r="DU1143" i="2"/>
  <c r="DV1143" i="2" s="1"/>
  <c r="EC1143" i="2" s="1"/>
  <c r="CR1143" i="2" s="1"/>
  <c r="CT1143" i="2" s="1"/>
  <c r="DB1143" i="2" s="1"/>
  <c r="DQ1143" i="2"/>
  <c r="DR1143" i="2" s="1"/>
  <c r="DS1143" i="2" s="1"/>
  <c r="DF1143" i="2"/>
  <c r="DJ1143" i="2" s="1"/>
  <c r="CL1143" i="2"/>
  <c r="CF1143" i="2"/>
  <c r="CE1143" i="2"/>
  <c r="CD1143" i="2"/>
  <c r="CC1143" i="2"/>
  <c r="BZ1143" i="2"/>
  <c r="CK1143" i="2" s="1"/>
  <c r="BY1143" i="2"/>
  <c r="BX1143" i="2"/>
  <c r="BW1143" i="2"/>
  <c r="BV1143" i="2"/>
  <c r="BP1143" i="2"/>
  <c r="BO1143" i="2"/>
  <c r="BN1143" i="2"/>
  <c r="BM1143" i="2"/>
  <c r="BL1143" i="2"/>
  <c r="BK1143" i="2"/>
  <c r="BJ1143" i="2"/>
  <c r="BI1143" i="2"/>
  <c r="AT1143" i="2"/>
  <c r="V1143" i="2"/>
  <c r="EA1142" i="2"/>
  <c r="EB1142" i="2" s="1"/>
  <c r="DY1142" i="2"/>
  <c r="DZ1142" i="2" s="1"/>
  <c r="DW1142" i="2"/>
  <c r="DX1142" i="2" s="1"/>
  <c r="DU1142" i="2"/>
  <c r="DV1142" i="2" s="1"/>
  <c r="EC1142" i="2" s="1"/>
  <c r="CR1142" i="2" s="1"/>
  <c r="CT1142" i="2" s="1"/>
  <c r="DQ1142" i="2"/>
  <c r="DR1142" i="2" s="1"/>
  <c r="DS1142" i="2" s="1"/>
  <c r="DF1142" i="2"/>
  <c r="DJ1142" i="2" s="1"/>
  <c r="CL1142" i="2"/>
  <c r="CF1142" i="2"/>
  <c r="CE1142" i="2"/>
  <c r="CD1142" i="2"/>
  <c r="CC1142" i="2"/>
  <c r="BZ1142" i="2"/>
  <c r="CK1142" i="2" s="1"/>
  <c r="BY1142" i="2"/>
  <c r="BX1142" i="2"/>
  <c r="BW1142" i="2"/>
  <c r="BV1142" i="2"/>
  <c r="BP1142" i="2"/>
  <c r="BO1142" i="2"/>
  <c r="BN1142" i="2"/>
  <c r="BM1142" i="2"/>
  <c r="BL1142" i="2"/>
  <c r="BK1142" i="2"/>
  <c r="BJ1142" i="2"/>
  <c r="BI1142" i="2"/>
  <c r="AT1142" i="2"/>
  <c r="V1142" i="2"/>
  <c r="EA1141" i="2"/>
  <c r="EB1141" i="2" s="1"/>
  <c r="DY1141" i="2"/>
  <c r="DZ1141" i="2" s="1"/>
  <c r="DW1141" i="2"/>
  <c r="DX1141" i="2" s="1"/>
  <c r="DU1141" i="2"/>
  <c r="DV1141" i="2" s="1"/>
  <c r="EC1141" i="2" s="1"/>
  <c r="CR1141" i="2" s="1"/>
  <c r="CT1141" i="2" s="1"/>
  <c r="DN1141" i="2" s="1"/>
  <c r="DO1141" i="2" s="1"/>
  <c r="DQ1141" i="2"/>
  <c r="DR1141" i="2" s="1"/>
  <c r="DS1141" i="2" s="1"/>
  <c r="DF1141" i="2"/>
  <c r="DJ1141" i="2" s="1"/>
  <c r="CL1141" i="2"/>
  <c r="CF1141" i="2"/>
  <c r="CE1141" i="2"/>
  <c r="CD1141" i="2"/>
  <c r="CC1141" i="2"/>
  <c r="BZ1141" i="2"/>
  <c r="CK1141" i="2" s="1"/>
  <c r="BY1141" i="2"/>
  <c r="BX1141" i="2"/>
  <c r="BW1141" i="2"/>
  <c r="BV1141" i="2"/>
  <c r="BP1141" i="2"/>
  <c r="BO1141" i="2"/>
  <c r="BN1141" i="2"/>
  <c r="BM1141" i="2"/>
  <c r="BL1141" i="2"/>
  <c r="BK1141" i="2"/>
  <c r="BJ1141" i="2"/>
  <c r="BI1141" i="2"/>
  <c r="AT1141" i="2"/>
  <c r="V1141" i="2"/>
  <c r="EA1140" i="2"/>
  <c r="EB1140" i="2" s="1"/>
  <c r="DY1140" i="2"/>
  <c r="DZ1140" i="2" s="1"/>
  <c r="DW1140" i="2"/>
  <c r="DX1140" i="2" s="1"/>
  <c r="DU1140" i="2"/>
  <c r="DV1140" i="2" s="1"/>
  <c r="EC1140" i="2" s="1"/>
  <c r="CR1140" i="2" s="1"/>
  <c r="CT1140" i="2" s="1"/>
  <c r="DQ1140" i="2"/>
  <c r="DR1140" i="2" s="1"/>
  <c r="DS1140" i="2" s="1"/>
  <c r="DF1140" i="2"/>
  <c r="DJ1140" i="2" s="1"/>
  <c r="CL1140" i="2"/>
  <c r="CF1140" i="2"/>
  <c r="CE1140" i="2"/>
  <c r="CD1140" i="2"/>
  <c r="CC1140" i="2"/>
  <c r="BZ1140" i="2"/>
  <c r="CK1140" i="2" s="1"/>
  <c r="BY1140" i="2"/>
  <c r="BX1140" i="2"/>
  <c r="BW1140" i="2"/>
  <c r="BV1140" i="2"/>
  <c r="BP1140" i="2"/>
  <c r="BO1140" i="2"/>
  <c r="BN1140" i="2"/>
  <c r="BM1140" i="2"/>
  <c r="BL1140" i="2"/>
  <c r="BK1140" i="2"/>
  <c r="BJ1140" i="2"/>
  <c r="BI1140" i="2"/>
  <c r="AT1140" i="2"/>
  <c r="V1140" i="2"/>
  <c r="EA1139" i="2"/>
  <c r="EB1139" i="2" s="1"/>
  <c r="DY1139" i="2"/>
  <c r="DZ1139" i="2" s="1"/>
  <c r="DW1139" i="2"/>
  <c r="DX1139" i="2" s="1"/>
  <c r="DU1139" i="2"/>
  <c r="DV1139" i="2" s="1"/>
  <c r="EC1139" i="2" s="1"/>
  <c r="CR1139" i="2" s="1"/>
  <c r="CT1139" i="2" s="1"/>
  <c r="DQ1139" i="2"/>
  <c r="DR1139" i="2" s="1"/>
  <c r="DS1139" i="2" s="1"/>
  <c r="DF1139" i="2"/>
  <c r="DJ1139" i="2" s="1"/>
  <c r="CL1139" i="2"/>
  <c r="CF1139" i="2"/>
  <c r="CE1139" i="2"/>
  <c r="CD1139" i="2"/>
  <c r="CC1139" i="2"/>
  <c r="BZ1139" i="2"/>
  <c r="CK1139" i="2" s="1"/>
  <c r="BY1139" i="2"/>
  <c r="BX1139" i="2"/>
  <c r="BW1139" i="2"/>
  <c r="BV1139" i="2"/>
  <c r="BP1139" i="2"/>
  <c r="BO1139" i="2"/>
  <c r="BN1139" i="2"/>
  <c r="BM1139" i="2"/>
  <c r="BL1139" i="2"/>
  <c r="BK1139" i="2"/>
  <c r="BJ1139" i="2"/>
  <c r="BI1139" i="2"/>
  <c r="AT1139" i="2"/>
  <c r="V1139" i="2"/>
  <c r="EA1138" i="2"/>
  <c r="EB1138" i="2" s="1"/>
  <c r="DY1138" i="2"/>
  <c r="DZ1138" i="2" s="1"/>
  <c r="DW1138" i="2"/>
  <c r="DX1138" i="2" s="1"/>
  <c r="DU1138" i="2"/>
  <c r="DV1138" i="2" s="1"/>
  <c r="EC1138" i="2" s="1"/>
  <c r="CR1138" i="2" s="1"/>
  <c r="CT1138" i="2" s="1"/>
  <c r="DQ1138" i="2"/>
  <c r="DR1138" i="2" s="1"/>
  <c r="DS1138" i="2" s="1"/>
  <c r="DF1138" i="2"/>
  <c r="DJ1138" i="2" s="1"/>
  <c r="CL1138" i="2"/>
  <c r="CF1138" i="2"/>
  <c r="CE1138" i="2"/>
  <c r="CD1138" i="2"/>
  <c r="CC1138" i="2"/>
  <c r="BZ1138" i="2"/>
  <c r="CK1138" i="2" s="1"/>
  <c r="BY1138" i="2"/>
  <c r="BX1138" i="2"/>
  <c r="BW1138" i="2"/>
  <c r="BV1138" i="2"/>
  <c r="BP1138" i="2"/>
  <c r="BO1138" i="2"/>
  <c r="BN1138" i="2"/>
  <c r="BM1138" i="2"/>
  <c r="BL1138" i="2"/>
  <c r="BK1138" i="2"/>
  <c r="BJ1138" i="2"/>
  <c r="BI1138" i="2"/>
  <c r="AT1138" i="2"/>
  <c r="V1138" i="2"/>
  <c r="EA1137" i="2"/>
  <c r="EB1137" i="2" s="1"/>
  <c r="DY1137" i="2"/>
  <c r="DZ1137" i="2" s="1"/>
  <c r="DW1137" i="2"/>
  <c r="DX1137" i="2" s="1"/>
  <c r="DU1137" i="2"/>
  <c r="DV1137" i="2" s="1"/>
  <c r="EC1137" i="2" s="1"/>
  <c r="CR1137" i="2" s="1"/>
  <c r="CT1137" i="2" s="1"/>
  <c r="DE1137" i="2" s="1"/>
  <c r="DQ1137" i="2"/>
  <c r="DR1137" i="2" s="1"/>
  <c r="DS1137" i="2" s="1"/>
  <c r="DF1137" i="2"/>
  <c r="DJ1137" i="2" s="1"/>
  <c r="CL1137" i="2"/>
  <c r="CF1137" i="2"/>
  <c r="CE1137" i="2"/>
  <c r="CD1137" i="2"/>
  <c r="CC1137" i="2"/>
  <c r="BZ1137" i="2"/>
  <c r="CK1137" i="2" s="1"/>
  <c r="BY1137" i="2"/>
  <c r="BX1137" i="2"/>
  <c r="BW1137" i="2"/>
  <c r="BV1137" i="2"/>
  <c r="BP1137" i="2"/>
  <c r="BO1137" i="2"/>
  <c r="BN1137" i="2"/>
  <c r="BM1137" i="2"/>
  <c r="BL1137" i="2"/>
  <c r="BK1137" i="2"/>
  <c r="BJ1137" i="2"/>
  <c r="BI1137" i="2"/>
  <c r="AT1137" i="2"/>
  <c r="V1137" i="2"/>
  <c r="EA1136" i="2"/>
  <c r="EB1136" i="2" s="1"/>
  <c r="DY1136" i="2"/>
  <c r="DZ1136" i="2" s="1"/>
  <c r="DW1136" i="2"/>
  <c r="DX1136" i="2" s="1"/>
  <c r="DU1136" i="2"/>
  <c r="DV1136" i="2" s="1"/>
  <c r="EC1136" i="2" s="1"/>
  <c r="CR1136" i="2" s="1"/>
  <c r="CT1136" i="2" s="1"/>
  <c r="DQ1136" i="2"/>
  <c r="DR1136" i="2" s="1"/>
  <c r="DS1136" i="2" s="1"/>
  <c r="DF1136" i="2"/>
  <c r="DJ1136" i="2" s="1"/>
  <c r="CL1136" i="2"/>
  <c r="CF1136" i="2"/>
  <c r="CE1136" i="2"/>
  <c r="CD1136" i="2"/>
  <c r="CC1136" i="2"/>
  <c r="BZ1136" i="2"/>
  <c r="CK1136" i="2" s="1"/>
  <c r="BY1136" i="2"/>
  <c r="BX1136" i="2"/>
  <c r="BW1136" i="2"/>
  <c r="BV1136" i="2"/>
  <c r="BP1136" i="2"/>
  <c r="BO1136" i="2"/>
  <c r="BN1136" i="2"/>
  <c r="BM1136" i="2"/>
  <c r="BL1136" i="2"/>
  <c r="BK1136" i="2"/>
  <c r="BJ1136" i="2"/>
  <c r="BI1136" i="2"/>
  <c r="AT1136" i="2"/>
  <c r="V1136" i="2"/>
  <c r="EA1135" i="2"/>
  <c r="EB1135" i="2" s="1"/>
  <c r="DY1135" i="2"/>
  <c r="DZ1135" i="2" s="1"/>
  <c r="DW1135" i="2"/>
  <c r="DX1135" i="2" s="1"/>
  <c r="DU1135" i="2"/>
  <c r="DV1135" i="2" s="1"/>
  <c r="EC1135" i="2" s="1"/>
  <c r="CR1135" i="2" s="1"/>
  <c r="CT1135" i="2" s="1"/>
  <c r="DQ1135" i="2"/>
  <c r="DR1135" i="2" s="1"/>
  <c r="DS1135" i="2" s="1"/>
  <c r="DF1135" i="2"/>
  <c r="DJ1135" i="2" s="1"/>
  <c r="CL1135" i="2"/>
  <c r="CF1135" i="2"/>
  <c r="CE1135" i="2"/>
  <c r="CD1135" i="2"/>
  <c r="CC1135" i="2"/>
  <c r="BZ1135" i="2"/>
  <c r="CK1135" i="2" s="1"/>
  <c r="BY1135" i="2"/>
  <c r="BX1135" i="2"/>
  <c r="BW1135" i="2"/>
  <c r="BV1135" i="2"/>
  <c r="BP1135" i="2"/>
  <c r="BO1135" i="2"/>
  <c r="BN1135" i="2"/>
  <c r="BM1135" i="2"/>
  <c r="BL1135" i="2"/>
  <c r="BK1135" i="2"/>
  <c r="BJ1135" i="2"/>
  <c r="BI1135" i="2"/>
  <c r="AT1135" i="2"/>
  <c r="V1135" i="2"/>
  <c r="EA1134" i="2"/>
  <c r="EB1134" i="2" s="1"/>
  <c r="DY1134" i="2"/>
  <c r="DZ1134" i="2" s="1"/>
  <c r="DW1134" i="2"/>
  <c r="DX1134" i="2" s="1"/>
  <c r="DU1134" i="2"/>
  <c r="DV1134" i="2" s="1"/>
  <c r="EC1134" i="2" s="1"/>
  <c r="CR1134" i="2" s="1"/>
  <c r="CT1134" i="2" s="1"/>
  <c r="DE1134" i="2" s="1"/>
  <c r="DQ1134" i="2"/>
  <c r="DR1134" i="2" s="1"/>
  <c r="DS1134" i="2" s="1"/>
  <c r="DF1134" i="2"/>
  <c r="DJ1134" i="2" s="1"/>
  <c r="CL1134" i="2"/>
  <c r="CF1134" i="2"/>
  <c r="CE1134" i="2"/>
  <c r="CD1134" i="2"/>
  <c r="CC1134" i="2"/>
  <c r="BZ1134" i="2"/>
  <c r="CK1134" i="2" s="1"/>
  <c r="BY1134" i="2"/>
  <c r="BX1134" i="2"/>
  <c r="BW1134" i="2"/>
  <c r="BV1134" i="2"/>
  <c r="BP1134" i="2"/>
  <c r="BO1134" i="2"/>
  <c r="BN1134" i="2"/>
  <c r="BM1134" i="2"/>
  <c r="BL1134" i="2"/>
  <c r="BK1134" i="2"/>
  <c r="BJ1134" i="2"/>
  <c r="BI1134" i="2"/>
  <c r="AT1134" i="2"/>
  <c r="V1134" i="2"/>
  <c r="EA1133" i="2"/>
  <c r="EB1133" i="2" s="1"/>
  <c r="DY1133" i="2"/>
  <c r="DZ1133" i="2" s="1"/>
  <c r="DW1133" i="2"/>
  <c r="DX1133" i="2" s="1"/>
  <c r="DU1133" i="2"/>
  <c r="DV1133" i="2" s="1"/>
  <c r="EC1133" i="2" s="1"/>
  <c r="CR1133" i="2" s="1"/>
  <c r="CT1133" i="2" s="1"/>
  <c r="DN1133" i="2" s="1"/>
  <c r="DO1133" i="2" s="1"/>
  <c r="DQ1133" i="2"/>
  <c r="DR1133" i="2" s="1"/>
  <c r="DS1133" i="2" s="1"/>
  <c r="DF1133" i="2"/>
  <c r="DJ1133" i="2" s="1"/>
  <c r="CL1133" i="2"/>
  <c r="CF1133" i="2"/>
  <c r="CE1133" i="2"/>
  <c r="CD1133" i="2"/>
  <c r="CC1133" i="2"/>
  <c r="BZ1133" i="2"/>
  <c r="CK1133" i="2" s="1"/>
  <c r="BY1133" i="2"/>
  <c r="BX1133" i="2"/>
  <c r="BW1133" i="2"/>
  <c r="BV1133" i="2"/>
  <c r="BP1133" i="2"/>
  <c r="BO1133" i="2"/>
  <c r="BN1133" i="2"/>
  <c r="BM1133" i="2"/>
  <c r="BL1133" i="2"/>
  <c r="BK1133" i="2"/>
  <c r="BJ1133" i="2"/>
  <c r="BI1133" i="2"/>
  <c r="AT1133" i="2"/>
  <c r="V1133" i="2"/>
  <c r="EA1132" i="2"/>
  <c r="EB1132" i="2" s="1"/>
  <c r="DY1132" i="2"/>
  <c r="DZ1132" i="2" s="1"/>
  <c r="DW1132" i="2"/>
  <c r="DX1132" i="2" s="1"/>
  <c r="DU1132" i="2"/>
  <c r="DV1132" i="2" s="1"/>
  <c r="EC1132" i="2" s="1"/>
  <c r="CR1132" i="2" s="1"/>
  <c r="CT1132" i="2" s="1"/>
  <c r="DN1132" i="2" s="1"/>
  <c r="DO1132" i="2" s="1"/>
  <c r="DQ1132" i="2"/>
  <c r="DR1132" i="2" s="1"/>
  <c r="DS1132" i="2" s="1"/>
  <c r="DF1132" i="2"/>
  <c r="DJ1132" i="2" s="1"/>
  <c r="CL1132" i="2"/>
  <c r="CF1132" i="2"/>
  <c r="CE1132" i="2"/>
  <c r="CD1132" i="2"/>
  <c r="CC1132" i="2"/>
  <c r="BZ1132" i="2"/>
  <c r="CK1132" i="2" s="1"/>
  <c r="BY1132" i="2"/>
  <c r="BX1132" i="2"/>
  <c r="BW1132" i="2"/>
  <c r="BV1132" i="2"/>
  <c r="BP1132" i="2"/>
  <c r="BO1132" i="2"/>
  <c r="BN1132" i="2"/>
  <c r="BM1132" i="2"/>
  <c r="BL1132" i="2"/>
  <c r="BK1132" i="2"/>
  <c r="BJ1132" i="2"/>
  <c r="BI1132" i="2"/>
  <c r="AT1132" i="2"/>
  <c r="V1132" i="2"/>
  <c r="EA1131" i="2"/>
  <c r="EB1131" i="2" s="1"/>
  <c r="DY1131" i="2"/>
  <c r="DZ1131" i="2" s="1"/>
  <c r="DW1131" i="2"/>
  <c r="DX1131" i="2" s="1"/>
  <c r="DU1131" i="2"/>
  <c r="DV1131" i="2" s="1"/>
  <c r="EC1131" i="2" s="1"/>
  <c r="CR1131" i="2" s="1"/>
  <c r="CT1131" i="2" s="1"/>
  <c r="DQ1131" i="2"/>
  <c r="DR1131" i="2" s="1"/>
  <c r="DS1131" i="2" s="1"/>
  <c r="DF1131" i="2"/>
  <c r="DJ1131" i="2" s="1"/>
  <c r="CL1131" i="2"/>
  <c r="CF1131" i="2"/>
  <c r="CE1131" i="2"/>
  <c r="CD1131" i="2"/>
  <c r="CC1131" i="2"/>
  <c r="BZ1131" i="2"/>
  <c r="CK1131" i="2" s="1"/>
  <c r="BY1131" i="2"/>
  <c r="BX1131" i="2"/>
  <c r="BW1131" i="2"/>
  <c r="BV1131" i="2"/>
  <c r="BP1131" i="2"/>
  <c r="BO1131" i="2"/>
  <c r="BN1131" i="2"/>
  <c r="BM1131" i="2"/>
  <c r="BL1131" i="2"/>
  <c r="BK1131" i="2"/>
  <c r="BJ1131" i="2"/>
  <c r="BI1131" i="2"/>
  <c r="AT1131" i="2"/>
  <c r="V1131" i="2"/>
  <c r="EA1130" i="2"/>
  <c r="EB1130" i="2" s="1"/>
  <c r="DY1130" i="2"/>
  <c r="DZ1130" i="2" s="1"/>
  <c r="DW1130" i="2"/>
  <c r="DX1130" i="2" s="1"/>
  <c r="DU1130" i="2"/>
  <c r="DV1130" i="2" s="1"/>
  <c r="EC1130" i="2" s="1"/>
  <c r="CR1130" i="2" s="1"/>
  <c r="CT1130" i="2" s="1"/>
  <c r="DQ1130" i="2"/>
  <c r="DR1130" i="2" s="1"/>
  <c r="DS1130" i="2" s="1"/>
  <c r="DF1130" i="2"/>
  <c r="DJ1130" i="2" s="1"/>
  <c r="CL1130" i="2"/>
  <c r="CF1130" i="2"/>
  <c r="CE1130" i="2"/>
  <c r="CD1130" i="2"/>
  <c r="CC1130" i="2"/>
  <c r="BZ1130" i="2"/>
  <c r="CK1130" i="2" s="1"/>
  <c r="BY1130" i="2"/>
  <c r="BX1130" i="2"/>
  <c r="BW1130" i="2"/>
  <c r="BV1130" i="2"/>
  <c r="BP1130" i="2"/>
  <c r="BO1130" i="2"/>
  <c r="BN1130" i="2"/>
  <c r="BM1130" i="2"/>
  <c r="BL1130" i="2"/>
  <c r="BK1130" i="2"/>
  <c r="BJ1130" i="2"/>
  <c r="BI1130" i="2"/>
  <c r="AT1130" i="2"/>
  <c r="V1130" i="2"/>
  <c r="EA1129" i="2"/>
  <c r="EB1129" i="2" s="1"/>
  <c r="DY1129" i="2"/>
  <c r="DZ1129" i="2" s="1"/>
  <c r="DW1129" i="2"/>
  <c r="DX1129" i="2" s="1"/>
  <c r="DU1129" i="2"/>
  <c r="DV1129" i="2" s="1"/>
  <c r="EC1129" i="2" s="1"/>
  <c r="CR1129" i="2" s="1"/>
  <c r="CT1129" i="2" s="1"/>
  <c r="DB1129" i="2" s="1"/>
  <c r="DQ1129" i="2"/>
  <c r="DR1129" i="2" s="1"/>
  <c r="DS1129" i="2" s="1"/>
  <c r="DF1129" i="2"/>
  <c r="DJ1129" i="2" s="1"/>
  <c r="CL1129" i="2"/>
  <c r="CF1129" i="2"/>
  <c r="CE1129" i="2"/>
  <c r="CD1129" i="2"/>
  <c r="CC1129" i="2"/>
  <c r="BZ1129" i="2"/>
  <c r="CK1129" i="2" s="1"/>
  <c r="BY1129" i="2"/>
  <c r="BX1129" i="2"/>
  <c r="BW1129" i="2"/>
  <c r="BV1129" i="2"/>
  <c r="BP1129" i="2"/>
  <c r="BO1129" i="2"/>
  <c r="BN1129" i="2"/>
  <c r="BM1129" i="2"/>
  <c r="BL1129" i="2"/>
  <c r="BK1129" i="2"/>
  <c r="BJ1129" i="2"/>
  <c r="BI1129" i="2"/>
  <c r="AT1129" i="2"/>
  <c r="V1129" i="2"/>
  <c r="EA1128" i="2"/>
  <c r="EB1128" i="2" s="1"/>
  <c r="DY1128" i="2"/>
  <c r="DZ1128" i="2" s="1"/>
  <c r="DW1128" i="2"/>
  <c r="DX1128" i="2" s="1"/>
  <c r="DU1128" i="2"/>
  <c r="DV1128" i="2" s="1"/>
  <c r="EC1128" i="2" s="1"/>
  <c r="CR1128" i="2" s="1"/>
  <c r="CT1128" i="2" s="1"/>
  <c r="DN1128" i="2" s="1"/>
  <c r="DO1128" i="2" s="1"/>
  <c r="DQ1128" i="2"/>
  <c r="DR1128" i="2" s="1"/>
  <c r="DS1128" i="2" s="1"/>
  <c r="DF1128" i="2"/>
  <c r="DJ1128" i="2" s="1"/>
  <c r="CL1128" i="2"/>
  <c r="CF1128" i="2"/>
  <c r="CE1128" i="2"/>
  <c r="CD1128" i="2"/>
  <c r="CC1128" i="2"/>
  <c r="BZ1128" i="2"/>
  <c r="CK1128" i="2" s="1"/>
  <c r="BY1128" i="2"/>
  <c r="BX1128" i="2"/>
  <c r="BW1128" i="2"/>
  <c r="BV1128" i="2"/>
  <c r="BP1128" i="2"/>
  <c r="BO1128" i="2"/>
  <c r="BN1128" i="2"/>
  <c r="BM1128" i="2"/>
  <c r="BL1128" i="2"/>
  <c r="BK1128" i="2"/>
  <c r="BJ1128" i="2"/>
  <c r="BI1128" i="2"/>
  <c r="AT1128" i="2"/>
  <c r="V1128" i="2"/>
  <c r="EA1127" i="2"/>
  <c r="EB1127" i="2" s="1"/>
  <c r="DY1127" i="2"/>
  <c r="DZ1127" i="2" s="1"/>
  <c r="DW1127" i="2"/>
  <c r="DX1127" i="2" s="1"/>
  <c r="DU1127" i="2"/>
  <c r="DV1127" i="2" s="1"/>
  <c r="EC1127" i="2" s="1"/>
  <c r="CR1127" i="2" s="1"/>
  <c r="CT1127" i="2" s="1"/>
  <c r="DQ1127" i="2"/>
  <c r="DR1127" i="2" s="1"/>
  <c r="DS1127" i="2" s="1"/>
  <c r="DF1127" i="2"/>
  <c r="DJ1127" i="2" s="1"/>
  <c r="CL1127" i="2"/>
  <c r="CF1127" i="2"/>
  <c r="CE1127" i="2"/>
  <c r="CD1127" i="2"/>
  <c r="CC1127" i="2"/>
  <c r="BZ1127" i="2"/>
  <c r="CK1127" i="2" s="1"/>
  <c r="BY1127" i="2"/>
  <c r="BX1127" i="2"/>
  <c r="BW1127" i="2"/>
  <c r="BV1127" i="2"/>
  <c r="BP1127" i="2"/>
  <c r="BO1127" i="2"/>
  <c r="BN1127" i="2"/>
  <c r="BM1127" i="2"/>
  <c r="BL1127" i="2"/>
  <c r="BK1127" i="2"/>
  <c r="BJ1127" i="2"/>
  <c r="BI1127" i="2"/>
  <c r="AT1127" i="2"/>
  <c r="V1127" i="2"/>
  <c r="EA1126" i="2"/>
  <c r="EB1126" i="2" s="1"/>
  <c r="DY1126" i="2"/>
  <c r="DZ1126" i="2" s="1"/>
  <c r="DW1126" i="2"/>
  <c r="DX1126" i="2" s="1"/>
  <c r="DU1126" i="2"/>
  <c r="DV1126" i="2" s="1"/>
  <c r="EC1126" i="2" s="1"/>
  <c r="CR1126" i="2" s="1"/>
  <c r="CT1126" i="2" s="1"/>
  <c r="DQ1126" i="2"/>
  <c r="DR1126" i="2" s="1"/>
  <c r="DS1126" i="2" s="1"/>
  <c r="DF1126" i="2"/>
  <c r="DJ1126" i="2" s="1"/>
  <c r="CL1126" i="2"/>
  <c r="CF1126" i="2"/>
  <c r="CE1126" i="2"/>
  <c r="CD1126" i="2"/>
  <c r="CC1126" i="2"/>
  <c r="BZ1126" i="2"/>
  <c r="CK1126" i="2" s="1"/>
  <c r="BY1126" i="2"/>
  <c r="BX1126" i="2"/>
  <c r="BW1126" i="2"/>
  <c r="BV1126" i="2"/>
  <c r="BP1126" i="2"/>
  <c r="BO1126" i="2"/>
  <c r="BN1126" i="2"/>
  <c r="BM1126" i="2"/>
  <c r="BL1126" i="2"/>
  <c r="BK1126" i="2"/>
  <c r="BJ1126" i="2"/>
  <c r="BI1126" i="2"/>
  <c r="AT1126" i="2"/>
  <c r="V1126" i="2"/>
  <c r="EA1125" i="2"/>
  <c r="EB1125" i="2" s="1"/>
  <c r="DY1125" i="2"/>
  <c r="DZ1125" i="2" s="1"/>
  <c r="DW1125" i="2"/>
  <c r="DX1125" i="2" s="1"/>
  <c r="DU1125" i="2"/>
  <c r="DV1125" i="2" s="1"/>
  <c r="EC1125" i="2" s="1"/>
  <c r="CR1125" i="2" s="1"/>
  <c r="CT1125" i="2" s="1"/>
  <c r="DQ1125" i="2"/>
  <c r="DR1125" i="2" s="1"/>
  <c r="DS1125" i="2" s="1"/>
  <c r="DF1125" i="2"/>
  <c r="DJ1125" i="2" s="1"/>
  <c r="CL1125" i="2"/>
  <c r="CF1125" i="2"/>
  <c r="CE1125" i="2"/>
  <c r="CD1125" i="2"/>
  <c r="CC1125" i="2"/>
  <c r="BZ1125" i="2"/>
  <c r="CK1125" i="2" s="1"/>
  <c r="BY1125" i="2"/>
  <c r="BX1125" i="2"/>
  <c r="BW1125" i="2"/>
  <c r="BV1125" i="2"/>
  <c r="BP1125" i="2"/>
  <c r="BO1125" i="2"/>
  <c r="BN1125" i="2"/>
  <c r="BM1125" i="2"/>
  <c r="BL1125" i="2"/>
  <c r="BK1125" i="2"/>
  <c r="BJ1125" i="2"/>
  <c r="BI1125" i="2"/>
  <c r="AT1125" i="2"/>
  <c r="V1125" i="2"/>
  <c r="EA1124" i="2"/>
  <c r="EB1124" i="2" s="1"/>
  <c r="DY1124" i="2"/>
  <c r="DZ1124" i="2" s="1"/>
  <c r="DW1124" i="2"/>
  <c r="DX1124" i="2" s="1"/>
  <c r="DU1124" i="2"/>
  <c r="DV1124" i="2" s="1"/>
  <c r="EC1124" i="2" s="1"/>
  <c r="CR1124" i="2" s="1"/>
  <c r="CT1124" i="2" s="1"/>
  <c r="DN1124" i="2" s="1"/>
  <c r="DO1124" i="2" s="1"/>
  <c r="DQ1124" i="2"/>
  <c r="DR1124" i="2" s="1"/>
  <c r="DS1124" i="2" s="1"/>
  <c r="DF1124" i="2"/>
  <c r="DJ1124" i="2" s="1"/>
  <c r="CL1124" i="2"/>
  <c r="CF1124" i="2"/>
  <c r="CE1124" i="2"/>
  <c r="CD1124" i="2"/>
  <c r="CC1124" i="2"/>
  <c r="BZ1124" i="2"/>
  <c r="CK1124" i="2" s="1"/>
  <c r="BY1124" i="2"/>
  <c r="BX1124" i="2"/>
  <c r="BW1124" i="2"/>
  <c r="BV1124" i="2"/>
  <c r="BP1124" i="2"/>
  <c r="BO1124" i="2"/>
  <c r="BN1124" i="2"/>
  <c r="BM1124" i="2"/>
  <c r="BL1124" i="2"/>
  <c r="BK1124" i="2"/>
  <c r="BJ1124" i="2"/>
  <c r="BI1124" i="2"/>
  <c r="AT1124" i="2"/>
  <c r="V1124" i="2"/>
  <c r="EA1123" i="2"/>
  <c r="EB1123" i="2" s="1"/>
  <c r="DY1123" i="2"/>
  <c r="DZ1123" i="2" s="1"/>
  <c r="DW1123" i="2"/>
  <c r="DX1123" i="2" s="1"/>
  <c r="DU1123" i="2"/>
  <c r="DV1123" i="2" s="1"/>
  <c r="EC1123" i="2" s="1"/>
  <c r="CR1123" i="2" s="1"/>
  <c r="CT1123" i="2" s="1"/>
  <c r="DQ1123" i="2"/>
  <c r="DR1123" i="2" s="1"/>
  <c r="DS1123" i="2" s="1"/>
  <c r="DF1123" i="2"/>
  <c r="DJ1123" i="2" s="1"/>
  <c r="CL1123" i="2"/>
  <c r="CF1123" i="2"/>
  <c r="CE1123" i="2"/>
  <c r="CD1123" i="2"/>
  <c r="CC1123" i="2"/>
  <c r="BZ1123" i="2"/>
  <c r="CK1123" i="2" s="1"/>
  <c r="BY1123" i="2"/>
  <c r="BX1123" i="2"/>
  <c r="BW1123" i="2"/>
  <c r="BV1123" i="2"/>
  <c r="BP1123" i="2"/>
  <c r="BO1123" i="2"/>
  <c r="BN1123" i="2"/>
  <c r="BM1123" i="2"/>
  <c r="BL1123" i="2"/>
  <c r="BK1123" i="2"/>
  <c r="BJ1123" i="2"/>
  <c r="BI1123" i="2"/>
  <c r="AT1123" i="2"/>
  <c r="V1123" i="2"/>
  <c r="EA1122" i="2"/>
  <c r="EB1122" i="2" s="1"/>
  <c r="DY1122" i="2"/>
  <c r="DZ1122" i="2" s="1"/>
  <c r="DW1122" i="2"/>
  <c r="DX1122" i="2" s="1"/>
  <c r="DU1122" i="2"/>
  <c r="DV1122" i="2" s="1"/>
  <c r="EC1122" i="2" s="1"/>
  <c r="CR1122" i="2" s="1"/>
  <c r="CT1122" i="2" s="1"/>
  <c r="DQ1122" i="2"/>
  <c r="DR1122" i="2" s="1"/>
  <c r="DS1122" i="2" s="1"/>
  <c r="DF1122" i="2"/>
  <c r="DJ1122" i="2" s="1"/>
  <c r="CL1122" i="2"/>
  <c r="CF1122" i="2"/>
  <c r="CE1122" i="2"/>
  <c r="CD1122" i="2"/>
  <c r="CC1122" i="2"/>
  <c r="BZ1122" i="2"/>
  <c r="CK1122" i="2" s="1"/>
  <c r="BY1122" i="2"/>
  <c r="BX1122" i="2"/>
  <c r="BW1122" i="2"/>
  <c r="BV1122" i="2"/>
  <c r="BP1122" i="2"/>
  <c r="BO1122" i="2"/>
  <c r="BN1122" i="2"/>
  <c r="BM1122" i="2"/>
  <c r="BL1122" i="2"/>
  <c r="BK1122" i="2"/>
  <c r="BJ1122" i="2"/>
  <c r="BI1122" i="2"/>
  <c r="AT1122" i="2"/>
  <c r="V1122" i="2"/>
  <c r="EA1121" i="2"/>
  <c r="EB1121" i="2" s="1"/>
  <c r="DY1121" i="2"/>
  <c r="DZ1121" i="2" s="1"/>
  <c r="DW1121" i="2"/>
  <c r="DX1121" i="2" s="1"/>
  <c r="DU1121" i="2"/>
  <c r="DV1121" i="2" s="1"/>
  <c r="EC1121" i="2" s="1"/>
  <c r="CR1121" i="2" s="1"/>
  <c r="CT1121" i="2" s="1"/>
  <c r="DQ1121" i="2"/>
  <c r="DR1121" i="2" s="1"/>
  <c r="DS1121" i="2" s="1"/>
  <c r="DF1121" i="2"/>
  <c r="DJ1121" i="2" s="1"/>
  <c r="CL1121" i="2"/>
  <c r="CF1121" i="2"/>
  <c r="CE1121" i="2"/>
  <c r="CD1121" i="2"/>
  <c r="CC1121" i="2"/>
  <c r="BZ1121" i="2"/>
  <c r="CK1121" i="2" s="1"/>
  <c r="BY1121" i="2"/>
  <c r="BX1121" i="2"/>
  <c r="BW1121" i="2"/>
  <c r="BV1121" i="2"/>
  <c r="BP1121" i="2"/>
  <c r="BO1121" i="2"/>
  <c r="BN1121" i="2"/>
  <c r="BM1121" i="2"/>
  <c r="BL1121" i="2"/>
  <c r="BK1121" i="2"/>
  <c r="BJ1121" i="2"/>
  <c r="BI1121" i="2"/>
  <c r="AT1121" i="2"/>
  <c r="V1121" i="2"/>
  <c r="EA1120" i="2"/>
  <c r="EB1120" i="2" s="1"/>
  <c r="DY1120" i="2"/>
  <c r="DZ1120" i="2" s="1"/>
  <c r="DW1120" i="2"/>
  <c r="DX1120" i="2" s="1"/>
  <c r="DU1120" i="2"/>
  <c r="DV1120" i="2" s="1"/>
  <c r="EC1120" i="2" s="1"/>
  <c r="CR1120" i="2" s="1"/>
  <c r="CT1120" i="2" s="1"/>
  <c r="DQ1120" i="2"/>
  <c r="DR1120" i="2" s="1"/>
  <c r="DS1120" i="2" s="1"/>
  <c r="DF1120" i="2"/>
  <c r="DJ1120" i="2" s="1"/>
  <c r="CL1120" i="2"/>
  <c r="CF1120" i="2"/>
  <c r="CE1120" i="2"/>
  <c r="CD1120" i="2"/>
  <c r="CC1120" i="2"/>
  <c r="BZ1120" i="2"/>
  <c r="CK1120" i="2" s="1"/>
  <c r="BY1120" i="2"/>
  <c r="BX1120" i="2"/>
  <c r="BW1120" i="2"/>
  <c r="BV1120" i="2"/>
  <c r="BP1120" i="2"/>
  <c r="BO1120" i="2"/>
  <c r="BN1120" i="2"/>
  <c r="BM1120" i="2"/>
  <c r="BL1120" i="2"/>
  <c r="BK1120" i="2"/>
  <c r="BJ1120" i="2"/>
  <c r="BI1120" i="2"/>
  <c r="AT1120" i="2"/>
  <c r="V1120" i="2"/>
  <c r="EA1119" i="2"/>
  <c r="EB1119" i="2" s="1"/>
  <c r="DY1119" i="2"/>
  <c r="DZ1119" i="2" s="1"/>
  <c r="DW1119" i="2"/>
  <c r="DX1119" i="2" s="1"/>
  <c r="DU1119" i="2"/>
  <c r="DV1119" i="2" s="1"/>
  <c r="EC1119" i="2" s="1"/>
  <c r="CR1119" i="2" s="1"/>
  <c r="CT1119" i="2" s="1"/>
  <c r="DQ1119" i="2"/>
  <c r="DR1119" i="2" s="1"/>
  <c r="DS1119" i="2" s="1"/>
  <c r="DF1119" i="2"/>
  <c r="DJ1119" i="2" s="1"/>
  <c r="CL1119" i="2"/>
  <c r="CF1119" i="2"/>
  <c r="CE1119" i="2"/>
  <c r="CD1119" i="2"/>
  <c r="CC1119" i="2"/>
  <c r="BZ1119" i="2"/>
  <c r="CK1119" i="2" s="1"/>
  <c r="BY1119" i="2"/>
  <c r="BX1119" i="2"/>
  <c r="BW1119" i="2"/>
  <c r="BV1119" i="2"/>
  <c r="BP1119" i="2"/>
  <c r="BO1119" i="2"/>
  <c r="BN1119" i="2"/>
  <c r="BM1119" i="2"/>
  <c r="BL1119" i="2"/>
  <c r="BK1119" i="2"/>
  <c r="BJ1119" i="2"/>
  <c r="BI1119" i="2"/>
  <c r="AT1119" i="2"/>
  <c r="V1119" i="2"/>
  <c r="EA1118" i="2"/>
  <c r="EB1118" i="2" s="1"/>
  <c r="DY1118" i="2"/>
  <c r="DZ1118" i="2" s="1"/>
  <c r="DW1118" i="2"/>
  <c r="DX1118" i="2" s="1"/>
  <c r="DU1118" i="2"/>
  <c r="DV1118" i="2" s="1"/>
  <c r="EC1118" i="2" s="1"/>
  <c r="CR1118" i="2" s="1"/>
  <c r="CT1118" i="2" s="1"/>
  <c r="DQ1118" i="2"/>
  <c r="DR1118" i="2" s="1"/>
  <c r="DS1118" i="2" s="1"/>
  <c r="DF1118" i="2"/>
  <c r="DJ1118" i="2" s="1"/>
  <c r="CL1118" i="2"/>
  <c r="CF1118" i="2"/>
  <c r="CE1118" i="2"/>
  <c r="CD1118" i="2"/>
  <c r="CC1118" i="2"/>
  <c r="BZ1118" i="2"/>
  <c r="CK1118" i="2" s="1"/>
  <c r="BY1118" i="2"/>
  <c r="BX1118" i="2"/>
  <c r="BW1118" i="2"/>
  <c r="BV1118" i="2"/>
  <c r="BP1118" i="2"/>
  <c r="BO1118" i="2"/>
  <c r="BN1118" i="2"/>
  <c r="BM1118" i="2"/>
  <c r="BL1118" i="2"/>
  <c r="BK1118" i="2"/>
  <c r="BJ1118" i="2"/>
  <c r="BI1118" i="2"/>
  <c r="AT1118" i="2"/>
  <c r="V1118" i="2"/>
  <c r="EA1117" i="2"/>
  <c r="EB1117" i="2" s="1"/>
  <c r="DY1117" i="2"/>
  <c r="DZ1117" i="2" s="1"/>
  <c r="DW1117" i="2"/>
  <c r="DX1117" i="2" s="1"/>
  <c r="DU1117" i="2"/>
  <c r="DV1117" i="2" s="1"/>
  <c r="EC1117" i="2" s="1"/>
  <c r="CR1117" i="2" s="1"/>
  <c r="CT1117" i="2" s="1"/>
  <c r="DQ1117" i="2"/>
  <c r="DR1117" i="2" s="1"/>
  <c r="DS1117" i="2" s="1"/>
  <c r="DF1117" i="2"/>
  <c r="DJ1117" i="2" s="1"/>
  <c r="CL1117" i="2"/>
  <c r="CF1117" i="2"/>
  <c r="CE1117" i="2"/>
  <c r="CD1117" i="2"/>
  <c r="CC1117" i="2"/>
  <c r="BZ1117" i="2"/>
  <c r="CK1117" i="2" s="1"/>
  <c r="BY1117" i="2"/>
  <c r="BX1117" i="2"/>
  <c r="BW1117" i="2"/>
  <c r="BV1117" i="2"/>
  <c r="BP1117" i="2"/>
  <c r="BO1117" i="2"/>
  <c r="BN1117" i="2"/>
  <c r="BM1117" i="2"/>
  <c r="BL1117" i="2"/>
  <c r="BK1117" i="2"/>
  <c r="BJ1117" i="2"/>
  <c r="BI1117" i="2"/>
  <c r="AT1117" i="2"/>
  <c r="V1117" i="2"/>
  <c r="EA1116" i="2"/>
  <c r="EB1116" i="2" s="1"/>
  <c r="DY1116" i="2"/>
  <c r="DZ1116" i="2" s="1"/>
  <c r="DW1116" i="2"/>
  <c r="DX1116" i="2" s="1"/>
  <c r="DU1116" i="2"/>
  <c r="DV1116" i="2" s="1"/>
  <c r="EC1116" i="2" s="1"/>
  <c r="CR1116" i="2" s="1"/>
  <c r="CT1116" i="2" s="1"/>
  <c r="DQ1116" i="2"/>
  <c r="DR1116" i="2" s="1"/>
  <c r="DS1116" i="2" s="1"/>
  <c r="DF1116" i="2"/>
  <c r="DJ1116" i="2" s="1"/>
  <c r="CL1116" i="2"/>
  <c r="CF1116" i="2"/>
  <c r="CE1116" i="2"/>
  <c r="CD1116" i="2"/>
  <c r="CC1116" i="2"/>
  <c r="BZ1116" i="2"/>
  <c r="CK1116" i="2" s="1"/>
  <c r="BY1116" i="2"/>
  <c r="BX1116" i="2"/>
  <c r="BW1116" i="2"/>
  <c r="BV1116" i="2"/>
  <c r="BP1116" i="2"/>
  <c r="BO1116" i="2"/>
  <c r="BN1116" i="2"/>
  <c r="BM1116" i="2"/>
  <c r="BL1116" i="2"/>
  <c r="BK1116" i="2"/>
  <c r="BJ1116" i="2"/>
  <c r="BI1116" i="2"/>
  <c r="AT1116" i="2"/>
  <c r="V1116" i="2"/>
  <c r="EA1115" i="2"/>
  <c r="EB1115" i="2" s="1"/>
  <c r="DY1115" i="2"/>
  <c r="DZ1115" i="2" s="1"/>
  <c r="DW1115" i="2"/>
  <c r="DX1115" i="2" s="1"/>
  <c r="DU1115" i="2"/>
  <c r="DV1115" i="2" s="1"/>
  <c r="EC1115" i="2" s="1"/>
  <c r="CR1115" i="2" s="1"/>
  <c r="CT1115" i="2" s="1"/>
  <c r="DQ1115" i="2"/>
  <c r="DR1115" i="2" s="1"/>
  <c r="DS1115" i="2" s="1"/>
  <c r="DF1115" i="2"/>
  <c r="DJ1115" i="2" s="1"/>
  <c r="CL1115" i="2"/>
  <c r="CF1115" i="2"/>
  <c r="CE1115" i="2"/>
  <c r="CD1115" i="2"/>
  <c r="CC1115" i="2"/>
  <c r="BZ1115" i="2"/>
  <c r="CK1115" i="2" s="1"/>
  <c r="BY1115" i="2"/>
  <c r="BX1115" i="2"/>
  <c r="BW1115" i="2"/>
  <c r="BV1115" i="2"/>
  <c r="BP1115" i="2"/>
  <c r="BO1115" i="2"/>
  <c r="BN1115" i="2"/>
  <c r="BM1115" i="2"/>
  <c r="BL1115" i="2"/>
  <c r="BK1115" i="2"/>
  <c r="BJ1115" i="2"/>
  <c r="BI1115" i="2"/>
  <c r="AT1115" i="2"/>
  <c r="V1115" i="2"/>
  <c r="EA1114" i="2"/>
  <c r="EB1114" i="2" s="1"/>
  <c r="DY1114" i="2"/>
  <c r="DZ1114" i="2" s="1"/>
  <c r="DW1114" i="2"/>
  <c r="DX1114" i="2" s="1"/>
  <c r="DU1114" i="2"/>
  <c r="DV1114" i="2" s="1"/>
  <c r="EC1114" i="2" s="1"/>
  <c r="CR1114" i="2" s="1"/>
  <c r="CT1114" i="2" s="1"/>
  <c r="DN1114" i="2" s="1"/>
  <c r="DO1114" i="2" s="1"/>
  <c r="DQ1114" i="2"/>
  <c r="DR1114" i="2" s="1"/>
  <c r="DS1114" i="2" s="1"/>
  <c r="DF1114" i="2"/>
  <c r="DJ1114" i="2" s="1"/>
  <c r="CL1114" i="2"/>
  <c r="CF1114" i="2"/>
  <c r="CE1114" i="2"/>
  <c r="CD1114" i="2"/>
  <c r="CC1114" i="2"/>
  <c r="BZ1114" i="2"/>
  <c r="CK1114" i="2" s="1"/>
  <c r="BY1114" i="2"/>
  <c r="BX1114" i="2"/>
  <c r="BW1114" i="2"/>
  <c r="BV1114" i="2"/>
  <c r="BP1114" i="2"/>
  <c r="BO1114" i="2"/>
  <c r="BN1114" i="2"/>
  <c r="BM1114" i="2"/>
  <c r="BL1114" i="2"/>
  <c r="BK1114" i="2"/>
  <c r="BJ1114" i="2"/>
  <c r="BI1114" i="2"/>
  <c r="AT1114" i="2"/>
  <c r="V1114" i="2"/>
  <c r="EA1113" i="2"/>
  <c r="EB1113" i="2" s="1"/>
  <c r="DY1113" i="2"/>
  <c r="DZ1113" i="2" s="1"/>
  <c r="DW1113" i="2"/>
  <c r="DX1113" i="2" s="1"/>
  <c r="DU1113" i="2"/>
  <c r="DV1113" i="2" s="1"/>
  <c r="EC1113" i="2" s="1"/>
  <c r="CR1113" i="2" s="1"/>
  <c r="CT1113" i="2" s="1"/>
  <c r="DQ1113" i="2"/>
  <c r="DR1113" i="2" s="1"/>
  <c r="DS1113" i="2" s="1"/>
  <c r="DF1113" i="2"/>
  <c r="DJ1113" i="2" s="1"/>
  <c r="CL1113" i="2"/>
  <c r="CF1113" i="2"/>
  <c r="CE1113" i="2"/>
  <c r="CD1113" i="2"/>
  <c r="CC1113" i="2"/>
  <c r="BZ1113" i="2"/>
  <c r="CK1113" i="2" s="1"/>
  <c r="BY1113" i="2"/>
  <c r="BX1113" i="2"/>
  <c r="BW1113" i="2"/>
  <c r="BV1113" i="2"/>
  <c r="BP1113" i="2"/>
  <c r="BO1113" i="2"/>
  <c r="BN1113" i="2"/>
  <c r="BM1113" i="2"/>
  <c r="BL1113" i="2"/>
  <c r="BK1113" i="2"/>
  <c r="BJ1113" i="2"/>
  <c r="BI1113" i="2"/>
  <c r="AT1113" i="2"/>
  <c r="V1113" i="2"/>
  <c r="EA1112" i="2"/>
  <c r="EB1112" i="2" s="1"/>
  <c r="DY1112" i="2"/>
  <c r="DZ1112" i="2" s="1"/>
  <c r="DW1112" i="2"/>
  <c r="DX1112" i="2" s="1"/>
  <c r="DU1112" i="2"/>
  <c r="DV1112" i="2" s="1"/>
  <c r="EC1112" i="2" s="1"/>
  <c r="CR1112" i="2" s="1"/>
  <c r="CT1112" i="2" s="1"/>
  <c r="DQ1112" i="2"/>
  <c r="DR1112" i="2" s="1"/>
  <c r="DS1112" i="2" s="1"/>
  <c r="DF1112" i="2"/>
  <c r="DJ1112" i="2" s="1"/>
  <c r="CL1112" i="2"/>
  <c r="CF1112" i="2"/>
  <c r="CE1112" i="2"/>
  <c r="CD1112" i="2"/>
  <c r="CC1112" i="2"/>
  <c r="BZ1112" i="2"/>
  <c r="CK1112" i="2" s="1"/>
  <c r="BY1112" i="2"/>
  <c r="BX1112" i="2"/>
  <c r="BW1112" i="2"/>
  <c r="BV1112" i="2"/>
  <c r="BP1112" i="2"/>
  <c r="BO1112" i="2"/>
  <c r="BN1112" i="2"/>
  <c r="BM1112" i="2"/>
  <c r="BL1112" i="2"/>
  <c r="BK1112" i="2"/>
  <c r="BJ1112" i="2"/>
  <c r="BI1112" i="2"/>
  <c r="AT1112" i="2"/>
  <c r="V1112" i="2"/>
  <c r="EA1111" i="2"/>
  <c r="EB1111" i="2" s="1"/>
  <c r="DY1111" i="2"/>
  <c r="DZ1111" i="2" s="1"/>
  <c r="DW1111" i="2"/>
  <c r="DX1111" i="2" s="1"/>
  <c r="DU1111" i="2"/>
  <c r="DV1111" i="2" s="1"/>
  <c r="EC1111" i="2" s="1"/>
  <c r="CR1111" i="2" s="1"/>
  <c r="CT1111" i="2" s="1"/>
  <c r="DQ1111" i="2"/>
  <c r="DR1111" i="2" s="1"/>
  <c r="DS1111" i="2" s="1"/>
  <c r="DF1111" i="2"/>
  <c r="DJ1111" i="2" s="1"/>
  <c r="CL1111" i="2"/>
  <c r="CF1111" i="2"/>
  <c r="CE1111" i="2"/>
  <c r="CD1111" i="2"/>
  <c r="CC1111" i="2"/>
  <c r="BZ1111" i="2"/>
  <c r="CK1111" i="2" s="1"/>
  <c r="BY1111" i="2"/>
  <c r="BX1111" i="2"/>
  <c r="BW1111" i="2"/>
  <c r="BV1111" i="2"/>
  <c r="BP1111" i="2"/>
  <c r="BO1111" i="2"/>
  <c r="BN1111" i="2"/>
  <c r="BM1111" i="2"/>
  <c r="BL1111" i="2"/>
  <c r="BK1111" i="2"/>
  <c r="BJ1111" i="2"/>
  <c r="BI1111" i="2"/>
  <c r="AT1111" i="2"/>
  <c r="V1111" i="2"/>
  <c r="EA1110" i="2"/>
  <c r="EB1110" i="2" s="1"/>
  <c r="DY1110" i="2"/>
  <c r="DZ1110" i="2" s="1"/>
  <c r="DW1110" i="2"/>
  <c r="DX1110" i="2" s="1"/>
  <c r="DU1110" i="2"/>
  <c r="DV1110" i="2" s="1"/>
  <c r="EC1110" i="2" s="1"/>
  <c r="CR1110" i="2" s="1"/>
  <c r="CT1110" i="2" s="1"/>
  <c r="DQ1110" i="2"/>
  <c r="DR1110" i="2" s="1"/>
  <c r="DS1110" i="2" s="1"/>
  <c r="DF1110" i="2"/>
  <c r="DJ1110" i="2" s="1"/>
  <c r="CL1110" i="2"/>
  <c r="CF1110" i="2"/>
  <c r="CE1110" i="2"/>
  <c r="CD1110" i="2"/>
  <c r="CC1110" i="2"/>
  <c r="BZ1110" i="2"/>
  <c r="CK1110" i="2" s="1"/>
  <c r="BY1110" i="2"/>
  <c r="BX1110" i="2"/>
  <c r="BW1110" i="2"/>
  <c r="BV1110" i="2"/>
  <c r="BP1110" i="2"/>
  <c r="BO1110" i="2"/>
  <c r="BN1110" i="2"/>
  <c r="BM1110" i="2"/>
  <c r="BL1110" i="2"/>
  <c r="BK1110" i="2"/>
  <c r="BJ1110" i="2"/>
  <c r="BI1110" i="2"/>
  <c r="AT1110" i="2"/>
  <c r="V1110" i="2"/>
  <c r="EA1109" i="2"/>
  <c r="EB1109" i="2" s="1"/>
  <c r="DY1109" i="2"/>
  <c r="DZ1109" i="2" s="1"/>
  <c r="DW1109" i="2"/>
  <c r="DX1109" i="2" s="1"/>
  <c r="DU1109" i="2"/>
  <c r="DV1109" i="2" s="1"/>
  <c r="EC1109" i="2" s="1"/>
  <c r="CR1109" i="2" s="1"/>
  <c r="CT1109" i="2" s="1"/>
  <c r="DQ1109" i="2"/>
  <c r="DR1109" i="2" s="1"/>
  <c r="DS1109" i="2" s="1"/>
  <c r="DF1109" i="2"/>
  <c r="DJ1109" i="2" s="1"/>
  <c r="CL1109" i="2"/>
  <c r="CF1109" i="2"/>
  <c r="CE1109" i="2"/>
  <c r="CD1109" i="2"/>
  <c r="CC1109" i="2"/>
  <c r="BZ1109" i="2"/>
  <c r="CK1109" i="2" s="1"/>
  <c r="BY1109" i="2"/>
  <c r="BX1109" i="2"/>
  <c r="BW1109" i="2"/>
  <c r="BV1109" i="2"/>
  <c r="BP1109" i="2"/>
  <c r="BO1109" i="2"/>
  <c r="BN1109" i="2"/>
  <c r="BM1109" i="2"/>
  <c r="BL1109" i="2"/>
  <c r="BK1109" i="2"/>
  <c r="BJ1109" i="2"/>
  <c r="BI1109" i="2"/>
  <c r="AT1109" i="2"/>
  <c r="V1109" i="2"/>
  <c r="EA1108" i="2"/>
  <c r="EB1108" i="2" s="1"/>
  <c r="DY1108" i="2"/>
  <c r="DZ1108" i="2" s="1"/>
  <c r="DW1108" i="2"/>
  <c r="DX1108" i="2" s="1"/>
  <c r="DU1108" i="2"/>
  <c r="DV1108" i="2" s="1"/>
  <c r="EC1108" i="2" s="1"/>
  <c r="CR1108" i="2" s="1"/>
  <c r="CT1108" i="2" s="1"/>
  <c r="DE1108" i="2" s="1"/>
  <c r="DQ1108" i="2"/>
  <c r="DR1108" i="2" s="1"/>
  <c r="DS1108" i="2" s="1"/>
  <c r="DF1108" i="2"/>
  <c r="DJ1108" i="2" s="1"/>
  <c r="CL1108" i="2"/>
  <c r="CF1108" i="2"/>
  <c r="CE1108" i="2"/>
  <c r="CD1108" i="2"/>
  <c r="CC1108" i="2"/>
  <c r="BZ1108" i="2"/>
  <c r="CK1108" i="2" s="1"/>
  <c r="BY1108" i="2"/>
  <c r="BX1108" i="2"/>
  <c r="BW1108" i="2"/>
  <c r="BV1108" i="2"/>
  <c r="BP1108" i="2"/>
  <c r="BO1108" i="2"/>
  <c r="BN1108" i="2"/>
  <c r="BM1108" i="2"/>
  <c r="BL1108" i="2"/>
  <c r="BK1108" i="2"/>
  <c r="BJ1108" i="2"/>
  <c r="BI1108" i="2"/>
  <c r="AT1108" i="2"/>
  <c r="V1108" i="2"/>
  <c r="EA1107" i="2"/>
  <c r="EB1107" i="2" s="1"/>
  <c r="DY1107" i="2"/>
  <c r="DZ1107" i="2" s="1"/>
  <c r="DW1107" i="2"/>
  <c r="DX1107" i="2" s="1"/>
  <c r="DU1107" i="2"/>
  <c r="DV1107" i="2" s="1"/>
  <c r="EC1107" i="2" s="1"/>
  <c r="CR1107" i="2" s="1"/>
  <c r="CT1107" i="2" s="1"/>
  <c r="DQ1107" i="2"/>
  <c r="DR1107" i="2" s="1"/>
  <c r="DS1107" i="2" s="1"/>
  <c r="DF1107" i="2"/>
  <c r="DJ1107" i="2" s="1"/>
  <c r="CL1107" i="2"/>
  <c r="CF1107" i="2"/>
  <c r="CE1107" i="2"/>
  <c r="CD1107" i="2"/>
  <c r="CC1107" i="2"/>
  <c r="BZ1107" i="2"/>
  <c r="CK1107" i="2" s="1"/>
  <c r="BY1107" i="2"/>
  <c r="BX1107" i="2"/>
  <c r="BW1107" i="2"/>
  <c r="BV1107" i="2"/>
  <c r="BP1107" i="2"/>
  <c r="BO1107" i="2"/>
  <c r="BN1107" i="2"/>
  <c r="BM1107" i="2"/>
  <c r="BL1107" i="2"/>
  <c r="BK1107" i="2"/>
  <c r="BJ1107" i="2"/>
  <c r="BI1107" i="2"/>
  <c r="AT1107" i="2"/>
  <c r="V1107" i="2"/>
  <c r="EA1106" i="2"/>
  <c r="EB1106" i="2" s="1"/>
  <c r="DY1106" i="2"/>
  <c r="DZ1106" i="2" s="1"/>
  <c r="DW1106" i="2"/>
  <c r="DX1106" i="2" s="1"/>
  <c r="DU1106" i="2"/>
  <c r="DV1106" i="2" s="1"/>
  <c r="EC1106" i="2" s="1"/>
  <c r="CR1106" i="2" s="1"/>
  <c r="CT1106" i="2" s="1"/>
  <c r="DQ1106" i="2"/>
  <c r="DR1106" i="2" s="1"/>
  <c r="DS1106" i="2" s="1"/>
  <c r="DF1106" i="2"/>
  <c r="DJ1106" i="2" s="1"/>
  <c r="CL1106" i="2"/>
  <c r="CF1106" i="2"/>
  <c r="CE1106" i="2"/>
  <c r="CD1106" i="2"/>
  <c r="CC1106" i="2"/>
  <c r="BZ1106" i="2"/>
  <c r="CK1106" i="2" s="1"/>
  <c r="BY1106" i="2"/>
  <c r="BX1106" i="2"/>
  <c r="BW1106" i="2"/>
  <c r="BV1106" i="2"/>
  <c r="BP1106" i="2"/>
  <c r="BO1106" i="2"/>
  <c r="BN1106" i="2"/>
  <c r="BM1106" i="2"/>
  <c r="BL1106" i="2"/>
  <c r="BK1106" i="2"/>
  <c r="BJ1106" i="2"/>
  <c r="BI1106" i="2"/>
  <c r="AT1106" i="2"/>
  <c r="V1106" i="2"/>
  <c r="EA1105" i="2"/>
  <c r="EB1105" i="2" s="1"/>
  <c r="DY1105" i="2"/>
  <c r="DZ1105" i="2" s="1"/>
  <c r="DW1105" i="2"/>
  <c r="DX1105" i="2" s="1"/>
  <c r="DU1105" i="2"/>
  <c r="DV1105" i="2" s="1"/>
  <c r="EC1105" i="2" s="1"/>
  <c r="CR1105" i="2" s="1"/>
  <c r="CT1105" i="2" s="1"/>
  <c r="DQ1105" i="2"/>
  <c r="DR1105" i="2" s="1"/>
  <c r="DS1105" i="2" s="1"/>
  <c r="DF1105" i="2"/>
  <c r="DJ1105" i="2" s="1"/>
  <c r="CL1105" i="2"/>
  <c r="CF1105" i="2"/>
  <c r="CE1105" i="2"/>
  <c r="CD1105" i="2"/>
  <c r="CC1105" i="2"/>
  <c r="BZ1105" i="2"/>
  <c r="CK1105" i="2" s="1"/>
  <c r="BY1105" i="2"/>
  <c r="BX1105" i="2"/>
  <c r="BW1105" i="2"/>
  <c r="BV1105" i="2"/>
  <c r="BP1105" i="2"/>
  <c r="BO1105" i="2"/>
  <c r="BN1105" i="2"/>
  <c r="BM1105" i="2"/>
  <c r="BL1105" i="2"/>
  <c r="BK1105" i="2"/>
  <c r="BJ1105" i="2"/>
  <c r="BI1105" i="2"/>
  <c r="AT1105" i="2"/>
  <c r="V1105" i="2"/>
  <c r="EA1104" i="2"/>
  <c r="EB1104" i="2" s="1"/>
  <c r="DY1104" i="2"/>
  <c r="DZ1104" i="2" s="1"/>
  <c r="DW1104" i="2"/>
  <c r="DX1104" i="2" s="1"/>
  <c r="DU1104" i="2"/>
  <c r="DV1104" i="2" s="1"/>
  <c r="EC1104" i="2" s="1"/>
  <c r="CR1104" i="2" s="1"/>
  <c r="CT1104" i="2" s="1"/>
  <c r="DE1104" i="2" s="1"/>
  <c r="DQ1104" i="2"/>
  <c r="DR1104" i="2" s="1"/>
  <c r="DS1104" i="2" s="1"/>
  <c r="DF1104" i="2"/>
  <c r="DJ1104" i="2" s="1"/>
  <c r="CL1104" i="2"/>
  <c r="CF1104" i="2"/>
  <c r="CE1104" i="2"/>
  <c r="CD1104" i="2"/>
  <c r="CC1104" i="2"/>
  <c r="BZ1104" i="2"/>
  <c r="CK1104" i="2" s="1"/>
  <c r="BY1104" i="2"/>
  <c r="BX1104" i="2"/>
  <c r="BW1104" i="2"/>
  <c r="BV1104" i="2"/>
  <c r="BP1104" i="2"/>
  <c r="BO1104" i="2"/>
  <c r="BN1104" i="2"/>
  <c r="BM1104" i="2"/>
  <c r="BL1104" i="2"/>
  <c r="BK1104" i="2"/>
  <c r="BJ1104" i="2"/>
  <c r="BI1104" i="2"/>
  <c r="AT1104" i="2"/>
  <c r="V1104" i="2"/>
  <c r="EA1103" i="2"/>
  <c r="EB1103" i="2" s="1"/>
  <c r="DY1103" i="2"/>
  <c r="DZ1103" i="2" s="1"/>
  <c r="DW1103" i="2"/>
  <c r="DX1103" i="2" s="1"/>
  <c r="DU1103" i="2"/>
  <c r="DV1103" i="2" s="1"/>
  <c r="EC1103" i="2" s="1"/>
  <c r="CR1103" i="2" s="1"/>
  <c r="CT1103" i="2" s="1"/>
  <c r="DE1103" i="2" s="1"/>
  <c r="DQ1103" i="2"/>
  <c r="DR1103" i="2" s="1"/>
  <c r="DS1103" i="2" s="1"/>
  <c r="DF1103" i="2"/>
  <c r="DJ1103" i="2" s="1"/>
  <c r="CL1103" i="2"/>
  <c r="CF1103" i="2"/>
  <c r="CE1103" i="2"/>
  <c r="CD1103" i="2"/>
  <c r="CC1103" i="2"/>
  <c r="BZ1103" i="2"/>
  <c r="CK1103" i="2" s="1"/>
  <c r="BY1103" i="2"/>
  <c r="BX1103" i="2"/>
  <c r="BW1103" i="2"/>
  <c r="BV1103" i="2"/>
  <c r="BP1103" i="2"/>
  <c r="BO1103" i="2"/>
  <c r="BN1103" i="2"/>
  <c r="BM1103" i="2"/>
  <c r="BL1103" i="2"/>
  <c r="BK1103" i="2"/>
  <c r="BJ1103" i="2"/>
  <c r="BI1103" i="2"/>
  <c r="AT1103" i="2"/>
  <c r="V1103" i="2"/>
  <c r="EA1102" i="2"/>
  <c r="EB1102" i="2" s="1"/>
  <c r="DY1102" i="2"/>
  <c r="DZ1102" i="2" s="1"/>
  <c r="DW1102" i="2"/>
  <c r="DX1102" i="2" s="1"/>
  <c r="DU1102" i="2"/>
  <c r="DV1102" i="2" s="1"/>
  <c r="EC1102" i="2" s="1"/>
  <c r="CR1102" i="2" s="1"/>
  <c r="CT1102" i="2" s="1"/>
  <c r="DN1102" i="2" s="1"/>
  <c r="DO1102" i="2" s="1"/>
  <c r="DQ1102" i="2"/>
  <c r="DR1102" i="2" s="1"/>
  <c r="DS1102" i="2" s="1"/>
  <c r="DF1102" i="2"/>
  <c r="DJ1102" i="2" s="1"/>
  <c r="CL1102" i="2"/>
  <c r="CF1102" i="2"/>
  <c r="CE1102" i="2"/>
  <c r="CD1102" i="2"/>
  <c r="CC1102" i="2"/>
  <c r="BZ1102" i="2"/>
  <c r="CK1102" i="2" s="1"/>
  <c r="BY1102" i="2"/>
  <c r="BX1102" i="2"/>
  <c r="BW1102" i="2"/>
  <c r="BV1102" i="2"/>
  <c r="BP1102" i="2"/>
  <c r="BO1102" i="2"/>
  <c r="BN1102" i="2"/>
  <c r="BM1102" i="2"/>
  <c r="BL1102" i="2"/>
  <c r="BK1102" i="2"/>
  <c r="BJ1102" i="2"/>
  <c r="BI1102" i="2"/>
  <c r="AT1102" i="2"/>
  <c r="V1102" i="2"/>
  <c r="EA1101" i="2"/>
  <c r="EB1101" i="2" s="1"/>
  <c r="DY1101" i="2"/>
  <c r="DZ1101" i="2" s="1"/>
  <c r="DW1101" i="2"/>
  <c r="DX1101" i="2" s="1"/>
  <c r="DU1101" i="2"/>
  <c r="DV1101" i="2" s="1"/>
  <c r="EC1101" i="2" s="1"/>
  <c r="CR1101" i="2" s="1"/>
  <c r="CT1101" i="2" s="1"/>
  <c r="DQ1101" i="2"/>
  <c r="DR1101" i="2" s="1"/>
  <c r="DS1101" i="2" s="1"/>
  <c r="DF1101" i="2"/>
  <c r="DJ1101" i="2" s="1"/>
  <c r="CL1101" i="2"/>
  <c r="CF1101" i="2"/>
  <c r="CE1101" i="2"/>
  <c r="CD1101" i="2"/>
  <c r="CC1101" i="2"/>
  <c r="BZ1101" i="2"/>
  <c r="CK1101" i="2" s="1"/>
  <c r="BY1101" i="2"/>
  <c r="BX1101" i="2"/>
  <c r="BW1101" i="2"/>
  <c r="BV1101" i="2"/>
  <c r="BP1101" i="2"/>
  <c r="BO1101" i="2"/>
  <c r="BN1101" i="2"/>
  <c r="BM1101" i="2"/>
  <c r="BL1101" i="2"/>
  <c r="BK1101" i="2"/>
  <c r="BJ1101" i="2"/>
  <c r="BI1101" i="2"/>
  <c r="AT1101" i="2"/>
  <c r="V1101" i="2"/>
  <c r="EA1100" i="2"/>
  <c r="EB1100" i="2" s="1"/>
  <c r="DY1100" i="2"/>
  <c r="DZ1100" i="2" s="1"/>
  <c r="DW1100" i="2"/>
  <c r="DX1100" i="2" s="1"/>
  <c r="DU1100" i="2"/>
  <c r="DV1100" i="2" s="1"/>
  <c r="EC1100" i="2" s="1"/>
  <c r="CR1100" i="2" s="1"/>
  <c r="CT1100" i="2" s="1"/>
  <c r="DQ1100" i="2"/>
  <c r="DR1100" i="2" s="1"/>
  <c r="DS1100" i="2" s="1"/>
  <c r="DF1100" i="2"/>
  <c r="DJ1100" i="2" s="1"/>
  <c r="CL1100" i="2"/>
  <c r="CF1100" i="2"/>
  <c r="CE1100" i="2"/>
  <c r="CD1100" i="2"/>
  <c r="CC1100" i="2"/>
  <c r="BZ1100" i="2"/>
  <c r="CK1100" i="2" s="1"/>
  <c r="BY1100" i="2"/>
  <c r="BX1100" i="2"/>
  <c r="BW1100" i="2"/>
  <c r="BV1100" i="2"/>
  <c r="BP1100" i="2"/>
  <c r="BO1100" i="2"/>
  <c r="BN1100" i="2"/>
  <c r="BM1100" i="2"/>
  <c r="BL1100" i="2"/>
  <c r="BK1100" i="2"/>
  <c r="BJ1100" i="2"/>
  <c r="BI1100" i="2"/>
  <c r="AT1100" i="2"/>
  <c r="V1100" i="2"/>
  <c r="EA1099" i="2"/>
  <c r="EB1099" i="2" s="1"/>
  <c r="DY1099" i="2"/>
  <c r="DZ1099" i="2" s="1"/>
  <c r="DW1099" i="2"/>
  <c r="DX1099" i="2" s="1"/>
  <c r="DU1099" i="2"/>
  <c r="DV1099" i="2" s="1"/>
  <c r="EC1099" i="2" s="1"/>
  <c r="CR1099" i="2" s="1"/>
  <c r="CT1099" i="2" s="1"/>
  <c r="DQ1099" i="2"/>
  <c r="DR1099" i="2" s="1"/>
  <c r="DS1099" i="2" s="1"/>
  <c r="DF1099" i="2"/>
  <c r="DJ1099" i="2" s="1"/>
  <c r="CL1099" i="2"/>
  <c r="CF1099" i="2"/>
  <c r="CE1099" i="2"/>
  <c r="CD1099" i="2"/>
  <c r="CC1099" i="2"/>
  <c r="BZ1099" i="2"/>
  <c r="CK1099" i="2" s="1"/>
  <c r="BY1099" i="2"/>
  <c r="BX1099" i="2"/>
  <c r="BW1099" i="2"/>
  <c r="BV1099" i="2"/>
  <c r="BP1099" i="2"/>
  <c r="BO1099" i="2"/>
  <c r="BN1099" i="2"/>
  <c r="BM1099" i="2"/>
  <c r="BL1099" i="2"/>
  <c r="BK1099" i="2"/>
  <c r="BJ1099" i="2"/>
  <c r="BI1099" i="2"/>
  <c r="AT1099" i="2"/>
  <c r="V1099" i="2"/>
  <c r="EA1098" i="2"/>
  <c r="EB1098" i="2" s="1"/>
  <c r="DY1098" i="2"/>
  <c r="DZ1098" i="2" s="1"/>
  <c r="DW1098" i="2"/>
  <c r="DX1098" i="2" s="1"/>
  <c r="DU1098" i="2"/>
  <c r="DV1098" i="2" s="1"/>
  <c r="EC1098" i="2" s="1"/>
  <c r="CR1098" i="2" s="1"/>
  <c r="CT1098" i="2" s="1"/>
  <c r="DQ1098" i="2"/>
  <c r="DR1098" i="2" s="1"/>
  <c r="DS1098" i="2" s="1"/>
  <c r="DF1098" i="2"/>
  <c r="DJ1098" i="2" s="1"/>
  <c r="CL1098" i="2"/>
  <c r="CF1098" i="2"/>
  <c r="CE1098" i="2"/>
  <c r="CD1098" i="2"/>
  <c r="CC1098" i="2"/>
  <c r="BZ1098" i="2"/>
  <c r="CK1098" i="2" s="1"/>
  <c r="BY1098" i="2"/>
  <c r="BX1098" i="2"/>
  <c r="BW1098" i="2"/>
  <c r="BV1098" i="2"/>
  <c r="BP1098" i="2"/>
  <c r="BO1098" i="2"/>
  <c r="BN1098" i="2"/>
  <c r="BM1098" i="2"/>
  <c r="BL1098" i="2"/>
  <c r="BK1098" i="2"/>
  <c r="BJ1098" i="2"/>
  <c r="BI1098" i="2"/>
  <c r="AT1098" i="2"/>
  <c r="V1098" i="2"/>
  <c r="EA1097" i="2"/>
  <c r="EB1097" i="2" s="1"/>
  <c r="DY1097" i="2"/>
  <c r="DZ1097" i="2" s="1"/>
  <c r="DW1097" i="2"/>
  <c r="DX1097" i="2" s="1"/>
  <c r="DU1097" i="2"/>
  <c r="DV1097" i="2" s="1"/>
  <c r="EC1097" i="2" s="1"/>
  <c r="CR1097" i="2" s="1"/>
  <c r="CT1097" i="2" s="1"/>
  <c r="DQ1097" i="2"/>
  <c r="DR1097" i="2" s="1"/>
  <c r="DS1097" i="2" s="1"/>
  <c r="DF1097" i="2"/>
  <c r="DJ1097" i="2" s="1"/>
  <c r="CL1097" i="2"/>
  <c r="CF1097" i="2"/>
  <c r="CE1097" i="2"/>
  <c r="CD1097" i="2"/>
  <c r="CC1097" i="2"/>
  <c r="BZ1097" i="2"/>
  <c r="CK1097" i="2" s="1"/>
  <c r="BY1097" i="2"/>
  <c r="BX1097" i="2"/>
  <c r="BW1097" i="2"/>
  <c r="BV1097" i="2"/>
  <c r="BP1097" i="2"/>
  <c r="BO1097" i="2"/>
  <c r="BN1097" i="2"/>
  <c r="BM1097" i="2"/>
  <c r="BL1097" i="2"/>
  <c r="BK1097" i="2"/>
  <c r="BJ1097" i="2"/>
  <c r="BI1097" i="2"/>
  <c r="AT1097" i="2"/>
  <c r="V1097" i="2"/>
  <c r="EA1096" i="2"/>
  <c r="EB1096" i="2" s="1"/>
  <c r="DY1096" i="2"/>
  <c r="DZ1096" i="2" s="1"/>
  <c r="DW1096" i="2"/>
  <c r="DX1096" i="2" s="1"/>
  <c r="DU1096" i="2"/>
  <c r="DV1096" i="2" s="1"/>
  <c r="EC1096" i="2" s="1"/>
  <c r="CR1096" i="2" s="1"/>
  <c r="CT1096" i="2" s="1"/>
  <c r="DQ1096" i="2"/>
  <c r="DR1096" i="2" s="1"/>
  <c r="DS1096" i="2" s="1"/>
  <c r="DF1096" i="2"/>
  <c r="DJ1096" i="2" s="1"/>
  <c r="CL1096" i="2"/>
  <c r="CF1096" i="2"/>
  <c r="CE1096" i="2"/>
  <c r="CD1096" i="2"/>
  <c r="CC1096" i="2"/>
  <c r="BZ1096" i="2"/>
  <c r="CK1096" i="2" s="1"/>
  <c r="BY1096" i="2"/>
  <c r="BX1096" i="2"/>
  <c r="BW1096" i="2"/>
  <c r="BV1096" i="2"/>
  <c r="BP1096" i="2"/>
  <c r="BO1096" i="2"/>
  <c r="BN1096" i="2"/>
  <c r="BM1096" i="2"/>
  <c r="BL1096" i="2"/>
  <c r="BK1096" i="2"/>
  <c r="BJ1096" i="2"/>
  <c r="BI1096" i="2"/>
  <c r="AT1096" i="2"/>
  <c r="V1096" i="2"/>
  <c r="EA1095" i="2"/>
  <c r="EB1095" i="2" s="1"/>
  <c r="DY1095" i="2"/>
  <c r="DZ1095" i="2" s="1"/>
  <c r="DW1095" i="2"/>
  <c r="DX1095" i="2" s="1"/>
  <c r="DU1095" i="2"/>
  <c r="DV1095" i="2" s="1"/>
  <c r="EC1095" i="2" s="1"/>
  <c r="CR1095" i="2" s="1"/>
  <c r="CT1095" i="2" s="1"/>
  <c r="DE1095" i="2" s="1"/>
  <c r="DQ1095" i="2"/>
  <c r="DR1095" i="2" s="1"/>
  <c r="DS1095" i="2" s="1"/>
  <c r="DF1095" i="2"/>
  <c r="DJ1095" i="2" s="1"/>
  <c r="CL1095" i="2"/>
  <c r="CF1095" i="2"/>
  <c r="CE1095" i="2"/>
  <c r="CD1095" i="2"/>
  <c r="CC1095" i="2"/>
  <c r="BZ1095" i="2"/>
  <c r="CK1095" i="2" s="1"/>
  <c r="BY1095" i="2"/>
  <c r="BX1095" i="2"/>
  <c r="BW1095" i="2"/>
  <c r="BV1095" i="2"/>
  <c r="BP1095" i="2"/>
  <c r="BO1095" i="2"/>
  <c r="BN1095" i="2"/>
  <c r="BM1095" i="2"/>
  <c r="BL1095" i="2"/>
  <c r="BK1095" i="2"/>
  <c r="BJ1095" i="2"/>
  <c r="BI1095" i="2"/>
  <c r="AT1095" i="2"/>
  <c r="V1095" i="2"/>
  <c r="EA1094" i="2"/>
  <c r="EB1094" i="2" s="1"/>
  <c r="DY1094" i="2"/>
  <c r="DZ1094" i="2" s="1"/>
  <c r="DW1094" i="2"/>
  <c r="DX1094" i="2" s="1"/>
  <c r="DU1094" i="2"/>
  <c r="DV1094" i="2" s="1"/>
  <c r="EC1094" i="2" s="1"/>
  <c r="CR1094" i="2" s="1"/>
  <c r="CT1094" i="2" s="1"/>
  <c r="DQ1094" i="2"/>
  <c r="DR1094" i="2" s="1"/>
  <c r="DS1094" i="2" s="1"/>
  <c r="DF1094" i="2"/>
  <c r="DJ1094" i="2" s="1"/>
  <c r="CL1094" i="2"/>
  <c r="CF1094" i="2"/>
  <c r="CE1094" i="2"/>
  <c r="CD1094" i="2"/>
  <c r="CC1094" i="2"/>
  <c r="BZ1094" i="2"/>
  <c r="CK1094" i="2" s="1"/>
  <c r="BY1094" i="2"/>
  <c r="BX1094" i="2"/>
  <c r="BW1094" i="2"/>
  <c r="BV1094" i="2"/>
  <c r="BP1094" i="2"/>
  <c r="BO1094" i="2"/>
  <c r="BN1094" i="2"/>
  <c r="BM1094" i="2"/>
  <c r="BL1094" i="2"/>
  <c r="BK1094" i="2"/>
  <c r="BJ1094" i="2"/>
  <c r="BI1094" i="2"/>
  <c r="AT1094" i="2"/>
  <c r="V1094" i="2"/>
  <c r="EA1093" i="2"/>
  <c r="EB1093" i="2" s="1"/>
  <c r="DY1093" i="2"/>
  <c r="DZ1093" i="2" s="1"/>
  <c r="DW1093" i="2"/>
  <c r="DX1093" i="2" s="1"/>
  <c r="DU1093" i="2"/>
  <c r="DV1093" i="2" s="1"/>
  <c r="EC1093" i="2" s="1"/>
  <c r="CR1093" i="2" s="1"/>
  <c r="CT1093" i="2" s="1"/>
  <c r="DQ1093" i="2"/>
  <c r="DR1093" i="2" s="1"/>
  <c r="DS1093" i="2" s="1"/>
  <c r="DF1093" i="2"/>
  <c r="DJ1093" i="2" s="1"/>
  <c r="CL1093" i="2"/>
  <c r="CF1093" i="2"/>
  <c r="CE1093" i="2"/>
  <c r="CD1093" i="2"/>
  <c r="CC1093" i="2"/>
  <c r="BZ1093" i="2"/>
  <c r="CK1093" i="2" s="1"/>
  <c r="BY1093" i="2"/>
  <c r="BX1093" i="2"/>
  <c r="BW1093" i="2"/>
  <c r="BV1093" i="2"/>
  <c r="BP1093" i="2"/>
  <c r="BO1093" i="2"/>
  <c r="BN1093" i="2"/>
  <c r="BM1093" i="2"/>
  <c r="BL1093" i="2"/>
  <c r="BK1093" i="2"/>
  <c r="BJ1093" i="2"/>
  <c r="BI1093" i="2"/>
  <c r="AT1093" i="2"/>
  <c r="V1093" i="2"/>
  <c r="EA1092" i="2"/>
  <c r="EB1092" i="2" s="1"/>
  <c r="DY1092" i="2"/>
  <c r="DZ1092" i="2" s="1"/>
  <c r="DW1092" i="2"/>
  <c r="DX1092" i="2" s="1"/>
  <c r="DU1092" i="2"/>
  <c r="DV1092" i="2" s="1"/>
  <c r="EC1092" i="2" s="1"/>
  <c r="CR1092" i="2" s="1"/>
  <c r="CT1092" i="2" s="1"/>
  <c r="DQ1092" i="2"/>
  <c r="DR1092" i="2" s="1"/>
  <c r="DS1092" i="2" s="1"/>
  <c r="DF1092" i="2"/>
  <c r="DJ1092" i="2" s="1"/>
  <c r="CL1092" i="2"/>
  <c r="CF1092" i="2"/>
  <c r="CE1092" i="2"/>
  <c r="CD1092" i="2"/>
  <c r="CC1092" i="2"/>
  <c r="BZ1092" i="2"/>
  <c r="CK1092" i="2" s="1"/>
  <c r="BY1092" i="2"/>
  <c r="BX1092" i="2"/>
  <c r="BW1092" i="2"/>
  <c r="BV1092" i="2"/>
  <c r="BP1092" i="2"/>
  <c r="BO1092" i="2"/>
  <c r="BN1092" i="2"/>
  <c r="BM1092" i="2"/>
  <c r="BL1092" i="2"/>
  <c r="BK1092" i="2"/>
  <c r="BJ1092" i="2"/>
  <c r="BI1092" i="2"/>
  <c r="AT1092" i="2"/>
  <c r="V1092" i="2"/>
  <c r="EA1091" i="2"/>
  <c r="EB1091" i="2" s="1"/>
  <c r="DY1091" i="2"/>
  <c r="DZ1091" i="2" s="1"/>
  <c r="DW1091" i="2"/>
  <c r="DX1091" i="2" s="1"/>
  <c r="DU1091" i="2"/>
  <c r="DV1091" i="2" s="1"/>
  <c r="EC1091" i="2" s="1"/>
  <c r="CR1091" i="2" s="1"/>
  <c r="CT1091" i="2" s="1"/>
  <c r="DQ1091" i="2"/>
  <c r="DR1091" i="2" s="1"/>
  <c r="DS1091" i="2" s="1"/>
  <c r="DF1091" i="2"/>
  <c r="DJ1091" i="2" s="1"/>
  <c r="CL1091" i="2"/>
  <c r="CF1091" i="2"/>
  <c r="CE1091" i="2"/>
  <c r="CD1091" i="2"/>
  <c r="CC1091" i="2"/>
  <c r="BZ1091" i="2"/>
  <c r="CK1091" i="2" s="1"/>
  <c r="BY1091" i="2"/>
  <c r="BX1091" i="2"/>
  <c r="BW1091" i="2"/>
  <c r="BV1091" i="2"/>
  <c r="BP1091" i="2"/>
  <c r="BO1091" i="2"/>
  <c r="BN1091" i="2"/>
  <c r="BM1091" i="2"/>
  <c r="BL1091" i="2"/>
  <c r="BK1091" i="2"/>
  <c r="BJ1091" i="2"/>
  <c r="BI1091" i="2"/>
  <c r="AT1091" i="2"/>
  <c r="V1091" i="2"/>
  <c r="EA1090" i="2"/>
  <c r="EB1090" i="2" s="1"/>
  <c r="DY1090" i="2"/>
  <c r="DZ1090" i="2" s="1"/>
  <c r="DW1090" i="2"/>
  <c r="DX1090" i="2" s="1"/>
  <c r="DU1090" i="2"/>
  <c r="DV1090" i="2" s="1"/>
  <c r="EC1090" i="2" s="1"/>
  <c r="CR1090" i="2" s="1"/>
  <c r="CT1090" i="2" s="1"/>
  <c r="DQ1090" i="2"/>
  <c r="DR1090" i="2" s="1"/>
  <c r="DS1090" i="2" s="1"/>
  <c r="DF1090" i="2"/>
  <c r="DJ1090" i="2" s="1"/>
  <c r="CL1090" i="2"/>
  <c r="CF1090" i="2"/>
  <c r="CE1090" i="2"/>
  <c r="CD1090" i="2"/>
  <c r="CC1090" i="2"/>
  <c r="BZ1090" i="2"/>
  <c r="CK1090" i="2" s="1"/>
  <c r="BY1090" i="2"/>
  <c r="BX1090" i="2"/>
  <c r="BW1090" i="2"/>
  <c r="BV1090" i="2"/>
  <c r="BP1090" i="2"/>
  <c r="BO1090" i="2"/>
  <c r="BN1090" i="2"/>
  <c r="BM1090" i="2"/>
  <c r="BL1090" i="2"/>
  <c r="BK1090" i="2"/>
  <c r="BJ1090" i="2"/>
  <c r="BI1090" i="2"/>
  <c r="AT1090" i="2"/>
  <c r="V1090" i="2"/>
  <c r="EA1089" i="2"/>
  <c r="EB1089" i="2" s="1"/>
  <c r="DY1089" i="2"/>
  <c r="DZ1089" i="2" s="1"/>
  <c r="DW1089" i="2"/>
  <c r="DX1089" i="2" s="1"/>
  <c r="DU1089" i="2"/>
  <c r="DV1089" i="2" s="1"/>
  <c r="EC1089" i="2" s="1"/>
  <c r="CR1089" i="2" s="1"/>
  <c r="CT1089" i="2" s="1"/>
  <c r="DB1089" i="2" s="1"/>
  <c r="DQ1089" i="2"/>
  <c r="DR1089" i="2" s="1"/>
  <c r="DS1089" i="2" s="1"/>
  <c r="DF1089" i="2"/>
  <c r="DJ1089" i="2" s="1"/>
  <c r="CL1089" i="2"/>
  <c r="CF1089" i="2"/>
  <c r="CE1089" i="2"/>
  <c r="CD1089" i="2"/>
  <c r="CC1089" i="2"/>
  <c r="BZ1089" i="2"/>
  <c r="CK1089" i="2" s="1"/>
  <c r="BY1089" i="2"/>
  <c r="BX1089" i="2"/>
  <c r="BW1089" i="2"/>
  <c r="BV1089" i="2"/>
  <c r="BP1089" i="2"/>
  <c r="BO1089" i="2"/>
  <c r="BN1089" i="2"/>
  <c r="BM1089" i="2"/>
  <c r="BL1089" i="2"/>
  <c r="BK1089" i="2"/>
  <c r="BJ1089" i="2"/>
  <c r="BI1089" i="2"/>
  <c r="AT1089" i="2"/>
  <c r="V1089" i="2"/>
  <c r="EA1088" i="2"/>
  <c r="EB1088" i="2" s="1"/>
  <c r="DY1088" i="2"/>
  <c r="DZ1088" i="2" s="1"/>
  <c r="DW1088" i="2"/>
  <c r="DX1088" i="2" s="1"/>
  <c r="DU1088" i="2"/>
  <c r="DV1088" i="2" s="1"/>
  <c r="EC1088" i="2" s="1"/>
  <c r="CR1088" i="2" s="1"/>
  <c r="CT1088" i="2" s="1"/>
  <c r="DQ1088" i="2"/>
  <c r="DR1088" i="2" s="1"/>
  <c r="DS1088" i="2" s="1"/>
  <c r="DF1088" i="2"/>
  <c r="DJ1088" i="2" s="1"/>
  <c r="CL1088" i="2"/>
  <c r="CF1088" i="2"/>
  <c r="CE1088" i="2"/>
  <c r="CD1088" i="2"/>
  <c r="CC1088" i="2"/>
  <c r="BZ1088" i="2"/>
  <c r="CK1088" i="2" s="1"/>
  <c r="BY1088" i="2"/>
  <c r="BX1088" i="2"/>
  <c r="BW1088" i="2"/>
  <c r="BV1088" i="2"/>
  <c r="BP1088" i="2"/>
  <c r="BO1088" i="2"/>
  <c r="BN1088" i="2"/>
  <c r="BM1088" i="2"/>
  <c r="BL1088" i="2"/>
  <c r="BK1088" i="2"/>
  <c r="BJ1088" i="2"/>
  <c r="BI1088" i="2"/>
  <c r="AT1088" i="2"/>
  <c r="V1088" i="2"/>
  <c r="EA1087" i="2"/>
  <c r="EB1087" i="2" s="1"/>
  <c r="DY1087" i="2"/>
  <c r="DZ1087" i="2" s="1"/>
  <c r="DW1087" i="2"/>
  <c r="DX1087" i="2" s="1"/>
  <c r="DU1087" i="2"/>
  <c r="DV1087" i="2" s="1"/>
  <c r="EC1087" i="2" s="1"/>
  <c r="CR1087" i="2" s="1"/>
  <c r="CT1087" i="2" s="1"/>
  <c r="DQ1087" i="2"/>
  <c r="DR1087" i="2" s="1"/>
  <c r="DS1087" i="2" s="1"/>
  <c r="DF1087" i="2"/>
  <c r="DJ1087" i="2" s="1"/>
  <c r="CL1087" i="2"/>
  <c r="CF1087" i="2"/>
  <c r="CE1087" i="2"/>
  <c r="CD1087" i="2"/>
  <c r="CC1087" i="2"/>
  <c r="BZ1087" i="2"/>
  <c r="CK1087" i="2" s="1"/>
  <c r="BY1087" i="2"/>
  <c r="BX1087" i="2"/>
  <c r="BW1087" i="2"/>
  <c r="BV1087" i="2"/>
  <c r="BP1087" i="2"/>
  <c r="BO1087" i="2"/>
  <c r="BN1087" i="2"/>
  <c r="BM1087" i="2"/>
  <c r="BL1087" i="2"/>
  <c r="BK1087" i="2"/>
  <c r="BJ1087" i="2"/>
  <c r="BI1087" i="2"/>
  <c r="AT1087" i="2"/>
  <c r="V1087" i="2"/>
  <c r="EA1086" i="2"/>
  <c r="EB1086" i="2" s="1"/>
  <c r="DY1086" i="2"/>
  <c r="DZ1086" i="2" s="1"/>
  <c r="DW1086" i="2"/>
  <c r="DX1086" i="2" s="1"/>
  <c r="DU1086" i="2"/>
  <c r="DV1086" i="2" s="1"/>
  <c r="EC1086" i="2" s="1"/>
  <c r="CR1086" i="2" s="1"/>
  <c r="CT1086" i="2" s="1"/>
  <c r="DN1086" i="2" s="1"/>
  <c r="DO1086" i="2" s="1"/>
  <c r="DQ1086" i="2"/>
  <c r="DR1086" i="2" s="1"/>
  <c r="DS1086" i="2" s="1"/>
  <c r="DF1086" i="2"/>
  <c r="DJ1086" i="2" s="1"/>
  <c r="CL1086" i="2"/>
  <c r="CF1086" i="2"/>
  <c r="CE1086" i="2"/>
  <c r="CD1086" i="2"/>
  <c r="CC1086" i="2"/>
  <c r="BZ1086" i="2"/>
  <c r="CK1086" i="2" s="1"/>
  <c r="BY1086" i="2"/>
  <c r="BX1086" i="2"/>
  <c r="BW1086" i="2"/>
  <c r="BV1086" i="2"/>
  <c r="BP1086" i="2"/>
  <c r="BO1086" i="2"/>
  <c r="BN1086" i="2"/>
  <c r="BM1086" i="2"/>
  <c r="BL1086" i="2"/>
  <c r="BK1086" i="2"/>
  <c r="BJ1086" i="2"/>
  <c r="BI1086" i="2"/>
  <c r="AT1086" i="2"/>
  <c r="V1086" i="2"/>
  <c r="EA1085" i="2"/>
  <c r="EB1085" i="2" s="1"/>
  <c r="DY1085" i="2"/>
  <c r="DZ1085" i="2" s="1"/>
  <c r="DW1085" i="2"/>
  <c r="DX1085" i="2" s="1"/>
  <c r="DU1085" i="2"/>
  <c r="DV1085" i="2" s="1"/>
  <c r="EC1085" i="2" s="1"/>
  <c r="CR1085" i="2" s="1"/>
  <c r="CT1085" i="2" s="1"/>
  <c r="DN1085" i="2" s="1"/>
  <c r="DO1085" i="2" s="1"/>
  <c r="DQ1085" i="2"/>
  <c r="DR1085" i="2" s="1"/>
  <c r="DS1085" i="2" s="1"/>
  <c r="DF1085" i="2"/>
  <c r="DJ1085" i="2" s="1"/>
  <c r="CL1085" i="2"/>
  <c r="CF1085" i="2"/>
  <c r="CE1085" i="2"/>
  <c r="CD1085" i="2"/>
  <c r="CC1085" i="2"/>
  <c r="BZ1085" i="2"/>
  <c r="CK1085" i="2" s="1"/>
  <c r="BY1085" i="2"/>
  <c r="BX1085" i="2"/>
  <c r="BW1085" i="2"/>
  <c r="BV1085" i="2"/>
  <c r="BP1085" i="2"/>
  <c r="BO1085" i="2"/>
  <c r="BN1085" i="2"/>
  <c r="BM1085" i="2"/>
  <c r="BL1085" i="2"/>
  <c r="BK1085" i="2"/>
  <c r="BJ1085" i="2"/>
  <c r="BI1085" i="2"/>
  <c r="AT1085" i="2"/>
  <c r="V1085" i="2"/>
  <c r="EA1084" i="2"/>
  <c r="EB1084" i="2" s="1"/>
  <c r="DY1084" i="2"/>
  <c r="DZ1084" i="2" s="1"/>
  <c r="DW1084" i="2"/>
  <c r="DX1084" i="2" s="1"/>
  <c r="DU1084" i="2"/>
  <c r="DV1084" i="2" s="1"/>
  <c r="EC1084" i="2" s="1"/>
  <c r="CR1084" i="2" s="1"/>
  <c r="CT1084" i="2" s="1"/>
  <c r="DQ1084" i="2"/>
  <c r="DR1084" i="2" s="1"/>
  <c r="DS1084" i="2" s="1"/>
  <c r="DF1084" i="2"/>
  <c r="DJ1084" i="2" s="1"/>
  <c r="CL1084" i="2"/>
  <c r="CF1084" i="2"/>
  <c r="CE1084" i="2"/>
  <c r="CD1084" i="2"/>
  <c r="CC1084" i="2"/>
  <c r="BZ1084" i="2"/>
  <c r="CK1084" i="2" s="1"/>
  <c r="BY1084" i="2"/>
  <c r="BX1084" i="2"/>
  <c r="BW1084" i="2"/>
  <c r="BV1084" i="2"/>
  <c r="BP1084" i="2"/>
  <c r="BO1084" i="2"/>
  <c r="BN1084" i="2"/>
  <c r="BM1084" i="2"/>
  <c r="BL1084" i="2"/>
  <c r="BK1084" i="2"/>
  <c r="BJ1084" i="2"/>
  <c r="BI1084" i="2"/>
  <c r="AT1084" i="2"/>
  <c r="V1084" i="2"/>
  <c r="EA1083" i="2"/>
  <c r="EB1083" i="2" s="1"/>
  <c r="DY1083" i="2"/>
  <c r="DZ1083" i="2" s="1"/>
  <c r="DW1083" i="2"/>
  <c r="DX1083" i="2" s="1"/>
  <c r="DU1083" i="2"/>
  <c r="DV1083" i="2" s="1"/>
  <c r="EC1083" i="2" s="1"/>
  <c r="CR1083" i="2" s="1"/>
  <c r="CT1083" i="2" s="1"/>
  <c r="DQ1083" i="2"/>
  <c r="DR1083" i="2" s="1"/>
  <c r="DS1083" i="2" s="1"/>
  <c r="DF1083" i="2"/>
  <c r="DJ1083" i="2" s="1"/>
  <c r="CL1083" i="2"/>
  <c r="CF1083" i="2"/>
  <c r="CE1083" i="2"/>
  <c r="CD1083" i="2"/>
  <c r="CC1083" i="2"/>
  <c r="BZ1083" i="2"/>
  <c r="CK1083" i="2" s="1"/>
  <c r="BY1083" i="2"/>
  <c r="BX1083" i="2"/>
  <c r="BW1083" i="2"/>
  <c r="BV1083" i="2"/>
  <c r="BP1083" i="2"/>
  <c r="BO1083" i="2"/>
  <c r="BN1083" i="2"/>
  <c r="BM1083" i="2"/>
  <c r="BL1083" i="2"/>
  <c r="BK1083" i="2"/>
  <c r="BJ1083" i="2"/>
  <c r="BI1083" i="2"/>
  <c r="AT1083" i="2"/>
  <c r="V1083" i="2"/>
  <c r="EA1082" i="2"/>
  <c r="EB1082" i="2" s="1"/>
  <c r="DY1082" i="2"/>
  <c r="DZ1082" i="2" s="1"/>
  <c r="DW1082" i="2"/>
  <c r="DX1082" i="2" s="1"/>
  <c r="DU1082" i="2"/>
  <c r="DV1082" i="2" s="1"/>
  <c r="EC1082" i="2" s="1"/>
  <c r="CR1082" i="2" s="1"/>
  <c r="CT1082" i="2" s="1"/>
  <c r="DQ1082" i="2"/>
  <c r="DR1082" i="2" s="1"/>
  <c r="DS1082" i="2" s="1"/>
  <c r="DF1082" i="2"/>
  <c r="DJ1082" i="2" s="1"/>
  <c r="CL1082" i="2"/>
  <c r="CF1082" i="2"/>
  <c r="CE1082" i="2"/>
  <c r="CD1082" i="2"/>
  <c r="CC1082" i="2"/>
  <c r="BZ1082" i="2"/>
  <c r="CK1082" i="2" s="1"/>
  <c r="BY1082" i="2"/>
  <c r="BX1082" i="2"/>
  <c r="BW1082" i="2"/>
  <c r="BV1082" i="2"/>
  <c r="BP1082" i="2"/>
  <c r="BO1082" i="2"/>
  <c r="BN1082" i="2"/>
  <c r="BM1082" i="2"/>
  <c r="BL1082" i="2"/>
  <c r="BK1082" i="2"/>
  <c r="BJ1082" i="2"/>
  <c r="BI1082" i="2"/>
  <c r="AT1082" i="2"/>
  <c r="V1082" i="2"/>
  <c r="EA1081" i="2"/>
  <c r="EB1081" i="2" s="1"/>
  <c r="DY1081" i="2"/>
  <c r="DZ1081" i="2" s="1"/>
  <c r="DW1081" i="2"/>
  <c r="DX1081" i="2" s="1"/>
  <c r="DU1081" i="2"/>
  <c r="DV1081" i="2" s="1"/>
  <c r="EC1081" i="2" s="1"/>
  <c r="CR1081" i="2" s="1"/>
  <c r="CT1081" i="2" s="1"/>
  <c r="DQ1081" i="2"/>
  <c r="DR1081" i="2" s="1"/>
  <c r="DS1081" i="2" s="1"/>
  <c r="DF1081" i="2"/>
  <c r="DJ1081" i="2" s="1"/>
  <c r="CL1081" i="2"/>
  <c r="CF1081" i="2"/>
  <c r="CE1081" i="2"/>
  <c r="CD1081" i="2"/>
  <c r="CC1081" i="2"/>
  <c r="BZ1081" i="2"/>
  <c r="CK1081" i="2" s="1"/>
  <c r="BY1081" i="2"/>
  <c r="BX1081" i="2"/>
  <c r="BW1081" i="2"/>
  <c r="BV1081" i="2"/>
  <c r="BP1081" i="2"/>
  <c r="BO1081" i="2"/>
  <c r="BN1081" i="2"/>
  <c r="BM1081" i="2"/>
  <c r="BL1081" i="2"/>
  <c r="BK1081" i="2"/>
  <c r="BJ1081" i="2"/>
  <c r="BI1081" i="2"/>
  <c r="AT1081" i="2"/>
  <c r="V1081" i="2"/>
  <c r="EA1080" i="2"/>
  <c r="EB1080" i="2" s="1"/>
  <c r="DY1080" i="2"/>
  <c r="DZ1080" i="2" s="1"/>
  <c r="DW1080" i="2"/>
  <c r="DX1080" i="2" s="1"/>
  <c r="DU1080" i="2"/>
  <c r="DV1080" i="2" s="1"/>
  <c r="EC1080" i="2" s="1"/>
  <c r="CR1080" i="2" s="1"/>
  <c r="CT1080" i="2" s="1"/>
  <c r="DE1080" i="2" s="1"/>
  <c r="DQ1080" i="2"/>
  <c r="DR1080" i="2" s="1"/>
  <c r="DS1080" i="2" s="1"/>
  <c r="DF1080" i="2"/>
  <c r="DJ1080" i="2" s="1"/>
  <c r="CL1080" i="2"/>
  <c r="CF1080" i="2"/>
  <c r="CE1080" i="2"/>
  <c r="CD1080" i="2"/>
  <c r="CC1080" i="2"/>
  <c r="BZ1080" i="2"/>
  <c r="CK1080" i="2" s="1"/>
  <c r="BY1080" i="2"/>
  <c r="BX1080" i="2"/>
  <c r="BW1080" i="2"/>
  <c r="BV1080" i="2"/>
  <c r="BP1080" i="2"/>
  <c r="BO1080" i="2"/>
  <c r="BN1080" i="2"/>
  <c r="BM1080" i="2"/>
  <c r="BL1080" i="2"/>
  <c r="BK1080" i="2"/>
  <c r="BJ1080" i="2"/>
  <c r="BI1080" i="2"/>
  <c r="AT1080" i="2"/>
  <c r="V1080" i="2"/>
  <c r="EA1079" i="2"/>
  <c r="EB1079" i="2" s="1"/>
  <c r="DY1079" i="2"/>
  <c r="DZ1079" i="2" s="1"/>
  <c r="DW1079" i="2"/>
  <c r="DX1079" i="2" s="1"/>
  <c r="DU1079" i="2"/>
  <c r="DV1079" i="2" s="1"/>
  <c r="EC1079" i="2" s="1"/>
  <c r="CR1079" i="2" s="1"/>
  <c r="CT1079" i="2" s="1"/>
  <c r="DQ1079" i="2"/>
  <c r="DR1079" i="2" s="1"/>
  <c r="DS1079" i="2" s="1"/>
  <c r="DF1079" i="2"/>
  <c r="DJ1079" i="2" s="1"/>
  <c r="CL1079" i="2"/>
  <c r="CF1079" i="2"/>
  <c r="CE1079" i="2"/>
  <c r="CD1079" i="2"/>
  <c r="CC1079" i="2"/>
  <c r="BZ1079" i="2"/>
  <c r="CK1079" i="2" s="1"/>
  <c r="BY1079" i="2"/>
  <c r="BX1079" i="2"/>
  <c r="BW1079" i="2"/>
  <c r="BV1079" i="2"/>
  <c r="BP1079" i="2"/>
  <c r="BO1079" i="2"/>
  <c r="BN1079" i="2"/>
  <c r="BM1079" i="2"/>
  <c r="BL1079" i="2"/>
  <c r="BK1079" i="2"/>
  <c r="BJ1079" i="2"/>
  <c r="BI1079" i="2"/>
  <c r="AT1079" i="2"/>
  <c r="V1079" i="2"/>
  <c r="EA1078" i="2"/>
  <c r="EB1078" i="2" s="1"/>
  <c r="DY1078" i="2"/>
  <c r="DZ1078" i="2" s="1"/>
  <c r="DW1078" i="2"/>
  <c r="DX1078" i="2" s="1"/>
  <c r="DU1078" i="2"/>
  <c r="DV1078" i="2" s="1"/>
  <c r="EC1078" i="2" s="1"/>
  <c r="CR1078" i="2" s="1"/>
  <c r="CT1078" i="2" s="1"/>
  <c r="DQ1078" i="2"/>
  <c r="DR1078" i="2" s="1"/>
  <c r="DS1078" i="2" s="1"/>
  <c r="DF1078" i="2"/>
  <c r="DJ1078" i="2" s="1"/>
  <c r="CL1078" i="2"/>
  <c r="CF1078" i="2"/>
  <c r="CE1078" i="2"/>
  <c r="CD1078" i="2"/>
  <c r="CC1078" i="2"/>
  <c r="BZ1078" i="2"/>
  <c r="CK1078" i="2" s="1"/>
  <c r="BY1078" i="2"/>
  <c r="BX1078" i="2"/>
  <c r="BW1078" i="2"/>
  <c r="BV1078" i="2"/>
  <c r="BP1078" i="2"/>
  <c r="BO1078" i="2"/>
  <c r="BN1078" i="2"/>
  <c r="BM1078" i="2"/>
  <c r="BL1078" i="2"/>
  <c r="BK1078" i="2"/>
  <c r="BJ1078" i="2"/>
  <c r="BI1078" i="2"/>
  <c r="AT1078" i="2"/>
  <c r="V1078" i="2"/>
  <c r="EA1077" i="2"/>
  <c r="EB1077" i="2" s="1"/>
  <c r="DY1077" i="2"/>
  <c r="DZ1077" i="2" s="1"/>
  <c r="DW1077" i="2"/>
  <c r="DX1077" i="2" s="1"/>
  <c r="DU1077" i="2"/>
  <c r="DV1077" i="2" s="1"/>
  <c r="EC1077" i="2" s="1"/>
  <c r="CR1077" i="2" s="1"/>
  <c r="CT1077" i="2" s="1"/>
  <c r="DQ1077" i="2"/>
  <c r="DR1077" i="2" s="1"/>
  <c r="DS1077" i="2" s="1"/>
  <c r="DF1077" i="2"/>
  <c r="DJ1077" i="2" s="1"/>
  <c r="CL1077" i="2"/>
  <c r="CF1077" i="2"/>
  <c r="CE1077" i="2"/>
  <c r="CD1077" i="2"/>
  <c r="CC1077" i="2"/>
  <c r="BZ1077" i="2"/>
  <c r="CK1077" i="2" s="1"/>
  <c r="BY1077" i="2"/>
  <c r="BX1077" i="2"/>
  <c r="BW1077" i="2"/>
  <c r="BV1077" i="2"/>
  <c r="BP1077" i="2"/>
  <c r="BO1077" i="2"/>
  <c r="BN1077" i="2"/>
  <c r="BM1077" i="2"/>
  <c r="BL1077" i="2"/>
  <c r="BK1077" i="2"/>
  <c r="BJ1077" i="2"/>
  <c r="BI1077" i="2"/>
  <c r="AT1077" i="2"/>
  <c r="V1077" i="2"/>
  <c r="EA1076" i="2"/>
  <c r="EB1076" i="2" s="1"/>
  <c r="DY1076" i="2"/>
  <c r="DZ1076" i="2" s="1"/>
  <c r="DW1076" i="2"/>
  <c r="DX1076" i="2" s="1"/>
  <c r="DU1076" i="2"/>
  <c r="DV1076" i="2" s="1"/>
  <c r="EC1076" i="2" s="1"/>
  <c r="CR1076" i="2" s="1"/>
  <c r="CT1076" i="2" s="1"/>
  <c r="DQ1076" i="2"/>
  <c r="DR1076" i="2" s="1"/>
  <c r="DS1076" i="2" s="1"/>
  <c r="DF1076" i="2"/>
  <c r="DJ1076" i="2" s="1"/>
  <c r="CL1076" i="2"/>
  <c r="CF1076" i="2"/>
  <c r="CE1076" i="2"/>
  <c r="CD1076" i="2"/>
  <c r="CC1076" i="2"/>
  <c r="BZ1076" i="2"/>
  <c r="CK1076" i="2" s="1"/>
  <c r="BY1076" i="2"/>
  <c r="BX1076" i="2"/>
  <c r="BW1076" i="2"/>
  <c r="BV1076" i="2"/>
  <c r="BP1076" i="2"/>
  <c r="BO1076" i="2"/>
  <c r="BN1076" i="2"/>
  <c r="BM1076" i="2"/>
  <c r="BL1076" i="2"/>
  <c r="BK1076" i="2"/>
  <c r="BJ1076" i="2"/>
  <c r="BI1076" i="2"/>
  <c r="AT1076" i="2"/>
  <c r="V1076" i="2"/>
  <c r="EA1075" i="2"/>
  <c r="EB1075" i="2" s="1"/>
  <c r="DY1075" i="2"/>
  <c r="DZ1075" i="2" s="1"/>
  <c r="DW1075" i="2"/>
  <c r="DX1075" i="2" s="1"/>
  <c r="DU1075" i="2"/>
  <c r="DV1075" i="2" s="1"/>
  <c r="EC1075" i="2" s="1"/>
  <c r="CR1075" i="2" s="1"/>
  <c r="CT1075" i="2" s="1"/>
  <c r="DQ1075" i="2"/>
  <c r="DR1075" i="2" s="1"/>
  <c r="DS1075" i="2" s="1"/>
  <c r="DF1075" i="2"/>
  <c r="DJ1075" i="2" s="1"/>
  <c r="CL1075" i="2"/>
  <c r="CF1075" i="2"/>
  <c r="CE1075" i="2"/>
  <c r="CD1075" i="2"/>
  <c r="CC1075" i="2"/>
  <c r="BZ1075" i="2"/>
  <c r="CK1075" i="2" s="1"/>
  <c r="BY1075" i="2"/>
  <c r="BX1075" i="2"/>
  <c r="BW1075" i="2"/>
  <c r="BV1075" i="2"/>
  <c r="BP1075" i="2"/>
  <c r="BO1075" i="2"/>
  <c r="BN1075" i="2"/>
  <c r="BM1075" i="2"/>
  <c r="BL1075" i="2"/>
  <c r="BK1075" i="2"/>
  <c r="BJ1075" i="2"/>
  <c r="BI1075" i="2"/>
  <c r="AT1075" i="2"/>
  <c r="V1075" i="2"/>
  <c r="EA1074" i="2"/>
  <c r="EB1074" i="2" s="1"/>
  <c r="DY1074" i="2"/>
  <c r="DZ1074" i="2" s="1"/>
  <c r="DW1074" i="2"/>
  <c r="DX1074" i="2" s="1"/>
  <c r="DU1074" i="2"/>
  <c r="DV1074" i="2" s="1"/>
  <c r="EC1074" i="2" s="1"/>
  <c r="CR1074" i="2" s="1"/>
  <c r="CT1074" i="2" s="1"/>
  <c r="DQ1074" i="2"/>
  <c r="DR1074" i="2" s="1"/>
  <c r="DS1074" i="2" s="1"/>
  <c r="DF1074" i="2"/>
  <c r="DJ1074" i="2" s="1"/>
  <c r="CL1074" i="2"/>
  <c r="CF1074" i="2"/>
  <c r="CE1074" i="2"/>
  <c r="CD1074" i="2"/>
  <c r="CC1074" i="2"/>
  <c r="BZ1074" i="2"/>
  <c r="CK1074" i="2" s="1"/>
  <c r="BY1074" i="2"/>
  <c r="BX1074" i="2"/>
  <c r="BW1074" i="2"/>
  <c r="BV1074" i="2"/>
  <c r="BP1074" i="2"/>
  <c r="BO1074" i="2"/>
  <c r="BN1074" i="2"/>
  <c r="BM1074" i="2"/>
  <c r="BL1074" i="2"/>
  <c r="BK1074" i="2"/>
  <c r="BJ1074" i="2"/>
  <c r="BI1074" i="2"/>
  <c r="AT1074" i="2"/>
  <c r="V1074" i="2"/>
  <c r="EA1073" i="2"/>
  <c r="EB1073" i="2" s="1"/>
  <c r="DY1073" i="2"/>
  <c r="DZ1073" i="2" s="1"/>
  <c r="DW1073" i="2"/>
  <c r="DX1073" i="2" s="1"/>
  <c r="DU1073" i="2"/>
  <c r="DV1073" i="2" s="1"/>
  <c r="EC1073" i="2" s="1"/>
  <c r="CR1073" i="2" s="1"/>
  <c r="CT1073" i="2" s="1"/>
  <c r="DQ1073" i="2"/>
  <c r="DR1073" i="2" s="1"/>
  <c r="DS1073" i="2" s="1"/>
  <c r="DF1073" i="2"/>
  <c r="DJ1073" i="2" s="1"/>
  <c r="CL1073" i="2"/>
  <c r="CF1073" i="2"/>
  <c r="CE1073" i="2"/>
  <c r="CD1073" i="2"/>
  <c r="CC1073" i="2"/>
  <c r="BZ1073" i="2"/>
  <c r="CK1073" i="2" s="1"/>
  <c r="BY1073" i="2"/>
  <c r="BX1073" i="2"/>
  <c r="BW1073" i="2"/>
  <c r="BV1073" i="2"/>
  <c r="BP1073" i="2"/>
  <c r="BO1073" i="2"/>
  <c r="BN1073" i="2"/>
  <c r="BM1073" i="2"/>
  <c r="BL1073" i="2"/>
  <c r="BK1073" i="2"/>
  <c r="BJ1073" i="2"/>
  <c r="BI1073" i="2"/>
  <c r="AT1073" i="2"/>
  <c r="V1073" i="2"/>
  <c r="EA1072" i="2"/>
  <c r="EB1072" i="2" s="1"/>
  <c r="DY1072" i="2"/>
  <c r="DZ1072" i="2" s="1"/>
  <c r="DW1072" i="2"/>
  <c r="DX1072" i="2" s="1"/>
  <c r="DU1072" i="2"/>
  <c r="DV1072" i="2" s="1"/>
  <c r="EC1072" i="2" s="1"/>
  <c r="CR1072" i="2" s="1"/>
  <c r="CT1072" i="2" s="1"/>
  <c r="DQ1072" i="2"/>
  <c r="DR1072" i="2" s="1"/>
  <c r="DS1072" i="2" s="1"/>
  <c r="DF1072" i="2"/>
  <c r="DJ1072" i="2" s="1"/>
  <c r="CL1072" i="2"/>
  <c r="CF1072" i="2"/>
  <c r="CE1072" i="2"/>
  <c r="CD1072" i="2"/>
  <c r="CC1072" i="2"/>
  <c r="BZ1072" i="2"/>
  <c r="CK1072" i="2" s="1"/>
  <c r="BY1072" i="2"/>
  <c r="BX1072" i="2"/>
  <c r="BW1072" i="2"/>
  <c r="BV1072" i="2"/>
  <c r="BP1072" i="2"/>
  <c r="BO1072" i="2"/>
  <c r="BN1072" i="2"/>
  <c r="BM1072" i="2"/>
  <c r="BL1072" i="2"/>
  <c r="BK1072" i="2"/>
  <c r="BJ1072" i="2"/>
  <c r="BI1072" i="2"/>
  <c r="AT1072" i="2"/>
  <c r="V1072" i="2"/>
  <c r="EA1071" i="2"/>
  <c r="EB1071" i="2" s="1"/>
  <c r="DY1071" i="2"/>
  <c r="DZ1071" i="2" s="1"/>
  <c r="DW1071" i="2"/>
  <c r="DX1071" i="2" s="1"/>
  <c r="DU1071" i="2"/>
  <c r="DV1071" i="2" s="1"/>
  <c r="EC1071" i="2" s="1"/>
  <c r="CR1071" i="2" s="1"/>
  <c r="CT1071" i="2" s="1"/>
  <c r="DQ1071" i="2"/>
  <c r="DR1071" i="2" s="1"/>
  <c r="DS1071" i="2" s="1"/>
  <c r="DF1071" i="2"/>
  <c r="DJ1071" i="2" s="1"/>
  <c r="CL1071" i="2"/>
  <c r="CF1071" i="2"/>
  <c r="CE1071" i="2"/>
  <c r="CD1071" i="2"/>
  <c r="CC1071" i="2"/>
  <c r="BZ1071" i="2"/>
  <c r="CK1071" i="2" s="1"/>
  <c r="BY1071" i="2"/>
  <c r="BX1071" i="2"/>
  <c r="BW1071" i="2"/>
  <c r="BV1071" i="2"/>
  <c r="BP1071" i="2"/>
  <c r="BO1071" i="2"/>
  <c r="BN1071" i="2"/>
  <c r="BM1071" i="2"/>
  <c r="BL1071" i="2"/>
  <c r="BK1071" i="2"/>
  <c r="BJ1071" i="2"/>
  <c r="BI1071" i="2"/>
  <c r="AT1071" i="2"/>
  <c r="V1071" i="2"/>
  <c r="EA1070" i="2"/>
  <c r="EB1070" i="2" s="1"/>
  <c r="DY1070" i="2"/>
  <c r="DZ1070" i="2" s="1"/>
  <c r="DW1070" i="2"/>
  <c r="DX1070" i="2" s="1"/>
  <c r="DU1070" i="2"/>
  <c r="DV1070" i="2" s="1"/>
  <c r="EC1070" i="2" s="1"/>
  <c r="CR1070" i="2" s="1"/>
  <c r="CT1070" i="2" s="1"/>
  <c r="DN1070" i="2" s="1"/>
  <c r="DO1070" i="2" s="1"/>
  <c r="DQ1070" i="2"/>
  <c r="DR1070" i="2" s="1"/>
  <c r="DS1070" i="2" s="1"/>
  <c r="DF1070" i="2"/>
  <c r="DJ1070" i="2" s="1"/>
  <c r="CL1070" i="2"/>
  <c r="CF1070" i="2"/>
  <c r="CE1070" i="2"/>
  <c r="CD1070" i="2"/>
  <c r="CC1070" i="2"/>
  <c r="BZ1070" i="2"/>
  <c r="CK1070" i="2" s="1"/>
  <c r="BY1070" i="2"/>
  <c r="BX1070" i="2"/>
  <c r="BW1070" i="2"/>
  <c r="BV1070" i="2"/>
  <c r="BP1070" i="2"/>
  <c r="BO1070" i="2"/>
  <c r="BN1070" i="2"/>
  <c r="BM1070" i="2"/>
  <c r="BL1070" i="2"/>
  <c r="BK1070" i="2"/>
  <c r="BJ1070" i="2"/>
  <c r="BI1070" i="2"/>
  <c r="AT1070" i="2"/>
  <c r="V1070" i="2"/>
  <c r="EA1069" i="2"/>
  <c r="EB1069" i="2" s="1"/>
  <c r="DY1069" i="2"/>
  <c r="DZ1069" i="2" s="1"/>
  <c r="DW1069" i="2"/>
  <c r="DX1069" i="2" s="1"/>
  <c r="DU1069" i="2"/>
  <c r="DV1069" i="2" s="1"/>
  <c r="EC1069" i="2" s="1"/>
  <c r="CR1069" i="2" s="1"/>
  <c r="CT1069" i="2" s="1"/>
  <c r="DQ1069" i="2"/>
  <c r="DR1069" i="2" s="1"/>
  <c r="DS1069" i="2" s="1"/>
  <c r="DF1069" i="2"/>
  <c r="DJ1069" i="2" s="1"/>
  <c r="CL1069" i="2"/>
  <c r="CF1069" i="2"/>
  <c r="CE1069" i="2"/>
  <c r="CD1069" i="2"/>
  <c r="CC1069" i="2"/>
  <c r="BZ1069" i="2"/>
  <c r="CK1069" i="2" s="1"/>
  <c r="BY1069" i="2"/>
  <c r="BX1069" i="2"/>
  <c r="BW1069" i="2"/>
  <c r="BV1069" i="2"/>
  <c r="BP1069" i="2"/>
  <c r="BO1069" i="2"/>
  <c r="BN1069" i="2"/>
  <c r="BM1069" i="2"/>
  <c r="BL1069" i="2"/>
  <c r="BK1069" i="2"/>
  <c r="BJ1069" i="2"/>
  <c r="BI1069" i="2"/>
  <c r="AT1069" i="2"/>
  <c r="V1069" i="2"/>
  <c r="EA1068" i="2"/>
  <c r="EB1068" i="2" s="1"/>
  <c r="DY1068" i="2"/>
  <c r="DZ1068" i="2" s="1"/>
  <c r="DW1068" i="2"/>
  <c r="DX1068" i="2" s="1"/>
  <c r="DU1068" i="2"/>
  <c r="DV1068" i="2" s="1"/>
  <c r="EC1068" i="2" s="1"/>
  <c r="CR1068" i="2" s="1"/>
  <c r="CT1068" i="2" s="1"/>
  <c r="DQ1068" i="2"/>
  <c r="DR1068" i="2" s="1"/>
  <c r="DS1068" i="2" s="1"/>
  <c r="DF1068" i="2"/>
  <c r="DJ1068" i="2" s="1"/>
  <c r="CL1068" i="2"/>
  <c r="CF1068" i="2"/>
  <c r="CE1068" i="2"/>
  <c r="CD1068" i="2"/>
  <c r="CC1068" i="2"/>
  <c r="BZ1068" i="2"/>
  <c r="CK1068" i="2" s="1"/>
  <c r="BY1068" i="2"/>
  <c r="BX1068" i="2"/>
  <c r="BW1068" i="2"/>
  <c r="BV1068" i="2"/>
  <c r="BP1068" i="2"/>
  <c r="BO1068" i="2"/>
  <c r="BN1068" i="2"/>
  <c r="BM1068" i="2"/>
  <c r="BL1068" i="2"/>
  <c r="BK1068" i="2"/>
  <c r="BJ1068" i="2"/>
  <c r="BI1068" i="2"/>
  <c r="AT1068" i="2"/>
  <c r="V1068" i="2"/>
  <c r="EA1067" i="2"/>
  <c r="EB1067" i="2" s="1"/>
  <c r="DY1067" i="2"/>
  <c r="DZ1067" i="2" s="1"/>
  <c r="DW1067" i="2"/>
  <c r="DX1067" i="2" s="1"/>
  <c r="DU1067" i="2"/>
  <c r="DV1067" i="2" s="1"/>
  <c r="EC1067" i="2" s="1"/>
  <c r="CR1067" i="2" s="1"/>
  <c r="CT1067" i="2" s="1"/>
  <c r="DQ1067" i="2"/>
  <c r="DR1067" i="2" s="1"/>
  <c r="DS1067" i="2" s="1"/>
  <c r="DF1067" i="2"/>
  <c r="DJ1067" i="2" s="1"/>
  <c r="CL1067" i="2"/>
  <c r="CF1067" i="2"/>
  <c r="CE1067" i="2"/>
  <c r="CD1067" i="2"/>
  <c r="CC1067" i="2"/>
  <c r="BZ1067" i="2"/>
  <c r="CK1067" i="2" s="1"/>
  <c r="BY1067" i="2"/>
  <c r="BX1067" i="2"/>
  <c r="BW1067" i="2"/>
  <c r="BV1067" i="2"/>
  <c r="BP1067" i="2"/>
  <c r="BO1067" i="2"/>
  <c r="BN1067" i="2"/>
  <c r="BM1067" i="2"/>
  <c r="BL1067" i="2"/>
  <c r="BK1067" i="2"/>
  <c r="BJ1067" i="2"/>
  <c r="BI1067" i="2"/>
  <c r="AT1067" i="2"/>
  <c r="V1067" i="2"/>
  <c r="EA1066" i="2"/>
  <c r="EB1066" i="2" s="1"/>
  <c r="DY1066" i="2"/>
  <c r="DZ1066" i="2" s="1"/>
  <c r="DW1066" i="2"/>
  <c r="DX1066" i="2" s="1"/>
  <c r="DU1066" i="2"/>
  <c r="DV1066" i="2" s="1"/>
  <c r="EC1066" i="2" s="1"/>
  <c r="CR1066" i="2" s="1"/>
  <c r="CT1066" i="2" s="1"/>
  <c r="DQ1066" i="2"/>
  <c r="DR1066" i="2" s="1"/>
  <c r="DS1066" i="2" s="1"/>
  <c r="DF1066" i="2"/>
  <c r="DJ1066" i="2" s="1"/>
  <c r="CL1066" i="2"/>
  <c r="CF1066" i="2"/>
  <c r="CE1066" i="2"/>
  <c r="CD1066" i="2"/>
  <c r="CC1066" i="2"/>
  <c r="BZ1066" i="2"/>
  <c r="CK1066" i="2" s="1"/>
  <c r="BY1066" i="2"/>
  <c r="BX1066" i="2"/>
  <c r="BW1066" i="2"/>
  <c r="BV1066" i="2"/>
  <c r="BP1066" i="2"/>
  <c r="BO1066" i="2"/>
  <c r="BN1066" i="2"/>
  <c r="BM1066" i="2"/>
  <c r="BL1066" i="2"/>
  <c r="BK1066" i="2"/>
  <c r="BJ1066" i="2"/>
  <c r="BI1066" i="2"/>
  <c r="AT1066" i="2"/>
  <c r="V1066" i="2"/>
  <c r="EA1065" i="2"/>
  <c r="EB1065" i="2" s="1"/>
  <c r="DY1065" i="2"/>
  <c r="DZ1065" i="2" s="1"/>
  <c r="DW1065" i="2"/>
  <c r="DX1065" i="2" s="1"/>
  <c r="DU1065" i="2"/>
  <c r="DV1065" i="2" s="1"/>
  <c r="EC1065" i="2" s="1"/>
  <c r="CR1065" i="2" s="1"/>
  <c r="CT1065" i="2" s="1"/>
  <c r="DQ1065" i="2"/>
  <c r="DR1065" i="2" s="1"/>
  <c r="DS1065" i="2" s="1"/>
  <c r="DF1065" i="2"/>
  <c r="DJ1065" i="2" s="1"/>
  <c r="CL1065" i="2"/>
  <c r="CF1065" i="2"/>
  <c r="CE1065" i="2"/>
  <c r="CD1065" i="2"/>
  <c r="CC1065" i="2"/>
  <c r="BZ1065" i="2"/>
  <c r="CK1065" i="2" s="1"/>
  <c r="BY1065" i="2"/>
  <c r="BX1065" i="2"/>
  <c r="BW1065" i="2"/>
  <c r="BV1065" i="2"/>
  <c r="BP1065" i="2"/>
  <c r="BO1065" i="2"/>
  <c r="BN1065" i="2"/>
  <c r="BM1065" i="2"/>
  <c r="BL1065" i="2"/>
  <c r="BK1065" i="2"/>
  <c r="BJ1065" i="2"/>
  <c r="BI1065" i="2"/>
  <c r="AT1065" i="2"/>
  <c r="V1065" i="2"/>
  <c r="EA1064" i="2"/>
  <c r="EB1064" i="2" s="1"/>
  <c r="DY1064" i="2"/>
  <c r="DZ1064" i="2" s="1"/>
  <c r="DW1064" i="2"/>
  <c r="DX1064" i="2" s="1"/>
  <c r="DU1064" i="2"/>
  <c r="DV1064" i="2" s="1"/>
  <c r="EC1064" i="2" s="1"/>
  <c r="CR1064" i="2" s="1"/>
  <c r="CT1064" i="2" s="1"/>
  <c r="DE1064" i="2" s="1"/>
  <c r="DQ1064" i="2"/>
  <c r="DR1064" i="2" s="1"/>
  <c r="DS1064" i="2" s="1"/>
  <c r="DF1064" i="2"/>
  <c r="DJ1064" i="2" s="1"/>
  <c r="CL1064" i="2"/>
  <c r="CF1064" i="2"/>
  <c r="CE1064" i="2"/>
  <c r="CD1064" i="2"/>
  <c r="CC1064" i="2"/>
  <c r="BZ1064" i="2"/>
  <c r="CK1064" i="2" s="1"/>
  <c r="BY1064" i="2"/>
  <c r="BX1064" i="2"/>
  <c r="BW1064" i="2"/>
  <c r="BV1064" i="2"/>
  <c r="BP1064" i="2"/>
  <c r="BO1064" i="2"/>
  <c r="BN1064" i="2"/>
  <c r="BM1064" i="2"/>
  <c r="BL1064" i="2"/>
  <c r="BK1064" i="2"/>
  <c r="BJ1064" i="2"/>
  <c r="BI1064" i="2"/>
  <c r="AT1064" i="2"/>
  <c r="V1064" i="2"/>
  <c r="EA1063" i="2"/>
  <c r="EB1063" i="2" s="1"/>
  <c r="DY1063" i="2"/>
  <c r="DZ1063" i="2" s="1"/>
  <c r="DW1063" i="2"/>
  <c r="DX1063" i="2" s="1"/>
  <c r="DU1063" i="2"/>
  <c r="DV1063" i="2" s="1"/>
  <c r="EC1063" i="2" s="1"/>
  <c r="CR1063" i="2" s="1"/>
  <c r="CT1063" i="2" s="1"/>
  <c r="DQ1063" i="2"/>
  <c r="DR1063" i="2" s="1"/>
  <c r="DS1063" i="2" s="1"/>
  <c r="DF1063" i="2"/>
  <c r="DJ1063" i="2" s="1"/>
  <c r="CL1063" i="2"/>
  <c r="CF1063" i="2"/>
  <c r="CE1063" i="2"/>
  <c r="CD1063" i="2"/>
  <c r="CC1063" i="2"/>
  <c r="BZ1063" i="2"/>
  <c r="CK1063" i="2" s="1"/>
  <c r="BY1063" i="2"/>
  <c r="BX1063" i="2"/>
  <c r="BW1063" i="2"/>
  <c r="BV1063" i="2"/>
  <c r="BP1063" i="2"/>
  <c r="BO1063" i="2"/>
  <c r="BN1063" i="2"/>
  <c r="BM1063" i="2"/>
  <c r="BL1063" i="2"/>
  <c r="BK1063" i="2"/>
  <c r="BJ1063" i="2"/>
  <c r="BI1063" i="2"/>
  <c r="AT1063" i="2"/>
  <c r="V1063" i="2"/>
  <c r="EA1062" i="2"/>
  <c r="EB1062" i="2" s="1"/>
  <c r="DY1062" i="2"/>
  <c r="DZ1062" i="2" s="1"/>
  <c r="DW1062" i="2"/>
  <c r="DX1062" i="2" s="1"/>
  <c r="DU1062" i="2"/>
  <c r="DV1062" i="2" s="1"/>
  <c r="EC1062" i="2" s="1"/>
  <c r="CR1062" i="2" s="1"/>
  <c r="CT1062" i="2" s="1"/>
  <c r="DQ1062" i="2"/>
  <c r="DR1062" i="2" s="1"/>
  <c r="DS1062" i="2" s="1"/>
  <c r="DF1062" i="2"/>
  <c r="DJ1062" i="2" s="1"/>
  <c r="CL1062" i="2"/>
  <c r="CF1062" i="2"/>
  <c r="CE1062" i="2"/>
  <c r="CD1062" i="2"/>
  <c r="CC1062" i="2"/>
  <c r="BZ1062" i="2"/>
  <c r="CK1062" i="2" s="1"/>
  <c r="BY1062" i="2"/>
  <c r="BX1062" i="2"/>
  <c r="BW1062" i="2"/>
  <c r="BV1062" i="2"/>
  <c r="BP1062" i="2"/>
  <c r="BO1062" i="2"/>
  <c r="BN1062" i="2"/>
  <c r="BM1062" i="2"/>
  <c r="BL1062" i="2"/>
  <c r="BK1062" i="2"/>
  <c r="BJ1062" i="2"/>
  <c r="BI1062" i="2"/>
  <c r="AT1062" i="2"/>
  <c r="V1062" i="2"/>
  <c r="EA1061" i="2"/>
  <c r="EB1061" i="2" s="1"/>
  <c r="DY1061" i="2"/>
  <c r="DZ1061" i="2" s="1"/>
  <c r="DW1061" i="2"/>
  <c r="DX1061" i="2" s="1"/>
  <c r="DU1061" i="2"/>
  <c r="DV1061" i="2" s="1"/>
  <c r="EC1061" i="2" s="1"/>
  <c r="CR1061" i="2" s="1"/>
  <c r="CT1061" i="2" s="1"/>
  <c r="DN1061" i="2" s="1"/>
  <c r="DO1061" i="2" s="1"/>
  <c r="DQ1061" i="2"/>
  <c r="DR1061" i="2" s="1"/>
  <c r="DS1061" i="2" s="1"/>
  <c r="DF1061" i="2"/>
  <c r="DJ1061" i="2" s="1"/>
  <c r="CL1061" i="2"/>
  <c r="CF1061" i="2"/>
  <c r="CE1061" i="2"/>
  <c r="CD1061" i="2"/>
  <c r="CC1061" i="2"/>
  <c r="BZ1061" i="2"/>
  <c r="CK1061" i="2" s="1"/>
  <c r="BY1061" i="2"/>
  <c r="BX1061" i="2"/>
  <c r="BW1061" i="2"/>
  <c r="BV1061" i="2"/>
  <c r="BP1061" i="2"/>
  <c r="BO1061" i="2"/>
  <c r="BN1061" i="2"/>
  <c r="BM1061" i="2"/>
  <c r="BL1061" i="2"/>
  <c r="BK1061" i="2"/>
  <c r="BJ1061" i="2"/>
  <c r="BI1061" i="2"/>
  <c r="AT1061" i="2"/>
  <c r="V1061" i="2"/>
  <c r="EA1060" i="2"/>
  <c r="EB1060" i="2" s="1"/>
  <c r="DY1060" i="2"/>
  <c r="DZ1060" i="2" s="1"/>
  <c r="DW1060" i="2"/>
  <c r="DX1060" i="2" s="1"/>
  <c r="DU1060" i="2"/>
  <c r="DV1060" i="2" s="1"/>
  <c r="EC1060" i="2" s="1"/>
  <c r="CR1060" i="2" s="1"/>
  <c r="CT1060" i="2" s="1"/>
  <c r="DQ1060" i="2"/>
  <c r="DR1060" i="2" s="1"/>
  <c r="DS1060" i="2" s="1"/>
  <c r="DF1060" i="2"/>
  <c r="DJ1060" i="2" s="1"/>
  <c r="CL1060" i="2"/>
  <c r="CF1060" i="2"/>
  <c r="CE1060" i="2"/>
  <c r="CD1060" i="2"/>
  <c r="CC1060" i="2"/>
  <c r="BZ1060" i="2"/>
  <c r="CK1060" i="2" s="1"/>
  <c r="BY1060" i="2"/>
  <c r="BX1060" i="2"/>
  <c r="BW1060" i="2"/>
  <c r="BV1060" i="2"/>
  <c r="BP1060" i="2"/>
  <c r="BO1060" i="2"/>
  <c r="BN1060" i="2"/>
  <c r="BM1060" i="2"/>
  <c r="BL1060" i="2"/>
  <c r="BK1060" i="2"/>
  <c r="BJ1060" i="2"/>
  <c r="BI1060" i="2"/>
  <c r="AT1060" i="2"/>
  <c r="V1060" i="2"/>
  <c r="EA1059" i="2"/>
  <c r="EB1059" i="2" s="1"/>
  <c r="DY1059" i="2"/>
  <c r="DZ1059" i="2" s="1"/>
  <c r="DW1059" i="2"/>
  <c r="DX1059" i="2" s="1"/>
  <c r="DU1059" i="2"/>
  <c r="DV1059" i="2" s="1"/>
  <c r="EC1059" i="2" s="1"/>
  <c r="CR1059" i="2" s="1"/>
  <c r="CT1059" i="2" s="1"/>
  <c r="DE1059" i="2" s="1"/>
  <c r="DQ1059" i="2"/>
  <c r="DR1059" i="2" s="1"/>
  <c r="DS1059" i="2" s="1"/>
  <c r="DF1059" i="2"/>
  <c r="DJ1059" i="2" s="1"/>
  <c r="CL1059" i="2"/>
  <c r="CF1059" i="2"/>
  <c r="CE1059" i="2"/>
  <c r="CD1059" i="2"/>
  <c r="CC1059" i="2"/>
  <c r="BZ1059" i="2"/>
  <c r="CK1059" i="2" s="1"/>
  <c r="BY1059" i="2"/>
  <c r="BX1059" i="2"/>
  <c r="BW1059" i="2"/>
  <c r="BV1059" i="2"/>
  <c r="BP1059" i="2"/>
  <c r="BO1059" i="2"/>
  <c r="BN1059" i="2"/>
  <c r="BM1059" i="2"/>
  <c r="BL1059" i="2"/>
  <c r="BK1059" i="2"/>
  <c r="BJ1059" i="2"/>
  <c r="BI1059" i="2"/>
  <c r="AT1059" i="2"/>
  <c r="V1059" i="2"/>
  <c r="EA1058" i="2"/>
  <c r="EB1058" i="2" s="1"/>
  <c r="DY1058" i="2"/>
  <c r="DZ1058" i="2" s="1"/>
  <c r="DW1058" i="2"/>
  <c r="DX1058" i="2" s="1"/>
  <c r="DU1058" i="2"/>
  <c r="DV1058" i="2" s="1"/>
  <c r="EC1058" i="2" s="1"/>
  <c r="CR1058" i="2" s="1"/>
  <c r="CT1058" i="2" s="1"/>
  <c r="DQ1058" i="2"/>
  <c r="DR1058" i="2" s="1"/>
  <c r="DS1058" i="2" s="1"/>
  <c r="DF1058" i="2"/>
  <c r="DJ1058" i="2" s="1"/>
  <c r="CL1058" i="2"/>
  <c r="CF1058" i="2"/>
  <c r="CE1058" i="2"/>
  <c r="CD1058" i="2"/>
  <c r="CC1058" i="2"/>
  <c r="BZ1058" i="2"/>
  <c r="CK1058" i="2" s="1"/>
  <c r="BY1058" i="2"/>
  <c r="BX1058" i="2"/>
  <c r="BW1058" i="2"/>
  <c r="BV1058" i="2"/>
  <c r="BP1058" i="2"/>
  <c r="BO1058" i="2"/>
  <c r="BN1058" i="2"/>
  <c r="BM1058" i="2"/>
  <c r="BL1058" i="2"/>
  <c r="BK1058" i="2"/>
  <c r="BJ1058" i="2"/>
  <c r="BI1058" i="2"/>
  <c r="AT1058" i="2"/>
  <c r="V1058" i="2"/>
  <c r="EA1057" i="2"/>
  <c r="EB1057" i="2" s="1"/>
  <c r="DY1057" i="2"/>
  <c r="DZ1057" i="2" s="1"/>
  <c r="DW1057" i="2"/>
  <c r="DX1057" i="2" s="1"/>
  <c r="DU1057" i="2"/>
  <c r="DV1057" i="2" s="1"/>
  <c r="EC1057" i="2" s="1"/>
  <c r="CR1057" i="2" s="1"/>
  <c r="CT1057" i="2" s="1"/>
  <c r="DQ1057" i="2"/>
  <c r="DR1057" i="2" s="1"/>
  <c r="DS1057" i="2" s="1"/>
  <c r="DF1057" i="2"/>
  <c r="DJ1057" i="2" s="1"/>
  <c r="CL1057" i="2"/>
  <c r="CF1057" i="2"/>
  <c r="CE1057" i="2"/>
  <c r="CD1057" i="2"/>
  <c r="CC1057" i="2"/>
  <c r="BZ1057" i="2"/>
  <c r="CK1057" i="2" s="1"/>
  <c r="BY1057" i="2"/>
  <c r="BX1057" i="2"/>
  <c r="BW1057" i="2"/>
  <c r="BV1057" i="2"/>
  <c r="BP1057" i="2"/>
  <c r="BO1057" i="2"/>
  <c r="BN1057" i="2"/>
  <c r="BM1057" i="2"/>
  <c r="BL1057" i="2"/>
  <c r="BK1057" i="2"/>
  <c r="BJ1057" i="2"/>
  <c r="BI1057" i="2"/>
  <c r="AT1057" i="2"/>
  <c r="V1057" i="2"/>
  <c r="EA1056" i="2"/>
  <c r="EB1056" i="2" s="1"/>
  <c r="DY1056" i="2"/>
  <c r="DZ1056" i="2" s="1"/>
  <c r="DW1056" i="2"/>
  <c r="DX1056" i="2" s="1"/>
  <c r="DU1056" i="2"/>
  <c r="DV1056" i="2" s="1"/>
  <c r="EC1056" i="2" s="1"/>
  <c r="CR1056" i="2" s="1"/>
  <c r="CT1056" i="2" s="1"/>
  <c r="DQ1056" i="2"/>
  <c r="DR1056" i="2" s="1"/>
  <c r="DS1056" i="2" s="1"/>
  <c r="DF1056" i="2"/>
  <c r="DJ1056" i="2" s="1"/>
  <c r="CL1056" i="2"/>
  <c r="CF1056" i="2"/>
  <c r="CE1056" i="2"/>
  <c r="CD1056" i="2"/>
  <c r="CC1056" i="2"/>
  <c r="BZ1056" i="2"/>
  <c r="CK1056" i="2" s="1"/>
  <c r="BY1056" i="2"/>
  <c r="BX1056" i="2"/>
  <c r="BW1056" i="2"/>
  <c r="BV1056" i="2"/>
  <c r="BP1056" i="2"/>
  <c r="BO1056" i="2"/>
  <c r="BN1056" i="2"/>
  <c r="BM1056" i="2"/>
  <c r="BL1056" i="2"/>
  <c r="BK1056" i="2"/>
  <c r="BJ1056" i="2"/>
  <c r="BI1056" i="2"/>
  <c r="AT1056" i="2"/>
  <c r="V1056" i="2"/>
  <c r="EA1055" i="2"/>
  <c r="EB1055" i="2" s="1"/>
  <c r="DY1055" i="2"/>
  <c r="DZ1055" i="2" s="1"/>
  <c r="DW1055" i="2"/>
  <c r="DX1055" i="2" s="1"/>
  <c r="DU1055" i="2"/>
  <c r="DV1055" i="2" s="1"/>
  <c r="EC1055" i="2" s="1"/>
  <c r="CR1055" i="2" s="1"/>
  <c r="CT1055" i="2" s="1"/>
  <c r="DQ1055" i="2"/>
  <c r="DR1055" i="2" s="1"/>
  <c r="DS1055" i="2" s="1"/>
  <c r="DF1055" i="2"/>
  <c r="DJ1055" i="2" s="1"/>
  <c r="CL1055" i="2"/>
  <c r="CF1055" i="2"/>
  <c r="CE1055" i="2"/>
  <c r="CD1055" i="2"/>
  <c r="CC1055" i="2"/>
  <c r="BZ1055" i="2"/>
  <c r="CK1055" i="2" s="1"/>
  <c r="BY1055" i="2"/>
  <c r="BX1055" i="2"/>
  <c r="BW1055" i="2"/>
  <c r="BV1055" i="2"/>
  <c r="BP1055" i="2"/>
  <c r="BO1055" i="2"/>
  <c r="BN1055" i="2"/>
  <c r="BM1055" i="2"/>
  <c r="BL1055" i="2"/>
  <c r="BK1055" i="2"/>
  <c r="BJ1055" i="2"/>
  <c r="BI1055" i="2"/>
  <c r="AT1055" i="2"/>
  <c r="V1055" i="2"/>
  <c r="EA1054" i="2"/>
  <c r="EB1054" i="2" s="1"/>
  <c r="DY1054" i="2"/>
  <c r="DZ1054" i="2" s="1"/>
  <c r="DW1054" i="2"/>
  <c r="DX1054" i="2" s="1"/>
  <c r="DU1054" i="2"/>
  <c r="DV1054" i="2" s="1"/>
  <c r="EC1054" i="2" s="1"/>
  <c r="CR1054" i="2" s="1"/>
  <c r="CT1054" i="2" s="1"/>
  <c r="DQ1054" i="2"/>
  <c r="DR1054" i="2" s="1"/>
  <c r="DS1054" i="2" s="1"/>
  <c r="DF1054" i="2"/>
  <c r="DJ1054" i="2" s="1"/>
  <c r="CL1054" i="2"/>
  <c r="CF1054" i="2"/>
  <c r="CE1054" i="2"/>
  <c r="CD1054" i="2"/>
  <c r="CC1054" i="2"/>
  <c r="BZ1054" i="2"/>
  <c r="CK1054" i="2" s="1"/>
  <c r="BY1054" i="2"/>
  <c r="BX1054" i="2"/>
  <c r="BW1054" i="2"/>
  <c r="BV1054" i="2"/>
  <c r="BP1054" i="2"/>
  <c r="BO1054" i="2"/>
  <c r="BN1054" i="2"/>
  <c r="BM1054" i="2"/>
  <c r="BL1054" i="2"/>
  <c r="BK1054" i="2"/>
  <c r="BJ1054" i="2"/>
  <c r="BI1054" i="2"/>
  <c r="AT1054" i="2"/>
  <c r="V1054" i="2"/>
  <c r="EA1053" i="2"/>
  <c r="EB1053" i="2" s="1"/>
  <c r="DY1053" i="2"/>
  <c r="DZ1053" i="2" s="1"/>
  <c r="DW1053" i="2"/>
  <c r="DX1053" i="2" s="1"/>
  <c r="DU1053" i="2"/>
  <c r="DV1053" i="2" s="1"/>
  <c r="EC1053" i="2" s="1"/>
  <c r="CR1053" i="2" s="1"/>
  <c r="CT1053" i="2" s="1"/>
  <c r="DN1053" i="2" s="1"/>
  <c r="DO1053" i="2" s="1"/>
  <c r="DQ1053" i="2"/>
  <c r="DR1053" i="2" s="1"/>
  <c r="DS1053" i="2" s="1"/>
  <c r="DF1053" i="2"/>
  <c r="DJ1053" i="2" s="1"/>
  <c r="CL1053" i="2"/>
  <c r="CF1053" i="2"/>
  <c r="CE1053" i="2"/>
  <c r="CD1053" i="2"/>
  <c r="CC1053" i="2"/>
  <c r="BZ1053" i="2"/>
  <c r="CK1053" i="2" s="1"/>
  <c r="BY1053" i="2"/>
  <c r="BX1053" i="2"/>
  <c r="BW1053" i="2"/>
  <c r="BV1053" i="2"/>
  <c r="BP1053" i="2"/>
  <c r="BO1053" i="2"/>
  <c r="BN1053" i="2"/>
  <c r="BM1053" i="2"/>
  <c r="BL1053" i="2"/>
  <c r="BK1053" i="2"/>
  <c r="BJ1053" i="2"/>
  <c r="BI1053" i="2"/>
  <c r="AT1053" i="2"/>
  <c r="V1053" i="2"/>
  <c r="EA1052" i="2"/>
  <c r="EB1052" i="2" s="1"/>
  <c r="DY1052" i="2"/>
  <c r="DZ1052" i="2" s="1"/>
  <c r="DW1052" i="2"/>
  <c r="DX1052" i="2" s="1"/>
  <c r="DU1052" i="2"/>
  <c r="DV1052" i="2" s="1"/>
  <c r="EC1052" i="2" s="1"/>
  <c r="CR1052" i="2" s="1"/>
  <c r="CT1052" i="2" s="1"/>
  <c r="DB1052" i="2" s="1"/>
  <c r="DQ1052" i="2"/>
  <c r="DR1052" i="2" s="1"/>
  <c r="DS1052" i="2" s="1"/>
  <c r="DF1052" i="2"/>
  <c r="DJ1052" i="2" s="1"/>
  <c r="CL1052" i="2"/>
  <c r="CF1052" i="2"/>
  <c r="CE1052" i="2"/>
  <c r="CD1052" i="2"/>
  <c r="CC1052" i="2"/>
  <c r="BZ1052" i="2"/>
  <c r="CK1052" i="2" s="1"/>
  <c r="BY1052" i="2"/>
  <c r="BX1052" i="2"/>
  <c r="BW1052" i="2"/>
  <c r="BV1052" i="2"/>
  <c r="BP1052" i="2"/>
  <c r="BO1052" i="2"/>
  <c r="BN1052" i="2"/>
  <c r="BM1052" i="2"/>
  <c r="BL1052" i="2"/>
  <c r="BK1052" i="2"/>
  <c r="BJ1052" i="2"/>
  <c r="BI1052" i="2"/>
  <c r="AT1052" i="2"/>
  <c r="V1052" i="2"/>
  <c r="EA1051" i="2"/>
  <c r="EB1051" i="2" s="1"/>
  <c r="DY1051" i="2"/>
  <c r="DZ1051" i="2" s="1"/>
  <c r="DW1051" i="2"/>
  <c r="DX1051" i="2" s="1"/>
  <c r="DU1051" i="2"/>
  <c r="DV1051" i="2" s="1"/>
  <c r="EC1051" i="2" s="1"/>
  <c r="CR1051" i="2" s="1"/>
  <c r="CT1051" i="2" s="1"/>
  <c r="DQ1051" i="2"/>
  <c r="DR1051" i="2" s="1"/>
  <c r="DS1051" i="2" s="1"/>
  <c r="DF1051" i="2"/>
  <c r="DJ1051" i="2" s="1"/>
  <c r="CL1051" i="2"/>
  <c r="CF1051" i="2"/>
  <c r="CE1051" i="2"/>
  <c r="CD1051" i="2"/>
  <c r="CC1051" i="2"/>
  <c r="BZ1051" i="2"/>
  <c r="CK1051" i="2" s="1"/>
  <c r="BY1051" i="2"/>
  <c r="BX1051" i="2"/>
  <c r="BW1051" i="2"/>
  <c r="BV1051" i="2"/>
  <c r="BP1051" i="2"/>
  <c r="BO1051" i="2"/>
  <c r="BN1051" i="2"/>
  <c r="BM1051" i="2"/>
  <c r="BL1051" i="2"/>
  <c r="BK1051" i="2"/>
  <c r="BJ1051" i="2"/>
  <c r="BI1051" i="2"/>
  <c r="AT1051" i="2"/>
  <c r="V1051" i="2"/>
  <c r="EA1050" i="2"/>
  <c r="EB1050" i="2" s="1"/>
  <c r="DY1050" i="2"/>
  <c r="DZ1050" i="2" s="1"/>
  <c r="DW1050" i="2"/>
  <c r="DX1050" i="2" s="1"/>
  <c r="DU1050" i="2"/>
  <c r="DV1050" i="2" s="1"/>
  <c r="EC1050" i="2" s="1"/>
  <c r="CR1050" i="2" s="1"/>
  <c r="CT1050" i="2" s="1"/>
  <c r="DQ1050" i="2"/>
  <c r="DR1050" i="2" s="1"/>
  <c r="DS1050" i="2" s="1"/>
  <c r="DF1050" i="2"/>
  <c r="DJ1050" i="2" s="1"/>
  <c r="CL1050" i="2"/>
  <c r="CF1050" i="2"/>
  <c r="CE1050" i="2"/>
  <c r="CD1050" i="2"/>
  <c r="CC1050" i="2"/>
  <c r="BZ1050" i="2"/>
  <c r="CK1050" i="2" s="1"/>
  <c r="BY1050" i="2"/>
  <c r="BX1050" i="2"/>
  <c r="BW1050" i="2"/>
  <c r="BV1050" i="2"/>
  <c r="BP1050" i="2"/>
  <c r="BO1050" i="2"/>
  <c r="BN1050" i="2"/>
  <c r="BM1050" i="2"/>
  <c r="BL1050" i="2"/>
  <c r="BK1050" i="2"/>
  <c r="BJ1050" i="2"/>
  <c r="BI1050" i="2"/>
  <c r="AT1050" i="2"/>
  <c r="V1050" i="2"/>
  <c r="EA1049" i="2"/>
  <c r="EB1049" i="2" s="1"/>
  <c r="DY1049" i="2"/>
  <c r="DZ1049" i="2" s="1"/>
  <c r="DW1049" i="2"/>
  <c r="DX1049" i="2" s="1"/>
  <c r="DU1049" i="2"/>
  <c r="DV1049" i="2" s="1"/>
  <c r="EC1049" i="2" s="1"/>
  <c r="CR1049" i="2" s="1"/>
  <c r="CT1049" i="2" s="1"/>
  <c r="DQ1049" i="2"/>
  <c r="DR1049" i="2" s="1"/>
  <c r="DS1049" i="2" s="1"/>
  <c r="DF1049" i="2"/>
  <c r="DJ1049" i="2" s="1"/>
  <c r="CL1049" i="2"/>
  <c r="CF1049" i="2"/>
  <c r="CE1049" i="2"/>
  <c r="CD1049" i="2"/>
  <c r="CC1049" i="2"/>
  <c r="BZ1049" i="2"/>
  <c r="CK1049" i="2" s="1"/>
  <c r="BY1049" i="2"/>
  <c r="BX1049" i="2"/>
  <c r="BW1049" i="2"/>
  <c r="BV1049" i="2"/>
  <c r="BP1049" i="2"/>
  <c r="BO1049" i="2"/>
  <c r="BN1049" i="2"/>
  <c r="BM1049" i="2"/>
  <c r="BL1049" i="2"/>
  <c r="BK1049" i="2"/>
  <c r="BJ1049" i="2"/>
  <c r="BI1049" i="2"/>
  <c r="AT1049" i="2"/>
  <c r="V1049" i="2"/>
  <c r="EA1048" i="2"/>
  <c r="EB1048" i="2" s="1"/>
  <c r="DY1048" i="2"/>
  <c r="DZ1048" i="2" s="1"/>
  <c r="DW1048" i="2"/>
  <c r="DX1048" i="2" s="1"/>
  <c r="DU1048" i="2"/>
  <c r="DV1048" i="2" s="1"/>
  <c r="EC1048" i="2" s="1"/>
  <c r="CR1048" i="2" s="1"/>
  <c r="CT1048" i="2" s="1"/>
  <c r="DQ1048" i="2"/>
  <c r="DR1048" i="2" s="1"/>
  <c r="DS1048" i="2" s="1"/>
  <c r="DF1048" i="2"/>
  <c r="DJ1048" i="2" s="1"/>
  <c r="CL1048" i="2"/>
  <c r="CF1048" i="2"/>
  <c r="CE1048" i="2"/>
  <c r="CD1048" i="2"/>
  <c r="CC1048" i="2"/>
  <c r="BZ1048" i="2"/>
  <c r="CK1048" i="2" s="1"/>
  <c r="BY1048" i="2"/>
  <c r="BX1048" i="2"/>
  <c r="BW1048" i="2"/>
  <c r="BV1048" i="2"/>
  <c r="BP1048" i="2"/>
  <c r="BO1048" i="2"/>
  <c r="BN1048" i="2"/>
  <c r="BM1048" i="2"/>
  <c r="BL1048" i="2"/>
  <c r="BK1048" i="2"/>
  <c r="BJ1048" i="2"/>
  <c r="BI1048" i="2"/>
  <c r="AT1048" i="2"/>
  <c r="V1048" i="2"/>
  <c r="EA1047" i="2"/>
  <c r="EB1047" i="2" s="1"/>
  <c r="DY1047" i="2"/>
  <c r="DZ1047" i="2" s="1"/>
  <c r="DW1047" i="2"/>
  <c r="DX1047" i="2" s="1"/>
  <c r="DU1047" i="2"/>
  <c r="DV1047" i="2" s="1"/>
  <c r="EC1047" i="2" s="1"/>
  <c r="CR1047" i="2" s="1"/>
  <c r="CT1047" i="2" s="1"/>
  <c r="DN1047" i="2" s="1"/>
  <c r="DO1047" i="2" s="1"/>
  <c r="DQ1047" i="2"/>
  <c r="DR1047" i="2" s="1"/>
  <c r="DS1047" i="2" s="1"/>
  <c r="DF1047" i="2"/>
  <c r="DJ1047" i="2" s="1"/>
  <c r="CL1047" i="2"/>
  <c r="CF1047" i="2"/>
  <c r="CE1047" i="2"/>
  <c r="CD1047" i="2"/>
  <c r="CC1047" i="2"/>
  <c r="BZ1047" i="2"/>
  <c r="CK1047" i="2" s="1"/>
  <c r="BY1047" i="2"/>
  <c r="BX1047" i="2"/>
  <c r="BW1047" i="2"/>
  <c r="BV1047" i="2"/>
  <c r="BP1047" i="2"/>
  <c r="BO1047" i="2"/>
  <c r="BN1047" i="2"/>
  <c r="BM1047" i="2"/>
  <c r="BL1047" i="2"/>
  <c r="BK1047" i="2"/>
  <c r="BJ1047" i="2"/>
  <c r="BI1047" i="2"/>
  <c r="AT1047" i="2"/>
  <c r="V1047" i="2"/>
  <c r="EA1046" i="2"/>
  <c r="EB1046" i="2" s="1"/>
  <c r="DY1046" i="2"/>
  <c r="DZ1046" i="2" s="1"/>
  <c r="DW1046" i="2"/>
  <c r="DX1046" i="2" s="1"/>
  <c r="DU1046" i="2"/>
  <c r="DV1046" i="2" s="1"/>
  <c r="EC1046" i="2" s="1"/>
  <c r="CR1046" i="2" s="1"/>
  <c r="CT1046" i="2" s="1"/>
  <c r="DN1046" i="2" s="1"/>
  <c r="DO1046" i="2" s="1"/>
  <c r="DQ1046" i="2"/>
  <c r="DR1046" i="2" s="1"/>
  <c r="DS1046" i="2" s="1"/>
  <c r="DF1046" i="2"/>
  <c r="DJ1046" i="2" s="1"/>
  <c r="CL1046" i="2"/>
  <c r="CF1046" i="2"/>
  <c r="CE1046" i="2"/>
  <c r="CD1046" i="2"/>
  <c r="CC1046" i="2"/>
  <c r="BZ1046" i="2"/>
  <c r="CK1046" i="2" s="1"/>
  <c r="BY1046" i="2"/>
  <c r="BX1046" i="2"/>
  <c r="BW1046" i="2"/>
  <c r="BV1046" i="2"/>
  <c r="BP1046" i="2"/>
  <c r="BO1046" i="2"/>
  <c r="BN1046" i="2"/>
  <c r="BM1046" i="2"/>
  <c r="BL1046" i="2"/>
  <c r="BK1046" i="2"/>
  <c r="BJ1046" i="2"/>
  <c r="BI1046" i="2"/>
  <c r="AT1046" i="2"/>
  <c r="V1046" i="2"/>
  <c r="EA1045" i="2"/>
  <c r="EB1045" i="2" s="1"/>
  <c r="DY1045" i="2"/>
  <c r="DZ1045" i="2" s="1"/>
  <c r="DW1045" i="2"/>
  <c r="DX1045" i="2" s="1"/>
  <c r="DU1045" i="2"/>
  <c r="DV1045" i="2" s="1"/>
  <c r="EC1045" i="2" s="1"/>
  <c r="CR1045" i="2" s="1"/>
  <c r="CT1045" i="2" s="1"/>
  <c r="DQ1045" i="2"/>
  <c r="DR1045" i="2" s="1"/>
  <c r="DS1045" i="2" s="1"/>
  <c r="DF1045" i="2"/>
  <c r="DJ1045" i="2" s="1"/>
  <c r="CL1045" i="2"/>
  <c r="CF1045" i="2"/>
  <c r="CE1045" i="2"/>
  <c r="CD1045" i="2"/>
  <c r="CC1045" i="2"/>
  <c r="BZ1045" i="2"/>
  <c r="CK1045" i="2" s="1"/>
  <c r="BY1045" i="2"/>
  <c r="BX1045" i="2"/>
  <c r="BW1045" i="2"/>
  <c r="BV1045" i="2"/>
  <c r="BP1045" i="2"/>
  <c r="BO1045" i="2"/>
  <c r="BN1045" i="2"/>
  <c r="BM1045" i="2"/>
  <c r="BL1045" i="2"/>
  <c r="BK1045" i="2"/>
  <c r="BJ1045" i="2"/>
  <c r="BI1045" i="2"/>
  <c r="AT1045" i="2"/>
  <c r="V1045" i="2"/>
  <c r="EA1044" i="2"/>
  <c r="EB1044" i="2" s="1"/>
  <c r="DY1044" i="2"/>
  <c r="DZ1044" i="2" s="1"/>
  <c r="DW1044" i="2"/>
  <c r="DX1044" i="2" s="1"/>
  <c r="DU1044" i="2"/>
  <c r="DV1044" i="2" s="1"/>
  <c r="EC1044" i="2" s="1"/>
  <c r="CR1044" i="2" s="1"/>
  <c r="CT1044" i="2" s="1"/>
  <c r="DQ1044" i="2"/>
  <c r="DR1044" i="2" s="1"/>
  <c r="DS1044" i="2" s="1"/>
  <c r="DF1044" i="2"/>
  <c r="DJ1044" i="2" s="1"/>
  <c r="CL1044" i="2"/>
  <c r="CF1044" i="2"/>
  <c r="CE1044" i="2"/>
  <c r="CD1044" i="2"/>
  <c r="CC1044" i="2"/>
  <c r="BZ1044" i="2"/>
  <c r="CK1044" i="2" s="1"/>
  <c r="BY1044" i="2"/>
  <c r="BX1044" i="2"/>
  <c r="BW1044" i="2"/>
  <c r="BV1044" i="2"/>
  <c r="BP1044" i="2"/>
  <c r="BO1044" i="2"/>
  <c r="BN1044" i="2"/>
  <c r="BM1044" i="2"/>
  <c r="BL1044" i="2"/>
  <c r="BK1044" i="2"/>
  <c r="BJ1044" i="2"/>
  <c r="BI1044" i="2"/>
  <c r="AT1044" i="2"/>
  <c r="V1044" i="2"/>
  <c r="EA1043" i="2"/>
  <c r="EB1043" i="2" s="1"/>
  <c r="DY1043" i="2"/>
  <c r="DZ1043" i="2" s="1"/>
  <c r="DW1043" i="2"/>
  <c r="DX1043" i="2" s="1"/>
  <c r="DU1043" i="2"/>
  <c r="DV1043" i="2" s="1"/>
  <c r="EC1043" i="2" s="1"/>
  <c r="CR1043" i="2" s="1"/>
  <c r="CT1043" i="2" s="1"/>
  <c r="DQ1043" i="2"/>
  <c r="DR1043" i="2" s="1"/>
  <c r="DS1043" i="2" s="1"/>
  <c r="DF1043" i="2"/>
  <c r="DJ1043" i="2" s="1"/>
  <c r="CL1043" i="2"/>
  <c r="CF1043" i="2"/>
  <c r="CE1043" i="2"/>
  <c r="CD1043" i="2"/>
  <c r="CC1043" i="2"/>
  <c r="BZ1043" i="2"/>
  <c r="CK1043" i="2" s="1"/>
  <c r="BY1043" i="2"/>
  <c r="BX1043" i="2"/>
  <c r="BW1043" i="2"/>
  <c r="BV1043" i="2"/>
  <c r="BP1043" i="2"/>
  <c r="BO1043" i="2"/>
  <c r="BN1043" i="2"/>
  <c r="BM1043" i="2"/>
  <c r="BL1043" i="2"/>
  <c r="BK1043" i="2"/>
  <c r="BJ1043" i="2"/>
  <c r="BI1043" i="2"/>
  <c r="AT1043" i="2"/>
  <c r="V1043" i="2"/>
  <c r="EA1042" i="2"/>
  <c r="EB1042" i="2" s="1"/>
  <c r="DY1042" i="2"/>
  <c r="DZ1042" i="2" s="1"/>
  <c r="DW1042" i="2"/>
  <c r="DX1042" i="2" s="1"/>
  <c r="DU1042" i="2"/>
  <c r="DV1042" i="2" s="1"/>
  <c r="EC1042" i="2" s="1"/>
  <c r="CR1042" i="2" s="1"/>
  <c r="CT1042" i="2" s="1"/>
  <c r="DN1042" i="2" s="1"/>
  <c r="DO1042" i="2" s="1"/>
  <c r="DQ1042" i="2"/>
  <c r="DR1042" i="2" s="1"/>
  <c r="DS1042" i="2" s="1"/>
  <c r="DF1042" i="2"/>
  <c r="DJ1042" i="2" s="1"/>
  <c r="CL1042" i="2"/>
  <c r="CF1042" i="2"/>
  <c r="CE1042" i="2"/>
  <c r="CD1042" i="2"/>
  <c r="CC1042" i="2"/>
  <c r="BZ1042" i="2"/>
  <c r="CK1042" i="2" s="1"/>
  <c r="BY1042" i="2"/>
  <c r="BX1042" i="2"/>
  <c r="BW1042" i="2"/>
  <c r="BV1042" i="2"/>
  <c r="BP1042" i="2"/>
  <c r="BO1042" i="2"/>
  <c r="BN1042" i="2"/>
  <c r="BM1042" i="2"/>
  <c r="BL1042" i="2"/>
  <c r="BK1042" i="2"/>
  <c r="BJ1042" i="2"/>
  <c r="BI1042" i="2"/>
  <c r="AT1042" i="2"/>
  <c r="V1042" i="2"/>
  <c r="EA1041" i="2"/>
  <c r="EB1041" i="2" s="1"/>
  <c r="DY1041" i="2"/>
  <c r="DZ1041" i="2" s="1"/>
  <c r="DW1041" i="2"/>
  <c r="DX1041" i="2" s="1"/>
  <c r="DU1041" i="2"/>
  <c r="DV1041" i="2" s="1"/>
  <c r="EC1041" i="2" s="1"/>
  <c r="CR1041" i="2" s="1"/>
  <c r="CT1041" i="2" s="1"/>
  <c r="DB1041" i="2" s="1"/>
  <c r="DQ1041" i="2"/>
  <c r="DR1041" i="2" s="1"/>
  <c r="DS1041" i="2" s="1"/>
  <c r="DF1041" i="2"/>
  <c r="DJ1041" i="2" s="1"/>
  <c r="CL1041" i="2"/>
  <c r="CF1041" i="2"/>
  <c r="CE1041" i="2"/>
  <c r="CD1041" i="2"/>
  <c r="CC1041" i="2"/>
  <c r="BZ1041" i="2"/>
  <c r="CK1041" i="2" s="1"/>
  <c r="BY1041" i="2"/>
  <c r="BX1041" i="2"/>
  <c r="BW1041" i="2"/>
  <c r="BV1041" i="2"/>
  <c r="BP1041" i="2"/>
  <c r="BO1041" i="2"/>
  <c r="BN1041" i="2"/>
  <c r="BM1041" i="2"/>
  <c r="BL1041" i="2"/>
  <c r="BK1041" i="2"/>
  <c r="BJ1041" i="2"/>
  <c r="BI1041" i="2"/>
  <c r="AT1041" i="2"/>
  <c r="V1041" i="2"/>
  <c r="EA1040" i="2"/>
  <c r="EB1040" i="2" s="1"/>
  <c r="DY1040" i="2"/>
  <c r="DZ1040" i="2" s="1"/>
  <c r="DW1040" i="2"/>
  <c r="DX1040" i="2" s="1"/>
  <c r="DU1040" i="2"/>
  <c r="DV1040" i="2" s="1"/>
  <c r="EC1040" i="2" s="1"/>
  <c r="CR1040" i="2" s="1"/>
  <c r="CT1040" i="2" s="1"/>
  <c r="DQ1040" i="2"/>
  <c r="DR1040" i="2" s="1"/>
  <c r="DS1040" i="2" s="1"/>
  <c r="DF1040" i="2"/>
  <c r="DJ1040" i="2" s="1"/>
  <c r="CL1040" i="2"/>
  <c r="CF1040" i="2"/>
  <c r="CE1040" i="2"/>
  <c r="CD1040" i="2"/>
  <c r="CC1040" i="2"/>
  <c r="BZ1040" i="2"/>
  <c r="CK1040" i="2" s="1"/>
  <c r="BY1040" i="2"/>
  <c r="BX1040" i="2"/>
  <c r="BW1040" i="2"/>
  <c r="BV1040" i="2"/>
  <c r="BP1040" i="2"/>
  <c r="BO1040" i="2"/>
  <c r="BN1040" i="2"/>
  <c r="BM1040" i="2"/>
  <c r="BL1040" i="2"/>
  <c r="BK1040" i="2"/>
  <c r="BJ1040" i="2"/>
  <c r="BI1040" i="2"/>
  <c r="AT1040" i="2"/>
  <c r="V1040" i="2"/>
  <c r="EA1039" i="2"/>
  <c r="EB1039" i="2" s="1"/>
  <c r="DY1039" i="2"/>
  <c r="DZ1039" i="2" s="1"/>
  <c r="DW1039" i="2"/>
  <c r="DX1039" i="2" s="1"/>
  <c r="DU1039" i="2"/>
  <c r="DV1039" i="2" s="1"/>
  <c r="EC1039" i="2" s="1"/>
  <c r="CR1039" i="2" s="1"/>
  <c r="CT1039" i="2" s="1"/>
  <c r="DB1039" i="2" s="1"/>
  <c r="DQ1039" i="2"/>
  <c r="DR1039" i="2" s="1"/>
  <c r="DS1039" i="2" s="1"/>
  <c r="DF1039" i="2"/>
  <c r="DJ1039" i="2" s="1"/>
  <c r="CL1039" i="2"/>
  <c r="CF1039" i="2"/>
  <c r="CE1039" i="2"/>
  <c r="CD1039" i="2"/>
  <c r="CC1039" i="2"/>
  <c r="BZ1039" i="2"/>
  <c r="CK1039" i="2" s="1"/>
  <c r="BY1039" i="2"/>
  <c r="BX1039" i="2"/>
  <c r="BW1039" i="2"/>
  <c r="BV1039" i="2"/>
  <c r="BP1039" i="2"/>
  <c r="BO1039" i="2"/>
  <c r="BN1039" i="2"/>
  <c r="BM1039" i="2"/>
  <c r="BL1039" i="2"/>
  <c r="BK1039" i="2"/>
  <c r="BJ1039" i="2"/>
  <c r="BI1039" i="2"/>
  <c r="AT1039" i="2"/>
  <c r="V1039" i="2"/>
  <c r="EA1038" i="2"/>
  <c r="EB1038" i="2" s="1"/>
  <c r="DY1038" i="2"/>
  <c r="DZ1038" i="2" s="1"/>
  <c r="DW1038" i="2"/>
  <c r="DX1038" i="2" s="1"/>
  <c r="DU1038" i="2"/>
  <c r="DV1038" i="2" s="1"/>
  <c r="EC1038" i="2" s="1"/>
  <c r="CR1038" i="2" s="1"/>
  <c r="CT1038" i="2" s="1"/>
  <c r="DQ1038" i="2"/>
  <c r="DR1038" i="2" s="1"/>
  <c r="DS1038" i="2" s="1"/>
  <c r="DF1038" i="2"/>
  <c r="DJ1038" i="2" s="1"/>
  <c r="CL1038" i="2"/>
  <c r="CF1038" i="2"/>
  <c r="CE1038" i="2"/>
  <c r="CD1038" i="2"/>
  <c r="CC1038" i="2"/>
  <c r="BZ1038" i="2"/>
  <c r="CK1038" i="2" s="1"/>
  <c r="BY1038" i="2"/>
  <c r="BX1038" i="2"/>
  <c r="BW1038" i="2"/>
  <c r="BV1038" i="2"/>
  <c r="BP1038" i="2"/>
  <c r="BO1038" i="2"/>
  <c r="BN1038" i="2"/>
  <c r="BM1038" i="2"/>
  <c r="BL1038" i="2"/>
  <c r="BK1038" i="2"/>
  <c r="BJ1038" i="2"/>
  <c r="BI1038" i="2"/>
  <c r="AT1038" i="2"/>
  <c r="V1038" i="2"/>
  <c r="EA1037" i="2"/>
  <c r="EB1037" i="2" s="1"/>
  <c r="DY1037" i="2"/>
  <c r="DZ1037" i="2" s="1"/>
  <c r="DW1037" i="2"/>
  <c r="DX1037" i="2" s="1"/>
  <c r="DU1037" i="2"/>
  <c r="DV1037" i="2" s="1"/>
  <c r="EC1037" i="2" s="1"/>
  <c r="CR1037" i="2" s="1"/>
  <c r="CT1037" i="2" s="1"/>
  <c r="DQ1037" i="2"/>
  <c r="DR1037" i="2" s="1"/>
  <c r="DS1037" i="2" s="1"/>
  <c r="DF1037" i="2"/>
  <c r="DJ1037" i="2" s="1"/>
  <c r="CL1037" i="2"/>
  <c r="CF1037" i="2"/>
  <c r="CE1037" i="2"/>
  <c r="CD1037" i="2"/>
  <c r="CC1037" i="2"/>
  <c r="BZ1037" i="2"/>
  <c r="CK1037" i="2" s="1"/>
  <c r="BY1037" i="2"/>
  <c r="BX1037" i="2"/>
  <c r="BW1037" i="2"/>
  <c r="BV1037" i="2"/>
  <c r="BP1037" i="2"/>
  <c r="BO1037" i="2"/>
  <c r="BN1037" i="2"/>
  <c r="BM1037" i="2"/>
  <c r="BL1037" i="2"/>
  <c r="BK1037" i="2"/>
  <c r="BJ1037" i="2"/>
  <c r="BI1037" i="2"/>
  <c r="AT1037" i="2"/>
  <c r="V1037" i="2"/>
  <c r="EA1036" i="2"/>
  <c r="EB1036" i="2" s="1"/>
  <c r="DY1036" i="2"/>
  <c r="DZ1036" i="2" s="1"/>
  <c r="DW1036" i="2"/>
  <c r="DX1036" i="2" s="1"/>
  <c r="DU1036" i="2"/>
  <c r="DV1036" i="2" s="1"/>
  <c r="EC1036" i="2" s="1"/>
  <c r="CR1036" i="2" s="1"/>
  <c r="CT1036" i="2" s="1"/>
  <c r="DQ1036" i="2"/>
  <c r="DR1036" i="2" s="1"/>
  <c r="DS1036" i="2" s="1"/>
  <c r="DF1036" i="2"/>
  <c r="DJ1036" i="2" s="1"/>
  <c r="CL1036" i="2"/>
  <c r="CF1036" i="2"/>
  <c r="CE1036" i="2"/>
  <c r="CD1036" i="2"/>
  <c r="CC1036" i="2"/>
  <c r="BZ1036" i="2"/>
  <c r="CK1036" i="2" s="1"/>
  <c r="BY1036" i="2"/>
  <c r="BX1036" i="2"/>
  <c r="BW1036" i="2"/>
  <c r="BV1036" i="2"/>
  <c r="BP1036" i="2"/>
  <c r="BO1036" i="2"/>
  <c r="BN1036" i="2"/>
  <c r="BM1036" i="2"/>
  <c r="BL1036" i="2"/>
  <c r="BK1036" i="2"/>
  <c r="BJ1036" i="2"/>
  <c r="BI1036" i="2"/>
  <c r="AT1036" i="2"/>
  <c r="V1036" i="2"/>
  <c r="EA1035" i="2"/>
  <c r="EB1035" i="2" s="1"/>
  <c r="DY1035" i="2"/>
  <c r="DZ1035" i="2" s="1"/>
  <c r="DW1035" i="2"/>
  <c r="DX1035" i="2" s="1"/>
  <c r="DU1035" i="2"/>
  <c r="DV1035" i="2" s="1"/>
  <c r="EC1035" i="2" s="1"/>
  <c r="CR1035" i="2" s="1"/>
  <c r="CT1035" i="2" s="1"/>
  <c r="DQ1035" i="2"/>
  <c r="DR1035" i="2" s="1"/>
  <c r="DS1035" i="2" s="1"/>
  <c r="DF1035" i="2"/>
  <c r="DJ1035" i="2" s="1"/>
  <c r="CL1035" i="2"/>
  <c r="CF1035" i="2"/>
  <c r="CE1035" i="2"/>
  <c r="CD1035" i="2"/>
  <c r="CC1035" i="2"/>
  <c r="BZ1035" i="2"/>
  <c r="CK1035" i="2" s="1"/>
  <c r="BY1035" i="2"/>
  <c r="BX1035" i="2"/>
  <c r="BW1035" i="2"/>
  <c r="BV1035" i="2"/>
  <c r="BP1035" i="2"/>
  <c r="BO1035" i="2"/>
  <c r="BN1035" i="2"/>
  <c r="BM1035" i="2"/>
  <c r="BL1035" i="2"/>
  <c r="BK1035" i="2"/>
  <c r="BJ1035" i="2"/>
  <c r="BI1035" i="2"/>
  <c r="AT1035" i="2"/>
  <c r="V1035" i="2"/>
  <c r="EA1034" i="2"/>
  <c r="EB1034" i="2" s="1"/>
  <c r="DY1034" i="2"/>
  <c r="DZ1034" i="2" s="1"/>
  <c r="DW1034" i="2"/>
  <c r="DX1034" i="2" s="1"/>
  <c r="DU1034" i="2"/>
  <c r="DV1034" i="2" s="1"/>
  <c r="EC1034" i="2" s="1"/>
  <c r="CR1034" i="2" s="1"/>
  <c r="CT1034" i="2" s="1"/>
  <c r="DQ1034" i="2"/>
  <c r="DR1034" i="2" s="1"/>
  <c r="DS1034" i="2" s="1"/>
  <c r="DF1034" i="2"/>
  <c r="DJ1034" i="2" s="1"/>
  <c r="CL1034" i="2"/>
  <c r="CF1034" i="2"/>
  <c r="CE1034" i="2"/>
  <c r="CD1034" i="2"/>
  <c r="CC1034" i="2"/>
  <c r="BZ1034" i="2"/>
  <c r="CK1034" i="2" s="1"/>
  <c r="BY1034" i="2"/>
  <c r="BX1034" i="2"/>
  <c r="BW1034" i="2"/>
  <c r="BV1034" i="2"/>
  <c r="BP1034" i="2"/>
  <c r="BO1034" i="2"/>
  <c r="BN1034" i="2"/>
  <c r="BM1034" i="2"/>
  <c r="BL1034" i="2"/>
  <c r="BK1034" i="2"/>
  <c r="BJ1034" i="2"/>
  <c r="BI1034" i="2"/>
  <c r="AT1034" i="2"/>
  <c r="V1034" i="2"/>
  <c r="EA1033" i="2"/>
  <c r="EB1033" i="2" s="1"/>
  <c r="DY1033" i="2"/>
  <c r="DZ1033" i="2" s="1"/>
  <c r="DW1033" i="2"/>
  <c r="DX1033" i="2" s="1"/>
  <c r="DU1033" i="2"/>
  <c r="DV1033" i="2" s="1"/>
  <c r="EC1033" i="2" s="1"/>
  <c r="CR1033" i="2" s="1"/>
  <c r="CT1033" i="2" s="1"/>
  <c r="DQ1033" i="2"/>
  <c r="DR1033" i="2" s="1"/>
  <c r="DS1033" i="2" s="1"/>
  <c r="DF1033" i="2"/>
  <c r="DJ1033" i="2" s="1"/>
  <c r="CL1033" i="2"/>
  <c r="CF1033" i="2"/>
  <c r="CE1033" i="2"/>
  <c r="CD1033" i="2"/>
  <c r="CC1033" i="2"/>
  <c r="BZ1033" i="2"/>
  <c r="CK1033" i="2" s="1"/>
  <c r="BY1033" i="2"/>
  <c r="BX1033" i="2"/>
  <c r="BW1033" i="2"/>
  <c r="BV1033" i="2"/>
  <c r="BP1033" i="2"/>
  <c r="BO1033" i="2"/>
  <c r="BN1033" i="2"/>
  <c r="BM1033" i="2"/>
  <c r="BL1033" i="2"/>
  <c r="BK1033" i="2"/>
  <c r="BJ1033" i="2"/>
  <c r="BI1033" i="2"/>
  <c r="AT1033" i="2"/>
  <c r="V1033" i="2"/>
  <c r="EA1032" i="2"/>
  <c r="EB1032" i="2" s="1"/>
  <c r="DY1032" i="2"/>
  <c r="DZ1032" i="2" s="1"/>
  <c r="DW1032" i="2"/>
  <c r="DX1032" i="2" s="1"/>
  <c r="DU1032" i="2"/>
  <c r="DV1032" i="2" s="1"/>
  <c r="EC1032" i="2" s="1"/>
  <c r="CR1032" i="2" s="1"/>
  <c r="CT1032" i="2" s="1"/>
  <c r="DQ1032" i="2"/>
  <c r="DR1032" i="2" s="1"/>
  <c r="DS1032" i="2" s="1"/>
  <c r="DF1032" i="2"/>
  <c r="DJ1032" i="2" s="1"/>
  <c r="CL1032" i="2"/>
  <c r="CF1032" i="2"/>
  <c r="CE1032" i="2"/>
  <c r="CD1032" i="2"/>
  <c r="CC1032" i="2"/>
  <c r="BZ1032" i="2"/>
  <c r="CK1032" i="2" s="1"/>
  <c r="BY1032" i="2"/>
  <c r="BX1032" i="2"/>
  <c r="BW1032" i="2"/>
  <c r="BV1032" i="2"/>
  <c r="BP1032" i="2"/>
  <c r="BO1032" i="2"/>
  <c r="BN1032" i="2"/>
  <c r="BM1032" i="2"/>
  <c r="BL1032" i="2"/>
  <c r="BK1032" i="2"/>
  <c r="BJ1032" i="2"/>
  <c r="BI1032" i="2"/>
  <c r="AT1032" i="2"/>
  <c r="V1032" i="2"/>
  <c r="EA1031" i="2"/>
  <c r="EB1031" i="2" s="1"/>
  <c r="DY1031" i="2"/>
  <c r="DZ1031" i="2" s="1"/>
  <c r="DW1031" i="2"/>
  <c r="DX1031" i="2" s="1"/>
  <c r="DU1031" i="2"/>
  <c r="DV1031" i="2" s="1"/>
  <c r="EC1031" i="2" s="1"/>
  <c r="CR1031" i="2" s="1"/>
  <c r="CT1031" i="2" s="1"/>
  <c r="DQ1031" i="2"/>
  <c r="DR1031" i="2" s="1"/>
  <c r="DS1031" i="2" s="1"/>
  <c r="DF1031" i="2"/>
  <c r="DJ1031" i="2" s="1"/>
  <c r="CL1031" i="2"/>
  <c r="CF1031" i="2"/>
  <c r="CE1031" i="2"/>
  <c r="CD1031" i="2"/>
  <c r="CC1031" i="2"/>
  <c r="BZ1031" i="2"/>
  <c r="CK1031" i="2" s="1"/>
  <c r="BY1031" i="2"/>
  <c r="BX1031" i="2"/>
  <c r="BW1031" i="2"/>
  <c r="BV1031" i="2"/>
  <c r="BP1031" i="2"/>
  <c r="BO1031" i="2"/>
  <c r="BN1031" i="2"/>
  <c r="BM1031" i="2"/>
  <c r="BL1031" i="2"/>
  <c r="BK1031" i="2"/>
  <c r="BJ1031" i="2"/>
  <c r="BI1031" i="2"/>
  <c r="AT1031" i="2"/>
  <c r="V1031" i="2"/>
  <c r="EA1030" i="2"/>
  <c r="EB1030" i="2" s="1"/>
  <c r="DY1030" i="2"/>
  <c r="DZ1030" i="2" s="1"/>
  <c r="DW1030" i="2"/>
  <c r="DX1030" i="2" s="1"/>
  <c r="DU1030" i="2"/>
  <c r="DV1030" i="2" s="1"/>
  <c r="EC1030" i="2" s="1"/>
  <c r="CR1030" i="2" s="1"/>
  <c r="CT1030" i="2" s="1"/>
  <c r="DQ1030" i="2"/>
  <c r="DR1030" i="2" s="1"/>
  <c r="DS1030" i="2" s="1"/>
  <c r="DF1030" i="2"/>
  <c r="DJ1030" i="2" s="1"/>
  <c r="CL1030" i="2"/>
  <c r="CF1030" i="2"/>
  <c r="CE1030" i="2"/>
  <c r="CD1030" i="2"/>
  <c r="CC1030" i="2"/>
  <c r="BZ1030" i="2"/>
  <c r="CK1030" i="2" s="1"/>
  <c r="BY1030" i="2"/>
  <c r="BX1030" i="2"/>
  <c r="BW1030" i="2"/>
  <c r="BV1030" i="2"/>
  <c r="BP1030" i="2"/>
  <c r="BO1030" i="2"/>
  <c r="BN1030" i="2"/>
  <c r="BM1030" i="2"/>
  <c r="BL1030" i="2"/>
  <c r="BK1030" i="2"/>
  <c r="BJ1030" i="2"/>
  <c r="BI1030" i="2"/>
  <c r="AT1030" i="2"/>
  <c r="V1030" i="2"/>
  <c r="EA1029" i="2"/>
  <c r="EB1029" i="2" s="1"/>
  <c r="DY1029" i="2"/>
  <c r="DZ1029" i="2" s="1"/>
  <c r="DW1029" i="2"/>
  <c r="DX1029" i="2" s="1"/>
  <c r="DU1029" i="2"/>
  <c r="DV1029" i="2" s="1"/>
  <c r="EC1029" i="2" s="1"/>
  <c r="CR1029" i="2" s="1"/>
  <c r="CT1029" i="2" s="1"/>
  <c r="DN1029" i="2" s="1"/>
  <c r="DO1029" i="2" s="1"/>
  <c r="DQ1029" i="2"/>
  <c r="DR1029" i="2" s="1"/>
  <c r="DS1029" i="2" s="1"/>
  <c r="DF1029" i="2"/>
  <c r="DJ1029" i="2" s="1"/>
  <c r="CL1029" i="2"/>
  <c r="CF1029" i="2"/>
  <c r="CE1029" i="2"/>
  <c r="CD1029" i="2"/>
  <c r="CC1029" i="2"/>
  <c r="BZ1029" i="2"/>
  <c r="CK1029" i="2" s="1"/>
  <c r="BY1029" i="2"/>
  <c r="BX1029" i="2"/>
  <c r="BW1029" i="2"/>
  <c r="BV1029" i="2"/>
  <c r="BP1029" i="2"/>
  <c r="BO1029" i="2"/>
  <c r="BN1029" i="2"/>
  <c r="BM1029" i="2"/>
  <c r="BL1029" i="2"/>
  <c r="BK1029" i="2"/>
  <c r="BJ1029" i="2"/>
  <c r="BI1029" i="2"/>
  <c r="AT1029" i="2"/>
  <c r="V1029" i="2"/>
  <c r="EA1028" i="2"/>
  <c r="EB1028" i="2" s="1"/>
  <c r="DY1028" i="2"/>
  <c r="DZ1028" i="2" s="1"/>
  <c r="DW1028" i="2"/>
  <c r="DX1028" i="2" s="1"/>
  <c r="DU1028" i="2"/>
  <c r="DV1028" i="2" s="1"/>
  <c r="EC1028" i="2" s="1"/>
  <c r="CR1028" i="2" s="1"/>
  <c r="CT1028" i="2" s="1"/>
  <c r="DQ1028" i="2"/>
  <c r="DR1028" i="2" s="1"/>
  <c r="DS1028" i="2" s="1"/>
  <c r="DF1028" i="2"/>
  <c r="DJ1028" i="2" s="1"/>
  <c r="CL1028" i="2"/>
  <c r="CF1028" i="2"/>
  <c r="CE1028" i="2"/>
  <c r="CD1028" i="2"/>
  <c r="CC1028" i="2"/>
  <c r="BZ1028" i="2"/>
  <c r="CK1028" i="2" s="1"/>
  <c r="BY1028" i="2"/>
  <c r="BX1028" i="2"/>
  <c r="BW1028" i="2"/>
  <c r="BV1028" i="2"/>
  <c r="BP1028" i="2"/>
  <c r="BO1028" i="2"/>
  <c r="BN1028" i="2"/>
  <c r="BM1028" i="2"/>
  <c r="BL1028" i="2"/>
  <c r="BK1028" i="2"/>
  <c r="BJ1028" i="2"/>
  <c r="BI1028" i="2"/>
  <c r="AT1028" i="2"/>
  <c r="V1028" i="2"/>
  <c r="EA1027" i="2"/>
  <c r="EB1027" i="2" s="1"/>
  <c r="DY1027" i="2"/>
  <c r="DZ1027" i="2" s="1"/>
  <c r="DW1027" i="2"/>
  <c r="DX1027" i="2" s="1"/>
  <c r="DU1027" i="2"/>
  <c r="DV1027" i="2" s="1"/>
  <c r="EC1027" i="2" s="1"/>
  <c r="CR1027" i="2" s="1"/>
  <c r="CT1027" i="2" s="1"/>
  <c r="DQ1027" i="2"/>
  <c r="DR1027" i="2" s="1"/>
  <c r="DS1027" i="2" s="1"/>
  <c r="DF1027" i="2"/>
  <c r="DJ1027" i="2" s="1"/>
  <c r="CL1027" i="2"/>
  <c r="CF1027" i="2"/>
  <c r="CE1027" i="2"/>
  <c r="CD1027" i="2"/>
  <c r="CC1027" i="2"/>
  <c r="BZ1027" i="2"/>
  <c r="CK1027" i="2" s="1"/>
  <c r="BY1027" i="2"/>
  <c r="BX1027" i="2"/>
  <c r="BW1027" i="2"/>
  <c r="BV1027" i="2"/>
  <c r="BP1027" i="2"/>
  <c r="BO1027" i="2"/>
  <c r="BN1027" i="2"/>
  <c r="BM1027" i="2"/>
  <c r="BL1027" i="2"/>
  <c r="BK1027" i="2"/>
  <c r="BJ1027" i="2"/>
  <c r="BI1027" i="2"/>
  <c r="AT1027" i="2"/>
  <c r="V1027" i="2"/>
  <c r="EA1026" i="2"/>
  <c r="EB1026" i="2" s="1"/>
  <c r="DY1026" i="2"/>
  <c r="DZ1026" i="2" s="1"/>
  <c r="DW1026" i="2"/>
  <c r="DX1026" i="2" s="1"/>
  <c r="DU1026" i="2"/>
  <c r="DV1026" i="2" s="1"/>
  <c r="EC1026" i="2" s="1"/>
  <c r="CR1026" i="2" s="1"/>
  <c r="CT1026" i="2" s="1"/>
  <c r="DQ1026" i="2"/>
  <c r="DR1026" i="2" s="1"/>
  <c r="DS1026" i="2" s="1"/>
  <c r="DF1026" i="2"/>
  <c r="DJ1026" i="2" s="1"/>
  <c r="CL1026" i="2"/>
  <c r="CF1026" i="2"/>
  <c r="CE1026" i="2"/>
  <c r="CD1026" i="2"/>
  <c r="CC1026" i="2"/>
  <c r="BZ1026" i="2"/>
  <c r="CK1026" i="2" s="1"/>
  <c r="BY1026" i="2"/>
  <c r="BX1026" i="2"/>
  <c r="BW1026" i="2"/>
  <c r="BV1026" i="2"/>
  <c r="BP1026" i="2"/>
  <c r="BO1026" i="2"/>
  <c r="BN1026" i="2"/>
  <c r="BM1026" i="2"/>
  <c r="BL1026" i="2"/>
  <c r="BK1026" i="2"/>
  <c r="BJ1026" i="2"/>
  <c r="BI1026" i="2"/>
  <c r="AT1026" i="2"/>
  <c r="V1026" i="2"/>
  <c r="EA1025" i="2"/>
  <c r="EB1025" i="2" s="1"/>
  <c r="DY1025" i="2"/>
  <c r="DZ1025" i="2" s="1"/>
  <c r="DW1025" i="2"/>
  <c r="DX1025" i="2" s="1"/>
  <c r="DU1025" i="2"/>
  <c r="DV1025" i="2" s="1"/>
  <c r="EC1025" i="2" s="1"/>
  <c r="CR1025" i="2" s="1"/>
  <c r="CT1025" i="2" s="1"/>
  <c r="DQ1025" i="2"/>
  <c r="DR1025" i="2" s="1"/>
  <c r="DS1025" i="2" s="1"/>
  <c r="DF1025" i="2"/>
  <c r="DJ1025" i="2" s="1"/>
  <c r="CL1025" i="2"/>
  <c r="CF1025" i="2"/>
  <c r="CE1025" i="2"/>
  <c r="CD1025" i="2"/>
  <c r="CC1025" i="2"/>
  <c r="BZ1025" i="2"/>
  <c r="CK1025" i="2" s="1"/>
  <c r="BY1025" i="2"/>
  <c r="BX1025" i="2"/>
  <c r="BW1025" i="2"/>
  <c r="BV1025" i="2"/>
  <c r="BP1025" i="2"/>
  <c r="BO1025" i="2"/>
  <c r="BN1025" i="2"/>
  <c r="BM1025" i="2"/>
  <c r="BL1025" i="2"/>
  <c r="BK1025" i="2"/>
  <c r="BJ1025" i="2"/>
  <c r="BI1025" i="2"/>
  <c r="AT1025" i="2"/>
  <c r="V1025" i="2"/>
  <c r="EA1024" i="2"/>
  <c r="EB1024" i="2" s="1"/>
  <c r="DY1024" i="2"/>
  <c r="DZ1024" i="2" s="1"/>
  <c r="DW1024" i="2"/>
  <c r="DX1024" i="2" s="1"/>
  <c r="DU1024" i="2"/>
  <c r="DV1024" i="2" s="1"/>
  <c r="EC1024" i="2" s="1"/>
  <c r="CR1024" i="2" s="1"/>
  <c r="CT1024" i="2" s="1"/>
  <c r="DQ1024" i="2"/>
  <c r="DR1024" i="2" s="1"/>
  <c r="DS1024" i="2" s="1"/>
  <c r="DF1024" i="2"/>
  <c r="DJ1024" i="2" s="1"/>
  <c r="CL1024" i="2"/>
  <c r="CF1024" i="2"/>
  <c r="CE1024" i="2"/>
  <c r="CD1024" i="2"/>
  <c r="CC1024" i="2"/>
  <c r="BZ1024" i="2"/>
  <c r="CK1024" i="2" s="1"/>
  <c r="BY1024" i="2"/>
  <c r="BX1024" i="2"/>
  <c r="BW1024" i="2"/>
  <c r="BV1024" i="2"/>
  <c r="BP1024" i="2"/>
  <c r="BO1024" i="2"/>
  <c r="BN1024" i="2"/>
  <c r="BM1024" i="2"/>
  <c r="BL1024" i="2"/>
  <c r="BK1024" i="2"/>
  <c r="BJ1024" i="2"/>
  <c r="BI1024" i="2"/>
  <c r="AT1024" i="2"/>
  <c r="V1024" i="2"/>
  <c r="EA1023" i="2"/>
  <c r="EB1023" i="2" s="1"/>
  <c r="DY1023" i="2"/>
  <c r="DZ1023" i="2" s="1"/>
  <c r="DW1023" i="2"/>
  <c r="DX1023" i="2" s="1"/>
  <c r="DU1023" i="2"/>
  <c r="DV1023" i="2" s="1"/>
  <c r="EC1023" i="2" s="1"/>
  <c r="CR1023" i="2" s="1"/>
  <c r="CT1023" i="2" s="1"/>
  <c r="DQ1023" i="2"/>
  <c r="DR1023" i="2" s="1"/>
  <c r="DS1023" i="2" s="1"/>
  <c r="DF1023" i="2"/>
  <c r="DJ1023" i="2" s="1"/>
  <c r="CL1023" i="2"/>
  <c r="CF1023" i="2"/>
  <c r="CE1023" i="2"/>
  <c r="CD1023" i="2"/>
  <c r="CC1023" i="2"/>
  <c r="BZ1023" i="2"/>
  <c r="CK1023" i="2" s="1"/>
  <c r="BY1023" i="2"/>
  <c r="BX1023" i="2"/>
  <c r="BW1023" i="2"/>
  <c r="BV1023" i="2"/>
  <c r="BP1023" i="2"/>
  <c r="BO1023" i="2"/>
  <c r="BN1023" i="2"/>
  <c r="BM1023" i="2"/>
  <c r="BL1023" i="2"/>
  <c r="BK1023" i="2"/>
  <c r="BJ1023" i="2"/>
  <c r="BI1023" i="2"/>
  <c r="AT1023" i="2"/>
  <c r="V1023" i="2"/>
  <c r="EA1022" i="2"/>
  <c r="EB1022" i="2" s="1"/>
  <c r="DY1022" i="2"/>
  <c r="DZ1022" i="2" s="1"/>
  <c r="DW1022" i="2"/>
  <c r="DX1022" i="2" s="1"/>
  <c r="DU1022" i="2"/>
  <c r="DV1022" i="2" s="1"/>
  <c r="EC1022" i="2" s="1"/>
  <c r="CR1022" i="2" s="1"/>
  <c r="CT1022" i="2" s="1"/>
  <c r="DQ1022" i="2"/>
  <c r="DR1022" i="2" s="1"/>
  <c r="DS1022" i="2" s="1"/>
  <c r="DF1022" i="2"/>
  <c r="DJ1022" i="2" s="1"/>
  <c r="CL1022" i="2"/>
  <c r="CF1022" i="2"/>
  <c r="CE1022" i="2"/>
  <c r="CD1022" i="2"/>
  <c r="CC1022" i="2"/>
  <c r="BZ1022" i="2"/>
  <c r="CK1022" i="2" s="1"/>
  <c r="BY1022" i="2"/>
  <c r="BX1022" i="2"/>
  <c r="BW1022" i="2"/>
  <c r="BV1022" i="2"/>
  <c r="BP1022" i="2"/>
  <c r="BO1022" i="2"/>
  <c r="BN1022" i="2"/>
  <c r="BM1022" i="2"/>
  <c r="BL1022" i="2"/>
  <c r="BK1022" i="2"/>
  <c r="BJ1022" i="2"/>
  <c r="BI1022" i="2"/>
  <c r="AT1022" i="2"/>
  <c r="V1022" i="2"/>
  <c r="EA1021" i="2"/>
  <c r="EB1021" i="2" s="1"/>
  <c r="DY1021" i="2"/>
  <c r="DZ1021" i="2" s="1"/>
  <c r="DW1021" i="2"/>
  <c r="DX1021" i="2" s="1"/>
  <c r="DU1021" i="2"/>
  <c r="DV1021" i="2" s="1"/>
  <c r="EC1021" i="2" s="1"/>
  <c r="CR1021" i="2" s="1"/>
  <c r="CT1021" i="2" s="1"/>
  <c r="DQ1021" i="2"/>
  <c r="DR1021" i="2" s="1"/>
  <c r="DS1021" i="2" s="1"/>
  <c r="DF1021" i="2"/>
  <c r="DJ1021" i="2" s="1"/>
  <c r="CL1021" i="2"/>
  <c r="CF1021" i="2"/>
  <c r="CE1021" i="2"/>
  <c r="CD1021" i="2"/>
  <c r="CC1021" i="2"/>
  <c r="BZ1021" i="2"/>
  <c r="CK1021" i="2" s="1"/>
  <c r="BY1021" i="2"/>
  <c r="BX1021" i="2"/>
  <c r="BW1021" i="2"/>
  <c r="BV1021" i="2"/>
  <c r="BP1021" i="2"/>
  <c r="BO1021" i="2"/>
  <c r="BN1021" i="2"/>
  <c r="BM1021" i="2"/>
  <c r="BL1021" i="2"/>
  <c r="BK1021" i="2"/>
  <c r="BJ1021" i="2"/>
  <c r="BI1021" i="2"/>
  <c r="AT1021" i="2"/>
  <c r="V1021" i="2"/>
  <c r="EA1020" i="2"/>
  <c r="EB1020" i="2" s="1"/>
  <c r="DY1020" i="2"/>
  <c r="DZ1020" i="2" s="1"/>
  <c r="DW1020" i="2"/>
  <c r="DX1020" i="2" s="1"/>
  <c r="DU1020" i="2"/>
  <c r="DV1020" i="2" s="1"/>
  <c r="EC1020" i="2" s="1"/>
  <c r="CR1020" i="2" s="1"/>
  <c r="CT1020" i="2" s="1"/>
  <c r="DE1020" i="2" s="1"/>
  <c r="DQ1020" i="2"/>
  <c r="DR1020" i="2" s="1"/>
  <c r="DS1020" i="2" s="1"/>
  <c r="DF1020" i="2"/>
  <c r="DJ1020" i="2" s="1"/>
  <c r="CL1020" i="2"/>
  <c r="CF1020" i="2"/>
  <c r="CE1020" i="2"/>
  <c r="CD1020" i="2"/>
  <c r="CC1020" i="2"/>
  <c r="BZ1020" i="2"/>
  <c r="CK1020" i="2" s="1"/>
  <c r="BY1020" i="2"/>
  <c r="BX1020" i="2"/>
  <c r="BW1020" i="2"/>
  <c r="BV1020" i="2"/>
  <c r="BP1020" i="2"/>
  <c r="BO1020" i="2"/>
  <c r="BN1020" i="2"/>
  <c r="BM1020" i="2"/>
  <c r="BL1020" i="2"/>
  <c r="BK1020" i="2"/>
  <c r="BJ1020" i="2"/>
  <c r="BI1020" i="2"/>
  <c r="AT1020" i="2"/>
  <c r="V1020" i="2"/>
  <c r="EA1019" i="2"/>
  <c r="EB1019" i="2" s="1"/>
  <c r="DY1019" i="2"/>
  <c r="DZ1019" i="2" s="1"/>
  <c r="DW1019" i="2"/>
  <c r="DX1019" i="2" s="1"/>
  <c r="DU1019" i="2"/>
  <c r="DV1019" i="2" s="1"/>
  <c r="EC1019" i="2" s="1"/>
  <c r="CR1019" i="2" s="1"/>
  <c r="CT1019" i="2" s="1"/>
  <c r="DQ1019" i="2"/>
  <c r="DR1019" i="2" s="1"/>
  <c r="DS1019" i="2" s="1"/>
  <c r="DF1019" i="2"/>
  <c r="DJ1019" i="2" s="1"/>
  <c r="CL1019" i="2"/>
  <c r="CF1019" i="2"/>
  <c r="CE1019" i="2"/>
  <c r="CD1019" i="2"/>
  <c r="CC1019" i="2"/>
  <c r="BZ1019" i="2"/>
  <c r="CK1019" i="2" s="1"/>
  <c r="BY1019" i="2"/>
  <c r="BX1019" i="2"/>
  <c r="BW1019" i="2"/>
  <c r="BV1019" i="2"/>
  <c r="BP1019" i="2"/>
  <c r="BO1019" i="2"/>
  <c r="BN1019" i="2"/>
  <c r="BM1019" i="2"/>
  <c r="BL1019" i="2"/>
  <c r="BK1019" i="2"/>
  <c r="BJ1019" i="2"/>
  <c r="BI1019" i="2"/>
  <c r="AT1019" i="2"/>
  <c r="V1019" i="2"/>
  <c r="EA1018" i="2"/>
  <c r="EB1018" i="2" s="1"/>
  <c r="DY1018" i="2"/>
  <c r="DZ1018" i="2" s="1"/>
  <c r="DW1018" i="2"/>
  <c r="DX1018" i="2" s="1"/>
  <c r="DU1018" i="2"/>
  <c r="DV1018" i="2" s="1"/>
  <c r="EC1018" i="2" s="1"/>
  <c r="CR1018" i="2" s="1"/>
  <c r="CT1018" i="2" s="1"/>
  <c r="DQ1018" i="2"/>
  <c r="DR1018" i="2" s="1"/>
  <c r="DS1018" i="2" s="1"/>
  <c r="DF1018" i="2"/>
  <c r="DJ1018" i="2" s="1"/>
  <c r="CL1018" i="2"/>
  <c r="CF1018" i="2"/>
  <c r="CE1018" i="2"/>
  <c r="CD1018" i="2"/>
  <c r="CC1018" i="2"/>
  <c r="BZ1018" i="2"/>
  <c r="CK1018" i="2" s="1"/>
  <c r="BY1018" i="2"/>
  <c r="BX1018" i="2"/>
  <c r="BW1018" i="2"/>
  <c r="BV1018" i="2"/>
  <c r="BP1018" i="2"/>
  <c r="BO1018" i="2"/>
  <c r="BN1018" i="2"/>
  <c r="BM1018" i="2"/>
  <c r="BL1018" i="2"/>
  <c r="BK1018" i="2"/>
  <c r="BJ1018" i="2"/>
  <c r="BI1018" i="2"/>
  <c r="AT1018" i="2"/>
  <c r="V1018" i="2"/>
  <c r="EA1017" i="2"/>
  <c r="EB1017" i="2" s="1"/>
  <c r="DY1017" i="2"/>
  <c r="DZ1017" i="2" s="1"/>
  <c r="DW1017" i="2"/>
  <c r="DX1017" i="2" s="1"/>
  <c r="DU1017" i="2"/>
  <c r="DV1017" i="2" s="1"/>
  <c r="EC1017" i="2" s="1"/>
  <c r="CR1017" i="2" s="1"/>
  <c r="CT1017" i="2" s="1"/>
  <c r="DQ1017" i="2"/>
  <c r="DR1017" i="2" s="1"/>
  <c r="DS1017" i="2" s="1"/>
  <c r="DF1017" i="2"/>
  <c r="DJ1017" i="2" s="1"/>
  <c r="CL1017" i="2"/>
  <c r="CF1017" i="2"/>
  <c r="CE1017" i="2"/>
  <c r="CD1017" i="2"/>
  <c r="CC1017" i="2"/>
  <c r="BZ1017" i="2"/>
  <c r="CK1017" i="2" s="1"/>
  <c r="BY1017" i="2"/>
  <c r="BX1017" i="2"/>
  <c r="BW1017" i="2"/>
  <c r="BV1017" i="2"/>
  <c r="BP1017" i="2"/>
  <c r="BO1017" i="2"/>
  <c r="BN1017" i="2"/>
  <c r="BM1017" i="2"/>
  <c r="BL1017" i="2"/>
  <c r="BK1017" i="2"/>
  <c r="BJ1017" i="2"/>
  <c r="BI1017" i="2"/>
  <c r="AT1017" i="2"/>
  <c r="V1017" i="2"/>
  <c r="EA1016" i="2"/>
  <c r="EB1016" i="2" s="1"/>
  <c r="DY1016" i="2"/>
  <c r="DZ1016" i="2" s="1"/>
  <c r="DW1016" i="2"/>
  <c r="DX1016" i="2" s="1"/>
  <c r="DU1016" i="2"/>
  <c r="DV1016" i="2" s="1"/>
  <c r="EC1016" i="2" s="1"/>
  <c r="CR1016" i="2" s="1"/>
  <c r="CT1016" i="2" s="1"/>
  <c r="DN1016" i="2" s="1"/>
  <c r="DO1016" i="2" s="1"/>
  <c r="DQ1016" i="2"/>
  <c r="DR1016" i="2" s="1"/>
  <c r="DS1016" i="2" s="1"/>
  <c r="DF1016" i="2"/>
  <c r="DJ1016" i="2" s="1"/>
  <c r="CL1016" i="2"/>
  <c r="CF1016" i="2"/>
  <c r="CE1016" i="2"/>
  <c r="CD1016" i="2"/>
  <c r="CC1016" i="2"/>
  <c r="BZ1016" i="2"/>
  <c r="CK1016" i="2" s="1"/>
  <c r="BY1016" i="2"/>
  <c r="BX1016" i="2"/>
  <c r="BW1016" i="2"/>
  <c r="BV1016" i="2"/>
  <c r="BP1016" i="2"/>
  <c r="BO1016" i="2"/>
  <c r="BN1016" i="2"/>
  <c r="BM1016" i="2"/>
  <c r="BL1016" i="2"/>
  <c r="BK1016" i="2"/>
  <c r="BJ1016" i="2"/>
  <c r="BI1016" i="2"/>
  <c r="AT1016" i="2"/>
  <c r="V1016" i="2"/>
  <c r="EA1015" i="2"/>
  <c r="EB1015" i="2" s="1"/>
  <c r="DY1015" i="2"/>
  <c r="DZ1015" i="2" s="1"/>
  <c r="DW1015" i="2"/>
  <c r="DX1015" i="2" s="1"/>
  <c r="DU1015" i="2"/>
  <c r="DV1015" i="2" s="1"/>
  <c r="EC1015" i="2" s="1"/>
  <c r="CR1015" i="2" s="1"/>
  <c r="CT1015" i="2" s="1"/>
  <c r="DQ1015" i="2"/>
  <c r="DR1015" i="2" s="1"/>
  <c r="DS1015" i="2" s="1"/>
  <c r="DF1015" i="2"/>
  <c r="DJ1015" i="2" s="1"/>
  <c r="CL1015" i="2"/>
  <c r="CF1015" i="2"/>
  <c r="CE1015" i="2"/>
  <c r="CD1015" i="2"/>
  <c r="CC1015" i="2"/>
  <c r="BZ1015" i="2"/>
  <c r="CK1015" i="2" s="1"/>
  <c r="BY1015" i="2"/>
  <c r="BX1015" i="2"/>
  <c r="BW1015" i="2"/>
  <c r="BV1015" i="2"/>
  <c r="BP1015" i="2"/>
  <c r="BO1015" i="2"/>
  <c r="BN1015" i="2"/>
  <c r="BM1015" i="2"/>
  <c r="BL1015" i="2"/>
  <c r="BK1015" i="2"/>
  <c r="BJ1015" i="2"/>
  <c r="BI1015" i="2"/>
  <c r="AT1015" i="2"/>
  <c r="V1015" i="2"/>
  <c r="EA1014" i="2"/>
  <c r="EB1014" i="2" s="1"/>
  <c r="DY1014" i="2"/>
  <c r="DZ1014" i="2" s="1"/>
  <c r="DW1014" i="2"/>
  <c r="DX1014" i="2" s="1"/>
  <c r="DU1014" i="2"/>
  <c r="DV1014" i="2" s="1"/>
  <c r="EC1014" i="2" s="1"/>
  <c r="CR1014" i="2" s="1"/>
  <c r="CT1014" i="2" s="1"/>
  <c r="DN1014" i="2" s="1"/>
  <c r="DO1014" i="2" s="1"/>
  <c r="DQ1014" i="2"/>
  <c r="DR1014" i="2" s="1"/>
  <c r="DS1014" i="2" s="1"/>
  <c r="DF1014" i="2"/>
  <c r="DJ1014" i="2" s="1"/>
  <c r="CL1014" i="2"/>
  <c r="CF1014" i="2"/>
  <c r="CE1014" i="2"/>
  <c r="CD1014" i="2"/>
  <c r="CC1014" i="2"/>
  <c r="BZ1014" i="2"/>
  <c r="CK1014" i="2" s="1"/>
  <c r="BY1014" i="2"/>
  <c r="BX1014" i="2"/>
  <c r="BW1014" i="2"/>
  <c r="BV1014" i="2"/>
  <c r="BP1014" i="2"/>
  <c r="BO1014" i="2"/>
  <c r="BN1014" i="2"/>
  <c r="BM1014" i="2"/>
  <c r="BL1014" i="2"/>
  <c r="BK1014" i="2"/>
  <c r="BJ1014" i="2"/>
  <c r="BI1014" i="2"/>
  <c r="AT1014" i="2"/>
  <c r="V1014" i="2"/>
  <c r="EA1013" i="2"/>
  <c r="EB1013" i="2" s="1"/>
  <c r="DY1013" i="2"/>
  <c r="DZ1013" i="2" s="1"/>
  <c r="DW1013" i="2"/>
  <c r="DX1013" i="2" s="1"/>
  <c r="DU1013" i="2"/>
  <c r="DV1013" i="2" s="1"/>
  <c r="EC1013" i="2" s="1"/>
  <c r="CR1013" i="2" s="1"/>
  <c r="CT1013" i="2" s="1"/>
  <c r="DQ1013" i="2"/>
  <c r="DR1013" i="2" s="1"/>
  <c r="DS1013" i="2" s="1"/>
  <c r="DF1013" i="2"/>
  <c r="DJ1013" i="2" s="1"/>
  <c r="CL1013" i="2"/>
  <c r="CF1013" i="2"/>
  <c r="CE1013" i="2"/>
  <c r="CD1013" i="2"/>
  <c r="CC1013" i="2"/>
  <c r="BZ1013" i="2"/>
  <c r="CK1013" i="2" s="1"/>
  <c r="BY1013" i="2"/>
  <c r="BX1013" i="2"/>
  <c r="BW1013" i="2"/>
  <c r="BV1013" i="2"/>
  <c r="BP1013" i="2"/>
  <c r="BO1013" i="2"/>
  <c r="BN1013" i="2"/>
  <c r="BM1013" i="2"/>
  <c r="BL1013" i="2"/>
  <c r="BK1013" i="2"/>
  <c r="BJ1013" i="2"/>
  <c r="BI1013" i="2"/>
  <c r="AT1013" i="2"/>
  <c r="V1013" i="2"/>
  <c r="EA1012" i="2"/>
  <c r="EB1012" i="2" s="1"/>
  <c r="DY1012" i="2"/>
  <c r="DZ1012" i="2" s="1"/>
  <c r="DW1012" i="2"/>
  <c r="DX1012" i="2" s="1"/>
  <c r="DU1012" i="2"/>
  <c r="DV1012" i="2" s="1"/>
  <c r="EC1012" i="2" s="1"/>
  <c r="CR1012" i="2" s="1"/>
  <c r="CT1012" i="2" s="1"/>
  <c r="DQ1012" i="2"/>
  <c r="DR1012" i="2" s="1"/>
  <c r="DS1012" i="2" s="1"/>
  <c r="DF1012" i="2"/>
  <c r="DJ1012" i="2" s="1"/>
  <c r="CL1012" i="2"/>
  <c r="CF1012" i="2"/>
  <c r="CE1012" i="2"/>
  <c r="CD1012" i="2"/>
  <c r="CC1012" i="2"/>
  <c r="BZ1012" i="2"/>
  <c r="CK1012" i="2" s="1"/>
  <c r="BY1012" i="2"/>
  <c r="BX1012" i="2"/>
  <c r="BW1012" i="2"/>
  <c r="BV1012" i="2"/>
  <c r="BP1012" i="2"/>
  <c r="BO1012" i="2"/>
  <c r="BN1012" i="2"/>
  <c r="BM1012" i="2"/>
  <c r="BL1012" i="2"/>
  <c r="BK1012" i="2"/>
  <c r="BJ1012" i="2"/>
  <c r="BI1012" i="2"/>
  <c r="AT1012" i="2"/>
  <c r="V1012" i="2"/>
  <c r="EA1011" i="2"/>
  <c r="EB1011" i="2" s="1"/>
  <c r="DY1011" i="2"/>
  <c r="DZ1011" i="2" s="1"/>
  <c r="DW1011" i="2"/>
  <c r="DX1011" i="2" s="1"/>
  <c r="DU1011" i="2"/>
  <c r="DV1011" i="2" s="1"/>
  <c r="EC1011" i="2" s="1"/>
  <c r="CR1011" i="2" s="1"/>
  <c r="CT1011" i="2" s="1"/>
  <c r="DQ1011" i="2"/>
  <c r="DR1011" i="2" s="1"/>
  <c r="DS1011" i="2" s="1"/>
  <c r="DF1011" i="2"/>
  <c r="DJ1011" i="2" s="1"/>
  <c r="CL1011" i="2"/>
  <c r="CF1011" i="2"/>
  <c r="CE1011" i="2"/>
  <c r="CD1011" i="2"/>
  <c r="CC1011" i="2"/>
  <c r="BZ1011" i="2"/>
  <c r="CK1011" i="2" s="1"/>
  <c r="BY1011" i="2"/>
  <c r="BX1011" i="2"/>
  <c r="BW1011" i="2"/>
  <c r="BV1011" i="2"/>
  <c r="BP1011" i="2"/>
  <c r="BO1011" i="2"/>
  <c r="BN1011" i="2"/>
  <c r="BM1011" i="2"/>
  <c r="BL1011" i="2"/>
  <c r="BK1011" i="2"/>
  <c r="BJ1011" i="2"/>
  <c r="BI1011" i="2"/>
  <c r="AT1011" i="2"/>
  <c r="V1011" i="2"/>
  <c r="EA1010" i="2"/>
  <c r="EB1010" i="2" s="1"/>
  <c r="DY1010" i="2"/>
  <c r="DZ1010" i="2" s="1"/>
  <c r="DW1010" i="2"/>
  <c r="DX1010" i="2" s="1"/>
  <c r="DU1010" i="2"/>
  <c r="DV1010" i="2" s="1"/>
  <c r="EC1010" i="2" s="1"/>
  <c r="CR1010" i="2" s="1"/>
  <c r="CT1010" i="2" s="1"/>
  <c r="DQ1010" i="2"/>
  <c r="DR1010" i="2" s="1"/>
  <c r="DS1010" i="2" s="1"/>
  <c r="DF1010" i="2"/>
  <c r="DJ1010" i="2" s="1"/>
  <c r="CL1010" i="2"/>
  <c r="CF1010" i="2"/>
  <c r="CE1010" i="2"/>
  <c r="CD1010" i="2"/>
  <c r="CC1010" i="2"/>
  <c r="BZ1010" i="2"/>
  <c r="CK1010" i="2" s="1"/>
  <c r="BY1010" i="2"/>
  <c r="BX1010" i="2"/>
  <c r="BW1010" i="2"/>
  <c r="BV1010" i="2"/>
  <c r="BP1010" i="2"/>
  <c r="BO1010" i="2"/>
  <c r="BN1010" i="2"/>
  <c r="BM1010" i="2"/>
  <c r="BL1010" i="2"/>
  <c r="BK1010" i="2"/>
  <c r="BJ1010" i="2"/>
  <c r="BI1010" i="2"/>
  <c r="AT1010" i="2"/>
  <c r="V1010" i="2"/>
  <c r="EA1009" i="2"/>
  <c r="EB1009" i="2" s="1"/>
  <c r="DY1009" i="2"/>
  <c r="DZ1009" i="2" s="1"/>
  <c r="DW1009" i="2"/>
  <c r="DX1009" i="2" s="1"/>
  <c r="DU1009" i="2"/>
  <c r="DV1009" i="2" s="1"/>
  <c r="EC1009" i="2" s="1"/>
  <c r="CR1009" i="2" s="1"/>
  <c r="CT1009" i="2" s="1"/>
  <c r="DQ1009" i="2"/>
  <c r="DR1009" i="2" s="1"/>
  <c r="DS1009" i="2" s="1"/>
  <c r="DF1009" i="2"/>
  <c r="DJ1009" i="2" s="1"/>
  <c r="CL1009" i="2"/>
  <c r="CF1009" i="2"/>
  <c r="CE1009" i="2"/>
  <c r="CD1009" i="2"/>
  <c r="CC1009" i="2"/>
  <c r="BZ1009" i="2"/>
  <c r="CK1009" i="2" s="1"/>
  <c r="BY1009" i="2"/>
  <c r="BX1009" i="2"/>
  <c r="BW1009" i="2"/>
  <c r="BV1009" i="2"/>
  <c r="BP1009" i="2"/>
  <c r="BO1009" i="2"/>
  <c r="BN1009" i="2"/>
  <c r="BM1009" i="2"/>
  <c r="BL1009" i="2"/>
  <c r="BK1009" i="2"/>
  <c r="BJ1009" i="2"/>
  <c r="BI1009" i="2"/>
  <c r="AT1009" i="2"/>
  <c r="V1009" i="2"/>
  <c r="EA1008" i="2"/>
  <c r="EB1008" i="2" s="1"/>
  <c r="DY1008" i="2"/>
  <c r="DZ1008" i="2" s="1"/>
  <c r="DW1008" i="2"/>
  <c r="DX1008" i="2" s="1"/>
  <c r="DU1008" i="2"/>
  <c r="DV1008" i="2" s="1"/>
  <c r="EC1008" i="2" s="1"/>
  <c r="CR1008" i="2" s="1"/>
  <c r="CT1008" i="2" s="1"/>
  <c r="DQ1008" i="2"/>
  <c r="DR1008" i="2" s="1"/>
  <c r="DS1008" i="2" s="1"/>
  <c r="DF1008" i="2"/>
  <c r="DJ1008" i="2" s="1"/>
  <c r="CL1008" i="2"/>
  <c r="CF1008" i="2"/>
  <c r="CE1008" i="2"/>
  <c r="CD1008" i="2"/>
  <c r="CC1008" i="2"/>
  <c r="BZ1008" i="2"/>
  <c r="CK1008" i="2" s="1"/>
  <c r="BY1008" i="2"/>
  <c r="BX1008" i="2"/>
  <c r="BW1008" i="2"/>
  <c r="BV1008" i="2"/>
  <c r="BP1008" i="2"/>
  <c r="BO1008" i="2"/>
  <c r="BN1008" i="2"/>
  <c r="BM1008" i="2"/>
  <c r="BL1008" i="2"/>
  <c r="BK1008" i="2"/>
  <c r="BJ1008" i="2"/>
  <c r="BI1008" i="2"/>
  <c r="AT1008" i="2"/>
  <c r="V1008" i="2"/>
  <c r="EA1007" i="2"/>
  <c r="EB1007" i="2" s="1"/>
  <c r="DY1007" i="2"/>
  <c r="DZ1007" i="2" s="1"/>
  <c r="DW1007" i="2"/>
  <c r="DX1007" i="2" s="1"/>
  <c r="DU1007" i="2"/>
  <c r="DV1007" i="2" s="1"/>
  <c r="EC1007" i="2" s="1"/>
  <c r="CR1007" i="2" s="1"/>
  <c r="CT1007" i="2" s="1"/>
  <c r="DQ1007" i="2"/>
  <c r="DR1007" i="2" s="1"/>
  <c r="DS1007" i="2" s="1"/>
  <c r="DF1007" i="2"/>
  <c r="DJ1007" i="2" s="1"/>
  <c r="CL1007" i="2"/>
  <c r="CF1007" i="2"/>
  <c r="CE1007" i="2"/>
  <c r="CD1007" i="2"/>
  <c r="CC1007" i="2"/>
  <c r="BZ1007" i="2"/>
  <c r="CK1007" i="2" s="1"/>
  <c r="BY1007" i="2"/>
  <c r="BX1007" i="2"/>
  <c r="BW1007" i="2"/>
  <c r="BV1007" i="2"/>
  <c r="BP1007" i="2"/>
  <c r="BO1007" i="2"/>
  <c r="BN1007" i="2"/>
  <c r="BM1007" i="2"/>
  <c r="BL1007" i="2"/>
  <c r="BK1007" i="2"/>
  <c r="BJ1007" i="2"/>
  <c r="BI1007" i="2"/>
  <c r="AT1007" i="2"/>
  <c r="V1007" i="2"/>
  <c r="EA1006" i="2"/>
  <c r="EB1006" i="2" s="1"/>
  <c r="DY1006" i="2"/>
  <c r="DZ1006" i="2" s="1"/>
  <c r="DW1006" i="2"/>
  <c r="DX1006" i="2" s="1"/>
  <c r="DU1006" i="2"/>
  <c r="DV1006" i="2" s="1"/>
  <c r="EC1006" i="2" s="1"/>
  <c r="CR1006" i="2" s="1"/>
  <c r="CT1006" i="2" s="1"/>
  <c r="DQ1006" i="2"/>
  <c r="DR1006" i="2" s="1"/>
  <c r="DS1006" i="2" s="1"/>
  <c r="DF1006" i="2"/>
  <c r="DJ1006" i="2" s="1"/>
  <c r="CL1006" i="2"/>
  <c r="CF1006" i="2"/>
  <c r="CE1006" i="2"/>
  <c r="CD1006" i="2"/>
  <c r="CC1006" i="2"/>
  <c r="BZ1006" i="2"/>
  <c r="CK1006" i="2" s="1"/>
  <c r="BY1006" i="2"/>
  <c r="BX1006" i="2"/>
  <c r="BW1006" i="2"/>
  <c r="BV1006" i="2"/>
  <c r="BP1006" i="2"/>
  <c r="BO1006" i="2"/>
  <c r="BN1006" i="2"/>
  <c r="BM1006" i="2"/>
  <c r="BL1006" i="2"/>
  <c r="BK1006" i="2"/>
  <c r="BJ1006" i="2"/>
  <c r="BI1006" i="2"/>
  <c r="AT1006" i="2"/>
  <c r="V1006" i="2"/>
  <c r="EA1005" i="2"/>
  <c r="EB1005" i="2" s="1"/>
  <c r="DY1005" i="2"/>
  <c r="DZ1005" i="2" s="1"/>
  <c r="DW1005" i="2"/>
  <c r="DX1005" i="2" s="1"/>
  <c r="DU1005" i="2"/>
  <c r="DV1005" i="2" s="1"/>
  <c r="EC1005" i="2" s="1"/>
  <c r="CR1005" i="2" s="1"/>
  <c r="CT1005" i="2" s="1"/>
  <c r="DQ1005" i="2"/>
  <c r="DR1005" i="2" s="1"/>
  <c r="DS1005" i="2" s="1"/>
  <c r="DF1005" i="2"/>
  <c r="DJ1005" i="2" s="1"/>
  <c r="CL1005" i="2"/>
  <c r="CF1005" i="2"/>
  <c r="CE1005" i="2"/>
  <c r="CD1005" i="2"/>
  <c r="CC1005" i="2"/>
  <c r="BZ1005" i="2"/>
  <c r="CK1005" i="2" s="1"/>
  <c r="BY1005" i="2"/>
  <c r="BX1005" i="2"/>
  <c r="BW1005" i="2"/>
  <c r="BV1005" i="2"/>
  <c r="BP1005" i="2"/>
  <c r="BO1005" i="2"/>
  <c r="BN1005" i="2"/>
  <c r="BM1005" i="2"/>
  <c r="BL1005" i="2"/>
  <c r="BK1005" i="2"/>
  <c r="BJ1005" i="2"/>
  <c r="BI1005" i="2"/>
  <c r="AT1005" i="2"/>
  <c r="V1005" i="2"/>
  <c r="EA1004" i="2"/>
  <c r="EB1004" i="2" s="1"/>
  <c r="DY1004" i="2"/>
  <c r="DZ1004" i="2" s="1"/>
  <c r="DW1004" i="2"/>
  <c r="DX1004" i="2" s="1"/>
  <c r="DU1004" i="2"/>
  <c r="DV1004" i="2" s="1"/>
  <c r="EC1004" i="2" s="1"/>
  <c r="CR1004" i="2" s="1"/>
  <c r="CT1004" i="2" s="1"/>
  <c r="DQ1004" i="2"/>
  <c r="DR1004" i="2" s="1"/>
  <c r="DS1004" i="2" s="1"/>
  <c r="DF1004" i="2"/>
  <c r="DJ1004" i="2" s="1"/>
  <c r="CL1004" i="2"/>
  <c r="CF1004" i="2"/>
  <c r="CE1004" i="2"/>
  <c r="CD1004" i="2"/>
  <c r="CC1004" i="2"/>
  <c r="BZ1004" i="2"/>
  <c r="CK1004" i="2" s="1"/>
  <c r="BY1004" i="2"/>
  <c r="BX1004" i="2"/>
  <c r="BW1004" i="2"/>
  <c r="BV1004" i="2"/>
  <c r="BP1004" i="2"/>
  <c r="BO1004" i="2"/>
  <c r="BN1004" i="2"/>
  <c r="BM1004" i="2"/>
  <c r="BL1004" i="2"/>
  <c r="BK1004" i="2"/>
  <c r="BJ1004" i="2"/>
  <c r="BI1004" i="2"/>
  <c r="AT1004" i="2"/>
  <c r="V1004" i="2"/>
  <c r="EA1003" i="2"/>
  <c r="EB1003" i="2" s="1"/>
  <c r="DY1003" i="2"/>
  <c r="DZ1003" i="2" s="1"/>
  <c r="DW1003" i="2"/>
  <c r="DX1003" i="2" s="1"/>
  <c r="DU1003" i="2"/>
  <c r="DV1003" i="2" s="1"/>
  <c r="EC1003" i="2" s="1"/>
  <c r="CR1003" i="2" s="1"/>
  <c r="CT1003" i="2" s="1"/>
  <c r="DQ1003" i="2"/>
  <c r="DR1003" i="2" s="1"/>
  <c r="DS1003" i="2" s="1"/>
  <c r="DF1003" i="2"/>
  <c r="DJ1003" i="2" s="1"/>
  <c r="CL1003" i="2"/>
  <c r="CF1003" i="2"/>
  <c r="CE1003" i="2"/>
  <c r="CD1003" i="2"/>
  <c r="CC1003" i="2"/>
  <c r="BZ1003" i="2"/>
  <c r="CK1003" i="2" s="1"/>
  <c r="BY1003" i="2"/>
  <c r="BX1003" i="2"/>
  <c r="BW1003" i="2"/>
  <c r="BV1003" i="2"/>
  <c r="BP1003" i="2"/>
  <c r="BO1003" i="2"/>
  <c r="BN1003" i="2"/>
  <c r="BM1003" i="2"/>
  <c r="BL1003" i="2"/>
  <c r="BK1003" i="2"/>
  <c r="BJ1003" i="2"/>
  <c r="BI1003" i="2"/>
  <c r="AT1003" i="2"/>
  <c r="V1003" i="2"/>
  <c r="EA1002" i="2"/>
  <c r="EB1002" i="2" s="1"/>
  <c r="DY1002" i="2"/>
  <c r="DZ1002" i="2" s="1"/>
  <c r="DW1002" i="2"/>
  <c r="DX1002" i="2" s="1"/>
  <c r="DU1002" i="2"/>
  <c r="DV1002" i="2" s="1"/>
  <c r="EC1002" i="2" s="1"/>
  <c r="CR1002" i="2" s="1"/>
  <c r="CT1002" i="2" s="1"/>
  <c r="DQ1002" i="2"/>
  <c r="DR1002" i="2" s="1"/>
  <c r="DS1002" i="2" s="1"/>
  <c r="DF1002" i="2"/>
  <c r="DJ1002" i="2" s="1"/>
  <c r="CL1002" i="2"/>
  <c r="CF1002" i="2"/>
  <c r="CE1002" i="2"/>
  <c r="CD1002" i="2"/>
  <c r="CC1002" i="2"/>
  <c r="BZ1002" i="2"/>
  <c r="CK1002" i="2" s="1"/>
  <c r="BY1002" i="2"/>
  <c r="BX1002" i="2"/>
  <c r="BW1002" i="2"/>
  <c r="BV1002" i="2"/>
  <c r="BP1002" i="2"/>
  <c r="BO1002" i="2"/>
  <c r="BN1002" i="2"/>
  <c r="BM1002" i="2"/>
  <c r="BL1002" i="2"/>
  <c r="BK1002" i="2"/>
  <c r="BJ1002" i="2"/>
  <c r="BI1002" i="2"/>
  <c r="AT1002" i="2"/>
  <c r="V1002" i="2"/>
  <c r="EA1001" i="2"/>
  <c r="EB1001" i="2" s="1"/>
  <c r="DY1001" i="2"/>
  <c r="DZ1001" i="2" s="1"/>
  <c r="DW1001" i="2"/>
  <c r="DX1001" i="2" s="1"/>
  <c r="DU1001" i="2"/>
  <c r="DV1001" i="2" s="1"/>
  <c r="EC1001" i="2" s="1"/>
  <c r="CR1001" i="2" s="1"/>
  <c r="CT1001" i="2" s="1"/>
  <c r="DN1001" i="2" s="1"/>
  <c r="DO1001" i="2" s="1"/>
  <c r="DQ1001" i="2"/>
  <c r="DR1001" i="2" s="1"/>
  <c r="DS1001" i="2" s="1"/>
  <c r="DF1001" i="2"/>
  <c r="DJ1001" i="2" s="1"/>
  <c r="CL1001" i="2"/>
  <c r="CF1001" i="2"/>
  <c r="CE1001" i="2"/>
  <c r="CD1001" i="2"/>
  <c r="CC1001" i="2"/>
  <c r="BZ1001" i="2"/>
  <c r="CK1001" i="2" s="1"/>
  <c r="BY1001" i="2"/>
  <c r="BX1001" i="2"/>
  <c r="BW1001" i="2"/>
  <c r="BV1001" i="2"/>
  <c r="BP1001" i="2"/>
  <c r="BO1001" i="2"/>
  <c r="BN1001" i="2"/>
  <c r="BM1001" i="2"/>
  <c r="BL1001" i="2"/>
  <c r="BK1001" i="2"/>
  <c r="BJ1001" i="2"/>
  <c r="BI1001" i="2"/>
  <c r="AT1001" i="2"/>
  <c r="V1001" i="2"/>
  <c r="EA1000" i="2"/>
  <c r="EB1000" i="2" s="1"/>
  <c r="DY1000" i="2"/>
  <c r="DZ1000" i="2" s="1"/>
  <c r="DW1000" i="2"/>
  <c r="DX1000" i="2" s="1"/>
  <c r="DU1000" i="2"/>
  <c r="DV1000" i="2" s="1"/>
  <c r="EC1000" i="2" s="1"/>
  <c r="CR1000" i="2" s="1"/>
  <c r="CT1000" i="2" s="1"/>
  <c r="DQ1000" i="2"/>
  <c r="DR1000" i="2" s="1"/>
  <c r="DS1000" i="2" s="1"/>
  <c r="DF1000" i="2"/>
  <c r="DJ1000" i="2" s="1"/>
  <c r="CL1000" i="2"/>
  <c r="CF1000" i="2"/>
  <c r="CE1000" i="2"/>
  <c r="CD1000" i="2"/>
  <c r="CC1000" i="2"/>
  <c r="BZ1000" i="2"/>
  <c r="CK1000" i="2" s="1"/>
  <c r="BY1000" i="2"/>
  <c r="BX1000" i="2"/>
  <c r="BW1000" i="2"/>
  <c r="BV1000" i="2"/>
  <c r="BP1000" i="2"/>
  <c r="BO1000" i="2"/>
  <c r="BN1000" i="2"/>
  <c r="BM1000" i="2"/>
  <c r="BL1000" i="2"/>
  <c r="BK1000" i="2"/>
  <c r="BJ1000" i="2"/>
  <c r="BI1000" i="2"/>
  <c r="AT1000" i="2"/>
  <c r="V1000" i="2"/>
  <c r="EA999" i="2"/>
  <c r="EB999" i="2" s="1"/>
  <c r="DY999" i="2"/>
  <c r="DZ999" i="2" s="1"/>
  <c r="DW999" i="2"/>
  <c r="DX999" i="2" s="1"/>
  <c r="DU999" i="2"/>
  <c r="DV999" i="2" s="1"/>
  <c r="EC999" i="2" s="1"/>
  <c r="CR999" i="2" s="1"/>
  <c r="CT999" i="2" s="1"/>
  <c r="DQ999" i="2"/>
  <c r="DR999" i="2" s="1"/>
  <c r="DS999" i="2" s="1"/>
  <c r="DF999" i="2"/>
  <c r="DJ999" i="2" s="1"/>
  <c r="CL999" i="2"/>
  <c r="CF999" i="2"/>
  <c r="CE999" i="2"/>
  <c r="CD999" i="2"/>
  <c r="CC999" i="2"/>
  <c r="BZ999" i="2"/>
  <c r="CK999" i="2" s="1"/>
  <c r="BY999" i="2"/>
  <c r="BX999" i="2"/>
  <c r="BW999" i="2"/>
  <c r="BV999" i="2"/>
  <c r="BP999" i="2"/>
  <c r="BO999" i="2"/>
  <c r="BN999" i="2"/>
  <c r="BM999" i="2"/>
  <c r="BL999" i="2"/>
  <c r="BK999" i="2"/>
  <c r="BJ999" i="2"/>
  <c r="BI999" i="2"/>
  <c r="AT999" i="2"/>
  <c r="V999" i="2"/>
  <c r="EA998" i="2"/>
  <c r="EB998" i="2" s="1"/>
  <c r="DY998" i="2"/>
  <c r="DZ998" i="2" s="1"/>
  <c r="DW998" i="2"/>
  <c r="DX998" i="2" s="1"/>
  <c r="DU998" i="2"/>
  <c r="DV998" i="2" s="1"/>
  <c r="EC998" i="2" s="1"/>
  <c r="CR998" i="2" s="1"/>
  <c r="CT998" i="2" s="1"/>
  <c r="DQ998" i="2"/>
  <c r="DR998" i="2" s="1"/>
  <c r="DS998" i="2" s="1"/>
  <c r="DF998" i="2"/>
  <c r="DJ998" i="2" s="1"/>
  <c r="CL998" i="2"/>
  <c r="CF998" i="2"/>
  <c r="CE998" i="2"/>
  <c r="CD998" i="2"/>
  <c r="CC998" i="2"/>
  <c r="BZ998" i="2"/>
  <c r="CK998" i="2" s="1"/>
  <c r="BY998" i="2"/>
  <c r="BX998" i="2"/>
  <c r="BW998" i="2"/>
  <c r="BV998" i="2"/>
  <c r="BP998" i="2"/>
  <c r="BO998" i="2"/>
  <c r="BN998" i="2"/>
  <c r="BM998" i="2"/>
  <c r="BL998" i="2"/>
  <c r="BK998" i="2"/>
  <c r="BJ998" i="2"/>
  <c r="BI998" i="2"/>
  <c r="AT998" i="2"/>
  <c r="V998" i="2"/>
  <c r="EA997" i="2"/>
  <c r="EB997" i="2" s="1"/>
  <c r="DY997" i="2"/>
  <c r="DZ997" i="2" s="1"/>
  <c r="DW997" i="2"/>
  <c r="DX997" i="2" s="1"/>
  <c r="DU997" i="2"/>
  <c r="DV997" i="2" s="1"/>
  <c r="EC997" i="2" s="1"/>
  <c r="CR997" i="2" s="1"/>
  <c r="CT997" i="2" s="1"/>
  <c r="DQ997" i="2"/>
  <c r="DR997" i="2" s="1"/>
  <c r="DS997" i="2" s="1"/>
  <c r="DF997" i="2"/>
  <c r="DJ997" i="2" s="1"/>
  <c r="CL997" i="2"/>
  <c r="CF997" i="2"/>
  <c r="CE997" i="2"/>
  <c r="CD997" i="2"/>
  <c r="CC997" i="2"/>
  <c r="BZ997" i="2"/>
  <c r="CK997" i="2" s="1"/>
  <c r="BY997" i="2"/>
  <c r="BX997" i="2"/>
  <c r="BW997" i="2"/>
  <c r="BV997" i="2"/>
  <c r="BP997" i="2"/>
  <c r="BO997" i="2"/>
  <c r="BN997" i="2"/>
  <c r="BM997" i="2"/>
  <c r="BL997" i="2"/>
  <c r="BK997" i="2"/>
  <c r="BJ997" i="2"/>
  <c r="BI997" i="2"/>
  <c r="AT997" i="2"/>
  <c r="V997" i="2"/>
  <c r="EA996" i="2"/>
  <c r="EB996" i="2" s="1"/>
  <c r="DY996" i="2"/>
  <c r="DZ996" i="2" s="1"/>
  <c r="DW996" i="2"/>
  <c r="DX996" i="2" s="1"/>
  <c r="DU996" i="2"/>
  <c r="DV996" i="2" s="1"/>
  <c r="EC996" i="2" s="1"/>
  <c r="CR996" i="2" s="1"/>
  <c r="CT996" i="2" s="1"/>
  <c r="DQ996" i="2"/>
  <c r="DR996" i="2" s="1"/>
  <c r="DS996" i="2" s="1"/>
  <c r="DF996" i="2"/>
  <c r="DJ996" i="2" s="1"/>
  <c r="CL996" i="2"/>
  <c r="CF996" i="2"/>
  <c r="CE996" i="2"/>
  <c r="CD996" i="2"/>
  <c r="CC996" i="2"/>
  <c r="BZ996" i="2"/>
  <c r="CK996" i="2" s="1"/>
  <c r="BY996" i="2"/>
  <c r="BX996" i="2"/>
  <c r="BW996" i="2"/>
  <c r="BV996" i="2"/>
  <c r="BP996" i="2"/>
  <c r="BO996" i="2"/>
  <c r="BN996" i="2"/>
  <c r="BM996" i="2"/>
  <c r="BL996" i="2"/>
  <c r="BK996" i="2"/>
  <c r="BJ996" i="2"/>
  <c r="BI996" i="2"/>
  <c r="AT996" i="2"/>
  <c r="V996" i="2"/>
  <c r="EA995" i="2"/>
  <c r="EB995" i="2" s="1"/>
  <c r="DY995" i="2"/>
  <c r="DZ995" i="2" s="1"/>
  <c r="DW995" i="2"/>
  <c r="DX995" i="2" s="1"/>
  <c r="DU995" i="2"/>
  <c r="DV995" i="2" s="1"/>
  <c r="EC995" i="2" s="1"/>
  <c r="CR995" i="2" s="1"/>
  <c r="CT995" i="2" s="1"/>
  <c r="DQ995" i="2"/>
  <c r="DR995" i="2" s="1"/>
  <c r="DS995" i="2" s="1"/>
  <c r="DF995" i="2"/>
  <c r="DJ995" i="2" s="1"/>
  <c r="CL995" i="2"/>
  <c r="CF995" i="2"/>
  <c r="CE995" i="2"/>
  <c r="CD995" i="2"/>
  <c r="CC995" i="2"/>
  <c r="BZ995" i="2"/>
  <c r="CK995" i="2" s="1"/>
  <c r="BY995" i="2"/>
  <c r="BX995" i="2"/>
  <c r="BW995" i="2"/>
  <c r="BV995" i="2"/>
  <c r="BP995" i="2"/>
  <c r="BO995" i="2"/>
  <c r="BN995" i="2"/>
  <c r="BM995" i="2"/>
  <c r="BL995" i="2"/>
  <c r="BK995" i="2"/>
  <c r="BJ995" i="2"/>
  <c r="BI995" i="2"/>
  <c r="AT995" i="2"/>
  <c r="V995" i="2"/>
  <c r="EA994" i="2"/>
  <c r="EB994" i="2" s="1"/>
  <c r="DY994" i="2"/>
  <c r="DZ994" i="2" s="1"/>
  <c r="DW994" i="2"/>
  <c r="DX994" i="2" s="1"/>
  <c r="DU994" i="2"/>
  <c r="DV994" i="2" s="1"/>
  <c r="EC994" i="2" s="1"/>
  <c r="CR994" i="2" s="1"/>
  <c r="CT994" i="2" s="1"/>
  <c r="DQ994" i="2"/>
  <c r="DR994" i="2" s="1"/>
  <c r="DS994" i="2" s="1"/>
  <c r="DF994" i="2"/>
  <c r="DJ994" i="2" s="1"/>
  <c r="CL994" i="2"/>
  <c r="CF994" i="2"/>
  <c r="CE994" i="2"/>
  <c r="CD994" i="2"/>
  <c r="CC994" i="2"/>
  <c r="BZ994" i="2"/>
  <c r="CK994" i="2" s="1"/>
  <c r="BY994" i="2"/>
  <c r="BX994" i="2"/>
  <c r="BW994" i="2"/>
  <c r="BV994" i="2"/>
  <c r="BP994" i="2"/>
  <c r="BO994" i="2"/>
  <c r="BN994" i="2"/>
  <c r="BM994" i="2"/>
  <c r="BL994" i="2"/>
  <c r="BK994" i="2"/>
  <c r="BJ994" i="2"/>
  <c r="BI994" i="2"/>
  <c r="AT994" i="2"/>
  <c r="V994" i="2"/>
  <c r="EA993" i="2"/>
  <c r="EB993" i="2" s="1"/>
  <c r="DY993" i="2"/>
  <c r="DZ993" i="2" s="1"/>
  <c r="DW993" i="2"/>
  <c r="DX993" i="2" s="1"/>
  <c r="DU993" i="2"/>
  <c r="DV993" i="2" s="1"/>
  <c r="EC993" i="2" s="1"/>
  <c r="CR993" i="2" s="1"/>
  <c r="CT993" i="2" s="1"/>
  <c r="DN993" i="2" s="1"/>
  <c r="DO993" i="2" s="1"/>
  <c r="DQ993" i="2"/>
  <c r="DR993" i="2" s="1"/>
  <c r="DS993" i="2" s="1"/>
  <c r="DF993" i="2"/>
  <c r="DJ993" i="2" s="1"/>
  <c r="CL993" i="2"/>
  <c r="CF993" i="2"/>
  <c r="CE993" i="2"/>
  <c r="CD993" i="2"/>
  <c r="CC993" i="2"/>
  <c r="BZ993" i="2"/>
  <c r="CK993" i="2" s="1"/>
  <c r="BY993" i="2"/>
  <c r="BX993" i="2"/>
  <c r="BW993" i="2"/>
  <c r="BV993" i="2"/>
  <c r="BP993" i="2"/>
  <c r="BO993" i="2"/>
  <c r="BN993" i="2"/>
  <c r="BM993" i="2"/>
  <c r="BL993" i="2"/>
  <c r="BK993" i="2"/>
  <c r="BJ993" i="2"/>
  <c r="BI993" i="2"/>
  <c r="AT993" i="2"/>
  <c r="V993" i="2"/>
  <c r="EA992" i="2"/>
  <c r="EB992" i="2" s="1"/>
  <c r="DY992" i="2"/>
  <c r="DZ992" i="2" s="1"/>
  <c r="DW992" i="2"/>
  <c r="DX992" i="2" s="1"/>
  <c r="DU992" i="2"/>
  <c r="DV992" i="2" s="1"/>
  <c r="EC992" i="2" s="1"/>
  <c r="CR992" i="2" s="1"/>
  <c r="CT992" i="2" s="1"/>
  <c r="DQ992" i="2"/>
  <c r="DR992" i="2" s="1"/>
  <c r="DS992" i="2" s="1"/>
  <c r="DF992" i="2"/>
  <c r="DJ992" i="2" s="1"/>
  <c r="CL992" i="2"/>
  <c r="CF992" i="2"/>
  <c r="CE992" i="2"/>
  <c r="CD992" i="2"/>
  <c r="CC992" i="2"/>
  <c r="BZ992" i="2"/>
  <c r="CK992" i="2" s="1"/>
  <c r="BY992" i="2"/>
  <c r="BX992" i="2"/>
  <c r="BW992" i="2"/>
  <c r="BV992" i="2"/>
  <c r="BP992" i="2"/>
  <c r="BO992" i="2"/>
  <c r="BN992" i="2"/>
  <c r="BM992" i="2"/>
  <c r="BL992" i="2"/>
  <c r="BK992" i="2"/>
  <c r="BJ992" i="2"/>
  <c r="BI992" i="2"/>
  <c r="AT992" i="2"/>
  <c r="V992" i="2"/>
  <c r="EA991" i="2"/>
  <c r="EB991" i="2" s="1"/>
  <c r="DY991" i="2"/>
  <c r="DZ991" i="2" s="1"/>
  <c r="DW991" i="2"/>
  <c r="DX991" i="2" s="1"/>
  <c r="DU991" i="2"/>
  <c r="DV991" i="2" s="1"/>
  <c r="EC991" i="2" s="1"/>
  <c r="CR991" i="2" s="1"/>
  <c r="CT991" i="2" s="1"/>
  <c r="DQ991" i="2"/>
  <c r="DR991" i="2" s="1"/>
  <c r="DS991" i="2" s="1"/>
  <c r="DF991" i="2"/>
  <c r="DJ991" i="2" s="1"/>
  <c r="CL991" i="2"/>
  <c r="CF991" i="2"/>
  <c r="CE991" i="2"/>
  <c r="CD991" i="2"/>
  <c r="CC991" i="2"/>
  <c r="BZ991" i="2"/>
  <c r="CK991" i="2" s="1"/>
  <c r="BY991" i="2"/>
  <c r="BX991" i="2"/>
  <c r="BW991" i="2"/>
  <c r="BV991" i="2"/>
  <c r="BP991" i="2"/>
  <c r="BO991" i="2"/>
  <c r="BN991" i="2"/>
  <c r="BM991" i="2"/>
  <c r="BL991" i="2"/>
  <c r="BK991" i="2"/>
  <c r="BJ991" i="2"/>
  <c r="BI991" i="2"/>
  <c r="AT991" i="2"/>
  <c r="V991" i="2"/>
  <c r="EA990" i="2"/>
  <c r="EB990" i="2" s="1"/>
  <c r="DY990" i="2"/>
  <c r="DZ990" i="2" s="1"/>
  <c r="DW990" i="2"/>
  <c r="DX990" i="2" s="1"/>
  <c r="DU990" i="2"/>
  <c r="DV990" i="2" s="1"/>
  <c r="EC990" i="2" s="1"/>
  <c r="CR990" i="2" s="1"/>
  <c r="CT990" i="2" s="1"/>
  <c r="DQ990" i="2"/>
  <c r="DR990" i="2" s="1"/>
  <c r="DS990" i="2" s="1"/>
  <c r="DF990" i="2"/>
  <c r="DJ990" i="2" s="1"/>
  <c r="CL990" i="2"/>
  <c r="CF990" i="2"/>
  <c r="CE990" i="2"/>
  <c r="CD990" i="2"/>
  <c r="CC990" i="2"/>
  <c r="BZ990" i="2"/>
  <c r="CK990" i="2" s="1"/>
  <c r="BY990" i="2"/>
  <c r="BX990" i="2"/>
  <c r="BW990" i="2"/>
  <c r="BV990" i="2"/>
  <c r="BP990" i="2"/>
  <c r="BO990" i="2"/>
  <c r="BN990" i="2"/>
  <c r="BM990" i="2"/>
  <c r="BL990" i="2"/>
  <c r="BK990" i="2"/>
  <c r="BJ990" i="2"/>
  <c r="BI990" i="2"/>
  <c r="AT990" i="2"/>
  <c r="V990" i="2"/>
  <c r="EA989" i="2"/>
  <c r="EB989" i="2" s="1"/>
  <c r="DY989" i="2"/>
  <c r="DZ989" i="2" s="1"/>
  <c r="DW989" i="2"/>
  <c r="DX989" i="2" s="1"/>
  <c r="DU989" i="2"/>
  <c r="DV989" i="2" s="1"/>
  <c r="EC989" i="2" s="1"/>
  <c r="CR989" i="2" s="1"/>
  <c r="CT989" i="2" s="1"/>
  <c r="DQ989" i="2"/>
  <c r="DR989" i="2" s="1"/>
  <c r="DS989" i="2" s="1"/>
  <c r="DF989" i="2"/>
  <c r="DJ989" i="2" s="1"/>
  <c r="CL989" i="2"/>
  <c r="CF989" i="2"/>
  <c r="CE989" i="2"/>
  <c r="CD989" i="2"/>
  <c r="CC989" i="2"/>
  <c r="BZ989" i="2"/>
  <c r="CK989" i="2" s="1"/>
  <c r="BY989" i="2"/>
  <c r="BX989" i="2"/>
  <c r="BW989" i="2"/>
  <c r="BV989" i="2"/>
  <c r="BP989" i="2"/>
  <c r="BO989" i="2"/>
  <c r="BN989" i="2"/>
  <c r="BM989" i="2"/>
  <c r="BL989" i="2"/>
  <c r="BK989" i="2"/>
  <c r="BJ989" i="2"/>
  <c r="BI989" i="2"/>
  <c r="AT989" i="2"/>
  <c r="V989" i="2"/>
  <c r="EA988" i="2"/>
  <c r="EB988" i="2" s="1"/>
  <c r="DY988" i="2"/>
  <c r="DZ988" i="2" s="1"/>
  <c r="DW988" i="2"/>
  <c r="DX988" i="2" s="1"/>
  <c r="DU988" i="2"/>
  <c r="DV988" i="2" s="1"/>
  <c r="EC988" i="2" s="1"/>
  <c r="CR988" i="2" s="1"/>
  <c r="CT988" i="2" s="1"/>
  <c r="DQ988" i="2"/>
  <c r="DR988" i="2" s="1"/>
  <c r="DS988" i="2" s="1"/>
  <c r="DF988" i="2"/>
  <c r="DJ988" i="2" s="1"/>
  <c r="CL988" i="2"/>
  <c r="CF988" i="2"/>
  <c r="CE988" i="2"/>
  <c r="CD988" i="2"/>
  <c r="CC988" i="2"/>
  <c r="BZ988" i="2"/>
  <c r="CK988" i="2" s="1"/>
  <c r="BY988" i="2"/>
  <c r="BX988" i="2"/>
  <c r="BW988" i="2"/>
  <c r="BV988" i="2"/>
  <c r="BP988" i="2"/>
  <c r="BO988" i="2"/>
  <c r="BN988" i="2"/>
  <c r="BM988" i="2"/>
  <c r="BL988" i="2"/>
  <c r="BK988" i="2"/>
  <c r="BJ988" i="2"/>
  <c r="BI988" i="2"/>
  <c r="AT988" i="2"/>
  <c r="V988" i="2"/>
  <c r="EA987" i="2"/>
  <c r="EB987" i="2" s="1"/>
  <c r="DY987" i="2"/>
  <c r="DZ987" i="2" s="1"/>
  <c r="DW987" i="2"/>
  <c r="DX987" i="2" s="1"/>
  <c r="DU987" i="2"/>
  <c r="DV987" i="2" s="1"/>
  <c r="EC987" i="2" s="1"/>
  <c r="CR987" i="2" s="1"/>
  <c r="CT987" i="2" s="1"/>
  <c r="DN987" i="2" s="1"/>
  <c r="DO987" i="2" s="1"/>
  <c r="DQ987" i="2"/>
  <c r="DR987" i="2" s="1"/>
  <c r="DS987" i="2" s="1"/>
  <c r="DF987" i="2"/>
  <c r="DJ987" i="2" s="1"/>
  <c r="CL987" i="2"/>
  <c r="CF987" i="2"/>
  <c r="CE987" i="2"/>
  <c r="CD987" i="2"/>
  <c r="CC987" i="2"/>
  <c r="BZ987" i="2"/>
  <c r="CK987" i="2" s="1"/>
  <c r="BY987" i="2"/>
  <c r="BX987" i="2"/>
  <c r="BW987" i="2"/>
  <c r="BV987" i="2"/>
  <c r="BP987" i="2"/>
  <c r="BO987" i="2"/>
  <c r="BN987" i="2"/>
  <c r="BM987" i="2"/>
  <c r="BL987" i="2"/>
  <c r="BK987" i="2"/>
  <c r="BJ987" i="2"/>
  <c r="BI987" i="2"/>
  <c r="AT987" i="2"/>
  <c r="V987" i="2"/>
  <c r="EA986" i="2"/>
  <c r="EB986" i="2" s="1"/>
  <c r="DY986" i="2"/>
  <c r="DZ986" i="2" s="1"/>
  <c r="DW986" i="2"/>
  <c r="DX986" i="2" s="1"/>
  <c r="DU986" i="2"/>
  <c r="DV986" i="2" s="1"/>
  <c r="EC986" i="2" s="1"/>
  <c r="CR986" i="2" s="1"/>
  <c r="CT986" i="2" s="1"/>
  <c r="DQ986" i="2"/>
  <c r="DR986" i="2" s="1"/>
  <c r="DS986" i="2" s="1"/>
  <c r="DF986" i="2"/>
  <c r="DJ986" i="2" s="1"/>
  <c r="CL986" i="2"/>
  <c r="CF986" i="2"/>
  <c r="CE986" i="2"/>
  <c r="CD986" i="2"/>
  <c r="CC986" i="2"/>
  <c r="BZ986" i="2"/>
  <c r="CK986" i="2" s="1"/>
  <c r="BY986" i="2"/>
  <c r="BX986" i="2"/>
  <c r="BW986" i="2"/>
  <c r="BV986" i="2"/>
  <c r="BP986" i="2"/>
  <c r="BO986" i="2"/>
  <c r="BN986" i="2"/>
  <c r="BM986" i="2"/>
  <c r="BL986" i="2"/>
  <c r="BK986" i="2"/>
  <c r="BJ986" i="2"/>
  <c r="BI986" i="2"/>
  <c r="AT986" i="2"/>
  <c r="V986" i="2"/>
  <c r="EA985" i="2"/>
  <c r="EB985" i="2" s="1"/>
  <c r="DY985" i="2"/>
  <c r="DZ985" i="2" s="1"/>
  <c r="DW985" i="2"/>
  <c r="DX985" i="2" s="1"/>
  <c r="DU985" i="2"/>
  <c r="DV985" i="2" s="1"/>
  <c r="EC985" i="2" s="1"/>
  <c r="CR985" i="2" s="1"/>
  <c r="CT985" i="2" s="1"/>
  <c r="DQ985" i="2"/>
  <c r="DR985" i="2" s="1"/>
  <c r="DS985" i="2" s="1"/>
  <c r="DF985" i="2"/>
  <c r="DJ985" i="2" s="1"/>
  <c r="CL985" i="2"/>
  <c r="CF985" i="2"/>
  <c r="CE985" i="2"/>
  <c r="CD985" i="2"/>
  <c r="CC985" i="2"/>
  <c r="BZ985" i="2"/>
  <c r="CK985" i="2" s="1"/>
  <c r="BY985" i="2"/>
  <c r="BX985" i="2"/>
  <c r="BW985" i="2"/>
  <c r="BV985" i="2"/>
  <c r="BP985" i="2"/>
  <c r="BO985" i="2"/>
  <c r="BN985" i="2"/>
  <c r="BM985" i="2"/>
  <c r="BL985" i="2"/>
  <c r="BK985" i="2"/>
  <c r="BJ985" i="2"/>
  <c r="BI985" i="2"/>
  <c r="AT985" i="2"/>
  <c r="V985" i="2"/>
  <c r="EA984" i="2"/>
  <c r="EB984" i="2" s="1"/>
  <c r="DY984" i="2"/>
  <c r="DZ984" i="2" s="1"/>
  <c r="DW984" i="2"/>
  <c r="DX984" i="2" s="1"/>
  <c r="DU984" i="2"/>
  <c r="DV984" i="2" s="1"/>
  <c r="EC984" i="2" s="1"/>
  <c r="CR984" i="2" s="1"/>
  <c r="CT984" i="2" s="1"/>
  <c r="DQ984" i="2"/>
  <c r="DR984" i="2" s="1"/>
  <c r="DS984" i="2" s="1"/>
  <c r="DF984" i="2"/>
  <c r="DJ984" i="2" s="1"/>
  <c r="CL984" i="2"/>
  <c r="CF984" i="2"/>
  <c r="CE984" i="2"/>
  <c r="CD984" i="2"/>
  <c r="CC984" i="2"/>
  <c r="BZ984" i="2"/>
  <c r="CK984" i="2" s="1"/>
  <c r="BY984" i="2"/>
  <c r="BX984" i="2"/>
  <c r="BW984" i="2"/>
  <c r="BV984" i="2"/>
  <c r="BP984" i="2"/>
  <c r="BO984" i="2"/>
  <c r="BN984" i="2"/>
  <c r="BM984" i="2"/>
  <c r="BL984" i="2"/>
  <c r="BK984" i="2"/>
  <c r="BJ984" i="2"/>
  <c r="BI984" i="2"/>
  <c r="AT984" i="2"/>
  <c r="V984" i="2"/>
  <c r="EA983" i="2"/>
  <c r="EB983" i="2" s="1"/>
  <c r="DY983" i="2"/>
  <c r="DZ983" i="2" s="1"/>
  <c r="DW983" i="2"/>
  <c r="DX983" i="2" s="1"/>
  <c r="DU983" i="2"/>
  <c r="DV983" i="2" s="1"/>
  <c r="EC983" i="2" s="1"/>
  <c r="CR983" i="2" s="1"/>
  <c r="CT983" i="2" s="1"/>
  <c r="DE983" i="2" s="1"/>
  <c r="DQ983" i="2"/>
  <c r="DR983" i="2" s="1"/>
  <c r="DS983" i="2" s="1"/>
  <c r="DF983" i="2"/>
  <c r="DJ983" i="2" s="1"/>
  <c r="CL983" i="2"/>
  <c r="CF983" i="2"/>
  <c r="CE983" i="2"/>
  <c r="CD983" i="2"/>
  <c r="CC983" i="2"/>
  <c r="BZ983" i="2"/>
  <c r="CK983" i="2" s="1"/>
  <c r="BY983" i="2"/>
  <c r="BX983" i="2"/>
  <c r="BW983" i="2"/>
  <c r="BV983" i="2"/>
  <c r="BP983" i="2"/>
  <c r="BO983" i="2"/>
  <c r="BN983" i="2"/>
  <c r="BM983" i="2"/>
  <c r="BL983" i="2"/>
  <c r="BK983" i="2"/>
  <c r="BJ983" i="2"/>
  <c r="BI983" i="2"/>
  <c r="AT983" i="2"/>
  <c r="V983" i="2"/>
  <c r="EA982" i="2"/>
  <c r="EB982" i="2" s="1"/>
  <c r="DY982" i="2"/>
  <c r="DZ982" i="2" s="1"/>
  <c r="DW982" i="2"/>
  <c r="DX982" i="2" s="1"/>
  <c r="DU982" i="2"/>
  <c r="DV982" i="2" s="1"/>
  <c r="EC982" i="2" s="1"/>
  <c r="CR982" i="2" s="1"/>
  <c r="CT982" i="2" s="1"/>
  <c r="DQ982" i="2"/>
  <c r="DR982" i="2" s="1"/>
  <c r="DS982" i="2" s="1"/>
  <c r="DF982" i="2"/>
  <c r="DJ982" i="2" s="1"/>
  <c r="CL982" i="2"/>
  <c r="CF982" i="2"/>
  <c r="CE982" i="2"/>
  <c r="CD982" i="2"/>
  <c r="CC982" i="2"/>
  <c r="BZ982" i="2"/>
  <c r="CK982" i="2" s="1"/>
  <c r="BY982" i="2"/>
  <c r="BX982" i="2"/>
  <c r="BW982" i="2"/>
  <c r="BV982" i="2"/>
  <c r="BP982" i="2"/>
  <c r="BO982" i="2"/>
  <c r="BN982" i="2"/>
  <c r="BM982" i="2"/>
  <c r="BL982" i="2"/>
  <c r="BK982" i="2"/>
  <c r="BJ982" i="2"/>
  <c r="BI982" i="2"/>
  <c r="AT982" i="2"/>
  <c r="V982" i="2"/>
  <c r="EA981" i="2"/>
  <c r="EB981" i="2" s="1"/>
  <c r="DY981" i="2"/>
  <c r="DZ981" i="2" s="1"/>
  <c r="DW981" i="2"/>
  <c r="DX981" i="2" s="1"/>
  <c r="DU981" i="2"/>
  <c r="DV981" i="2" s="1"/>
  <c r="EC981" i="2" s="1"/>
  <c r="CR981" i="2" s="1"/>
  <c r="CT981" i="2" s="1"/>
  <c r="DQ981" i="2"/>
  <c r="DR981" i="2" s="1"/>
  <c r="DS981" i="2" s="1"/>
  <c r="DF981" i="2"/>
  <c r="DJ981" i="2" s="1"/>
  <c r="CL981" i="2"/>
  <c r="CF981" i="2"/>
  <c r="CE981" i="2"/>
  <c r="CD981" i="2"/>
  <c r="CC981" i="2"/>
  <c r="BZ981" i="2"/>
  <c r="CK981" i="2" s="1"/>
  <c r="BY981" i="2"/>
  <c r="BX981" i="2"/>
  <c r="BW981" i="2"/>
  <c r="BV981" i="2"/>
  <c r="BP981" i="2"/>
  <c r="BO981" i="2"/>
  <c r="BN981" i="2"/>
  <c r="BM981" i="2"/>
  <c r="BL981" i="2"/>
  <c r="BK981" i="2"/>
  <c r="BJ981" i="2"/>
  <c r="BI981" i="2"/>
  <c r="AT981" i="2"/>
  <c r="V981" i="2"/>
  <c r="EA980" i="2"/>
  <c r="EB980" i="2" s="1"/>
  <c r="DY980" i="2"/>
  <c r="DZ980" i="2" s="1"/>
  <c r="DW980" i="2"/>
  <c r="DX980" i="2" s="1"/>
  <c r="DU980" i="2"/>
  <c r="DV980" i="2" s="1"/>
  <c r="EC980" i="2" s="1"/>
  <c r="CR980" i="2" s="1"/>
  <c r="CT980" i="2" s="1"/>
  <c r="DQ980" i="2"/>
  <c r="DR980" i="2" s="1"/>
  <c r="DS980" i="2" s="1"/>
  <c r="DF980" i="2"/>
  <c r="DJ980" i="2" s="1"/>
  <c r="CL980" i="2"/>
  <c r="CF980" i="2"/>
  <c r="CE980" i="2"/>
  <c r="CD980" i="2"/>
  <c r="CC980" i="2"/>
  <c r="BZ980" i="2"/>
  <c r="CK980" i="2" s="1"/>
  <c r="BY980" i="2"/>
  <c r="BX980" i="2"/>
  <c r="BW980" i="2"/>
  <c r="BV980" i="2"/>
  <c r="BP980" i="2"/>
  <c r="BO980" i="2"/>
  <c r="BN980" i="2"/>
  <c r="BM980" i="2"/>
  <c r="BL980" i="2"/>
  <c r="BK980" i="2"/>
  <c r="BJ980" i="2"/>
  <c r="BI980" i="2"/>
  <c r="AT980" i="2"/>
  <c r="V980" i="2"/>
  <c r="EA979" i="2"/>
  <c r="EB979" i="2" s="1"/>
  <c r="DY979" i="2"/>
  <c r="DZ979" i="2" s="1"/>
  <c r="DW979" i="2"/>
  <c r="DX979" i="2" s="1"/>
  <c r="DU979" i="2"/>
  <c r="DV979" i="2" s="1"/>
  <c r="EC979" i="2" s="1"/>
  <c r="CR979" i="2" s="1"/>
  <c r="CT979" i="2" s="1"/>
  <c r="DQ979" i="2"/>
  <c r="DR979" i="2" s="1"/>
  <c r="DS979" i="2" s="1"/>
  <c r="DF979" i="2"/>
  <c r="DJ979" i="2" s="1"/>
  <c r="CL979" i="2"/>
  <c r="CF979" i="2"/>
  <c r="CE979" i="2"/>
  <c r="CD979" i="2"/>
  <c r="CC979" i="2"/>
  <c r="BZ979" i="2"/>
  <c r="CK979" i="2" s="1"/>
  <c r="BY979" i="2"/>
  <c r="BX979" i="2"/>
  <c r="BW979" i="2"/>
  <c r="BV979" i="2"/>
  <c r="BP979" i="2"/>
  <c r="BO979" i="2"/>
  <c r="BN979" i="2"/>
  <c r="BM979" i="2"/>
  <c r="BL979" i="2"/>
  <c r="BK979" i="2"/>
  <c r="BJ979" i="2"/>
  <c r="BI979" i="2"/>
  <c r="AT979" i="2"/>
  <c r="V979" i="2"/>
  <c r="EA978" i="2"/>
  <c r="EB978" i="2" s="1"/>
  <c r="DY978" i="2"/>
  <c r="DZ978" i="2" s="1"/>
  <c r="DW978" i="2"/>
  <c r="DX978" i="2" s="1"/>
  <c r="DU978" i="2"/>
  <c r="DV978" i="2" s="1"/>
  <c r="EC978" i="2" s="1"/>
  <c r="CR978" i="2" s="1"/>
  <c r="CT978" i="2" s="1"/>
  <c r="DE978" i="2" s="1"/>
  <c r="DQ978" i="2"/>
  <c r="DR978" i="2" s="1"/>
  <c r="DS978" i="2" s="1"/>
  <c r="DF978" i="2"/>
  <c r="DJ978" i="2" s="1"/>
  <c r="CL978" i="2"/>
  <c r="CF978" i="2"/>
  <c r="CE978" i="2"/>
  <c r="CD978" i="2"/>
  <c r="CC978" i="2"/>
  <c r="BZ978" i="2"/>
  <c r="CK978" i="2" s="1"/>
  <c r="BY978" i="2"/>
  <c r="BX978" i="2"/>
  <c r="BW978" i="2"/>
  <c r="BV978" i="2"/>
  <c r="BP978" i="2"/>
  <c r="BO978" i="2"/>
  <c r="BN978" i="2"/>
  <c r="BM978" i="2"/>
  <c r="BL978" i="2"/>
  <c r="BK978" i="2"/>
  <c r="BJ978" i="2"/>
  <c r="BI978" i="2"/>
  <c r="AT978" i="2"/>
  <c r="V978" i="2"/>
  <c r="EA977" i="2"/>
  <c r="EB977" i="2" s="1"/>
  <c r="DY977" i="2"/>
  <c r="DZ977" i="2" s="1"/>
  <c r="DW977" i="2"/>
  <c r="DX977" i="2" s="1"/>
  <c r="DU977" i="2"/>
  <c r="DV977" i="2" s="1"/>
  <c r="EC977" i="2" s="1"/>
  <c r="CR977" i="2" s="1"/>
  <c r="CT977" i="2" s="1"/>
  <c r="DQ977" i="2"/>
  <c r="DR977" i="2" s="1"/>
  <c r="DS977" i="2" s="1"/>
  <c r="DF977" i="2"/>
  <c r="DJ977" i="2" s="1"/>
  <c r="CL977" i="2"/>
  <c r="CF977" i="2"/>
  <c r="CE977" i="2"/>
  <c r="CD977" i="2"/>
  <c r="CC977" i="2"/>
  <c r="BZ977" i="2"/>
  <c r="CK977" i="2" s="1"/>
  <c r="BY977" i="2"/>
  <c r="BX977" i="2"/>
  <c r="BW977" i="2"/>
  <c r="BV977" i="2"/>
  <c r="BP977" i="2"/>
  <c r="BO977" i="2"/>
  <c r="BN977" i="2"/>
  <c r="BM977" i="2"/>
  <c r="BL977" i="2"/>
  <c r="BK977" i="2"/>
  <c r="BJ977" i="2"/>
  <c r="BI977" i="2"/>
  <c r="AT977" i="2"/>
  <c r="V977" i="2"/>
  <c r="EA976" i="2"/>
  <c r="EB976" i="2" s="1"/>
  <c r="DY976" i="2"/>
  <c r="DZ976" i="2" s="1"/>
  <c r="DW976" i="2"/>
  <c r="DX976" i="2" s="1"/>
  <c r="DU976" i="2"/>
  <c r="DV976" i="2" s="1"/>
  <c r="EC976" i="2" s="1"/>
  <c r="CR976" i="2" s="1"/>
  <c r="CT976" i="2" s="1"/>
  <c r="DQ976" i="2"/>
  <c r="DR976" i="2" s="1"/>
  <c r="DS976" i="2" s="1"/>
  <c r="DF976" i="2"/>
  <c r="DJ976" i="2" s="1"/>
  <c r="CL976" i="2"/>
  <c r="CF976" i="2"/>
  <c r="CE976" i="2"/>
  <c r="CD976" i="2"/>
  <c r="CC976" i="2"/>
  <c r="BZ976" i="2"/>
  <c r="CK976" i="2" s="1"/>
  <c r="BY976" i="2"/>
  <c r="BX976" i="2"/>
  <c r="BW976" i="2"/>
  <c r="BV976" i="2"/>
  <c r="BP976" i="2"/>
  <c r="BO976" i="2"/>
  <c r="BN976" i="2"/>
  <c r="BM976" i="2"/>
  <c r="BL976" i="2"/>
  <c r="BK976" i="2"/>
  <c r="BJ976" i="2"/>
  <c r="BI976" i="2"/>
  <c r="AT976" i="2"/>
  <c r="V976" i="2"/>
  <c r="EA975" i="2"/>
  <c r="EB975" i="2" s="1"/>
  <c r="DY975" i="2"/>
  <c r="DZ975" i="2" s="1"/>
  <c r="DW975" i="2"/>
  <c r="DX975" i="2" s="1"/>
  <c r="DU975" i="2"/>
  <c r="DV975" i="2" s="1"/>
  <c r="EC975" i="2" s="1"/>
  <c r="CR975" i="2" s="1"/>
  <c r="CT975" i="2" s="1"/>
  <c r="DQ975" i="2"/>
  <c r="DR975" i="2" s="1"/>
  <c r="DS975" i="2" s="1"/>
  <c r="DF975" i="2"/>
  <c r="DJ975" i="2" s="1"/>
  <c r="CL975" i="2"/>
  <c r="CF975" i="2"/>
  <c r="CE975" i="2"/>
  <c r="CD975" i="2"/>
  <c r="CC975" i="2"/>
  <c r="BZ975" i="2"/>
  <c r="CK975" i="2" s="1"/>
  <c r="BY975" i="2"/>
  <c r="BX975" i="2"/>
  <c r="BW975" i="2"/>
  <c r="BV975" i="2"/>
  <c r="BP975" i="2"/>
  <c r="BO975" i="2"/>
  <c r="BN975" i="2"/>
  <c r="BM975" i="2"/>
  <c r="BL975" i="2"/>
  <c r="BK975" i="2"/>
  <c r="BJ975" i="2"/>
  <c r="BI975" i="2"/>
  <c r="AT975" i="2"/>
  <c r="V975" i="2"/>
  <c r="EA974" i="2"/>
  <c r="EB974" i="2" s="1"/>
  <c r="DY974" i="2"/>
  <c r="DZ974" i="2" s="1"/>
  <c r="DW974" i="2"/>
  <c r="DX974" i="2" s="1"/>
  <c r="DU974" i="2"/>
  <c r="DV974" i="2" s="1"/>
  <c r="EC974" i="2" s="1"/>
  <c r="CR974" i="2" s="1"/>
  <c r="CT974" i="2" s="1"/>
  <c r="DN974" i="2" s="1"/>
  <c r="DO974" i="2" s="1"/>
  <c r="DQ974" i="2"/>
  <c r="DR974" i="2" s="1"/>
  <c r="DS974" i="2" s="1"/>
  <c r="DF974" i="2"/>
  <c r="DJ974" i="2" s="1"/>
  <c r="CL974" i="2"/>
  <c r="CF974" i="2"/>
  <c r="CE974" i="2"/>
  <c r="CD974" i="2"/>
  <c r="CC974" i="2"/>
  <c r="BZ974" i="2"/>
  <c r="CK974" i="2" s="1"/>
  <c r="BY974" i="2"/>
  <c r="BX974" i="2"/>
  <c r="BW974" i="2"/>
  <c r="BV974" i="2"/>
  <c r="BP974" i="2"/>
  <c r="BO974" i="2"/>
  <c r="BN974" i="2"/>
  <c r="BM974" i="2"/>
  <c r="BL974" i="2"/>
  <c r="BK974" i="2"/>
  <c r="BJ974" i="2"/>
  <c r="BI974" i="2"/>
  <c r="AT974" i="2"/>
  <c r="V974" i="2"/>
  <c r="EA973" i="2"/>
  <c r="EB973" i="2" s="1"/>
  <c r="DY973" i="2"/>
  <c r="DZ973" i="2" s="1"/>
  <c r="DW973" i="2"/>
  <c r="DX973" i="2" s="1"/>
  <c r="DU973" i="2"/>
  <c r="DV973" i="2" s="1"/>
  <c r="EC973" i="2" s="1"/>
  <c r="CR973" i="2" s="1"/>
  <c r="CT973" i="2" s="1"/>
  <c r="DQ973" i="2"/>
  <c r="DR973" i="2" s="1"/>
  <c r="DS973" i="2" s="1"/>
  <c r="DF973" i="2"/>
  <c r="DJ973" i="2" s="1"/>
  <c r="CL973" i="2"/>
  <c r="CF973" i="2"/>
  <c r="CE973" i="2"/>
  <c r="CD973" i="2"/>
  <c r="CC973" i="2"/>
  <c r="BZ973" i="2"/>
  <c r="CK973" i="2" s="1"/>
  <c r="BY973" i="2"/>
  <c r="BX973" i="2"/>
  <c r="BW973" i="2"/>
  <c r="BV973" i="2"/>
  <c r="BP973" i="2"/>
  <c r="BO973" i="2"/>
  <c r="BN973" i="2"/>
  <c r="BM973" i="2"/>
  <c r="BL973" i="2"/>
  <c r="BK973" i="2"/>
  <c r="BJ973" i="2"/>
  <c r="BI973" i="2"/>
  <c r="AT973" i="2"/>
  <c r="V973" i="2"/>
  <c r="EA972" i="2"/>
  <c r="EB972" i="2" s="1"/>
  <c r="DY972" i="2"/>
  <c r="DZ972" i="2" s="1"/>
  <c r="DW972" i="2"/>
  <c r="DX972" i="2" s="1"/>
  <c r="DU972" i="2"/>
  <c r="DV972" i="2" s="1"/>
  <c r="EC972" i="2" s="1"/>
  <c r="CR972" i="2" s="1"/>
  <c r="CT972" i="2" s="1"/>
  <c r="DQ972" i="2"/>
  <c r="DR972" i="2" s="1"/>
  <c r="DS972" i="2" s="1"/>
  <c r="DF972" i="2"/>
  <c r="DJ972" i="2" s="1"/>
  <c r="CL972" i="2"/>
  <c r="CF972" i="2"/>
  <c r="CE972" i="2"/>
  <c r="CD972" i="2"/>
  <c r="CC972" i="2"/>
  <c r="BZ972" i="2"/>
  <c r="CK972" i="2" s="1"/>
  <c r="BY972" i="2"/>
  <c r="BX972" i="2"/>
  <c r="BW972" i="2"/>
  <c r="BV972" i="2"/>
  <c r="BP972" i="2"/>
  <c r="BO972" i="2"/>
  <c r="BN972" i="2"/>
  <c r="BM972" i="2"/>
  <c r="BL972" i="2"/>
  <c r="BK972" i="2"/>
  <c r="BJ972" i="2"/>
  <c r="BI972" i="2"/>
  <c r="AT972" i="2"/>
  <c r="V972" i="2"/>
  <c r="EA971" i="2"/>
  <c r="EB971" i="2" s="1"/>
  <c r="DY971" i="2"/>
  <c r="DZ971" i="2" s="1"/>
  <c r="DW971" i="2"/>
  <c r="DX971" i="2" s="1"/>
  <c r="DU971" i="2"/>
  <c r="DV971" i="2" s="1"/>
  <c r="EC971" i="2" s="1"/>
  <c r="CR971" i="2" s="1"/>
  <c r="CT971" i="2" s="1"/>
  <c r="DQ971" i="2"/>
  <c r="DR971" i="2" s="1"/>
  <c r="DS971" i="2" s="1"/>
  <c r="DF971" i="2"/>
  <c r="DJ971" i="2" s="1"/>
  <c r="CL971" i="2"/>
  <c r="CF971" i="2"/>
  <c r="CE971" i="2"/>
  <c r="CD971" i="2"/>
  <c r="CC971" i="2"/>
  <c r="BZ971" i="2"/>
  <c r="CK971" i="2" s="1"/>
  <c r="BY971" i="2"/>
  <c r="BX971" i="2"/>
  <c r="BW971" i="2"/>
  <c r="BV971" i="2"/>
  <c r="BP971" i="2"/>
  <c r="BO971" i="2"/>
  <c r="BN971" i="2"/>
  <c r="BM971" i="2"/>
  <c r="BL971" i="2"/>
  <c r="BK971" i="2"/>
  <c r="BJ971" i="2"/>
  <c r="BI971" i="2"/>
  <c r="AT971" i="2"/>
  <c r="V971" i="2"/>
  <c r="EA970" i="2"/>
  <c r="EB970" i="2" s="1"/>
  <c r="DY970" i="2"/>
  <c r="DZ970" i="2" s="1"/>
  <c r="DW970" i="2"/>
  <c r="DX970" i="2" s="1"/>
  <c r="DU970" i="2"/>
  <c r="DV970" i="2" s="1"/>
  <c r="EC970" i="2" s="1"/>
  <c r="CR970" i="2" s="1"/>
  <c r="CT970" i="2" s="1"/>
  <c r="DQ970" i="2"/>
  <c r="DR970" i="2" s="1"/>
  <c r="DS970" i="2" s="1"/>
  <c r="DF970" i="2"/>
  <c r="DJ970" i="2" s="1"/>
  <c r="CL970" i="2"/>
  <c r="CF970" i="2"/>
  <c r="CE970" i="2"/>
  <c r="CD970" i="2"/>
  <c r="CC970" i="2"/>
  <c r="BZ970" i="2"/>
  <c r="CK970" i="2" s="1"/>
  <c r="BY970" i="2"/>
  <c r="BX970" i="2"/>
  <c r="BW970" i="2"/>
  <c r="BV970" i="2"/>
  <c r="BP970" i="2"/>
  <c r="BO970" i="2"/>
  <c r="BN970" i="2"/>
  <c r="BM970" i="2"/>
  <c r="BL970" i="2"/>
  <c r="BK970" i="2"/>
  <c r="BJ970" i="2"/>
  <c r="BI970" i="2"/>
  <c r="AT970" i="2"/>
  <c r="V970" i="2"/>
  <c r="EA969" i="2"/>
  <c r="EB969" i="2" s="1"/>
  <c r="DY969" i="2"/>
  <c r="DZ969" i="2" s="1"/>
  <c r="DW969" i="2"/>
  <c r="DX969" i="2" s="1"/>
  <c r="DU969" i="2"/>
  <c r="DV969" i="2" s="1"/>
  <c r="EC969" i="2" s="1"/>
  <c r="CR969" i="2" s="1"/>
  <c r="CT969" i="2" s="1"/>
  <c r="DN969" i="2" s="1"/>
  <c r="DO969" i="2" s="1"/>
  <c r="DQ969" i="2"/>
  <c r="DR969" i="2" s="1"/>
  <c r="DS969" i="2" s="1"/>
  <c r="DF969" i="2"/>
  <c r="DJ969" i="2" s="1"/>
  <c r="CL969" i="2"/>
  <c r="CF969" i="2"/>
  <c r="CE969" i="2"/>
  <c r="CD969" i="2"/>
  <c r="CC969" i="2"/>
  <c r="BZ969" i="2"/>
  <c r="CK969" i="2" s="1"/>
  <c r="BY969" i="2"/>
  <c r="BX969" i="2"/>
  <c r="BW969" i="2"/>
  <c r="BV969" i="2"/>
  <c r="BP969" i="2"/>
  <c r="BO969" i="2"/>
  <c r="BN969" i="2"/>
  <c r="BM969" i="2"/>
  <c r="BL969" i="2"/>
  <c r="BK969" i="2"/>
  <c r="BJ969" i="2"/>
  <c r="BI969" i="2"/>
  <c r="AT969" i="2"/>
  <c r="V969" i="2"/>
  <c r="EA968" i="2"/>
  <c r="EB968" i="2" s="1"/>
  <c r="DY968" i="2"/>
  <c r="DZ968" i="2" s="1"/>
  <c r="DW968" i="2"/>
  <c r="DX968" i="2" s="1"/>
  <c r="DU968" i="2"/>
  <c r="DV968" i="2" s="1"/>
  <c r="EC968" i="2" s="1"/>
  <c r="CR968" i="2" s="1"/>
  <c r="CT968" i="2" s="1"/>
  <c r="DQ968" i="2"/>
  <c r="DR968" i="2" s="1"/>
  <c r="DS968" i="2" s="1"/>
  <c r="DF968" i="2"/>
  <c r="DJ968" i="2" s="1"/>
  <c r="CL968" i="2"/>
  <c r="CF968" i="2"/>
  <c r="CE968" i="2"/>
  <c r="CD968" i="2"/>
  <c r="CC968" i="2"/>
  <c r="BZ968" i="2"/>
  <c r="CK968" i="2" s="1"/>
  <c r="BY968" i="2"/>
  <c r="BX968" i="2"/>
  <c r="BW968" i="2"/>
  <c r="BV968" i="2"/>
  <c r="BP968" i="2"/>
  <c r="BO968" i="2"/>
  <c r="BN968" i="2"/>
  <c r="BM968" i="2"/>
  <c r="BL968" i="2"/>
  <c r="BK968" i="2"/>
  <c r="BJ968" i="2"/>
  <c r="BI968" i="2"/>
  <c r="AT968" i="2"/>
  <c r="V968" i="2"/>
  <c r="EA967" i="2"/>
  <c r="EB967" i="2" s="1"/>
  <c r="DY967" i="2"/>
  <c r="DZ967" i="2" s="1"/>
  <c r="DW967" i="2"/>
  <c r="DX967" i="2" s="1"/>
  <c r="DU967" i="2"/>
  <c r="DV967" i="2" s="1"/>
  <c r="EC967" i="2" s="1"/>
  <c r="CR967" i="2" s="1"/>
  <c r="CT967" i="2" s="1"/>
  <c r="DQ967" i="2"/>
  <c r="DR967" i="2" s="1"/>
  <c r="DS967" i="2" s="1"/>
  <c r="DF967" i="2"/>
  <c r="DJ967" i="2" s="1"/>
  <c r="CL967" i="2"/>
  <c r="CF967" i="2"/>
  <c r="CE967" i="2"/>
  <c r="CD967" i="2"/>
  <c r="CC967" i="2"/>
  <c r="BZ967" i="2"/>
  <c r="CK967" i="2" s="1"/>
  <c r="BY967" i="2"/>
  <c r="BX967" i="2"/>
  <c r="BW967" i="2"/>
  <c r="BV967" i="2"/>
  <c r="BP967" i="2"/>
  <c r="BO967" i="2"/>
  <c r="BN967" i="2"/>
  <c r="BM967" i="2"/>
  <c r="BL967" i="2"/>
  <c r="BK967" i="2"/>
  <c r="BJ967" i="2"/>
  <c r="BI967" i="2"/>
  <c r="AT967" i="2"/>
  <c r="V967" i="2"/>
  <c r="EA966" i="2"/>
  <c r="EB966" i="2" s="1"/>
  <c r="DY966" i="2"/>
  <c r="DZ966" i="2" s="1"/>
  <c r="DW966" i="2"/>
  <c r="DX966" i="2" s="1"/>
  <c r="DU966" i="2"/>
  <c r="DV966" i="2" s="1"/>
  <c r="EC966" i="2" s="1"/>
  <c r="CR966" i="2" s="1"/>
  <c r="CT966" i="2" s="1"/>
  <c r="DQ966" i="2"/>
  <c r="DR966" i="2" s="1"/>
  <c r="DS966" i="2" s="1"/>
  <c r="DF966" i="2"/>
  <c r="DJ966" i="2" s="1"/>
  <c r="CL966" i="2"/>
  <c r="CF966" i="2"/>
  <c r="CE966" i="2"/>
  <c r="CD966" i="2"/>
  <c r="CC966" i="2"/>
  <c r="BZ966" i="2"/>
  <c r="CK966" i="2" s="1"/>
  <c r="BY966" i="2"/>
  <c r="BX966" i="2"/>
  <c r="BW966" i="2"/>
  <c r="BV966" i="2"/>
  <c r="BP966" i="2"/>
  <c r="BO966" i="2"/>
  <c r="BN966" i="2"/>
  <c r="BM966" i="2"/>
  <c r="BL966" i="2"/>
  <c r="BK966" i="2"/>
  <c r="BJ966" i="2"/>
  <c r="BI966" i="2"/>
  <c r="AT966" i="2"/>
  <c r="V966" i="2"/>
  <c r="EA965" i="2"/>
  <c r="EB965" i="2" s="1"/>
  <c r="DY965" i="2"/>
  <c r="DZ965" i="2" s="1"/>
  <c r="DW965" i="2"/>
  <c r="DX965" i="2" s="1"/>
  <c r="DU965" i="2"/>
  <c r="DV965" i="2" s="1"/>
  <c r="EC965" i="2" s="1"/>
  <c r="CR965" i="2" s="1"/>
  <c r="CT965" i="2" s="1"/>
  <c r="DB965" i="2" s="1"/>
  <c r="DQ965" i="2"/>
  <c r="DR965" i="2" s="1"/>
  <c r="DS965" i="2" s="1"/>
  <c r="DF965" i="2"/>
  <c r="DJ965" i="2" s="1"/>
  <c r="CL965" i="2"/>
  <c r="CF965" i="2"/>
  <c r="CE965" i="2"/>
  <c r="CD965" i="2"/>
  <c r="CC965" i="2"/>
  <c r="BZ965" i="2"/>
  <c r="CK965" i="2" s="1"/>
  <c r="BY965" i="2"/>
  <c r="BX965" i="2"/>
  <c r="BW965" i="2"/>
  <c r="BV965" i="2"/>
  <c r="BP965" i="2"/>
  <c r="BO965" i="2"/>
  <c r="BN965" i="2"/>
  <c r="BM965" i="2"/>
  <c r="BL965" i="2"/>
  <c r="BK965" i="2"/>
  <c r="BJ965" i="2"/>
  <c r="BI965" i="2"/>
  <c r="AT965" i="2"/>
  <c r="V965" i="2"/>
  <c r="EA964" i="2"/>
  <c r="EB964" i="2" s="1"/>
  <c r="DY964" i="2"/>
  <c r="DZ964" i="2" s="1"/>
  <c r="DW964" i="2"/>
  <c r="DX964" i="2" s="1"/>
  <c r="DU964" i="2"/>
  <c r="DV964" i="2" s="1"/>
  <c r="EC964" i="2" s="1"/>
  <c r="CR964" i="2" s="1"/>
  <c r="CT964" i="2" s="1"/>
  <c r="DE964" i="2" s="1"/>
  <c r="DQ964" i="2"/>
  <c r="DR964" i="2" s="1"/>
  <c r="DS964" i="2" s="1"/>
  <c r="DF964" i="2"/>
  <c r="DJ964" i="2" s="1"/>
  <c r="CL964" i="2"/>
  <c r="CF964" i="2"/>
  <c r="CE964" i="2"/>
  <c r="CD964" i="2"/>
  <c r="CC964" i="2"/>
  <c r="BZ964" i="2"/>
  <c r="CK964" i="2" s="1"/>
  <c r="BY964" i="2"/>
  <c r="BX964" i="2"/>
  <c r="BW964" i="2"/>
  <c r="BV964" i="2"/>
  <c r="BP964" i="2"/>
  <c r="BO964" i="2"/>
  <c r="BN964" i="2"/>
  <c r="BM964" i="2"/>
  <c r="BL964" i="2"/>
  <c r="BK964" i="2"/>
  <c r="BJ964" i="2"/>
  <c r="BI964" i="2"/>
  <c r="AT964" i="2"/>
  <c r="V964" i="2"/>
  <c r="EA963" i="2"/>
  <c r="EB963" i="2" s="1"/>
  <c r="DY963" i="2"/>
  <c r="DZ963" i="2" s="1"/>
  <c r="DW963" i="2"/>
  <c r="DX963" i="2" s="1"/>
  <c r="DU963" i="2"/>
  <c r="DV963" i="2" s="1"/>
  <c r="EC963" i="2" s="1"/>
  <c r="CR963" i="2" s="1"/>
  <c r="CT963" i="2" s="1"/>
  <c r="DQ963" i="2"/>
  <c r="DR963" i="2" s="1"/>
  <c r="DS963" i="2" s="1"/>
  <c r="DF963" i="2"/>
  <c r="DJ963" i="2" s="1"/>
  <c r="CL963" i="2"/>
  <c r="CF963" i="2"/>
  <c r="CE963" i="2"/>
  <c r="CD963" i="2"/>
  <c r="CC963" i="2"/>
  <c r="BZ963" i="2"/>
  <c r="CK963" i="2" s="1"/>
  <c r="BY963" i="2"/>
  <c r="BX963" i="2"/>
  <c r="BW963" i="2"/>
  <c r="BV963" i="2"/>
  <c r="BP963" i="2"/>
  <c r="BO963" i="2"/>
  <c r="BN963" i="2"/>
  <c r="BM963" i="2"/>
  <c r="BL963" i="2"/>
  <c r="BK963" i="2"/>
  <c r="BJ963" i="2"/>
  <c r="BI963" i="2"/>
  <c r="AT963" i="2"/>
  <c r="V963" i="2"/>
  <c r="EA962" i="2"/>
  <c r="EB962" i="2" s="1"/>
  <c r="DY962" i="2"/>
  <c r="DZ962" i="2" s="1"/>
  <c r="DW962" i="2"/>
  <c r="DX962" i="2" s="1"/>
  <c r="DU962" i="2"/>
  <c r="DV962" i="2" s="1"/>
  <c r="EC962" i="2" s="1"/>
  <c r="CR962" i="2" s="1"/>
  <c r="CT962" i="2" s="1"/>
  <c r="DE962" i="2" s="1"/>
  <c r="DQ962" i="2"/>
  <c r="DR962" i="2" s="1"/>
  <c r="DS962" i="2" s="1"/>
  <c r="DF962" i="2"/>
  <c r="DJ962" i="2" s="1"/>
  <c r="CL962" i="2"/>
  <c r="CF962" i="2"/>
  <c r="CE962" i="2"/>
  <c r="CD962" i="2"/>
  <c r="CC962" i="2"/>
  <c r="BZ962" i="2"/>
  <c r="CK962" i="2" s="1"/>
  <c r="BY962" i="2"/>
  <c r="BX962" i="2"/>
  <c r="BW962" i="2"/>
  <c r="BV962" i="2"/>
  <c r="BP962" i="2"/>
  <c r="BO962" i="2"/>
  <c r="BN962" i="2"/>
  <c r="BM962" i="2"/>
  <c r="BL962" i="2"/>
  <c r="BK962" i="2"/>
  <c r="BJ962" i="2"/>
  <c r="BI962" i="2"/>
  <c r="AT962" i="2"/>
  <c r="V962" i="2"/>
  <c r="EA961" i="2"/>
  <c r="EB961" i="2" s="1"/>
  <c r="DY961" i="2"/>
  <c r="DZ961" i="2" s="1"/>
  <c r="DW961" i="2"/>
  <c r="DX961" i="2" s="1"/>
  <c r="DU961" i="2"/>
  <c r="DV961" i="2" s="1"/>
  <c r="EC961" i="2" s="1"/>
  <c r="CR961" i="2" s="1"/>
  <c r="CT961" i="2" s="1"/>
  <c r="DQ961" i="2"/>
  <c r="DR961" i="2" s="1"/>
  <c r="DS961" i="2" s="1"/>
  <c r="DF961" i="2"/>
  <c r="DJ961" i="2" s="1"/>
  <c r="CL961" i="2"/>
  <c r="CF961" i="2"/>
  <c r="CE961" i="2"/>
  <c r="CD961" i="2"/>
  <c r="CC961" i="2"/>
  <c r="BZ961" i="2"/>
  <c r="CK961" i="2" s="1"/>
  <c r="BY961" i="2"/>
  <c r="BX961" i="2"/>
  <c r="BW961" i="2"/>
  <c r="BV961" i="2"/>
  <c r="BP961" i="2"/>
  <c r="BO961" i="2"/>
  <c r="BN961" i="2"/>
  <c r="BM961" i="2"/>
  <c r="BL961" i="2"/>
  <c r="BK961" i="2"/>
  <c r="BJ961" i="2"/>
  <c r="BI961" i="2"/>
  <c r="AT961" i="2"/>
  <c r="V961" i="2"/>
  <c r="EA960" i="2"/>
  <c r="EB960" i="2" s="1"/>
  <c r="DY960" i="2"/>
  <c r="DZ960" i="2" s="1"/>
  <c r="DW960" i="2"/>
  <c r="DX960" i="2" s="1"/>
  <c r="DU960" i="2"/>
  <c r="DV960" i="2" s="1"/>
  <c r="EC960" i="2" s="1"/>
  <c r="CR960" i="2" s="1"/>
  <c r="CT960" i="2" s="1"/>
  <c r="DN960" i="2" s="1"/>
  <c r="DO960" i="2" s="1"/>
  <c r="DQ960" i="2"/>
  <c r="DR960" i="2" s="1"/>
  <c r="DS960" i="2" s="1"/>
  <c r="DF960" i="2"/>
  <c r="DJ960" i="2" s="1"/>
  <c r="CL960" i="2"/>
  <c r="CF960" i="2"/>
  <c r="CE960" i="2"/>
  <c r="CD960" i="2"/>
  <c r="CC960" i="2"/>
  <c r="BZ960" i="2"/>
  <c r="CK960" i="2" s="1"/>
  <c r="BY960" i="2"/>
  <c r="BX960" i="2"/>
  <c r="BW960" i="2"/>
  <c r="BV960" i="2"/>
  <c r="BP960" i="2"/>
  <c r="BO960" i="2"/>
  <c r="BN960" i="2"/>
  <c r="BM960" i="2"/>
  <c r="BL960" i="2"/>
  <c r="BK960" i="2"/>
  <c r="BJ960" i="2"/>
  <c r="BI960" i="2"/>
  <c r="AT960" i="2"/>
  <c r="V960" i="2"/>
  <c r="EA959" i="2"/>
  <c r="EB959" i="2" s="1"/>
  <c r="DY959" i="2"/>
  <c r="DZ959" i="2" s="1"/>
  <c r="DW959" i="2"/>
  <c r="DX959" i="2" s="1"/>
  <c r="DU959" i="2"/>
  <c r="DV959" i="2" s="1"/>
  <c r="EC959" i="2" s="1"/>
  <c r="CR959" i="2" s="1"/>
  <c r="CT959" i="2" s="1"/>
  <c r="DQ959" i="2"/>
  <c r="DR959" i="2" s="1"/>
  <c r="DS959" i="2" s="1"/>
  <c r="DF959" i="2"/>
  <c r="DJ959" i="2" s="1"/>
  <c r="CL959" i="2"/>
  <c r="CF959" i="2"/>
  <c r="CE959" i="2"/>
  <c r="CD959" i="2"/>
  <c r="CC959" i="2"/>
  <c r="BZ959" i="2"/>
  <c r="CK959" i="2" s="1"/>
  <c r="BY959" i="2"/>
  <c r="BX959" i="2"/>
  <c r="BW959" i="2"/>
  <c r="BV959" i="2"/>
  <c r="BP959" i="2"/>
  <c r="BO959" i="2"/>
  <c r="BN959" i="2"/>
  <c r="BM959" i="2"/>
  <c r="BL959" i="2"/>
  <c r="BK959" i="2"/>
  <c r="BJ959" i="2"/>
  <c r="BI959" i="2"/>
  <c r="AT959" i="2"/>
  <c r="V959" i="2"/>
  <c r="EA958" i="2"/>
  <c r="EB958" i="2" s="1"/>
  <c r="DY958" i="2"/>
  <c r="DZ958" i="2" s="1"/>
  <c r="DW958" i="2"/>
  <c r="DX958" i="2" s="1"/>
  <c r="DU958" i="2"/>
  <c r="DV958" i="2" s="1"/>
  <c r="EC958" i="2" s="1"/>
  <c r="CR958" i="2" s="1"/>
  <c r="CT958" i="2" s="1"/>
  <c r="DQ958" i="2"/>
  <c r="DR958" i="2" s="1"/>
  <c r="DS958" i="2" s="1"/>
  <c r="DF958" i="2"/>
  <c r="DJ958" i="2" s="1"/>
  <c r="CL958" i="2"/>
  <c r="CF958" i="2"/>
  <c r="CE958" i="2"/>
  <c r="CD958" i="2"/>
  <c r="CC958" i="2"/>
  <c r="BZ958" i="2"/>
  <c r="CK958" i="2" s="1"/>
  <c r="BY958" i="2"/>
  <c r="BX958" i="2"/>
  <c r="BW958" i="2"/>
  <c r="BV958" i="2"/>
  <c r="BP958" i="2"/>
  <c r="BO958" i="2"/>
  <c r="BN958" i="2"/>
  <c r="BM958" i="2"/>
  <c r="BL958" i="2"/>
  <c r="BK958" i="2"/>
  <c r="BJ958" i="2"/>
  <c r="BI958" i="2"/>
  <c r="AT958" i="2"/>
  <c r="V958" i="2"/>
  <c r="EA957" i="2"/>
  <c r="EB957" i="2" s="1"/>
  <c r="DY957" i="2"/>
  <c r="DZ957" i="2" s="1"/>
  <c r="DW957" i="2"/>
  <c r="DX957" i="2" s="1"/>
  <c r="DU957" i="2"/>
  <c r="DV957" i="2" s="1"/>
  <c r="EC957" i="2" s="1"/>
  <c r="CR957" i="2" s="1"/>
  <c r="CT957" i="2" s="1"/>
  <c r="DQ957" i="2"/>
  <c r="DR957" i="2" s="1"/>
  <c r="DS957" i="2" s="1"/>
  <c r="DF957" i="2"/>
  <c r="DJ957" i="2" s="1"/>
  <c r="CL957" i="2"/>
  <c r="CF957" i="2"/>
  <c r="CE957" i="2"/>
  <c r="CD957" i="2"/>
  <c r="CC957" i="2"/>
  <c r="BZ957" i="2"/>
  <c r="CK957" i="2" s="1"/>
  <c r="BY957" i="2"/>
  <c r="BX957" i="2"/>
  <c r="BW957" i="2"/>
  <c r="BV957" i="2"/>
  <c r="BP957" i="2"/>
  <c r="BO957" i="2"/>
  <c r="BN957" i="2"/>
  <c r="BM957" i="2"/>
  <c r="BL957" i="2"/>
  <c r="BK957" i="2"/>
  <c r="BJ957" i="2"/>
  <c r="BI957" i="2"/>
  <c r="AT957" i="2"/>
  <c r="V957" i="2"/>
  <c r="EA956" i="2"/>
  <c r="EB956" i="2" s="1"/>
  <c r="DY956" i="2"/>
  <c r="DZ956" i="2" s="1"/>
  <c r="DW956" i="2"/>
  <c r="DX956" i="2" s="1"/>
  <c r="DU956" i="2"/>
  <c r="DV956" i="2" s="1"/>
  <c r="EC956" i="2" s="1"/>
  <c r="CR956" i="2" s="1"/>
  <c r="CT956" i="2" s="1"/>
  <c r="DQ956" i="2"/>
  <c r="DR956" i="2" s="1"/>
  <c r="DS956" i="2" s="1"/>
  <c r="DF956" i="2"/>
  <c r="DJ956" i="2" s="1"/>
  <c r="CL956" i="2"/>
  <c r="CF956" i="2"/>
  <c r="CE956" i="2"/>
  <c r="CD956" i="2"/>
  <c r="CC956" i="2"/>
  <c r="BZ956" i="2"/>
  <c r="CK956" i="2" s="1"/>
  <c r="BY956" i="2"/>
  <c r="BX956" i="2"/>
  <c r="BW956" i="2"/>
  <c r="BV956" i="2"/>
  <c r="BP956" i="2"/>
  <c r="BO956" i="2"/>
  <c r="BN956" i="2"/>
  <c r="BM956" i="2"/>
  <c r="BL956" i="2"/>
  <c r="BK956" i="2"/>
  <c r="BJ956" i="2"/>
  <c r="BI956" i="2"/>
  <c r="AT956" i="2"/>
  <c r="V956" i="2"/>
  <c r="EA955" i="2"/>
  <c r="EB955" i="2" s="1"/>
  <c r="DY955" i="2"/>
  <c r="DZ955" i="2" s="1"/>
  <c r="DW955" i="2"/>
  <c r="DX955" i="2" s="1"/>
  <c r="DU955" i="2"/>
  <c r="DV955" i="2" s="1"/>
  <c r="EC955" i="2" s="1"/>
  <c r="CR955" i="2" s="1"/>
  <c r="CT955" i="2" s="1"/>
  <c r="DN955" i="2" s="1"/>
  <c r="DO955" i="2" s="1"/>
  <c r="DQ955" i="2"/>
  <c r="DR955" i="2" s="1"/>
  <c r="DS955" i="2" s="1"/>
  <c r="DF955" i="2"/>
  <c r="DJ955" i="2" s="1"/>
  <c r="CL955" i="2"/>
  <c r="CF955" i="2"/>
  <c r="CE955" i="2"/>
  <c r="CD955" i="2"/>
  <c r="CC955" i="2"/>
  <c r="BZ955" i="2"/>
  <c r="CK955" i="2" s="1"/>
  <c r="BY955" i="2"/>
  <c r="BX955" i="2"/>
  <c r="BW955" i="2"/>
  <c r="BV955" i="2"/>
  <c r="BP955" i="2"/>
  <c r="BO955" i="2"/>
  <c r="BN955" i="2"/>
  <c r="BM955" i="2"/>
  <c r="BL955" i="2"/>
  <c r="BK955" i="2"/>
  <c r="BJ955" i="2"/>
  <c r="BI955" i="2"/>
  <c r="AT955" i="2"/>
  <c r="V955" i="2"/>
  <c r="EA954" i="2"/>
  <c r="EB954" i="2" s="1"/>
  <c r="DY954" i="2"/>
  <c r="DZ954" i="2" s="1"/>
  <c r="DW954" i="2"/>
  <c r="DX954" i="2" s="1"/>
  <c r="DU954" i="2"/>
  <c r="DV954" i="2" s="1"/>
  <c r="EC954" i="2" s="1"/>
  <c r="CR954" i="2" s="1"/>
  <c r="CT954" i="2" s="1"/>
  <c r="DQ954" i="2"/>
  <c r="DR954" i="2" s="1"/>
  <c r="DS954" i="2" s="1"/>
  <c r="DF954" i="2"/>
  <c r="DJ954" i="2" s="1"/>
  <c r="CL954" i="2"/>
  <c r="CF954" i="2"/>
  <c r="CE954" i="2"/>
  <c r="CD954" i="2"/>
  <c r="CC954" i="2"/>
  <c r="BZ954" i="2"/>
  <c r="CK954" i="2" s="1"/>
  <c r="BY954" i="2"/>
  <c r="BX954" i="2"/>
  <c r="BW954" i="2"/>
  <c r="BV954" i="2"/>
  <c r="BP954" i="2"/>
  <c r="BO954" i="2"/>
  <c r="BN954" i="2"/>
  <c r="BM954" i="2"/>
  <c r="BL954" i="2"/>
  <c r="BK954" i="2"/>
  <c r="BJ954" i="2"/>
  <c r="BI954" i="2"/>
  <c r="AT954" i="2"/>
  <c r="V954" i="2"/>
  <c r="EA953" i="2"/>
  <c r="EB953" i="2" s="1"/>
  <c r="DY953" i="2"/>
  <c r="DZ953" i="2" s="1"/>
  <c r="DW953" i="2"/>
  <c r="DX953" i="2" s="1"/>
  <c r="DU953" i="2"/>
  <c r="DV953" i="2" s="1"/>
  <c r="EC953" i="2" s="1"/>
  <c r="CR953" i="2" s="1"/>
  <c r="CT953" i="2" s="1"/>
  <c r="DQ953" i="2"/>
  <c r="DR953" i="2" s="1"/>
  <c r="DS953" i="2" s="1"/>
  <c r="DF953" i="2"/>
  <c r="DJ953" i="2" s="1"/>
  <c r="CL953" i="2"/>
  <c r="CF953" i="2"/>
  <c r="CE953" i="2"/>
  <c r="CD953" i="2"/>
  <c r="CC953" i="2"/>
  <c r="BZ953" i="2"/>
  <c r="CK953" i="2" s="1"/>
  <c r="BY953" i="2"/>
  <c r="BX953" i="2"/>
  <c r="BW953" i="2"/>
  <c r="BV953" i="2"/>
  <c r="BP953" i="2"/>
  <c r="BO953" i="2"/>
  <c r="BN953" i="2"/>
  <c r="BM953" i="2"/>
  <c r="BL953" i="2"/>
  <c r="BK953" i="2"/>
  <c r="BJ953" i="2"/>
  <c r="BI953" i="2"/>
  <c r="AT953" i="2"/>
  <c r="V953" i="2"/>
  <c r="EA952" i="2"/>
  <c r="EB952" i="2" s="1"/>
  <c r="DY952" i="2"/>
  <c r="DZ952" i="2" s="1"/>
  <c r="DW952" i="2"/>
  <c r="DX952" i="2" s="1"/>
  <c r="DU952" i="2"/>
  <c r="DV952" i="2" s="1"/>
  <c r="EC952" i="2" s="1"/>
  <c r="CR952" i="2" s="1"/>
  <c r="CT952" i="2" s="1"/>
  <c r="DQ952" i="2"/>
  <c r="DR952" i="2" s="1"/>
  <c r="DS952" i="2" s="1"/>
  <c r="DF952" i="2"/>
  <c r="DJ952" i="2" s="1"/>
  <c r="CL952" i="2"/>
  <c r="CF952" i="2"/>
  <c r="CE952" i="2"/>
  <c r="CD952" i="2"/>
  <c r="CC952" i="2"/>
  <c r="BZ952" i="2"/>
  <c r="CK952" i="2" s="1"/>
  <c r="BY952" i="2"/>
  <c r="BX952" i="2"/>
  <c r="BW952" i="2"/>
  <c r="BV952" i="2"/>
  <c r="BP952" i="2"/>
  <c r="BO952" i="2"/>
  <c r="BN952" i="2"/>
  <c r="BM952" i="2"/>
  <c r="BL952" i="2"/>
  <c r="BK952" i="2"/>
  <c r="BJ952" i="2"/>
  <c r="BI952" i="2"/>
  <c r="AT952" i="2"/>
  <c r="V952" i="2"/>
  <c r="EA951" i="2"/>
  <c r="EB951" i="2" s="1"/>
  <c r="DY951" i="2"/>
  <c r="DZ951" i="2" s="1"/>
  <c r="DW951" i="2"/>
  <c r="DX951" i="2" s="1"/>
  <c r="DU951" i="2"/>
  <c r="DV951" i="2" s="1"/>
  <c r="EC951" i="2" s="1"/>
  <c r="CR951" i="2" s="1"/>
  <c r="CT951" i="2" s="1"/>
  <c r="DQ951" i="2"/>
  <c r="DR951" i="2" s="1"/>
  <c r="DS951" i="2" s="1"/>
  <c r="DF951" i="2"/>
  <c r="DJ951" i="2" s="1"/>
  <c r="CL951" i="2"/>
  <c r="CF951" i="2"/>
  <c r="CE951" i="2"/>
  <c r="CD951" i="2"/>
  <c r="CC951" i="2"/>
  <c r="BZ951" i="2"/>
  <c r="CK951" i="2" s="1"/>
  <c r="BY951" i="2"/>
  <c r="BX951" i="2"/>
  <c r="BW951" i="2"/>
  <c r="BV951" i="2"/>
  <c r="BP951" i="2"/>
  <c r="BO951" i="2"/>
  <c r="BN951" i="2"/>
  <c r="BM951" i="2"/>
  <c r="BL951" i="2"/>
  <c r="BK951" i="2"/>
  <c r="BJ951" i="2"/>
  <c r="BI951" i="2"/>
  <c r="AT951" i="2"/>
  <c r="V951" i="2"/>
  <c r="EA950" i="2"/>
  <c r="EB950" i="2" s="1"/>
  <c r="DY950" i="2"/>
  <c r="DZ950" i="2" s="1"/>
  <c r="DW950" i="2"/>
  <c r="DX950" i="2" s="1"/>
  <c r="DU950" i="2"/>
  <c r="DV950" i="2" s="1"/>
  <c r="EC950" i="2" s="1"/>
  <c r="CR950" i="2" s="1"/>
  <c r="CT950" i="2" s="1"/>
  <c r="DQ950" i="2"/>
  <c r="DR950" i="2" s="1"/>
  <c r="DS950" i="2" s="1"/>
  <c r="DF950" i="2"/>
  <c r="DJ950" i="2" s="1"/>
  <c r="CL950" i="2"/>
  <c r="CF950" i="2"/>
  <c r="CE950" i="2"/>
  <c r="CD950" i="2"/>
  <c r="CC950" i="2"/>
  <c r="BZ950" i="2"/>
  <c r="CK950" i="2" s="1"/>
  <c r="BY950" i="2"/>
  <c r="BX950" i="2"/>
  <c r="BW950" i="2"/>
  <c r="BV950" i="2"/>
  <c r="BP950" i="2"/>
  <c r="BO950" i="2"/>
  <c r="BN950" i="2"/>
  <c r="BM950" i="2"/>
  <c r="BL950" i="2"/>
  <c r="BK950" i="2"/>
  <c r="BJ950" i="2"/>
  <c r="BI950" i="2"/>
  <c r="AT950" i="2"/>
  <c r="V950" i="2"/>
  <c r="EA949" i="2"/>
  <c r="EB949" i="2" s="1"/>
  <c r="DY949" i="2"/>
  <c r="DZ949" i="2" s="1"/>
  <c r="DW949" i="2"/>
  <c r="DX949" i="2" s="1"/>
  <c r="DU949" i="2"/>
  <c r="DV949" i="2" s="1"/>
  <c r="EC949" i="2" s="1"/>
  <c r="CR949" i="2" s="1"/>
  <c r="CT949" i="2" s="1"/>
  <c r="DQ949" i="2"/>
  <c r="DR949" i="2" s="1"/>
  <c r="DS949" i="2" s="1"/>
  <c r="DF949" i="2"/>
  <c r="DJ949" i="2" s="1"/>
  <c r="CL949" i="2"/>
  <c r="CF949" i="2"/>
  <c r="CE949" i="2"/>
  <c r="CD949" i="2"/>
  <c r="CC949" i="2"/>
  <c r="BZ949" i="2"/>
  <c r="CK949" i="2" s="1"/>
  <c r="BY949" i="2"/>
  <c r="BX949" i="2"/>
  <c r="BW949" i="2"/>
  <c r="BV949" i="2"/>
  <c r="BP949" i="2"/>
  <c r="BO949" i="2"/>
  <c r="BN949" i="2"/>
  <c r="BM949" i="2"/>
  <c r="BL949" i="2"/>
  <c r="BK949" i="2"/>
  <c r="BJ949" i="2"/>
  <c r="BI949" i="2"/>
  <c r="AT949" i="2"/>
  <c r="V949" i="2"/>
  <c r="EA948" i="2"/>
  <c r="EB948" i="2" s="1"/>
  <c r="DY948" i="2"/>
  <c r="DZ948" i="2" s="1"/>
  <c r="DW948" i="2"/>
  <c r="DX948" i="2" s="1"/>
  <c r="DU948" i="2"/>
  <c r="DV948" i="2" s="1"/>
  <c r="EC948" i="2" s="1"/>
  <c r="CR948" i="2" s="1"/>
  <c r="CT948" i="2" s="1"/>
  <c r="DQ948" i="2"/>
  <c r="DR948" i="2" s="1"/>
  <c r="DS948" i="2" s="1"/>
  <c r="DF948" i="2"/>
  <c r="DJ948" i="2" s="1"/>
  <c r="CL948" i="2"/>
  <c r="CF948" i="2"/>
  <c r="CE948" i="2"/>
  <c r="CD948" i="2"/>
  <c r="CC948" i="2"/>
  <c r="BZ948" i="2"/>
  <c r="CK948" i="2" s="1"/>
  <c r="BY948" i="2"/>
  <c r="BX948" i="2"/>
  <c r="BW948" i="2"/>
  <c r="BV948" i="2"/>
  <c r="BP948" i="2"/>
  <c r="BO948" i="2"/>
  <c r="BN948" i="2"/>
  <c r="BM948" i="2"/>
  <c r="BL948" i="2"/>
  <c r="BK948" i="2"/>
  <c r="BJ948" i="2"/>
  <c r="BI948" i="2"/>
  <c r="AT948" i="2"/>
  <c r="V948" i="2"/>
  <c r="EA947" i="2"/>
  <c r="EB947" i="2" s="1"/>
  <c r="DY947" i="2"/>
  <c r="DZ947" i="2" s="1"/>
  <c r="DW947" i="2"/>
  <c r="DX947" i="2" s="1"/>
  <c r="DU947" i="2"/>
  <c r="DV947" i="2" s="1"/>
  <c r="EC947" i="2" s="1"/>
  <c r="CR947" i="2" s="1"/>
  <c r="CT947" i="2" s="1"/>
  <c r="DQ947" i="2"/>
  <c r="DR947" i="2" s="1"/>
  <c r="DS947" i="2" s="1"/>
  <c r="DF947" i="2"/>
  <c r="DJ947" i="2" s="1"/>
  <c r="CL947" i="2"/>
  <c r="CF947" i="2"/>
  <c r="CE947" i="2"/>
  <c r="CD947" i="2"/>
  <c r="CC947" i="2"/>
  <c r="BZ947" i="2"/>
  <c r="CK947" i="2" s="1"/>
  <c r="BY947" i="2"/>
  <c r="BX947" i="2"/>
  <c r="BW947" i="2"/>
  <c r="BV947" i="2"/>
  <c r="BP947" i="2"/>
  <c r="BO947" i="2"/>
  <c r="BN947" i="2"/>
  <c r="BM947" i="2"/>
  <c r="BL947" i="2"/>
  <c r="BK947" i="2"/>
  <c r="BJ947" i="2"/>
  <c r="BI947" i="2"/>
  <c r="AT947" i="2"/>
  <c r="V947" i="2"/>
  <c r="EA946" i="2"/>
  <c r="EB946" i="2" s="1"/>
  <c r="DY946" i="2"/>
  <c r="DZ946" i="2" s="1"/>
  <c r="DW946" i="2"/>
  <c r="DX946" i="2" s="1"/>
  <c r="DU946" i="2"/>
  <c r="DV946" i="2" s="1"/>
  <c r="EC946" i="2" s="1"/>
  <c r="CR946" i="2" s="1"/>
  <c r="CT946" i="2" s="1"/>
  <c r="DQ946" i="2"/>
  <c r="DR946" i="2" s="1"/>
  <c r="DS946" i="2" s="1"/>
  <c r="DF946" i="2"/>
  <c r="DJ946" i="2" s="1"/>
  <c r="CL946" i="2"/>
  <c r="CF946" i="2"/>
  <c r="CE946" i="2"/>
  <c r="CD946" i="2"/>
  <c r="CC946" i="2"/>
  <c r="BZ946" i="2"/>
  <c r="CK946" i="2" s="1"/>
  <c r="BY946" i="2"/>
  <c r="BX946" i="2"/>
  <c r="BW946" i="2"/>
  <c r="BV946" i="2"/>
  <c r="BP946" i="2"/>
  <c r="BO946" i="2"/>
  <c r="BN946" i="2"/>
  <c r="BM946" i="2"/>
  <c r="BL946" i="2"/>
  <c r="BK946" i="2"/>
  <c r="BJ946" i="2"/>
  <c r="BI946" i="2"/>
  <c r="AT946" i="2"/>
  <c r="V946" i="2"/>
  <c r="EA945" i="2"/>
  <c r="EB945" i="2" s="1"/>
  <c r="DY945" i="2"/>
  <c r="DZ945" i="2" s="1"/>
  <c r="DW945" i="2"/>
  <c r="DX945" i="2" s="1"/>
  <c r="DU945" i="2"/>
  <c r="DV945" i="2" s="1"/>
  <c r="EC945" i="2" s="1"/>
  <c r="CR945" i="2" s="1"/>
  <c r="CT945" i="2" s="1"/>
  <c r="DQ945" i="2"/>
  <c r="DR945" i="2" s="1"/>
  <c r="DS945" i="2" s="1"/>
  <c r="DF945" i="2"/>
  <c r="DJ945" i="2" s="1"/>
  <c r="CL945" i="2"/>
  <c r="CF945" i="2"/>
  <c r="CE945" i="2"/>
  <c r="CD945" i="2"/>
  <c r="CC945" i="2"/>
  <c r="BZ945" i="2"/>
  <c r="CK945" i="2" s="1"/>
  <c r="BY945" i="2"/>
  <c r="BX945" i="2"/>
  <c r="BW945" i="2"/>
  <c r="BV945" i="2"/>
  <c r="BP945" i="2"/>
  <c r="BO945" i="2"/>
  <c r="BN945" i="2"/>
  <c r="BM945" i="2"/>
  <c r="BL945" i="2"/>
  <c r="BK945" i="2"/>
  <c r="BJ945" i="2"/>
  <c r="BI945" i="2"/>
  <c r="AT945" i="2"/>
  <c r="V945" i="2"/>
  <c r="EA944" i="2"/>
  <c r="EB944" i="2" s="1"/>
  <c r="DY944" i="2"/>
  <c r="DZ944" i="2" s="1"/>
  <c r="DW944" i="2"/>
  <c r="DX944" i="2" s="1"/>
  <c r="DU944" i="2"/>
  <c r="DV944" i="2" s="1"/>
  <c r="EC944" i="2" s="1"/>
  <c r="CR944" i="2" s="1"/>
  <c r="CT944" i="2" s="1"/>
  <c r="DQ944" i="2"/>
  <c r="DR944" i="2" s="1"/>
  <c r="DS944" i="2" s="1"/>
  <c r="DF944" i="2"/>
  <c r="DJ944" i="2" s="1"/>
  <c r="CL944" i="2"/>
  <c r="CF944" i="2"/>
  <c r="CE944" i="2"/>
  <c r="CD944" i="2"/>
  <c r="CC944" i="2"/>
  <c r="BZ944" i="2"/>
  <c r="CK944" i="2" s="1"/>
  <c r="BY944" i="2"/>
  <c r="BX944" i="2"/>
  <c r="BW944" i="2"/>
  <c r="BV944" i="2"/>
  <c r="BP944" i="2"/>
  <c r="BO944" i="2"/>
  <c r="BN944" i="2"/>
  <c r="BM944" i="2"/>
  <c r="BL944" i="2"/>
  <c r="BK944" i="2"/>
  <c r="BJ944" i="2"/>
  <c r="BI944" i="2"/>
  <c r="AT944" i="2"/>
  <c r="V944" i="2"/>
  <c r="EA943" i="2"/>
  <c r="EB943" i="2" s="1"/>
  <c r="DY943" i="2"/>
  <c r="DZ943" i="2" s="1"/>
  <c r="DW943" i="2"/>
  <c r="DX943" i="2" s="1"/>
  <c r="DU943" i="2"/>
  <c r="DV943" i="2" s="1"/>
  <c r="EC943" i="2" s="1"/>
  <c r="CR943" i="2" s="1"/>
  <c r="CT943" i="2" s="1"/>
  <c r="DQ943" i="2"/>
  <c r="DR943" i="2" s="1"/>
  <c r="DS943" i="2" s="1"/>
  <c r="DF943" i="2"/>
  <c r="DJ943" i="2" s="1"/>
  <c r="CL943" i="2"/>
  <c r="CF943" i="2"/>
  <c r="CE943" i="2"/>
  <c r="CD943" i="2"/>
  <c r="CC943" i="2"/>
  <c r="BZ943" i="2"/>
  <c r="CK943" i="2" s="1"/>
  <c r="BY943" i="2"/>
  <c r="BX943" i="2"/>
  <c r="BW943" i="2"/>
  <c r="BV943" i="2"/>
  <c r="BP943" i="2"/>
  <c r="BO943" i="2"/>
  <c r="BN943" i="2"/>
  <c r="BM943" i="2"/>
  <c r="BL943" i="2"/>
  <c r="BK943" i="2"/>
  <c r="BJ943" i="2"/>
  <c r="BI943" i="2"/>
  <c r="AT943" i="2"/>
  <c r="V943" i="2"/>
  <c r="EA942" i="2"/>
  <c r="EB942" i="2" s="1"/>
  <c r="DY942" i="2"/>
  <c r="DZ942" i="2" s="1"/>
  <c r="DW942" i="2"/>
  <c r="DX942" i="2" s="1"/>
  <c r="DU942" i="2"/>
  <c r="DV942" i="2" s="1"/>
  <c r="EC942" i="2" s="1"/>
  <c r="CR942" i="2" s="1"/>
  <c r="CT942" i="2" s="1"/>
  <c r="DQ942" i="2"/>
  <c r="DR942" i="2" s="1"/>
  <c r="DS942" i="2" s="1"/>
  <c r="DF942" i="2"/>
  <c r="DJ942" i="2" s="1"/>
  <c r="CL942" i="2"/>
  <c r="CF942" i="2"/>
  <c r="CE942" i="2"/>
  <c r="CD942" i="2"/>
  <c r="CC942" i="2"/>
  <c r="BZ942" i="2"/>
  <c r="CK942" i="2" s="1"/>
  <c r="BY942" i="2"/>
  <c r="BX942" i="2"/>
  <c r="BW942" i="2"/>
  <c r="BV942" i="2"/>
  <c r="BP942" i="2"/>
  <c r="BO942" i="2"/>
  <c r="BN942" i="2"/>
  <c r="BM942" i="2"/>
  <c r="BL942" i="2"/>
  <c r="BK942" i="2"/>
  <c r="BJ942" i="2"/>
  <c r="BI942" i="2"/>
  <c r="AT942" i="2"/>
  <c r="V942" i="2"/>
  <c r="EA941" i="2"/>
  <c r="EB941" i="2" s="1"/>
  <c r="DY941" i="2"/>
  <c r="DZ941" i="2" s="1"/>
  <c r="DW941" i="2"/>
  <c r="DX941" i="2" s="1"/>
  <c r="DU941" i="2"/>
  <c r="DV941" i="2" s="1"/>
  <c r="EC941" i="2" s="1"/>
  <c r="CR941" i="2" s="1"/>
  <c r="CT941" i="2" s="1"/>
  <c r="DQ941" i="2"/>
  <c r="DR941" i="2" s="1"/>
  <c r="DS941" i="2" s="1"/>
  <c r="DF941" i="2"/>
  <c r="DJ941" i="2" s="1"/>
  <c r="CL941" i="2"/>
  <c r="CF941" i="2"/>
  <c r="CE941" i="2"/>
  <c r="CD941" i="2"/>
  <c r="CC941" i="2"/>
  <c r="BZ941" i="2"/>
  <c r="CK941" i="2" s="1"/>
  <c r="BY941" i="2"/>
  <c r="BX941" i="2"/>
  <c r="BW941" i="2"/>
  <c r="BV941" i="2"/>
  <c r="BP941" i="2"/>
  <c r="BO941" i="2"/>
  <c r="BN941" i="2"/>
  <c r="BM941" i="2"/>
  <c r="BL941" i="2"/>
  <c r="BK941" i="2"/>
  <c r="BJ941" i="2"/>
  <c r="BI941" i="2"/>
  <c r="AT941" i="2"/>
  <c r="V941" i="2"/>
  <c r="EA940" i="2"/>
  <c r="EB940" i="2" s="1"/>
  <c r="DY940" i="2"/>
  <c r="DZ940" i="2" s="1"/>
  <c r="DW940" i="2"/>
  <c r="DX940" i="2" s="1"/>
  <c r="DU940" i="2"/>
  <c r="DV940" i="2" s="1"/>
  <c r="EC940" i="2" s="1"/>
  <c r="CR940" i="2" s="1"/>
  <c r="CT940" i="2" s="1"/>
  <c r="DQ940" i="2"/>
  <c r="DR940" i="2" s="1"/>
  <c r="DS940" i="2" s="1"/>
  <c r="DF940" i="2"/>
  <c r="DJ940" i="2" s="1"/>
  <c r="CL940" i="2"/>
  <c r="CF940" i="2"/>
  <c r="CE940" i="2"/>
  <c r="CD940" i="2"/>
  <c r="CC940" i="2"/>
  <c r="BZ940" i="2"/>
  <c r="CK940" i="2" s="1"/>
  <c r="BY940" i="2"/>
  <c r="BX940" i="2"/>
  <c r="BW940" i="2"/>
  <c r="BV940" i="2"/>
  <c r="BP940" i="2"/>
  <c r="BO940" i="2"/>
  <c r="BN940" i="2"/>
  <c r="BM940" i="2"/>
  <c r="BL940" i="2"/>
  <c r="BK940" i="2"/>
  <c r="BJ940" i="2"/>
  <c r="BI940" i="2"/>
  <c r="AT940" i="2"/>
  <c r="V940" i="2"/>
  <c r="EA939" i="2"/>
  <c r="EB939" i="2" s="1"/>
  <c r="DY939" i="2"/>
  <c r="DZ939" i="2" s="1"/>
  <c r="DW939" i="2"/>
  <c r="DX939" i="2" s="1"/>
  <c r="DU939" i="2"/>
  <c r="DV939" i="2" s="1"/>
  <c r="EC939" i="2" s="1"/>
  <c r="CR939" i="2" s="1"/>
  <c r="CT939" i="2" s="1"/>
  <c r="DQ939" i="2"/>
  <c r="DR939" i="2" s="1"/>
  <c r="DS939" i="2" s="1"/>
  <c r="DF939" i="2"/>
  <c r="DJ939" i="2" s="1"/>
  <c r="CL939" i="2"/>
  <c r="CF939" i="2"/>
  <c r="CE939" i="2"/>
  <c r="CD939" i="2"/>
  <c r="CC939" i="2"/>
  <c r="BZ939" i="2"/>
  <c r="CK939" i="2" s="1"/>
  <c r="BY939" i="2"/>
  <c r="BX939" i="2"/>
  <c r="BW939" i="2"/>
  <c r="BV939" i="2"/>
  <c r="BP939" i="2"/>
  <c r="BO939" i="2"/>
  <c r="BN939" i="2"/>
  <c r="BM939" i="2"/>
  <c r="BL939" i="2"/>
  <c r="BK939" i="2"/>
  <c r="BJ939" i="2"/>
  <c r="BI939" i="2"/>
  <c r="AT939" i="2"/>
  <c r="V939" i="2"/>
  <c r="EA938" i="2"/>
  <c r="EB938" i="2" s="1"/>
  <c r="DY938" i="2"/>
  <c r="DZ938" i="2" s="1"/>
  <c r="DW938" i="2"/>
  <c r="DX938" i="2" s="1"/>
  <c r="DU938" i="2"/>
  <c r="DV938" i="2" s="1"/>
  <c r="EC938" i="2" s="1"/>
  <c r="CR938" i="2" s="1"/>
  <c r="CT938" i="2" s="1"/>
  <c r="DQ938" i="2"/>
  <c r="DR938" i="2" s="1"/>
  <c r="DS938" i="2" s="1"/>
  <c r="DF938" i="2"/>
  <c r="DJ938" i="2" s="1"/>
  <c r="CL938" i="2"/>
  <c r="CF938" i="2"/>
  <c r="CE938" i="2"/>
  <c r="CD938" i="2"/>
  <c r="CC938" i="2"/>
  <c r="BZ938" i="2"/>
  <c r="CK938" i="2" s="1"/>
  <c r="BY938" i="2"/>
  <c r="BX938" i="2"/>
  <c r="BW938" i="2"/>
  <c r="BV938" i="2"/>
  <c r="BP938" i="2"/>
  <c r="BO938" i="2"/>
  <c r="BN938" i="2"/>
  <c r="BM938" i="2"/>
  <c r="BL938" i="2"/>
  <c r="BK938" i="2"/>
  <c r="BJ938" i="2"/>
  <c r="BI938" i="2"/>
  <c r="AT938" i="2"/>
  <c r="V938" i="2"/>
  <c r="EA937" i="2"/>
  <c r="EB937" i="2" s="1"/>
  <c r="DY937" i="2"/>
  <c r="DZ937" i="2" s="1"/>
  <c r="DW937" i="2"/>
  <c r="DX937" i="2" s="1"/>
  <c r="DU937" i="2"/>
  <c r="DV937" i="2" s="1"/>
  <c r="EC937" i="2" s="1"/>
  <c r="CR937" i="2" s="1"/>
  <c r="CT937" i="2" s="1"/>
  <c r="DQ937" i="2"/>
  <c r="DR937" i="2" s="1"/>
  <c r="DS937" i="2" s="1"/>
  <c r="DF937" i="2"/>
  <c r="DJ937" i="2" s="1"/>
  <c r="CL937" i="2"/>
  <c r="CF937" i="2"/>
  <c r="CE937" i="2"/>
  <c r="CD937" i="2"/>
  <c r="CC937" i="2"/>
  <c r="BZ937" i="2"/>
  <c r="CK937" i="2" s="1"/>
  <c r="BY937" i="2"/>
  <c r="BX937" i="2"/>
  <c r="BW937" i="2"/>
  <c r="BV937" i="2"/>
  <c r="BP937" i="2"/>
  <c r="BO937" i="2"/>
  <c r="BN937" i="2"/>
  <c r="BM937" i="2"/>
  <c r="BL937" i="2"/>
  <c r="BK937" i="2"/>
  <c r="BJ937" i="2"/>
  <c r="BI937" i="2"/>
  <c r="AT937" i="2"/>
  <c r="V937" i="2"/>
  <c r="EA936" i="2"/>
  <c r="EB936" i="2" s="1"/>
  <c r="DY936" i="2"/>
  <c r="DZ936" i="2" s="1"/>
  <c r="DW936" i="2"/>
  <c r="DX936" i="2" s="1"/>
  <c r="DU936" i="2"/>
  <c r="DV936" i="2" s="1"/>
  <c r="EC936" i="2" s="1"/>
  <c r="CR936" i="2" s="1"/>
  <c r="CT936" i="2" s="1"/>
  <c r="DQ936" i="2"/>
  <c r="DR936" i="2" s="1"/>
  <c r="DS936" i="2" s="1"/>
  <c r="DF936" i="2"/>
  <c r="DJ936" i="2" s="1"/>
  <c r="CL936" i="2"/>
  <c r="CF936" i="2"/>
  <c r="CE936" i="2"/>
  <c r="CD936" i="2"/>
  <c r="CC936" i="2"/>
  <c r="BZ936" i="2"/>
  <c r="CK936" i="2" s="1"/>
  <c r="BY936" i="2"/>
  <c r="BX936" i="2"/>
  <c r="BW936" i="2"/>
  <c r="BV936" i="2"/>
  <c r="BP936" i="2"/>
  <c r="BO936" i="2"/>
  <c r="BN936" i="2"/>
  <c r="BM936" i="2"/>
  <c r="BL936" i="2"/>
  <c r="BK936" i="2"/>
  <c r="BJ936" i="2"/>
  <c r="BI936" i="2"/>
  <c r="AT936" i="2"/>
  <c r="V936" i="2"/>
  <c r="EA935" i="2"/>
  <c r="EB935" i="2" s="1"/>
  <c r="DY935" i="2"/>
  <c r="DZ935" i="2" s="1"/>
  <c r="DW935" i="2"/>
  <c r="DX935" i="2" s="1"/>
  <c r="DU935" i="2"/>
  <c r="DV935" i="2" s="1"/>
  <c r="EC935" i="2" s="1"/>
  <c r="CR935" i="2" s="1"/>
  <c r="CT935" i="2" s="1"/>
  <c r="DQ935" i="2"/>
  <c r="DR935" i="2" s="1"/>
  <c r="DS935" i="2" s="1"/>
  <c r="DF935" i="2"/>
  <c r="DJ935" i="2" s="1"/>
  <c r="CL935" i="2"/>
  <c r="CF935" i="2"/>
  <c r="CE935" i="2"/>
  <c r="CD935" i="2"/>
  <c r="CC935" i="2"/>
  <c r="BZ935" i="2"/>
  <c r="CK935" i="2" s="1"/>
  <c r="BY935" i="2"/>
  <c r="BX935" i="2"/>
  <c r="BW935" i="2"/>
  <c r="BV935" i="2"/>
  <c r="BP935" i="2"/>
  <c r="BO935" i="2"/>
  <c r="BN935" i="2"/>
  <c r="BM935" i="2"/>
  <c r="BL935" i="2"/>
  <c r="BK935" i="2"/>
  <c r="BJ935" i="2"/>
  <c r="BI935" i="2"/>
  <c r="AT935" i="2"/>
  <c r="V935" i="2"/>
  <c r="EA934" i="2"/>
  <c r="EB934" i="2" s="1"/>
  <c r="DY934" i="2"/>
  <c r="DZ934" i="2" s="1"/>
  <c r="DW934" i="2"/>
  <c r="DX934" i="2" s="1"/>
  <c r="DU934" i="2"/>
  <c r="DV934" i="2" s="1"/>
  <c r="EC934" i="2" s="1"/>
  <c r="CR934" i="2" s="1"/>
  <c r="CT934" i="2" s="1"/>
  <c r="DQ934" i="2"/>
  <c r="DR934" i="2" s="1"/>
  <c r="DS934" i="2" s="1"/>
  <c r="DF934" i="2"/>
  <c r="DJ934" i="2" s="1"/>
  <c r="CL934" i="2"/>
  <c r="CF934" i="2"/>
  <c r="CE934" i="2"/>
  <c r="CD934" i="2"/>
  <c r="CC934" i="2"/>
  <c r="BZ934" i="2"/>
  <c r="CK934" i="2" s="1"/>
  <c r="BY934" i="2"/>
  <c r="BX934" i="2"/>
  <c r="BW934" i="2"/>
  <c r="BV934" i="2"/>
  <c r="BP934" i="2"/>
  <c r="BO934" i="2"/>
  <c r="BN934" i="2"/>
  <c r="BM934" i="2"/>
  <c r="BL934" i="2"/>
  <c r="BK934" i="2"/>
  <c r="BJ934" i="2"/>
  <c r="BI934" i="2"/>
  <c r="AT934" i="2"/>
  <c r="V934" i="2"/>
  <c r="EA933" i="2"/>
  <c r="EB933" i="2" s="1"/>
  <c r="DY933" i="2"/>
  <c r="DZ933" i="2" s="1"/>
  <c r="DW933" i="2"/>
  <c r="DX933" i="2" s="1"/>
  <c r="DU933" i="2"/>
  <c r="DV933" i="2" s="1"/>
  <c r="EC933" i="2" s="1"/>
  <c r="CR933" i="2" s="1"/>
  <c r="CT933" i="2" s="1"/>
  <c r="DQ933" i="2"/>
  <c r="DR933" i="2" s="1"/>
  <c r="DS933" i="2" s="1"/>
  <c r="DF933" i="2"/>
  <c r="DJ933" i="2" s="1"/>
  <c r="CL933" i="2"/>
  <c r="CF933" i="2"/>
  <c r="CE933" i="2"/>
  <c r="CD933" i="2"/>
  <c r="CC933" i="2"/>
  <c r="BZ933" i="2"/>
  <c r="CK933" i="2" s="1"/>
  <c r="BY933" i="2"/>
  <c r="BX933" i="2"/>
  <c r="BW933" i="2"/>
  <c r="BV933" i="2"/>
  <c r="BP933" i="2"/>
  <c r="BO933" i="2"/>
  <c r="BN933" i="2"/>
  <c r="BM933" i="2"/>
  <c r="BL933" i="2"/>
  <c r="BK933" i="2"/>
  <c r="BJ933" i="2"/>
  <c r="BI933" i="2"/>
  <c r="AT933" i="2"/>
  <c r="V933" i="2"/>
  <c r="EA932" i="2"/>
  <c r="EB932" i="2" s="1"/>
  <c r="DY932" i="2"/>
  <c r="DZ932" i="2" s="1"/>
  <c r="DW932" i="2"/>
  <c r="DX932" i="2" s="1"/>
  <c r="DU932" i="2"/>
  <c r="DV932" i="2" s="1"/>
  <c r="EC932" i="2" s="1"/>
  <c r="CR932" i="2" s="1"/>
  <c r="CT932" i="2" s="1"/>
  <c r="DQ932" i="2"/>
  <c r="DR932" i="2" s="1"/>
  <c r="DS932" i="2" s="1"/>
  <c r="DF932" i="2"/>
  <c r="DJ932" i="2" s="1"/>
  <c r="CL932" i="2"/>
  <c r="CF932" i="2"/>
  <c r="CE932" i="2"/>
  <c r="CD932" i="2"/>
  <c r="CC932" i="2"/>
  <c r="BZ932" i="2"/>
  <c r="CK932" i="2" s="1"/>
  <c r="BY932" i="2"/>
  <c r="BX932" i="2"/>
  <c r="BW932" i="2"/>
  <c r="BV932" i="2"/>
  <c r="BP932" i="2"/>
  <c r="BO932" i="2"/>
  <c r="BN932" i="2"/>
  <c r="BM932" i="2"/>
  <c r="BL932" i="2"/>
  <c r="BK932" i="2"/>
  <c r="BJ932" i="2"/>
  <c r="BI932" i="2"/>
  <c r="AT932" i="2"/>
  <c r="V932" i="2"/>
  <c r="EA931" i="2"/>
  <c r="EB931" i="2" s="1"/>
  <c r="DY931" i="2"/>
  <c r="DZ931" i="2" s="1"/>
  <c r="DW931" i="2"/>
  <c r="DX931" i="2" s="1"/>
  <c r="DU931" i="2"/>
  <c r="DV931" i="2" s="1"/>
  <c r="EC931" i="2" s="1"/>
  <c r="CR931" i="2" s="1"/>
  <c r="CT931" i="2" s="1"/>
  <c r="DN931" i="2" s="1"/>
  <c r="DO931" i="2" s="1"/>
  <c r="DQ931" i="2"/>
  <c r="DR931" i="2" s="1"/>
  <c r="DS931" i="2" s="1"/>
  <c r="DF931" i="2"/>
  <c r="DJ931" i="2" s="1"/>
  <c r="CL931" i="2"/>
  <c r="CF931" i="2"/>
  <c r="CE931" i="2"/>
  <c r="CD931" i="2"/>
  <c r="CC931" i="2"/>
  <c r="BZ931" i="2"/>
  <c r="CK931" i="2" s="1"/>
  <c r="BY931" i="2"/>
  <c r="BX931" i="2"/>
  <c r="BW931" i="2"/>
  <c r="BV931" i="2"/>
  <c r="BP931" i="2"/>
  <c r="BO931" i="2"/>
  <c r="BN931" i="2"/>
  <c r="BM931" i="2"/>
  <c r="BL931" i="2"/>
  <c r="BK931" i="2"/>
  <c r="BJ931" i="2"/>
  <c r="BI931" i="2"/>
  <c r="AT931" i="2"/>
  <c r="V931" i="2"/>
  <c r="EA930" i="2"/>
  <c r="EB930" i="2" s="1"/>
  <c r="DY930" i="2"/>
  <c r="DZ930" i="2" s="1"/>
  <c r="DW930" i="2"/>
  <c r="DX930" i="2" s="1"/>
  <c r="DU930" i="2"/>
  <c r="DV930" i="2" s="1"/>
  <c r="EC930" i="2" s="1"/>
  <c r="CR930" i="2" s="1"/>
  <c r="CT930" i="2" s="1"/>
  <c r="DQ930" i="2"/>
  <c r="DR930" i="2" s="1"/>
  <c r="DS930" i="2" s="1"/>
  <c r="DF930" i="2"/>
  <c r="DJ930" i="2" s="1"/>
  <c r="CL930" i="2"/>
  <c r="CF930" i="2"/>
  <c r="CE930" i="2"/>
  <c r="CD930" i="2"/>
  <c r="CC930" i="2"/>
  <c r="BZ930" i="2"/>
  <c r="CK930" i="2" s="1"/>
  <c r="BY930" i="2"/>
  <c r="BX930" i="2"/>
  <c r="BW930" i="2"/>
  <c r="BV930" i="2"/>
  <c r="BP930" i="2"/>
  <c r="BO930" i="2"/>
  <c r="BN930" i="2"/>
  <c r="BM930" i="2"/>
  <c r="BL930" i="2"/>
  <c r="BK930" i="2"/>
  <c r="BJ930" i="2"/>
  <c r="BI930" i="2"/>
  <c r="AT930" i="2"/>
  <c r="V930" i="2"/>
  <c r="EA929" i="2"/>
  <c r="EB929" i="2" s="1"/>
  <c r="DY929" i="2"/>
  <c r="DZ929" i="2" s="1"/>
  <c r="DW929" i="2"/>
  <c r="DX929" i="2" s="1"/>
  <c r="DU929" i="2"/>
  <c r="DV929" i="2" s="1"/>
  <c r="EC929" i="2" s="1"/>
  <c r="CR929" i="2" s="1"/>
  <c r="CT929" i="2" s="1"/>
  <c r="DQ929" i="2"/>
  <c r="DR929" i="2" s="1"/>
  <c r="DS929" i="2" s="1"/>
  <c r="DF929" i="2"/>
  <c r="DJ929" i="2" s="1"/>
  <c r="CL929" i="2"/>
  <c r="CF929" i="2"/>
  <c r="CE929" i="2"/>
  <c r="CD929" i="2"/>
  <c r="CC929" i="2"/>
  <c r="BZ929" i="2"/>
  <c r="CK929" i="2" s="1"/>
  <c r="BY929" i="2"/>
  <c r="BX929" i="2"/>
  <c r="BW929" i="2"/>
  <c r="BV929" i="2"/>
  <c r="BP929" i="2"/>
  <c r="BO929" i="2"/>
  <c r="BN929" i="2"/>
  <c r="BM929" i="2"/>
  <c r="BL929" i="2"/>
  <c r="BK929" i="2"/>
  <c r="BJ929" i="2"/>
  <c r="BI929" i="2"/>
  <c r="AT929" i="2"/>
  <c r="V929" i="2"/>
  <c r="EA928" i="2"/>
  <c r="EB928" i="2" s="1"/>
  <c r="DY928" i="2"/>
  <c r="DZ928" i="2" s="1"/>
  <c r="DW928" i="2"/>
  <c r="DX928" i="2" s="1"/>
  <c r="DU928" i="2"/>
  <c r="DV928" i="2" s="1"/>
  <c r="EC928" i="2" s="1"/>
  <c r="CR928" i="2" s="1"/>
  <c r="CT928" i="2" s="1"/>
  <c r="DQ928" i="2"/>
  <c r="DR928" i="2" s="1"/>
  <c r="DS928" i="2" s="1"/>
  <c r="DF928" i="2"/>
  <c r="DJ928" i="2" s="1"/>
  <c r="CL928" i="2"/>
  <c r="CF928" i="2"/>
  <c r="CE928" i="2"/>
  <c r="CD928" i="2"/>
  <c r="CC928" i="2"/>
  <c r="BZ928" i="2"/>
  <c r="CK928" i="2" s="1"/>
  <c r="BY928" i="2"/>
  <c r="BX928" i="2"/>
  <c r="BW928" i="2"/>
  <c r="BV928" i="2"/>
  <c r="BP928" i="2"/>
  <c r="BO928" i="2"/>
  <c r="BN928" i="2"/>
  <c r="BM928" i="2"/>
  <c r="BL928" i="2"/>
  <c r="BK928" i="2"/>
  <c r="BJ928" i="2"/>
  <c r="BI928" i="2"/>
  <c r="AT928" i="2"/>
  <c r="V928" i="2"/>
  <c r="EA927" i="2"/>
  <c r="EB927" i="2" s="1"/>
  <c r="DY927" i="2"/>
  <c r="DZ927" i="2" s="1"/>
  <c r="DW927" i="2"/>
  <c r="DX927" i="2" s="1"/>
  <c r="DU927" i="2"/>
  <c r="DV927" i="2" s="1"/>
  <c r="EC927" i="2" s="1"/>
  <c r="CR927" i="2" s="1"/>
  <c r="CT927" i="2" s="1"/>
  <c r="DQ927" i="2"/>
  <c r="DR927" i="2" s="1"/>
  <c r="DS927" i="2" s="1"/>
  <c r="DF927" i="2"/>
  <c r="DJ927" i="2" s="1"/>
  <c r="CL927" i="2"/>
  <c r="CF927" i="2"/>
  <c r="CE927" i="2"/>
  <c r="CD927" i="2"/>
  <c r="CC927" i="2"/>
  <c r="BZ927" i="2"/>
  <c r="CK927" i="2" s="1"/>
  <c r="BY927" i="2"/>
  <c r="BX927" i="2"/>
  <c r="BW927" i="2"/>
  <c r="BV927" i="2"/>
  <c r="BP927" i="2"/>
  <c r="BO927" i="2"/>
  <c r="BN927" i="2"/>
  <c r="BM927" i="2"/>
  <c r="BL927" i="2"/>
  <c r="BK927" i="2"/>
  <c r="BJ927" i="2"/>
  <c r="BI927" i="2"/>
  <c r="AT927" i="2"/>
  <c r="V927" i="2"/>
  <c r="EA926" i="2"/>
  <c r="EB926" i="2" s="1"/>
  <c r="DY926" i="2"/>
  <c r="DZ926" i="2" s="1"/>
  <c r="DW926" i="2"/>
  <c r="DX926" i="2" s="1"/>
  <c r="DU926" i="2"/>
  <c r="DV926" i="2" s="1"/>
  <c r="EC926" i="2" s="1"/>
  <c r="CR926" i="2" s="1"/>
  <c r="CT926" i="2" s="1"/>
  <c r="DQ926" i="2"/>
  <c r="DR926" i="2" s="1"/>
  <c r="DS926" i="2" s="1"/>
  <c r="DF926" i="2"/>
  <c r="DJ926" i="2" s="1"/>
  <c r="CL926" i="2"/>
  <c r="CF926" i="2"/>
  <c r="CE926" i="2"/>
  <c r="CD926" i="2"/>
  <c r="CC926" i="2"/>
  <c r="BZ926" i="2"/>
  <c r="CK926" i="2" s="1"/>
  <c r="BY926" i="2"/>
  <c r="BX926" i="2"/>
  <c r="BW926" i="2"/>
  <c r="BV926" i="2"/>
  <c r="BP926" i="2"/>
  <c r="BO926" i="2"/>
  <c r="BN926" i="2"/>
  <c r="BM926" i="2"/>
  <c r="BL926" i="2"/>
  <c r="BK926" i="2"/>
  <c r="BJ926" i="2"/>
  <c r="BI926" i="2"/>
  <c r="AT926" i="2"/>
  <c r="V926" i="2"/>
  <c r="EA925" i="2"/>
  <c r="EB925" i="2" s="1"/>
  <c r="DY925" i="2"/>
  <c r="DZ925" i="2" s="1"/>
  <c r="DW925" i="2"/>
  <c r="DX925" i="2" s="1"/>
  <c r="DU925" i="2"/>
  <c r="DV925" i="2" s="1"/>
  <c r="EC925" i="2" s="1"/>
  <c r="CR925" i="2" s="1"/>
  <c r="CT925" i="2" s="1"/>
  <c r="DN925" i="2" s="1"/>
  <c r="DO925" i="2" s="1"/>
  <c r="DQ925" i="2"/>
  <c r="DR925" i="2" s="1"/>
  <c r="DS925" i="2" s="1"/>
  <c r="DF925" i="2"/>
  <c r="DJ925" i="2" s="1"/>
  <c r="CL925" i="2"/>
  <c r="CF925" i="2"/>
  <c r="CE925" i="2"/>
  <c r="CD925" i="2"/>
  <c r="CC925" i="2"/>
  <c r="BZ925" i="2"/>
  <c r="CK925" i="2" s="1"/>
  <c r="BY925" i="2"/>
  <c r="BX925" i="2"/>
  <c r="BW925" i="2"/>
  <c r="BV925" i="2"/>
  <c r="BP925" i="2"/>
  <c r="BO925" i="2"/>
  <c r="BN925" i="2"/>
  <c r="BM925" i="2"/>
  <c r="BL925" i="2"/>
  <c r="BK925" i="2"/>
  <c r="BJ925" i="2"/>
  <c r="BI925" i="2"/>
  <c r="AT925" i="2"/>
  <c r="V925" i="2"/>
  <c r="EA924" i="2"/>
  <c r="EB924" i="2" s="1"/>
  <c r="DY924" i="2"/>
  <c r="DZ924" i="2" s="1"/>
  <c r="DW924" i="2"/>
  <c r="DX924" i="2" s="1"/>
  <c r="DU924" i="2"/>
  <c r="DV924" i="2" s="1"/>
  <c r="EC924" i="2" s="1"/>
  <c r="CR924" i="2" s="1"/>
  <c r="CT924" i="2" s="1"/>
  <c r="DQ924" i="2"/>
  <c r="DR924" i="2" s="1"/>
  <c r="DS924" i="2" s="1"/>
  <c r="DF924" i="2"/>
  <c r="DJ924" i="2" s="1"/>
  <c r="CL924" i="2"/>
  <c r="CF924" i="2"/>
  <c r="CE924" i="2"/>
  <c r="CD924" i="2"/>
  <c r="CC924" i="2"/>
  <c r="BZ924" i="2"/>
  <c r="CK924" i="2" s="1"/>
  <c r="BY924" i="2"/>
  <c r="BX924" i="2"/>
  <c r="BW924" i="2"/>
  <c r="BV924" i="2"/>
  <c r="BP924" i="2"/>
  <c r="BO924" i="2"/>
  <c r="BN924" i="2"/>
  <c r="BM924" i="2"/>
  <c r="BL924" i="2"/>
  <c r="BK924" i="2"/>
  <c r="BJ924" i="2"/>
  <c r="BI924" i="2"/>
  <c r="AT924" i="2"/>
  <c r="V924" i="2"/>
  <c r="EA923" i="2"/>
  <c r="EB923" i="2" s="1"/>
  <c r="DY923" i="2"/>
  <c r="DZ923" i="2" s="1"/>
  <c r="DW923" i="2"/>
  <c r="DX923" i="2" s="1"/>
  <c r="DU923" i="2"/>
  <c r="DV923" i="2" s="1"/>
  <c r="EC923" i="2" s="1"/>
  <c r="CR923" i="2" s="1"/>
  <c r="CT923" i="2" s="1"/>
  <c r="DQ923" i="2"/>
  <c r="DR923" i="2" s="1"/>
  <c r="DS923" i="2" s="1"/>
  <c r="DF923" i="2"/>
  <c r="DJ923" i="2" s="1"/>
  <c r="CL923" i="2"/>
  <c r="CF923" i="2"/>
  <c r="CE923" i="2"/>
  <c r="CD923" i="2"/>
  <c r="CC923" i="2"/>
  <c r="BZ923" i="2"/>
  <c r="CK923" i="2" s="1"/>
  <c r="BY923" i="2"/>
  <c r="BX923" i="2"/>
  <c r="BW923" i="2"/>
  <c r="BV923" i="2"/>
  <c r="BP923" i="2"/>
  <c r="BO923" i="2"/>
  <c r="BN923" i="2"/>
  <c r="BM923" i="2"/>
  <c r="BL923" i="2"/>
  <c r="BK923" i="2"/>
  <c r="BJ923" i="2"/>
  <c r="BI923" i="2"/>
  <c r="AT923" i="2"/>
  <c r="V923" i="2"/>
  <c r="EA922" i="2"/>
  <c r="EB922" i="2" s="1"/>
  <c r="DY922" i="2"/>
  <c r="DZ922" i="2" s="1"/>
  <c r="DW922" i="2"/>
  <c r="DX922" i="2" s="1"/>
  <c r="DU922" i="2"/>
  <c r="DV922" i="2" s="1"/>
  <c r="EC922" i="2" s="1"/>
  <c r="CR922" i="2" s="1"/>
  <c r="CT922" i="2" s="1"/>
  <c r="DQ922" i="2"/>
  <c r="DR922" i="2" s="1"/>
  <c r="DS922" i="2" s="1"/>
  <c r="DF922" i="2"/>
  <c r="DJ922" i="2" s="1"/>
  <c r="CL922" i="2"/>
  <c r="CF922" i="2"/>
  <c r="CE922" i="2"/>
  <c r="CD922" i="2"/>
  <c r="CC922" i="2"/>
  <c r="BZ922" i="2"/>
  <c r="CK922" i="2" s="1"/>
  <c r="BY922" i="2"/>
  <c r="BX922" i="2"/>
  <c r="BW922" i="2"/>
  <c r="BV922" i="2"/>
  <c r="BP922" i="2"/>
  <c r="BO922" i="2"/>
  <c r="BN922" i="2"/>
  <c r="BM922" i="2"/>
  <c r="BL922" i="2"/>
  <c r="BK922" i="2"/>
  <c r="BJ922" i="2"/>
  <c r="BI922" i="2"/>
  <c r="AT922" i="2"/>
  <c r="V922" i="2"/>
  <c r="EA921" i="2"/>
  <c r="EB921" i="2" s="1"/>
  <c r="DY921" i="2"/>
  <c r="DZ921" i="2" s="1"/>
  <c r="DW921" i="2"/>
  <c r="DX921" i="2" s="1"/>
  <c r="DU921" i="2"/>
  <c r="DV921" i="2" s="1"/>
  <c r="EC921" i="2" s="1"/>
  <c r="CR921" i="2" s="1"/>
  <c r="CT921" i="2" s="1"/>
  <c r="DQ921" i="2"/>
  <c r="DR921" i="2" s="1"/>
  <c r="DS921" i="2" s="1"/>
  <c r="DF921" i="2"/>
  <c r="DJ921" i="2" s="1"/>
  <c r="CL921" i="2"/>
  <c r="CF921" i="2"/>
  <c r="CE921" i="2"/>
  <c r="CD921" i="2"/>
  <c r="CC921" i="2"/>
  <c r="BZ921" i="2"/>
  <c r="CK921" i="2" s="1"/>
  <c r="BY921" i="2"/>
  <c r="BX921" i="2"/>
  <c r="BW921" i="2"/>
  <c r="BV921" i="2"/>
  <c r="BP921" i="2"/>
  <c r="BO921" i="2"/>
  <c r="BN921" i="2"/>
  <c r="BM921" i="2"/>
  <c r="BL921" i="2"/>
  <c r="BK921" i="2"/>
  <c r="BJ921" i="2"/>
  <c r="BI921" i="2"/>
  <c r="AT921" i="2"/>
  <c r="V921" i="2"/>
  <c r="EA920" i="2"/>
  <c r="EB920" i="2" s="1"/>
  <c r="DY920" i="2"/>
  <c r="DZ920" i="2" s="1"/>
  <c r="DW920" i="2"/>
  <c r="DX920" i="2" s="1"/>
  <c r="DU920" i="2"/>
  <c r="DV920" i="2" s="1"/>
  <c r="EC920" i="2" s="1"/>
  <c r="CR920" i="2" s="1"/>
  <c r="CT920" i="2" s="1"/>
  <c r="DB920" i="2" s="1"/>
  <c r="DQ920" i="2"/>
  <c r="DR920" i="2" s="1"/>
  <c r="DS920" i="2" s="1"/>
  <c r="DF920" i="2"/>
  <c r="DJ920" i="2" s="1"/>
  <c r="CL920" i="2"/>
  <c r="CF920" i="2"/>
  <c r="CE920" i="2"/>
  <c r="CD920" i="2"/>
  <c r="CC920" i="2"/>
  <c r="BZ920" i="2"/>
  <c r="CK920" i="2" s="1"/>
  <c r="BY920" i="2"/>
  <c r="BX920" i="2"/>
  <c r="BW920" i="2"/>
  <c r="BV920" i="2"/>
  <c r="BP920" i="2"/>
  <c r="BO920" i="2"/>
  <c r="BN920" i="2"/>
  <c r="BM920" i="2"/>
  <c r="BL920" i="2"/>
  <c r="BK920" i="2"/>
  <c r="BJ920" i="2"/>
  <c r="BI920" i="2"/>
  <c r="AT920" i="2"/>
  <c r="V920" i="2"/>
  <c r="EA919" i="2"/>
  <c r="EB919" i="2" s="1"/>
  <c r="DY919" i="2"/>
  <c r="DZ919" i="2" s="1"/>
  <c r="DW919" i="2"/>
  <c r="DX919" i="2" s="1"/>
  <c r="DU919" i="2"/>
  <c r="DV919" i="2" s="1"/>
  <c r="EC919" i="2" s="1"/>
  <c r="CR919" i="2" s="1"/>
  <c r="CT919" i="2" s="1"/>
  <c r="DB919" i="2" s="1"/>
  <c r="DQ919" i="2"/>
  <c r="DR919" i="2" s="1"/>
  <c r="DS919" i="2" s="1"/>
  <c r="DF919" i="2"/>
  <c r="DJ919" i="2" s="1"/>
  <c r="CL919" i="2"/>
  <c r="CF919" i="2"/>
  <c r="CE919" i="2"/>
  <c r="CD919" i="2"/>
  <c r="CC919" i="2"/>
  <c r="BZ919" i="2"/>
  <c r="CK919" i="2" s="1"/>
  <c r="BY919" i="2"/>
  <c r="BX919" i="2"/>
  <c r="BW919" i="2"/>
  <c r="BV919" i="2"/>
  <c r="BP919" i="2"/>
  <c r="BO919" i="2"/>
  <c r="BN919" i="2"/>
  <c r="BM919" i="2"/>
  <c r="BL919" i="2"/>
  <c r="BK919" i="2"/>
  <c r="BJ919" i="2"/>
  <c r="BI919" i="2"/>
  <c r="AT919" i="2"/>
  <c r="V919" i="2"/>
  <c r="EA918" i="2"/>
  <c r="EB918" i="2" s="1"/>
  <c r="DY918" i="2"/>
  <c r="DZ918" i="2" s="1"/>
  <c r="DW918" i="2"/>
  <c r="DX918" i="2" s="1"/>
  <c r="DU918" i="2"/>
  <c r="DV918" i="2" s="1"/>
  <c r="EC918" i="2" s="1"/>
  <c r="CR918" i="2" s="1"/>
  <c r="CT918" i="2" s="1"/>
  <c r="DQ918" i="2"/>
  <c r="DR918" i="2" s="1"/>
  <c r="DS918" i="2" s="1"/>
  <c r="DF918" i="2"/>
  <c r="DJ918" i="2" s="1"/>
  <c r="CL918" i="2"/>
  <c r="CF918" i="2"/>
  <c r="CE918" i="2"/>
  <c r="CD918" i="2"/>
  <c r="CC918" i="2"/>
  <c r="BZ918" i="2"/>
  <c r="CK918" i="2" s="1"/>
  <c r="BY918" i="2"/>
  <c r="BX918" i="2"/>
  <c r="BW918" i="2"/>
  <c r="BV918" i="2"/>
  <c r="BP918" i="2"/>
  <c r="BO918" i="2"/>
  <c r="BN918" i="2"/>
  <c r="BM918" i="2"/>
  <c r="BL918" i="2"/>
  <c r="BK918" i="2"/>
  <c r="BJ918" i="2"/>
  <c r="BI918" i="2"/>
  <c r="AT918" i="2"/>
  <c r="V918" i="2"/>
  <c r="EA917" i="2"/>
  <c r="EB917" i="2" s="1"/>
  <c r="DY917" i="2"/>
  <c r="DZ917" i="2" s="1"/>
  <c r="DW917" i="2"/>
  <c r="DX917" i="2" s="1"/>
  <c r="DU917" i="2"/>
  <c r="DV917" i="2" s="1"/>
  <c r="EC917" i="2" s="1"/>
  <c r="CR917" i="2" s="1"/>
  <c r="CT917" i="2" s="1"/>
  <c r="DQ917" i="2"/>
  <c r="DR917" i="2" s="1"/>
  <c r="DS917" i="2" s="1"/>
  <c r="DF917" i="2"/>
  <c r="DJ917" i="2" s="1"/>
  <c r="CL917" i="2"/>
  <c r="CF917" i="2"/>
  <c r="CE917" i="2"/>
  <c r="CD917" i="2"/>
  <c r="CC917" i="2"/>
  <c r="BZ917" i="2"/>
  <c r="CK917" i="2" s="1"/>
  <c r="BY917" i="2"/>
  <c r="BX917" i="2"/>
  <c r="BW917" i="2"/>
  <c r="BV917" i="2"/>
  <c r="BP917" i="2"/>
  <c r="BO917" i="2"/>
  <c r="BN917" i="2"/>
  <c r="BM917" i="2"/>
  <c r="BL917" i="2"/>
  <c r="BK917" i="2"/>
  <c r="BJ917" i="2"/>
  <c r="BI917" i="2"/>
  <c r="AT917" i="2"/>
  <c r="V917" i="2"/>
  <c r="EA916" i="2"/>
  <c r="EB916" i="2" s="1"/>
  <c r="DY916" i="2"/>
  <c r="DZ916" i="2" s="1"/>
  <c r="DW916" i="2"/>
  <c r="DX916" i="2" s="1"/>
  <c r="DU916" i="2"/>
  <c r="DV916" i="2" s="1"/>
  <c r="EC916" i="2" s="1"/>
  <c r="CR916" i="2" s="1"/>
  <c r="CT916" i="2" s="1"/>
  <c r="DE916" i="2" s="1"/>
  <c r="DQ916" i="2"/>
  <c r="DR916" i="2" s="1"/>
  <c r="DS916" i="2" s="1"/>
  <c r="DF916" i="2"/>
  <c r="DJ916" i="2" s="1"/>
  <c r="CL916" i="2"/>
  <c r="CF916" i="2"/>
  <c r="CE916" i="2"/>
  <c r="CD916" i="2"/>
  <c r="CC916" i="2"/>
  <c r="BZ916" i="2"/>
  <c r="CK916" i="2" s="1"/>
  <c r="BY916" i="2"/>
  <c r="BX916" i="2"/>
  <c r="BW916" i="2"/>
  <c r="BV916" i="2"/>
  <c r="BP916" i="2"/>
  <c r="BO916" i="2"/>
  <c r="BN916" i="2"/>
  <c r="BM916" i="2"/>
  <c r="BL916" i="2"/>
  <c r="BK916" i="2"/>
  <c r="BJ916" i="2"/>
  <c r="BI916" i="2"/>
  <c r="AT916" i="2"/>
  <c r="V916" i="2"/>
  <c r="EA915" i="2"/>
  <c r="EB915" i="2" s="1"/>
  <c r="DY915" i="2"/>
  <c r="DZ915" i="2" s="1"/>
  <c r="DW915" i="2"/>
  <c r="DX915" i="2" s="1"/>
  <c r="DU915" i="2"/>
  <c r="DV915" i="2" s="1"/>
  <c r="EC915" i="2" s="1"/>
  <c r="CR915" i="2" s="1"/>
  <c r="CT915" i="2" s="1"/>
  <c r="DQ915" i="2"/>
  <c r="DR915" i="2" s="1"/>
  <c r="DS915" i="2" s="1"/>
  <c r="DF915" i="2"/>
  <c r="DJ915" i="2" s="1"/>
  <c r="CL915" i="2"/>
  <c r="CF915" i="2"/>
  <c r="CE915" i="2"/>
  <c r="CD915" i="2"/>
  <c r="CC915" i="2"/>
  <c r="BZ915" i="2"/>
  <c r="CK915" i="2" s="1"/>
  <c r="BY915" i="2"/>
  <c r="BX915" i="2"/>
  <c r="BW915" i="2"/>
  <c r="BV915" i="2"/>
  <c r="BP915" i="2"/>
  <c r="BO915" i="2"/>
  <c r="BN915" i="2"/>
  <c r="BM915" i="2"/>
  <c r="BL915" i="2"/>
  <c r="BK915" i="2"/>
  <c r="BJ915" i="2"/>
  <c r="BI915" i="2"/>
  <c r="AT915" i="2"/>
  <c r="V915" i="2"/>
  <c r="EA914" i="2"/>
  <c r="EB914" i="2" s="1"/>
  <c r="DY914" i="2"/>
  <c r="DZ914" i="2" s="1"/>
  <c r="DW914" i="2"/>
  <c r="DX914" i="2" s="1"/>
  <c r="DU914" i="2"/>
  <c r="DV914" i="2" s="1"/>
  <c r="EC914" i="2" s="1"/>
  <c r="CR914" i="2" s="1"/>
  <c r="CT914" i="2" s="1"/>
  <c r="DQ914" i="2"/>
  <c r="DR914" i="2" s="1"/>
  <c r="DS914" i="2" s="1"/>
  <c r="DF914" i="2"/>
  <c r="DJ914" i="2" s="1"/>
  <c r="CL914" i="2"/>
  <c r="CF914" i="2"/>
  <c r="CE914" i="2"/>
  <c r="CD914" i="2"/>
  <c r="CC914" i="2"/>
  <c r="BZ914" i="2"/>
  <c r="CK914" i="2" s="1"/>
  <c r="BY914" i="2"/>
  <c r="BX914" i="2"/>
  <c r="BW914" i="2"/>
  <c r="BV914" i="2"/>
  <c r="BP914" i="2"/>
  <c r="BO914" i="2"/>
  <c r="BN914" i="2"/>
  <c r="BM914" i="2"/>
  <c r="BL914" i="2"/>
  <c r="BK914" i="2"/>
  <c r="BJ914" i="2"/>
  <c r="BI914" i="2"/>
  <c r="AT914" i="2"/>
  <c r="V914" i="2"/>
  <c r="EA913" i="2"/>
  <c r="EB913" i="2" s="1"/>
  <c r="DY913" i="2"/>
  <c r="DZ913" i="2" s="1"/>
  <c r="DW913" i="2"/>
  <c r="DX913" i="2" s="1"/>
  <c r="DU913" i="2"/>
  <c r="DV913" i="2" s="1"/>
  <c r="EC913" i="2" s="1"/>
  <c r="CR913" i="2" s="1"/>
  <c r="CT913" i="2" s="1"/>
  <c r="DQ913" i="2"/>
  <c r="DR913" i="2" s="1"/>
  <c r="DS913" i="2" s="1"/>
  <c r="DF913" i="2"/>
  <c r="DJ913" i="2" s="1"/>
  <c r="CL913" i="2"/>
  <c r="CF913" i="2"/>
  <c r="CE913" i="2"/>
  <c r="CD913" i="2"/>
  <c r="CC913" i="2"/>
  <c r="BZ913" i="2"/>
  <c r="CK913" i="2" s="1"/>
  <c r="BY913" i="2"/>
  <c r="BX913" i="2"/>
  <c r="BW913" i="2"/>
  <c r="BV913" i="2"/>
  <c r="BP913" i="2"/>
  <c r="BO913" i="2"/>
  <c r="BN913" i="2"/>
  <c r="BM913" i="2"/>
  <c r="BL913" i="2"/>
  <c r="BK913" i="2"/>
  <c r="BJ913" i="2"/>
  <c r="BI913" i="2"/>
  <c r="AT913" i="2"/>
  <c r="V913" i="2"/>
  <c r="EA912" i="2"/>
  <c r="EB912" i="2" s="1"/>
  <c r="DY912" i="2"/>
  <c r="DZ912" i="2" s="1"/>
  <c r="DW912" i="2"/>
  <c r="DX912" i="2" s="1"/>
  <c r="DU912" i="2"/>
  <c r="DV912" i="2" s="1"/>
  <c r="EC912" i="2" s="1"/>
  <c r="CR912" i="2" s="1"/>
  <c r="CT912" i="2" s="1"/>
  <c r="DQ912" i="2"/>
  <c r="DR912" i="2" s="1"/>
  <c r="DS912" i="2" s="1"/>
  <c r="DF912" i="2"/>
  <c r="DJ912" i="2" s="1"/>
  <c r="CL912" i="2"/>
  <c r="CF912" i="2"/>
  <c r="CE912" i="2"/>
  <c r="CD912" i="2"/>
  <c r="CC912" i="2"/>
  <c r="BZ912" i="2"/>
  <c r="CK912" i="2" s="1"/>
  <c r="BY912" i="2"/>
  <c r="BX912" i="2"/>
  <c r="BW912" i="2"/>
  <c r="BV912" i="2"/>
  <c r="BP912" i="2"/>
  <c r="BO912" i="2"/>
  <c r="BN912" i="2"/>
  <c r="BM912" i="2"/>
  <c r="BL912" i="2"/>
  <c r="BK912" i="2"/>
  <c r="BJ912" i="2"/>
  <c r="BI912" i="2"/>
  <c r="AT912" i="2"/>
  <c r="V912" i="2"/>
  <c r="EA911" i="2"/>
  <c r="EB911" i="2" s="1"/>
  <c r="DY911" i="2"/>
  <c r="DZ911" i="2" s="1"/>
  <c r="DW911" i="2"/>
  <c r="DX911" i="2" s="1"/>
  <c r="DU911" i="2"/>
  <c r="DV911" i="2" s="1"/>
  <c r="EC911" i="2" s="1"/>
  <c r="CR911" i="2" s="1"/>
  <c r="CT911" i="2" s="1"/>
  <c r="DE911" i="2" s="1"/>
  <c r="DQ911" i="2"/>
  <c r="DR911" i="2" s="1"/>
  <c r="DS911" i="2" s="1"/>
  <c r="DF911" i="2"/>
  <c r="DJ911" i="2" s="1"/>
  <c r="CL911" i="2"/>
  <c r="CF911" i="2"/>
  <c r="CE911" i="2"/>
  <c r="CD911" i="2"/>
  <c r="CC911" i="2"/>
  <c r="BZ911" i="2"/>
  <c r="CK911" i="2" s="1"/>
  <c r="BY911" i="2"/>
  <c r="BX911" i="2"/>
  <c r="BW911" i="2"/>
  <c r="BV911" i="2"/>
  <c r="BP911" i="2"/>
  <c r="BO911" i="2"/>
  <c r="BN911" i="2"/>
  <c r="BM911" i="2"/>
  <c r="BL911" i="2"/>
  <c r="BK911" i="2"/>
  <c r="BJ911" i="2"/>
  <c r="BI911" i="2"/>
  <c r="AT911" i="2"/>
  <c r="V911" i="2"/>
  <c r="EA910" i="2"/>
  <c r="EB910" i="2" s="1"/>
  <c r="DY910" i="2"/>
  <c r="DZ910" i="2" s="1"/>
  <c r="DW910" i="2"/>
  <c r="DX910" i="2" s="1"/>
  <c r="DU910" i="2"/>
  <c r="DV910" i="2" s="1"/>
  <c r="EC910" i="2" s="1"/>
  <c r="CR910" i="2" s="1"/>
  <c r="CT910" i="2" s="1"/>
  <c r="DN910" i="2" s="1"/>
  <c r="DO910" i="2" s="1"/>
  <c r="DQ910" i="2"/>
  <c r="DR910" i="2" s="1"/>
  <c r="DS910" i="2" s="1"/>
  <c r="DF910" i="2"/>
  <c r="DJ910" i="2" s="1"/>
  <c r="CL910" i="2"/>
  <c r="CF910" i="2"/>
  <c r="CE910" i="2"/>
  <c r="CD910" i="2"/>
  <c r="CC910" i="2"/>
  <c r="BZ910" i="2"/>
  <c r="CK910" i="2" s="1"/>
  <c r="BY910" i="2"/>
  <c r="BX910" i="2"/>
  <c r="BW910" i="2"/>
  <c r="BV910" i="2"/>
  <c r="BP910" i="2"/>
  <c r="BO910" i="2"/>
  <c r="BN910" i="2"/>
  <c r="BM910" i="2"/>
  <c r="BL910" i="2"/>
  <c r="BK910" i="2"/>
  <c r="BJ910" i="2"/>
  <c r="BI910" i="2"/>
  <c r="AT910" i="2"/>
  <c r="V910" i="2"/>
  <c r="EA909" i="2"/>
  <c r="EB909" i="2" s="1"/>
  <c r="DY909" i="2"/>
  <c r="DZ909" i="2" s="1"/>
  <c r="DW909" i="2"/>
  <c r="DX909" i="2" s="1"/>
  <c r="DU909" i="2"/>
  <c r="DV909" i="2" s="1"/>
  <c r="EC909" i="2" s="1"/>
  <c r="CR909" i="2" s="1"/>
  <c r="CT909" i="2" s="1"/>
  <c r="DN909" i="2" s="1"/>
  <c r="DO909" i="2" s="1"/>
  <c r="DQ909" i="2"/>
  <c r="DR909" i="2" s="1"/>
  <c r="DS909" i="2" s="1"/>
  <c r="DF909" i="2"/>
  <c r="DJ909" i="2" s="1"/>
  <c r="CL909" i="2"/>
  <c r="CF909" i="2"/>
  <c r="CE909" i="2"/>
  <c r="CD909" i="2"/>
  <c r="CC909" i="2"/>
  <c r="BZ909" i="2"/>
  <c r="CK909" i="2" s="1"/>
  <c r="BY909" i="2"/>
  <c r="BX909" i="2"/>
  <c r="BW909" i="2"/>
  <c r="BV909" i="2"/>
  <c r="BP909" i="2"/>
  <c r="BO909" i="2"/>
  <c r="BN909" i="2"/>
  <c r="BM909" i="2"/>
  <c r="BL909" i="2"/>
  <c r="BK909" i="2"/>
  <c r="BJ909" i="2"/>
  <c r="BI909" i="2"/>
  <c r="AT909" i="2"/>
  <c r="V909" i="2"/>
  <c r="EA908" i="2"/>
  <c r="EB908" i="2" s="1"/>
  <c r="DY908" i="2"/>
  <c r="DZ908" i="2" s="1"/>
  <c r="DW908" i="2"/>
  <c r="DX908" i="2" s="1"/>
  <c r="DU908" i="2"/>
  <c r="DV908" i="2" s="1"/>
  <c r="EC908" i="2" s="1"/>
  <c r="CR908" i="2" s="1"/>
  <c r="CT908" i="2" s="1"/>
  <c r="DB908" i="2" s="1"/>
  <c r="DQ908" i="2"/>
  <c r="DR908" i="2" s="1"/>
  <c r="DS908" i="2" s="1"/>
  <c r="DF908" i="2"/>
  <c r="DJ908" i="2" s="1"/>
  <c r="CL908" i="2"/>
  <c r="CF908" i="2"/>
  <c r="CE908" i="2"/>
  <c r="CD908" i="2"/>
  <c r="CC908" i="2"/>
  <c r="BZ908" i="2"/>
  <c r="CK908" i="2" s="1"/>
  <c r="BY908" i="2"/>
  <c r="BX908" i="2"/>
  <c r="BW908" i="2"/>
  <c r="BV908" i="2"/>
  <c r="BP908" i="2"/>
  <c r="BO908" i="2"/>
  <c r="BN908" i="2"/>
  <c r="BM908" i="2"/>
  <c r="BL908" i="2"/>
  <c r="BK908" i="2"/>
  <c r="BJ908" i="2"/>
  <c r="BI908" i="2"/>
  <c r="AT908" i="2"/>
  <c r="V908" i="2"/>
  <c r="EA907" i="2"/>
  <c r="EB907" i="2" s="1"/>
  <c r="DY907" i="2"/>
  <c r="DZ907" i="2" s="1"/>
  <c r="DW907" i="2"/>
  <c r="DX907" i="2" s="1"/>
  <c r="DU907" i="2"/>
  <c r="DV907" i="2" s="1"/>
  <c r="EC907" i="2" s="1"/>
  <c r="CR907" i="2" s="1"/>
  <c r="CT907" i="2" s="1"/>
  <c r="DQ907" i="2"/>
  <c r="DR907" i="2" s="1"/>
  <c r="DS907" i="2" s="1"/>
  <c r="DF907" i="2"/>
  <c r="DJ907" i="2" s="1"/>
  <c r="CL907" i="2"/>
  <c r="CF907" i="2"/>
  <c r="CE907" i="2"/>
  <c r="CD907" i="2"/>
  <c r="CC907" i="2"/>
  <c r="BZ907" i="2"/>
  <c r="CK907" i="2" s="1"/>
  <c r="BY907" i="2"/>
  <c r="BX907" i="2"/>
  <c r="BW907" i="2"/>
  <c r="BV907" i="2"/>
  <c r="BP907" i="2"/>
  <c r="BO907" i="2"/>
  <c r="BN907" i="2"/>
  <c r="BM907" i="2"/>
  <c r="BL907" i="2"/>
  <c r="BK907" i="2"/>
  <c r="BJ907" i="2"/>
  <c r="BI907" i="2"/>
  <c r="AT907" i="2"/>
  <c r="V907" i="2"/>
  <c r="EA906" i="2"/>
  <c r="EB906" i="2" s="1"/>
  <c r="DY906" i="2"/>
  <c r="DZ906" i="2" s="1"/>
  <c r="DW906" i="2"/>
  <c r="DX906" i="2" s="1"/>
  <c r="DU906" i="2"/>
  <c r="DV906" i="2" s="1"/>
  <c r="EC906" i="2" s="1"/>
  <c r="CR906" i="2" s="1"/>
  <c r="CT906" i="2" s="1"/>
  <c r="DQ906" i="2"/>
  <c r="DR906" i="2" s="1"/>
  <c r="DS906" i="2" s="1"/>
  <c r="DF906" i="2"/>
  <c r="DJ906" i="2" s="1"/>
  <c r="CL906" i="2"/>
  <c r="CF906" i="2"/>
  <c r="CE906" i="2"/>
  <c r="CD906" i="2"/>
  <c r="CC906" i="2"/>
  <c r="BZ906" i="2"/>
  <c r="CK906" i="2" s="1"/>
  <c r="BY906" i="2"/>
  <c r="BX906" i="2"/>
  <c r="BW906" i="2"/>
  <c r="BV906" i="2"/>
  <c r="BP906" i="2"/>
  <c r="BO906" i="2"/>
  <c r="BN906" i="2"/>
  <c r="BM906" i="2"/>
  <c r="BL906" i="2"/>
  <c r="BK906" i="2"/>
  <c r="BJ906" i="2"/>
  <c r="BI906" i="2"/>
  <c r="AT906" i="2"/>
  <c r="V906" i="2"/>
  <c r="EA905" i="2"/>
  <c r="EB905" i="2" s="1"/>
  <c r="DY905" i="2"/>
  <c r="DZ905" i="2" s="1"/>
  <c r="DW905" i="2"/>
  <c r="DX905" i="2" s="1"/>
  <c r="DU905" i="2"/>
  <c r="DV905" i="2" s="1"/>
  <c r="EC905" i="2" s="1"/>
  <c r="CR905" i="2" s="1"/>
  <c r="CT905" i="2" s="1"/>
  <c r="DQ905" i="2"/>
  <c r="DR905" i="2" s="1"/>
  <c r="DS905" i="2" s="1"/>
  <c r="DF905" i="2"/>
  <c r="DJ905" i="2" s="1"/>
  <c r="CL905" i="2"/>
  <c r="CF905" i="2"/>
  <c r="CE905" i="2"/>
  <c r="CD905" i="2"/>
  <c r="CC905" i="2"/>
  <c r="BZ905" i="2"/>
  <c r="CK905" i="2" s="1"/>
  <c r="BY905" i="2"/>
  <c r="BX905" i="2"/>
  <c r="BW905" i="2"/>
  <c r="BV905" i="2"/>
  <c r="BP905" i="2"/>
  <c r="BO905" i="2"/>
  <c r="BN905" i="2"/>
  <c r="BM905" i="2"/>
  <c r="BL905" i="2"/>
  <c r="BK905" i="2"/>
  <c r="BJ905" i="2"/>
  <c r="BI905" i="2"/>
  <c r="AT905" i="2"/>
  <c r="V905" i="2"/>
  <c r="EA904" i="2"/>
  <c r="EB904" i="2" s="1"/>
  <c r="DY904" i="2"/>
  <c r="DZ904" i="2" s="1"/>
  <c r="DW904" i="2"/>
  <c r="DX904" i="2" s="1"/>
  <c r="DU904" i="2"/>
  <c r="DV904" i="2" s="1"/>
  <c r="EC904" i="2" s="1"/>
  <c r="CR904" i="2" s="1"/>
  <c r="CT904" i="2" s="1"/>
  <c r="DQ904" i="2"/>
  <c r="DR904" i="2" s="1"/>
  <c r="DS904" i="2" s="1"/>
  <c r="DF904" i="2"/>
  <c r="DJ904" i="2" s="1"/>
  <c r="CL904" i="2"/>
  <c r="CF904" i="2"/>
  <c r="CE904" i="2"/>
  <c r="CD904" i="2"/>
  <c r="CC904" i="2"/>
  <c r="BZ904" i="2"/>
  <c r="CK904" i="2" s="1"/>
  <c r="BY904" i="2"/>
  <c r="BX904" i="2"/>
  <c r="BW904" i="2"/>
  <c r="BV904" i="2"/>
  <c r="BP904" i="2"/>
  <c r="BO904" i="2"/>
  <c r="BN904" i="2"/>
  <c r="BM904" i="2"/>
  <c r="BL904" i="2"/>
  <c r="BK904" i="2"/>
  <c r="BJ904" i="2"/>
  <c r="BI904" i="2"/>
  <c r="AT904" i="2"/>
  <c r="V904" i="2"/>
  <c r="EA903" i="2"/>
  <c r="EB903" i="2" s="1"/>
  <c r="DY903" i="2"/>
  <c r="DZ903" i="2" s="1"/>
  <c r="DW903" i="2"/>
  <c r="DX903" i="2" s="1"/>
  <c r="DU903" i="2"/>
  <c r="DV903" i="2" s="1"/>
  <c r="EC903" i="2" s="1"/>
  <c r="CR903" i="2" s="1"/>
  <c r="CT903" i="2" s="1"/>
  <c r="DQ903" i="2"/>
  <c r="DR903" i="2" s="1"/>
  <c r="DS903" i="2" s="1"/>
  <c r="DF903" i="2"/>
  <c r="DJ903" i="2" s="1"/>
  <c r="CL903" i="2"/>
  <c r="CF903" i="2"/>
  <c r="CE903" i="2"/>
  <c r="CD903" i="2"/>
  <c r="CC903" i="2"/>
  <c r="BZ903" i="2"/>
  <c r="CK903" i="2" s="1"/>
  <c r="BY903" i="2"/>
  <c r="BX903" i="2"/>
  <c r="BW903" i="2"/>
  <c r="BV903" i="2"/>
  <c r="BP903" i="2"/>
  <c r="BO903" i="2"/>
  <c r="BN903" i="2"/>
  <c r="BM903" i="2"/>
  <c r="BL903" i="2"/>
  <c r="BK903" i="2"/>
  <c r="BJ903" i="2"/>
  <c r="BI903" i="2"/>
  <c r="AT903" i="2"/>
  <c r="V903" i="2"/>
  <c r="EA902" i="2"/>
  <c r="EB902" i="2" s="1"/>
  <c r="DY902" i="2"/>
  <c r="DZ902" i="2" s="1"/>
  <c r="DW902" i="2"/>
  <c r="DX902" i="2" s="1"/>
  <c r="DU902" i="2"/>
  <c r="DV902" i="2" s="1"/>
  <c r="EC902" i="2" s="1"/>
  <c r="CR902" i="2" s="1"/>
  <c r="CT902" i="2" s="1"/>
  <c r="DQ902" i="2"/>
  <c r="DR902" i="2" s="1"/>
  <c r="DS902" i="2" s="1"/>
  <c r="DF902" i="2"/>
  <c r="DJ902" i="2" s="1"/>
  <c r="CL902" i="2"/>
  <c r="CF902" i="2"/>
  <c r="CE902" i="2"/>
  <c r="CD902" i="2"/>
  <c r="CC902" i="2"/>
  <c r="BZ902" i="2"/>
  <c r="CK902" i="2" s="1"/>
  <c r="BY902" i="2"/>
  <c r="BX902" i="2"/>
  <c r="BW902" i="2"/>
  <c r="BV902" i="2"/>
  <c r="BP902" i="2"/>
  <c r="BO902" i="2"/>
  <c r="BN902" i="2"/>
  <c r="BM902" i="2"/>
  <c r="BL902" i="2"/>
  <c r="BK902" i="2"/>
  <c r="BJ902" i="2"/>
  <c r="BI902" i="2"/>
  <c r="AT902" i="2"/>
  <c r="V902" i="2"/>
  <c r="EA901" i="2"/>
  <c r="EB901" i="2" s="1"/>
  <c r="DY901" i="2"/>
  <c r="DZ901" i="2" s="1"/>
  <c r="DW901" i="2"/>
  <c r="DX901" i="2" s="1"/>
  <c r="DU901" i="2"/>
  <c r="DV901" i="2" s="1"/>
  <c r="EC901" i="2" s="1"/>
  <c r="CR901" i="2" s="1"/>
  <c r="CT901" i="2" s="1"/>
  <c r="DQ901" i="2"/>
  <c r="DR901" i="2" s="1"/>
  <c r="DS901" i="2" s="1"/>
  <c r="DF901" i="2"/>
  <c r="DJ901" i="2" s="1"/>
  <c r="CL901" i="2"/>
  <c r="CF901" i="2"/>
  <c r="CE901" i="2"/>
  <c r="CD901" i="2"/>
  <c r="CC901" i="2"/>
  <c r="BZ901" i="2"/>
  <c r="CK901" i="2" s="1"/>
  <c r="BY901" i="2"/>
  <c r="BX901" i="2"/>
  <c r="BW901" i="2"/>
  <c r="BV901" i="2"/>
  <c r="BP901" i="2"/>
  <c r="BO901" i="2"/>
  <c r="BN901" i="2"/>
  <c r="BM901" i="2"/>
  <c r="BL901" i="2"/>
  <c r="BK901" i="2"/>
  <c r="BJ901" i="2"/>
  <c r="BI901" i="2"/>
  <c r="AT901" i="2"/>
  <c r="V901" i="2"/>
  <c r="EA900" i="2"/>
  <c r="EB900" i="2" s="1"/>
  <c r="DY900" i="2"/>
  <c r="DZ900" i="2" s="1"/>
  <c r="DW900" i="2"/>
  <c r="DX900" i="2" s="1"/>
  <c r="DU900" i="2"/>
  <c r="DV900" i="2" s="1"/>
  <c r="EC900" i="2" s="1"/>
  <c r="CR900" i="2" s="1"/>
  <c r="CT900" i="2" s="1"/>
  <c r="DQ900" i="2"/>
  <c r="DR900" i="2" s="1"/>
  <c r="DS900" i="2" s="1"/>
  <c r="DF900" i="2"/>
  <c r="DJ900" i="2" s="1"/>
  <c r="CL900" i="2"/>
  <c r="CF900" i="2"/>
  <c r="CE900" i="2"/>
  <c r="CD900" i="2"/>
  <c r="CC900" i="2"/>
  <c r="BZ900" i="2"/>
  <c r="CK900" i="2" s="1"/>
  <c r="BY900" i="2"/>
  <c r="BX900" i="2"/>
  <c r="BW900" i="2"/>
  <c r="BV900" i="2"/>
  <c r="BP900" i="2"/>
  <c r="BO900" i="2"/>
  <c r="BN900" i="2"/>
  <c r="BM900" i="2"/>
  <c r="BL900" i="2"/>
  <c r="BK900" i="2"/>
  <c r="BJ900" i="2"/>
  <c r="BI900" i="2"/>
  <c r="AT900" i="2"/>
  <c r="V900" i="2"/>
  <c r="EA899" i="2"/>
  <c r="EB899" i="2" s="1"/>
  <c r="DY899" i="2"/>
  <c r="DZ899" i="2" s="1"/>
  <c r="DW899" i="2"/>
  <c r="DX899" i="2" s="1"/>
  <c r="DU899" i="2"/>
  <c r="DV899" i="2" s="1"/>
  <c r="EC899" i="2" s="1"/>
  <c r="CR899" i="2" s="1"/>
  <c r="CT899" i="2" s="1"/>
  <c r="DE899" i="2" s="1"/>
  <c r="DQ899" i="2"/>
  <c r="DR899" i="2" s="1"/>
  <c r="DS899" i="2" s="1"/>
  <c r="DF899" i="2"/>
  <c r="DJ899" i="2" s="1"/>
  <c r="CL899" i="2"/>
  <c r="CF899" i="2"/>
  <c r="CE899" i="2"/>
  <c r="CD899" i="2"/>
  <c r="CC899" i="2"/>
  <c r="BZ899" i="2"/>
  <c r="CK899" i="2" s="1"/>
  <c r="BY899" i="2"/>
  <c r="BX899" i="2"/>
  <c r="BW899" i="2"/>
  <c r="BV899" i="2"/>
  <c r="BP899" i="2"/>
  <c r="BO899" i="2"/>
  <c r="BN899" i="2"/>
  <c r="BM899" i="2"/>
  <c r="BL899" i="2"/>
  <c r="BK899" i="2"/>
  <c r="BJ899" i="2"/>
  <c r="BI899" i="2"/>
  <c r="AT899" i="2"/>
  <c r="V899" i="2"/>
  <c r="EA898" i="2"/>
  <c r="EB898" i="2" s="1"/>
  <c r="DY898" i="2"/>
  <c r="DZ898" i="2" s="1"/>
  <c r="DW898" i="2"/>
  <c r="DX898" i="2" s="1"/>
  <c r="DU898" i="2"/>
  <c r="DV898" i="2" s="1"/>
  <c r="EC898" i="2" s="1"/>
  <c r="CR898" i="2" s="1"/>
  <c r="CT898" i="2" s="1"/>
  <c r="DQ898" i="2"/>
  <c r="DR898" i="2" s="1"/>
  <c r="DS898" i="2" s="1"/>
  <c r="DF898" i="2"/>
  <c r="DJ898" i="2" s="1"/>
  <c r="CL898" i="2"/>
  <c r="CF898" i="2"/>
  <c r="CE898" i="2"/>
  <c r="CD898" i="2"/>
  <c r="CC898" i="2"/>
  <c r="BZ898" i="2"/>
  <c r="CK898" i="2" s="1"/>
  <c r="BY898" i="2"/>
  <c r="BX898" i="2"/>
  <c r="BW898" i="2"/>
  <c r="BV898" i="2"/>
  <c r="BP898" i="2"/>
  <c r="BO898" i="2"/>
  <c r="BN898" i="2"/>
  <c r="BM898" i="2"/>
  <c r="BL898" i="2"/>
  <c r="BK898" i="2"/>
  <c r="BJ898" i="2"/>
  <c r="BI898" i="2"/>
  <c r="AT898" i="2"/>
  <c r="V898" i="2"/>
  <c r="EA897" i="2"/>
  <c r="EB897" i="2" s="1"/>
  <c r="DY897" i="2"/>
  <c r="DZ897" i="2" s="1"/>
  <c r="DW897" i="2"/>
  <c r="DX897" i="2" s="1"/>
  <c r="DU897" i="2"/>
  <c r="DV897" i="2" s="1"/>
  <c r="EC897" i="2" s="1"/>
  <c r="CR897" i="2" s="1"/>
  <c r="CT897" i="2" s="1"/>
  <c r="DN897" i="2" s="1"/>
  <c r="DO897" i="2" s="1"/>
  <c r="DQ897" i="2"/>
  <c r="DR897" i="2" s="1"/>
  <c r="DS897" i="2" s="1"/>
  <c r="DF897" i="2"/>
  <c r="DJ897" i="2" s="1"/>
  <c r="CL897" i="2"/>
  <c r="CF897" i="2"/>
  <c r="CE897" i="2"/>
  <c r="CD897" i="2"/>
  <c r="CC897" i="2"/>
  <c r="BZ897" i="2"/>
  <c r="CK897" i="2" s="1"/>
  <c r="BY897" i="2"/>
  <c r="BX897" i="2"/>
  <c r="BW897" i="2"/>
  <c r="BV897" i="2"/>
  <c r="BP897" i="2"/>
  <c r="BO897" i="2"/>
  <c r="BN897" i="2"/>
  <c r="BM897" i="2"/>
  <c r="BL897" i="2"/>
  <c r="BK897" i="2"/>
  <c r="BJ897" i="2"/>
  <c r="BI897" i="2"/>
  <c r="AT897" i="2"/>
  <c r="V897" i="2"/>
  <c r="EA896" i="2"/>
  <c r="EB896" i="2" s="1"/>
  <c r="DY896" i="2"/>
  <c r="DZ896" i="2" s="1"/>
  <c r="DW896" i="2"/>
  <c r="DX896" i="2" s="1"/>
  <c r="DU896" i="2"/>
  <c r="DV896" i="2" s="1"/>
  <c r="EC896" i="2" s="1"/>
  <c r="CR896" i="2" s="1"/>
  <c r="CT896" i="2" s="1"/>
  <c r="DQ896" i="2"/>
  <c r="DR896" i="2" s="1"/>
  <c r="DS896" i="2" s="1"/>
  <c r="DF896" i="2"/>
  <c r="DJ896" i="2" s="1"/>
  <c r="CL896" i="2"/>
  <c r="CF896" i="2"/>
  <c r="CE896" i="2"/>
  <c r="CD896" i="2"/>
  <c r="CC896" i="2"/>
  <c r="BZ896" i="2"/>
  <c r="CK896" i="2" s="1"/>
  <c r="BY896" i="2"/>
  <c r="BX896" i="2"/>
  <c r="BW896" i="2"/>
  <c r="BV896" i="2"/>
  <c r="BP896" i="2"/>
  <c r="BO896" i="2"/>
  <c r="BN896" i="2"/>
  <c r="BM896" i="2"/>
  <c r="BL896" i="2"/>
  <c r="BK896" i="2"/>
  <c r="BJ896" i="2"/>
  <c r="BI896" i="2"/>
  <c r="AT896" i="2"/>
  <c r="V896" i="2"/>
  <c r="EA895" i="2"/>
  <c r="EB895" i="2" s="1"/>
  <c r="DY895" i="2"/>
  <c r="DZ895" i="2" s="1"/>
  <c r="DW895" i="2"/>
  <c r="DX895" i="2" s="1"/>
  <c r="DU895" i="2"/>
  <c r="DV895" i="2" s="1"/>
  <c r="EC895" i="2" s="1"/>
  <c r="CR895" i="2" s="1"/>
  <c r="CT895" i="2" s="1"/>
  <c r="DQ895" i="2"/>
  <c r="DR895" i="2" s="1"/>
  <c r="DS895" i="2" s="1"/>
  <c r="DF895" i="2"/>
  <c r="DJ895" i="2" s="1"/>
  <c r="CL895" i="2"/>
  <c r="CF895" i="2"/>
  <c r="CE895" i="2"/>
  <c r="CD895" i="2"/>
  <c r="CC895" i="2"/>
  <c r="BZ895" i="2"/>
  <c r="CK895" i="2" s="1"/>
  <c r="BY895" i="2"/>
  <c r="BX895" i="2"/>
  <c r="BW895" i="2"/>
  <c r="BV895" i="2"/>
  <c r="BP895" i="2"/>
  <c r="BO895" i="2"/>
  <c r="BN895" i="2"/>
  <c r="BM895" i="2"/>
  <c r="BL895" i="2"/>
  <c r="BK895" i="2"/>
  <c r="BJ895" i="2"/>
  <c r="BI895" i="2"/>
  <c r="AT895" i="2"/>
  <c r="V895" i="2"/>
  <c r="EA894" i="2"/>
  <c r="EB894" i="2" s="1"/>
  <c r="DY894" i="2"/>
  <c r="DZ894" i="2" s="1"/>
  <c r="DW894" i="2"/>
  <c r="DX894" i="2" s="1"/>
  <c r="DU894" i="2"/>
  <c r="DV894" i="2" s="1"/>
  <c r="EC894" i="2" s="1"/>
  <c r="CR894" i="2" s="1"/>
  <c r="CT894" i="2" s="1"/>
  <c r="DQ894" i="2"/>
  <c r="DR894" i="2" s="1"/>
  <c r="DS894" i="2" s="1"/>
  <c r="DF894" i="2"/>
  <c r="DJ894" i="2" s="1"/>
  <c r="CL894" i="2"/>
  <c r="CF894" i="2"/>
  <c r="CE894" i="2"/>
  <c r="CD894" i="2"/>
  <c r="CC894" i="2"/>
  <c r="BZ894" i="2"/>
  <c r="CK894" i="2" s="1"/>
  <c r="BY894" i="2"/>
  <c r="BX894" i="2"/>
  <c r="BW894" i="2"/>
  <c r="BV894" i="2"/>
  <c r="BP894" i="2"/>
  <c r="BO894" i="2"/>
  <c r="BN894" i="2"/>
  <c r="BM894" i="2"/>
  <c r="BL894" i="2"/>
  <c r="BK894" i="2"/>
  <c r="BJ894" i="2"/>
  <c r="BI894" i="2"/>
  <c r="AT894" i="2"/>
  <c r="V894" i="2"/>
  <c r="EA893" i="2"/>
  <c r="EB893" i="2" s="1"/>
  <c r="DY893" i="2"/>
  <c r="DZ893" i="2" s="1"/>
  <c r="DW893" i="2"/>
  <c r="DX893" i="2" s="1"/>
  <c r="DU893" i="2"/>
  <c r="DV893" i="2" s="1"/>
  <c r="EC893" i="2" s="1"/>
  <c r="CR893" i="2" s="1"/>
  <c r="CT893" i="2" s="1"/>
  <c r="DQ893" i="2"/>
  <c r="DR893" i="2" s="1"/>
  <c r="DS893" i="2" s="1"/>
  <c r="DF893" i="2"/>
  <c r="DJ893" i="2" s="1"/>
  <c r="CL893" i="2"/>
  <c r="CF893" i="2"/>
  <c r="CE893" i="2"/>
  <c r="CD893" i="2"/>
  <c r="CC893" i="2"/>
  <c r="BZ893" i="2"/>
  <c r="CK893" i="2" s="1"/>
  <c r="BY893" i="2"/>
  <c r="BX893" i="2"/>
  <c r="BW893" i="2"/>
  <c r="BV893" i="2"/>
  <c r="BP893" i="2"/>
  <c r="BO893" i="2"/>
  <c r="BN893" i="2"/>
  <c r="BM893" i="2"/>
  <c r="BL893" i="2"/>
  <c r="BK893" i="2"/>
  <c r="BJ893" i="2"/>
  <c r="BI893" i="2"/>
  <c r="AT893" i="2"/>
  <c r="V893" i="2"/>
  <c r="EA892" i="2"/>
  <c r="EB892" i="2" s="1"/>
  <c r="DY892" i="2"/>
  <c r="DZ892" i="2" s="1"/>
  <c r="DW892" i="2"/>
  <c r="DX892" i="2" s="1"/>
  <c r="DU892" i="2"/>
  <c r="DV892" i="2" s="1"/>
  <c r="EC892" i="2" s="1"/>
  <c r="CR892" i="2" s="1"/>
  <c r="CT892" i="2" s="1"/>
  <c r="DQ892" i="2"/>
  <c r="DR892" i="2" s="1"/>
  <c r="DS892" i="2" s="1"/>
  <c r="DF892" i="2"/>
  <c r="DJ892" i="2" s="1"/>
  <c r="CL892" i="2"/>
  <c r="CF892" i="2"/>
  <c r="CE892" i="2"/>
  <c r="CD892" i="2"/>
  <c r="CC892" i="2"/>
  <c r="BZ892" i="2"/>
  <c r="CK892" i="2" s="1"/>
  <c r="BY892" i="2"/>
  <c r="BX892" i="2"/>
  <c r="BW892" i="2"/>
  <c r="BV892" i="2"/>
  <c r="BP892" i="2"/>
  <c r="BO892" i="2"/>
  <c r="BN892" i="2"/>
  <c r="BM892" i="2"/>
  <c r="BL892" i="2"/>
  <c r="BK892" i="2"/>
  <c r="BJ892" i="2"/>
  <c r="BI892" i="2"/>
  <c r="AT892" i="2"/>
  <c r="V892" i="2"/>
  <c r="EA891" i="2"/>
  <c r="EB891" i="2" s="1"/>
  <c r="DY891" i="2"/>
  <c r="DZ891" i="2" s="1"/>
  <c r="DW891" i="2"/>
  <c r="DX891" i="2" s="1"/>
  <c r="DU891" i="2"/>
  <c r="DV891" i="2" s="1"/>
  <c r="EC891" i="2" s="1"/>
  <c r="CR891" i="2" s="1"/>
  <c r="CT891" i="2" s="1"/>
  <c r="DQ891" i="2"/>
  <c r="DR891" i="2" s="1"/>
  <c r="DS891" i="2" s="1"/>
  <c r="DF891" i="2"/>
  <c r="DJ891" i="2" s="1"/>
  <c r="CL891" i="2"/>
  <c r="CF891" i="2"/>
  <c r="CE891" i="2"/>
  <c r="CD891" i="2"/>
  <c r="CC891" i="2"/>
  <c r="BZ891" i="2"/>
  <c r="CK891" i="2" s="1"/>
  <c r="BY891" i="2"/>
  <c r="BX891" i="2"/>
  <c r="BW891" i="2"/>
  <c r="BV891" i="2"/>
  <c r="BP891" i="2"/>
  <c r="BO891" i="2"/>
  <c r="BN891" i="2"/>
  <c r="BM891" i="2"/>
  <c r="BL891" i="2"/>
  <c r="BK891" i="2"/>
  <c r="BJ891" i="2"/>
  <c r="BI891" i="2"/>
  <c r="AT891" i="2"/>
  <c r="V891" i="2"/>
  <c r="EA890" i="2"/>
  <c r="EB890" i="2" s="1"/>
  <c r="DY890" i="2"/>
  <c r="DZ890" i="2" s="1"/>
  <c r="DW890" i="2"/>
  <c r="DX890" i="2" s="1"/>
  <c r="DU890" i="2"/>
  <c r="DV890" i="2" s="1"/>
  <c r="EC890" i="2" s="1"/>
  <c r="CR890" i="2" s="1"/>
  <c r="CT890" i="2" s="1"/>
  <c r="DQ890" i="2"/>
  <c r="DR890" i="2" s="1"/>
  <c r="DS890" i="2" s="1"/>
  <c r="DF890" i="2"/>
  <c r="DJ890" i="2" s="1"/>
  <c r="CL890" i="2"/>
  <c r="CF890" i="2"/>
  <c r="CE890" i="2"/>
  <c r="CD890" i="2"/>
  <c r="CC890" i="2"/>
  <c r="BZ890" i="2"/>
  <c r="CK890" i="2" s="1"/>
  <c r="BY890" i="2"/>
  <c r="BX890" i="2"/>
  <c r="BW890" i="2"/>
  <c r="BV890" i="2"/>
  <c r="BP890" i="2"/>
  <c r="BO890" i="2"/>
  <c r="BN890" i="2"/>
  <c r="BM890" i="2"/>
  <c r="BL890" i="2"/>
  <c r="BK890" i="2"/>
  <c r="BJ890" i="2"/>
  <c r="BI890" i="2"/>
  <c r="AT890" i="2"/>
  <c r="V890" i="2"/>
  <c r="EA889" i="2"/>
  <c r="EB889" i="2" s="1"/>
  <c r="DY889" i="2"/>
  <c r="DZ889" i="2" s="1"/>
  <c r="DW889" i="2"/>
  <c r="DX889" i="2" s="1"/>
  <c r="DU889" i="2"/>
  <c r="DV889" i="2" s="1"/>
  <c r="EC889" i="2" s="1"/>
  <c r="CR889" i="2" s="1"/>
  <c r="CT889" i="2" s="1"/>
  <c r="DQ889" i="2"/>
  <c r="DR889" i="2" s="1"/>
  <c r="DS889" i="2" s="1"/>
  <c r="DF889" i="2"/>
  <c r="DJ889" i="2" s="1"/>
  <c r="CL889" i="2"/>
  <c r="CF889" i="2"/>
  <c r="CE889" i="2"/>
  <c r="CD889" i="2"/>
  <c r="CC889" i="2"/>
  <c r="BZ889" i="2"/>
  <c r="CK889" i="2" s="1"/>
  <c r="BY889" i="2"/>
  <c r="BX889" i="2"/>
  <c r="BW889" i="2"/>
  <c r="BV889" i="2"/>
  <c r="BP889" i="2"/>
  <c r="BO889" i="2"/>
  <c r="BN889" i="2"/>
  <c r="BM889" i="2"/>
  <c r="BL889" i="2"/>
  <c r="BK889" i="2"/>
  <c r="BJ889" i="2"/>
  <c r="BI889" i="2"/>
  <c r="AT889" i="2"/>
  <c r="V889" i="2"/>
  <c r="EA888" i="2"/>
  <c r="EB888" i="2" s="1"/>
  <c r="DY888" i="2"/>
  <c r="DZ888" i="2" s="1"/>
  <c r="DW888" i="2"/>
  <c r="DX888" i="2" s="1"/>
  <c r="DU888" i="2"/>
  <c r="DV888" i="2" s="1"/>
  <c r="EC888" i="2" s="1"/>
  <c r="CR888" i="2" s="1"/>
  <c r="CT888" i="2" s="1"/>
  <c r="DN888" i="2" s="1"/>
  <c r="DO888" i="2" s="1"/>
  <c r="DQ888" i="2"/>
  <c r="DR888" i="2" s="1"/>
  <c r="DS888" i="2" s="1"/>
  <c r="DF888" i="2"/>
  <c r="DJ888" i="2" s="1"/>
  <c r="CL888" i="2"/>
  <c r="CF888" i="2"/>
  <c r="CE888" i="2"/>
  <c r="CD888" i="2"/>
  <c r="CC888" i="2"/>
  <c r="BZ888" i="2"/>
  <c r="CK888" i="2" s="1"/>
  <c r="BY888" i="2"/>
  <c r="BX888" i="2"/>
  <c r="BW888" i="2"/>
  <c r="BV888" i="2"/>
  <c r="BP888" i="2"/>
  <c r="BO888" i="2"/>
  <c r="BN888" i="2"/>
  <c r="BM888" i="2"/>
  <c r="BL888" i="2"/>
  <c r="BK888" i="2"/>
  <c r="BJ888" i="2"/>
  <c r="BI888" i="2"/>
  <c r="AT888" i="2"/>
  <c r="V888" i="2"/>
  <c r="EA887" i="2"/>
  <c r="EB887" i="2" s="1"/>
  <c r="DY887" i="2"/>
  <c r="DZ887" i="2" s="1"/>
  <c r="DW887" i="2"/>
  <c r="DX887" i="2" s="1"/>
  <c r="DU887" i="2"/>
  <c r="DV887" i="2" s="1"/>
  <c r="EC887" i="2" s="1"/>
  <c r="CR887" i="2" s="1"/>
  <c r="CT887" i="2" s="1"/>
  <c r="DQ887" i="2"/>
  <c r="DR887" i="2" s="1"/>
  <c r="DS887" i="2" s="1"/>
  <c r="DF887" i="2"/>
  <c r="DJ887" i="2" s="1"/>
  <c r="CL887" i="2"/>
  <c r="CF887" i="2"/>
  <c r="CE887" i="2"/>
  <c r="CD887" i="2"/>
  <c r="CC887" i="2"/>
  <c r="BZ887" i="2"/>
  <c r="CK887" i="2" s="1"/>
  <c r="BY887" i="2"/>
  <c r="BX887" i="2"/>
  <c r="BW887" i="2"/>
  <c r="BV887" i="2"/>
  <c r="BP887" i="2"/>
  <c r="BO887" i="2"/>
  <c r="BN887" i="2"/>
  <c r="BM887" i="2"/>
  <c r="BL887" i="2"/>
  <c r="BK887" i="2"/>
  <c r="BJ887" i="2"/>
  <c r="BI887" i="2"/>
  <c r="AT887" i="2"/>
  <c r="V887" i="2"/>
  <c r="EA886" i="2"/>
  <c r="EB886" i="2" s="1"/>
  <c r="DY886" i="2"/>
  <c r="DZ886" i="2" s="1"/>
  <c r="DW886" i="2"/>
  <c r="DX886" i="2" s="1"/>
  <c r="DU886" i="2"/>
  <c r="DV886" i="2" s="1"/>
  <c r="EC886" i="2" s="1"/>
  <c r="CR886" i="2" s="1"/>
  <c r="CT886" i="2" s="1"/>
  <c r="DQ886" i="2"/>
  <c r="DR886" i="2" s="1"/>
  <c r="DS886" i="2" s="1"/>
  <c r="DF886" i="2"/>
  <c r="DJ886" i="2" s="1"/>
  <c r="CL886" i="2"/>
  <c r="CF886" i="2"/>
  <c r="CE886" i="2"/>
  <c r="CD886" i="2"/>
  <c r="CC886" i="2"/>
  <c r="BZ886" i="2"/>
  <c r="CK886" i="2" s="1"/>
  <c r="BY886" i="2"/>
  <c r="BX886" i="2"/>
  <c r="BW886" i="2"/>
  <c r="BV886" i="2"/>
  <c r="BP886" i="2"/>
  <c r="BO886" i="2"/>
  <c r="BN886" i="2"/>
  <c r="BM886" i="2"/>
  <c r="BL886" i="2"/>
  <c r="BK886" i="2"/>
  <c r="BJ886" i="2"/>
  <c r="BI886" i="2"/>
  <c r="AT886" i="2"/>
  <c r="V886" i="2"/>
  <c r="EA885" i="2"/>
  <c r="EB885" i="2" s="1"/>
  <c r="DY885" i="2"/>
  <c r="DZ885" i="2" s="1"/>
  <c r="DW885" i="2"/>
  <c r="DX885" i="2" s="1"/>
  <c r="DU885" i="2"/>
  <c r="DV885" i="2" s="1"/>
  <c r="EC885" i="2" s="1"/>
  <c r="CR885" i="2" s="1"/>
  <c r="CT885" i="2" s="1"/>
  <c r="DN885" i="2" s="1"/>
  <c r="DO885" i="2" s="1"/>
  <c r="DQ885" i="2"/>
  <c r="DR885" i="2" s="1"/>
  <c r="DS885" i="2" s="1"/>
  <c r="DF885" i="2"/>
  <c r="DJ885" i="2" s="1"/>
  <c r="CL885" i="2"/>
  <c r="CF885" i="2"/>
  <c r="CE885" i="2"/>
  <c r="CD885" i="2"/>
  <c r="CC885" i="2"/>
  <c r="BZ885" i="2"/>
  <c r="CK885" i="2" s="1"/>
  <c r="BY885" i="2"/>
  <c r="BX885" i="2"/>
  <c r="BW885" i="2"/>
  <c r="BV885" i="2"/>
  <c r="BP885" i="2"/>
  <c r="BO885" i="2"/>
  <c r="BN885" i="2"/>
  <c r="BM885" i="2"/>
  <c r="BL885" i="2"/>
  <c r="BK885" i="2"/>
  <c r="BJ885" i="2"/>
  <c r="BI885" i="2"/>
  <c r="AT885" i="2"/>
  <c r="V885" i="2"/>
  <c r="EA884" i="2"/>
  <c r="EB884" i="2" s="1"/>
  <c r="DY884" i="2"/>
  <c r="DZ884" i="2" s="1"/>
  <c r="DW884" i="2"/>
  <c r="DX884" i="2" s="1"/>
  <c r="DU884" i="2"/>
  <c r="DV884" i="2" s="1"/>
  <c r="EC884" i="2" s="1"/>
  <c r="CR884" i="2" s="1"/>
  <c r="CT884" i="2" s="1"/>
  <c r="DE884" i="2" s="1"/>
  <c r="DQ884" i="2"/>
  <c r="DR884" i="2" s="1"/>
  <c r="DS884" i="2" s="1"/>
  <c r="DF884" i="2"/>
  <c r="DJ884" i="2" s="1"/>
  <c r="CL884" i="2"/>
  <c r="CF884" i="2"/>
  <c r="CE884" i="2"/>
  <c r="CD884" i="2"/>
  <c r="CC884" i="2"/>
  <c r="BZ884" i="2"/>
  <c r="CK884" i="2" s="1"/>
  <c r="BY884" i="2"/>
  <c r="BX884" i="2"/>
  <c r="BW884" i="2"/>
  <c r="BV884" i="2"/>
  <c r="BP884" i="2"/>
  <c r="BO884" i="2"/>
  <c r="BN884" i="2"/>
  <c r="BM884" i="2"/>
  <c r="BL884" i="2"/>
  <c r="BK884" i="2"/>
  <c r="BJ884" i="2"/>
  <c r="BI884" i="2"/>
  <c r="AT884" i="2"/>
  <c r="V884" i="2"/>
  <c r="EA883" i="2"/>
  <c r="EB883" i="2" s="1"/>
  <c r="DY883" i="2"/>
  <c r="DZ883" i="2" s="1"/>
  <c r="DW883" i="2"/>
  <c r="DX883" i="2" s="1"/>
  <c r="DU883" i="2"/>
  <c r="DV883" i="2" s="1"/>
  <c r="EC883" i="2" s="1"/>
  <c r="CR883" i="2" s="1"/>
  <c r="CT883" i="2" s="1"/>
  <c r="DN883" i="2" s="1"/>
  <c r="DO883" i="2" s="1"/>
  <c r="DQ883" i="2"/>
  <c r="DR883" i="2" s="1"/>
  <c r="DS883" i="2" s="1"/>
  <c r="DF883" i="2"/>
  <c r="DJ883" i="2" s="1"/>
  <c r="CL883" i="2"/>
  <c r="CF883" i="2"/>
  <c r="CE883" i="2"/>
  <c r="CD883" i="2"/>
  <c r="CC883" i="2"/>
  <c r="BZ883" i="2"/>
  <c r="CK883" i="2" s="1"/>
  <c r="BY883" i="2"/>
  <c r="BX883" i="2"/>
  <c r="BW883" i="2"/>
  <c r="BV883" i="2"/>
  <c r="BP883" i="2"/>
  <c r="BO883" i="2"/>
  <c r="BN883" i="2"/>
  <c r="BM883" i="2"/>
  <c r="BL883" i="2"/>
  <c r="BK883" i="2"/>
  <c r="BJ883" i="2"/>
  <c r="BI883" i="2"/>
  <c r="AT883" i="2"/>
  <c r="V883" i="2"/>
  <c r="EA882" i="2"/>
  <c r="EB882" i="2" s="1"/>
  <c r="DY882" i="2"/>
  <c r="DZ882" i="2" s="1"/>
  <c r="DW882" i="2"/>
  <c r="DX882" i="2" s="1"/>
  <c r="DU882" i="2"/>
  <c r="DV882" i="2" s="1"/>
  <c r="EC882" i="2" s="1"/>
  <c r="CR882" i="2" s="1"/>
  <c r="CT882" i="2" s="1"/>
  <c r="DQ882" i="2"/>
  <c r="DR882" i="2" s="1"/>
  <c r="DS882" i="2" s="1"/>
  <c r="DF882" i="2"/>
  <c r="DJ882" i="2" s="1"/>
  <c r="CL882" i="2"/>
  <c r="CF882" i="2"/>
  <c r="CE882" i="2"/>
  <c r="CD882" i="2"/>
  <c r="CC882" i="2"/>
  <c r="BZ882" i="2"/>
  <c r="CK882" i="2" s="1"/>
  <c r="BY882" i="2"/>
  <c r="BX882" i="2"/>
  <c r="BW882" i="2"/>
  <c r="BV882" i="2"/>
  <c r="BP882" i="2"/>
  <c r="BO882" i="2"/>
  <c r="BN882" i="2"/>
  <c r="BM882" i="2"/>
  <c r="BL882" i="2"/>
  <c r="BK882" i="2"/>
  <c r="BJ882" i="2"/>
  <c r="BI882" i="2"/>
  <c r="AT882" i="2"/>
  <c r="V882" i="2"/>
  <c r="EA881" i="2"/>
  <c r="EB881" i="2" s="1"/>
  <c r="DY881" i="2"/>
  <c r="DZ881" i="2" s="1"/>
  <c r="DW881" i="2"/>
  <c r="DX881" i="2" s="1"/>
  <c r="DU881" i="2"/>
  <c r="DV881" i="2" s="1"/>
  <c r="EC881" i="2" s="1"/>
  <c r="CR881" i="2" s="1"/>
  <c r="CT881" i="2" s="1"/>
  <c r="DQ881" i="2"/>
  <c r="DR881" i="2" s="1"/>
  <c r="DS881" i="2" s="1"/>
  <c r="DF881" i="2"/>
  <c r="DJ881" i="2" s="1"/>
  <c r="CL881" i="2"/>
  <c r="CF881" i="2"/>
  <c r="CE881" i="2"/>
  <c r="CD881" i="2"/>
  <c r="CC881" i="2"/>
  <c r="BZ881" i="2"/>
  <c r="CK881" i="2" s="1"/>
  <c r="BY881" i="2"/>
  <c r="BX881" i="2"/>
  <c r="BW881" i="2"/>
  <c r="BV881" i="2"/>
  <c r="BP881" i="2"/>
  <c r="BO881" i="2"/>
  <c r="BN881" i="2"/>
  <c r="BM881" i="2"/>
  <c r="BL881" i="2"/>
  <c r="BK881" i="2"/>
  <c r="BJ881" i="2"/>
  <c r="BI881" i="2"/>
  <c r="AT881" i="2"/>
  <c r="V881" i="2"/>
  <c r="EA880" i="2"/>
  <c r="EB880" i="2" s="1"/>
  <c r="DY880" i="2"/>
  <c r="DZ880" i="2" s="1"/>
  <c r="DW880" i="2"/>
  <c r="DX880" i="2" s="1"/>
  <c r="DU880" i="2"/>
  <c r="DV880" i="2" s="1"/>
  <c r="EC880" i="2" s="1"/>
  <c r="CR880" i="2" s="1"/>
  <c r="CT880" i="2" s="1"/>
  <c r="DQ880" i="2"/>
  <c r="DR880" i="2" s="1"/>
  <c r="DS880" i="2" s="1"/>
  <c r="DF880" i="2"/>
  <c r="DJ880" i="2" s="1"/>
  <c r="CL880" i="2"/>
  <c r="CF880" i="2"/>
  <c r="CE880" i="2"/>
  <c r="CD880" i="2"/>
  <c r="CC880" i="2"/>
  <c r="BZ880" i="2"/>
  <c r="CK880" i="2" s="1"/>
  <c r="BY880" i="2"/>
  <c r="BX880" i="2"/>
  <c r="BW880" i="2"/>
  <c r="BV880" i="2"/>
  <c r="BP880" i="2"/>
  <c r="BO880" i="2"/>
  <c r="BN880" i="2"/>
  <c r="BM880" i="2"/>
  <c r="BL880" i="2"/>
  <c r="BK880" i="2"/>
  <c r="BJ880" i="2"/>
  <c r="BI880" i="2"/>
  <c r="AT880" i="2"/>
  <c r="V880" i="2"/>
  <c r="EA879" i="2"/>
  <c r="EB879" i="2" s="1"/>
  <c r="DY879" i="2"/>
  <c r="DZ879" i="2" s="1"/>
  <c r="DW879" i="2"/>
  <c r="DX879" i="2" s="1"/>
  <c r="DU879" i="2"/>
  <c r="DV879" i="2" s="1"/>
  <c r="EC879" i="2" s="1"/>
  <c r="CR879" i="2" s="1"/>
  <c r="CT879" i="2" s="1"/>
  <c r="DQ879" i="2"/>
  <c r="DR879" i="2" s="1"/>
  <c r="DS879" i="2" s="1"/>
  <c r="DF879" i="2"/>
  <c r="DJ879" i="2" s="1"/>
  <c r="CL879" i="2"/>
  <c r="CF879" i="2"/>
  <c r="CE879" i="2"/>
  <c r="CD879" i="2"/>
  <c r="CC879" i="2"/>
  <c r="BZ879" i="2"/>
  <c r="CK879" i="2" s="1"/>
  <c r="BY879" i="2"/>
  <c r="BX879" i="2"/>
  <c r="BW879" i="2"/>
  <c r="BV879" i="2"/>
  <c r="BP879" i="2"/>
  <c r="BO879" i="2"/>
  <c r="BN879" i="2"/>
  <c r="BM879" i="2"/>
  <c r="BL879" i="2"/>
  <c r="BK879" i="2"/>
  <c r="BJ879" i="2"/>
  <c r="BI879" i="2"/>
  <c r="AT879" i="2"/>
  <c r="V879" i="2"/>
  <c r="EA878" i="2"/>
  <c r="EB878" i="2" s="1"/>
  <c r="DY878" i="2"/>
  <c r="DZ878" i="2" s="1"/>
  <c r="DW878" i="2"/>
  <c r="DX878" i="2" s="1"/>
  <c r="DU878" i="2"/>
  <c r="DV878" i="2" s="1"/>
  <c r="EC878" i="2" s="1"/>
  <c r="CR878" i="2" s="1"/>
  <c r="CT878" i="2" s="1"/>
  <c r="DQ878" i="2"/>
  <c r="DR878" i="2" s="1"/>
  <c r="DS878" i="2" s="1"/>
  <c r="DF878" i="2"/>
  <c r="DJ878" i="2" s="1"/>
  <c r="CL878" i="2"/>
  <c r="CF878" i="2"/>
  <c r="CE878" i="2"/>
  <c r="CD878" i="2"/>
  <c r="CC878" i="2"/>
  <c r="BZ878" i="2"/>
  <c r="CK878" i="2" s="1"/>
  <c r="BY878" i="2"/>
  <c r="BX878" i="2"/>
  <c r="BW878" i="2"/>
  <c r="BV878" i="2"/>
  <c r="BP878" i="2"/>
  <c r="BO878" i="2"/>
  <c r="BN878" i="2"/>
  <c r="BM878" i="2"/>
  <c r="BL878" i="2"/>
  <c r="BK878" i="2"/>
  <c r="BJ878" i="2"/>
  <c r="BI878" i="2"/>
  <c r="AT878" i="2"/>
  <c r="V878" i="2"/>
  <c r="EA877" i="2"/>
  <c r="EB877" i="2" s="1"/>
  <c r="DY877" i="2"/>
  <c r="DZ877" i="2" s="1"/>
  <c r="DW877" i="2"/>
  <c r="DX877" i="2" s="1"/>
  <c r="DU877" i="2"/>
  <c r="DV877" i="2" s="1"/>
  <c r="EC877" i="2" s="1"/>
  <c r="CR877" i="2" s="1"/>
  <c r="CT877" i="2" s="1"/>
  <c r="DQ877" i="2"/>
  <c r="DR877" i="2" s="1"/>
  <c r="DS877" i="2" s="1"/>
  <c r="DF877" i="2"/>
  <c r="DJ877" i="2" s="1"/>
  <c r="CL877" i="2"/>
  <c r="CF877" i="2"/>
  <c r="CE877" i="2"/>
  <c r="CD877" i="2"/>
  <c r="CC877" i="2"/>
  <c r="BZ877" i="2"/>
  <c r="CK877" i="2" s="1"/>
  <c r="BY877" i="2"/>
  <c r="BX877" i="2"/>
  <c r="BW877" i="2"/>
  <c r="BV877" i="2"/>
  <c r="BP877" i="2"/>
  <c r="BO877" i="2"/>
  <c r="BN877" i="2"/>
  <c r="BM877" i="2"/>
  <c r="BL877" i="2"/>
  <c r="BK877" i="2"/>
  <c r="BJ877" i="2"/>
  <c r="BI877" i="2"/>
  <c r="AT877" i="2"/>
  <c r="V877" i="2"/>
  <c r="EA876" i="2"/>
  <c r="EB876" i="2" s="1"/>
  <c r="DY876" i="2"/>
  <c r="DZ876" i="2" s="1"/>
  <c r="DW876" i="2"/>
  <c r="DX876" i="2" s="1"/>
  <c r="DU876" i="2"/>
  <c r="DV876" i="2" s="1"/>
  <c r="EC876" i="2" s="1"/>
  <c r="CR876" i="2" s="1"/>
  <c r="CT876" i="2" s="1"/>
  <c r="DN876" i="2" s="1"/>
  <c r="DO876" i="2" s="1"/>
  <c r="DQ876" i="2"/>
  <c r="DR876" i="2" s="1"/>
  <c r="DS876" i="2" s="1"/>
  <c r="DF876" i="2"/>
  <c r="DJ876" i="2" s="1"/>
  <c r="CL876" i="2"/>
  <c r="CF876" i="2"/>
  <c r="CE876" i="2"/>
  <c r="CD876" i="2"/>
  <c r="CC876" i="2"/>
  <c r="BZ876" i="2"/>
  <c r="CK876" i="2" s="1"/>
  <c r="BY876" i="2"/>
  <c r="BX876" i="2"/>
  <c r="BW876" i="2"/>
  <c r="BV876" i="2"/>
  <c r="BP876" i="2"/>
  <c r="BO876" i="2"/>
  <c r="BN876" i="2"/>
  <c r="BM876" i="2"/>
  <c r="BL876" i="2"/>
  <c r="BK876" i="2"/>
  <c r="BJ876" i="2"/>
  <c r="BI876" i="2"/>
  <c r="AT876" i="2"/>
  <c r="V876" i="2"/>
  <c r="EA875" i="2"/>
  <c r="EB875" i="2" s="1"/>
  <c r="DY875" i="2"/>
  <c r="DZ875" i="2" s="1"/>
  <c r="DW875" i="2"/>
  <c r="DX875" i="2" s="1"/>
  <c r="DU875" i="2"/>
  <c r="DV875" i="2" s="1"/>
  <c r="EC875" i="2" s="1"/>
  <c r="CR875" i="2" s="1"/>
  <c r="CT875" i="2" s="1"/>
  <c r="DQ875" i="2"/>
  <c r="DR875" i="2" s="1"/>
  <c r="DS875" i="2" s="1"/>
  <c r="DF875" i="2"/>
  <c r="DJ875" i="2" s="1"/>
  <c r="CL875" i="2"/>
  <c r="CF875" i="2"/>
  <c r="CE875" i="2"/>
  <c r="CD875" i="2"/>
  <c r="CC875" i="2"/>
  <c r="BZ875" i="2"/>
  <c r="CK875" i="2" s="1"/>
  <c r="BY875" i="2"/>
  <c r="BX875" i="2"/>
  <c r="BW875" i="2"/>
  <c r="BV875" i="2"/>
  <c r="BP875" i="2"/>
  <c r="BO875" i="2"/>
  <c r="BN875" i="2"/>
  <c r="BM875" i="2"/>
  <c r="BL875" i="2"/>
  <c r="BK875" i="2"/>
  <c r="BJ875" i="2"/>
  <c r="BI875" i="2"/>
  <c r="AT875" i="2"/>
  <c r="V875" i="2"/>
  <c r="EA874" i="2"/>
  <c r="EB874" i="2" s="1"/>
  <c r="DY874" i="2"/>
  <c r="DZ874" i="2" s="1"/>
  <c r="DW874" i="2"/>
  <c r="DX874" i="2" s="1"/>
  <c r="DU874" i="2"/>
  <c r="DV874" i="2" s="1"/>
  <c r="EC874" i="2" s="1"/>
  <c r="CR874" i="2" s="1"/>
  <c r="CT874" i="2" s="1"/>
  <c r="DQ874" i="2"/>
  <c r="DR874" i="2" s="1"/>
  <c r="DS874" i="2" s="1"/>
  <c r="DF874" i="2"/>
  <c r="DJ874" i="2" s="1"/>
  <c r="CL874" i="2"/>
  <c r="CF874" i="2"/>
  <c r="CE874" i="2"/>
  <c r="CD874" i="2"/>
  <c r="CC874" i="2"/>
  <c r="BZ874" i="2"/>
  <c r="CK874" i="2" s="1"/>
  <c r="BY874" i="2"/>
  <c r="BX874" i="2"/>
  <c r="BW874" i="2"/>
  <c r="BV874" i="2"/>
  <c r="BP874" i="2"/>
  <c r="BO874" i="2"/>
  <c r="BN874" i="2"/>
  <c r="BM874" i="2"/>
  <c r="BL874" i="2"/>
  <c r="BK874" i="2"/>
  <c r="BJ874" i="2"/>
  <c r="BI874" i="2"/>
  <c r="AT874" i="2"/>
  <c r="V874" i="2"/>
  <c r="EA873" i="2"/>
  <c r="EB873" i="2" s="1"/>
  <c r="DY873" i="2"/>
  <c r="DZ873" i="2" s="1"/>
  <c r="DW873" i="2"/>
  <c r="DX873" i="2" s="1"/>
  <c r="DU873" i="2"/>
  <c r="DV873" i="2" s="1"/>
  <c r="EC873" i="2" s="1"/>
  <c r="CR873" i="2" s="1"/>
  <c r="CT873" i="2" s="1"/>
  <c r="DQ873" i="2"/>
  <c r="DR873" i="2" s="1"/>
  <c r="DS873" i="2" s="1"/>
  <c r="DF873" i="2"/>
  <c r="DJ873" i="2" s="1"/>
  <c r="CL873" i="2"/>
  <c r="CF873" i="2"/>
  <c r="CE873" i="2"/>
  <c r="CD873" i="2"/>
  <c r="CC873" i="2"/>
  <c r="BZ873" i="2"/>
  <c r="CK873" i="2" s="1"/>
  <c r="BY873" i="2"/>
  <c r="BX873" i="2"/>
  <c r="BW873" i="2"/>
  <c r="BV873" i="2"/>
  <c r="BP873" i="2"/>
  <c r="BO873" i="2"/>
  <c r="BN873" i="2"/>
  <c r="BM873" i="2"/>
  <c r="BL873" i="2"/>
  <c r="BK873" i="2"/>
  <c r="BJ873" i="2"/>
  <c r="BI873" i="2"/>
  <c r="AT873" i="2"/>
  <c r="V873" i="2"/>
  <c r="EA872" i="2"/>
  <c r="EB872" i="2" s="1"/>
  <c r="DY872" i="2"/>
  <c r="DZ872" i="2" s="1"/>
  <c r="DW872" i="2"/>
  <c r="DX872" i="2" s="1"/>
  <c r="DU872" i="2"/>
  <c r="DV872" i="2" s="1"/>
  <c r="EC872" i="2" s="1"/>
  <c r="CR872" i="2" s="1"/>
  <c r="CT872" i="2" s="1"/>
  <c r="DQ872" i="2"/>
  <c r="DR872" i="2" s="1"/>
  <c r="DS872" i="2" s="1"/>
  <c r="DF872" i="2"/>
  <c r="DJ872" i="2" s="1"/>
  <c r="CL872" i="2"/>
  <c r="CF872" i="2"/>
  <c r="CE872" i="2"/>
  <c r="CD872" i="2"/>
  <c r="CC872" i="2"/>
  <c r="BZ872" i="2"/>
  <c r="CK872" i="2" s="1"/>
  <c r="BY872" i="2"/>
  <c r="BX872" i="2"/>
  <c r="BW872" i="2"/>
  <c r="BV872" i="2"/>
  <c r="BP872" i="2"/>
  <c r="BO872" i="2"/>
  <c r="BN872" i="2"/>
  <c r="BM872" i="2"/>
  <c r="BL872" i="2"/>
  <c r="BK872" i="2"/>
  <c r="BJ872" i="2"/>
  <c r="BI872" i="2"/>
  <c r="AT872" i="2"/>
  <c r="V872" i="2"/>
  <c r="EA871" i="2"/>
  <c r="EB871" i="2" s="1"/>
  <c r="DY871" i="2"/>
  <c r="DZ871" i="2" s="1"/>
  <c r="DW871" i="2"/>
  <c r="DX871" i="2" s="1"/>
  <c r="DU871" i="2"/>
  <c r="DV871" i="2" s="1"/>
  <c r="EC871" i="2" s="1"/>
  <c r="CR871" i="2" s="1"/>
  <c r="CT871" i="2" s="1"/>
  <c r="DQ871" i="2"/>
  <c r="DR871" i="2" s="1"/>
  <c r="DS871" i="2" s="1"/>
  <c r="DF871" i="2"/>
  <c r="DJ871" i="2" s="1"/>
  <c r="CL871" i="2"/>
  <c r="CF871" i="2"/>
  <c r="CE871" i="2"/>
  <c r="CD871" i="2"/>
  <c r="CC871" i="2"/>
  <c r="BZ871" i="2"/>
  <c r="CK871" i="2" s="1"/>
  <c r="BY871" i="2"/>
  <c r="BX871" i="2"/>
  <c r="BW871" i="2"/>
  <c r="BV871" i="2"/>
  <c r="BP871" i="2"/>
  <c r="BO871" i="2"/>
  <c r="BN871" i="2"/>
  <c r="BM871" i="2"/>
  <c r="BL871" i="2"/>
  <c r="BK871" i="2"/>
  <c r="BJ871" i="2"/>
  <c r="BI871" i="2"/>
  <c r="AT871" i="2"/>
  <c r="V871" i="2"/>
  <c r="EA870" i="2"/>
  <c r="EB870" i="2" s="1"/>
  <c r="DY870" i="2"/>
  <c r="DZ870" i="2" s="1"/>
  <c r="DW870" i="2"/>
  <c r="DX870" i="2" s="1"/>
  <c r="DU870" i="2"/>
  <c r="DV870" i="2" s="1"/>
  <c r="EC870" i="2" s="1"/>
  <c r="CR870" i="2" s="1"/>
  <c r="CT870" i="2" s="1"/>
  <c r="DQ870" i="2"/>
  <c r="DR870" i="2" s="1"/>
  <c r="DS870" i="2" s="1"/>
  <c r="DF870" i="2"/>
  <c r="DJ870" i="2" s="1"/>
  <c r="CL870" i="2"/>
  <c r="CF870" i="2"/>
  <c r="CE870" i="2"/>
  <c r="CD870" i="2"/>
  <c r="CC870" i="2"/>
  <c r="BZ870" i="2"/>
  <c r="CK870" i="2" s="1"/>
  <c r="BY870" i="2"/>
  <c r="BX870" i="2"/>
  <c r="BW870" i="2"/>
  <c r="BV870" i="2"/>
  <c r="BP870" i="2"/>
  <c r="BO870" i="2"/>
  <c r="BN870" i="2"/>
  <c r="BM870" i="2"/>
  <c r="BL870" i="2"/>
  <c r="BK870" i="2"/>
  <c r="BJ870" i="2"/>
  <c r="BI870" i="2"/>
  <c r="AT870" i="2"/>
  <c r="V870" i="2"/>
  <c r="EA869" i="2"/>
  <c r="EB869" i="2" s="1"/>
  <c r="DY869" i="2"/>
  <c r="DZ869" i="2" s="1"/>
  <c r="DW869" i="2"/>
  <c r="DX869" i="2" s="1"/>
  <c r="DU869" i="2"/>
  <c r="DV869" i="2" s="1"/>
  <c r="EC869" i="2" s="1"/>
  <c r="CR869" i="2" s="1"/>
  <c r="CT869" i="2" s="1"/>
  <c r="DQ869" i="2"/>
  <c r="DR869" i="2" s="1"/>
  <c r="DS869" i="2" s="1"/>
  <c r="DF869" i="2"/>
  <c r="DJ869" i="2" s="1"/>
  <c r="CL869" i="2"/>
  <c r="CF869" i="2"/>
  <c r="CE869" i="2"/>
  <c r="CD869" i="2"/>
  <c r="CC869" i="2"/>
  <c r="BZ869" i="2"/>
  <c r="CK869" i="2" s="1"/>
  <c r="BY869" i="2"/>
  <c r="BX869" i="2"/>
  <c r="BW869" i="2"/>
  <c r="BV869" i="2"/>
  <c r="BP869" i="2"/>
  <c r="BO869" i="2"/>
  <c r="BN869" i="2"/>
  <c r="BM869" i="2"/>
  <c r="BL869" i="2"/>
  <c r="BK869" i="2"/>
  <c r="BJ869" i="2"/>
  <c r="BI869" i="2"/>
  <c r="AT869" i="2"/>
  <c r="V869" i="2"/>
  <c r="EA868" i="2"/>
  <c r="EB868" i="2" s="1"/>
  <c r="DY868" i="2"/>
  <c r="DZ868" i="2" s="1"/>
  <c r="DW868" i="2"/>
  <c r="DX868" i="2" s="1"/>
  <c r="DU868" i="2"/>
  <c r="DV868" i="2" s="1"/>
  <c r="EC868" i="2" s="1"/>
  <c r="CR868" i="2" s="1"/>
  <c r="CT868" i="2" s="1"/>
  <c r="DQ868" i="2"/>
  <c r="DR868" i="2" s="1"/>
  <c r="DS868" i="2" s="1"/>
  <c r="DF868" i="2"/>
  <c r="DJ868" i="2" s="1"/>
  <c r="CL868" i="2"/>
  <c r="CF868" i="2"/>
  <c r="CE868" i="2"/>
  <c r="CD868" i="2"/>
  <c r="CC868" i="2"/>
  <c r="BZ868" i="2"/>
  <c r="CK868" i="2" s="1"/>
  <c r="BY868" i="2"/>
  <c r="BX868" i="2"/>
  <c r="BW868" i="2"/>
  <c r="BV868" i="2"/>
  <c r="BP868" i="2"/>
  <c r="BO868" i="2"/>
  <c r="BN868" i="2"/>
  <c r="BM868" i="2"/>
  <c r="BL868" i="2"/>
  <c r="BK868" i="2"/>
  <c r="BJ868" i="2"/>
  <c r="BI868" i="2"/>
  <c r="AT868" i="2"/>
  <c r="V868" i="2"/>
  <c r="EA867" i="2"/>
  <c r="EB867" i="2" s="1"/>
  <c r="DY867" i="2"/>
  <c r="DZ867" i="2" s="1"/>
  <c r="DW867" i="2"/>
  <c r="DX867" i="2" s="1"/>
  <c r="DU867" i="2"/>
  <c r="DV867" i="2" s="1"/>
  <c r="EC867" i="2" s="1"/>
  <c r="CR867" i="2" s="1"/>
  <c r="CT867" i="2" s="1"/>
  <c r="DQ867" i="2"/>
  <c r="DR867" i="2" s="1"/>
  <c r="DS867" i="2" s="1"/>
  <c r="DF867" i="2"/>
  <c r="DJ867" i="2" s="1"/>
  <c r="CL867" i="2"/>
  <c r="CF867" i="2"/>
  <c r="CE867" i="2"/>
  <c r="CD867" i="2"/>
  <c r="CC867" i="2"/>
  <c r="BZ867" i="2"/>
  <c r="CK867" i="2" s="1"/>
  <c r="BY867" i="2"/>
  <c r="BX867" i="2"/>
  <c r="BW867" i="2"/>
  <c r="BV867" i="2"/>
  <c r="BP867" i="2"/>
  <c r="BO867" i="2"/>
  <c r="BN867" i="2"/>
  <c r="BM867" i="2"/>
  <c r="BL867" i="2"/>
  <c r="BK867" i="2"/>
  <c r="BJ867" i="2"/>
  <c r="BI867" i="2"/>
  <c r="AT867" i="2"/>
  <c r="V867" i="2"/>
  <c r="EA866" i="2"/>
  <c r="EB866" i="2" s="1"/>
  <c r="DY866" i="2"/>
  <c r="DZ866" i="2" s="1"/>
  <c r="DW866" i="2"/>
  <c r="DX866" i="2" s="1"/>
  <c r="DU866" i="2"/>
  <c r="DV866" i="2" s="1"/>
  <c r="EC866" i="2" s="1"/>
  <c r="CR866" i="2" s="1"/>
  <c r="CT866" i="2" s="1"/>
  <c r="DN866" i="2" s="1"/>
  <c r="DO866" i="2" s="1"/>
  <c r="DQ866" i="2"/>
  <c r="DR866" i="2" s="1"/>
  <c r="DS866" i="2" s="1"/>
  <c r="DF866" i="2"/>
  <c r="DJ866" i="2" s="1"/>
  <c r="CL866" i="2"/>
  <c r="CF866" i="2"/>
  <c r="CE866" i="2"/>
  <c r="CD866" i="2"/>
  <c r="CC866" i="2"/>
  <c r="BZ866" i="2"/>
  <c r="CK866" i="2" s="1"/>
  <c r="BY866" i="2"/>
  <c r="BX866" i="2"/>
  <c r="BW866" i="2"/>
  <c r="BV866" i="2"/>
  <c r="BP866" i="2"/>
  <c r="BO866" i="2"/>
  <c r="BN866" i="2"/>
  <c r="BM866" i="2"/>
  <c r="BL866" i="2"/>
  <c r="BK866" i="2"/>
  <c r="BJ866" i="2"/>
  <c r="BI866" i="2"/>
  <c r="AT866" i="2"/>
  <c r="V866" i="2"/>
  <c r="EA865" i="2"/>
  <c r="EB865" i="2" s="1"/>
  <c r="DY865" i="2"/>
  <c r="DZ865" i="2" s="1"/>
  <c r="DW865" i="2"/>
  <c r="DX865" i="2" s="1"/>
  <c r="DU865" i="2"/>
  <c r="DV865" i="2" s="1"/>
  <c r="EC865" i="2" s="1"/>
  <c r="CR865" i="2" s="1"/>
  <c r="CT865" i="2" s="1"/>
  <c r="DN865" i="2" s="1"/>
  <c r="DO865" i="2" s="1"/>
  <c r="DQ865" i="2"/>
  <c r="DR865" i="2" s="1"/>
  <c r="DS865" i="2" s="1"/>
  <c r="DF865" i="2"/>
  <c r="DJ865" i="2" s="1"/>
  <c r="CL865" i="2"/>
  <c r="CF865" i="2"/>
  <c r="CE865" i="2"/>
  <c r="CD865" i="2"/>
  <c r="CC865" i="2"/>
  <c r="BZ865" i="2"/>
  <c r="CK865" i="2" s="1"/>
  <c r="BY865" i="2"/>
  <c r="BX865" i="2"/>
  <c r="BW865" i="2"/>
  <c r="BV865" i="2"/>
  <c r="BP865" i="2"/>
  <c r="BO865" i="2"/>
  <c r="BN865" i="2"/>
  <c r="BM865" i="2"/>
  <c r="BL865" i="2"/>
  <c r="BK865" i="2"/>
  <c r="BJ865" i="2"/>
  <c r="BI865" i="2"/>
  <c r="AT865" i="2"/>
  <c r="V865" i="2"/>
  <c r="EA864" i="2"/>
  <c r="EB864" i="2" s="1"/>
  <c r="DY864" i="2"/>
  <c r="DZ864" i="2" s="1"/>
  <c r="DW864" i="2"/>
  <c r="DX864" i="2" s="1"/>
  <c r="DU864" i="2"/>
  <c r="DV864" i="2" s="1"/>
  <c r="EC864" i="2" s="1"/>
  <c r="CR864" i="2" s="1"/>
  <c r="CT864" i="2" s="1"/>
  <c r="DQ864" i="2"/>
  <c r="DR864" i="2" s="1"/>
  <c r="DS864" i="2" s="1"/>
  <c r="DF864" i="2"/>
  <c r="DJ864" i="2" s="1"/>
  <c r="CL864" i="2"/>
  <c r="CF864" i="2"/>
  <c r="CE864" i="2"/>
  <c r="CD864" i="2"/>
  <c r="CC864" i="2"/>
  <c r="BZ864" i="2"/>
  <c r="CK864" i="2" s="1"/>
  <c r="BY864" i="2"/>
  <c r="BX864" i="2"/>
  <c r="BW864" i="2"/>
  <c r="BV864" i="2"/>
  <c r="BP864" i="2"/>
  <c r="BO864" i="2"/>
  <c r="BN864" i="2"/>
  <c r="BM864" i="2"/>
  <c r="BL864" i="2"/>
  <c r="BK864" i="2"/>
  <c r="BJ864" i="2"/>
  <c r="BI864" i="2"/>
  <c r="AT864" i="2"/>
  <c r="V864" i="2"/>
  <c r="EA863" i="2"/>
  <c r="EB863" i="2" s="1"/>
  <c r="DY863" i="2"/>
  <c r="DZ863" i="2" s="1"/>
  <c r="DW863" i="2"/>
  <c r="DX863" i="2" s="1"/>
  <c r="DU863" i="2"/>
  <c r="DV863" i="2" s="1"/>
  <c r="EC863" i="2" s="1"/>
  <c r="CR863" i="2" s="1"/>
  <c r="CT863" i="2" s="1"/>
  <c r="DQ863" i="2"/>
  <c r="DR863" i="2" s="1"/>
  <c r="DS863" i="2" s="1"/>
  <c r="DF863" i="2"/>
  <c r="DJ863" i="2" s="1"/>
  <c r="CL863" i="2"/>
  <c r="CF863" i="2"/>
  <c r="CE863" i="2"/>
  <c r="CD863" i="2"/>
  <c r="CC863" i="2"/>
  <c r="BZ863" i="2"/>
  <c r="CK863" i="2" s="1"/>
  <c r="BY863" i="2"/>
  <c r="BX863" i="2"/>
  <c r="BW863" i="2"/>
  <c r="BV863" i="2"/>
  <c r="BP863" i="2"/>
  <c r="BO863" i="2"/>
  <c r="BN863" i="2"/>
  <c r="BM863" i="2"/>
  <c r="BL863" i="2"/>
  <c r="BK863" i="2"/>
  <c r="BJ863" i="2"/>
  <c r="BI863" i="2"/>
  <c r="AT863" i="2"/>
  <c r="V863" i="2"/>
  <c r="EA862" i="2"/>
  <c r="EB862" i="2" s="1"/>
  <c r="DY862" i="2"/>
  <c r="DZ862" i="2" s="1"/>
  <c r="DW862" i="2"/>
  <c r="DX862" i="2" s="1"/>
  <c r="DU862" i="2"/>
  <c r="DV862" i="2" s="1"/>
  <c r="EC862" i="2" s="1"/>
  <c r="CR862" i="2" s="1"/>
  <c r="CT862" i="2" s="1"/>
  <c r="DQ862" i="2"/>
  <c r="DR862" i="2" s="1"/>
  <c r="DS862" i="2" s="1"/>
  <c r="DF862" i="2"/>
  <c r="DJ862" i="2" s="1"/>
  <c r="CL862" i="2"/>
  <c r="CF862" i="2"/>
  <c r="CE862" i="2"/>
  <c r="CD862" i="2"/>
  <c r="CC862" i="2"/>
  <c r="BZ862" i="2"/>
  <c r="CK862" i="2" s="1"/>
  <c r="BY862" i="2"/>
  <c r="BX862" i="2"/>
  <c r="BW862" i="2"/>
  <c r="BV862" i="2"/>
  <c r="BP862" i="2"/>
  <c r="BO862" i="2"/>
  <c r="BN862" i="2"/>
  <c r="BM862" i="2"/>
  <c r="BL862" i="2"/>
  <c r="BK862" i="2"/>
  <c r="BJ862" i="2"/>
  <c r="BI862" i="2"/>
  <c r="AT862" i="2"/>
  <c r="V862" i="2"/>
  <c r="EA861" i="2"/>
  <c r="EB861" i="2" s="1"/>
  <c r="DY861" i="2"/>
  <c r="DZ861" i="2" s="1"/>
  <c r="DW861" i="2"/>
  <c r="DX861" i="2" s="1"/>
  <c r="DU861" i="2"/>
  <c r="DV861" i="2" s="1"/>
  <c r="EC861" i="2" s="1"/>
  <c r="CR861" i="2" s="1"/>
  <c r="CT861" i="2" s="1"/>
  <c r="DN861" i="2" s="1"/>
  <c r="DO861" i="2" s="1"/>
  <c r="DQ861" i="2"/>
  <c r="DR861" i="2" s="1"/>
  <c r="DS861" i="2" s="1"/>
  <c r="DF861" i="2"/>
  <c r="DJ861" i="2" s="1"/>
  <c r="CL861" i="2"/>
  <c r="CF861" i="2"/>
  <c r="CE861" i="2"/>
  <c r="CD861" i="2"/>
  <c r="CC861" i="2"/>
  <c r="BZ861" i="2"/>
  <c r="CK861" i="2" s="1"/>
  <c r="BY861" i="2"/>
  <c r="BX861" i="2"/>
  <c r="BW861" i="2"/>
  <c r="BV861" i="2"/>
  <c r="BP861" i="2"/>
  <c r="BO861" i="2"/>
  <c r="BN861" i="2"/>
  <c r="BM861" i="2"/>
  <c r="BL861" i="2"/>
  <c r="BK861" i="2"/>
  <c r="BJ861" i="2"/>
  <c r="BI861" i="2"/>
  <c r="AT861" i="2"/>
  <c r="V861" i="2"/>
  <c r="EA860" i="2"/>
  <c r="EB860" i="2" s="1"/>
  <c r="DY860" i="2"/>
  <c r="DZ860" i="2" s="1"/>
  <c r="DW860" i="2"/>
  <c r="DX860" i="2" s="1"/>
  <c r="DU860" i="2"/>
  <c r="DV860" i="2" s="1"/>
  <c r="EC860" i="2" s="1"/>
  <c r="CR860" i="2" s="1"/>
  <c r="CT860" i="2" s="1"/>
  <c r="DQ860" i="2"/>
  <c r="DR860" i="2" s="1"/>
  <c r="DS860" i="2" s="1"/>
  <c r="DF860" i="2"/>
  <c r="DJ860" i="2" s="1"/>
  <c r="CL860" i="2"/>
  <c r="CF860" i="2"/>
  <c r="CE860" i="2"/>
  <c r="CD860" i="2"/>
  <c r="CC860" i="2"/>
  <c r="BZ860" i="2"/>
  <c r="CK860" i="2" s="1"/>
  <c r="BY860" i="2"/>
  <c r="BX860" i="2"/>
  <c r="BW860" i="2"/>
  <c r="BV860" i="2"/>
  <c r="BP860" i="2"/>
  <c r="BO860" i="2"/>
  <c r="BN860" i="2"/>
  <c r="BM860" i="2"/>
  <c r="BL860" i="2"/>
  <c r="BK860" i="2"/>
  <c r="BJ860" i="2"/>
  <c r="BI860" i="2"/>
  <c r="AT860" i="2"/>
  <c r="V860" i="2"/>
  <c r="EA859" i="2"/>
  <c r="EB859" i="2" s="1"/>
  <c r="DY859" i="2"/>
  <c r="DZ859" i="2" s="1"/>
  <c r="DW859" i="2"/>
  <c r="DX859" i="2" s="1"/>
  <c r="DU859" i="2"/>
  <c r="DV859" i="2" s="1"/>
  <c r="EC859" i="2" s="1"/>
  <c r="CR859" i="2" s="1"/>
  <c r="CT859" i="2" s="1"/>
  <c r="DN859" i="2" s="1"/>
  <c r="DO859" i="2" s="1"/>
  <c r="DQ859" i="2"/>
  <c r="DR859" i="2" s="1"/>
  <c r="DS859" i="2" s="1"/>
  <c r="DF859" i="2"/>
  <c r="DJ859" i="2" s="1"/>
  <c r="CL859" i="2"/>
  <c r="CF859" i="2"/>
  <c r="CE859" i="2"/>
  <c r="CD859" i="2"/>
  <c r="CC859" i="2"/>
  <c r="BZ859" i="2"/>
  <c r="CK859" i="2" s="1"/>
  <c r="BY859" i="2"/>
  <c r="BX859" i="2"/>
  <c r="BW859" i="2"/>
  <c r="BV859" i="2"/>
  <c r="BP859" i="2"/>
  <c r="BO859" i="2"/>
  <c r="BN859" i="2"/>
  <c r="BM859" i="2"/>
  <c r="BL859" i="2"/>
  <c r="BK859" i="2"/>
  <c r="BJ859" i="2"/>
  <c r="BI859" i="2"/>
  <c r="AT859" i="2"/>
  <c r="V859" i="2"/>
  <c r="EA858" i="2"/>
  <c r="EB858" i="2" s="1"/>
  <c r="DY858" i="2"/>
  <c r="DZ858" i="2" s="1"/>
  <c r="DW858" i="2"/>
  <c r="DX858" i="2" s="1"/>
  <c r="DU858" i="2"/>
  <c r="DV858" i="2" s="1"/>
  <c r="EC858" i="2" s="1"/>
  <c r="CR858" i="2" s="1"/>
  <c r="CT858" i="2" s="1"/>
  <c r="DQ858" i="2"/>
  <c r="DR858" i="2" s="1"/>
  <c r="DS858" i="2" s="1"/>
  <c r="DF858" i="2"/>
  <c r="DJ858" i="2" s="1"/>
  <c r="CL858" i="2"/>
  <c r="CF858" i="2"/>
  <c r="CE858" i="2"/>
  <c r="CD858" i="2"/>
  <c r="CC858" i="2"/>
  <c r="BZ858" i="2"/>
  <c r="CK858" i="2" s="1"/>
  <c r="BY858" i="2"/>
  <c r="BX858" i="2"/>
  <c r="BW858" i="2"/>
  <c r="BV858" i="2"/>
  <c r="BP858" i="2"/>
  <c r="BO858" i="2"/>
  <c r="BN858" i="2"/>
  <c r="BM858" i="2"/>
  <c r="BL858" i="2"/>
  <c r="BK858" i="2"/>
  <c r="BJ858" i="2"/>
  <c r="BI858" i="2"/>
  <c r="AT858" i="2"/>
  <c r="V858" i="2"/>
  <c r="EA857" i="2"/>
  <c r="EB857" i="2" s="1"/>
  <c r="DY857" i="2"/>
  <c r="DZ857" i="2" s="1"/>
  <c r="DW857" i="2"/>
  <c r="DX857" i="2" s="1"/>
  <c r="DU857" i="2"/>
  <c r="DV857" i="2" s="1"/>
  <c r="EC857" i="2" s="1"/>
  <c r="CR857" i="2" s="1"/>
  <c r="CT857" i="2" s="1"/>
  <c r="DE857" i="2" s="1"/>
  <c r="DQ857" i="2"/>
  <c r="DR857" i="2" s="1"/>
  <c r="DS857" i="2" s="1"/>
  <c r="DF857" i="2"/>
  <c r="DJ857" i="2" s="1"/>
  <c r="CL857" i="2"/>
  <c r="CF857" i="2"/>
  <c r="CE857" i="2"/>
  <c r="CD857" i="2"/>
  <c r="CC857" i="2"/>
  <c r="BZ857" i="2"/>
  <c r="CK857" i="2" s="1"/>
  <c r="BY857" i="2"/>
  <c r="BX857" i="2"/>
  <c r="BW857" i="2"/>
  <c r="BV857" i="2"/>
  <c r="BP857" i="2"/>
  <c r="BO857" i="2"/>
  <c r="BN857" i="2"/>
  <c r="BM857" i="2"/>
  <c r="BL857" i="2"/>
  <c r="BK857" i="2"/>
  <c r="BJ857" i="2"/>
  <c r="BI857" i="2"/>
  <c r="AT857" i="2"/>
  <c r="V857" i="2"/>
  <c r="EA856" i="2"/>
  <c r="EB856" i="2" s="1"/>
  <c r="DY856" i="2"/>
  <c r="DZ856" i="2" s="1"/>
  <c r="DW856" i="2"/>
  <c r="DX856" i="2" s="1"/>
  <c r="DU856" i="2"/>
  <c r="DV856" i="2" s="1"/>
  <c r="EC856" i="2" s="1"/>
  <c r="CR856" i="2" s="1"/>
  <c r="CT856" i="2" s="1"/>
  <c r="DQ856" i="2"/>
  <c r="DR856" i="2" s="1"/>
  <c r="DS856" i="2" s="1"/>
  <c r="DF856" i="2"/>
  <c r="DJ856" i="2" s="1"/>
  <c r="CL856" i="2"/>
  <c r="CF856" i="2"/>
  <c r="CE856" i="2"/>
  <c r="CD856" i="2"/>
  <c r="CC856" i="2"/>
  <c r="BZ856" i="2"/>
  <c r="CK856" i="2" s="1"/>
  <c r="BY856" i="2"/>
  <c r="BX856" i="2"/>
  <c r="BW856" i="2"/>
  <c r="BV856" i="2"/>
  <c r="BP856" i="2"/>
  <c r="BO856" i="2"/>
  <c r="BN856" i="2"/>
  <c r="BM856" i="2"/>
  <c r="BL856" i="2"/>
  <c r="BK856" i="2"/>
  <c r="BJ856" i="2"/>
  <c r="BI856" i="2"/>
  <c r="AT856" i="2"/>
  <c r="V856" i="2"/>
  <c r="EA855" i="2"/>
  <c r="EB855" i="2" s="1"/>
  <c r="DY855" i="2"/>
  <c r="DZ855" i="2" s="1"/>
  <c r="DW855" i="2"/>
  <c r="DX855" i="2" s="1"/>
  <c r="DU855" i="2"/>
  <c r="DV855" i="2" s="1"/>
  <c r="EC855" i="2" s="1"/>
  <c r="CR855" i="2" s="1"/>
  <c r="CT855" i="2" s="1"/>
  <c r="DB855" i="2" s="1"/>
  <c r="DQ855" i="2"/>
  <c r="DR855" i="2" s="1"/>
  <c r="DS855" i="2" s="1"/>
  <c r="DF855" i="2"/>
  <c r="DJ855" i="2" s="1"/>
  <c r="CL855" i="2"/>
  <c r="CF855" i="2"/>
  <c r="CE855" i="2"/>
  <c r="CD855" i="2"/>
  <c r="CC855" i="2"/>
  <c r="BZ855" i="2"/>
  <c r="CK855" i="2" s="1"/>
  <c r="BY855" i="2"/>
  <c r="BX855" i="2"/>
  <c r="BW855" i="2"/>
  <c r="BV855" i="2"/>
  <c r="BP855" i="2"/>
  <c r="BO855" i="2"/>
  <c r="BN855" i="2"/>
  <c r="BM855" i="2"/>
  <c r="BL855" i="2"/>
  <c r="BK855" i="2"/>
  <c r="BJ855" i="2"/>
  <c r="BI855" i="2"/>
  <c r="AT855" i="2"/>
  <c r="V855" i="2"/>
  <c r="EA854" i="2"/>
  <c r="EB854" i="2" s="1"/>
  <c r="DY854" i="2"/>
  <c r="DZ854" i="2" s="1"/>
  <c r="DW854" i="2"/>
  <c r="DX854" i="2" s="1"/>
  <c r="DU854" i="2"/>
  <c r="DV854" i="2" s="1"/>
  <c r="EC854" i="2" s="1"/>
  <c r="CR854" i="2" s="1"/>
  <c r="CT854" i="2" s="1"/>
  <c r="DQ854" i="2"/>
  <c r="DR854" i="2" s="1"/>
  <c r="DS854" i="2" s="1"/>
  <c r="DF854" i="2"/>
  <c r="DJ854" i="2" s="1"/>
  <c r="CL854" i="2"/>
  <c r="CF854" i="2"/>
  <c r="CE854" i="2"/>
  <c r="CD854" i="2"/>
  <c r="CC854" i="2"/>
  <c r="BZ854" i="2"/>
  <c r="CK854" i="2" s="1"/>
  <c r="BY854" i="2"/>
  <c r="BX854" i="2"/>
  <c r="BW854" i="2"/>
  <c r="BV854" i="2"/>
  <c r="BP854" i="2"/>
  <c r="BO854" i="2"/>
  <c r="BN854" i="2"/>
  <c r="BM854" i="2"/>
  <c r="BL854" i="2"/>
  <c r="BK854" i="2"/>
  <c r="BJ854" i="2"/>
  <c r="BI854" i="2"/>
  <c r="AT854" i="2"/>
  <c r="V854" i="2"/>
  <c r="EA853" i="2"/>
  <c r="EB853" i="2" s="1"/>
  <c r="DY853" i="2"/>
  <c r="DZ853" i="2" s="1"/>
  <c r="DW853" i="2"/>
  <c r="DX853" i="2" s="1"/>
  <c r="DU853" i="2"/>
  <c r="DV853" i="2" s="1"/>
  <c r="EC853" i="2" s="1"/>
  <c r="CR853" i="2" s="1"/>
  <c r="CT853" i="2" s="1"/>
  <c r="DQ853" i="2"/>
  <c r="DR853" i="2" s="1"/>
  <c r="DS853" i="2" s="1"/>
  <c r="DF853" i="2"/>
  <c r="DJ853" i="2" s="1"/>
  <c r="CL853" i="2"/>
  <c r="CF853" i="2"/>
  <c r="CE853" i="2"/>
  <c r="CD853" i="2"/>
  <c r="CC853" i="2"/>
  <c r="BZ853" i="2"/>
  <c r="CK853" i="2" s="1"/>
  <c r="BY853" i="2"/>
  <c r="BX853" i="2"/>
  <c r="BW853" i="2"/>
  <c r="BV853" i="2"/>
  <c r="BP853" i="2"/>
  <c r="BO853" i="2"/>
  <c r="BN853" i="2"/>
  <c r="BM853" i="2"/>
  <c r="BL853" i="2"/>
  <c r="BK853" i="2"/>
  <c r="BJ853" i="2"/>
  <c r="BI853" i="2"/>
  <c r="AT853" i="2"/>
  <c r="V853" i="2"/>
  <c r="EA852" i="2"/>
  <c r="EB852" i="2" s="1"/>
  <c r="DY852" i="2"/>
  <c r="DZ852" i="2" s="1"/>
  <c r="DW852" i="2"/>
  <c r="DX852" i="2" s="1"/>
  <c r="DU852" i="2"/>
  <c r="DV852" i="2" s="1"/>
  <c r="EC852" i="2" s="1"/>
  <c r="CR852" i="2" s="1"/>
  <c r="CT852" i="2" s="1"/>
  <c r="DN852" i="2" s="1"/>
  <c r="DO852" i="2" s="1"/>
  <c r="DQ852" i="2"/>
  <c r="DR852" i="2" s="1"/>
  <c r="DS852" i="2" s="1"/>
  <c r="DF852" i="2"/>
  <c r="DJ852" i="2" s="1"/>
  <c r="CL852" i="2"/>
  <c r="CF852" i="2"/>
  <c r="CE852" i="2"/>
  <c r="CD852" i="2"/>
  <c r="CC852" i="2"/>
  <c r="BZ852" i="2"/>
  <c r="CK852" i="2" s="1"/>
  <c r="BY852" i="2"/>
  <c r="BX852" i="2"/>
  <c r="BW852" i="2"/>
  <c r="BV852" i="2"/>
  <c r="BP852" i="2"/>
  <c r="BO852" i="2"/>
  <c r="BN852" i="2"/>
  <c r="BM852" i="2"/>
  <c r="BL852" i="2"/>
  <c r="BK852" i="2"/>
  <c r="BJ852" i="2"/>
  <c r="BI852" i="2"/>
  <c r="AT852" i="2"/>
  <c r="V852" i="2"/>
  <c r="EA851" i="2"/>
  <c r="EB851" i="2" s="1"/>
  <c r="DY851" i="2"/>
  <c r="DZ851" i="2" s="1"/>
  <c r="DW851" i="2"/>
  <c r="DX851" i="2" s="1"/>
  <c r="DU851" i="2"/>
  <c r="DV851" i="2" s="1"/>
  <c r="EC851" i="2" s="1"/>
  <c r="CR851" i="2" s="1"/>
  <c r="CT851" i="2" s="1"/>
  <c r="DE851" i="2" s="1"/>
  <c r="DQ851" i="2"/>
  <c r="DR851" i="2" s="1"/>
  <c r="DS851" i="2" s="1"/>
  <c r="DF851" i="2"/>
  <c r="DJ851" i="2" s="1"/>
  <c r="CL851" i="2"/>
  <c r="CF851" i="2"/>
  <c r="CE851" i="2"/>
  <c r="CD851" i="2"/>
  <c r="CC851" i="2"/>
  <c r="BZ851" i="2"/>
  <c r="CK851" i="2" s="1"/>
  <c r="BY851" i="2"/>
  <c r="BX851" i="2"/>
  <c r="BW851" i="2"/>
  <c r="BV851" i="2"/>
  <c r="BP851" i="2"/>
  <c r="BO851" i="2"/>
  <c r="BN851" i="2"/>
  <c r="BM851" i="2"/>
  <c r="BL851" i="2"/>
  <c r="BK851" i="2"/>
  <c r="BJ851" i="2"/>
  <c r="BI851" i="2"/>
  <c r="AT851" i="2"/>
  <c r="V851" i="2"/>
  <c r="EA850" i="2"/>
  <c r="EB850" i="2" s="1"/>
  <c r="DY850" i="2"/>
  <c r="DZ850" i="2" s="1"/>
  <c r="DW850" i="2"/>
  <c r="DX850" i="2" s="1"/>
  <c r="DU850" i="2"/>
  <c r="DV850" i="2" s="1"/>
  <c r="EC850" i="2" s="1"/>
  <c r="CR850" i="2" s="1"/>
  <c r="CT850" i="2" s="1"/>
  <c r="DN850" i="2" s="1"/>
  <c r="DO850" i="2" s="1"/>
  <c r="DQ850" i="2"/>
  <c r="DR850" i="2" s="1"/>
  <c r="DS850" i="2" s="1"/>
  <c r="DF850" i="2"/>
  <c r="DJ850" i="2" s="1"/>
  <c r="CL850" i="2"/>
  <c r="CF850" i="2"/>
  <c r="CE850" i="2"/>
  <c r="CD850" i="2"/>
  <c r="CC850" i="2"/>
  <c r="BZ850" i="2"/>
  <c r="CK850" i="2" s="1"/>
  <c r="BY850" i="2"/>
  <c r="BX850" i="2"/>
  <c r="BW850" i="2"/>
  <c r="BV850" i="2"/>
  <c r="BP850" i="2"/>
  <c r="BO850" i="2"/>
  <c r="BN850" i="2"/>
  <c r="BM850" i="2"/>
  <c r="BL850" i="2"/>
  <c r="BK850" i="2"/>
  <c r="BJ850" i="2"/>
  <c r="BI850" i="2"/>
  <c r="AT850" i="2"/>
  <c r="V850" i="2"/>
  <c r="EA849" i="2"/>
  <c r="EB849" i="2" s="1"/>
  <c r="DY849" i="2"/>
  <c r="DZ849" i="2" s="1"/>
  <c r="DW849" i="2"/>
  <c r="DX849" i="2" s="1"/>
  <c r="DU849" i="2"/>
  <c r="DV849" i="2" s="1"/>
  <c r="EC849" i="2" s="1"/>
  <c r="CR849" i="2" s="1"/>
  <c r="CT849" i="2" s="1"/>
  <c r="DQ849" i="2"/>
  <c r="DR849" i="2" s="1"/>
  <c r="DS849" i="2" s="1"/>
  <c r="DF849" i="2"/>
  <c r="DJ849" i="2" s="1"/>
  <c r="CL849" i="2"/>
  <c r="CF849" i="2"/>
  <c r="CE849" i="2"/>
  <c r="CD849" i="2"/>
  <c r="CC849" i="2"/>
  <c r="BZ849" i="2"/>
  <c r="CK849" i="2" s="1"/>
  <c r="BY849" i="2"/>
  <c r="BX849" i="2"/>
  <c r="BW849" i="2"/>
  <c r="BV849" i="2"/>
  <c r="BP849" i="2"/>
  <c r="BO849" i="2"/>
  <c r="BN849" i="2"/>
  <c r="BM849" i="2"/>
  <c r="BL849" i="2"/>
  <c r="BK849" i="2"/>
  <c r="BJ849" i="2"/>
  <c r="BI849" i="2"/>
  <c r="AT849" i="2"/>
  <c r="V849" i="2"/>
  <c r="EA848" i="2"/>
  <c r="EB848" i="2" s="1"/>
  <c r="DY848" i="2"/>
  <c r="DZ848" i="2" s="1"/>
  <c r="DW848" i="2"/>
  <c r="DX848" i="2" s="1"/>
  <c r="DU848" i="2"/>
  <c r="DV848" i="2" s="1"/>
  <c r="EC848" i="2" s="1"/>
  <c r="CR848" i="2" s="1"/>
  <c r="CT848" i="2" s="1"/>
  <c r="DN848" i="2" s="1"/>
  <c r="DO848" i="2" s="1"/>
  <c r="DQ848" i="2"/>
  <c r="DR848" i="2" s="1"/>
  <c r="DS848" i="2" s="1"/>
  <c r="DF848" i="2"/>
  <c r="DJ848" i="2" s="1"/>
  <c r="CL848" i="2"/>
  <c r="CF848" i="2"/>
  <c r="CE848" i="2"/>
  <c r="CD848" i="2"/>
  <c r="CC848" i="2"/>
  <c r="BZ848" i="2"/>
  <c r="CK848" i="2" s="1"/>
  <c r="BY848" i="2"/>
  <c r="BX848" i="2"/>
  <c r="BW848" i="2"/>
  <c r="BV848" i="2"/>
  <c r="BP848" i="2"/>
  <c r="BO848" i="2"/>
  <c r="BN848" i="2"/>
  <c r="BM848" i="2"/>
  <c r="BL848" i="2"/>
  <c r="BK848" i="2"/>
  <c r="BJ848" i="2"/>
  <c r="BI848" i="2"/>
  <c r="AT848" i="2"/>
  <c r="V848" i="2"/>
  <c r="EA847" i="2"/>
  <c r="EB847" i="2" s="1"/>
  <c r="DY847" i="2"/>
  <c r="DZ847" i="2" s="1"/>
  <c r="DW847" i="2"/>
  <c r="DX847" i="2" s="1"/>
  <c r="DU847" i="2"/>
  <c r="DV847" i="2" s="1"/>
  <c r="EC847" i="2" s="1"/>
  <c r="CR847" i="2" s="1"/>
  <c r="CT847" i="2" s="1"/>
  <c r="DQ847" i="2"/>
  <c r="DR847" i="2" s="1"/>
  <c r="DS847" i="2" s="1"/>
  <c r="DF847" i="2"/>
  <c r="DJ847" i="2" s="1"/>
  <c r="CL847" i="2"/>
  <c r="CF847" i="2"/>
  <c r="CE847" i="2"/>
  <c r="CD847" i="2"/>
  <c r="CC847" i="2"/>
  <c r="BZ847" i="2"/>
  <c r="CK847" i="2" s="1"/>
  <c r="BY847" i="2"/>
  <c r="BX847" i="2"/>
  <c r="BW847" i="2"/>
  <c r="BV847" i="2"/>
  <c r="BP847" i="2"/>
  <c r="BO847" i="2"/>
  <c r="BN847" i="2"/>
  <c r="BM847" i="2"/>
  <c r="BL847" i="2"/>
  <c r="BK847" i="2"/>
  <c r="BJ847" i="2"/>
  <c r="BI847" i="2"/>
  <c r="AT847" i="2"/>
  <c r="V847" i="2"/>
  <c r="EA846" i="2"/>
  <c r="EB846" i="2" s="1"/>
  <c r="DY846" i="2"/>
  <c r="DZ846" i="2" s="1"/>
  <c r="DW846" i="2"/>
  <c r="DX846" i="2" s="1"/>
  <c r="DU846" i="2"/>
  <c r="DV846" i="2" s="1"/>
  <c r="EC846" i="2" s="1"/>
  <c r="CR846" i="2" s="1"/>
  <c r="CT846" i="2" s="1"/>
  <c r="DQ846" i="2"/>
  <c r="DR846" i="2" s="1"/>
  <c r="DS846" i="2" s="1"/>
  <c r="DF846" i="2"/>
  <c r="DJ846" i="2" s="1"/>
  <c r="CL846" i="2"/>
  <c r="CF846" i="2"/>
  <c r="CE846" i="2"/>
  <c r="CD846" i="2"/>
  <c r="CC846" i="2"/>
  <c r="BZ846" i="2"/>
  <c r="CK846" i="2" s="1"/>
  <c r="BY846" i="2"/>
  <c r="BX846" i="2"/>
  <c r="BW846" i="2"/>
  <c r="BV846" i="2"/>
  <c r="BP846" i="2"/>
  <c r="BO846" i="2"/>
  <c r="BN846" i="2"/>
  <c r="BM846" i="2"/>
  <c r="BL846" i="2"/>
  <c r="BK846" i="2"/>
  <c r="BJ846" i="2"/>
  <c r="BI846" i="2"/>
  <c r="AT846" i="2"/>
  <c r="V846" i="2"/>
  <c r="EA845" i="2"/>
  <c r="EB845" i="2" s="1"/>
  <c r="DY845" i="2"/>
  <c r="DZ845" i="2" s="1"/>
  <c r="DW845" i="2"/>
  <c r="DX845" i="2" s="1"/>
  <c r="DU845" i="2"/>
  <c r="DV845" i="2" s="1"/>
  <c r="EC845" i="2" s="1"/>
  <c r="CR845" i="2" s="1"/>
  <c r="CT845" i="2" s="1"/>
  <c r="DQ845" i="2"/>
  <c r="DR845" i="2" s="1"/>
  <c r="DS845" i="2" s="1"/>
  <c r="DF845" i="2"/>
  <c r="DJ845" i="2" s="1"/>
  <c r="CL845" i="2"/>
  <c r="CF845" i="2"/>
  <c r="CE845" i="2"/>
  <c r="CD845" i="2"/>
  <c r="CC845" i="2"/>
  <c r="BZ845" i="2"/>
  <c r="CK845" i="2" s="1"/>
  <c r="BY845" i="2"/>
  <c r="BX845" i="2"/>
  <c r="BW845" i="2"/>
  <c r="BV845" i="2"/>
  <c r="BP845" i="2"/>
  <c r="BO845" i="2"/>
  <c r="BN845" i="2"/>
  <c r="BM845" i="2"/>
  <c r="BL845" i="2"/>
  <c r="BK845" i="2"/>
  <c r="BJ845" i="2"/>
  <c r="BI845" i="2"/>
  <c r="AT845" i="2"/>
  <c r="V845" i="2"/>
  <c r="EA844" i="2"/>
  <c r="EB844" i="2" s="1"/>
  <c r="DY844" i="2"/>
  <c r="DZ844" i="2" s="1"/>
  <c r="DW844" i="2"/>
  <c r="DX844" i="2" s="1"/>
  <c r="DU844" i="2"/>
  <c r="DV844" i="2" s="1"/>
  <c r="EC844" i="2" s="1"/>
  <c r="CR844" i="2" s="1"/>
  <c r="CT844" i="2" s="1"/>
  <c r="DQ844" i="2"/>
  <c r="DR844" i="2" s="1"/>
  <c r="DS844" i="2" s="1"/>
  <c r="DF844" i="2"/>
  <c r="DJ844" i="2" s="1"/>
  <c r="CL844" i="2"/>
  <c r="CF844" i="2"/>
  <c r="CE844" i="2"/>
  <c r="CD844" i="2"/>
  <c r="CC844" i="2"/>
  <c r="BZ844" i="2"/>
  <c r="CK844" i="2" s="1"/>
  <c r="BY844" i="2"/>
  <c r="BX844" i="2"/>
  <c r="BW844" i="2"/>
  <c r="BV844" i="2"/>
  <c r="BP844" i="2"/>
  <c r="BO844" i="2"/>
  <c r="BN844" i="2"/>
  <c r="BM844" i="2"/>
  <c r="BL844" i="2"/>
  <c r="BK844" i="2"/>
  <c r="BJ844" i="2"/>
  <c r="BI844" i="2"/>
  <c r="AT844" i="2"/>
  <c r="V844" i="2"/>
  <c r="EA843" i="2"/>
  <c r="EB843" i="2" s="1"/>
  <c r="DY843" i="2"/>
  <c r="DZ843" i="2" s="1"/>
  <c r="DW843" i="2"/>
  <c r="DX843" i="2" s="1"/>
  <c r="DU843" i="2"/>
  <c r="DV843" i="2" s="1"/>
  <c r="EC843" i="2" s="1"/>
  <c r="CR843" i="2" s="1"/>
  <c r="CT843" i="2" s="1"/>
  <c r="DN843" i="2" s="1"/>
  <c r="DO843" i="2" s="1"/>
  <c r="DQ843" i="2"/>
  <c r="DR843" i="2" s="1"/>
  <c r="DS843" i="2" s="1"/>
  <c r="DF843" i="2"/>
  <c r="DJ843" i="2" s="1"/>
  <c r="CL843" i="2"/>
  <c r="CF843" i="2"/>
  <c r="CE843" i="2"/>
  <c r="CD843" i="2"/>
  <c r="CC843" i="2"/>
  <c r="BZ843" i="2"/>
  <c r="CK843" i="2" s="1"/>
  <c r="BY843" i="2"/>
  <c r="BX843" i="2"/>
  <c r="BW843" i="2"/>
  <c r="BV843" i="2"/>
  <c r="BP843" i="2"/>
  <c r="BO843" i="2"/>
  <c r="BN843" i="2"/>
  <c r="BM843" i="2"/>
  <c r="BL843" i="2"/>
  <c r="BK843" i="2"/>
  <c r="BJ843" i="2"/>
  <c r="BI843" i="2"/>
  <c r="AT843" i="2"/>
  <c r="V843" i="2"/>
  <c r="EA842" i="2"/>
  <c r="EB842" i="2" s="1"/>
  <c r="DY842" i="2"/>
  <c r="DZ842" i="2" s="1"/>
  <c r="DW842" i="2"/>
  <c r="DX842" i="2" s="1"/>
  <c r="DU842" i="2"/>
  <c r="DV842" i="2" s="1"/>
  <c r="EC842" i="2" s="1"/>
  <c r="CR842" i="2" s="1"/>
  <c r="CT842" i="2" s="1"/>
  <c r="DQ842" i="2"/>
  <c r="DR842" i="2" s="1"/>
  <c r="DS842" i="2" s="1"/>
  <c r="DF842" i="2"/>
  <c r="DJ842" i="2" s="1"/>
  <c r="CL842" i="2"/>
  <c r="CF842" i="2"/>
  <c r="CE842" i="2"/>
  <c r="CD842" i="2"/>
  <c r="CC842" i="2"/>
  <c r="BZ842" i="2"/>
  <c r="CK842" i="2" s="1"/>
  <c r="BY842" i="2"/>
  <c r="BX842" i="2"/>
  <c r="BW842" i="2"/>
  <c r="BV842" i="2"/>
  <c r="BP842" i="2"/>
  <c r="BO842" i="2"/>
  <c r="BN842" i="2"/>
  <c r="BM842" i="2"/>
  <c r="BL842" i="2"/>
  <c r="BK842" i="2"/>
  <c r="BJ842" i="2"/>
  <c r="BI842" i="2"/>
  <c r="AT842" i="2"/>
  <c r="V842" i="2"/>
  <c r="EA841" i="2"/>
  <c r="EB841" i="2" s="1"/>
  <c r="DY841" i="2"/>
  <c r="DZ841" i="2" s="1"/>
  <c r="DW841" i="2"/>
  <c r="DX841" i="2" s="1"/>
  <c r="DU841" i="2"/>
  <c r="DV841" i="2" s="1"/>
  <c r="EC841" i="2" s="1"/>
  <c r="CR841" i="2" s="1"/>
  <c r="CT841" i="2" s="1"/>
  <c r="DN841" i="2" s="1"/>
  <c r="DO841" i="2" s="1"/>
  <c r="DQ841" i="2"/>
  <c r="DR841" i="2" s="1"/>
  <c r="DS841" i="2" s="1"/>
  <c r="DF841" i="2"/>
  <c r="DJ841" i="2" s="1"/>
  <c r="CL841" i="2"/>
  <c r="CF841" i="2"/>
  <c r="CE841" i="2"/>
  <c r="CD841" i="2"/>
  <c r="CC841" i="2"/>
  <c r="BZ841" i="2"/>
  <c r="CK841" i="2" s="1"/>
  <c r="BY841" i="2"/>
  <c r="BX841" i="2"/>
  <c r="BW841" i="2"/>
  <c r="BV841" i="2"/>
  <c r="BP841" i="2"/>
  <c r="BO841" i="2"/>
  <c r="BN841" i="2"/>
  <c r="BM841" i="2"/>
  <c r="BL841" i="2"/>
  <c r="BK841" i="2"/>
  <c r="BJ841" i="2"/>
  <c r="BI841" i="2"/>
  <c r="AT841" i="2"/>
  <c r="V841" i="2"/>
  <c r="EA840" i="2"/>
  <c r="EB840" i="2" s="1"/>
  <c r="DY840" i="2"/>
  <c r="DZ840" i="2" s="1"/>
  <c r="DW840" i="2"/>
  <c r="DX840" i="2" s="1"/>
  <c r="DU840" i="2"/>
  <c r="DV840" i="2" s="1"/>
  <c r="EC840" i="2" s="1"/>
  <c r="CR840" i="2" s="1"/>
  <c r="CT840" i="2" s="1"/>
  <c r="DQ840" i="2"/>
  <c r="DR840" i="2" s="1"/>
  <c r="DS840" i="2" s="1"/>
  <c r="DF840" i="2"/>
  <c r="DJ840" i="2" s="1"/>
  <c r="CL840" i="2"/>
  <c r="CF840" i="2"/>
  <c r="CE840" i="2"/>
  <c r="CD840" i="2"/>
  <c r="CC840" i="2"/>
  <c r="BZ840" i="2"/>
  <c r="CK840" i="2" s="1"/>
  <c r="BY840" i="2"/>
  <c r="BX840" i="2"/>
  <c r="BW840" i="2"/>
  <c r="BV840" i="2"/>
  <c r="BP840" i="2"/>
  <c r="BO840" i="2"/>
  <c r="BN840" i="2"/>
  <c r="BM840" i="2"/>
  <c r="BL840" i="2"/>
  <c r="BK840" i="2"/>
  <c r="BJ840" i="2"/>
  <c r="BI840" i="2"/>
  <c r="AT840" i="2"/>
  <c r="V840" i="2"/>
  <c r="EA839" i="2"/>
  <c r="EB839" i="2" s="1"/>
  <c r="DY839" i="2"/>
  <c r="DZ839" i="2" s="1"/>
  <c r="DW839" i="2"/>
  <c r="DX839" i="2" s="1"/>
  <c r="DU839" i="2"/>
  <c r="DV839" i="2" s="1"/>
  <c r="EC839" i="2" s="1"/>
  <c r="CR839" i="2" s="1"/>
  <c r="CT839" i="2" s="1"/>
  <c r="DQ839" i="2"/>
  <c r="DR839" i="2" s="1"/>
  <c r="DS839" i="2" s="1"/>
  <c r="DF839" i="2"/>
  <c r="DJ839" i="2" s="1"/>
  <c r="CL839" i="2"/>
  <c r="CF839" i="2"/>
  <c r="CE839" i="2"/>
  <c r="CD839" i="2"/>
  <c r="CC839" i="2"/>
  <c r="BZ839" i="2"/>
  <c r="CK839" i="2" s="1"/>
  <c r="BY839" i="2"/>
  <c r="BX839" i="2"/>
  <c r="BW839" i="2"/>
  <c r="BV839" i="2"/>
  <c r="BP839" i="2"/>
  <c r="BO839" i="2"/>
  <c r="BN839" i="2"/>
  <c r="BM839" i="2"/>
  <c r="BL839" i="2"/>
  <c r="BK839" i="2"/>
  <c r="BJ839" i="2"/>
  <c r="BI839" i="2"/>
  <c r="AT839" i="2"/>
  <c r="V839" i="2"/>
  <c r="EA838" i="2"/>
  <c r="EB838" i="2" s="1"/>
  <c r="DY838" i="2"/>
  <c r="DZ838" i="2" s="1"/>
  <c r="DW838" i="2"/>
  <c r="DX838" i="2" s="1"/>
  <c r="DU838" i="2"/>
  <c r="DV838" i="2" s="1"/>
  <c r="EC838" i="2" s="1"/>
  <c r="CR838" i="2" s="1"/>
  <c r="CT838" i="2" s="1"/>
  <c r="DQ838" i="2"/>
  <c r="DR838" i="2" s="1"/>
  <c r="DS838" i="2" s="1"/>
  <c r="DF838" i="2"/>
  <c r="DJ838" i="2" s="1"/>
  <c r="CL838" i="2"/>
  <c r="CF838" i="2"/>
  <c r="CE838" i="2"/>
  <c r="CD838" i="2"/>
  <c r="CC838" i="2"/>
  <c r="BZ838" i="2"/>
  <c r="CK838" i="2" s="1"/>
  <c r="BY838" i="2"/>
  <c r="BX838" i="2"/>
  <c r="BW838" i="2"/>
  <c r="BV838" i="2"/>
  <c r="BP838" i="2"/>
  <c r="BO838" i="2"/>
  <c r="BN838" i="2"/>
  <c r="BM838" i="2"/>
  <c r="BL838" i="2"/>
  <c r="BK838" i="2"/>
  <c r="BJ838" i="2"/>
  <c r="BI838" i="2"/>
  <c r="AT838" i="2"/>
  <c r="V838" i="2"/>
  <c r="EA837" i="2"/>
  <c r="EB837" i="2" s="1"/>
  <c r="DY837" i="2"/>
  <c r="DZ837" i="2" s="1"/>
  <c r="DW837" i="2"/>
  <c r="DX837" i="2" s="1"/>
  <c r="DU837" i="2"/>
  <c r="DV837" i="2" s="1"/>
  <c r="EC837" i="2" s="1"/>
  <c r="CR837" i="2" s="1"/>
  <c r="CT837" i="2" s="1"/>
  <c r="DN837" i="2" s="1"/>
  <c r="DO837" i="2" s="1"/>
  <c r="DQ837" i="2"/>
  <c r="DR837" i="2" s="1"/>
  <c r="DS837" i="2" s="1"/>
  <c r="DF837" i="2"/>
  <c r="DJ837" i="2" s="1"/>
  <c r="CL837" i="2"/>
  <c r="CF837" i="2"/>
  <c r="CE837" i="2"/>
  <c r="CD837" i="2"/>
  <c r="CC837" i="2"/>
  <c r="BZ837" i="2"/>
  <c r="CK837" i="2" s="1"/>
  <c r="BY837" i="2"/>
  <c r="BX837" i="2"/>
  <c r="BW837" i="2"/>
  <c r="BV837" i="2"/>
  <c r="BP837" i="2"/>
  <c r="BO837" i="2"/>
  <c r="BN837" i="2"/>
  <c r="BM837" i="2"/>
  <c r="BL837" i="2"/>
  <c r="BK837" i="2"/>
  <c r="BJ837" i="2"/>
  <c r="BI837" i="2"/>
  <c r="AT837" i="2"/>
  <c r="V837" i="2"/>
  <c r="EA836" i="2"/>
  <c r="EB836" i="2" s="1"/>
  <c r="DY836" i="2"/>
  <c r="DZ836" i="2" s="1"/>
  <c r="DW836" i="2"/>
  <c r="DX836" i="2" s="1"/>
  <c r="DU836" i="2"/>
  <c r="DV836" i="2" s="1"/>
  <c r="EC836" i="2" s="1"/>
  <c r="CR836" i="2" s="1"/>
  <c r="CT836" i="2" s="1"/>
  <c r="DQ836" i="2"/>
  <c r="DR836" i="2" s="1"/>
  <c r="DS836" i="2" s="1"/>
  <c r="DF836" i="2"/>
  <c r="DJ836" i="2" s="1"/>
  <c r="CL836" i="2"/>
  <c r="CF836" i="2"/>
  <c r="CE836" i="2"/>
  <c r="CD836" i="2"/>
  <c r="CC836" i="2"/>
  <c r="BZ836" i="2"/>
  <c r="CK836" i="2" s="1"/>
  <c r="BY836" i="2"/>
  <c r="BX836" i="2"/>
  <c r="BW836" i="2"/>
  <c r="BV836" i="2"/>
  <c r="BP836" i="2"/>
  <c r="BO836" i="2"/>
  <c r="BN836" i="2"/>
  <c r="BM836" i="2"/>
  <c r="BL836" i="2"/>
  <c r="BK836" i="2"/>
  <c r="BJ836" i="2"/>
  <c r="BI836" i="2"/>
  <c r="AT836" i="2"/>
  <c r="V836" i="2"/>
  <c r="EA835" i="2"/>
  <c r="EB835" i="2" s="1"/>
  <c r="DY835" i="2"/>
  <c r="DZ835" i="2" s="1"/>
  <c r="DW835" i="2"/>
  <c r="DX835" i="2" s="1"/>
  <c r="DU835" i="2"/>
  <c r="DV835" i="2" s="1"/>
  <c r="EC835" i="2" s="1"/>
  <c r="CR835" i="2" s="1"/>
  <c r="CT835" i="2" s="1"/>
  <c r="DQ835" i="2"/>
  <c r="DR835" i="2" s="1"/>
  <c r="DS835" i="2" s="1"/>
  <c r="DF835" i="2"/>
  <c r="DJ835" i="2" s="1"/>
  <c r="CL835" i="2"/>
  <c r="CF835" i="2"/>
  <c r="CE835" i="2"/>
  <c r="CD835" i="2"/>
  <c r="CC835" i="2"/>
  <c r="BZ835" i="2"/>
  <c r="CK835" i="2" s="1"/>
  <c r="BY835" i="2"/>
  <c r="BX835" i="2"/>
  <c r="BW835" i="2"/>
  <c r="BV835" i="2"/>
  <c r="BP835" i="2"/>
  <c r="BO835" i="2"/>
  <c r="BN835" i="2"/>
  <c r="BM835" i="2"/>
  <c r="BL835" i="2"/>
  <c r="BK835" i="2"/>
  <c r="BJ835" i="2"/>
  <c r="BI835" i="2"/>
  <c r="AT835" i="2"/>
  <c r="V835" i="2"/>
  <c r="EA834" i="2"/>
  <c r="EB834" i="2" s="1"/>
  <c r="DY834" i="2"/>
  <c r="DZ834" i="2" s="1"/>
  <c r="DW834" i="2"/>
  <c r="DX834" i="2" s="1"/>
  <c r="DU834" i="2"/>
  <c r="DV834" i="2" s="1"/>
  <c r="EC834" i="2" s="1"/>
  <c r="CR834" i="2" s="1"/>
  <c r="CT834" i="2" s="1"/>
  <c r="DQ834" i="2"/>
  <c r="DR834" i="2" s="1"/>
  <c r="DS834" i="2" s="1"/>
  <c r="DF834" i="2"/>
  <c r="DJ834" i="2" s="1"/>
  <c r="CL834" i="2"/>
  <c r="CF834" i="2"/>
  <c r="CE834" i="2"/>
  <c r="CD834" i="2"/>
  <c r="CC834" i="2"/>
  <c r="BZ834" i="2"/>
  <c r="CK834" i="2" s="1"/>
  <c r="BY834" i="2"/>
  <c r="BX834" i="2"/>
  <c r="BW834" i="2"/>
  <c r="BV834" i="2"/>
  <c r="BP834" i="2"/>
  <c r="BO834" i="2"/>
  <c r="BN834" i="2"/>
  <c r="BM834" i="2"/>
  <c r="BL834" i="2"/>
  <c r="BK834" i="2"/>
  <c r="BJ834" i="2"/>
  <c r="BI834" i="2"/>
  <c r="AT834" i="2"/>
  <c r="V834" i="2"/>
  <c r="EA833" i="2"/>
  <c r="EB833" i="2" s="1"/>
  <c r="DY833" i="2"/>
  <c r="DZ833" i="2" s="1"/>
  <c r="DW833" i="2"/>
  <c r="DX833" i="2" s="1"/>
  <c r="DU833" i="2"/>
  <c r="DV833" i="2" s="1"/>
  <c r="EC833" i="2" s="1"/>
  <c r="CR833" i="2" s="1"/>
  <c r="CT833" i="2" s="1"/>
  <c r="DQ833" i="2"/>
  <c r="DR833" i="2" s="1"/>
  <c r="DS833" i="2" s="1"/>
  <c r="DF833" i="2"/>
  <c r="DJ833" i="2" s="1"/>
  <c r="CL833" i="2"/>
  <c r="CF833" i="2"/>
  <c r="CE833" i="2"/>
  <c r="CD833" i="2"/>
  <c r="CC833" i="2"/>
  <c r="BZ833" i="2"/>
  <c r="CK833" i="2" s="1"/>
  <c r="BY833" i="2"/>
  <c r="BX833" i="2"/>
  <c r="BW833" i="2"/>
  <c r="BV833" i="2"/>
  <c r="BP833" i="2"/>
  <c r="BO833" i="2"/>
  <c r="BN833" i="2"/>
  <c r="BM833" i="2"/>
  <c r="BL833" i="2"/>
  <c r="BK833" i="2"/>
  <c r="BJ833" i="2"/>
  <c r="BI833" i="2"/>
  <c r="AT833" i="2"/>
  <c r="V833" i="2"/>
  <c r="EA832" i="2"/>
  <c r="EB832" i="2" s="1"/>
  <c r="DY832" i="2"/>
  <c r="DZ832" i="2" s="1"/>
  <c r="DW832" i="2"/>
  <c r="DX832" i="2" s="1"/>
  <c r="DU832" i="2"/>
  <c r="DV832" i="2" s="1"/>
  <c r="EC832" i="2" s="1"/>
  <c r="CR832" i="2" s="1"/>
  <c r="CT832" i="2" s="1"/>
  <c r="DQ832" i="2"/>
  <c r="DR832" i="2" s="1"/>
  <c r="DS832" i="2" s="1"/>
  <c r="DF832" i="2"/>
  <c r="DJ832" i="2" s="1"/>
  <c r="CL832" i="2"/>
  <c r="CF832" i="2"/>
  <c r="CE832" i="2"/>
  <c r="CD832" i="2"/>
  <c r="CC832" i="2"/>
  <c r="BZ832" i="2"/>
  <c r="CK832" i="2" s="1"/>
  <c r="BY832" i="2"/>
  <c r="BX832" i="2"/>
  <c r="BW832" i="2"/>
  <c r="BV832" i="2"/>
  <c r="BP832" i="2"/>
  <c r="BO832" i="2"/>
  <c r="BN832" i="2"/>
  <c r="BM832" i="2"/>
  <c r="BL832" i="2"/>
  <c r="BK832" i="2"/>
  <c r="BJ832" i="2"/>
  <c r="BI832" i="2"/>
  <c r="AT832" i="2"/>
  <c r="V832" i="2"/>
  <c r="EA831" i="2"/>
  <c r="EB831" i="2" s="1"/>
  <c r="DY831" i="2"/>
  <c r="DZ831" i="2" s="1"/>
  <c r="DW831" i="2"/>
  <c r="DX831" i="2" s="1"/>
  <c r="DU831" i="2"/>
  <c r="DV831" i="2" s="1"/>
  <c r="EC831" i="2" s="1"/>
  <c r="CR831" i="2" s="1"/>
  <c r="CT831" i="2" s="1"/>
  <c r="DN831" i="2" s="1"/>
  <c r="DO831" i="2" s="1"/>
  <c r="DQ831" i="2"/>
  <c r="DR831" i="2" s="1"/>
  <c r="DS831" i="2" s="1"/>
  <c r="DF831" i="2"/>
  <c r="DJ831" i="2" s="1"/>
  <c r="CL831" i="2"/>
  <c r="CF831" i="2"/>
  <c r="CE831" i="2"/>
  <c r="CD831" i="2"/>
  <c r="CC831" i="2"/>
  <c r="BZ831" i="2"/>
  <c r="CK831" i="2" s="1"/>
  <c r="BY831" i="2"/>
  <c r="BX831" i="2"/>
  <c r="BW831" i="2"/>
  <c r="BV831" i="2"/>
  <c r="BP831" i="2"/>
  <c r="BO831" i="2"/>
  <c r="BN831" i="2"/>
  <c r="BM831" i="2"/>
  <c r="BL831" i="2"/>
  <c r="BK831" i="2"/>
  <c r="BJ831" i="2"/>
  <c r="BI831" i="2"/>
  <c r="AT831" i="2"/>
  <c r="V831" i="2"/>
  <c r="EA830" i="2"/>
  <c r="EB830" i="2" s="1"/>
  <c r="DY830" i="2"/>
  <c r="DZ830" i="2" s="1"/>
  <c r="DW830" i="2"/>
  <c r="DX830" i="2" s="1"/>
  <c r="DU830" i="2"/>
  <c r="DV830" i="2" s="1"/>
  <c r="EC830" i="2" s="1"/>
  <c r="CR830" i="2" s="1"/>
  <c r="CT830" i="2" s="1"/>
  <c r="DN830" i="2" s="1"/>
  <c r="DO830" i="2" s="1"/>
  <c r="DQ830" i="2"/>
  <c r="DR830" i="2" s="1"/>
  <c r="DS830" i="2" s="1"/>
  <c r="DF830" i="2"/>
  <c r="DJ830" i="2" s="1"/>
  <c r="CL830" i="2"/>
  <c r="CF830" i="2"/>
  <c r="CE830" i="2"/>
  <c r="CD830" i="2"/>
  <c r="CC830" i="2"/>
  <c r="BZ830" i="2"/>
  <c r="CK830" i="2" s="1"/>
  <c r="BY830" i="2"/>
  <c r="BX830" i="2"/>
  <c r="BW830" i="2"/>
  <c r="BV830" i="2"/>
  <c r="BP830" i="2"/>
  <c r="BO830" i="2"/>
  <c r="BN830" i="2"/>
  <c r="BM830" i="2"/>
  <c r="BL830" i="2"/>
  <c r="BK830" i="2"/>
  <c r="BJ830" i="2"/>
  <c r="BI830" i="2"/>
  <c r="AT830" i="2"/>
  <c r="V830" i="2"/>
  <c r="EA829" i="2"/>
  <c r="EB829" i="2" s="1"/>
  <c r="DY829" i="2"/>
  <c r="DZ829" i="2" s="1"/>
  <c r="DW829" i="2"/>
  <c r="DX829" i="2" s="1"/>
  <c r="DU829" i="2"/>
  <c r="DV829" i="2" s="1"/>
  <c r="EC829" i="2" s="1"/>
  <c r="CR829" i="2" s="1"/>
  <c r="CT829" i="2" s="1"/>
  <c r="DQ829" i="2"/>
  <c r="DR829" i="2" s="1"/>
  <c r="DS829" i="2" s="1"/>
  <c r="DF829" i="2"/>
  <c r="DJ829" i="2" s="1"/>
  <c r="CL829" i="2"/>
  <c r="CF829" i="2"/>
  <c r="CE829" i="2"/>
  <c r="CD829" i="2"/>
  <c r="CC829" i="2"/>
  <c r="BZ829" i="2"/>
  <c r="CK829" i="2" s="1"/>
  <c r="BY829" i="2"/>
  <c r="BX829" i="2"/>
  <c r="BW829" i="2"/>
  <c r="BV829" i="2"/>
  <c r="BP829" i="2"/>
  <c r="BO829" i="2"/>
  <c r="BN829" i="2"/>
  <c r="BM829" i="2"/>
  <c r="BL829" i="2"/>
  <c r="BK829" i="2"/>
  <c r="BJ829" i="2"/>
  <c r="BI829" i="2"/>
  <c r="AT829" i="2"/>
  <c r="V829" i="2"/>
  <c r="EA828" i="2"/>
  <c r="EB828" i="2" s="1"/>
  <c r="DY828" i="2"/>
  <c r="DZ828" i="2" s="1"/>
  <c r="DW828" i="2"/>
  <c r="DX828" i="2" s="1"/>
  <c r="DU828" i="2"/>
  <c r="DV828" i="2" s="1"/>
  <c r="EC828" i="2" s="1"/>
  <c r="CR828" i="2" s="1"/>
  <c r="CT828" i="2" s="1"/>
  <c r="DQ828" i="2"/>
  <c r="DR828" i="2" s="1"/>
  <c r="DS828" i="2" s="1"/>
  <c r="DF828" i="2"/>
  <c r="DJ828" i="2" s="1"/>
  <c r="CL828" i="2"/>
  <c r="CF828" i="2"/>
  <c r="CE828" i="2"/>
  <c r="CD828" i="2"/>
  <c r="CC828" i="2"/>
  <c r="BZ828" i="2"/>
  <c r="CK828" i="2" s="1"/>
  <c r="BY828" i="2"/>
  <c r="BX828" i="2"/>
  <c r="BW828" i="2"/>
  <c r="BV828" i="2"/>
  <c r="BP828" i="2"/>
  <c r="BO828" i="2"/>
  <c r="BN828" i="2"/>
  <c r="BM828" i="2"/>
  <c r="BL828" i="2"/>
  <c r="BK828" i="2"/>
  <c r="BJ828" i="2"/>
  <c r="BI828" i="2"/>
  <c r="AT828" i="2"/>
  <c r="V828" i="2"/>
  <c r="EA827" i="2"/>
  <c r="EB827" i="2" s="1"/>
  <c r="DY827" i="2"/>
  <c r="DZ827" i="2" s="1"/>
  <c r="DW827" i="2"/>
  <c r="DX827" i="2" s="1"/>
  <c r="DU827" i="2"/>
  <c r="DV827" i="2" s="1"/>
  <c r="EC827" i="2" s="1"/>
  <c r="CR827" i="2" s="1"/>
  <c r="CT827" i="2" s="1"/>
  <c r="DB827" i="2" s="1"/>
  <c r="DQ827" i="2"/>
  <c r="DR827" i="2" s="1"/>
  <c r="DS827" i="2" s="1"/>
  <c r="DF827" i="2"/>
  <c r="DJ827" i="2" s="1"/>
  <c r="CL827" i="2"/>
  <c r="CF827" i="2"/>
  <c r="CE827" i="2"/>
  <c r="CD827" i="2"/>
  <c r="CC827" i="2"/>
  <c r="BZ827" i="2"/>
  <c r="CK827" i="2" s="1"/>
  <c r="BY827" i="2"/>
  <c r="BX827" i="2"/>
  <c r="BW827" i="2"/>
  <c r="BV827" i="2"/>
  <c r="BP827" i="2"/>
  <c r="BO827" i="2"/>
  <c r="BN827" i="2"/>
  <c r="BM827" i="2"/>
  <c r="BL827" i="2"/>
  <c r="BK827" i="2"/>
  <c r="BJ827" i="2"/>
  <c r="BI827" i="2"/>
  <c r="AT827" i="2"/>
  <c r="V827" i="2"/>
  <c r="EA826" i="2"/>
  <c r="EB826" i="2" s="1"/>
  <c r="DY826" i="2"/>
  <c r="DZ826" i="2" s="1"/>
  <c r="DW826" i="2"/>
  <c r="DX826" i="2" s="1"/>
  <c r="DU826" i="2"/>
  <c r="DV826" i="2" s="1"/>
  <c r="EC826" i="2" s="1"/>
  <c r="CR826" i="2" s="1"/>
  <c r="CT826" i="2" s="1"/>
  <c r="DQ826" i="2"/>
  <c r="DR826" i="2" s="1"/>
  <c r="DS826" i="2" s="1"/>
  <c r="DF826" i="2"/>
  <c r="DJ826" i="2" s="1"/>
  <c r="CL826" i="2"/>
  <c r="CF826" i="2"/>
  <c r="CE826" i="2"/>
  <c r="CD826" i="2"/>
  <c r="CC826" i="2"/>
  <c r="BZ826" i="2"/>
  <c r="CK826" i="2" s="1"/>
  <c r="BY826" i="2"/>
  <c r="BX826" i="2"/>
  <c r="BW826" i="2"/>
  <c r="BV826" i="2"/>
  <c r="BP826" i="2"/>
  <c r="BO826" i="2"/>
  <c r="BN826" i="2"/>
  <c r="BM826" i="2"/>
  <c r="BL826" i="2"/>
  <c r="BK826" i="2"/>
  <c r="BJ826" i="2"/>
  <c r="BI826" i="2"/>
  <c r="AT826" i="2"/>
  <c r="V826" i="2"/>
  <c r="EA825" i="2"/>
  <c r="EB825" i="2" s="1"/>
  <c r="DY825" i="2"/>
  <c r="DZ825" i="2" s="1"/>
  <c r="DW825" i="2"/>
  <c r="DX825" i="2" s="1"/>
  <c r="DU825" i="2"/>
  <c r="DV825" i="2" s="1"/>
  <c r="EC825" i="2" s="1"/>
  <c r="CR825" i="2" s="1"/>
  <c r="CT825" i="2" s="1"/>
  <c r="DQ825" i="2"/>
  <c r="DR825" i="2" s="1"/>
  <c r="DS825" i="2" s="1"/>
  <c r="DF825" i="2"/>
  <c r="DJ825" i="2" s="1"/>
  <c r="CL825" i="2"/>
  <c r="CF825" i="2"/>
  <c r="CE825" i="2"/>
  <c r="CD825" i="2"/>
  <c r="CC825" i="2"/>
  <c r="BZ825" i="2"/>
  <c r="CK825" i="2" s="1"/>
  <c r="BY825" i="2"/>
  <c r="BX825" i="2"/>
  <c r="BW825" i="2"/>
  <c r="BV825" i="2"/>
  <c r="BP825" i="2"/>
  <c r="BO825" i="2"/>
  <c r="BN825" i="2"/>
  <c r="BM825" i="2"/>
  <c r="BL825" i="2"/>
  <c r="BK825" i="2"/>
  <c r="BJ825" i="2"/>
  <c r="BI825" i="2"/>
  <c r="AT825" i="2"/>
  <c r="V825" i="2"/>
  <c r="EA824" i="2"/>
  <c r="EB824" i="2" s="1"/>
  <c r="DY824" i="2"/>
  <c r="DZ824" i="2" s="1"/>
  <c r="DW824" i="2"/>
  <c r="DX824" i="2" s="1"/>
  <c r="DU824" i="2"/>
  <c r="DV824" i="2" s="1"/>
  <c r="EC824" i="2" s="1"/>
  <c r="CR824" i="2" s="1"/>
  <c r="CT824" i="2" s="1"/>
  <c r="DQ824" i="2"/>
  <c r="DR824" i="2" s="1"/>
  <c r="DS824" i="2" s="1"/>
  <c r="DF824" i="2"/>
  <c r="DJ824" i="2" s="1"/>
  <c r="CL824" i="2"/>
  <c r="CF824" i="2"/>
  <c r="CE824" i="2"/>
  <c r="CD824" i="2"/>
  <c r="CC824" i="2"/>
  <c r="BZ824" i="2"/>
  <c r="CK824" i="2" s="1"/>
  <c r="BY824" i="2"/>
  <c r="BX824" i="2"/>
  <c r="BW824" i="2"/>
  <c r="BV824" i="2"/>
  <c r="BP824" i="2"/>
  <c r="BO824" i="2"/>
  <c r="BN824" i="2"/>
  <c r="BM824" i="2"/>
  <c r="BL824" i="2"/>
  <c r="BK824" i="2"/>
  <c r="BJ824" i="2"/>
  <c r="BI824" i="2"/>
  <c r="AT824" i="2"/>
  <c r="V824" i="2"/>
  <c r="EA823" i="2"/>
  <c r="EB823" i="2" s="1"/>
  <c r="DY823" i="2"/>
  <c r="DZ823" i="2" s="1"/>
  <c r="DW823" i="2"/>
  <c r="DX823" i="2" s="1"/>
  <c r="DU823" i="2"/>
  <c r="DV823" i="2" s="1"/>
  <c r="EC823" i="2" s="1"/>
  <c r="CR823" i="2" s="1"/>
  <c r="CT823" i="2" s="1"/>
  <c r="DQ823" i="2"/>
  <c r="DR823" i="2" s="1"/>
  <c r="DS823" i="2" s="1"/>
  <c r="DF823" i="2"/>
  <c r="DJ823" i="2" s="1"/>
  <c r="CL823" i="2"/>
  <c r="CF823" i="2"/>
  <c r="CE823" i="2"/>
  <c r="CD823" i="2"/>
  <c r="CC823" i="2"/>
  <c r="BZ823" i="2"/>
  <c r="CK823" i="2" s="1"/>
  <c r="BY823" i="2"/>
  <c r="BX823" i="2"/>
  <c r="BW823" i="2"/>
  <c r="BV823" i="2"/>
  <c r="BP823" i="2"/>
  <c r="BO823" i="2"/>
  <c r="BN823" i="2"/>
  <c r="BM823" i="2"/>
  <c r="BL823" i="2"/>
  <c r="BK823" i="2"/>
  <c r="BJ823" i="2"/>
  <c r="BI823" i="2"/>
  <c r="AT823" i="2"/>
  <c r="V823" i="2"/>
  <c r="EA822" i="2"/>
  <c r="EB822" i="2" s="1"/>
  <c r="DY822" i="2"/>
  <c r="DZ822" i="2" s="1"/>
  <c r="DW822" i="2"/>
  <c r="DX822" i="2" s="1"/>
  <c r="DU822" i="2"/>
  <c r="DV822" i="2" s="1"/>
  <c r="EC822" i="2" s="1"/>
  <c r="CR822" i="2" s="1"/>
  <c r="CT822" i="2" s="1"/>
  <c r="DQ822" i="2"/>
  <c r="DR822" i="2" s="1"/>
  <c r="DS822" i="2" s="1"/>
  <c r="DF822" i="2"/>
  <c r="DJ822" i="2" s="1"/>
  <c r="CL822" i="2"/>
  <c r="CF822" i="2"/>
  <c r="CE822" i="2"/>
  <c r="CD822" i="2"/>
  <c r="CC822" i="2"/>
  <c r="BZ822" i="2"/>
  <c r="CK822" i="2" s="1"/>
  <c r="BY822" i="2"/>
  <c r="BX822" i="2"/>
  <c r="BW822" i="2"/>
  <c r="BV822" i="2"/>
  <c r="BP822" i="2"/>
  <c r="BO822" i="2"/>
  <c r="BN822" i="2"/>
  <c r="BM822" i="2"/>
  <c r="BL822" i="2"/>
  <c r="BK822" i="2"/>
  <c r="BJ822" i="2"/>
  <c r="BI822" i="2"/>
  <c r="AT822" i="2"/>
  <c r="V822" i="2"/>
  <c r="EA821" i="2"/>
  <c r="EB821" i="2" s="1"/>
  <c r="DY821" i="2"/>
  <c r="DZ821" i="2" s="1"/>
  <c r="DW821" i="2"/>
  <c r="DX821" i="2" s="1"/>
  <c r="DU821" i="2"/>
  <c r="DV821" i="2" s="1"/>
  <c r="EC821" i="2" s="1"/>
  <c r="CR821" i="2" s="1"/>
  <c r="CT821" i="2" s="1"/>
  <c r="DQ821" i="2"/>
  <c r="DR821" i="2" s="1"/>
  <c r="DS821" i="2" s="1"/>
  <c r="DF821" i="2"/>
  <c r="DJ821" i="2" s="1"/>
  <c r="CL821" i="2"/>
  <c r="CF821" i="2"/>
  <c r="CE821" i="2"/>
  <c r="CD821" i="2"/>
  <c r="CC821" i="2"/>
  <c r="BZ821" i="2"/>
  <c r="CK821" i="2" s="1"/>
  <c r="BY821" i="2"/>
  <c r="BX821" i="2"/>
  <c r="BW821" i="2"/>
  <c r="BV821" i="2"/>
  <c r="BP821" i="2"/>
  <c r="BO821" i="2"/>
  <c r="BN821" i="2"/>
  <c r="BM821" i="2"/>
  <c r="BL821" i="2"/>
  <c r="BK821" i="2"/>
  <c r="BJ821" i="2"/>
  <c r="BI821" i="2"/>
  <c r="AT821" i="2"/>
  <c r="V821" i="2"/>
  <c r="EA820" i="2"/>
  <c r="EB820" i="2" s="1"/>
  <c r="DY820" i="2"/>
  <c r="DZ820" i="2" s="1"/>
  <c r="DW820" i="2"/>
  <c r="DX820" i="2" s="1"/>
  <c r="DU820" i="2"/>
  <c r="DV820" i="2" s="1"/>
  <c r="EC820" i="2" s="1"/>
  <c r="CR820" i="2" s="1"/>
  <c r="CT820" i="2" s="1"/>
  <c r="DQ820" i="2"/>
  <c r="DR820" i="2" s="1"/>
  <c r="DS820" i="2" s="1"/>
  <c r="DF820" i="2"/>
  <c r="DJ820" i="2" s="1"/>
  <c r="CL820" i="2"/>
  <c r="CF820" i="2"/>
  <c r="CE820" i="2"/>
  <c r="CD820" i="2"/>
  <c r="CC820" i="2"/>
  <c r="BZ820" i="2"/>
  <c r="CK820" i="2" s="1"/>
  <c r="BY820" i="2"/>
  <c r="BX820" i="2"/>
  <c r="BW820" i="2"/>
  <c r="BV820" i="2"/>
  <c r="BP820" i="2"/>
  <c r="BO820" i="2"/>
  <c r="BN820" i="2"/>
  <c r="BM820" i="2"/>
  <c r="BL820" i="2"/>
  <c r="BK820" i="2"/>
  <c r="BJ820" i="2"/>
  <c r="BI820" i="2"/>
  <c r="AT820" i="2"/>
  <c r="V820" i="2"/>
  <c r="EA819" i="2"/>
  <c r="EB819" i="2" s="1"/>
  <c r="DY819" i="2"/>
  <c r="DZ819" i="2" s="1"/>
  <c r="DW819" i="2"/>
  <c r="DX819" i="2" s="1"/>
  <c r="DU819" i="2"/>
  <c r="DV819" i="2" s="1"/>
  <c r="EC819" i="2" s="1"/>
  <c r="CR819" i="2" s="1"/>
  <c r="CT819" i="2" s="1"/>
  <c r="DN819" i="2" s="1"/>
  <c r="DO819" i="2" s="1"/>
  <c r="DQ819" i="2"/>
  <c r="DR819" i="2" s="1"/>
  <c r="DS819" i="2" s="1"/>
  <c r="DF819" i="2"/>
  <c r="DJ819" i="2" s="1"/>
  <c r="CL819" i="2"/>
  <c r="CF819" i="2"/>
  <c r="CE819" i="2"/>
  <c r="CD819" i="2"/>
  <c r="CC819" i="2"/>
  <c r="BZ819" i="2"/>
  <c r="CK819" i="2" s="1"/>
  <c r="BY819" i="2"/>
  <c r="BX819" i="2"/>
  <c r="BW819" i="2"/>
  <c r="BV819" i="2"/>
  <c r="BP819" i="2"/>
  <c r="BO819" i="2"/>
  <c r="BN819" i="2"/>
  <c r="BM819" i="2"/>
  <c r="BL819" i="2"/>
  <c r="BK819" i="2"/>
  <c r="BJ819" i="2"/>
  <c r="BI819" i="2"/>
  <c r="AT819" i="2"/>
  <c r="V819" i="2"/>
  <c r="EA818" i="2"/>
  <c r="EB818" i="2" s="1"/>
  <c r="DY818" i="2"/>
  <c r="DZ818" i="2" s="1"/>
  <c r="DW818" i="2"/>
  <c r="DX818" i="2" s="1"/>
  <c r="DU818" i="2"/>
  <c r="DV818" i="2" s="1"/>
  <c r="EC818" i="2" s="1"/>
  <c r="CR818" i="2" s="1"/>
  <c r="CT818" i="2" s="1"/>
  <c r="DQ818" i="2"/>
  <c r="DR818" i="2" s="1"/>
  <c r="DS818" i="2" s="1"/>
  <c r="DF818" i="2"/>
  <c r="DJ818" i="2" s="1"/>
  <c r="CL818" i="2"/>
  <c r="CF818" i="2"/>
  <c r="CE818" i="2"/>
  <c r="CD818" i="2"/>
  <c r="CC818" i="2"/>
  <c r="BZ818" i="2"/>
  <c r="CK818" i="2" s="1"/>
  <c r="BY818" i="2"/>
  <c r="BX818" i="2"/>
  <c r="BW818" i="2"/>
  <c r="BV818" i="2"/>
  <c r="BP818" i="2"/>
  <c r="BO818" i="2"/>
  <c r="BN818" i="2"/>
  <c r="BM818" i="2"/>
  <c r="BL818" i="2"/>
  <c r="BK818" i="2"/>
  <c r="BJ818" i="2"/>
  <c r="BI818" i="2"/>
  <c r="AT818" i="2"/>
  <c r="V818" i="2"/>
  <c r="EA817" i="2"/>
  <c r="EB817" i="2" s="1"/>
  <c r="DY817" i="2"/>
  <c r="DZ817" i="2" s="1"/>
  <c r="DW817" i="2"/>
  <c r="DX817" i="2" s="1"/>
  <c r="DU817" i="2"/>
  <c r="DV817" i="2" s="1"/>
  <c r="EC817" i="2" s="1"/>
  <c r="CR817" i="2" s="1"/>
  <c r="CT817" i="2" s="1"/>
  <c r="DE817" i="2" s="1"/>
  <c r="DQ817" i="2"/>
  <c r="DR817" i="2" s="1"/>
  <c r="DS817" i="2" s="1"/>
  <c r="DF817" i="2"/>
  <c r="DJ817" i="2" s="1"/>
  <c r="CL817" i="2"/>
  <c r="CF817" i="2"/>
  <c r="CE817" i="2"/>
  <c r="CD817" i="2"/>
  <c r="CC817" i="2"/>
  <c r="BZ817" i="2"/>
  <c r="CK817" i="2" s="1"/>
  <c r="BY817" i="2"/>
  <c r="BX817" i="2"/>
  <c r="BW817" i="2"/>
  <c r="BV817" i="2"/>
  <c r="BP817" i="2"/>
  <c r="BO817" i="2"/>
  <c r="BN817" i="2"/>
  <c r="BM817" i="2"/>
  <c r="BL817" i="2"/>
  <c r="BK817" i="2"/>
  <c r="BJ817" i="2"/>
  <c r="BI817" i="2"/>
  <c r="AT817" i="2"/>
  <c r="V817" i="2"/>
  <c r="EA816" i="2"/>
  <c r="EB816" i="2" s="1"/>
  <c r="DY816" i="2"/>
  <c r="DZ816" i="2" s="1"/>
  <c r="DW816" i="2"/>
  <c r="DX816" i="2" s="1"/>
  <c r="DU816" i="2"/>
  <c r="DV816" i="2" s="1"/>
  <c r="EC816" i="2" s="1"/>
  <c r="CR816" i="2" s="1"/>
  <c r="CT816" i="2" s="1"/>
  <c r="DN816" i="2" s="1"/>
  <c r="DO816" i="2" s="1"/>
  <c r="DQ816" i="2"/>
  <c r="DR816" i="2" s="1"/>
  <c r="DS816" i="2" s="1"/>
  <c r="DF816" i="2"/>
  <c r="DJ816" i="2" s="1"/>
  <c r="CL816" i="2"/>
  <c r="CF816" i="2"/>
  <c r="CE816" i="2"/>
  <c r="CD816" i="2"/>
  <c r="CC816" i="2"/>
  <c r="BZ816" i="2"/>
  <c r="CK816" i="2" s="1"/>
  <c r="BY816" i="2"/>
  <c r="BX816" i="2"/>
  <c r="BW816" i="2"/>
  <c r="BV816" i="2"/>
  <c r="BP816" i="2"/>
  <c r="BO816" i="2"/>
  <c r="BN816" i="2"/>
  <c r="BM816" i="2"/>
  <c r="BL816" i="2"/>
  <c r="BK816" i="2"/>
  <c r="BJ816" i="2"/>
  <c r="BI816" i="2"/>
  <c r="AT816" i="2"/>
  <c r="V816" i="2"/>
  <c r="EA815" i="2"/>
  <c r="EB815" i="2" s="1"/>
  <c r="DY815" i="2"/>
  <c r="DZ815" i="2" s="1"/>
  <c r="DW815" i="2"/>
  <c r="DX815" i="2" s="1"/>
  <c r="DU815" i="2"/>
  <c r="DV815" i="2" s="1"/>
  <c r="EC815" i="2" s="1"/>
  <c r="CR815" i="2" s="1"/>
  <c r="CT815" i="2" s="1"/>
  <c r="DN815" i="2" s="1"/>
  <c r="DO815" i="2" s="1"/>
  <c r="DQ815" i="2"/>
  <c r="DR815" i="2" s="1"/>
  <c r="DS815" i="2" s="1"/>
  <c r="DF815" i="2"/>
  <c r="DJ815" i="2" s="1"/>
  <c r="CL815" i="2"/>
  <c r="CF815" i="2"/>
  <c r="CE815" i="2"/>
  <c r="CD815" i="2"/>
  <c r="CC815" i="2"/>
  <c r="BZ815" i="2"/>
  <c r="CK815" i="2" s="1"/>
  <c r="BY815" i="2"/>
  <c r="BX815" i="2"/>
  <c r="BW815" i="2"/>
  <c r="BV815" i="2"/>
  <c r="BP815" i="2"/>
  <c r="BO815" i="2"/>
  <c r="BN815" i="2"/>
  <c r="BM815" i="2"/>
  <c r="BL815" i="2"/>
  <c r="BK815" i="2"/>
  <c r="BJ815" i="2"/>
  <c r="BI815" i="2"/>
  <c r="AT815" i="2"/>
  <c r="V815" i="2"/>
  <c r="EA814" i="2"/>
  <c r="EB814" i="2" s="1"/>
  <c r="DY814" i="2"/>
  <c r="DZ814" i="2" s="1"/>
  <c r="DW814" i="2"/>
  <c r="DX814" i="2" s="1"/>
  <c r="DU814" i="2"/>
  <c r="DV814" i="2" s="1"/>
  <c r="EC814" i="2" s="1"/>
  <c r="CR814" i="2" s="1"/>
  <c r="CT814" i="2" s="1"/>
  <c r="DQ814" i="2"/>
  <c r="DR814" i="2" s="1"/>
  <c r="DS814" i="2" s="1"/>
  <c r="DF814" i="2"/>
  <c r="DJ814" i="2" s="1"/>
  <c r="CL814" i="2"/>
  <c r="CF814" i="2"/>
  <c r="CE814" i="2"/>
  <c r="CD814" i="2"/>
  <c r="CC814" i="2"/>
  <c r="BZ814" i="2"/>
  <c r="CK814" i="2" s="1"/>
  <c r="BY814" i="2"/>
  <c r="BX814" i="2"/>
  <c r="BW814" i="2"/>
  <c r="BV814" i="2"/>
  <c r="BP814" i="2"/>
  <c r="BO814" i="2"/>
  <c r="BN814" i="2"/>
  <c r="BM814" i="2"/>
  <c r="BL814" i="2"/>
  <c r="BK814" i="2"/>
  <c r="BJ814" i="2"/>
  <c r="BI814" i="2"/>
  <c r="AT814" i="2"/>
  <c r="V814" i="2"/>
  <c r="EA813" i="2"/>
  <c r="EB813" i="2" s="1"/>
  <c r="DY813" i="2"/>
  <c r="DZ813" i="2" s="1"/>
  <c r="DW813" i="2"/>
  <c r="DX813" i="2" s="1"/>
  <c r="DU813" i="2"/>
  <c r="DV813" i="2" s="1"/>
  <c r="EC813" i="2" s="1"/>
  <c r="CR813" i="2" s="1"/>
  <c r="CT813" i="2" s="1"/>
  <c r="DQ813" i="2"/>
  <c r="DR813" i="2" s="1"/>
  <c r="DS813" i="2" s="1"/>
  <c r="DF813" i="2"/>
  <c r="DJ813" i="2" s="1"/>
  <c r="CL813" i="2"/>
  <c r="CF813" i="2"/>
  <c r="CE813" i="2"/>
  <c r="CD813" i="2"/>
  <c r="CC813" i="2"/>
  <c r="BZ813" i="2"/>
  <c r="CK813" i="2" s="1"/>
  <c r="BY813" i="2"/>
  <c r="BX813" i="2"/>
  <c r="BW813" i="2"/>
  <c r="BV813" i="2"/>
  <c r="BP813" i="2"/>
  <c r="BO813" i="2"/>
  <c r="BN813" i="2"/>
  <c r="BM813" i="2"/>
  <c r="BL813" i="2"/>
  <c r="BK813" i="2"/>
  <c r="BJ813" i="2"/>
  <c r="BI813" i="2"/>
  <c r="AT813" i="2"/>
  <c r="V813" i="2"/>
  <c r="EA812" i="2"/>
  <c r="EB812" i="2" s="1"/>
  <c r="DY812" i="2"/>
  <c r="DZ812" i="2" s="1"/>
  <c r="DW812" i="2"/>
  <c r="DX812" i="2" s="1"/>
  <c r="DU812" i="2"/>
  <c r="DV812" i="2" s="1"/>
  <c r="EC812" i="2" s="1"/>
  <c r="CR812" i="2" s="1"/>
  <c r="CT812" i="2" s="1"/>
  <c r="DQ812" i="2"/>
  <c r="DR812" i="2" s="1"/>
  <c r="DS812" i="2" s="1"/>
  <c r="DF812" i="2"/>
  <c r="DJ812" i="2" s="1"/>
  <c r="CL812" i="2"/>
  <c r="CF812" i="2"/>
  <c r="CE812" i="2"/>
  <c r="CD812" i="2"/>
  <c r="CC812" i="2"/>
  <c r="BZ812" i="2"/>
  <c r="CK812" i="2" s="1"/>
  <c r="BY812" i="2"/>
  <c r="BX812" i="2"/>
  <c r="BW812" i="2"/>
  <c r="BV812" i="2"/>
  <c r="BP812" i="2"/>
  <c r="BO812" i="2"/>
  <c r="BN812" i="2"/>
  <c r="BM812" i="2"/>
  <c r="BL812" i="2"/>
  <c r="BK812" i="2"/>
  <c r="BJ812" i="2"/>
  <c r="BI812" i="2"/>
  <c r="AT812" i="2"/>
  <c r="V812" i="2"/>
  <c r="EA811" i="2"/>
  <c r="EB811" i="2" s="1"/>
  <c r="DY811" i="2"/>
  <c r="DZ811" i="2" s="1"/>
  <c r="DW811" i="2"/>
  <c r="DX811" i="2" s="1"/>
  <c r="DU811" i="2"/>
  <c r="DV811" i="2" s="1"/>
  <c r="EC811" i="2" s="1"/>
  <c r="CR811" i="2" s="1"/>
  <c r="CT811" i="2" s="1"/>
  <c r="DQ811" i="2"/>
  <c r="DR811" i="2" s="1"/>
  <c r="DS811" i="2" s="1"/>
  <c r="DF811" i="2"/>
  <c r="DJ811" i="2" s="1"/>
  <c r="CL811" i="2"/>
  <c r="CF811" i="2"/>
  <c r="CE811" i="2"/>
  <c r="CD811" i="2"/>
  <c r="CC811" i="2"/>
  <c r="BZ811" i="2"/>
  <c r="CK811" i="2" s="1"/>
  <c r="BY811" i="2"/>
  <c r="BX811" i="2"/>
  <c r="BW811" i="2"/>
  <c r="BV811" i="2"/>
  <c r="BP811" i="2"/>
  <c r="BO811" i="2"/>
  <c r="BN811" i="2"/>
  <c r="BM811" i="2"/>
  <c r="BL811" i="2"/>
  <c r="BK811" i="2"/>
  <c r="BJ811" i="2"/>
  <c r="BI811" i="2"/>
  <c r="AT811" i="2"/>
  <c r="V811" i="2"/>
  <c r="EA810" i="2"/>
  <c r="EB810" i="2" s="1"/>
  <c r="DY810" i="2"/>
  <c r="DZ810" i="2" s="1"/>
  <c r="DW810" i="2"/>
  <c r="DX810" i="2" s="1"/>
  <c r="DU810" i="2"/>
  <c r="DV810" i="2" s="1"/>
  <c r="EC810" i="2" s="1"/>
  <c r="CR810" i="2" s="1"/>
  <c r="CT810" i="2" s="1"/>
  <c r="DQ810" i="2"/>
  <c r="DR810" i="2" s="1"/>
  <c r="DS810" i="2" s="1"/>
  <c r="DF810" i="2"/>
  <c r="DJ810" i="2" s="1"/>
  <c r="CL810" i="2"/>
  <c r="CF810" i="2"/>
  <c r="CE810" i="2"/>
  <c r="CD810" i="2"/>
  <c r="CC810" i="2"/>
  <c r="BZ810" i="2"/>
  <c r="CK810" i="2" s="1"/>
  <c r="BY810" i="2"/>
  <c r="BX810" i="2"/>
  <c r="BW810" i="2"/>
  <c r="BV810" i="2"/>
  <c r="BP810" i="2"/>
  <c r="BO810" i="2"/>
  <c r="BN810" i="2"/>
  <c r="BM810" i="2"/>
  <c r="BL810" i="2"/>
  <c r="BK810" i="2"/>
  <c r="BJ810" i="2"/>
  <c r="BI810" i="2"/>
  <c r="AT810" i="2"/>
  <c r="V810" i="2"/>
  <c r="EA809" i="2"/>
  <c r="EB809" i="2" s="1"/>
  <c r="DY809" i="2"/>
  <c r="DZ809" i="2" s="1"/>
  <c r="DW809" i="2"/>
  <c r="DX809" i="2" s="1"/>
  <c r="DU809" i="2"/>
  <c r="DV809" i="2" s="1"/>
  <c r="EC809" i="2" s="1"/>
  <c r="CR809" i="2" s="1"/>
  <c r="CT809" i="2" s="1"/>
  <c r="DQ809" i="2"/>
  <c r="DR809" i="2" s="1"/>
  <c r="DS809" i="2" s="1"/>
  <c r="DF809" i="2"/>
  <c r="DJ809" i="2" s="1"/>
  <c r="CL809" i="2"/>
  <c r="CF809" i="2"/>
  <c r="CE809" i="2"/>
  <c r="CD809" i="2"/>
  <c r="CC809" i="2"/>
  <c r="BZ809" i="2"/>
  <c r="CK809" i="2" s="1"/>
  <c r="BY809" i="2"/>
  <c r="BX809" i="2"/>
  <c r="BW809" i="2"/>
  <c r="BV809" i="2"/>
  <c r="BP809" i="2"/>
  <c r="BO809" i="2"/>
  <c r="BN809" i="2"/>
  <c r="BM809" i="2"/>
  <c r="BL809" i="2"/>
  <c r="BK809" i="2"/>
  <c r="BJ809" i="2"/>
  <c r="BI809" i="2"/>
  <c r="AT809" i="2"/>
  <c r="V809" i="2"/>
  <c r="EA808" i="2"/>
  <c r="EB808" i="2" s="1"/>
  <c r="DY808" i="2"/>
  <c r="DZ808" i="2" s="1"/>
  <c r="DW808" i="2"/>
  <c r="DX808" i="2" s="1"/>
  <c r="DU808" i="2"/>
  <c r="DV808" i="2" s="1"/>
  <c r="EC808" i="2" s="1"/>
  <c r="CR808" i="2" s="1"/>
  <c r="CT808" i="2" s="1"/>
  <c r="DQ808" i="2"/>
  <c r="DR808" i="2" s="1"/>
  <c r="DS808" i="2" s="1"/>
  <c r="DF808" i="2"/>
  <c r="DJ808" i="2" s="1"/>
  <c r="CL808" i="2"/>
  <c r="CF808" i="2"/>
  <c r="CE808" i="2"/>
  <c r="CD808" i="2"/>
  <c r="CC808" i="2"/>
  <c r="BZ808" i="2"/>
  <c r="CK808" i="2" s="1"/>
  <c r="BY808" i="2"/>
  <c r="BX808" i="2"/>
  <c r="BW808" i="2"/>
  <c r="BV808" i="2"/>
  <c r="BP808" i="2"/>
  <c r="BO808" i="2"/>
  <c r="BN808" i="2"/>
  <c r="BM808" i="2"/>
  <c r="BL808" i="2"/>
  <c r="BK808" i="2"/>
  <c r="BJ808" i="2"/>
  <c r="BI808" i="2"/>
  <c r="AT808" i="2"/>
  <c r="V808" i="2"/>
  <c r="EA807" i="2"/>
  <c r="EB807" i="2" s="1"/>
  <c r="DY807" i="2"/>
  <c r="DZ807" i="2" s="1"/>
  <c r="DW807" i="2"/>
  <c r="DX807" i="2" s="1"/>
  <c r="DU807" i="2"/>
  <c r="DV807" i="2" s="1"/>
  <c r="EC807" i="2" s="1"/>
  <c r="CR807" i="2" s="1"/>
  <c r="CT807" i="2" s="1"/>
  <c r="DE807" i="2" s="1"/>
  <c r="DQ807" i="2"/>
  <c r="DR807" i="2" s="1"/>
  <c r="DS807" i="2" s="1"/>
  <c r="DF807" i="2"/>
  <c r="DJ807" i="2" s="1"/>
  <c r="CL807" i="2"/>
  <c r="CF807" i="2"/>
  <c r="CE807" i="2"/>
  <c r="CD807" i="2"/>
  <c r="CC807" i="2"/>
  <c r="BZ807" i="2"/>
  <c r="CK807" i="2" s="1"/>
  <c r="BY807" i="2"/>
  <c r="BX807" i="2"/>
  <c r="BW807" i="2"/>
  <c r="BV807" i="2"/>
  <c r="BP807" i="2"/>
  <c r="BO807" i="2"/>
  <c r="BN807" i="2"/>
  <c r="BM807" i="2"/>
  <c r="BL807" i="2"/>
  <c r="BK807" i="2"/>
  <c r="BJ807" i="2"/>
  <c r="BI807" i="2"/>
  <c r="AT807" i="2"/>
  <c r="V807" i="2"/>
  <c r="EA806" i="2"/>
  <c r="EB806" i="2" s="1"/>
  <c r="DY806" i="2"/>
  <c r="DZ806" i="2" s="1"/>
  <c r="DW806" i="2"/>
  <c r="DX806" i="2" s="1"/>
  <c r="DU806" i="2"/>
  <c r="DV806" i="2" s="1"/>
  <c r="EC806" i="2" s="1"/>
  <c r="CR806" i="2" s="1"/>
  <c r="CT806" i="2" s="1"/>
  <c r="DN806" i="2" s="1"/>
  <c r="DO806" i="2" s="1"/>
  <c r="DQ806" i="2"/>
  <c r="DR806" i="2" s="1"/>
  <c r="DS806" i="2" s="1"/>
  <c r="DF806" i="2"/>
  <c r="DJ806" i="2" s="1"/>
  <c r="CL806" i="2"/>
  <c r="CF806" i="2"/>
  <c r="CE806" i="2"/>
  <c r="CD806" i="2"/>
  <c r="CC806" i="2"/>
  <c r="BZ806" i="2"/>
  <c r="CK806" i="2" s="1"/>
  <c r="BY806" i="2"/>
  <c r="BX806" i="2"/>
  <c r="BW806" i="2"/>
  <c r="BV806" i="2"/>
  <c r="BP806" i="2"/>
  <c r="BO806" i="2"/>
  <c r="BN806" i="2"/>
  <c r="BM806" i="2"/>
  <c r="BL806" i="2"/>
  <c r="BK806" i="2"/>
  <c r="BJ806" i="2"/>
  <c r="BI806" i="2"/>
  <c r="AT806" i="2"/>
  <c r="V806" i="2"/>
  <c r="EA805" i="2"/>
  <c r="EB805" i="2" s="1"/>
  <c r="DY805" i="2"/>
  <c r="DZ805" i="2" s="1"/>
  <c r="DW805" i="2"/>
  <c r="DX805" i="2" s="1"/>
  <c r="DU805" i="2"/>
  <c r="DV805" i="2" s="1"/>
  <c r="EC805" i="2" s="1"/>
  <c r="CR805" i="2" s="1"/>
  <c r="CT805" i="2" s="1"/>
  <c r="DN805" i="2" s="1"/>
  <c r="DO805" i="2" s="1"/>
  <c r="DQ805" i="2"/>
  <c r="DR805" i="2" s="1"/>
  <c r="DS805" i="2" s="1"/>
  <c r="DF805" i="2"/>
  <c r="DJ805" i="2" s="1"/>
  <c r="CL805" i="2"/>
  <c r="CF805" i="2"/>
  <c r="CE805" i="2"/>
  <c r="CD805" i="2"/>
  <c r="CC805" i="2"/>
  <c r="BZ805" i="2"/>
  <c r="CK805" i="2" s="1"/>
  <c r="BY805" i="2"/>
  <c r="BX805" i="2"/>
  <c r="BW805" i="2"/>
  <c r="BV805" i="2"/>
  <c r="BP805" i="2"/>
  <c r="BO805" i="2"/>
  <c r="BN805" i="2"/>
  <c r="BM805" i="2"/>
  <c r="BL805" i="2"/>
  <c r="BK805" i="2"/>
  <c r="BJ805" i="2"/>
  <c r="BI805" i="2"/>
  <c r="AT805" i="2"/>
  <c r="V805" i="2"/>
  <c r="EA804" i="2"/>
  <c r="EB804" i="2" s="1"/>
  <c r="DY804" i="2"/>
  <c r="DZ804" i="2" s="1"/>
  <c r="DW804" i="2"/>
  <c r="DX804" i="2" s="1"/>
  <c r="DU804" i="2"/>
  <c r="DV804" i="2" s="1"/>
  <c r="EC804" i="2" s="1"/>
  <c r="CR804" i="2" s="1"/>
  <c r="CT804" i="2" s="1"/>
  <c r="DQ804" i="2"/>
  <c r="DR804" i="2" s="1"/>
  <c r="DS804" i="2" s="1"/>
  <c r="DF804" i="2"/>
  <c r="DJ804" i="2" s="1"/>
  <c r="CL804" i="2"/>
  <c r="CF804" i="2"/>
  <c r="CE804" i="2"/>
  <c r="CD804" i="2"/>
  <c r="CC804" i="2"/>
  <c r="BZ804" i="2"/>
  <c r="CK804" i="2" s="1"/>
  <c r="BY804" i="2"/>
  <c r="BX804" i="2"/>
  <c r="BW804" i="2"/>
  <c r="BV804" i="2"/>
  <c r="BP804" i="2"/>
  <c r="BO804" i="2"/>
  <c r="BN804" i="2"/>
  <c r="BM804" i="2"/>
  <c r="BL804" i="2"/>
  <c r="BK804" i="2"/>
  <c r="BJ804" i="2"/>
  <c r="BI804" i="2"/>
  <c r="AT804" i="2"/>
  <c r="V804" i="2"/>
  <c r="EA803" i="2"/>
  <c r="EB803" i="2" s="1"/>
  <c r="DY803" i="2"/>
  <c r="DZ803" i="2" s="1"/>
  <c r="DW803" i="2"/>
  <c r="DX803" i="2" s="1"/>
  <c r="DU803" i="2"/>
  <c r="DV803" i="2" s="1"/>
  <c r="EC803" i="2" s="1"/>
  <c r="CR803" i="2" s="1"/>
  <c r="CT803" i="2" s="1"/>
  <c r="DN803" i="2" s="1"/>
  <c r="DO803" i="2" s="1"/>
  <c r="DQ803" i="2"/>
  <c r="DR803" i="2" s="1"/>
  <c r="DS803" i="2" s="1"/>
  <c r="DF803" i="2"/>
  <c r="DJ803" i="2" s="1"/>
  <c r="CL803" i="2"/>
  <c r="CF803" i="2"/>
  <c r="CE803" i="2"/>
  <c r="CD803" i="2"/>
  <c r="CC803" i="2"/>
  <c r="BZ803" i="2"/>
  <c r="CK803" i="2" s="1"/>
  <c r="BY803" i="2"/>
  <c r="BX803" i="2"/>
  <c r="BW803" i="2"/>
  <c r="BV803" i="2"/>
  <c r="BP803" i="2"/>
  <c r="BO803" i="2"/>
  <c r="BN803" i="2"/>
  <c r="BM803" i="2"/>
  <c r="BL803" i="2"/>
  <c r="BK803" i="2"/>
  <c r="BJ803" i="2"/>
  <c r="BI803" i="2"/>
  <c r="AT803" i="2"/>
  <c r="V803" i="2"/>
  <c r="EA802" i="2"/>
  <c r="EB802" i="2" s="1"/>
  <c r="DY802" i="2"/>
  <c r="DZ802" i="2" s="1"/>
  <c r="DW802" i="2"/>
  <c r="DX802" i="2" s="1"/>
  <c r="DU802" i="2"/>
  <c r="DV802" i="2" s="1"/>
  <c r="EC802" i="2" s="1"/>
  <c r="CR802" i="2" s="1"/>
  <c r="CT802" i="2" s="1"/>
  <c r="DQ802" i="2"/>
  <c r="DR802" i="2" s="1"/>
  <c r="DS802" i="2" s="1"/>
  <c r="DF802" i="2"/>
  <c r="DJ802" i="2" s="1"/>
  <c r="CL802" i="2"/>
  <c r="CF802" i="2"/>
  <c r="CE802" i="2"/>
  <c r="CD802" i="2"/>
  <c r="CC802" i="2"/>
  <c r="BZ802" i="2"/>
  <c r="CK802" i="2" s="1"/>
  <c r="BY802" i="2"/>
  <c r="BX802" i="2"/>
  <c r="BW802" i="2"/>
  <c r="BV802" i="2"/>
  <c r="BP802" i="2"/>
  <c r="BO802" i="2"/>
  <c r="BN802" i="2"/>
  <c r="BM802" i="2"/>
  <c r="BL802" i="2"/>
  <c r="BK802" i="2"/>
  <c r="BJ802" i="2"/>
  <c r="BI802" i="2"/>
  <c r="AT802" i="2"/>
  <c r="V802" i="2"/>
  <c r="EA801" i="2"/>
  <c r="EB801" i="2" s="1"/>
  <c r="DY801" i="2"/>
  <c r="DZ801" i="2" s="1"/>
  <c r="DW801" i="2"/>
  <c r="DX801" i="2" s="1"/>
  <c r="DU801" i="2"/>
  <c r="DV801" i="2" s="1"/>
  <c r="EC801" i="2" s="1"/>
  <c r="CR801" i="2" s="1"/>
  <c r="CT801" i="2" s="1"/>
  <c r="DQ801" i="2"/>
  <c r="DR801" i="2" s="1"/>
  <c r="DS801" i="2" s="1"/>
  <c r="DF801" i="2"/>
  <c r="DJ801" i="2" s="1"/>
  <c r="CL801" i="2"/>
  <c r="CF801" i="2"/>
  <c r="CE801" i="2"/>
  <c r="CD801" i="2"/>
  <c r="CC801" i="2"/>
  <c r="BZ801" i="2"/>
  <c r="CK801" i="2" s="1"/>
  <c r="BY801" i="2"/>
  <c r="BX801" i="2"/>
  <c r="BW801" i="2"/>
  <c r="BV801" i="2"/>
  <c r="BP801" i="2"/>
  <c r="BO801" i="2"/>
  <c r="BN801" i="2"/>
  <c r="BM801" i="2"/>
  <c r="BL801" i="2"/>
  <c r="BK801" i="2"/>
  <c r="BJ801" i="2"/>
  <c r="BI801" i="2"/>
  <c r="AT801" i="2"/>
  <c r="V801" i="2"/>
  <c r="EA800" i="2"/>
  <c r="EB800" i="2" s="1"/>
  <c r="DY800" i="2"/>
  <c r="DZ800" i="2" s="1"/>
  <c r="DW800" i="2"/>
  <c r="DX800" i="2" s="1"/>
  <c r="DU800" i="2"/>
  <c r="DV800" i="2" s="1"/>
  <c r="EC800" i="2" s="1"/>
  <c r="CR800" i="2" s="1"/>
  <c r="CT800" i="2" s="1"/>
  <c r="DQ800" i="2"/>
  <c r="DR800" i="2" s="1"/>
  <c r="DS800" i="2" s="1"/>
  <c r="DF800" i="2"/>
  <c r="DJ800" i="2" s="1"/>
  <c r="CL800" i="2"/>
  <c r="CF800" i="2"/>
  <c r="CE800" i="2"/>
  <c r="CD800" i="2"/>
  <c r="CC800" i="2"/>
  <c r="BZ800" i="2"/>
  <c r="CK800" i="2" s="1"/>
  <c r="BY800" i="2"/>
  <c r="BX800" i="2"/>
  <c r="BW800" i="2"/>
  <c r="BV800" i="2"/>
  <c r="BP800" i="2"/>
  <c r="BO800" i="2"/>
  <c r="BN800" i="2"/>
  <c r="BM800" i="2"/>
  <c r="BL800" i="2"/>
  <c r="BK800" i="2"/>
  <c r="BJ800" i="2"/>
  <c r="BI800" i="2"/>
  <c r="AT800" i="2"/>
  <c r="V800" i="2"/>
  <c r="EA799" i="2"/>
  <c r="EB799" i="2" s="1"/>
  <c r="DY799" i="2"/>
  <c r="DZ799" i="2" s="1"/>
  <c r="DW799" i="2"/>
  <c r="DX799" i="2" s="1"/>
  <c r="DU799" i="2"/>
  <c r="DV799" i="2" s="1"/>
  <c r="EC799" i="2" s="1"/>
  <c r="CR799" i="2" s="1"/>
  <c r="CT799" i="2" s="1"/>
  <c r="DQ799" i="2"/>
  <c r="DR799" i="2" s="1"/>
  <c r="DS799" i="2" s="1"/>
  <c r="DF799" i="2"/>
  <c r="DJ799" i="2" s="1"/>
  <c r="CL799" i="2"/>
  <c r="CF799" i="2"/>
  <c r="CE799" i="2"/>
  <c r="CD799" i="2"/>
  <c r="CC799" i="2"/>
  <c r="BZ799" i="2"/>
  <c r="CK799" i="2" s="1"/>
  <c r="BY799" i="2"/>
  <c r="BX799" i="2"/>
  <c r="BW799" i="2"/>
  <c r="BV799" i="2"/>
  <c r="BP799" i="2"/>
  <c r="BO799" i="2"/>
  <c r="BN799" i="2"/>
  <c r="BM799" i="2"/>
  <c r="BL799" i="2"/>
  <c r="BK799" i="2"/>
  <c r="BJ799" i="2"/>
  <c r="BI799" i="2"/>
  <c r="AT799" i="2"/>
  <c r="V799" i="2"/>
  <c r="EA798" i="2"/>
  <c r="EB798" i="2" s="1"/>
  <c r="DY798" i="2"/>
  <c r="DZ798" i="2" s="1"/>
  <c r="DW798" i="2"/>
  <c r="DX798" i="2" s="1"/>
  <c r="DU798" i="2"/>
  <c r="DV798" i="2" s="1"/>
  <c r="EC798" i="2" s="1"/>
  <c r="CR798" i="2" s="1"/>
  <c r="CT798" i="2" s="1"/>
  <c r="DQ798" i="2"/>
  <c r="DR798" i="2" s="1"/>
  <c r="DS798" i="2" s="1"/>
  <c r="DF798" i="2"/>
  <c r="DJ798" i="2" s="1"/>
  <c r="CL798" i="2"/>
  <c r="CF798" i="2"/>
  <c r="CE798" i="2"/>
  <c r="CD798" i="2"/>
  <c r="CC798" i="2"/>
  <c r="BZ798" i="2"/>
  <c r="CK798" i="2" s="1"/>
  <c r="BY798" i="2"/>
  <c r="BX798" i="2"/>
  <c r="BW798" i="2"/>
  <c r="BV798" i="2"/>
  <c r="BP798" i="2"/>
  <c r="BO798" i="2"/>
  <c r="BN798" i="2"/>
  <c r="BM798" i="2"/>
  <c r="BL798" i="2"/>
  <c r="BK798" i="2"/>
  <c r="BJ798" i="2"/>
  <c r="BI798" i="2"/>
  <c r="AT798" i="2"/>
  <c r="V798" i="2"/>
  <c r="EA797" i="2"/>
  <c r="EB797" i="2" s="1"/>
  <c r="DY797" i="2"/>
  <c r="DZ797" i="2" s="1"/>
  <c r="DW797" i="2"/>
  <c r="DX797" i="2" s="1"/>
  <c r="DU797" i="2"/>
  <c r="DV797" i="2" s="1"/>
  <c r="EC797" i="2" s="1"/>
  <c r="CR797" i="2" s="1"/>
  <c r="CT797" i="2" s="1"/>
  <c r="DN797" i="2" s="1"/>
  <c r="DO797" i="2" s="1"/>
  <c r="DQ797" i="2"/>
  <c r="DR797" i="2" s="1"/>
  <c r="DS797" i="2" s="1"/>
  <c r="DF797" i="2"/>
  <c r="DJ797" i="2" s="1"/>
  <c r="CL797" i="2"/>
  <c r="CF797" i="2"/>
  <c r="CE797" i="2"/>
  <c r="CD797" i="2"/>
  <c r="CC797" i="2"/>
  <c r="BZ797" i="2"/>
  <c r="CK797" i="2" s="1"/>
  <c r="BY797" i="2"/>
  <c r="BX797" i="2"/>
  <c r="BW797" i="2"/>
  <c r="BV797" i="2"/>
  <c r="BP797" i="2"/>
  <c r="BO797" i="2"/>
  <c r="BN797" i="2"/>
  <c r="BM797" i="2"/>
  <c r="BL797" i="2"/>
  <c r="BK797" i="2"/>
  <c r="BJ797" i="2"/>
  <c r="BI797" i="2"/>
  <c r="AT797" i="2"/>
  <c r="V797" i="2"/>
  <c r="EA796" i="2"/>
  <c r="EB796" i="2" s="1"/>
  <c r="DY796" i="2"/>
  <c r="DZ796" i="2" s="1"/>
  <c r="DW796" i="2"/>
  <c r="DX796" i="2" s="1"/>
  <c r="DU796" i="2"/>
  <c r="DV796" i="2" s="1"/>
  <c r="EC796" i="2" s="1"/>
  <c r="CR796" i="2" s="1"/>
  <c r="CT796" i="2" s="1"/>
  <c r="DN796" i="2" s="1"/>
  <c r="DO796" i="2" s="1"/>
  <c r="DQ796" i="2"/>
  <c r="DR796" i="2" s="1"/>
  <c r="DS796" i="2" s="1"/>
  <c r="DF796" i="2"/>
  <c r="DJ796" i="2" s="1"/>
  <c r="CL796" i="2"/>
  <c r="CF796" i="2"/>
  <c r="CE796" i="2"/>
  <c r="CD796" i="2"/>
  <c r="CC796" i="2"/>
  <c r="BZ796" i="2"/>
  <c r="CK796" i="2" s="1"/>
  <c r="BY796" i="2"/>
  <c r="BX796" i="2"/>
  <c r="BW796" i="2"/>
  <c r="BV796" i="2"/>
  <c r="BP796" i="2"/>
  <c r="BO796" i="2"/>
  <c r="BN796" i="2"/>
  <c r="BM796" i="2"/>
  <c r="BL796" i="2"/>
  <c r="BK796" i="2"/>
  <c r="BJ796" i="2"/>
  <c r="BI796" i="2"/>
  <c r="AT796" i="2"/>
  <c r="V796" i="2"/>
  <c r="EA795" i="2"/>
  <c r="EB795" i="2" s="1"/>
  <c r="DY795" i="2"/>
  <c r="DZ795" i="2" s="1"/>
  <c r="DW795" i="2"/>
  <c r="DX795" i="2" s="1"/>
  <c r="DU795" i="2"/>
  <c r="DV795" i="2" s="1"/>
  <c r="EC795" i="2" s="1"/>
  <c r="CR795" i="2" s="1"/>
  <c r="CT795" i="2" s="1"/>
  <c r="DQ795" i="2"/>
  <c r="DR795" i="2" s="1"/>
  <c r="DS795" i="2" s="1"/>
  <c r="DF795" i="2"/>
  <c r="DJ795" i="2" s="1"/>
  <c r="CL795" i="2"/>
  <c r="CF795" i="2"/>
  <c r="CE795" i="2"/>
  <c r="CD795" i="2"/>
  <c r="CC795" i="2"/>
  <c r="BZ795" i="2"/>
  <c r="CK795" i="2" s="1"/>
  <c r="BY795" i="2"/>
  <c r="BX795" i="2"/>
  <c r="BW795" i="2"/>
  <c r="BV795" i="2"/>
  <c r="BP795" i="2"/>
  <c r="BO795" i="2"/>
  <c r="BN795" i="2"/>
  <c r="BM795" i="2"/>
  <c r="BL795" i="2"/>
  <c r="BK795" i="2"/>
  <c r="BJ795" i="2"/>
  <c r="BI795" i="2"/>
  <c r="AT795" i="2"/>
  <c r="V795" i="2"/>
  <c r="EA794" i="2"/>
  <c r="EB794" i="2" s="1"/>
  <c r="DY794" i="2"/>
  <c r="DZ794" i="2" s="1"/>
  <c r="DW794" i="2"/>
  <c r="DX794" i="2" s="1"/>
  <c r="DU794" i="2"/>
  <c r="DV794" i="2" s="1"/>
  <c r="EC794" i="2" s="1"/>
  <c r="CR794" i="2" s="1"/>
  <c r="CT794" i="2" s="1"/>
  <c r="DN794" i="2" s="1"/>
  <c r="DO794" i="2" s="1"/>
  <c r="DQ794" i="2"/>
  <c r="DR794" i="2" s="1"/>
  <c r="DS794" i="2" s="1"/>
  <c r="DF794" i="2"/>
  <c r="DJ794" i="2" s="1"/>
  <c r="CL794" i="2"/>
  <c r="CF794" i="2"/>
  <c r="CE794" i="2"/>
  <c r="CD794" i="2"/>
  <c r="CC794" i="2"/>
  <c r="BZ794" i="2"/>
  <c r="CK794" i="2" s="1"/>
  <c r="BY794" i="2"/>
  <c r="BX794" i="2"/>
  <c r="BW794" i="2"/>
  <c r="BV794" i="2"/>
  <c r="BP794" i="2"/>
  <c r="BO794" i="2"/>
  <c r="BN794" i="2"/>
  <c r="BM794" i="2"/>
  <c r="BL794" i="2"/>
  <c r="BK794" i="2"/>
  <c r="BJ794" i="2"/>
  <c r="BI794" i="2"/>
  <c r="AT794" i="2"/>
  <c r="V794" i="2"/>
  <c r="EA793" i="2"/>
  <c r="EB793" i="2" s="1"/>
  <c r="DY793" i="2"/>
  <c r="DZ793" i="2" s="1"/>
  <c r="DW793" i="2"/>
  <c r="DX793" i="2" s="1"/>
  <c r="DU793" i="2"/>
  <c r="DV793" i="2" s="1"/>
  <c r="EC793" i="2" s="1"/>
  <c r="CR793" i="2" s="1"/>
  <c r="CT793" i="2" s="1"/>
  <c r="DQ793" i="2"/>
  <c r="DR793" i="2" s="1"/>
  <c r="DS793" i="2" s="1"/>
  <c r="DF793" i="2"/>
  <c r="DJ793" i="2" s="1"/>
  <c r="CL793" i="2"/>
  <c r="CF793" i="2"/>
  <c r="CE793" i="2"/>
  <c r="CD793" i="2"/>
  <c r="CC793" i="2"/>
  <c r="BZ793" i="2"/>
  <c r="CK793" i="2" s="1"/>
  <c r="BY793" i="2"/>
  <c r="BX793" i="2"/>
  <c r="BW793" i="2"/>
  <c r="BV793" i="2"/>
  <c r="BP793" i="2"/>
  <c r="BO793" i="2"/>
  <c r="BN793" i="2"/>
  <c r="BM793" i="2"/>
  <c r="BL793" i="2"/>
  <c r="BK793" i="2"/>
  <c r="BJ793" i="2"/>
  <c r="BI793" i="2"/>
  <c r="AT793" i="2"/>
  <c r="V793" i="2"/>
  <c r="EA792" i="2"/>
  <c r="EB792" i="2" s="1"/>
  <c r="DY792" i="2"/>
  <c r="DZ792" i="2" s="1"/>
  <c r="DW792" i="2"/>
  <c r="DX792" i="2" s="1"/>
  <c r="DU792" i="2"/>
  <c r="DV792" i="2" s="1"/>
  <c r="EC792" i="2" s="1"/>
  <c r="CR792" i="2" s="1"/>
  <c r="CT792" i="2" s="1"/>
  <c r="DE792" i="2" s="1"/>
  <c r="DQ792" i="2"/>
  <c r="DR792" i="2" s="1"/>
  <c r="DS792" i="2" s="1"/>
  <c r="DF792" i="2"/>
  <c r="DJ792" i="2" s="1"/>
  <c r="CL792" i="2"/>
  <c r="CF792" i="2"/>
  <c r="CE792" i="2"/>
  <c r="CD792" i="2"/>
  <c r="CC792" i="2"/>
  <c r="BZ792" i="2"/>
  <c r="CK792" i="2" s="1"/>
  <c r="BY792" i="2"/>
  <c r="BX792" i="2"/>
  <c r="BW792" i="2"/>
  <c r="BV792" i="2"/>
  <c r="BP792" i="2"/>
  <c r="BO792" i="2"/>
  <c r="BN792" i="2"/>
  <c r="BM792" i="2"/>
  <c r="BL792" i="2"/>
  <c r="BK792" i="2"/>
  <c r="BJ792" i="2"/>
  <c r="BI792" i="2"/>
  <c r="AT792" i="2"/>
  <c r="V792" i="2"/>
  <c r="EA791" i="2"/>
  <c r="EB791" i="2" s="1"/>
  <c r="DY791" i="2"/>
  <c r="DZ791" i="2" s="1"/>
  <c r="DW791" i="2"/>
  <c r="DX791" i="2" s="1"/>
  <c r="DU791" i="2"/>
  <c r="DV791" i="2" s="1"/>
  <c r="EC791" i="2" s="1"/>
  <c r="CR791" i="2" s="1"/>
  <c r="CT791" i="2" s="1"/>
  <c r="DQ791" i="2"/>
  <c r="DR791" i="2" s="1"/>
  <c r="DS791" i="2" s="1"/>
  <c r="DF791" i="2"/>
  <c r="DJ791" i="2" s="1"/>
  <c r="CL791" i="2"/>
  <c r="CF791" i="2"/>
  <c r="CE791" i="2"/>
  <c r="CD791" i="2"/>
  <c r="CC791" i="2"/>
  <c r="BZ791" i="2"/>
  <c r="CK791" i="2" s="1"/>
  <c r="BY791" i="2"/>
  <c r="BX791" i="2"/>
  <c r="BW791" i="2"/>
  <c r="BV791" i="2"/>
  <c r="BP791" i="2"/>
  <c r="BO791" i="2"/>
  <c r="BN791" i="2"/>
  <c r="BM791" i="2"/>
  <c r="BL791" i="2"/>
  <c r="BK791" i="2"/>
  <c r="BJ791" i="2"/>
  <c r="BI791" i="2"/>
  <c r="AT791" i="2"/>
  <c r="V791" i="2"/>
  <c r="EA790" i="2"/>
  <c r="EB790" i="2" s="1"/>
  <c r="DY790" i="2"/>
  <c r="DZ790" i="2" s="1"/>
  <c r="DW790" i="2"/>
  <c r="DX790" i="2" s="1"/>
  <c r="DU790" i="2"/>
  <c r="DV790" i="2" s="1"/>
  <c r="EC790" i="2" s="1"/>
  <c r="CR790" i="2" s="1"/>
  <c r="CT790" i="2" s="1"/>
  <c r="DE790" i="2" s="1"/>
  <c r="DQ790" i="2"/>
  <c r="DR790" i="2" s="1"/>
  <c r="DS790" i="2" s="1"/>
  <c r="DF790" i="2"/>
  <c r="DJ790" i="2" s="1"/>
  <c r="CL790" i="2"/>
  <c r="CF790" i="2"/>
  <c r="CE790" i="2"/>
  <c r="CD790" i="2"/>
  <c r="CC790" i="2"/>
  <c r="BZ790" i="2"/>
  <c r="CK790" i="2" s="1"/>
  <c r="BY790" i="2"/>
  <c r="BX790" i="2"/>
  <c r="BW790" i="2"/>
  <c r="BV790" i="2"/>
  <c r="BP790" i="2"/>
  <c r="BO790" i="2"/>
  <c r="BN790" i="2"/>
  <c r="BM790" i="2"/>
  <c r="BL790" i="2"/>
  <c r="BK790" i="2"/>
  <c r="BJ790" i="2"/>
  <c r="BI790" i="2"/>
  <c r="AT790" i="2"/>
  <c r="V790" i="2"/>
  <c r="EA789" i="2"/>
  <c r="EB789" i="2" s="1"/>
  <c r="DY789" i="2"/>
  <c r="DZ789" i="2" s="1"/>
  <c r="DW789" i="2"/>
  <c r="DX789" i="2" s="1"/>
  <c r="DU789" i="2"/>
  <c r="DV789" i="2" s="1"/>
  <c r="EC789" i="2" s="1"/>
  <c r="CR789" i="2" s="1"/>
  <c r="CT789" i="2" s="1"/>
  <c r="DQ789" i="2"/>
  <c r="DR789" i="2" s="1"/>
  <c r="DS789" i="2" s="1"/>
  <c r="DF789" i="2"/>
  <c r="DJ789" i="2" s="1"/>
  <c r="CL789" i="2"/>
  <c r="CF789" i="2"/>
  <c r="CE789" i="2"/>
  <c r="CD789" i="2"/>
  <c r="CC789" i="2"/>
  <c r="BZ789" i="2"/>
  <c r="CK789" i="2" s="1"/>
  <c r="BY789" i="2"/>
  <c r="BX789" i="2"/>
  <c r="BW789" i="2"/>
  <c r="BV789" i="2"/>
  <c r="BP789" i="2"/>
  <c r="BO789" i="2"/>
  <c r="BN789" i="2"/>
  <c r="BM789" i="2"/>
  <c r="BL789" i="2"/>
  <c r="BK789" i="2"/>
  <c r="BJ789" i="2"/>
  <c r="BI789" i="2"/>
  <c r="AT789" i="2"/>
  <c r="V789" i="2"/>
  <c r="EA788" i="2"/>
  <c r="EB788" i="2" s="1"/>
  <c r="DY788" i="2"/>
  <c r="DZ788" i="2" s="1"/>
  <c r="DW788" i="2"/>
  <c r="DX788" i="2" s="1"/>
  <c r="DU788" i="2"/>
  <c r="DV788" i="2" s="1"/>
  <c r="EC788" i="2" s="1"/>
  <c r="CR788" i="2" s="1"/>
  <c r="CT788" i="2" s="1"/>
  <c r="DQ788" i="2"/>
  <c r="DR788" i="2" s="1"/>
  <c r="DS788" i="2" s="1"/>
  <c r="DF788" i="2"/>
  <c r="DJ788" i="2" s="1"/>
  <c r="CL788" i="2"/>
  <c r="CF788" i="2"/>
  <c r="CE788" i="2"/>
  <c r="CD788" i="2"/>
  <c r="CC788" i="2"/>
  <c r="BZ788" i="2"/>
  <c r="CK788" i="2" s="1"/>
  <c r="BY788" i="2"/>
  <c r="BX788" i="2"/>
  <c r="BW788" i="2"/>
  <c r="BV788" i="2"/>
  <c r="BP788" i="2"/>
  <c r="BO788" i="2"/>
  <c r="BN788" i="2"/>
  <c r="BM788" i="2"/>
  <c r="BL788" i="2"/>
  <c r="BK788" i="2"/>
  <c r="BJ788" i="2"/>
  <c r="BI788" i="2"/>
  <c r="AT788" i="2"/>
  <c r="V788" i="2"/>
  <c r="EA787" i="2"/>
  <c r="EB787" i="2" s="1"/>
  <c r="DY787" i="2"/>
  <c r="DZ787" i="2" s="1"/>
  <c r="DW787" i="2"/>
  <c r="DX787" i="2" s="1"/>
  <c r="DU787" i="2"/>
  <c r="DV787" i="2" s="1"/>
  <c r="EC787" i="2" s="1"/>
  <c r="CR787" i="2" s="1"/>
  <c r="CT787" i="2" s="1"/>
  <c r="DN787" i="2" s="1"/>
  <c r="DO787" i="2" s="1"/>
  <c r="DQ787" i="2"/>
  <c r="DR787" i="2" s="1"/>
  <c r="DS787" i="2" s="1"/>
  <c r="DF787" i="2"/>
  <c r="DJ787" i="2" s="1"/>
  <c r="CL787" i="2"/>
  <c r="CF787" i="2"/>
  <c r="CE787" i="2"/>
  <c r="CD787" i="2"/>
  <c r="CC787" i="2"/>
  <c r="BZ787" i="2"/>
  <c r="CK787" i="2" s="1"/>
  <c r="BY787" i="2"/>
  <c r="BX787" i="2"/>
  <c r="BW787" i="2"/>
  <c r="BV787" i="2"/>
  <c r="BP787" i="2"/>
  <c r="BO787" i="2"/>
  <c r="BN787" i="2"/>
  <c r="BM787" i="2"/>
  <c r="BL787" i="2"/>
  <c r="BK787" i="2"/>
  <c r="BJ787" i="2"/>
  <c r="BI787" i="2"/>
  <c r="AT787" i="2"/>
  <c r="V787" i="2"/>
  <c r="EA786" i="2"/>
  <c r="EB786" i="2" s="1"/>
  <c r="DY786" i="2"/>
  <c r="DZ786" i="2" s="1"/>
  <c r="DW786" i="2"/>
  <c r="DX786" i="2" s="1"/>
  <c r="DU786" i="2"/>
  <c r="DV786" i="2" s="1"/>
  <c r="EC786" i="2" s="1"/>
  <c r="CR786" i="2" s="1"/>
  <c r="CT786" i="2" s="1"/>
  <c r="DN786" i="2" s="1"/>
  <c r="DO786" i="2" s="1"/>
  <c r="DQ786" i="2"/>
  <c r="DR786" i="2" s="1"/>
  <c r="DS786" i="2" s="1"/>
  <c r="DF786" i="2"/>
  <c r="DJ786" i="2" s="1"/>
  <c r="CL786" i="2"/>
  <c r="CF786" i="2"/>
  <c r="CE786" i="2"/>
  <c r="CD786" i="2"/>
  <c r="CC786" i="2"/>
  <c r="BZ786" i="2"/>
  <c r="CK786" i="2" s="1"/>
  <c r="BY786" i="2"/>
  <c r="BX786" i="2"/>
  <c r="BW786" i="2"/>
  <c r="BV786" i="2"/>
  <c r="BP786" i="2"/>
  <c r="BO786" i="2"/>
  <c r="BN786" i="2"/>
  <c r="BM786" i="2"/>
  <c r="BL786" i="2"/>
  <c r="BK786" i="2"/>
  <c r="BJ786" i="2"/>
  <c r="BI786" i="2"/>
  <c r="AT786" i="2"/>
  <c r="V786" i="2"/>
  <c r="EA785" i="2"/>
  <c r="EB785" i="2" s="1"/>
  <c r="DY785" i="2"/>
  <c r="DZ785" i="2" s="1"/>
  <c r="DW785" i="2"/>
  <c r="DX785" i="2" s="1"/>
  <c r="DU785" i="2"/>
  <c r="DV785" i="2" s="1"/>
  <c r="EC785" i="2" s="1"/>
  <c r="CR785" i="2" s="1"/>
  <c r="CT785" i="2" s="1"/>
  <c r="DQ785" i="2"/>
  <c r="DR785" i="2" s="1"/>
  <c r="DS785" i="2" s="1"/>
  <c r="DF785" i="2"/>
  <c r="DJ785" i="2" s="1"/>
  <c r="CL785" i="2"/>
  <c r="CF785" i="2"/>
  <c r="CE785" i="2"/>
  <c r="CD785" i="2"/>
  <c r="CC785" i="2"/>
  <c r="BZ785" i="2"/>
  <c r="CK785" i="2" s="1"/>
  <c r="BY785" i="2"/>
  <c r="BX785" i="2"/>
  <c r="BW785" i="2"/>
  <c r="BV785" i="2"/>
  <c r="BP785" i="2"/>
  <c r="BO785" i="2"/>
  <c r="BN785" i="2"/>
  <c r="BM785" i="2"/>
  <c r="BL785" i="2"/>
  <c r="BK785" i="2"/>
  <c r="BJ785" i="2"/>
  <c r="BI785" i="2"/>
  <c r="AT785" i="2"/>
  <c r="V785" i="2"/>
  <c r="EA784" i="2"/>
  <c r="EB784" i="2" s="1"/>
  <c r="DY784" i="2"/>
  <c r="DZ784" i="2" s="1"/>
  <c r="DW784" i="2"/>
  <c r="DX784" i="2" s="1"/>
  <c r="DU784" i="2"/>
  <c r="DV784" i="2" s="1"/>
  <c r="EC784" i="2" s="1"/>
  <c r="CR784" i="2" s="1"/>
  <c r="CT784" i="2" s="1"/>
  <c r="DQ784" i="2"/>
  <c r="DR784" i="2" s="1"/>
  <c r="DS784" i="2" s="1"/>
  <c r="DF784" i="2"/>
  <c r="DJ784" i="2" s="1"/>
  <c r="CL784" i="2"/>
  <c r="CF784" i="2"/>
  <c r="CE784" i="2"/>
  <c r="CD784" i="2"/>
  <c r="CC784" i="2"/>
  <c r="BZ784" i="2"/>
  <c r="CK784" i="2" s="1"/>
  <c r="BY784" i="2"/>
  <c r="BX784" i="2"/>
  <c r="BW784" i="2"/>
  <c r="BV784" i="2"/>
  <c r="BP784" i="2"/>
  <c r="BO784" i="2"/>
  <c r="BN784" i="2"/>
  <c r="BM784" i="2"/>
  <c r="BL784" i="2"/>
  <c r="BK784" i="2"/>
  <c r="BJ784" i="2"/>
  <c r="BI784" i="2"/>
  <c r="AT784" i="2"/>
  <c r="V784" i="2"/>
  <c r="EA783" i="2"/>
  <c r="EB783" i="2" s="1"/>
  <c r="DY783" i="2"/>
  <c r="DZ783" i="2" s="1"/>
  <c r="DW783" i="2"/>
  <c r="DX783" i="2" s="1"/>
  <c r="DU783" i="2"/>
  <c r="DV783" i="2" s="1"/>
  <c r="EC783" i="2" s="1"/>
  <c r="CR783" i="2" s="1"/>
  <c r="CT783" i="2" s="1"/>
  <c r="DQ783" i="2"/>
  <c r="DR783" i="2" s="1"/>
  <c r="DS783" i="2" s="1"/>
  <c r="DF783" i="2"/>
  <c r="DJ783" i="2" s="1"/>
  <c r="CL783" i="2"/>
  <c r="CF783" i="2"/>
  <c r="CE783" i="2"/>
  <c r="CD783" i="2"/>
  <c r="CC783" i="2"/>
  <c r="BZ783" i="2"/>
  <c r="CK783" i="2" s="1"/>
  <c r="BY783" i="2"/>
  <c r="BX783" i="2"/>
  <c r="BW783" i="2"/>
  <c r="BV783" i="2"/>
  <c r="BP783" i="2"/>
  <c r="BO783" i="2"/>
  <c r="BN783" i="2"/>
  <c r="BM783" i="2"/>
  <c r="BL783" i="2"/>
  <c r="BK783" i="2"/>
  <c r="BJ783" i="2"/>
  <c r="BI783" i="2"/>
  <c r="AT783" i="2"/>
  <c r="V783" i="2"/>
  <c r="EA782" i="2"/>
  <c r="EB782" i="2" s="1"/>
  <c r="DY782" i="2"/>
  <c r="DZ782" i="2" s="1"/>
  <c r="DW782" i="2"/>
  <c r="DX782" i="2" s="1"/>
  <c r="DU782" i="2"/>
  <c r="DV782" i="2" s="1"/>
  <c r="EC782" i="2" s="1"/>
  <c r="CR782" i="2" s="1"/>
  <c r="CT782" i="2" s="1"/>
  <c r="DQ782" i="2"/>
  <c r="DR782" i="2" s="1"/>
  <c r="DS782" i="2" s="1"/>
  <c r="DF782" i="2"/>
  <c r="DJ782" i="2" s="1"/>
  <c r="CL782" i="2"/>
  <c r="CF782" i="2"/>
  <c r="CE782" i="2"/>
  <c r="CD782" i="2"/>
  <c r="CC782" i="2"/>
  <c r="BZ782" i="2"/>
  <c r="CK782" i="2" s="1"/>
  <c r="BY782" i="2"/>
  <c r="BX782" i="2"/>
  <c r="BW782" i="2"/>
  <c r="BV782" i="2"/>
  <c r="BP782" i="2"/>
  <c r="BO782" i="2"/>
  <c r="BN782" i="2"/>
  <c r="BM782" i="2"/>
  <c r="BL782" i="2"/>
  <c r="BK782" i="2"/>
  <c r="BJ782" i="2"/>
  <c r="BI782" i="2"/>
  <c r="AT782" i="2"/>
  <c r="V782" i="2"/>
  <c r="EA781" i="2"/>
  <c r="EB781" i="2" s="1"/>
  <c r="DY781" i="2"/>
  <c r="DZ781" i="2" s="1"/>
  <c r="DW781" i="2"/>
  <c r="DX781" i="2" s="1"/>
  <c r="DU781" i="2"/>
  <c r="DV781" i="2" s="1"/>
  <c r="EC781" i="2" s="1"/>
  <c r="CR781" i="2" s="1"/>
  <c r="CT781" i="2" s="1"/>
  <c r="DQ781" i="2"/>
  <c r="DR781" i="2" s="1"/>
  <c r="DS781" i="2" s="1"/>
  <c r="DF781" i="2"/>
  <c r="DJ781" i="2" s="1"/>
  <c r="CL781" i="2"/>
  <c r="CF781" i="2"/>
  <c r="CE781" i="2"/>
  <c r="CD781" i="2"/>
  <c r="CC781" i="2"/>
  <c r="BZ781" i="2"/>
  <c r="CK781" i="2" s="1"/>
  <c r="BY781" i="2"/>
  <c r="BX781" i="2"/>
  <c r="BW781" i="2"/>
  <c r="BV781" i="2"/>
  <c r="BP781" i="2"/>
  <c r="BO781" i="2"/>
  <c r="BN781" i="2"/>
  <c r="BM781" i="2"/>
  <c r="BL781" i="2"/>
  <c r="BK781" i="2"/>
  <c r="BJ781" i="2"/>
  <c r="BI781" i="2"/>
  <c r="AT781" i="2"/>
  <c r="V781" i="2"/>
  <c r="EA780" i="2"/>
  <c r="EB780" i="2" s="1"/>
  <c r="DY780" i="2"/>
  <c r="DZ780" i="2" s="1"/>
  <c r="DW780" i="2"/>
  <c r="DX780" i="2" s="1"/>
  <c r="DU780" i="2"/>
  <c r="DV780" i="2" s="1"/>
  <c r="EC780" i="2" s="1"/>
  <c r="CR780" i="2" s="1"/>
  <c r="CT780" i="2" s="1"/>
  <c r="DB780" i="2" s="1"/>
  <c r="DQ780" i="2"/>
  <c r="DR780" i="2" s="1"/>
  <c r="DS780" i="2" s="1"/>
  <c r="DF780" i="2"/>
  <c r="DJ780" i="2" s="1"/>
  <c r="CL780" i="2"/>
  <c r="CF780" i="2"/>
  <c r="CE780" i="2"/>
  <c r="CD780" i="2"/>
  <c r="CC780" i="2"/>
  <c r="BZ780" i="2"/>
  <c r="CK780" i="2" s="1"/>
  <c r="BY780" i="2"/>
  <c r="BX780" i="2"/>
  <c r="BW780" i="2"/>
  <c r="BV780" i="2"/>
  <c r="BP780" i="2"/>
  <c r="BO780" i="2"/>
  <c r="BN780" i="2"/>
  <c r="BM780" i="2"/>
  <c r="BL780" i="2"/>
  <c r="BK780" i="2"/>
  <c r="BJ780" i="2"/>
  <c r="BI780" i="2"/>
  <c r="AT780" i="2"/>
  <c r="V780" i="2"/>
  <c r="EA779" i="2"/>
  <c r="EB779" i="2" s="1"/>
  <c r="DY779" i="2"/>
  <c r="DZ779" i="2" s="1"/>
  <c r="DW779" i="2"/>
  <c r="DX779" i="2" s="1"/>
  <c r="DU779" i="2"/>
  <c r="DV779" i="2" s="1"/>
  <c r="EC779" i="2" s="1"/>
  <c r="CR779" i="2" s="1"/>
  <c r="CT779" i="2" s="1"/>
  <c r="DQ779" i="2"/>
  <c r="DR779" i="2" s="1"/>
  <c r="DS779" i="2" s="1"/>
  <c r="DF779" i="2"/>
  <c r="DJ779" i="2" s="1"/>
  <c r="CL779" i="2"/>
  <c r="CF779" i="2"/>
  <c r="CE779" i="2"/>
  <c r="CD779" i="2"/>
  <c r="CC779" i="2"/>
  <c r="BZ779" i="2"/>
  <c r="CK779" i="2" s="1"/>
  <c r="BY779" i="2"/>
  <c r="BX779" i="2"/>
  <c r="BW779" i="2"/>
  <c r="BV779" i="2"/>
  <c r="BP779" i="2"/>
  <c r="BO779" i="2"/>
  <c r="BN779" i="2"/>
  <c r="BM779" i="2"/>
  <c r="BL779" i="2"/>
  <c r="BK779" i="2"/>
  <c r="BJ779" i="2"/>
  <c r="BI779" i="2"/>
  <c r="AT779" i="2"/>
  <c r="V779" i="2"/>
  <c r="EA778" i="2"/>
  <c r="EB778" i="2" s="1"/>
  <c r="DY778" i="2"/>
  <c r="DZ778" i="2" s="1"/>
  <c r="DW778" i="2"/>
  <c r="DX778" i="2" s="1"/>
  <c r="DU778" i="2"/>
  <c r="DV778" i="2" s="1"/>
  <c r="EC778" i="2" s="1"/>
  <c r="CR778" i="2" s="1"/>
  <c r="CT778" i="2" s="1"/>
  <c r="DQ778" i="2"/>
  <c r="DR778" i="2" s="1"/>
  <c r="DS778" i="2" s="1"/>
  <c r="DF778" i="2"/>
  <c r="DJ778" i="2" s="1"/>
  <c r="CL778" i="2"/>
  <c r="CF778" i="2"/>
  <c r="CE778" i="2"/>
  <c r="CD778" i="2"/>
  <c r="CC778" i="2"/>
  <c r="BZ778" i="2"/>
  <c r="CK778" i="2" s="1"/>
  <c r="BY778" i="2"/>
  <c r="BX778" i="2"/>
  <c r="BW778" i="2"/>
  <c r="BV778" i="2"/>
  <c r="BP778" i="2"/>
  <c r="BO778" i="2"/>
  <c r="BN778" i="2"/>
  <c r="BM778" i="2"/>
  <c r="BL778" i="2"/>
  <c r="BK778" i="2"/>
  <c r="BJ778" i="2"/>
  <c r="BI778" i="2"/>
  <c r="AT778" i="2"/>
  <c r="V778" i="2"/>
  <c r="EA777" i="2"/>
  <c r="EB777" i="2" s="1"/>
  <c r="DY777" i="2"/>
  <c r="DZ777" i="2" s="1"/>
  <c r="DW777" i="2"/>
  <c r="DX777" i="2" s="1"/>
  <c r="DU777" i="2"/>
  <c r="DV777" i="2" s="1"/>
  <c r="EC777" i="2" s="1"/>
  <c r="CR777" i="2" s="1"/>
  <c r="CT777" i="2" s="1"/>
  <c r="DQ777" i="2"/>
  <c r="DR777" i="2" s="1"/>
  <c r="DS777" i="2" s="1"/>
  <c r="DF777" i="2"/>
  <c r="DJ777" i="2" s="1"/>
  <c r="CL777" i="2"/>
  <c r="CF777" i="2"/>
  <c r="CE777" i="2"/>
  <c r="CD777" i="2"/>
  <c r="CC777" i="2"/>
  <c r="BZ777" i="2"/>
  <c r="CK777" i="2" s="1"/>
  <c r="BY777" i="2"/>
  <c r="BX777" i="2"/>
  <c r="BW777" i="2"/>
  <c r="BV777" i="2"/>
  <c r="BP777" i="2"/>
  <c r="BO777" i="2"/>
  <c r="BN777" i="2"/>
  <c r="BM777" i="2"/>
  <c r="BL777" i="2"/>
  <c r="BK777" i="2"/>
  <c r="BJ777" i="2"/>
  <c r="BI777" i="2"/>
  <c r="AT777" i="2"/>
  <c r="V777" i="2"/>
  <c r="EA776" i="2"/>
  <c r="EB776" i="2" s="1"/>
  <c r="DY776" i="2"/>
  <c r="DZ776" i="2" s="1"/>
  <c r="DW776" i="2"/>
  <c r="DX776" i="2" s="1"/>
  <c r="DU776" i="2"/>
  <c r="DV776" i="2" s="1"/>
  <c r="EC776" i="2" s="1"/>
  <c r="CR776" i="2" s="1"/>
  <c r="CT776" i="2" s="1"/>
  <c r="DN776" i="2" s="1"/>
  <c r="DO776" i="2" s="1"/>
  <c r="DQ776" i="2"/>
  <c r="DR776" i="2" s="1"/>
  <c r="DS776" i="2" s="1"/>
  <c r="DF776" i="2"/>
  <c r="DJ776" i="2" s="1"/>
  <c r="CL776" i="2"/>
  <c r="CF776" i="2"/>
  <c r="CE776" i="2"/>
  <c r="CD776" i="2"/>
  <c r="CC776" i="2"/>
  <c r="BZ776" i="2"/>
  <c r="CK776" i="2" s="1"/>
  <c r="BY776" i="2"/>
  <c r="BX776" i="2"/>
  <c r="BW776" i="2"/>
  <c r="BV776" i="2"/>
  <c r="BP776" i="2"/>
  <c r="BO776" i="2"/>
  <c r="BN776" i="2"/>
  <c r="BM776" i="2"/>
  <c r="BL776" i="2"/>
  <c r="BK776" i="2"/>
  <c r="BJ776" i="2"/>
  <c r="BI776" i="2"/>
  <c r="AT776" i="2"/>
  <c r="V776" i="2"/>
  <c r="EA775" i="2"/>
  <c r="EB775" i="2" s="1"/>
  <c r="DY775" i="2"/>
  <c r="DZ775" i="2" s="1"/>
  <c r="DW775" i="2"/>
  <c r="DX775" i="2" s="1"/>
  <c r="DU775" i="2"/>
  <c r="DV775" i="2" s="1"/>
  <c r="EC775" i="2" s="1"/>
  <c r="CR775" i="2" s="1"/>
  <c r="CT775" i="2" s="1"/>
  <c r="DQ775" i="2"/>
  <c r="DR775" i="2" s="1"/>
  <c r="DS775" i="2" s="1"/>
  <c r="DF775" i="2"/>
  <c r="DJ775" i="2" s="1"/>
  <c r="CL775" i="2"/>
  <c r="CF775" i="2"/>
  <c r="CE775" i="2"/>
  <c r="CD775" i="2"/>
  <c r="CC775" i="2"/>
  <c r="BZ775" i="2"/>
  <c r="CK775" i="2" s="1"/>
  <c r="BY775" i="2"/>
  <c r="BX775" i="2"/>
  <c r="BW775" i="2"/>
  <c r="BV775" i="2"/>
  <c r="BP775" i="2"/>
  <c r="BO775" i="2"/>
  <c r="BN775" i="2"/>
  <c r="BM775" i="2"/>
  <c r="BL775" i="2"/>
  <c r="BK775" i="2"/>
  <c r="BJ775" i="2"/>
  <c r="BI775" i="2"/>
  <c r="AT775" i="2"/>
  <c r="V775" i="2"/>
  <c r="EA774" i="2"/>
  <c r="EB774" i="2" s="1"/>
  <c r="DY774" i="2"/>
  <c r="DZ774" i="2" s="1"/>
  <c r="DW774" i="2"/>
  <c r="DX774" i="2" s="1"/>
  <c r="DU774" i="2"/>
  <c r="DV774" i="2" s="1"/>
  <c r="EC774" i="2" s="1"/>
  <c r="CR774" i="2" s="1"/>
  <c r="CT774" i="2" s="1"/>
  <c r="DQ774" i="2"/>
  <c r="DR774" i="2" s="1"/>
  <c r="DS774" i="2" s="1"/>
  <c r="DF774" i="2"/>
  <c r="DJ774" i="2" s="1"/>
  <c r="CL774" i="2"/>
  <c r="CF774" i="2"/>
  <c r="CE774" i="2"/>
  <c r="CD774" i="2"/>
  <c r="CC774" i="2"/>
  <c r="BZ774" i="2"/>
  <c r="CK774" i="2" s="1"/>
  <c r="BY774" i="2"/>
  <c r="BX774" i="2"/>
  <c r="BW774" i="2"/>
  <c r="BV774" i="2"/>
  <c r="BP774" i="2"/>
  <c r="BO774" i="2"/>
  <c r="BN774" i="2"/>
  <c r="BM774" i="2"/>
  <c r="BL774" i="2"/>
  <c r="BK774" i="2"/>
  <c r="BJ774" i="2"/>
  <c r="BI774" i="2"/>
  <c r="AT774" i="2"/>
  <c r="V774" i="2"/>
  <c r="EA773" i="2"/>
  <c r="EB773" i="2" s="1"/>
  <c r="DY773" i="2"/>
  <c r="DZ773" i="2" s="1"/>
  <c r="DW773" i="2"/>
  <c r="DX773" i="2" s="1"/>
  <c r="DU773" i="2"/>
  <c r="DV773" i="2" s="1"/>
  <c r="EC773" i="2" s="1"/>
  <c r="CR773" i="2" s="1"/>
  <c r="CT773" i="2" s="1"/>
  <c r="DQ773" i="2"/>
  <c r="DR773" i="2" s="1"/>
  <c r="DS773" i="2" s="1"/>
  <c r="DF773" i="2"/>
  <c r="DJ773" i="2" s="1"/>
  <c r="CL773" i="2"/>
  <c r="CF773" i="2"/>
  <c r="CE773" i="2"/>
  <c r="CD773" i="2"/>
  <c r="CC773" i="2"/>
  <c r="BZ773" i="2"/>
  <c r="CK773" i="2" s="1"/>
  <c r="BY773" i="2"/>
  <c r="BX773" i="2"/>
  <c r="BW773" i="2"/>
  <c r="BV773" i="2"/>
  <c r="BP773" i="2"/>
  <c r="BO773" i="2"/>
  <c r="BN773" i="2"/>
  <c r="BM773" i="2"/>
  <c r="BL773" i="2"/>
  <c r="BK773" i="2"/>
  <c r="BJ773" i="2"/>
  <c r="BI773" i="2"/>
  <c r="AT773" i="2"/>
  <c r="V773" i="2"/>
  <c r="EA772" i="2"/>
  <c r="EB772" i="2" s="1"/>
  <c r="DY772" i="2"/>
  <c r="DZ772" i="2" s="1"/>
  <c r="DW772" i="2"/>
  <c r="DX772" i="2" s="1"/>
  <c r="DU772" i="2"/>
  <c r="DV772" i="2" s="1"/>
  <c r="EC772" i="2" s="1"/>
  <c r="CR772" i="2" s="1"/>
  <c r="CT772" i="2" s="1"/>
  <c r="DQ772" i="2"/>
  <c r="DR772" i="2" s="1"/>
  <c r="DS772" i="2" s="1"/>
  <c r="DF772" i="2"/>
  <c r="DJ772" i="2" s="1"/>
  <c r="CL772" i="2"/>
  <c r="CF772" i="2"/>
  <c r="CE772" i="2"/>
  <c r="CD772" i="2"/>
  <c r="CC772" i="2"/>
  <c r="BZ772" i="2"/>
  <c r="CK772" i="2" s="1"/>
  <c r="BY772" i="2"/>
  <c r="BX772" i="2"/>
  <c r="BW772" i="2"/>
  <c r="BV772" i="2"/>
  <c r="BP772" i="2"/>
  <c r="BO772" i="2"/>
  <c r="BN772" i="2"/>
  <c r="BM772" i="2"/>
  <c r="BL772" i="2"/>
  <c r="BK772" i="2"/>
  <c r="BJ772" i="2"/>
  <c r="BI772" i="2"/>
  <c r="AT772" i="2"/>
  <c r="V772" i="2"/>
  <c r="EA771" i="2"/>
  <c r="EB771" i="2" s="1"/>
  <c r="DY771" i="2"/>
  <c r="DZ771" i="2" s="1"/>
  <c r="DW771" i="2"/>
  <c r="DX771" i="2" s="1"/>
  <c r="DU771" i="2"/>
  <c r="DV771" i="2" s="1"/>
  <c r="EC771" i="2" s="1"/>
  <c r="CR771" i="2" s="1"/>
  <c r="CT771" i="2" s="1"/>
  <c r="DQ771" i="2"/>
  <c r="DR771" i="2" s="1"/>
  <c r="DS771" i="2" s="1"/>
  <c r="DF771" i="2"/>
  <c r="DJ771" i="2" s="1"/>
  <c r="CL771" i="2"/>
  <c r="CF771" i="2"/>
  <c r="CE771" i="2"/>
  <c r="CD771" i="2"/>
  <c r="CC771" i="2"/>
  <c r="BZ771" i="2"/>
  <c r="CK771" i="2" s="1"/>
  <c r="BY771" i="2"/>
  <c r="BX771" i="2"/>
  <c r="BW771" i="2"/>
  <c r="BV771" i="2"/>
  <c r="BP771" i="2"/>
  <c r="BO771" i="2"/>
  <c r="BN771" i="2"/>
  <c r="BM771" i="2"/>
  <c r="BL771" i="2"/>
  <c r="BK771" i="2"/>
  <c r="BJ771" i="2"/>
  <c r="BI771" i="2"/>
  <c r="AT771" i="2"/>
  <c r="V771" i="2"/>
  <c r="EA770" i="2"/>
  <c r="EB770" i="2" s="1"/>
  <c r="DY770" i="2"/>
  <c r="DZ770" i="2" s="1"/>
  <c r="DW770" i="2"/>
  <c r="DX770" i="2" s="1"/>
  <c r="DU770" i="2"/>
  <c r="DV770" i="2" s="1"/>
  <c r="EC770" i="2" s="1"/>
  <c r="CR770" i="2" s="1"/>
  <c r="CT770" i="2" s="1"/>
  <c r="DQ770" i="2"/>
  <c r="DR770" i="2" s="1"/>
  <c r="DS770" i="2" s="1"/>
  <c r="DF770" i="2"/>
  <c r="DJ770" i="2" s="1"/>
  <c r="CL770" i="2"/>
  <c r="CF770" i="2"/>
  <c r="CE770" i="2"/>
  <c r="CD770" i="2"/>
  <c r="CC770" i="2"/>
  <c r="BZ770" i="2"/>
  <c r="CK770" i="2" s="1"/>
  <c r="BY770" i="2"/>
  <c r="BX770" i="2"/>
  <c r="BW770" i="2"/>
  <c r="BV770" i="2"/>
  <c r="BP770" i="2"/>
  <c r="BO770" i="2"/>
  <c r="BN770" i="2"/>
  <c r="BM770" i="2"/>
  <c r="BL770" i="2"/>
  <c r="BK770" i="2"/>
  <c r="BJ770" i="2"/>
  <c r="BI770" i="2"/>
  <c r="AT770" i="2"/>
  <c r="V770" i="2"/>
  <c r="EA769" i="2"/>
  <c r="EB769" i="2" s="1"/>
  <c r="DY769" i="2"/>
  <c r="DZ769" i="2" s="1"/>
  <c r="DW769" i="2"/>
  <c r="DX769" i="2" s="1"/>
  <c r="DU769" i="2"/>
  <c r="DV769" i="2" s="1"/>
  <c r="EC769" i="2" s="1"/>
  <c r="CR769" i="2" s="1"/>
  <c r="CT769" i="2" s="1"/>
  <c r="DE769" i="2" s="1"/>
  <c r="DQ769" i="2"/>
  <c r="DR769" i="2" s="1"/>
  <c r="DS769" i="2" s="1"/>
  <c r="DF769" i="2"/>
  <c r="DJ769" i="2" s="1"/>
  <c r="CL769" i="2"/>
  <c r="CF769" i="2"/>
  <c r="CE769" i="2"/>
  <c r="CD769" i="2"/>
  <c r="CC769" i="2"/>
  <c r="BZ769" i="2"/>
  <c r="CK769" i="2" s="1"/>
  <c r="BY769" i="2"/>
  <c r="BX769" i="2"/>
  <c r="BW769" i="2"/>
  <c r="BV769" i="2"/>
  <c r="BP769" i="2"/>
  <c r="BO769" i="2"/>
  <c r="BN769" i="2"/>
  <c r="BM769" i="2"/>
  <c r="BL769" i="2"/>
  <c r="BK769" i="2"/>
  <c r="BJ769" i="2"/>
  <c r="BI769" i="2"/>
  <c r="AT769" i="2"/>
  <c r="V769" i="2"/>
  <c r="EA768" i="2"/>
  <c r="EB768" i="2" s="1"/>
  <c r="DY768" i="2"/>
  <c r="DZ768" i="2" s="1"/>
  <c r="DW768" i="2"/>
  <c r="DX768" i="2" s="1"/>
  <c r="DU768" i="2"/>
  <c r="DV768" i="2" s="1"/>
  <c r="EC768" i="2" s="1"/>
  <c r="CR768" i="2" s="1"/>
  <c r="CT768" i="2" s="1"/>
  <c r="DN768" i="2" s="1"/>
  <c r="DO768" i="2" s="1"/>
  <c r="DQ768" i="2"/>
  <c r="DR768" i="2" s="1"/>
  <c r="DS768" i="2" s="1"/>
  <c r="DF768" i="2"/>
  <c r="DJ768" i="2" s="1"/>
  <c r="CL768" i="2"/>
  <c r="CF768" i="2"/>
  <c r="CE768" i="2"/>
  <c r="CD768" i="2"/>
  <c r="CC768" i="2"/>
  <c r="BZ768" i="2"/>
  <c r="CK768" i="2" s="1"/>
  <c r="BY768" i="2"/>
  <c r="BX768" i="2"/>
  <c r="BW768" i="2"/>
  <c r="BV768" i="2"/>
  <c r="BP768" i="2"/>
  <c r="BO768" i="2"/>
  <c r="BN768" i="2"/>
  <c r="BM768" i="2"/>
  <c r="BL768" i="2"/>
  <c r="BK768" i="2"/>
  <c r="BJ768" i="2"/>
  <c r="BI768" i="2"/>
  <c r="AT768" i="2"/>
  <c r="V768" i="2"/>
  <c r="EA767" i="2"/>
  <c r="EB767" i="2" s="1"/>
  <c r="DY767" i="2"/>
  <c r="DZ767" i="2" s="1"/>
  <c r="DW767" i="2"/>
  <c r="DX767" i="2" s="1"/>
  <c r="DU767" i="2"/>
  <c r="DV767" i="2" s="1"/>
  <c r="EC767" i="2" s="1"/>
  <c r="CR767" i="2" s="1"/>
  <c r="CT767" i="2" s="1"/>
  <c r="DQ767" i="2"/>
  <c r="DR767" i="2" s="1"/>
  <c r="DS767" i="2" s="1"/>
  <c r="DF767" i="2"/>
  <c r="DJ767" i="2" s="1"/>
  <c r="CL767" i="2"/>
  <c r="CF767" i="2"/>
  <c r="CE767" i="2"/>
  <c r="CD767" i="2"/>
  <c r="CC767" i="2"/>
  <c r="BZ767" i="2"/>
  <c r="CK767" i="2" s="1"/>
  <c r="BY767" i="2"/>
  <c r="BX767" i="2"/>
  <c r="BW767" i="2"/>
  <c r="BV767" i="2"/>
  <c r="BP767" i="2"/>
  <c r="BO767" i="2"/>
  <c r="BN767" i="2"/>
  <c r="BM767" i="2"/>
  <c r="BL767" i="2"/>
  <c r="BK767" i="2"/>
  <c r="BJ767" i="2"/>
  <c r="BI767" i="2"/>
  <c r="AT767" i="2"/>
  <c r="V767" i="2"/>
  <c r="EA766" i="2"/>
  <c r="EB766" i="2" s="1"/>
  <c r="DY766" i="2"/>
  <c r="DZ766" i="2" s="1"/>
  <c r="DW766" i="2"/>
  <c r="DX766" i="2" s="1"/>
  <c r="DU766" i="2"/>
  <c r="DV766" i="2" s="1"/>
  <c r="EC766" i="2" s="1"/>
  <c r="CR766" i="2" s="1"/>
  <c r="CT766" i="2" s="1"/>
  <c r="DQ766" i="2"/>
  <c r="DR766" i="2" s="1"/>
  <c r="DS766" i="2" s="1"/>
  <c r="DF766" i="2"/>
  <c r="DJ766" i="2" s="1"/>
  <c r="CL766" i="2"/>
  <c r="CF766" i="2"/>
  <c r="CE766" i="2"/>
  <c r="CD766" i="2"/>
  <c r="CC766" i="2"/>
  <c r="BZ766" i="2"/>
  <c r="CK766" i="2" s="1"/>
  <c r="BY766" i="2"/>
  <c r="BX766" i="2"/>
  <c r="BW766" i="2"/>
  <c r="BV766" i="2"/>
  <c r="BP766" i="2"/>
  <c r="BO766" i="2"/>
  <c r="BN766" i="2"/>
  <c r="BM766" i="2"/>
  <c r="BL766" i="2"/>
  <c r="BK766" i="2"/>
  <c r="BJ766" i="2"/>
  <c r="BI766" i="2"/>
  <c r="AT766" i="2"/>
  <c r="V766" i="2"/>
  <c r="EA765" i="2"/>
  <c r="EB765" i="2" s="1"/>
  <c r="DY765" i="2"/>
  <c r="DZ765" i="2" s="1"/>
  <c r="DW765" i="2"/>
  <c r="DX765" i="2" s="1"/>
  <c r="DU765" i="2"/>
  <c r="DV765" i="2" s="1"/>
  <c r="EC765" i="2" s="1"/>
  <c r="CR765" i="2" s="1"/>
  <c r="CT765" i="2" s="1"/>
  <c r="DQ765" i="2"/>
  <c r="DR765" i="2" s="1"/>
  <c r="DS765" i="2" s="1"/>
  <c r="DF765" i="2"/>
  <c r="DJ765" i="2" s="1"/>
  <c r="CL765" i="2"/>
  <c r="CF765" i="2"/>
  <c r="CE765" i="2"/>
  <c r="CD765" i="2"/>
  <c r="CC765" i="2"/>
  <c r="BZ765" i="2"/>
  <c r="CK765" i="2" s="1"/>
  <c r="BY765" i="2"/>
  <c r="BX765" i="2"/>
  <c r="BW765" i="2"/>
  <c r="BV765" i="2"/>
  <c r="BP765" i="2"/>
  <c r="BO765" i="2"/>
  <c r="BN765" i="2"/>
  <c r="BM765" i="2"/>
  <c r="BL765" i="2"/>
  <c r="BK765" i="2"/>
  <c r="BJ765" i="2"/>
  <c r="BI765" i="2"/>
  <c r="AT765" i="2"/>
  <c r="V765" i="2"/>
  <c r="EA764" i="2"/>
  <c r="EB764" i="2" s="1"/>
  <c r="DY764" i="2"/>
  <c r="DZ764" i="2" s="1"/>
  <c r="DW764" i="2"/>
  <c r="DX764" i="2" s="1"/>
  <c r="DU764" i="2"/>
  <c r="DV764" i="2" s="1"/>
  <c r="EC764" i="2" s="1"/>
  <c r="CR764" i="2" s="1"/>
  <c r="CT764" i="2" s="1"/>
  <c r="DQ764" i="2"/>
  <c r="DR764" i="2" s="1"/>
  <c r="DS764" i="2" s="1"/>
  <c r="DF764" i="2"/>
  <c r="DJ764" i="2" s="1"/>
  <c r="CL764" i="2"/>
  <c r="CF764" i="2"/>
  <c r="CE764" i="2"/>
  <c r="CD764" i="2"/>
  <c r="CC764" i="2"/>
  <c r="BZ764" i="2"/>
  <c r="CK764" i="2" s="1"/>
  <c r="BY764" i="2"/>
  <c r="BX764" i="2"/>
  <c r="BW764" i="2"/>
  <c r="BV764" i="2"/>
  <c r="BP764" i="2"/>
  <c r="BO764" i="2"/>
  <c r="BN764" i="2"/>
  <c r="BM764" i="2"/>
  <c r="BL764" i="2"/>
  <c r="BK764" i="2"/>
  <c r="BJ764" i="2"/>
  <c r="BI764" i="2"/>
  <c r="AT764" i="2"/>
  <c r="V764" i="2"/>
  <c r="EA763" i="2"/>
  <c r="EB763" i="2" s="1"/>
  <c r="DY763" i="2"/>
  <c r="DZ763" i="2" s="1"/>
  <c r="DW763" i="2"/>
  <c r="DX763" i="2" s="1"/>
  <c r="DU763" i="2"/>
  <c r="DV763" i="2" s="1"/>
  <c r="EC763" i="2" s="1"/>
  <c r="CR763" i="2" s="1"/>
  <c r="CT763" i="2" s="1"/>
  <c r="DQ763" i="2"/>
  <c r="DR763" i="2" s="1"/>
  <c r="DS763" i="2" s="1"/>
  <c r="DF763" i="2"/>
  <c r="DJ763" i="2" s="1"/>
  <c r="CL763" i="2"/>
  <c r="CF763" i="2"/>
  <c r="CE763" i="2"/>
  <c r="CD763" i="2"/>
  <c r="CC763" i="2"/>
  <c r="BZ763" i="2"/>
  <c r="CK763" i="2" s="1"/>
  <c r="BY763" i="2"/>
  <c r="BX763" i="2"/>
  <c r="BW763" i="2"/>
  <c r="BV763" i="2"/>
  <c r="BP763" i="2"/>
  <c r="BO763" i="2"/>
  <c r="BN763" i="2"/>
  <c r="BM763" i="2"/>
  <c r="BL763" i="2"/>
  <c r="BK763" i="2"/>
  <c r="BJ763" i="2"/>
  <c r="BI763" i="2"/>
  <c r="AT763" i="2"/>
  <c r="V763" i="2"/>
  <c r="EA762" i="2"/>
  <c r="EB762" i="2" s="1"/>
  <c r="DY762" i="2"/>
  <c r="DZ762" i="2" s="1"/>
  <c r="DW762" i="2"/>
  <c r="DX762" i="2" s="1"/>
  <c r="DU762" i="2"/>
  <c r="DV762" i="2" s="1"/>
  <c r="EC762" i="2" s="1"/>
  <c r="CR762" i="2" s="1"/>
  <c r="CT762" i="2" s="1"/>
  <c r="DQ762" i="2"/>
  <c r="DR762" i="2" s="1"/>
  <c r="DS762" i="2" s="1"/>
  <c r="DF762" i="2"/>
  <c r="DJ762" i="2" s="1"/>
  <c r="CL762" i="2"/>
  <c r="CF762" i="2"/>
  <c r="CE762" i="2"/>
  <c r="CD762" i="2"/>
  <c r="CC762" i="2"/>
  <c r="BZ762" i="2"/>
  <c r="CK762" i="2" s="1"/>
  <c r="BY762" i="2"/>
  <c r="BX762" i="2"/>
  <c r="BW762" i="2"/>
  <c r="BV762" i="2"/>
  <c r="BP762" i="2"/>
  <c r="BO762" i="2"/>
  <c r="BN762" i="2"/>
  <c r="BM762" i="2"/>
  <c r="BL762" i="2"/>
  <c r="BK762" i="2"/>
  <c r="BJ762" i="2"/>
  <c r="BI762" i="2"/>
  <c r="AT762" i="2"/>
  <c r="V762" i="2"/>
  <c r="EA761" i="2"/>
  <c r="EB761" i="2" s="1"/>
  <c r="DY761" i="2"/>
  <c r="DZ761" i="2" s="1"/>
  <c r="DW761" i="2"/>
  <c r="DX761" i="2" s="1"/>
  <c r="DU761" i="2"/>
  <c r="DV761" i="2" s="1"/>
  <c r="EC761" i="2" s="1"/>
  <c r="CR761" i="2" s="1"/>
  <c r="CT761" i="2" s="1"/>
  <c r="DQ761" i="2"/>
  <c r="DR761" i="2" s="1"/>
  <c r="DS761" i="2" s="1"/>
  <c r="DF761" i="2"/>
  <c r="DJ761" i="2" s="1"/>
  <c r="CL761" i="2"/>
  <c r="CF761" i="2"/>
  <c r="CE761" i="2"/>
  <c r="CD761" i="2"/>
  <c r="CC761" i="2"/>
  <c r="BZ761" i="2"/>
  <c r="CK761" i="2" s="1"/>
  <c r="BY761" i="2"/>
  <c r="BX761" i="2"/>
  <c r="BW761" i="2"/>
  <c r="BV761" i="2"/>
  <c r="BP761" i="2"/>
  <c r="BO761" i="2"/>
  <c r="BN761" i="2"/>
  <c r="BM761" i="2"/>
  <c r="BL761" i="2"/>
  <c r="BK761" i="2"/>
  <c r="BJ761" i="2"/>
  <c r="BI761" i="2"/>
  <c r="AT761" i="2"/>
  <c r="V761" i="2"/>
  <c r="EA760" i="2"/>
  <c r="EB760" i="2" s="1"/>
  <c r="DY760" i="2"/>
  <c r="DZ760" i="2" s="1"/>
  <c r="DW760" i="2"/>
  <c r="DX760" i="2" s="1"/>
  <c r="DU760" i="2"/>
  <c r="DV760" i="2" s="1"/>
  <c r="EC760" i="2" s="1"/>
  <c r="CR760" i="2" s="1"/>
  <c r="CT760" i="2" s="1"/>
  <c r="DQ760" i="2"/>
  <c r="DR760" i="2" s="1"/>
  <c r="DS760" i="2" s="1"/>
  <c r="DF760" i="2"/>
  <c r="DJ760" i="2" s="1"/>
  <c r="CL760" i="2"/>
  <c r="CF760" i="2"/>
  <c r="CE760" i="2"/>
  <c r="CD760" i="2"/>
  <c r="CC760" i="2"/>
  <c r="BZ760" i="2"/>
  <c r="CK760" i="2" s="1"/>
  <c r="BY760" i="2"/>
  <c r="BX760" i="2"/>
  <c r="BW760" i="2"/>
  <c r="BV760" i="2"/>
  <c r="BP760" i="2"/>
  <c r="BO760" i="2"/>
  <c r="BN760" i="2"/>
  <c r="BM760" i="2"/>
  <c r="BL760" i="2"/>
  <c r="BK760" i="2"/>
  <c r="BJ760" i="2"/>
  <c r="BI760" i="2"/>
  <c r="AT760" i="2"/>
  <c r="V760" i="2"/>
  <c r="EA759" i="2"/>
  <c r="EB759" i="2" s="1"/>
  <c r="DY759" i="2"/>
  <c r="DZ759" i="2" s="1"/>
  <c r="DW759" i="2"/>
  <c r="DX759" i="2" s="1"/>
  <c r="DU759" i="2"/>
  <c r="DV759" i="2" s="1"/>
  <c r="EC759" i="2" s="1"/>
  <c r="CR759" i="2" s="1"/>
  <c r="CT759" i="2" s="1"/>
  <c r="DQ759" i="2"/>
  <c r="DR759" i="2" s="1"/>
  <c r="DS759" i="2" s="1"/>
  <c r="DF759" i="2"/>
  <c r="DJ759" i="2" s="1"/>
  <c r="CL759" i="2"/>
  <c r="CF759" i="2"/>
  <c r="CE759" i="2"/>
  <c r="CD759" i="2"/>
  <c r="CC759" i="2"/>
  <c r="BZ759" i="2"/>
  <c r="CK759" i="2" s="1"/>
  <c r="BY759" i="2"/>
  <c r="BX759" i="2"/>
  <c r="BW759" i="2"/>
  <c r="BV759" i="2"/>
  <c r="BP759" i="2"/>
  <c r="BO759" i="2"/>
  <c r="BN759" i="2"/>
  <c r="BM759" i="2"/>
  <c r="BL759" i="2"/>
  <c r="BK759" i="2"/>
  <c r="BJ759" i="2"/>
  <c r="BI759" i="2"/>
  <c r="AT759" i="2"/>
  <c r="V759" i="2"/>
  <c r="EA758" i="2"/>
  <c r="EB758" i="2" s="1"/>
  <c r="DY758" i="2"/>
  <c r="DZ758" i="2" s="1"/>
  <c r="DW758" i="2"/>
  <c r="DX758" i="2" s="1"/>
  <c r="DU758" i="2"/>
  <c r="DV758" i="2" s="1"/>
  <c r="EC758" i="2" s="1"/>
  <c r="CR758" i="2" s="1"/>
  <c r="CT758" i="2" s="1"/>
  <c r="DQ758" i="2"/>
  <c r="DR758" i="2" s="1"/>
  <c r="DS758" i="2" s="1"/>
  <c r="DF758" i="2"/>
  <c r="DJ758" i="2" s="1"/>
  <c r="CL758" i="2"/>
  <c r="CF758" i="2"/>
  <c r="CE758" i="2"/>
  <c r="CD758" i="2"/>
  <c r="CC758" i="2"/>
  <c r="BZ758" i="2"/>
  <c r="CK758" i="2" s="1"/>
  <c r="BY758" i="2"/>
  <c r="BX758" i="2"/>
  <c r="BW758" i="2"/>
  <c r="BV758" i="2"/>
  <c r="BP758" i="2"/>
  <c r="BO758" i="2"/>
  <c r="BN758" i="2"/>
  <c r="BM758" i="2"/>
  <c r="BL758" i="2"/>
  <c r="BK758" i="2"/>
  <c r="BJ758" i="2"/>
  <c r="BI758" i="2"/>
  <c r="AT758" i="2"/>
  <c r="V758" i="2"/>
  <c r="EA757" i="2"/>
  <c r="EB757" i="2" s="1"/>
  <c r="DY757" i="2"/>
  <c r="DZ757" i="2" s="1"/>
  <c r="DW757" i="2"/>
  <c r="DX757" i="2" s="1"/>
  <c r="DU757" i="2"/>
  <c r="DV757" i="2" s="1"/>
  <c r="EC757" i="2" s="1"/>
  <c r="CR757" i="2" s="1"/>
  <c r="CT757" i="2" s="1"/>
  <c r="DQ757" i="2"/>
  <c r="DR757" i="2" s="1"/>
  <c r="DS757" i="2" s="1"/>
  <c r="DF757" i="2"/>
  <c r="DJ757" i="2" s="1"/>
  <c r="CL757" i="2"/>
  <c r="CF757" i="2"/>
  <c r="CE757" i="2"/>
  <c r="CD757" i="2"/>
  <c r="CC757" i="2"/>
  <c r="BZ757" i="2"/>
  <c r="CK757" i="2" s="1"/>
  <c r="BY757" i="2"/>
  <c r="BX757" i="2"/>
  <c r="BW757" i="2"/>
  <c r="BV757" i="2"/>
  <c r="BP757" i="2"/>
  <c r="BO757" i="2"/>
  <c r="BN757" i="2"/>
  <c r="BM757" i="2"/>
  <c r="BL757" i="2"/>
  <c r="BK757" i="2"/>
  <c r="BJ757" i="2"/>
  <c r="BI757" i="2"/>
  <c r="AT757" i="2"/>
  <c r="V757" i="2"/>
  <c r="EA756" i="2"/>
  <c r="EB756" i="2" s="1"/>
  <c r="DY756" i="2"/>
  <c r="DZ756" i="2" s="1"/>
  <c r="DW756" i="2"/>
  <c r="DX756" i="2" s="1"/>
  <c r="DU756" i="2"/>
  <c r="DV756" i="2" s="1"/>
  <c r="EC756" i="2" s="1"/>
  <c r="CR756" i="2" s="1"/>
  <c r="CT756" i="2" s="1"/>
  <c r="DE756" i="2" s="1"/>
  <c r="DQ756" i="2"/>
  <c r="DR756" i="2" s="1"/>
  <c r="DS756" i="2" s="1"/>
  <c r="DF756" i="2"/>
  <c r="DJ756" i="2" s="1"/>
  <c r="CL756" i="2"/>
  <c r="CF756" i="2"/>
  <c r="CE756" i="2"/>
  <c r="CD756" i="2"/>
  <c r="CC756" i="2"/>
  <c r="BZ756" i="2"/>
  <c r="CK756" i="2" s="1"/>
  <c r="BY756" i="2"/>
  <c r="BX756" i="2"/>
  <c r="BW756" i="2"/>
  <c r="BV756" i="2"/>
  <c r="BP756" i="2"/>
  <c r="BO756" i="2"/>
  <c r="BN756" i="2"/>
  <c r="BM756" i="2"/>
  <c r="BL756" i="2"/>
  <c r="BK756" i="2"/>
  <c r="BJ756" i="2"/>
  <c r="BI756" i="2"/>
  <c r="AT756" i="2"/>
  <c r="V756" i="2"/>
  <c r="EA755" i="2"/>
  <c r="EB755" i="2" s="1"/>
  <c r="DY755" i="2"/>
  <c r="DZ755" i="2" s="1"/>
  <c r="DW755" i="2"/>
  <c r="DX755" i="2" s="1"/>
  <c r="DU755" i="2"/>
  <c r="DV755" i="2" s="1"/>
  <c r="EC755" i="2" s="1"/>
  <c r="CR755" i="2" s="1"/>
  <c r="CT755" i="2" s="1"/>
  <c r="DQ755" i="2"/>
  <c r="DR755" i="2" s="1"/>
  <c r="DS755" i="2" s="1"/>
  <c r="DF755" i="2"/>
  <c r="DJ755" i="2" s="1"/>
  <c r="CL755" i="2"/>
  <c r="CF755" i="2"/>
  <c r="CE755" i="2"/>
  <c r="CD755" i="2"/>
  <c r="CC755" i="2"/>
  <c r="BZ755" i="2"/>
  <c r="CK755" i="2" s="1"/>
  <c r="BY755" i="2"/>
  <c r="BX755" i="2"/>
  <c r="BW755" i="2"/>
  <c r="BV755" i="2"/>
  <c r="BP755" i="2"/>
  <c r="BO755" i="2"/>
  <c r="BN755" i="2"/>
  <c r="BM755" i="2"/>
  <c r="BL755" i="2"/>
  <c r="BK755" i="2"/>
  <c r="BJ755" i="2"/>
  <c r="BI755" i="2"/>
  <c r="AT755" i="2"/>
  <c r="V755" i="2"/>
  <c r="EA754" i="2"/>
  <c r="EB754" i="2" s="1"/>
  <c r="DY754" i="2"/>
  <c r="DZ754" i="2" s="1"/>
  <c r="DW754" i="2"/>
  <c r="DX754" i="2" s="1"/>
  <c r="DU754" i="2"/>
  <c r="DV754" i="2" s="1"/>
  <c r="EC754" i="2" s="1"/>
  <c r="CR754" i="2" s="1"/>
  <c r="CT754" i="2" s="1"/>
  <c r="DQ754" i="2"/>
  <c r="DR754" i="2" s="1"/>
  <c r="DS754" i="2" s="1"/>
  <c r="DF754" i="2"/>
  <c r="DJ754" i="2" s="1"/>
  <c r="CL754" i="2"/>
  <c r="CF754" i="2"/>
  <c r="CE754" i="2"/>
  <c r="CD754" i="2"/>
  <c r="CC754" i="2"/>
  <c r="BZ754" i="2"/>
  <c r="CK754" i="2" s="1"/>
  <c r="BY754" i="2"/>
  <c r="BX754" i="2"/>
  <c r="BW754" i="2"/>
  <c r="BV754" i="2"/>
  <c r="BP754" i="2"/>
  <c r="BO754" i="2"/>
  <c r="BN754" i="2"/>
  <c r="BM754" i="2"/>
  <c r="BL754" i="2"/>
  <c r="BK754" i="2"/>
  <c r="BJ754" i="2"/>
  <c r="BI754" i="2"/>
  <c r="AT754" i="2"/>
  <c r="V754" i="2"/>
  <c r="EA753" i="2"/>
  <c r="EB753" i="2" s="1"/>
  <c r="DY753" i="2"/>
  <c r="DZ753" i="2" s="1"/>
  <c r="DW753" i="2"/>
  <c r="DX753" i="2" s="1"/>
  <c r="DU753" i="2"/>
  <c r="DV753" i="2" s="1"/>
  <c r="EC753" i="2" s="1"/>
  <c r="CR753" i="2" s="1"/>
  <c r="CT753" i="2" s="1"/>
  <c r="DQ753" i="2"/>
  <c r="DR753" i="2" s="1"/>
  <c r="DS753" i="2" s="1"/>
  <c r="DF753" i="2"/>
  <c r="DJ753" i="2" s="1"/>
  <c r="CL753" i="2"/>
  <c r="CF753" i="2"/>
  <c r="CE753" i="2"/>
  <c r="CD753" i="2"/>
  <c r="CC753" i="2"/>
  <c r="BZ753" i="2"/>
  <c r="CK753" i="2" s="1"/>
  <c r="BY753" i="2"/>
  <c r="BX753" i="2"/>
  <c r="BW753" i="2"/>
  <c r="BV753" i="2"/>
  <c r="BP753" i="2"/>
  <c r="BO753" i="2"/>
  <c r="BN753" i="2"/>
  <c r="BM753" i="2"/>
  <c r="BL753" i="2"/>
  <c r="BK753" i="2"/>
  <c r="BJ753" i="2"/>
  <c r="BI753" i="2"/>
  <c r="AT753" i="2"/>
  <c r="V753" i="2"/>
  <c r="EA752" i="2"/>
  <c r="EB752" i="2" s="1"/>
  <c r="DY752" i="2"/>
  <c r="DZ752" i="2" s="1"/>
  <c r="DW752" i="2"/>
  <c r="DX752" i="2" s="1"/>
  <c r="DU752" i="2"/>
  <c r="DV752" i="2" s="1"/>
  <c r="EC752" i="2" s="1"/>
  <c r="CR752" i="2" s="1"/>
  <c r="CT752" i="2" s="1"/>
  <c r="DQ752" i="2"/>
  <c r="DR752" i="2" s="1"/>
  <c r="DS752" i="2" s="1"/>
  <c r="DF752" i="2"/>
  <c r="DJ752" i="2" s="1"/>
  <c r="CL752" i="2"/>
  <c r="CF752" i="2"/>
  <c r="CE752" i="2"/>
  <c r="CD752" i="2"/>
  <c r="CC752" i="2"/>
  <c r="BZ752" i="2"/>
  <c r="CK752" i="2" s="1"/>
  <c r="BY752" i="2"/>
  <c r="BX752" i="2"/>
  <c r="BW752" i="2"/>
  <c r="BV752" i="2"/>
  <c r="BP752" i="2"/>
  <c r="BO752" i="2"/>
  <c r="BN752" i="2"/>
  <c r="BM752" i="2"/>
  <c r="BL752" i="2"/>
  <c r="BK752" i="2"/>
  <c r="BJ752" i="2"/>
  <c r="BI752" i="2"/>
  <c r="AT752" i="2"/>
  <c r="V752" i="2"/>
  <c r="EA751" i="2"/>
  <c r="EB751" i="2" s="1"/>
  <c r="DY751" i="2"/>
  <c r="DZ751" i="2" s="1"/>
  <c r="DW751" i="2"/>
  <c r="DX751" i="2" s="1"/>
  <c r="DU751" i="2"/>
  <c r="DV751" i="2" s="1"/>
  <c r="EC751" i="2" s="1"/>
  <c r="CR751" i="2" s="1"/>
  <c r="CT751" i="2" s="1"/>
  <c r="DQ751" i="2"/>
  <c r="DR751" i="2" s="1"/>
  <c r="DS751" i="2" s="1"/>
  <c r="DF751" i="2"/>
  <c r="DJ751" i="2" s="1"/>
  <c r="CL751" i="2"/>
  <c r="CF751" i="2"/>
  <c r="CE751" i="2"/>
  <c r="CD751" i="2"/>
  <c r="CC751" i="2"/>
  <c r="BZ751" i="2"/>
  <c r="CK751" i="2" s="1"/>
  <c r="BY751" i="2"/>
  <c r="BX751" i="2"/>
  <c r="BW751" i="2"/>
  <c r="BV751" i="2"/>
  <c r="BP751" i="2"/>
  <c r="BO751" i="2"/>
  <c r="BN751" i="2"/>
  <c r="BM751" i="2"/>
  <c r="BL751" i="2"/>
  <c r="BK751" i="2"/>
  <c r="BJ751" i="2"/>
  <c r="BI751" i="2"/>
  <c r="AT751" i="2"/>
  <c r="V751" i="2"/>
  <c r="EA750" i="2"/>
  <c r="EB750" i="2" s="1"/>
  <c r="DY750" i="2"/>
  <c r="DZ750" i="2" s="1"/>
  <c r="DW750" i="2"/>
  <c r="DX750" i="2" s="1"/>
  <c r="DU750" i="2"/>
  <c r="DV750" i="2" s="1"/>
  <c r="EC750" i="2" s="1"/>
  <c r="CR750" i="2" s="1"/>
  <c r="CT750" i="2" s="1"/>
  <c r="DQ750" i="2"/>
  <c r="DR750" i="2" s="1"/>
  <c r="DS750" i="2" s="1"/>
  <c r="DF750" i="2"/>
  <c r="DJ750" i="2" s="1"/>
  <c r="CL750" i="2"/>
  <c r="CF750" i="2"/>
  <c r="CE750" i="2"/>
  <c r="CD750" i="2"/>
  <c r="CC750" i="2"/>
  <c r="BZ750" i="2"/>
  <c r="CK750" i="2" s="1"/>
  <c r="BY750" i="2"/>
  <c r="BX750" i="2"/>
  <c r="BW750" i="2"/>
  <c r="BV750" i="2"/>
  <c r="BP750" i="2"/>
  <c r="BO750" i="2"/>
  <c r="BN750" i="2"/>
  <c r="BM750" i="2"/>
  <c r="BL750" i="2"/>
  <c r="BK750" i="2"/>
  <c r="BJ750" i="2"/>
  <c r="BI750" i="2"/>
  <c r="AT750" i="2"/>
  <c r="V750" i="2"/>
  <c r="EA749" i="2"/>
  <c r="EB749" i="2" s="1"/>
  <c r="DY749" i="2"/>
  <c r="DZ749" i="2" s="1"/>
  <c r="DW749" i="2"/>
  <c r="DX749" i="2" s="1"/>
  <c r="DU749" i="2"/>
  <c r="DV749" i="2" s="1"/>
  <c r="EC749" i="2" s="1"/>
  <c r="CR749" i="2" s="1"/>
  <c r="CT749" i="2" s="1"/>
  <c r="DQ749" i="2"/>
  <c r="DR749" i="2" s="1"/>
  <c r="DS749" i="2" s="1"/>
  <c r="DF749" i="2"/>
  <c r="DJ749" i="2" s="1"/>
  <c r="CL749" i="2"/>
  <c r="CF749" i="2"/>
  <c r="CE749" i="2"/>
  <c r="CD749" i="2"/>
  <c r="CC749" i="2"/>
  <c r="BZ749" i="2"/>
  <c r="CK749" i="2" s="1"/>
  <c r="BY749" i="2"/>
  <c r="BX749" i="2"/>
  <c r="BW749" i="2"/>
  <c r="BV749" i="2"/>
  <c r="BP749" i="2"/>
  <c r="BO749" i="2"/>
  <c r="BN749" i="2"/>
  <c r="BM749" i="2"/>
  <c r="BL749" i="2"/>
  <c r="BK749" i="2"/>
  <c r="BJ749" i="2"/>
  <c r="BI749" i="2"/>
  <c r="AT749" i="2"/>
  <c r="V749" i="2"/>
  <c r="EA748" i="2"/>
  <c r="EB748" i="2" s="1"/>
  <c r="DY748" i="2"/>
  <c r="DZ748" i="2" s="1"/>
  <c r="DW748" i="2"/>
  <c r="DX748" i="2" s="1"/>
  <c r="DU748" i="2"/>
  <c r="DV748" i="2" s="1"/>
  <c r="EC748" i="2" s="1"/>
  <c r="CR748" i="2" s="1"/>
  <c r="CT748" i="2" s="1"/>
  <c r="DQ748" i="2"/>
  <c r="DR748" i="2" s="1"/>
  <c r="DS748" i="2" s="1"/>
  <c r="DF748" i="2"/>
  <c r="DJ748" i="2" s="1"/>
  <c r="CL748" i="2"/>
  <c r="CF748" i="2"/>
  <c r="CE748" i="2"/>
  <c r="CD748" i="2"/>
  <c r="CC748" i="2"/>
  <c r="BZ748" i="2"/>
  <c r="CK748" i="2" s="1"/>
  <c r="BY748" i="2"/>
  <c r="BX748" i="2"/>
  <c r="BW748" i="2"/>
  <c r="BV748" i="2"/>
  <c r="BP748" i="2"/>
  <c r="BO748" i="2"/>
  <c r="BN748" i="2"/>
  <c r="BM748" i="2"/>
  <c r="BL748" i="2"/>
  <c r="BK748" i="2"/>
  <c r="BJ748" i="2"/>
  <c r="BI748" i="2"/>
  <c r="AT748" i="2"/>
  <c r="V748" i="2"/>
  <c r="EA747" i="2"/>
  <c r="EB747" i="2" s="1"/>
  <c r="DY747" i="2"/>
  <c r="DZ747" i="2" s="1"/>
  <c r="DW747" i="2"/>
  <c r="DX747" i="2" s="1"/>
  <c r="DU747" i="2"/>
  <c r="DV747" i="2" s="1"/>
  <c r="EC747" i="2" s="1"/>
  <c r="CR747" i="2" s="1"/>
  <c r="CT747" i="2" s="1"/>
  <c r="DQ747" i="2"/>
  <c r="DR747" i="2" s="1"/>
  <c r="DS747" i="2" s="1"/>
  <c r="DF747" i="2"/>
  <c r="DJ747" i="2" s="1"/>
  <c r="CL747" i="2"/>
  <c r="CF747" i="2"/>
  <c r="CE747" i="2"/>
  <c r="CD747" i="2"/>
  <c r="CC747" i="2"/>
  <c r="BZ747" i="2"/>
  <c r="CK747" i="2" s="1"/>
  <c r="BY747" i="2"/>
  <c r="BX747" i="2"/>
  <c r="BW747" i="2"/>
  <c r="BV747" i="2"/>
  <c r="BP747" i="2"/>
  <c r="BO747" i="2"/>
  <c r="BN747" i="2"/>
  <c r="BM747" i="2"/>
  <c r="BL747" i="2"/>
  <c r="BK747" i="2"/>
  <c r="BJ747" i="2"/>
  <c r="BI747" i="2"/>
  <c r="AT747" i="2"/>
  <c r="V747" i="2"/>
  <c r="EA746" i="2"/>
  <c r="EB746" i="2" s="1"/>
  <c r="DY746" i="2"/>
  <c r="DZ746" i="2" s="1"/>
  <c r="DW746" i="2"/>
  <c r="DX746" i="2" s="1"/>
  <c r="DU746" i="2"/>
  <c r="DV746" i="2" s="1"/>
  <c r="EC746" i="2" s="1"/>
  <c r="CR746" i="2" s="1"/>
  <c r="CT746" i="2" s="1"/>
  <c r="DQ746" i="2"/>
  <c r="DR746" i="2" s="1"/>
  <c r="DS746" i="2" s="1"/>
  <c r="DF746" i="2"/>
  <c r="DJ746" i="2" s="1"/>
  <c r="CL746" i="2"/>
  <c r="CF746" i="2"/>
  <c r="CE746" i="2"/>
  <c r="CD746" i="2"/>
  <c r="CC746" i="2"/>
  <c r="BZ746" i="2"/>
  <c r="CK746" i="2" s="1"/>
  <c r="BY746" i="2"/>
  <c r="BX746" i="2"/>
  <c r="BW746" i="2"/>
  <c r="BV746" i="2"/>
  <c r="BP746" i="2"/>
  <c r="BO746" i="2"/>
  <c r="BN746" i="2"/>
  <c r="BM746" i="2"/>
  <c r="BL746" i="2"/>
  <c r="BK746" i="2"/>
  <c r="BJ746" i="2"/>
  <c r="BI746" i="2"/>
  <c r="AT746" i="2"/>
  <c r="V746" i="2"/>
  <c r="EA745" i="2"/>
  <c r="EB745" i="2" s="1"/>
  <c r="DY745" i="2"/>
  <c r="DZ745" i="2" s="1"/>
  <c r="DW745" i="2"/>
  <c r="DX745" i="2" s="1"/>
  <c r="DU745" i="2"/>
  <c r="DV745" i="2" s="1"/>
  <c r="EC745" i="2" s="1"/>
  <c r="CR745" i="2" s="1"/>
  <c r="CT745" i="2" s="1"/>
  <c r="DQ745" i="2"/>
  <c r="DR745" i="2" s="1"/>
  <c r="DS745" i="2" s="1"/>
  <c r="DF745" i="2"/>
  <c r="DJ745" i="2" s="1"/>
  <c r="CL745" i="2"/>
  <c r="CF745" i="2"/>
  <c r="CE745" i="2"/>
  <c r="CD745" i="2"/>
  <c r="CC745" i="2"/>
  <c r="BZ745" i="2"/>
  <c r="CK745" i="2" s="1"/>
  <c r="BY745" i="2"/>
  <c r="BX745" i="2"/>
  <c r="BW745" i="2"/>
  <c r="BV745" i="2"/>
  <c r="BP745" i="2"/>
  <c r="BO745" i="2"/>
  <c r="BN745" i="2"/>
  <c r="BM745" i="2"/>
  <c r="BL745" i="2"/>
  <c r="BK745" i="2"/>
  <c r="BJ745" i="2"/>
  <c r="BI745" i="2"/>
  <c r="AT745" i="2"/>
  <c r="V745" i="2"/>
  <c r="EA744" i="2"/>
  <c r="EB744" i="2" s="1"/>
  <c r="DY744" i="2"/>
  <c r="DZ744" i="2" s="1"/>
  <c r="DW744" i="2"/>
  <c r="DX744" i="2" s="1"/>
  <c r="DU744" i="2"/>
  <c r="DV744" i="2" s="1"/>
  <c r="EC744" i="2" s="1"/>
  <c r="CR744" i="2" s="1"/>
  <c r="CT744" i="2" s="1"/>
  <c r="DQ744" i="2"/>
  <c r="DR744" i="2" s="1"/>
  <c r="DS744" i="2" s="1"/>
  <c r="DF744" i="2"/>
  <c r="DJ744" i="2" s="1"/>
  <c r="CL744" i="2"/>
  <c r="CF744" i="2"/>
  <c r="CE744" i="2"/>
  <c r="CD744" i="2"/>
  <c r="CC744" i="2"/>
  <c r="BZ744" i="2"/>
  <c r="CK744" i="2" s="1"/>
  <c r="BY744" i="2"/>
  <c r="BX744" i="2"/>
  <c r="BW744" i="2"/>
  <c r="BV744" i="2"/>
  <c r="BP744" i="2"/>
  <c r="BO744" i="2"/>
  <c r="BN744" i="2"/>
  <c r="BM744" i="2"/>
  <c r="BL744" i="2"/>
  <c r="BK744" i="2"/>
  <c r="BJ744" i="2"/>
  <c r="BI744" i="2"/>
  <c r="AT744" i="2"/>
  <c r="V744" i="2"/>
  <c r="EA743" i="2"/>
  <c r="EB743" i="2" s="1"/>
  <c r="DY743" i="2"/>
  <c r="DZ743" i="2" s="1"/>
  <c r="DW743" i="2"/>
  <c r="DX743" i="2" s="1"/>
  <c r="DU743" i="2"/>
  <c r="DV743" i="2" s="1"/>
  <c r="EC743" i="2" s="1"/>
  <c r="CR743" i="2" s="1"/>
  <c r="CT743" i="2" s="1"/>
  <c r="DQ743" i="2"/>
  <c r="DR743" i="2" s="1"/>
  <c r="DS743" i="2" s="1"/>
  <c r="DF743" i="2"/>
  <c r="DJ743" i="2" s="1"/>
  <c r="CL743" i="2"/>
  <c r="CF743" i="2"/>
  <c r="CE743" i="2"/>
  <c r="CD743" i="2"/>
  <c r="CC743" i="2"/>
  <c r="BZ743" i="2"/>
  <c r="CK743" i="2" s="1"/>
  <c r="BY743" i="2"/>
  <c r="BX743" i="2"/>
  <c r="BW743" i="2"/>
  <c r="BV743" i="2"/>
  <c r="BP743" i="2"/>
  <c r="BO743" i="2"/>
  <c r="BN743" i="2"/>
  <c r="BM743" i="2"/>
  <c r="BL743" i="2"/>
  <c r="BK743" i="2"/>
  <c r="BJ743" i="2"/>
  <c r="BI743" i="2"/>
  <c r="AT743" i="2"/>
  <c r="V743" i="2"/>
  <c r="EA742" i="2"/>
  <c r="EB742" i="2" s="1"/>
  <c r="DY742" i="2"/>
  <c r="DZ742" i="2" s="1"/>
  <c r="DW742" i="2"/>
  <c r="DX742" i="2" s="1"/>
  <c r="DU742" i="2"/>
  <c r="DV742" i="2" s="1"/>
  <c r="EC742" i="2" s="1"/>
  <c r="CR742" i="2" s="1"/>
  <c r="CT742" i="2" s="1"/>
  <c r="DE742" i="2" s="1"/>
  <c r="DQ742" i="2"/>
  <c r="DR742" i="2" s="1"/>
  <c r="DS742" i="2" s="1"/>
  <c r="DF742" i="2"/>
  <c r="DJ742" i="2" s="1"/>
  <c r="CL742" i="2"/>
  <c r="CF742" i="2"/>
  <c r="CE742" i="2"/>
  <c r="CD742" i="2"/>
  <c r="CC742" i="2"/>
  <c r="BZ742" i="2"/>
  <c r="CK742" i="2" s="1"/>
  <c r="BY742" i="2"/>
  <c r="BX742" i="2"/>
  <c r="BW742" i="2"/>
  <c r="BV742" i="2"/>
  <c r="BP742" i="2"/>
  <c r="BO742" i="2"/>
  <c r="BN742" i="2"/>
  <c r="BM742" i="2"/>
  <c r="BL742" i="2"/>
  <c r="BK742" i="2"/>
  <c r="BJ742" i="2"/>
  <c r="BI742" i="2"/>
  <c r="AT742" i="2"/>
  <c r="V742" i="2"/>
  <c r="EA741" i="2"/>
  <c r="EB741" i="2" s="1"/>
  <c r="DY741" i="2"/>
  <c r="DZ741" i="2" s="1"/>
  <c r="DW741" i="2"/>
  <c r="DX741" i="2" s="1"/>
  <c r="DU741" i="2"/>
  <c r="DV741" i="2" s="1"/>
  <c r="EC741" i="2" s="1"/>
  <c r="CR741" i="2" s="1"/>
  <c r="CT741" i="2" s="1"/>
  <c r="DQ741" i="2"/>
  <c r="DR741" i="2" s="1"/>
  <c r="DS741" i="2" s="1"/>
  <c r="DF741" i="2"/>
  <c r="DJ741" i="2" s="1"/>
  <c r="CL741" i="2"/>
  <c r="CF741" i="2"/>
  <c r="CE741" i="2"/>
  <c r="CD741" i="2"/>
  <c r="CC741" i="2"/>
  <c r="BZ741" i="2"/>
  <c r="CK741" i="2" s="1"/>
  <c r="BY741" i="2"/>
  <c r="BX741" i="2"/>
  <c r="BW741" i="2"/>
  <c r="BV741" i="2"/>
  <c r="BP741" i="2"/>
  <c r="BO741" i="2"/>
  <c r="BN741" i="2"/>
  <c r="BM741" i="2"/>
  <c r="BL741" i="2"/>
  <c r="BK741" i="2"/>
  <c r="BJ741" i="2"/>
  <c r="BI741" i="2"/>
  <c r="AT741" i="2"/>
  <c r="V741" i="2"/>
  <c r="EA740" i="2"/>
  <c r="EB740" i="2" s="1"/>
  <c r="DY740" i="2"/>
  <c r="DZ740" i="2" s="1"/>
  <c r="DW740" i="2"/>
  <c r="DX740" i="2" s="1"/>
  <c r="DU740" i="2"/>
  <c r="DV740" i="2" s="1"/>
  <c r="EC740" i="2" s="1"/>
  <c r="CR740" i="2" s="1"/>
  <c r="CT740" i="2" s="1"/>
  <c r="DN740" i="2" s="1"/>
  <c r="DO740" i="2" s="1"/>
  <c r="DQ740" i="2"/>
  <c r="DR740" i="2" s="1"/>
  <c r="DS740" i="2" s="1"/>
  <c r="DF740" i="2"/>
  <c r="DJ740" i="2" s="1"/>
  <c r="CL740" i="2"/>
  <c r="CF740" i="2"/>
  <c r="CE740" i="2"/>
  <c r="CD740" i="2"/>
  <c r="CC740" i="2"/>
  <c r="BZ740" i="2"/>
  <c r="CK740" i="2" s="1"/>
  <c r="BY740" i="2"/>
  <c r="BX740" i="2"/>
  <c r="BW740" i="2"/>
  <c r="BV740" i="2"/>
  <c r="BP740" i="2"/>
  <c r="BO740" i="2"/>
  <c r="BN740" i="2"/>
  <c r="BM740" i="2"/>
  <c r="BL740" i="2"/>
  <c r="BK740" i="2"/>
  <c r="BJ740" i="2"/>
  <c r="BI740" i="2"/>
  <c r="AT740" i="2"/>
  <c r="V740" i="2"/>
  <c r="EA739" i="2"/>
  <c r="EB739" i="2" s="1"/>
  <c r="DY739" i="2"/>
  <c r="DZ739" i="2" s="1"/>
  <c r="DW739" i="2"/>
  <c r="DX739" i="2" s="1"/>
  <c r="DU739" i="2"/>
  <c r="DV739" i="2" s="1"/>
  <c r="EC739" i="2" s="1"/>
  <c r="CR739" i="2" s="1"/>
  <c r="CT739" i="2" s="1"/>
  <c r="DQ739" i="2"/>
  <c r="DR739" i="2" s="1"/>
  <c r="DS739" i="2" s="1"/>
  <c r="DF739" i="2"/>
  <c r="DJ739" i="2" s="1"/>
  <c r="CL739" i="2"/>
  <c r="CF739" i="2"/>
  <c r="CE739" i="2"/>
  <c r="CD739" i="2"/>
  <c r="CC739" i="2"/>
  <c r="BZ739" i="2"/>
  <c r="CK739" i="2" s="1"/>
  <c r="BY739" i="2"/>
  <c r="BX739" i="2"/>
  <c r="BW739" i="2"/>
  <c r="BV739" i="2"/>
  <c r="BP739" i="2"/>
  <c r="BO739" i="2"/>
  <c r="BN739" i="2"/>
  <c r="BM739" i="2"/>
  <c r="BL739" i="2"/>
  <c r="BK739" i="2"/>
  <c r="BJ739" i="2"/>
  <c r="BI739" i="2"/>
  <c r="AT739" i="2"/>
  <c r="V739" i="2"/>
  <c r="EA738" i="2"/>
  <c r="EB738" i="2" s="1"/>
  <c r="DY738" i="2"/>
  <c r="DZ738" i="2" s="1"/>
  <c r="DW738" i="2"/>
  <c r="DX738" i="2" s="1"/>
  <c r="DU738" i="2"/>
  <c r="DV738" i="2" s="1"/>
  <c r="EC738" i="2" s="1"/>
  <c r="CR738" i="2" s="1"/>
  <c r="CT738" i="2" s="1"/>
  <c r="DQ738" i="2"/>
  <c r="DR738" i="2" s="1"/>
  <c r="DS738" i="2" s="1"/>
  <c r="DF738" i="2"/>
  <c r="DJ738" i="2" s="1"/>
  <c r="CL738" i="2"/>
  <c r="CF738" i="2"/>
  <c r="CE738" i="2"/>
  <c r="CD738" i="2"/>
  <c r="CC738" i="2"/>
  <c r="BZ738" i="2"/>
  <c r="CK738" i="2" s="1"/>
  <c r="BY738" i="2"/>
  <c r="BX738" i="2"/>
  <c r="BW738" i="2"/>
  <c r="BV738" i="2"/>
  <c r="BP738" i="2"/>
  <c r="BO738" i="2"/>
  <c r="BN738" i="2"/>
  <c r="BM738" i="2"/>
  <c r="BL738" i="2"/>
  <c r="BK738" i="2"/>
  <c r="BJ738" i="2"/>
  <c r="BI738" i="2"/>
  <c r="AT738" i="2"/>
  <c r="V738" i="2"/>
  <c r="EA737" i="2"/>
  <c r="EB737" i="2" s="1"/>
  <c r="DY737" i="2"/>
  <c r="DZ737" i="2" s="1"/>
  <c r="DW737" i="2"/>
  <c r="DX737" i="2" s="1"/>
  <c r="DU737" i="2"/>
  <c r="DV737" i="2" s="1"/>
  <c r="EC737" i="2" s="1"/>
  <c r="CR737" i="2" s="1"/>
  <c r="CT737" i="2" s="1"/>
  <c r="DQ737" i="2"/>
  <c r="DR737" i="2" s="1"/>
  <c r="DS737" i="2" s="1"/>
  <c r="DF737" i="2"/>
  <c r="DJ737" i="2" s="1"/>
  <c r="CL737" i="2"/>
  <c r="CF737" i="2"/>
  <c r="CE737" i="2"/>
  <c r="CD737" i="2"/>
  <c r="CC737" i="2"/>
  <c r="BZ737" i="2"/>
  <c r="CK737" i="2" s="1"/>
  <c r="BY737" i="2"/>
  <c r="BX737" i="2"/>
  <c r="BW737" i="2"/>
  <c r="BV737" i="2"/>
  <c r="BP737" i="2"/>
  <c r="BO737" i="2"/>
  <c r="BN737" i="2"/>
  <c r="BM737" i="2"/>
  <c r="BL737" i="2"/>
  <c r="BK737" i="2"/>
  <c r="BJ737" i="2"/>
  <c r="BI737" i="2"/>
  <c r="AT737" i="2"/>
  <c r="V737" i="2"/>
  <c r="EA736" i="2"/>
  <c r="EB736" i="2" s="1"/>
  <c r="DY736" i="2"/>
  <c r="DZ736" i="2" s="1"/>
  <c r="DW736" i="2"/>
  <c r="DX736" i="2" s="1"/>
  <c r="DU736" i="2"/>
  <c r="DV736" i="2" s="1"/>
  <c r="EC736" i="2" s="1"/>
  <c r="CR736" i="2" s="1"/>
  <c r="CT736" i="2" s="1"/>
  <c r="DQ736" i="2"/>
  <c r="DR736" i="2" s="1"/>
  <c r="DS736" i="2" s="1"/>
  <c r="DF736" i="2"/>
  <c r="DJ736" i="2" s="1"/>
  <c r="CL736" i="2"/>
  <c r="CF736" i="2"/>
  <c r="CE736" i="2"/>
  <c r="CD736" i="2"/>
  <c r="CC736" i="2"/>
  <c r="BZ736" i="2"/>
  <c r="CK736" i="2" s="1"/>
  <c r="BY736" i="2"/>
  <c r="BX736" i="2"/>
  <c r="BW736" i="2"/>
  <c r="BV736" i="2"/>
  <c r="BP736" i="2"/>
  <c r="BO736" i="2"/>
  <c r="BN736" i="2"/>
  <c r="BM736" i="2"/>
  <c r="BL736" i="2"/>
  <c r="BK736" i="2"/>
  <c r="BJ736" i="2"/>
  <c r="BI736" i="2"/>
  <c r="AT736" i="2"/>
  <c r="V736" i="2"/>
  <c r="EA735" i="2"/>
  <c r="EB735" i="2" s="1"/>
  <c r="DY735" i="2"/>
  <c r="DZ735" i="2" s="1"/>
  <c r="DW735" i="2"/>
  <c r="DX735" i="2" s="1"/>
  <c r="DU735" i="2"/>
  <c r="DV735" i="2" s="1"/>
  <c r="EC735" i="2" s="1"/>
  <c r="CR735" i="2" s="1"/>
  <c r="CT735" i="2" s="1"/>
  <c r="DQ735" i="2"/>
  <c r="DR735" i="2" s="1"/>
  <c r="DS735" i="2" s="1"/>
  <c r="DF735" i="2"/>
  <c r="DJ735" i="2" s="1"/>
  <c r="CL735" i="2"/>
  <c r="CF735" i="2"/>
  <c r="CE735" i="2"/>
  <c r="CD735" i="2"/>
  <c r="CC735" i="2"/>
  <c r="BZ735" i="2"/>
  <c r="CK735" i="2" s="1"/>
  <c r="BY735" i="2"/>
  <c r="BX735" i="2"/>
  <c r="BW735" i="2"/>
  <c r="BV735" i="2"/>
  <c r="BP735" i="2"/>
  <c r="BO735" i="2"/>
  <c r="BN735" i="2"/>
  <c r="BM735" i="2"/>
  <c r="BL735" i="2"/>
  <c r="BK735" i="2"/>
  <c r="BJ735" i="2"/>
  <c r="BI735" i="2"/>
  <c r="AT735" i="2"/>
  <c r="V735" i="2"/>
  <c r="EA734" i="2"/>
  <c r="EB734" i="2" s="1"/>
  <c r="DY734" i="2"/>
  <c r="DZ734" i="2" s="1"/>
  <c r="DW734" i="2"/>
  <c r="DX734" i="2" s="1"/>
  <c r="DU734" i="2"/>
  <c r="DV734" i="2" s="1"/>
  <c r="EC734" i="2" s="1"/>
  <c r="CR734" i="2" s="1"/>
  <c r="CT734" i="2" s="1"/>
  <c r="DQ734" i="2"/>
  <c r="DR734" i="2" s="1"/>
  <c r="DS734" i="2" s="1"/>
  <c r="DF734" i="2"/>
  <c r="DJ734" i="2" s="1"/>
  <c r="CL734" i="2"/>
  <c r="CF734" i="2"/>
  <c r="CE734" i="2"/>
  <c r="CD734" i="2"/>
  <c r="CC734" i="2"/>
  <c r="BZ734" i="2"/>
  <c r="CK734" i="2" s="1"/>
  <c r="BY734" i="2"/>
  <c r="BX734" i="2"/>
  <c r="BW734" i="2"/>
  <c r="BV734" i="2"/>
  <c r="BP734" i="2"/>
  <c r="BO734" i="2"/>
  <c r="BN734" i="2"/>
  <c r="BM734" i="2"/>
  <c r="BL734" i="2"/>
  <c r="BK734" i="2"/>
  <c r="BJ734" i="2"/>
  <c r="BI734" i="2"/>
  <c r="AT734" i="2"/>
  <c r="V734" i="2"/>
  <c r="EA733" i="2"/>
  <c r="EB733" i="2" s="1"/>
  <c r="DY733" i="2"/>
  <c r="DZ733" i="2" s="1"/>
  <c r="DW733" i="2"/>
  <c r="DX733" i="2" s="1"/>
  <c r="DU733" i="2"/>
  <c r="DV733" i="2" s="1"/>
  <c r="EC733" i="2" s="1"/>
  <c r="CR733" i="2" s="1"/>
  <c r="CT733" i="2" s="1"/>
  <c r="DQ733" i="2"/>
  <c r="DR733" i="2" s="1"/>
  <c r="DS733" i="2" s="1"/>
  <c r="DF733" i="2"/>
  <c r="DJ733" i="2" s="1"/>
  <c r="CL733" i="2"/>
  <c r="CF733" i="2"/>
  <c r="CE733" i="2"/>
  <c r="CD733" i="2"/>
  <c r="CC733" i="2"/>
  <c r="BZ733" i="2"/>
  <c r="CK733" i="2" s="1"/>
  <c r="BY733" i="2"/>
  <c r="BX733" i="2"/>
  <c r="BW733" i="2"/>
  <c r="BV733" i="2"/>
  <c r="BP733" i="2"/>
  <c r="BO733" i="2"/>
  <c r="BN733" i="2"/>
  <c r="BM733" i="2"/>
  <c r="BL733" i="2"/>
  <c r="BK733" i="2"/>
  <c r="BJ733" i="2"/>
  <c r="BI733" i="2"/>
  <c r="AT733" i="2"/>
  <c r="V733" i="2"/>
  <c r="EA732" i="2"/>
  <c r="EB732" i="2" s="1"/>
  <c r="DY732" i="2"/>
  <c r="DZ732" i="2" s="1"/>
  <c r="DW732" i="2"/>
  <c r="DX732" i="2" s="1"/>
  <c r="DU732" i="2"/>
  <c r="DV732" i="2" s="1"/>
  <c r="EC732" i="2" s="1"/>
  <c r="CR732" i="2" s="1"/>
  <c r="CT732" i="2" s="1"/>
  <c r="DQ732" i="2"/>
  <c r="DR732" i="2" s="1"/>
  <c r="DS732" i="2" s="1"/>
  <c r="DF732" i="2"/>
  <c r="DJ732" i="2" s="1"/>
  <c r="CL732" i="2"/>
  <c r="CF732" i="2"/>
  <c r="CE732" i="2"/>
  <c r="CD732" i="2"/>
  <c r="CC732" i="2"/>
  <c r="BZ732" i="2"/>
  <c r="CK732" i="2" s="1"/>
  <c r="BY732" i="2"/>
  <c r="BX732" i="2"/>
  <c r="BW732" i="2"/>
  <c r="BV732" i="2"/>
  <c r="BP732" i="2"/>
  <c r="BO732" i="2"/>
  <c r="BN732" i="2"/>
  <c r="BM732" i="2"/>
  <c r="BL732" i="2"/>
  <c r="BK732" i="2"/>
  <c r="BJ732" i="2"/>
  <c r="BI732" i="2"/>
  <c r="AT732" i="2"/>
  <c r="V732" i="2"/>
  <c r="EA731" i="2"/>
  <c r="EB731" i="2" s="1"/>
  <c r="DY731" i="2"/>
  <c r="DZ731" i="2" s="1"/>
  <c r="DW731" i="2"/>
  <c r="DX731" i="2" s="1"/>
  <c r="DU731" i="2"/>
  <c r="DV731" i="2" s="1"/>
  <c r="EC731" i="2" s="1"/>
  <c r="CR731" i="2" s="1"/>
  <c r="CT731" i="2" s="1"/>
  <c r="DQ731" i="2"/>
  <c r="DR731" i="2" s="1"/>
  <c r="DS731" i="2" s="1"/>
  <c r="DF731" i="2"/>
  <c r="DJ731" i="2" s="1"/>
  <c r="CL731" i="2"/>
  <c r="CF731" i="2"/>
  <c r="CE731" i="2"/>
  <c r="CD731" i="2"/>
  <c r="CC731" i="2"/>
  <c r="BZ731" i="2"/>
  <c r="CK731" i="2" s="1"/>
  <c r="BY731" i="2"/>
  <c r="BX731" i="2"/>
  <c r="BW731" i="2"/>
  <c r="BV731" i="2"/>
  <c r="BP731" i="2"/>
  <c r="BO731" i="2"/>
  <c r="BN731" i="2"/>
  <c r="BM731" i="2"/>
  <c r="BL731" i="2"/>
  <c r="BK731" i="2"/>
  <c r="BJ731" i="2"/>
  <c r="BI731" i="2"/>
  <c r="AT731" i="2"/>
  <c r="V731" i="2"/>
  <c r="EA730" i="2"/>
  <c r="EB730" i="2" s="1"/>
  <c r="DY730" i="2"/>
  <c r="DZ730" i="2" s="1"/>
  <c r="DW730" i="2"/>
  <c r="DX730" i="2" s="1"/>
  <c r="DU730" i="2"/>
  <c r="DV730" i="2" s="1"/>
  <c r="EC730" i="2" s="1"/>
  <c r="CR730" i="2" s="1"/>
  <c r="CT730" i="2" s="1"/>
  <c r="DQ730" i="2"/>
  <c r="DR730" i="2" s="1"/>
  <c r="DS730" i="2" s="1"/>
  <c r="DF730" i="2"/>
  <c r="DJ730" i="2" s="1"/>
  <c r="CL730" i="2"/>
  <c r="CF730" i="2"/>
  <c r="CE730" i="2"/>
  <c r="CD730" i="2"/>
  <c r="CC730" i="2"/>
  <c r="BZ730" i="2"/>
  <c r="CK730" i="2" s="1"/>
  <c r="BY730" i="2"/>
  <c r="BX730" i="2"/>
  <c r="BW730" i="2"/>
  <c r="BV730" i="2"/>
  <c r="BP730" i="2"/>
  <c r="BO730" i="2"/>
  <c r="BN730" i="2"/>
  <c r="BM730" i="2"/>
  <c r="BL730" i="2"/>
  <c r="BK730" i="2"/>
  <c r="BJ730" i="2"/>
  <c r="BI730" i="2"/>
  <c r="AT730" i="2"/>
  <c r="V730" i="2"/>
  <c r="EA729" i="2"/>
  <c r="EB729" i="2" s="1"/>
  <c r="DY729" i="2"/>
  <c r="DZ729" i="2" s="1"/>
  <c r="DW729" i="2"/>
  <c r="DX729" i="2" s="1"/>
  <c r="DU729" i="2"/>
  <c r="DV729" i="2" s="1"/>
  <c r="EC729" i="2" s="1"/>
  <c r="CR729" i="2" s="1"/>
  <c r="CT729" i="2" s="1"/>
  <c r="DQ729" i="2"/>
  <c r="DR729" i="2" s="1"/>
  <c r="DS729" i="2" s="1"/>
  <c r="DF729" i="2"/>
  <c r="DJ729" i="2" s="1"/>
  <c r="CL729" i="2"/>
  <c r="CF729" i="2"/>
  <c r="CE729" i="2"/>
  <c r="CD729" i="2"/>
  <c r="CC729" i="2"/>
  <c r="BZ729" i="2"/>
  <c r="CK729" i="2" s="1"/>
  <c r="BY729" i="2"/>
  <c r="BX729" i="2"/>
  <c r="BW729" i="2"/>
  <c r="BV729" i="2"/>
  <c r="BP729" i="2"/>
  <c r="BO729" i="2"/>
  <c r="BN729" i="2"/>
  <c r="BM729" i="2"/>
  <c r="BL729" i="2"/>
  <c r="BK729" i="2"/>
  <c r="BJ729" i="2"/>
  <c r="BI729" i="2"/>
  <c r="AT729" i="2"/>
  <c r="V729" i="2"/>
  <c r="EA728" i="2"/>
  <c r="EB728" i="2" s="1"/>
  <c r="DY728" i="2"/>
  <c r="DZ728" i="2" s="1"/>
  <c r="DW728" i="2"/>
  <c r="DX728" i="2" s="1"/>
  <c r="DU728" i="2"/>
  <c r="DV728" i="2" s="1"/>
  <c r="EC728" i="2" s="1"/>
  <c r="CR728" i="2" s="1"/>
  <c r="CT728" i="2" s="1"/>
  <c r="DQ728" i="2"/>
  <c r="DR728" i="2" s="1"/>
  <c r="DS728" i="2" s="1"/>
  <c r="DF728" i="2"/>
  <c r="DJ728" i="2" s="1"/>
  <c r="CL728" i="2"/>
  <c r="CF728" i="2"/>
  <c r="CE728" i="2"/>
  <c r="CD728" i="2"/>
  <c r="CC728" i="2"/>
  <c r="BZ728" i="2"/>
  <c r="CK728" i="2" s="1"/>
  <c r="BY728" i="2"/>
  <c r="BX728" i="2"/>
  <c r="BW728" i="2"/>
  <c r="BV728" i="2"/>
  <c r="BP728" i="2"/>
  <c r="BO728" i="2"/>
  <c r="BN728" i="2"/>
  <c r="BM728" i="2"/>
  <c r="BL728" i="2"/>
  <c r="BK728" i="2"/>
  <c r="BJ728" i="2"/>
  <c r="BI728" i="2"/>
  <c r="AT728" i="2"/>
  <c r="V728" i="2"/>
  <c r="EA727" i="2"/>
  <c r="EB727" i="2" s="1"/>
  <c r="DY727" i="2"/>
  <c r="DZ727" i="2" s="1"/>
  <c r="DW727" i="2"/>
  <c r="DX727" i="2" s="1"/>
  <c r="DU727" i="2"/>
  <c r="DV727" i="2" s="1"/>
  <c r="EC727" i="2" s="1"/>
  <c r="CR727" i="2" s="1"/>
  <c r="CT727" i="2" s="1"/>
  <c r="DQ727" i="2"/>
  <c r="DR727" i="2" s="1"/>
  <c r="DS727" i="2" s="1"/>
  <c r="DF727" i="2"/>
  <c r="DJ727" i="2" s="1"/>
  <c r="CL727" i="2"/>
  <c r="CF727" i="2"/>
  <c r="CE727" i="2"/>
  <c r="CD727" i="2"/>
  <c r="CC727" i="2"/>
  <c r="BZ727" i="2"/>
  <c r="CK727" i="2" s="1"/>
  <c r="BY727" i="2"/>
  <c r="BX727" i="2"/>
  <c r="BW727" i="2"/>
  <c r="BV727" i="2"/>
  <c r="BP727" i="2"/>
  <c r="BO727" i="2"/>
  <c r="BN727" i="2"/>
  <c r="BM727" i="2"/>
  <c r="BL727" i="2"/>
  <c r="BK727" i="2"/>
  <c r="BJ727" i="2"/>
  <c r="BI727" i="2"/>
  <c r="AT727" i="2"/>
  <c r="V727" i="2"/>
  <c r="EA726" i="2"/>
  <c r="EB726" i="2" s="1"/>
  <c r="DY726" i="2"/>
  <c r="DZ726" i="2" s="1"/>
  <c r="DW726" i="2"/>
  <c r="DX726" i="2" s="1"/>
  <c r="DU726" i="2"/>
  <c r="DV726" i="2" s="1"/>
  <c r="EC726" i="2" s="1"/>
  <c r="CR726" i="2" s="1"/>
  <c r="CT726" i="2" s="1"/>
  <c r="DQ726" i="2"/>
  <c r="DR726" i="2" s="1"/>
  <c r="DS726" i="2" s="1"/>
  <c r="DF726" i="2"/>
  <c r="DJ726" i="2" s="1"/>
  <c r="CL726" i="2"/>
  <c r="CF726" i="2"/>
  <c r="CE726" i="2"/>
  <c r="CD726" i="2"/>
  <c r="CC726" i="2"/>
  <c r="BZ726" i="2"/>
  <c r="CK726" i="2" s="1"/>
  <c r="BY726" i="2"/>
  <c r="BX726" i="2"/>
  <c r="BW726" i="2"/>
  <c r="BV726" i="2"/>
  <c r="BP726" i="2"/>
  <c r="BO726" i="2"/>
  <c r="BN726" i="2"/>
  <c r="BM726" i="2"/>
  <c r="BL726" i="2"/>
  <c r="BK726" i="2"/>
  <c r="BJ726" i="2"/>
  <c r="BI726" i="2"/>
  <c r="AT726" i="2"/>
  <c r="V726" i="2"/>
  <c r="EA725" i="2"/>
  <c r="EB725" i="2" s="1"/>
  <c r="DY725" i="2"/>
  <c r="DZ725" i="2" s="1"/>
  <c r="DW725" i="2"/>
  <c r="DX725" i="2" s="1"/>
  <c r="DU725" i="2"/>
  <c r="DV725" i="2" s="1"/>
  <c r="EC725" i="2" s="1"/>
  <c r="CR725" i="2" s="1"/>
  <c r="CT725" i="2" s="1"/>
  <c r="DQ725" i="2"/>
  <c r="DR725" i="2" s="1"/>
  <c r="DS725" i="2" s="1"/>
  <c r="DF725" i="2"/>
  <c r="DJ725" i="2" s="1"/>
  <c r="CL725" i="2"/>
  <c r="CF725" i="2"/>
  <c r="CE725" i="2"/>
  <c r="CD725" i="2"/>
  <c r="CC725" i="2"/>
  <c r="BZ725" i="2"/>
  <c r="CK725" i="2" s="1"/>
  <c r="BY725" i="2"/>
  <c r="BX725" i="2"/>
  <c r="BW725" i="2"/>
  <c r="BV725" i="2"/>
  <c r="BP725" i="2"/>
  <c r="BO725" i="2"/>
  <c r="BN725" i="2"/>
  <c r="BM725" i="2"/>
  <c r="BL725" i="2"/>
  <c r="BK725" i="2"/>
  <c r="BJ725" i="2"/>
  <c r="BI725" i="2"/>
  <c r="AT725" i="2"/>
  <c r="V725" i="2"/>
  <c r="EA724" i="2"/>
  <c r="EB724" i="2" s="1"/>
  <c r="DY724" i="2"/>
  <c r="DZ724" i="2" s="1"/>
  <c r="DW724" i="2"/>
  <c r="DX724" i="2" s="1"/>
  <c r="DU724" i="2"/>
  <c r="DV724" i="2" s="1"/>
  <c r="EC724" i="2" s="1"/>
  <c r="CR724" i="2" s="1"/>
  <c r="CT724" i="2" s="1"/>
  <c r="DQ724" i="2"/>
  <c r="DR724" i="2" s="1"/>
  <c r="DS724" i="2" s="1"/>
  <c r="DF724" i="2"/>
  <c r="DJ724" i="2" s="1"/>
  <c r="CL724" i="2"/>
  <c r="CF724" i="2"/>
  <c r="CE724" i="2"/>
  <c r="CD724" i="2"/>
  <c r="CC724" i="2"/>
  <c r="BZ724" i="2"/>
  <c r="CK724" i="2" s="1"/>
  <c r="BY724" i="2"/>
  <c r="BX724" i="2"/>
  <c r="BW724" i="2"/>
  <c r="BV724" i="2"/>
  <c r="BP724" i="2"/>
  <c r="BO724" i="2"/>
  <c r="BN724" i="2"/>
  <c r="BM724" i="2"/>
  <c r="BL724" i="2"/>
  <c r="BK724" i="2"/>
  <c r="BJ724" i="2"/>
  <c r="BI724" i="2"/>
  <c r="AT724" i="2"/>
  <c r="V724" i="2"/>
  <c r="EA723" i="2"/>
  <c r="EB723" i="2" s="1"/>
  <c r="DY723" i="2"/>
  <c r="DZ723" i="2" s="1"/>
  <c r="DW723" i="2"/>
  <c r="DX723" i="2" s="1"/>
  <c r="DU723" i="2"/>
  <c r="DV723" i="2" s="1"/>
  <c r="EC723" i="2" s="1"/>
  <c r="CR723" i="2" s="1"/>
  <c r="CT723" i="2" s="1"/>
  <c r="DQ723" i="2"/>
  <c r="DR723" i="2" s="1"/>
  <c r="DS723" i="2" s="1"/>
  <c r="DF723" i="2"/>
  <c r="DJ723" i="2" s="1"/>
  <c r="CL723" i="2"/>
  <c r="CF723" i="2"/>
  <c r="CE723" i="2"/>
  <c r="CD723" i="2"/>
  <c r="CC723" i="2"/>
  <c r="BZ723" i="2"/>
  <c r="CK723" i="2" s="1"/>
  <c r="BY723" i="2"/>
  <c r="BX723" i="2"/>
  <c r="BW723" i="2"/>
  <c r="BV723" i="2"/>
  <c r="BP723" i="2"/>
  <c r="BO723" i="2"/>
  <c r="BN723" i="2"/>
  <c r="BM723" i="2"/>
  <c r="BL723" i="2"/>
  <c r="BK723" i="2"/>
  <c r="BJ723" i="2"/>
  <c r="BI723" i="2"/>
  <c r="AT723" i="2"/>
  <c r="V723" i="2"/>
  <c r="EA722" i="2"/>
  <c r="EB722" i="2" s="1"/>
  <c r="DY722" i="2"/>
  <c r="DZ722" i="2" s="1"/>
  <c r="DW722" i="2"/>
  <c r="DX722" i="2" s="1"/>
  <c r="DU722" i="2"/>
  <c r="DV722" i="2" s="1"/>
  <c r="EC722" i="2" s="1"/>
  <c r="CR722" i="2" s="1"/>
  <c r="CT722" i="2" s="1"/>
  <c r="DQ722" i="2"/>
  <c r="DR722" i="2" s="1"/>
  <c r="DS722" i="2" s="1"/>
  <c r="DF722" i="2"/>
  <c r="DJ722" i="2" s="1"/>
  <c r="CL722" i="2"/>
  <c r="CF722" i="2"/>
  <c r="CE722" i="2"/>
  <c r="CD722" i="2"/>
  <c r="CC722" i="2"/>
  <c r="BZ722" i="2"/>
  <c r="CK722" i="2" s="1"/>
  <c r="BY722" i="2"/>
  <c r="BX722" i="2"/>
  <c r="BW722" i="2"/>
  <c r="BV722" i="2"/>
  <c r="BP722" i="2"/>
  <c r="BO722" i="2"/>
  <c r="BN722" i="2"/>
  <c r="BM722" i="2"/>
  <c r="BL722" i="2"/>
  <c r="BK722" i="2"/>
  <c r="BJ722" i="2"/>
  <c r="BI722" i="2"/>
  <c r="AT722" i="2"/>
  <c r="V722" i="2"/>
  <c r="EA721" i="2"/>
  <c r="EB721" i="2" s="1"/>
  <c r="DY721" i="2"/>
  <c r="DZ721" i="2" s="1"/>
  <c r="DW721" i="2"/>
  <c r="DX721" i="2" s="1"/>
  <c r="DU721" i="2"/>
  <c r="DV721" i="2" s="1"/>
  <c r="EC721" i="2" s="1"/>
  <c r="CR721" i="2" s="1"/>
  <c r="CT721" i="2" s="1"/>
  <c r="DQ721" i="2"/>
  <c r="DR721" i="2" s="1"/>
  <c r="DS721" i="2" s="1"/>
  <c r="DF721" i="2"/>
  <c r="DJ721" i="2" s="1"/>
  <c r="CL721" i="2"/>
  <c r="CF721" i="2"/>
  <c r="CE721" i="2"/>
  <c r="CD721" i="2"/>
  <c r="CC721" i="2"/>
  <c r="BZ721" i="2"/>
  <c r="CK721" i="2" s="1"/>
  <c r="BY721" i="2"/>
  <c r="BX721" i="2"/>
  <c r="BW721" i="2"/>
  <c r="BV721" i="2"/>
  <c r="BP721" i="2"/>
  <c r="BO721" i="2"/>
  <c r="BN721" i="2"/>
  <c r="BM721" i="2"/>
  <c r="BL721" i="2"/>
  <c r="BK721" i="2"/>
  <c r="BJ721" i="2"/>
  <c r="BI721" i="2"/>
  <c r="AT721" i="2"/>
  <c r="V721" i="2"/>
  <c r="EA720" i="2"/>
  <c r="EB720" i="2" s="1"/>
  <c r="DY720" i="2"/>
  <c r="DZ720" i="2" s="1"/>
  <c r="DW720" i="2"/>
  <c r="DX720" i="2" s="1"/>
  <c r="DU720" i="2"/>
  <c r="DV720" i="2" s="1"/>
  <c r="EC720" i="2" s="1"/>
  <c r="CR720" i="2" s="1"/>
  <c r="CT720" i="2" s="1"/>
  <c r="DQ720" i="2"/>
  <c r="DR720" i="2" s="1"/>
  <c r="DS720" i="2" s="1"/>
  <c r="DF720" i="2"/>
  <c r="DJ720" i="2" s="1"/>
  <c r="CL720" i="2"/>
  <c r="CF720" i="2"/>
  <c r="CE720" i="2"/>
  <c r="CD720" i="2"/>
  <c r="CC720" i="2"/>
  <c r="BZ720" i="2"/>
  <c r="CK720" i="2" s="1"/>
  <c r="BY720" i="2"/>
  <c r="BX720" i="2"/>
  <c r="BW720" i="2"/>
  <c r="BV720" i="2"/>
  <c r="BP720" i="2"/>
  <c r="BO720" i="2"/>
  <c r="BN720" i="2"/>
  <c r="BM720" i="2"/>
  <c r="BL720" i="2"/>
  <c r="BK720" i="2"/>
  <c r="BJ720" i="2"/>
  <c r="BI720" i="2"/>
  <c r="AT720" i="2"/>
  <c r="V720" i="2"/>
  <c r="EA719" i="2"/>
  <c r="EB719" i="2" s="1"/>
  <c r="DY719" i="2"/>
  <c r="DZ719" i="2" s="1"/>
  <c r="DW719" i="2"/>
  <c r="DX719" i="2" s="1"/>
  <c r="DU719" i="2"/>
  <c r="DV719" i="2" s="1"/>
  <c r="EC719" i="2" s="1"/>
  <c r="CR719" i="2" s="1"/>
  <c r="CT719" i="2" s="1"/>
  <c r="DQ719" i="2"/>
  <c r="DR719" i="2" s="1"/>
  <c r="DS719" i="2" s="1"/>
  <c r="DF719" i="2"/>
  <c r="DJ719" i="2" s="1"/>
  <c r="CL719" i="2"/>
  <c r="CF719" i="2"/>
  <c r="CE719" i="2"/>
  <c r="CD719" i="2"/>
  <c r="CC719" i="2"/>
  <c r="BZ719" i="2"/>
  <c r="CK719" i="2" s="1"/>
  <c r="BY719" i="2"/>
  <c r="BX719" i="2"/>
  <c r="BW719" i="2"/>
  <c r="BV719" i="2"/>
  <c r="BP719" i="2"/>
  <c r="BO719" i="2"/>
  <c r="BN719" i="2"/>
  <c r="BM719" i="2"/>
  <c r="BL719" i="2"/>
  <c r="BK719" i="2"/>
  <c r="BJ719" i="2"/>
  <c r="BI719" i="2"/>
  <c r="AT719" i="2"/>
  <c r="V719" i="2"/>
  <c r="EA718" i="2"/>
  <c r="EB718" i="2" s="1"/>
  <c r="DY718" i="2"/>
  <c r="DZ718" i="2" s="1"/>
  <c r="DW718" i="2"/>
  <c r="DX718" i="2" s="1"/>
  <c r="DU718" i="2"/>
  <c r="DV718" i="2" s="1"/>
  <c r="EC718" i="2" s="1"/>
  <c r="CR718" i="2" s="1"/>
  <c r="CT718" i="2" s="1"/>
  <c r="DQ718" i="2"/>
  <c r="DR718" i="2" s="1"/>
  <c r="DS718" i="2" s="1"/>
  <c r="DF718" i="2"/>
  <c r="DJ718" i="2" s="1"/>
  <c r="CL718" i="2"/>
  <c r="CF718" i="2"/>
  <c r="CE718" i="2"/>
  <c r="CD718" i="2"/>
  <c r="CC718" i="2"/>
  <c r="BZ718" i="2"/>
  <c r="CK718" i="2" s="1"/>
  <c r="BY718" i="2"/>
  <c r="BX718" i="2"/>
  <c r="BW718" i="2"/>
  <c r="BV718" i="2"/>
  <c r="BP718" i="2"/>
  <c r="BO718" i="2"/>
  <c r="BN718" i="2"/>
  <c r="BM718" i="2"/>
  <c r="BL718" i="2"/>
  <c r="BK718" i="2"/>
  <c r="BJ718" i="2"/>
  <c r="BI718" i="2"/>
  <c r="AT718" i="2"/>
  <c r="V718" i="2"/>
  <c r="EA717" i="2"/>
  <c r="EB717" i="2" s="1"/>
  <c r="DY717" i="2"/>
  <c r="DZ717" i="2" s="1"/>
  <c r="DW717" i="2"/>
  <c r="DX717" i="2" s="1"/>
  <c r="DU717" i="2"/>
  <c r="DV717" i="2" s="1"/>
  <c r="EC717" i="2" s="1"/>
  <c r="CR717" i="2" s="1"/>
  <c r="CT717" i="2" s="1"/>
  <c r="DN717" i="2" s="1"/>
  <c r="DO717" i="2" s="1"/>
  <c r="DQ717" i="2"/>
  <c r="DR717" i="2" s="1"/>
  <c r="DS717" i="2" s="1"/>
  <c r="DF717" i="2"/>
  <c r="DJ717" i="2" s="1"/>
  <c r="CL717" i="2"/>
  <c r="CF717" i="2"/>
  <c r="CE717" i="2"/>
  <c r="CD717" i="2"/>
  <c r="CC717" i="2"/>
  <c r="BZ717" i="2"/>
  <c r="CK717" i="2" s="1"/>
  <c r="BY717" i="2"/>
  <c r="BX717" i="2"/>
  <c r="BW717" i="2"/>
  <c r="BV717" i="2"/>
  <c r="BP717" i="2"/>
  <c r="BO717" i="2"/>
  <c r="BN717" i="2"/>
  <c r="BM717" i="2"/>
  <c r="BL717" i="2"/>
  <c r="BK717" i="2"/>
  <c r="BJ717" i="2"/>
  <c r="BI717" i="2"/>
  <c r="AT717" i="2"/>
  <c r="V717" i="2"/>
  <c r="EA716" i="2"/>
  <c r="EB716" i="2" s="1"/>
  <c r="DY716" i="2"/>
  <c r="DZ716" i="2" s="1"/>
  <c r="DW716" i="2"/>
  <c r="DX716" i="2" s="1"/>
  <c r="DU716" i="2"/>
  <c r="DV716" i="2" s="1"/>
  <c r="EC716" i="2" s="1"/>
  <c r="CR716" i="2" s="1"/>
  <c r="CT716" i="2" s="1"/>
  <c r="DE716" i="2" s="1"/>
  <c r="DQ716" i="2"/>
  <c r="DR716" i="2" s="1"/>
  <c r="DS716" i="2" s="1"/>
  <c r="DF716" i="2"/>
  <c r="DJ716" i="2" s="1"/>
  <c r="CL716" i="2"/>
  <c r="CF716" i="2"/>
  <c r="CE716" i="2"/>
  <c r="CD716" i="2"/>
  <c r="CC716" i="2"/>
  <c r="BZ716" i="2"/>
  <c r="CK716" i="2" s="1"/>
  <c r="BY716" i="2"/>
  <c r="BX716" i="2"/>
  <c r="BW716" i="2"/>
  <c r="BV716" i="2"/>
  <c r="BP716" i="2"/>
  <c r="BO716" i="2"/>
  <c r="BN716" i="2"/>
  <c r="BM716" i="2"/>
  <c r="BL716" i="2"/>
  <c r="BK716" i="2"/>
  <c r="BJ716" i="2"/>
  <c r="BI716" i="2"/>
  <c r="AT716" i="2"/>
  <c r="V716" i="2"/>
  <c r="EA715" i="2"/>
  <c r="EB715" i="2" s="1"/>
  <c r="DY715" i="2"/>
  <c r="DZ715" i="2" s="1"/>
  <c r="DW715" i="2"/>
  <c r="DX715" i="2" s="1"/>
  <c r="DU715" i="2"/>
  <c r="DV715" i="2" s="1"/>
  <c r="EC715" i="2" s="1"/>
  <c r="CR715" i="2" s="1"/>
  <c r="CT715" i="2" s="1"/>
  <c r="DQ715" i="2"/>
  <c r="DR715" i="2" s="1"/>
  <c r="DS715" i="2" s="1"/>
  <c r="DF715" i="2"/>
  <c r="DJ715" i="2" s="1"/>
  <c r="CL715" i="2"/>
  <c r="CF715" i="2"/>
  <c r="CE715" i="2"/>
  <c r="CD715" i="2"/>
  <c r="CC715" i="2"/>
  <c r="BZ715" i="2"/>
  <c r="CK715" i="2" s="1"/>
  <c r="BY715" i="2"/>
  <c r="BX715" i="2"/>
  <c r="BW715" i="2"/>
  <c r="BV715" i="2"/>
  <c r="BP715" i="2"/>
  <c r="BO715" i="2"/>
  <c r="BN715" i="2"/>
  <c r="BM715" i="2"/>
  <c r="BL715" i="2"/>
  <c r="BK715" i="2"/>
  <c r="BJ715" i="2"/>
  <c r="BI715" i="2"/>
  <c r="AT715" i="2"/>
  <c r="V715" i="2"/>
  <c r="EA714" i="2"/>
  <c r="EB714" i="2" s="1"/>
  <c r="DY714" i="2"/>
  <c r="DZ714" i="2" s="1"/>
  <c r="DW714" i="2"/>
  <c r="DX714" i="2" s="1"/>
  <c r="DU714" i="2"/>
  <c r="DV714" i="2" s="1"/>
  <c r="EC714" i="2" s="1"/>
  <c r="CR714" i="2" s="1"/>
  <c r="CT714" i="2" s="1"/>
  <c r="DQ714" i="2"/>
  <c r="DR714" i="2" s="1"/>
  <c r="DS714" i="2" s="1"/>
  <c r="DF714" i="2"/>
  <c r="DJ714" i="2" s="1"/>
  <c r="CL714" i="2"/>
  <c r="CF714" i="2"/>
  <c r="CE714" i="2"/>
  <c r="CD714" i="2"/>
  <c r="CC714" i="2"/>
  <c r="BZ714" i="2"/>
  <c r="CK714" i="2" s="1"/>
  <c r="BY714" i="2"/>
  <c r="BX714" i="2"/>
  <c r="BW714" i="2"/>
  <c r="BV714" i="2"/>
  <c r="BP714" i="2"/>
  <c r="BO714" i="2"/>
  <c r="BN714" i="2"/>
  <c r="BM714" i="2"/>
  <c r="BL714" i="2"/>
  <c r="BK714" i="2"/>
  <c r="BJ714" i="2"/>
  <c r="BI714" i="2"/>
  <c r="AT714" i="2"/>
  <c r="V714" i="2"/>
  <c r="EA713" i="2"/>
  <c r="EB713" i="2" s="1"/>
  <c r="DY713" i="2"/>
  <c r="DZ713" i="2" s="1"/>
  <c r="DW713" i="2"/>
  <c r="DX713" i="2" s="1"/>
  <c r="DU713" i="2"/>
  <c r="DV713" i="2" s="1"/>
  <c r="EC713" i="2" s="1"/>
  <c r="CR713" i="2" s="1"/>
  <c r="CT713" i="2" s="1"/>
  <c r="DQ713" i="2"/>
  <c r="DR713" i="2" s="1"/>
  <c r="DS713" i="2" s="1"/>
  <c r="DF713" i="2"/>
  <c r="DJ713" i="2" s="1"/>
  <c r="CL713" i="2"/>
  <c r="CF713" i="2"/>
  <c r="CE713" i="2"/>
  <c r="CD713" i="2"/>
  <c r="CC713" i="2"/>
  <c r="BZ713" i="2"/>
  <c r="CK713" i="2" s="1"/>
  <c r="BY713" i="2"/>
  <c r="BX713" i="2"/>
  <c r="BW713" i="2"/>
  <c r="BV713" i="2"/>
  <c r="BP713" i="2"/>
  <c r="BO713" i="2"/>
  <c r="BN713" i="2"/>
  <c r="BM713" i="2"/>
  <c r="BL713" i="2"/>
  <c r="BK713" i="2"/>
  <c r="BJ713" i="2"/>
  <c r="BI713" i="2"/>
  <c r="AT713" i="2"/>
  <c r="V713" i="2"/>
  <c r="EA712" i="2"/>
  <c r="EB712" i="2" s="1"/>
  <c r="DY712" i="2"/>
  <c r="DZ712" i="2" s="1"/>
  <c r="DW712" i="2"/>
  <c r="DX712" i="2" s="1"/>
  <c r="DU712" i="2"/>
  <c r="DV712" i="2" s="1"/>
  <c r="EC712" i="2" s="1"/>
  <c r="CR712" i="2" s="1"/>
  <c r="CT712" i="2" s="1"/>
  <c r="DQ712" i="2"/>
  <c r="DR712" i="2" s="1"/>
  <c r="DS712" i="2" s="1"/>
  <c r="DF712" i="2"/>
  <c r="DJ712" i="2" s="1"/>
  <c r="CL712" i="2"/>
  <c r="CF712" i="2"/>
  <c r="CE712" i="2"/>
  <c r="CD712" i="2"/>
  <c r="CC712" i="2"/>
  <c r="BZ712" i="2"/>
  <c r="CK712" i="2" s="1"/>
  <c r="BY712" i="2"/>
  <c r="BX712" i="2"/>
  <c r="BW712" i="2"/>
  <c r="BV712" i="2"/>
  <c r="BP712" i="2"/>
  <c r="BO712" i="2"/>
  <c r="BN712" i="2"/>
  <c r="BM712" i="2"/>
  <c r="BL712" i="2"/>
  <c r="BK712" i="2"/>
  <c r="BJ712" i="2"/>
  <c r="BI712" i="2"/>
  <c r="AT712" i="2"/>
  <c r="V712" i="2"/>
  <c r="EA711" i="2"/>
  <c r="EB711" i="2" s="1"/>
  <c r="DY711" i="2"/>
  <c r="DZ711" i="2" s="1"/>
  <c r="DW711" i="2"/>
  <c r="DX711" i="2" s="1"/>
  <c r="DU711" i="2"/>
  <c r="DV711" i="2" s="1"/>
  <c r="EC711" i="2" s="1"/>
  <c r="CR711" i="2" s="1"/>
  <c r="CT711" i="2" s="1"/>
  <c r="DQ711" i="2"/>
  <c r="DR711" i="2" s="1"/>
  <c r="DS711" i="2" s="1"/>
  <c r="DF711" i="2"/>
  <c r="DJ711" i="2" s="1"/>
  <c r="CL711" i="2"/>
  <c r="CF711" i="2"/>
  <c r="CE711" i="2"/>
  <c r="CD711" i="2"/>
  <c r="CC711" i="2"/>
  <c r="BZ711" i="2"/>
  <c r="CK711" i="2" s="1"/>
  <c r="BY711" i="2"/>
  <c r="BX711" i="2"/>
  <c r="BW711" i="2"/>
  <c r="BV711" i="2"/>
  <c r="BP711" i="2"/>
  <c r="BO711" i="2"/>
  <c r="BN711" i="2"/>
  <c r="BM711" i="2"/>
  <c r="BL711" i="2"/>
  <c r="BK711" i="2"/>
  <c r="BJ711" i="2"/>
  <c r="BI711" i="2"/>
  <c r="AT711" i="2"/>
  <c r="V711" i="2"/>
  <c r="EA710" i="2"/>
  <c r="EB710" i="2" s="1"/>
  <c r="DY710" i="2"/>
  <c r="DZ710" i="2" s="1"/>
  <c r="DW710" i="2"/>
  <c r="DX710" i="2" s="1"/>
  <c r="DU710" i="2"/>
  <c r="DV710" i="2" s="1"/>
  <c r="EC710" i="2" s="1"/>
  <c r="CR710" i="2" s="1"/>
  <c r="CT710" i="2" s="1"/>
  <c r="DB710" i="2" s="1"/>
  <c r="DQ710" i="2"/>
  <c r="DR710" i="2" s="1"/>
  <c r="DS710" i="2" s="1"/>
  <c r="DF710" i="2"/>
  <c r="DJ710" i="2" s="1"/>
  <c r="CL710" i="2"/>
  <c r="CF710" i="2"/>
  <c r="CE710" i="2"/>
  <c r="CD710" i="2"/>
  <c r="CC710" i="2"/>
  <c r="BZ710" i="2"/>
  <c r="CK710" i="2" s="1"/>
  <c r="BY710" i="2"/>
  <c r="BX710" i="2"/>
  <c r="BW710" i="2"/>
  <c r="BV710" i="2"/>
  <c r="BP710" i="2"/>
  <c r="BO710" i="2"/>
  <c r="BN710" i="2"/>
  <c r="BM710" i="2"/>
  <c r="BL710" i="2"/>
  <c r="BK710" i="2"/>
  <c r="BJ710" i="2"/>
  <c r="BI710" i="2"/>
  <c r="AT710" i="2"/>
  <c r="V710" i="2"/>
  <c r="EA709" i="2"/>
  <c r="EB709" i="2" s="1"/>
  <c r="DY709" i="2"/>
  <c r="DZ709" i="2" s="1"/>
  <c r="DW709" i="2"/>
  <c r="DX709" i="2" s="1"/>
  <c r="DU709" i="2"/>
  <c r="DV709" i="2" s="1"/>
  <c r="EC709" i="2" s="1"/>
  <c r="CR709" i="2" s="1"/>
  <c r="CT709" i="2" s="1"/>
  <c r="DN709" i="2" s="1"/>
  <c r="DO709" i="2" s="1"/>
  <c r="DQ709" i="2"/>
  <c r="DR709" i="2" s="1"/>
  <c r="DS709" i="2" s="1"/>
  <c r="DF709" i="2"/>
  <c r="DJ709" i="2" s="1"/>
  <c r="CL709" i="2"/>
  <c r="CF709" i="2"/>
  <c r="CE709" i="2"/>
  <c r="CD709" i="2"/>
  <c r="CC709" i="2"/>
  <c r="BZ709" i="2"/>
  <c r="CK709" i="2" s="1"/>
  <c r="BY709" i="2"/>
  <c r="BX709" i="2"/>
  <c r="BW709" i="2"/>
  <c r="BV709" i="2"/>
  <c r="BP709" i="2"/>
  <c r="BO709" i="2"/>
  <c r="BN709" i="2"/>
  <c r="BM709" i="2"/>
  <c r="BL709" i="2"/>
  <c r="BK709" i="2"/>
  <c r="BJ709" i="2"/>
  <c r="BI709" i="2"/>
  <c r="AT709" i="2"/>
  <c r="V709" i="2"/>
  <c r="EA708" i="2"/>
  <c r="EB708" i="2" s="1"/>
  <c r="DY708" i="2"/>
  <c r="DZ708" i="2" s="1"/>
  <c r="DW708" i="2"/>
  <c r="DX708" i="2" s="1"/>
  <c r="DU708" i="2"/>
  <c r="DV708" i="2" s="1"/>
  <c r="EC708" i="2" s="1"/>
  <c r="CR708" i="2" s="1"/>
  <c r="CT708" i="2" s="1"/>
  <c r="DB708" i="2" s="1"/>
  <c r="DQ708" i="2"/>
  <c r="DR708" i="2" s="1"/>
  <c r="DS708" i="2" s="1"/>
  <c r="DF708" i="2"/>
  <c r="DJ708" i="2" s="1"/>
  <c r="CL708" i="2"/>
  <c r="CF708" i="2"/>
  <c r="CE708" i="2"/>
  <c r="CD708" i="2"/>
  <c r="CC708" i="2"/>
  <c r="BZ708" i="2"/>
  <c r="CK708" i="2" s="1"/>
  <c r="BY708" i="2"/>
  <c r="BX708" i="2"/>
  <c r="BW708" i="2"/>
  <c r="BV708" i="2"/>
  <c r="BP708" i="2"/>
  <c r="BO708" i="2"/>
  <c r="BN708" i="2"/>
  <c r="BM708" i="2"/>
  <c r="BL708" i="2"/>
  <c r="BK708" i="2"/>
  <c r="BJ708" i="2"/>
  <c r="BI708" i="2"/>
  <c r="AT708" i="2"/>
  <c r="V708" i="2"/>
  <c r="EA707" i="2"/>
  <c r="EB707" i="2" s="1"/>
  <c r="DY707" i="2"/>
  <c r="DZ707" i="2" s="1"/>
  <c r="DW707" i="2"/>
  <c r="DX707" i="2" s="1"/>
  <c r="DU707" i="2"/>
  <c r="DV707" i="2" s="1"/>
  <c r="EC707" i="2" s="1"/>
  <c r="CR707" i="2" s="1"/>
  <c r="CT707" i="2" s="1"/>
  <c r="DN707" i="2" s="1"/>
  <c r="DO707" i="2" s="1"/>
  <c r="DQ707" i="2"/>
  <c r="DR707" i="2" s="1"/>
  <c r="DS707" i="2" s="1"/>
  <c r="DF707" i="2"/>
  <c r="DJ707" i="2" s="1"/>
  <c r="CL707" i="2"/>
  <c r="CF707" i="2"/>
  <c r="CE707" i="2"/>
  <c r="CD707" i="2"/>
  <c r="CC707" i="2"/>
  <c r="BZ707" i="2"/>
  <c r="CK707" i="2" s="1"/>
  <c r="BY707" i="2"/>
  <c r="BX707" i="2"/>
  <c r="BW707" i="2"/>
  <c r="BV707" i="2"/>
  <c r="BP707" i="2"/>
  <c r="BO707" i="2"/>
  <c r="BN707" i="2"/>
  <c r="BM707" i="2"/>
  <c r="BL707" i="2"/>
  <c r="BK707" i="2"/>
  <c r="BJ707" i="2"/>
  <c r="BI707" i="2"/>
  <c r="AT707" i="2"/>
  <c r="V707" i="2"/>
  <c r="EA706" i="2"/>
  <c r="EB706" i="2" s="1"/>
  <c r="DY706" i="2"/>
  <c r="DZ706" i="2" s="1"/>
  <c r="DW706" i="2"/>
  <c r="DX706" i="2" s="1"/>
  <c r="DU706" i="2"/>
  <c r="DV706" i="2" s="1"/>
  <c r="EC706" i="2" s="1"/>
  <c r="CR706" i="2" s="1"/>
  <c r="CT706" i="2" s="1"/>
  <c r="DN706" i="2" s="1"/>
  <c r="DO706" i="2" s="1"/>
  <c r="DQ706" i="2"/>
  <c r="DR706" i="2" s="1"/>
  <c r="DS706" i="2" s="1"/>
  <c r="DF706" i="2"/>
  <c r="DJ706" i="2" s="1"/>
  <c r="CL706" i="2"/>
  <c r="CF706" i="2"/>
  <c r="CE706" i="2"/>
  <c r="CD706" i="2"/>
  <c r="CC706" i="2"/>
  <c r="BZ706" i="2"/>
  <c r="CK706" i="2" s="1"/>
  <c r="BY706" i="2"/>
  <c r="BX706" i="2"/>
  <c r="BW706" i="2"/>
  <c r="BV706" i="2"/>
  <c r="BP706" i="2"/>
  <c r="BO706" i="2"/>
  <c r="BN706" i="2"/>
  <c r="BM706" i="2"/>
  <c r="BL706" i="2"/>
  <c r="BK706" i="2"/>
  <c r="BJ706" i="2"/>
  <c r="BI706" i="2"/>
  <c r="AT706" i="2"/>
  <c r="V706" i="2"/>
  <c r="EA705" i="2"/>
  <c r="EB705" i="2" s="1"/>
  <c r="DY705" i="2"/>
  <c r="DZ705" i="2" s="1"/>
  <c r="DW705" i="2"/>
  <c r="DX705" i="2" s="1"/>
  <c r="DU705" i="2"/>
  <c r="DV705" i="2" s="1"/>
  <c r="EC705" i="2" s="1"/>
  <c r="CR705" i="2" s="1"/>
  <c r="CT705" i="2" s="1"/>
  <c r="DN705" i="2" s="1"/>
  <c r="DO705" i="2" s="1"/>
  <c r="DQ705" i="2"/>
  <c r="DR705" i="2" s="1"/>
  <c r="DS705" i="2" s="1"/>
  <c r="DF705" i="2"/>
  <c r="DJ705" i="2" s="1"/>
  <c r="CL705" i="2"/>
  <c r="CF705" i="2"/>
  <c r="CE705" i="2"/>
  <c r="CD705" i="2"/>
  <c r="CC705" i="2"/>
  <c r="BZ705" i="2"/>
  <c r="CK705" i="2" s="1"/>
  <c r="BY705" i="2"/>
  <c r="BX705" i="2"/>
  <c r="BW705" i="2"/>
  <c r="BV705" i="2"/>
  <c r="BP705" i="2"/>
  <c r="BO705" i="2"/>
  <c r="BN705" i="2"/>
  <c r="BM705" i="2"/>
  <c r="BL705" i="2"/>
  <c r="BK705" i="2"/>
  <c r="BJ705" i="2"/>
  <c r="BI705" i="2"/>
  <c r="AT705" i="2"/>
  <c r="V705" i="2"/>
  <c r="EA704" i="2"/>
  <c r="EB704" i="2" s="1"/>
  <c r="DY704" i="2"/>
  <c r="DZ704" i="2" s="1"/>
  <c r="DW704" i="2"/>
  <c r="DX704" i="2" s="1"/>
  <c r="DU704" i="2"/>
  <c r="DV704" i="2" s="1"/>
  <c r="EC704" i="2" s="1"/>
  <c r="CR704" i="2" s="1"/>
  <c r="CT704" i="2" s="1"/>
  <c r="DQ704" i="2"/>
  <c r="DR704" i="2" s="1"/>
  <c r="DS704" i="2" s="1"/>
  <c r="DF704" i="2"/>
  <c r="DJ704" i="2" s="1"/>
  <c r="CL704" i="2"/>
  <c r="CF704" i="2"/>
  <c r="CE704" i="2"/>
  <c r="CD704" i="2"/>
  <c r="CC704" i="2"/>
  <c r="BZ704" i="2"/>
  <c r="CK704" i="2" s="1"/>
  <c r="BY704" i="2"/>
  <c r="BX704" i="2"/>
  <c r="BW704" i="2"/>
  <c r="BV704" i="2"/>
  <c r="BP704" i="2"/>
  <c r="BO704" i="2"/>
  <c r="BN704" i="2"/>
  <c r="BM704" i="2"/>
  <c r="BL704" i="2"/>
  <c r="BK704" i="2"/>
  <c r="BJ704" i="2"/>
  <c r="BI704" i="2"/>
  <c r="AT704" i="2"/>
  <c r="V704" i="2"/>
  <c r="EA703" i="2"/>
  <c r="EB703" i="2" s="1"/>
  <c r="DY703" i="2"/>
  <c r="DZ703" i="2" s="1"/>
  <c r="DW703" i="2"/>
  <c r="DX703" i="2" s="1"/>
  <c r="DU703" i="2"/>
  <c r="DV703" i="2" s="1"/>
  <c r="EC703" i="2" s="1"/>
  <c r="CR703" i="2" s="1"/>
  <c r="CT703" i="2" s="1"/>
  <c r="DQ703" i="2"/>
  <c r="DR703" i="2" s="1"/>
  <c r="DS703" i="2" s="1"/>
  <c r="DF703" i="2"/>
  <c r="DJ703" i="2" s="1"/>
  <c r="CL703" i="2"/>
  <c r="CF703" i="2"/>
  <c r="CE703" i="2"/>
  <c r="CD703" i="2"/>
  <c r="CC703" i="2"/>
  <c r="BZ703" i="2"/>
  <c r="CK703" i="2" s="1"/>
  <c r="BY703" i="2"/>
  <c r="BX703" i="2"/>
  <c r="BW703" i="2"/>
  <c r="BV703" i="2"/>
  <c r="BP703" i="2"/>
  <c r="BO703" i="2"/>
  <c r="BN703" i="2"/>
  <c r="BM703" i="2"/>
  <c r="BL703" i="2"/>
  <c r="BK703" i="2"/>
  <c r="BJ703" i="2"/>
  <c r="BI703" i="2"/>
  <c r="AT703" i="2"/>
  <c r="V703" i="2"/>
  <c r="EA702" i="2"/>
  <c r="EB702" i="2" s="1"/>
  <c r="DY702" i="2"/>
  <c r="DZ702" i="2" s="1"/>
  <c r="DW702" i="2"/>
  <c r="DX702" i="2" s="1"/>
  <c r="DU702" i="2"/>
  <c r="DV702" i="2" s="1"/>
  <c r="EC702" i="2" s="1"/>
  <c r="CR702" i="2" s="1"/>
  <c r="CT702" i="2" s="1"/>
  <c r="DB702" i="2" s="1"/>
  <c r="DQ702" i="2"/>
  <c r="DR702" i="2" s="1"/>
  <c r="DS702" i="2" s="1"/>
  <c r="DF702" i="2"/>
  <c r="DJ702" i="2" s="1"/>
  <c r="CL702" i="2"/>
  <c r="CF702" i="2"/>
  <c r="CE702" i="2"/>
  <c r="CD702" i="2"/>
  <c r="CC702" i="2"/>
  <c r="BZ702" i="2"/>
  <c r="CK702" i="2" s="1"/>
  <c r="BY702" i="2"/>
  <c r="BX702" i="2"/>
  <c r="BW702" i="2"/>
  <c r="BV702" i="2"/>
  <c r="BP702" i="2"/>
  <c r="BO702" i="2"/>
  <c r="BN702" i="2"/>
  <c r="BM702" i="2"/>
  <c r="BL702" i="2"/>
  <c r="BK702" i="2"/>
  <c r="BJ702" i="2"/>
  <c r="BI702" i="2"/>
  <c r="AT702" i="2"/>
  <c r="V702" i="2"/>
  <c r="EA701" i="2"/>
  <c r="EB701" i="2" s="1"/>
  <c r="DY701" i="2"/>
  <c r="DZ701" i="2" s="1"/>
  <c r="DW701" i="2"/>
  <c r="DX701" i="2" s="1"/>
  <c r="DU701" i="2"/>
  <c r="DV701" i="2" s="1"/>
  <c r="EC701" i="2" s="1"/>
  <c r="CR701" i="2" s="1"/>
  <c r="CT701" i="2" s="1"/>
  <c r="DQ701" i="2"/>
  <c r="DR701" i="2" s="1"/>
  <c r="DS701" i="2" s="1"/>
  <c r="DF701" i="2"/>
  <c r="DJ701" i="2" s="1"/>
  <c r="CL701" i="2"/>
  <c r="CF701" i="2"/>
  <c r="CE701" i="2"/>
  <c r="CD701" i="2"/>
  <c r="CC701" i="2"/>
  <c r="BZ701" i="2"/>
  <c r="CK701" i="2" s="1"/>
  <c r="BY701" i="2"/>
  <c r="BX701" i="2"/>
  <c r="BW701" i="2"/>
  <c r="BV701" i="2"/>
  <c r="BP701" i="2"/>
  <c r="BO701" i="2"/>
  <c r="BN701" i="2"/>
  <c r="BM701" i="2"/>
  <c r="BL701" i="2"/>
  <c r="BK701" i="2"/>
  <c r="BJ701" i="2"/>
  <c r="BI701" i="2"/>
  <c r="AT701" i="2"/>
  <c r="V701" i="2"/>
  <c r="EA700" i="2"/>
  <c r="EB700" i="2" s="1"/>
  <c r="DY700" i="2"/>
  <c r="DZ700" i="2" s="1"/>
  <c r="DW700" i="2"/>
  <c r="DX700" i="2" s="1"/>
  <c r="DU700" i="2"/>
  <c r="DV700" i="2" s="1"/>
  <c r="EC700" i="2" s="1"/>
  <c r="CR700" i="2" s="1"/>
  <c r="CT700" i="2" s="1"/>
  <c r="DQ700" i="2"/>
  <c r="DR700" i="2" s="1"/>
  <c r="DS700" i="2" s="1"/>
  <c r="DF700" i="2"/>
  <c r="DJ700" i="2" s="1"/>
  <c r="CL700" i="2"/>
  <c r="CF700" i="2"/>
  <c r="CE700" i="2"/>
  <c r="CD700" i="2"/>
  <c r="CC700" i="2"/>
  <c r="BZ700" i="2"/>
  <c r="CK700" i="2" s="1"/>
  <c r="BY700" i="2"/>
  <c r="BX700" i="2"/>
  <c r="BW700" i="2"/>
  <c r="BV700" i="2"/>
  <c r="BP700" i="2"/>
  <c r="BO700" i="2"/>
  <c r="BN700" i="2"/>
  <c r="BM700" i="2"/>
  <c r="BL700" i="2"/>
  <c r="BK700" i="2"/>
  <c r="BJ700" i="2"/>
  <c r="BI700" i="2"/>
  <c r="AT700" i="2"/>
  <c r="V700" i="2"/>
  <c r="EA699" i="2"/>
  <c r="EB699" i="2" s="1"/>
  <c r="DY699" i="2"/>
  <c r="DZ699" i="2" s="1"/>
  <c r="DW699" i="2"/>
  <c r="DX699" i="2" s="1"/>
  <c r="DU699" i="2"/>
  <c r="DV699" i="2" s="1"/>
  <c r="EC699" i="2" s="1"/>
  <c r="CR699" i="2" s="1"/>
  <c r="CT699" i="2" s="1"/>
  <c r="DQ699" i="2"/>
  <c r="DR699" i="2" s="1"/>
  <c r="DS699" i="2" s="1"/>
  <c r="DF699" i="2"/>
  <c r="DJ699" i="2" s="1"/>
  <c r="CL699" i="2"/>
  <c r="CF699" i="2"/>
  <c r="CE699" i="2"/>
  <c r="CD699" i="2"/>
  <c r="CC699" i="2"/>
  <c r="BZ699" i="2"/>
  <c r="CK699" i="2" s="1"/>
  <c r="BY699" i="2"/>
  <c r="BX699" i="2"/>
  <c r="BW699" i="2"/>
  <c r="BV699" i="2"/>
  <c r="BP699" i="2"/>
  <c r="BO699" i="2"/>
  <c r="BN699" i="2"/>
  <c r="BM699" i="2"/>
  <c r="BL699" i="2"/>
  <c r="BK699" i="2"/>
  <c r="BJ699" i="2"/>
  <c r="BI699" i="2"/>
  <c r="AT699" i="2"/>
  <c r="V699" i="2"/>
  <c r="EA698" i="2"/>
  <c r="EB698" i="2" s="1"/>
  <c r="DY698" i="2"/>
  <c r="DZ698" i="2" s="1"/>
  <c r="DW698" i="2"/>
  <c r="DX698" i="2" s="1"/>
  <c r="DU698" i="2"/>
  <c r="DV698" i="2" s="1"/>
  <c r="EC698" i="2" s="1"/>
  <c r="CR698" i="2" s="1"/>
  <c r="CT698" i="2" s="1"/>
  <c r="DQ698" i="2"/>
  <c r="DR698" i="2" s="1"/>
  <c r="DS698" i="2" s="1"/>
  <c r="DF698" i="2"/>
  <c r="DJ698" i="2" s="1"/>
  <c r="CL698" i="2"/>
  <c r="CF698" i="2"/>
  <c r="CE698" i="2"/>
  <c r="CD698" i="2"/>
  <c r="CC698" i="2"/>
  <c r="BZ698" i="2"/>
  <c r="CK698" i="2" s="1"/>
  <c r="BY698" i="2"/>
  <c r="BX698" i="2"/>
  <c r="BW698" i="2"/>
  <c r="BV698" i="2"/>
  <c r="BP698" i="2"/>
  <c r="BO698" i="2"/>
  <c r="BN698" i="2"/>
  <c r="BM698" i="2"/>
  <c r="BL698" i="2"/>
  <c r="BK698" i="2"/>
  <c r="BJ698" i="2"/>
  <c r="BI698" i="2"/>
  <c r="AT698" i="2"/>
  <c r="V698" i="2"/>
  <c r="EA697" i="2"/>
  <c r="EB697" i="2" s="1"/>
  <c r="DY697" i="2"/>
  <c r="DZ697" i="2" s="1"/>
  <c r="DW697" i="2"/>
  <c r="DX697" i="2" s="1"/>
  <c r="DU697" i="2"/>
  <c r="DV697" i="2" s="1"/>
  <c r="EC697" i="2" s="1"/>
  <c r="CR697" i="2" s="1"/>
  <c r="CT697" i="2" s="1"/>
  <c r="DN697" i="2" s="1"/>
  <c r="DO697" i="2" s="1"/>
  <c r="DQ697" i="2"/>
  <c r="DR697" i="2" s="1"/>
  <c r="DS697" i="2" s="1"/>
  <c r="DF697" i="2"/>
  <c r="DJ697" i="2" s="1"/>
  <c r="CL697" i="2"/>
  <c r="CF697" i="2"/>
  <c r="CE697" i="2"/>
  <c r="CD697" i="2"/>
  <c r="CC697" i="2"/>
  <c r="BZ697" i="2"/>
  <c r="CK697" i="2" s="1"/>
  <c r="BY697" i="2"/>
  <c r="BX697" i="2"/>
  <c r="BW697" i="2"/>
  <c r="BV697" i="2"/>
  <c r="BP697" i="2"/>
  <c r="BO697" i="2"/>
  <c r="BN697" i="2"/>
  <c r="BM697" i="2"/>
  <c r="BL697" i="2"/>
  <c r="BK697" i="2"/>
  <c r="BJ697" i="2"/>
  <c r="BI697" i="2"/>
  <c r="AT697" i="2"/>
  <c r="V697" i="2"/>
  <c r="EA696" i="2"/>
  <c r="EB696" i="2" s="1"/>
  <c r="DY696" i="2"/>
  <c r="DZ696" i="2" s="1"/>
  <c r="DW696" i="2"/>
  <c r="DX696" i="2" s="1"/>
  <c r="DU696" i="2"/>
  <c r="DV696" i="2" s="1"/>
  <c r="EC696" i="2" s="1"/>
  <c r="CR696" i="2" s="1"/>
  <c r="CT696" i="2" s="1"/>
  <c r="DQ696" i="2"/>
  <c r="DR696" i="2" s="1"/>
  <c r="DS696" i="2" s="1"/>
  <c r="DF696" i="2"/>
  <c r="DJ696" i="2" s="1"/>
  <c r="CL696" i="2"/>
  <c r="CF696" i="2"/>
  <c r="CE696" i="2"/>
  <c r="CD696" i="2"/>
  <c r="CC696" i="2"/>
  <c r="BZ696" i="2"/>
  <c r="CK696" i="2" s="1"/>
  <c r="BY696" i="2"/>
  <c r="BX696" i="2"/>
  <c r="BW696" i="2"/>
  <c r="BV696" i="2"/>
  <c r="BP696" i="2"/>
  <c r="BO696" i="2"/>
  <c r="BN696" i="2"/>
  <c r="BM696" i="2"/>
  <c r="BL696" i="2"/>
  <c r="BK696" i="2"/>
  <c r="BJ696" i="2"/>
  <c r="BI696" i="2"/>
  <c r="AT696" i="2"/>
  <c r="V696" i="2"/>
  <c r="EA695" i="2"/>
  <c r="EB695" i="2" s="1"/>
  <c r="DY695" i="2"/>
  <c r="DZ695" i="2" s="1"/>
  <c r="DW695" i="2"/>
  <c r="DX695" i="2" s="1"/>
  <c r="DU695" i="2"/>
  <c r="DV695" i="2" s="1"/>
  <c r="EC695" i="2" s="1"/>
  <c r="CR695" i="2" s="1"/>
  <c r="CT695" i="2" s="1"/>
  <c r="DQ695" i="2"/>
  <c r="DR695" i="2" s="1"/>
  <c r="DS695" i="2" s="1"/>
  <c r="DF695" i="2"/>
  <c r="DJ695" i="2" s="1"/>
  <c r="CL695" i="2"/>
  <c r="CF695" i="2"/>
  <c r="CE695" i="2"/>
  <c r="CD695" i="2"/>
  <c r="CC695" i="2"/>
  <c r="BZ695" i="2"/>
  <c r="CK695" i="2" s="1"/>
  <c r="BY695" i="2"/>
  <c r="BX695" i="2"/>
  <c r="BW695" i="2"/>
  <c r="BV695" i="2"/>
  <c r="BP695" i="2"/>
  <c r="BO695" i="2"/>
  <c r="BN695" i="2"/>
  <c r="BM695" i="2"/>
  <c r="BL695" i="2"/>
  <c r="BK695" i="2"/>
  <c r="BJ695" i="2"/>
  <c r="BI695" i="2"/>
  <c r="AT695" i="2"/>
  <c r="V695" i="2"/>
  <c r="EA694" i="2"/>
  <c r="EB694" i="2" s="1"/>
  <c r="DY694" i="2"/>
  <c r="DZ694" i="2" s="1"/>
  <c r="DW694" i="2"/>
  <c r="DX694" i="2" s="1"/>
  <c r="DU694" i="2"/>
  <c r="DV694" i="2" s="1"/>
  <c r="EC694" i="2" s="1"/>
  <c r="CR694" i="2" s="1"/>
  <c r="CT694" i="2" s="1"/>
  <c r="DQ694" i="2"/>
  <c r="DR694" i="2" s="1"/>
  <c r="DS694" i="2" s="1"/>
  <c r="DF694" i="2"/>
  <c r="DJ694" i="2" s="1"/>
  <c r="CL694" i="2"/>
  <c r="CF694" i="2"/>
  <c r="CE694" i="2"/>
  <c r="CD694" i="2"/>
  <c r="CC694" i="2"/>
  <c r="BZ694" i="2"/>
  <c r="CK694" i="2" s="1"/>
  <c r="BY694" i="2"/>
  <c r="BX694" i="2"/>
  <c r="BW694" i="2"/>
  <c r="BV694" i="2"/>
  <c r="BP694" i="2"/>
  <c r="BO694" i="2"/>
  <c r="BN694" i="2"/>
  <c r="BM694" i="2"/>
  <c r="BL694" i="2"/>
  <c r="BK694" i="2"/>
  <c r="BJ694" i="2"/>
  <c r="BI694" i="2"/>
  <c r="AT694" i="2"/>
  <c r="V694" i="2"/>
  <c r="EA693" i="2"/>
  <c r="EB693" i="2" s="1"/>
  <c r="DY693" i="2"/>
  <c r="DZ693" i="2" s="1"/>
  <c r="DW693" i="2"/>
  <c r="DX693" i="2" s="1"/>
  <c r="DU693" i="2"/>
  <c r="DV693" i="2" s="1"/>
  <c r="EC693" i="2" s="1"/>
  <c r="CR693" i="2" s="1"/>
  <c r="CT693" i="2" s="1"/>
  <c r="DQ693" i="2"/>
  <c r="DR693" i="2" s="1"/>
  <c r="DS693" i="2" s="1"/>
  <c r="DF693" i="2"/>
  <c r="DJ693" i="2" s="1"/>
  <c r="CL693" i="2"/>
  <c r="CF693" i="2"/>
  <c r="CE693" i="2"/>
  <c r="CD693" i="2"/>
  <c r="CC693" i="2"/>
  <c r="BZ693" i="2"/>
  <c r="CK693" i="2" s="1"/>
  <c r="BY693" i="2"/>
  <c r="BX693" i="2"/>
  <c r="BW693" i="2"/>
  <c r="BV693" i="2"/>
  <c r="BP693" i="2"/>
  <c r="BO693" i="2"/>
  <c r="BN693" i="2"/>
  <c r="BM693" i="2"/>
  <c r="BL693" i="2"/>
  <c r="BK693" i="2"/>
  <c r="BJ693" i="2"/>
  <c r="BI693" i="2"/>
  <c r="AT693" i="2"/>
  <c r="V693" i="2"/>
  <c r="EA692" i="2"/>
  <c r="EB692" i="2" s="1"/>
  <c r="DY692" i="2"/>
  <c r="DZ692" i="2" s="1"/>
  <c r="DW692" i="2"/>
  <c r="DX692" i="2" s="1"/>
  <c r="DU692" i="2"/>
  <c r="DV692" i="2" s="1"/>
  <c r="EC692" i="2" s="1"/>
  <c r="CR692" i="2" s="1"/>
  <c r="CT692" i="2" s="1"/>
  <c r="DQ692" i="2"/>
  <c r="DR692" i="2" s="1"/>
  <c r="DS692" i="2" s="1"/>
  <c r="DF692" i="2"/>
  <c r="DJ692" i="2" s="1"/>
  <c r="CL692" i="2"/>
  <c r="CF692" i="2"/>
  <c r="CE692" i="2"/>
  <c r="CD692" i="2"/>
  <c r="CC692" i="2"/>
  <c r="BZ692" i="2"/>
  <c r="CK692" i="2" s="1"/>
  <c r="BY692" i="2"/>
  <c r="BX692" i="2"/>
  <c r="BW692" i="2"/>
  <c r="BV692" i="2"/>
  <c r="BP692" i="2"/>
  <c r="BO692" i="2"/>
  <c r="BN692" i="2"/>
  <c r="BM692" i="2"/>
  <c r="BL692" i="2"/>
  <c r="BK692" i="2"/>
  <c r="BJ692" i="2"/>
  <c r="BI692" i="2"/>
  <c r="AT692" i="2"/>
  <c r="V692" i="2"/>
  <c r="EA691" i="2"/>
  <c r="EB691" i="2" s="1"/>
  <c r="DY691" i="2"/>
  <c r="DZ691" i="2" s="1"/>
  <c r="DW691" i="2"/>
  <c r="DX691" i="2" s="1"/>
  <c r="DU691" i="2"/>
  <c r="DV691" i="2" s="1"/>
  <c r="EC691" i="2" s="1"/>
  <c r="CR691" i="2" s="1"/>
  <c r="CT691" i="2" s="1"/>
  <c r="DQ691" i="2"/>
  <c r="DR691" i="2" s="1"/>
  <c r="DS691" i="2" s="1"/>
  <c r="DF691" i="2"/>
  <c r="DJ691" i="2" s="1"/>
  <c r="CL691" i="2"/>
  <c r="CF691" i="2"/>
  <c r="CE691" i="2"/>
  <c r="CD691" i="2"/>
  <c r="CC691" i="2"/>
  <c r="BZ691" i="2"/>
  <c r="CK691" i="2" s="1"/>
  <c r="BY691" i="2"/>
  <c r="BX691" i="2"/>
  <c r="BW691" i="2"/>
  <c r="BV691" i="2"/>
  <c r="BP691" i="2"/>
  <c r="BO691" i="2"/>
  <c r="BN691" i="2"/>
  <c r="BM691" i="2"/>
  <c r="BL691" i="2"/>
  <c r="BK691" i="2"/>
  <c r="BJ691" i="2"/>
  <c r="BI691" i="2"/>
  <c r="AT691" i="2"/>
  <c r="V691" i="2"/>
  <c r="EA690" i="2"/>
  <c r="EB690" i="2" s="1"/>
  <c r="DY690" i="2"/>
  <c r="DZ690" i="2" s="1"/>
  <c r="DW690" i="2"/>
  <c r="DX690" i="2" s="1"/>
  <c r="DU690" i="2"/>
  <c r="DV690" i="2" s="1"/>
  <c r="EC690" i="2" s="1"/>
  <c r="CR690" i="2" s="1"/>
  <c r="CT690" i="2" s="1"/>
  <c r="DQ690" i="2"/>
  <c r="DR690" i="2" s="1"/>
  <c r="DS690" i="2" s="1"/>
  <c r="DF690" i="2"/>
  <c r="DJ690" i="2" s="1"/>
  <c r="CL690" i="2"/>
  <c r="CF690" i="2"/>
  <c r="CE690" i="2"/>
  <c r="CD690" i="2"/>
  <c r="CC690" i="2"/>
  <c r="BZ690" i="2"/>
  <c r="CK690" i="2" s="1"/>
  <c r="BY690" i="2"/>
  <c r="BX690" i="2"/>
  <c r="BW690" i="2"/>
  <c r="BV690" i="2"/>
  <c r="BP690" i="2"/>
  <c r="BO690" i="2"/>
  <c r="BN690" i="2"/>
  <c r="BM690" i="2"/>
  <c r="BL690" i="2"/>
  <c r="BK690" i="2"/>
  <c r="BJ690" i="2"/>
  <c r="BI690" i="2"/>
  <c r="AT690" i="2"/>
  <c r="V690" i="2"/>
  <c r="EA689" i="2"/>
  <c r="EB689" i="2" s="1"/>
  <c r="DY689" i="2"/>
  <c r="DZ689" i="2" s="1"/>
  <c r="DW689" i="2"/>
  <c r="DX689" i="2" s="1"/>
  <c r="DU689" i="2"/>
  <c r="DV689" i="2" s="1"/>
  <c r="EC689" i="2" s="1"/>
  <c r="CR689" i="2" s="1"/>
  <c r="CT689" i="2" s="1"/>
  <c r="DQ689" i="2"/>
  <c r="DR689" i="2" s="1"/>
  <c r="DS689" i="2" s="1"/>
  <c r="DF689" i="2"/>
  <c r="DJ689" i="2" s="1"/>
  <c r="CL689" i="2"/>
  <c r="CF689" i="2"/>
  <c r="CE689" i="2"/>
  <c r="CD689" i="2"/>
  <c r="CC689" i="2"/>
  <c r="BZ689" i="2"/>
  <c r="CK689" i="2" s="1"/>
  <c r="BY689" i="2"/>
  <c r="BX689" i="2"/>
  <c r="BW689" i="2"/>
  <c r="BV689" i="2"/>
  <c r="BP689" i="2"/>
  <c r="BO689" i="2"/>
  <c r="BN689" i="2"/>
  <c r="BM689" i="2"/>
  <c r="BL689" i="2"/>
  <c r="BK689" i="2"/>
  <c r="BJ689" i="2"/>
  <c r="BI689" i="2"/>
  <c r="AT689" i="2"/>
  <c r="V689" i="2"/>
  <c r="EA688" i="2"/>
  <c r="EB688" i="2" s="1"/>
  <c r="DY688" i="2"/>
  <c r="DZ688" i="2" s="1"/>
  <c r="DW688" i="2"/>
  <c r="DX688" i="2" s="1"/>
  <c r="DU688" i="2"/>
  <c r="DV688" i="2" s="1"/>
  <c r="EC688" i="2" s="1"/>
  <c r="CR688" i="2" s="1"/>
  <c r="CT688" i="2" s="1"/>
  <c r="DE688" i="2" s="1"/>
  <c r="DQ688" i="2"/>
  <c r="DR688" i="2" s="1"/>
  <c r="DS688" i="2" s="1"/>
  <c r="DF688" i="2"/>
  <c r="DJ688" i="2" s="1"/>
  <c r="CL688" i="2"/>
  <c r="CF688" i="2"/>
  <c r="CE688" i="2"/>
  <c r="CD688" i="2"/>
  <c r="CC688" i="2"/>
  <c r="BZ688" i="2"/>
  <c r="CK688" i="2" s="1"/>
  <c r="BY688" i="2"/>
  <c r="BX688" i="2"/>
  <c r="BW688" i="2"/>
  <c r="BV688" i="2"/>
  <c r="BP688" i="2"/>
  <c r="BO688" i="2"/>
  <c r="BN688" i="2"/>
  <c r="BM688" i="2"/>
  <c r="BL688" i="2"/>
  <c r="BK688" i="2"/>
  <c r="BJ688" i="2"/>
  <c r="BI688" i="2"/>
  <c r="AT688" i="2"/>
  <c r="V688" i="2"/>
  <c r="EA687" i="2"/>
  <c r="EB687" i="2" s="1"/>
  <c r="DY687" i="2"/>
  <c r="DZ687" i="2" s="1"/>
  <c r="DW687" i="2"/>
  <c r="DX687" i="2" s="1"/>
  <c r="DU687" i="2"/>
  <c r="DV687" i="2" s="1"/>
  <c r="EC687" i="2" s="1"/>
  <c r="CR687" i="2" s="1"/>
  <c r="CT687" i="2" s="1"/>
  <c r="DE687" i="2" s="1"/>
  <c r="DQ687" i="2"/>
  <c r="DR687" i="2" s="1"/>
  <c r="DS687" i="2" s="1"/>
  <c r="DF687" i="2"/>
  <c r="DJ687" i="2" s="1"/>
  <c r="CL687" i="2"/>
  <c r="CF687" i="2"/>
  <c r="CE687" i="2"/>
  <c r="CD687" i="2"/>
  <c r="CC687" i="2"/>
  <c r="BZ687" i="2"/>
  <c r="CK687" i="2" s="1"/>
  <c r="BY687" i="2"/>
  <c r="BX687" i="2"/>
  <c r="BW687" i="2"/>
  <c r="BV687" i="2"/>
  <c r="BP687" i="2"/>
  <c r="BO687" i="2"/>
  <c r="BN687" i="2"/>
  <c r="BM687" i="2"/>
  <c r="BL687" i="2"/>
  <c r="BK687" i="2"/>
  <c r="BJ687" i="2"/>
  <c r="BI687" i="2"/>
  <c r="AT687" i="2"/>
  <c r="V687" i="2"/>
  <c r="EA686" i="2"/>
  <c r="EB686" i="2" s="1"/>
  <c r="DY686" i="2"/>
  <c r="DZ686" i="2" s="1"/>
  <c r="DW686" i="2"/>
  <c r="DX686" i="2" s="1"/>
  <c r="DU686" i="2"/>
  <c r="DV686" i="2" s="1"/>
  <c r="EC686" i="2" s="1"/>
  <c r="CR686" i="2" s="1"/>
  <c r="CT686" i="2" s="1"/>
  <c r="DQ686" i="2"/>
  <c r="DR686" i="2" s="1"/>
  <c r="DS686" i="2" s="1"/>
  <c r="DF686" i="2"/>
  <c r="DJ686" i="2" s="1"/>
  <c r="CL686" i="2"/>
  <c r="CF686" i="2"/>
  <c r="CE686" i="2"/>
  <c r="CD686" i="2"/>
  <c r="CC686" i="2"/>
  <c r="BZ686" i="2"/>
  <c r="CK686" i="2" s="1"/>
  <c r="BY686" i="2"/>
  <c r="BX686" i="2"/>
  <c r="BW686" i="2"/>
  <c r="BV686" i="2"/>
  <c r="BP686" i="2"/>
  <c r="BO686" i="2"/>
  <c r="BN686" i="2"/>
  <c r="BM686" i="2"/>
  <c r="BL686" i="2"/>
  <c r="BK686" i="2"/>
  <c r="BJ686" i="2"/>
  <c r="BI686" i="2"/>
  <c r="AT686" i="2"/>
  <c r="V686" i="2"/>
  <c r="EA685" i="2"/>
  <c r="EB685" i="2" s="1"/>
  <c r="DY685" i="2"/>
  <c r="DZ685" i="2" s="1"/>
  <c r="DW685" i="2"/>
  <c r="DX685" i="2" s="1"/>
  <c r="DU685" i="2"/>
  <c r="DV685" i="2" s="1"/>
  <c r="EC685" i="2" s="1"/>
  <c r="CR685" i="2" s="1"/>
  <c r="CT685" i="2" s="1"/>
  <c r="DQ685" i="2"/>
  <c r="DR685" i="2" s="1"/>
  <c r="DS685" i="2" s="1"/>
  <c r="DF685" i="2"/>
  <c r="DJ685" i="2" s="1"/>
  <c r="CL685" i="2"/>
  <c r="CF685" i="2"/>
  <c r="CE685" i="2"/>
  <c r="CD685" i="2"/>
  <c r="CC685" i="2"/>
  <c r="BZ685" i="2"/>
  <c r="CK685" i="2" s="1"/>
  <c r="BY685" i="2"/>
  <c r="BX685" i="2"/>
  <c r="BW685" i="2"/>
  <c r="BV685" i="2"/>
  <c r="BP685" i="2"/>
  <c r="BO685" i="2"/>
  <c r="BN685" i="2"/>
  <c r="BM685" i="2"/>
  <c r="BL685" i="2"/>
  <c r="BK685" i="2"/>
  <c r="BJ685" i="2"/>
  <c r="BI685" i="2"/>
  <c r="AT685" i="2"/>
  <c r="V685" i="2"/>
  <c r="EA684" i="2"/>
  <c r="EB684" i="2" s="1"/>
  <c r="DY684" i="2"/>
  <c r="DZ684" i="2" s="1"/>
  <c r="DW684" i="2"/>
  <c r="DX684" i="2" s="1"/>
  <c r="DU684" i="2"/>
  <c r="DV684" i="2" s="1"/>
  <c r="EC684" i="2" s="1"/>
  <c r="CR684" i="2" s="1"/>
  <c r="CT684" i="2" s="1"/>
  <c r="DQ684" i="2"/>
  <c r="DR684" i="2" s="1"/>
  <c r="DS684" i="2" s="1"/>
  <c r="DF684" i="2"/>
  <c r="DJ684" i="2" s="1"/>
  <c r="CL684" i="2"/>
  <c r="CF684" i="2"/>
  <c r="CE684" i="2"/>
  <c r="CD684" i="2"/>
  <c r="CC684" i="2"/>
  <c r="BZ684" i="2"/>
  <c r="CK684" i="2" s="1"/>
  <c r="BY684" i="2"/>
  <c r="BX684" i="2"/>
  <c r="BW684" i="2"/>
  <c r="BV684" i="2"/>
  <c r="BP684" i="2"/>
  <c r="BO684" i="2"/>
  <c r="BN684" i="2"/>
  <c r="BM684" i="2"/>
  <c r="BL684" i="2"/>
  <c r="BK684" i="2"/>
  <c r="BJ684" i="2"/>
  <c r="BI684" i="2"/>
  <c r="AT684" i="2"/>
  <c r="V684" i="2"/>
  <c r="EA683" i="2"/>
  <c r="EB683" i="2" s="1"/>
  <c r="DY683" i="2"/>
  <c r="DZ683" i="2" s="1"/>
  <c r="DW683" i="2"/>
  <c r="DX683" i="2" s="1"/>
  <c r="DU683" i="2"/>
  <c r="DV683" i="2" s="1"/>
  <c r="EC683" i="2" s="1"/>
  <c r="CR683" i="2" s="1"/>
  <c r="CT683" i="2" s="1"/>
  <c r="DQ683" i="2"/>
  <c r="DR683" i="2" s="1"/>
  <c r="DS683" i="2" s="1"/>
  <c r="DF683" i="2"/>
  <c r="DJ683" i="2" s="1"/>
  <c r="CL683" i="2"/>
  <c r="CF683" i="2"/>
  <c r="CE683" i="2"/>
  <c r="CD683" i="2"/>
  <c r="CC683" i="2"/>
  <c r="BZ683" i="2"/>
  <c r="CK683" i="2" s="1"/>
  <c r="BY683" i="2"/>
  <c r="BX683" i="2"/>
  <c r="BW683" i="2"/>
  <c r="BV683" i="2"/>
  <c r="BP683" i="2"/>
  <c r="BO683" i="2"/>
  <c r="BN683" i="2"/>
  <c r="BM683" i="2"/>
  <c r="BL683" i="2"/>
  <c r="BK683" i="2"/>
  <c r="BJ683" i="2"/>
  <c r="BI683" i="2"/>
  <c r="AT683" i="2"/>
  <c r="V683" i="2"/>
  <c r="EA682" i="2"/>
  <c r="EB682" i="2" s="1"/>
  <c r="DY682" i="2"/>
  <c r="DZ682" i="2" s="1"/>
  <c r="DW682" i="2"/>
  <c r="DX682" i="2" s="1"/>
  <c r="DU682" i="2"/>
  <c r="DV682" i="2" s="1"/>
  <c r="EC682" i="2" s="1"/>
  <c r="CR682" i="2" s="1"/>
  <c r="CT682" i="2" s="1"/>
  <c r="DN682" i="2" s="1"/>
  <c r="DO682" i="2" s="1"/>
  <c r="DQ682" i="2"/>
  <c r="DR682" i="2" s="1"/>
  <c r="DS682" i="2" s="1"/>
  <c r="DF682" i="2"/>
  <c r="DJ682" i="2" s="1"/>
  <c r="CL682" i="2"/>
  <c r="CF682" i="2"/>
  <c r="CE682" i="2"/>
  <c r="CD682" i="2"/>
  <c r="CC682" i="2"/>
  <c r="BZ682" i="2"/>
  <c r="CK682" i="2" s="1"/>
  <c r="BY682" i="2"/>
  <c r="BX682" i="2"/>
  <c r="BW682" i="2"/>
  <c r="BV682" i="2"/>
  <c r="BP682" i="2"/>
  <c r="BO682" i="2"/>
  <c r="BN682" i="2"/>
  <c r="BM682" i="2"/>
  <c r="BL682" i="2"/>
  <c r="BK682" i="2"/>
  <c r="BJ682" i="2"/>
  <c r="BI682" i="2"/>
  <c r="AT682" i="2"/>
  <c r="V682" i="2"/>
  <c r="EA681" i="2"/>
  <c r="EB681" i="2" s="1"/>
  <c r="DY681" i="2"/>
  <c r="DZ681" i="2" s="1"/>
  <c r="DW681" i="2"/>
  <c r="DX681" i="2" s="1"/>
  <c r="DU681" i="2"/>
  <c r="DV681" i="2" s="1"/>
  <c r="EC681" i="2" s="1"/>
  <c r="CR681" i="2" s="1"/>
  <c r="CT681" i="2" s="1"/>
  <c r="DQ681" i="2"/>
  <c r="DR681" i="2" s="1"/>
  <c r="DS681" i="2" s="1"/>
  <c r="DF681" i="2"/>
  <c r="DJ681" i="2" s="1"/>
  <c r="CL681" i="2"/>
  <c r="CF681" i="2"/>
  <c r="CE681" i="2"/>
  <c r="CD681" i="2"/>
  <c r="CC681" i="2"/>
  <c r="BZ681" i="2"/>
  <c r="CK681" i="2" s="1"/>
  <c r="BY681" i="2"/>
  <c r="BX681" i="2"/>
  <c r="BW681" i="2"/>
  <c r="BV681" i="2"/>
  <c r="BP681" i="2"/>
  <c r="BO681" i="2"/>
  <c r="BN681" i="2"/>
  <c r="BM681" i="2"/>
  <c r="BL681" i="2"/>
  <c r="BK681" i="2"/>
  <c r="BJ681" i="2"/>
  <c r="BI681" i="2"/>
  <c r="AT681" i="2"/>
  <c r="V681" i="2"/>
  <c r="EA680" i="2"/>
  <c r="EB680" i="2" s="1"/>
  <c r="DY680" i="2"/>
  <c r="DZ680" i="2" s="1"/>
  <c r="DW680" i="2"/>
  <c r="DX680" i="2" s="1"/>
  <c r="DU680" i="2"/>
  <c r="DV680" i="2" s="1"/>
  <c r="EC680" i="2" s="1"/>
  <c r="CR680" i="2" s="1"/>
  <c r="CT680" i="2" s="1"/>
  <c r="DB680" i="2" s="1"/>
  <c r="DQ680" i="2"/>
  <c r="DR680" i="2" s="1"/>
  <c r="DS680" i="2" s="1"/>
  <c r="DF680" i="2"/>
  <c r="DJ680" i="2" s="1"/>
  <c r="CL680" i="2"/>
  <c r="CF680" i="2"/>
  <c r="CE680" i="2"/>
  <c r="CD680" i="2"/>
  <c r="CC680" i="2"/>
  <c r="BZ680" i="2"/>
  <c r="CK680" i="2" s="1"/>
  <c r="BY680" i="2"/>
  <c r="BX680" i="2"/>
  <c r="BW680" i="2"/>
  <c r="BV680" i="2"/>
  <c r="BP680" i="2"/>
  <c r="BO680" i="2"/>
  <c r="BN680" i="2"/>
  <c r="BM680" i="2"/>
  <c r="BL680" i="2"/>
  <c r="BK680" i="2"/>
  <c r="BJ680" i="2"/>
  <c r="BI680" i="2"/>
  <c r="AT680" i="2"/>
  <c r="V680" i="2"/>
  <c r="EA679" i="2"/>
  <c r="EB679" i="2" s="1"/>
  <c r="DY679" i="2"/>
  <c r="DZ679" i="2" s="1"/>
  <c r="DW679" i="2"/>
  <c r="DX679" i="2" s="1"/>
  <c r="DU679" i="2"/>
  <c r="DV679" i="2" s="1"/>
  <c r="EC679" i="2" s="1"/>
  <c r="CR679" i="2" s="1"/>
  <c r="CT679" i="2" s="1"/>
  <c r="DB679" i="2" s="1"/>
  <c r="DQ679" i="2"/>
  <c r="DR679" i="2" s="1"/>
  <c r="DS679" i="2" s="1"/>
  <c r="DF679" i="2"/>
  <c r="DJ679" i="2" s="1"/>
  <c r="CL679" i="2"/>
  <c r="CF679" i="2"/>
  <c r="CE679" i="2"/>
  <c r="CD679" i="2"/>
  <c r="CC679" i="2"/>
  <c r="BZ679" i="2"/>
  <c r="CK679" i="2" s="1"/>
  <c r="BY679" i="2"/>
  <c r="BX679" i="2"/>
  <c r="BW679" i="2"/>
  <c r="BV679" i="2"/>
  <c r="BP679" i="2"/>
  <c r="BO679" i="2"/>
  <c r="BN679" i="2"/>
  <c r="BM679" i="2"/>
  <c r="BL679" i="2"/>
  <c r="BK679" i="2"/>
  <c r="BJ679" i="2"/>
  <c r="BI679" i="2"/>
  <c r="AT679" i="2"/>
  <c r="V679" i="2"/>
  <c r="EA678" i="2"/>
  <c r="EB678" i="2" s="1"/>
  <c r="DY678" i="2"/>
  <c r="DZ678" i="2" s="1"/>
  <c r="DW678" i="2"/>
  <c r="DX678" i="2" s="1"/>
  <c r="DU678" i="2"/>
  <c r="DV678" i="2" s="1"/>
  <c r="EC678" i="2" s="1"/>
  <c r="CR678" i="2" s="1"/>
  <c r="CT678" i="2" s="1"/>
  <c r="DQ678" i="2"/>
  <c r="DR678" i="2" s="1"/>
  <c r="DS678" i="2" s="1"/>
  <c r="DF678" i="2"/>
  <c r="DJ678" i="2" s="1"/>
  <c r="CL678" i="2"/>
  <c r="CF678" i="2"/>
  <c r="CE678" i="2"/>
  <c r="CD678" i="2"/>
  <c r="CC678" i="2"/>
  <c r="BZ678" i="2"/>
  <c r="CK678" i="2" s="1"/>
  <c r="BY678" i="2"/>
  <c r="BX678" i="2"/>
  <c r="BW678" i="2"/>
  <c r="BV678" i="2"/>
  <c r="BP678" i="2"/>
  <c r="BO678" i="2"/>
  <c r="BN678" i="2"/>
  <c r="BM678" i="2"/>
  <c r="BL678" i="2"/>
  <c r="BK678" i="2"/>
  <c r="BJ678" i="2"/>
  <c r="BI678" i="2"/>
  <c r="AT678" i="2"/>
  <c r="V678" i="2"/>
  <c r="EA677" i="2"/>
  <c r="EB677" i="2" s="1"/>
  <c r="DY677" i="2"/>
  <c r="DZ677" i="2" s="1"/>
  <c r="DW677" i="2"/>
  <c r="DX677" i="2" s="1"/>
  <c r="DU677" i="2"/>
  <c r="DV677" i="2" s="1"/>
  <c r="EC677" i="2" s="1"/>
  <c r="CR677" i="2" s="1"/>
  <c r="CT677" i="2" s="1"/>
  <c r="DQ677" i="2"/>
  <c r="DR677" i="2" s="1"/>
  <c r="DS677" i="2" s="1"/>
  <c r="DF677" i="2"/>
  <c r="DJ677" i="2" s="1"/>
  <c r="CL677" i="2"/>
  <c r="CF677" i="2"/>
  <c r="CE677" i="2"/>
  <c r="CD677" i="2"/>
  <c r="CC677" i="2"/>
  <c r="BZ677" i="2"/>
  <c r="CK677" i="2" s="1"/>
  <c r="BY677" i="2"/>
  <c r="BX677" i="2"/>
  <c r="BW677" i="2"/>
  <c r="BV677" i="2"/>
  <c r="BP677" i="2"/>
  <c r="BO677" i="2"/>
  <c r="BN677" i="2"/>
  <c r="BM677" i="2"/>
  <c r="BL677" i="2"/>
  <c r="BK677" i="2"/>
  <c r="BJ677" i="2"/>
  <c r="BI677" i="2"/>
  <c r="AT677" i="2"/>
  <c r="V677" i="2"/>
  <c r="EA676" i="2"/>
  <c r="EB676" i="2" s="1"/>
  <c r="DY676" i="2"/>
  <c r="DZ676" i="2" s="1"/>
  <c r="DW676" i="2"/>
  <c r="DX676" i="2" s="1"/>
  <c r="DU676" i="2"/>
  <c r="DV676" i="2" s="1"/>
  <c r="EC676" i="2" s="1"/>
  <c r="CR676" i="2" s="1"/>
  <c r="CT676" i="2" s="1"/>
  <c r="DN676" i="2" s="1"/>
  <c r="DO676" i="2" s="1"/>
  <c r="DQ676" i="2"/>
  <c r="DR676" i="2" s="1"/>
  <c r="DS676" i="2" s="1"/>
  <c r="DF676" i="2"/>
  <c r="DJ676" i="2" s="1"/>
  <c r="CL676" i="2"/>
  <c r="CF676" i="2"/>
  <c r="CE676" i="2"/>
  <c r="CD676" i="2"/>
  <c r="CC676" i="2"/>
  <c r="BZ676" i="2"/>
  <c r="CK676" i="2" s="1"/>
  <c r="BY676" i="2"/>
  <c r="BX676" i="2"/>
  <c r="BW676" i="2"/>
  <c r="BV676" i="2"/>
  <c r="BP676" i="2"/>
  <c r="BO676" i="2"/>
  <c r="BN676" i="2"/>
  <c r="BM676" i="2"/>
  <c r="BL676" i="2"/>
  <c r="BK676" i="2"/>
  <c r="BJ676" i="2"/>
  <c r="BI676" i="2"/>
  <c r="AT676" i="2"/>
  <c r="V676" i="2"/>
  <c r="EA675" i="2"/>
  <c r="EB675" i="2" s="1"/>
  <c r="DY675" i="2"/>
  <c r="DZ675" i="2" s="1"/>
  <c r="DW675" i="2"/>
  <c r="DX675" i="2" s="1"/>
  <c r="DU675" i="2"/>
  <c r="DV675" i="2" s="1"/>
  <c r="EC675" i="2" s="1"/>
  <c r="CR675" i="2" s="1"/>
  <c r="CT675" i="2" s="1"/>
  <c r="DN675" i="2" s="1"/>
  <c r="DO675" i="2" s="1"/>
  <c r="DQ675" i="2"/>
  <c r="DR675" i="2" s="1"/>
  <c r="DS675" i="2" s="1"/>
  <c r="DF675" i="2"/>
  <c r="DJ675" i="2" s="1"/>
  <c r="CL675" i="2"/>
  <c r="CF675" i="2"/>
  <c r="CE675" i="2"/>
  <c r="CD675" i="2"/>
  <c r="CC675" i="2"/>
  <c r="BZ675" i="2"/>
  <c r="CK675" i="2" s="1"/>
  <c r="BY675" i="2"/>
  <c r="BX675" i="2"/>
  <c r="BW675" i="2"/>
  <c r="BV675" i="2"/>
  <c r="BP675" i="2"/>
  <c r="BO675" i="2"/>
  <c r="BN675" i="2"/>
  <c r="BM675" i="2"/>
  <c r="BL675" i="2"/>
  <c r="BK675" i="2"/>
  <c r="BJ675" i="2"/>
  <c r="BI675" i="2"/>
  <c r="AT675" i="2"/>
  <c r="V675" i="2"/>
  <c r="EA674" i="2"/>
  <c r="EB674" i="2" s="1"/>
  <c r="DY674" i="2"/>
  <c r="DZ674" i="2" s="1"/>
  <c r="DW674" i="2"/>
  <c r="DX674" i="2" s="1"/>
  <c r="DU674" i="2"/>
  <c r="DV674" i="2" s="1"/>
  <c r="EC674" i="2" s="1"/>
  <c r="CR674" i="2" s="1"/>
  <c r="CT674" i="2" s="1"/>
  <c r="DQ674" i="2"/>
  <c r="DR674" i="2" s="1"/>
  <c r="DS674" i="2" s="1"/>
  <c r="DF674" i="2"/>
  <c r="DJ674" i="2" s="1"/>
  <c r="CL674" i="2"/>
  <c r="CF674" i="2"/>
  <c r="CE674" i="2"/>
  <c r="CD674" i="2"/>
  <c r="CC674" i="2"/>
  <c r="BZ674" i="2"/>
  <c r="CK674" i="2" s="1"/>
  <c r="BY674" i="2"/>
  <c r="BX674" i="2"/>
  <c r="BW674" i="2"/>
  <c r="BV674" i="2"/>
  <c r="BP674" i="2"/>
  <c r="BO674" i="2"/>
  <c r="BN674" i="2"/>
  <c r="BM674" i="2"/>
  <c r="BL674" i="2"/>
  <c r="BK674" i="2"/>
  <c r="BJ674" i="2"/>
  <c r="BI674" i="2"/>
  <c r="AT674" i="2"/>
  <c r="V674" i="2"/>
  <c r="EA673" i="2"/>
  <c r="EB673" i="2" s="1"/>
  <c r="DY673" i="2"/>
  <c r="DZ673" i="2" s="1"/>
  <c r="DW673" i="2"/>
  <c r="DX673" i="2" s="1"/>
  <c r="DU673" i="2"/>
  <c r="DV673" i="2" s="1"/>
  <c r="EC673" i="2" s="1"/>
  <c r="CR673" i="2" s="1"/>
  <c r="CT673" i="2" s="1"/>
  <c r="DQ673" i="2"/>
  <c r="DR673" i="2" s="1"/>
  <c r="DS673" i="2" s="1"/>
  <c r="DF673" i="2"/>
  <c r="DJ673" i="2" s="1"/>
  <c r="CL673" i="2"/>
  <c r="CF673" i="2"/>
  <c r="CE673" i="2"/>
  <c r="CD673" i="2"/>
  <c r="CC673" i="2"/>
  <c r="BZ673" i="2"/>
  <c r="CK673" i="2" s="1"/>
  <c r="BY673" i="2"/>
  <c r="BX673" i="2"/>
  <c r="BW673" i="2"/>
  <c r="BV673" i="2"/>
  <c r="BP673" i="2"/>
  <c r="BO673" i="2"/>
  <c r="BN673" i="2"/>
  <c r="BM673" i="2"/>
  <c r="BL673" i="2"/>
  <c r="BK673" i="2"/>
  <c r="BJ673" i="2"/>
  <c r="BI673" i="2"/>
  <c r="AT673" i="2"/>
  <c r="V673" i="2"/>
  <c r="EA672" i="2"/>
  <c r="EB672" i="2" s="1"/>
  <c r="DY672" i="2"/>
  <c r="DZ672" i="2" s="1"/>
  <c r="DW672" i="2"/>
  <c r="DX672" i="2" s="1"/>
  <c r="DU672" i="2"/>
  <c r="DV672" i="2" s="1"/>
  <c r="EC672" i="2" s="1"/>
  <c r="CR672" i="2" s="1"/>
  <c r="CT672" i="2" s="1"/>
  <c r="DQ672" i="2"/>
  <c r="DR672" i="2" s="1"/>
  <c r="DS672" i="2" s="1"/>
  <c r="DF672" i="2"/>
  <c r="DJ672" i="2" s="1"/>
  <c r="CL672" i="2"/>
  <c r="CF672" i="2"/>
  <c r="CE672" i="2"/>
  <c r="CD672" i="2"/>
  <c r="CC672" i="2"/>
  <c r="BZ672" i="2"/>
  <c r="CK672" i="2" s="1"/>
  <c r="BY672" i="2"/>
  <c r="BX672" i="2"/>
  <c r="BW672" i="2"/>
  <c r="BV672" i="2"/>
  <c r="BP672" i="2"/>
  <c r="BO672" i="2"/>
  <c r="BN672" i="2"/>
  <c r="BM672" i="2"/>
  <c r="BL672" i="2"/>
  <c r="BK672" i="2"/>
  <c r="BJ672" i="2"/>
  <c r="BI672" i="2"/>
  <c r="AT672" i="2"/>
  <c r="V672" i="2"/>
  <c r="EA671" i="2"/>
  <c r="EB671" i="2" s="1"/>
  <c r="DY671" i="2"/>
  <c r="DZ671" i="2" s="1"/>
  <c r="DW671" i="2"/>
  <c r="DX671" i="2" s="1"/>
  <c r="DU671" i="2"/>
  <c r="DV671" i="2" s="1"/>
  <c r="EC671" i="2" s="1"/>
  <c r="CR671" i="2" s="1"/>
  <c r="CT671" i="2" s="1"/>
  <c r="DQ671" i="2"/>
  <c r="DR671" i="2" s="1"/>
  <c r="DS671" i="2" s="1"/>
  <c r="DF671" i="2"/>
  <c r="DJ671" i="2" s="1"/>
  <c r="CL671" i="2"/>
  <c r="CF671" i="2"/>
  <c r="CE671" i="2"/>
  <c r="CD671" i="2"/>
  <c r="CC671" i="2"/>
  <c r="BZ671" i="2"/>
  <c r="CK671" i="2" s="1"/>
  <c r="BY671" i="2"/>
  <c r="BX671" i="2"/>
  <c r="BW671" i="2"/>
  <c r="BV671" i="2"/>
  <c r="BP671" i="2"/>
  <c r="BO671" i="2"/>
  <c r="BN671" i="2"/>
  <c r="BM671" i="2"/>
  <c r="BL671" i="2"/>
  <c r="BK671" i="2"/>
  <c r="BJ671" i="2"/>
  <c r="BI671" i="2"/>
  <c r="AT671" i="2"/>
  <c r="V671" i="2"/>
  <c r="EA670" i="2"/>
  <c r="EB670" i="2" s="1"/>
  <c r="DY670" i="2"/>
  <c r="DZ670" i="2" s="1"/>
  <c r="DW670" i="2"/>
  <c r="DX670" i="2" s="1"/>
  <c r="DU670" i="2"/>
  <c r="DV670" i="2" s="1"/>
  <c r="EC670" i="2" s="1"/>
  <c r="CR670" i="2" s="1"/>
  <c r="CT670" i="2" s="1"/>
  <c r="DN670" i="2" s="1"/>
  <c r="DO670" i="2" s="1"/>
  <c r="DQ670" i="2"/>
  <c r="DR670" i="2" s="1"/>
  <c r="DS670" i="2" s="1"/>
  <c r="DF670" i="2"/>
  <c r="DJ670" i="2" s="1"/>
  <c r="CL670" i="2"/>
  <c r="CF670" i="2"/>
  <c r="CE670" i="2"/>
  <c r="CD670" i="2"/>
  <c r="CC670" i="2"/>
  <c r="BZ670" i="2"/>
  <c r="CK670" i="2" s="1"/>
  <c r="BY670" i="2"/>
  <c r="BX670" i="2"/>
  <c r="BW670" i="2"/>
  <c r="BV670" i="2"/>
  <c r="BP670" i="2"/>
  <c r="BO670" i="2"/>
  <c r="BN670" i="2"/>
  <c r="BM670" i="2"/>
  <c r="BL670" i="2"/>
  <c r="BK670" i="2"/>
  <c r="BJ670" i="2"/>
  <c r="BI670" i="2"/>
  <c r="AT670" i="2"/>
  <c r="V670" i="2"/>
  <c r="EA669" i="2"/>
  <c r="EB669" i="2" s="1"/>
  <c r="DY669" i="2"/>
  <c r="DZ669" i="2" s="1"/>
  <c r="DW669" i="2"/>
  <c r="DX669" i="2" s="1"/>
  <c r="DU669" i="2"/>
  <c r="DV669" i="2" s="1"/>
  <c r="EC669" i="2" s="1"/>
  <c r="CR669" i="2" s="1"/>
  <c r="CT669" i="2" s="1"/>
  <c r="DB669" i="2" s="1"/>
  <c r="DQ669" i="2"/>
  <c r="DR669" i="2" s="1"/>
  <c r="DS669" i="2" s="1"/>
  <c r="DF669" i="2"/>
  <c r="DJ669" i="2" s="1"/>
  <c r="CL669" i="2"/>
  <c r="CF669" i="2"/>
  <c r="CE669" i="2"/>
  <c r="CD669" i="2"/>
  <c r="CC669" i="2"/>
  <c r="BZ669" i="2"/>
  <c r="CK669" i="2" s="1"/>
  <c r="BY669" i="2"/>
  <c r="BX669" i="2"/>
  <c r="BW669" i="2"/>
  <c r="BV669" i="2"/>
  <c r="BP669" i="2"/>
  <c r="BO669" i="2"/>
  <c r="BN669" i="2"/>
  <c r="BM669" i="2"/>
  <c r="BL669" i="2"/>
  <c r="BK669" i="2"/>
  <c r="BJ669" i="2"/>
  <c r="BI669" i="2"/>
  <c r="AT669" i="2"/>
  <c r="V669" i="2"/>
  <c r="EA668" i="2"/>
  <c r="EB668" i="2" s="1"/>
  <c r="DY668" i="2"/>
  <c r="DZ668" i="2" s="1"/>
  <c r="DW668" i="2"/>
  <c r="DX668" i="2" s="1"/>
  <c r="DU668" i="2"/>
  <c r="DV668" i="2" s="1"/>
  <c r="EC668" i="2" s="1"/>
  <c r="CR668" i="2" s="1"/>
  <c r="CT668" i="2" s="1"/>
  <c r="DQ668" i="2"/>
  <c r="DR668" i="2" s="1"/>
  <c r="DS668" i="2" s="1"/>
  <c r="DF668" i="2"/>
  <c r="DJ668" i="2" s="1"/>
  <c r="CL668" i="2"/>
  <c r="CF668" i="2"/>
  <c r="CE668" i="2"/>
  <c r="CD668" i="2"/>
  <c r="CC668" i="2"/>
  <c r="BZ668" i="2"/>
  <c r="CK668" i="2" s="1"/>
  <c r="BY668" i="2"/>
  <c r="BX668" i="2"/>
  <c r="BW668" i="2"/>
  <c r="BV668" i="2"/>
  <c r="BP668" i="2"/>
  <c r="BO668" i="2"/>
  <c r="BN668" i="2"/>
  <c r="BM668" i="2"/>
  <c r="BL668" i="2"/>
  <c r="BK668" i="2"/>
  <c r="BJ668" i="2"/>
  <c r="BI668" i="2"/>
  <c r="AT668" i="2"/>
  <c r="V668" i="2"/>
  <c r="EA667" i="2"/>
  <c r="EB667" i="2" s="1"/>
  <c r="DY667" i="2"/>
  <c r="DZ667" i="2" s="1"/>
  <c r="DW667" i="2"/>
  <c r="DX667" i="2" s="1"/>
  <c r="DU667" i="2"/>
  <c r="DV667" i="2" s="1"/>
  <c r="EC667" i="2" s="1"/>
  <c r="CR667" i="2" s="1"/>
  <c r="CT667" i="2" s="1"/>
  <c r="DQ667" i="2"/>
  <c r="DR667" i="2" s="1"/>
  <c r="DS667" i="2" s="1"/>
  <c r="DF667" i="2"/>
  <c r="DJ667" i="2" s="1"/>
  <c r="CL667" i="2"/>
  <c r="CF667" i="2"/>
  <c r="CE667" i="2"/>
  <c r="CD667" i="2"/>
  <c r="CC667" i="2"/>
  <c r="BZ667" i="2"/>
  <c r="CK667" i="2" s="1"/>
  <c r="BY667" i="2"/>
  <c r="BX667" i="2"/>
  <c r="BW667" i="2"/>
  <c r="BV667" i="2"/>
  <c r="BP667" i="2"/>
  <c r="BO667" i="2"/>
  <c r="BN667" i="2"/>
  <c r="BM667" i="2"/>
  <c r="BL667" i="2"/>
  <c r="BK667" i="2"/>
  <c r="BJ667" i="2"/>
  <c r="BI667" i="2"/>
  <c r="AT667" i="2"/>
  <c r="V667" i="2"/>
  <c r="EA666" i="2"/>
  <c r="EB666" i="2" s="1"/>
  <c r="DY666" i="2"/>
  <c r="DZ666" i="2" s="1"/>
  <c r="DW666" i="2"/>
  <c r="DX666" i="2" s="1"/>
  <c r="DU666" i="2"/>
  <c r="DV666" i="2" s="1"/>
  <c r="EC666" i="2" s="1"/>
  <c r="CR666" i="2" s="1"/>
  <c r="CT666" i="2" s="1"/>
  <c r="DQ666" i="2"/>
  <c r="DR666" i="2" s="1"/>
  <c r="DS666" i="2" s="1"/>
  <c r="DF666" i="2"/>
  <c r="DJ666" i="2" s="1"/>
  <c r="CL666" i="2"/>
  <c r="CF666" i="2"/>
  <c r="CE666" i="2"/>
  <c r="CD666" i="2"/>
  <c r="CC666" i="2"/>
  <c r="BZ666" i="2"/>
  <c r="CK666" i="2" s="1"/>
  <c r="BY666" i="2"/>
  <c r="BX666" i="2"/>
  <c r="BW666" i="2"/>
  <c r="BV666" i="2"/>
  <c r="BP666" i="2"/>
  <c r="BO666" i="2"/>
  <c r="BN666" i="2"/>
  <c r="BM666" i="2"/>
  <c r="BL666" i="2"/>
  <c r="BK666" i="2"/>
  <c r="BJ666" i="2"/>
  <c r="BI666" i="2"/>
  <c r="AT666" i="2"/>
  <c r="V666" i="2"/>
  <c r="EA665" i="2"/>
  <c r="EB665" i="2" s="1"/>
  <c r="DY665" i="2"/>
  <c r="DZ665" i="2" s="1"/>
  <c r="DW665" i="2"/>
  <c r="DX665" i="2" s="1"/>
  <c r="DU665" i="2"/>
  <c r="DV665" i="2" s="1"/>
  <c r="EC665" i="2" s="1"/>
  <c r="CR665" i="2" s="1"/>
  <c r="CT665" i="2" s="1"/>
  <c r="DQ665" i="2"/>
  <c r="DR665" i="2" s="1"/>
  <c r="DS665" i="2" s="1"/>
  <c r="DF665" i="2"/>
  <c r="DJ665" i="2" s="1"/>
  <c r="CL665" i="2"/>
  <c r="CF665" i="2"/>
  <c r="CE665" i="2"/>
  <c r="CD665" i="2"/>
  <c r="CC665" i="2"/>
  <c r="BZ665" i="2"/>
  <c r="CK665" i="2" s="1"/>
  <c r="BY665" i="2"/>
  <c r="BX665" i="2"/>
  <c r="BW665" i="2"/>
  <c r="BV665" i="2"/>
  <c r="BP665" i="2"/>
  <c r="BO665" i="2"/>
  <c r="BN665" i="2"/>
  <c r="BM665" i="2"/>
  <c r="BL665" i="2"/>
  <c r="BK665" i="2"/>
  <c r="BJ665" i="2"/>
  <c r="BI665" i="2"/>
  <c r="AT665" i="2"/>
  <c r="V665" i="2"/>
  <c r="EA664" i="2"/>
  <c r="EB664" i="2" s="1"/>
  <c r="DY664" i="2"/>
  <c r="DZ664" i="2" s="1"/>
  <c r="DW664" i="2"/>
  <c r="DX664" i="2" s="1"/>
  <c r="DU664" i="2"/>
  <c r="DV664" i="2" s="1"/>
  <c r="EC664" i="2" s="1"/>
  <c r="CR664" i="2" s="1"/>
  <c r="CT664" i="2" s="1"/>
  <c r="DE664" i="2" s="1"/>
  <c r="DQ664" i="2"/>
  <c r="DR664" i="2" s="1"/>
  <c r="DS664" i="2" s="1"/>
  <c r="DF664" i="2"/>
  <c r="DJ664" i="2" s="1"/>
  <c r="CL664" i="2"/>
  <c r="CF664" i="2"/>
  <c r="CE664" i="2"/>
  <c r="CD664" i="2"/>
  <c r="CC664" i="2"/>
  <c r="BZ664" i="2"/>
  <c r="CK664" i="2" s="1"/>
  <c r="BY664" i="2"/>
  <c r="BX664" i="2"/>
  <c r="BW664" i="2"/>
  <c r="BV664" i="2"/>
  <c r="BP664" i="2"/>
  <c r="BO664" i="2"/>
  <c r="BN664" i="2"/>
  <c r="BM664" i="2"/>
  <c r="BL664" i="2"/>
  <c r="BK664" i="2"/>
  <c r="BJ664" i="2"/>
  <c r="BI664" i="2"/>
  <c r="AT664" i="2"/>
  <c r="V664" i="2"/>
  <c r="EA663" i="2"/>
  <c r="EB663" i="2" s="1"/>
  <c r="DY663" i="2"/>
  <c r="DZ663" i="2" s="1"/>
  <c r="DW663" i="2"/>
  <c r="DX663" i="2" s="1"/>
  <c r="DU663" i="2"/>
  <c r="DV663" i="2" s="1"/>
  <c r="EC663" i="2" s="1"/>
  <c r="CR663" i="2" s="1"/>
  <c r="CT663" i="2" s="1"/>
  <c r="DN663" i="2" s="1"/>
  <c r="DO663" i="2" s="1"/>
  <c r="DQ663" i="2"/>
  <c r="DR663" i="2" s="1"/>
  <c r="DS663" i="2" s="1"/>
  <c r="DF663" i="2"/>
  <c r="DJ663" i="2" s="1"/>
  <c r="CL663" i="2"/>
  <c r="CF663" i="2"/>
  <c r="CE663" i="2"/>
  <c r="CD663" i="2"/>
  <c r="CC663" i="2"/>
  <c r="BZ663" i="2"/>
  <c r="CK663" i="2" s="1"/>
  <c r="BY663" i="2"/>
  <c r="BX663" i="2"/>
  <c r="BW663" i="2"/>
  <c r="BV663" i="2"/>
  <c r="BP663" i="2"/>
  <c r="BO663" i="2"/>
  <c r="BN663" i="2"/>
  <c r="BM663" i="2"/>
  <c r="BL663" i="2"/>
  <c r="BK663" i="2"/>
  <c r="BJ663" i="2"/>
  <c r="BI663" i="2"/>
  <c r="AT663" i="2"/>
  <c r="V663" i="2"/>
  <c r="EA662" i="2"/>
  <c r="EB662" i="2" s="1"/>
  <c r="DY662" i="2"/>
  <c r="DZ662" i="2" s="1"/>
  <c r="DW662" i="2"/>
  <c r="DX662" i="2" s="1"/>
  <c r="DU662" i="2"/>
  <c r="DV662" i="2" s="1"/>
  <c r="EC662" i="2" s="1"/>
  <c r="CR662" i="2" s="1"/>
  <c r="CT662" i="2" s="1"/>
  <c r="DB662" i="2" s="1"/>
  <c r="DQ662" i="2"/>
  <c r="DR662" i="2" s="1"/>
  <c r="DS662" i="2" s="1"/>
  <c r="DF662" i="2"/>
  <c r="DJ662" i="2" s="1"/>
  <c r="CL662" i="2"/>
  <c r="CF662" i="2"/>
  <c r="CE662" i="2"/>
  <c r="CD662" i="2"/>
  <c r="CC662" i="2"/>
  <c r="BZ662" i="2"/>
  <c r="CK662" i="2" s="1"/>
  <c r="BY662" i="2"/>
  <c r="BX662" i="2"/>
  <c r="BW662" i="2"/>
  <c r="BV662" i="2"/>
  <c r="BP662" i="2"/>
  <c r="BO662" i="2"/>
  <c r="BN662" i="2"/>
  <c r="BM662" i="2"/>
  <c r="BL662" i="2"/>
  <c r="BK662" i="2"/>
  <c r="BJ662" i="2"/>
  <c r="BI662" i="2"/>
  <c r="AT662" i="2"/>
  <c r="V662" i="2"/>
  <c r="EA661" i="2"/>
  <c r="EB661" i="2" s="1"/>
  <c r="DY661" i="2"/>
  <c r="DZ661" i="2" s="1"/>
  <c r="DW661" i="2"/>
  <c r="DX661" i="2" s="1"/>
  <c r="DU661" i="2"/>
  <c r="DV661" i="2" s="1"/>
  <c r="EC661" i="2" s="1"/>
  <c r="CR661" i="2" s="1"/>
  <c r="CT661" i="2" s="1"/>
  <c r="DQ661" i="2"/>
  <c r="DR661" i="2" s="1"/>
  <c r="DS661" i="2" s="1"/>
  <c r="DF661" i="2"/>
  <c r="DJ661" i="2" s="1"/>
  <c r="CL661" i="2"/>
  <c r="CF661" i="2"/>
  <c r="CE661" i="2"/>
  <c r="CD661" i="2"/>
  <c r="CC661" i="2"/>
  <c r="BZ661" i="2"/>
  <c r="CK661" i="2" s="1"/>
  <c r="BY661" i="2"/>
  <c r="BX661" i="2"/>
  <c r="BW661" i="2"/>
  <c r="BV661" i="2"/>
  <c r="BP661" i="2"/>
  <c r="BO661" i="2"/>
  <c r="BN661" i="2"/>
  <c r="BM661" i="2"/>
  <c r="BL661" i="2"/>
  <c r="BK661" i="2"/>
  <c r="BJ661" i="2"/>
  <c r="BI661" i="2"/>
  <c r="AT661" i="2"/>
  <c r="V661" i="2"/>
  <c r="EA660" i="2"/>
  <c r="EB660" i="2" s="1"/>
  <c r="DY660" i="2"/>
  <c r="DZ660" i="2" s="1"/>
  <c r="DW660" i="2"/>
  <c r="DX660" i="2" s="1"/>
  <c r="DU660" i="2"/>
  <c r="DV660" i="2" s="1"/>
  <c r="EC660" i="2" s="1"/>
  <c r="CR660" i="2" s="1"/>
  <c r="CT660" i="2" s="1"/>
  <c r="DQ660" i="2"/>
  <c r="DR660" i="2" s="1"/>
  <c r="DS660" i="2" s="1"/>
  <c r="DF660" i="2"/>
  <c r="DJ660" i="2" s="1"/>
  <c r="CL660" i="2"/>
  <c r="CF660" i="2"/>
  <c r="CE660" i="2"/>
  <c r="CD660" i="2"/>
  <c r="CC660" i="2"/>
  <c r="BZ660" i="2"/>
  <c r="CK660" i="2" s="1"/>
  <c r="BY660" i="2"/>
  <c r="BX660" i="2"/>
  <c r="BW660" i="2"/>
  <c r="BV660" i="2"/>
  <c r="BP660" i="2"/>
  <c r="BO660" i="2"/>
  <c r="BN660" i="2"/>
  <c r="BM660" i="2"/>
  <c r="BL660" i="2"/>
  <c r="BK660" i="2"/>
  <c r="BJ660" i="2"/>
  <c r="BI660" i="2"/>
  <c r="AT660" i="2"/>
  <c r="V660" i="2"/>
  <c r="EA659" i="2"/>
  <c r="EB659" i="2" s="1"/>
  <c r="DY659" i="2"/>
  <c r="DZ659" i="2" s="1"/>
  <c r="DW659" i="2"/>
  <c r="DX659" i="2" s="1"/>
  <c r="DU659" i="2"/>
  <c r="DV659" i="2" s="1"/>
  <c r="EC659" i="2" s="1"/>
  <c r="CR659" i="2" s="1"/>
  <c r="CT659" i="2" s="1"/>
  <c r="DB659" i="2" s="1"/>
  <c r="DQ659" i="2"/>
  <c r="DR659" i="2" s="1"/>
  <c r="DS659" i="2" s="1"/>
  <c r="DF659" i="2"/>
  <c r="DJ659" i="2" s="1"/>
  <c r="CL659" i="2"/>
  <c r="CF659" i="2"/>
  <c r="CE659" i="2"/>
  <c r="CD659" i="2"/>
  <c r="CC659" i="2"/>
  <c r="BZ659" i="2"/>
  <c r="CK659" i="2" s="1"/>
  <c r="BY659" i="2"/>
  <c r="BX659" i="2"/>
  <c r="BW659" i="2"/>
  <c r="BV659" i="2"/>
  <c r="BP659" i="2"/>
  <c r="BO659" i="2"/>
  <c r="BN659" i="2"/>
  <c r="BM659" i="2"/>
  <c r="BL659" i="2"/>
  <c r="BK659" i="2"/>
  <c r="BJ659" i="2"/>
  <c r="BI659" i="2"/>
  <c r="AT659" i="2"/>
  <c r="V659" i="2"/>
  <c r="EA658" i="2"/>
  <c r="EB658" i="2" s="1"/>
  <c r="DY658" i="2"/>
  <c r="DZ658" i="2" s="1"/>
  <c r="DW658" i="2"/>
  <c r="DX658" i="2" s="1"/>
  <c r="DU658" i="2"/>
  <c r="DV658" i="2" s="1"/>
  <c r="EC658" i="2" s="1"/>
  <c r="CR658" i="2" s="1"/>
  <c r="CT658" i="2" s="1"/>
  <c r="DQ658" i="2"/>
  <c r="DR658" i="2" s="1"/>
  <c r="DS658" i="2" s="1"/>
  <c r="DF658" i="2"/>
  <c r="DJ658" i="2" s="1"/>
  <c r="CL658" i="2"/>
  <c r="CF658" i="2"/>
  <c r="CE658" i="2"/>
  <c r="CD658" i="2"/>
  <c r="CC658" i="2"/>
  <c r="BZ658" i="2"/>
  <c r="CK658" i="2" s="1"/>
  <c r="BY658" i="2"/>
  <c r="BX658" i="2"/>
  <c r="BW658" i="2"/>
  <c r="BV658" i="2"/>
  <c r="BP658" i="2"/>
  <c r="BO658" i="2"/>
  <c r="BN658" i="2"/>
  <c r="BM658" i="2"/>
  <c r="BL658" i="2"/>
  <c r="BK658" i="2"/>
  <c r="BJ658" i="2"/>
  <c r="BI658" i="2"/>
  <c r="AT658" i="2"/>
  <c r="V658" i="2"/>
  <c r="EA657" i="2"/>
  <c r="EB657" i="2" s="1"/>
  <c r="DY657" i="2"/>
  <c r="DZ657" i="2" s="1"/>
  <c r="DW657" i="2"/>
  <c r="DX657" i="2" s="1"/>
  <c r="DU657" i="2"/>
  <c r="DV657" i="2" s="1"/>
  <c r="EC657" i="2" s="1"/>
  <c r="CR657" i="2" s="1"/>
  <c r="CT657" i="2" s="1"/>
  <c r="DQ657" i="2"/>
  <c r="DR657" i="2" s="1"/>
  <c r="DS657" i="2" s="1"/>
  <c r="DF657" i="2"/>
  <c r="DJ657" i="2" s="1"/>
  <c r="CL657" i="2"/>
  <c r="CF657" i="2"/>
  <c r="CE657" i="2"/>
  <c r="CD657" i="2"/>
  <c r="CC657" i="2"/>
  <c r="BZ657" i="2"/>
  <c r="CK657" i="2" s="1"/>
  <c r="BY657" i="2"/>
  <c r="BX657" i="2"/>
  <c r="BW657" i="2"/>
  <c r="BV657" i="2"/>
  <c r="BP657" i="2"/>
  <c r="BO657" i="2"/>
  <c r="BN657" i="2"/>
  <c r="BM657" i="2"/>
  <c r="BL657" i="2"/>
  <c r="BK657" i="2"/>
  <c r="BJ657" i="2"/>
  <c r="BI657" i="2"/>
  <c r="AT657" i="2"/>
  <c r="V657" i="2"/>
  <c r="EA656" i="2"/>
  <c r="EB656" i="2" s="1"/>
  <c r="DY656" i="2"/>
  <c r="DZ656" i="2" s="1"/>
  <c r="DW656" i="2"/>
  <c r="DX656" i="2" s="1"/>
  <c r="DU656" i="2"/>
  <c r="DV656" i="2" s="1"/>
  <c r="EC656" i="2" s="1"/>
  <c r="CR656" i="2" s="1"/>
  <c r="CT656" i="2" s="1"/>
  <c r="DE656" i="2" s="1"/>
  <c r="DQ656" i="2"/>
  <c r="DR656" i="2" s="1"/>
  <c r="DS656" i="2" s="1"/>
  <c r="DF656" i="2"/>
  <c r="DJ656" i="2" s="1"/>
  <c r="CL656" i="2"/>
  <c r="CF656" i="2"/>
  <c r="CE656" i="2"/>
  <c r="CD656" i="2"/>
  <c r="CC656" i="2"/>
  <c r="BZ656" i="2"/>
  <c r="CK656" i="2" s="1"/>
  <c r="BY656" i="2"/>
  <c r="BX656" i="2"/>
  <c r="BW656" i="2"/>
  <c r="BV656" i="2"/>
  <c r="BP656" i="2"/>
  <c r="BO656" i="2"/>
  <c r="BN656" i="2"/>
  <c r="BM656" i="2"/>
  <c r="BL656" i="2"/>
  <c r="BK656" i="2"/>
  <c r="BJ656" i="2"/>
  <c r="BI656" i="2"/>
  <c r="AT656" i="2"/>
  <c r="V656" i="2"/>
  <c r="EA655" i="2"/>
  <c r="EB655" i="2" s="1"/>
  <c r="DY655" i="2"/>
  <c r="DZ655" i="2" s="1"/>
  <c r="DW655" i="2"/>
  <c r="DX655" i="2" s="1"/>
  <c r="DU655" i="2"/>
  <c r="DV655" i="2" s="1"/>
  <c r="EC655" i="2" s="1"/>
  <c r="CR655" i="2" s="1"/>
  <c r="CT655" i="2" s="1"/>
  <c r="DQ655" i="2"/>
  <c r="DR655" i="2" s="1"/>
  <c r="DS655" i="2" s="1"/>
  <c r="DF655" i="2"/>
  <c r="DJ655" i="2" s="1"/>
  <c r="CL655" i="2"/>
  <c r="CF655" i="2"/>
  <c r="CE655" i="2"/>
  <c r="CD655" i="2"/>
  <c r="CC655" i="2"/>
  <c r="BZ655" i="2"/>
  <c r="CK655" i="2" s="1"/>
  <c r="BY655" i="2"/>
  <c r="BX655" i="2"/>
  <c r="BW655" i="2"/>
  <c r="BV655" i="2"/>
  <c r="BP655" i="2"/>
  <c r="BO655" i="2"/>
  <c r="BN655" i="2"/>
  <c r="BM655" i="2"/>
  <c r="BL655" i="2"/>
  <c r="BK655" i="2"/>
  <c r="BJ655" i="2"/>
  <c r="BI655" i="2"/>
  <c r="AT655" i="2"/>
  <c r="V655" i="2"/>
  <c r="EA654" i="2"/>
  <c r="EB654" i="2" s="1"/>
  <c r="DY654" i="2"/>
  <c r="DZ654" i="2" s="1"/>
  <c r="DW654" i="2"/>
  <c r="DX654" i="2" s="1"/>
  <c r="DU654" i="2"/>
  <c r="DV654" i="2" s="1"/>
  <c r="EC654" i="2" s="1"/>
  <c r="CR654" i="2" s="1"/>
  <c r="CT654" i="2" s="1"/>
  <c r="DQ654" i="2"/>
  <c r="DR654" i="2" s="1"/>
  <c r="DS654" i="2" s="1"/>
  <c r="DF654" i="2"/>
  <c r="DJ654" i="2" s="1"/>
  <c r="CL654" i="2"/>
  <c r="CF654" i="2"/>
  <c r="CE654" i="2"/>
  <c r="CD654" i="2"/>
  <c r="CC654" i="2"/>
  <c r="BZ654" i="2"/>
  <c r="CK654" i="2" s="1"/>
  <c r="BY654" i="2"/>
  <c r="BX654" i="2"/>
  <c r="BW654" i="2"/>
  <c r="BV654" i="2"/>
  <c r="BP654" i="2"/>
  <c r="BO654" i="2"/>
  <c r="BN654" i="2"/>
  <c r="BM654" i="2"/>
  <c r="BL654" i="2"/>
  <c r="BK654" i="2"/>
  <c r="BJ654" i="2"/>
  <c r="BI654" i="2"/>
  <c r="AT654" i="2"/>
  <c r="V654" i="2"/>
  <c r="EA653" i="2"/>
  <c r="EB653" i="2" s="1"/>
  <c r="DY653" i="2"/>
  <c r="DZ653" i="2" s="1"/>
  <c r="DW653" i="2"/>
  <c r="DX653" i="2" s="1"/>
  <c r="DU653" i="2"/>
  <c r="DV653" i="2" s="1"/>
  <c r="EC653" i="2" s="1"/>
  <c r="CR653" i="2" s="1"/>
  <c r="CT653" i="2" s="1"/>
  <c r="DQ653" i="2"/>
  <c r="DR653" i="2" s="1"/>
  <c r="DS653" i="2" s="1"/>
  <c r="DF653" i="2"/>
  <c r="DJ653" i="2" s="1"/>
  <c r="CL653" i="2"/>
  <c r="CF653" i="2"/>
  <c r="CE653" i="2"/>
  <c r="CD653" i="2"/>
  <c r="CC653" i="2"/>
  <c r="BZ653" i="2"/>
  <c r="CK653" i="2" s="1"/>
  <c r="BY653" i="2"/>
  <c r="BX653" i="2"/>
  <c r="BW653" i="2"/>
  <c r="BV653" i="2"/>
  <c r="BP653" i="2"/>
  <c r="BO653" i="2"/>
  <c r="BN653" i="2"/>
  <c r="BM653" i="2"/>
  <c r="BL653" i="2"/>
  <c r="BK653" i="2"/>
  <c r="BJ653" i="2"/>
  <c r="BI653" i="2"/>
  <c r="AT653" i="2"/>
  <c r="V653" i="2"/>
  <c r="EA652" i="2"/>
  <c r="EB652" i="2" s="1"/>
  <c r="DY652" i="2"/>
  <c r="DZ652" i="2" s="1"/>
  <c r="DW652" i="2"/>
  <c r="DX652" i="2" s="1"/>
  <c r="DU652" i="2"/>
  <c r="DV652" i="2" s="1"/>
  <c r="EC652" i="2" s="1"/>
  <c r="CR652" i="2" s="1"/>
  <c r="CT652" i="2" s="1"/>
  <c r="DQ652" i="2"/>
  <c r="DR652" i="2" s="1"/>
  <c r="DS652" i="2" s="1"/>
  <c r="DF652" i="2"/>
  <c r="DJ652" i="2" s="1"/>
  <c r="CL652" i="2"/>
  <c r="CF652" i="2"/>
  <c r="CE652" i="2"/>
  <c r="CD652" i="2"/>
  <c r="CC652" i="2"/>
  <c r="BZ652" i="2"/>
  <c r="CK652" i="2" s="1"/>
  <c r="BY652" i="2"/>
  <c r="BX652" i="2"/>
  <c r="BW652" i="2"/>
  <c r="BV652" i="2"/>
  <c r="BP652" i="2"/>
  <c r="BO652" i="2"/>
  <c r="BN652" i="2"/>
  <c r="BM652" i="2"/>
  <c r="BL652" i="2"/>
  <c r="BK652" i="2"/>
  <c r="BJ652" i="2"/>
  <c r="BI652" i="2"/>
  <c r="AT652" i="2"/>
  <c r="V652" i="2"/>
  <c r="EA651" i="2"/>
  <c r="EB651" i="2" s="1"/>
  <c r="DY651" i="2"/>
  <c r="DZ651" i="2" s="1"/>
  <c r="DW651" i="2"/>
  <c r="DX651" i="2" s="1"/>
  <c r="DU651" i="2"/>
  <c r="DV651" i="2" s="1"/>
  <c r="EC651" i="2" s="1"/>
  <c r="CR651" i="2" s="1"/>
  <c r="CT651" i="2" s="1"/>
  <c r="DQ651" i="2"/>
  <c r="DR651" i="2" s="1"/>
  <c r="DS651" i="2" s="1"/>
  <c r="DF651" i="2"/>
  <c r="DJ651" i="2" s="1"/>
  <c r="CL651" i="2"/>
  <c r="CF651" i="2"/>
  <c r="CE651" i="2"/>
  <c r="CD651" i="2"/>
  <c r="CC651" i="2"/>
  <c r="BZ651" i="2"/>
  <c r="CK651" i="2" s="1"/>
  <c r="BY651" i="2"/>
  <c r="BX651" i="2"/>
  <c r="BW651" i="2"/>
  <c r="BV651" i="2"/>
  <c r="BP651" i="2"/>
  <c r="BO651" i="2"/>
  <c r="BN651" i="2"/>
  <c r="BM651" i="2"/>
  <c r="BL651" i="2"/>
  <c r="BK651" i="2"/>
  <c r="BJ651" i="2"/>
  <c r="BI651" i="2"/>
  <c r="AT651" i="2"/>
  <c r="V651" i="2"/>
  <c r="EA650" i="2"/>
  <c r="EB650" i="2" s="1"/>
  <c r="DY650" i="2"/>
  <c r="DZ650" i="2" s="1"/>
  <c r="DW650" i="2"/>
  <c r="DX650" i="2" s="1"/>
  <c r="DU650" i="2"/>
  <c r="DV650" i="2" s="1"/>
  <c r="EC650" i="2" s="1"/>
  <c r="CR650" i="2" s="1"/>
  <c r="CT650" i="2" s="1"/>
  <c r="DN650" i="2" s="1"/>
  <c r="DO650" i="2" s="1"/>
  <c r="DQ650" i="2"/>
  <c r="DR650" i="2" s="1"/>
  <c r="DS650" i="2" s="1"/>
  <c r="DF650" i="2"/>
  <c r="DJ650" i="2" s="1"/>
  <c r="CL650" i="2"/>
  <c r="CF650" i="2"/>
  <c r="CE650" i="2"/>
  <c r="CD650" i="2"/>
  <c r="CC650" i="2"/>
  <c r="BZ650" i="2"/>
  <c r="CK650" i="2" s="1"/>
  <c r="BY650" i="2"/>
  <c r="BX650" i="2"/>
  <c r="BW650" i="2"/>
  <c r="BV650" i="2"/>
  <c r="BP650" i="2"/>
  <c r="BO650" i="2"/>
  <c r="BN650" i="2"/>
  <c r="BM650" i="2"/>
  <c r="BL650" i="2"/>
  <c r="BK650" i="2"/>
  <c r="BJ650" i="2"/>
  <c r="BI650" i="2"/>
  <c r="AT650" i="2"/>
  <c r="V650" i="2"/>
  <c r="EA649" i="2"/>
  <c r="EB649" i="2" s="1"/>
  <c r="DY649" i="2"/>
  <c r="DZ649" i="2" s="1"/>
  <c r="DW649" i="2"/>
  <c r="DX649" i="2" s="1"/>
  <c r="DU649" i="2"/>
  <c r="DV649" i="2" s="1"/>
  <c r="EC649" i="2" s="1"/>
  <c r="CR649" i="2" s="1"/>
  <c r="CT649" i="2" s="1"/>
  <c r="DQ649" i="2"/>
  <c r="DR649" i="2" s="1"/>
  <c r="DS649" i="2" s="1"/>
  <c r="DF649" i="2"/>
  <c r="DJ649" i="2" s="1"/>
  <c r="CL649" i="2"/>
  <c r="CF649" i="2"/>
  <c r="CE649" i="2"/>
  <c r="CD649" i="2"/>
  <c r="CC649" i="2"/>
  <c r="BZ649" i="2"/>
  <c r="CK649" i="2" s="1"/>
  <c r="BY649" i="2"/>
  <c r="BX649" i="2"/>
  <c r="BW649" i="2"/>
  <c r="BV649" i="2"/>
  <c r="BP649" i="2"/>
  <c r="BO649" i="2"/>
  <c r="BN649" i="2"/>
  <c r="BM649" i="2"/>
  <c r="BL649" i="2"/>
  <c r="BK649" i="2"/>
  <c r="BJ649" i="2"/>
  <c r="BI649" i="2"/>
  <c r="AT649" i="2"/>
  <c r="V649" i="2"/>
  <c r="EA648" i="2"/>
  <c r="EB648" i="2" s="1"/>
  <c r="DY648" i="2"/>
  <c r="DZ648" i="2" s="1"/>
  <c r="DW648" i="2"/>
  <c r="DX648" i="2" s="1"/>
  <c r="DU648" i="2"/>
  <c r="DV648" i="2" s="1"/>
  <c r="EC648" i="2" s="1"/>
  <c r="CR648" i="2" s="1"/>
  <c r="CT648" i="2" s="1"/>
  <c r="DQ648" i="2"/>
  <c r="DR648" i="2" s="1"/>
  <c r="DS648" i="2" s="1"/>
  <c r="DF648" i="2"/>
  <c r="DJ648" i="2" s="1"/>
  <c r="CL648" i="2"/>
  <c r="CF648" i="2"/>
  <c r="CE648" i="2"/>
  <c r="CD648" i="2"/>
  <c r="CC648" i="2"/>
  <c r="BZ648" i="2"/>
  <c r="CK648" i="2" s="1"/>
  <c r="BY648" i="2"/>
  <c r="BX648" i="2"/>
  <c r="BW648" i="2"/>
  <c r="BV648" i="2"/>
  <c r="BP648" i="2"/>
  <c r="BO648" i="2"/>
  <c r="BN648" i="2"/>
  <c r="BM648" i="2"/>
  <c r="BL648" i="2"/>
  <c r="BK648" i="2"/>
  <c r="BJ648" i="2"/>
  <c r="BI648" i="2"/>
  <c r="AT648" i="2"/>
  <c r="V648" i="2"/>
  <c r="EA647" i="2"/>
  <c r="EB647" i="2" s="1"/>
  <c r="DY647" i="2"/>
  <c r="DZ647" i="2" s="1"/>
  <c r="DW647" i="2"/>
  <c r="DX647" i="2" s="1"/>
  <c r="DU647" i="2"/>
  <c r="DV647" i="2" s="1"/>
  <c r="EC647" i="2" s="1"/>
  <c r="CR647" i="2" s="1"/>
  <c r="CT647" i="2" s="1"/>
  <c r="DQ647" i="2"/>
  <c r="DR647" i="2" s="1"/>
  <c r="DS647" i="2" s="1"/>
  <c r="DF647" i="2"/>
  <c r="DJ647" i="2" s="1"/>
  <c r="CL647" i="2"/>
  <c r="CF647" i="2"/>
  <c r="CE647" i="2"/>
  <c r="CD647" i="2"/>
  <c r="CC647" i="2"/>
  <c r="BZ647" i="2"/>
  <c r="CK647" i="2" s="1"/>
  <c r="BY647" i="2"/>
  <c r="BX647" i="2"/>
  <c r="BW647" i="2"/>
  <c r="BV647" i="2"/>
  <c r="BP647" i="2"/>
  <c r="BO647" i="2"/>
  <c r="BN647" i="2"/>
  <c r="BM647" i="2"/>
  <c r="BL647" i="2"/>
  <c r="BK647" i="2"/>
  <c r="BJ647" i="2"/>
  <c r="BI647" i="2"/>
  <c r="AT647" i="2"/>
  <c r="V647" i="2"/>
  <c r="EA646" i="2"/>
  <c r="EB646" i="2" s="1"/>
  <c r="DY646" i="2"/>
  <c r="DZ646" i="2" s="1"/>
  <c r="DW646" i="2"/>
  <c r="DX646" i="2" s="1"/>
  <c r="DU646" i="2"/>
  <c r="DV646" i="2" s="1"/>
  <c r="EC646" i="2" s="1"/>
  <c r="CR646" i="2" s="1"/>
  <c r="CT646" i="2" s="1"/>
  <c r="DQ646" i="2"/>
  <c r="DR646" i="2" s="1"/>
  <c r="DS646" i="2" s="1"/>
  <c r="DF646" i="2"/>
  <c r="DJ646" i="2" s="1"/>
  <c r="CL646" i="2"/>
  <c r="CF646" i="2"/>
  <c r="CE646" i="2"/>
  <c r="CD646" i="2"/>
  <c r="CC646" i="2"/>
  <c r="BZ646" i="2"/>
  <c r="CK646" i="2" s="1"/>
  <c r="BY646" i="2"/>
  <c r="BX646" i="2"/>
  <c r="BW646" i="2"/>
  <c r="BV646" i="2"/>
  <c r="BP646" i="2"/>
  <c r="BO646" i="2"/>
  <c r="BN646" i="2"/>
  <c r="BM646" i="2"/>
  <c r="BL646" i="2"/>
  <c r="BK646" i="2"/>
  <c r="BJ646" i="2"/>
  <c r="BI646" i="2"/>
  <c r="AT646" i="2"/>
  <c r="V646" i="2"/>
  <c r="EA645" i="2"/>
  <c r="EB645" i="2" s="1"/>
  <c r="DY645" i="2"/>
  <c r="DZ645" i="2" s="1"/>
  <c r="DW645" i="2"/>
  <c r="DX645" i="2" s="1"/>
  <c r="DU645" i="2"/>
  <c r="DV645" i="2" s="1"/>
  <c r="EC645" i="2" s="1"/>
  <c r="CR645" i="2" s="1"/>
  <c r="CT645" i="2" s="1"/>
  <c r="DQ645" i="2"/>
  <c r="DR645" i="2" s="1"/>
  <c r="DS645" i="2" s="1"/>
  <c r="DF645" i="2"/>
  <c r="DJ645" i="2" s="1"/>
  <c r="CL645" i="2"/>
  <c r="CF645" i="2"/>
  <c r="CE645" i="2"/>
  <c r="CD645" i="2"/>
  <c r="CC645" i="2"/>
  <c r="BZ645" i="2"/>
  <c r="CK645" i="2" s="1"/>
  <c r="BY645" i="2"/>
  <c r="BX645" i="2"/>
  <c r="BW645" i="2"/>
  <c r="BV645" i="2"/>
  <c r="BP645" i="2"/>
  <c r="BO645" i="2"/>
  <c r="BN645" i="2"/>
  <c r="BM645" i="2"/>
  <c r="BL645" i="2"/>
  <c r="BK645" i="2"/>
  <c r="BJ645" i="2"/>
  <c r="BI645" i="2"/>
  <c r="AT645" i="2"/>
  <c r="V645" i="2"/>
  <c r="EA644" i="2"/>
  <c r="EB644" i="2" s="1"/>
  <c r="DY644" i="2"/>
  <c r="DZ644" i="2" s="1"/>
  <c r="DW644" i="2"/>
  <c r="DX644" i="2" s="1"/>
  <c r="DU644" i="2"/>
  <c r="DV644" i="2" s="1"/>
  <c r="EC644" i="2" s="1"/>
  <c r="CR644" i="2" s="1"/>
  <c r="CT644" i="2" s="1"/>
  <c r="DQ644" i="2"/>
  <c r="DR644" i="2" s="1"/>
  <c r="DS644" i="2" s="1"/>
  <c r="DF644" i="2"/>
  <c r="DJ644" i="2" s="1"/>
  <c r="CL644" i="2"/>
  <c r="CF644" i="2"/>
  <c r="CE644" i="2"/>
  <c r="CD644" i="2"/>
  <c r="CC644" i="2"/>
  <c r="BZ644" i="2"/>
  <c r="CK644" i="2" s="1"/>
  <c r="BY644" i="2"/>
  <c r="BX644" i="2"/>
  <c r="BW644" i="2"/>
  <c r="BV644" i="2"/>
  <c r="BP644" i="2"/>
  <c r="BO644" i="2"/>
  <c r="BN644" i="2"/>
  <c r="BM644" i="2"/>
  <c r="BL644" i="2"/>
  <c r="BK644" i="2"/>
  <c r="BJ644" i="2"/>
  <c r="BI644" i="2"/>
  <c r="AT644" i="2"/>
  <c r="V644" i="2"/>
  <c r="EA643" i="2"/>
  <c r="EB643" i="2" s="1"/>
  <c r="DY643" i="2"/>
  <c r="DZ643" i="2" s="1"/>
  <c r="DW643" i="2"/>
  <c r="DX643" i="2" s="1"/>
  <c r="DU643" i="2"/>
  <c r="DV643" i="2" s="1"/>
  <c r="EC643" i="2" s="1"/>
  <c r="CR643" i="2" s="1"/>
  <c r="CT643" i="2" s="1"/>
  <c r="DN643" i="2" s="1"/>
  <c r="DO643" i="2" s="1"/>
  <c r="DQ643" i="2"/>
  <c r="DR643" i="2" s="1"/>
  <c r="DS643" i="2" s="1"/>
  <c r="DF643" i="2"/>
  <c r="DJ643" i="2" s="1"/>
  <c r="CL643" i="2"/>
  <c r="CF643" i="2"/>
  <c r="CE643" i="2"/>
  <c r="CD643" i="2"/>
  <c r="CC643" i="2"/>
  <c r="BZ643" i="2"/>
  <c r="CK643" i="2" s="1"/>
  <c r="BY643" i="2"/>
  <c r="BX643" i="2"/>
  <c r="BW643" i="2"/>
  <c r="BV643" i="2"/>
  <c r="BP643" i="2"/>
  <c r="BO643" i="2"/>
  <c r="BN643" i="2"/>
  <c r="BM643" i="2"/>
  <c r="BL643" i="2"/>
  <c r="BK643" i="2"/>
  <c r="BJ643" i="2"/>
  <c r="BI643" i="2"/>
  <c r="AT643" i="2"/>
  <c r="V643" i="2"/>
  <c r="EA642" i="2"/>
  <c r="EB642" i="2" s="1"/>
  <c r="DY642" i="2"/>
  <c r="DZ642" i="2" s="1"/>
  <c r="DW642" i="2"/>
  <c r="DX642" i="2" s="1"/>
  <c r="DU642" i="2"/>
  <c r="DV642" i="2" s="1"/>
  <c r="EC642" i="2" s="1"/>
  <c r="CR642" i="2" s="1"/>
  <c r="CT642" i="2" s="1"/>
  <c r="DQ642" i="2"/>
  <c r="DR642" i="2" s="1"/>
  <c r="DS642" i="2" s="1"/>
  <c r="DF642" i="2"/>
  <c r="DJ642" i="2" s="1"/>
  <c r="CL642" i="2"/>
  <c r="CF642" i="2"/>
  <c r="CE642" i="2"/>
  <c r="CD642" i="2"/>
  <c r="CC642" i="2"/>
  <c r="BZ642" i="2"/>
  <c r="CK642" i="2" s="1"/>
  <c r="BY642" i="2"/>
  <c r="BX642" i="2"/>
  <c r="BW642" i="2"/>
  <c r="BV642" i="2"/>
  <c r="BP642" i="2"/>
  <c r="BO642" i="2"/>
  <c r="BN642" i="2"/>
  <c r="BM642" i="2"/>
  <c r="BL642" i="2"/>
  <c r="BK642" i="2"/>
  <c r="BJ642" i="2"/>
  <c r="BI642" i="2"/>
  <c r="AT642" i="2"/>
  <c r="V642" i="2"/>
  <c r="EA641" i="2"/>
  <c r="EB641" i="2" s="1"/>
  <c r="DY641" i="2"/>
  <c r="DZ641" i="2" s="1"/>
  <c r="DW641" i="2"/>
  <c r="DX641" i="2" s="1"/>
  <c r="DU641" i="2"/>
  <c r="DV641" i="2" s="1"/>
  <c r="EC641" i="2" s="1"/>
  <c r="CR641" i="2" s="1"/>
  <c r="CT641" i="2" s="1"/>
  <c r="DQ641" i="2"/>
  <c r="DR641" i="2" s="1"/>
  <c r="DS641" i="2" s="1"/>
  <c r="DF641" i="2"/>
  <c r="DJ641" i="2" s="1"/>
  <c r="CL641" i="2"/>
  <c r="CF641" i="2"/>
  <c r="CE641" i="2"/>
  <c r="CD641" i="2"/>
  <c r="CC641" i="2"/>
  <c r="BZ641" i="2"/>
  <c r="CK641" i="2" s="1"/>
  <c r="BY641" i="2"/>
  <c r="BX641" i="2"/>
  <c r="BW641" i="2"/>
  <c r="BV641" i="2"/>
  <c r="BP641" i="2"/>
  <c r="BO641" i="2"/>
  <c r="BN641" i="2"/>
  <c r="BM641" i="2"/>
  <c r="BL641" i="2"/>
  <c r="BK641" i="2"/>
  <c r="BJ641" i="2"/>
  <c r="BI641" i="2"/>
  <c r="AT641" i="2"/>
  <c r="V641" i="2"/>
  <c r="EA640" i="2"/>
  <c r="EB640" i="2" s="1"/>
  <c r="DY640" i="2"/>
  <c r="DZ640" i="2" s="1"/>
  <c r="DW640" i="2"/>
  <c r="DX640" i="2" s="1"/>
  <c r="DU640" i="2"/>
  <c r="DV640" i="2" s="1"/>
  <c r="EC640" i="2" s="1"/>
  <c r="CR640" i="2" s="1"/>
  <c r="CT640" i="2" s="1"/>
  <c r="DQ640" i="2"/>
  <c r="DR640" i="2" s="1"/>
  <c r="DS640" i="2" s="1"/>
  <c r="DF640" i="2"/>
  <c r="DJ640" i="2" s="1"/>
  <c r="CL640" i="2"/>
  <c r="CF640" i="2"/>
  <c r="CE640" i="2"/>
  <c r="CD640" i="2"/>
  <c r="CC640" i="2"/>
  <c r="BZ640" i="2"/>
  <c r="CK640" i="2" s="1"/>
  <c r="BY640" i="2"/>
  <c r="BX640" i="2"/>
  <c r="BW640" i="2"/>
  <c r="BV640" i="2"/>
  <c r="BP640" i="2"/>
  <c r="BO640" i="2"/>
  <c r="BN640" i="2"/>
  <c r="BM640" i="2"/>
  <c r="BL640" i="2"/>
  <c r="BK640" i="2"/>
  <c r="BJ640" i="2"/>
  <c r="BI640" i="2"/>
  <c r="AT640" i="2"/>
  <c r="V640" i="2"/>
  <c r="EA639" i="2"/>
  <c r="EB639" i="2" s="1"/>
  <c r="DY639" i="2"/>
  <c r="DZ639" i="2" s="1"/>
  <c r="DW639" i="2"/>
  <c r="DX639" i="2" s="1"/>
  <c r="DU639" i="2"/>
  <c r="DV639" i="2" s="1"/>
  <c r="EC639" i="2" s="1"/>
  <c r="CR639" i="2" s="1"/>
  <c r="CT639" i="2" s="1"/>
  <c r="DQ639" i="2"/>
  <c r="DR639" i="2" s="1"/>
  <c r="DS639" i="2" s="1"/>
  <c r="DF639" i="2"/>
  <c r="DJ639" i="2" s="1"/>
  <c r="CL639" i="2"/>
  <c r="CF639" i="2"/>
  <c r="CE639" i="2"/>
  <c r="CD639" i="2"/>
  <c r="CC639" i="2"/>
  <c r="BZ639" i="2"/>
  <c r="CK639" i="2" s="1"/>
  <c r="BY639" i="2"/>
  <c r="BX639" i="2"/>
  <c r="BW639" i="2"/>
  <c r="BV639" i="2"/>
  <c r="BP639" i="2"/>
  <c r="BO639" i="2"/>
  <c r="BN639" i="2"/>
  <c r="BM639" i="2"/>
  <c r="BL639" i="2"/>
  <c r="BK639" i="2"/>
  <c r="BJ639" i="2"/>
  <c r="BI639" i="2"/>
  <c r="AT639" i="2"/>
  <c r="V639" i="2"/>
  <c r="EA638" i="2"/>
  <c r="EB638" i="2" s="1"/>
  <c r="DY638" i="2"/>
  <c r="DZ638" i="2" s="1"/>
  <c r="DW638" i="2"/>
  <c r="DX638" i="2" s="1"/>
  <c r="DU638" i="2"/>
  <c r="DV638" i="2" s="1"/>
  <c r="EC638" i="2" s="1"/>
  <c r="CR638" i="2" s="1"/>
  <c r="CT638" i="2" s="1"/>
  <c r="DN638" i="2" s="1"/>
  <c r="DO638" i="2" s="1"/>
  <c r="DQ638" i="2"/>
  <c r="DR638" i="2" s="1"/>
  <c r="DS638" i="2" s="1"/>
  <c r="DF638" i="2"/>
  <c r="DJ638" i="2" s="1"/>
  <c r="CL638" i="2"/>
  <c r="CF638" i="2"/>
  <c r="CE638" i="2"/>
  <c r="CD638" i="2"/>
  <c r="CC638" i="2"/>
  <c r="BZ638" i="2"/>
  <c r="CK638" i="2" s="1"/>
  <c r="BY638" i="2"/>
  <c r="BX638" i="2"/>
  <c r="BW638" i="2"/>
  <c r="BV638" i="2"/>
  <c r="BP638" i="2"/>
  <c r="BO638" i="2"/>
  <c r="BN638" i="2"/>
  <c r="BM638" i="2"/>
  <c r="BL638" i="2"/>
  <c r="BK638" i="2"/>
  <c r="BJ638" i="2"/>
  <c r="BI638" i="2"/>
  <c r="AT638" i="2"/>
  <c r="V638" i="2"/>
  <c r="EA637" i="2"/>
  <c r="EB637" i="2" s="1"/>
  <c r="DY637" i="2"/>
  <c r="DZ637" i="2" s="1"/>
  <c r="DW637" i="2"/>
  <c r="DX637" i="2" s="1"/>
  <c r="DU637" i="2"/>
  <c r="DV637" i="2" s="1"/>
  <c r="EC637" i="2" s="1"/>
  <c r="CR637" i="2" s="1"/>
  <c r="CT637" i="2" s="1"/>
  <c r="DB637" i="2" s="1"/>
  <c r="DQ637" i="2"/>
  <c r="DR637" i="2" s="1"/>
  <c r="DS637" i="2" s="1"/>
  <c r="DF637" i="2"/>
  <c r="DJ637" i="2" s="1"/>
  <c r="CL637" i="2"/>
  <c r="CF637" i="2"/>
  <c r="CE637" i="2"/>
  <c r="CD637" i="2"/>
  <c r="CC637" i="2"/>
  <c r="BZ637" i="2"/>
  <c r="CK637" i="2" s="1"/>
  <c r="BY637" i="2"/>
  <c r="BX637" i="2"/>
  <c r="BW637" i="2"/>
  <c r="BV637" i="2"/>
  <c r="BP637" i="2"/>
  <c r="BO637" i="2"/>
  <c r="BN637" i="2"/>
  <c r="BM637" i="2"/>
  <c r="BL637" i="2"/>
  <c r="BK637" i="2"/>
  <c r="BJ637" i="2"/>
  <c r="BI637" i="2"/>
  <c r="AT637" i="2"/>
  <c r="V637" i="2"/>
  <c r="EA636" i="2"/>
  <c r="EB636" i="2" s="1"/>
  <c r="DY636" i="2"/>
  <c r="DZ636" i="2" s="1"/>
  <c r="DW636" i="2"/>
  <c r="DX636" i="2" s="1"/>
  <c r="DU636" i="2"/>
  <c r="DV636" i="2" s="1"/>
  <c r="EC636" i="2" s="1"/>
  <c r="CR636" i="2" s="1"/>
  <c r="CT636" i="2" s="1"/>
  <c r="DQ636" i="2"/>
  <c r="DR636" i="2" s="1"/>
  <c r="DS636" i="2" s="1"/>
  <c r="DF636" i="2"/>
  <c r="DJ636" i="2" s="1"/>
  <c r="CL636" i="2"/>
  <c r="CF636" i="2"/>
  <c r="CE636" i="2"/>
  <c r="CD636" i="2"/>
  <c r="CC636" i="2"/>
  <c r="BZ636" i="2"/>
  <c r="CK636" i="2" s="1"/>
  <c r="BY636" i="2"/>
  <c r="BX636" i="2"/>
  <c r="BW636" i="2"/>
  <c r="BV636" i="2"/>
  <c r="BP636" i="2"/>
  <c r="BO636" i="2"/>
  <c r="BN636" i="2"/>
  <c r="BM636" i="2"/>
  <c r="BL636" i="2"/>
  <c r="BK636" i="2"/>
  <c r="BJ636" i="2"/>
  <c r="BI636" i="2"/>
  <c r="AT636" i="2"/>
  <c r="V636" i="2"/>
  <c r="EA635" i="2"/>
  <c r="EB635" i="2" s="1"/>
  <c r="DY635" i="2"/>
  <c r="DZ635" i="2" s="1"/>
  <c r="DW635" i="2"/>
  <c r="DX635" i="2" s="1"/>
  <c r="DU635" i="2"/>
  <c r="DV635" i="2" s="1"/>
  <c r="EC635" i="2" s="1"/>
  <c r="CR635" i="2" s="1"/>
  <c r="CT635" i="2" s="1"/>
  <c r="DQ635" i="2"/>
  <c r="DR635" i="2" s="1"/>
  <c r="DS635" i="2" s="1"/>
  <c r="DF635" i="2"/>
  <c r="DJ635" i="2" s="1"/>
  <c r="CL635" i="2"/>
  <c r="CF635" i="2"/>
  <c r="CE635" i="2"/>
  <c r="CD635" i="2"/>
  <c r="CC635" i="2"/>
  <c r="BZ635" i="2"/>
  <c r="CK635" i="2" s="1"/>
  <c r="BY635" i="2"/>
  <c r="BX635" i="2"/>
  <c r="BW635" i="2"/>
  <c r="BV635" i="2"/>
  <c r="BP635" i="2"/>
  <c r="BO635" i="2"/>
  <c r="BN635" i="2"/>
  <c r="BM635" i="2"/>
  <c r="BL635" i="2"/>
  <c r="BK635" i="2"/>
  <c r="BJ635" i="2"/>
  <c r="BI635" i="2"/>
  <c r="AT635" i="2"/>
  <c r="V635" i="2"/>
  <c r="EA634" i="2"/>
  <c r="EB634" i="2" s="1"/>
  <c r="DY634" i="2"/>
  <c r="DZ634" i="2" s="1"/>
  <c r="DW634" i="2"/>
  <c r="DX634" i="2" s="1"/>
  <c r="DU634" i="2"/>
  <c r="DV634" i="2" s="1"/>
  <c r="EC634" i="2" s="1"/>
  <c r="CR634" i="2" s="1"/>
  <c r="CT634" i="2" s="1"/>
  <c r="DQ634" i="2"/>
  <c r="DR634" i="2" s="1"/>
  <c r="DS634" i="2" s="1"/>
  <c r="DF634" i="2"/>
  <c r="DJ634" i="2" s="1"/>
  <c r="CL634" i="2"/>
  <c r="CF634" i="2"/>
  <c r="CE634" i="2"/>
  <c r="CD634" i="2"/>
  <c r="CC634" i="2"/>
  <c r="BZ634" i="2"/>
  <c r="CK634" i="2" s="1"/>
  <c r="BY634" i="2"/>
  <c r="BX634" i="2"/>
  <c r="BW634" i="2"/>
  <c r="BV634" i="2"/>
  <c r="BP634" i="2"/>
  <c r="BO634" i="2"/>
  <c r="BN634" i="2"/>
  <c r="BM634" i="2"/>
  <c r="BL634" i="2"/>
  <c r="BK634" i="2"/>
  <c r="BJ634" i="2"/>
  <c r="BI634" i="2"/>
  <c r="AT634" i="2"/>
  <c r="V634" i="2"/>
  <c r="EA633" i="2"/>
  <c r="EB633" i="2" s="1"/>
  <c r="DY633" i="2"/>
  <c r="DZ633" i="2" s="1"/>
  <c r="DW633" i="2"/>
  <c r="DX633" i="2" s="1"/>
  <c r="DU633" i="2"/>
  <c r="DV633" i="2" s="1"/>
  <c r="EC633" i="2" s="1"/>
  <c r="CR633" i="2" s="1"/>
  <c r="CT633" i="2" s="1"/>
  <c r="DQ633" i="2"/>
  <c r="DR633" i="2" s="1"/>
  <c r="DS633" i="2" s="1"/>
  <c r="DF633" i="2"/>
  <c r="DJ633" i="2" s="1"/>
  <c r="CL633" i="2"/>
  <c r="CF633" i="2"/>
  <c r="CE633" i="2"/>
  <c r="CD633" i="2"/>
  <c r="CC633" i="2"/>
  <c r="BZ633" i="2"/>
  <c r="CK633" i="2" s="1"/>
  <c r="BY633" i="2"/>
  <c r="BX633" i="2"/>
  <c r="BW633" i="2"/>
  <c r="BV633" i="2"/>
  <c r="BP633" i="2"/>
  <c r="BO633" i="2"/>
  <c r="BN633" i="2"/>
  <c r="BM633" i="2"/>
  <c r="BL633" i="2"/>
  <c r="BK633" i="2"/>
  <c r="BJ633" i="2"/>
  <c r="BI633" i="2"/>
  <c r="AT633" i="2"/>
  <c r="V633" i="2"/>
  <c r="EA632" i="2"/>
  <c r="EB632" i="2" s="1"/>
  <c r="DY632" i="2"/>
  <c r="DZ632" i="2" s="1"/>
  <c r="DW632" i="2"/>
  <c r="DX632" i="2" s="1"/>
  <c r="DU632" i="2"/>
  <c r="DV632" i="2" s="1"/>
  <c r="EC632" i="2" s="1"/>
  <c r="CR632" i="2" s="1"/>
  <c r="CT632" i="2" s="1"/>
  <c r="DQ632" i="2"/>
  <c r="DR632" i="2" s="1"/>
  <c r="DS632" i="2" s="1"/>
  <c r="DF632" i="2"/>
  <c r="DJ632" i="2" s="1"/>
  <c r="CL632" i="2"/>
  <c r="CF632" i="2"/>
  <c r="CE632" i="2"/>
  <c r="CD632" i="2"/>
  <c r="CC632" i="2"/>
  <c r="BZ632" i="2"/>
  <c r="CK632" i="2" s="1"/>
  <c r="BY632" i="2"/>
  <c r="BX632" i="2"/>
  <c r="BW632" i="2"/>
  <c r="BV632" i="2"/>
  <c r="BP632" i="2"/>
  <c r="BO632" i="2"/>
  <c r="BN632" i="2"/>
  <c r="BM632" i="2"/>
  <c r="BL632" i="2"/>
  <c r="BK632" i="2"/>
  <c r="BJ632" i="2"/>
  <c r="BI632" i="2"/>
  <c r="AT632" i="2"/>
  <c r="V632" i="2"/>
  <c r="EA631" i="2"/>
  <c r="EB631" i="2" s="1"/>
  <c r="DY631" i="2"/>
  <c r="DZ631" i="2" s="1"/>
  <c r="DW631" i="2"/>
  <c r="DX631" i="2" s="1"/>
  <c r="DU631" i="2"/>
  <c r="DV631" i="2" s="1"/>
  <c r="EC631" i="2" s="1"/>
  <c r="CR631" i="2" s="1"/>
  <c r="CT631" i="2" s="1"/>
  <c r="DE631" i="2" s="1"/>
  <c r="DQ631" i="2"/>
  <c r="DR631" i="2" s="1"/>
  <c r="DS631" i="2" s="1"/>
  <c r="DF631" i="2"/>
  <c r="DJ631" i="2" s="1"/>
  <c r="CL631" i="2"/>
  <c r="CF631" i="2"/>
  <c r="CE631" i="2"/>
  <c r="CD631" i="2"/>
  <c r="CC631" i="2"/>
  <c r="BZ631" i="2"/>
  <c r="CK631" i="2" s="1"/>
  <c r="BY631" i="2"/>
  <c r="BX631" i="2"/>
  <c r="BW631" i="2"/>
  <c r="BV631" i="2"/>
  <c r="BP631" i="2"/>
  <c r="BO631" i="2"/>
  <c r="BN631" i="2"/>
  <c r="BM631" i="2"/>
  <c r="BL631" i="2"/>
  <c r="BK631" i="2"/>
  <c r="BJ631" i="2"/>
  <c r="BI631" i="2"/>
  <c r="AT631" i="2"/>
  <c r="V631" i="2"/>
  <c r="EA630" i="2"/>
  <c r="EB630" i="2" s="1"/>
  <c r="DY630" i="2"/>
  <c r="DZ630" i="2" s="1"/>
  <c r="DW630" i="2"/>
  <c r="DX630" i="2" s="1"/>
  <c r="DU630" i="2"/>
  <c r="DV630" i="2" s="1"/>
  <c r="EC630" i="2" s="1"/>
  <c r="CR630" i="2" s="1"/>
  <c r="CT630" i="2" s="1"/>
  <c r="DQ630" i="2"/>
  <c r="DR630" i="2" s="1"/>
  <c r="DS630" i="2" s="1"/>
  <c r="DF630" i="2"/>
  <c r="DJ630" i="2" s="1"/>
  <c r="CL630" i="2"/>
  <c r="CF630" i="2"/>
  <c r="CE630" i="2"/>
  <c r="CD630" i="2"/>
  <c r="CC630" i="2"/>
  <c r="BZ630" i="2"/>
  <c r="CK630" i="2" s="1"/>
  <c r="BY630" i="2"/>
  <c r="BX630" i="2"/>
  <c r="BW630" i="2"/>
  <c r="BV630" i="2"/>
  <c r="BP630" i="2"/>
  <c r="BO630" i="2"/>
  <c r="BN630" i="2"/>
  <c r="BM630" i="2"/>
  <c r="BL630" i="2"/>
  <c r="BK630" i="2"/>
  <c r="BJ630" i="2"/>
  <c r="BI630" i="2"/>
  <c r="AT630" i="2"/>
  <c r="V630" i="2"/>
  <c r="EA629" i="2"/>
  <c r="EB629" i="2" s="1"/>
  <c r="DY629" i="2"/>
  <c r="DZ629" i="2" s="1"/>
  <c r="DW629" i="2"/>
  <c r="DX629" i="2" s="1"/>
  <c r="DU629" i="2"/>
  <c r="DV629" i="2" s="1"/>
  <c r="EC629" i="2" s="1"/>
  <c r="CR629" i="2" s="1"/>
  <c r="CT629" i="2" s="1"/>
  <c r="DQ629" i="2"/>
  <c r="DR629" i="2" s="1"/>
  <c r="DS629" i="2" s="1"/>
  <c r="DF629" i="2"/>
  <c r="DJ629" i="2" s="1"/>
  <c r="CL629" i="2"/>
  <c r="CF629" i="2"/>
  <c r="CE629" i="2"/>
  <c r="CD629" i="2"/>
  <c r="CC629" i="2"/>
  <c r="BZ629" i="2"/>
  <c r="CK629" i="2" s="1"/>
  <c r="BY629" i="2"/>
  <c r="BX629" i="2"/>
  <c r="BW629" i="2"/>
  <c r="BV629" i="2"/>
  <c r="BP629" i="2"/>
  <c r="BO629" i="2"/>
  <c r="BN629" i="2"/>
  <c r="BM629" i="2"/>
  <c r="BL629" i="2"/>
  <c r="BK629" i="2"/>
  <c r="BJ629" i="2"/>
  <c r="BI629" i="2"/>
  <c r="AT629" i="2"/>
  <c r="V629" i="2"/>
  <c r="EA628" i="2"/>
  <c r="EB628" i="2" s="1"/>
  <c r="DY628" i="2"/>
  <c r="DZ628" i="2" s="1"/>
  <c r="DW628" i="2"/>
  <c r="DX628" i="2" s="1"/>
  <c r="DU628" i="2"/>
  <c r="DV628" i="2" s="1"/>
  <c r="EC628" i="2" s="1"/>
  <c r="CR628" i="2" s="1"/>
  <c r="CT628" i="2" s="1"/>
  <c r="DQ628" i="2"/>
  <c r="DR628" i="2" s="1"/>
  <c r="DS628" i="2" s="1"/>
  <c r="DF628" i="2"/>
  <c r="DJ628" i="2" s="1"/>
  <c r="CL628" i="2"/>
  <c r="CF628" i="2"/>
  <c r="CE628" i="2"/>
  <c r="CD628" i="2"/>
  <c r="CC628" i="2"/>
  <c r="BZ628" i="2"/>
  <c r="CK628" i="2" s="1"/>
  <c r="BY628" i="2"/>
  <c r="BX628" i="2"/>
  <c r="BW628" i="2"/>
  <c r="BV628" i="2"/>
  <c r="BP628" i="2"/>
  <c r="BO628" i="2"/>
  <c r="BN628" i="2"/>
  <c r="BM628" i="2"/>
  <c r="BL628" i="2"/>
  <c r="BK628" i="2"/>
  <c r="BJ628" i="2"/>
  <c r="BI628" i="2"/>
  <c r="AT628" i="2"/>
  <c r="V628" i="2"/>
  <c r="EA627" i="2"/>
  <c r="EB627" i="2" s="1"/>
  <c r="DY627" i="2"/>
  <c r="DZ627" i="2" s="1"/>
  <c r="DW627" i="2"/>
  <c r="DX627" i="2" s="1"/>
  <c r="DU627" i="2"/>
  <c r="DV627" i="2" s="1"/>
  <c r="EC627" i="2" s="1"/>
  <c r="CR627" i="2" s="1"/>
  <c r="CT627" i="2" s="1"/>
  <c r="DQ627" i="2"/>
  <c r="DR627" i="2" s="1"/>
  <c r="DS627" i="2" s="1"/>
  <c r="DF627" i="2"/>
  <c r="DJ627" i="2" s="1"/>
  <c r="CL627" i="2"/>
  <c r="CF627" i="2"/>
  <c r="CE627" i="2"/>
  <c r="CD627" i="2"/>
  <c r="CC627" i="2"/>
  <c r="BZ627" i="2"/>
  <c r="CK627" i="2" s="1"/>
  <c r="BY627" i="2"/>
  <c r="BX627" i="2"/>
  <c r="BW627" i="2"/>
  <c r="BV627" i="2"/>
  <c r="BP627" i="2"/>
  <c r="BO627" i="2"/>
  <c r="BN627" i="2"/>
  <c r="BM627" i="2"/>
  <c r="BL627" i="2"/>
  <c r="BK627" i="2"/>
  <c r="BJ627" i="2"/>
  <c r="BI627" i="2"/>
  <c r="AT627" i="2"/>
  <c r="V627" i="2"/>
  <c r="EA626" i="2"/>
  <c r="EB626" i="2" s="1"/>
  <c r="DY626" i="2"/>
  <c r="DZ626" i="2" s="1"/>
  <c r="DW626" i="2"/>
  <c r="DX626" i="2" s="1"/>
  <c r="DU626" i="2"/>
  <c r="DV626" i="2" s="1"/>
  <c r="EC626" i="2" s="1"/>
  <c r="CR626" i="2" s="1"/>
  <c r="CT626" i="2" s="1"/>
  <c r="DQ626" i="2"/>
  <c r="DR626" i="2" s="1"/>
  <c r="DS626" i="2" s="1"/>
  <c r="DF626" i="2"/>
  <c r="DJ626" i="2" s="1"/>
  <c r="CL626" i="2"/>
  <c r="CF626" i="2"/>
  <c r="CE626" i="2"/>
  <c r="CD626" i="2"/>
  <c r="CC626" i="2"/>
  <c r="BZ626" i="2"/>
  <c r="CK626" i="2" s="1"/>
  <c r="BY626" i="2"/>
  <c r="BX626" i="2"/>
  <c r="BW626" i="2"/>
  <c r="BV626" i="2"/>
  <c r="BP626" i="2"/>
  <c r="BO626" i="2"/>
  <c r="BN626" i="2"/>
  <c r="BM626" i="2"/>
  <c r="BL626" i="2"/>
  <c r="BK626" i="2"/>
  <c r="BJ626" i="2"/>
  <c r="BI626" i="2"/>
  <c r="AT626" i="2"/>
  <c r="V626" i="2"/>
  <c r="EA625" i="2"/>
  <c r="EB625" i="2" s="1"/>
  <c r="DY625" i="2"/>
  <c r="DZ625" i="2" s="1"/>
  <c r="DW625" i="2"/>
  <c r="DX625" i="2" s="1"/>
  <c r="DU625" i="2"/>
  <c r="DV625" i="2" s="1"/>
  <c r="EC625" i="2" s="1"/>
  <c r="CR625" i="2" s="1"/>
  <c r="CT625" i="2" s="1"/>
  <c r="DQ625" i="2"/>
  <c r="DR625" i="2" s="1"/>
  <c r="DS625" i="2" s="1"/>
  <c r="DF625" i="2"/>
  <c r="DJ625" i="2" s="1"/>
  <c r="CL625" i="2"/>
  <c r="CF625" i="2"/>
  <c r="CE625" i="2"/>
  <c r="CD625" i="2"/>
  <c r="CC625" i="2"/>
  <c r="BZ625" i="2"/>
  <c r="CK625" i="2" s="1"/>
  <c r="BY625" i="2"/>
  <c r="BX625" i="2"/>
  <c r="BW625" i="2"/>
  <c r="BV625" i="2"/>
  <c r="BP625" i="2"/>
  <c r="BO625" i="2"/>
  <c r="BN625" i="2"/>
  <c r="BM625" i="2"/>
  <c r="BL625" i="2"/>
  <c r="BK625" i="2"/>
  <c r="BJ625" i="2"/>
  <c r="BI625" i="2"/>
  <c r="AT625" i="2"/>
  <c r="V625" i="2"/>
  <c r="EA624" i="2"/>
  <c r="EB624" i="2" s="1"/>
  <c r="DY624" i="2"/>
  <c r="DZ624" i="2" s="1"/>
  <c r="DW624" i="2"/>
  <c r="DX624" i="2" s="1"/>
  <c r="DU624" i="2"/>
  <c r="DV624" i="2" s="1"/>
  <c r="EC624" i="2" s="1"/>
  <c r="CR624" i="2" s="1"/>
  <c r="CT624" i="2" s="1"/>
  <c r="DN624" i="2" s="1"/>
  <c r="DO624" i="2" s="1"/>
  <c r="DQ624" i="2"/>
  <c r="DR624" i="2" s="1"/>
  <c r="DS624" i="2" s="1"/>
  <c r="DF624" i="2"/>
  <c r="DJ624" i="2" s="1"/>
  <c r="CL624" i="2"/>
  <c r="CF624" i="2"/>
  <c r="CE624" i="2"/>
  <c r="CD624" i="2"/>
  <c r="CC624" i="2"/>
  <c r="BZ624" i="2"/>
  <c r="CK624" i="2" s="1"/>
  <c r="BY624" i="2"/>
  <c r="BX624" i="2"/>
  <c r="BW624" i="2"/>
  <c r="BV624" i="2"/>
  <c r="BP624" i="2"/>
  <c r="BO624" i="2"/>
  <c r="BN624" i="2"/>
  <c r="BM624" i="2"/>
  <c r="BL624" i="2"/>
  <c r="BK624" i="2"/>
  <c r="BJ624" i="2"/>
  <c r="BI624" i="2"/>
  <c r="AT624" i="2"/>
  <c r="V624" i="2"/>
  <c r="EA623" i="2"/>
  <c r="EB623" i="2" s="1"/>
  <c r="DY623" i="2"/>
  <c r="DZ623" i="2" s="1"/>
  <c r="DW623" i="2"/>
  <c r="DX623" i="2" s="1"/>
  <c r="DU623" i="2"/>
  <c r="DV623" i="2" s="1"/>
  <c r="EC623" i="2" s="1"/>
  <c r="CR623" i="2" s="1"/>
  <c r="CT623" i="2" s="1"/>
  <c r="DQ623" i="2"/>
  <c r="DR623" i="2" s="1"/>
  <c r="DS623" i="2" s="1"/>
  <c r="DF623" i="2"/>
  <c r="DJ623" i="2" s="1"/>
  <c r="CL623" i="2"/>
  <c r="CF623" i="2"/>
  <c r="CE623" i="2"/>
  <c r="CD623" i="2"/>
  <c r="CC623" i="2"/>
  <c r="BZ623" i="2"/>
  <c r="CK623" i="2" s="1"/>
  <c r="BY623" i="2"/>
  <c r="BX623" i="2"/>
  <c r="BW623" i="2"/>
  <c r="BV623" i="2"/>
  <c r="BP623" i="2"/>
  <c r="BO623" i="2"/>
  <c r="BN623" i="2"/>
  <c r="BM623" i="2"/>
  <c r="BL623" i="2"/>
  <c r="BK623" i="2"/>
  <c r="BJ623" i="2"/>
  <c r="BI623" i="2"/>
  <c r="AT623" i="2"/>
  <c r="V623" i="2"/>
  <c r="EA622" i="2"/>
  <c r="EB622" i="2" s="1"/>
  <c r="DY622" i="2"/>
  <c r="DZ622" i="2" s="1"/>
  <c r="DW622" i="2"/>
  <c r="DX622" i="2" s="1"/>
  <c r="DU622" i="2"/>
  <c r="DV622" i="2" s="1"/>
  <c r="EC622" i="2" s="1"/>
  <c r="CR622" i="2" s="1"/>
  <c r="CT622" i="2" s="1"/>
  <c r="DQ622" i="2"/>
  <c r="DR622" i="2" s="1"/>
  <c r="DS622" i="2" s="1"/>
  <c r="DF622" i="2"/>
  <c r="DJ622" i="2" s="1"/>
  <c r="CL622" i="2"/>
  <c r="CF622" i="2"/>
  <c r="CE622" i="2"/>
  <c r="CD622" i="2"/>
  <c r="CC622" i="2"/>
  <c r="BZ622" i="2"/>
  <c r="CK622" i="2" s="1"/>
  <c r="BY622" i="2"/>
  <c r="BX622" i="2"/>
  <c r="BW622" i="2"/>
  <c r="BV622" i="2"/>
  <c r="BP622" i="2"/>
  <c r="BO622" i="2"/>
  <c r="BN622" i="2"/>
  <c r="BM622" i="2"/>
  <c r="BL622" i="2"/>
  <c r="BK622" i="2"/>
  <c r="BJ622" i="2"/>
  <c r="BI622" i="2"/>
  <c r="AT622" i="2"/>
  <c r="V622" i="2"/>
  <c r="EA621" i="2"/>
  <c r="EB621" i="2" s="1"/>
  <c r="DY621" i="2"/>
  <c r="DZ621" i="2" s="1"/>
  <c r="DW621" i="2"/>
  <c r="DX621" i="2" s="1"/>
  <c r="DU621" i="2"/>
  <c r="DV621" i="2" s="1"/>
  <c r="EC621" i="2" s="1"/>
  <c r="CR621" i="2" s="1"/>
  <c r="CT621" i="2" s="1"/>
  <c r="DQ621" i="2"/>
  <c r="DR621" i="2" s="1"/>
  <c r="DS621" i="2" s="1"/>
  <c r="DF621" i="2"/>
  <c r="DJ621" i="2" s="1"/>
  <c r="CL621" i="2"/>
  <c r="CF621" i="2"/>
  <c r="CE621" i="2"/>
  <c r="CD621" i="2"/>
  <c r="CC621" i="2"/>
  <c r="BZ621" i="2"/>
  <c r="CK621" i="2" s="1"/>
  <c r="BY621" i="2"/>
  <c r="BX621" i="2"/>
  <c r="BW621" i="2"/>
  <c r="BV621" i="2"/>
  <c r="BP621" i="2"/>
  <c r="BO621" i="2"/>
  <c r="BN621" i="2"/>
  <c r="BM621" i="2"/>
  <c r="BL621" i="2"/>
  <c r="BK621" i="2"/>
  <c r="BJ621" i="2"/>
  <c r="BI621" i="2"/>
  <c r="AT621" i="2"/>
  <c r="V621" i="2"/>
  <c r="EA620" i="2"/>
  <c r="EB620" i="2" s="1"/>
  <c r="DY620" i="2"/>
  <c r="DZ620" i="2" s="1"/>
  <c r="DW620" i="2"/>
  <c r="DX620" i="2" s="1"/>
  <c r="DU620" i="2"/>
  <c r="DV620" i="2" s="1"/>
  <c r="EC620" i="2" s="1"/>
  <c r="CR620" i="2" s="1"/>
  <c r="CT620" i="2" s="1"/>
  <c r="DQ620" i="2"/>
  <c r="DR620" i="2" s="1"/>
  <c r="DS620" i="2" s="1"/>
  <c r="DF620" i="2"/>
  <c r="DJ620" i="2" s="1"/>
  <c r="CL620" i="2"/>
  <c r="CF620" i="2"/>
  <c r="CE620" i="2"/>
  <c r="CD620" i="2"/>
  <c r="CC620" i="2"/>
  <c r="BZ620" i="2"/>
  <c r="CK620" i="2" s="1"/>
  <c r="BY620" i="2"/>
  <c r="BX620" i="2"/>
  <c r="BW620" i="2"/>
  <c r="BV620" i="2"/>
  <c r="BP620" i="2"/>
  <c r="BO620" i="2"/>
  <c r="BN620" i="2"/>
  <c r="BM620" i="2"/>
  <c r="BL620" i="2"/>
  <c r="BK620" i="2"/>
  <c r="BJ620" i="2"/>
  <c r="BI620" i="2"/>
  <c r="AT620" i="2"/>
  <c r="V620" i="2"/>
  <c r="EA619" i="2"/>
  <c r="EB619" i="2" s="1"/>
  <c r="DY619" i="2"/>
  <c r="DZ619" i="2" s="1"/>
  <c r="DW619" i="2"/>
  <c r="DX619" i="2" s="1"/>
  <c r="DU619" i="2"/>
  <c r="DV619" i="2" s="1"/>
  <c r="EC619" i="2" s="1"/>
  <c r="CR619" i="2" s="1"/>
  <c r="CT619" i="2" s="1"/>
  <c r="DQ619" i="2"/>
  <c r="DR619" i="2" s="1"/>
  <c r="DS619" i="2" s="1"/>
  <c r="DF619" i="2"/>
  <c r="DJ619" i="2" s="1"/>
  <c r="CL619" i="2"/>
  <c r="CF619" i="2"/>
  <c r="CE619" i="2"/>
  <c r="CD619" i="2"/>
  <c r="CC619" i="2"/>
  <c r="BZ619" i="2"/>
  <c r="CK619" i="2" s="1"/>
  <c r="BY619" i="2"/>
  <c r="BX619" i="2"/>
  <c r="BW619" i="2"/>
  <c r="BV619" i="2"/>
  <c r="BP619" i="2"/>
  <c r="BO619" i="2"/>
  <c r="BN619" i="2"/>
  <c r="BM619" i="2"/>
  <c r="BL619" i="2"/>
  <c r="BK619" i="2"/>
  <c r="BJ619" i="2"/>
  <c r="BI619" i="2"/>
  <c r="AT619" i="2"/>
  <c r="V619" i="2"/>
  <c r="EA618" i="2"/>
  <c r="EB618" i="2" s="1"/>
  <c r="DY618" i="2"/>
  <c r="DZ618" i="2" s="1"/>
  <c r="DW618" i="2"/>
  <c r="DX618" i="2" s="1"/>
  <c r="DU618" i="2"/>
  <c r="DV618" i="2" s="1"/>
  <c r="EC618" i="2" s="1"/>
  <c r="CR618" i="2" s="1"/>
  <c r="CT618" i="2" s="1"/>
  <c r="DQ618" i="2"/>
  <c r="DR618" i="2" s="1"/>
  <c r="DS618" i="2" s="1"/>
  <c r="DF618" i="2"/>
  <c r="DJ618" i="2" s="1"/>
  <c r="CL618" i="2"/>
  <c r="CF618" i="2"/>
  <c r="CE618" i="2"/>
  <c r="CD618" i="2"/>
  <c r="CC618" i="2"/>
  <c r="BZ618" i="2"/>
  <c r="CK618" i="2" s="1"/>
  <c r="BY618" i="2"/>
  <c r="BX618" i="2"/>
  <c r="BW618" i="2"/>
  <c r="BV618" i="2"/>
  <c r="BP618" i="2"/>
  <c r="BO618" i="2"/>
  <c r="BN618" i="2"/>
  <c r="BM618" i="2"/>
  <c r="BL618" i="2"/>
  <c r="BK618" i="2"/>
  <c r="BJ618" i="2"/>
  <c r="BI618" i="2"/>
  <c r="AT618" i="2"/>
  <c r="V618" i="2"/>
  <c r="EA617" i="2"/>
  <c r="EB617" i="2" s="1"/>
  <c r="DY617" i="2"/>
  <c r="DZ617" i="2" s="1"/>
  <c r="DW617" i="2"/>
  <c r="DX617" i="2" s="1"/>
  <c r="DU617" i="2"/>
  <c r="DV617" i="2" s="1"/>
  <c r="EC617" i="2" s="1"/>
  <c r="CR617" i="2" s="1"/>
  <c r="CT617" i="2" s="1"/>
  <c r="DQ617" i="2"/>
  <c r="DR617" i="2" s="1"/>
  <c r="DS617" i="2" s="1"/>
  <c r="DF617" i="2"/>
  <c r="DJ617" i="2" s="1"/>
  <c r="CL617" i="2"/>
  <c r="CF617" i="2"/>
  <c r="CE617" i="2"/>
  <c r="CD617" i="2"/>
  <c r="CC617" i="2"/>
  <c r="BZ617" i="2"/>
  <c r="CK617" i="2" s="1"/>
  <c r="BY617" i="2"/>
  <c r="BX617" i="2"/>
  <c r="BW617" i="2"/>
  <c r="BV617" i="2"/>
  <c r="BP617" i="2"/>
  <c r="BO617" i="2"/>
  <c r="BN617" i="2"/>
  <c r="BM617" i="2"/>
  <c r="BL617" i="2"/>
  <c r="BK617" i="2"/>
  <c r="BJ617" i="2"/>
  <c r="BI617" i="2"/>
  <c r="AT617" i="2"/>
  <c r="V617" i="2"/>
  <c r="EA616" i="2"/>
  <c r="EB616" i="2" s="1"/>
  <c r="DY616" i="2"/>
  <c r="DZ616" i="2" s="1"/>
  <c r="DW616" i="2"/>
  <c r="DX616" i="2" s="1"/>
  <c r="DU616" i="2"/>
  <c r="DV616" i="2" s="1"/>
  <c r="EC616" i="2" s="1"/>
  <c r="CR616" i="2" s="1"/>
  <c r="CT616" i="2" s="1"/>
  <c r="DQ616" i="2"/>
  <c r="DR616" i="2" s="1"/>
  <c r="DS616" i="2" s="1"/>
  <c r="DF616" i="2"/>
  <c r="DJ616" i="2" s="1"/>
  <c r="CL616" i="2"/>
  <c r="CF616" i="2"/>
  <c r="CE616" i="2"/>
  <c r="CD616" i="2"/>
  <c r="CC616" i="2"/>
  <c r="BZ616" i="2"/>
  <c r="CK616" i="2" s="1"/>
  <c r="BY616" i="2"/>
  <c r="BX616" i="2"/>
  <c r="BW616" i="2"/>
  <c r="BV616" i="2"/>
  <c r="BP616" i="2"/>
  <c r="BO616" i="2"/>
  <c r="BN616" i="2"/>
  <c r="BM616" i="2"/>
  <c r="BL616" i="2"/>
  <c r="BK616" i="2"/>
  <c r="BJ616" i="2"/>
  <c r="BI616" i="2"/>
  <c r="AT616" i="2"/>
  <c r="V616" i="2"/>
  <c r="EA615" i="2"/>
  <c r="EB615" i="2" s="1"/>
  <c r="DY615" i="2"/>
  <c r="DZ615" i="2" s="1"/>
  <c r="DW615" i="2"/>
  <c r="DX615" i="2" s="1"/>
  <c r="DU615" i="2"/>
  <c r="DV615" i="2" s="1"/>
  <c r="EC615" i="2" s="1"/>
  <c r="CR615" i="2" s="1"/>
  <c r="CT615" i="2" s="1"/>
  <c r="DQ615" i="2"/>
  <c r="DR615" i="2" s="1"/>
  <c r="DS615" i="2" s="1"/>
  <c r="DF615" i="2"/>
  <c r="DJ615" i="2" s="1"/>
  <c r="CL615" i="2"/>
  <c r="CF615" i="2"/>
  <c r="CE615" i="2"/>
  <c r="CD615" i="2"/>
  <c r="CC615" i="2"/>
  <c r="BZ615" i="2"/>
  <c r="CK615" i="2" s="1"/>
  <c r="BY615" i="2"/>
  <c r="BX615" i="2"/>
  <c r="BW615" i="2"/>
  <c r="BV615" i="2"/>
  <c r="BP615" i="2"/>
  <c r="BO615" i="2"/>
  <c r="BN615" i="2"/>
  <c r="BM615" i="2"/>
  <c r="BL615" i="2"/>
  <c r="BK615" i="2"/>
  <c r="BJ615" i="2"/>
  <c r="BI615" i="2"/>
  <c r="AT615" i="2"/>
  <c r="V615" i="2"/>
  <c r="CL16" i="2"/>
  <c r="CL17" i="2"/>
  <c r="CL18" i="2"/>
  <c r="CL19" i="2"/>
  <c r="CL20" i="2"/>
  <c r="CL21" i="2"/>
  <c r="CL22" i="2"/>
  <c r="CL23" i="2"/>
  <c r="CL24" i="2"/>
  <c r="CL25" i="2"/>
  <c r="CL26" i="2"/>
  <c r="CL27" i="2"/>
  <c r="CL28" i="2"/>
  <c r="CL29" i="2"/>
  <c r="CL30" i="2"/>
  <c r="CL31" i="2"/>
  <c r="CL32" i="2"/>
  <c r="CL33" i="2"/>
  <c r="CL34" i="2"/>
  <c r="CL35" i="2"/>
  <c r="CL36" i="2"/>
  <c r="CL37" i="2"/>
  <c r="CL38" i="2"/>
  <c r="CL39" i="2"/>
  <c r="CL40" i="2"/>
  <c r="CL41" i="2"/>
  <c r="CL42" i="2"/>
  <c r="CL43" i="2"/>
  <c r="CL44" i="2"/>
  <c r="CL45" i="2"/>
  <c r="CL46" i="2"/>
  <c r="CL47" i="2"/>
  <c r="CL48" i="2"/>
  <c r="CL49" i="2"/>
  <c r="CL50" i="2"/>
  <c r="CL51" i="2"/>
  <c r="CL52" i="2"/>
  <c r="CL53" i="2"/>
  <c r="CL54" i="2"/>
  <c r="CL55" i="2"/>
  <c r="CL56" i="2"/>
  <c r="CL57" i="2"/>
  <c r="CL58" i="2"/>
  <c r="CL59" i="2"/>
  <c r="CL60" i="2"/>
  <c r="CL61" i="2"/>
  <c r="CL62" i="2"/>
  <c r="CL63" i="2"/>
  <c r="CL64" i="2"/>
  <c r="CL65" i="2"/>
  <c r="CL66" i="2"/>
  <c r="CL67" i="2"/>
  <c r="CL68" i="2"/>
  <c r="CL69" i="2"/>
  <c r="CL70" i="2"/>
  <c r="CL71" i="2"/>
  <c r="CL72" i="2"/>
  <c r="CL73" i="2"/>
  <c r="CL74" i="2"/>
  <c r="CL75" i="2"/>
  <c r="CL76" i="2"/>
  <c r="CL77" i="2"/>
  <c r="CL78" i="2"/>
  <c r="CL79" i="2"/>
  <c r="CL80" i="2"/>
  <c r="CL81" i="2"/>
  <c r="CL82" i="2"/>
  <c r="CL83" i="2"/>
  <c r="CL84" i="2"/>
  <c r="CL85" i="2"/>
  <c r="CL86" i="2"/>
  <c r="CL87" i="2"/>
  <c r="CL88" i="2"/>
  <c r="CL89" i="2"/>
  <c r="CL90" i="2"/>
  <c r="CL91" i="2"/>
  <c r="CL92" i="2"/>
  <c r="CL93" i="2"/>
  <c r="CL94" i="2"/>
  <c r="CL95" i="2"/>
  <c r="CL96" i="2"/>
  <c r="CL97" i="2"/>
  <c r="CL98" i="2"/>
  <c r="CL99" i="2"/>
  <c r="CL100" i="2"/>
  <c r="CL101" i="2"/>
  <c r="CL102" i="2"/>
  <c r="CL103" i="2"/>
  <c r="CL104" i="2"/>
  <c r="CL105" i="2"/>
  <c r="CL106" i="2"/>
  <c r="CL107" i="2"/>
  <c r="CL108" i="2"/>
  <c r="CL109" i="2"/>
  <c r="CL110" i="2"/>
  <c r="CL111" i="2"/>
  <c r="CL112" i="2"/>
  <c r="CL113" i="2"/>
  <c r="CL114" i="2"/>
  <c r="CL115" i="2"/>
  <c r="CL116" i="2"/>
  <c r="CL117" i="2"/>
  <c r="CL118" i="2"/>
  <c r="CL119" i="2"/>
  <c r="CL120" i="2"/>
  <c r="CL121" i="2"/>
  <c r="CL122" i="2"/>
  <c r="CL123" i="2"/>
  <c r="CL124" i="2"/>
  <c r="CL125" i="2"/>
  <c r="CL126" i="2"/>
  <c r="CL127" i="2"/>
  <c r="CL128" i="2"/>
  <c r="CL129" i="2"/>
  <c r="CL130" i="2"/>
  <c r="CL131" i="2"/>
  <c r="CL132" i="2"/>
  <c r="CL133" i="2"/>
  <c r="CL134" i="2"/>
  <c r="CL135" i="2"/>
  <c r="CL136" i="2"/>
  <c r="CL137" i="2"/>
  <c r="CL138" i="2"/>
  <c r="CL139" i="2"/>
  <c r="CL140" i="2"/>
  <c r="CL141" i="2"/>
  <c r="CL142" i="2"/>
  <c r="CL143" i="2"/>
  <c r="CL144" i="2"/>
  <c r="CL145" i="2"/>
  <c r="CL146" i="2"/>
  <c r="CL147" i="2"/>
  <c r="CL148" i="2"/>
  <c r="CL149" i="2"/>
  <c r="CL150" i="2"/>
  <c r="CL151" i="2"/>
  <c r="CL152" i="2"/>
  <c r="CL153" i="2"/>
  <c r="CL154" i="2"/>
  <c r="CL155" i="2"/>
  <c r="CL156" i="2"/>
  <c r="CL157" i="2"/>
  <c r="CL158" i="2"/>
  <c r="CL159" i="2"/>
  <c r="CL160" i="2"/>
  <c r="CL161" i="2"/>
  <c r="CL162" i="2"/>
  <c r="CL163" i="2"/>
  <c r="CL164" i="2"/>
  <c r="CL165" i="2"/>
  <c r="CL166" i="2"/>
  <c r="CL167" i="2"/>
  <c r="CL168" i="2"/>
  <c r="CL169" i="2"/>
  <c r="CL170" i="2"/>
  <c r="CL171" i="2"/>
  <c r="CL172" i="2"/>
  <c r="CL173" i="2"/>
  <c r="CL174" i="2"/>
  <c r="CL175" i="2"/>
  <c r="CL176" i="2"/>
  <c r="CL177" i="2"/>
  <c r="CL178" i="2"/>
  <c r="CL179" i="2"/>
  <c r="CL180" i="2"/>
  <c r="CL181" i="2"/>
  <c r="CL182" i="2"/>
  <c r="CL183" i="2"/>
  <c r="CL184" i="2"/>
  <c r="CL185" i="2"/>
  <c r="CL186" i="2"/>
  <c r="CL187" i="2"/>
  <c r="CL188" i="2"/>
  <c r="CL189" i="2"/>
  <c r="CL190" i="2"/>
  <c r="CL191" i="2"/>
  <c r="CL192" i="2"/>
  <c r="CL193" i="2"/>
  <c r="CL194" i="2"/>
  <c r="CL195" i="2"/>
  <c r="CL196" i="2"/>
  <c r="CL197" i="2"/>
  <c r="CL198" i="2"/>
  <c r="CL199" i="2"/>
  <c r="CL200" i="2"/>
  <c r="CL201" i="2"/>
  <c r="CL202" i="2"/>
  <c r="CL203" i="2"/>
  <c r="CL204" i="2"/>
  <c r="CL205" i="2"/>
  <c r="CL206" i="2"/>
  <c r="CL207" i="2"/>
  <c r="CL208" i="2"/>
  <c r="CL209" i="2"/>
  <c r="CL210" i="2"/>
  <c r="CL211" i="2"/>
  <c r="CL212" i="2"/>
  <c r="CL213" i="2"/>
  <c r="CL214" i="2"/>
  <c r="CL215" i="2"/>
  <c r="CL216" i="2"/>
  <c r="CL217" i="2"/>
  <c r="CL218" i="2"/>
  <c r="CL219" i="2"/>
  <c r="CL220" i="2"/>
  <c r="CL221" i="2"/>
  <c r="CL222" i="2"/>
  <c r="CL223" i="2"/>
  <c r="CL224" i="2"/>
  <c r="CL225" i="2"/>
  <c r="CL226" i="2"/>
  <c r="CL227" i="2"/>
  <c r="CL228" i="2"/>
  <c r="CL229" i="2"/>
  <c r="CL230" i="2"/>
  <c r="CL231" i="2"/>
  <c r="CL232" i="2"/>
  <c r="CL233" i="2"/>
  <c r="CL234" i="2"/>
  <c r="CL235" i="2"/>
  <c r="CL236" i="2"/>
  <c r="CL237" i="2"/>
  <c r="CL238" i="2"/>
  <c r="CL239" i="2"/>
  <c r="CL240" i="2"/>
  <c r="CL241" i="2"/>
  <c r="CL242" i="2"/>
  <c r="CL243" i="2"/>
  <c r="CL244" i="2"/>
  <c r="CL245" i="2"/>
  <c r="CL246" i="2"/>
  <c r="CL247" i="2"/>
  <c r="CL248" i="2"/>
  <c r="CL249" i="2"/>
  <c r="CL250" i="2"/>
  <c r="CL251" i="2"/>
  <c r="CL252" i="2"/>
  <c r="CL253" i="2"/>
  <c r="CL254" i="2"/>
  <c r="CL255" i="2"/>
  <c r="CL256" i="2"/>
  <c r="CL257" i="2"/>
  <c r="CL258" i="2"/>
  <c r="CL259" i="2"/>
  <c r="CL260" i="2"/>
  <c r="CL261" i="2"/>
  <c r="CL262" i="2"/>
  <c r="CL263" i="2"/>
  <c r="CL264" i="2"/>
  <c r="CL265" i="2"/>
  <c r="CL266" i="2"/>
  <c r="CL267" i="2"/>
  <c r="CL268" i="2"/>
  <c r="CL269" i="2"/>
  <c r="CL270" i="2"/>
  <c r="CL271" i="2"/>
  <c r="CL272" i="2"/>
  <c r="CL273" i="2"/>
  <c r="CL274" i="2"/>
  <c r="CL275" i="2"/>
  <c r="CL276" i="2"/>
  <c r="CL277" i="2"/>
  <c r="CL278" i="2"/>
  <c r="CL279" i="2"/>
  <c r="CL280" i="2"/>
  <c r="CL281" i="2"/>
  <c r="CL282" i="2"/>
  <c r="CL283" i="2"/>
  <c r="CL284" i="2"/>
  <c r="CL285" i="2"/>
  <c r="CL286" i="2"/>
  <c r="CL287" i="2"/>
  <c r="CL288" i="2"/>
  <c r="CL289" i="2"/>
  <c r="CL290" i="2"/>
  <c r="CL291" i="2"/>
  <c r="CL292" i="2"/>
  <c r="CL293" i="2"/>
  <c r="CL294" i="2"/>
  <c r="CL295" i="2"/>
  <c r="CL296" i="2"/>
  <c r="CL297" i="2"/>
  <c r="CL298" i="2"/>
  <c r="CL299" i="2"/>
  <c r="CL300" i="2"/>
  <c r="CL301" i="2"/>
  <c r="CL302" i="2"/>
  <c r="CL303" i="2"/>
  <c r="CL304" i="2"/>
  <c r="CL305" i="2"/>
  <c r="CL306" i="2"/>
  <c r="CL307" i="2"/>
  <c r="CL308" i="2"/>
  <c r="CL309" i="2"/>
  <c r="CL310" i="2"/>
  <c r="CL311" i="2"/>
  <c r="CL312" i="2"/>
  <c r="CL313" i="2"/>
  <c r="CL314" i="2"/>
  <c r="CL315" i="2"/>
  <c r="CL316" i="2"/>
  <c r="CL317" i="2"/>
  <c r="CL318" i="2"/>
  <c r="CL319" i="2"/>
  <c r="CL320" i="2"/>
  <c r="CL321" i="2"/>
  <c r="CL322" i="2"/>
  <c r="CL323" i="2"/>
  <c r="CL324" i="2"/>
  <c r="CL325" i="2"/>
  <c r="CL326" i="2"/>
  <c r="CL327" i="2"/>
  <c r="CL328" i="2"/>
  <c r="CL329" i="2"/>
  <c r="CL330" i="2"/>
  <c r="CL331" i="2"/>
  <c r="CL332" i="2"/>
  <c r="CL333" i="2"/>
  <c r="CL334" i="2"/>
  <c r="CL335" i="2"/>
  <c r="CL336" i="2"/>
  <c r="CL337" i="2"/>
  <c r="CL338" i="2"/>
  <c r="CL339" i="2"/>
  <c r="CL340" i="2"/>
  <c r="CL341" i="2"/>
  <c r="CL342" i="2"/>
  <c r="CL343" i="2"/>
  <c r="CL344" i="2"/>
  <c r="CL345" i="2"/>
  <c r="CL346" i="2"/>
  <c r="CL347" i="2"/>
  <c r="CL348" i="2"/>
  <c r="CL349" i="2"/>
  <c r="CL350" i="2"/>
  <c r="CL351" i="2"/>
  <c r="CL352" i="2"/>
  <c r="CL353" i="2"/>
  <c r="CL354" i="2"/>
  <c r="CL355" i="2"/>
  <c r="CL356" i="2"/>
  <c r="CL357" i="2"/>
  <c r="CL358" i="2"/>
  <c r="CL359" i="2"/>
  <c r="CL360" i="2"/>
  <c r="CL361" i="2"/>
  <c r="CL362" i="2"/>
  <c r="CL363" i="2"/>
  <c r="CL364" i="2"/>
  <c r="CL365" i="2"/>
  <c r="CL366" i="2"/>
  <c r="CL367" i="2"/>
  <c r="CL368" i="2"/>
  <c r="CL369" i="2"/>
  <c r="CL370" i="2"/>
  <c r="CL371" i="2"/>
  <c r="CL372" i="2"/>
  <c r="CL373" i="2"/>
  <c r="CL374" i="2"/>
  <c r="CL375" i="2"/>
  <c r="CL376" i="2"/>
  <c r="CL377" i="2"/>
  <c r="CL378" i="2"/>
  <c r="CL379" i="2"/>
  <c r="CL380" i="2"/>
  <c r="CL381" i="2"/>
  <c r="CL382" i="2"/>
  <c r="CL383" i="2"/>
  <c r="CL384" i="2"/>
  <c r="CL385" i="2"/>
  <c r="CL386" i="2"/>
  <c r="CL387" i="2"/>
  <c r="CL388" i="2"/>
  <c r="CL389" i="2"/>
  <c r="CL390" i="2"/>
  <c r="CL391" i="2"/>
  <c r="CL392" i="2"/>
  <c r="CL393" i="2"/>
  <c r="CL394" i="2"/>
  <c r="CL395" i="2"/>
  <c r="CL396" i="2"/>
  <c r="CL397" i="2"/>
  <c r="CL398" i="2"/>
  <c r="CL399" i="2"/>
  <c r="CL400" i="2"/>
  <c r="CL401" i="2"/>
  <c r="CL402" i="2"/>
  <c r="CL403" i="2"/>
  <c r="CL404" i="2"/>
  <c r="CL405" i="2"/>
  <c r="CL406" i="2"/>
  <c r="CL407" i="2"/>
  <c r="CL408" i="2"/>
  <c r="CL409" i="2"/>
  <c r="CL410" i="2"/>
  <c r="CL411" i="2"/>
  <c r="CL412" i="2"/>
  <c r="CL413" i="2"/>
  <c r="CL414" i="2"/>
  <c r="CL415" i="2"/>
  <c r="CL416" i="2"/>
  <c r="CL417" i="2"/>
  <c r="CL418" i="2"/>
  <c r="CL419" i="2"/>
  <c r="CL420" i="2"/>
  <c r="CL421" i="2"/>
  <c r="CL422" i="2"/>
  <c r="CL423" i="2"/>
  <c r="CL424" i="2"/>
  <c r="CL425" i="2"/>
  <c r="CL426" i="2"/>
  <c r="CL427" i="2"/>
  <c r="CL428" i="2"/>
  <c r="CL429" i="2"/>
  <c r="CL430" i="2"/>
  <c r="CL431" i="2"/>
  <c r="CL432" i="2"/>
  <c r="CL433" i="2"/>
  <c r="CL434" i="2"/>
  <c r="CL435" i="2"/>
  <c r="CL436" i="2"/>
  <c r="CL437" i="2"/>
  <c r="CL438" i="2"/>
  <c r="CL439" i="2"/>
  <c r="CL440" i="2"/>
  <c r="CL441" i="2"/>
  <c r="CL442" i="2"/>
  <c r="CL443" i="2"/>
  <c r="CL444" i="2"/>
  <c r="CL445" i="2"/>
  <c r="CL446" i="2"/>
  <c r="CL447" i="2"/>
  <c r="CL448" i="2"/>
  <c r="CL449" i="2"/>
  <c r="CL450" i="2"/>
  <c r="CL451" i="2"/>
  <c r="CL452" i="2"/>
  <c r="CL453" i="2"/>
  <c r="CL454" i="2"/>
  <c r="CL455" i="2"/>
  <c r="CL456" i="2"/>
  <c r="CL457" i="2"/>
  <c r="CL458" i="2"/>
  <c r="CL459" i="2"/>
  <c r="CL460" i="2"/>
  <c r="CL461" i="2"/>
  <c r="CL462" i="2"/>
  <c r="CL463" i="2"/>
  <c r="CL464" i="2"/>
  <c r="CL465" i="2"/>
  <c r="CL466" i="2"/>
  <c r="CL467" i="2"/>
  <c r="CL468" i="2"/>
  <c r="CL469" i="2"/>
  <c r="CL470" i="2"/>
  <c r="CL471" i="2"/>
  <c r="CL472" i="2"/>
  <c r="CL473" i="2"/>
  <c r="CL474" i="2"/>
  <c r="CL475" i="2"/>
  <c r="CL476" i="2"/>
  <c r="CL477" i="2"/>
  <c r="CL478" i="2"/>
  <c r="CL479" i="2"/>
  <c r="CL480" i="2"/>
  <c r="CL481" i="2"/>
  <c r="CL482" i="2"/>
  <c r="CL483" i="2"/>
  <c r="CL484" i="2"/>
  <c r="CL485" i="2"/>
  <c r="CL486" i="2"/>
  <c r="CL487" i="2"/>
  <c r="CL488" i="2"/>
  <c r="CL489" i="2"/>
  <c r="CL490" i="2"/>
  <c r="CL491" i="2"/>
  <c r="CL492" i="2"/>
  <c r="CL493" i="2"/>
  <c r="CL494" i="2"/>
  <c r="CL495" i="2"/>
  <c r="CL496" i="2"/>
  <c r="CL497" i="2"/>
  <c r="CL498" i="2"/>
  <c r="CL499" i="2"/>
  <c r="CL500" i="2"/>
  <c r="CL501" i="2"/>
  <c r="CL502" i="2"/>
  <c r="CL503" i="2"/>
  <c r="CL504" i="2"/>
  <c r="CL505" i="2"/>
  <c r="CL506" i="2"/>
  <c r="CL507" i="2"/>
  <c r="CL508" i="2"/>
  <c r="CL509" i="2"/>
  <c r="CL510" i="2"/>
  <c r="CL511" i="2"/>
  <c r="CL512" i="2"/>
  <c r="CL513" i="2"/>
  <c r="CL514" i="2"/>
  <c r="CL515" i="2"/>
  <c r="CL516" i="2"/>
  <c r="CL517" i="2"/>
  <c r="CL518" i="2"/>
  <c r="CL519" i="2"/>
  <c r="CL520" i="2"/>
  <c r="CL521" i="2"/>
  <c r="CL522" i="2"/>
  <c r="CL523" i="2"/>
  <c r="CL524" i="2"/>
  <c r="CL525" i="2"/>
  <c r="CL526" i="2"/>
  <c r="CL527" i="2"/>
  <c r="CL528" i="2"/>
  <c r="CL529" i="2"/>
  <c r="CL530" i="2"/>
  <c r="CL531" i="2"/>
  <c r="CL532" i="2"/>
  <c r="CL533" i="2"/>
  <c r="CL534" i="2"/>
  <c r="CL535" i="2"/>
  <c r="CL536" i="2"/>
  <c r="CL537" i="2"/>
  <c r="CL538" i="2"/>
  <c r="CL539" i="2"/>
  <c r="CL540" i="2"/>
  <c r="CL541" i="2"/>
  <c r="CL542" i="2"/>
  <c r="CL543" i="2"/>
  <c r="CL544" i="2"/>
  <c r="CL545" i="2"/>
  <c r="CL546" i="2"/>
  <c r="CL547" i="2"/>
  <c r="CL548" i="2"/>
  <c r="CL549" i="2"/>
  <c r="CL550" i="2"/>
  <c r="CL551" i="2"/>
  <c r="CL552" i="2"/>
  <c r="CL553" i="2"/>
  <c r="CL554" i="2"/>
  <c r="CL555" i="2"/>
  <c r="CL556" i="2"/>
  <c r="CL557" i="2"/>
  <c r="CL558" i="2"/>
  <c r="CL559" i="2"/>
  <c r="CL560" i="2"/>
  <c r="CL561" i="2"/>
  <c r="CL562" i="2"/>
  <c r="CL563" i="2"/>
  <c r="CL564" i="2"/>
  <c r="CL565" i="2"/>
  <c r="CL566" i="2"/>
  <c r="CL567" i="2"/>
  <c r="CL568" i="2"/>
  <c r="CL569" i="2"/>
  <c r="CL570" i="2"/>
  <c r="CL571" i="2"/>
  <c r="CL572" i="2"/>
  <c r="CL573" i="2"/>
  <c r="CL574" i="2"/>
  <c r="CL575" i="2"/>
  <c r="CL576" i="2"/>
  <c r="CL577" i="2"/>
  <c r="CL578" i="2"/>
  <c r="CL579" i="2"/>
  <c r="CL580" i="2"/>
  <c r="CL581" i="2"/>
  <c r="CL582" i="2"/>
  <c r="CL583" i="2"/>
  <c r="CL584" i="2"/>
  <c r="CL585" i="2"/>
  <c r="CL586" i="2"/>
  <c r="CL587" i="2"/>
  <c r="CL588" i="2"/>
  <c r="CL589" i="2"/>
  <c r="CL590" i="2"/>
  <c r="CL591" i="2"/>
  <c r="CL592" i="2"/>
  <c r="CL593" i="2"/>
  <c r="CL594" i="2"/>
  <c r="CL595" i="2"/>
  <c r="CL596" i="2"/>
  <c r="CL597" i="2"/>
  <c r="CL598" i="2"/>
  <c r="CL599" i="2"/>
  <c r="CL600" i="2"/>
  <c r="CL601" i="2"/>
  <c r="CL602" i="2"/>
  <c r="CL603" i="2"/>
  <c r="CL604" i="2"/>
  <c r="CL605" i="2"/>
  <c r="CL606" i="2"/>
  <c r="CL607" i="2"/>
  <c r="CL608" i="2"/>
  <c r="CL609" i="2"/>
  <c r="CL610" i="2"/>
  <c r="CL611" i="2"/>
  <c r="CL612" i="2"/>
  <c r="CL613" i="2"/>
  <c r="CL614" i="2"/>
  <c r="CL15" i="2"/>
  <c r="CW1128" i="2" l="1"/>
  <c r="CV1170" i="2"/>
  <c r="CV755" i="2"/>
  <c r="CX759" i="2"/>
  <c r="CV763" i="2"/>
  <c r="CV771" i="2"/>
  <c r="CX783" i="2"/>
  <c r="CW795" i="2"/>
  <c r="CW815" i="2"/>
  <c r="CV819" i="2"/>
  <c r="CW823" i="2"/>
  <c r="CV827" i="2"/>
  <c r="CV835" i="2"/>
  <c r="CV843" i="2"/>
  <c r="CX847" i="2"/>
  <c r="CV851" i="2"/>
  <c r="CX855" i="2"/>
  <c r="CW859" i="2"/>
  <c r="CV879" i="2"/>
  <c r="CV883" i="2"/>
  <c r="CV887" i="2"/>
  <c r="CV891" i="2"/>
  <c r="CV899" i="2"/>
  <c r="CV907" i="2"/>
  <c r="CV915" i="2"/>
  <c r="CX919" i="2"/>
  <c r="CW1001" i="2"/>
  <c r="CW1041" i="2"/>
  <c r="CW950" i="2"/>
  <c r="CX954" i="2"/>
  <c r="CX962" i="2"/>
  <c r="CX970" i="2"/>
  <c r="CV974" i="2"/>
  <c r="CX978" i="2"/>
  <c r="CW982" i="2"/>
  <c r="CX986" i="2"/>
  <c r="CV994" i="2"/>
  <c r="CV1002" i="2"/>
  <c r="CV1010" i="2"/>
  <c r="CX1014" i="2"/>
  <c r="CV1018" i="2"/>
  <c r="CV1022" i="2"/>
  <c r="CV1026" i="2"/>
  <c r="CV1030" i="2"/>
  <c r="CV1034" i="2"/>
  <c r="CV1038" i="2"/>
  <c r="CV1042" i="2"/>
  <c r="CX1046" i="2"/>
  <c r="CW1050" i="2"/>
  <c r="CV1054" i="2"/>
  <c r="CV1058" i="2"/>
  <c r="CV1062" i="2"/>
  <c r="CV1066" i="2"/>
  <c r="CV1070" i="2"/>
  <c r="CV1074" i="2"/>
  <c r="CX1078" i="2"/>
  <c r="CV1082" i="2"/>
  <c r="CV1086" i="2"/>
  <c r="CV1090" i="2"/>
  <c r="CV1094" i="2"/>
  <c r="CV1098" i="2"/>
  <c r="CV1102" i="2"/>
  <c r="CV1106" i="2"/>
  <c r="CX1110" i="2"/>
  <c r="CW1114" i="2"/>
  <c r="CV1118" i="2"/>
  <c r="CV1122" i="2"/>
  <c r="CV1126" i="2"/>
  <c r="CV1130" i="2"/>
  <c r="CV1134" i="2"/>
  <c r="CV1138" i="2"/>
  <c r="CV1142" i="2"/>
  <c r="CV1146" i="2"/>
  <c r="CV1150" i="2"/>
  <c r="CW1154" i="2"/>
  <c r="CV1158" i="2"/>
  <c r="CV1162" i="2"/>
  <c r="CV1166" i="2"/>
  <c r="CW1088" i="2"/>
  <c r="CV892" i="2"/>
  <c r="CW896" i="2"/>
  <c r="CV900" i="2"/>
  <c r="CV920" i="2"/>
  <c r="CX943" i="2"/>
  <c r="CV963" i="2"/>
  <c r="CV971" i="2"/>
  <c r="CV979" i="2"/>
  <c r="CX983" i="2"/>
  <c r="CW1103" i="2"/>
  <c r="CW1064" i="2"/>
  <c r="CW1168" i="2"/>
  <c r="CX929" i="2"/>
  <c r="CX937" i="2"/>
  <c r="CX945" i="2"/>
  <c r="CV965" i="2"/>
  <c r="CV973" i="2"/>
  <c r="CW977" i="2"/>
  <c r="CV981" i="2"/>
  <c r="CV1045" i="2"/>
  <c r="CV1053" i="2"/>
  <c r="CW1057" i="2"/>
  <c r="CV1061" i="2"/>
  <c r="CV1069" i="2"/>
  <c r="CV1077" i="2"/>
  <c r="CW1081" i="2"/>
  <c r="CV1085" i="2"/>
  <c r="CV1093" i="2"/>
  <c r="CV1101" i="2"/>
  <c r="CV1109" i="2"/>
  <c r="CW1129" i="2"/>
  <c r="CX1169" i="2"/>
  <c r="CV1078" i="2"/>
  <c r="CV1014" i="2"/>
  <c r="CW1082" i="2"/>
  <c r="CV736" i="2"/>
  <c r="CV744" i="2"/>
  <c r="CV752" i="2"/>
  <c r="CW760" i="2"/>
  <c r="CV764" i="2"/>
  <c r="CW768" i="2"/>
  <c r="CV772" i="2"/>
  <c r="CV780" i="2"/>
  <c r="CV788" i="2"/>
  <c r="CV792" i="2"/>
  <c r="CV796" i="2"/>
  <c r="CV800" i="2"/>
  <c r="CV808" i="2"/>
  <c r="CV816" i="2"/>
  <c r="CV824" i="2"/>
  <c r="CV828" i="2"/>
  <c r="CW832" i="2"/>
  <c r="CV836" i="2"/>
  <c r="CV840" i="2"/>
  <c r="CV844" i="2"/>
  <c r="CV852" i="2"/>
  <c r="CV856" i="2"/>
  <c r="CV860" i="2"/>
  <c r="CV864" i="2"/>
  <c r="CV868" i="2"/>
  <c r="CV872" i="2"/>
  <c r="CV876" i="2"/>
  <c r="CW880" i="2"/>
  <c r="CV888" i="2"/>
  <c r="CV896" i="2"/>
  <c r="CV904" i="2"/>
  <c r="CV908" i="2"/>
  <c r="CW912" i="2"/>
  <c r="CV916" i="2"/>
  <c r="CV924" i="2"/>
  <c r="CW1007" i="2"/>
  <c r="CW1015" i="2"/>
  <c r="CW1039" i="2"/>
  <c r="CW1047" i="2"/>
  <c r="CW1071" i="2"/>
  <c r="CW1079" i="2"/>
  <c r="CW1152" i="2"/>
  <c r="CV983" i="2"/>
  <c r="CX984" i="2"/>
  <c r="CW1065" i="2"/>
  <c r="CW1105" i="2"/>
  <c r="CW1111" i="2"/>
  <c r="CV1119" i="2"/>
  <c r="CV1127" i="2"/>
  <c r="CW1135" i="2"/>
  <c r="CW1143" i="2"/>
  <c r="CV1151" i="2"/>
  <c r="CV1159" i="2"/>
  <c r="CW1167" i="2"/>
  <c r="CW1170" i="2"/>
  <c r="CW1042" i="2"/>
  <c r="CV741" i="2"/>
  <c r="CV745" i="2"/>
  <c r="CV749" i="2"/>
  <c r="CV753" i="2"/>
  <c r="CV757" i="2"/>
  <c r="CW761" i="2"/>
  <c r="CV769" i="2"/>
  <c r="CV773" i="2"/>
  <c r="CV777" i="2"/>
  <c r="CV781" i="2"/>
  <c r="CV785" i="2"/>
  <c r="CW789" i="2"/>
  <c r="CV797" i="2"/>
  <c r="CV801" i="2"/>
  <c r="CW805" i="2"/>
  <c r="CV809" i="2"/>
  <c r="CV813" i="2"/>
  <c r="CV817" i="2"/>
  <c r="CV821" i="2"/>
  <c r="CW825" i="2"/>
  <c r="CX992" i="2"/>
  <c r="CX1000" i="2"/>
  <c r="CX1008" i="2"/>
  <c r="CX1016" i="2"/>
  <c r="CX1024" i="2"/>
  <c r="CX1032" i="2"/>
  <c r="CX1040" i="2"/>
  <c r="CX1048" i="2"/>
  <c r="CX1056" i="2"/>
  <c r="CX1064" i="2"/>
  <c r="CX1072" i="2"/>
  <c r="CX1080" i="2"/>
  <c r="CX1088" i="2"/>
  <c r="CX1096" i="2"/>
  <c r="CX1104" i="2"/>
  <c r="CW1169" i="2"/>
  <c r="CW1024" i="2"/>
  <c r="CV990" i="2"/>
  <c r="CV998" i="2"/>
  <c r="CV1006" i="2"/>
  <c r="CV1110" i="2"/>
  <c r="CV1046" i="2"/>
  <c r="CW1146" i="2"/>
  <c r="CW1018" i="2"/>
  <c r="CV947" i="2"/>
  <c r="CX951" i="2"/>
  <c r="CV955" i="2"/>
  <c r="CV989" i="2"/>
  <c r="CW993" i="2"/>
  <c r="CV997" i="2"/>
  <c r="CV1005" i="2"/>
  <c r="CV1013" i="2"/>
  <c r="CW1017" i="2"/>
  <c r="CV1021" i="2"/>
  <c r="CV1029" i="2"/>
  <c r="CV1037" i="2"/>
  <c r="CW1000" i="2"/>
  <c r="CV1117" i="2"/>
  <c r="CW1121" i="2"/>
  <c r="CV1125" i="2"/>
  <c r="CV1133" i="2"/>
  <c r="CV1141" i="2"/>
  <c r="CW1145" i="2"/>
  <c r="CV1149" i="2"/>
  <c r="CV1157" i="2"/>
  <c r="CW1161" i="2"/>
  <c r="CV1165" i="2"/>
  <c r="CW1106" i="2"/>
  <c r="CX644" i="2"/>
  <c r="CW644" i="2"/>
  <c r="CV644" i="2"/>
  <c r="CX648" i="2"/>
  <c r="CW648" i="2"/>
  <c r="CV648" i="2"/>
  <c r="CX652" i="2"/>
  <c r="CW652" i="2"/>
  <c r="CV652" i="2"/>
  <c r="CX656" i="2"/>
  <c r="CW656" i="2"/>
  <c r="CV656" i="2"/>
  <c r="CX660" i="2"/>
  <c r="CW660" i="2"/>
  <c r="CV660" i="2"/>
  <c r="CX664" i="2"/>
  <c r="CW664" i="2"/>
  <c r="CV664" i="2"/>
  <c r="CX668" i="2"/>
  <c r="CW668" i="2"/>
  <c r="CV668" i="2"/>
  <c r="CX672" i="2"/>
  <c r="CV672" i="2"/>
  <c r="CW672" i="2"/>
  <c r="CX692" i="2"/>
  <c r="CW692" i="2"/>
  <c r="CV692" i="2"/>
  <c r="CX696" i="2"/>
  <c r="CV696" i="2"/>
  <c r="CW696" i="2"/>
  <c r="CW700" i="2"/>
  <c r="CX700" i="2"/>
  <c r="CV700" i="2"/>
  <c r="CX704" i="2"/>
  <c r="CW704" i="2"/>
  <c r="CV704" i="2"/>
  <c r="CW708" i="2"/>
  <c r="CX708" i="2"/>
  <c r="CV708" i="2"/>
  <c r="CX712" i="2"/>
  <c r="CW712" i="2"/>
  <c r="CV712" i="2"/>
  <c r="CW716" i="2"/>
  <c r="CX716" i="2"/>
  <c r="CV716" i="2"/>
  <c r="CX720" i="2"/>
  <c r="CW720" i="2"/>
  <c r="CV720" i="2"/>
  <c r="CW724" i="2"/>
  <c r="CX724" i="2"/>
  <c r="CV724" i="2"/>
  <c r="CX728" i="2"/>
  <c r="CW728" i="2"/>
  <c r="CV728" i="2"/>
  <c r="CW732" i="2"/>
  <c r="CX732" i="2"/>
  <c r="CV732" i="2"/>
  <c r="CX625" i="2"/>
  <c r="CW625" i="2"/>
  <c r="CV625" i="2"/>
  <c r="CX629" i="2"/>
  <c r="CV629" i="2"/>
  <c r="CW629" i="2"/>
  <c r="CX633" i="2"/>
  <c r="CW633" i="2"/>
  <c r="CV633" i="2"/>
  <c r="CX637" i="2"/>
  <c r="CW637" i="2"/>
  <c r="CV637" i="2"/>
  <c r="CX641" i="2"/>
  <c r="CV641" i="2"/>
  <c r="CW641" i="2"/>
  <c r="CX645" i="2"/>
  <c r="CW645" i="2"/>
  <c r="CV645" i="2"/>
  <c r="CX649" i="2"/>
  <c r="CW649" i="2"/>
  <c r="CV649" i="2"/>
  <c r="CX653" i="2"/>
  <c r="CW653" i="2"/>
  <c r="CV653" i="2"/>
  <c r="CX657" i="2"/>
  <c r="CW657" i="2"/>
  <c r="CV657" i="2"/>
  <c r="CX661" i="2"/>
  <c r="CW661" i="2"/>
  <c r="CV661" i="2"/>
  <c r="CX665" i="2"/>
  <c r="CW665" i="2"/>
  <c r="CV665" i="2"/>
  <c r="CX669" i="2"/>
  <c r="CW669" i="2"/>
  <c r="CV669" i="2"/>
  <c r="CX673" i="2"/>
  <c r="CW673" i="2"/>
  <c r="CV673" i="2"/>
  <c r="CX621" i="2"/>
  <c r="CW621" i="2"/>
  <c r="CV621" i="2"/>
  <c r="CX677" i="2"/>
  <c r="CW677" i="2"/>
  <c r="CV677" i="2"/>
  <c r="CX681" i="2"/>
  <c r="CW681" i="2"/>
  <c r="CV681" i="2"/>
  <c r="CX685" i="2"/>
  <c r="CV685" i="2"/>
  <c r="CW685" i="2"/>
  <c r="CX689" i="2"/>
  <c r="CW689" i="2"/>
  <c r="CV689" i="2"/>
  <c r="CX693" i="2"/>
  <c r="CV693" i="2"/>
  <c r="CW693" i="2"/>
  <c r="CX697" i="2"/>
  <c r="CW697" i="2"/>
  <c r="CV697" i="2"/>
  <c r="CX701" i="2"/>
  <c r="CW701" i="2"/>
  <c r="CV701" i="2"/>
  <c r="CX705" i="2"/>
  <c r="CW705" i="2"/>
  <c r="CV705" i="2"/>
  <c r="CX709" i="2"/>
  <c r="CW709" i="2"/>
  <c r="CV709" i="2"/>
  <c r="CX713" i="2"/>
  <c r="CV713" i="2"/>
  <c r="CW713" i="2"/>
  <c r="CX717" i="2"/>
  <c r="CW717" i="2"/>
  <c r="CV717" i="2"/>
  <c r="CX721" i="2"/>
  <c r="CW721" i="2"/>
  <c r="CV721" i="2"/>
  <c r="CV725" i="2"/>
  <c r="CW733" i="2"/>
  <c r="CV737" i="2"/>
  <c r="CX928" i="2"/>
  <c r="CW928" i="2"/>
  <c r="CV928" i="2"/>
  <c r="CX932" i="2"/>
  <c r="CW932" i="2"/>
  <c r="CV932" i="2"/>
  <c r="CX936" i="2"/>
  <c r="CV936" i="2"/>
  <c r="CW936" i="2"/>
  <c r="CX940" i="2"/>
  <c r="CW940" i="2"/>
  <c r="CV940" i="2"/>
  <c r="CX944" i="2"/>
  <c r="CW944" i="2"/>
  <c r="CV944" i="2"/>
  <c r="CX948" i="2"/>
  <c r="CW948" i="2"/>
  <c r="CV948" i="2"/>
  <c r="CX952" i="2"/>
  <c r="CV952" i="2"/>
  <c r="CW952" i="2"/>
  <c r="CX956" i="2"/>
  <c r="CW956" i="2"/>
  <c r="CV956" i="2"/>
  <c r="CX960" i="2"/>
  <c r="CV960" i="2"/>
  <c r="CW960" i="2"/>
  <c r="CX964" i="2"/>
  <c r="CW964" i="2"/>
  <c r="CV964" i="2"/>
  <c r="CX968" i="2"/>
  <c r="CV968" i="2"/>
  <c r="CW968" i="2"/>
  <c r="CX972" i="2"/>
  <c r="CW972" i="2"/>
  <c r="CV972" i="2"/>
  <c r="CX976" i="2"/>
  <c r="CV976" i="2"/>
  <c r="CW976" i="2"/>
  <c r="CX980" i="2"/>
  <c r="CW980" i="2"/>
  <c r="CV980" i="2"/>
  <c r="CX688" i="2"/>
  <c r="CW688" i="2"/>
  <c r="CV688" i="2"/>
  <c r="CX617" i="2"/>
  <c r="CW617" i="2"/>
  <c r="CV617" i="2"/>
  <c r="CX618" i="2"/>
  <c r="CW618" i="2"/>
  <c r="CV618" i="2"/>
  <c r="CX622" i="2"/>
  <c r="CW622" i="2"/>
  <c r="CV622" i="2"/>
  <c r="CX626" i="2"/>
  <c r="CW626" i="2"/>
  <c r="CV626" i="2"/>
  <c r="CX630" i="2"/>
  <c r="CV630" i="2"/>
  <c r="CW630" i="2"/>
  <c r="CX634" i="2"/>
  <c r="CW634" i="2"/>
  <c r="CV634" i="2"/>
  <c r="CX638" i="2"/>
  <c r="CW638" i="2"/>
  <c r="CV638" i="2"/>
  <c r="CX642" i="2"/>
  <c r="CW642" i="2"/>
  <c r="CV642" i="2"/>
  <c r="CX646" i="2"/>
  <c r="CW646" i="2"/>
  <c r="CV646" i="2"/>
  <c r="CX650" i="2"/>
  <c r="CW650" i="2"/>
  <c r="CV650" i="2"/>
  <c r="CX654" i="2"/>
  <c r="CW654" i="2"/>
  <c r="CV654" i="2"/>
  <c r="CX658" i="2"/>
  <c r="CW658" i="2"/>
  <c r="CV658" i="2"/>
  <c r="CX662" i="2"/>
  <c r="CW662" i="2"/>
  <c r="CV662" i="2"/>
  <c r="CV666" i="2"/>
  <c r="CV670" i="2"/>
  <c r="CX829" i="2"/>
  <c r="CW829" i="2"/>
  <c r="CV829" i="2"/>
  <c r="CX833" i="2"/>
  <c r="CW833" i="2"/>
  <c r="CV833" i="2"/>
  <c r="DE833" i="2"/>
  <c r="DB833" i="2"/>
  <c r="CX837" i="2"/>
  <c r="CW837" i="2"/>
  <c r="CV837" i="2"/>
  <c r="CX841" i="2"/>
  <c r="CV841" i="2"/>
  <c r="CW841" i="2"/>
  <c r="CX845" i="2"/>
  <c r="CW845" i="2"/>
  <c r="CV845" i="2"/>
  <c r="CX849" i="2"/>
  <c r="CW849" i="2"/>
  <c r="CV849" i="2"/>
  <c r="CX853" i="2"/>
  <c r="CW853" i="2"/>
  <c r="CV853" i="2"/>
  <c r="CX857" i="2"/>
  <c r="CW857" i="2"/>
  <c r="CV857" i="2"/>
  <c r="CX861" i="2"/>
  <c r="CW861" i="2"/>
  <c r="CV861" i="2"/>
  <c r="CX865" i="2"/>
  <c r="CW865" i="2"/>
  <c r="CV865" i="2"/>
  <c r="CX869" i="2"/>
  <c r="CV869" i="2"/>
  <c r="CW869" i="2"/>
  <c r="CX873" i="2"/>
  <c r="CW873" i="2"/>
  <c r="CV873" i="2"/>
  <c r="CX877" i="2"/>
  <c r="CW877" i="2"/>
  <c r="CV877" i="2"/>
  <c r="CX881" i="2"/>
  <c r="CW881" i="2"/>
  <c r="CV881" i="2"/>
  <c r="CX885" i="2"/>
  <c r="CW885" i="2"/>
  <c r="CV885" i="2"/>
  <c r="CX889" i="2"/>
  <c r="CV889" i="2"/>
  <c r="CW889" i="2"/>
  <c r="CX893" i="2"/>
  <c r="CW893" i="2"/>
  <c r="CV893" i="2"/>
  <c r="CX897" i="2"/>
  <c r="CW897" i="2"/>
  <c r="CV897" i="2"/>
  <c r="CX901" i="2"/>
  <c r="CW901" i="2"/>
  <c r="CV901" i="2"/>
  <c r="CX905" i="2"/>
  <c r="CV905" i="2"/>
  <c r="CW905" i="2"/>
  <c r="CX909" i="2"/>
  <c r="CW909" i="2"/>
  <c r="CV909" i="2"/>
  <c r="CX913" i="2"/>
  <c r="CV913" i="2"/>
  <c r="CW913" i="2"/>
  <c r="CX917" i="2"/>
  <c r="CW917" i="2"/>
  <c r="CV917" i="2"/>
  <c r="CX921" i="2"/>
  <c r="CV921" i="2"/>
  <c r="CW921" i="2"/>
  <c r="CX925" i="2"/>
  <c r="CW925" i="2"/>
  <c r="CV925" i="2"/>
  <c r="CX620" i="2"/>
  <c r="CW620" i="2"/>
  <c r="CV620" i="2"/>
  <c r="CX624" i="2"/>
  <c r="CW624" i="2"/>
  <c r="CV624" i="2"/>
  <c r="CX628" i="2"/>
  <c r="CW628" i="2"/>
  <c r="CV628" i="2"/>
  <c r="CX632" i="2"/>
  <c r="CV632" i="2"/>
  <c r="CW632" i="2"/>
  <c r="CX680" i="2"/>
  <c r="CW680" i="2"/>
  <c r="CV680" i="2"/>
  <c r="CX674" i="2"/>
  <c r="CV674" i="2"/>
  <c r="CW674" i="2"/>
  <c r="CX678" i="2"/>
  <c r="CW678" i="2"/>
  <c r="CV678" i="2"/>
  <c r="CX682" i="2"/>
  <c r="CW682" i="2"/>
  <c r="CV682" i="2"/>
  <c r="CX686" i="2"/>
  <c r="CW686" i="2"/>
  <c r="CV686" i="2"/>
  <c r="CX690" i="2"/>
  <c r="CW690" i="2"/>
  <c r="CV690" i="2"/>
  <c r="CX694" i="2"/>
  <c r="CV694" i="2"/>
  <c r="CW694" i="2"/>
  <c r="CX698" i="2"/>
  <c r="CW698" i="2"/>
  <c r="CV698" i="2"/>
  <c r="CX702" i="2"/>
  <c r="CW702" i="2"/>
  <c r="CV702" i="2"/>
  <c r="CX706" i="2"/>
  <c r="CW706" i="2"/>
  <c r="CV706" i="2"/>
  <c r="CX710" i="2"/>
  <c r="CW710" i="2"/>
  <c r="CV710" i="2"/>
  <c r="CX714" i="2"/>
  <c r="CV714" i="2"/>
  <c r="CW714" i="2"/>
  <c r="CW718" i="2"/>
  <c r="CX718" i="2"/>
  <c r="CV718" i="2"/>
  <c r="CX722" i="2"/>
  <c r="CV722" i="2"/>
  <c r="CW722" i="2"/>
  <c r="CW726" i="2"/>
  <c r="CX726" i="2"/>
  <c r="CV726" i="2"/>
  <c r="CX730" i="2"/>
  <c r="CW730" i="2"/>
  <c r="CV730" i="2"/>
  <c r="CX734" i="2"/>
  <c r="CW734" i="2"/>
  <c r="CV734" i="2"/>
  <c r="CX738" i="2"/>
  <c r="CW738" i="2"/>
  <c r="CV738" i="2"/>
  <c r="CX742" i="2"/>
  <c r="CV742" i="2"/>
  <c r="CW742" i="2"/>
  <c r="CX746" i="2"/>
  <c r="CW746" i="2"/>
  <c r="CV746" i="2"/>
  <c r="CX750" i="2"/>
  <c r="CV750" i="2"/>
  <c r="CW750" i="2"/>
  <c r="CX754" i="2"/>
  <c r="CW754" i="2"/>
  <c r="CV754" i="2"/>
  <c r="CW953" i="2"/>
  <c r="CX616" i="2"/>
  <c r="CW616" i="2"/>
  <c r="CV616" i="2"/>
  <c r="CX676" i="2"/>
  <c r="CW676" i="2"/>
  <c r="CV676" i="2"/>
  <c r="CX684" i="2"/>
  <c r="CW684" i="2"/>
  <c r="CV684" i="2"/>
  <c r="CX615" i="2"/>
  <c r="CW615" i="2"/>
  <c r="CV615" i="2"/>
  <c r="CX619" i="2"/>
  <c r="CV619" i="2"/>
  <c r="CW619" i="2"/>
  <c r="CX623" i="2"/>
  <c r="CW623" i="2"/>
  <c r="CV623" i="2"/>
  <c r="CX627" i="2"/>
  <c r="CW627" i="2"/>
  <c r="CV627" i="2"/>
  <c r="CX631" i="2"/>
  <c r="CW631" i="2"/>
  <c r="CV631" i="2"/>
  <c r="CX635" i="2"/>
  <c r="CW635" i="2"/>
  <c r="CV635" i="2"/>
  <c r="CX639" i="2"/>
  <c r="CW639" i="2"/>
  <c r="CV639" i="2"/>
  <c r="CX643" i="2"/>
  <c r="CW643" i="2"/>
  <c r="CV643" i="2"/>
  <c r="CX647" i="2"/>
  <c r="CW647" i="2"/>
  <c r="CV647" i="2"/>
  <c r="CX651" i="2"/>
  <c r="CW651" i="2"/>
  <c r="CV651" i="2"/>
  <c r="CX655" i="2"/>
  <c r="CW655" i="2"/>
  <c r="CV655" i="2"/>
  <c r="CX659" i="2"/>
  <c r="CW659" i="2"/>
  <c r="CV659" i="2"/>
  <c r="CX663" i="2"/>
  <c r="CW663" i="2"/>
  <c r="CV663" i="2"/>
  <c r="CX667" i="2"/>
  <c r="CW667" i="2"/>
  <c r="CV667" i="2"/>
  <c r="CX671" i="2"/>
  <c r="CW671" i="2"/>
  <c r="CV671" i="2"/>
  <c r="CW758" i="2"/>
  <c r="CV758" i="2"/>
  <c r="CX758" i="2"/>
  <c r="CX762" i="2"/>
  <c r="CW762" i="2"/>
  <c r="CV762" i="2"/>
  <c r="CX766" i="2"/>
  <c r="CW766" i="2"/>
  <c r="CV766" i="2"/>
  <c r="CX770" i="2"/>
  <c r="CV770" i="2"/>
  <c r="CW770" i="2"/>
  <c r="CX774" i="2"/>
  <c r="CW774" i="2"/>
  <c r="CV774" i="2"/>
  <c r="CX778" i="2"/>
  <c r="CW778" i="2"/>
  <c r="CV778" i="2"/>
  <c r="CW782" i="2"/>
  <c r="CX782" i="2"/>
  <c r="CV782" i="2"/>
  <c r="CX786" i="2"/>
  <c r="CV786" i="2"/>
  <c r="CW786" i="2"/>
  <c r="CW790" i="2"/>
  <c r="CV790" i="2"/>
  <c r="CX790" i="2"/>
  <c r="CX794" i="2"/>
  <c r="CW794" i="2"/>
  <c r="CV794" i="2"/>
  <c r="CX798" i="2"/>
  <c r="CW798" i="2"/>
  <c r="CV798" i="2"/>
  <c r="CX802" i="2"/>
  <c r="CW802" i="2"/>
  <c r="CV802" i="2"/>
  <c r="CX806" i="2"/>
  <c r="CW806" i="2"/>
  <c r="CV806" i="2"/>
  <c r="CX810" i="2"/>
  <c r="CW810" i="2"/>
  <c r="CV810" i="2"/>
  <c r="CX814" i="2"/>
  <c r="CV814" i="2"/>
  <c r="CW814" i="2"/>
  <c r="CX818" i="2"/>
  <c r="CW818" i="2"/>
  <c r="CV818" i="2"/>
  <c r="CW822" i="2"/>
  <c r="CX822" i="2"/>
  <c r="CV822" i="2"/>
  <c r="CX826" i="2"/>
  <c r="CW826" i="2"/>
  <c r="CV826" i="2"/>
  <c r="CW842" i="2"/>
  <c r="CV846" i="2"/>
  <c r="CX854" i="2"/>
  <c r="CW862" i="2"/>
  <c r="CW870" i="2"/>
  <c r="CV874" i="2"/>
  <c r="CV882" i="2"/>
  <c r="CV890" i="2"/>
  <c r="CV910" i="2"/>
  <c r="CW914" i="2"/>
  <c r="CV918" i="2"/>
  <c r="CV926" i="2"/>
  <c r="CX636" i="2"/>
  <c r="CW636" i="2"/>
  <c r="CV636" i="2"/>
  <c r="CX640" i="2"/>
  <c r="CV640" i="2"/>
  <c r="CW640" i="2"/>
  <c r="CX675" i="2"/>
  <c r="CW675" i="2"/>
  <c r="CV675" i="2"/>
  <c r="CX679" i="2"/>
  <c r="CW679" i="2"/>
  <c r="CV679" i="2"/>
  <c r="CX683" i="2"/>
  <c r="CV683" i="2"/>
  <c r="CW683" i="2"/>
  <c r="CX687" i="2"/>
  <c r="CW687" i="2"/>
  <c r="CV687" i="2"/>
  <c r="CX691" i="2"/>
  <c r="CW691" i="2"/>
  <c r="CV691" i="2"/>
  <c r="CX695" i="2"/>
  <c r="CW695" i="2"/>
  <c r="CV695" i="2"/>
  <c r="CX699" i="2"/>
  <c r="CW699" i="2"/>
  <c r="CV699" i="2"/>
  <c r="CW703" i="2"/>
  <c r="CV703" i="2"/>
  <c r="CX703" i="2"/>
  <c r="CX707" i="2"/>
  <c r="CW707" i="2"/>
  <c r="CV707" i="2"/>
  <c r="CV711" i="2"/>
  <c r="CX711" i="2"/>
  <c r="CW711" i="2"/>
  <c r="CX715" i="2"/>
  <c r="CV715" i="2"/>
  <c r="CW715" i="2"/>
  <c r="CV719" i="2"/>
  <c r="CW719" i="2"/>
  <c r="CX719" i="2"/>
  <c r="CX723" i="2"/>
  <c r="CV723" i="2"/>
  <c r="CW723" i="2"/>
  <c r="CV727" i="2"/>
  <c r="CW727" i="2"/>
  <c r="CX727" i="2"/>
  <c r="CX731" i="2"/>
  <c r="CW731" i="2"/>
  <c r="CV731" i="2"/>
  <c r="CW735" i="2"/>
  <c r="CV735" i="2"/>
  <c r="CX735" i="2"/>
  <c r="CX739" i="2"/>
  <c r="CW739" i="2"/>
  <c r="CV739" i="2"/>
  <c r="CV743" i="2"/>
  <c r="CX743" i="2"/>
  <c r="CW743" i="2"/>
  <c r="CX747" i="2"/>
  <c r="CW747" i="2"/>
  <c r="CV747" i="2"/>
  <c r="CV751" i="2"/>
  <c r="CW751" i="2"/>
  <c r="CX751" i="2"/>
  <c r="CW930" i="2"/>
  <c r="CV934" i="2"/>
  <c r="CV938" i="2"/>
  <c r="CV946" i="2"/>
  <c r="CX991" i="2"/>
  <c r="CW991" i="2"/>
  <c r="CX995" i="2"/>
  <c r="CW995" i="2"/>
  <c r="CX999" i="2"/>
  <c r="CW999" i="2"/>
  <c r="CX1003" i="2"/>
  <c r="CW1003" i="2"/>
  <c r="CX1011" i="2"/>
  <c r="CW1011" i="2"/>
  <c r="CX1019" i="2"/>
  <c r="CW1019" i="2"/>
  <c r="CX1023" i="2"/>
  <c r="CW1023" i="2"/>
  <c r="CX1027" i="2"/>
  <c r="CW1027" i="2"/>
  <c r="CX1031" i="2"/>
  <c r="CW1031" i="2"/>
  <c r="CX1035" i="2"/>
  <c r="CW1035" i="2"/>
  <c r="CX1043" i="2"/>
  <c r="CW1043" i="2"/>
  <c r="CX1051" i="2"/>
  <c r="CW1051" i="2"/>
  <c r="CX1055" i="2"/>
  <c r="CW1055" i="2"/>
  <c r="CX1059" i="2"/>
  <c r="CW1059" i="2"/>
  <c r="CX1063" i="2"/>
  <c r="CW1063" i="2"/>
  <c r="CX1067" i="2"/>
  <c r="CW1067" i="2"/>
  <c r="CX1075" i="2"/>
  <c r="CW1075" i="2"/>
  <c r="CX1083" i="2"/>
  <c r="CW1083" i="2"/>
  <c r="CX1087" i="2"/>
  <c r="CW1087" i="2"/>
  <c r="CX1091" i="2"/>
  <c r="CW1091" i="2"/>
  <c r="CX1095" i="2"/>
  <c r="CW1095" i="2"/>
  <c r="CX1099" i="2"/>
  <c r="CW1099" i="2"/>
  <c r="CX1107" i="2"/>
  <c r="CW1107" i="2"/>
  <c r="CV1167" i="2"/>
  <c r="CV1143" i="2"/>
  <c r="CY1143" i="2" s="1"/>
  <c r="CV1135" i="2"/>
  <c r="CV1111" i="2"/>
  <c r="CV1103" i="2"/>
  <c r="CV1095" i="2"/>
  <c r="CV1087" i="2"/>
  <c r="CV1079" i="2"/>
  <c r="CV1071" i="2"/>
  <c r="CV1063" i="2"/>
  <c r="CV1055" i="2"/>
  <c r="CV1047" i="2"/>
  <c r="CV1039" i="2"/>
  <c r="CV1031" i="2"/>
  <c r="CV1023" i="2"/>
  <c r="CV1015" i="2"/>
  <c r="CV1007" i="2"/>
  <c r="CV999" i="2"/>
  <c r="CV991" i="2"/>
  <c r="CV929" i="2"/>
  <c r="CW978" i="2"/>
  <c r="CW937" i="2"/>
  <c r="CW843" i="2"/>
  <c r="CW797" i="2"/>
  <c r="CX1135" i="2"/>
  <c r="CX879" i="2"/>
  <c r="CX1115" i="2"/>
  <c r="CW1115" i="2"/>
  <c r="CX1119" i="2"/>
  <c r="CW1119" i="2"/>
  <c r="CX1123" i="2"/>
  <c r="CW1123" i="2"/>
  <c r="CX1127" i="2"/>
  <c r="CW1127" i="2"/>
  <c r="CX1131" i="2"/>
  <c r="CW1131" i="2"/>
  <c r="CX1139" i="2"/>
  <c r="CW1139" i="2"/>
  <c r="CX1147" i="2"/>
  <c r="CW1147" i="2"/>
  <c r="CX1151" i="2"/>
  <c r="CW1151" i="2"/>
  <c r="CX1155" i="2"/>
  <c r="CW1155" i="2"/>
  <c r="CX1159" i="2"/>
  <c r="CW1159" i="2"/>
  <c r="CX1163" i="2"/>
  <c r="CW1163" i="2"/>
  <c r="CV982" i="2"/>
  <c r="CV937" i="2"/>
  <c r="CV854" i="2"/>
  <c r="CW954" i="2"/>
  <c r="CW816" i="2"/>
  <c r="CW769" i="2"/>
  <c r="CX1111" i="2"/>
  <c r="CX1039" i="2"/>
  <c r="CX950" i="2"/>
  <c r="CX830" i="2"/>
  <c r="CW830" i="2"/>
  <c r="CX933" i="2"/>
  <c r="CW933" i="2"/>
  <c r="CX941" i="2"/>
  <c r="CW941" i="2"/>
  <c r="CX988" i="2"/>
  <c r="CW988" i="2"/>
  <c r="CX996" i="2"/>
  <c r="CW996" i="2"/>
  <c r="CX1004" i="2"/>
  <c r="CW1004" i="2"/>
  <c r="CX1012" i="2"/>
  <c r="CW1012" i="2"/>
  <c r="CX1020" i="2"/>
  <c r="CW1020" i="2"/>
  <c r="CX1028" i="2"/>
  <c r="CW1028" i="2"/>
  <c r="CX1036" i="2"/>
  <c r="CW1036" i="2"/>
  <c r="CX1044" i="2"/>
  <c r="CW1044" i="2"/>
  <c r="CX1052" i="2"/>
  <c r="CW1052" i="2"/>
  <c r="CX1060" i="2"/>
  <c r="CW1060" i="2"/>
  <c r="CX1068" i="2"/>
  <c r="CW1068" i="2"/>
  <c r="CX1076" i="2"/>
  <c r="CW1076" i="2"/>
  <c r="CX1084" i="2"/>
  <c r="CW1084" i="2"/>
  <c r="CX1092" i="2"/>
  <c r="CW1092" i="2"/>
  <c r="CX1100" i="2"/>
  <c r="CW1100" i="2"/>
  <c r="CX1108" i="2"/>
  <c r="CW1108" i="2"/>
  <c r="CV954" i="2"/>
  <c r="CV945" i="2"/>
  <c r="CV862" i="2"/>
  <c r="CV789" i="2"/>
  <c r="CW1122" i="2"/>
  <c r="CW1104" i="2"/>
  <c r="CW1058" i="2"/>
  <c r="CW1040" i="2"/>
  <c r="CW994" i="2"/>
  <c r="CW888" i="2"/>
  <c r="CX1015" i="2"/>
  <c r="CX755" i="2"/>
  <c r="CW755" i="2"/>
  <c r="CV759" i="2"/>
  <c r="CX763" i="2"/>
  <c r="CW763" i="2"/>
  <c r="CV767" i="2"/>
  <c r="CX767" i="2"/>
  <c r="CW767" i="2"/>
  <c r="CX771" i="2"/>
  <c r="CW771" i="2"/>
  <c r="CV775" i="2"/>
  <c r="CX775" i="2"/>
  <c r="CW775" i="2"/>
  <c r="CX779" i="2"/>
  <c r="CV783" i="2"/>
  <c r="CW783" i="2"/>
  <c r="CX787" i="2"/>
  <c r="CV791" i="2"/>
  <c r="CW791" i="2"/>
  <c r="CX795" i="2"/>
  <c r="CW799" i="2"/>
  <c r="CV799" i="2"/>
  <c r="CX799" i="2"/>
  <c r="CX803" i="2"/>
  <c r="CW803" i="2"/>
  <c r="CV807" i="2"/>
  <c r="CX807" i="2"/>
  <c r="CX811" i="2"/>
  <c r="CW811" i="2"/>
  <c r="CV815" i="2"/>
  <c r="CX819" i="2"/>
  <c r="CW819" i="2"/>
  <c r="CV823" i="2"/>
  <c r="CX827" i="2"/>
  <c r="CW827" i="2"/>
  <c r="CX834" i="2"/>
  <c r="CX838" i="2"/>
  <c r="CW838" i="2"/>
  <c r="CX842" i="2"/>
  <c r="CW846" i="2"/>
  <c r="CX846" i="2"/>
  <c r="CX850" i="2"/>
  <c r="CW854" i="2"/>
  <c r="CX858" i="2"/>
  <c r="CW858" i="2"/>
  <c r="CX862" i="2"/>
  <c r="CX866" i="2"/>
  <c r="CW866" i="2"/>
  <c r="CX870" i="2"/>
  <c r="CX874" i="2"/>
  <c r="CW874" i="2"/>
  <c r="CX878" i="2"/>
  <c r="CX882" i="2"/>
  <c r="CW882" i="2"/>
  <c r="CW886" i="2"/>
  <c r="CX890" i="2"/>
  <c r="CW890" i="2"/>
  <c r="CX894" i="2"/>
  <c r="CW894" i="2"/>
  <c r="CX898" i="2"/>
  <c r="CX902" i="2"/>
  <c r="CW902" i="2"/>
  <c r="CX906" i="2"/>
  <c r="CW910" i="2"/>
  <c r="CX910" i="2"/>
  <c r="CX914" i="2"/>
  <c r="CW918" i="2"/>
  <c r="CX922" i="2"/>
  <c r="CX926" i="2"/>
  <c r="CW926" i="2"/>
  <c r="CX949" i="2"/>
  <c r="CW949" i="2"/>
  <c r="CX953" i="2"/>
  <c r="CX957" i="2"/>
  <c r="CW957" i="2"/>
  <c r="CX961" i="2"/>
  <c r="CX965" i="2"/>
  <c r="CW965" i="2"/>
  <c r="CX969" i="2"/>
  <c r="CX973" i="2"/>
  <c r="CW973" i="2"/>
  <c r="CX977" i="2"/>
  <c r="CX981" i="2"/>
  <c r="CW981" i="2"/>
  <c r="CX985" i="2"/>
  <c r="CX1112" i="2"/>
  <c r="CX1116" i="2"/>
  <c r="CW1116" i="2"/>
  <c r="CX1120" i="2"/>
  <c r="CX1124" i="2"/>
  <c r="CW1124" i="2"/>
  <c r="CX1128" i="2"/>
  <c r="CX1132" i="2"/>
  <c r="CW1132" i="2"/>
  <c r="CX1136" i="2"/>
  <c r="CX1140" i="2"/>
  <c r="CW1140" i="2"/>
  <c r="CX1144" i="2"/>
  <c r="CX1148" i="2"/>
  <c r="CW1148" i="2"/>
  <c r="CX1152" i="2"/>
  <c r="CX1156" i="2"/>
  <c r="CW1156" i="2"/>
  <c r="CX1160" i="2"/>
  <c r="CX1164" i="2"/>
  <c r="CW1164" i="2"/>
  <c r="CX1168" i="2"/>
  <c r="CV1164" i="2"/>
  <c r="CV1156" i="2"/>
  <c r="CV1148" i="2"/>
  <c r="CV1140" i="2"/>
  <c r="CV1132" i="2"/>
  <c r="CV1124" i="2"/>
  <c r="CV1116" i="2"/>
  <c r="CV1108" i="2"/>
  <c r="CV1100" i="2"/>
  <c r="CV1092" i="2"/>
  <c r="CV1084" i="2"/>
  <c r="CV1076" i="2"/>
  <c r="CV1068" i="2"/>
  <c r="CV1060" i="2"/>
  <c r="CV1052" i="2"/>
  <c r="CV1044" i="2"/>
  <c r="CV1036" i="2"/>
  <c r="CV1028" i="2"/>
  <c r="CV1020" i="2"/>
  <c r="CV1012" i="2"/>
  <c r="CV1004" i="2"/>
  <c r="CV996" i="2"/>
  <c r="CV988" i="2"/>
  <c r="CV962" i="2"/>
  <c r="CV953" i="2"/>
  <c r="CV898" i="2"/>
  <c r="CV880" i="2"/>
  <c r="CV870" i="2"/>
  <c r="CV834" i="2"/>
  <c r="CV825" i="2"/>
  <c r="CV779" i="2"/>
  <c r="CV761" i="2"/>
  <c r="CV733" i="2"/>
  <c r="CW1162" i="2"/>
  <c r="CW1144" i="2"/>
  <c r="CW1098" i="2"/>
  <c r="CW1080" i="2"/>
  <c r="CW1034" i="2"/>
  <c r="CW1016" i="2"/>
  <c r="CW970" i="2"/>
  <c r="CW929" i="2"/>
  <c r="CW906" i="2"/>
  <c r="CW887" i="2"/>
  <c r="CW834" i="2"/>
  <c r="CW787" i="2"/>
  <c r="CW741" i="2"/>
  <c r="CX1103" i="2"/>
  <c r="CX736" i="2"/>
  <c r="CW736" i="2"/>
  <c r="CW740" i="2"/>
  <c r="CX740" i="2"/>
  <c r="CX744" i="2"/>
  <c r="CW744" i="2"/>
  <c r="CW748" i="2"/>
  <c r="CX748" i="2"/>
  <c r="CX752" i="2"/>
  <c r="CV831" i="2"/>
  <c r="CX831" i="2"/>
  <c r="CW831" i="2"/>
  <c r="CX930" i="2"/>
  <c r="CX934" i="2"/>
  <c r="CW934" i="2"/>
  <c r="CX938" i="2"/>
  <c r="CW942" i="2"/>
  <c r="CX942" i="2"/>
  <c r="CX946" i="2"/>
  <c r="CX987" i="2"/>
  <c r="CW987" i="2"/>
  <c r="CX989" i="2"/>
  <c r="CW989" i="2"/>
  <c r="CX993" i="2"/>
  <c r="CX997" i="2"/>
  <c r="CW997" i="2"/>
  <c r="CX1001" i="2"/>
  <c r="CX1005" i="2"/>
  <c r="CW1005" i="2"/>
  <c r="CX1009" i="2"/>
  <c r="CX1013" i="2"/>
  <c r="CW1013" i="2"/>
  <c r="CX1017" i="2"/>
  <c r="CX1021" i="2"/>
  <c r="CW1021" i="2"/>
  <c r="CX1025" i="2"/>
  <c r="CX1029" i="2"/>
  <c r="CW1029" i="2"/>
  <c r="CX1033" i="2"/>
  <c r="CX1037" i="2"/>
  <c r="CW1037" i="2"/>
  <c r="CX1041" i="2"/>
  <c r="CX1045" i="2"/>
  <c r="CW1045" i="2"/>
  <c r="CX1049" i="2"/>
  <c r="CX1053" i="2"/>
  <c r="CW1053" i="2"/>
  <c r="CX1057" i="2"/>
  <c r="CX1061" i="2"/>
  <c r="CW1061" i="2"/>
  <c r="CX1065" i="2"/>
  <c r="CX1069" i="2"/>
  <c r="CW1069" i="2"/>
  <c r="CX1073" i="2"/>
  <c r="CX1077" i="2"/>
  <c r="CW1077" i="2"/>
  <c r="CX1081" i="2"/>
  <c r="CX1085" i="2"/>
  <c r="CW1085" i="2"/>
  <c r="CX1089" i="2"/>
  <c r="CX1093" i="2"/>
  <c r="CW1093" i="2"/>
  <c r="CX1097" i="2"/>
  <c r="CX1101" i="2"/>
  <c r="CW1101" i="2"/>
  <c r="CX1105" i="2"/>
  <c r="CX1109" i="2"/>
  <c r="CW1109" i="2"/>
  <c r="CV1163" i="2"/>
  <c r="CV1155" i="2"/>
  <c r="CV1147" i="2"/>
  <c r="CV1139" i="2"/>
  <c r="CV1131" i="2"/>
  <c r="CV1123" i="2"/>
  <c r="CV1115" i="2"/>
  <c r="CV1107" i="2"/>
  <c r="CV1099" i="2"/>
  <c r="CV1091" i="2"/>
  <c r="CV1083" i="2"/>
  <c r="CV1075" i="2"/>
  <c r="CV1067" i="2"/>
  <c r="CV1059" i="2"/>
  <c r="CV1051" i="2"/>
  <c r="CV1043" i="2"/>
  <c r="CV1035" i="2"/>
  <c r="CV1027" i="2"/>
  <c r="CV1019" i="2"/>
  <c r="CV1011" i="2"/>
  <c r="CV1003" i="2"/>
  <c r="CV995" i="2"/>
  <c r="CV987" i="2"/>
  <c r="CV970" i="2"/>
  <c r="CV961" i="2"/>
  <c r="CV942" i="2"/>
  <c r="CV933" i="2"/>
  <c r="CV906" i="2"/>
  <c r="CV878" i="2"/>
  <c r="CV842" i="2"/>
  <c r="CV805" i="2"/>
  <c r="CV787" i="2"/>
  <c r="CV760" i="2"/>
  <c r="CW1138" i="2"/>
  <c r="CW1120" i="2"/>
  <c r="CW1097" i="2"/>
  <c r="CW1074" i="2"/>
  <c r="CW1056" i="2"/>
  <c r="CW1033" i="2"/>
  <c r="CW1010" i="2"/>
  <c r="CW992" i="2"/>
  <c r="CW969" i="2"/>
  <c r="CW946" i="2"/>
  <c r="CW807" i="2"/>
  <c r="CX1079" i="2"/>
  <c r="CX1007" i="2"/>
  <c r="CX918" i="2"/>
  <c r="CX823" i="2"/>
  <c r="CW756" i="2"/>
  <c r="CX756" i="2"/>
  <c r="CX760" i="2"/>
  <c r="CW764" i="2"/>
  <c r="CX764" i="2"/>
  <c r="CX768" i="2"/>
  <c r="CW772" i="2"/>
  <c r="CX772" i="2"/>
  <c r="CX776" i="2"/>
  <c r="CW776" i="2"/>
  <c r="CW780" i="2"/>
  <c r="CX780" i="2"/>
  <c r="CX784" i="2"/>
  <c r="CW784" i="2"/>
  <c r="CW788" i="2"/>
  <c r="CX788" i="2"/>
  <c r="CX792" i="2"/>
  <c r="CW792" i="2"/>
  <c r="CW796" i="2"/>
  <c r="CX796" i="2"/>
  <c r="CX800" i="2"/>
  <c r="CW800" i="2"/>
  <c r="CW804" i="2"/>
  <c r="CX804" i="2"/>
  <c r="CX808" i="2"/>
  <c r="CW808" i="2"/>
  <c r="CW812" i="2"/>
  <c r="CX812" i="2"/>
  <c r="CX816" i="2"/>
  <c r="CW820" i="2"/>
  <c r="CX820" i="2"/>
  <c r="CX824" i="2"/>
  <c r="CX835" i="2"/>
  <c r="CW835" i="2"/>
  <c r="CV839" i="2"/>
  <c r="CX839" i="2"/>
  <c r="CW839" i="2"/>
  <c r="CX843" i="2"/>
  <c r="CV847" i="2"/>
  <c r="CW847" i="2"/>
  <c r="CX851" i="2"/>
  <c r="CV855" i="2"/>
  <c r="CW855" i="2"/>
  <c r="CX859" i="2"/>
  <c r="CW863" i="2"/>
  <c r="CV863" i="2"/>
  <c r="CX863" i="2"/>
  <c r="CX867" i="2"/>
  <c r="CW867" i="2"/>
  <c r="CV871" i="2"/>
  <c r="CX871" i="2"/>
  <c r="CX875" i="2"/>
  <c r="CW875" i="2"/>
  <c r="CX883" i="2"/>
  <c r="CW883" i="2"/>
  <c r="CX891" i="2"/>
  <c r="CW891" i="2"/>
  <c r="CV895" i="2"/>
  <c r="CX895" i="2"/>
  <c r="CW895" i="2"/>
  <c r="CX899" i="2"/>
  <c r="CW899" i="2"/>
  <c r="CV903" i="2"/>
  <c r="CX903" i="2"/>
  <c r="CW903" i="2"/>
  <c r="CX907" i="2"/>
  <c r="CW907" i="2"/>
  <c r="CV911" i="2"/>
  <c r="CW911" i="2"/>
  <c r="CX915" i="2"/>
  <c r="CW915" i="2"/>
  <c r="CV919" i="2"/>
  <c r="CW919" i="2"/>
  <c r="CX923" i="2"/>
  <c r="CW923" i="2"/>
  <c r="CV927" i="2"/>
  <c r="CX927" i="2"/>
  <c r="CW927" i="2"/>
  <c r="CX958" i="2"/>
  <c r="CW958" i="2"/>
  <c r="CX966" i="2"/>
  <c r="CW966" i="2"/>
  <c r="CW974" i="2"/>
  <c r="CX974" i="2"/>
  <c r="CX1113" i="2"/>
  <c r="CX1117" i="2"/>
  <c r="CW1117" i="2"/>
  <c r="CX1121" i="2"/>
  <c r="CX1125" i="2"/>
  <c r="CW1125" i="2"/>
  <c r="CX1129" i="2"/>
  <c r="CX1133" i="2"/>
  <c r="CW1133" i="2"/>
  <c r="CX1137" i="2"/>
  <c r="CX1141" i="2"/>
  <c r="CW1141" i="2"/>
  <c r="CX1145" i="2"/>
  <c r="CX1149" i="2"/>
  <c r="CW1149" i="2"/>
  <c r="CX1153" i="2"/>
  <c r="CX1157" i="2"/>
  <c r="CW1157" i="2"/>
  <c r="CX1161" i="2"/>
  <c r="CX1165" i="2"/>
  <c r="CW1165" i="2"/>
  <c r="CY1165" i="2" s="1"/>
  <c r="CV1154" i="2"/>
  <c r="CV1114" i="2"/>
  <c r="CV1050" i="2"/>
  <c r="CV986" i="2"/>
  <c r="CV978" i="2"/>
  <c r="CV969" i="2"/>
  <c r="CV950" i="2"/>
  <c r="CV941" i="2"/>
  <c r="CV923" i="2"/>
  <c r="CV914" i="2"/>
  <c r="CV886" i="2"/>
  <c r="CV859" i="2"/>
  <c r="CV850" i="2"/>
  <c r="CV832" i="2"/>
  <c r="CV804" i="2"/>
  <c r="CV795" i="2"/>
  <c r="CV768" i="2"/>
  <c r="CV740" i="2"/>
  <c r="CW1160" i="2"/>
  <c r="CW1137" i="2"/>
  <c r="CW1096" i="2"/>
  <c r="CW1073" i="2"/>
  <c r="CW1032" i="2"/>
  <c r="CW1009" i="2"/>
  <c r="CW986" i="2"/>
  <c r="CW945" i="2"/>
  <c r="CW922" i="2"/>
  <c r="CW904" i="2"/>
  <c r="CW879" i="2"/>
  <c r="CW779" i="2"/>
  <c r="CW759" i="2"/>
  <c r="CX1167" i="2"/>
  <c r="CX911" i="2"/>
  <c r="CX725" i="2"/>
  <c r="CX729" i="2"/>
  <c r="CW729" i="2"/>
  <c r="CX733" i="2"/>
  <c r="CX737" i="2"/>
  <c r="CW737" i="2"/>
  <c r="CX741" i="2"/>
  <c r="CX745" i="2"/>
  <c r="CW745" i="2"/>
  <c r="CX749" i="2"/>
  <c r="CW749" i="2"/>
  <c r="CX753" i="2"/>
  <c r="CW753" i="2"/>
  <c r="CW828" i="2"/>
  <c r="CX828" i="2"/>
  <c r="CX832" i="2"/>
  <c r="CX931" i="2"/>
  <c r="CW931" i="2"/>
  <c r="CV935" i="2"/>
  <c r="CX935" i="2"/>
  <c r="CW935" i="2"/>
  <c r="CX939" i="2"/>
  <c r="CW939" i="2"/>
  <c r="CV943" i="2"/>
  <c r="CW943" i="2"/>
  <c r="CX947" i="2"/>
  <c r="CW947" i="2"/>
  <c r="CX990" i="2"/>
  <c r="CW990" i="2"/>
  <c r="CX994" i="2"/>
  <c r="CX998" i="2"/>
  <c r="CW998" i="2"/>
  <c r="CX1002" i="2"/>
  <c r="CW1006" i="2"/>
  <c r="CX1006" i="2"/>
  <c r="CX1010" i="2"/>
  <c r="CW1014" i="2"/>
  <c r="CX1018" i="2"/>
  <c r="CX1022" i="2"/>
  <c r="CW1022" i="2"/>
  <c r="CX1026" i="2"/>
  <c r="CX1030" i="2"/>
  <c r="CW1030" i="2"/>
  <c r="CX1034" i="2"/>
  <c r="CW1038" i="2"/>
  <c r="CX1038" i="2"/>
  <c r="CX1042" i="2"/>
  <c r="CW1046" i="2"/>
  <c r="CX1050" i="2"/>
  <c r="CX1054" i="2"/>
  <c r="CW1054" i="2"/>
  <c r="CX1058" i="2"/>
  <c r="CX1062" i="2"/>
  <c r="CW1062" i="2"/>
  <c r="CX1066" i="2"/>
  <c r="CW1070" i="2"/>
  <c r="CX1070" i="2"/>
  <c r="CX1074" i="2"/>
  <c r="CW1078" i="2"/>
  <c r="CX1082" i="2"/>
  <c r="CX1086" i="2"/>
  <c r="CW1086" i="2"/>
  <c r="CX1090" i="2"/>
  <c r="CX1094" i="2"/>
  <c r="CW1094" i="2"/>
  <c r="CX1098" i="2"/>
  <c r="CW1102" i="2"/>
  <c r="CX1102" i="2"/>
  <c r="CX1106" i="2"/>
  <c r="CW1110" i="2"/>
  <c r="CV1169" i="2"/>
  <c r="CV1161" i="2"/>
  <c r="CV1153" i="2"/>
  <c r="CV1145" i="2"/>
  <c r="CV1137" i="2"/>
  <c r="CV1129" i="2"/>
  <c r="CV1121" i="2"/>
  <c r="CV1113" i="2"/>
  <c r="CV1105" i="2"/>
  <c r="CV1097" i="2"/>
  <c r="CV1089" i="2"/>
  <c r="CV1081" i="2"/>
  <c r="CV1073" i="2"/>
  <c r="CV1065" i="2"/>
  <c r="CV1057" i="2"/>
  <c r="CV1049" i="2"/>
  <c r="CV1041" i="2"/>
  <c r="CV1033" i="2"/>
  <c r="CV1025" i="2"/>
  <c r="CV1017" i="2"/>
  <c r="CV1009" i="2"/>
  <c r="CV1001" i="2"/>
  <c r="CV993" i="2"/>
  <c r="CV985" i="2"/>
  <c r="CV977" i="2"/>
  <c r="CV958" i="2"/>
  <c r="CV949" i="2"/>
  <c r="CV931" i="2"/>
  <c r="CV922" i="2"/>
  <c r="CV894" i="2"/>
  <c r="CV867" i="2"/>
  <c r="CV858" i="2"/>
  <c r="CV830" i="2"/>
  <c r="CV812" i="2"/>
  <c r="CV803" i="2"/>
  <c r="CV776" i="2"/>
  <c r="CV748" i="2"/>
  <c r="CW1136" i="2"/>
  <c r="CW1113" i="2"/>
  <c r="CW1090" i="2"/>
  <c r="CW1072" i="2"/>
  <c r="CW1049" i="2"/>
  <c r="CW1026" i="2"/>
  <c r="CW1008" i="2"/>
  <c r="CW985" i="2"/>
  <c r="CW962" i="2"/>
  <c r="CW898" i="2"/>
  <c r="CW878" i="2"/>
  <c r="CW851" i="2"/>
  <c r="CW752" i="2"/>
  <c r="CX1143" i="2"/>
  <c r="CX1071" i="2"/>
  <c r="CX982" i="2"/>
  <c r="CX887" i="2"/>
  <c r="CX815" i="2"/>
  <c r="CX666" i="2"/>
  <c r="CW666" i="2"/>
  <c r="CX670" i="2"/>
  <c r="CW670" i="2"/>
  <c r="CX757" i="2"/>
  <c r="CW757" i="2"/>
  <c r="CX761" i="2"/>
  <c r="CX765" i="2"/>
  <c r="CW765" i="2"/>
  <c r="CX769" i="2"/>
  <c r="CX773" i="2"/>
  <c r="CW773" i="2"/>
  <c r="CX777" i="2"/>
  <c r="CX781" i="2"/>
  <c r="CW781" i="2"/>
  <c r="CX785" i="2"/>
  <c r="CW785" i="2"/>
  <c r="CX789" i="2"/>
  <c r="CX793" i="2"/>
  <c r="CW793" i="2"/>
  <c r="CX797" i="2"/>
  <c r="CX801" i="2"/>
  <c r="CW801" i="2"/>
  <c r="CX805" i="2"/>
  <c r="CX809" i="2"/>
  <c r="CW809" i="2"/>
  <c r="CX813" i="2"/>
  <c r="CW813" i="2"/>
  <c r="CX817" i="2"/>
  <c r="CW817" i="2"/>
  <c r="CX821" i="2"/>
  <c r="CW821" i="2"/>
  <c r="CX825" i="2"/>
  <c r="CW836" i="2"/>
  <c r="CX836" i="2"/>
  <c r="CX840" i="2"/>
  <c r="CW840" i="2"/>
  <c r="CW844" i="2"/>
  <c r="CX844" i="2"/>
  <c r="CX848" i="2"/>
  <c r="CW848" i="2"/>
  <c r="CW852" i="2"/>
  <c r="CX852" i="2"/>
  <c r="CX856" i="2"/>
  <c r="CW856" i="2"/>
  <c r="CW860" i="2"/>
  <c r="CX860" i="2"/>
  <c r="CX864" i="2"/>
  <c r="CW864" i="2"/>
  <c r="CW868" i="2"/>
  <c r="CX868" i="2"/>
  <c r="CX872" i="2"/>
  <c r="CW872" i="2"/>
  <c r="CW876" i="2"/>
  <c r="CX876" i="2"/>
  <c r="CX880" i="2"/>
  <c r="CW884" i="2"/>
  <c r="CX884" i="2"/>
  <c r="CX888" i="2"/>
  <c r="CW892" i="2"/>
  <c r="CX892" i="2"/>
  <c r="CX896" i="2"/>
  <c r="CX900" i="2"/>
  <c r="CW900" i="2"/>
  <c r="CX904" i="2"/>
  <c r="CX908" i="2"/>
  <c r="CW908" i="2"/>
  <c r="CX912" i="2"/>
  <c r="CX916" i="2"/>
  <c r="CW916" i="2"/>
  <c r="CX920" i="2"/>
  <c r="CX924" i="2"/>
  <c r="CW924" i="2"/>
  <c r="CV951" i="2"/>
  <c r="CW951" i="2"/>
  <c r="CY951" i="2" s="1"/>
  <c r="CX955" i="2"/>
  <c r="CW955" i="2"/>
  <c r="CV959" i="2"/>
  <c r="CX959" i="2"/>
  <c r="CW959" i="2"/>
  <c r="CX963" i="2"/>
  <c r="CW963" i="2"/>
  <c r="CV967" i="2"/>
  <c r="CX967" i="2"/>
  <c r="CW967" i="2"/>
  <c r="CX971" i="2"/>
  <c r="CW971" i="2"/>
  <c r="CV975" i="2"/>
  <c r="CW975" i="2"/>
  <c r="CX979" i="2"/>
  <c r="CW979" i="2"/>
  <c r="CW983" i="2"/>
  <c r="CX1114" i="2"/>
  <c r="CX1118" i="2"/>
  <c r="CW1118" i="2"/>
  <c r="CX1122" i="2"/>
  <c r="CX1126" i="2"/>
  <c r="CW1126" i="2"/>
  <c r="CX1130" i="2"/>
  <c r="CW1134" i="2"/>
  <c r="CX1134" i="2"/>
  <c r="CX1138" i="2"/>
  <c r="CW1142" i="2"/>
  <c r="CX1146" i="2"/>
  <c r="CX1150" i="2"/>
  <c r="CW1150" i="2"/>
  <c r="CX1154" i="2"/>
  <c r="CX1158" i="2"/>
  <c r="CW1158" i="2"/>
  <c r="CX1162" i="2"/>
  <c r="CW1166" i="2"/>
  <c r="CX1166" i="2"/>
  <c r="CX1170" i="2"/>
  <c r="CV1168" i="2"/>
  <c r="CV1160" i="2"/>
  <c r="CV1152" i="2"/>
  <c r="CV1144" i="2"/>
  <c r="CV1136" i="2"/>
  <c r="CV1128" i="2"/>
  <c r="CV1120" i="2"/>
  <c r="CV1112" i="2"/>
  <c r="CV1104" i="2"/>
  <c r="CV1096" i="2"/>
  <c r="CV1088" i="2"/>
  <c r="CV1080" i="2"/>
  <c r="CV1072" i="2"/>
  <c r="CV1064" i="2"/>
  <c r="CV1056" i="2"/>
  <c r="CV1048" i="2"/>
  <c r="CV1040" i="2"/>
  <c r="CV1032" i="2"/>
  <c r="CV1024" i="2"/>
  <c r="CV1016" i="2"/>
  <c r="CY1016" i="2" s="1"/>
  <c r="CV1008" i="2"/>
  <c r="CV1000" i="2"/>
  <c r="CV992" i="2"/>
  <c r="CV984" i="2"/>
  <c r="CV966" i="2"/>
  <c r="CV957" i="2"/>
  <c r="CV939" i="2"/>
  <c r="CV930" i="2"/>
  <c r="CV912" i="2"/>
  <c r="CV902" i="2"/>
  <c r="CV884" i="2"/>
  <c r="CV875" i="2"/>
  <c r="CV866" i="2"/>
  <c r="CV848" i="2"/>
  <c r="CV838" i="2"/>
  <c r="CV820" i="2"/>
  <c r="CV811" i="2"/>
  <c r="CV793" i="2"/>
  <c r="CV784" i="2"/>
  <c r="CV765" i="2"/>
  <c r="CV756" i="2"/>
  <c r="CV729" i="2"/>
  <c r="CW1153" i="2"/>
  <c r="CW1130" i="2"/>
  <c r="CW1112" i="2"/>
  <c r="CW1089" i="2"/>
  <c r="CW1066" i="2"/>
  <c r="CW1048" i="2"/>
  <c r="CW1025" i="2"/>
  <c r="CW1002" i="2"/>
  <c r="CW984" i="2"/>
  <c r="CW961" i="2"/>
  <c r="CW938" i="2"/>
  <c r="CW920" i="2"/>
  <c r="CW871" i="2"/>
  <c r="CW850" i="2"/>
  <c r="CW824" i="2"/>
  <c r="CW777" i="2"/>
  <c r="CW725" i="2"/>
  <c r="CX1142" i="2"/>
  <c r="CX1047" i="2"/>
  <c r="CX975" i="2"/>
  <c r="CX886" i="2"/>
  <c r="CX791" i="2"/>
  <c r="DN1084" i="2"/>
  <c r="DO1084" i="2" s="1"/>
  <c r="DB841" i="2"/>
  <c r="DB865" i="2"/>
  <c r="DE1133" i="2"/>
  <c r="DN881" i="2"/>
  <c r="DO881" i="2" s="1"/>
  <c r="DB881" i="2"/>
  <c r="DN1052" i="2"/>
  <c r="DO1052" i="2" s="1"/>
  <c r="DN742" i="2"/>
  <c r="DO742" i="2" s="1"/>
  <c r="DE897" i="2"/>
  <c r="DB999" i="2"/>
  <c r="DB984" i="2"/>
  <c r="DE984" i="2"/>
  <c r="DN836" i="2"/>
  <c r="DO836" i="2" s="1"/>
  <c r="DE836" i="2"/>
  <c r="DN1109" i="2"/>
  <c r="DO1109" i="2" s="1"/>
  <c r="DE865" i="2"/>
  <c r="DB1132" i="2"/>
  <c r="DE881" i="2"/>
  <c r="DN1143" i="2"/>
  <c r="DO1143" i="2" s="1"/>
  <c r="DE876" i="2"/>
  <c r="DN743" i="2"/>
  <c r="DO743" i="2" s="1"/>
  <c r="DE748" i="2"/>
  <c r="DN748" i="2"/>
  <c r="DO748" i="2" s="1"/>
  <c r="DB748" i="2"/>
  <c r="DN774" i="2"/>
  <c r="DO774" i="2" s="1"/>
  <c r="DE774" i="2"/>
  <c r="DN828" i="2"/>
  <c r="DO828" i="2" s="1"/>
  <c r="DE828" i="2"/>
  <c r="DN1071" i="2"/>
  <c r="DO1071" i="2" s="1"/>
  <c r="DB1071" i="2"/>
  <c r="DE1098" i="2"/>
  <c r="DB1098" i="2"/>
  <c r="DB1030" i="2"/>
  <c r="DN884" i="2"/>
  <c r="DO884" i="2" s="1"/>
  <c r="DB884" i="2"/>
  <c r="DN791" i="2"/>
  <c r="DO791" i="2" s="1"/>
  <c r="DB791" i="2"/>
  <c r="DN959" i="2"/>
  <c r="DO959" i="2" s="1"/>
  <c r="DE959" i="2"/>
  <c r="DE841" i="2"/>
  <c r="DB830" i="2"/>
  <c r="DB914" i="2"/>
  <c r="DE926" i="2"/>
  <c r="DN945" i="2"/>
  <c r="DO945" i="2" s="1"/>
  <c r="DE945" i="2"/>
  <c r="DN867" i="2"/>
  <c r="DO867" i="2" s="1"/>
  <c r="DE867" i="2"/>
  <c r="DN1007" i="2"/>
  <c r="DO1007" i="2" s="1"/>
  <c r="DE1007" i="2"/>
  <c r="DB1007" i="2"/>
  <c r="DE1017" i="2"/>
  <c r="DB1017" i="2"/>
  <c r="DB1012" i="2"/>
  <c r="DB916" i="2"/>
  <c r="DN916" i="2"/>
  <c r="DO916" i="2" s="1"/>
  <c r="DB932" i="2"/>
  <c r="DN932" i="2"/>
  <c r="DO932" i="2" s="1"/>
  <c r="DE932" i="2"/>
  <c r="DE1032" i="2"/>
  <c r="DB1032" i="2"/>
  <c r="DN954" i="2"/>
  <c r="DO954" i="2" s="1"/>
  <c r="DE954" i="2"/>
  <c r="DB954" i="2"/>
  <c r="DN1004" i="2"/>
  <c r="DO1004" i="2" s="1"/>
  <c r="DE1004" i="2"/>
  <c r="DN1038" i="2"/>
  <c r="DO1038" i="2" s="1"/>
  <c r="DE1038" i="2"/>
  <c r="DB1038" i="2"/>
  <c r="DN984" i="2"/>
  <c r="DO984" i="2" s="1"/>
  <c r="DB1151" i="2"/>
  <c r="DN1151" i="2"/>
  <c r="DO1151" i="2" s="1"/>
  <c r="DB1059" i="2"/>
  <c r="DN1059" i="2"/>
  <c r="DO1059" i="2" s="1"/>
  <c r="DE1092" i="2"/>
  <c r="DN1092" i="2"/>
  <c r="DO1092" i="2" s="1"/>
  <c r="DE1096" i="2"/>
  <c r="DN1096" i="2"/>
  <c r="DO1096" i="2" s="1"/>
  <c r="DB1125" i="2"/>
  <c r="DE1125" i="2"/>
  <c r="DB1101" i="2"/>
  <c r="DN1117" i="2"/>
  <c r="DO1117" i="2" s="1"/>
  <c r="DB1117" i="2"/>
  <c r="DE1052" i="2"/>
  <c r="DE1143" i="2"/>
  <c r="DE691" i="2"/>
  <c r="DB724" i="2"/>
  <c r="DN724" i="2"/>
  <c r="DO724" i="2" s="1"/>
  <c r="DE724" i="2"/>
  <c r="DN618" i="2"/>
  <c r="DO618" i="2" s="1"/>
  <c r="DE618" i="2"/>
  <c r="DN698" i="2"/>
  <c r="DO698" i="2" s="1"/>
  <c r="DB698" i="2"/>
  <c r="DB642" i="2"/>
  <c r="DN642" i="2"/>
  <c r="DO642" i="2" s="1"/>
  <c r="DB675" i="2"/>
  <c r="DN625" i="2"/>
  <c r="DO625" i="2" s="1"/>
  <c r="DE663" i="2"/>
  <c r="DE682" i="2"/>
  <c r="DB638" i="2"/>
  <c r="DB668" i="2"/>
  <c r="DE668" i="2"/>
  <c r="DN668" i="2"/>
  <c r="DO668" i="2" s="1"/>
  <c r="DB628" i="2"/>
  <c r="DN628" i="2"/>
  <c r="DO628" i="2" s="1"/>
  <c r="DE628" i="2"/>
  <c r="DN635" i="2"/>
  <c r="DO635" i="2" s="1"/>
  <c r="DE635" i="2"/>
  <c r="DB635" i="2"/>
  <c r="DN639" i="2"/>
  <c r="DO639" i="2" s="1"/>
  <c r="DE639" i="2"/>
  <c r="DB639" i="2"/>
  <c r="DN645" i="2"/>
  <c r="DO645" i="2" s="1"/>
  <c r="DE645" i="2"/>
  <c r="DB645" i="2"/>
  <c r="DE630" i="2"/>
  <c r="DB630" i="2"/>
  <c r="DN630" i="2"/>
  <c r="DO630" i="2" s="1"/>
  <c r="DN653" i="2"/>
  <c r="DO653" i="2" s="1"/>
  <c r="DE653" i="2"/>
  <c r="DB653" i="2"/>
  <c r="DN666" i="2"/>
  <c r="DO666" i="2" s="1"/>
  <c r="DE666" i="2"/>
  <c r="DB666" i="2"/>
  <c r="DB674" i="2"/>
  <c r="DN674" i="2"/>
  <c r="DO674" i="2" s="1"/>
  <c r="DE674" i="2"/>
  <c r="DN685" i="2"/>
  <c r="DO685" i="2" s="1"/>
  <c r="DE685" i="2"/>
  <c r="DB685" i="2"/>
  <c r="DN640" i="2"/>
  <c r="DO640" i="2" s="1"/>
  <c r="DE640" i="2"/>
  <c r="DB640" i="2"/>
  <c r="DN648" i="2"/>
  <c r="DO648" i="2" s="1"/>
  <c r="DE648" i="2"/>
  <c r="DB648" i="2"/>
  <c r="DN621" i="2"/>
  <c r="DO621" i="2" s="1"/>
  <c r="DE621" i="2"/>
  <c r="DB621" i="2"/>
  <c r="DE673" i="2"/>
  <c r="DB673" i="2"/>
  <c r="DN673" i="2"/>
  <c r="DO673" i="2" s="1"/>
  <c r="DE622" i="2"/>
  <c r="DN622" i="2"/>
  <c r="DO622" i="2" s="1"/>
  <c r="DB622" i="2"/>
  <c r="DN627" i="2"/>
  <c r="DO627" i="2" s="1"/>
  <c r="DE627" i="2"/>
  <c r="DB627" i="2"/>
  <c r="DN651" i="2"/>
  <c r="DO651" i="2" s="1"/>
  <c r="DE651" i="2"/>
  <c r="DB651" i="2"/>
  <c r="DN729" i="2"/>
  <c r="DO729" i="2" s="1"/>
  <c r="DE729" i="2"/>
  <c r="DB729" i="2"/>
  <c r="DE654" i="2"/>
  <c r="DN654" i="2"/>
  <c r="DO654" i="2" s="1"/>
  <c r="DB654" i="2"/>
  <c r="DN626" i="2"/>
  <c r="DO626" i="2" s="1"/>
  <c r="DE626" i="2"/>
  <c r="DB626" i="2"/>
  <c r="DE633" i="2"/>
  <c r="DB633" i="2"/>
  <c r="DN633" i="2"/>
  <c r="DO633" i="2" s="1"/>
  <c r="DN647" i="2"/>
  <c r="DO647" i="2" s="1"/>
  <c r="DB647" i="2"/>
  <c r="DE647" i="2"/>
  <c r="DB660" i="2"/>
  <c r="DN660" i="2"/>
  <c r="DO660" i="2" s="1"/>
  <c r="DE660" i="2"/>
  <c r="DE619" i="2"/>
  <c r="DB619" i="2"/>
  <c r="DN619" i="2"/>
  <c r="DO619" i="2" s="1"/>
  <c r="DN629" i="2"/>
  <c r="DO629" i="2" s="1"/>
  <c r="DE629" i="2"/>
  <c r="DB629" i="2"/>
  <c r="DE641" i="2"/>
  <c r="DB641" i="2"/>
  <c r="DN641" i="2"/>
  <c r="DO641" i="2" s="1"/>
  <c r="DB655" i="2"/>
  <c r="DN655" i="2"/>
  <c r="DO655" i="2" s="1"/>
  <c r="DE655" i="2"/>
  <c r="DB684" i="2"/>
  <c r="DE684" i="2"/>
  <c r="DN684" i="2"/>
  <c r="DO684" i="2" s="1"/>
  <c r="DN759" i="2"/>
  <c r="DO759" i="2" s="1"/>
  <c r="DE759" i="2"/>
  <c r="DB759" i="2"/>
  <c r="DN703" i="2"/>
  <c r="DO703" i="2" s="1"/>
  <c r="DE703" i="2"/>
  <c r="DB703" i="2"/>
  <c r="DN615" i="2"/>
  <c r="DO615" i="2" s="1"/>
  <c r="DE615" i="2"/>
  <c r="DB615" i="2"/>
  <c r="DE617" i="2"/>
  <c r="DB617" i="2"/>
  <c r="DN617" i="2"/>
  <c r="DO617" i="2" s="1"/>
  <c r="DB620" i="2"/>
  <c r="DN620" i="2"/>
  <c r="DO620" i="2" s="1"/>
  <c r="DE620" i="2"/>
  <c r="DE623" i="2"/>
  <c r="DB623" i="2"/>
  <c r="DN623" i="2"/>
  <c r="DO623" i="2" s="1"/>
  <c r="DN634" i="2"/>
  <c r="DO634" i="2" s="1"/>
  <c r="DE634" i="2"/>
  <c r="DB634" i="2"/>
  <c r="DB636" i="2"/>
  <c r="DE636" i="2"/>
  <c r="DN636" i="2"/>
  <c r="DO636" i="2" s="1"/>
  <c r="DB644" i="2"/>
  <c r="DE644" i="2"/>
  <c r="DN644" i="2"/>
  <c r="DO644" i="2" s="1"/>
  <c r="DN661" i="2"/>
  <c r="DO661" i="2" s="1"/>
  <c r="DB661" i="2"/>
  <c r="DE661" i="2"/>
  <c r="DN694" i="2"/>
  <c r="DO694" i="2" s="1"/>
  <c r="DE694" i="2"/>
  <c r="DB694" i="2"/>
  <c r="DN616" i="2"/>
  <c r="DO616" i="2" s="1"/>
  <c r="DE616" i="2"/>
  <c r="DB616" i="2"/>
  <c r="DN632" i="2"/>
  <c r="DO632" i="2" s="1"/>
  <c r="DB632" i="2"/>
  <c r="DE632" i="2"/>
  <c r="DE649" i="2"/>
  <c r="DB649" i="2"/>
  <c r="DN649" i="2"/>
  <c r="DO649" i="2" s="1"/>
  <c r="DB652" i="2"/>
  <c r="DN652" i="2"/>
  <c r="DO652" i="2" s="1"/>
  <c r="DE652" i="2"/>
  <c r="DN672" i="2"/>
  <c r="DO672" i="2" s="1"/>
  <c r="DE672" i="2"/>
  <c r="DB672" i="2"/>
  <c r="DN695" i="2"/>
  <c r="DO695" i="2" s="1"/>
  <c r="DE695" i="2"/>
  <c r="DB695" i="2"/>
  <c r="DN667" i="2"/>
  <c r="DO667" i="2" s="1"/>
  <c r="DB706" i="2"/>
  <c r="DE706" i="2"/>
  <c r="DN711" i="2"/>
  <c r="DO711" i="2" s="1"/>
  <c r="DE711" i="2"/>
  <c r="DB711" i="2"/>
  <c r="DE722" i="2"/>
  <c r="DN722" i="2"/>
  <c r="DO722" i="2" s="1"/>
  <c r="DB722" i="2"/>
  <c r="DE667" i="2"/>
  <c r="DE689" i="2"/>
  <c r="DB689" i="2"/>
  <c r="DE718" i="2"/>
  <c r="DB718" i="2"/>
  <c r="DN718" i="2"/>
  <c r="DO718" i="2" s="1"/>
  <c r="DE726" i="2"/>
  <c r="DB726" i="2"/>
  <c r="DN726" i="2"/>
  <c r="DO726" i="2" s="1"/>
  <c r="DN738" i="2"/>
  <c r="DO738" i="2" s="1"/>
  <c r="DE738" i="2"/>
  <c r="DB738" i="2"/>
  <c r="DN761" i="2"/>
  <c r="DO761" i="2" s="1"/>
  <c r="DE761" i="2"/>
  <c r="DB761" i="2"/>
  <c r="DB781" i="2"/>
  <c r="DN781" i="2"/>
  <c r="DO781" i="2" s="1"/>
  <c r="DE781" i="2"/>
  <c r="DB624" i="2"/>
  <c r="DN669" i="2"/>
  <c r="DO669" i="2" s="1"/>
  <c r="DE669" i="2"/>
  <c r="DE675" i="2"/>
  <c r="DN692" i="2"/>
  <c r="DO692" i="2" s="1"/>
  <c r="DE692" i="2"/>
  <c r="DB692" i="2"/>
  <c r="DN745" i="2"/>
  <c r="DO745" i="2" s="1"/>
  <c r="DB745" i="2"/>
  <c r="DE745" i="2"/>
  <c r="DB749" i="2"/>
  <c r="DE749" i="2"/>
  <c r="DN749" i="2"/>
  <c r="DO749" i="2" s="1"/>
  <c r="DE778" i="2"/>
  <c r="DB778" i="2"/>
  <c r="DN778" i="2"/>
  <c r="DO778" i="2" s="1"/>
  <c r="DN811" i="2"/>
  <c r="DO811" i="2" s="1"/>
  <c r="DE811" i="2"/>
  <c r="DN680" i="2"/>
  <c r="DO680" i="2" s="1"/>
  <c r="DE680" i="2"/>
  <c r="DE681" i="2"/>
  <c r="DB681" i="2"/>
  <c r="DN681" i="2"/>
  <c r="DO681" i="2" s="1"/>
  <c r="DE714" i="2"/>
  <c r="DB714" i="2"/>
  <c r="DE624" i="2"/>
  <c r="DN656" i="2"/>
  <c r="DO656" i="2" s="1"/>
  <c r="DB656" i="2"/>
  <c r="DE670" i="2"/>
  <c r="DN690" i="2"/>
  <c r="DO690" i="2" s="1"/>
  <c r="DE690" i="2"/>
  <c r="DB690" i="2"/>
  <c r="DE728" i="2"/>
  <c r="DN728" i="2"/>
  <c r="DO728" i="2" s="1"/>
  <c r="DB728" i="2"/>
  <c r="DB731" i="2"/>
  <c r="DE731" i="2"/>
  <c r="DN731" i="2"/>
  <c r="DO731" i="2" s="1"/>
  <c r="DE739" i="2"/>
  <c r="DB739" i="2"/>
  <c r="DN739" i="2"/>
  <c r="DO739" i="2" s="1"/>
  <c r="DB789" i="2"/>
  <c r="DN789" i="2"/>
  <c r="DO789" i="2" s="1"/>
  <c r="DE789" i="2"/>
  <c r="DB676" i="2"/>
  <c r="DE676" i="2"/>
  <c r="DE710" i="2"/>
  <c r="DN710" i="2"/>
  <c r="DO710" i="2" s="1"/>
  <c r="DE747" i="2"/>
  <c r="DB747" i="2"/>
  <c r="DN747" i="2"/>
  <c r="DO747" i="2" s="1"/>
  <c r="DB750" i="2"/>
  <c r="DN750" i="2"/>
  <c r="DO750" i="2" s="1"/>
  <c r="DE750" i="2"/>
  <c r="DE657" i="2"/>
  <c r="DB657" i="2"/>
  <c r="DN671" i="2"/>
  <c r="DO671" i="2" s="1"/>
  <c r="DE671" i="2"/>
  <c r="DB671" i="2"/>
  <c r="DN631" i="2"/>
  <c r="DO631" i="2" s="1"/>
  <c r="DN637" i="2"/>
  <c r="DO637" i="2" s="1"/>
  <c r="DE637" i="2"/>
  <c r="DE642" i="2"/>
  <c r="DN657" i="2"/>
  <c r="DO657" i="2" s="1"/>
  <c r="DB670" i="2"/>
  <c r="DN693" i="2"/>
  <c r="DO693" i="2" s="1"/>
  <c r="DE693" i="2"/>
  <c r="DB693" i="2"/>
  <c r="DB715" i="2"/>
  <c r="DN715" i="2"/>
  <c r="DO715" i="2" s="1"/>
  <c r="DE715" i="2"/>
  <c r="DE755" i="2"/>
  <c r="DB755" i="2"/>
  <c r="DN755" i="2"/>
  <c r="DO755" i="2" s="1"/>
  <c r="DN785" i="2"/>
  <c r="DO785" i="2" s="1"/>
  <c r="DE785" i="2"/>
  <c r="DB785" i="2"/>
  <c r="DN799" i="2"/>
  <c r="DO799" i="2" s="1"/>
  <c r="DE799" i="2"/>
  <c r="DB799" i="2"/>
  <c r="DB811" i="2"/>
  <c r="DE877" i="2"/>
  <c r="DB877" i="2"/>
  <c r="DN877" i="2"/>
  <c r="DO877" i="2" s="1"/>
  <c r="DE906" i="2"/>
  <c r="DB906" i="2"/>
  <c r="DN906" i="2"/>
  <c r="DO906" i="2" s="1"/>
  <c r="DE740" i="2"/>
  <c r="DB740" i="2"/>
  <c r="DE763" i="2"/>
  <c r="DB763" i="2"/>
  <c r="DN763" i="2"/>
  <c r="DO763" i="2" s="1"/>
  <c r="DN658" i="2"/>
  <c r="DO658" i="2" s="1"/>
  <c r="DE658" i="2"/>
  <c r="DB658" i="2"/>
  <c r="DE662" i="2"/>
  <c r="DN662" i="2"/>
  <c r="DO662" i="2" s="1"/>
  <c r="DB667" i="2"/>
  <c r="DB699" i="2"/>
  <c r="DE699" i="2"/>
  <c r="DN699" i="2"/>
  <c r="DO699" i="2" s="1"/>
  <c r="DN839" i="2"/>
  <c r="DO839" i="2" s="1"/>
  <c r="DE839" i="2"/>
  <c r="DB839" i="2"/>
  <c r="DN868" i="2"/>
  <c r="DO868" i="2" s="1"/>
  <c r="DE868" i="2"/>
  <c r="DB868" i="2"/>
  <c r="DE625" i="2"/>
  <c r="DB625" i="2"/>
  <c r="DE643" i="2"/>
  <c r="DE646" i="2"/>
  <c r="DN646" i="2"/>
  <c r="DO646" i="2" s="1"/>
  <c r="DB646" i="2"/>
  <c r="DB650" i="2"/>
  <c r="DN659" i="2"/>
  <c r="DO659" i="2" s="1"/>
  <c r="DE659" i="2"/>
  <c r="DB663" i="2"/>
  <c r="DE665" i="2"/>
  <c r="DB665" i="2"/>
  <c r="DN665" i="2"/>
  <c r="DO665" i="2" s="1"/>
  <c r="DN677" i="2"/>
  <c r="DO677" i="2" s="1"/>
  <c r="DE677" i="2"/>
  <c r="DB677" i="2"/>
  <c r="DB682" i="2"/>
  <c r="DB700" i="2"/>
  <c r="DN700" i="2"/>
  <c r="DO700" i="2" s="1"/>
  <c r="DE700" i="2"/>
  <c r="DN701" i="2"/>
  <c r="DO701" i="2" s="1"/>
  <c r="DE701" i="2"/>
  <c r="DB701" i="2"/>
  <c r="DN714" i="2"/>
  <c r="DO714" i="2" s="1"/>
  <c r="DN751" i="2"/>
  <c r="DO751" i="2" s="1"/>
  <c r="DB751" i="2"/>
  <c r="DE751" i="2"/>
  <c r="DE760" i="2"/>
  <c r="DB760" i="2"/>
  <c r="DN760" i="2"/>
  <c r="DO760" i="2" s="1"/>
  <c r="DN762" i="2"/>
  <c r="DO762" i="2" s="1"/>
  <c r="DE762" i="2"/>
  <c r="DB762" i="2"/>
  <c r="DE804" i="2"/>
  <c r="DB804" i="2"/>
  <c r="DN804" i="2"/>
  <c r="DO804" i="2" s="1"/>
  <c r="DN849" i="2"/>
  <c r="DO849" i="2" s="1"/>
  <c r="DE849" i="2"/>
  <c r="DB849" i="2"/>
  <c r="DB875" i="2"/>
  <c r="DN875" i="2"/>
  <c r="DO875" i="2" s="1"/>
  <c r="DE875" i="2"/>
  <c r="DN679" i="2"/>
  <c r="DO679" i="2" s="1"/>
  <c r="DE679" i="2"/>
  <c r="DB687" i="2"/>
  <c r="DN687" i="2"/>
  <c r="DO687" i="2" s="1"/>
  <c r="DN753" i="2"/>
  <c r="DO753" i="2" s="1"/>
  <c r="DE753" i="2"/>
  <c r="DB753" i="2"/>
  <c r="DB631" i="2"/>
  <c r="DB758" i="2"/>
  <c r="DN758" i="2"/>
  <c r="DO758" i="2" s="1"/>
  <c r="DE758" i="2"/>
  <c r="DB618" i="2"/>
  <c r="DE638" i="2"/>
  <c r="DB643" i="2"/>
  <c r="DE650" i="2"/>
  <c r="DN664" i="2"/>
  <c r="DO664" i="2" s="1"/>
  <c r="DB664" i="2"/>
  <c r="DE678" i="2"/>
  <c r="DN678" i="2"/>
  <c r="DO678" i="2" s="1"/>
  <c r="DB678" i="2"/>
  <c r="DN683" i="2"/>
  <c r="DO683" i="2" s="1"/>
  <c r="DE683" i="2"/>
  <c r="DB683" i="2"/>
  <c r="DE686" i="2"/>
  <c r="DN686" i="2"/>
  <c r="DO686" i="2" s="1"/>
  <c r="DB686" i="2"/>
  <c r="DN688" i="2"/>
  <c r="DO688" i="2" s="1"/>
  <c r="DB688" i="2"/>
  <c r="DN689" i="2"/>
  <c r="DO689" i="2" s="1"/>
  <c r="DB691" i="2"/>
  <c r="DN691" i="2"/>
  <c r="DO691" i="2" s="1"/>
  <c r="DE704" i="2"/>
  <c r="DB704" i="2"/>
  <c r="DN704" i="2"/>
  <c r="DO704" i="2" s="1"/>
  <c r="DE720" i="2"/>
  <c r="DN720" i="2"/>
  <c r="DO720" i="2" s="1"/>
  <c r="DB720" i="2"/>
  <c r="DB725" i="2"/>
  <c r="DN725" i="2"/>
  <c r="DO725" i="2" s="1"/>
  <c r="DE725" i="2"/>
  <c r="DE730" i="2"/>
  <c r="DN730" i="2"/>
  <c r="DO730" i="2" s="1"/>
  <c r="DB730" i="2"/>
  <c r="DN746" i="2"/>
  <c r="DO746" i="2" s="1"/>
  <c r="DE746" i="2"/>
  <c r="DB746" i="2"/>
  <c r="DN754" i="2"/>
  <c r="DO754" i="2" s="1"/>
  <c r="DE754" i="2"/>
  <c r="DB754" i="2"/>
  <c r="DN772" i="2"/>
  <c r="DO772" i="2" s="1"/>
  <c r="DE772" i="2"/>
  <c r="DB772" i="2"/>
  <c r="DE826" i="2"/>
  <c r="DN826" i="2"/>
  <c r="DO826" i="2" s="1"/>
  <c r="DB826" i="2"/>
  <c r="DE842" i="2"/>
  <c r="DB842" i="2"/>
  <c r="DN842" i="2"/>
  <c r="DO842" i="2" s="1"/>
  <c r="DE757" i="2"/>
  <c r="DB757" i="2"/>
  <c r="DN757" i="2"/>
  <c r="DO757" i="2" s="1"/>
  <c r="DN771" i="2"/>
  <c r="DO771" i="2" s="1"/>
  <c r="DE771" i="2"/>
  <c r="DB771" i="2"/>
  <c r="DB773" i="2"/>
  <c r="DN773" i="2"/>
  <c r="DO773" i="2" s="1"/>
  <c r="DE773" i="2"/>
  <c r="DN775" i="2"/>
  <c r="DO775" i="2" s="1"/>
  <c r="DE775" i="2"/>
  <c r="DB775" i="2"/>
  <c r="DN782" i="2"/>
  <c r="DO782" i="2" s="1"/>
  <c r="DE782" i="2"/>
  <c r="DB782" i="2"/>
  <c r="DN783" i="2"/>
  <c r="DO783" i="2" s="1"/>
  <c r="DE783" i="2"/>
  <c r="DB798" i="2"/>
  <c r="DN798" i="2"/>
  <c r="DO798" i="2" s="1"/>
  <c r="DE798" i="2"/>
  <c r="DN800" i="2"/>
  <c r="DO800" i="2" s="1"/>
  <c r="DE800" i="2"/>
  <c r="DB800" i="2"/>
  <c r="DE821" i="2"/>
  <c r="DB821" i="2"/>
  <c r="DN821" i="2"/>
  <c r="DO821" i="2" s="1"/>
  <c r="DN825" i="2"/>
  <c r="DO825" i="2" s="1"/>
  <c r="DE825" i="2"/>
  <c r="DB825" i="2"/>
  <c r="DN846" i="2"/>
  <c r="DO846" i="2" s="1"/>
  <c r="DE846" i="2"/>
  <c r="DB846" i="2"/>
  <c r="DN860" i="2"/>
  <c r="DO860" i="2" s="1"/>
  <c r="DE860" i="2"/>
  <c r="DB860" i="2"/>
  <c r="DE864" i="2"/>
  <c r="DB864" i="2"/>
  <c r="DN864" i="2"/>
  <c r="DO864" i="2" s="1"/>
  <c r="DE904" i="2"/>
  <c r="DB904" i="2"/>
  <c r="DN904" i="2"/>
  <c r="DO904" i="2" s="1"/>
  <c r="DB907" i="2"/>
  <c r="DN907" i="2"/>
  <c r="DO907" i="2" s="1"/>
  <c r="DE907" i="2"/>
  <c r="DN929" i="2"/>
  <c r="DO929" i="2" s="1"/>
  <c r="DE929" i="2"/>
  <c r="DB929" i="2"/>
  <c r="DN713" i="2"/>
  <c r="DO713" i="2" s="1"/>
  <c r="DE713" i="2"/>
  <c r="DB713" i="2"/>
  <c r="DN719" i="2"/>
  <c r="DO719" i="2" s="1"/>
  <c r="DE719" i="2"/>
  <c r="DB719" i="2"/>
  <c r="DE732" i="2"/>
  <c r="DB732" i="2"/>
  <c r="DB733" i="2"/>
  <c r="DN733" i="2"/>
  <c r="DO733" i="2" s="1"/>
  <c r="DE733" i="2"/>
  <c r="DN734" i="2"/>
  <c r="DO734" i="2" s="1"/>
  <c r="DE744" i="2"/>
  <c r="DB744" i="2"/>
  <c r="DN801" i="2"/>
  <c r="DO801" i="2" s="1"/>
  <c r="DE801" i="2"/>
  <c r="DN808" i="2"/>
  <c r="DO808" i="2" s="1"/>
  <c r="DE808" i="2"/>
  <c r="DB808" i="2"/>
  <c r="DN809" i="2"/>
  <c r="DO809" i="2" s="1"/>
  <c r="DE809" i="2"/>
  <c r="DB814" i="2"/>
  <c r="DN814" i="2"/>
  <c r="DO814" i="2" s="1"/>
  <c r="DE814" i="2"/>
  <c r="DN822" i="2"/>
  <c r="DO822" i="2" s="1"/>
  <c r="DE822" i="2"/>
  <c r="DB822" i="2"/>
  <c r="DB832" i="2"/>
  <c r="DN832" i="2"/>
  <c r="DO832" i="2" s="1"/>
  <c r="DE832" i="2"/>
  <c r="DN835" i="2"/>
  <c r="DO835" i="2" s="1"/>
  <c r="DE835" i="2"/>
  <c r="DB835" i="2"/>
  <c r="DN838" i="2"/>
  <c r="DO838" i="2" s="1"/>
  <c r="DB838" i="2"/>
  <c r="DE856" i="2"/>
  <c r="DB856" i="2"/>
  <c r="DN856" i="2"/>
  <c r="DO856" i="2" s="1"/>
  <c r="DE874" i="2"/>
  <c r="DB874" i="2"/>
  <c r="DN874" i="2"/>
  <c r="DO874" i="2" s="1"/>
  <c r="DN878" i="2"/>
  <c r="DO878" i="2" s="1"/>
  <c r="DE878" i="2"/>
  <c r="DB878" i="2"/>
  <c r="DN886" i="2"/>
  <c r="DO886" i="2" s="1"/>
  <c r="DE886" i="2"/>
  <c r="DN930" i="2"/>
  <c r="DO930" i="2" s="1"/>
  <c r="DE930" i="2"/>
  <c r="DB930" i="2"/>
  <c r="DE696" i="2"/>
  <c r="DE705" i="2"/>
  <c r="DB705" i="2"/>
  <c r="DE712" i="2"/>
  <c r="DB723" i="2"/>
  <c r="DE723" i="2"/>
  <c r="DN723" i="2"/>
  <c r="DO723" i="2" s="1"/>
  <c r="DB734" i="2"/>
  <c r="DN735" i="2"/>
  <c r="DO735" i="2" s="1"/>
  <c r="DN737" i="2"/>
  <c r="DO737" i="2" s="1"/>
  <c r="DE737" i="2"/>
  <c r="DB737" i="2"/>
  <c r="DE752" i="2"/>
  <c r="DN764" i="2"/>
  <c r="DO764" i="2" s="1"/>
  <c r="DB764" i="2"/>
  <c r="DB783" i="2"/>
  <c r="DN793" i="2"/>
  <c r="DO793" i="2" s="1"/>
  <c r="DE793" i="2"/>
  <c r="DB793" i="2"/>
  <c r="DN812" i="2"/>
  <c r="DO812" i="2" s="1"/>
  <c r="DE812" i="2"/>
  <c r="DB812" i="2"/>
  <c r="DE813" i="2"/>
  <c r="DB813" i="2"/>
  <c r="DN813" i="2"/>
  <c r="DO813" i="2" s="1"/>
  <c r="DN827" i="2"/>
  <c r="DO827" i="2" s="1"/>
  <c r="DN870" i="2"/>
  <c r="DO870" i="2" s="1"/>
  <c r="DE870" i="2"/>
  <c r="DN879" i="2"/>
  <c r="DO879" i="2" s="1"/>
  <c r="DE879" i="2"/>
  <c r="DB879" i="2"/>
  <c r="DN887" i="2"/>
  <c r="DO887" i="2" s="1"/>
  <c r="DE887" i="2"/>
  <c r="DB887" i="2"/>
  <c r="DB696" i="2"/>
  <c r="DN708" i="2"/>
  <c r="DO708" i="2" s="1"/>
  <c r="DE708" i="2"/>
  <c r="DB712" i="2"/>
  <c r="DN727" i="2"/>
  <c r="DO727" i="2" s="1"/>
  <c r="DE727" i="2"/>
  <c r="DB727" i="2"/>
  <c r="DN732" i="2"/>
  <c r="DO732" i="2" s="1"/>
  <c r="DE734" i="2"/>
  <c r="DB735" i="2"/>
  <c r="DB752" i="2"/>
  <c r="DN756" i="2"/>
  <c r="DO756" i="2" s="1"/>
  <c r="DB756" i="2"/>
  <c r="DE770" i="2"/>
  <c r="DN770" i="2"/>
  <c r="DO770" i="2" s="1"/>
  <c r="DB770" i="2"/>
  <c r="DE795" i="2"/>
  <c r="DB795" i="2"/>
  <c r="DN795" i="2"/>
  <c r="DO795" i="2" s="1"/>
  <c r="DE818" i="2"/>
  <c r="DN818" i="2"/>
  <c r="DO818" i="2" s="1"/>
  <c r="DB818" i="2"/>
  <c r="DN823" i="2"/>
  <c r="DO823" i="2" s="1"/>
  <c r="DB823" i="2"/>
  <c r="DE827" i="2"/>
  <c r="DE838" i="2"/>
  <c r="DE853" i="2"/>
  <c r="DB853" i="2"/>
  <c r="DN853" i="2"/>
  <c r="DO853" i="2" s="1"/>
  <c r="DN854" i="2"/>
  <c r="DO854" i="2" s="1"/>
  <c r="DE854" i="2"/>
  <c r="DB854" i="2"/>
  <c r="DN863" i="2"/>
  <c r="DO863" i="2" s="1"/>
  <c r="DE863" i="2"/>
  <c r="DB863" i="2"/>
  <c r="DN873" i="2"/>
  <c r="DO873" i="2" s="1"/>
  <c r="DE873" i="2"/>
  <c r="DB873" i="2"/>
  <c r="DE880" i="2"/>
  <c r="DB880" i="2"/>
  <c r="DN880" i="2"/>
  <c r="DO880" i="2" s="1"/>
  <c r="DN889" i="2"/>
  <c r="DO889" i="2" s="1"/>
  <c r="DE889" i="2"/>
  <c r="DB889" i="2"/>
  <c r="DE898" i="2"/>
  <c r="DB898" i="2"/>
  <c r="DN898" i="2"/>
  <c r="DO898" i="2" s="1"/>
  <c r="DN900" i="2"/>
  <c r="DO900" i="2" s="1"/>
  <c r="DE900" i="2"/>
  <c r="DB900" i="2"/>
  <c r="DB924" i="2"/>
  <c r="DN924" i="2"/>
  <c r="DO924" i="2" s="1"/>
  <c r="DE924" i="2"/>
  <c r="DB716" i="2"/>
  <c r="DN716" i="2"/>
  <c r="DO716" i="2" s="1"/>
  <c r="DN721" i="2"/>
  <c r="DO721" i="2" s="1"/>
  <c r="DE721" i="2"/>
  <c r="DB721" i="2"/>
  <c r="DE735" i="2"/>
  <c r="DB742" i="2"/>
  <c r="DN744" i="2"/>
  <c r="DO744" i="2" s="1"/>
  <c r="DN769" i="2"/>
  <c r="DO769" i="2" s="1"/>
  <c r="DB769" i="2"/>
  <c r="DN780" i="2"/>
  <c r="DO780" i="2" s="1"/>
  <c r="DE780" i="2"/>
  <c r="DE802" i="2"/>
  <c r="DB802" i="2"/>
  <c r="DN802" i="2"/>
  <c r="DO802" i="2" s="1"/>
  <c r="DB809" i="2"/>
  <c r="DE810" i="2"/>
  <c r="DN810" i="2"/>
  <c r="DO810" i="2" s="1"/>
  <c r="DB810" i="2"/>
  <c r="DN817" i="2"/>
  <c r="DO817" i="2" s="1"/>
  <c r="DB817" i="2"/>
  <c r="DN833" i="2"/>
  <c r="DO833" i="2" s="1"/>
  <c r="DE834" i="2"/>
  <c r="DB834" i="2"/>
  <c r="DN834" i="2"/>
  <c r="DO834" i="2" s="1"/>
  <c r="DE848" i="2"/>
  <c r="DB848" i="2"/>
  <c r="DB870" i="2"/>
  <c r="DB886" i="2"/>
  <c r="DE890" i="2"/>
  <c r="DB890" i="2"/>
  <c r="DN890" i="2"/>
  <c r="DO890" i="2" s="1"/>
  <c r="DE896" i="2"/>
  <c r="DB896" i="2"/>
  <c r="DN896" i="2"/>
  <c r="DO896" i="2" s="1"/>
  <c r="DN905" i="2"/>
  <c r="DO905" i="2" s="1"/>
  <c r="DE905" i="2"/>
  <c r="DB905" i="2"/>
  <c r="DB697" i="2"/>
  <c r="DB707" i="2"/>
  <c r="DB709" i="2"/>
  <c r="DB717" i="2"/>
  <c r="DE736" i="2"/>
  <c r="DN736" i="2"/>
  <c r="DO736" i="2" s="1"/>
  <c r="DB741" i="2"/>
  <c r="DN741" i="2"/>
  <c r="DO741" i="2" s="1"/>
  <c r="DB765" i="2"/>
  <c r="DN765" i="2"/>
  <c r="DO765" i="2" s="1"/>
  <c r="DE765" i="2"/>
  <c r="DE767" i="2"/>
  <c r="DB767" i="2"/>
  <c r="DN767" i="2"/>
  <c r="DO767" i="2" s="1"/>
  <c r="DE768" i="2"/>
  <c r="DB768" i="2"/>
  <c r="DB779" i="2"/>
  <c r="DE779" i="2"/>
  <c r="DN779" i="2"/>
  <c r="DO779" i="2" s="1"/>
  <c r="DN792" i="2"/>
  <c r="DO792" i="2" s="1"/>
  <c r="DB792" i="2"/>
  <c r="DB801" i="2"/>
  <c r="DB824" i="2"/>
  <c r="DN824" i="2"/>
  <c r="DO824" i="2" s="1"/>
  <c r="DE824" i="2"/>
  <c r="DE829" i="2"/>
  <c r="DB829" i="2"/>
  <c r="DN829" i="2"/>
  <c r="DO829" i="2" s="1"/>
  <c r="DE840" i="2"/>
  <c r="DB840" i="2"/>
  <c r="DN840" i="2"/>
  <c r="DO840" i="2" s="1"/>
  <c r="DE858" i="2"/>
  <c r="DB858" i="2"/>
  <c r="DN858" i="2"/>
  <c r="DO858" i="2" s="1"/>
  <c r="DE869" i="2"/>
  <c r="DB869" i="2"/>
  <c r="DN869" i="2"/>
  <c r="DO869" i="2" s="1"/>
  <c r="DE872" i="2"/>
  <c r="DB872" i="2"/>
  <c r="DN872" i="2"/>
  <c r="DO872" i="2" s="1"/>
  <c r="DN696" i="2"/>
  <c r="DO696" i="2" s="1"/>
  <c r="DE697" i="2"/>
  <c r="DE698" i="2"/>
  <c r="DN702" i="2"/>
  <c r="DO702" i="2" s="1"/>
  <c r="DE702" i="2"/>
  <c r="DE707" i="2"/>
  <c r="DE709" i="2"/>
  <c r="DN712" i="2"/>
  <c r="DO712" i="2" s="1"/>
  <c r="DE717" i="2"/>
  <c r="DB736" i="2"/>
  <c r="DE741" i="2"/>
  <c r="DN752" i="2"/>
  <c r="DO752" i="2" s="1"/>
  <c r="DE764" i="2"/>
  <c r="DN790" i="2"/>
  <c r="DO790" i="2" s="1"/>
  <c r="DB790" i="2"/>
  <c r="DE823" i="2"/>
  <c r="DE893" i="2"/>
  <c r="DB893" i="2"/>
  <c r="DN893" i="2"/>
  <c r="DO893" i="2" s="1"/>
  <c r="DE786" i="2"/>
  <c r="DB786" i="2"/>
  <c r="DB788" i="2"/>
  <c r="DB807" i="2"/>
  <c r="DE831" i="2"/>
  <c r="DB831" i="2"/>
  <c r="DN894" i="2"/>
  <c r="DO894" i="2" s="1"/>
  <c r="DE894" i="2"/>
  <c r="DN922" i="2"/>
  <c r="DO922" i="2" s="1"/>
  <c r="DE922" i="2"/>
  <c r="DB922" i="2"/>
  <c r="DE944" i="2"/>
  <c r="DB944" i="2"/>
  <c r="DN944" i="2"/>
  <c r="DO944" i="2" s="1"/>
  <c r="DN956" i="2"/>
  <c r="DO956" i="2" s="1"/>
  <c r="DB956" i="2"/>
  <c r="DE956" i="2"/>
  <c r="DN766" i="2"/>
  <c r="DO766" i="2" s="1"/>
  <c r="DE766" i="2"/>
  <c r="DN777" i="2"/>
  <c r="DO777" i="2" s="1"/>
  <c r="DE777" i="2"/>
  <c r="DB777" i="2"/>
  <c r="DE787" i="2"/>
  <c r="DB787" i="2"/>
  <c r="DB805" i="2"/>
  <c r="DE805" i="2"/>
  <c r="DE815" i="2"/>
  <c r="DB815" i="2"/>
  <c r="DN844" i="2"/>
  <c r="DO844" i="2" s="1"/>
  <c r="DE844" i="2"/>
  <c r="DE845" i="2"/>
  <c r="DB845" i="2"/>
  <c r="DE861" i="2"/>
  <c r="DB861" i="2"/>
  <c r="DN862" i="2"/>
  <c r="DO862" i="2" s="1"/>
  <c r="DB862" i="2"/>
  <c r="DN871" i="2"/>
  <c r="DO871" i="2" s="1"/>
  <c r="DE871" i="2"/>
  <c r="DE882" i="2"/>
  <c r="DB882" i="2"/>
  <c r="DN882" i="2"/>
  <c r="DO882" i="2" s="1"/>
  <c r="DB891" i="2"/>
  <c r="DN891" i="2"/>
  <c r="DO891" i="2" s="1"/>
  <c r="DE901" i="2"/>
  <c r="DB901" i="2"/>
  <c r="DB917" i="2"/>
  <c r="DN917" i="2"/>
  <c r="DO917" i="2" s="1"/>
  <c r="DE950" i="2"/>
  <c r="DB950" i="2"/>
  <c r="DN950" i="2"/>
  <c r="DO950" i="2" s="1"/>
  <c r="DB743" i="2"/>
  <c r="DE791" i="2"/>
  <c r="DE819" i="2"/>
  <c r="DB819" i="2"/>
  <c r="DE837" i="2"/>
  <c r="DB837" i="2"/>
  <c r="DE866" i="2"/>
  <c r="DB866" i="2"/>
  <c r="DB871" i="2"/>
  <c r="DE891" i="2"/>
  <c r="DN892" i="2"/>
  <c r="DO892" i="2" s="1"/>
  <c r="DE892" i="2"/>
  <c r="DB892" i="2"/>
  <c r="DN903" i="2"/>
  <c r="DO903" i="2" s="1"/>
  <c r="DE903" i="2"/>
  <c r="DB903" i="2"/>
  <c r="DN908" i="2"/>
  <c r="DO908" i="2" s="1"/>
  <c r="DE908" i="2"/>
  <c r="DE917" i="2"/>
  <c r="DN921" i="2"/>
  <c r="DO921" i="2" s="1"/>
  <c r="DE921" i="2"/>
  <c r="DB921" i="2"/>
  <c r="DE935" i="2"/>
  <c r="DN935" i="2"/>
  <c r="DO935" i="2" s="1"/>
  <c r="DB935" i="2"/>
  <c r="DE743" i="2"/>
  <c r="DB766" i="2"/>
  <c r="DB774" i="2"/>
  <c r="DE788" i="2"/>
  <c r="DN807" i="2"/>
  <c r="DO807" i="2" s="1"/>
  <c r="DB836" i="2"/>
  <c r="DB844" i="2"/>
  <c r="DN847" i="2"/>
  <c r="DO847" i="2" s="1"/>
  <c r="DE847" i="2"/>
  <c r="DB847" i="2"/>
  <c r="DE862" i="2"/>
  <c r="DB894" i="2"/>
  <c r="DE915" i="2"/>
  <c r="DN915" i="2"/>
  <c r="DO915" i="2" s="1"/>
  <c r="DB915" i="2"/>
  <c r="DB933" i="2"/>
  <c r="DN933" i="2"/>
  <c r="DO933" i="2" s="1"/>
  <c r="DE933" i="2"/>
  <c r="DN936" i="2"/>
  <c r="DO936" i="2" s="1"/>
  <c r="DE936" i="2"/>
  <c r="DB936" i="2"/>
  <c r="DE776" i="2"/>
  <c r="DB776" i="2"/>
  <c r="DN784" i="2"/>
  <c r="DO784" i="2" s="1"/>
  <c r="DE784" i="2"/>
  <c r="DE796" i="2"/>
  <c r="DB796" i="2"/>
  <c r="DE803" i="2"/>
  <c r="DB803" i="2"/>
  <c r="DB816" i="2"/>
  <c r="DE816" i="2"/>
  <c r="DE850" i="2"/>
  <c r="DB850" i="2"/>
  <c r="DB851" i="2"/>
  <c r="DN851" i="2"/>
  <c r="DO851" i="2" s="1"/>
  <c r="DN855" i="2"/>
  <c r="DO855" i="2" s="1"/>
  <c r="DE855" i="2"/>
  <c r="DB899" i="2"/>
  <c r="DN899" i="2"/>
  <c r="DO899" i="2" s="1"/>
  <c r="DN902" i="2"/>
  <c r="DO902" i="2" s="1"/>
  <c r="DE902" i="2"/>
  <c r="DB902" i="2"/>
  <c r="DN912" i="2"/>
  <c r="DO912" i="2" s="1"/>
  <c r="DE912" i="2"/>
  <c r="DB912" i="2"/>
  <c r="DB784" i="2"/>
  <c r="DN788" i="2"/>
  <c r="DO788" i="2" s="1"/>
  <c r="DE794" i="2"/>
  <c r="DB794" i="2"/>
  <c r="DB797" i="2"/>
  <c r="DE797" i="2"/>
  <c r="DE806" i="2"/>
  <c r="DB806" i="2"/>
  <c r="DN820" i="2"/>
  <c r="DO820" i="2" s="1"/>
  <c r="DE820" i="2"/>
  <c r="DB820" i="2"/>
  <c r="DE830" i="2"/>
  <c r="DN845" i="2"/>
  <c r="DO845" i="2" s="1"/>
  <c r="DN857" i="2"/>
  <c r="DO857" i="2" s="1"/>
  <c r="DB857" i="2"/>
  <c r="DB859" i="2"/>
  <c r="DE859" i="2"/>
  <c r="DB867" i="2"/>
  <c r="DB883" i="2"/>
  <c r="DE883" i="2"/>
  <c r="DE885" i="2"/>
  <c r="DB885" i="2"/>
  <c r="DE888" i="2"/>
  <c r="DB888" i="2"/>
  <c r="DN895" i="2"/>
  <c r="DO895" i="2" s="1"/>
  <c r="DE895" i="2"/>
  <c r="DB895" i="2"/>
  <c r="DN901" i="2"/>
  <c r="DO901" i="2" s="1"/>
  <c r="DE909" i="2"/>
  <c r="DB909" i="2"/>
  <c r="DN913" i="2"/>
  <c r="DO913" i="2" s="1"/>
  <c r="DE913" i="2"/>
  <c r="DB913" i="2"/>
  <c r="DB843" i="2"/>
  <c r="DE923" i="2"/>
  <c r="DN923" i="2"/>
  <c r="DO923" i="2" s="1"/>
  <c r="DB923" i="2"/>
  <c r="DB925" i="2"/>
  <c r="DE925" i="2"/>
  <c r="DB939" i="2"/>
  <c r="DN939" i="2"/>
  <c r="DO939" i="2" s="1"/>
  <c r="DE939" i="2"/>
  <c r="DB852" i="2"/>
  <c r="DE910" i="2"/>
  <c r="DB910" i="2"/>
  <c r="DE919" i="2"/>
  <c r="DN919" i="2"/>
  <c r="DO919" i="2" s="1"/>
  <c r="DE931" i="2"/>
  <c r="DB931" i="2"/>
  <c r="DN937" i="2"/>
  <c r="DO937" i="2" s="1"/>
  <c r="DE937" i="2"/>
  <c r="DB937" i="2"/>
  <c r="DE940" i="2"/>
  <c r="DN940" i="2"/>
  <c r="DO940" i="2" s="1"/>
  <c r="DB940" i="2"/>
  <c r="DB828" i="2"/>
  <c r="DE843" i="2"/>
  <c r="DE852" i="2"/>
  <c r="DB876" i="2"/>
  <c r="DB897" i="2"/>
  <c r="DB911" i="2"/>
  <c r="DN911" i="2"/>
  <c r="DO911" i="2" s="1"/>
  <c r="DN914" i="2"/>
  <c r="DO914" i="2" s="1"/>
  <c r="DE914" i="2"/>
  <c r="DN920" i="2"/>
  <c r="DO920" i="2" s="1"/>
  <c r="DE920" i="2"/>
  <c r="DB926" i="2"/>
  <c r="DN926" i="2"/>
  <c r="DO926" i="2" s="1"/>
  <c r="DN928" i="2"/>
  <c r="DO928" i="2" s="1"/>
  <c r="DE928" i="2"/>
  <c r="DB928" i="2"/>
  <c r="DB918" i="2"/>
  <c r="DN918" i="2"/>
  <c r="DO918" i="2" s="1"/>
  <c r="DE927" i="2"/>
  <c r="DB934" i="2"/>
  <c r="DN934" i="2"/>
  <c r="DO934" i="2" s="1"/>
  <c r="DN938" i="2"/>
  <c r="DO938" i="2" s="1"/>
  <c r="DE938" i="2"/>
  <c r="DB938" i="2"/>
  <c r="DN941" i="2"/>
  <c r="DO941" i="2" s="1"/>
  <c r="DB941" i="2"/>
  <c r="DE941" i="2"/>
  <c r="DE947" i="2"/>
  <c r="DB947" i="2"/>
  <c r="DN947" i="2"/>
  <c r="DO947" i="2" s="1"/>
  <c r="DN951" i="2"/>
  <c r="DO951" i="2" s="1"/>
  <c r="DB951" i="2"/>
  <c r="DE951" i="2"/>
  <c r="DE966" i="2"/>
  <c r="DB966" i="2"/>
  <c r="DN966" i="2"/>
  <c r="DO966" i="2" s="1"/>
  <c r="DN972" i="2"/>
  <c r="DO972" i="2" s="1"/>
  <c r="DB972" i="2"/>
  <c r="DE972" i="2"/>
  <c r="DB927" i="2"/>
  <c r="DB943" i="2"/>
  <c r="DE943" i="2"/>
  <c r="DN943" i="2"/>
  <c r="DO943" i="2" s="1"/>
  <c r="DN957" i="2"/>
  <c r="DO957" i="2" s="1"/>
  <c r="DE957" i="2"/>
  <c r="DB957" i="2"/>
  <c r="DE918" i="2"/>
  <c r="DE934" i="2"/>
  <c r="DN946" i="2"/>
  <c r="DO946" i="2" s="1"/>
  <c r="DB946" i="2"/>
  <c r="DE946" i="2"/>
  <c r="DE952" i="2"/>
  <c r="DN952" i="2"/>
  <c r="DO952" i="2" s="1"/>
  <c r="DB952" i="2"/>
  <c r="DB977" i="2"/>
  <c r="DN977" i="2"/>
  <c r="DO977" i="2" s="1"/>
  <c r="DE977" i="2"/>
  <c r="DE942" i="2"/>
  <c r="DB942" i="2"/>
  <c r="DN942" i="2"/>
  <c r="DO942" i="2" s="1"/>
  <c r="DB953" i="2"/>
  <c r="DN953" i="2"/>
  <c r="DO953" i="2" s="1"/>
  <c r="DE953" i="2"/>
  <c r="DB961" i="2"/>
  <c r="DN961" i="2"/>
  <c r="DO961" i="2" s="1"/>
  <c r="DE961" i="2"/>
  <c r="DN927" i="2"/>
  <c r="DO927" i="2" s="1"/>
  <c r="DN949" i="2"/>
  <c r="DO949" i="2" s="1"/>
  <c r="DE949" i="2"/>
  <c r="DB949" i="2"/>
  <c r="DE958" i="2"/>
  <c r="DB958" i="2"/>
  <c r="DN958" i="2"/>
  <c r="DO958" i="2" s="1"/>
  <c r="DE948" i="2"/>
  <c r="DB964" i="2"/>
  <c r="DN964" i="2"/>
  <c r="DO964" i="2" s="1"/>
  <c r="DN967" i="2"/>
  <c r="DO967" i="2" s="1"/>
  <c r="DE967" i="2"/>
  <c r="DB967" i="2"/>
  <c r="DN973" i="2"/>
  <c r="DO973" i="2" s="1"/>
  <c r="DE973" i="2"/>
  <c r="DB982" i="2"/>
  <c r="DN982" i="2"/>
  <c r="DO982" i="2" s="1"/>
  <c r="DE982" i="2"/>
  <c r="DB985" i="2"/>
  <c r="DN985" i="2"/>
  <c r="DO985" i="2" s="1"/>
  <c r="DE985" i="2"/>
  <c r="DE989" i="2"/>
  <c r="DN989" i="2"/>
  <c r="DO989" i="2" s="1"/>
  <c r="DB989" i="2"/>
  <c r="DE995" i="2"/>
  <c r="DB995" i="2"/>
  <c r="DN995" i="2"/>
  <c r="DO995" i="2" s="1"/>
  <c r="DE1026" i="2"/>
  <c r="DN1026" i="2"/>
  <c r="DO1026" i="2" s="1"/>
  <c r="DB1026" i="2"/>
  <c r="DB948" i="2"/>
  <c r="DE971" i="2"/>
  <c r="DB971" i="2"/>
  <c r="DN971" i="2"/>
  <c r="DO971" i="2" s="1"/>
  <c r="DE976" i="2"/>
  <c r="DB976" i="2"/>
  <c r="DN976" i="2"/>
  <c r="DO976" i="2" s="1"/>
  <c r="DE979" i="2"/>
  <c r="DN979" i="2"/>
  <c r="DO979" i="2" s="1"/>
  <c r="DB979" i="2"/>
  <c r="DE981" i="2"/>
  <c r="DB981" i="2"/>
  <c r="DN981" i="2"/>
  <c r="DO981" i="2" s="1"/>
  <c r="DB990" i="2"/>
  <c r="DN990" i="2"/>
  <c r="DO990" i="2" s="1"/>
  <c r="DE990" i="2"/>
  <c r="DE993" i="2"/>
  <c r="DB993" i="2"/>
  <c r="DB1006" i="2"/>
  <c r="DN1006" i="2"/>
  <c r="DO1006" i="2" s="1"/>
  <c r="DE1006" i="2"/>
  <c r="DE968" i="2"/>
  <c r="DN968" i="2"/>
  <c r="DO968" i="2" s="1"/>
  <c r="DB968" i="2"/>
  <c r="DN970" i="2"/>
  <c r="DO970" i="2" s="1"/>
  <c r="DB970" i="2"/>
  <c r="DB973" i="2"/>
  <c r="DN996" i="2"/>
  <c r="DO996" i="2" s="1"/>
  <c r="DE996" i="2"/>
  <c r="DB996" i="2"/>
  <c r="DE1003" i="2"/>
  <c r="DB1003" i="2"/>
  <c r="DN1003" i="2"/>
  <c r="DO1003" i="2" s="1"/>
  <c r="DE1005" i="2"/>
  <c r="DB1005" i="2"/>
  <c r="DN1005" i="2"/>
  <c r="DO1005" i="2" s="1"/>
  <c r="DE1013" i="2"/>
  <c r="DB1013" i="2"/>
  <c r="DN1013" i="2"/>
  <c r="DO1013" i="2" s="1"/>
  <c r="DB1037" i="2"/>
  <c r="DN1037" i="2"/>
  <c r="DO1037" i="2" s="1"/>
  <c r="DE1037" i="2"/>
  <c r="DB1079" i="2"/>
  <c r="DN1079" i="2"/>
  <c r="DO1079" i="2" s="1"/>
  <c r="DE1079" i="2"/>
  <c r="DN948" i="2"/>
  <c r="DO948" i="2" s="1"/>
  <c r="DE960" i="2"/>
  <c r="DB960" i="2"/>
  <c r="DE970" i="2"/>
  <c r="DN978" i="2"/>
  <c r="DO978" i="2" s="1"/>
  <c r="DB978" i="2"/>
  <c r="DE1011" i="2"/>
  <c r="DB1011" i="2"/>
  <c r="DN1011" i="2"/>
  <c r="DO1011" i="2" s="1"/>
  <c r="DB1036" i="2"/>
  <c r="DN1036" i="2"/>
  <c r="DO1036" i="2" s="1"/>
  <c r="DE1036" i="2"/>
  <c r="DE1050" i="2"/>
  <c r="DB1050" i="2"/>
  <c r="DN1050" i="2"/>
  <c r="DO1050" i="2" s="1"/>
  <c r="DB945" i="2"/>
  <c r="DE955" i="2"/>
  <c r="DB955" i="2"/>
  <c r="DB959" i="2"/>
  <c r="DN962" i="2"/>
  <c r="DO962" i="2" s="1"/>
  <c r="DB962" i="2"/>
  <c r="DE963" i="2"/>
  <c r="DB963" i="2"/>
  <c r="DN963" i="2"/>
  <c r="DO963" i="2" s="1"/>
  <c r="DN965" i="2"/>
  <c r="DO965" i="2" s="1"/>
  <c r="DE965" i="2"/>
  <c r="DB969" i="2"/>
  <c r="DE969" i="2"/>
  <c r="DN975" i="2"/>
  <c r="DO975" i="2" s="1"/>
  <c r="DE975" i="2"/>
  <c r="DB975" i="2"/>
  <c r="DN983" i="2"/>
  <c r="DO983" i="2" s="1"/>
  <c r="DB983" i="2"/>
  <c r="DE1023" i="2"/>
  <c r="DB1023" i="2"/>
  <c r="DN1023" i="2"/>
  <c r="DO1023" i="2" s="1"/>
  <c r="DE1058" i="2"/>
  <c r="DN1058" i="2"/>
  <c r="DO1058" i="2" s="1"/>
  <c r="DB1058" i="2"/>
  <c r="DE974" i="2"/>
  <c r="DB974" i="2"/>
  <c r="DN1021" i="2"/>
  <c r="DO1021" i="2" s="1"/>
  <c r="DE1021" i="2"/>
  <c r="DB1021" i="2"/>
  <c r="DN1057" i="2"/>
  <c r="DO1057" i="2" s="1"/>
  <c r="DE1057" i="2"/>
  <c r="DB1057" i="2"/>
  <c r="DN994" i="2"/>
  <c r="DO994" i="2" s="1"/>
  <c r="DE994" i="2"/>
  <c r="DB994" i="2"/>
  <c r="DE997" i="2"/>
  <c r="DN997" i="2"/>
  <c r="DO997" i="2" s="1"/>
  <c r="DB997" i="2"/>
  <c r="DN1010" i="2"/>
  <c r="DO1010" i="2" s="1"/>
  <c r="DE1010" i="2"/>
  <c r="DB1010" i="2"/>
  <c r="DN1018" i="2"/>
  <c r="DO1018" i="2" s="1"/>
  <c r="DE1018" i="2"/>
  <c r="DB1018" i="2"/>
  <c r="DN1033" i="2"/>
  <c r="DO1033" i="2" s="1"/>
  <c r="DE1033" i="2"/>
  <c r="DB1033" i="2"/>
  <c r="DN1056" i="2"/>
  <c r="DO1056" i="2" s="1"/>
  <c r="DE1056" i="2"/>
  <c r="DB1056" i="2"/>
  <c r="DE1063" i="2"/>
  <c r="DN1063" i="2"/>
  <c r="DO1063" i="2" s="1"/>
  <c r="DN1074" i="2"/>
  <c r="DO1074" i="2" s="1"/>
  <c r="DE1074" i="2"/>
  <c r="DB1074" i="2"/>
  <c r="DN1082" i="2"/>
  <c r="DO1082" i="2" s="1"/>
  <c r="DB1082" i="2"/>
  <c r="DE1082" i="2"/>
  <c r="DN1163" i="2"/>
  <c r="DO1163" i="2" s="1"/>
  <c r="DE1163" i="2"/>
  <c r="DB991" i="2"/>
  <c r="DB992" i="2"/>
  <c r="DE992" i="2"/>
  <c r="DN1019" i="2"/>
  <c r="DO1019" i="2" s="1"/>
  <c r="DE1019" i="2"/>
  <c r="DB1019" i="2"/>
  <c r="DE1034" i="2"/>
  <c r="DN1034" i="2"/>
  <c r="DO1034" i="2" s="1"/>
  <c r="DB1034" i="2"/>
  <c r="DE1054" i="2"/>
  <c r="DB1054" i="2"/>
  <c r="DN1054" i="2"/>
  <c r="DO1054" i="2" s="1"/>
  <c r="DB1063" i="2"/>
  <c r="DB1069" i="2"/>
  <c r="DE1069" i="2"/>
  <c r="DN1069" i="2"/>
  <c r="DO1069" i="2" s="1"/>
  <c r="DE1159" i="2"/>
  <c r="DB1159" i="2"/>
  <c r="DN1159" i="2"/>
  <c r="DO1159" i="2" s="1"/>
  <c r="DB1163" i="2"/>
  <c r="DE991" i="2"/>
  <c r="DE1008" i="2"/>
  <c r="DB1008" i="2"/>
  <c r="DN1008" i="2"/>
  <c r="DO1008" i="2" s="1"/>
  <c r="DN1022" i="2"/>
  <c r="DO1022" i="2" s="1"/>
  <c r="DE1022" i="2"/>
  <c r="DB1022" i="2"/>
  <c r="DB1028" i="2"/>
  <c r="DE1028" i="2"/>
  <c r="DN1028" i="2"/>
  <c r="DO1028" i="2" s="1"/>
  <c r="DN1041" i="2"/>
  <c r="DO1041" i="2" s="1"/>
  <c r="DE1041" i="2"/>
  <c r="DE1066" i="2"/>
  <c r="DB1066" i="2"/>
  <c r="DN1066" i="2"/>
  <c r="DO1066" i="2" s="1"/>
  <c r="DE1122" i="2"/>
  <c r="DB1122" i="2"/>
  <c r="DN1122" i="2"/>
  <c r="DO1122" i="2" s="1"/>
  <c r="DN986" i="2"/>
  <c r="DO986" i="2" s="1"/>
  <c r="DB986" i="2"/>
  <c r="DB998" i="2"/>
  <c r="DE998" i="2"/>
  <c r="DB1020" i="2"/>
  <c r="DN1020" i="2"/>
  <c r="DO1020" i="2" s="1"/>
  <c r="DN1040" i="2"/>
  <c r="DO1040" i="2" s="1"/>
  <c r="DE1040" i="2"/>
  <c r="DB1040" i="2"/>
  <c r="DN1043" i="2"/>
  <c r="DO1043" i="2" s="1"/>
  <c r="DE1043" i="2"/>
  <c r="DB1043" i="2"/>
  <c r="DB1044" i="2"/>
  <c r="DN1044" i="2"/>
  <c r="DO1044" i="2" s="1"/>
  <c r="DE1044" i="2"/>
  <c r="DB1045" i="2"/>
  <c r="DN1045" i="2"/>
  <c r="DO1045" i="2" s="1"/>
  <c r="DE1045" i="2"/>
  <c r="DB1068" i="2"/>
  <c r="DN1068" i="2"/>
  <c r="DO1068" i="2" s="1"/>
  <c r="DE1068" i="2"/>
  <c r="DB1094" i="2"/>
  <c r="DN1094" i="2"/>
  <c r="DO1094" i="2" s="1"/>
  <c r="DE1094" i="2"/>
  <c r="DE986" i="2"/>
  <c r="DN991" i="2"/>
  <c r="DO991" i="2" s="1"/>
  <c r="DN992" i="2"/>
  <c r="DO992" i="2" s="1"/>
  <c r="DN1024" i="2"/>
  <c r="DO1024" i="2" s="1"/>
  <c r="DE1024" i="2"/>
  <c r="DB1024" i="2"/>
  <c r="DN1027" i="2"/>
  <c r="DO1027" i="2" s="1"/>
  <c r="DE1027" i="2"/>
  <c r="DB1027" i="2"/>
  <c r="DE1035" i="2"/>
  <c r="DB1035" i="2"/>
  <c r="DN1035" i="2"/>
  <c r="DO1035" i="2" s="1"/>
  <c r="DN1072" i="2"/>
  <c r="DO1072" i="2" s="1"/>
  <c r="DE1072" i="2"/>
  <c r="DB1072" i="2"/>
  <c r="DE987" i="2"/>
  <c r="DB987" i="2"/>
  <c r="DE1001" i="2"/>
  <c r="DB1001" i="2"/>
  <c r="DB1014" i="2"/>
  <c r="DE1014" i="2"/>
  <c r="DN1051" i="2"/>
  <c r="DO1051" i="2" s="1"/>
  <c r="DE1051" i="2"/>
  <c r="DB1051" i="2"/>
  <c r="DN1064" i="2"/>
  <c r="DO1064" i="2" s="1"/>
  <c r="DB1064" i="2"/>
  <c r="DN1091" i="2"/>
  <c r="DO1091" i="2" s="1"/>
  <c r="DE1091" i="2"/>
  <c r="DB1091" i="2"/>
  <c r="DN999" i="2"/>
  <c r="DO999" i="2" s="1"/>
  <c r="DE999" i="2"/>
  <c r="DN1012" i="2"/>
  <c r="DO1012" i="2" s="1"/>
  <c r="DE1012" i="2"/>
  <c r="DE1016" i="2"/>
  <c r="DB1016" i="2"/>
  <c r="DN1025" i="2"/>
  <c r="DO1025" i="2" s="1"/>
  <c r="DE1025" i="2"/>
  <c r="DB1025" i="2"/>
  <c r="DN1032" i="2"/>
  <c r="DO1032" i="2" s="1"/>
  <c r="DB1060" i="2"/>
  <c r="DN1060" i="2"/>
  <c r="DO1060" i="2" s="1"/>
  <c r="DE1060" i="2"/>
  <c r="DN1065" i="2"/>
  <c r="DO1065" i="2" s="1"/>
  <c r="DE1065" i="2"/>
  <c r="DB1065" i="2"/>
  <c r="DN1067" i="2"/>
  <c r="DO1067" i="2" s="1"/>
  <c r="DE1067" i="2"/>
  <c r="DB1067" i="2"/>
  <c r="DN1083" i="2"/>
  <c r="DO1083" i="2" s="1"/>
  <c r="DB1083" i="2"/>
  <c r="DE1083" i="2"/>
  <c r="DB1088" i="2"/>
  <c r="DN1088" i="2"/>
  <c r="DO1088" i="2" s="1"/>
  <c r="DE1088" i="2"/>
  <c r="DN980" i="2"/>
  <c r="DO980" i="2" s="1"/>
  <c r="DE980" i="2"/>
  <c r="DB980" i="2"/>
  <c r="DN988" i="2"/>
  <c r="DO988" i="2" s="1"/>
  <c r="DE988" i="2"/>
  <c r="DB988" i="2"/>
  <c r="DN998" i="2"/>
  <c r="DO998" i="2" s="1"/>
  <c r="DE1000" i="2"/>
  <c r="DB1000" i="2"/>
  <c r="DN1000" i="2"/>
  <c r="DO1000" i="2" s="1"/>
  <c r="DN1002" i="2"/>
  <c r="DO1002" i="2" s="1"/>
  <c r="DE1002" i="2"/>
  <c r="DB1002" i="2"/>
  <c r="DN1009" i="2"/>
  <c r="DO1009" i="2" s="1"/>
  <c r="DE1009" i="2"/>
  <c r="DB1009" i="2"/>
  <c r="DN1015" i="2"/>
  <c r="DO1015" i="2" s="1"/>
  <c r="DE1015" i="2"/>
  <c r="DB1015" i="2"/>
  <c r="DN1017" i="2"/>
  <c r="DO1017" i="2" s="1"/>
  <c r="DB1029" i="2"/>
  <c r="DE1029" i="2"/>
  <c r="DE1055" i="2"/>
  <c r="DB1055" i="2"/>
  <c r="DN1055" i="2"/>
  <c r="DO1055" i="2" s="1"/>
  <c r="DN1075" i="2"/>
  <c r="DO1075" i="2" s="1"/>
  <c r="DE1075" i="2"/>
  <c r="DB1075" i="2"/>
  <c r="DN1073" i="2"/>
  <c r="DO1073" i="2" s="1"/>
  <c r="DB1073" i="2"/>
  <c r="DE1099" i="2"/>
  <c r="DB1099" i="2"/>
  <c r="DN1099" i="2"/>
  <c r="DO1099" i="2" s="1"/>
  <c r="DE1101" i="2"/>
  <c r="DN1101" i="2"/>
  <c r="DO1101" i="2" s="1"/>
  <c r="DN1031" i="2"/>
  <c r="DO1031" i="2" s="1"/>
  <c r="DN1039" i="2"/>
  <c r="DO1039" i="2" s="1"/>
  <c r="DB1046" i="2"/>
  <c r="DB1061" i="2"/>
  <c r="DB1078" i="2"/>
  <c r="DN1078" i="2"/>
  <c r="DO1078" i="2" s="1"/>
  <c r="DE1078" i="2"/>
  <c r="DE1081" i="2"/>
  <c r="DN1081" i="2"/>
  <c r="DO1081" i="2" s="1"/>
  <c r="DE1097" i="2"/>
  <c r="DB1097" i="2"/>
  <c r="DB1031" i="2"/>
  <c r="DE1039" i="2"/>
  <c r="DE1046" i="2"/>
  <c r="DE1073" i="2"/>
  <c r="DN1090" i="2"/>
  <c r="DO1090" i="2" s="1"/>
  <c r="DE1090" i="2"/>
  <c r="DB1090" i="2"/>
  <c r="DE1031" i="2"/>
  <c r="DE1042" i="2"/>
  <c r="DB1042" i="2"/>
  <c r="DE1047" i="2"/>
  <c r="DB1047" i="2"/>
  <c r="DB1053" i="2"/>
  <c r="DE1053" i="2"/>
  <c r="DE1061" i="2"/>
  <c r="DN1062" i="2"/>
  <c r="DO1062" i="2" s="1"/>
  <c r="DE1062" i="2"/>
  <c r="DB1062" i="2"/>
  <c r="DB1070" i="2"/>
  <c r="DB1081" i="2"/>
  <c r="DE1086" i="2"/>
  <c r="DB1086" i="2"/>
  <c r="DB1093" i="2"/>
  <c r="DN1093" i="2"/>
  <c r="DO1093" i="2" s="1"/>
  <c r="DE1093" i="2"/>
  <c r="DN1097" i="2"/>
  <c r="DO1097" i="2" s="1"/>
  <c r="DB1004" i="2"/>
  <c r="DN1030" i="2"/>
  <c r="DO1030" i="2" s="1"/>
  <c r="DE1030" i="2"/>
  <c r="DN1048" i="2"/>
  <c r="DO1048" i="2" s="1"/>
  <c r="DE1048" i="2"/>
  <c r="DB1048" i="2"/>
  <c r="DN1049" i="2"/>
  <c r="DO1049" i="2" s="1"/>
  <c r="DE1049" i="2"/>
  <c r="DB1049" i="2"/>
  <c r="DE1070" i="2"/>
  <c r="DE1071" i="2"/>
  <c r="DN1080" i="2"/>
  <c r="DO1080" i="2" s="1"/>
  <c r="DB1080" i="2"/>
  <c r="DN1089" i="2"/>
  <c r="DO1089" i="2" s="1"/>
  <c r="DN1108" i="2"/>
  <c r="DO1108" i="2" s="1"/>
  <c r="DN1116" i="2"/>
  <c r="DO1116" i="2" s="1"/>
  <c r="DE1116" i="2"/>
  <c r="DB1116" i="2"/>
  <c r="DE1121" i="2"/>
  <c r="DB1121" i="2"/>
  <c r="DN1121" i="2"/>
  <c r="DO1121" i="2" s="1"/>
  <c r="DN1127" i="2"/>
  <c r="DO1127" i="2" s="1"/>
  <c r="DE1127" i="2"/>
  <c r="DB1127" i="2"/>
  <c r="DE1077" i="2"/>
  <c r="DB1077" i="2"/>
  <c r="DN1077" i="2"/>
  <c r="DO1077" i="2" s="1"/>
  <c r="DE1085" i="2"/>
  <c r="DB1085" i="2"/>
  <c r="DB1087" i="2"/>
  <c r="DE1087" i="2"/>
  <c r="DN1087" i="2"/>
  <c r="DO1087" i="2" s="1"/>
  <c r="DE1089" i="2"/>
  <c r="DB1095" i="2"/>
  <c r="DN1095" i="2"/>
  <c r="DO1095" i="2" s="1"/>
  <c r="DN1100" i="2"/>
  <c r="DO1100" i="2" s="1"/>
  <c r="DE1100" i="2"/>
  <c r="DB1100" i="2"/>
  <c r="DE1102" i="2"/>
  <c r="DB1102" i="2"/>
  <c r="DN1126" i="2"/>
  <c r="DO1126" i="2" s="1"/>
  <c r="DB1126" i="2"/>
  <c r="DE1126" i="2"/>
  <c r="DE1084" i="2"/>
  <c r="DB1084" i="2"/>
  <c r="DN1098" i="2"/>
  <c r="DO1098" i="2" s="1"/>
  <c r="DB1104" i="2"/>
  <c r="DN1104" i="2"/>
  <c r="DO1104" i="2" s="1"/>
  <c r="DB1105" i="2"/>
  <c r="DE1105" i="2"/>
  <c r="DN1105" i="2"/>
  <c r="DO1105" i="2" s="1"/>
  <c r="DN1111" i="2"/>
  <c r="DO1111" i="2" s="1"/>
  <c r="DE1111" i="2"/>
  <c r="DB1111" i="2"/>
  <c r="DE1076" i="2"/>
  <c r="DB1076" i="2"/>
  <c r="DN1076" i="2"/>
  <c r="DO1076" i="2" s="1"/>
  <c r="DB1108" i="2"/>
  <c r="DN1118" i="2"/>
  <c r="DO1118" i="2" s="1"/>
  <c r="DE1118" i="2"/>
  <c r="DB1118" i="2"/>
  <c r="DN1136" i="2"/>
  <c r="DO1136" i="2" s="1"/>
  <c r="DE1136" i="2"/>
  <c r="DB1136" i="2"/>
  <c r="DN1138" i="2"/>
  <c r="DO1138" i="2" s="1"/>
  <c r="DE1138" i="2"/>
  <c r="DN1103" i="2"/>
  <c r="DO1103" i="2" s="1"/>
  <c r="DB1103" i="2"/>
  <c r="DN1106" i="2"/>
  <c r="DO1106" i="2" s="1"/>
  <c r="DE1106" i="2"/>
  <c r="DN1110" i="2"/>
  <c r="DO1110" i="2" s="1"/>
  <c r="DE1110" i="2"/>
  <c r="DB1110" i="2"/>
  <c r="DB1115" i="2"/>
  <c r="DE1115" i="2"/>
  <c r="DE1120" i="2"/>
  <c r="DB1120" i="2"/>
  <c r="DN1120" i="2"/>
  <c r="DO1120" i="2" s="1"/>
  <c r="DN1129" i="2"/>
  <c r="DO1129" i="2" s="1"/>
  <c r="DE1129" i="2"/>
  <c r="DB1135" i="2"/>
  <c r="DN1135" i="2"/>
  <c r="DO1135" i="2" s="1"/>
  <c r="DE1135" i="2"/>
  <c r="DB1138" i="2"/>
  <c r="DE1149" i="2"/>
  <c r="DB1149" i="2"/>
  <c r="DN1149" i="2"/>
  <c r="DO1149" i="2" s="1"/>
  <c r="DN1119" i="2"/>
  <c r="DO1119" i="2" s="1"/>
  <c r="DE1119" i="2"/>
  <c r="DB1119" i="2"/>
  <c r="DB1124" i="2"/>
  <c r="DE1124" i="2"/>
  <c r="DB1092" i="2"/>
  <c r="DB1096" i="2"/>
  <c r="DB1106" i="2"/>
  <c r="DE1130" i="2"/>
  <c r="DN1130" i="2"/>
  <c r="DO1130" i="2" s="1"/>
  <c r="DN1131" i="2"/>
  <c r="DO1131" i="2" s="1"/>
  <c r="DB1131" i="2"/>
  <c r="DE1131" i="2"/>
  <c r="DE1107" i="2"/>
  <c r="DN1107" i="2"/>
  <c r="DO1107" i="2" s="1"/>
  <c r="DB1107" i="2"/>
  <c r="DE1112" i="2"/>
  <c r="DB1112" i="2"/>
  <c r="DN1112" i="2"/>
  <c r="DO1112" i="2" s="1"/>
  <c r="DN1115" i="2"/>
  <c r="DO1115" i="2" s="1"/>
  <c r="DB1123" i="2"/>
  <c r="DE1123" i="2"/>
  <c r="DN1123" i="2"/>
  <c r="DO1123" i="2" s="1"/>
  <c r="DB1130" i="2"/>
  <c r="DB1114" i="2"/>
  <c r="DE1140" i="2"/>
  <c r="DB1140" i="2"/>
  <c r="DN1140" i="2"/>
  <c r="DO1140" i="2" s="1"/>
  <c r="DN1142" i="2"/>
  <c r="DO1142" i="2" s="1"/>
  <c r="DE1142" i="2"/>
  <c r="DB1142" i="2"/>
  <c r="DB1144" i="2"/>
  <c r="DN1144" i="2"/>
  <c r="DO1144" i="2" s="1"/>
  <c r="DE1144" i="2"/>
  <c r="DB1152" i="2"/>
  <c r="DN1152" i="2"/>
  <c r="DO1152" i="2" s="1"/>
  <c r="DE1152" i="2"/>
  <c r="DE1165" i="2"/>
  <c r="DB1165" i="2"/>
  <c r="DN1165" i="2"/>
  <c r="DO1165" i="2" s="1"/>
  <c r="DE1113" i="2"/>
  <c r="DB1113" i="2"/>
  <c r="DN1125" i="2"/>
  <c r="DO1125" i="2" s="1"/>
  <c r="DB1133" i="2"/>
  <c r="DN1139" i="2"/>
  <c r="DO1139" i="2" s="1"/>
  <c r="DE1139" i="2"/>
  <c r="DB1139" i="2"/>
  <c r="DE1154" i="2"/>
  <c r="DN1154" i="2"/>
  <c r="DO1154" i="2" s="1"/>
  <c r="DB1154" i="2"/>
  <c r="DE1128" i="2"/>
  <c r="DB1128" i="2"/>
  <c r="DN1134" i="2"/>
  <c r="DO1134" i="2" s="1"/>
  <c r="DE1146" i="2"/>
  <c r="DB1146" i="2"/>
  <c r="DN1146" i="2"/>
  <c r="DO1146" i="2" s="1"/>
  <c r="DB1109" i="2"/>
  <c r="DE1114" i="2"/>
  <c r="DE1132" i="2"/>
  <c r="DN1147" i="2"/>
  <c r="DO1147" i="2" s="1"/>
  <c r="DE1147" i="2"/>
  <c r="DB1147" i="2"/>
  <c r="DE1109" i="2"/>
  <c r="DN1113" i="2"/>
  <c r="DO1113" i="2" s="1"/>
  <c r="DE1117" i="2"/>
  <c r="DB1134" i="2"/>
  <c r="DE1157" i="2"/>
  <c r="DB1157" i="2"/>
  <c r="DN1157" i="2"/>
  <c r="DO1157" i="2" s="1"/>
  <c r="DN1148" i="2"/>
  <c r="DO1148" i="2" s="1"/>
  <c r="DE1148" i="2"/>
  <c r="DB1148" i="2"/>
  <c r="DB1168" i="2"/>
  <c r="DN1168" i="2"/>
  <c r="DO1168" i="2" s="1"/>
  <c r="DE1168" i="2"/>
  <c r="DN1137" i="2"/>
  <c r="DO1137" i="2" s="1"/>
  <c r="DB1137" i="2"/>
  <c r="DE1141" i="2"/>
  <c r="DB1141" i="2"/>
  <c r="DE1150" i="2"/>
  <c r="DN1150" i="2"/>
  <c r="DO1150" i="2" s="1"/>
  <c r="DB1150" i="2"/>
  <c r="DN1164" i="2"/>
  <c r="DO1164" i="2" s="1"/>
  <c r="DE1164" i="2"/>
  <c r="DB1164" i="2"/>
  <c r="DN1156" i="2"/>
  <c r="DO1156" i="2" s="1"/>
  <c r="DE1156" i="2"/>
  <c r="DB1156" i="2"/>
  <c r="DE1167" i="2"/>
  <c r="DB1167" i="2"/>
  <c r="DN1167" i="2"/>
  <c r="DO1167" i="2" s="1"/>
  <c r="DB1160" i="2"/>
  <c r="DN1160" i="2"/>
  <c r="DO1160" i="2" s="1"/>
  <c r="DN1166" i="2"/>
  <c r="DO1166" i="2" s="1"/>
  <c r="DE1166" i="2"/>
  <c r="DN1145" i="2"/>
  <c r="DO1145" i="2" s="1"/>
  <c r="DB1145" i="2"/>
  <c r="DN1155" i="2"/>
  <c r="DO1155" i="2" s="1"/>
  <c r="DN1153" i="2"/>
  <c r="DO1153" i="2" s="1"/>
  <c r="DB1153" i="2"/>
  <c r="DE1155" i="2"/>
  <c r="DN1158" i="2"/>
  <c r="DO1158" i="2" s="1"/>
  <c r="DE1158" i="2"/>
  <c r="DE1145" i="2"/>
  <c r="DN1169" i="2"/>
  <c r="DO1169" i="2" s="1"/>
  <c r="DE1169" i="2"/>
  <c r="DB1169" i="2"/>
  <c r="DE1170" i="2"/>
  <c r="DB1170" i="2"/>
  <c r="DE1151" i="2"/>
  <c r="DE1153" i="2"/>
  <c r="DB1166" i="2"/>
  <c r="DN1161" i="2"/>
  <c r="DO1161" i="2" s="1"/>
  <c r="DE1161" i="2"/>
  <c r="DB1161" i="2"/>
  <c r="DB1158" i="2"/>
  <c r="DE1160" i="2"/>
  <c r="DE1162" i="2"/>
  <c r="DB1162" i="2"/>
  <c r="CE403" i="2"/>
  <c r="CK403" i="2" s="1"/>
  <c r="CV403" i="2" s="1"/>
  <c r="CF403" i="2"/>
  <c r="CE404" i="2"/>
  <c r="CF404" i="2"/>
  <c r="CE405" i="2"/>
  <c r="CF405" i="2"/>
  <c r="CE406" i="2"/>
  <c r="CF406" i="2"/>
  <c r="CE407" i="2"/>
  <c r="CF407" i="2"/>
  <c r="CE408" i="2"/>
  <c r="CF408" i="2"/>
  <c r="CE409" i="2"/>
  <c r="CF409" i="2"/>
  <c r="CE410" i="2"/>
  <c r="CF410" i="2"/>
  <c r="CE411" i="2"/>
  <c r="CF411" i="2"/>
  <c r="CE412" i="2"/>
  <c r="CF412" i="2"/>
  <c r="CE413" i="2"/>
  <c r="CF413" i="2"/>
  <c r="CE414" i="2"/>
  <c r="CF414" i="2"/>
  <c r="CE415" i="2"/>
  <c r="CF415" i="2"/>
  <c r="CE416" i="2"/>
  <c r="CF416" i="2"/>
  <c r="CE417" i="2"/>
  <c r="CF417" i="2"/>
  <c r="CE418" i="2"/>
  <c r="CF418" i="2"/>
  <c r="CE419" i="2"/>
  <c r="CF419" i="2"/>
  <c r="CE420" i="2"/>
  <c r="CF420" i="2"/>
  <c r="CE421" i="2"/>
  <c r="CF421" i="2"/>
  <c r="CE422" i="2"/>
  <c r="CF422" i="2"/>
  <c r="CE423" i="2"/>
  <c r="CF423" i="2"/>
  <c r="CE424" i="2"/>
  <c r="CF424" i="2"/>
  <c r="CE425" i="2"/>
  <c r="CK425" i="2" s="1"/>
  <c r="CV425" i="2" s="1"/>
  <c r="CF425" i="2"/>
  <c r="CE426" i="2"/>
  <c r="CF426" i="2"/>
  <c r="CE427" i="2"/>
  <c r="CF427" i="2"/>
  <c r="CE428" i="2"/>
  <c r="CF428" i="2"/>
  <c r="CE429" i="2"/>
  <c r="CF429" i="2"/>
  <c r="CE430" i="2"/>
  <c r="CF430" i="2"/>
  <c r="CE431" i="2"/>
  <c r="CF431" i="2"/>
  <c r="CE432" i="2"/>
  <c r="CF432" i="2"/>
  <c r="CE433" i="2"/>
  <c r="CF433" i="2"/>
  <c r="CE434" i="2"/>
  <c r="CF434" i="2"/>
  <c r="CE435" i="2"/>
  <c r="CF435" i="2"/>
  <c r="CE436" i="2"/>
  <c r="CF436" i="2"/>
  <c r="CE437" i="2"/>
  <c r="CF437" i="2"/>
  <c r="CE438" i="2"/>
  <c r="CF438" i="2"/>
  <c r="CE439" i="2"/>
  <c r="CF439" i="2"/>
  <c r="CE440" i="2"/>
  <c r="CF440" i="2"/>
  <c r="CE441" i="2"/>
  <c r="CF441" i="2"/>
  <c r="CE442" i="2"/>
  <c r="CF442" i="2"/>
  <c r="CE443" i="2"/>
  <c r="CF443" i="2"/>
  <c r="CE444" i="2"/>
  <c r="CF444" i="2"/>
  <c r="CE445" i="2"/>
  <c r="CF445" i="2"/>
  <c r="CE446" i="2"/>
  <c r="CF446" i="2"/>
  <c r="CE447" i="2"/>
  <c r="CF447" i="2"/>
  <c r="CE448" i="2"/>
  <c r="CF448" i="2"/>
  <c r="CE449" i="2"/>
  <c r="CF449" i="2"/>
  <c r="CE450" i="2"/>
  <c r="CF450" i="2"/>
  <c r="CE451" i="2"/>
  <c r="CF451" i="2"/>
  <c r="CE452" i="2"/>
  <c r="CF452" i="2"/>
  <c r="CE453" i="2"/>
  <c r="CF453" i="2"/>
  <c r="CE454" i="2"/>
  <c r="CF454" i="2"/>
  <c r="CE455" i="2"/>
  <c r="CF455" i="2"/>
  <c r="CE456" i="2"/>
  <c r="CF456" i="2"/>
  <c r="CE457" i="2"/>
  <c r="CF457" i="2"/>
  <c r="CE458" i="2"/>
  <c r="CF458" i="2"/>
  <c r="CE459" i="2"/>
  <c r="CF459" i="2"/>
  <c r="CE460" i="2"/>
  <c r="CF460" i="2"/>
  <c r="CE461" i="2"/>
  <c r="CF461" i="2"/>
  <c r="CE462" i="2"/>
  <c r="CF462" i="2"/>
  <c r="CE463" i="2"/>
  <c r="CF463" i="2"/>
  <c r="CE464" i="2"/>
  <c r="CF464" i="2"/>
  <c r="CE465" i="2"/>
  <c r="CF465" i="2"/>
  <c r="CE466" i="2"/>
  <c r="CF466" i="2"/>
  <c r="CE467" i="2"/>
  <c r="CF467" i="2"/>
  <c r="CE468" i="2"/>
  <c r="CF468" i="2"/>
  <c r="CE469" i="2"/>
  <c r="CF469" i="2"/>
  <c r="CE470" i="2"/>
  <c r="CF470" i="2"/>
  <c r="CE471" i="2"/>
  <c r="CF471" i="2"/>
  <c r="CE472" i="2"/>
  <c r="CF472" i="2"/>
  <c r="CE473" i="2"/>
  <c r="CF473" i="2"/>
  <c r="CE474" i="2"/>
  <c r="CF474" i="2"/>
  <c r="CE475" i="2"/>
  <c r="CF475" i="2"/>
  <c r="CE476" i="2"/>
  <c r="CF476" i="2"/>
  <c r="CE477" i="2"/>
  <c r="CF477" i="2"/>
  <c r="CE478" i="2"/>
  <c r="CF478" i="2"/>
  <c r="CE479" i="2"/>
  <c r="CF479" i="2"/>
  <c r="CE480" i="2"/>
  <c r="CF480" i="2"/>
  <c r="CE481" i="2"/>
  <c r="CF481" i="2"/>
  <c r="CE482" i="2"/>
  <c r="CF482" i="2"/>
  <c r="CE483" i="2"/>
  <c r="CF483" i="2"/>
  <c r="CE484" i="2"/>
  <c r="CF484" i="2"/>
  <c r="CE485" i="2"/>
  <c r="CF485" i="2"/>
  <c r="CE486" i="2"/>
  <c r="CF486" i="2"/>
  <c r="CE487" i="2"/>
  <c r="CF487" i="2"/>
  <c r="CE488" i="2"/>
  <c r="CF488" i="2"/>
  <c r="CE489" i="2"/>
  <c r="CF489" i="2"/>
  <c r="CE490" i="2"/>
  <c r="CF490" i="2"/>
  <c r="CE491" i="2"/>
  <c r="CF491" i="2"/>
  <c r="CE492" i="2"/>
  <c r="CF492" i="2"/>
  <c r="CE493" i="2"/>
  <c r="CF493" i="2"/>
  <c r="CE494" i="2"/>
  <c r="CF494" i="2"/>
  <c r="CE495" i="2"/>
  <c r="CF495" i="2"/>
  <c r="CE496" i="2"/>
  <c r="CF496" i="2"/>
  <c r="CE497" i="2"/>
  <c r="CF497" i="2"/>
  <c r="CE498" i="2"/>
  <c r="CF498" i="2"/>
  <c r="CE499" i="2"/>
  <c r="CF499" i="2"/>
  <c r="CE500" i="2"/>
  <c r="CF500" i="2"/>
  <c r="CE501" i="2"/>
  <c r="CF501" i="2"/>
  <c r="CE502" i="2"/>
  <c r="CF502" i="2"/>
  <c r="CE503" i="2"/>
  <c r="CF503" i="2"/>
  <c r="CE504" i="2"/>
  <c r="CF504" i="2"/>
  <c r="CE505" i="2"/>
  <c r="CF505" i="2"/>
  <c r="CE506" i="2"/>
  <c r="CF506" i="2"/>
  <c r="CE507" i="2"/>
  <c r="CF507" i="2"/>
  <c r="CE508" i="2"/>
  <c r="CF508" i="2"/>
  <c r="CE509" i="2"/>
  <c r="CF509" i="2"/>
  <c r="CE510" i="2"/>
  <c r="CF510" i="2"/>
  <c r="CE511" i="2"/>
  <c r="CF511" i="2"/>
  <c r="CE512" i="2"/>
  <c r="CF512" i="2"/>
  <c r="CE513" i="2"/>
  <c r="CF513" i="2"/>
  <c r="CE514" i="2"/>
  <c r="CF514" i="2"/>
  <c r="CE515" i="2"/>
  <c r="CF515" i="2"/>
  <c r="CE516" i="2"/>
  <c r="CF516" i="2"/>
  <c r="CE517" i="2"/>
  <c r="CF517" i="2"/>
  <c r="CE518" i="2"/>
  <c r="CF518" i="2"/>
  <c r="CE519" i="2"/>
  <c r="CF519" i="2"/>
  <c r="CE520" i="2"/>
  <c r="CF520" i="2"/>
  <c r="CE521" i="2"/>
  <c r="CF521" i="2"/>
  <c r="CE522" i="2"/>
  <c r="CF522" i="2"/>
  <c r="CE523" i="2"/>
  <c r="CK523" i="2" s="1"/>
  <c r="CV523" i="2" s="1"/>
  <c r="CF523" i="2"/>
  <c r="CE524" i="2"/>
  <c r="CF524" i="2"/>
  <c r="CE525" i="2"/>
  <c r="CF525" i="2"/>
  <c r="CE526" i="2"/>
  <c r="CF526" i="2"/>
  <c r="CE527" i="2"/>
  <c r="CF527" i="2"/>
  <c r="CE528" i="2"/>
  <c r="CF528" i="2"/>
  <c r="CE529" i="2"/>
  <c r="CF529" i="2"/>
  <c r="CE530" i="2"/>
  <c r="CF530" i="2"/>
  <c r="CE531" i="2"/>
  <c r="CF531" i="2"/>
  <c r="CE532" i="2"/>
  <c r="CF532" i="2"/>
  <c r="CE533" i="2"/>
  <c r="CF533" i="2"/>
  <c r="CE534" i="2"/>
  <c r="CF534" i="2"/>
  <c r="CE535" i="2"/>
  <c r="CF535" i="2"/>
  <c r="CE536" i="2"/>
  <c r="CF536" i="2"/>
  <c r="CE537" i="2"/>
  <c r="CF537" i="2"/>
  <c r="CE538" i="2"/>
  <c r="CF538" i="2"/>
  <c r="CE539" i="2"/>
  <c r="CF539" i="2"/>
  <c r="CE540" i="2"/>
  <c r="CF540" i="2"/>
  <c r="CE541" i="2"/>
  <c r="CF541" i="2"/>
  <c r="CE542" i="2"/>
  <c r="CF542" i="2"/>
  <c r="CE543" i="2"/>
  <c r="CF543" i="2"/>
  <c r="CE544" i="2"/>
  <c r="CF544" i="2"/>
  <c r="CE545" i="2"/>
  <c r="CF545" i="2"/>
  <c r="CE546" i="2"/>
  <c r="CF546" i="2"/>
  <c r="CE547" i="2"/>
  <c r="CF547" i="2"/>
  <c r="CE548" i="2"/>
  <c r="CF548" i="2"/>
  <c r="CE549" i="2"/>
  <c r="CF549" i="2"/>
  <c r="CE550" i="2"/>
  <c r="CF550" i="2"/>
  <c r="CE551" i="2"/>
  <c r="CF551" i="2"/>
  <c r="CE552" i="2"/>
  <c r="CF552" i="2"/>
  <c r="CE553" i="2"/>
  <c r="CF553" i="2"/>
  <c r="CE554" i="2"/>
  <c r="CF554" i="2"/>
  <c r="CE555" i="2"/>
  <c r="CF555" i="2"/>
  <c r="CE556" i="2"/>
  <c r="CF556" i="2"/>
  <c r="CE557" i="2"/>
  <c r="CF557" i="2"/>
  <c r="CE558" i="2"/>
  <c r="CF558" i="2"/>
  <c r="CE559" i="2"/>
  <c r="CF559" i="2"/>
  <c r="CE560" i="2"/>
  <c r="CF560" i="2"/>
  <c r="CE561" i="2"/>
  <c r="CF561" i="2"/>
  <c r="CE562" i="2"/>
  <c r="CF562" i="2"/>
  <c r="CE563" i="2"/>
  <c r="CF563" i="2"/>
  <c r="CE564" i="2"/>
  <c r="CF564" i="2"/>
  <c r="CE565" i="2"/>
  <c r="CF565" i="2"/>
  <c r="CE566" i="2"/>
  <c r="CF566" i="2"/>
  <c r="CE567" i="2"/>
  <c r="CF567" i="2"/>
  <c r="CE568" i="2"/>
  <c r="CF568" i="2"/>
  <c r="CE569" i="2"/>
  <c r="CF569" i="2"/>
  <c r="CE570" i="2"/>
  <c r="CF570" i="2"/>
  <c r="CE571" i="2"/>
  <c r="CF571" i="2"/>
  <c r="CE572" i="2"/>
  <c r="CF572" i="2"/>
  <c r="CE573" i="2"/>
  <c r="CF573" i="2"/>
  <c r="CE574" i="2"/>
  <c r="CF574" i="2"/>
  <c r="CE575" i="2"/>
  <c r="CF575" i="2"/>
  <c r="CE576" i="2"/>
  <c r="CF576" i="2"/>
  <c r="CE577" i="2"/>
  <c r="CF577" i="2"/>
  <c r="CE578" i="2"/>
  <c r="CF578" i="2"/>
  <c r="CE579" i="2"/>
  <c r="CF579" i="2"/>
  <c r="CE580" i="2"/>
  <c r="CF580" i="2"/>
  <c r="CE581" i="2"/>
  <c r="CF581" i="2"/>
  <c r="CE582" i="2"/>
  <c r="CF582" i="2"/>
  <c r="CE583" i="2"/>
  <c r="CF583" i="2"/>
  <c r="CE584" i="2"/>
  <c r="CF584" i="2"/>
  <c r="CE585" i="2"/>
  <c r="CF585" i="2"/>
  <c r="CE586" i="2"/>
  <c r="CF586" i="2"/>
  <c r="CE587" i="2"/>
  <c r="CF587" i="2"/>
  <c r="CE588" i="2"/>
  <c r="CF588" i="2"/>
  <c r="CE589" i="2"/>
  <c r="CF589" i="2"/>
  <c r="CE590" i="2"/>
  <c r="CF590" i="2"/>
  <c r="CE591" i="2"/>
  <c r="CF591" i="2"/>
  <c r="CE592" i="2"/>
  <c r="CF592" i="2"/>
  <c r="CE593" i="2"/>
  <c r="CF593" i="2"/>
  <c r="CE594" i="2"/>
  <c r="CF594" i="2"/>
  <c r="CE595" i="2"/>
  <c r="CF595" i="2"/>
  <c r="CE596" i="2"/>
  <c r="CF596" i="2"/>
  <c r="CE597" i="2"/>
  <c r="CF597" i="2"/>
  <c r="CE598" i="2"/>
  <c r="CF598" i="2"/>
  <c r="CE599" i="2"/>
  <c r="CF599" i="2"/>
  <c r="CE600" i="2"/>
  <c r="CF600" i="2"/>
  <c r="CE601" i="2"/>
  <c r="CF601" i="2"/>
  <c r="CE602" i="2"/>
  <c r="CF602" i="2"/>
  <c r="CE603" i="2"/>
  <c r="CF603" i="2"/>
  <c r="CE604" i="2"/>
  <c r="CF604" i="2"/>
  <c r="CE605" i="2"/>
  <c r="CF605" i="2"/>
  <c r="CE606" i="2"/>
  <c r="CF606" i="2"/>
  <c r="CE607" i="2"/>
  <c r="CF607" i="2"/>
  <c r="CE608" i="2"/>
  <c r="CF608" i="2"/>
  <c r="CE609" i="2"/>
  <c r="CF609" i="2"/>
  <c r="CE610" i="2"/>
  <c r="CF610" i="2"/>
  <c r="CE611" i="2"/>
  <c r="CF611" i="2"/>
  <c r="CE612" i="2"/>
  <c r="CF612" i="2"/>
  <c r="CE613" i="2"/>
  <c r="CF613" i="2"/>
  <c r="CE614" i="2"/>
  <c r="CF614" i="2"/>
  <c r="CE18" i="2"/>
  <c r="CF18" i="2"/>
  <c r="CE19" i="2"/>
  <c r="CF19" i="2"/>
  <c r="CE20" i="2"/>
  <c r="CF20" i="2"/>
  <c r="CE21" i="2"/>
  <c r="CF21" i="2"/>
  <c r="CE22" i="2"/>
  <c r="CF22" i="2"/>
  <c r="CE23" i="2"/>
  <c r="CF23" i="2"/>
  <c r="CE24" i="2"/>
  <c r="CF24" i="2"/>
  <c r="CE25" i="2"/>
  <c r="CF25" i="2"/>
  <c r="CE26" i="2"/>
  <c r="CF26" i="2"/>
  <c r="CE27" i="2"/>
  <c r="CF27" i="2"/>
  <c r="CE28" i="2"/>
  <c r="CF28" i="2"/>
  <c r="CE29" i="2"/>
  <c r="CF29" i="2"/>
  <c r="CE30" i="2"/>
  <c r="CF30" i="2"/>
  <c r="CE31" i="2"/>
  <c r="CF31" i="2"/>
  <c r="CE32" i="2"/>
  <c r="CF32" i="2"/>
  <c r="CE33" i="2"/>
  <c r="CF33" i="2"/>
  <c r="CE34" i="2"/>
  <c r="CF34" i="2"/>
  <c r="CE35" i="2"/>
  <c r="CF35" i="2"/>
  <c r="CE36" i="2"/>
  <c r="CF36" i="2"/>
  <c r="CE37" i="2"/>
  <c r="CF37" i="2"/>
  <c r="CE38" i="2"/>
  <c r="CF38" i="2"/>
  <c r="CE39" i="2"/>
  <c r="CF39" i="2"/>
  <c r="CE40" i="2"/>
  <c r="CF40" i="2"/>
  <c r="CE41" i="2"/>
  <c r="CF41" i="2"/>
  <c r="CE42" i="2"/>
  <c r="CF42" i="2"/>
  <c r="CE43" i="2"/>
  <c r="CF43" i="2"/>
  <c r="CE44" i="2"/>
  <c r="CF44" i="2"/>
  <c r="CE45" i="2"/>
  <c r="CF45" i="2"/>
  <c r="CE46" i="2"/>
  <c r="CF46" i="2"/>
  <c r="CE47" i="2"/>
  <c r="CF47" i="2"/>
  <c r="CE48" i="2"/>
  <c r="CF48" i="2"/>
  <c r="CE49" i="2"/>
  <c r="CF49" i="2"/>
  <c r="CE50" i="2"/>
  <c r="CF50" i="2"/>
  <c r="CE51" i="2"/>
  <c r="CF51" i="2"/>
  <c r="CE52" i="2"/>
  <c r="CK52" i="2" s="1"/>
  <c r="CV52" i="2" s="1"/>
  <c r="CF52" i="2"/>
  <c r="CE53" i="2"/>
  <c r="CF53" i="2"/>
  <c r="CE54" i="2"/>
  <c r="CF54" i="2"/>
  <c r="CE55" i="2"/>
  <c r="CF55" i="2"/>
  <c r="CE56" i="2"/>
  <c r="CF56" i="2"/>
  <c r="CE57" i="2"/>
  <c r="CF57" i="2"/>
  <c r="CE58" i="2"/>
  <c r="CK58" i="2" s="1"/>
  <c r="CV58" i="2" s="1"/>
  <c r="CF58" i="2"/>
  <c r="CE59" i="2"/>
  <c r="CF59" i="2"/>
  <c r="CE60" i="2"/>
  <c r="CF60" i="2"/>
  <c r="CE61" i="2"/>
  <c r="CF61" i="2"/>
  <c r="CE62" i="2"/>
  <c r="CF62" i="2"/>
  <c r="CE63" i="2"/>
  <c r="CF63" i="2"/>
  <c r="CE64" i="2"/>
  <c r="CF64" i="2"/>
  <c r="CE65" i="2"/>
  <c r="CF65" i="2"/>
  <c r="CE66" i="2"/>
  <c r="CF66" i="2"/>
  <c r="CE67" i="2"/>
  <c r="CF67" i="2"/>
  <c r="CE68" i="2"/>
  <c r="CF68" i="2"/>
  <c r="CE69" i="2"/>
  <c r="CF69" i="2"/>
  <c r="CE70" i="2"/>
  <c r="CF70" i="2"/>
  <c r="CE71" i="2"/>
  <c r="CF71" i="2"/>
  <c r="CE72" i="2"/>
  <c r="CF72" i="2"/>
  <c r="CE73" i="2"/>
  <c r="CF73" i="2"/>
  <c r="CE74" i="2"/>
  <c r="CF74" i="2"/>
  <c r="CE75" i="2"/>
  <c r="CF75" i="2"/>
  <c r="CE76" i="2"/>
  <c r="CF76" i="2"/>
  <c r="CE77" i="2"/>
  <c r="CF77" i="2"/>
  <c r="CE78" i="2"/>
  <c r="CF78" i="2"/>
  <c r="CE79" i="2"/>
  <c r="CF79" i="2"/>
  <c r="CE80" i="2"/>
  <c r="CF80" i="2"/>
  <c r="CE81" i="2"/>
  <c r="CF81" i="2"/>
  <c r="CE82" i="2"/>
  <c r="CF82" i="2"/>
  <c r="CE83" i="2"/>
  <c r="CF83" i="2"/>
  <c r="CE84" i="2"/>
  <c r="CF84" i="2"/>
  <c r="CE85" i="2"/>
  <c r="CF85" i="2"/>
  <c r="CE86" i="2"/>
  <c r="CF86" i="2"/>
  <c r="CE87" i="2"/>
  <c r="CF87" i="2"/>
  <c r="CE88" i="2"/>
  <c r="CF88" i="2"/>
  <c r="CE89" i="2"/>
  <c r="CF89" i="2"/>
  <c r="CE90" i="2"/>
  <c r="CF90" i="2"/>
  <c r="CE91" i="2"/>
  <c r="CF91" i="2"/>
  <c r="CE92" i="2"/>
  <c r="CF92" i="2"/>
  <c r="CE93" i="2"/>
  <c r="CF93" i="2"/>
  <c r="CE94" i="2"/>
  <c r="CF94" i="2"/>
  <c r="CE95" i="2"/>
  <c r="CF95" i="2"/>
  <c r="CE96" i="2"/>
  <c r="CF96" i="2"/>
  <c r="CE97" i="2"/>
  <c r="CF97" i="2"/>
  <c r="CE98" i="2"/>
  <c r="CF98" i="2"/>
  <c r="CE99" i="2"/>
  <c r="CF99" i="2"/>
  <c r="CE100" i="2"/>
  <c r="CF100" i="2"/>
  <c r="CE101" i="2"/>
  <c r="CF101" i="2"/>
  <c r="CE102" i="2"/>
  <c r="CF102" i="2"/>
  <c r="CE103" i="2"/>
  <c r="CF103" i="2"/>
  <c r="CE104" i="2"/>
  <c r="CF104" i="2"/>
  <c r="CE105" i="2"/>
  <c r="CF105" i="2"/>
  <c r="CE106" i="2"/>
  <c r="CF106" i="2"/>
  <c r="CE107" i="2"/>
  <c r="CF107" i="2"/>
  <c r="CE108" i="2"/>
  <c r="CF108" i="2"/>
  <c r="CE109" i="2"/>
  <c r="CF109" i="2"/>
  <c r="CE110" i="2"/>
  <c r="CF110" i="2"/>
  <c r="CE111" i="2"/>
  <c r="CF111" i="2"/>
  <c r="CE112" i="2"/>
  <c r="CF112" i="2"/>
  <c r="CE113" i="2"/>
  <c r="CF113" i="2"/>
  <c r="CE114" i="2"/>
  <c r="CF114" i="2"/>
  <c r="CE115" i="2"/>
  <c r="CF115" i="2"/>
  <c r="CE116" i="2"/>
  <c r="CF116" i="2"/>
  <c r="CE117" i="2"/>
  <c r="CF117" i="2"/>
  <c r="CE118" i="2"/>
  <c r="CF118" i="2"/>
  <c r="CE119" i="2"/>
  <c r="CF119" i="2"/>
  <c r="CE120" i="2"/>
  <c r="CF120" i="2"/>
  <c r="CE121" i="2"/>
  <c r="CF121" i="2"/>
  <c r="CE122" i="2"/>
  <c r="CF122" i="2"/>
  <c r="CE123" i="2"/>
  <c r="CF123" i="2"/>
  <c r="CE124" i="2"/>
  <c r="CF124" i="2"/>
  <c r="CE125" i="2"/>
  <c r="CF125" i="2"/>
  <c r="CE126" i="2"/>
  <c r="CF126" i="2"/>
  <c r="CE127" i="2"/>
  <c r="CF127" i="2"/>
  <c r="CE128" i="2"/>
  <c r="CF128" i="2"/>
  <c r="CE129" i="2"/>
  <c r="CF129" i="2"/>
  <c r="CE130" i="2"/>
  <c r="CF130" i="2"/>
  <c r="CE131" i="2"/>
  <c r="CF131" i="2"/>
  <c r="CE132" i="2"/>
  <c r="CF132" i="2"/>
  <c r="CE133" i="2"/>
  <c r="CF133" i="2"/>
  <c r="CE134" i="2"/>
  <c r="CF134" i="2"/>
  <c r="CE135" i="2"/>
  <c r="CF135" i="2"/>
  <c r="CE136" i="2"/>
  <c r="CF136" i="2"/>
  <c r="CE137" i="2"/>
  <c r="CF137" i="2"/>
  <c r="CE138" i="2"/>
  <c r="CF138" i="2"/>
  <c r="CE139" i="2"/>
  <c r="CF139" i="2"/>
  <c r="CE140" i="2"/>
  <c r="CF140" i="2"/>
  <c r="CE141" i="2"/>
  <c r="CF141" i="2"/>
  <c r="CE142" i="2"/>
  <c r="CF142" i="2"/>
  <c r="CE143" i="2"/>
  <c r="CF143" i="2"/>
  <c r="CE144" i="2"/>
  <c r="CF144" i="2"/>
  <c r="CE145" i="2"/>
  <c r="CF145" i="2"/>
  <c r="CE146" i="2"/>
  <c r="CF146" i="2"/>
  <c r="CE147" i="2"/>
  <c r="CF147" i="2"/>
  <c r="CE148" i="2"/>
  <c r="CF148" i="2"/>
  <c r="CE149" i="2"/>
  <c r="CF149" i="2"/>
  <c r="CE150" i="2"/>
  <c r="CF150" i="2"/>
  <c r="CE151" i="2"/>
  <c r="CF151" i="2"/>
  <c r="CE152" i="2"/>
  <c r="CF152" i="2"/>
  <c r="CE153" i="2"/>
  <c r="CF153" i="2"/>
  <c r="CE154" i="2"/>
  <c r="CF154" i="2"/>
  <c r="CE155" i="2"/>
  <c r="CF155" i="2"/>
  <c r="CE156" i="2"/>
  <c r="CF156" i="2"/>
  <c r="CE157" i="2"/>
  <c r="CF157" i="2"/>
  <c r="CE158" i="2"/>
  <c r="CF158" i="2"/>
  <c r="CE159" i="2"/>
  <c r="CF159" i="2"/>
  <c r="CE160" i="2"/>
  <c r="CF160" i="2"/>
  <c r="CE161" i="2"/>
  <c r="CF161" i="2"/>
  <c r="CE162" i="2"/>
  <c r="CF162" i="2"/>
  <c r="CE163" i="2"/>
  <c r="CF163" i="2"/>
  <c r="CE164" i="2"/>
  <c r="CF164" i="2"/>
  <c r="CE165" i="2"/>
  <c r="CF165" i="2"/>
  <c r="CE166" i="2"/>
  <c r="CF166" i="2"/>
  <c r="CE167" i="2"/>
  <c r="CF167" i="2"/>
  <c r="CE168" i="2"/>
  <c r="CF168" i="2"/>
  <c r="CE169" i="2"/>
  <c r="CF169" i="2"/>
  <c r="CE170" i="2"/>
  <c r="CF170" i="2"/>
  <c r="CE171" i="2"/>
  <c r="CF171" i="2"/>
  <c r="CE172" i="2"/>
  <c r="CF172" i="2"/>
  <c r="CE173" i="2"/>
  <c r="CF173" i="2"/>
  <c r="CE174" i="2"/>
  <c r="CF174" i="2"/>
  <c r="CE175" i="2"/>
  <c r="CF175" i="2"/>
  <c r="CE176" i="2"/>
  <c r="CF176" i="2"/>
  <c r="CE177" i="2"/>
  <c r="CF177" i="2"/>
  <c r="CE178" i="2"/>
  <c r="CF178" i="2"/>
  <c r="CE179" i="2"/>
  <c r="CF179" i="2"/>
  <c r="CE180" i="2"/>
  <c r="CF180" i="2"/>
  <c r="CE181" i="2"/>
  <c r="CK181" i="2" s="1"/>
  <c r="CV181" i="2" s="1"/>
  <c r="CF181" i="2"/>
  <c r="CE182" i="2"/>
  <c r="CK182" i="2" s="1"/>
  <c r="CV182" i="2" s="1"/>
  <c r="CF182" i="2"/>
  <c r="CE183" i="2"/>
  <c r="CF183" i="2"/>
  <c r="CE184" i="2"/>
  <c r="CF184" i="2"/>
  <c r="CE185" i="2"/>
  <c r="CF185" i="2"/>
  <c r="CE186" i="2"/>
  <c r="CF186" i="2"/>
  <c r="CE187" i="2"/>
  <c r="CF187" i="2"/>
  <c r="CE188" i="2"/>
  <c r="CF188" i="2"/>
  <c r="CE189" i="2"/>
  <c r="CF189" i="2"/>
  <c r="CE190" i="2"/>
  <c r="CF190" i="2"/>
  <c r="CE191" i="2"/>
  <c r="CF191" i="2"/>
  <c r="CE192" i="2"/>
  <c r="CF192" i="2"/>
  <c r="CE193" i="2"/>
  <c r="CF193" i="2"/>
  <c r="CE194" i="2"/>
  <c r="CF194" i="2"/>
  <c r="CE195" i="2"/>
  <c r="CF195" i="2"/>
  <c r="CE196" i="2"/>
  <c r="CF196" i="2"/>
  <c r="CE197" i="2"/>
  <c r="CF197" i="2"/>
  <c r="CE198" i="2"/>
  <c r="CF198" i="2"/>
  <c r="CE199" i="2"/>
  <c r="CF199" i="2"/>
  <c r="CE200" i="2"/>
  <c r="CF200" i="2"/>
  <c r="CE201" i="2"/>
  <c r="CF201" i="2"/>
  <c r="CE202" i="2"/>
  <c r="CF202" i="2"/>
  <c r="CE203" i="2"/>
  <c r="CF203" i="2"/>
  <c r="CE204" i="2"/>
  <c r="CF204" i="2"/>
  <c r="CE205" i="2"/>
  <c r="CF205" i="2"/>
  <c r="CE206" i="2"/>
  <c r="CF206" i="2"/>
  <c r="CE207" i="2"/>
  <c r="CF207" i="2"/>
  <c r="CE208" i="2"/>
  <c r="CF208" i="2"/>
  <c r="CE209" i="2"/>
  <c r="CF209" i="2"/>
  <c r="CE210" i="2"/>
  <c r="CF210" i="2"/>
  <c r="CE211" i="2"/>
  <c r="CF211" i="2"/>
  <c r="CE212" i="2"/>
  <c r="CF212" i="2"/>
  <c r="CE213" i="2"/>
  <c r="CF213" i="2"/>
  <c r="CE214" i="2"/>
  <c r="CF214" i="2"/>
  <c r="CE215" i="2"/>
  <c r="CF215" i="2"/>
  <c r="CE216" i="2"/>
  <c r="CF216" i="2"/>
  <c r="CE217" i="2"/>
  <c r="CF217" i="2"/>
  <c r="CE218" i="2"/>
  <c r="CF218" i="2"/>
  <c r="CE219" i="2"/>
  <c r="CF219" i="2"/>
  <c r="CE220" i="2"/>
  <c r="CF220" i="2"/>
  <c r="CE221" i="2"/>
  <c r="CF221" i="2"/>
  <c r="CE222" i="2"/>
  <c r="CF222" i="2"/>
  <c r="CE223" i="2"/>
  <c r="CF223" i="2"/>
  <c r="CE224" i="2"/>
  <c r="CF224" i="2"/>
  <c r="CE225" i="2"/>
  <c r="CF225" i="2"/>
  <c r="CE226" i="2"/>
  <c r="CF226" i="2"/>
  <c r="CE227" i="2"/>
  <c r="CF227" i="2"/>
  <c r="CE228" i="2"/>
  <c r="CF228" i="2"/>
  <c r="CE229" i="2"/>
  <c r="CF229" i="2"/>
  <c r="CE230" i="2"/>
  <c r="CF230" i="2"/>
  <c r="CE231" i="2"/>
  <c r="CF231" i="2"/>
  <c r="CE232" i="2"/>
  <c r="CF232" i="2"/>
  <c r="CE233" i="2"/>
  <c r="CF233" i="2"/>
  <c r="CE234" i="2"/>
  <c r="CF234" i="2"/>
  <c r="CE235" i="2"/>
  <c r="CF235" i="2"/>
  <c r="CE236" i="2"/>
  <c r="CF236" i="2"/>
  <c r="CE237" i="2"/>
  <c r="CF237" i="2"/>
  <c r="CE238" i="2"/>
  <c r="CF238" i="2"/>
  <c r="CE239" i="2"/>
  <c r="CF239" i="2"/>
  <c r="CE240" i="2"/>
  <c r="CF240" i="2"/>
  <c r="CE241" i="2"/>
  <c r="CF241" i="2"/>
  <c r="CE242" i="2"/>
  <c r="CF242" i="2"/>
  <c r="CE243" i="2"/>
  <c r="CF243" i="2"/>
  <c r="CE244" i="2"/>
  <c r="CF244" i="2"/>
  <c r="CE245" i="2"/>
  <c r="CF245" i="2"/>
  <c r="CE246" i="2"/>
  <c r="CF246" i="2"/>
  <c r="CE247" i="2"/>
  <c r="CF247" i="2"/>
  <c r="CE248" i="2"/>
  <c r="CF248" i="2"/>
  <c r="CE249" i="2"/>
  <c r="CF249" i="2"/>
  <c r="CE250" i="2"/>
  <c r="CF250" i="2"/>
  <c r="CE251" i="2"/>
  <c r="CF251" i="2"/>
  <c r="CE252" i="2"/>
  <c r="CF252" i="2"/>
  <c r="CE253" i="2"/>
  <c r="CF253" i="2"/>
  <c r="CE254" i="2"/>
  <c r="CF254" i="2"/>
  <c r="CE255" i="2"/>
  <c r="CF255" i="2"/>
  <c r="CE256" i="2"/>
  <c r="CF256" i="2"/>
  <c r="CE257" i="2"/>
  <c r="CF257" i="2"/>
  <c r="CE258" i="2"/>
  <c r="CF258" i="2"/>
  <c r="CE259" i="2"/>
  <c r="CF259" i="2"/>
  <c r="CE260" i="2"/>
  <c r="CF260" i="2"/>
  <c r="CE261" i="2"/>
  <c r="CF261" i="2"/>
  <c r="CE262" i="2"/>
  <c r="CF262" i="2"/>
  <c r="CE263" i="2"/>
  <c r="CF263" i="2"/>
  <c r="CE264" i="2"/>
  <c r="CF264" i="2"/>
  <c r="CE265" i="2"/>
  <c r="CF265" i="2"/>
  <c r="CE266" i="2"/>
  <c r="CF266" i="2"/>
  <c r="CE267" i="2"/>
  <c r="CF267" i="2"/>
  <c r="CE268" i="2"/>
  <c r="CF268" i="2"/>
  <c r="CE269" i="2"/>
  <c r="CF269" i="2"/>
  <c r="CE270" i="2"/>
  <c r="CF270" i="2"/>
  <c r="CE271" i="2"/>
  <c r="CF271" i="2"/>
  <c r="CE272" i="2"/>
  <c r="CF272" i="2"/>
  <c r="CE273" i="2"/>
  <c r="CF273" i="2"/>
  <c r="CE274" i="2"/>
  <c r="CF274" i="2"/>
  <c r="CE275" i="2"/>
  <c r="CF275" i="2"/>
  <c r="CE276" i="2"/>
  <c r="CF276" i="2"/>
  <c r="CE277" i="2"/>
  <c r="CF277" i="2"/>
  <c r="CE278" i="2"/>
  <c r="CF278" i="2"/>
  <c r="CE279" i="2"/>
  <c r="CF279" i="2"/>
  <c r="CE280" i="2"/>
  <c r="CF280" i="2"/>
  <c r="CE281" i="2"/>
  <c r="CF281" i="2"/>
  <c r="CE282" i="2"/>
  <c r="CF282" i="2"/>
  <c r="CE283" i="2"/>
  <c r="CF283" i="2"/>
  <c r="CE284" i="2"/>
  <c r="CF284" i="2"/>
  <c r="CE285" i="2"/>
  <c r="CF285" i="2"/>
  <c r="CE286" i="2"/>
  <c r="CF286" i="2"/>
  <c r="CE287" i="2"/>
  <c r="CF287" i="2"/>
  <c r="CE288" i="2"/>
  <c r="CF288" i="2"/>
  <c r="CE289" i="2"/>
  <c r="CF289" i="2"/>
  <c r="CE290" i="2"/>
  <c r="CF290" i="2"/>
  <c r="CE291" i="2"/>
  <c r="CF291" i="2"/>
  <c r="CE292" i="2"/>
  <c r="CF292" i="2"/>
  <c r="CE293" i="2"/>
  <c r="CF293" i="2"/>
  <c r="CE294" i="2"/>
  <c r="CF294" i="2"/>
  <c r="CE295" i="2"/>
  <c r="CF295" i="2"/>
  <c r="CE296" i="2"/>
  <c r="CF296" i="2"/>
  <c r="CE297" i="2"/>
  <c r="CF297" i="2"/>
  <c r="CE298" i="2"/>
  <c r="CF298" i="2"/>
  <c r="CE299" i="2"/>
  <c r="CF299" i="2"/>
  <c r="CE300" i="2"/>
  <c r="CF300" i="2"/>
  <c r="CE301" i="2"/>
  <c r="CF301" i="2"/>
  <c r="CE302" i="2"/>
  <c r="CF302" i="2"/>
  <c r="CE303" i="2"/>
  <c r="CF303" i="2"/>
  <c r="CE304" i="2"/>
  <c r="CF304" i="2"/>
  <c r="CE305" i="2"/>
  <c r="CF305" i="2"/>
  <c r="CE306" i="2"/>
  <c r="CF306" i="2"/>
  <c r="CE307" i="2"/>
  <c r="CF307" i="2"/>
  <c r="CE308" i="2"/>
  <c r="CF308" i="2"/>
  <c r="CE309" i="2"/>
  <c r="CF309" i="2"/>
  <c r="CE310" i="2"/>
  <c r="CF310" i="2"/>
  <c r="CE311" i="2"/>
  <c r="CF311" i="2"/>
  <c r="CE312" i="2"/>
  <c r="CF312" i="2"/>
  <c r="CE313" i="2"/>
  <c r="CF313" i="2"/>
  <c r="CE314" i="2"/>
  <c r="CF314" i="2"/>
  <c r="CE315" i="2"/>
  <c r="CF315" i="2"/>
  <c r="CE316" i="2"/>
  <c r="CF316" i="2"/>
  <c r="CE317" i="2"/>
  <c r="CF317" i="2"/>
  <c r="CE318" i="2"/>
  <c r="CF318" i="2"/>
  <c r="CE319" i="2"/>
  <c r="CF319" i="2"/>
  <c r="CE320" i="2"/>
  <c r="CF320" i="2"/>
  <c r="CE321" i="2"/>
  <c r="CF321" i="2"/>
  <c r="CE322" i="2"/>
  <c r="CF322" i="2"/>
  <c r="CE323" i="2"/>
  <c r="CF323" i="2"/>
  <c r="CE324" i="2"/>
  <c r="CF324" i="2"/>
  <c r="CE325" i="2"/>
  <c r="CF325" i="2"/>
  <c r="CE326" i="2"/>
  <c r="CF326" i="2"/>
  <c r="CE327" i="2"/>
  <c r="CF327" i="2"/>
  <c r="CE328" i="2"/>
  <c r="CF328" i="2"/>
  <c r="CE329" i="2"/>
  <c r="CF329" i="2"/>
  <c r="CE330" i="2"/>
  <c r="CF330" i="2"/>
  <c r="CE331" i="2"/>
  <c r="CF331" i="2"/>
  <c r="CE332" i="2"/>
  <c r="CF332" i="2"/>
  <c r="CE333" i="2"/>
  <c r="CF333" i="2"/>
  <c r="CE334" i="2"/>
  <c r="CF334" i="2"/>
  <c r="CE335" i="2"/>
  <c r="CF335" i="2"/>
  <c r="CE336" i="2"/>
  <c r="CF336" i="2"/>
  <c r="CE337" i="2"/>
  <c r="CF337" i="2"/>
  <c r="CE338" i="2"/>
  <c r="CF338" i="2"/>
  <c r="CE339" i="2"/>
  <c r="CF339" i="2"/>
  <c r="CE340" i="2"/>
  <c r="CF340" i="2"/>
  <c r="CE341" i="2"/>
  <c r="CF341" i="2"/>
  <c r="CE342" i="2"/>
  <c r="CF342" i="2"/>
  <c r="CE343" i="2"/>
  <c r="CF343" i="2"/>
  <c r="CE344" i="2"/>
  <c r="CF344" i="2"/>
  <c r="CE345" i="2"/>
  <c r="CF345" i="2"/>
  <c r="CE346" i="2"/>
  <c r="CF346" i="2"/>
  <c r="CE347" i="2"/>
  <c r="CF347" i="2"/>
  <c r="CE348" i="2"/>
  <c r="CF348" i="2"/>
  <c r="CE349" i="2"/>
  <c r="CF349" i="2"/>
  <c r="CE350" i="2"/>
  <c r="CF350" i="2"/>
  <c r="CE351" i="2"/>
  <c r="CF351" i="2"/>
  <c r="CE352" i="2"/>
  <c r="CF352" i="2"/>
  <c r="CE353" i="2"/>
  <c r="CF353" i="2"/>
  <c r="CE354" i="2"/>
  <c r="CF354" i="2"/>
  <c r="CE355" i="2"/>
  <c r="CF355" i="2"/>
  <c r="CE356" i="2"/>
  <c r="CF356" i="2"/>
  <c r="CE357" i="2"/>
  <c r="CF357" i="2"/>
  <c r="CE358" i="2"/>
  <c r="CF358" i="2"/>
  <c r="CE359" i="2"/>
  <c r="CF359" i="2"/>
  <c r="CE360" i="2"/>
  <c r="CF360" i="2"/>
  <c r="CE361" i="2"/>
  <c r="CF361" i="2"/>
  <c r="CE362" i="2"/>
  <c r="CF362" i="2"/>
  <c r="CE363" i="2"/>
  <c r="CF363" i="2"/>
  <c r="CE364" i="2"/>
  <c r="CF364" i="2"/>
  <c r="CE365" i="2"/>
  <c r="CF365" i="2"/>
  <c r="CE366" i="2"/>
  <c r="CF366" i="2"/>
  <c r="CE367" i="2"/>
  <c r="CF367" i="2"/>
  <c r="CE368" i="2"/>
  <c r="CF368" i="2"/>
  <c r="CE369" i="2"/>
  <c r="CF369" i="2"/>
  <c r="CE370" i="2"/>
  <c r="CF370" i="2"/>
  <c r="CE371" i="2"/>
  <c r="CF371" i="2"/>
  <c r="CE372" i="2"/>
  <c r="CF372" i="2"/>
  <c r="CE373" i="2"/>
  <c r="CF373" i="2"/>
  <c r="CE374" i="2"/>
  <c r="CF374" i="2"/>
  <c r="CE375" i="2"/>
  <c r="CF375" i="2"/>
  <c r="CE376" i="2"/>
  <c r="CF376" i="2"/>
  <c r="CE377" i="2"/>
  <c r="CF377" i="2"/>
  <c r="CE378" i="2"/>
  <c r="CF378" i="2"/>
  <c r="CE379" i="2"/>
  <c r="CF379" i="2"/>
  <c r="CE380" i="2"/>
  <c r="CF380" i="2"/>
  <c r="CE381" i="2"/>
  <c r="CF381" i="2"/>
  <c r="CE382" i="2"/>
  <c r="CF382" i="2"/>
  <c r="CE383" i="2"/>
  <c r="CF383" i="2"/>
  <c r="CE384" i="2"/>
  <c r="CF384" i="2"/>
  <c r="CE385" i="2"/>
  <c r="CF385" i="2"/>
  <c r="CE386" i="2"/>
  <c r="CF386" i="2"/>
  <c r="CE387" i="2"/>
  <c r="CF387" i="2"/>
  <c r="CE388" i="2"/>
  <c r="CF388" i="2"/>
  <c r="CE389" i="2"/>
  <c r="CF389" i="2"/>
  <c r="CE390" i="2"/>
  <c r="CF390" i="2"/>
  <c r="CE391" i="2"/>
  <c r="CF391" i="2"/>
  <c r="CE392" i="2"/>
  <c r="CF392" i="2"/>
  <c r="CE393" i="2"/>
  <c r="CF393" i="2"/>
  <c r="CE394" i="2"/>
  <c r="CF394" i="2"/>
  <c r="CE395" i="2"/>
  <c r="CF395" i="2"/>
  <c r="CE396" i="2"/>
  <c r="CF396" i="2"/>
  <c r="CE397" i="2"/>
  <c r="CF397" i="2"/>
  <c r="CE398" i="2"/>
  <c r="CF398" i="2"/>
  <c r="CE399" i="2"/>
  <c r="CF399" i="2"/>
  <c r="CE400" i="2"/>
  <c r="CF400" i="2"/>
  <c r="CE401" i="2"/>
  <c r="CF401" i="2"/>
  <c r="CE402" i="2"/>
  <c r="CK402" i="2" s="1"/>
  <c r="CV402" i="2" s="1"/>
  <c r="CF402" i="2"/>
  <c r="CE16" i="2"/>
  <c r="CF16" i="2"/>
  <c r="CE17" i="2"/>
  <c r="CF17" i="2"/>
  <c r="CF15" i="2"/>
  <c r="CE15" i="2"/>
  <c r="CD16" i="2"/>
  <c r="CD17" i="2"/>
  <c r="CD18" i="2"/>
  <c r="CD19" i="2"/>
  <c r="CD20" i="2"/>
  <c r="CD21" i="2"/>
  <c r="CD22" i="2"/>
  <c r="CD23" i="2"/>
  <c r="CD24" i="2"/>
  <c r="CD25" i="2"/>
  <c r="CD26" i="2"/>
  <c r="CD27" i="2"/>
  <c r="CD28" i="2"/>
  <c r="CD29" i="2"/>
  <c r="CD30" i="2"/>
  <c r="CD31" i="2"/>
  <c r="CD32" i="2"/>
  <c r="CD33" i="2"/>
  <c r="CD34" i="2"/>
  <c r="CD35" i="2"/>
  <c r="CD36" i="2"/>
  <c r="CD37" i="2"/>
  <c r="CD38" i="2"/>
  <c r="CD39" i="2"/>
  <c r="CD40" i="2"/>
  <c r="CD41" i="2"/>
  <c r="CD42" i="2"/>
  <c r="CD43" i="2"/>
  <c r="CD44" i="2"/>
  <c r="CD45" i="2"/>
  <c r="CD46" i="2"/>
  <c r="CD47" i="2"/>
  <c r="CD48" i="2"/>
  <c r="CD49" i="2"/>
  <c r="CD50" i="2"/>
  <c r="CD51" i="2"/>
  <c r="CD52" i="2"/>
  <c r="CD53" i="2"/>
  <c r="CD54" i="2"/>
  <c r="CD55" i="2"/>
  <c r="CD56" i="2"/>
  <c r="CD57" i="2"/>
  <c r="CD58" i="2"/>
  <c r="CD59" i="2"/>
  <c r="CD60" i="2"/>
  <c r="CD61" i="2"/>
  <c r="CD62" i="2"/>
  <c r="CD63" i="2"/>
  <c r="CD64" i="2"/>
  <c r="CD65" i="2"/>
  <c r="CD66" i="2"/>
  <c r="CD67" i="2"/>
  <c r="CD68" i="2"/>
  <c r="CD69" i="2"/>
  <c r="CD70" i="2"/>
  <c r="CD71" i="2"/>
  <c r="CD72" i="2"/>
  <c r="CD73" i="2"/>
  <c r="CD74" i="2"/>
  <c r="CD75" i="2"/>
  <c r="CD76" i="2"/>
  <c r="CD77" i="2"/>
  <c r="CD78" i="2"/>
  <c r="CD79" i="2"/>
  <c r="CD80" i="2"/>
  <c r="CD81" i="2"/>
  <c r="CD82" i="2"/>
  <c r="CD83" i="2"/>
  <c r="CD84" i="2"/>
  <c r="CD85" i="2"/>
  <c r="CD86" i="2"/>
  <c r="CD87" i="2"/>
  <c r="CD88" i="2"/>
  <c r="CD89" i="2"/>
  <c r="CD90" i="2"/>
  <c r="CD91" i="2"/>
  <c r="CD92" i="2"/>
  <c r="CD93" i="2"/>
  <c r="CD94" i="2"/>
  <c r="CD95" i="2"/>
  <c r="CD96" i="2"/>
  <c r="CD97" i="2"/>
  <c r="CD98" i="2"/>
  <c r="CD99" i="2"/>
  <c r="CD100" i="2"/>
  <c r="CD101" i="2"/>
  <c r="CD102" i="2"/>
  <c r="CD103" i="2"/>
  <c r="CD104" i="2"/>
  <c r="CD105" i="2"/>
  <c r="CD106" i="2"/>
  <c r="CD107" i="2"/>
  <c r="CD108" i="2"/>
  <c r="CD109" i="2"/>
  <c r="CD110" i="2"/>
  <c r="CD111" i="2"/>
  <c r="CD112" i="2"/>
  <c r="CD113" i="2"/>
  <c r="CD114" i="2"/>
  <c r="CD115" i="2"/>
  <c r="CD116" i="2"/>
  <c r="CD117" i="2"/>
  <c r="CD118" i="2"/>
  <c r="CD119" i="2"/>
  <c r="CD120" i="2"/>
  <c r="CD121" i="2"/>
  <c r="CD122" i="2"/>
  <c r="CD123" i="2"/>
  <c r="CD124" i="2"/>
  <c r="CD125" i="2"/>
  <c r="CD126" i="2"/>
  <c r="CD127" i="2"/>
  <c r="CD128" i="2"/>
  <c r="CD129" i="2"/>
  <c r="CD130" i="2"/>
  <c r="CD131" i="2"/>
  <c r="CD132" i="2"/>
  <c r="CD133" i="2"/>
  <c r="CD134" i="2"/>
  <c r="CD135" i="2"/>
  <c r="CD136" i="2"/>
  <c r="CD137" i="2"/>
  <c r="CD138" i="2"/>
  <c r="CD139" i="2"/>
  <c r="CD140" i="2"/>
  <c r="CD141" i="2"/>
  <c r="CD142" i="2"/>
  <c r="CD143" i="2"/>
  <c r="CD144" i="2"/>
  <c r="CD145" i="2"/>
  <c r="CD146" i="2"/>
  <c r="CD147" i="2"/>
  <c r="CD148" i="2"/>
  <c r="CD149" i="2"/>
  <c r="CD150" i="2"/>
  <c r="CD151" i="2"/>
  <c r="CD152" i="2"/>
  <c r="CD153" i="2"/>
  <c r="CD154" i="2"/>
  <c r="CD155" i="2"/>
  <c r="CD156" i="2"/>
  <c r="CD157" i="2"/>
  <c r="CD158" i="2"/>
  <c r="CD159" i="2"/>
  <c r="CD160" i="2"/>
  <c r="CD161" i="2"/>
  <c r="CD162" i="2"/>
  <c r="CD163" i="2"/>
  <c r="CD164" i="2"/>
  <c r="CD165" i="2"/>
  <c r="CD166" i="2"/>
  <c r="CD167" i="2"/>
  <c r="CD168" i="2"/>
  <c r="CD169" i="2"/>
  <c r="CD170" i="2"/>
  <c r="CD171" i="2"/>
  <c r="CD172" i="2"/>
  <c r="CD173" i="2"/>
  <c r="CD174" i="2"/>
  <c r="CD175" i="2"/>
  <c r="CD176" i="2"/>
  <c r="CD177" i="2"/>
  <c r="CD178" i="2"/>
  <c r="CD179" i="2"/>
  <c r="CD180" i="2"/>
  <c r="CD181" i="2"/>
  <c r="CD182" i="2"/>
  <c r="CD183" i="2"/>
  <c r="CD184" i="2"/>
  <c r="CD185" i="2"/>
  <c r="CD186" i="2"/>
  <c r="CD187" i="2"/>
  <c r="CD188" i="2"/>
  <c r="CD189" i="2"/>
  <c r="CD190" i="2"/>
  <c r="CD191" i="2"/>
  <c r="CD192" i="2"/>
  <c r="CD193" i="2"/>
  <c r="CD194" i="2"/>
  <c r="CD195" i="2"/>
  <c r="CD196" i="2"/>
  <c r="CD197" i="2"/>
  <c r="CD198" i="2"/>
  <c r="CD199" i="2"/>
  <c r="CD200" i="2"/>
  <c r="CD201" i="2"/>
  <c r="CD202" i="2"/>
  <c r="CD203" i="2"/>
  <c r="CD204" i="2"/>
  <c r="CD205" i="2"/>
  <c r="CD206" i="2"/>
  <c r="CD207" i="2"/>
  <c r="CD208" i="2"/>
  <c r="CD209" i="2"/>
  <c r="CD210" i="2"/>
  <c r="CD211" i="2"/>
  <c r="CD212" i="2"/>
  <c r="CD213" i="2"/>
  <c r="CD214" i="2"/>
  <c r="CD215" i="2"/>
  <c r="CD216" i="2"/>
  <c r="CD217" i="2"/>
  <c r="CD218" i="2"/>
  <c r="CD219" i="2"/>
  <c r="CD220" i="2"/>
  <c r="CD221" i="2"/>
  <c r="CD222" i="2"/>
  <c r="CD223" i="2"/>
  <c r="CD224" i="2"/>
  <c r="CD225" i="2"/>
  <c r="CD226" i="2"/>
  <c r="CD227" i="2"/>
  <c r="CD228" i="2"/>
  <c r="CD229" i="2"/>
  <c r="CD230" i="2"/>
  <c r="CD231" i="2"/>
  <c r="CD232" i="2"/>
  <c r="CD233" i="2"/>
  <c r="CD234" i="2"/>
  <c r="CD235" i="2"/>
  <c r="CD236" i="2"/>
  <c r="CD237" i="2"/>
  <c r="CD238" i="2"/>
  <c r="CD239" i="2"/>
  <c r="CD240" i="2"/>
  <c r="CD241" i="2"/>
  <c r="CD242" i="2"/>
  <c r="CD243" i="2"/>
  <c r="CD244" i="2"/>
  <c r="CD245" i="2"/>
  <c r="CD246" i="2"/>
  <c r="CD247" i="2"/>
  <c r="CD248" i="2"/>
  <c r="CD249" i="2"/>
  <c r="CD250" i="2"/>
  <c r="CD251" i="2"/>
  <c r="CD252" i="2"/>
  <c r="CD253" i="2"/>
  <c r="CD254" i="2"/>
  <c r="CD255" i="2"/>
  <c r="CD256" i="2"/>
  <c r="CD257" i="2"/>
  <c r="CD258" i="2"/>
  <c r="CD259" i="2"/>
  <c r="CD260" i="2"/>
  <c r="CD261" i="2"/>
  <c r="CD262" i="2"/>
  <c r="CD263" i="2"/>
  <c r="CD264" i="2"/>
  <c r="CD265" i="2"/>
  <c r="CD266" i="2"/>
  <c r="CD267" i="2"/>
  <c r="CD268" i="2"/>
  <c r="CD269" i="2"/>
  <c r="CD270" i="2"/>
  <c r="CD271" i="2"/>
  <c r="CD272" i="2"/>
  <c r="CD273" i="2"/>
  <c r="CD274" i="2"/>
  <c r="CD275" i="2"/>
  <c r="CD276" i="2"/>
  <c r="CD277" i="2"/>
  <c r="CD278" i="2"/>
  <c r="CD279" i="2"/>
  <c r="CD280" i="2"/>
  <c r="CD281" i="2"/>
  <c r="CD282" i="2"/>
  <c r="CD283" i="2"/>
  <c r="CD284" i="2"/>
  <c r="CD285" i="2"/>
  <c r="CD286" i="2"/>
  <c r="CD287" i="2"/>
  <c r="CD288" i="2"/>
  <c r="CD289" i="2"/>
  <c r="CD290" i="2"/>
  <c r="CD291" i="2"/>
  <c r="CD292" i="2"/>
  <c r="CD293" i="2"/>
  <c r="CD294" i="2"/>
  <c r="CD295" i="2"/>
  <c r="CD296" i="2"/>
  <c r="CD297" i="2"/>
  <c r="CD298" i="2"/>
  <c r="CD299" i="2"/>
  <c r="CD300" i="2"/>
  <c r="CD301" i="2"/>
  <c r="CD302" i="2"/>
  <c r="CD303" i="2"/>
  <c r="CD304" i="2"/>
  <c r="CD305" i="2"/>
  <c r="CD306" i="2"/>
  <c r="CD307" i="2"/>
  <c r="CD308" i="2"/>
  <c r="CD309" i="2"/>
  <c r="CD310" i="2"/>
  <c r="CD311" i="2"/>
  <c r="CD312" i="2"/>
  <c r="CD313" i="2"/>
  <c r="CD314" i="2"/>
  <c r="CD315" i="2"/>
  <c r="CD316" i="2"/>
  <c r="CD317" i="2"/>
  <c r="CD318" i="2"/>
  <c r="CD319" i="2"/>
  <c r="CD320" i="2"/>
  <c r="CD321" i="2"/>
  <c r="CD322" i="2"/>
  <c r="CD323" i="2"/>
  <c r="CD324" i="2"/>
  <c r="CD325" i="2"/>
  <c r="CD326" i="2"/>
  <c r="CD327" i="2"/>
  <c r="CD328" i="2"/>
  <c r="CD329" i="2"/>
  <c r="CD330" i="2"/>
  <c r="CD331" i="2"/>
  <c r="CD332" i="2"/>
  <c r="CD333" i="2"/>
  <c r="CD334" i="2"/>
  <c r="CD335" i="2"/>
  <c r="CD336" i="2"/>
  <c r="CD337" i="2"/>
  <c r="CD338" i="2"/>
  <c r="CD339" i="2"/>
  <c r="CD340" i="2"/>
  <c r="CD341" i="2"/>
  <c r="CD342" i="2"/>
  <c r="CD343" i="2"/>
  <c r="CD344" i="2"/>
  <c r="CD345" i="2"/>
  <c r="CD346" i="2"/>
  <c r="CD347" i="2"/>
  <c r="CD348" i="2"/>
  <c r="CD349" i="2"/>
  <c r="CD350" i="2"/>
  <c r="CD351" i="2"/>
  <c r="CD352" i="2"/>
  <c r="CD353" i="2"/>
  <c r="CD354" i="2"/>
  <c r="CD355" i="2"/>
  <c r="CD356" i="2"/>
  <c r="CD357" i="2"/>
  <c r="CD358" i="2"/>
  <c r="CD359" i="2"/>
  <c r="CD360" i="2"/>
  <c r="CD361" i="2"/>
  <c r="CD362" i="2"/>
  <c r="CD363" i="2"/>
  <c r="CD364" i="2"/>
  <c r="CD365" i="2"/>
  <c r="CD366" i="2"/>
  <c r="CD367" i="2"/>
  <c r="CD368" i="2"/>
  <c r="CD369" i="2"/>
  <c r="CD370" i="2"/>
  <c r="CD371" i="2"/>
  <c r="CD372" i="2"/>
  <c r="CD373" i="2"/>
  <c r="CD374" i="2"/>
  <c r="CD375" i="2"/>
  <c r="CD376" i="2"/>
  <c r="CD377" i="2"/>
  <c r="CD378" i="2"/>
  <c r="CD379" i="2"/>
  <c r="CD380" i="2"/>
  <c r="CD381" i="2"/>
  <c r="CD382" i="2"/>
  <c r="CD383" i="2"/>
  <c r="CD384" i="2"/>
  <c r="CD385" i="2"/>
  <c r="CD386" i="2"/>
  <c r="CD387" i="2"/>
  <c r="CD388" i="2"/>
  <c r="CD389" i="2"/>
  <c r="CD390" i="2"/>
  <c r="CD391" i="2"/>
  <c r="CD392" i="2"/>
  <c r="CD393" i="2"/>
  <c r="CD394" i="2"/>
  <c r="CD395" i="2"/>
  <c r="CD396" i="2"/>
  <c r="CD397" i="2"/>
  <c r="CD398" i="2"/>
  <c r="CD399" i="2"/>
  <c r="CD400" i="2"/>
  <c r="CD401" i="2"/>
  <c r="CD402" i="2"/>
  <c r="CD403" i="2"/>
  <c r="CD404" i="2"/>
  <c r="CD405" i="2"/>
  <c r="CD406" i="2"/>
  <c r="CD407" i="2"/>
  <c r="CD408" i="2"/>
  <c r="CD409" i="2"/>
  <c r="CD410" i="2"/>
  <c r="CD411" i="2"/>
  <c r="CD412" i="2"/>
  <c r="CD413" i="2"/>
  <c r="CD414" i="2"/>
  <c r="CD415" i="2"/>
  <c r="CD416" i="2"/>
  <c r="CD417" i="2"/>
  <c r="CD418" i="2"/>
  <c r="CD419" i="2"/>
  <c r="CD420" i="2"/>
  <c r="CD421" i="2"/>
  <c r="CD422" i="2"/>
  <c r="CD423" i="2"/>
  <c r="CD424" i="2"/>
  <c r="CD425" i="2"/>
  <c r="CD426" i="2"/>
  <c r="CD427" i="2"/>
  <c r="CD428" i="2"/>
  <c r="CD429" i="2"/>
  <c r="CD430" i="2"/>
  <c r="CD431" i="2"/>
  <c r="CD432" i="2"/>
  <c r="CD433" i="2"/>
  <c r="CD434" i="2"/>
  <c r="CD435" i="2"/>
  <c r="CD436" i="2"/>
  <c r="CD437" i="2"/>
  <c r="CD438" i="2"/>
  <c r="CD439" i="2"/>
  <c r="CD440" i="2"/>
  <c r="CD441" i="2"/>
  <c r="CD442" i="2"/>
  <c r="CD443" i="2"/>
  <c r="CD444" i="2"/>
  <c r="CD445" i="2"/>
  <c r="CD446" i="2"/>
  <c r="CD447" i="2"/>
  <c r="CD448" i="2"/>
  <c r="CD449" i="2"/>
  <c r="CD450" i="2"/>
  <c r="CD451" i="2"/>
  <c r="CD452" i="2"/>
  <c r="CD453" i="2"/>
  <c r="CD454" i="2"/>
  <c r="CD455" i="2"/>
  <c r="CD456" i="2"/>
  <c r="CD457" i="2"/>
  <c r="CD458" i="2"/>
  <c r="CD459" i="2"/>
  <c r="CD460" i="2"/>
  <c r="CD461" i="2"/>
  <c r="CD462" i="2"/>
  <c r="CD463" i="2"/>
  <c r="CD464" i="2"/>
  <c r="CD465" i="2"/>
  <c r="CD466" i="2"/>
  <c r="CD467" i="2"/>
  <c r="CD468" i="2"/>
  <c r="CD469" i="2"/>
  <c r="CD470" i="2"/>
  <c r="CD471" i="2"/>
  <c r="CD472" i="2"/>
  <c r="CD473" i="2"/>
  <c r="CD474" i="2"/>
  <c r="CD475" i="2"/>
  <c r="CD476" i="2"/>
  <c r="CD477" i="2"/>
  <c r="CD478" i="2"/>
  <c r="CD479" i="2"/>
  <c r="CD480" i="2"/>
  <c r="CD481" i="2"/>
  <c r="CD482" i="2"/>
  <c r="CD483" i="2"/>
  <c r="CD484" i="2"/>
  <c r="CD485" i="2"/>
  <c r="CD486" i="2"/>
  <c r="CD487" i="2"/>
  <c r="CD488" i="2"/>
  <c r="CD489" i="2"/>
  <c r="CD490" i="2"/>
  <c r="CD491" i="2"/>
  <c r="CD492" i="2"/>
  <c r="CD493" i="2"/>
  <c r="CD494" i="2"/>
  <c r="CD495" i="2"/>
  <c r="CD496" i="2"/>
  <c r="CD497" i="2"/>
  <c r="CD498" i="2"/>
  <c r="CD499" i="2"/>
  <c r="CD500" i="2"/>
  <c r="CD501" i="2"/>
  <c r="CD502" i="2"/>
  <c r="CD503" i="2"/>
  <c r="CD504" i="2"/>
  <c r="CD505" i="2"/>
  <c r="CD506" i="2"/>
  <c r="CD507" i="2"/>
  <c r="CD508" i="2"/>
  <c r="CD509" i="2"/>
  <c r="CD510" i="2"/>
  <c r="CD511" i="2"/>
  <c r="CD512" i="2"/>
  <c r="CD513" i="2"/>
  <c r="CD514" i="2"/>
  <c r="CD515" i="2"/>
  <c r="CD516" i="2"/>
  <c r="CD517" i="2"/>
  <c r="CD518" i="2"/>
  <c r="CD519" i="2"/>
  <c r="CD520" i="2"/>
  <c r="CD521" i="2"/>
  <c r="CD522" i="2"/>
  <c r="CD523" i="2"/>
  <c r="CD524" i="2"/>
  <c r="CD525" i="2"/>
  <c r="CD526" i="2"/>
  <c r="CD527" i="2"/>
  <c r="CD528" i="2"/>
  <c r="CD529" i="2"/>
  <c r="CD530" i="2"/>
  <c r="CD531" i="2"/>
  <c r="CD532" i="2"/>
  <c r="CD533" i="2"/>
  <c r="CD534" i="2"/>
  <c r="CD535" i="2"/>
  <c r="CD536" i="2"/>
  <c r="CD537" i="2"/>
  <c r="CD538" i="2"/>
  <c r="CD539" i="2"/>
  <c r="CD540" i="2"/>
  <c r="CD541" i="2"/>
  <c r="CD542" i="2"/>
  <c r="CD543" i="2"/>
  <c r="CD544" i="2"/>
  <c r="CD545" i="2"/>
  <c r="CD546" i="2"/>
  <c r="CD547" i="2"/>
  <c r="CD548" i="2"/>
  <c r="CD549" i="2"/>
  <c r="CD550" i="2"/>
  <c r="CD551" i="2"/>
  <c r="CD552" i="2"/>
  <c r="CD553" i="2"/>
  <c r="CD554" i="2"/>
  <c r="CD555" i="2"/>
  <c r="CD556" i="2"/>
  <c r="CD557" i="2"/>
  <c r="CD558" i="2"/>
  <c r="CD559" i="2"/>
  <c r="CD560" i="2"/>
  <c r="CD561" i="2"/>
  <c r="CD562" i="2"/>
  <c r="CD563" i="2"/>
  <c r="CD564" i="2"/>
  <c r="CD565" i="2"/>
  <c r="CD566" i="2"/>
  <c r="CD567" i="2"/>
  <c r="CD568" i="2"/>
  <c r="CD569" i="2"/>
  <c r="CD570" i="2"/>
  <c r="CD571" i="2"/>
  <c r="CD572" i="2"/>
  <c r="CD573" i="2"/>
  <c r="CD574" i="2"/>
  <c r="CD575" i="2"/>
  <c r="CD576" i="2"/>
  <c r="CD577" i="2"/>
  <c r="CD578" i="2"/>
  <c r="CD579" i="2"/>
  <c r="CD580" i="2"/>
  <c r="CD581" i="2"/>
  <c r="CD582" i="2"/>
  <c r="CD583" i="2"/>
  <c r="CD584" i="2"/>
  <c r="CD585" i="2"/>
  <c r="CD586" i="2"/>
  <c r="CD587" i="2"/>
  <c r="CD588" i="2"/>
  <c r="CD589" i="2"/>
  <c r="CD590" i="2"/>
  <c r="CD591" i="2"/>
  <c r="CD592" i="2"/>
  <c r="CD593" i="2"/>
  <c r="CD594" i="2"/>
  <c r="CD595" i="2"/>
  <c r="CD596" i="2"/>
  <c r="CD597" i="2"/>
  <c r="CD598" i="2"/>
  <c r="CD599" i="2"/>
  <c r="CD600" i="2"/>
  <c r="CD601" i="2"/>
  <c r="CD602" i="2"/>
  <c r="CD603" i="2"/>
  <c r="CD604" i="2"/>
  <c r="CD605" i="2"/>
  <c r="CD606" i="2"/>
  <c r="CD607" i="2"/>
  <c r="CD608" i="2"/>
  <c r="CD609" i="2"/>
  <c r="CD610" i="2"/>
  <c r="CD611" i="2"/>
  <c r="CD612" i="2"/>
  <c r="CD613" i="2"/>
  <c r="CD614" i="2"/>
  <c r="CD15" i="2"/>
  <c r="CC16" i="2"/>
  <c r="CC17" i="2"/>
  <c r="CC18" i="2"/>
  <c r="CC19" i="2"/>
  <c r="CC20" i="2"/>
  <c r="CC21" i="2"/>
  <c r="CC22" i="2"/>
  <c r="CC23" i="2"/>
  <c r="CC24" i="2"/>
  <c r="CC25" i="2"/>
  <c r="CC26" i="2"/>
  <c r="CC27" i="2"/>
  <c r="CC28" i="2"/>
  <c r="CC29" i="2"/>
  <c r="CC30" i="2"/>
  <c r="CC31" i="2"/>
  <c r="CC32" i="2"/>
  <c r="CC33" i="2"/>
  <c r="CC34" i="2"/>
  <c r="CC35" i="2"/>
  <c r="CC36" i="2"/>
  <c r="CC37" i="2"/>
  <c r="CC38" i="2"/>
  <c r="CC39" i="2"/>
  <c r="CC40" i="2"/>
  <c r="CC41" i="2"/>
  <c r="CC42" i="2"/>
  <c r="CC43" i="2"/>
  <c r="CC44" i="2"/>
  <c r="CC45" i="2"/>
  <c r="CC46" i="2"/>
  <c r="CC47" i="2"/>
  <c r="CC48" i="2"/>
  <c r="CC49" i="2"/>
  <c r="CC50" i="2"/>
  <c r="CC51" i="2"/>
  <c r="CC52" i="2"/>
  <c r="CC53" i="2"/>
  <c r="CC54" i="2"/>
  <c r="CC55" i="2"/>
  <c r="CC56" i="2"/>
  <c r="CC57" i="2"/>
  <c r="CC58" i="2"/>
  <c r="CC59" i="2"/>
  <c r="CC60" i="2"/>
  <c r="CC61" i="2"/>
  <c r="CC62" i="2"/>
  <c r="CC63" i="2"/>
  <c r="CC64" i="2"/>
  <c r="CC65" i="2"/>
  <c r="CC66" i="2"/>
  <c r="CC67" i="2"/>
  <c r="CC68" i="2"/>
  <c r="CC69" i="2"/>
  <c r="CC70" i="2"/>
  <c r="CC71" i="2"/>
  <c r="CC72" i="2"/>
  <c r="CC73" i="2"/>
  <c r="CC74" i="2"/>
  <c r="CC75" i="2"/>
  <c r="CC76" i="2"/>
  <c r="CC77" i="2"/>
  <c r="CC78" i="2"/>
  <c r="CC79" i="2"/>
  <c r="CC80" i="2"/>
  <c r="CC81" i="2"/>
  <c r="CC82" i="2"/>
  <c r="CC83" i="2"/>
  <c r="CC84" i="2"/>
  <c r="CC85" i="2"/>
  <c r="CC86" i="2"/>
  <c r="CC87" i="2"/>
  <c r="CC88" i="2"/>
  <c r="CC89" i="2"/>
  <c r="CC90" i="2"/>
  <c r="CC91" i="2"/>
  <c r="CC92" i="2"/>
  <c r="CC93" i="2"/>
  <c r="CC94" i="2"/>
  <c r="CC95" i="2"/>
  <c r="CC96" i="2"/>
  <c r="CC97" i="2"/>
  <c r="CC98" i="2"/>
  <c r="CC99" i="2"/>
  <c r="CC100" i="2"/>
  <c r="CC101" i="2"/>
  <c r="CC102" i="2"/>
  <c r="CC103" i="2"/>
  <c r="CC104" i="2"/>
  <c r="CC105" i="2"/>
  <c r="CC106" i="2"/>
  <c r="CC107" i="2"/>
  <c r="CC108" i="2"/>
  <c r="CC109" i="2"/>
  <c r="CC110" i="2"/>
  <c r="CC111" i="2"/>
  <c r="CC112" i="2"/>
  <c r="CC113" i="2"/>
  <c r="CC114" i="2"/>
  <c r="CC115" i="2"/>
  <c r="CC116" i="2"/>
  <c r="CC117" i="2"/>
  <c r="CC118" i="2"/>
  <c r="CC119" i="2"/>
  <c r="CC120" i="2"/>
  <c r="CC121" i="2"/>
  <c r="CC122" i="2"/>
  <c r="CC123" i="2"/>
  <c r="CC124" i="2"/>
  <c r="CC125" i="2"/>
  <c r="CC126" i="2"/>
  <c r="CC127" i="2"/>
  <c r="CC128" i="2"/>
  <c r="CC129" i="2"/>
  <c r="CC130" i="2"/>
  <c r="CC131" i="2"/>
  <c r="CC132" i="2"/>
  <c r="CC133" i="2"/>
  <c r="CC134" i="2"/>
  <c r="CC135" i="2"/>
  <c r="CC136" i="2"/>
  <c r="CC137" i="2"/>
  <c r="CC138" i="2"/>
  <c r="CC139" i="2"/>
  <c r="CC140" i="2"/>
  <c r="CC141" i="2"/>
  <c r="CC142" i="2"/>
  <c r="CC143" i="2"/>
  <c r="CC144" i="2"/>
  <c r="CC145" i="2"/>
  <c r="CC146" i="2"/>
  <c r="CC147" i="2"/>
  <c r="CC148" i="2"/>
  <c r="CC149" i="2"/>
  <c r="CC150" i="2"/>
  <c r="CC151" i="2"/>
  <c r="CC152" i="2"/>
  <c r="CC153" i="2"/>
  <c r="CC154" i="2"/>
  <c r="CC155" i="2"/>
  <c r="CC156" i="2"/>
  <c r="CC157" i="2"/>
  <c r="CC158" i="2"/>
  <c r="CC159" i="2"/>
  <c r="CC160" i="2"/>
  <c r="CC161" i="2"/>
  <c r="CC162" i="2"/>
  <c r="CC163" i="2"/>
  <c r="CC164" i="2"/>
  <c r="CC165" i="2"/>
  <c r="CC166" i="2"/>
  <c r="CC167" i="2"/>
  <c r="CC168" i="2"/>
  <c r="CC169" i="2"/>
  <c r="CC170" i="2"/>
  <c r="CC171" i="2"/>
  <c r="CC172" i="2"/>
  <c r="CC173" i="2"/>
  <c r="CC174" i="2"/>
  <c r="CC175" i="2"/>
  <c r="CC176" i="2"/>
  <c r="CC177" i="2"/>
  <c r="CC178" i="2"/>
  <c r="CC179" i="2"/>
  <c r="CC180" i="2"/>
  <c r="CC181" i="2"/>
  <c r="CC182" i="2"/>
  <c r="CC183" i="2"/>
  <c r="CC184" i="2"/>
  <c r="CC185" i="2"/>
  <c r="CC186" i="2"/>
  <c r="CC187" i="2"/>
  <c r="CC188" i="2"/>
  <c r="CC189" i="2"/>
  <c r="CC190" i="2"/>
  <c r="CC191" i="2"/>
  <c r="CC192" i="2"/>
  <c r="CC193" i="2"/>
  <c r="CC194" i="2"/>
  <c r="CC195" i="2"/>
  <c r="CC196" i="2"/>
  <c r="CC197" i="2"/>
  <c r="CC198" i="2"/>
  <c r="CC199" i="2"/>
  <c r="CC200" i="2"/>
  <c r="CC201" i="2"/>
  <c r="CC202" i="2"/>
  <c r="CC203" i="2"/>
  <c r="CC204" i="2"/>
  <c r="CC205" i="2"/>
  <c r="CC206" i="2"/>
  <c r="CC207" i="2"/>
  <c r="CC208" i="2"/>
  <c r="CC209" i="2"/>
  <c r="CC210" i="2"/>
  <c r="CC211" i="2"/>
  <c r="CC212" i="2"/>
  <c r="CC213" i="2"/>
  <c r="CC214" i="2"/>
  <c r="CC215" i="2"/>
  <c r="CC216" i="2"/>
  <c r="CC217" i="2"/>
  <c r="CC218" i="2"/>
  <c r="CC219" i="2"/>
  <c r="CC220" i="2"/>
  <c r="CC221" i="2"/>
  <c r="CC222" i="2"/>
  <c r="CC223" i="2"/>
  <c r="CC224" i="2"/>
  <c r="CC225" i="2"/>
  <c r="CC226" i="2"/>
  <c r="CC227" i="2"/>
  <c r="CC228" i="2"/>
  <c r="CC229" i="2"/>
  <c r="CC230" i="2"/>
  <c r="CC231" i="2"/>
  <c r="CC232" i="2"/>
  <c r="CC233" i="2"/>
  <c r="CC234" i="2"/>
  <c r="CC235" i="2"/>
  <c r="CC236" i="2"/>
  <c r="CC237" i="2"/>
  <c r="CC238" i="2"/>
  <c r="CC239" i="2"/>
  <c r="CC240" i="2"/>
  <c r="CC241" i="2"/>
  <c r="CC242" i="2"/>
  <c r="CC243" i="2"/>
  <c r="CC244" i="2"/>
  <c r="CC245" i="2"/>
  <c r="CC246" i="2"/>
  <c r="CC247" i="2"/>
  <c r="CC248" i="2"/>
  <c r="CC249" i="2"/>
  <c r="CC250" i="2"/>
  <c r="CC251" i="2"/>
  <c r="CC252" i="2"/>
  <c r="CC253" i="2"/>
  <c r="CC254" i="2"/>
  <c r="CC255" i="2"/>
  <c r="CC256" i="2"/>
  <c r="CC257" i="2"/>
  <c r="CC258" i="2"/>
  <c r="CC259" i="2"/>
  <c r="CC260" i="2"/>
  <c r="CC261" i="2"/>
  <c r="CC262" i="2"/>
  <c r="CC263" i="2"/>
  <c r="CC264" i="2"/>
  <c r="CC265" i="2"/>
  <c r="CC266" i="2"/>
  <c r="CC267" i="2"/>
  <c r="CC268" i="2"/>
  <c r="CC269" i="2"/>
  <c r="CC270" i="2"/>
  <c r="CC271" i="2"/>
  <c r="CC272" i="2"/>
  <c r="CC273" i="2"/>
  <c r="CC274" i="2"/>
  <c r="CC275" i="2"/>
  <c r="CC276" i="2"/>
  <c r="CC277" i="2"/>
  <c r="CC278" i="2"/>
  <c r="CC279" i="2"/>
  <c r="CC280" i="2"/>
  <c r="CC281" i="2"/>
  <c r="CC282" i="2"/>
  <c r="CC283" i="2"/>
  <c r="CC284" i="2"/>
  <c r="CC285" i="2"/>
  <c r="CC286" i="2"/>
  <c r="CC287" i="2"/>
  <c r="CC288" i="2"/>
  <c r="CC289" i="2"/>
  <c r="CC290" i="2"/>
  <c r="CC291" i="2"/>
  <c r="CC292" i="2"/>
  <c r="CC293" i="2"/>
  <c r="CC294" i="2"/>
  <c r="CC295" i="2"/>
  <c r="CC296" i="2"/>
  <c r="CC297" i="2"/>
  <c r="CC298" i="2"/>
  <c r="CC299" i="2"/>
  <c r="CC300" i="2"/>
  <c r="CC301" i="2"/>
  <c r="CC302" i="2"/>
  <c r="CC303" i="2"/>
  <c r="CC304" i="2"/>
  <c r="CC305" i="2"/>
  <c r="CC306" i="2"/>
  <c r="CC307" i="2"/>
  <c r="CC308" i="2"/>
  <c r="CC309" i="2"/>
  <c r="CC310" i="2"/>
  <c r="CC311" i="2"/>
  <c r="CC312" i="2"/>
  <c r="CC313" i="2"/>
  <c r="CC314" i="2"/>
  <c r="CC315" i="2"/>
  <c r="CC316" i="2"/>
  <c r="CC317" i="2"/>
  <c r="CC318" i="2"/>
  <c r="CC319" i="2"/>
  <c r="CC320" i="2"/>
  <c r="CC321" i="2"/>
  <c r="CC322" i="2"/>
  <c r="CC323" i="2"/>
  <c r="CC324" i="2"/>
  <c r="CC325" i="2"/>
  <c r="CC326" i="2"/>
  <c r="CC327" i="2"/>
  <c r="CC328" i="2"/>
  <c r="CC329" i="2"/>
  <c r="CC330" i="2"/>
  <c r="CC331" i="2"/>
  <c r="CC332" i="2"/>
  <c r="CC333" i="2"/>
  <c r="CC334" i="2"/>
  <c r="CC335" i="2"/>
  <c r="CC336" i="2"/>
  <c r="CC337" i="2"/>
  <c r="CC338" i="2"/>
  <c r="CC339" i="2"/>
  <c r="CC340" i="2"/>
  <c r="CC341" i="2"/>
  <c r="CC342" i="2"/>
  <c r="CC343" i="2"/>
  <c r="CC344" i="2"/>
  <c r="CC345" i="2"/>
  <c r="CC346" i="2"/>
  <c r="CC347" i="2"/>
  <c r="CC348" i="2"/>
  <c r="CC349" i="2"/>
  <c r="CC350" i="2"/>
  <c r="CC351" i="2"/>
  <c r="CC352" i="2"/>
  <c r="CC353" i="2"/>
  <c r="CC354" i="2"/>
  <c r="CC355" i="2"/>
  <c r="CC356" i="2"/>
  <c r="CC357" i="2"/>
  <c r="CC358" i="2"/>
  <c r="CC359" i="2"/>
  <c r="CC360" i="2"/>
  <c r="CC361" i="2"/>
  <c r="CC362" i="2"/>
  <c r="CC363" i="2"/>
  <c r="CC364" i="2"/>
  <c r="CC365" i="2"/>
  <c r="CC366" i="2"/>
  <c r="CC367" i="2"/>
  <c r="CC368" i="2"/>
  <c r="CC369" i="2"/>
  <c r="CC370" i="2"/>
  <c r="CC371" i="2"/>
  <c r="CC372" i="2"/>
  <c r="CC373" i="2"/>
  <c r="CC374" i="2"/>
  <c r="CC375" i="2"/>
  <c r="CC376" i="2"/>
  <c r="CC377" i="2"/>
  <c r="CC378" i="2"/>
  <c r="CC379" i="2"/>
  <c r="CC380" i="2"/>
  <c r="CC381" i="2"/>
  <c r="CC382" i="2"/>
  <c r="CC383" i="2"/>
  <c r="CC384" i="2"/>
  <c r="CC385" i="2"/>
  <c r="CC386" i="2"/>
  <c r="CC387" i="2"/>
  <c r="CC388" i="2"/>
  <c r="CC389" i="2"/>
  <c r="CC390" i="2"/>
  <c r="CC391" i="2"/>
  <c r="CC392" i="2"/>
  <c r="CC393" i="2"/>
  <c r="CC394" i="2"/>
  <c r="CC395" i="2"/>
  <c r="CC396" i="2"/>
  <c r="CC397" i="2"/>
  <c r="CC398" i="2"/>
  <c r="CC399" i="2"/>
  <c r="CC400" i="2"/>
  <c r="CC401" i="2"/>
  <c r="CC402" i="2"/>
  <c r="CC403" i="2"/>
  <c r="CC404" i="2"/>
  <c r="CC405" i="2"/>
  <c r="CC406" i="2"/>
  <c r="CC407" i="2"/>
  <c r="CC408" i="2"/>
  <c r="CC409" i="2"/>
  <c r="CC410" i="2"/>
  <c r="CC411" i="2"/>
  <c r="CC412" i="2"/>
  <c r="CC413" i="2"/>
  <c r="CC414" i="2"/>
  <c r="CC415" i="2"/>
  <c r="CC416" i="2"/>
  <c r="CC417" i="2"/>
  <c r="CC418" i="2"/>
  <c r="CC419" i="2"/>
  <c r="CC420" i="2"/>
  <c r="CC421" i="2"/>
  <c r="CC422" i="2"/>
  <c r="CC423" i="2"/>
  <c r="CC424" i="2"/>
  <c r="CC425" i="2"/>
  <c r="CC426" i="2"/>
  <c r="CC427" i="2"/>
  <c r="CC428" i="2"/>
  <c r="CC429" i="2"/>
  <c r="CC430" i="2"/>
  <c r="CC431" i="2"/>
  <c r="CC432" i="2"/>
  <c r="CC433" i="2"/>
  <c r="CC434" i="2"/>
  <c r="CC435" i="2"/>
  <c r="CC436" i="2"/>
  <c r="CC437" i="2"/>
  <c r="CC438" i="2"/>
  <c r="CC439" i="2"/>
  <c r="CC440" i="2"/>
  <c r="CC441" i="2"/>
  <c r="CC442" i="2"/>
  <c r="CC443" i="2"/>
  <c r="CC444" i="2"/>
  <c r="CC445" i="2"/>
  <c r="CC446" i="2"/>
  <c r="CC447" i="2"/>
  <c r="CC448" i="2"/>
  <c r="CC449" i="2"/>
  <c r="CC450" i="2"/>
  <c r="CC451" i="2"/>
  <c r="CC452" i="2"/>
  <c r="CC453" i="2"/>
  <c r="CC454" i="2"/>
  <c r="CC455" i="2"/>
  <c r="CC456" i="2"/>
  <c r="CC457" i="2"/>
  <c r="CC458" i="2"/>
  <c r="CC459" i="2"/>
  <c r="CC460" i="2"/>
  <c r="CC461" i="2"/>
  <c r="CC462" i="2"/>
  <c r="CC463" i="2"/>
  <c r="CC464" i="2"/>
  <c r="CC465" i="2"/>
  <c r="CC466" i="2"/>
  <c r="CC467" i="2"/>
  <c r="CC468" i="2"/>
  <c r="CC469" i="2"/>
  <c r="CC470" i="2"/>
  <c r="CC471" i="2"/>
  <c r="CC472" i="2"/>
  <c r="CC473" i="2"/>
  <c r="CC474" i="2"/>
  <c r="CC475" i="2"/>
  <c r="CC476" i="2"/>
  <c r="CC477" i="2"/>
  <c r="CC478" i="2"/>
  <c r="CC479" i="2"/>
  <c r="CC480" i="2"/>
  <c r="CC481" i="2"/>
  <c r="CC482" i="2"/>
  <c r="CC483" i="2"/>
  <c r="CC484" i="2"/>
  <c r="CC485" i="2"/>
  <c r="CC486" i="2"/>
  <c r="CC487" i="2"/>
  <c r="CC488" i="2"/>
  <c r="CC489" i="2"/>
  <c r="CC490" i="2"/>
  <c r="CC491" i="2"/>
  <c r="CC492" i="2"/>
  <c r="CC493" i="2"/>
  <c r="CC494" i="2"/>
  <c r="CC495" i="2"/>
  <c r="CC496" i="2"/>
  <c r="CC497" i="2"/>
  <c r="CC498" i="2"/>
  <c r="CC499" i="2"/>
  <c r="CC500" i="2"/>
  <c r="CC501" i="2"/>
  <c r="CC502" i="2"/>
  <c r="CC503" i="2"/>
  <c r="CC504" i="2"/>
  <c r="CC505" i="2"/>
  <c r="CC506" i="2"/>
  <c r="CC507" i="2"/>
  <c r="CC508" i="2"/>
  <c r="CC509" i="2"/>
  <c r="CC510" i="2"/>
  <c r="CC511" i="2"/>
  <c r="CC512" i="2"/>
  <c r="CC513" i="2"/>
  <c r="CC514" i="2"/>
  <c r="CC515" i="2"/>
  <c r="CC516" i="2"/>
  <c r="CC517" i="2"/>
  <c r="CC518" i="2"/>
  <c r="CC519" i="2"/>
  <c r="CC520" i="2"/>
  <c r="CC521" i="2"/>
  <c r="CC522" i="2"/>
  <c r="CC523" i="2"/>
  <c r="CC524" i="2"/>
  <c r="CC525" i="2"/>
  <c r="CC526" i="2"/>
  <c r="CC527" i="2"/>
  <c r="CC528" i="2"/>
  <c r="CC529" i="2"/>
  <c r="CC530" i="2"/>
  <c r="CC531" i="2"/>
  <c r="CC532" i="2"/>
  <c r="CC533" i="2"/>
  <c r="CC534" i="2"/>
  <c r="CC535" i="2"/>
  <c r="CC536" i="2"/>
  <c r="CC537" i="2"/>
  <c r="CC538" i="2"/>
  <c r="CC539" i="2"/>
  <c r="CC540" i="2"/>
  <c r="CC541" i="2"/>
  <c r="CC542" i="2"/>
  <c r="CC543" i="2"/>
  <c r="CC544" i="2"/>
  <c r="CC545" i="2"/>
  <c r="CC546" i="2"/>
  <c r="CC547" i="2"/>
  <c r="CC548" i="2"/>
  <c r="CC549" i="2"/>
  <c r="CC550" i="2"/>
  <c r="CC551" i="2"/>
  <c r="CC552" i="2"/>
  <c r="CC553" i="2"/>
  <c r="CC554" i="2"/>
  <c r="CC555" i="2"/>
  <c r="CC556" i="2"/>
  <c r="CC557" i="2"/>
  <c r="CC558" i="2"/>
  <c r="CC559" i="2"/>
  <c r="CC560" i="2"/>
  <c r="CC561" i="2"/>
  <c r="CC562" i="2"/>
  <c r="CC563" i="2"/>
  <c r="CC564" i="2"/>
  <c r="CC565" i="2"/>
  <c r="CC566" i="2"/>
  <c r="CC567" i="2"/>
  <c r="CC568" i="2"/>
  <c r="CC569" i="2"/>
  <c r="CC570" i="2"/>
  <c r="CC571" i="2"/>
  <c r="CC572" i="2"/>
  <c r="CC573" i="2"/>
  <c r="CC574" i="2"/>
  <c r="CC575" i="2"/>
  <c r="CC576" i="2"/>
  <c r="CC577" i="2"/>
  <c r="CC578" i="2"/>
  <c r="CC579" i="2"/>
  <c r="CC580" i="2"/>
  <c r="CC581" i="2"/>
  <c r="CC582" i="2"/>
  <c r="CC583" i="2"/>
  <c r="CC584" i="2"/>
  <c r="CC585" i="2"/>
  <c r="CC586" i="2"/>
  <c r="CC587" i="2"/>
  <c r="CC588" i="2"/>
  <c r="CC589" i="2"/>
  <c r="CC590" i="2"/>
  <c r="CC591" i="2"/>
  <c r="CC592" i="2"/>
  <c r="CC593" i="2"/>
  <c r="CC594" i="2"/>
  <c r="CC595" i="2"/>
  <c r="CC596" i="2"/>
  <c r="CC597" i="2"/>
  <c r="CC598" i="2"/>
  <c r="CC599" i="2"/>
  <c r="CC600" i="2"/>
  <c r="CC601" i="2"/>
  <c r="CC602" i="2"/>
  <c r="CC603" i="2"/>
  <c r="CC604" i="2"/>
  <c r="CC605" i="2"/>
  <c r="CC606" i="2"/>
  <c r="CC607" i="2"/>
  <c r="CC608" i="2"/>
  <c r="CC609" i="2"/>
  <c r="CC610" i="2"/>
  <c r="CC611" i="2"/>
  <c r="CC612" i="2"/>
  <c r="CC613" i="2"/>
  <c r="CC614" i="2"/>
  <c r="CC15" i="2"/>
  <c r="BX17" i="2"/>
  <c r="BY17" i="2"/>
  <c r="BZ17" i="2"/>
  <c r="CK17" i="2" s="1"/>
  <c r="BX18" i="2"/>
  <c r="BY18" i="2"/>
  <c r="BZ18" i="2"/>
  <c r="CK18" i="2" s="1"/>
  <c r="BX19" i="2"/>
  <c r="BY19" i="2"/>
  <c r="BZ19" i="2"/>
  <c r="CK19" i="2" s="1"/>
  <c r="BX20" i="2"/>
  <c r="BY20" i="2"/>
  <c r="BZ20" i="2"/>
  <c r="CK20" i="2" s="1"/>
  <c r="BX21" i="2"/>
  <c r="BY21" i="2"/>
  <c r="BZ21" i="2"/>
  <c r="CK21" i="2" s="1"/>
  <c r="BX22" i="2"/>
  <c r="BY22" i="2"/>
  <c r="BZ22" i="2"/>
  <c r="CK22" i="2" s="1"/>
  <c r="BX23" i="2"/>
  <c r="BY23" i="2"/>
  <c r="BZ23" i="2"/>
  <c r="CK23" i="2" s="1"/>
  <c r="BX24" i="2"/>
  <c r="BY24" i="2"/>
  <c r="BZ24" i="2"/>
  <c r="CK24" i="2" s="1"/>
  <c r="BX25" i="2"/>
  <c r="BY25" i="2"/>
  <c r="BZ25" i="2"/>
  <c r="CK25" i="2" s="1"/>
  <c r="BX26" i="2"/>
  <c r="BY26" i="2"/>
  <c r="BZ26" i="2"/>
  <c r="CK26" i="2" s="1"/>
  <c r="BX27" i="2"/>
  <c r="BY27" i="2"/>
  <c r="BZ27" i="2"/>
  <c r="CK27" i="2" s="1"/>
  <c r="BX28" i="2"/>
  <c r="BY28" i="2"/>
  <c r="BZ28" i="2"/>
  <c r="CK28" i="2" s="1"/>
  <c r="BX29" i="2"/>
  <c r="BY29" i="2"/>
  <c r="BZ29" i="2"/>
  <c r="CK29" i="2" s="1"/>
  <c r="BX30" i="2"/>
  <c r="BY30" i="2"/>
  <c r="BZ30" i="2"/>
  <c r="CK30" i="2" s="1"/>
  <c r="BX31" i="2"/>
  <c r="BY31" i="2"/>
  <c r="BZ31" i="2"/>
  <c r="CK31" i="2" s="1"/>
  <c r="BX32" i="2"/>
  <c r="BY32" i="2"/>
  <c r="BZ32" i="2"/>
  <c r="CK32" i="2" s="1"/>
  <c r="BX33" i="2"/>
  <c r="BY33" i="2"/>
  <c r="BZ33" i="2"/>
  <c r="CK33" i="2" s="1"/>
  <c r="BX34" i="2"/>
  <c r="BY34" i="2"/>
  <c r="BZ34" i="2"/>
  <c r="CK34" i="2" s="1"/>
  <c r="BX35" i="2"/>
  <c r="BY35" i="2"/>
  <c r="BZ35" i="2"/>
  <c r="CK35" i="2" s="1"/>
  <c r="BX36" i="2"/>
  <c r="BY36" i="2"/>
  <c r="BZ36" i="2"/>
  <c r="CK36" i="2" s="1"/>
  <c r="BX37" i="2"/>
  <c r="BY37" i="2"/>
  <c r="BZ37" i="2"/>
  <c r="CK37" i="2" s="1"/>
  <c r="BX38" i="2"/>
  <c r="BY38" i="2"/>
  <c r="BZ38" i="2"/>
  <c r="CK38" i="2" s="1"/>
  <c r="BX39" i="2"/>
  <c r="BY39" i="2"/>
  <c r="BZ39" i="2"/>
  <c r="CK39" i="2" s="1"/>
  <c r="BX40" i="2"/>
  <c r="BY40" i="2"/>
  <c r="BZ40" i="2"/>
  <c r="CK40" i="2" s="1"/>
  <c r="BX41" i="2"/>
  <c r="BY41" i="2"/>
  <c r="BZ41" i="2"/>
  <c r="CK41" i="2" s="1"/>
  <c r="BX42" i="2"/>
  <c r="BY42" i="2"/>
  <c r="BZ42" i="2"/>
  <c r="CK42" i="2" s="1"/>
  <c r="BX43" i="2"/>
  <c r="BY43" i="2"/>
  <c r="BZ43" i="2"/>
  <c r="CK43" i="2" s="1"/>
  <c r="BX44" i="2"/>
  <c r="BY44" i="2"/>
  <c r="BZ44" i="2"/>
  <c r="CK44" i="2" s="1"/>
  <c r="BX45" i="2"/>
  <c r="BY45" i="2"/>
  <c r="BZ45" i="2"/>
  <c r="CK45" i="2" s="1"/>
  <c r="BX46" i="2"/>
  <c r="BY46" i="2"/>
  <c r="BZ46" i="2"/>
  <c r="CK46" i="2" s="1"/>
  <c r="BX47" i="2"/>
  <c r="BY47" i="2"/>
  <c r="BZ47" i="2"/>
  <c r="CK47" i="2" s="1"/>
  <c r="BX48" i="2"/>
  <c r="BY48" i="2"/>
  <c r="BZ48" i="2"/>
  <c r="CK48" i="2" s="1"/>
  <c r="BX49" i="2"/>
  <c r="BY49" i="2"/>
  <c r="BZ49" i="2"/>
  <c r="CK49" i="2" s="1"/>
  <c r="BX50" i="2"/>
  <c r="BY50" i="2"/>
  <c r="BZ50" i="2"/>
  <c r="CK50" i="2" s="1"/>
  <c r="BX51" i="2"/>
  <c r="BY51" i="2"/>
  <c r="BZ51" i="2"/>
  <c r="CK51" i="2" s="1"/>
  <c r="BX52" i="2"/>
  <c r="BY52" i="2"/>
  <c r="BZ52" i="2"/>
  <c r="BX53" i="2"/>
  <c r="BY53" i="2"/>
  <c r="BZ53" i="2"/>
  <c r="CK53" i="2" s="1"/>
  <c r="BX54" i="2"/>
  <c r="BY54" i="2"/>
  <c r="BZ54" i="2"/>
  <c r="CK54" i="2" s="1"/>
  <c r="BX55" i="2"/>
  <c r="BY55" i="2"/>
  <c r="BZ55" i="2"/>
  <c r="CK55" i="2" s="1"/>
  <c r="BX56" i="2"/>
  <c r="BY56" i="2"/>
  <c r="BZ56" i="2"/>
  <c r="CK56" i="2" s="1"/>
  <c r="BX57" i="2"/>
  <c r="BY57" i="2"/>
  <c r="BZ57" i="2"/>
  <c r="CK57" i="2" s="1"/>
  <c r="BX58" i="2"/>
  <c r="BY58" i="2"/>
  <c r="BZ58" i="2"/>
  <c r="BX59" i="2"/>
  <c r="BY59" i="2"/>
  <c r="BZ59" i="2"/>
  <c r="CK59" i="2" s="1"/>
  <c r="BX60" i="2"/>
  <c r="BY60" i="2"/>
  <c r="BZ60" i="2"/>
  <c r="CK60" i="2" s="1"/>
  <c r="BX61" i="2"/>
  <c r="BY61" i="2"/>
  <c r="BZ61" i="2"/>
  <c r="CK61" i="2" s="1"/>
  <c r="BX62" i="2"/>
  <c r="BY62" i="2"/>
  <c r="BZ62" i="2"/>
  <c r="CK62" i="2" s="1"/>
  <c r="BX63" i="2"/>
  <c r="BY63" i="2"/>
  <c r="BZ63" i="2"/>
  <c r="CK63" i="2" s="1"/>
  <c r="BX64" i="2"/>
  <c r="BY64" i="2"/>
  <c r="BZ64" i="2"/>
  <c r="CK64" i="2" s="1"/>
  <c r="BX65" i="2"/>
  <c r="BY65" i="2"/>
  <c r="BZ65" i="2"/>
  <c r="CK65" i="2" s="1"/>
  <c r="BX66" i="2"/>
  <c r="BY66" i="2"/>
  <c r="BZ66" i="2"/>
  <c r="CK66" i="2" s="1"/>
  <c r="BX67" i="2"/>
  <c r="BY67" i="2"/>
  <c r="BZ67" i="2"/>
  <c r="CK67" i="2" s="1"/>
  <c r="BX68" i="2"/>
  <c r="BY68" i="2"/>
  <c r="BZ68" i="2"/>
  <c r="CK68" i="2" s="1"/>
  <c r="BX69" i="2"/>
  <c r="BY69" i="2"/>
  <c r="BZ69" i="2"/>
  <c r="CK69" i="2" s="1"/>
  <c r="BX70" i="2"/>
  <c r="BY70" i="2"/>
  <c r="BZ70" i="2"/>
  <c r="CK70" i="2" s="1"/>
  <c r="BX71" i="2"/>
  <c r="BY71" i="2"/>
  <c r="BZ71" i="2"/>
  <c r="CK71" i="2" s="1"/>
  <c r="BX72" i="2"/>
  <c r="BY72" i="2"/>
  <c r="BZ72" i="2"/>
  <c r="CK72" i="2" s="1"/>
  <c r="BX73" i="2"/>
  <c r="BY73" i="2"/>
  <c r="BZ73" i="2"/>
  <c r="CK73" i="2" s="1"/>
  <c r="BX74" i="2"/>
  <c r="BY74" i="2"/>
  <c r="BZ74" i="2"/>
  <c r="CK74" i="2" s="1"/>
  <c r="BX75" i="2"/>
  <c r="BY75" i="2"/>
  <c r="BZ75" i="2"/>
  <c r="CK75" i="2" s="1"/>
  <c r="BX76" i="2"/>
  <c r="BY76" i="2"/>
  <c r="BZ76" i="2"/>
  <c r="CK76" i="2" s="1"/>
  <c r="BX77" i="2"/>
  <c r="BY77" i="2"/>
  <c r="BZ77" i="2"/>
  <c r="CK77" i="2" s="1"/>
  <c r="BX78" i="2"/>
  <c r="BY78" i="2"/>
  <c r="BZ78" i="2"/>
  <c r="CK78" i="2" s="1"/>
  <c r="BX79" i="2"/>
  <c r="BY79" i="2"/>
  <c r="BZ79" i="2"/>
  <c r="CK79" i="2" s="1"/>
  <c r="BX80" i="2"/>
  <c r="BY80" i="2"/>
  <c r="BZ80" i="2"/>
  <c r="CK80" i="2" s="1"/>
  <c r="BX81" i="2"/>
  <c r="BY81" i="2"/>
  <c r="BZ81" i="2"/>
  <c r="CK81" i="2" s="1"/>
  <c r="BX82" i="2"/>
  <c r="BY82" i="2"/>
  <c r="BZ82" i="2"/>
  <c r="CK82" i="2" s="1"/>
  <c r="BX83" i="2"/>
  <c r="BY83" i="2"/>
  <c r="BZ83" i="2"/>
  <c r="CK83" i="2" s="1"/>
  <c r="BX84" i="2"/>
  <c r="BY84" i="2"/>
  <c r="BZ84" i="2"/>
  <c r="CK84" i="2" s="1"/>
  <c r="BX85" i="2"/>
  <c r="BY85" i="2"/>
  <c r="BZ85" i="2"/>
  <c r="CK85" i="2" s="1"/>
  <c r="BX86" i="2"/>
  <c r="BY86" i="2"/>
  <c r="BZ86" i="2"/>
  <c r="CK86" i="2" s="1"/>
  <c r="BX87" i="2"/>
  <c r="BY87" i="2"/>
  <c r="BZ87" i="2"/>
  <c r="CK87" i="2" s="1"/>
  <c r="BX88" i="2"/>
  <c r="BY88" i="2"/>
  <c r="BZ88" i="2"/>
  <c r="CK88" i="2" s="1"/>
  <c r="BX89" i="2"/>
  <c r="BY89" i="2"/>
  <c r="BZ89" i="2"/>
  <c r="CK89" i="2" s="1"/>
  <c r="BX90" i="2"/>
  <c r="BY90" i="2"/>
  <c r="BZ90" i="2"/>
  <c r="CK90" i="2" s="1"/>
  <c r="BX91" i="2"/>
  <c r="BY91" i="2"/>
  <c r="BZ91" i="2"/>
  <c r="CK91" i="2" s="1"/>
  <c r="BX92" i="2"/>
  <c r="BY92" i="2"/>
  <c r="BZ92" i="2"/>
  <c r="CK92" i="2" s="1"/>
  <c r="BX93" i="2"/>
  <c r="BY93" i="2"/>
  <c r="BZ93" i="2"/>
  <c r="CK93" i="2" s="1"/>
  <c r="BX94" i="2"/>
  <c r="BY94" i="2"/>
  <c r="BZ94" i="2"/>
  <c r="CK94" i="2" s="1"/>
  <c r="BX95" i="2"/>
  <c r="BY95" i="2"/>
  <c r="BZ95" i="2"/>
  <c r="CK95" i="2" s="1"/>
  <c r="BX96" i="2"/>
  <c r="BY96" i="2"/>
  <c r="BZ96" i="2"/>
  <c r="CK96" i="2" s="1"/>
  <c r="BX97" i="2"/>
  <c r="BY97" i="2"/>
  <c r="BZ97" i="2"/>
  <c r="CK97" i="2" s="1"/>
  <c r="BX98" i="2"/>
  <c r="BY98" i="2"/>
  <c r="BZ98" i="2"/>
  <c r="CK98" i="2" s="1"/>
  <c r="BX99" i="2"/>
  <c r="BY99" i="2"/>
  <c r="BZ99" i="2"/>
  <c r="CK99" i="2" s="1"/>
  <c r="BX100" i="2"/>
  <c r="BY100" i="2"/>
  <c r="BZ100" i="2"/>
  <c r="CK100" i="2" s="1"/>
  <c r="BX101" i="2"/>
  <c r="BY101" i="2"/>
  <c r="BZ101" i="2"/>
  <c r="CK101" i="2" s="1"/>
  <c r="BX102" i="2"/>
  <c r="BY102" i="2"/>
  <c r="BZ102" i="2"/>
  <c r="CK102" i="2" s="1"/>
  <c r="BX103" i="2"/>
  <c r="BY103" i="2"/>
  <c r="BZ103" i="2"/>
  <c r="CK103" i="2" s="1"/>
  <c r="BX104" i="2"/>
  <c r="BY104" i="2"/>
  <c r="BZ104" i="2"/>
  <c r="CK104" i="2" s="1"/>
  <c r="BX105" i="2"/>
  <c r="BY105" i="2"/>
  <c r="BZ105" i="2"/>
  <c r="CK105" i="2" s="1"/>
  <c r="BX106" i="2"/>
  <c r="BY106" i="2"/>
  <c r="BZ106" i="2"/>
  <c r="CK106" i="2" s="1"/>
  <c r="BX107" i="2"/>
  <c r="BY107" i="2"/>
  <c r="BZ107" i="2"/>
  <c r="CK107" i="2" s="1"/>
  <c r="BX108" i="2"/>
  <c r="BY108" i="2"/>
  <c r="BZ108" i="2"/>
  <c r="CK108" i="2" s="1"/>
  <c r="BX109" i="2"/>
  <c r="BY109" i="2"/>
  <c r="BZ109" i="2"/>
  <c r="CK109" i="2" s="1"/>
  <c r="BX110" i="2"/>
  <c r="BY110" i="2"/>
  <c r="BZ110" i="2"/>
  <c r="CK110" i="2" s="1"/>
  <c r="BX111" i="2"/>
  <c r="BY111" i="2"/>
  <c r="BZ111" i="2"/>
  <c r="CK111" i="2" s="1"/>
  <c r="BX112" i="2"/>
  <c r="BY112" i="2"/>
  <c r="BZ112" i="2"/>
  <c r="CK112" i="2" s="1"/>
  <c r="BX113" i="2"/>
  <c r="BY113" i="2"/>
  <c r="BZ113" i="2"/>
  <c r="CK113" i="2" s="1"/>
  <c r="BX114" i="2"/>
  <c r="BY114" i="2"/>
  <c r="BZ114" i="2"/>
  <c r="CK114" i="2" s="1"/>
  <c r="BX115" i="2"/>
  <c r="BY115" i="2"/>
  <c r="BZ115" i="2"/>
  <c r="CK115" i="2" s="1"/>
  <c r="BX116" i="2"/>
  <c r="BY116" i="2"/>
  <c r="BZ116" i="2"/>
  <c r="CK116" i="2" s="1"/>
  <c r="BX117" i="2"/>
  <c r="BY117" i="2"/>
  <c r="BZ117" i="2"/>
  <c r="CK117" i="2" s="1"/>
  <c r="BX118" i="2"/>
  <c r="BY118" i="2"/>
  <c r="BZ118" i="2"/>
  <c r="CK118" i="2" s="1"/>
  <c r="BX119" i="2"/>
  <c r="BY119" i="2"/>
  <c r="BZ119" i="2"/>
  <c r="CK119" i="2" s="1"/>
  <c r="BX120" i="2"/>
  <c r="BY120" i="2"/>
  <c r="BZ120" i="2"/>
  <c r="CK120" i="2" s="1"/>
  <c r="BX121" i="2"/>
  <c r="BY121" i="2"/>
  <c r="BZ121" i="2"/>
  <c r="CK121" i="2" s="1"/>
  <c r="BX122" i="2"/>
  <c r="BY122" i="2"/>
  <c r="BZ122" i="2"/>
  <c r="CK122" i="2" s="1"/>
  <c r="BX123" i="2"/>
  <c r="BY123" i="2"/>
  <c r="BZ123" i="2"/>
  <c r="CK123" i="2" s="1"/>
  <c r="BX124" i="2"/>
  <c r="BY124" i="2"/>
  <c r="BZ124" i="2"/>
  <c r="CK124" i="2" s="1"/>
  <c r="BX125" i="2"/>
  <c r="BY125" i="2"/>
  <c r="BZ125" i="2"/>
  <c r="CK125" i="2" s="1"/>
  <c r="BX126" i="2"/>
  <c r="BY126" i="2"/>
  <c r="BZ126" i="2"/>
  <c r="CK126" i="2" s="1"/>
  <c r="BX127" i="2"/>
  <c r="BY127" i="2"/>
  <c r="BZ127" i="2"/>
  <c r="CK127" i="2" s="1"/>
  <c r="BX128" i="2"/>
  <c r="BY128" i="2"/>
  <c r="BZ128" i="2"/>
  <c r="CK128" i="2" s="1"/>
  <c r="BX129" i="2"/>
  <c r="BY129" i="2"/>
  <c r="BZ129" i="2"/>
  <c r="CK129" i="2" s="1"/>
  <c r="BX130" i="2"/>
  <c r="BY130" i="2"/>
  <c r="BZ130" i="2"/>
  <c r="CK130" i="2" s="1"/>
  <c r="BX131" i="2"/>
  <c r="BY131" i="2"/>
  <c r="BZ131" i="2"/>
  <c r="CK131" i="2" s="1"/>
  <c r="BX132" i="2"/>
  <c r="BY132" i="2"/>
  <c r="BZ132" i="2"/>
  <c r="CK132" i="2" s="1"/>
  <c r="BX133" i="2"/>
  <c r="BY133" i="2"/>
  <c r="BZ133" i="2"/>
  <c r="CK133" i="2" s="1"/>
  <c r="BX134" i="2"/>
  <c r="BY134" i="2"/>
  <c r="BZ134" i="2"/>
  <c r="CK134" i="2" s="1"/>
  <c r="BX135" i="2"/>
  <c r="BY135" i="2"/>
  <c r="BZ135" i="2"/>
  <c r="CK135" i="2" s="1"/>
  <c r="BX136" i="2"/>
  <c r="BY136" i="2"/>
  <c r="BZ136" i="2"/>
  <c r="CK136" i="2" s="1"/>
  <c r="BX137" i="2"/>
  <c r="BY137" i="2"/>
  <c r="BZ137" i="2"/>
  <c r="CK137" i="2" s="1"/>
  <c r="BX138" i="2"/>
  <c r="BY138" i="2"/>
  <c r="BZ138" i="2"/>
  <c r="CK138" i="2" s="1"/>
  <c r="BX139" i="2"/>
  <c r="BY139" i="2"/>
  <c r="BZ139" i="2"/>
  <c r="CK139" i="2" s="1"/>
  <c r="BX140" i="2"/>
  <c r="BY140" i="2"/>
  <c r="BZ140" i="2"/>
  <c r="CK140" i="2" s="1"/>
  <c r="BX141" i="2"/>
  <c r="BY141" i="2"/>
  <c r="BZ141" i="2"/>
  <c r="CK141" i="2" s="1"/>
  <c r="BX142" i="2"/>
  <c r="BY142" i="2"/>
  <c r="BZ142" i="2"/>
  <c r="CK142" i="2" s="1"/>
  <c r="BX143" i="2"/>
  <c r="BY143" i="2"/>
  <c r="BZ143" i="2"/>
  <c r="CK143" i="2" s="1"/>
  <c r="BX144" i="2"/>
  <c r="BY144" i="2"/>
  <c r="BZ144" i="2"/>
  <c r="CK144" i="2" s="1"/>
  <c r="BX145" i="2"/>
  <c r="BY145" i="2"/>
  <c r="BZ145" i="2"/>
  <c r="CK145" i="2" s="1"/>
  <c r="BX146" i="2"/>
  <c r="BY146" i="2"/>
  <c r="BZ146" i="2"/>
  <c r="CK146" i="2" s="1"/>
  <c r="BX147" i="2"/>
  <c r="BY147" i="2"/>
  <c r="BZ147" i="2"/>
  <c r="CK147" i="2" s="1"/>
  <c r="BX148" i="2"/>
  <c r="BY148" i="2"/>
  <c r="BZ148" i="2"/>
  <c r="CK148" i="2" s="1"/>
  <c r="BX149" i="2"/>
  <c r="BY149" i="2"/>
  <c r="BZ149" i="2"/>
  <c r="CK149" i="2" s="1"/>
  <c r="BX150" i="2"/>
  <c r="BY150" i="2"/>
  <c r="BZ150" i="2"/>
  <c r="CK150" i="2" s="1"/>
  <c r="BX151" i="2"/>
  <c r="BY151" i="2"/>
  <c r="BZ151" i="2"/>
  <c r="CK151" i="2" s="1"/>
  <c r="BX152" i="2"/>
  <c r="BY152" i="2"/>
  <c r="BZ152" i="2"/>
  <c r="CK152" i="2" s="1"/>
  <c r="BX153" i="2"/>
  <c r="BY153" i="2"/>
  <c r="BZ153" i="2"/>
  <c r="CK153" i="2" s="1"/>
  <c r="BX154" i="2"/>
  <c r="BY154" i="2"/>
  <c r="BZ154" i="2"/>
  <c r="CK154" i="2" s="1"/>
  <c r="BX155" i="2"/>
  <c r="BY155" i="2"/>
  <c r="BZ155" i="2"/>
  <c r="CK155" i="2" s="1"/>
  <c r="BX156" i="2"/>
  <c r="BY156" i="2"/>
  <c r="BZ156" i="2"/>
  <c r="CK156" i="2" s="1"/>
  <c r="BX157" i="2"/>
  <c r="BY157" i="2"/>
  <c r="BZ157" i="2"/>
  <c r="CK157" i="2" s="1"/>
  <c r="BX158" i="2"/>
  <c r="BY158" i="2"/>
  <c r="BZ158" i="2"/>
  <c r="CK158" i="2" s="1"/>
  <c r="BX159" i="2"/>
  <c r="BY159" i="2"/>
  <c r="BZ159" i="2"/>
  <c r="CK159" i="2" s="1"/>
  <c r="BX160" i="2"/>
  <c r="BY160" i="2"/>
  <c r="BZ160" i="2"/>
  <c r="CK160" i="2" s="1"/>
  <c r="BX161" i="2"/>
  <c r="BY161" i="2"/>
  <c r="BZ161" i="2"/>
  <c r="CK161" i="2" s="1"/>
  <c r="BX162" i="2"/>
  <c r="BY162" i="2"/>
  <c r="BZ162" i="2"/>
  <c r="CK162" i="2" s="1"/>
  <c r="BX163" i="2"/>
  <c r="BY163" i="2"/>
  <c r="BZ163" i="2"/>
  <c r="CK163" i="2" s="1"/>
  <c r="BX164" i="2"/>
  <c r="BY164" i="2"/>
  <c r="BZ164" i="2"/>
  <c r="CK164" i="2" s="1"/>
  <c r="BX165" i="2"/>
  <c r="BY165" i="2"/>
  <c r="BZ165" i="2"/>
  <c r="CK165" i="2" s="1"/>
  <c r="BX166" i="2"/>
  <c r="BY166" i="2"/>
  <c r="BZ166" i="2"/>
  <c r="CK166" i="2" s="1"/>
  <c r="BX167" i="2"/>
  <c r="BY167" i="2"/>
  <c r="BZ167" i="2"/>
  <c r="CK167" i="2" s="1"/>
  <c r="BX168" i="2"/>
  <c r="BY168" i="2"/>
  <c r="BZ168" i="2"/>
  <c r="CK168" i="2" s="1"/>
  <c r="BX169" i="2"/>
  <c r="BY169" i="2"/>
  <c r="BZ169" i="2"/>
  <c r="CK169" i="2" s="1"/>
  <c r="BX170" i="2"/>
  <c r="BY170" i="2"/>
  <c r="BZ170" i="2"/>
  <c r="CK170" i="2" s="1"/>
  <c r="BX171" i="2"/>
  <c r="BY171" i="2"/>
  <c r="BZ171" i="2"/>
  <c r="CK171" i="2" s="1"/>
  <c r="BX172" i="2"/>
  <c r="BY172" i="2"/>
  <c r="BZ172" i="2"/>
  <c r="CK172" i="2" s="1"/>
  <c r="BX173" i="2"/>
  <c r="BY173" i="2"/>
  <c r="BZ173" i="2"/>
  <c r="CK173" i="2" s="1"/>
  <c r="BX174" i="2"/>
  <c r="BY174" i="2"/>
  <c r="BZ174" i="2"/>
  <c r="CK174" i="2" s="1"/>
  <c r="BX175" i="2"/>
  <c r="BY175" i="2"/>
  <c r="BZ175" i="2"/>
  <c r="CK175" i="2" s="1"/>
  <c r="BX176" i="2"/>
  <c r="BY176" i="2"/>
  <c r="BZ176" i="2"/>
  <c r="CK176" i="2" s="1"/>
  <c r="BX177" i="2"/>
  <c r="BY177" i="2"/>
  <c r="BZ177" i="2"/>
  <c r="CK177" i="2" s="1"/>
  <c r="BX178" i="2"/>
  <c r="BY178" i="2"/>
  <c r="BZ178" i="2"/>
  <c r="CK178" i="2" s="1"/>
  <c r="BX179" i="2"/>
  <c r="BY179" i="2"/>
  <c r="BZ179" i="2"/>
  <c r="CK179" i="2" s="1"/>
  <c r="BX180" i="2"/>
  <c r="BY180" i="2"/>
  <c r="BZ180" i="2"/>
  <c r="CK180" i="2" s="1"/>
  <c r="BX181" i="2"/>
  <c r="BY181" i="2"/>
  <c r="BZ181" i="2"/>
  <c r="BX182" i="2"/>
  <c r="BY182" i="2"/>
  <c r="BZ182" i="2"/>
  <c r="BX183" i="2"/>
  <c r="BY183" i="2"/>
  <c r="BZ183" i="2"/>
  <c r="CK183" i="2" s="1"/>
  <c r="BX184" i="2"/>
  <c r="BY184" i="2"/>
  <c r="BZ184" i="2"/>
  <c r="CK184" i="2" s="1"/>
  <c r="BX185" i="2"/>
  <c r="BY185" i="2"/>
  <c r="BZ185" i="2"/>
  <c r="CK185" i="2" s="1"/>
  <c r="BX186" i="2"/>
  <c r="BY186" i="2"/>
  <c r="BZ186" i="2"/>
  <c r="CK186" i="2" s="1"/>
  <c r="BX187" i="2"/>
  <c r="BY187" i="2"/>
  <c r="BZ187" i="2"/>
  <c r="CK187" i="2" s="1"/>
  <c r="BX188" i="2"/>
  <c r="BY188" i="2"/>
  <c r="BZ188" i="2"/>
  <c r="CK188" i="2" s="1"/>
  <c r="BX189" i="2"/>
  <c r="BY189" i="2"/>
  <c r="BZ189" i="2"/>
  <c r="CK189" i="2" s="1"/>
  <c r="BX190" i="2"/>
  <c r="BY190" i="2"/>
  <c r="BZ190" i="2"/>
  <c r="CK190" i="2" s="1"/>
  <c r="BX191" i="2"/>
  <c r="BY191" i="2"/>
  <c r="BZ191" i="2"/>
  <c r="CK191" i="2" s="1"/>
  <c r="BX192" i="2"/>
  <c r="BY192" i="2"/>
  <c r="BZ192" i="2"/>
  <c r="CK192" i="2" s="1"/>
  <c r="BX193" i="2"/>
  <c r="BY193" i="2"/>
  <c r="BZ193" i="2"/>
  <c r="CK193" i="2" s="1"/>
  <c r="BX194" i="2"/>
  <c r="BY194" i="2"/>
  <c r="BZ194" i="2"/>
  <c r="CK194" i="2" s="1"/>
  <c r="BX195" i="2"/>
  <c r="BY195" i="2"/>
  <c r="BZ195" i="2"/>
  <c r="CK195" i="2" s="1"/>
  <c r="BX196" i="2"/>
  <c r="BY196" i="2"/>
  <c r="BZ196" i="2"/>
  <c r="CK196" i="2" s="1"/>
  <c r="BX197" i="2"/>
  <c r="BY197" i="2"/>
  <c r="BZ197" i="2"/>
  <c r="CK197" i="2" s="1"/>
  <c r="BX198" i="2"/>
  <c r="BY198" i="2"/>
  <c r="BZ198" i="2"/>
  <c r="CK198" i="2" s="1"/>
  <c r="BX199" i="2"/>
  <c r="BY199" i="2"/>
  <c r="BZ199" i="2"/>
  <c r="CK199" i="2" s="1"/>
  <c r="BX200" i="2"/>
  <c r="BY200" i="2"/>
  <c r="BZ200" i="2"/>
  <c r="CK200" i="2" s="1"/>
  <c r="BX201" i="2"/>
  <c r="BY201" i="2"/>
  <c r="BZ201" i="2"/>
  <c r="CK201" i="2" s="1"/>
  <c r="BX202" i="2"/>
  <c r="BY202" i="2"/>
  <c r="BZ202" i="2"/>
  <c r="CK202" i="2" s="1"/>
  <c r="BX203" i="2"/>
  <c r="BY203" i="2"/>
  <c r="BZ203" i="2"/>
  <c r="CK203" i="2" s="1"/>
  <c r="BX204" i="2"/>
  <c r="BY204" i="2"/>
  <c r="BZ204" i="2"/>
  <c r="CK204" i="2" s="1"/>
  <c r="BX205" i="2"/>
  <c r="BY205" i="2"/>
  <c r="BZ205" i="2"/>
  <c r="CK205" i="2" s="1"/>
  <c r="BX206" i="2"/>
  <c r="BY206" i="2"/>
  <c r="BZ206" i="2"/>
  <c r="CK206" i="2" s="1"/>
  <c r="BX207" i="2"/>
  <c r="BY207" i="2"/>
  <c r="BZ207" i="2"/>
  <c r="CK207" i="2" s="1"/>
  <c r="BX208" i="2"/>
  <c r="BY208" i="2"/>
  <c r="BZ208" i="2"/>
  <c r="CK208" i="2" s="1"/>
  <c r="BX209" i="2"/>
  <c r="BY209" i="2"/>
  <c r="BZ209" i="2"/>
  <c r="CK209" i="2" s="1"/>
  <c r="BX210" i="2"/>
  <c r="BY210" i="2"/>
  <c r="BZ210" i="2"/>
  <c r="CK210" i="2" s="1"/>
  <c r="BX211" i="2"/>
  <c r="BY211" i="2"/>
  <c r="BZ211" i="2"/>
  <c r="CK211" i="2" s="1"/>
  <c r="BX212" i="2"/>
  <c r="BY212" i="2"/>
  <c r="BZ212" i="2"/>
  <c r="CK212" i="2" s="1"/>
  <c r="BX213" i="2"/>
  <c r="BY213" i="2"/>
  <c r="BZ213" i="2"/>
  <c r="CK213" i="2" s="1"/>
  <c r="BX214" i="2"/>
  <c r="BY214" i="2"/>
  <c r="BZ214" i="2"/>
  <c r="CK214" i="2" s="1"/>
  <c r="BX215" i="2"/>
  <c r="BY215" i="2"/>
  <c r="BZ215" i="2"/>
  <c r="CK215" i="2" s="1"/>
  <c r="BX216" i="2"/>
  <c r="BY216" i="2"/>
  <c r="BZ216" i="2"/>
  <c r="CK216" i="2" s="1"/>
  <c r="BX217" i="2"/>
  <c r="BY217" i="2"/>
  <c r="BZ217" i="2"/>
  <c r="CK217" i="2" s="1"/>
  <c r="BX218" i="2"/>
  <c r="BY218" i="2"/>
  <c r="BZ218" i="2"/>
  <c r="CK218" i="2" s="1"/>
  <c r="BX219" i="2"/>
  <c r="BY219" i="2"/>
  <c r="BZ219" i="2"/>
  <c r="CK219" i="2" s="1"/>
  <c r="BX220" i="2"/>
  <c r="BY220" i="2"/>
  <c r="BZ220" i="2"/>
  <c r="CK220" i="2" s="1"/>
  <c r="BX221" i="2"/>
  <c r="BY221" i="2"/>
  <c r="BZ221" i="2"/>
  <c r="CK221" i="2" s="1"/>
  <c r="BX222" i="2"/>
  <c r="BY222" i="2"/>
  <c r="BZ222" i="2"/>
  <c r="CK222" i="2" s="1"/>
  <c r="BX223" i="2"/>
  <c r="BY223" i="2"/>
  <c r="BZ223" i="2"/>
  <c r="CK223" i="2" s="1"/>
  <c r="BX224" i="2"/>
  <c r="BY224" i="2"/>
  <c r="BZ224" i="2"/>
  <c r="CK224" i="2" s="1"/>
  <c r="BX225" i="2"/>
  <c r="BY225" i="2"/>
  <c r="BZ225" i="2"/>
  <c r="CK225" i="2" s="1"/>
  <c r="BX226" i="2"/>
  <c r="BY226" i="2"/>
  <c r="BZ226" i="2"/>
  <c r="CK226" i="2" s="1"/>
  <c r="BX227" i="2"/>
  <c r="BY227" i="2"/>
  <c r="BZ227" i="2"/>
  <c r="CK227" i="2" s="1"/>
  <c r="BX228" i="2"/>
  <c r="BY228" i="2"/>
  <c r="BZ228" i="2"/>
  <c r="CK228" i="2" s="1"/>
  <c r="BX229" i="2"/>
  <c r="BY229" i="2"/>
  <c r="BZ229" i="2"/>
  <c r="CK229" i="2" s="1"/>
  <c r="BX230" i="2"/>
  <c r="BY230" i="2"/>
  <c r="BZ230" i="2"/>
  <c r="CK230" i="2" s="1"/>
  <c r="BX231" i="2"/>
  <c r="BY231" i="2"/>
  <c r="BZ231" i="2"/>
  <c r="CK231" i="2" s="1"/>
  <c r="BX232" i="2"/>
  <c r="BY232" i="2"/>
  <c r="BZ232" i="2"/>
  <c r="CK232" i="2" s="1"/>
  <c r="BX233" i="2"/>
  <c r="BY233" i="2"/>
  <c r="BZ233" i="2"/>
  <c r="CK233" i="2" s="1"/>
  <c r="BX234" i="2"/>
  <c r="BY234" i="2"/>
  <c r="BZ234" i="2"/>
  <c r="CK234" i="2" s="1"/>
  <c r="BX235" i="2"/>
  <c r="BY235" i="2"/>
  <c r="BZ235" i="2"/>
  <c r="CK235" i="2" s="1"/>
  <c r="BX236" i="2"/>
  <c r="BY236" i="2"/>
  <c r="BZ236" i="2"/>
  <c r="CK236" i="2" s="1"/>
  <c r="BX237" i="2"/>
  <c r="BY237" i="2"/>
  <c r="BZ237" i="2"/>
  <c r="CK237" i="2" s="1"/>
  <c r="BX238" i="2"/>
  <c r="BY238" i="2"/>
  <c r="BZ238" i="2"/>
  <c r="CK238" i="2" s="1"/>
  <c r="BX239" i="2"/>
  <c r="BY239" i="2"/>
  <c r="BZ239" i="2"/>
  <c r="CK239" i="2" s="1"/>
  <c r="BX240" i="2"/>
  <c r="BY240" i="2"/>
  <c r="BZ240" i="2"/>
  <c r="CK240" i="2" s="1"/>
  <c r="BX241" i="2"/>
  <c r="BY241" i="2"/>
  <c r="BZ241" i="2"/>
  <c r="CK241" i="2" s="1"/>
  <c r="BX242" i="2"/>
  <c r="BY242" i="2"/>
  <c r="BZ242" i="2"/>
  <c r="CK242" i="2" s="1"/>
  <c r="BX243" i="2"/>
  <c r="BY243" i="2"/>
  <c r="BZ243" i="2"/>
  <c r="CK243" i="2" s="1"/>
  <c r="BX244" i="2"/>
  <c r="BY244" i="2"/>
  <c r="BZ244" i="2"/>
  <c r="CK244" i="2" s="1"/>
  <c r="BX245" i="2"/>
  <c r="BY245" i="2"/>
  <c r="BZ245" i="2"/>
  <c r="CK245" i="2" s="1"/>
  <c r="BX246" i="2"/>
  <c r="BY246" i="2"/>
  <c r="BZ246" i="2"/>
  <c r="CK246" i="2" s="1"/>
  <c r="BX247" i="2"/>
  <c r="BY247" i="2"/>
  <c r="BZ247" i="2"/>
  <c r="CK247" i="2" s="1"/>
  <c r="BX248" i="2"/>
  <c r="BY248" i="2"/>
  <c r="BZ248" i="2"/>
  <c r="CK248" i="2" s="1"/>
  <c r="BX249" i="2"/>
  <c r="BY249" i="2"/>
  <c r="BZ249" i="2"/>
  <c r="CK249" i="2" s="1"/>
  <c r="BX250" i="2"/>
  <c r="BY250" i="2"/>
  <c r="BZ250" i="2"/>
  <c r="CK250" i="2" s="1"/>
  <c r="BX251" i="2"/>
  <c r="BY251" i="2"/>
  <c r="BZ251" i="2"/>
  <c r="CK251" i="2" s="1"/>
  <c r="BX252" i="2"/>
  <c r="BY252" i="2"/>
  <c r="BZ252" i="2"/>
  <c r="CK252" i="2" s="1"/>
  <c r="BX253" i="2"/>
  <c r="BY253" i="2"/>
  <c r="BZ253" i="2"/>
  <c r="CK253" i="2" s="1"/>
  <c r="BX254" i="2"/>
  <c r="BY254" i="2"/>
  <c r="BZ254" i="2"/>
  <c r="CK254" i="2" s="1"/>
  <c r="BX255" i="2"/>
  <c r="BY255" i="2"/>
  <c r="BZ255" i="2"/>
  <c r="CK255" i="2" s="1"/>
  <c r="BX256" i="2"/>
  <c r="BY256" i="2"/>
  <c r="BZ256" i="2"/>
  <c r="CK256" i="2" s="1"/>
  <c r="BX257" i="2"/>
  <c r="BY257" i="2"/>
  <c r="BZ257" i="2"/>
  <c r="CK257" i="2" s="1"/>
  <c r="BX258" i="2"/>
  <c r="BY258" i="2"/>
  <c r="BZ258" i="2"/>
  <c r="CK258" i="2" s="1"/>
  <c r="BX259" i="2"/>
  <c r="BY259" i="2"/>
  <c r="BZ259" i="2"/>
  <c r="CK259" i="2" s="1"/>
  <c r="BX260" i="2"/>
  <c r="BY260" i="2"/>
  <c r="BZ260" i="2"/>
  <c r="CK260" i="2" s="1"/>
  <c r="BX261" i="2"/>
  <c r="BY261" i="2"/>
  <c r="BZ261" i="2"/>
  <c r="CK261" i="2" s="1"/>
  <c r="BX262" i="2"/>
  <c r="BY262" i="2"/>
  <c r="BZ262" i="2"/>
  <c r="CK262" i="2" s="1"/>
  <c r="BX263" i="2"/>
  <c r="BY263" i="2"/>
  <c r="BZ263" i="2"/>
  <c r="CK263" i="2" s="1"/>
  <c r="BX264" i="2"/>
  <c r="BY264" i="2"/>
  <c r="BZ264" i="2"/>
  <c r="CK264" i="2" s="1"/>
  <c r="BX265" i="2"/>
  <c r="BY265" i="2"/>
  <c r="BZ265" i="2"/>
  <c r="CK265" i="2" s="1"/>
  <c r="BX266" i="2"/>
  <c r="BY266" i="2"/>
  <c r="BZ266" i="2"/>
  <c r="CK266" i="2" s="1"/>
  <c r="BX267" i="2"/>
  <c r="BY267" i="2"/>
  <c r="BZ267" i="2"/>
  <c r="CK267" i="2" s="1"/>
  <c r="BX268" i="2"/>
  <c r="BY268" i="2"/>
  <c r="BZ268" i="2"/>
  <c r="CK268" i="2" s="1"/>
  <c r="BX269" i="2"/>
  <c r="BY269" i="2"/>
  <c r="BZ269" i="2"/>
  <c r="CK269" i="2" s="1"/>
  <c r="BX270" i="2"/>
  <c r="BY270" i="2"/>
  <c r="BZ270" i="2"/>
  <c r="CK270" i="2" s="1"/>
  <c r="BX271" i="2"/>
  <c r="BY271" i="2"/>
  <c r="BZ271" i="2"/>
  <c r="CK271" i="2" s="1"/>
  <c r="BX272" i="2"/>
  <c r="BY272" i="2"/>
  <c r="BZ272" i="2"/>
  <c r="CK272" i="2" s="1"/>
  <c r="BX273" i="2"/>
  <c r="BY273" i="2"/>
  <c r="BZ273" i="2"/>
  <c r="CK273" i="2" s="1"/>
  <c r="BX274" i="2"/>
  <c r="BY274" i="2"/>
  <c r="BZ274" i="2"/>
  <c r="CK274" i="2" s="1"/>
  <c r="BX275" i="2"/>
  <c r="BY275" i="2"/>
  <c r="BZ275" i="2"/>
  <c r="CK275" i="2" s="1"/>
  <c r="BX276" i="2"/>
  <c r="BY276" i="2"/>
  <c r="BZ276" i="2"/>
  <c r="CK276" i="2" s="1"/>
  <c r="BX277" i="2"/>
  <c r="BY277" i="2"/>
  <c r="BZ277" i="2"/>
  <c r="CK277" i="2" s="1"/>
  <c r="BX278" i="2"/>
  <c r="BY278" i="2"/>
  <c r="BZ278" i="2"/>
  <c r="CK278" i="2" s="1"/>
  <c r="BX279" i="2"/>
  <c r="BY279" i="2"/>
  <c r="BZ279" i="2"/>
  <c r="CK279" i="2" s="1"/>
  <c r="BX280" i="2"/>
  <c r="BY280" i="2"/>
  <c r="BZ280" i="2"/>
  <c r="CK280" i="2" s="1"/>
  <c r="BX281" i="2"/>
  <c r="BY281" i="2"/>
  <c r="BZ281" i="2"/>
  <c r="CK281" i="2" s="1"/>
  <c r="BX282" i="2"/>
  <c r="BY282" i="2"/>
  <c r="BZ282" i="2"/>
  <c r="CK282" i="2" s="1"/>
  <c r="BX283" i="2"/>
  <c r="BY283" i="2"/>
  <c r="BZ283" i="2"/>
  <c r="CK283" i="2" s="1"/>
  <c r="BX284" i="2"/>
  <c r="BY284" i="2"/>
  <c r="BZ284" i="2"/>
  <c r="CK284" i="2" s="1"/>
  <c r="BX285" i="2"/>
  <c r="BY285" i="2"/>
  <c r="BZ285" i="2"/>
  <c r="CK285" i="2" s="1"/>
  <c r="BX286" i="2"/>
  <c r="BY286" i="2"/>
  <c r="BZ286" i="2"/>
  <c r="CK286" i="2" s="1"/>
  <c r="BX287" i="2"/>
  <c r="BY287" i="2"/>
  <c r="BZ287" i="2"/>
  <c r="CK287" i="2" s="1"/>
  <c r="BX288" i="2"/>
  <c r="BY288" i="2"/>
  <c r="BZ288" i="2"/>
  <c r="CK288" i="2" s="1"/>
  <c r="BX289" i="2"/>
  <c r="BY289" i="2"/>
  <c r="BZ289" i="2"/>
  <c r="CK289" i="2" s="1"/>
  <c r="BX290" i="2"/>
  <c r="BY290" i="2"/>
  <c r="BZ290" i="2"/>
  <c r="CK290" i="2" s="1"/>
  <c r="BX291" i="2"/>
  <c r="BY291" i="2"/>
  <c r="BZ291" i="2"/>
  <c r="CK291" i="2" s="1"/>
  <c r="BX292" i="2"/>
  <c r="BY292" i="2"/>
  <c r="BZ292" i="2"/>
  <c r="CK292" i="2" s="1"/>
  <c r="BX293" i="2"/>
  <c r="BY293" i="2"/>
  <c r="BZ293" i="2"/>
  <c r="CK293" i="2" s="1"/>
  <c r="BX294" i="2"/>
  <c r="BY294" i="2"/>
  <c r="BZ294" i="2"/>
  <c r="CK294" i="2" s="1"/>
  <c r="BX295" i="2"/>
  <c r="BY295" i="2"/>
  <c r="BZ295" i="2"/>
  <c r="CK295" i="2" s="1"/>
  <c r="BX296" i="2"/>
  <c r="BY296" i="2"/>
  <c r="BZ296" i="2"/>
  <c r="CK296" i="2" s="1"/>
  <c r="BX297" i="2"/>
  <c r="BY297" i="2"/>
  <c r="BZ297" i="2"/>
  <c r="CK297" i="2" s="1"/>
  <c r="BX298" i="2"/>
  <c r="BY298" i="2"/>
  <c r="BZ298" i="2"/>
  <c r="CK298" i="2" s="1"/>
  <c r="BX299" i="2"/>
  <c r="BY299" i="2"/>
  <c r="BZ299" i="2"/>
  <c r="CK299" i="2" s="1"/>
  <c r="BX300" i="2"/>
  <c r="BY300" i="2"/>
  <c r="BZ300" i="2"/>
  <c r="CK300" i="2" s="1"/>
  <c r="BX301" i="2"/>
  <c r="BY301" i="2"/>
  <c r="BZ301" i="2"/>
  <c r="CK301" i="2" s="1"/>
  <c r="BX302" i="2"/>
  <c r="BY302" i="2"/>
  <c r="BZ302" i="2"/>
  <c r="CK302" i="2" s="1"/>
  <c r="BX303" i="2"/>
  <c r="BY303" i="2"/>
  <c r="BZ303" i="2"/>
  <c r="CK303" i="2" s="1"/>
  <c r="BX304" i="2"/>
  <c r="BY304" i="2"/>
  <c r="BZ304" i="2"/>
  <c r="CK304" i="2" s="1"/>
  <c r="BX305" i="2"/>
  <c r="BY305" i="2"/>
  <c r="BZ305" i="2"/>
  <c r="CK305" i="2" s="1"/>
  <c r="BX306" i="2"/>
  <c r="BY306" i="2"/>
  <c r="BZ306" i="2"/>
  <c r="CK306" i="2" s="1"/>
  <c r="BX307" i="2"/>
  <c r="BY307" i="2"/>
  <c r="BZ307" i="2"/>
  <c r="CK307" i="2" s="1"/>
  <c r="BX308" i="2"/>
  <c r="BY308" i="2"/>
  <c r="BZ308" i="2"/>
  <c r="CK308" i="2" s="1"/>
  <c r="BX309" i="2"/>
  <c r="BY309" i="2"/>
  <c r="BZ309" i="2"/>
  <c r="CK309" i="2" s="1"/>
  <c r="BX310" i="2"/>
  <c r="BY310" i="2"/>
  <c r="BZ310" i="2"/>
  <c r="CK310" i="2" s="1"/>
  <c r="BX311" i="2"/>
  <c r="BY311" i="2"/>
  <c r="BZ311" i="2"/>
  <c r="CK311" i="2" s="1"/>
  <c r="BX312" i="2"/>
  <c r="BY312" i="2"/>
  <c r="BZ312" i="2"/>
  <c r="CK312" i="2" s="1"/>
  <c r="BX313" i="2"/>
  <c r="BY313" i="2"/>
  <c r="BZ313" i="2"/>
  <c r="CK313" i="2" s="1"/>
  <c r="BX314" i="2"/>
  <c r="BY314" i="2"/>
  <c r="BZ314" i="2"/>
  <c r="CK314" i="2" s="1"/>
  <c r="BX315" i="2"/>
  <c r="BY315" i="2"/>
  <c r="BZ315" i="2"/>
  <c r="CK315" i="2" s="1"/>
  <c r="BX316" i="2"/>
  <c r="BY316" i="2"/>
  <c r="BZ316" i="2"/>
  <c r="CK316" i="2" s="1"/>
  <c r="BX317" i="2"/>
  <c r="BY317" i="2"/>
  <c r="BZ317" i="2"/>
  <c r="CK317" i="2" s="1"/>
  <c r="BX318" i="2"/>
  <c r="BY318" i="2"/>
  <c r="BZ318" i="2"/>
  <c r="CK318" i="2" s="1"/>
  <c r="BX319" i="2"/>
  <c r="BY319" i="2"/>
  <c r="BZ319" i="2"/>
  <c r="CK319" i="2" s="1"/>
  <c r="BX320" i="2"/>
  <c r="BY320" i="2"/>
  <c r="BZ320" i="2"/>
  <c r="CK320" i="2" s="1"/>
  <c r="BX321" i="2"/>
  <c r="BY321" i="2"/>
  <c r="BZ321" i="2"/>
  <c r="CK321" i="2" s="1"/>
  <c r="BX322" i="2"/>
  <c r="BY322" i="2"/>
  <c r="BZ322" i="2"/>
  <c r="CK322" i="2" s="1"/>
  <c r="BX323" i="2"/>
  <c r="BY323" i="2"/>
  <c r="BZ323" i="2"/>
  <c r="CK323" i="2" s="1"/>
  <c r="BX324" i="2"/>
  <c r="BY324" i="2"/>
  <c r="BZ324" i="2"/>
  <c r="CK324" i="2" s="1"/>
  <c r="BX325" i="2"/>
  <c r="BY325" i="2"/>
  <c r="BZ325" i="2"/>
  <c r="CK325" i="2" s="1"/>
  <c r="BX326" i="2"/>
  <c r="BY326" i="2"/>
  <c r="BZ326" i="2"/>
  <c r="CK326" i="2" s="1"/>
  <c r="BX327" i="2"/>
  <c r="BY327" i="2"/>
  <c r="BZ327" i="2"/>
  <c r="CK327" i="2" s="1"/>
  <c r="BX328" i="2"/>
  <c r="BY328" i="2"/>
  <c r="BZ328" i="2"/>
  <c r="CK328" i="2" s="1"/>
  <c r="BX329" i="2"/>
  <c r="BY329" i="2"/>
  <c r="BZ329" i="2"/>
  <c r="CK329" i="2" s="1"/>
  <c r="BX330" i="2"/>
  <c r="BY330" i="2"/>
  <c r="BZ330" i="2"/>
  <c r="CK330" i="2" s="1"/>
  <c r="BX331" i="2"/>
  <c r="BY331" i="2"/>
  <c r="BZ331" i="2"/>
  <c r="CK331" i="2" s="1"/>
  <c r="BX332" i="2"/>
  <c r="BY332" i="2"/>
  <c r="BZ332" i="2"/>
  <c r="CK332" i="2" s="1"/>
  <c r="BX333" i="2"/>
  <c r="BY333" i="2"/>
  <c r="BZ333" i="2"/>
  <c r="CK333" i="2" s="1"/>
  <c r="BX334" i="2"/>
  <c r="BY334" i="2"/>
  <c r="BZ334" i="2"/>
  <c r="CK334" i="2" s="1"/>
  <c r="BX335" i="2"/>
  <c r="BY335" i="2"/>
  <c r="BZ335" i="2"/>
  <c r="CK335" i="2" s="1"/>
  <c r="BX336" i="2"/>
  <c r="BY336" i="2"/>
  <c r="BZ336" i="2"/>
  <c r="CK336" i="2" s="1"/>
  <c r="BX337" i="2"/>
  <c r="BY337" i="2"/>
  <c r="BZ337" i="2"/>
  <c r="CK337" i="2" s="1"/>
  <c r="BX338" i="2"/>
  <c r="BY338" i="2"/>
  <c r="BZ338" i="2"/>
  <c r="CK338" i="2" s="1"/>
  <c r="BX339" i="2"/>
  <c r="BY339" i="2"/>
  <c r="BZ339" i="2"/>
  <c r="CK339" i="2" s="1"/>
  <c r="BX340" i="2"/>
  <c r="BY340" i="2"/>
  <c r="BZ340" i="2"/>
  <c r="CK340" i="2" s="1"/>
  <c r="BX341" i="2"/>
  <c r="BY341" i="2"/>
  <c r="BZ341" i="2"/>
  <c r="CK341" i="2" s="1"/>
  <c r="BX342" i="2"/>
  <c r="BY342" i="2"/>
  <c r="BZ342" i="2"/>
  <c r="CK342" i="2" s="1"/>
  <c r="BX343" i="2"/>
  <c r="BY343" i="2"/>
  <c r="BZ343" i="2"/>
  <c r="CK343" i="2" s="1"/>
  <c r="BX344" i="2"/>
  <c r="BY344" i="2"/>
  <c r="BZ344" i="2"/>
  <c r="CK344" i="2" s="1"/>
  <c r="BX345" i="2"/>
  <c r="BY345" i="2"/>
  <c r="BZ345" i="2"/>
  <c r="CK345" i="2" s="1"/>
  <c r="BX346" i="2"/>
  <c r="BY346" i="2"/>
  <c r="BZ346" i="2"/>
  <c r="CK346" i="2" s="1"/>
  <c r="BX347" i="2"/>
  <c r="BY347" i="2"/>
  <c r="BZ347" i="2"/>
  <c r="CK347" i="2" s="1"/>
  <c r="BX348" i="2"/>
  <c r="BY348" i="2"/>
  <c r="BZ348" i="2"/>
  <c r="CK348" i="2" s="1"/>
  <c r="BX349" i="2"/>
  <c r="BY349" i="2"/>
  <c r="BZ349" i="2"/>
  <c r="CK349" i="2" s="1"/>
  <c r="BX350" i="2"/>
  <c r="BY350" i="2"/>
  <c r="BZ350" i="2"/>
  <c r="CK350" i="2" s="1"/>
  <c r="BX351" i="2"/>
  <c r="BY351" i="2"/>
  <c r="BZ351" i="2"/>
  <c r="CK351" i="2" s="1"/>
  <c r="BX352" i="2"/>
  <c r="BY352" i="2"/>
  <c r="BZ352" i="2"/>
  <c r="CK352" i="2" s="1"/>
  <c r="BX353" i="2"/>
  <c r="BY353" i="2"/>
  <c r="BZ353" i="2"/>
  <c r="CK353" i="2" s="1"/>
  <c r="BX354" i="2"/>
  <c r="BY354" i="2"/>
  <c r="BZ354" i="2"/>
  <c r="CK354" i="2" s="1"/>
  <c r="BX355" i="2"/>
  <c r="BY355" i="2"/>
  <c r="BZ355" i="2"/>
  <c r="CK355" i="2" s="1"/>
  <c r="BX356" i="2"/>
  <c r="BY356" i="2"/>
  <c r="BZ356" i="2"/>
  <c r="CK356" i="2" s="1"/>
  <c r="BX357" i="2"/>
  <c r="BY357" i="2"/>
  <c r="BZ357" i="2"/>
  <c r="CK357" i="2" s="1"/>
  <c r="BX358" i="2"/>
  <c r="BY358" i="2"/>
  <c r="BZ358" i="2"/>
  <c r="CK358" i="2" s="1"/>
  <c r="BX359" i="2"/>
  <c r="BY359" i="2"/>
  <c r="BZ359" i="2"/>
  <c r="CK359" i="2" s="1"/>
  <c r="BX360" i="2"/>
  <c r="BY360" i="2"/>
  <c r="BZ360" i="2"/>
  <c r="CK360" i="2" s="1"/>
  <c r="BX361" i="2"/>
  <c r="BY361" i="2"/>
  <c r="BZ361" i="2"/>
  <c r="CK361" i="2" s="1"/>
  <c r="BX362" i="2"/>
  <c r="BY362" i="2"/>
  <c r="BZ362" i="2"/>
  <c r="CK362" i="2" s="1"/>
  <c r="BX363" i="2"/>
  <c r="BY363" i="2"/>
  <c r="BZ363" i="2"/>
  <c r="CK363" i="2" s="1"/>
  <c r="BX364" i="2"/>
  <c r="BY364" i="2"/>
  <c r="BZ364" i="2"/>
  <c r="CK364" i="2" s="1"/>
  <c r="BX365" i="2"/>
  <c r="BY365" i="2"/>
  <c r="BZ365" i="2"/>
  <c r="CK365" i="2" s="1"/>
  <c r="BX366" i="2"/>
  <c r="BY366" i="2"/>
  <c r="BZ366" i="2"/>
  <c r="CK366" i="2" s="1"/>
  <c r="BX367" i="2"/>
  <c r="BY367" i="2"/>
  <c r="BZ367" i="2"/>
  <c r="CK367" i="2" s="1"/>
  <c r="BX368" i="2"/>
  <c r="BY368" i="2"/>
  <c r="BZ368" i="2"/>
  <c r="CK368" i="2" s="1"/>
  <c r="BX369" i="2"/>
  <c r="BY369" i="2"/>
  <c r="BZ369" i="2"/>
  <c r="CK369" i="2" s="1"/>
  <c r="BX370" i="2"/>
  <c r="BY370" i="2"/>
  <c r="BZ370" i="2"/>
  <c r="CK370" i="2" s="1"/>
  <c r="BX371" i="2"/>
  <c r="BY371" i="2"/>
  <c r="BZ371" i="2"/>
  <c r="CK371" i="2" s="1"/>
  <c r="BX372" i="2"/>
  <c r="BY372" i="2"/>
  <c r="BZ372" i="2"/>
  <c r="CK372" i="2" s="1"/>
  <c r="BX373" i="2"/>
  <c r="BY373" i="2"/>
  <c r="BZ373" i="2"/>
  <c r="CK373" i="2" s="1"/>
  <c r="BX374" i="2"/>
  <c r="BY374" i="2"/>
  <c r="BZ374" i="2"/>
  <c r="CK374" i="2" s="1"/>
  <c r="BX375" i="2"/>
  <c r="BY375" i="2"/>
  <c r="BZ375" i="2"/>
  <c r="CK375" i="2" s="1"/>
  <c r="BX376" i="2"/>
  <c r="BY376" i="2"/>
  <c r="BZ376" i="2"/>
  <c r="CK376" i="2" s="1"/>
  <c r="BX377" i="2"/>
  <c r="BY377" i="2"/>
  <c r="BZ377" i="2"/>
  <c r="CK377" i="2" s="1"/>
  <c r="BX378" i="2"/>
  <c r="BY378" i="2"/>
  <c r="BZ378" i="2"/>
  <c r="CK378" i="2" s="1"/>
  <c r="BX379" i="2"/>
  <c r="BY379" i="2"/>
  <c r="BZ379" i="2"/>
  <c r="CK379" i="2" s="1"/>
  <c r="BX380" i="2"/>
  <c r="BY380" i="2"/>
  <c r="BZ380" i="2"/>
  <c r="CK380" i="2" s="1"/>
  <c r="BX381" i="2"/>
  <c r="BY381" i="2"/>
  <c r="BZ381" i="2"/>
  <c r="CK381" i="2" s="1"/>
  <c r="BX382" i="2"/>
  <c r="BY382" i="2"/>
  <c r="BZ382" i="2"/>
  <c r="CK382" i="2" s="1"/>
  <c r="BX383" i="2"/>
  <c r="BY383" i="2"/>
  <c r="BZ383" i="2"/>
  <c r="CK383" i="2" s="1"/>
  <c r="BX384" i="2"/>
  <c r="BY384" i="2"/>
  <c r="BZ384" i="2"/>
  <c r="CK384" i="2" s="1"/>
  <c r="BX385" i="2"/>
  <c r="BY385" i="2"/>
  <c r="BZ385" i="2"/>
  <c r="CK385" i="2" s="1"/>
  <c r="BX386" i="2"/>
  <c r="BY386" i="2"/>
  <c r="BZ386" i="2"/>
  <c r="CK386" i="2" s="1"/>
  <c r="BX387" i="2"/>
  <c r="BY387" i="2"/>
  <c r="BZ387" i="2"/>
  <c r="CK387" i="2" s="1"/>
  <c r="BX388" i="2"/>
  <c r="BY388" i="2"/>
  <c r="BZ388" i="2"/>
  <c r="CK388" i="2" s="1"/>
  <c r="BX389" i="2"/>
  <c r="BY389" i="2"/>
  <c r="BZ389" i="2"/>
  <c r="CK389" i="2" s="1"/>
  <c r="BX390" i="2"/>
  <c r="BY390" i="2"/>
  <c r="BZ390" i="2"/>
  <c r="CK390" i="2" s="1"/>
  <c r="BX391" i="2"/>
  <c r="BY391" i="2"/>
  <c r="BZ391" i="2"/>
  <c r="CK391" i="2" s="1"/>
  <c r="BX392" i="2"/>
  <c r="BY392" i="2"/>
  <c r="BZ392" i="2"/>
  <c r="CK392" i="2" s="1"/>
  <c r="BX393" i="2"/>
  <c r="BY393" i="2"/>
  <c r="BZ393" i="2"/>
  <c r="CK393" i="2" s="1"/>
  <c r="BX394" i="2"/>
  <c r="BY394" i="2"/>
  <c r="BZ394" i="2"/>
  <c r="CK394" i="2" s="1"/>
  <c r="BX395" i="2"/>
  <c r="BY395" i="2"/>
  <c r="BZ395" i="2"/>
  <c r="CK395" i="2" s="1"/>
  <c r="BX396" i="2"/>
  <c r="BY396" i="2"/>
  <c r="BZ396" i="2"/>
  <c r="CK396" i="2" s="1"/>
  <c r="BX397" i="2"/>
  <c r="BY397" i="2"/>
  <c r="BZ397" i="2"/>
  <c r="CK397" i="2" s="1"/>
  <c r="BX398" i="2"/>
  <c r="BY398" i="2"/>
  <c r="BZ398" i="2"/>
  <c r="CK398" i="2" s="1"/>
  <c r="BX399" i="2"/>
  <c r="BY399" i="2"/>
  <c r="BZ399" i="2"/>
  <c r="CK399" i="2" s="1"/>
  <c r="BX400" i="2"/>
  <c r="BY400" i="2"/>
  <c r="BZ400" i="2"/>
  <c r="CK400" i="2" s="1"/>
  <c r="BX401" i="2"/>
  <c r="BY401" i="2"/>
  <c r="BZ401" i="2"/>
  <c r="CK401" i="2" s="1"/>
  <c r="BX402" i="2"/>
  <c r="BY402" i="2"/>
  <c r="BZ402" i="2"/>
  <c r="BX403" i="2"/>
  <c r="BY403" i="2"/>
  <c r="BZ403" i="2"/>
  <c r="BX404" i="2"/>
  <c r="BY404" i="2"/>
  <c r="BZ404" i="2"/>
  <c r="CK404" i="2" s="1"/>
  <c r="BX405" i="2"/>
  <c r="BY405" i="2"/>
  <c r="BZ405" i="2"/>
  <c r="CK405" i="2" s="1"/>
  <c r="BX406" i="2"/>
  <c r="BY406" i="2"/>
  <c r="BZ406" i="2"/>
  <c r="CK406" i="2" s="1"/>
  <c r="BX407" i="2"/>
  <c r="BY407" i="2"/>
  <c r="BZ407" i="2"/>
  <c r="CK407" i="2" s="1"/>
  <c r="BX408" i="2"/>
  <c r="BY408" i="2"/>
  <c r="BZ408" i="2"/>
  <c r="CK408" i="2" s="1"/>
  <c r="BX409" i="2"/>
  <c r="BY409" i="2"/>
  <c r="BZ409" i="2"/>
  <c r="CK409" i="2" s="1"/>
  <c r="BX410" i="2"/>
  <c r="BY410" i="2"/>
  <c r="BZ410" i="2"/>
  <c r="CK410" i="2" s="1"/>
  <c r="BX411" i="2"/>
  <c r="BY411" i="2"/>
  <c r="BZ411" i="2"/>
  <c r="CK411" i="2" s="1"/>
  <c r="BX412" i="2"/>
  <c r="BY412" i="2"/>
  <c r="BZ412" i="2"/>
  <c r="CK412" i="2" s="1"/>
  <c r="BX413" i="2"/>
  <c r="BY413" i="2"/>
  <c r="BZ413" i="2"/>
  <c r="CK413" i="2" s="1"/>
  <c r="BX414" i="2"/>
  <c r="BY414" i="2"/>
  <c r="BZ414" i="2"/>
  <c r="CK414" i="2" s="1"/>
  <c r="BX415" i="2"/>
  <c r="BY415" i="2"/>
  <c r="BZ415" i="2"/>
  <c r="CK415" i="2" s="1"/>
  <c r="BX416" i="2"/>
  <c r="BY416" i="2"/>
  <c r="BZ416" i="2"/>
  <c r="CK416" i="2" s="1"/>
  <c r="BX417" i="2"/>
  <c r="BY417" i="2"/>
  <c r="BZ417" i="2"/>
  <c r="CK417" i="2" s="1"/>
  <c r="BX418" i="2"/>
  <c r="BY418" i="2"/>
  <c r="BZ418" i="2"/>
  <c r="CK418" i="2" s="1"/>
  <c r="BX419" i="2"/>
  <c r="BY419" i="2"/>
  <c r="BZ419" i="2"/>
  <c r="CK419" i="2" s="1"/>
  <c r="BX420" i="2"/>
  <c r="BY420" i="2"/>
  <c r="BZ420" i="2"/>
  <c r="CK420" i="2" s="1"/>
  <c r="BX421" i="2"/>
  <c r="BY421" i="2"/>
  <c r="BZ421" i="2"/>
  <c r="CK421" i="2" s="1"/>
  <c r="BX422" i="2"/>
  <c r="BY422" i="2"/>
  <c r="BZ422" i="2"/>
  <c r="CK422" i="2" s="1"/>
  <c r="BX423" i="2"/>
  <c r="BY423" i="2"/>
  <c r="BZ423" i="2"/>
  <c r="CK423" i="2" s="1"/>
  <c r="BX424" i="2"/>
  <c r="BY424" i="2"/>
  <c r="BZ424" i="2"/>
  <c r="CK424" i="2" s="1"/>
  <c r="BX425" i="2"/>
  <c r="BY425" i="2"/>
  <c r="BZ425" i="2"/>
  <c r="BX426" i="2"/>
  <c r="BY426" i="2"/>
  <c r="BZ426" i="2"/>
  <c r="CK426" i="2" s="1"/>
  <c r="BX427" i="2"/>
  <c r="BY427" i="2"/>
  <c r="BZ427" i="2"/>
  <c r="CK427" i="2" s="1"/>
  <c r="BX428" i="2"/>
  <c r="BY428" i="2"/>
  <c r="BZ428" i="2"/>
  <c r="CK428" i="2" s="1"/>
  <c r="BX429" i="2"/>
  <c r="BY429" i="2"/>
  <c r="BZ429" i="2"/>
  <c r="CK429" i="2" s="1"/>
  <c r="BX430" i="2"/>
  <c r="BY430" i="2"/>
  <c r="BZ430" i="2"/>
  <c r="CK430" i="2" s="1"/>
  <c r="BX431" i="2"/>
  <c r="BY431" i="2"/>
  <c r="BZ431" i="2"/>
  <c r="CK431" i="2" s="1"/>
  <c r="BX432" i="2"/>
  <c r="BY432" i="2"/>
  <c r="BZ432" i="2"/>
  <c r="CK432" i="2" s="1"/>
  <c r="BX433" i="2"/>
  <c r="BY433" i="2"/>
  <c r="BZ433" i="2"/>
  <c r="CK433" i="2" s="1"/>
  <c r="BX434" i="2"/>
  <c r="BY434" i="2"/>
  <c r="BZ434" i="2"/>
  <c r="CK434" i="2" s="1"/>
  <c r="BX435" i="2"/>
  <c r="BY435" i="2"/>
  <c r="BZ435" i="2"/>
  <c r="CK435" i="2" s="1"/>
  <c r="BX436" i="2"/>
  <c r="BY436" i="2"/>
  <c r="BZ436" i="2"/>
  <c r="CK436" i="2" s="1"/>
  <c r="BX437" i="2"/>
  <c r="BY437" i="2"/>
  <c r="BZ437" i="2"/>
  <c r="CK437" i="2" s="1"/>
  <c r="BX438" i="2"/>
  <c r="BY438" i="2"/>
  <c r="BZ438" i="2"/>
  <c r="CK438" i="2" s="1"/>
  <c r="BX439" i="2"/>
  <c r="BY439" i="2"/>
  <c r="BZ439" i="2"/>
  <c r="CK439" i="2" s="1"/>
  <c r="BX440" i="2"/>
  <c r="BY440" i="2"/>
  <c r="BZ440" i="2"/>
  <c r="CK440" i="2" s="1"/>
  <c r="BX441" i="2"/>
  <c r="BY441" i="2"/>
  <c r="BZ441" i="2"/>
  <c r="CK441" i="2" s="1"/>
  <c r="BX442" i="2"/>
  <c r="BY442" i="2"/>
  <c r="BZ442" i="2"/>
  <c r="CK442" i="2" s="1"/>
  <c r="BX443" i="2"/>
  <c r="BY443" i="2"/>
  <c r="BZ443" i="2"/>
  <c r="CK443" i="2" s="1"/>
  <c r="BX444" i="2"/>
  <c r="BY444" i="2"/>
  <c r="BZ444" i="2"/>
  <c r="CK444" i="2" s="1"/>
  <c r="BX445" i="2"/>
  <c r="BY445" i="2"/>
  <c r="BZ445" i="2"/>
  <c r="CK445" i="2" s="1"/>
  <c r="BX446" i="2"/>
  <c r="BY446" i="2"/>
  <c r="BZ446" i="2"/>
  <c r="CK446" i="2" s="1"/>
  <c r="BX447" i="2"/>
  <c r="BY447" i="2"/>
  <c r="BZ447" i="2"/>
  <c r="CK447" i="2" s="1"/>
  <c r="BX448" i="2"/>
  <c r="BY448" i="2"/>
  <c r="BZ448" i="2"/>
  <c r="CK448" i="2" s="1"/>
  <c r="BX449" i="2"/>
  <c r="BY449" i="2"/>
  <c r="BZ449" i="2"/>
  <c r="CK449" i="2" s="1"/>
  <c r="BX450" i="2"/>
  <c r="BY450" i="2"/>
  <c r="BZ450" i="2"/>
  <c r="CK450" i="2" s="1"/>
  <c r="BX451" i="2"/>
  <c r="BY451" i="2"/>
  <c r="BZ451" i="2"/>
  <c r="CK451" i="2" s="1"/>
  <c r="BX452" i="2"/>
  <c r="BY452" i="2"/>
  <c r="BZ452" i="2"/>
  <c r="CK452" i="2" s="1"/>
  <c r="BX453" i="2"/>
  <c r="BY453" i="2"/>
  <c r="BZ453" i="2"/>
  <c r="CK453" i="2" s="1"/>
  <c r="BX454" i="2"/>
  <c r="BY454" i="2"/>
  <c r="BZ454" i="2"/>
  <c r="CK454" i="2" s="1"/>
  <c r="BX455" i="2"/>
  <c r="BY455" i="2"/>
  <c r="BZ455" i="2"/>
  <c r="CK455" i="2" s="1"/>
  <c r="BX456" i="2"/>
  <c r="BY456" i="2"/>
  <c r="BZ456" i="2"/>
  <c r="CK456" i="2" s="1"/>
  <c r="BX457" i="2"/>
  <c r="BY457" i="2"/>
  <c r="BZ457" i="2"/>
  <c r="CK457" i="2" s="1"/>
  <c r="BX458" i="2"/>
  <c r="BY458" i="2"/>
  <c r="BZ458" i="2"/>
  <c r="CK458" i="2" s="1"/>
  <c r="BX459" i="2"/>
  <c r="BY459" i="2"/>
  <c r="BZ459" i="2"/>
  <c r="CK459" i="2" s="1"/>
  <c r="BX460" i="2"/>
  <c r="BY460" i="2"/>
  <c r="BZ460" i="2"/>
  <c r="CK460" i="2" s="1"/>
  <c r="BX461" i="2"/>
  <c r="BY461" i="2"/>
  <c r="BZ461" i="2"/>
  <c r="CK461" i="2" s="1"/>
  <c r="BX462" i="2"/>
  <c r="BY462" i="2"/>
  <c r="BZ462" i="2"/>
  <c r="CK462" i="2" s="1"/>
  <c r="BX463" i="2"/>
  <c r="BY463" i="2"/>
  <c r="BZ463" i="2"/>
  <c r="CK463" i="2" s="1"/>
  <c r="BX464" i="2"/>
  <c r="BY464" i="2"/>
  <c r="BZ464" i="2"/>
  <c r="CK464" i="2" s="1"/>
  <c r="BX465" i="2"/>
  <c r="BY465" i="2"/>
  <c r="BZ465" i="2"/>
  <c r="CK465" i="2" s="1"/>
  <c r="BX466" i="2"/>
  <c r="BY466" i="2"/>
  <c r="BZ466" i="2"/>
  <c r="CK466" i="2" s="1"/>
  <c r="BX467" i="2"/>
  <c r="BY467" i="2"/>
  <c r="BZ467" i="2"/>
  <c r="CK467" i="2" s="1"/>
  <c r="BX468" i="2"/>
  <c r="BY468" i="2"/>
  <c r="BZ468" i="2"/>
  <c r="CK468" i="2" s="1"/>
  <c r="BX469" i="2"/>
  <c r="BY469" i="2"/>
  <c r="BZ469" i="2"/>
  <c r="CK469" i="2" s="1"/>
  <c r="BX470" i="2"/>
  <c r="BY470" i="2"/>
  <c r="BZ470" i="2"/>
  <c r="CK470" i="2" s="1"/>
  <c r="BX471" i="2"/>
  <c r="BY471" i="2"/>
  <c r="BZ471" i="2"/>
  <c r="CK471" i="2" s="1"/>
  <c r="BX472" i="2"/>
  <c r="BY472" i="2"/>
  <c r="BZ472" i="2"/>
  <c r="CK472" i="2" s="1"/>
  <c r="BX473" i="2"/>
  <c r="BY473" i="2"/>
  <c r="BZ473" i="2"/>
  <c r="CK473" i="2" s="1"/>
  <c r="BX474" i="2"/>
  <c r="BY474" i="2"/>
  <c r="BZ474" i="2"/>
  <c r="CK474" i="2" s="1"/>
  <c r="BX475" i="2"/>
  <c r="BY475" i="2"/>
  <c r="BZ475" i="2"/>
  <c r="CK475" i="2" s="1"/>
  <c r="BX476" i="2"/>
  <c r="BY476" i="2"/>
  <c r="BZ476" i="2"/>
  <c r="CK476" i="2" s="1"/>
  <c r="BX477" i="2"/>
  <c r="BY477" i="2"/>
  <c r="BZ477" i="2"/>
  <c r="CK477" i="2" s="1"/>
  <c r="BX478" i="2"/>
  <c r="BY478" i="2"/>
  <c r="BZ478" i="2"/>
  <c r="CK478" i="2" s="1"/>
  <c r="BX479" i="2"/>
  <c r="BY479" i="2"/>
  <c r="BZ479" i="2"/>
  <c r="CK479" i="2" s="1"/>
  <c r="BX480" i="2"/>
  <c r="BY480" i="2"/>
  <c r="BZ480" i="2"/>
  <c r="CK480" i="2" s="1"/>
  <c r="BX481" i="2"/>
  <c r="BY481" i="2"/>
  <c r="BZ481" i="2"/>
  <c r="CK481" i="2" s="1"/>
  <c r="BX482" i="2"/>
  <c r="BY482" i="2"/>
  <c r="BZ482" i="2"/>
  <c r="CK482" i="2" s="1"/>
  <c r="BX483" i="2"/>
  <c r="BY483" i="2"/>
  <c r="BZ483" i="2"/>
  <c r="CK483" i="2" s="1"/>
  <c r="BX484" i="2"/>
  <c r="BY484" i="2"/>
  <c r="BZ484" i="2"/>
  <c r="CK484" i="2" s="1"/>
  <c r="BX485" i="2"/>
  <c r="BY485" i="2"/>
  <c r="BZ485" i="2"/>
  <c r="CK485" i="2" s="1"/>
  <c r="BX486" i="2"/>
  <c r="BY486" i="2"/>
  <c r="BZ486" i="2"/>
  <c r="CK486" i="2" s="1"/>
  <c r="BX487" i="2"/>
  <c r="BY487" i="2"/>
  <c r="BZ487" i="2"/>
  <c r="CK487" i="2" s="1"/>
  <c r="BX488" i="2"/>
  <c r="BY488" i="2"/>
  <c r="BZ488" i="2"/>
  <c r="CK488" i="2" s="1"/>
  <c r="BX489" i="2"/>
  <c r="BY489" i="2"/>
  <c r="BZ489" i="2"/>
  <c r="CK489" i="2" s="1"/>
  <c r="BX490" i="2"/>
  <c r="BY490" i="2"/>
  <c r="BZ490" i="2"/>
  <c r="CK490" i="2" s="1"/>
  <c r="BX491" i="2"/>
  <c r="BY491" i="2"/>
  <c r="BZ491" i="2"/>
  <c r="CK491" i="2" s="1"/>
  <c r="BX492" i="2"/>
  <c r="BY492" i="2"/>
  <c r="BZ492" i="2"/>
  <c r="CK492" i="2" s="1"/>
  <c r="BX493" i="2"/>
  <c r="BY493" i="2"/>
  <c r="BZ493" i="2"/>
  <c r="CK493" i="2" s="1"/>
  <c r="BX494" i="2"/>
  <c r="BY494" i="2"/>
  <c r="BZ494" i="2"/>
  <c r="CK494" i="2" s="1"/>
  <c r="BX495" i="2"/>
  <c r="BY495" i="2"/>
  <c r="BZ495" i="2"/>
  <c r="CK495" i="2" s="1"/>
  <c r="BX496" i="2"/>
  <c r="BY496" i="2"/>
  <c r="BZ496" i="2"/>
  <c r="CK496" i="2" s="1"/>
  <c r="BX497" i="2"/>
  <c r="BY497" i="2"/>
  <c r="BZ497" i="2"/>
  <c r="CK497" i="2" s="1"/>
  <c r="BX498" i="2"/>
  <c r="BY498" i="2"/>
  <c r="BZ498" i="2"/>
  <c r="CK498" i="2" s="1"/>
  <c r="BX499" i="2"/>
  <c r="BY499" i="2"/>
  <c r="BZ499" i="2"/>
  <c r="CK499" i="2" s="1"/>
  <c r="BX500" i="2"/>
  <c r="BY500" i="2"/>
  <c r="BZ500" i="2"/>
  <c r="CK500" i="2" s="1"/>
  <c r="BX501" i="2"/>
  <c r="BY501" i="2"/>
  <c r="BZ501" i="2"/>
  <c r="CK501" i="2" s="1"/>
  <c r="BX502" i="2"/>
  <c r="BY502" i="2"/>
  <c r="BZ502" i="2"/>
  <c r="CK502" i="2" s="1"/>
  <c r="BX503" i="2"/>
  <c r="BY503" i="2"/>
  <c r="BZ503" i="2"/>
  <c r="CK503" i="2" s="1"/>
  <c r="BX504" i="2"/>
  <c r="BY504" i="2"/>
  <c r="BZ504" i="2"/>
  <c r="CK504" i="2" s="1"/>
  <c r="BX505" i="2"/>
  <c r="BY505" i="2"/>
  <c r="BZ505" i="2"/>
  <c r="CK505" i="2" s="1"/>
  <c r="BX506" i="2"/>
  <c r="BY506" i="2"/>
  <c r="BZ506" i="2"/>
  <c r="CK506" i="2" s="1"/>
  <c r="BX507" i="2"/>
  <c r="BY507" i="2"/>
  <c r="BZ507" i="2"/>
  <c r="CK507" i="2" s="1"/>
  <c r="BX508" i="2"/>
  <c r="BY508" i="2"/>
  <c r="BZ508" i="2"/>
  <c r="CK508" i="2" s="1"/>
  <c r="BX509" i="2"/>
  <c r="BY509" i="2"/>
  <c r="BZ509" i="2"/>
  <c r="CK509" i="2" s="1"/>
  <c r="BX510" i="2"/>
  <c r="BY510" i="2"/>
  <c r="BZ510" i="2"/>
  <c r="CK510" i="2" s="1"/>
  <c r="BX511" i="2"/>
  <c r="BY511" i="2"/>
  <c r="BZ511" i="2"/>
  <c r="CK511" i="2" s="1"/>
  <c r="BX512" i="2"/>
  <c r="BY512" i="2"/>
  <c r="BZ512" i="2"/>
  <c r="CK512" i="2" s="1"/>
  <c r="BX513" i="2"/>
  <c r="BY513" i="2"/>
  <c r="BZ513" i="2"/>
  <c r="CK513" i="2" s="1"/>
  <c r="BX514" i="2"/>
  <c r="BY514" i="2"/>
  <c r="BZ514" i="2"/>
  <c r="CK514" i="2" s="1"/>
  <c r="BX515" i="2"/>
  <c r="BY515" i="2"/>
  <c r="BZ515" i="2"/>
  <c r="CK515" i="2" s="1"/>
  <c r="BX516" i="2"/>
  <c r="BY516" i="2"/>
  <c r="BZ516" i="2"/>
  <c r="CK516" i="2" s="1"/>
  <c r="BX517" i="2"/>
  <c r="BY517" i="2"/>
  <c r="BZ517" i="2"/>
  <c r="CK517" i="2" s="1"/>
  <c r="BX518" i="2"/>
  <c r="BY518" i="2"/>
  <c r="BZ518" i="2"/>
  <c r="CK518" i="2" s="1"/>
  <c r="BX519" i="2"/>
  <c r="BY519" i="2"/>
  <c r="BZ519" i="2"/>
  <c r="CK519" i="2" s="1"/>
  <c r="BX520" i="2"/>
  <c r="BY520" i="2"/>
  <c r="BZ520" i="2"/>
  <c r="CK520" i="2" s="1"/>
  <c r="BX521" i="2"/>
  <c r="BY521" i="2"/>
  <c r="BZ521" i="2"/>
  <c r="CK521" i="2" s="1"/>
  <c r="BX522" i="2"/>
  <c r="BY522" i="2"/>
  <c r="BZ522" i="2"/>
  <c r="CK522" i="2" s="1"/>
  <c r="BX523" i="2"/>
  <c r="BY523" i="2"/>
  <c r="BZ523" i="2"/>
  <c r="BX524" i="2"/>
  <c r="BY524" i="2"/>
  <c r="BZ524" i="2"/>
  <c r="CK524" i="2" s="1"/>
  <c r="BX525" i="2"/>
  <c r="BY525" i="2"/>
  <c r="BZ525" i="2"/>
  <c r="CK525" i="2" s="1"/>
  <c r="BX526" i="2"/>
  <c r="BY526" i="2"/>
  <c r="BZ526" i="2"/>
  <c r="CK526" i="2" s="1"/>
  <c r="BX527" i="2"/>
  <c r="BY527" i="2"/>
  <c r="BZ527" i="2"/>
  <c r="CK527" i="2" s="1"/>
  <c r="BX528" i="2"/>
  <c r="BY528" i="2"/>
  <c r="BZ528" i="2"/>
  <c r="CK528" i="2" s="1"/>
  <c r="BX529" i="2"/>
  <c r="BY529" i="2"/>
  <c r="BZ529" i="2"/>
  <c r="CK529" i="2" s="1"/>
  <c r="BX530" i="2"/>
  <c r="BY530" i="2"/>
  <c r="BZ530" i="2"/>
  <c r="CK530" i="2" s="1"/>
  <c r="BX531" i="2"/>
  <c r="BY531" i="2"/>
  <c r="BZ531" i="2"/>
  <c r="CK531" i="2" s="1"/>
  <c r="BX532" i="2"/>
  <c r="BY532" i="2"/>
  <c r="BZ532" i="2"/>
  <c r="CK532" i="2" s="1"/>
  <c r="BX533" i="2"/>
  <c r="BY533" i="2"/>
  <c r="BZ533" i="2"/>
  <c r="CK533" i="2" s="1"/>
  <c r="BX534" i="2"/>
  <c r="BY534" i="2"/>
  <c r="BZ534" i="2"/>
  <c r="CK534" i="2" s="1"/>
  <c r="BX535" i="2"/>
  <c r="BY535" i="2"/>
  <c r="BZ535" i="2"/>
  <c r="CK535" i="2" s="1"/>
  <c r="BX536" i="2"/>
  <c r="BY536" i="2"/>
  <c r="BZ536" i="2"/>
  <c r="CK536" i="2" s="1"/>
  <c r="BX537" i="2"/>
  <c r="BY537" i="2"/>
  <c r="BZ537" i="2"/>
  <c r="CK537" i="2" s="1"/>
  <c r="BX538" i="2"/>
  <c r="BY538" i="2"/>
  <c r="BZ538" i="2"/>
  <c r="CK538" i="2" s="1"/>
  <c r="BX539" i="2"/>
  <c r="BY539" i="2"/>
  <c r="BZ539" i="2"/>
  <c r="CK539" i="2" s="1"/>
  <c r="BX540" i="2"/>
  <c r="BY540" i="2"/>
  <c r="BZ540" i="2"/>
  <c r="CK540" i="2" s="1"/>
  <c r="BX541" i="2"/>
  <c r="BY541" i="2"/>
  <c r="BZ541" i="2"/>
  <c r="CK541" i="2" s="1"/>
  <c r="BX542" i="2"/>
  <c r="BY542" i="2"/>
  <c r="BZ542" i="2"/>
  <c r="CK542" i="2" s="1"/>
  <c r="BX543" i="2"/>
  <c r="BY543" i="2"/>
  <c r="BZ543" i="2"/>
  <c r="CK543" i="2" s="1"/>
  <c r="BX544" i="2"/>
  <c r="BY544" i="2"/>
  <c r="BZ544" i="2"/>
  <c r="CK544" i="2" s="1"/>
  <c r="BX545" i="2"/>
  <c r="BY545" i="2"/>
  <c r="BZ545" i="2"/>
  <c r="CK545" i="2" s="1"/>
  <c r="BX546" i="2"/>
  <c r="BY546" i="2"/>
  <c r="BZ546" i="2"/>
  <c r="CK546" i="2" s="1"/>
  <c r="BX547" i="2"/>
  <c r="BY547" i="2"/>
  <c r="BZ547" i="2"/>
  <c r="CK547" i="2" s="1"/>
  <c r="BX548" i="2"/>
  <c r="BY548" i="2"/>
  <c r="BZ548" i="2"/>
  <c r="CK548" i="2" s="1"/>
  <c r="BX549" i="2"/>
  <c r="BY549" i="2"/>
  <c r="BZ549" i="2"/>
  <c r="CK549" i="2" s="1"/>
  <c r="BX550" i="2"/>
  <c r="BY550" i="2"/>
  <c r="BZ550" i="2"/>
  <c r="CK550" i="2" s="1"/>
  <c r="BX551" i="2"/>
  <c r="BY551" i="2"/>
  <c r="BZ551" i="2"/>
  <c r="CK551" i="2" s="1"/>
  <c r="BX552" i="2"/>
  <c r="BY552" i="2"/>
  <c r="BZ552" i="2"/>
  <c r="CK552" i="2" s="1"/>
  <c r="BX553" i="2"/>
  <c r="BY553" i="2"/>
  <c r="BZ553" i="2"/>
  <c r="CK553" i="2" s="1"/>
  <c r="BX554" i="2"/>
  <c r="BY554" i="2"/>
  <c r="BZ554" i="2"/>
  <c r="CK554" i="2" s="1"/>
  <c r="BX555" i="2"/>
  <c r="BY555" i="2"/>
  <c r="BZ555" i="2"/>
  <c r="CK555" i="2" s="1"/>
  <c r="BX556" i="2"/>
  <c r="BY556" i="2"/>
  <c r="BZ556" i="2"/>
  <c r="CK556" i="2" s="1"/>
  <c r="BX557" i="2"/>
  <c r="BY557" i="2"/>
  <c r="BZ557" i="2"/>
  <c r="CK557" i="2" s="1"/>
  <c r="BX558" i="2"/>
  <c r="BY558" i="2"/>
  <c r="BZ558" i="2"/>
  <c r="CK558" i="2" s="1"/>
  <c r="BX559" i="2"/>
  <c r="BY559" i="2"/>
  <c r="BZ559" i="2"/>
  <c r="CK559" i="2" s="1"/>
  <c r="BX560" i="2"/>
  <c r="BY560" i="2"/>
  <c r="BZ560" i="2"/>
  <c r="CK560" i="2" s="1"/>
  <c r="BX561" i="2"/>
  <c r="BY561" i="2"/>
  <c r="BZ561" i="2"/>
  <c r="CK561" i="2" s="1"/>
  <c r="BX562" i="2"/>
  <c r="BY562" i="2"/>
  <c r="BZ562" i="2"/>
  <c r="CK562" i="2" s="1"/>
  <c r="BX563" i="2"/>
  <c r="BY563" i="2"/>
  <c r="BZ563" i="2"/>
  <c r="CK563" i="2" s="1"/>
  <c r="BX564" i="2"/>
  <c r="BY564" i="2"/>
  <c r="BZ564" i="2"/>
  <c r="CK564" i="2" s="1"/>
  <c r="BX565" i="2"/>
  <c r="BY565" i="2"/>
  <c r="BZ565" i="2"/>
  <c r="CK565" i="2" s="1"/>
  <c r="BX566" i="2"/>
  <c r="BY566" i="2"/>
  <c r="BZ566" i="2"/>
  <c r="CK566" i="2" s="1"/>
  <c r="BX567" i="2"/>
  <c r="BY567" i="2"/>
  <c r="BZ567" i="2"/>
  <c r="CK567" i="2" s="1"/>
  <c r="BX568" i="2"/>
  <c r="BY568" i="2"/>
  <c r="BZ568" i="2"/>
  <c r="CK568" i="2" s="1"/>
  <c r="BX569" i="2"/>
  <c r="BY569" i="2"/>
  <c r="BZ569" i="2"/>
  <c r="CK569" i="2" s="1"/>
  <c r="BX570" i="2"/>
  <c r="BY570" i="2"/>
  <c r="BZ570" i="2"/>
  <c r="CK570" i="2" s="1"/>
  <c r="BX571" i="2"/>
  <c r="BY571" i="2"/>
  <c r="BZ571" i="2"/>
  <c r="CK571" i="2" s="1"/>
  <c r="BX572" i="2"/>
  <c r="BY572" i="2"/>
  <c r="BZ572" i="2"/>
  <c r="CK572" i="2" s="1"/>
  <c r="BX573" i="2"/>
  <c r="BY573" i="2"/>
  <c r="BZ573" i="2"/>
  <c r="CK573" i="2" s="1"/>
  <c r="BX574" i="2"/>
  <c r="BY574" i="2"/>
  <c r="BZ574" i="2"/>
  <c r="CK574" i="2" s="1"/>
  <c r="BX575" i="2"/>
  <c r="BY575" i="2"/>
  <c r="BZ575" i="2"/>
  <c r="CK575" i="2" s="1"/>
  <c r="BX576" i="2"/>
  <c r="BY576" i="2"/>
  <c r="BZ576" i="2"/>
  <c r="CK576" i="2" s="1"/>
  <c r="BX577" i="2"/>
  <c r="BY577" i="2"/>
  <c r="BZ577" i="2"/>
  <c r="CK577" i="2" s="1"/>
  <c r="BX578" i="2"/>
  <c r="BY578" i="2"/>
  <c r="BZ578" i="2"/>
  <c r="CK578" i="2" s="1"/>
  <c r="BX579" i="2"/>
  <c r="BY579" i="2"/>
  <c r="BZ579" i="2"/>
  <c r="CK579" i="2" s="1"/>
  <c r="BX580" i="2"/>
  <c r="BY580" i="2"/>
  <c r="BZ580" i="2"/>
  <c r="CK580" i="2" s="1"/>
  <c r="BX581" i="2"/>
  <c r="BY581" i="2"/>
  <c r="BZ581" i="2"/>
  <c r="CK581" i="2" s="1"/>
  <c r="BX582" i="2"/>
  <c r="BY582" i="2"/>
  <c r="BZ582" i="2"/>
  <c r="CK582" i="2" s="1"/>
  <c r="BX583" i="2"/>
  <c r="BY583" i="2"/>
  <c r="BZ583" i="2"/>
  <c r="CK583" i="2" s="1"/>
  <c r="BX584" i="2"/>
  <c r="BY584" i="2"/>
  <c r="BZ584" i="2"/>
  <c r="CK584" i="2" s="1"/>
  <c r="BX585" i="2"/>
  <c r="BY585" i="2"/>
  <c r="BZ585" i="2"/>
  <c r="CK585" i="2" s="1"/>
  <c r="BX586" i="2"/>
  <c r="BY586" i="2"/>
  <c r="BZ586" i="2"/>
  <c r="CK586" i="2" s="1"/>
  <c r="BX587" i="2"/>
  <c r="BY587" i="2"/>
  <c r="BZ587" i="2"/>
  <c r="CK587" i="2" s="1"/>
  <c r="BX588" i="2"/>
  <c r="BY588" i="2"/>
  <c r="BZ588" i="2"/>
  <c r="CK588" i="2" s="1"/>
  <c r="BX589" i="2"/>
  <c r="BY589" i="2"/>
  <c r="BZ589" i="2"/>
  <c r="CK589" i="2" s="1"/>
  <c r="BX590" i="2"/>
  <c r="BY590" i="2"/>
  <c r="BZ590" i="2"/>
  <c r="CK590" i="2" s="1"/>
  <c r="BX591" i="2"/>
  <c r="BY591" i="2"/>
  <c r="BZ591" i="2"/>
  <c r="CK591" i="2" s="1"/>
  <c r="BX592" i="2"/>
  <c r="BY592" i="2"/>
  <c r="BZ592" i="2"/>
  <c r="CK592" i="2" s="1"/>
  <c r="BX593" i="2"/>
  <c r="BY593" i="2"/>
  <c r="BZ593" i="2"/>
  <c r="CK593" i="2" s="1"/>
  <c r="BX594" i="2"/>
  <c r="BY594" i="2"/>
  <c r="BZ594" i="2"/>
  <c r="CK594" i="2" s="1"/>
  <c r="BX595" i="2"/>
  <c r="BY595" i="2"/>
  <c r="BZ595" i="2"/>
  <c r="CK595" i="2" s="1"/>
  <c r="BX596" i="2"/>
  <c r="BY596" i="2"/>
  <c r="BZ596" i="2"/>
  <c r="CK596" i="2" s="1"/>
  <c r="BX597" i="2"/>
  <c r="BY597" i="2"/>
  <c r="BZ597" i="2"/>
  <c r="CK597" i="2" s="1"/>
  <c r="BX598" i="2"/>
  <c r="BY598" i="2"/>
  <c r="BZ598" i="2"/>
  <c r="CK598" i="2" s="1"/>
  <c r="BX599" i="2"/>
  <c r="BY599" i="2"/>
  <c r="BZ599" i="2"/>
  <c r="CK599" i="2" s="1"/>
  <c r="BX600" i="2"/>
  <c r="BY600" i="2"/>
  <c r="BZ600" i="2"/>
  <c r="CK600" i="2" s="1"/>
  <c r="BX601" i="2"/>
  <c r="BY601" i="2"/>
  <c r="BZ601" i="2"/>
  <c r="CK601" i="2" s="1"/>
  <c r="BX602" i="2"/>
  <c r="BY602" i="2"/>
  <c r="BZ602" i="2"/>
  <c r="CK602" i="2" s="1"/>
  <c r="BX603" i="2"/>
  <c r="BY603" i="2"/>
  <c r="BZ603" i="2"/>
  <c r="CK603" i="2" s="1"/>
  <c r="BX604" i="2"/>
  <c r="BY604" i="2"/>
  <c r="BZ604" i="2"/>
  <c r="CK604" i="2" s="1"/>
  <c r="BX605" i="2"/>
  <c r="BY605" i="2"/>
  <c r="BZ605" i="2"/>
  <c r="CK605" i="2" s="1"/>
  <c r="BX606" i="2"/>
  <c r="BY606" i="2"/>
  <c r="BZ606" i="2"/>
  <c r="CK606" i="2" s="1"/>
  <c r="BX607" i="2"/>
  <c r="BY607" i="2"/>
  <c r="BZ607" i="2"/>
  <c r="CK607" i="2" s="1"/>
  <c r="BX608" i="2"/>
  <c r="BY608" i="2"/>
  <c r="BZ608" i="2"/>
  <c r="CK608" i="2" s="1"/>
  <c r="BX609" i="2"/>
  <c r="BY609" i="2"/>
  <c r="BZ609" i="2"/>
  <c r="CK609" i="2" s="1"/>
  <c r="BX610" i="2"/>
  <c r="BY610" i="2"/>
  <c r="BZ610" i="2"/>
  <c r="CK610" i="2" s="1"/>
  <c r="BX611" i="2"/>
  <c r="BY611" i="2"/>
  <c r="BZ611" i="2"/>
  <c r="CK611" i="2" s="1"/>
  <c r="BX612" i="2"/>
  <c r="BY612" i="2"/>
  <c r="BZ612" i="2"/>
  <c r="CK612" i="2" s="1"/>
  <c r="BX613" i="2"/>
  <c r="BY613" i="2"/>
  <c r="BZ613" i="2"/>
  <c r="CK613" i="2" s="1"/>
  <c r="BX614" i="2"/>
  <c r="BY614" i="2"/>
  <c r="BZ614" i="2"/>
  <c r="CK614" i="2" s="1"/>
  <c r="BX16" i="2"/>
  <c r="BY16" i="2"/>
  <c r="BZ16" i="2"/>
  <c r="CK16" i="2" s="1"/>
  <c r="BZ15" i="2"/>
  <c r="CK15" i="2" s="1"/>
  <c r="BY15" i="2"/>
  <c r="BX15" i="2"/>
  <c r="BW16" i="2"/>
  <c r="BW17" i="2"/>
  <c r="BW18" i="2"/>
  <c r="BW19" i="2"/>
  <c r="BW20" i="2"/>
  <c r="BW21" i="2"/>
  <c r="BW22" i="2"/>
  <c r="BW23" i="2"/>
  <c r="BW24" i="2"/>
  <c r="BW25" i="2"/>
  <c r="BW26" i="2"/>
  <c r="BW27" i="2"/>
  <c r="BW28" i="2"/>
  <c r="BW29" i="2"/>
  <c r="BW30" i="2"/>
  <c r="BW31" i="2"/>
  <c r="BW32" i="2"/>
  <c r="BW33" i="2"/>
  <c r="BW34" i="2"/>
  <c r="BW35" i="2"/>
  <c r="BW36" i="2"/>
  <c r="BW37" i="2"/>
  <c r="BW38" i="2"/>
  <c r="BW39" i="2"/>
  <c r="BW40" i="2"/>
  <c r="BW41" i="2"/>
  <c r="BW42" i="2"/>
  <c r="BW43" i="2"/>
  <c r="BW44" i="2"/>
  <c r="BW45" i="2"/>
  <c r="BW46" i="2"/>
  <c r="BW47" i="2"/>
  <c r="BW48" i="2"/>
  <c r="BW49" i="2"/>
  <c r="BW50" i="2"/>
  <c r="BW51" i="2"/>
  <c r="BW52" i="2"/>
  <c r="BW53" i="2"/>
  <c r="BW54" i="2"/>
  <c r="BW55" i="2"/>
  <c r="BW56" i="2"/>
  <c r="BW57" i="2"/>
  <c r="BW58" i="2"/>
  <c r="BW59" i="2"/>
  <c r="BW60" i="2"/>
  <c r="BW61" i="2"/>
  <c r="BW62" i="2"/>
  <c r="BW63" i="2"/>
  <c r="BW64" i="2"/>
  <c r="BW65" i="2"/>
  <c r="BW66" i="2"/>
  <c r="BW67" i="2"/>
  <c r="BW68" i="2"/>
  <c r="BW69" i="2"/>
  <c r="BW70" i="2"/>
  <c r="BW71" i="2"/>
  <c r="BW72" i="2"/>
  <c r="BW73" i="2"/>
  <c r="BW74" i="2"/>
  <c r="BW75" i="2"/>
  <c r="BW76" i="2"/>
  <c r="BW77" i="2"/>
  <c r="BW78" i="2"/>
  <c r="BW79" i="2"/>
  <c r="BW80" i="2"/>
  <c r="BW81" i="2"/>
  <c r="BW82" i="2"/>
  <c r="BW83" i="2"/>
  <c r="BW84" i="2"/>
  <c r="BW85" i="2"/>
  <c r="BW86" i="2"/>
  <c r="BW87" i="2"/>
  <c r="BW88" i="2"/>
  <c r="BW89" i="2"/>
  <c r="BW90" i="2"/>
  <c r="BW91" i="2"/>
  <c r="BW92" i="2"/>
  <c r="BW93" i="2"/>
  <c r="BW94" i="2"/>
  <c r="BW95" i="2"/>
  <c r="BW96" i="2"/>
  <c r="BW97" i="2"/>
  <c r="BW98" i="2"/>
  <c r="BW99" i="2"/>
  <c r="BW100" i="2"/>
  <c r="BW101" i="2"/>
  <c r="BW102" i="2"/>
  <c r="BW103" i="2"/>
  <c r="BW104" i="2"/>
  <c r="BW105" i="2"/>
  <c r="BW106" i="2"/>
  <c r="BW107" i="2"/>
  <c r="BW108" i="2"/>
  <c r="BW109" i="2"/>
  <c r="BW110" i="2"/>
  <c r="BW111" i="2"/>
  <c r="BW112" i="2"/>
  <c r="BW113" i="2"/>
  <c r="BW114" i="2"/>
  <c r="BW115" i="2"/>
  <c r="BW116" i="2"/>
  <c r="BW117" i="2"/>
  <c r="BW118" i="2"/>
  <c r="BW119" i="2"/>
  <c r="BW120" i="2"/>
  <c r="BW121" i="2"/>
  <c r="BW122" i="2"/>
  <c r="BW123" i="2"/>
  <c r="BW124" i="2"/>
  <c r="BW125" i="2"/>
  <c r="BW126" i="2"/>
  <c r="BW127" i="2"/>
  <c r="BW128" i="2"/>
  <c r="BW129" i="2"/>
  <c r="BW130" i="2"/>
  <c r="BW131" i="2"/>
  <c r="BW132" i="2"/>
  <c r="BW133" i="2"/>
  <c r="BW134" i="2"/>
  <c r="BW135" i="2"/>
  <c r="BW136" i="2"/>
  <c r="BW137" i="2"/>
  <c r="BW138" i="2"/>
  <c r="BW139" i="2"/>
  <c r="BW140" i="2"/>
  <c r="BW141" i="2"/>
  <c r="BW142" i="2"/>
  <c r="BW143" i="2"/>
  <c r="BW144" i="2"/>
  <c r="BW145" i="2"/>
  <c r="BW146" i="2"/>
  <c r="BW147" i="2"/>
  <c r="BW148" i="2"/>
  <c r="BW149" i="2"/>
  <c r="BW150" i="2"/>
  <c r="BW151" i="2"/>
  <c r="BW152" i="2"/>
  <c r="BW153" i="2"/>
  <c r="BW154" i="2"/>
  <c r="BW155" i="2"/>
  <c r="BW156" i="2"/>
  <c r="BW157" i="2"/>
  <c r="BW158" i="2"/>
  <c r="BW159" i="2"/>
  <c r="BW160" i="2"/>
  <c r="BW161" i="2"/>
  <c r="BW162" i="2"/>
  <c r="BW163" i="2"/>
  <c r="BW164" i="2"/>
  <c r="BW165" i="2"/>
  <c r="BW166" i="2"/>
  <c r="BW167" i="2"/>
  <c r="BW168" i="2"/>
  <c r="BW169" i="2"/>
  <c r="BW170" i="2"/>
  <c r="BW171" i="2"/>
  <c r="BW172" i="2"/>
  <c r="BW173" i="2"/>
  <c r="BW174" i="2"/>
  <c r="BW175" i="2"/>
  <c r="BW176" i="2"/>
  <c r="BW177" i="2"/>
  <c r="BW178" i="2"/>
  <c r="BW179" i="2"/>
  <c r="BW180" i="2"/>
  <c r="BW181" i="2"/>
  <c r="BW182" i="2"/>
  <c r="BW183" i="2"/>
  <c r="BW184" i="2"/>
  <c r="BW185" i="2"/>
  <c r="BW186" i="2"/>
  <c r="BW187" i="2"/>
  <c r="BW188" i="2"/>
  <c r="BW189" i="2"/>
  <c r="BW190" i="2"/>
  <c r="BW191" i="2"/>
  <c r="BW192" i="2"/>
  <c r="BW193" i="2"/>
  <c r="BW194" i="2"/>
  <c r="BW195" i="2"/>
  <c r="BW196" i="2"/>
  <c r="BW197" i="2"/>
  <c r="BW198" i="2"/>
  <c r="BW199" i="2"/>
  <c r="BW200" i="2"/>
  <c r="BW201" i="2"/>
  <c r="BW202" i="2"/>
  <c r="BW203" i="2"/>
  <c r="BW204" i="2"/>
  <c r="BW205" i="2"/>
  <c r="BW206" i="2"/>
  <c r="BW207" i="2"/>
  <c r="BW208" i="2"/>
  <c r="BW209" i="2"/>
  <c r="BW210" i="2"/>
  <c r="BW211" i="2"/>
  <c r="BW212" i="2"/>
  <c r="BW213" i="2"/>
  <c r="BW214" i="2"/>
  <c r="BW215" i="2"/>
  <c r="BW216" i="2"/>
  <c r="BW217" i="2"/>
  <c r="BW218" i="2"/>
  <c r="BW219" i="2"/>
  <c r="BW220" i="2"/>
  <c r="BW221" i="2"/>
  <c r="BW222" i="2"/>
  <c r="BW223" i="2"/>
  <c r="BW224" i="2"/>
  <c r="BW225" i="2"/>
  <c r="BW226" i="2"/>
  <c r="BW227" i="2"/>
  <c r="BW228" i="2"/>
  <c r="BW229" i="2"/>
  <c r="BW230" i="2"/>
  <c r="BW231" i="2"/>
  <c r="BW232" i="2"/>
  <c r="BW233" i="2"/>
  <c r="BW234" i="2"/>
  <c r="BW235" i="2"/>
  <c r="BW236" i="2"/>
  <c r="BW237" i="2"/>
  <c r="BW238" i="2"/>
  <c r="BW239" i="2"/>
  <c r="BW240" i="2"/>
  <c r="BW241" i="2"/>
  <c r="BW242" i="2"/>
  <c r="BW243" i="2"/>
  <c r="BW244" i="2"/>
  <c r="BW245" i="2"/>
  <c r="BW246" i="2"/>
  <c r="BW247" i="2"/>
  <c r="BW248" i="2"/>
  <c r="BW249" i="2"/>
  <c r="BW250" i="2"/>
  <c r="BW251" i="2"/>
  <c r="BW252" i="2"/>
  <c r="BW253" i="2"/>
  <c r="BW254" i="2"/>
  <c r="BW255" i="2"/>
  <c r="BW256" i="2"/>
  <c r="BW257" i="2"/>
  <c r="BW258" i="2"/>
  <c r="BW259" i="2"/>
  <c r="BW260" i="2"/>
  <c r="BW261" i="2"/>
  <c r="BW262" i="2"/>
  <c r="BW263" i="2"/>
  <c r="BW264" i="2"/>
  <c r="BW265" i="2"/>
  <c r="BW266" i="2"/>
  <c r="BW267" i="2"/>
  <c r="BW268" i="2"/>
  <c r="BW269" i="2"/>
  <c r="BW270" i="2"/>
  <c r="BW271" i="2"/>
  <c r="BW272" i="2"/>
  <c r="BW273" i="2"/>
  <c r="BW274" i="2"/>
  <c r="BW275" i="2"/>
  <c r="BW276" i="2"/>
  <c r="BW277" i="2"/>
  <c r="BW278" i="2"/>
  <c r="BW279" i="2"/>
  <c r="BW280" i="2"/>
  <c r="BW281" i="2"/>
  <c r="BW282" i="2"/>
  <c r="BW283" i="2"/>
  <c r="BW284" i="2"/>
  <c r="BW285" i="2"/>
  <c r="BW286" i="2"/>
  <c r="BW287" i="2"/>
  <c r="BW288" i="2"/>
  <c r="BW289" i="2"/>
  <c r="BW290" i="2"/>
  <c r="BW291" i="2"/>
  <c r="BW292" i="2"/>
  <c r="BW293" i="2"/>
  <c r="BW294" i="2"/>
  <c r="BW295" i="2"/>
  <c r="BW296" i="2"/>
  <c r="BW297" i="2"/>
  <c r="BW298" i="2"/>
  <c r="BW299" i="2"/>
  <c r="BW300" i="2"/>
  <c r="BW301" i="2"/>
  <c r="BW302" i="2"/>
  <c r="BW303" i="2"/>
  <c r="BW304" i="2"/>
  <c r="BW305" i="2"/>
  <c r="BW306" i="2"/>
  <c r="BW307" i="2"/>
  <c r="BW308" i="2"/>
  <c r="BW309" i="2"/>
  <c r="BW310" i="2"/>
  <c r="BW311" i="2"/>
  <c r="BW312" i="2"/>
  <c r="BW313" i="2"/>
  <c r="BW314" i="2"/>
  <c r="BW315" i="2"/>
  <c r="BW316" i="2"/>
  <c r="BW317" i="2"/>
  <c r="BW318" i="2"/>
  <c r="BW319" i="2"/>
  <c r="BW320" i="2"/>
  <c r="BW321" i="2"/>
  <c r="BW322" i="2"/>
  <c r="BW323" i="2"/>
  <c r="BW324" i="2"/>
  <c r="BW325" i="2"/>
  <c r="BW326" i="2"/>
  <c r="BW327" i="2"/>
  <c r="BW328" i="2"/>
  <c r="BW329" i="2"/>
  <c r="BW330" i="2"/>
  <c r="BW331" i="2"/>
  <c r="BW332" i="2"/>
  <c r="BW333" i="2"/>
  <c r="BW334" i="2"/>
  <c r="BW335" i="2"/>
  <c r="BW336" i="2"/>
  <c r="BW337" i="2"/>
  <c r="BW338" i="2"/>
  <c r="BW339" i="2"/>
  <c r="BW340" i="2"/>
  <c r="BW341" i="2"/>
  <c r="BW342" i="2"/>
  <c r="BW343" i="2"/>
  <c r="BW344" i="2"/>
  <c r="BW345" i="2"/>
  <c r="BW346" i="2"/>
  <c r="BW347" i="2"/>
  <c r="BW348" i="2"/>
  <c r="BW349" i="2"/>
  <c r="BW350" i="2"/>
  <c r="BW351" i="2"/>
  <c r="BW352" i="2"/>
  <c r="BW353" i="2"/>
  <c r="BW354" i="2"/>
  <c r="BW355" i="2"/>
  <c r="BW356" i="2"/>
  <c r="BW357" i="2"/>
  <c r="BW358" i="2"/>
  <c r="BW359" i="2"/>
  <c r="BW360" i="2"/>
  <c r="BW361" i="2"/>
  <c r="BW362" i="2"/>
  <c r="BW363" i="2"/>
  <c r="BW364" i="2"/>
  <c r="BW365" i="2"/>
  <c r="BW366" i="2"/>
  <c r="BW367" i="2"/>
  <c r="BW368" i="2"/>
  <c r="BW369" i="2"/>
  <c r="BW370" i="2"/>
  <c r="BW371" i="2"/>
  <c r="BW372" i="2"/>
  <c r="BW373" i="2"/>
  <c r="BW374" i="2"/>
  <c r="BW375" i="2"/>
  <c r="BW376" i="2"/>
  <c r="BW377" i="2"/>
  <c r="BW378" i="2"/>
  <c r="BW379" i="2"/>
  <c r="BW380" i="2"/>
  <c r="BW381" i="2"/>
  <c r="BW382" i="2"/>
  <c r="BW383" i="2"/>
  <c r="BW384" i="2"/>
  <c r="BW385" i="2"/>
  <c r="BW386" i="2"/>
  <c r="BW387" i="2"/>
  <c r="BW388" i="2"/>
  <c r="BW389" i="2"/>
  <c r="BW390" i="2"/>
  <c r="BW391" i="2"/>
  <c r="BW392" i="2"/>
  <c r="BW393" i="2"/>
  <c r="BW394" i="2"/>
  <c r="BW395" i="2"/>
  <c r="BW396" i="2"/>
  <c r="BW397" i="2"/>
  <c r="BW398" i="2"/>
  <c r="BW399" i="2"/>
  <c r="BW400" i="2"/>
  <c r="BW401" i="2"/>
  <c r="BW402" i="2"/>
  <c r="BW403" i="2"/>
  <c r="BW404" i="2"/>
  <c r="BW405" i="2"/>
  <c r="BW406" i="2"/>
  <c r="BW407" i="2"/>
  <c r="BW408" i="2"/>
  <c r="BW409" i="2"/>
  <c r="BW410" i="2"/>
  <c r="BW411" i="2"/>
  <c r="BW412" i="2"/>
  <c r="BW413" i="2"/>
  <c r="BW414" i="2"/>
  <c r="BW415" i="2"/>
  <c r="BW416" i="2"/>
  <c r="BW417" i="2"/>
  <c r="BW418" i="2"/>
  <c r="BW419" i="2"/>
  <c r="BW420" i="2"/>
  <c r="BW421" i="2"/>
  <c r="BW422" i="2"/>
  <c r="BW423" i="2"/>
  <c r="BW424" i="2"/>
  <c r="BW425" i="2"/>
  <c r="BW426" i="2"/>
  <c r="BW427" i="2"/>
  <c r="BW428" i="2"/>
  <c r="BW429" i="2"/>
  <c r="BW430" i="2"/>
  <c r="BW431" i="2"/>
  <c r="BW432" i="2"/>
  <c r="BW433" i="2"/>
  <c r="BW434" i="2"/>
  <c r="BW435" i="2"/>
  <c r="BW436" i="2"/>
  <c r="BW437" i="2"/>
  <c r="BW438" i="2"/>
  <c r="BW439" i="2"/>
  <c r="BW440" i="2"/>
  <c r="BW441" i="2"/>
  <c r="BW442" i="2"/>
  <c r="BW443" i="2"/>
  <c r="BW444" i="2"/>
  <c r="BW445" i="2"/>
  <c r="BW446" i="2"/>
  <c r="BW447" i="2"/>
  <c r="BW448" i="2"/>
  <c r="BW449" i="2"/>
  <c r="BW450" i="2"/>
  <c r="BW451" i="2"/>
  <c r="BW452" i="2"/>
  <c r="BW453" i="2"/>
  <c r="BW454" i="2"/>
  <c r="BW455" i="2"/>
  <c r="BW456" i="2"/>
  <c r="BW457" i="2"/>
  <c r="BW458" i="2"/>
  <c r="BW459" i="2"/>
  <c r="BW460" i="2"/>
  <c r="BW461" i="2"/>
  <c r="BW462" i="2"/>
  <c r="BW463" i="2"/>
  <c r="BW464" i="2"/>
  <c r="BW465" i="2"/>
  <c r="BW466" i="2"/>
  <c r="BW467" i="2"/>
  <c r="BW468" i="2"/>
  <c r="BW469" i="2"/>
  <c r="BW470" i="2"/>
  <c r="BW471" i="2"/>
  <c r="BW472" i="2"/>
  <c r="BW473" i="2"/>
  <c r="BW474" i="2"/>
  <c r="BW475" i="2"/>
  <c r="BW476" i="2"/>
  <c r="BW477" i="2"/>
  <c r="BW478" i="2"/>
  <c r="BW479" i="2"/>
  <c r="BW480" i="2"/>
  <c r="BW481" i="2"/>
  <c r="BW482" i="2"/>
  <c r="BW483" i="2"/>
  <c r="BW484" i="2"/>
  <c r="BW485" i="2"/>
  <c r="BW486" i="2"/>
  <c r="BW487" i="2"/>
  <c r="BW488" i="2"/>
  <c r="BW489" i="2"/>
  <c r="BW490" i="2"/>
  <c r="BW491" i="2"/>
  <c r="BW492" i="2"/>
  <c r="BW493" i="2"/>
  <c r="BW494" i="2"/>
  <c r="BW495" i="2"/>
  <c r="BW496" i="2"/>
  <c r="BW497" i="2"/>
  <c r="BW498" i="2"/>
  <c r="BW499" i="2"/>
  <c r="BW500" i="2"/>
  <c r="BW501" i="2"/>
  <c r="BW502" i="2"/>
  <c r="BW503" i="2"/>
  <c r="BW504" i="2"/>
  <c r="BW505" i="2"/>
  <c r="BW506" i="2"/>
  <c r="BW507" i="2"/>
  <c r="BW508" i="2"/>
  <c r="BW509" i="2"/>
  <c r="BW510" i="2"/>
  <c r="BW511" i="2"/>
  <c r="BW512" i="2"/>
  <c r="BW513" i="2"/>
  <c r="BW514" i="2"/>
  <c r="BW515" i="2"/>
  <c r="BW516" i="2"/>
  <c r="BW517" i="2"/>
  <c r="BW518" i="2"/>
  <c r="BW519" i="2"/>
  <c r="BW520" i="2"/>
  <c r="BW521" i="2"/>
  <c r="BW522" i="2"/>
  <c r="BW523" i="2"/>
  <c r="BW524" i="2"/>
  <c r="BW525" i="2"/>
  <c r="BW526" i="2"/>
  <c r="BW527" i="2"/>
  <c r="BW528" i="2"/>
  <c r="BW529" i="2"/>
  <c r="BW530" i="2"/>
  <c r="BW531" i="2"/>
  <c r="BW532" i="2"/>
  <c r="BW533" i="2"/>
  <c r="BW534" i="2"/>
  <c r="BW535" i="2"/>
  <c r="BW536" i="2"/>
  <c r="BW537" i="2"/>
  <c r="BW538" i="2"/>
  <c r="BW539" i="2"/>
  <c r="BW540" i="2"/>
  <c r="BW541" i="2"/>
  <c r="BW542" i="2"/>
  <c r="BW543" i="2"/>
  <c r="BW544" i="2"/>
  <c r="BW545" i="2"/>
  <c r="BW546" i="2"/>
  <c r="BW547" i="2"/>
  <c r="BW548" i="2"/>
  <c r="BW549" i="2"/>
  <c r="BW550" i="2"/>
  <c r="BW551" i="2"/>
  <c r="BW552" i="2"/>
  <c r="BW553" i="2"/>
  <c r="BW554" i="2"/>
  <c r="BW555" i="2"/>
  <c r="BW556" i="2"/>
  <c r="BW557" i="2"/>
  <c r="BW558" i="2"/>
  <c r="BW559" i="2"/>
  <c r="BW560" i="2"/>
  <c r="BW561" i="2"/>
  <c r="BW562" i="2"/>
  <c r="BW563" i="2"/>
  <c r="BW564" i="2"/>
  <c r="BW565" i="2"/>
  <c r="BW566" i="2"/>
  <c r="BW567" i="2"/>
  <c r="BW568" i="2"/>
  <c r="BW569" i="2"/>
  <c r="BW570" i="2"/>
  <c r="BW571" i="2"/>
  <c r="BW572" i="2"/>
  <c r="BW573" i="2"/>
  <c r="BW574" i="2"/>
  <c r="BW575" i="2"/>
  <c r="BW576" i="2"/>
  <c r="BW577" i="2"/>
  <c r="BW578" i="2"/>
  <c r="BW579" i="2"/>
  <c r="BW580" i="2"/>
  <c r="BW581" i="2"/>
  <c r="BW582" i="2"/>
  <c r="BW583" i="2"/>
  <c r="BW584" i="2"/>
  <c r="BW585" i="2"/>
  <c r="BW586" i="2"/>
  <c r="BW587" i="2"/>
  <c r="BW588" i="2"/>
  <c r="BW589" i="2"/>
  <c r="BW590" i="2"/>
  <c r="BW591" i="2"/>
  <c r="BW592" i="2"/>
  <c r="BW593" i="2"/>
  <c r="BW594" i="2"/>
  <c r="BW595" i="2"/>
  <c r="BW596" i="2"/>
  <c r="BW597" i="2"/>
  <c r="BW598" i="2"/>
  <c r="BW599" i="2"/>
  <c r="BW600" i="2"/>
  <c r="BW601" i="2"/>
  <c r="BW602" i="2"/>
  <c r="BW603" i="2"/>
  <c r="BW604" i="2"/>
  <c r="BW605" i="2"/>
  <c r="BW606" i="2"/>
  <c r="BW607" i="2"/>
  <c r="BW608" i="2"/>
  <c r="BW609" i="2"/>
  <c r="BW610" i="2"/>
  <c r="BW611" i="2"/>
  <c r="BW612" i="2"/>
  <c r="BW613" i="2"/>
  <c r="BW614" i="2"/>
  <c r="BW15" i="2"/>
  <c r="BV16" i="2"/>
  <c r="BV17" i="2"/>
  <c r="BV18" i="2"/>
  <c r="BV19" i="2"/>
  <c r="BV20" i="2"/>
  <c r="BV21" i="2"/>
  <c r="BV22" i="2"/>
  <c r="BV23" i="2"/>
  <c r="BV24" i="2"/>
  <c r="BV25" i="2"/>
  <c r="BV26" i="2"/>
  <c r="BV27" i="2"/>
  <c r="BV28" i="2"/>
  <c r="BV29" i="2"/>
  <c r="BV30" i="2"/>
  <c r="BV31" i="2"/>
  <c r="BV32" i="2"/>
  <c r="BV33" i="2"/>
  <c r="BV34" i="2"/>
  <c r="BV35" i="2"/>
  <c r="BV36" i="2"/>
  <c r="BV37" i="2"/>
  <c r="BV38" i="2"/>
  <c r="BV39" i="2"/>
  <c r="BV40" i="2"/>
  <c r="BV41" i="2"/>
  <c r="BV42" i="2"/>
  <c r="BV43" i="2"/>
  <c r="BV44" i="2"/>
  <c r="BV45" i="2"/>
  <c r="BV46" i="2"/>
  <c r="BV47" i="2"/>
  <c r="BV48" i="2"/>
  <c r="BV49" i="2"/>
  <c r="BV50" i="2"/>
  <c r="BV51" i="2"/>
  <c r="BV52" i="2"/>
  <c r="BV53" i="2"/>
  <c r="BV54" i="2"/>
  <c r="BV55" i="2"/>
  <c r="BV56" i="2"/>
  <c r="BV57" i="2"/>
  <c r="BV58" i="2"/>
  <c r="BV59" i="2"/>
  <c r="BV60" i="2"/>
  <c r="BV61" i="2"/>
  <c r="BV62" i="2"/>
  <c r="BV63" i="2"/>
  <c r="BV64" i="2"/>
  <c r="BV65" i="2"/>
  <c r="BV66" i="2"/>
  <c r="BV67" i="2"/>
  <c r="BV68" i="2"/>
  <c r="BV69" i="2"/>
  <c r="BV70" i="2"/>
  <c r="BV71" i="2"/>
  <c r="BV72" i="2"/>
  <c r="BV73" i="2"/>
  <c r="BV74" i="2"/>
  <c r="BV75" i="2"/>
  <c r="BV76" i="2"/>
  <c r="BV77" i="2"/>
  <c r="BV78" i="2"/>
  <c r="BV79" i="2"/>
  <c r="BV80" i="2"/>
  <c r="BV81" i="2"/>
  <c r="BV82" i="2"/>
  <c r="BV83" i="2"/>
  <c r="BV84" i="2"/>
  <c r="BV85" i="2"/>
  <c r="BV86" i="2"/>
  <c r="BV87" i="2"/>
  <c r="BV88" i="2"/>
  <c r="BV89" i="2"/>
  <c r="BV90" i="2"/>
  <c r="BV91" i="2"/>
  <c r="BV92" i="2"/>
  <c r="BV93" i="2"/>
  <c r="BV94" i="2"/>
  <c r="BV95" i="2"/>
  <c r="BV96" i="2"/>
  <c r="BV97" i="2"/>
  <c r="BV98" i="2"/>
  <c r="BV99" i="2"/>
  <c r="BV100" i="2"/>
  <c r="BV101" i="2"/>
  <c r="BV102" i="2"/>
  <c r="BV103" i="2"/>
  <c r="BV104" i="2"/>
  <c r="BV105" i="2"/>
  <c r="BV106" i="2"/>
  <c r="BV107" i="2"/>
  <c r="BV108" i="2"/>
  <c r="BV109" i="2"/>
  <c r="BV110" i="2"/>
  <c r="BV111" i="2"/>
  <c r="BV112" i="2"/>
  <c r="BV113" i="2"/>
  <c r="BV114" i="2"/>
  <c r="BV115" i="2"/>
  <c r="BV116" i="2"/>
  <c r="BV117" i="2"/>
  <c r="BV118" i="2"/>
  <c r="BV119" i="2"/>
  <c r="BV120" i="2"/>
  <c r="BV121" i="2"/>
  <c r="BV122" i="2"/>
  <c r="BV123" i="2"/>
  <c r="BV124" i="2"/>
  <c r="BV125" i="2"/>
  <c r="BV126" i="2"/>
  <c r="BV127" i="2"/>
  <c r="BV128" i="2"/>
  <c r="BV129" i="2"/>
  <c r="BV130" i="2"/>
  <c r="BV131" i="2"/>
  <c r="BV132" i="2"/>
  <c r="BV133" i="2"/>
  <c r="BV134" i="2"/>
  <c r="BV135" i="2"/>
  <c r="BV136" i="2"/>
  <c r="BV137" i="2"/>
  <c r="BV138" i="2"/>
  <c r="BV139" i="2"/>
  <c r="BV140" i="2"/>
  <c r="BV141" i="2"/>
  <c r="BV142" i="2"/>
  <c r="BV143" i="2"/>
  <c r="BV144" i="2"/>
  <c r="BV145" i="2"/>
  <c r="BV146" i="2"/>
  <c r="BV147" i="2"/>
  <c r="BV148" i="2"/>
  <c r="BV149" i="2"/>
  <c r="BV150" i="2"/>
  <c r="BV151" i="2"/>
  <c r="BV152" i="2"/>
  <c r="BV153" i="2"/>
  <c r="BV154" i="2"/>
  <c r="BV155" i="2"/>
  <c r="BV156" i="2"/>
  <c r="BV157" i="2"/>
  <c r="BV158" i="2"/>
  <c r="BV159" i="2"/>
  <c r="BV160" i="2"/>
  <c r="BV161" i="2"/>
  <c r="BV162" i="2"/>
  <c r="BV163" i="2"/>
  <c r="BV164" i="2"/>
  <c r="BV165" i="2"/>
  <c r="BV166" i="2"/>
  <c r="BV167" i="2"/>
  <c r="BV168" i="2"/>
  <c r="BV169" i="2"/>
  <c r="BV170" i="2"/>
  <c r="BV171" i="2"/>
  <c r="BV172" i="2"/>
  <c r="BV173" i="2"/>
  <c r="BV174" i="2"/>
  <c r="BV175" i="2"/>
  <c r="BV176" i="2"/>
  <c r="BV177" i="2"/>
  <c r="BV178" i="2"/>
  <c r="BV179" i="2"/>
  <c r="BV180" i="2"/>
  <c r="BV181" i="2"/>
  <c r="BV182" i="2"/>
  <c r="BV183" i="2"/>
  <c r="BV184" i="2"/>
  <c r="BV185" i="2"/>
  <c r="BV186" i="2"/>
  <c r="BV187" i="2"/>
  <c r="BV188" i="2"/>
  <c r="BV189" i="2"/>
  <c r="BV190" i="2"/>
  <c r="BV191" i="2"/>
  <c r="BV192" i="2"/>
  <c r="BV193" i="2"/>
  <c r="BV194" i="2"/>
  <c r="BV195" i="2"/>
  <c r="BV196" i="2"/>
  <c r="BV197" i="2"/>
  <c r="BV198" i="2"/>
  <c r="BV199" i="2"/>
  <c r="BV200" i="2"/>
  <c r="BV201" i="2"/>
  <c r="BV202" i="2"/>
  <c r="BV203" i="2"/>
  <c r="BV204" i="2"/>
  <c r="BV205" i="2"/>
  <c r="BV206" i="2"/>
  <c r="BV207" i="2"/>
  <c r="BV208" i="2"/>
  <c r="BV209" i="2"/>
  <c r="BV210" i="2"/>
  <c r="BV211" i="2"/>
  <c r="BV212" i="2"/>
  <c r="BV213" i="2"/>
  <c r="BV214" i="2"/>
  <c r="BV215" i="2"/>
  <c r="BV216" i="2"/>
  <c r="BV217" i="2"/>
  <c r="BV218" i="2"/>
  <c r="BV219" i="2"/>
  <c r="BV220" i="2"/>
  <c r="BV221" i="2"/>
  <c r="BV222" i="2"/>
  <c r="BV223" i="2"/>
  <c r="BV224" i="2"/>
  <c r="BV225" i="2"/>
  <c r="BV226" i="2"/>
  <c r="BV227" i="2"/>
  <c r="BV228" i="2"/>
  <c r="BV229" i="2"/>
  <c r="BV230" i="2"/>
  <c r="BV231" i="2"/>
  <c r="BV232" i="2"/>
  <c r="BV233" i="2"/>
  <c r="BV234" i="2"/>
  <c r="BV235" i="2"/>
  <c r="BV236" i="2"/>
  <c r="BV237" i="2"/>
  <c r="BV238" i="2"/>
  <c r="BV239" i="2"/>
  <c r="BV240" i="2"/>
  <c r="BV241" i="2"/>
  <c r="BV242" i="2"/>
  <c r="BV243" i="2"/>
  <c r="BV244" i="2"/>
  <c r="BV245" i="2"/>
  <c r="BV246" i="2"/>
  <c r="BV247" i="2"/>
  <c r="BV248" i="2"/>
  <c r="BV249" i="2"/>
  <c r="BV250" i="2"/>
  <c r="BV251" i="2"/>
  <c r="BV252" i="2"/>
  <c r="BV253" i="2"/>
  <c r="BV254" i="2"/>
  <c r="BV255" i="2"/>
  <c r="BV256" i="2"/>
  <c r="BV257" i="2"/>
  <c r="BV258" i="2"/>
  <c r="BV259" i="2"/>
  <c r="BV260" i="2"/>
  <c r="BV261" i="2"/>
  <c r="BV262" i="2"/>
  <c r="BV263" i="2"/>
  <c r="BV264" i="2"/>
  <c r="BV265" i="2"/>
  <c r="BV266" i="2"/>
  <c r="BV267" i="2"/>
  <c r="BV268" i="2"/>
  <c r="BV269" i="2"/>
  <c r="BV270" i="2"/>
  <c r="BV271" i="2"/>
  <c r="BV272" i="2"/>
  <c r="BV273" i="2"/>
  <c r="BV274" i="2"/>
  <c r="BV275" i="2"/>
  <c r="BV276" i="2"/>
  <c r="BV277" i="2"/>
  <c r="BV278" i="2"/>
  <c r="BV279" i="2"/>
  <c r="BV280" i="2"/>
  <c r="BV281" i="2"/>
  <c r="BV282" i="2"/>
  <c r="BV283" i="2"/>
  <c r="BV284" i="2"/>
  <c r="BV285" i="2"/>
  <c r="BV286" i="2"/>
  <c r="BV287" i="2"/>
  <c r="BV288" i="2"/>
  <c r="BV289" i="2"/>
  <c r="BV290" i="2"/>
  <c r="BV291" i="2"/>
  <c r="BV292" i="2"/>
  <c r="BV293" i="2"/>
  <c r="BV294" i="2"/>
  <c r="BV295" i="2"/>
  <c r="BV296" i="2"/>
  <c r="BV297" i="2"/>
  <c r="BV298" i="2"/>
  <c r="BV299" i="2"/>
  <c r="BV300" i="2"/>
  <c r="BV301" i="2"/>
  <c r="BV302" i="2"/>
  <c r="BV303" i="2"/>
  <c r="BV304" i="2"/>
  <c r="BV305" i="2"/>
  <c r="BV306" i="2"/>
  <c r="BV307" i="2"/>
  <c r="BV308" i="2"/>
  <c r="BV309" i="2"/>
  <c r="BV310" i="2"/>
  <c r="BV311" i="2"/>
  <c r="BV312" i="2"/>
  <c r="BV313" i="2"/>
  <c r="BV314" i="2"/>
  <c r="BV315" i="2"/>
  <c r="BV316" i="2"/>
  <c r="BV317" i="2"/>
  <c r="BV318" i="2"/>
  <c r="BV319" i="2"/>
  <c r="BV320" i="2"/>
  <c r="BV321" i="2"/>
  <c r="BV322" i="2"/>
  <c r="BV323" i="2"/>
  <c r="BV324" i="2"/>
  <c r="BV325" i="2"/>
  <c r="BV326" i="2"/>
  <c r="BV327" i="2"/>
  <c r="BV328" i="2"/>
  <c r="BV329" i="2"/>
  <c r="BV330" i="2"/>
  <c r="BV331" i="2"/>
  <c r="BV332" i="2"/>
  <c r="BV333" i="2"/>
  <c r="BV334" i="2"/>
  <c r="BV335" i="2"/>
  <c r="BV336" i="2"/>
  <c r="BV337" i="2"/>
  <c r="BV338" i="2"/>
  <c r="BV339" i="2"/>
  <c r="BV340" i="2"/>
  <c r="BV341" i="2"/>
  <c r="BV342" i="2"/>
  <c r="BV343" i="2"/>
  <c r="BV344" i="2"/>
  <c r="BV345" i="2"/>
  <c r="BV346" i="2"/>
  <c r="BV347" i="2"/>
  <c r="BV348" i="2"/>
  <c r="BV349" i="2"/>
  <c r="BV350" i="2"/>
  <c r="BV351" i="2"/>
  <c r="BV352" i="2"/>
  <c r="BV353" i="2"/>
  <c r="BV354" i="2"/>
  <c r="BV355" i="2"/>
  <c r="BV356" i="2"/>
  <c r="BV357" i="2"/>
  <c r="BV358" i="2"/>
  <c r="BV359" i="2"/>
  <c r="BV360" i="2"/>
  <c r="BV361" i="2"/>
  <c r="BV362" i="2"/>
  <c r="BV363" i="2"/>
  <c r="BV364" i="2"/>
  <c r="BV365" i="2"/>
  <c r="BV366" i="2"/>
  <c r="BV367" i="2"/>
  <c r="BV368" i="2"/>
  <c r="BV369" i="2"/>
  <c r="BV370" i="2"/>
  <c r="BV371" i="2"/>
  <c r="BV372" i="2"/>
  <c r="BV373" i="2"/>
  <c r="BV374" i="2"/>
  <c r="BV375" i="2"/>
  <c r="BV376" i="2"/>
  <c r="BV377" i="2"/>
  <c r="BV378" i="2"/>
  <c r="BV379" i="2"/>
  <c r="BV380" i="2"/>
  <c r="BV381" i="2"/>
  <c r="BV382" i="2"/>
  <c r="BV383" i="2"/>
  <c r="BV384" i="2"/>
  <c r="BV385" i="2"/>
  <c r="BV386" i="2"/>
  <c r="BV387" i="2"/>
  <c r="BV388" i="2"/>
  <c r="BV389" i="2"/>
  <c r="BV390" i="2"/>
  <c r="BV391" i="2"/>
  <c r="BV392" i="2"/>
  <c r="BV393" i="2"/>
  <c r="BV394" i="2"/>
  <c r="BV395" i="2"/>
  <c r="BV396" i="2"/>
  <c r="BV397" i="2"/>
  <c r="BV398" i="2"/>
  <c r="BV399" i="2"/>
  <c r="BV400" i="2"/>
  <c r="BV401" i="2"/>
  <c r="BV402" i="2"/>
  <c r="BV403" i="2"/>
  <c r="BV404" i="2"/>
  <c r="BV405" i="2"/>
  <c r="BV406" i="2"/>
  <c r="BV407" i="2"/>
  <c r="BV408" i="2"/>
  <c r="BV409" i="2"/>
  <c r="BV410" i="2"/>
  <c r="BV411" i="2"/>
  <c r="BV412" i="2"/>
  <c r="BV413" i="2"/>
  <c r="BV414" i="2"/>
  <c r="BV415" i="2"/>
  <c r="BV416" i="2"/>
  <c r="BV417" i="2"/>
  <c r="BV418" i="2"/>
  <c r="BV419" i="2"/>
  <c r="BV420" i="2"/>
  <c r="BV421" i="2"/>
  <c r="BV422" i="2"/>
  <c r="BV423" i="2"/>
  <c r="BV424" i="2"/>
  <c r="BV425" i="2"/>
  <c r="BV426" i="2"/>
  <c r="BV427" i="2"/>
  <c r="BV428" i="2"/>
  <c r="BV429" i="2"/>
  <c r="BV430" i="2"/>
  <c r="BV431" i="2"/>
  <c r="BV432" i="2"/>
  <c r="BV433" i="2"/>
  <c r="BV434" i="2"/>
  <c r="BV435" i="2"/>
  <c r="BV436" i="2"/>
  <c r="BV437" i="2"/>
  <c r="BV438" i="2"/>
  <c r="BV439" i="2"/>
  <c r="BV440" i="2"/>
  <c r="BV441" i="2"/>
  <c r="BV442" i="2"/>
  <c r="BV443" i="2"/>
  <c r="BV444" i="2"/>
  <c r="BV445" i="2"/>
  <c r="BV446" i="2"/>
  <c r="BV447" i="2"/>
  <c r="BV448" i="2"/>
  <c r="BV449" i="2"/>
  <c r="BV450" i="2"/>
  <c r="BV451" i="2"/>
  <c r="BV452" i="2"/>
  <c r="BV453" i="2"/>
  <c r="BV454" i="2"/>
  <c r="BV455" i="2"/>
  <c r="BV456" i="2"/>
  <c r="BV457" i="2"/>
  <c r="BV458" i="2"/>
  <c r="BV459" i="2"/>
  <c r="BV460" i="2"/>
  <c r="BV461" i="2"/>
  <c r="BV462" i="2"/>
  <c r="BV463" i="2"/>
  <c r="BV464" i="2"/>
  <c r="BV465" i="2"/>
  <c r="BV466" i="2"/>
  <c r="BV467" i="2"/>
  <c r="BV468" i="2"/>
  <c r="BV469" i="2"/>
  <c r="BV470" i="2"/>
  <c r="BV471" i="2"/>
  <c r="BV472" i="2"/>
  <c r="BV473" i="2"/>
  <c r="BV474" i="2"/>
  <c r="BV475" i="2"/>
  <c r="BV476" i="2"/>
  <c r="BV477" i="2"/>
  <c r="BV478" i="2"/>
  <c r="BV479" i="2"/>
  <c r="BV480" i="2"/>
  <c r="BV481" i="2"/>
  <c r="BV482" i="2"/>
  <c r="BV483" i="2"/>
  <c r="BV484" i="2"/>
  <c r="BV485" i="2"/>
  <c r="BV486" i="2"/>
  <c r="BV487" i="2"/>
  <c r="BV488" i="2"/>
  <c r="BV489" i="2"/>
  <c r="BV490" i="2"/>
  <c r="BV491" i="2"/>
  <c r="BV492" i="2"/>
  <c r="BV493" i="2"/>
  <c r="BV494" i="2"/>
  <c r="BV495" i="2"/>
  <c r="BV496" i="2"/>
  <c r="BV497" i="2"/>
  <c r="BV498" i="2"/>
  <c r="BV499" i="2"/>
  <c r="BV500" i="2"/>
  <c r="BV501" i="2"/>
  <c r="BV502" i="2"/>
  <c r="BV503" i="2"/>
  <c r="BV504" i="2"/>
  <c r="BV505" i="2"/>
  <c r="BV506" i="2"/>
  <c r="BV507" i="2"/>
  <c r="BV508" i="2"/>
  <c r="BV509" i="2"/>
  <c r="BV510" i="2"/>
  <c r="BV511" i="2"/>
  <c r="BV512" i="2"/>
  <c r="BV513" i="2"/>
  <c r="BV514" i="2"/>
  <c r="BV515" i="2"/>
  <c r="BV516" i="2"/>
  <c r="BV517" i="2"/>
  <c r="BV518" i="2"/>
  <c r="BV519" i="2"/>
  <c r="BV520" i="2"/>
  <c r="BV521" i="2"/>
  <c r="BV522" i="2"/>
  <c r="BV523" i="2"/>
  <c r="BV524" i="2"/>
  <c r="BV525" i="2"/>
  <c r="BV526" i="2"/>
  <c r="BV527" i="2"/>
  <c r="BV528" i="2"/>
  <c r="BV529" i="2"/>
  <c r="BV530" i="2"/>
  <c r="BV531" i="2"/>
  <c r="BV532" i="2"/>
  <c r="BV533" i="2"/>
  <c r="BV534" i="2"/>
  <c r="BV535" i="2"/>
  <c r="BV536" i="2"/>
  <c r="BV537" i="2"/>
  <c r="BV538" i="2"/>
  <c r="BV539" i="2"/>
  <c r="BV540" i="2"/>
  <c r="BV541" i="2"/>
  <c r="BV542" i="2"/>
  <c r="BV543" i="2"/>
  <c r="BV544" i="2"/>
  <c r="BV545" i="2"/>
  <c r="BV546" i="2"/>
  <c r="BV547" i="2"/>
  <c r="BV548" i="2"/>
  <c r="BV549" i="2"/>
  <c r="BV550" i="2"/>
  <c r="BV551" i="2"/>
  <c r="BV552" i="2"/>
  <c r="BV553" i="2"/>
  <c r="BV554" i="2"/>
  <c r="BV555" i="2"/>
  <c r="BV556" i="2"/>
  <c r="BV557" i="2"/>
  <c r="BV558" i="2"/>
  <c r="BV559" i="2"/>
  <c r="BV560" i="2"/>
  <c r="BV561" i="2"/>
  <c r="BV562" i="2"/>
  <c r="BV563" i="2"/>
  <c r="BV564" i="2"/>
  <c r="BV565" i="2"/>
  <c r="BV566" i="2"/>
  <c r="BV567" i="2"/>
  <c r="BV568" i="2"/>
  <c r="BV569" i="2"/>
  <c r="BV570" i="2"/>
  <c r="BV571" i="2"/>
  <c r="BV572" i="2"/>
  <c r="BV573" i="2"/>
  <c r="BV574" i="2"/>
  <c r="BV575" i="2"/>
  <c r="BV576" i="2"/>
  <c r="BV577" i="2"/>
  <c r="BV578" i="2"/>
  <c r="BV579" i="2"/>
  <c r="BV580" i="2"/>
  <c r="BV581" i="2"/>
  <c r="BV582" i="2"/>
  <c r="BV583" i="2"/>
  <c r="BV584" i="2"/>
  <c r="BV585" i="2"/>
  <c r="BV586" i="2"/>
  <c r="BV587" i="2"/>
  <c r="BV588" i="2"/>
  <c r="BV589" i="2"/>
  <c r="BV590" i="2"/>
  <c r="BV591" i="2"/>
  <c r="BV592" i="2"/>
  <c r="BV593" i="2"/>
  <c r="BV594" i="2"/>
  <c r="BV595" i="2"/>
  <c r="BV596" i="2"/>
  <c r="BV597" i="2"/>
  <c r="BV598" i="2"/>
  <c r="BV599" i="2"/>
  <c r="BV600" i="2"/>
  <c r="BV601" i="2"/>
  <c r="BV602" i="2"/>
  <c r="BV603" i="2"/>
  <c r="BV604" i="2"/>
  <c r="BV605" i="2"/>
  <c r="BV606" i="2"/>
  <c r="BV607" i="2"/>
  <c r="BV608" i="2"/>
  <c r="BV609" i="2"/>
  <c r="BV610" i="2"/>
  <c r="BV611" i="2"/>
  <c r="BV612" i="2"/>
  <c r="BV613" i="2"/>
  <c r="BV614" i="2"/>
  <c r="B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15" i="2"/>
  <c r="BP16" i="2"/>
  <c r="BP17" i="2"/>
  <c r="BP18" i="2"/>
  <c r="BP19" i="2"/>
  <c r="BP20" i="2"/>
  <c r="BP21" i="2"/>
  <c r="BP22" i="2"/>
  <c r="BP23" i="2"/>
  <c r="BP24" i="2"/>
  <c r="BP25" i="2"/>
  <c r="BP26" i="2"/>
  <c r="BP27" i="2"/>
  <c r="BP28" i="2"/>
  <c r="BP29" i="2"/>
  <c r="BP30" i="2"/>
  <c r="BP31" i="2"/>
  <c r="BP32" i="2"/>
  <c r="BP33" i="2"/>
  <c r="BP34" i="2"/>
  <c r="BP35" i="2"/>
  <c r="BP36" i="2"/>
  <c r="BP37" i="2"/>
  <c r="BP38" i="2"/>
  <c r="BP39" i="2"/>
  <c r="BP40" i="2"/>
  <c r="BP41" i="2"/>
  <c r="BP42" i="2"/>
  <c r="BP43" i="2"/>
  <c r="BP44" i="2"/>
  <c r="BP45" i="2"/>
  <c r="BP46" i="2"/>
  <c r="BP47" i="2"/>
  <c r="BP48" i="2"/>
  <c r="BP49" i="2"/>
  <c r="BP50" i="2"/>
  <c r="BP51" i="2"/>
  <c r="BP52" i="2"/>
  <c r="BP53" i="2"/>
  <c r="BP54" i="2"/>
  <c r="BP55" i="2"/>
  <c r="BP56" i="2"/>
  <c r="BP57" i="2"/>
  <c r="BP58" i="2"/>
  <c r="BP59" i="2"/>
  <c r="BP60" i="2"/>
  <c r="BP61" i="2"/>
  <c r="BP62" i="2"/>
  <c r="BP63" i="2"/>
  <c r="BP64" i="2"/>
  <c r="BP65" i="2"/>
  <c r="BP66" i="2"/>
  <c r="BP67" i="2"/>
  <c r="BP68" i="2"/>
  <c r="BP69" i="2"/>
  <c r="BP70" i="2"/>
  <c r="BP71" i="2"/>
  <c r="BP72" i="2"/>
  <c r="BP73" i="2"/>
  <c r="BP74" i="2"/>
  <c r="BP75" i="2"/>
  <c r="BP76" i="2"/>
  <c r="BP77" i="2"/>
  <c r="BP78" i="2"/>
  <c r="BP79" i="2"/>
  <c r="BP80" i="2"/>
  <c r="BP81" i="2"/>
  <c r="BP82" i="2"/>
  <c r="BP83" i="2"/>
  <c r="BP84" i="2"/>
  <c r="BP85" i="2"/>
  <c r="BP86" i="2"/>
  <c r="BP87" i="2"/>
  <c r="BP88" i="2"/>
  <c r="BP89" i="2"/>
  <c r="BP90" i="2"/>
  <c r="BP91" i="2"/>
  <c r="BP92" i="2"/>
  <c r="BP93" i="2"/>
  <c r="BP94" i="2"/>
  <c r="BP95" i="2"/>
  <c r="BP96" i="2"/>
  <c r="BP97" i="2"/>
  <c r="BP98" i="2"/>
  <c r="BP99" i="2"/>
  <c r="BP100" i="2"/>
  <c r="BP101" i="2"/>
  <c r="BP102" i="2"/>
  <c r="BP103" i="2"/>
  <c r="BP104" i="2"/>
  <c r="BP105" i="2"/>
  <c r="BP106" i="2"/>
  <c r="BP107" i="2"/>
  <c r="BP108" i="2"/>
  <c r="BP109" i="2"/>
  <c r="BP110" i="2"/>
  <c r="BP111" i="2"/>
  <c r="BP112" i="2"/>
  <c r="BP113" i="2"/>
  <c r="BP114" i="2"/>
  <c r="BP115" i="2"/>
  <c r="BP116" i="2"/>
  <c r="BP117" i="2"/>
  <c r="BP118" i="2"/>
  <c r="BP119" i="2"/>
  <c r="BP120" i="2"/>
  <c r="BP121" i="2"/>
  <c r="BP122" i="2"/>
  <c r="BP123" i="2"/>
  <c r="BP124" i="2"/>
  <c r="BP125" i="2"/>
  <c r="BP126" i="2"/>
  <c r="BP127" i="2"/>
  <c r="BP128" i="2"/>
  <c r="BP129" i="2"/>
  <c r="BP130" i="2"/>
  <c r="BP131" i="2"/>
  <c r="BP132" i="2"/>
  <c r="BP133" i="2"/>
  <c r="BP134" i="2"/>
  <c r="BP135" i="2"/>
  <c r="BP136" i="2"/>
  <c r="BP137" i="2"/>
  <c r="BP138" i="2"/>
  <c r="BP139" i="2"/>
  <c r="BP140" i="2"/>
  <c r="BP141" i="2"/>
  <c r="BP142" i="2"/>
  <c r="BP143" i="2"/>
  <c r="BP144" i="2"/>
  <c r="BP145" i="2"/>
  <c r="BP146" i="2"/>
  <c r="BP147" i="2"/>
  <c r="BP148" i="2"/>
  <c r="BP149" i="2"/>
  <c r="BP150" i="2"/>
  <c r="BP151" i="2"/>
  <c r="BP152" i="2"/>
  <c r="BP153" i="2"/>
  <c r="BP154" i="2"/>
  <c r="BP155" i="2"/>
  <c r="BP156" i="2"/>
  <c r="BP157" i="2"/>
  <c r="BP158" i="2"/>
  <c r="BP159" i="2"/>
  <c r="BP160" i="2"/>
  <c r="BP161" i="2"/>
  <c r="BP162" i="2"/>
  <c r="BP163" i="2"/>
  <c r="BP164" i="2"/>
  <c r="BP165" i="2"/>
  <c r="BP166" i="2"/>
  <c r="BP167" i="2"/>
  <c r="BP168" i="2"/>
  <c r="BP169" i="2"/>
  <c r="BP170" i="2"/>
  <c r="BP171" i="2"/>
  <c r="BP172" i="2"/>
  <c r="BP173" i="2"/>
  <c r="BP174" i="2"/>
  <c r="BP175" i="2"/>
  <c r="BP176" i="2"/>
  <c r="BP177" i="2"/>
  <c r="BP178" i="2"/>
  <c r="BP179" i="2"/>
  <c r="BP180" i="2"/>
  <c r="BP181" i="2"/>
  <c r="BP182" i="2"/>
  <c r="BP183" i="2"/>
  <c r="BP184" i="2"/>
  <c r="BP185" i="2"/>
  <c r="BP186" i="2"/>
  <c r="BP187" i="2"/>
  <c r="BP188" i="2"/>
  <c r="BP189" i="2"/>
  <c r="BP190" i="2"/>
  <c r="BP191" i="2"/>
  <c r="BP192" i="2"/>
  <c r="BP193" i="2"/>
  <c r="BP194" i="2"/>
  <c r="BP195" i="2"/>
  <c r="BP196" i="2"/>
  <c r="BP197" i="2"/>
  <c r="BP198" i="2"/>
  <c r="BP199" i="2"/>
  <c r="BP200" i="2"/>
  <c r="BP201" i="2"/>
  <c r="BP202" i="2"/>
  <c r="BP203" i="2"/>
  <c r="BP204" i="2"/>
  <c r="BP205" i="2"/>
  <c r="BP206" i="2"/>
  <c r="BP207" i="2"/>
  <c r="BP208" i="2"/>
  <c r="BP209" i="2"/>
  <c r="BP210" i="2"/>
  <c r="BP211" i="2"/>
  <c r="BP212" i="2"/>
  <c r="BP213" i="2"/>
  <c r="BP214" i="2"/>
  <c r="BP215" i="2"/>
  <c r="BP216" i="2"/>
  <c r="BP217" i="2"/>
  <c r="BP218" i="2"/>
  <c r="BP219" i="2"/>
  <c r="BP220" i="2"/>
  <c r="BP221" i="2"/>
  <c r="BP222" i="2"/>
  <c r="BP223" i="2"/>
  <c r="BP224" i="2"/>
  <c r="BP225" i="2"/>
  <c r="BP226" i="2"/>
  <c r="BP227" i="2"/>
  <c r="BP228" i="2"/>
  <c r="BP229" i="2"/>
  <c r="BP230" i="2"/>
  <c r="BP231" i="2"/>
  <c r="BP232" i="2"/>
  <c r="BP233" i="2"/>
  <c r="BP234" i="2"/>
  <c r="BP235" i="2"/>
  <c r="BP236" i="2"/>
  <c r="BP237" i="2"/>
  <c r="BP238" i="2"/>
  <c r="BP239" i="2"/>
  <c r="BP240" i="2"/>
  <c r="BP241" i="2"/>
  <c r="BP242" i="2"/>
  <c r="BP243" i="2"/>
  <c r="BP244" i="2"/>
  <c r="BP245" i="2"/>
  <c r="BP246" i="2"/>
  <c r="BP247" i="2"/>
  <c r="BP248" i="2"/>
  <c r="BP249" i="2"/>
  <c r="BP250" i="2"/>
  <c r="BP251" i="2"/>
  <c r="BP252" i="2"/>
  <c r="BP253" i="2"/>
  <c r="BP254" i="2"/>
  <c r="BP255" i="2"/>
  <c r="BP256" i="2"/>
  <c r="BP257" i="2"/>
  <c r="BP258" i="2"/>
  <c r="BP259" i="2"/>
  <c r="BP260" i="2"/>
  <c r="BP261" i="2"/>
  <c r="BP262" i="2"/>
  <c r="BP263" i="2"/>
  <c r="BP264" i="2"/>
  <c r="BP265" i="2"/>
  <c r="BP266" i="2"/>
  <c r="BP267" i="2"/>
  <c r="BP268" i="2"/>
  <c r="BP269" i="2"/>
  <c r="BP270" i="2"/>
  <c r="BP271" i="2"/>
  <c r="BP272" i="2"/>
  <c r="BP273" i="2"/>
  <c r="BP274" i="2"/>
  <c r="BP275" i="2"/>
  <c r="BP276" i="2"/>
  <c r="BP277" i="2"/>
  <c r="BP278" i="2"/>
  <c r="BP279" i="2"/>
  <c r="BP280" i="2"/>
  <c r="BP281" i="2"/>
  <c r="BP282" i="2"/>
  <c r="BP283" i="2"/>
  <c r="BP284" i="2"/>
  <c r="BP285" i="2"/>
  <c r="BP286" i="2"/>
  <c r="BP287" i="2"/>
  <c r="BP288" i="2"/>
  <c r="BP289" i="2"/>
  <c r="BP290" i="2"/>
  <c r="BP291" i="2"/>
  <c r="BP292" i="2"/>
  <c r="BP293" i="2"/>
  <c r="BP294" i="2"/>
  <c r="BP295" i="2"/>
  <c r="BP296" i="2"/>
  <c r="BP297" i="2"/>
  <c r="BP298" i="2"/>
  <c r="BP299" i="2"/>
  <c r="BP300" i="2"/>
  <c r="BP301" i="2"/>
  <c r="BP302" i="2"/>
  <c r="BP303" i="2"/>
  <c r="BP304" i="2"/>
  <c r="BP305" i="2"/>
  <c r="BP306" i="2"/>
  <c r="BP307" i="2"/>
  <c r="BP308" i="2"/>
  <c r="BP309" i="2"/>
  <c r="BP310" i="2"/>
  <c r="BP311" i="2"/>
  <c r="BP312" i="2"/>
  <c r="BP313" i="2"/>
  <c r="BP314" i="2"/>
  <c r="BP315" i="2"/>
  <c r="BP316" i="2"/>
  <c r="BP317" i="2"/>
  <c r="BP318" i="2"/>
  <c r="BP319" i="2"/>
  <c r="BP320" i="2"/>
  <c r="BP321" i="2"/>
  <c r="BP322" i="2"/>
  <c r="BP323" i="2"/>
  <c r="BP324" i="2"/>
  <c r="BP325" i="2"/>
  <c r="BP326" i="2"/>
  <c r="BP327" i="2"/>
  <c r="BP328" i="2"/>
  <c r="BP329" i="2"/>
  <c r="BP330" i="2"/>
  <c r="BP331" i="2"/>
  <c r="BP332" i="2"/>
  <c r="BP333" i="2"/>
  <c r="BP334" i="2"/>
  <c r="BP335" i="2"/>
  <c r="BP336" i="2"/>
  <c r="BP337" i="2"/>
  <c r="BP338" i="2"/>
  <c r="BP339" i="2"/>
  <c r="BP340" i="2"/>
  <c r="BP341" i="2"/>
  <c r="BP342" i="2"/>
  <c r="BP343" i="2"/>
  <c r="BP344" i="2"/>
  <c r="BP345" i="2"/>
  <c r="BP346" i="2"/>
  <c r="BP347" i="2"/>
  <c r="BP348" i="2"/>
  <c r="BP349" i="2"/>
  <c r="BP350" i="2"/>
  <c r="BP351" i="2"/>
  <c r="BP352" i="2"/>
  <c r="BP353" i="2"/>
  <c r="BP354" i="2"/>
  <c r="BP355" i="2"/>
  <c r="BP356" i="2"/>
  <c r="BP357" i="2"/>
  <c r="BP358" i="2"/>
  <c r="BP359" i="2"/>
  <c r="BP360" i="2"/>
  <c r="BP361" i="2"/>
  <c r="BP362" i="2"/>
  <c r="BP363" i="2"/>
  <c r="BP364" i="2"/>
  <c r="BP365" i="2"/>
  <c r="BP366" i="2"/>
  <c r="BP367" i="2"/>
  <c r="BP368" i="2"/>
  <c r="BP369" i="2"/>
  <c r="BP370" i="2"/>
  <c r="BP371" i="2"/>
  <c r="BP372" i="2"/>
  <c r="BP373" i="2"/>
  <c r="BP374" i="2"/>
  <c r="BP375" i="2"/>
  <c r="BP376" i="2"/>
  <c r="BP377" i="2"/>
  <c r="BP378" i="2"/>
  <c r="BP379" i="2"/>
  <c r="BP380" i="2"/>
  <c r="BP381" i="2"/>
  <c r="BP382" i="2"/>
  <c r="BP383" i="2"/>
  <c r="BP384" i="2"/>
  <c r="BP385" i="2"/>
  <c r="BP386" i="2"/>
  <c r="BP387" i="2"/>
  <c r="BP388" i="2"/>
  <c r="BP389" i="2"/>
  <c r="BP390" i="2"/>
  <c r="BP391" i="2"/>
  <c r="BP392" i="2"/>
  <c r="BP393" i="2"/>
  <c r="BP394" i="2"/>
  <c r="BP395" i="2"/>
  <c r="BP396" i="2"/>
  <c r="BP397" i="2"/>
  <c r="BP398" i="2"/>
  <c r="BP399" i="2"/>
  <c r="BP400" i="2"/>
  <c r="BP401" i="2"/>
  <c r="BP402" i="2"/>
  <c r="BP403" i="2"/>
  <c r="BP404" i="2"/>
  <c r="BP405" i="2"/>
  <c r="BP406" i="2"/>
  <c r="BP407" i="2"/>
  <c r="BP408" i="2"/>
  <c r="BP409" i="2"/>
  <c r="BP410" i="2"/>
  <c r="BP411" i="2"/>
  <c r="BP412" i="2"/>
  <c r="BP413" i="2"/>
  <c r="BP414" i="2"/>
  <c r="BP415" i="2"/>
  <c r="BP416" i="2"/>
  <c r="BP417" i="2"/>
  <c r="BP418" i="2"/>
  <c r="BP419" i="2"/>
  <c r="BP420" i="2"/>
  <c r="BP421" i="2"/>
  <c r="BP422" i="2"/>
  <c r="BP423" i="2"/>
  <c r="BP424" i="2"/>
  <c r="BP425" i="2"/>
  <c r="BP426" i="2"/>
  <c r="BP427" i="2"/>
  <c r="BP428" i="2"/>
  <c r="BP429" i="2"/>
  <c r="BP430" i="2"/>
  <c r="BP431" i="2"/>
  <c r="BP432" i="2"/>
  <c r="BP433" i="2"/>
  <c r="BP434" i="2"/>
  <c r="BP435" i="2"/>
  <c r="BP436" i="2"/>
  <c r="BP437" i="2"/>
  <c r="BP438" i="2"/>
  <c r="BP439" i="2"/>
  <c r="BP440" i="2"/>
  <c r="BP441" i="2"/>
  <c r="BP442" i="2"/>
  <c r="BP443" i="2"/>
  <c r="BP444" i="2"/>
  <c r="BP445" i="2"/>
  <c r="BP446" i="2"/>
  <c r="BP447" i="2"/>
  <c r="BP448" i="2"/>
  <c r="BP449" i="2"/>
  <c r="BP450" i="2"/>
  <c r="BP451" i="2"/>
  <c r="BP452" i="2"/>
  <c r="BP453" i="2"/>
  <c r="BP454" i="2"/>
  <c r="BP455" i="2"/>
  <c r="BP456" i="2"/>
  <c r="BP457" i="2"/>
  <c r="BP458" i="2"/>
  <c r="BP459" i="2"/>
  <c r="BP460" i="2"/>
  <c r="BP461" i="2"/>
  <c r="BP462" i="2"/>
  <c r="BP463" i="2"/>
  <c r="BP464" i="2"/>
  <c r="BP465" i="2"/>
  <c r="BP466" i="2"/>
  <c r="BP467" i="2"/>
  <c r="BP468" i="2"/>
  <c r="BP469" i="2"/>
  <c r="BP470" i="2"/>
  <c r="BP471" i="2"/>
  <c r="BP472" i="2"/>
  <c r="BP473" i="2"/>
  <c r="BP474" i="2"/>
  <c r="BP475" i="2"/>
  <c r="BP476" i="2"/>
  <c r="BP477" i="2"/>
  <c r="BP478" i="2"/>
  <c r="BP479" i="2"/>
  <c r="BP480" i="2"/>
  <c r="BP481" i="2"/>
  <c r="BP482" i="2"/>
  <c r="BP483" i="2"/>
  <c r="BP484" i="2"/>
  <c r="BP485" i="2"/>
  <c r="BP486" i="2"/>
  <c r="BP487" i="2"/>
  <c r="BP488" i="2"/>
  <c r="BP489" i="2"/>
  <c r="BP490" i="2"/>
  <c r="BP491" i="2"/>
  <c r="BP492" i="2"/>
  <c r="BP493" i="2"/>
  <c r="BP494" i="2"/>
  <c r="BP495" i="2"/>
  <c r="BP496" i="2"/>
  <c r="BP497" i="2"/>
  <c r="BP498" i="2"/>
  <c r="BP499" i="2"/>
  <c r="BP500" i="2"/>
  <c r="BP501" i="2"/>
  <c r="BP502" i="2"/>
  <c r="BP503" i="2"/>
  <c r="BP504" i="2"/>
  <c r="BP505" i="2"/>
  <c r="BP506" i="2"/>
  <c r="BP507" i="2"/>
  <c r="BP508" i="2"/>
  <c r="BP509" i="2"/>
  <c r="BP510" i="2"/>
  <c r="BP511" i="2"/>
  <c r="BP512" i="2"/>
  <c r="BP513" i="2"/>
  <c r="BP514" i="2"/>
  <c r="BP515" i="2"/>
  <c r="BP516" i="2"/>
  <c r="BP517" i="2"/>
  <c r="BP518" i="2"/>
  <c r="BP519" i="2"/>
  <c r="BP520" i="2"/>
  <c r="BP521" i="2"/>
  <c r="BP522" i="2"/>
  <c r="BP523" i="2"/>
  <c r="BP524" i="2"/>
  <c r="BP525" i="2"/>
  <c r="BP526" i="2"/>
  <c r="BP527" i="2"/>
  <c r="BP528" i="2"/>
  <c r="BP529" i="2"/>
  <c r="BP530" i="2"/>
  <c r="BP531" i="2"/>
  <c r="BP532" i="2"/>
  <c r="BP533" i="2"/>
  <c r="BP534" i="2"/>
  <c r="BP535" i="2"/>
  <c r="BP536" i="2"/>
  <c r="BP537" i="2"/>
  <c r="BP538" i="2"/>
  <c r="BP539" i="2"/>
  <c r="BP540" i="2"/>
  <c r="BP541" i="2"/>
  <c r="BP542" i="2"/>
  <c r="BP543" i="2"/>
  <c r="BP544" i="2"/>
  <c r="BP545" i="2"/>
  <c r="BP546" i="2"/>
  <c r="BP547" i="2"/>
  <c r="BP548" i="2"/>
  <c r="BP549" i="2"/>
  <c r="BP550" i="2"/>
  <c r="BP551" i="2"/>
  <c r="BP552" i="2"/>
  <c r="BP553" i="2"/>
  <c r="BP554" i="2"/>
  <c r="BP555" i="2"/>
  <c r="BP556" i="2"/>
  <c r="BP557" i="2"/>
  <c r="BP558" i="2"/>
  <c r="BP559" i="2"/>
  <c r="BP560" i="2"/>
  <c r="BP561" i="2"/>
  <c r="BP562" i="2"/>
  <c r="BP563" i="2"/>
  <c r="BP564" i="2"/>
  <c r="BP565" i="2"/>
  <c r="BP566" i="2"/>
  <c r="BP567" i="2"/>
  <c r="BP568" i="2"/>
  <c r="BP569" i="2"/>
  <c r="BP570" i="2"/>
  <c r="BP571" i="2"/>
  <c r="BP572" i="2"/>
  <c r="BP573" i="2"/>
  <c r="BP574" i="2"/>
  <c r="BP575" i="2"/>
  <c r="BP576" i="2"/>
  <c r="BP577" i="2"/>
  <c r="BP578" i="2"/>
  <c r="BP579" i="2"/>
  <c r="BP580" i="2"/>
  <c r="BP581" i="2"/>
  <c r="BP582" i="2"/>
  <c r="BP583" i="2"/>
  <c r="BP584" i="2"/>
  <c r="BP585" i="2"/>
  <c r="BP586" i="2"/>
  <c r="BP587" i="2"/>
  <c r="BP588" i="2"/>
  <c r="BP589" i="2"/>
  <c r="BP590" i="2"/>
  <c r="BP591" i="2"/>
  <c r="BP592" i="2"/>
  <c r="BP593" i="2"/>
  <c r="BP594" i="2"/>
  <c r="BP595" i="2"/>
  <c r="BP596" i="2"/>
  <c r="BP597" i="2"/>
  <c r="BP598" i="2"/>
  <c r="BP599" i="2"/>
  <c r="BP600" i="2"/>
  <c r="BP601" i="2"/>
  <c r="BP602" i="2"/>
  <c r="BP603" i="2"/>
  <c r="BP604" i="2"/>
  <c r="BP605" i="2"/>
  <c r="BP606" i="2"/>
  <c r="BP607" i="2"/>
  <c r="BP608" i="2"/>
  <c r="BP609" i="2"/>
  <c r="BP610" i="2"/>
  <c r="BP611" i="2"/>
  <c r="BP612" i="2"/>
  <c r="BP613" i="2"/>
  <c r="BP614" i="2"/>
  <c r="BP15" i="2"/>
  <c r="EA614" i="2"/>
  <c r="EB614" i="2" s="1"/>
  <c r="DY614" i="2"/>
  <c r="DZ614" i="2" s="1"/>
  <c r="DW614" i="2"/>
  <c r="DX614" i="2" s="1"/>
  <c r="DU614" i="2"/>
  <c r="DV614" i="2" s="1"/>
  <c r="EC614" i="2" s="1"/>
  <c r="CR614" i="2" s="1"/>
  <c r="CT614" i="2" s="1"/>
  <c r="DQ614" i="2"/>
  <c r="DR614" i="2" s="1"/>
  <c r="DS614" i="2" s="1"/>
  <c r="DF614" i="2"/>
  <c r="DJ614" i="2" s="1"/>
  <c r="BO614" i="2"/>
  <c r="BN614" i="2"/>
  <c r="BM614" i="2"/>
  <c r="BL614" i="2"/>
  <c r="BK614" i="2"/>
  <c r="BJ614" i="2"/>
  <c r="BI614" i="2"/>
  <c r="AT614" i="2"/>
  <c r="EA613" i="2"/>
  <c r="EB613" i="2" s="1"/>
  <c r="DY613" i="2"/>
  <c r="DZ613" i="2" s="1"/>
  <c r="DW613" i="2"/>
  <c r="DX613" i="2" s="1"/>
  <c r="DU613" i="2"/>
  <c r="DV613" i="2" s="1"/>
  <c r="EC613" i="2" s="1"/>
  <c r="CR613" i="2" s="1"/>
  <c r="CT613" i="2" s="1"/>
  <c r="DQ613" i="2"/>
  <c r="DR613" i="2" s="1"/>
  <c r="DS613" i="2" s="1"/>
  <c r="DF613" i="2"/>
  <c r="DJ613" i="2" s="1"/>
  <c r="BO613" i="2"/>
  <c r="BN613" i="2"/>
  <c r="BM613" i="2"/>
  <c r="BL613" i="2"/>
  <c r="BK613" i="2"/>
  <c r="BJ613" i="2"/>
  <c r="BI613" i="2"/>
  <c r="AT613" i="2"/>
  <c r="EA612" i="2"/>
  <c r="EB612" i="2" s="1"/>
  <c r="DY612" i="2"/>
  <c r="DZ612" i="2" s="1"/>
  <c r="DW612" i="2"/>
  <c r="DX612" i="2" s="1"/>
  <c r="DU612" i="2"/>
  <c r="DV612" i="2" s="1"/>
  <c r="EC612" i="2" s="1"/>
  <c r="CR612" i="2" s="1"/>
  <c r="CT612" i="2" s="1"/>
  <c r="DQ612" i="2"/>
  <c r="DR612" i="2" s="1"/>
  <c r="DS612" i="2" s="1"/>
  <c r="DF612" i="2"/>
  <c r="DJ612" i="2" s="1"/>
  <c r="BO612" i="2"/>
  <c r="BN612" i="2"/>
  <c r="BM612" i="2"/>
  <c r="BL612" i="2"/>
  <c r="BK612" i="2"/>
  <c r="BJ612" i="2"/>
  <c r="BI612" i="2"/>
  <c r="AT612" i="2"/>
  <c r="EA611" i="2"/>
  <c r="EB611" i="2" s="1"/>
  <c r="DY611" i="2"/>
  <c r="DZ611" i="2" s="1"/>
  <c r="DW611" i="2"/>
  <c r="DX611" i="2" s="1"/>
  <c r="DU611" i="2"/>
  <c r="DV611" i="2" s="1"/>
  <c r="EC611" i="2" s="1"/>
  <c r="CR611" i="2" s="1"/>
  <c r="CT611" i="2" s="1"/>
  <c r="DQ611" i="2"/>
  <c r="DR611" i="2" s="1"/>
  <c r="DS611" i="2" s="1"/>
  <c r="DF611" i="2"/>
  <c r="DJ611" i="2" s="1"/>
  <c r="BO611" i="2"/>
  <c r="BN611" i="2"/>
  <c r="BM611" i="2"/>
  <c r="BL611" i="2"/>
  <c r="BK611" i="2"/>
  <c r="BJ611" i="2"/>
  <c r="BI611" i="2"/>
  <c r="AT611" i="2"/>
  <c r="EA610" i="2"/>
  <c r="EB610" i="2" s="1"/>
  <c r="DY610" i="2"/>
  <c r="DZ610" i="2" s="1"/>
  <c r="DW610" i="2"/>
  <c r="DX610" i="2" s="1"/>
  <c r="DU610" i="2"/>
  <c r="DV610" i="2" s="1"/>
  <c r="EC610" i="2" s="1"/>
  <c r="CR610" i="2" s="1"/>
  <c r="CT610" i="2" s="1"/>
  <c r="DQ610" i="2"/>
  <c r="DR610" i="2" s="1"/>
  <c r="DS610" i="2" s="1"/>
  <c r="DF610" i="2"/>
  <c r="DJ610" i="2" s="1"/>
  <c r="BO610" i="2"/>
  <c r="BN610" i="2"/>
  <c r="BM610" i="2"/>
  <c r="BL610" i="2"/>
  <c r="BK610" i="2"/>
  <c r="BJ610" i="2"/>
  <c r="BI610" i="2"/>
  <c r="AT610" i="2"/>
  <c r="EA609" i="2"/>
  <c r="EB609" i="2" s="1"/>
  <c r="DY609" i="2"/>
  <c r="DZ609" i="2" s="1"/>
  <c r="DW609" i="2"/>
  <c r="DX609" i="2" s="1"/>
  <c r="DU609" i="2"/>
  <c r="DV609" i="2" s="1"/>
  <c r="EC609" i="2" s="1"/>
  <c r="CR609" i="2" s="1"/>
  <c r="CT609" i="2" s="1"/>
  <c r="DN609" i="2" s="1"/>
  <c r="DO609" i="2" s="1"/>
  <c r="DQ609" i="2"/>
  <c r="DR609" i="2" s="1"/>
  <c r="DS609" i="2" s="1"/>
  <c r="DF609" i="2"/>
  <c r="DJ609" i="2" s="1"/>
  <c r="BO609" i="2"/>
  <c r="BN609" i="2"/>
  <c r="BM609" i="2"/>
  <c r="BL609" i="2"/>
  <c r="BK609" i="2"/>
  <c r="BJ609" i="2"/>
  <c r="BI609" i="2"/>
  <c r="AT609" i="2"/>
  <c r="EA608" i="2"/>
  <c r="EB608" i="2" s="1"/>
  <c r="DY608" i="2"/>
  <c r="DZ608" i="2" s="1"/>
  <c r="DW608" i="2"/>
  <c r="DX608" i="2" s="1"/>
  <c r="DU608" i="2"/>
  <c r="DV608" i="2" s="1"/>
  <c r="EC608" i="2" s="1"/>
  <c r="CR608" i="2" s="1"/>
  <c r="CT608" i="2" s="1"/>
  <c r="DQ608" i="2"/>
  <c r="DR608" i="2" s="1"/>
  <c r="DS608" i="2" s="1"/>
  <c r="DF608" i="2"/>
  <c r="DJ608" i="2" s="1"/>
  <c r="BO608" i="2"/>
  <c r="BN608" i="2"/>
  <c r="BM608" i="2"/>
  <c r="BL608" i="2"/>
  <c r="BK608" i="2"/>
  <c r="BJ608" i="2"/>
  <c r="BI608" i="2"/>
  <c r="AT608" i="2"/>
  <c r="EA607" i="2"/>
  <c r="EB607" i="2" s="1"/>
  <c r="DY607" i="2"/>
  <c r="DZ607" i="2" s="1"/>
  <c r="DW607" i="2"/>
  <c r="DX607" i="2" s="1"/>
  <c r="DU607" i="2"/>
  <c r="DV607" i="2" s="1"/>
  <c r="EC607" i="2" s="1"/>
  <c r="CR607" i="2" s="1"/>
  <c r="CT607" i="2" s="1"/>
  <c r="DQ607" i="2"/>
  <c r="DR607" i="2" s="1"/>
  <c r="DS607" i="2" s="1"/>
  <c r="DF607" i="2"/>
  <c r="DJ607" i="2" s="1"/>
  <c r="BO607" i="2"/>
  <c r="BN607" i="2"/>
  <c r="BM607" i="2"/>
  <c r="BL607" i="2"/>
  <c r="BK607" i="2"/>
  <c r="BJ607" i="2"/>
  <c r="BI607" i="2"/>
  <c r="AT607" i="2"/>
  <c r="EA606" i="2"/>
  <c r="EB606" i="2" s="1"/>
  <c r="DY606" i="2"/>
  <c r="DZ606" i="2" s="1"/>
  <c r="DW606" i="2"/>
  <c r="DX606" i="2" s="1"/>
  <c r="DU606" i="2"/>
  <c r="DV606" i="2" s="1"/>
  <c r="EC606" i="2" s="1"/>
  <c r="CR606" i="2" s="1"/>
  <c r="CT606" i="2" s="1"/>
  <c r="DQ606" i="2"/>
  <c r="DR606" i="2" s="1"/>
  <c r="DS606" i="2" s="1"/>
  <c r="DF606" i="2"/>
  <c r="DJ606" i="2" s="1"/>
  <c r="BO606" i="2"/>
  <c r="BN606" i="2"/>
  <c r="BM606" i="2"/>
  <c r="BL606" i="2"/>
  <c r="BK606" i="2"/>
  <c r="BJ606" i="2"/>
  <c r="BI606" i="2"/>
  <c r="AT606" i="2"/>
  <c r="EA605" i="2"/>
  <c r="EB605" i="2" s="1"/>
  <c r="DY605" i="2"/>
  <c r="DZ605" i="2" s="1"/>
  <c r="DW605" i="2"/>
  <c r="DX605" i="2" s="1"/>
  <c r="DU605" i="2"/>
  <c r="DV605" i="2" s="1"/>
  <c r="EC605" i="2" s="1"/>
  <c r="CR605" i="2" s="1"/>
  <c r="CT605" i="2" s="1"/>
  <c r="DQ605" i="2"/>
  <c r="DR605" i="2" s="1"/>
  <c r="DS605" i="2" s="1"/>
  <c r="DF605" i="2"/>
  <c r="DJ605" i="2" s="1"/>
  <c r="BO605" i="2"/>
  <c r="BN605" i="2"/>
  <c r="BM605" i="2"/>
  <c r="BL605" i="2"/>
  <c r="BK605" i="2"/>
  <c r="BJ605" i="2"/>
  <c r="BI605" i="2"/>
  <c r="AT605" i="2"/>
  <c r="EA604" i="2"/>
  <c r="EB604" i="2" s="1"/>
  <c r="DY604" i="2"/>
  <c r="DZ604" i="2" s="1"/>
  <c r="DW604" i="2"/>
  <c r="DX604" i="2" s="1"/>
  <c r="DU604" i="2"/>
  <c r="DV604" i="2" s="1"/>
  <c r="EC604" i="2" s="1"/>
  <c r="CR604" i="2" s="1"/>
  <c r="CT604" i="2" s="1"/>
  <c r="DN604" i="2" s="1"/>
  <c r="DO604" i="2" s="1"/>
  <c r="DQ604" i="2"/>
  <c r="DR604" i="2" s="1"/>
  <c r="DS604" i="2" s="1"/>
  <c r="DF604" i="2"/>
  <c r="DJ604" i="2" s="1"/>
  <c r="BO604" i="2"/>
  <c r="BN604" i="2"/>
  <c r="BM604" i="2"/>
  <c r="BL604" i="2"/>
  <c r="BK604" i="2"/>
  <c r="BJ604" i="2"/>
  <c r="BI604" i="2"/>
  <c r="AT604" i="2"/>
  <c r="EA603" i="2"/>
  <c r="EB603" i="2" s="1"/>
  <c r="DY603" i="2"/>
  <c r="DZ603" i="2" s="1"/>
  <c r="DW603" i="2"/>
  <c r="DX603" i="2" s="1"/>
  <c r="DU603" i="2"/>
  <c r="DV603" i="2" s="1"/>
  <c r="EC603" i="2" s="1"/>
  <c r="CR603" i="2" s="1"/>
  <c r="CT603" i="2" s="1"/>
  <c r="DQ603" i="2"/>
  <c r="DR603" i="2" s="1"/>
  <c r="DS603" i="2" s="1"/>
  <c r="DF603" i="2"/>
  <c r="DJ603" i="2" s="1"/>
  <c r="BO603" i="2"/>
  <c r="BN603" i="2"/>
  <c r="BM603" i="2"/>
  <c r="BL603" i="2"/>
  <c r="BK603" i="2"/>
  <c r="BJ603" i="2"/>
  <c r="BI603" i="2"/>
  <c r="AT603" i="2"/>
  <c r="EA602" i="2"/>
  <c r="EB602" i="2" s="1"/>
  <c r="DY602" i="2"/>
  <c r="DZ602" i="2" s="1"/>
  <c r="DW602" i="2"/>
  <c r="DX602" i="2" s="1"/>
  <c r="DU602" i="2"/>
  <c r="DV602" i="2" s="1"/>
  <c r="EC602" i="2" s="1"/>
  <c r="CR602" i="2" s="1"/>
  <c r="CT602" i="2" s="1"/>
  <c r="DQ602" i="2"/>
  <c r="DR602" i="2" s="1"/>
  <c r="DS602" i="2" s="1"/>
  <c r="DF602" i="2"/>
  <c r="DJ602" i="2" s="1"/>
  <c r="BO602" i="2"/>
  <c r="BN602" i="2"/>
  <c r="BM602" i="2"/>
  <c r="BL602" i="2"/>
  <c r="BK602" i="2"/>
  <c r="BJ602" i="2"/>
  <c r="BI602" i="2"/>
  <c r="AT602" i="2"/>
  <c r="EA601" i="2"/>
  <c r="EB601" i="2" s="1"/>
  <c r="DY601" i="2"/>
  <c r="DZ601" i="2" s="1"/>
  <c r="DW601" i="2"/>
  <c r="DX601" i="2" s="1"/>
  <c r="DU601" i="2"/>
  <c r="DV601" i="2" s="1"/>
  <c r="EC601" i="2" s="1"/>
  <c r="CR601" i="2" s="1"/>
  <c r="CT601" i="2" s="1"/>
  <c r="DQ601" i="2"/>
  <c r="DR601" i="2" s="1"/>
  <c r="DS601" i="2" s="1"/>
  <c r="DF601" i="2"/>
  <c r="DJ601" i="2" s="1"/>
  <c r="BO601" i="2"/>
  <c r="BN601" i="2"/>
  <c r="BM601" i="2"/>
  <c r="BL601" i="2"/>
  <c r="BK601" i="2"/>
  <c r="BJ601" i="2"/>
  <c r="BI601" i="2"/>
  <c r="AT601" i="2"/>
  <c r="EA600" i="2"/>
  <c r="EB600" i="2" s="1"/>
  <c r="DY600" i="2"/>
  <c r="DZ600" i="2" s="1"/>
  <c r="DW600" i="2"/>
  <c r="DX600" i="2" s="1"/>
  <c r="DU600" i="2"/>
  <c r="DV600" i="2" s="1"/>
  <c r="EC600" i="2" s="1"/>
  <c r="CR600" i="2" s="1"/>
  <c r="CT600" i="2" s="1"/>
  <c r="DQ600" i="2"/>
  <c r="DR600" i="2" s="1"/>
  <c r="DS600" i="2" s="1"/>
  <c r="DF600" i="2"/>
  <c r="DJ600" i="2" s="1"/>
  <c r="BO600" i="2"/>
  <c r="BN600" i="2"/>
  <c r="BM600" i="2"/>
  <c r="BL600" i="2"/>
  <c r="BK600" i="2"/>
  <c r="BJ600" i="2"/>
  <c r="BI600" i="2"/>
  <c r="AT600" i="2"/>
  <c r="EA599" i="2"/>
  <c r="EB599" i="2" s="1"/>
  <c r="DY599" i="2"/>
  <c r="DZ599" i="2" s="1"/>
  <c r="DW599" i="2"/>
  <c r="DX599" i="2" s="1"/>
  <c r="DU599" i="2"/>
  <c r="DV599" i="2" s="1"/>
  <c r="EC599" i="2" s="1"/>
  <c r="CR599" i="2" s="1"/>
  <c r="CT599" i="2" s="1"/>
  <c r="DN599" i="2" s="1"/>
  <c r="DO599" i="2" s="1"/>
  <c r="DQ599" i="2"/>
  <c r="DR599" i="2" s="1"/>
  <c r="DS599" i="2" s="1"/>
  <c r="DF599" i="2"/>
  <c r="DJ599" i="2" s="1"/>
  <c r="BO599" i="2"/>
  <c r="BN599" i="2"/>
  <c r="BM599" i="2"/>
  <c r="BL599" i="2"/>
  <c r="BK599" i="2"/>
  <c r="BJ599" i="2"/>
  <c r="BI599" i="2"/>
  <c r="AT599" i="2"/>
  <c r="EA598" i="2"/>
  <c r="EB598" i="2" s="1"/>
  <c r="DY598" i="2"/>
  <c r="DZ598" i="2" s="1"/>
  <c r="DW598" i="2"/>
  <c r="DX598" i="2" s="1"/>
  <c r="DU598" i="2"/>
  <c r="DV598" i="2" s="1"/>
  <c r="EC598" i="2" s="1"/>
  <c r="CR598" i="2" s="1"/>
  <c r="CT598" i="2" s="1"/>
  <c r="DQ598" i="2"/>
  <c r="DR598" i="2" s="1"/>
  <c r="DS598" i="2" s="1"/>
  <c r="DF598" i="2"/>
  <c r="DJ598" i="2" s="1"/>
  <c r="BO598" i="2"/>
  <c r="BN598" i="2"/>
  <c r="BM598" i="2"/>
  <c r="BL598" i="2"/>
  <c r="BK598" i="2"/>
  <c r="BJ598" i="2"/>
  <c r="BI598" i="2"/>
  <c r="AT598" i="2"/>
  <c r="EA597" i="2"/>
  <c r="EB597" i="2" s="1"/>
  <c r="DY597" i="2"/>
  <c r="DZ597" i="2" s="1"/>
  <c r="DW597" i="2"/>
  <c r="DX597" i="2" s="1"/>
  <c r="DU597" i="2"/>
  <c r="DV597" i="2" s="1"/>
  <c r="EC597" i="2" s="1"/>
  <c r="CR597" i="2" s="1"/>
  <c r="CT597" i="2" s="1"/>
  <c r="DQ597" i="2"/>
  <c r="DR597" i="2" s="1"/>
  <c r="DS597" i="2" s="1"/>
  <c r="DF597" i="2"/>
  <c r="DJ597" i="2" s="1"/>
  <c r="BO597" i="2"/>
  <c r="BN597" i="2"/>
  <c r="BM597" i="2"/>
  <c r="BL597" i="2"/>
  <c r="BK597" i="2"/>
  <c r="BJ597" i="2"/>
  <c r="BI597" i="2"/>
  <c r="AT597" i="2"/>
  <c r="EA596" i="2"/>
  <c r="EB596" i="2" s="1"/>
  <c r="DY596" i="2"/>
  <c r="DZ596" i="2" s="1"/>
  <c r="DW596" i="2"/>
  <c r="DX596" i="2" s="1"/>
  <c r="DU596" i="2"/>
  <c r="DV596" i="2" s="1"/>
  <c r="EC596" i="2" s="1"/>
  <c r="CR596" i="2" s="1"/>
  <c r="CT596" i="2" s="1"/>
  <c r="DQ596" i="2"/>
  <c r="DR596" i="2" s="1"/>
  <c r="DS596" i="2" s="1"/>
  <c r="DF596" i="2"/>
  <c r="DJ596" i="2" s="1"/>
  <c r="BO596" i="2"/>
  <c r="BN596" i="2"/>
  <c r="BM596" i="2"/>
  <c r="BL596" i="2"/>
  <c r="BK596" i="2"/>
  <c r="BJ596" i="2"/>
  <c r="BI596" i="2"/>
  <c r="AT596" i="2"/>
  <c r="EA595" i="2"/>
  <c r="EB595" i="2" s="1"/>
  <c r="DY595" i="2"/>
  <c r="DZ595" i="2" s="1"/>
  <c r="DW595" i="2"/>
  <c r="DX595" i="2" s="1"/>
  <c r="DU595" i="2"/>
  <c r="DV595" i="2" s="1"/>
  <c r="EC595" i="2" s="1"/>
  <c r="CR595" i="2" s="1"/>
  <c r="CT595" i="2" s="1"/>
  <c r="DQ595" i="2"/>
  <c r="DR595" i="2" s="1"/>
  <c r="DS595" i="2" s="1"/>
  <c r="DF595" i="2"/>
  <c r="DJ595" i="2" s="1"/>
  <c r="BO595" i="2"/>
  <c r="BN595" i="2"/>
  <c r="BM595" i="2"/>
  <c r="BL595" i="2"/>
  <c r="BK595" i="2"/>
  <c r="BJ595" i="2"/>
  <c r="BI595" i="2"/>
  <c r="AT595" i="2"/>
  <c r="EA594" i="2"/>
  <c r="EB594" i="2" s="1"/>
  <c r="DY594" i="2"/>
  <c r="DZ594" i="2" s="1"/>
  <c r="DW594" i="2"/>
  <c r="DX594" i="2" s="1"/>
  <c r="DU594" i="2"/>
  <c r="DV594" i="2" s="1"/>
  <c r="EC594" i="2" s="1"/>
  <c r="CR594" i="2" s="1"/>
  <c r="CT594" i="2" s="1"/>
  <c r="DQ594" i="2"/>
  <c r="DR594" i="2" s="1"/>
  <c r="DS594" i="2" s="1"/>
  <c r="DF594" i="2"/>
  <c r="DJ594" i="2" s="1"/>
  <c r="BO594" i="2"/>
  <c r="BN594" i="2"/>
  <c r="BM594" i="2"/>
  <c r="BL594" i="2"/>
  <c r="BK594" i="2"/>
  <c r="BJ594" i="2"/>
  <c r="BI594" i="2"/>
  <c r="AT594" i="2"/>
  <c r="EA593" i="2"/>
  <c r="EB593" i="2" s="1"/>
  <c r="DY593" i="2"/>
  <c r="DZ593" i="2" s="1"/>
  <c r="DW593" i="2"/>
  <c r="DX593" i="2" s="1"/>
  <c r="DU593" i="2"/>
  <c r="DV593" i="2" s="1"/>
  <c r="EC593" i="2" s="1"/>
  <c r="CR593" i="2" s="1"/>
  <c r="CT593" i="2" s="1"/>
  <c r="DQ593" i="2"/>
  <c r="DR593" i="2" s="1"/>
  <c r="DS593" i="2" s="1"/>
  <c r="DF593" i="2"/>
  <c r="DJ593" i="2" s="1"/>
  <c r="BO593" i="2"/>
  <c r="BN593" i="2"/>
  <c r="BM593" i="2"/>
  <c r="BL593" i="2"/>
  <c r="BK593" i="2"/>
  <c r="BJ593" i="2"/>
  <c r="BI593" i="2"/>
  <c r="AT593" i="2"/>
  <c r="EA592" i="2"/>
  <c r="EB592" i="2" s="1"/>
  <c r="DY592" i="2"/>
  <c r="DZ592" i="2" s="1"/>
  <c r="DW592" i="2"/>
  <c r="DX592" i="2" s="1"/>
  <c r="DU592" i="2"/>
  <c r="DV592" i="2" s="1"/>
  <c r="EC592" i="2" s="1"/>
  <c r="CR592" i="2" s="1"/>
  <c r="CT592" i="2" s="1"/>
  <c r="DQ592" i="2"/>
  <c r="DR592" i="2" s="1"/>
  <c r="DS592" i="2" s="1"/>
  <c r="DF592" i="2"/>
  <c r="DJ592" i="2" s="1"/>
  <c r="BO592" i="2"/>
  <c r="BN592" i="2"/>
  <c r="BM592" i="2"/>
  <c r="BL592" i="2"/>
  <c r="BK592" i="2"/>
  <c r="BJ592" i="2"/>
  <c r="BI592" i="2"/>
  <c r="AT592" i="2"/>
  <c r="EA591" i="2"/>
  <c r="EB591" i="2" s="1"/>
  <c r="DY591" i="2"/>
  <c r="DZ591" i="2" s="1"/>
  <c r="DW591" i="2"/>
  <c r="DX591" i="2" s="1"/>
  <c r="DU591" i="2"/>
  <c r="DV591" i="2" s="1"/>
  <c r="EC591" i="2" s="1"/>
  <c r="CR591" i="2" s="1"/>
  <c r="CT591" i="2" s="1"/>
  <c r="DB591" i="2" s="1"/>
  <c r="DQ591" i="2"/>
  <c r="DR591" i="2" s="1"/>
  <c r="DS591" i="2" s="1"/>
  <c r="DF591" i="2"/>
  <c r="DJ591" i="2" s="1"/>
  <c r="BO591" i="2"/>
  <c r="BN591" i="2"/>
  <c r="BM591" i="2"/>
  <c r="BL591" i="2"/>
  <c r="BK591" i="2"/>
  <c r="BJ591" i="2"/>
  <c r="BI591" i="2"/>
  <c r="AT591" i="2"/>
  <c r="EA590" i="2"/>
  <c r="EB590" i="2" s="1"/>
  <c r="DY590" i="2"/>
  <c r="DZ590" i="2" s="1"/>
  <c r="DW590" i="2"/>
  <c r="DX590" i="2" s="1"/>
  <c r="DU590" i="2"/>
  <c r="DV590" i="2" s="1"/>
  <c r="EC590" i="2" s="1"/>
  <c r="CR590" i="2" s="1"/>
  <c r="CT590" i="2" s="1"/>
  <c r="DQ590" i="2"/>
  <c r="DR590" i="2" s="1"/>
  <c r="DS590" i="2" s="1"/>
  <c r="DF590" i="2"/>
  <c r="DJ590" i="2" s="1"/>
  <c r="BO590" i="2"/>
  <c r="BN590" i="2"/>
  <c r="BM590" i="2"/>
  <c r="BL590" i="2"/>
  <c r="BK590" i="2"/>
  <c r="BJ590" i="2"/>
  <c r="BI590" i="2"/>
  <c r="AT590" i="2"/>
  <c r="EA589" i="2"/>
  <c r="EB589" i="2" s="1"/>
  <c r="DY589" i="2"/>
  <c r="DZ589" i="2" s="1"/>
  <c r="DW589" i="2"/>
  <c r="DX589" i="2" s="1"/>
  <c r="DU589" i="2"/>
  <c r="DV589" i="2" s="1"/>
  <c r="EC589" i="2" s="1"/>
  <c r="CR589" i="2" s="1"/>
  <c r="CT589" i="2" s="1"/>
  <c r="DQ589" i="2"/>
  <c r="DR589" i="2" s="1"/>
  <c r="DS589" i="2" s="1"/>
  <c r="DF589" i="2"/>
  <c r="DJ589" i="2" s="1"/>
  <c r="BO589" i="2"/>
  <c r="BN589" i="2"/>
  <c r="BM589" i="2"/>
  <c r="BL589" i="2"/>
  <c r="BK589" i="2"/>
  <c r="BJ589" i="2"/>
  <c r="BI589" i="2"/>
  <c r="AT589" i="2"/>
  <c r="EA588" i="2"/>
  <c r="EB588" i="2" s="1"/>
  <c r="DY588" i="2"/>
  <c r="DZ588" i="2" s="1"/>
  <c r="DW588" i="2"/>
  <c r="DX588" i="2" s="1"/>
  <c r="DU588" i="2"/>
  <c r="DV588" i="2" s="1"/>
  <c r="EC588" i="2" s="1"/>
  <c r="CR588" i="2" s="1"/>
  <c r="CT588" i="2" s="1"/>
  <c r="DQ588" i="2"/>
  <c r="DR588" i="2" s="1"/>
  <c r="DS588" i="2" s="1"/>
  <c r="DF588" i="2"/>
  <c r="DJ588" i="2" s="1"/>
  <c r="BO588" i="2"/>
  <c r="BN588" i="2"/>
  <c r="BM588" i="2"/>
  <c r="BL588" i="2"/>
  <c r="BK588" i="2"/>
  <c r="BJ588" i="2"/>
  <c r="BI588" i="2"/>
  <c r="AT588" i="2"/>
  <c r="EA587" i="2"/>
  <c r="EB587" i="2" s="1"/>
  <c r="DY587" i="2"/>
  <c r="DZ587" i="2" s="1"/>
  <c r="DW587" i="2"/>
  <c r="DX587" i="2" s="1"/>
  <c r="DU587" i="2"/>
  <c r="DV587" i="2" s="1"/>
  <c r="EC587" i="2" s="1"/>
  <c r="CR587" i="2" s="1"/>
  <c r="CT587" i="2" s="1"/>
  <c r="DB587" i="2" s="1"/>
  <c r="DQ587" i="2"/>
  <c r="DR587" i="2" s="1"/>
  <c r="DS587" i="2" s="1"/>
  <c r="DF587" i="2"/>
  <c r="DJ587" i="2" s="1"/>
  <c r="BO587" i="2"/>
  <c r="BN587" i="2"/>
  <c r="BM587" i="2"/>
  <c r="BL587" i="2"/>
  <c r="BK587" i="2"/>
  <c r="BJ587" i="2"/>
  <c r="BI587" i="2"/>
  <c r="AT587" i="2"/>
  <c r="EA586" i="2"/>
  <c r="EB586" i="2" s="1"/>
  <c r="DY586" i="2"/>
  <c r="DZ586" i="2" s="1"/>
  <c r="DW586" i="2"/>
  <c r="DX586" i="2" s="1"/>
  <c r="DU586" i="2"/>
  <c r="DV586" i="2" s="1"/>
  <c r="EC586" i="2" s="1"/>
  <c r="CR586" i="2" s="1"/>
  <c r="CT586" i="2" s="1"/>
  <c r="DE586" i="2" s="1"/>
  <c r="DQ586" i="2"/>
  <c r="DR586" i="2" s="1"/>
  <c r="DS586" i="2" s="1"/>
  <c r="DF586" i="2"/>
  <c r="DJ586" i="2" s="1"/>
  <c r="BO586" i="2"/>
  <c r="BN586" i="2"/>
  <c r="BM586" i="2"/>
  <c r="BL586" i="2"/>
  <c r="BK586" i="2"/>
  <c r="BJ586" i="2"/>
  <c r="BI586" i="2"/>
  <c r="AT586" i="2"/>
  <c r="EA585" i="2"/>
  <c r="EB585" i="2" s="1"/>
  <c r="DY585" i="2"/>
  <c r="DZ585" i="2" s="1"/>
  <c r="DW585" i="2"/>
  <c r="DX585" i="2" s="1"/>
  <c r="DU585" i="2"/>
  <c r="DV585" i="2" s="1"/>
  <c r="EC585" i="2" s="1"/>
  <c r="CR585" i="2" s="1"/>
  <c r="CT585" i="2" s="1"/>
  <c r="DN585" i="2" s="1"/>
  <c r="DO585" i="2" s="1"/>
  <c r="DQ585" i="2"/>
  <c r="DR585" i="2" s="1"/>
  <c r="DS585" i="2" s="1"/>
  <c r="DF585" i="2"/>
  <c r="DJ585" i="2" s="1"/>
  <c r="BO585" i="2"/>
  <c r="BN585" i="2"/>
  <c r="BM585" i="2"/>
  <c r="BL585" i="2"/>
  <c r="BK585" i="2"/>
  <c r="BJ585" i="2"/>
  <c r="BI585" i="2"/>
  <c r="AT585" i="2"/>
  <c r="EA584" i="2"/>
  <c r="EB584" i="2" s="1"/>
  <c r="DY584" i="2"/>
  <c r="DZ584" i="2" s="1"/>
  <c r="DW584" i="2"/>
  <c r="DX584" i="2" s="1"/>
  <c r="DU584" i="2"/>
  <c r="DV584" i="2" s="1"/>
  <c r="EC584" i="2" s="1"/>
  <c r="CR584" i="2" s="1"/>
  <c r="CT584" i="2" s="1"/>
  <c r="DB584" i="2" s="1"/>
  <c r="DQ584" i="2"/>
  <c r="DR584" i="2" s="1"/>
  <c r="DS584" i="2" s="1"/>
  <c r="DF584" i="2"/>
  <c r="DJ584" i="2" s="1"/>
  <c r="BO584" i="2"/>
  <c r="BN584" i="2"/>
  <c r="BM584" i="2"/>
  <c r="BL584" i="2"/>
  <c r="BK584" i="2"/>
  <c r="BJ584" i="2"/>
  <c r="BI584" i="2"/>
  <c r="AT584" i="2"/>
  <c r="EA583" i="2"/>
  <c r="EB583" i="2" s="1"/>
  <c r="DY583" i="2"/>
  <c r="DZ583" i="2" s="1"/>
  <c r="DW583" i="2"/>
  <c r="DX583" i="2" s="1"/>
  <c r="DU583" i="2"/>
  <c r="DV583" i="2" s="1"/>
  <c r="EC583" i="2" s="1"/>
  <c r="CR583" i="2" s="1"/>
  <c r="CT583" i="2" s="1"/>
  <c r="DB583" i="2" s="1"/>
  <c r="DQ583" i="2"/>
  <c r="DR583" i="2" s="1"/>
  <c r="DS583" i="2" s="1"/>
  <c r="DF583" i="2"/>
  <c r="DJ583" i="2" s="1"/>
  <c r="BO583" i="2"/>
  <c r="BN583" i="2"/>
  <c r="BM583" i="2"/>
  <c r="BL583" i="2"/>
  <c r="BK583" i="2"/>
  <c r="BJ583" i="2"/>
  <c r="BI583" i="2"/>
  <c r="AT583" i="2"/>
  <c r="EA582" i="2"/>
  <c r="EB582" i="2" s="1"/>
  <c r="DY582" i="2"/>
  <c r="DZ582" i="2" s="1"/>
  <c r="DW582" i="2"/>
  <c r="DX582" i="2" s="1"/>
  <c r="DU582" i="2"/>
  <c r="DV582" i="2" s="1"/>
  <c r="EC582" i="2" s="1"/>
  <c r="CR582" i="2" s="1"/>
  <c r="CT582" i="2" s="1"/>
  <c r="DQ582" i="2"/>
  <c r="DR582" i="2" s="1"/>
  <c r="DS582" i="2" s="1"/>
  <c r="DF582" i="2"/>
  <c r="DJ582" i="2" s="1"/>
  <c r="BO582" i="2"/>
  <c r="BN582" i="2"/>
  <c r="BM582" i="2"/>
  <c r="BL582" i="2"/>
  <c r="BK582" i="2"/>
  <c r="BJ582" i="2"/>
  <c r="BI582" i="2"/>
  <c r="AT582" i="2"/>
  <c r="EA581" i="2"/>
  <c r="EB581" i="2" s="1"/>
  <c r="DY581" i="2"/>
  <c r="DZ581" i="2" s="1"/>
  <c r="DW581" i="2"/>
  <c r="DX581" i="2" s="1"/>
  <c r="DU581" i="2"/>
  <c r="DV581" i="2" s="1"/>
  <c r="EC581" i="2" s="1"/>
  <c r="CR581" i="2" s="1"/>
  <c r="CT581" i="2" s="1"/>
  <c r="DQ581" i="2"/>
  <c r="DR581" i="2" s="1"/>
  <c r="DS581" i="2" s="1"/>
  <c r="DF581" i="2"/>
  <c r="DJ581" i="2" s="1"/>
  <c r="BO581" i="2"/>
  <c r="BN581" i="2"/>
  <c r="BM581" i="2"/>
  <c r="BL581" i="2"/>
  <c r="BK581" i="2"/>
  <c r="BJ581" i="2"/>
  <c r="BI581" i="2"/>
  <c r="AT581" i="2"/>
  <c r="EA580" i="2"/>
  <c r="EB580" i="2" s="1"/>
  <c r="DY580" i="2"/>
  <c r="DZ580" i="2" s="1"/>
  <c r="DW580" i="2"/>
  <c r="DX580" i="2" s="1"/>
  <c r="DU580" i="2"/>
  <c r="DV580" i="2" s="1"/>
  <c r="EC580" i="2" s="1"/>
  <c r="CR580" i="2" s="1"/>
  <c r="CT580" i="2" s="1"/>
  <c r="DN580" i="2" s="1"/>
  <c r="DO580" i="2" s="1"/>
  <c r="DQ580" i="2"/>
  <c r="DR580" i="2" s="1"/>
  <c r="DS580" i="2" s="1"/>
  <c r="DF580" i="2"/>
  <c r="DJ580" i="2" s="1"/>
  <c r="BO580" i="2"/>
  <c r="BN580" i="2"/>
  <c r="BM580" i="2"/>
  <c r="BL580" i="2"/>
  <c r="BK580" i="2"/>
  <c r="BJ580" i="2"/>
  <c r="BI580" i="2"/>
  <c r="AT580" i="2"/>
  <c r="EA579" i="2"/>
  <c r="EB579" i="2" s="1"/>
  <c r="DY579" i="2"/>
  <c r="DZ579" i="2" s="1"/>
  <c r="DW579" i="2"/>
  <c r="DX579" i="2" s="1"/>
  <c r="DU579" i="2"/>
  <c r="DV579" i="2" s="1"/>
  <c r="EC579" i="2" s="1"/>
  <c r="CR579" i="2" s="1"/>
  <c r="CT579" i="2" s="1"/>
  <c r="DQ579" i="2"/>
  <c r="DR579" i="2" s="1"/>
  <c r="DS579" i="2" s="1"/>
  <c r="DF579" i="2"/>
  <c r="DJ579" i="2" s="1"/>
  <c r="BO579" i="2"/>
  <c r="BN579" i="2"/>
  <c r="BM579" i="2"/>
  <c r="BL579" i="2"/>
  <c r="BK579" i="2"/>
  <c r="BJ579" i="2"/>
  <c r="BI579" i="2"/>
  <c r="AT579" i="2"/>
  <c r="EA578" i="2"/>
  <c r="EB578" i="2" s="1"/>
  <c r="DY578" i="2"/>
  <c r="DZ578" i="2" s="1"/>
  <c r="DW578" i="2"/>
  <c r="DX578" i="2" s="1"/>
  <c r="DU578" i="2"/>
  <c r="DV578" i="2" s="1"/>
  <c r="EC578" i="2" s="1"/>
  <c r="CR578" i="2" s="1"/>
  <c r="CT578" i="2" s="1"/>
  <c r="DQ578" i="2"/>
  <c r="DR578" i="2" s="1"/>
  <c r="DS578" i="2" s="1"/>
  <c r="DF578" i="2"/>
  <c r="DJ578" i="2" s="1"/>
  <c r="BO578" i="2"/>
  <c r="BN578" i="2"/>
  <c r="BM578" i="2"/>
  <c r="BL578" i="2"/>
  <c r="BK578" i="2"/>
  <c r="BJ578" i="2"/>
  <c r="BI578" i="2"/>
  <c r="AT578" i="2"/>
  <c r="EA577" i="2"/>
  <c r="EB577" i="2" s="1"/>
  <c r="DY577" i="2"/>
  <c r="DZ577" i="2" s="1"/>
  <c r="DW577" i="2"/>
  <c r="DX577" i="2" s="1"/>
  <c r="DU577" i="2"/>
  <c r="DV577" i="2" s="1"/>
  <c r="EC577" i="2" s="1"/>
  <c r="CR577" i="2" s="1"/>
  <c r="CT577" i="2" s="1"/>
  <c r="DQ577" i="2"/>
  <c r="DR577" i="2" s="1"/>
  <c r="DS577" i="2" s="1"/>
  <c r="DF577" i="2"/>
  <c r="DJ577" i="2" s="1"/>
  <c r="BO577" i="2"/>
  <c r="BN577" i="2"/>
  <c r="BM577" i="2"/>
  <c r="BL577" i="2"/>
  <c r="BK577" i="2"/>
  <c r="BJ577" i="2"/>
  <c r="BI577" i="2"/>
  <c r="AT577" i="2"/>
  <c r="EA576" i="2"/>
  <c r="EB576" i="2" s="1"/>
  <c r="DY576" i="2"/>
  <c r="DZ576" i="2" s="1"/>
  <c r="DW576" i="2"/>
  <c r="DX576" i="2" s="1"/>
  <c r="DU576" i="2"/>
  <c r="DV576" i="2" s="1"/>
  <c r="EC576" i="2" s="1"/>
  <c r="CR576" i="2" s="1"/>
  <c r="CT576" i="2" s="1"/>
  <c r="DQ576" i="2"/>
  <c r="DR576" i="2" s="1"/>
  <c r="DS576" i="2" s="1"/>
  <c r="DF576" i="2"/>
  <c r="DJ576" i="2" s="1"/>
  <c r="BO576" i="2"/>
  <c r="BN576" i="2"/>
  <c r="BM576" i="2"/>
  <c r="BL576" i="2"/>
  <c r="BK576" i="2"/>
  <c r="BJ576" i="2"/>
  <c r="BI576" i="2"/>
  <c r="AT576" i="2"/>
  <c r="EA575" i="2"/>
  <c r="EB575" i="2" s="1"/>
  <c r="DY575" i="2"/>
  <c r="DZ575" i="2" s="1"/>
  <c r="DW575" i="2"/>
  <c r="DX575" i="2" s="1"/>
  <c r="DU575" i="2"/>
  <c r="DV575" i="2" s="1"/>
  <c r="EC575" i="2" s="1"/>
  <c r="CR575" i="2" s="1"/>
  <c r="CT575" i="2" s="1"/>
  <c r="DQ575" i="2"/>
  <c r="DR575" i="2" s="1"/>
  <c r="DS575" i="2" s="1"/>
  <c r="DF575" i="2"/>
  <c r="DJ575" i="2" s="1"/>
  <c r="BO575" i="2"/>
  <c r="BN575" i="2"/>
  <c r="BM575" i="2"/>
  <c r="BL575" i="2"/>
  <c r="BK575" i="2"/>
  <c r="BJ575" i="2"/>
  <c r="BI575" i="2"/>
  <c r="AT575" i="2"/>
  <c r="EA574" i="2"/>
  <c r="EB574" i="2" s="1"/>
  <c r="DY574" i="2"/>
  <c r="DZ574" i="2" s="1"/>
  <c r="DW574" i="2"/>
  <c r="DX574" i="2" s="1"/>
  <c r="DU574" i="2"/>
  <c r="DV574" i="2" s="1"/>
  <c r="EC574" i="2" s="1"/>
  <c r="CR574" i="2" s="1"/>
  <c r="CT574" i="2" s="1"/>
  <c r="DE574" i="2" s="1"/>
  <c r="DQ574" i="2"/>
  <c r="DR574" i="2" s="1"/>
  <c r="DS574" i="2" s="1"/>
  <c r="DF574" i="2"/>
  <c r="DJ574" i="2" s="1"/>
  <c r="BO574" i="2"/>
  <c r="BN574" i="2"/>
  <c r="BM574" i="2"/>
  <c r="BL574" i="2"/>
  <c r="BK574" i="2"/>
  <c r="BJ574" i="2"/>
  <c r="BI574" i="2"/>
  <c r="AT574" i="2"/>
  <c r="EA573" i="2"/>
  <c r="EB573" i="2" s="1"/>
  <c r="DY573" i="2"/>
  <c r="DZ573" i="2" s="1"/>
  <c r="DW573" i="2"/>
  <c r="DX573" i="2" s="1"/>
  <c r="DU573" i="2"/>
  <c r="DV573" i="2" s="1"/>
  <c r="EC573" i="2" s="1"/>
  <c r="CR573" i="2" s="1"/>
  <c r="CT573" i="2" s="1"/>
  <c r="DQ573" i="2"/>
  <c r="DR573" i="2" s="1"/>
  <c r="DS573" i="2" s="1"/>
  <c r="DF573" i="2"/>
  <c r="DJ573" i="2" s="1"/>
  <c r="BO573" i="2"/>
  <c r="BN573" i="2"/>
  <c r="BM573" i="2"/>
  <c r="BL573" i="2"/>
  <c r="BK573" i="2"/>
  <c r="BJ573" i="2"/>
  <c r="BI573" i="2"/>
  <c r="AT573" i="2"/>
  <c r="EA572" i="2"/>
  <c r="EB572" i="2" s="1"/>
  <c r="DY572" i="2"/>
  <c r="DZ572" i="2" s="1"/>
  <c r="DW572" i="2"/>
  <c r="DX572" i="2" s="1"/>
  <c r="DU572" i="2"/>
  <c r="DV572" i="2" s="1"/>
  <c r="EC572" i="2" s="1"/>
  <c r="CR572" i="2" s="1"/>
  <c r="CT572" i="2" s="1"/>
  <c r="DQ572" i="2"/>
  <c r="DR572" i="2" s="1"/>
  <c r="DS572" i="2" s="1"/>
  <c r="DF572" i="2"/>
  <c r="DJ572" i="2" s="1"/>
  <c r="BO572" i="2"/>
  <c r="BN572" i="2"/>
  <c r="BM572" i="2"/>
  <c r="BL572" i="2"/>
  <c r="BK572" i="2"/>
  <c r="BJ572" i="2"/>
  <c r="BI572" i="2"/>
  <c r="AT572" i="2"/>
  <c r="EA571" i="2"/>
  <c r="EB571" i="2" s="1"/>
  <c r="DY571" i="2"/>
  <c r="DZ571" i="2" s="1"/>
  <c r="DW571" i="2"/>
  <c r="DX571" i="2" s="1"/>
  <c r="DU571" i="2"/>
  <c r="DV571" i="2" s="1"/>
  <c r="EC571" i="2" s="1"/>
  <c r="CR571" i="2" s="1"/>
  <c r="CT571" i="2" s="1"/>
  <c r="DQ571" i="2"/>
  <c r="DR571" i="2" s="1"/>
  <c r="DS571" i="2" s="1"/>
  <c r="DF571" i="2"/>
  <c r="DJ571" i="2" s="1"/>
  <c r="BO571" i="2"/>
  <c r="BN571" i="2"/>
  <c r="BM571" i="2"/>
  <c r="BL571" i="2"/>
  <c r="BK571" i="2"/>
  <c r="BJ571" i="2"/>
  <c r="BI571" i="2"/>
  <c r="AT571" i="2"/>
  <c r="EA570" i="2"/>
  <c r="EB570" i="2" s="1"/>
  <c r="DY570" i="2"/>
  <c r="DZ570" i="2" s="1"/>
  <c r="DW570" i="2"/>
  <c r="DX570" i="2" s="1"/>
  <c r="DU570" i="2"/>
  <c r="DV570" i="2" s="1"/>
  <c r="EC570" i="2" s="1"/>
  <c r="CR570" i="2" s="1"/>
  <c r="CT570" i="2" s="1"/>
  <c r="DQ570" i="2"/>
  <c r="DR570" i="2" s="1"/>
  <c r="DS570" i="2" s="1"/>
  <c r="DF570" i="2"/>
  <c r="DJ570" i="2" s="1"/>
  <c r="BO570" i="2"/>
  <c r="BN570" i="2"/>
  <c r="BM570" i="2"/>
  <c r="BL570" i="2"/>
  <c r="BK570" i="2"/>
  <c r="BJ570" i="2"/>
  <c r="BI570" i="2"/>
  <c r="AT570" i="2"/>
  <c r="EA569" i="2"/>
  <c r="EB569" i="2" s="1"/>
  <c r="DY569" i="2"/>
  <c r="DZ569" i="2" s="1"/>
  <c r="DW569" i="2"/>
  <c r="DX569" i="2" s="1"/>
  <c r="DU569" i="2"/>
  <c r="DV569" i="2" s="1"/>
  <c r="EC569" i="2" s="1"/>
  <c r="CR569" i="2" s="1"/>
  <c r="CT569" i="2" s="1"/>
  <c r="DQ569" i="2"/>
  <c r="DR569" i="2" s="1"/>
  <c r="DS569" i="2" s="1"/>
  <c r="DF569" i="2"/>
  <c r="DJ569" i="2" s="1"/>
  <c r="BO569" i="2"/>
  <c r="BN569" i="2"/>
  <c r="BM569" i="2"/>
  <c r="BL569" i="2"/>
  <c r="BK569" i="2"/>
  <c r="BJ569" i="2"/>
  <c r="BI569" i="2"/>
  <c r="AT569" i="2"/>
  <c r="EA568" i="2"/>
  <c r="EB568" i="2" s="1"/>
  <c r="DY568" i="2"/>
  <c r="DZ568" i="2" s="1"/>
  <c r="DW568" i="2"/>
  <c r="DX568" i="2" s="1"/>
  <c r="DU568" i="2"/>
  <c r="DV568" i="2" s="1"/>
  <c r="EC568" i="2" s="1"/>
  <c r="CR568" i="2" s="1"/>
  <c r="CT568" i="2" s="1"/>
  <c r="DB568" i="2" s="1"/>
  <c r="DQ568" i="2"/>
  <c r="DR568" i="2" s="1"/>
  <c r="DS568" i="2" s="1"/>
  <c r="DF568" i="2"/>
  <c r="DJ568" i="2" s="1"/>
  <c r="BO568" i="2"/>
  <c r="BN568" i="2"/>
  <c r="BM568" i="2"/>
  <c r="BL568" i="2"/>
  <c r="BK568" i="2"/>
  <c r="BJ568" i="2"/>
  <c r="BI568" i="2"/>
  <c r="AT568" i="2"/>
  <c r="EA567" i="2"/>
  <c r="EB567" i="2" s="1"/>
  <c r="DY567" i="2"/>
  <c r="DZ567" i="2" s="1"/>
  <c r="DW567" i="2"/>
  <c r="DX567" i="2" s="1"/>
  <c r="DU567" i="2"/>
  <c r="DV567" i="2" s="1"/>
  <c r="EC567" i="2" s="1"/>
  <c r="CR567" i="2" s="1"/>
  <c r="CT567" i="2" s="1"/>
  <c r="DQ567" i="2"/>
  <c r="DR567" i="2" s="1"/>
  <c r="DS567" i="2" s="1"/>
  <c r="DF567" i="2"/>
  <c r="DJ567" i="2" s="1"/>
  <c r="BO567" i="2"/>
  <c r="BN567" i="2"/>
  <c r="BM567" i="2"/>
  <c r="BL567" i="2"/>
  <c r="BK567" i="2"/>
  <c r="BJ567" i="2"/>
  <c r="BI567" i="2"/>
  <c r="AT567" i="2"/>
  <c r="EA566" i="2"/>
  <c r="EB566" i="2" s="1"/>
  <c r="DY566" i="2"/>
  <c r="DZ566" i="2" s="1"/>
  <c r="DW566" i="2"/>
  <c r="DX566" i="2" s="1"/>
  <c r="DU566" i="2"/>
  <c r="DV566" i="2" s="1"/>
  <c r="EC566" i="2" s="1"/>
  <c r="CR566" i="2" s="1"/>
  <c r="CT566" i="2" s="1"/>
  <c r="DQ566" i="2"/>
  <c r="DR566" i="2" s="1"/>
  <c r="DS566" i="2" s="1"/>
  <c r="DF566" i="2"/>
  <c r="DJ566" i="2" s="1"/>
  <c r="BO566" i="2"/>
  <c r="BN566" i="2"/>
  <c r="BM566" i="2"/>
  <c r="BL566" i="2"/>
  <c r="BK566" i="2"/>
  <c r="BJ566" i="2"/>
  <c r="BI566" i="2"/>
  <c r="AT566" i="2"/>
  <c r="EA565" i="2"/>
  <c r="EB565" i="2" s="1"/>
  <c r="DY565" i="2"/>
  <c r="DZ565" i="2" s="1"/>
  <c r="DW565" i="2"/>
  <c r="DX565" i="2" s="1"/>
  <c r="DU565" i="2"/>
  <c r="DV565" i="2" s="1"/>
  <c r="EC565" i="2" s="1"/>
  <c r="CR565" i="2" s="1"/>
  <c r="CT565" i="2" s="1"/>
  <c r="DQ565" i="2"/>
  <c r="DR565" i="2" s="1"/>
  <c r="DS565" i="2" s="1"/>
  <c r="DF565" i="2"/>
  <c r="DJ565" i="2" s="1"/>
  <c r="BO565" i="2"/>
  <c r="BN565" i="2"/>
  <c r="BM565" i="2"/>
  <c r="BL565" i="2"/>
  <c r="BK565" i="2"/>
  <c r="BJ565" i="2"/>
  <c r="BI565" i="2"/>
  <c r="AT565" i="2"/>
  <c r="EA564" i="2"/>
  <c r="EB564" i="2" s="1"/>
  <c r="DY564" i="2"/>
  <c r="DZ564" i="2" s="1"/>
  <c r="DW564" i="2"/>
  <c r="DX564" i="2" s="1"/>
  <c r="DU564" i="2"/>
  <c r="DV564" i="2" s="1"/>
  <c r="EC564" i="2" s="1"/>
  <c r="CR564" i="2" s="1"/>
  <c r="CT564" i="2" s="1"/>
  <c r="DQ564" i="2"/>
  <c r="DR564" i="2" s="1"/>
  <c r="DS564" i="2" s="1"/>
  <c r="DF564" i="2"/>
  <c r="DJ564" i="2" s="1"/>
  <c r="BO564" i="2"/>
  <c r="BN564" i="2"/>
  <c r="BM564" i="2"/>
  <c r="BL564" i="2"/>
  <c r="BK564" i="2"/>
  <c r="BJ564" i="2"/>
  <c r="BI564" i="2"/>
  <c r="AT564" i="2"/>
  <c r="EA563" i="2"/>
  <c r="EB563" i="2" s="1"/>
  <c r="DY563" i="2"/>
  <c r="DZ563" i="2" s="1"/>
  <c r="DW563" i="2"/>
  <c r="DX563" i="2" s="1"/>
  <c r="DU563" i="2"/>
  <c r="DV563" i="2" s="1"/>
  <c r="EC563" i="2" s="1"/>
  <c r="CR563" i="2" s="1"/>
  <c r="CT563" i="2" s="1"/>
  <c r="DN563" i="2" s="1"/>
  <c r="DO563" i="2" s="1"/>
  <c r="DQ563" i="2"/>
  <c r="DR563" i="2" s="1"/>
  <c r="DS563" i="2" s="1"/>
  <c r="DF563" i="2"/>
  <c r="DJ563" i="2" s="1"/>
  <c r="BO563" i="2"/>
  <c r="BN563" i="2"/>
  <c r="BM563" i="2"/>
  <c r="BL563" i="2"/>
  <c r="BK563" i="2"/>
  <c r="BJ563" i="2"/>
  <c r="BI563" i="2"/>
  <c r="AT563" i="2"/>
  <c r="EA562" i="2"/>
  <c r="EB562" i="2" s="1"/>
  <c r="DY562" i="2"/>
  <c r="DZ562" i="2" s="1"/>
  <c r="DW562" i="2"/>
  <c r="DX562" i="2" s="1"/>
  <c r="DU562" i="2"/>
  <c r="DV562" i="2" s="1"/>
  <c r="EC562" i="2" s="1"/>
  <c r="CR562" i="2" s="1"/>
  <c r="CT562" i="2" s="1"/>
  <c r="DE562" i="2" s="1"/>
  <c r="DQ562" i="2"/>
  <c r="DR562" i="2" s="1"/>
  <c r="DS562" i="2" s="1"/>
  <c r="DF562" i="2"/>
  <c r="DJ562" i="2" s="1"/>
  <c r="BO562" i="2"/>
  <c r="BN562" i="2"/>
  <c r="BM562" i="2"/>
  <c r="BL562" i="2"/>
  <c r="BK562" i="2"/>
  <c r="BJ562" i="2"/>
  <c r="BI562" i="2"/>
  <c r="AT562" i="2"/>
  <c r="EA561" i="2"/>
  <c r="EB561" i="2" s="1"/>
  <c r="DY561" i="2"/>
  <c r="DZ561" i="2" s="1"/>
  <c r="DW561" i="2"/>
  <c r="DX561" i="2" s="1"/>
  <c r="DU561" i="2"/>
  <c r="DV561" i="2" s="1"/>
  <c r="EC561" i="2" s="1"/>
  <c r="CR561" i="2" s="1"/>
  <c r="CT561" i="2" s="1"/>
  <c r="DQ561" i="2"/>
  <c r="DR561" i="2" s="1"/>
  <c r="DS561" i="2" s="1"/>
  <c r="DF561" i="2"/>
  <c r="DJ561" i="2" s="1"/>
  <c r="BO561" i="2"/>
  <c r="BN561" i="2"/>
  <c r="BM561" i="2"/>
  <c r="BL561" i="2"/>
  <c r="BK561" i="2"/>
  <c r="BJ561" i="2"/>
  <c r="BI561" i="2"/>
  <c r="AT561" i="2"/>
  <c r="EA560" i="2"/>
  <c r="EB560" i="2" s="1"/>
  <c r="DY560" i="2"/>
  <c r="DZ560" i="2" s="1"/>
  <c r="DW560" i="2"/>
  <c r="DX560" i="2" s="1"/>
  <c r="DU560" i="2"/>
  <c r="DV560" i="2" s="1"/>
  <c r="EC560" i="2" s="1"/>
  <c r="CR560" i="2" s="1"/>
  <c r="CT560" i="2" s="1"/>
  <c r="DQ560" i="2"/>
  <c r="DR560" i="2" s="1"/>
  <c r="DS560" i="2" s="1"/>
  <c r="DF560" i="2"/>
  <c r="DJ560" i="2" s="1"/>
  <c r="BO560" i="2"/>
  <c r="BN560" i="2"/>
  <c r="BM560" i="2"/>
  <c r="BL560" i="2"/>
  <c r="BK560" i="2"/>
  <c r="BJ560" i="2"/>
  <c r="BI560" i="2"/>
  <c r="AT560" i="2"/>
  <c r="EA559" i="2"/>
  <c r="EB559" i="2" s="1"/>
  <c r="DY559" i="2"/>
  <c r="DZ559" i="2" s="1"/>
  <c r="DW559" i="2"/>
  <c r="DX559" i="2" s="1"/>
  <c r="DU559" i="2"/>
  <c r="DV559" i="2" s="1"/>
  <c r="EC559" i="2" s="1"/>
  <c r="CR559" i="2" s="1"/>
  <c r="CT559" i="2" s="1"/>
  <c r="DB559" i="2" s="1"/>
  <c r="DQ559" i="2"/>
  <c r="DR559" i="2" s="1"/>
  <c r="DS559" i="2" s="1"/>
  <c r="DF559" i="2"/>
  <c r="DJ559" i="2" s="1"/>
  <c r="BO559" i="2"/>
  <c r="BN559" i="2"/>
  <c r="BM559" i="2"/>
  <c r="BL559" i="2"/>
  <c r="BK559" i="2"/>
  <c r="BJ559" i="2"/>
  <c r="BI559" i="2"/>
  <c r="AT559" i="2"/>
  <c r="EA558" i="2"/>
  <c r="EB558" i="2" s="1"/>
  <c r="DY558" i="2"/>
  <c r="DZ558" i="2" s="1"/>
  <c r="DW558" i="2"/>
  <c r="DX558" i="2" s="1"/>
  <c r="DU558" i="2"/>
  <c r="DV558" i="2" s="1"/>
  <c r="EC558" i="2" s="1"/>
  <c r="CR558" i="2" s="1"/>
  <c r="CT558" i="2" s="1"/>
  <c r="DQ558" i="2"/>
  <c r="DR558" i="2" s="1"/>
  <c r="DS558" i="2" s="1"/>
  <c r="DF558" i="2"/>
  <c r="DJ558" i="2" s="1"/>
  <c r="BO558" i="2"/>
  <c r="BN558" i="2"/>
  <c r="BM558" i="2"/>
  <c r="BL558" i="2"/>
  <c r="BK558" i="2"/>
  <c r="BJ558" i="2"/>
  <c r="BI558" i="2"/>
  <c r="AT558" i="2"/>
  <c r="EA557" i="2"/>
  <c r="EB557" i="2" s="1"/>
  <c r="DY557" i="2"/>
  <c r="DZ557" i="2" s="1"/>
  <c r="DW557" i="2"/>
  <c r="DX557" i="2" s="1"/>
  <c r="DU557" i="2"/>
  <c r="DV557" i="2" s="1"/>
  <c r="EC557" i="2" s="1"/>
  <c r="CR557" i="2" s="1"/>
  <c r="CT557" i="2" s="1"/>
  <c r="DQ557" i="2"/>
  <c r="DR557" i="2" s="1"/>
  <c r="DS557" i="2" s="1"/>
  <c r="DF557" i="2"/>
  <c r="DJ557" i="2" s="1"/>
  <c r="BO557" i="2"/>
  <c r="BN557" i="2"/>
  <c r="BM557" i="2"/>
  <c r="BL557" i="2"/>
  <c r="BK557" i="2"/>
  <c r="BJ557" i="2"/>
  <c r="BI557" i="2"/>
  <c r="AT557" i="2"/>
  <c r="EA556" i="2"/>
  <c r="EB556" i="2" s="1"/>
  <c r="DY556" i="2"/>
  <c r="DZ556" i="2" s="1"/>
  <c r="DW556" i="2"/>
  <c r="DX556" i="2" s="1"/>
  <c r="DU556" i="2"/>
  <c r="DV556" i="2" s="1"/>
  <c r="EC556" i="2" s="1"/>
  <c r="CR556" i="2" s="1"/>
  <c r="CT556" i="2" s="1"/>
  <c r="DN556" i="2" s="1"/>
  <c r="DO556" i="2" s="1"/>
  <c r="DQ556" i="2"/>
  <c r="DR556" i="2" s="1"/>
  <c r="DS556" i="2" s="1"/>
  <c r="DF556" i="2"/>
  <c r="DJ556" i="2" s="1"/>
  <c r="BO556" i="2"/>
  <c r="BN556" i="2"/>
  <c r="BM556" i="2"/>
  <c r="BL556" i="2"/>
  <c r="BK556" i="2"/>
  <c r="BJ556" i="2"/>
  <c r="BI556" i="2"/>
  <c r="AT556" i="2"/>
  <c r="EA555" i="2"/>
  <c r="EB555" i="2" s="1"/>
  <c r="DY555" i="2"/>
  <c r="DZ555" i="2" s="1"/>
  <c r="DW555" i="2"/>
  <c r="DX555" i="2" s="1"/>
  <c r="DU555" i="2"/>
  <c r="DV555" i="2" s="1"/>
  <c r="EC555" i="2" s="1"/>
  <c r="CR555" i="2" s="1"/>
  <c r="CT555" i="2" s="1"/>
  <c r="DQ555" i="2"/>
  <c r="DR555" i="2" s="1"/>
  <c r="DS555" i="2" s="1"/>
  <c r="DF555" i="2"/>
  <c r="DJ555" i="2" s="1"/>
  <c r="BO555" i="2"/>
  <c r="BN555" i="2"/>
  <c r="BM555" i="2"/>
  <c r="BL555" i="2"/>
  <c r="BK555" i="2"/>
  <c r="BJ555" i="2"/>
  <c r="BI555" i="2"/>
  <c r="AT555" i="2"/>
  <c r="EA554" i="2"/>
  <c r="EB554" i="2" s="1"/>
  <c r="DY554" i="2"/>
  <c r="DZ554" i="2" s="1"/>
  <c r="DW554" i="2"/>
  <c r="DX554" i="2" s="1"/>
  <c r="DU554" i="2"/>
  <c r="DV554" i="2" s="1"/>
  <c r="EC554" i="2" s="1"/>
  <c r="CR554" i="2" s="1"/>
  <c r="CT554" i="2" s="1"/>
  <c r="DQ554" i="2"/>
  <c r="DR554" i="2" s="1"/>
  <c r="DS554" i="2" s="1"/>
  <c r="DF554" i="2"/>
  <c r="DJ554" i="2" s="1"/>
  <c r="BO554" i="2"/>
  <c r="BN554" i="2"/>
  <c r="BM554" i="2"/>
  <c r="BL554" i="2"/>
  <c r="BK554" i="2"/>
  <c r="BJ554" i="2"/>
  <c r="BI554" i="2"/>
  <c r="AT554" i="2"/>
  <c r="EA553" i="2"/>
  <c r="EB553" i="2" s="1"/>
  <c r="DY553" i="2"/>
  <c r="DZ553" i="2" s="1"/>
  <c r="DW553" i="2"/>
  <c r="DX553" i="2" s="1"/>
  <c r="DU553" i="2"/>
  <c r="DV553" i="2" s="1"/>
  <c r="EC553" i="2" s="1"/>
  <c r="CR553" i="2" s="1"/>
  <c r="CT553" i="2" s="1"/>
  <c r="DQ553" i="2"/>
  <c r="DR553" i="2" s="1"/>
  <c r="DS553" i="2" s="1"/>
  <c r="DF553" i="2"/>
  <c r="DJ553" i="2" s="1"/>
  <c r="BO553" i="2"/>
  <c r="BN553" i="2"/>
  <c r="BM553" i="2"/>
  <c r="BL553" i="2"/>
  <c r="BK553" i="2"/>
  <c r="BJ553" i="2"/>
  <c r="BI553" i="2"/>
  <c r="AT553" i="2"/>
  <c r="EA552" i="2"/>
  <c r="EB552" i="2" s="1"/>
  <c r="DY552" i="2"/>
  <c r="DZ552" i="2" s="1"/>
  <c r="DW552" i="2"/>
  <c r="DX552" i="2" s="1"/>
  <c r="DU552" i="2"/>
  <c r="DV552" i="2" s="1"/>
  <c r="EC552" i="2" s="1"/>
  <c r="CR552" i="2" s="1"/>
  <c r="CT552" i="2" s="1"/>
  <c r="DQ552" i="2"/>
  <c r="DR552" i="2" s="1"/>
  <c r="DS552" i="2" s="1"/>
  <c r="DF552" i="2"/>
  <c r="DJ552" i="2" s="1"/>
  <c r="BO552" i="2"/>
  <c r="BN552" i="2"/>
  <c r="BM552" i="2"/>
  <c r="BL552" i="2"/>
  <c r="BK552" i="2"/>
  <c r="BJ552" i="2"/>
  <c r="BI552" i="2"/>
  <c r="AT552" i="2"/>
  <c r="EA551" i="2"/>
  <c r="EB551" i="2" s="1"/>
  <c r="DY551" i="2"/>
  <c r="DZ551" i="2" s="1"/>
  <c r="DW551" i="2"/>
  <c r="DX551" i="2" s="1"/>
  <c r="DU551" i="2"/>
  <c r="DV551" i="2" s="1"/>
  <c r="EC551" i="2" s="1"/>
  <c r="CR551" i="2" s="1"/>
  <c r="CT551" i="2" s="1"/>
  <c r="DN551" i="2" s="1"/>
  <c r="DO551" i="2" s="1"/>
  <c r="DQ551" i="2"/>
  <c r="DR551" i="2" s="1"/>
  <c r="DS551" i="2" s="1"/>
  <c r="DF551" i="2"/>
  <c r="DJ551" i="2" s="1"/>
  <c r="BO551" i="2"/>
  <c r="BN551" i="2"/>
  <c r="BM551" i="2"/>
  <c r="BL551" i="2"/>
  <c r="BK551" i="2"/>
  <c r="BJ551" i="2"/>
  <c r="BI551" i="2"/>
  <c r="AT551" i="2"/>
  <c r="EA550" i="2"/>
  <c r="EB550" i="2" s="1"/>
  <c r="DY550" i="2"/>
  <c r="DZ550" i="2" s="1"/>
  <c r="DW550" i="2"/>
  <c r="DX550" i="2" s="1"/>
  <c r="DU550" i="2"/>
  <c r="DV550" i="2" s="1"/>
  <c r="EC550" i="2" s="1"/>
  <c r="CR550" i="2" s="1"/>
  <c r="CT550" i="2" s="1"/>
  <c r="DQ550" i="2"/>
  <c r="DR550" i="2" s="1"/>
  <c r="DS550" i="2" s="1"/>
  <c r="DF550" i="2"/>
  <c r="DJ550" i="2" s="1"/>
  <c r="BO550" i="2"/>
  <c r="BN550" i="2"/>
  <c r="BM550" i="2"/>
  <c r="BL550" i="2"/>
  <c r="BK550" i="2"/>
  <c r="BJ550" i="2"/>
  <c r="BI550" i="2"/>
  <c r="AT550" i="2"/>
  <c r="EA549" i="2"/>
  <c r="EB549" i="2" s="1"/>
  <c r="DY549" i="2"/>
  <c r="DZ549" i="2" s="1"/>
  <c r="DW549" i="2"/>
  <c r="DX549" i="2" s="1"/>
  <c r="DU549" i="2"/>
  <c r="DV549" i="2" s="1"/>
  <c r="EC549" i="2" s="1"/>
  <c r="CR549" i="2" s="1"/>
  <c r="CT549" i="2" s="1"/>
  <c r="DQ549" i="2"/>
  <c r="DR549" i="2" s="1"/>
  <c r="DS549" i="2" s="1"/>
  <c r="DF549" i="2"/>
  <c r="DJ549" i="2" s="1"/>
  <c r="BO549" i="2"/>
  <c r="BN549" i="2"/>
  <c r="BM549" i="2"/>
  <c r="BL549" i="2"/>
  <c r="BK549" i="2"/>
  <c r="BJ549" i="2"/>
  <c r="BI549" i="2"/>
  <c r="AT549" i="2"/>
  <c r="EA548" i="2"/>
  <c r="EB548" i="2" s="1"/>
  <c r="DY548" i="2"/>
  <c r="DZ548" i="2" s="1"/>
  <c r="DW548" i="2"/>
  <c r="DX548" i="2" s="1"/>
  <c r="DU548" i="2"/>
  <c r="DV548" i="2" s="1"/>
  <c r="EC548" i="2" s="1"/>
  <c r="CR548" i="2" s="1"/>
  <c r="CT548" i="2" s="1"/>
  <c r="DQ548" i="2"/>
  <c r="DR548" i="2" s="1"/>
  <c r="DS548" i="2" s="1"/>
  <c r="DF548" i="2"/>
  <c r="DJ548" i="2" s="1"/>
  <c r="BO548" i="2"/>
  <c r="BN548" i="2"/>
  <c r="BM548" i="2"/>
  <c r="BL548" i="2"/>
  <c r="BK548" i="2"/>
  <c r="BJ548" i="2"/>
  <c r="BI548" i="2"/>
  <c r="AT548" i="2"/>
  <c r="EA547" i="2"/>
  <c r="EB547" i="2" s="1"/>
  <c r="DY547" i="2"/>
  <c r="DZ547" i="2" s="1"/>
  <c r="DW547" i="2"/>
  <c r="DX547" i="2" s="1"/>
  <c r="DU547" i="2"/>
  <c r="DV547" i="2" s="1"/>
  <c r="EC547" i="2" s="1"/>
  <c r="CR547" i="2" s="1"/>
  <c r="CT547" i="2" s="1"/>
  <c r="DB547" i="2" s="1"/>
  <c r="DQ547" i="2"/>
  <c r="DR547" i="2" s="1"/>
  <c r="DS547" i="2" s="1"/>
  <c r="DF547" i="2"/>
  <c r="DJ547" i="2" s="1"/>
  <c r="BO547" i="2"/>
  <c r="BN547" i="2"/>
  <c r="BM547" i="2"/>
  <c r="BL547" i="2"/>
  <c r="BK547" i="2"/>
  <c r="BJ547" i="2"/>
  <c r="BI547" i="2"/>
  <c r="AT547" i="2"/>
  <c r="EA546" i="2"/>
  <c r="EB546" i="2" s="1"/>
  <c r="DY546" i="2"/>
  <c r="DZ546" i="2" s="1"/>
  <c r="DW546" i="2"/>
  <c r="DX546" i="2" s="1"/>
  <c r="DU546" i="2"/>
  <c r="DV546" i="2" s="1"/>
  <c r="EC546" i="2" s="1"/>
  <c r="CR546" i="2" s="1"/>
  <c r="CT546" i="2" s="1"/>
  <c r="DQ546" i="2"/>
  <c r="DR546" i="2" s="1"/>
  <c r="DS546" i="2" s="1"/>
  <c r="DF546" i="2"/>
  <c r="DJ546" i="2" s="1"/>
  <c r="BO546" i="2"/>
  <c r="BN546" i="2"/>
  <c r="BM546" i="2"/>
  <c r="BL546" i="2"/>
  <c r="BK546" i="2"/>
  <c r="BJ546" i="2"/>
  <c r="BI546" i="2"/>
  <c r="AT546" i="2"/>
  <c r="EA545" i="2"/>
  <c r="EB545" i="2" s="1"/>
  <c r="DY545" i="2"/>
  <c r="DZ545" i="2" s="1"/>
  <c r="DW545" i="2"/>
  <c r="DX545" i="2" s="1"/>
  <c r="DU545" i="2"/>
  <c r="DV545" i="2" s="1"/>
  <c r="EC545" i="2" s="1"/>
  <c r="CR545" i="2" s="1"/>
  <c r="CT545" i="2" s="1"/>
  <c r="DQ545" i="2"/>
  <c r="DR545" i="2" s="1"/>
  <c r="DS545" i="2" s="1"/>
  <c r="DF545" i="2"/>
  <c r="DJ545" i="2" s="1"/>
  <c r="BO545" i="2"/>
  <c r="BN545" i="2"/>
  <c r="BM545" i="2"/>
  <c r="BL545" i="2"/>
  <c r="BK545" i="2"/>
  <c r="BJ545" i="2"/>
  <c r="BI545" i="2"/>
  <c r="AT545" i="2"/>
  <c r="EA544" i="2"/>
  <c r="EB544" i="2" s="1"/>
  <c r="DY544" i="2"/>
  <c r="DZ544" i="2" s="1"/>
  <c r="DW544" i="2"/>
  <c r="DX544" i="2" s="1"/>
  <c r="DU544" i="2"/>
  <c r="DV544" i="2" s="1"/>
  <c r="EC544" i="2" s="1"/>
  <c r="CR544" i="2" s="1"/>
  <c r="CT544" i="2" s="1"/>
  <c r="DN544" i="2" s="1"/>
  <c r="DO544" i="2" s="1"/>
  <c r="DQ544" i="2"/>
  <c r="DR544" i="2" s="1"/>
  <c r="DS544" i="2" s="1"/>
  <c r="DF544" i="2"/>
  <c r="DJ544" i="2" s="1"/>
  <c r="BO544" i="2"/>
  <c r="BN544" i="2"/>
  <c r="BM544" i="2"/>
  <c r="BL544" i="2"/>
  <c r="BK544" i="2"/>
  <c r="BJ544" i="2"/>
  <c r="BI544" i="2"/>
  <c r="AT544" i="2"/>
  <c r="EA543" i="2"/>
  <c r="EB543" i="2" s="1"/>
  <c r="DY543" i="2"/>
  <c r="DZ543" i="2" s="1"/>
  <c r="DW543" i="2"/>
  <c r="DX543" i="2" s="1"/>
  <c r="DU543" i="2"/>
  <c r="DV543" i="2" s="1"/>
  <c r="EC543" i="2" s="1"/>
  <c r="CR543" i="2" s="1"/>
  <c r="CT543" i="2" s="1"/>
  <c r="DQ543" i="2"/>
  <c r="DR543" i="2" s="1"/>
  <c r="DS543" i="2" s="1"/>
  <c r="DF543" i="2"/>
  <c r="DJ543" i="2" s="1"/>
  <c r="BO543" i="2"/>
  <c r="BN543" i="2"/>
  <c r="BM543" i="2"/>
  <c r="BL543" i="2"/>
  <c r="BK543" i="2"/>
  <c r="BJ543" i="2"/>
  <c r="BI543" i="2"/>
  <c r="AT543" i="2"/>
  <c r="EA542" i="2"/>
  <c r="EB542" i="2" s="1"/>
  <c r="DY542" i="2"/>
  <c r="DZ542" i="2" s="1"/>
  <c r="DW542" i="2"/>
  <c r="DX542" i="2" s="1"/>
  <c r="DU542" i="2"/>
  <c r="DV542" i="2" s="1"/>
  <c r="EC542" i="2" s="1"/>
  <c r="CR542" i="2" s="1"/>
  <c r="CT542" i="2" s="1"/>
  <c r="DQ542" i="2"/>
  <c r="DR542" i="2" s="1"/>
  <c r="DS542" i="2" s="1"/>
  <c r="DF542" i="2"/>
  <c r="DJ542" i="2" s="1"/>
  <c r="BO542" i="2"/>
  <c r="BN542" i="2"/>
  <c r="BM542" i="2"/>
  <c r="BL542" i="2"/>
  <c r="BK542" i="2"/>
  <c r="BJ542" i="2"/>
  <c r="BI542" i="2"/>
  <c r="AT542" i="2"/>
  <c r="EA541" i="2"/>
  <c r="EB541" i="2" s="1"/>
  <c r="DY541" i="2"/>
  <c r="DZ541" i="2" s="1"/>
  <c r="DW541" i="2"/>
  <c r="DX541" i="2" s="1"/>
  <c r="DU541" i="2"/>
  <c r="DV541" i="2" s="1"/>
  <c r="EC541" i="2" s="1"/>
  <c r="CR541" i="2" s="1"/>
  <c r="CT541" i="2" s="1"/>
  <c r="DQ541" i="2"/>
  <c r="DR541" i="2" s="1"/>
  <c r="DS541" i="2" s="1"/>
  <c r="DF541" i="2"/>
  <c r="DJ541" i="2" s="1"/>
  <c r="BO541" i="2"/>
  <c r="BN541" i="2"/>
  <c r="BM541" i="2"/>
  <c r="BL541" i="2"/>
  <c r="BK541" i="2"/>
  <c r="BJ541" i="2"/>
  <c r="BI541" i="2"/>
  <c r="AT541" i="2"/>
  <c r="EA540" i="2"/>
  <c r="EB540" i="2" s="1"/>
  <c r="DY540" i="2"/>
  <c r="DZ540" i="2" s="1"/>
  <c r="DW540" i="2"/>
  <c r="DX540" i="2" s="1"/>
  <c r="DU540" i="2"/>
  <c r="DV540" i="2" s="1"/>
  <c r="EC540" i="2" s="1"/>
  <c r="CR540" i="2" s="1"/>
  <c r="CT540" i="2" s="1"/>
  <c r="DQ540" i="2"/>
  <c r="DR540" i="2" s="1"/>
  <c r="DS540" i="2" s="1"/>
  <c r="DF540" i="2"/>
  <c r="DJ540" i="2" s="1"/>
  <c r="BO540" i="2"/>
  <c r="BN540" i="2"/>
  <c r="BM540" i="2"/>
  <c r="BL540" i="2"/>
  <c r="BK540" i="2"/>
  <c r="BJ540" i="2"/>
  <c r="BI540" i="2"/>
  <c r="AT540" i="2"/>
  <c r="EA539" i="2"/>
  <c r="EB539" i="2" s="1"/>
  <c r="DY539" i="2"/>
  <c r="DZ539" i="2" s="1"/>
  <c r="DW539" i="2"/>
  <c r="DX539" i="2" s="1"/>
  <c r="DU539" i="2"/>
  <c r="DV539" i="2" s="1"/>
  <c r="EC539" i="2" s="1"/>
  <c r="CR539" i="2" s="1"/>
  <c r="CT539" i="2" s="1"/>
  <c r="DQ539" i="2"/>
  <c r="DR539" i="2" s="1"/>
  <c r="DS539" i="2" s="1"/>
  <c r="DF539" i="2"/>
  <c r="DJ539" i="2" s="1"/>
  <c r="BO539" i="2"/>
  <c r="BN539" i="2"/>
  <c r="BM539" i="2"/>
  <c r="BL539" i="2"/>
  <c r="BK539" i="2"/>
  <c r="BJ539" i="2"/>
  <c r="BI539" i="2"/>
  <c r="AT539" i="2"/>
  <c r="EA538" i="2"/>
  <c r="EB538" i="2" s="1"/>
  <c r="DY538" i="2"/>
  <c r="DZ538" i="2" s="1"/>
  <c r="DW538" i="2"/>
  <c r="DX538" i="2" s="1"/>
  <c r="DU538" i="2"/>
  <c r="DV538" i="2" s="1"/>
  <c r="EC538" i="2" s="1"/>
  <c r="CR538" i="2" s="1"/>
  <c r="CT538" i="2" s="1"/>
  <c r="DQ538" i="2"/>
  <c r="DR538" i="2" s="1"/>
  <c r="DS538" i="2" s="1"/>
  <c r="DF538" i="2"/>
  <c r="DJ538" i="2" s="1"/>
  <c r="BO538" i="2"/>
  <c r="BN538" i="2"/>
  <c r="BM538" i="2"/>
  <c r="BL538" i="2"/>
  <c r="BK538" i="2"/>
  <c r="BJ538" i="2"/>
  <c r="BI538" i="2"/>
  <c r="AT538" i="2"/>
  <c r="EA537" i="2"/>
  <c r="EB537" i="2" s="1"/>
  <c r="DY537" i="2"/>
  <c r="DZ537" i="2" s="1"/>
  <c r="DW537" i="2"/>
  <c r="DX537" i="2" s="1"/>
  <c r="DU537" i="2"/>
  <c r="DV537" i="2" s="1"/>
  <c r="EC537" i="2" s="1"/>
  <c r="CR537" i="2" s="1"/>
  <c r="CT537" i="2" s="1"/>
  <c r="DE537" i="2" s="1"/>
  <c r="DQ537" i="2"/>
  <c r="DR537" i="2" s="1"/>
  <c r="DS537" i="2" s="1"/>
  <c r="DF537" i="2"/>
  <c r="DJ537" i="2" s="1"/>
  <c r="BO537" i="2"/>
  <c r="BN537" i="2"/>
  <c r="BM537" i="2"/>
  <c r="BL537" i="2"/>
  <c r="BK537" i="2"/>
  <c r="BJ537" i="2"/>
  <c r="BI537" i="2"/>
  <c r="AT537" i="2"/>
  <c r="EA536" i="2"/>
  <c r="EB536" i="2" s="1"/>
  <c r="DY536" i="2"/>
  <c r="DZ536" i="2" s="1"/>
  <c r="DW536" i="2"/>
  <c r="DX536" i="2" s="1"/>
  <c r="DU536" i="2"/>
  <c r="DV536" i="2" s="1"/>
  <c r="EC536" i="2" s="1"/>
  <c r="CR536" i="2" s="1"/>
  <c r="CT536" i="2" s="1"/>
  <c r="DQ536" i="2"/>
  <c r="DR536" i="2" s="1"/>
  <c r="DS536" i="2" s="1"/>
  <c r="DF536" i="2"/>
  <c r="DJ536" i="2" s="1"/>
  <c r="BO536" i="2"/>
  <c r="BN536" i="2"/>
  <c r="BM536" i="2"/>
  <c r="BL536" i="2"/>
  <c r="BK536" i="2"/>
  <c r="BJ536" i="2"/>
  <c r="BI536" i="2"/>
  <c r="AT536" i="2"/>
  <c r="EA535" i="2"/>
  <c r="EB535" i="2" s="1"/>
  <c r="DY535" i="2"/>
  <c r="DZ535" i="2" s="1"/>
  <c r="DW535" i="2"/>
  <c r="DX535" i="2" s="1"/>
  <c r="DU535" i="2"/>
  <c r="DV535" i="2" s="1"/>
  <c r="EC535" i="2" s="1"/>
  <c r="CR535" i="2" s="1"/>
  <c r="CT535" i="2" s="1"/>
  <c r="DQ535" i="2"/>
  <c r="DR535" i="2" s="1"/>
  <c r="DS535" i="2" s="1"/>
  <c r="DF535" i="2"/>
  <c r="DJ535" i="2" s="1"/>
  <c r="BO535" i="2"/>
  <c r="BN535" i="2"/>
  <c r="BM535" i="2"/>
  <c r="BL535" i="2"/>
  <c r="BK535" i="2"/>
  <c r="BJ535" i="2"/>
  <c r="BI535" i="2"/>
  <c r="AT535" i="2"/>
  <c r="EA534" i="2"/>
  <c r="EB534" i="2" s="1"/>
  <c r="DY534" i="2"/>
  <c r="DZ534" i="2" s="1"/>
  <c r="DW534" i="2"/>
  <c r="DX534" i="2" s="1"/>
  <c r="DU534" i="2"/>
  <c r="DV534" i="2" s="1"/>
  <c r="EC534" i="2" s="1"/>
  <c r="CR534" i="2" s="1"/>
  <c r="CT534" i="2" s="1"/>
  <c r="DB534" i="2" s="1"/>
  <c r="DQ534" i="2"/>
  <c r="DR534" i="2" s="1"/>
  <c r="DS534" i="2" s="1"/>
  <c r="DF534" i="2"/>
  <c r="DJ534" i="2" s="1"/>
  <c r="BO534" i="2"/>
  <c r="BN534" i="2"/>
  <c r="BM534" i="2"/>
  <c r="BL534" i="2"/>
  <c r="BK534" i="2"/>
  <c r="BJ534" i="2"/>
  <c r="BI534" i="2"/>
  <c r="AT534" i="2"/>
  <c r="EA533" i="2"/>
  <c r="EB533" i="2" s="1"/>
  <c r="DY533" i="2"/>
  <c r="DZ533" i="2" s="1"/>
  <c r="DW533" i="2"/>
  <c r="DX533" i="2" s="1"/>
  <c r="DU533" i="2"/>
  <c r="DV533" i="2" s="1"/>
  <c r="EC533" i="2" s="1"/>
  <c r="CR533" i="2" s="1"/>
  <c r="CT533" i="2" s="1"/>
  <c r="DQ533" i="2"/>
  <c r="DR533" i="2" s="1"/>
  <c r="DS533" i="2" s="1"/>
  <c r="DF533" i="2"/>
  <c r="DJ533" i="2" s="1"/>
  <c r="BO533" i="2"/>
  <c r="BN533" i="2"/>
  <c r="BM533" i="2"/>
  <c r="BL533" i="2"/>
  <c r="BK533" i="2"/>
  <c r="BJ533" i="2"/>
  <c r="BI533" i="2"/>
  <c r="AT533" i="2"/>
  <c r="EA532" i="2"/>
  <c r="EB532" i="2" s="1"/>
  <c r="DY532" i="2"/>
  <c r="DZ532" i="2" s="1"/>
  <c r="DW532" i="2"/>
  <c r="DX532" i="2" s="1"/>
  <c r="DU532" i="2"/>
  <c r="DV532" i="2" s="1"/>
  <c r="EC532" i="2" s="1"/>
  <c r="CR532" i="2" s="1"/>
  <c r="CT532" i="2" s="1"/>
  <c r="DB532" i="2" s="1"/>
  <c r="DQ532" i="2"/>
  <c r="DR532" i="2" s="1"/>
  <c r="DS532" i="2" s="1"/>
  <c r="DF532" i="2"/>
  <c r="DJ532" i="2" s="1"/>
  <c r="BO532" i="2"/>
  <c r="BN532" i="2"/>
  <c r="BM532" i="2"/>
  <c r="BL532" i="2"/>
  <c r="BK532" i="2"/>
  <c r="BJ532" i="2"/>
  <c r="BI532" i="2"/>
  <c r="AT532" i="2"/>
  <c r="EA531" i="2"/>
  <c r="EB531" i="2" s="1"/>
  <c r="DY531" i="2"/>
  <c r="DZ531" i="2" s="1"/>
  <c r="DW531" i="2"/>
  <c r="DX531" i="2" s="1"/>
  <c r="DU531" i="2"/>
  <c r="DV531" i="2" s="1"/>
  <c r="EC531" i="2" s="1"/>
  <c r="CR531" i="2" s="1"/>
  <c r="CT531" i="2" s="1"/>
  <c r="DQ531" i="2"/>
  <c r="DR531" i="2" s="1"/>
  <c r="DS531" i="2" s="1"/>
  <c r="DF531" i="2"/>
  <c r="DJ531" i="2" s="1"/>
  <c r="BO531" i="2"/>
  <c r="BN531" i="2"/>
  <c r="BM531" i="2"/>
  <c r="BL531" i="2"/>
  <c r="BK531" i="2"/>
  <c r="BJ531" i="2"/>
  <c r="BI531" i="2"/>
  <c r="AT531" i="2"/>
  <c r="EA530" i="2"/>
  <c r="EB530" i="2" s="1"/>
  <c r="DY530" i="2"/>
  <c r="DZ530" i="2" s="1"/>
  <c r="DW530" i="2"/>
  <c r="DX530" i="2" s="1"/>
  <c r="DU530" i="2"/>
  <c r="DV530" i="2" s="1"/>
  <c r="EC530" i="2" s="1"/>
  <c r="CR530" i="2" s="1"/>
  <c r="CT530" i="2" s="1"/>
  <c r="DQ530" i="2"/>
  <c r="DR530" i="2" s="1"/>
  <c r="DS530" i="2" s="1"/>
  <c r="DF530" i="2"/>
  <c r="DJ530" i="2" s="1"/>
  <c r="BO530" i="2"/>
  <c r="BN530" i="2"/>
  <c r="BM530" i="2"/>
  <c r="BL530" i="2"/>
  <c r="BK530" i="2"/>
  <c r="BJ530" i="2"/>
  <c r="BI530" i="2"/>
  <c r="AT530" i="2"/>
  <c r="EA529" i="2"/>
  <c r="EB529" i="2" s="1"/>
  <c r="DY529" i="2"/>
  <c r="DZ529" i="2" s="1"/>
  <c r="DW529" i="2"/>
  <c r="DX529" i="2" s="1"/>
  <c r="DU529" i="2"/>
  <c r="DV529" i="2" s="1"/>
  <c r="EC529" i="2" s="1"/>
  <c r="CR529" i="2" s="1"/>
  <c r="CT529" i="2" s="1"/>
  <c r="DQ529" i="2"/>
  <c r="DR529" i="2" s="1"/>
  <c r="DS529" i="2" s="1"/>
  <c r="DF529" i="2"/>
  <c r="DJ529" i="2" s="1"/>
  <c r="BO529" i="2"/>
  <c r="BN529" i="2"/>
  <c r="BM529" i="2"/>
  <c r="BL529" i="2"/>
  <c r="BK529" i="2"/>
  <c r="BJ529" i="2"/>
  <c r="BI529" i="2"/>
  <c r="AT529" i="2"/>
  <c r="EA528" i="2"/>
  <c r="EB528" i="2" s="1"/>
  <c r="DY528" i="2"/>
  <c r="DZ528" i="2" s="1"/>
  <c r="DW528" i="2"/>
  <c r="DX528" i="2" s="1"/>
  <c r="DU528" i="2"/>
  <c r="DV528" i="2" s="1"/>
  <c r="EC528" i="2" s="1"/>
  <c r="CR528" i="2" s="1"/>
  <c r="CT528" i="2" s="1"/>
  <c r="DQ528" i="2"/>
  <c r="DR528" i="2" s="1"/>
  <c r="DS528" i="2" s="1"/>
  <c r="DF528" i="2"/>
  <c r="DJ528" i="2" s="1"/>
  <c r="BO528" i="2"/>
  <c r="BN528" i="2"/>
  <c r="BM528" i="2"/>
  <c r="BL528" i="2"/>
  <c r="BK528" i="2"/>
  <c r="BJ528" i="2"/>
  <c r="BI528" i="2"/>
  <c r="AT528" i="2"/>
  <c r="EA527" i="2"/>
  <c r="EB527" i="2" s="1"/>
  <c r="DY527" i="2"/>
  <c r="DZ527" i="2" s="1"/>
  <c r="DW527" i="2"/>
  <c r="DX527" i="2" s="1"/>
  <c r="DU527" i="2"/>
  <c r="DV527" i="2" s="1"/>
  <c r="EC527" i="2" s="1"/>
  <c r="CR527" i="2" s="1"/>
  <c r="CT527" i="2" s="1"/>
  <c r="DQ527" i="2"/>
  <c r="DR527" i="2" s="1"/>
  <c r="DS527" i="2" s="1"/>
  <c r="DF527" i="2"/>
  <c r="DJ527" i="2" s="1"/>
  <c r="BO527" i="2"/>
  <c r="BN527" i="2"/>
  <c r="BM527" i="2"/>
  <c r="BL527" i="2"/>
  <c r="BK527" i="2"/>
  <c r="BJ527" i="2"/>
  <c r="BI527" i="2"/>
  <c r="AT527" i="2"/>
  <c r="EA526" i="2"/>
  <c r="EB526" i="2" s="1"/>
  <c r="DY526" i="2"/>
  <c r="DZ526" i="2" s="1"/>
  <c r="DW526" i="2"/>
  <c r="DX526" i="2" s="1"/>
  <c r="DU526" i="2"/>
  <c r="DV526" i="2" s="1"/>
  <c r="EC526" i="2" s="1"/>
  <c r="CR526" i="2" s="1"/>
  <c r="CT526" i="2" s="1"/>
  <c r="DQ526" i="2"/>
  <c r="DR526" i="2" s="1"/>
  <c r="DS526" i="2" s="1"/>
  <c r="DF526" i="2"/>
  <c r="DJ526" i="2" s="1"/>
  <c r="BO526" i="2"/>
  <c r="BN526" i="2"/>
  <c r="BM526" i="2"/>
  <c r="BL526" i="2"/>
  <c r="BK526" i="2"/>
  <c r="BJ526" i="2"/>
  <c r="BI526" i="2"/>
  <c r="AT526" i="2"/>
  <c r="EA525" i="2"/>
  <c r="EB525" i="2" s="1"/>
  <c r="DY525" i="2"/>
  <c r="DZ525" i="2" s="1"/>
  <c r="DW525" i="2"/>
  <c r="DX525" i="2" s="1"/>
  <c r="DU525" i="2"/>
  <c r="DV525" i="2" s="1"/>
  <c r="EC525" i="2" s="1"/>
  <c r="CR525" i="2" s="1"/>
  <c r="CT525" i="2" s="1"/>
  <c r="DE525" i="2" s="1"/>
  <c r="DQ525" i="2"/>
  <c r="DR525" i="2" s="1"/>
  <c r="DS525" i="2" s="1"/>
  <c r="DF525" i="2"/>
  <c r="DJ525" i="2" s="1"/>
  <c r="BO525" i="2"/>
  <c r="BN525" i="2"/>
  <c r="BM525" i="2"/>
  <c r="BL525" i="2"/>
  <c r="BK525" i="2"/>
  <c r="BJ525" i="2"/>
  <c r="BI525" i="2"/>
  <c r="AT525" i="2"/>
  <c r="EA524" i="2"/>
  <c r="EB524" i="2" s="1"/>
  <c r="DY524" i="2"/>
  <c r="DZ524" i="2" s="1"/>
  <c r="DW524" i="2"/>
  <c r="DX524" i="2" s="1"/>
  <c r="DU524" i="2"/>
  <c r="DV524" i="2" s="1"/>
  <c r="EC524" i="2" s="1"/>
  <c r="CR524" i="2" s="1"/>
  <c r="CT524" i="2" s="1"/>
  <c r="DN524" i="2" s="1"/>
  <c r="DO524" i="2" s="1"/>
  <c r="DQ524" i="2"/>
  <c r="DR524" i="2" s="1"/>
  <c r="DS524" i="2" s="1"/>
  <c r="DF524" i="2"/>
  <c r="DJ524" i="2" s="1"/>
  <c r="BO524" i="2"/>
  <c r="BN524" i="2"/>
  <c r="BM524" i="2"/>
  <c r="BL524" i="2"/>
  <c r="BK524" i="2"/>
  <c r="BJ524" i="2"/>
  <c r="BI524" i="2"/>
  <c r="AT524" i="2"/>
  <c r="EA523" i="2"/>
  <c r="EB523" i="2" s="1"/>
  <c r="DY523" i="2"/>
  <c r="DZ523" i="2" s="1"/>
  <c r="DW523" i="2"/>
  <c r="DX523" i="2" s="1"/>
  <c r="DU523" i="2"/>
  <c r="DV523" i="2" s="1"/>
  <c r="EC523" i="2" s="1"/>
  <c r="CR523" i="2" s="1"/>
  <c r="CT523" i="2" s="1"/>
  <c r="DQ523" i="2"/>
  <c r="DR523" i="2" s="1"/>
  <c r="DS523" i="2" s="1"/>
  <c r="DF523" i="2"/>
  <c r="DJ523" i="2" s="1"/>
  <c r="BO523" i="2"/>
  <c r="BN523" i="2"/>
  <c r="BM523" i="2"/>
  <c r="BL523" i="2"/>
  <c r="BK523" i="2"/>
  <c r="BJ523" i="2"/>
  <c r="BI523" i="2"/>
  <c r="AT523" i="2"/>
  <c r="EA522" i="2"/>
  <c r="EB522" i="2" s="1"/>
  <c r="DY522" i="2"/>
  <c r="DZ522" i="2" s="1"/>
  <c r="DW522" i="2"/>
  <c r="DX522" i="2" s="1"/>
  <c r="DU522" i="2"/>
  <c r="DV522" i="2" s="1"/>
  <c r="EC522" i="2" s="1"/>
  <c r="CR522" i="2" s="1"/>
  <c r="CT522" i="2" s="1"/>
  <c r="DE522" i="2" s="1"/>
  <c r="DQ522" i="2"/>
  <c r="DR522" i="2" s="1"/>
  <c r="DS522" i="2" s="1"/>
  <c r="DF522" i="2"/>
  <c r="DJ522" i="2" s="1"/>
  <c r="BO522" i="2"/>
  <c r="BN522" i="2"/>
  <c r="BM522" i="2"/>
  <c r="BL522" i="2"/>
  <c r="BK522" i="2"/>
  <c r="BJ522" i="2"/>
  <c r="BI522" i="2"/>
  <c r="AT522" i="2"/>
  <c r="EA521" i="2"/>
  <c r="EB521" i="2" s="1"/>
  <c r="DY521" i="2"/>
  <c r="DZ521" i="2" s="1"/>
  <c r="DW521" i="2"/>
  <c r="DX521" i="2" s="1"/>
  <c r="DU521" i="2"/>
  <c r="DV521" i="2" s="1"/>
  <c r="EC521" i="2" s="1"/>
  <c r="CR521" i="2" s="1"/>
  <c r="CT521" i="2" s="1"/>
  <c r="DQ521" i="2"/>
  <c r="DR521" i="2" s="1"/>
  <c r="DS521" i="2" s="1"/>
  <c r="DF521" i="2"/>
  <c r="DJ521" i="2" s="1"/>
  <c r="BO521" i="2"/>
  <c r="BN521" i="2"/>
  <c r="BM521" i="2"/>
  <c r="BL521" i="2"/>
  <c r="BK521" i="2"/>
  <c r="BJ521" i="2"/>
  <c r="BI521" i="2"/>
  <c r="AT521" i="2"/>
  <c r="EA520" i="2"/>
  <c r="EB520" i="2" s="1"/>
  <c r="DY520" i="2"/>
  <c r="DZ520" i="2" s="1"/>
  <c r="DW520" i="2"/>
  <c r="DX520" i="2" s="1"/>
  <c r="DU520" i="2"/>
  <c r="DV520" i="2" s="1"/>
  <c r="EC520" i="2" s="1"/>
  <c r="CR520" i="2" s="1"/>
  <c r="CT520" i="2" s="1"/>
  <c r="DB520" i="2" s="1"/>
  <c r="DQ520" i="2"/>
  <c r="DR520" i="2" s="1"/>
  <c r="DS520" i="2" s="1"/>
  <c r="DF520" i="2"/>
  <c r="DJ520" i="2" s="1"/>
  <c r="BO520" i="2"/>
  <c r="BN520" i="2"/>
  <c r="BM520" i="2"/>
  <c r="BL520" i="2"/>
  <c r="BK520" i="2"/>
  <c r="BJ520" i="2"/>
  <c r="BI520" i="2"/>
  <c r="AT520" i="2"/>
  <c r="EA519" i="2"/>
  <c r="EB519" i="2" s="1"/>
  <c r="DY519" i="2"/>
  <c r="DZ519" i="2" s="1"/>
  <c r="DW519" i="2"/>
  <c r="DX519" i="2" s="1"/>
  <c r="DU519" i="2"/>
  <c r="DV519" i="2" s="1"/>
  <c r="EC519" i="2" s="1"/>
  <c r="CR519" i="2" s="1"/>
  <c r="CT519" i="2" s="1"/>
  <c r="DQ519" i="2"/>
  <c r="DR519" i="2" s="1"/>
  <c r="DS519" i="2" s="1"/>
  <c r="DF519" i="2"/>
  <c r="DJ519" i="2" s="1"/>
  <c r="BO519" i="2"/>
  <c r="BN519" i="2"/>
  <c r="BM519" i="2"/>
  <c r="BL519" i="2"/>
  <c r="BK519" i="2"/>
  <c r="BJ519" i="2"/>
  <c r="BI519" i="2"/>
  <c r="AT519" i="2"/>
  <c r="EA518" i="2"/>
  <c r="EB518" i="2" s="1"/>
  <c r="DY518" i="2"/>
  <c r="DZ518" i="2" s="1"/>
  <c r="DW518" i="2"/>
  <c r="DX518" i="2" s="1"/>
  <c r="DU518" i="2"/>
  <c r="DV518" i="2" s="1"/>
  <c r="EC518" i="2" s="1"/>
  <c r="CR518" i="2" s="1"/>
  <c r="CT518" i="2" s="1"/>
  <c r="DQ518" i="2"/>
  <c r="DR518" i="2" s="1"/>
  <c r="DS518" i="2" s="1"/>
  <c r="DF518" i="2"/>
  <c r="DJ518" i="2" s="1"/>
  <c r="BO518" i="2"/>
  <c r="BN518" i="2"/>
  <c r="BM518" i="2"/>
  <c r="BL518" i="2"/>
  <c r="BK518" i="2"/>
  <c r="BJ518" i="2"/>
  <c r="BI518" i="2"/>
  <c r="AT518" i="2"/>
  <c r="EA517" i="2"/>
  <c r="EB517" i="2" s="1"/>
  <c r="DY517" i="2"/>
  <c r="DZ517" i="2" s="1"/>
  <c r="DW517" i="2"/>
  <c r="DX517" i="2" s="1"/>
  <c r="DU517" i="2"/>
  <c r="DV517" i="2" s="1"/>
  <c r="EC517" i="2" s="1"/>
  <c r="CR517" i="2" s="1"/>
  <c r="CT517" i="2" s="1"/>
  <c r="DQ517" i="2"/>
  <c r="DR517" i="2" s="1"/>
  <c r="DS517" i="2" s="1"/>
  <c r="DF517" i="2"/>
  <c r="DJ517" i="2" s="1"/>
  <c r="BO517" i="2"/>
  <c r="BN517" i="2"/>
  <c r="BM517" i="2"/>
  <c r="BL517" i="2"/>
  <c r="BK517" i="2"/>
  <c r="BJ517" i="2"/>
  <c r="BI517" i="2"/>
  <c r="AT517" i="2"/>
  <c r="EA516" i="2"/>
  <c r="EB516" i="2" s="1"/>
  <c r="DY516" i="2"/>
  <c r="DZ516" i="2" s="1"/>
  <c r="DW516" i="2"/>
  <c r="DX516" i="2" s="1"/>
  <c r="DU516" i="2"/>
  <c r="DV516" i="2" s="1"/>
  <c r="EC516" i="2" s="1"/>
  <c r="CR516" i="2" s="1"/>
  <c r="CT516" i="2" s="1"/>
  <c r="DQ516" i="2"/>
  <c r="DR516" i="2" s="1"/>
  <c r="DS516" i="2" s="1"/>
  <c r="DF516" i="2"/>
  <c r="DJ516" i="2" s="1"/>
  <c r="BO516" i="2"/>
  <c r="BN516" i="2"/>
  <c r="BM516" i="2"/>
  <c r="BL516" i="2"/>
  <c r="BK516" i="2"/>
  <c r="BJ516" i="2"/>
  <c r="BI516" i="2"/>
  <c r="AT516" i="2"/>
  <c r="EA515" i="2"/>
  <c r="EB515" i="2" s="1"/>
  <c r="DY515" i="2"/>
  <c r="DZ515" i="2" s="1"/>
  <c r="DW515" i="2"/>
  <c r="DX515" i="2" s="1"/>
  <c r="DU515" i="2"/>
  <c r="DV515" i="2" s="1"/>
  <c r="EC515" i="2" s="1"/>
  <c r="CR515" i="2" s="1"/>
  <c r="CT515" i="2" s="1"/>
  <c r="DQ515" i="2"/>
  <c r="DR515" i="2" s="1"/>
  <c r="DS515" i="2" s="1"/>
  <c r="DF515" i="2"/>
  <c r="DJ515" i="2" s="1"/>
  <c r="BO515" i="2"/>
  <c r="BN515" i="2"/>
  <c r="BM515" i="2"/>
  <c r="BL515" i="2"/>
  <c r="BK515" i="2"/>
  <c r="BJ515" i="2"/>
  <c r="BI515" i="2"/>
  <c r="AT515" i="2"/>
  <c r="EA514" i="2"/>
  <c r="EB514" i="2" s="1"/>
  <c r="DY514" i="2"/>
  <c r="DZ514" i="2" s="1"/>
  <c r="DW514" i="2"/>
  <c r="DX514" i="2" s="1"/>
  <c r="DU514" i="2"/>
  <c r="DV514" i="2" s="1"/>
  <c r="EC514" i="2" s="1"/>
  <c r="CR514" i="2" s="1"/>
  <c r="CT514" i="2" s="1"/>
  <c r="DQ514" i="2"/>
  <c r="DR514" i="2" s="1"/>
  <c r="DS514" i="2" s="1"/>
  <c r="DF514" i="2"/>
  <c r="DJ514" i="2" s="1"/>
  <c r="BO514" i="2"/>
  <c r="BN514" i="2"/>
  <c r="BM514" i="2"/>
  <c r="BL514" i="2"/>
  <c r="BK514" i="2"/>
  <c r="BJ514" i="2"/>
  <c r="BI514" i="2"/>
  <c r="AT514" i="2"/>
  <c r="EA513" i="2"/>
  <c r="EB513" i="2" s="1"/>
  <c r="DY513" i="2"/>
  <c r="DZ513" i="2" s="1"/>
  <c r="DW513" i="2"/>
  <c r="DX513" i="2" s="1"/>
  <c r="DU513" i="2"/>
  <c r="DV513" i="2" s="1"/>
  <c r="EC513" i="2" s="1"/>
  <c r="CR513" i="2" s="1"/>
  <c r="CT513" i="2" s="1"/>
  <c r="DQ513" i="2"/>
  <c r="DR513" i="2" s="1"/>
  <c r="DS513" i="2" s="1"/>
  <c r="DF513" i="2"/>
  <c r="DJ513" i="2" s="1"/>
  <c r="BO513" i="2"/>
  <c r="BN513" i="2"/>
  <c r="BM513" i="2"/>
  <c r="BL513" i="2"/>
  <c r="BK513" i="2"/>
  <c r="BJ513" i="2"/>
  <c r="BI513" i="2"/>
  <c r="AT513" i="2"/>
  <c r="EA512" i="2"/>
  <c r="EB512" i="2" s="1"/>
  <c r="DY512" i="2"/>
  <c r="DZ512" i="2" s="1"/>
  <c r="DW512" i="2"/>
  <c r="DX512" i="2" s="1"/>
  <c r="DU512" i="2"/>
  <c r="DV512" i="2" s="1"/>
  <c r="EC512" i="2" s="1"/>
  <c r="CR512" i="2" s="1"/>
  <c r="CT512" i="2" s="1"/>
  <c r="DE512" i="2" s="1"/>
  <c r="DQ512" i="2"/>
  <c r="DR512" i="2" s="1"/>
  <c r="DS512" i="2" s="1"/>
  <c r="DF512" i="2"/>
  <c r="DJ512" i="2" s="1"/>
  <c r="BO512" i="2"/>
  <c r="BN512" i="2"/>
  <c r="BM512" i="2"/>
  <c r="BL512" i="2"/>
  <c r="BK512" i="2"/>
  <c r="BJ512" i="2"/>
  <c r="BI512" i="2"/>
  <c r="AT512" i="2"/>
  <c r="EA511" i="2"/>
  <c r="EB511" i="2" s="1"/>
  <c r="DY511" i="2"/>
  <c r="DZ511" i="2" s="1"/>
  <c r="DW511" i="2"/>
  <c r="DX511" i="2" s="1"/>
  <c r="DU511" i="2"/>
  <c r="DV511" i="2" s="1"/>
  <c r="EC511" i="2" s="1"/>
  <c r="CR511" i="2" s="1"/>
  <c r="CT511" i="2" s="1"/>
  <c r="DE511" i="2" s="1"/>
  <c r="DQ511" i="2"/>
  <c r="DR511" i="2" s="1"/>
  <c r="DS511" i="2" s="1"/>
  <c r="DF511" i="2"/>
  <c r="DJ511" i="2" s="1"/>
  <c r="BO511" i="2"/>
  <c r="BN511" i="2"/>
  <c r="BM511" i="2"/>
  <c r="BL511" i="2"/>
  <c r="BK511" i="2"/>
  <c r="BJ511" i="2"/>
  <c r="BI511" i="2"/>
  <c r="AT511" i="2"/>
  <c r="EA510" i="2"/>
  <c r="EB510" i="2" s="1"/>
  <c r="DY510" i="2"/>
  <c r="DZ510" i="2" s="1"/>
  <c r="DW510" i="2"/>
  <c r="DX510" i="2" s="1"/>
  <c r="DU510" i="2"/>
  <c r="DV510" i="2" s="1"/>
  <c r="EC510" i="2" s="1"/>
  <c r="CR510" i="2" s="1"/>
  <c r="CT510" i="2" s="1"/>
  <c r="DE510" i="2" s="1"/>
  <c r="DQ510" i="2"/>
  <c r="DR510" i="2" s="1"/>
  <c r="DS510" i="2" s="1"/>
  <c r="DF510" i="2"/>
  <c r="DJ510" i="2" s="1"/>
  <c r="BO510" i="2"/>
  <c r="BN510" i="2"/>
  <c r="BM510" i="2"/>
  <c r="BL510" i="2"/>
  <c r="BK510" i="2"/>
  <c r="BJ510" i="2"/>
  <c r="BI510" i="2"/>
  <c r="AT510" i="2"/>
  <c r="EA509" i="2"/>
  <c r="EB509" i="2" s="1"/>
  <c r="DY509" i="2"/>
  <c r="DZ509" i="2" s="1"/>
  <c r="DW509" i="2"/>
  <c r="DX509" i="2" s="1"/>
  <c r="DU509" i="2"/>
  <c r="DV509" i="2" s="1"/>
  <c r="EC509" i="2" s="1"/>
  <c r="CR509" i="2" s="1"/>
  <c r="CT509" i="2" s="1"/>
  <c r="DB509" i="2" s="1"/>
  <c r="DQ509" i="2"/>
  <c r="DR509" i="2" s="1"/>
  <c r="DS509" i="2" s="1"/>
  <c r="DF509" i="2"/>
  <c r="DJ509" i="2" s="1"/>
  <c r="BO509" i="2"/>
  <c r="BN509" i="2"/>
  <c r="BM509" i="2"/>
  <c r="BL509" i="2"/>
  <c r="BK509" i="2"/>
  <c r="BJ509" i="2"/>
  <c r="BI509" i="2"/>
  <c r="AT509" i="2"/>
  <c r="EA508" i="2"/>
  <c r="EB508" i="2" s="1"/>
  <c r="DY508" i="2"/>
  <c r="DZ508" i="2" s="1"/>
  <c r="DW508" i="2"/>
  <c r="DX508" i="2" s="1"/>
  <c r="DU508" i="2"/>
  <c r="DV508" i="2" s="1"/>
  <c r="EC508" i="2" s="1"/>
  <c r="CR508" i="2" s="1"/>
  <c r="CT508" i="2" s="1"/>
  <c r="DQ508" i="2"/>
  <c r="DR508" i="2" s="1"/>
  <c r="DS508" i="2" s="1"/>
  <c r="DF508" i="2"/>
  <c r="DJ508" i="2" s="1"/>
  <c r="BO508" i="2"/>
  <c r="BN508" i="2"/>
  <c r="BM508" i="2"/>
  <c r="BL508" i="2"/>
  <c r="BK508" i="2"/>
  <c r="BJ508" i="2"/>
  <c r="BI508" i="2"/>
  <c r="AT508" i="2"/>
  <c r="EA507" i="2"/>
  <c r="EB507" i="2" s="1"/>
  <c r="DY507" i="2"/>
  <c r="DZ507" i="2" s="1"/>
  <c r="DW507" i="2"/>
  <c r="DX507" i="2" s="1"/>
  <c r="DU507" i="2"/>
  <c r="DV507" i="2" s="1"/>
  <c r="EC507" i="2" s="1"/>
  <c r="CR507" i="2" s="1"/>
  <c r="CT507" i="2" s="1"/>
  <c r="DB507" i="2" s="1"/>
  <c r="DQ507" i="2"/>
  <c r="DR507" i="2" s="1"/>
  <c r="DS507" i="2" s="1"/>
  <c r="DF507" i="2"/>
  <c r="DJ507" i="2" s="1"/>
  <c r="BO507" i="2"/>
  <c r="BN507" i="2"/>
  <c r="BM507" i="2"/>
  <c r="BL507" i="2"/>
  <c r="BK507" i="2"/>
  <c r="BJ507" i="2"/>
  <c r="BI507" i="2"/>
  <c r="AT507" i="2"/>
  <c r="EA506" i="2"/>
  <c r="EB506" i="2" s="1"/>
  <c r="DY506" i="2"/>
  <c r="DZ506" i="2" s="1"/>
  <c r="DW506" i="2"/>
  <c r="DX506" i="2" s="1"/>
  <c r="DU506" i="2"/>
  <c r="DV506" i="2" s="1"/>
  <c r="EC506" i="2" s="1"/>
  <c r="CR506" i="2" s="1"/>
  <c r="CT506" i="2" s="1"/>
  <c r="DE506" i="2" s="1"/>
  <c r="DQ506" i="2"/>
  <c r="DR506" i="2" s="1"/>
  <c r="DS506" i="2" s="1"/>
  <c r="DF506" i="2"/>
  <c r="DJ506" i="2" s="1"/>
  <c r="BO506" i="2"/>
  <c r="BN506" i="2"/>
  <c r="BM506" i="2"/>
  <c r="BL506" i="2"/>
  <c r="BK506" i="2"/>
  <c r="BJ506" i="2"/>
  <c r="BI506" i="2"/>
  <c r="AT506" i="2"/>
  <c r="EA505" i="2"/>
  <c r="EB505" i="2" s="1"/>
  <c r="DY505" i="2"/>
  <c r="DZ505" i="2" s="1"/>
  <c r="DW505" i="2"/>
  <c r="DX505" i="2" s="1"/>
  <c r="DU505" i="2"/>
  <c r="DV505" i="2" s="1"/>
  <c r="EC505" i="2" s="1"/>
  <c r="CR505" i="2" s="1"/>
  <c r="CT505" i="2" s="1"/>
  <c r="DN505" i="2" s="1"/>
  <c r="DO505" i="2" s="1"/>
  <c r="DQ505" i="2"/>
  <c r="DR505" i="2" s="1"/>
  <c r="DS505" i="2" s="1"/>
  <c r="DF505" i="2"/>
  <c r="DJ505" i="2" s="1"/>
  <c r="BO505" i="2"/>
  <c r="BN505" i="2"/>
  <c r="BM505" i="2"/>
  <c r="BL505" i="2"/>
  <c r="BK505" i="2"/>
  <c r="BJ505" i="2"/>
  <c r="BI505" i="2"/>
  <c r="AT505" i="2"/>
  <c r="EA504" i="2"/>
  <c r="EB504" i="2" s="1"/>
  <c r="DY504" i="2"/>
  <c r="DZ504" i="2" s="1"/>
  <c r="DW504" i="2"/>
  <c r="DX504" i="2" s="1"/>
  <c r="DU504" i="2"/>
  <c r="DV504" i="2" s="1"/>
  <c r="EC504" i="2" s="1"/>
  <c r="CR504" i="2" s="1"/>
  <c r="CT504" i="2" s="1"/>
  <c r="DE504" i="2" s="1"/>
  <c r="DQ504" i="2"/>
  <c r="DR504" i="2" s="1"/>
  <c r="DS504" i="2" s="1"/>
  <c r="DF504" i="2"/>
  <c r="DJ504" i="2" s="1"/>
  <c r="BO504" i="2"/>
  <c r="BN504" i="2"/>
  <c r="BM504" i="2"/>
  <c r="BL504" i="2"/>
  <c r="BK504" i="2"/>
  <c r="BJ504" i="2"/>
  <c r="BI504" i="2"/>
  <c r="AT504" i="2"/>
  <c r="EA503" i="2"/>
  <c r="EB503" i="2" s="1"/>
  <c r="DY503" i="2"/>
  <c r="DZ503" i="2" s="1"/>
  <c r="DW503" i="2"/>
  <c r="DX503" i="2" s="1"/>
  <c r="DU503" i="2"/>
  <c r="DV503" i="2" s="1"/>
  <c r="EC503" i="2" s="1"/>
  <c r="CR503" i="2" s="1"/>
  <c r="CT503" i="2" s="1"/>
  <c r="DN503" i="2" s="1"/>
  <c r="DO503" i="2" s="1"/>
  <c r="DQ503" i="2"/>
  <c r="DR503" i="2" s="1"/>
  <c r="DS503" i="2" s="1"/>
  <c r="DF503" i="2"/>
  <c r="DJ503" i="2" s="1"/>
  <c r="BO503" i="2"/>
  <c r="BN503" i="2"/>
  <c r="BM503" i="2"/>
  <c r="BL503" i="2"/>
  <c r="BK503" i="2"/>
  <c r="BJ503" i="2"/>
  <c r="BI503" i="2"/>
  <c r="AT503" i="2"/>
  <c r="EA502" i="2"/>
  <c r="EB502" i="2" s="1"/>
  <c r="DY502" i="2"/>
  <c r="DZ502" i="2" s="1"/>
  <c r="DW502" i="2"/>
  <c r="DX502" i="2" s="1"/>
  <c r="DU502" i="2"/>
  <c r="DV502" i="2" s="1"/>
  <c r="EC502" i="2" s="1"/>
  <c r="CR502" i="2" s="1"/>
  <c r="CT502" i="2" s="1"/>
  <c r="DQ502" i="2"/>
  <c r="DR502" i="2" s="1"/>
  <c r="DS502" i="2" s="1"/>
  <c r="DF502" i="2"/>
  <c r="DJ502" i="2" s="1"/>
  <c r="BO502" i="2"/>
  <c r="BN502" i="2"/>
  <c r="BM502" i="2"/>
  <c r="BL502" i="2"/>
  <c r="BK502" i="2"/>
  <c r="BJ502" i="2"/>
  <c r="BI502" i="2"/>
  <c r="AT502" i="2"/>
  <c r="EA501" i="2"/>
  <c r="EB501" i="2" s="1"/>
  <c r="DY501" i="2"/>
  <c r="DZ501" i="2" s="1"/>
  <c r="DW501" i="2"/>
  <c r="DX501" i="2" s="1"/>
  <c r="DU501" i="2"/>
  <c r="DV501" i="2" s="1"/>
  <c r="EC501" i="2" s="1"/>
  <c r="CR501" i="2" s="1"/>
  <c r="CT501" i="2" s="1"/>
  <c r="DB501" i="2" s="1"/>
  <c r="DQ501" i="2"/>
  <c r="DR501" i="2" s="1"/>
  <c r="DS501" i="2" s="1"/>
  <c r="DF501" i="2"/>
  <c r="DJ501" i="2" s="1"/>
  <c r="BO501" i="2"/>
  <c r="BN501" i="2"/>
  <c r="BM501" i="2"/>
  <c r="BL501" i="2"/>
  <c r="BK501" i="2"/>
  <c r="BJ501" i="2"/>
  <c r="BI501" i="2"/>
  <c r="AT501" i="2"/>
  <c r="EA500" i="2"/>
  <c r="EB500" i="2" s="1"/>
  <c r="DY500" i="2"/>
  <c r="DZ500" i="2" s="1"/>
  <c r="DW500" i="2"/>
  <c r="DX500" i="2" s="1"/>
  <c r="DU500" i="2"/>
  <c r="DV500" i="2" s="1"/>
  <c r="EC500" i="2" s="1"/>
  <c r="CR500" i="2" s="1"/>
  <c r="CT500" i="2" s="1"/>
  <c r="DB500" i="2" s="1"/>
  <c r="DQ500" i="2"/>
  <c r="DR500" i="2" s="1"/>
  <c r="DS500" i="2" s="1"/>
  <c r="DF500" i="2"/>
  <c r="DJ500" i="2" s="1"/>
  <c r="BO500" i="2"/>
  <c r="BN500" i="2"/>
  <c r="BM500" i="2"/>
  <c r="BL500" i="2"/>
  <c r="BK500" i="2"/>
  <c r="BJ500" i="2"/>
  <c r="BI500" i="2"/>
  <c r="AT500" i="2"/>
  <c r="EA499" i="2"/>
  <c r="EB499" i="2" s="1"/>
  <c r="DY499" i="2"/>
  <c r="DZ499" i="2" s="1"/>
  <c r="DW499" i="2"/>
  <c r="DX499" i="2" s="1"/>
  <c r="DU499" i="2"/>
  <c r="DV499" i="2" s="1"/>
  <c r="EC499" i="2" s="1"/>
  <c r="CR499" i="2" s="1"/>
  <c r="CT499" i="2" s="1"/>
  <c r="DB499" i="2" s="1"/>
  <c r="DQ499" i="2"/>
  <c r="DR499" i="2" s="1"/>
  <c r="DS499" i="2" s="1"/>
  <c r="DF499" i="2"/>
  <c r="DJ499" i="2" s="1"/>
  <c r="BO499" i="2"/>
  <c r="BN499" i="2"/>
  <c r="BM499" i="2"/>
  <c r="BL499" i="2"/>
  <c r="BK499" i="2"/>
  <c r="BJ499" i="2"/>
  <c r="BI499" i="2"/>
  <c r="AT499" i="2"/>
  <c r="EA498" i="2"/>
  <c r="EB498" i="2" s="1"/>
  <c r="DY498" i="2"/>
  <c r="DZ498" i="2" s="1"/>
  <c r="DW498" i="2"/>
  <c r="DX498" i="2" s="1"/>
  <c r="DU498" i="2"/>
  <c r="DV498" i="2" s="1"/>
  <c r="EC498" i="2" s="1"/>
  <c r="CR498" i="2" s="1"/>
  <c r="CT498" i="2" s="1"/>
  <c r="DE498" i="2" s="1"/>
  <c r="DQ498" i="2"/>
  <c r="DR498" i="2" s="1"/>
  <c r="DS498" i="2" s="1"/>
  <c r="DF498" i="2"/>
  <c r="DJ498" i="2" s="1"/>
  <c r="BO498" i="2"/>
  <c r="BN498" i="2"/>
  <c r="BM498" i="2"/>
  <c r="BL498" i="2"/>
  <c r="BK498" i="2"/>
  <c r="BJ498" i="2"/>
  <c r="BI498" i="2"/>
  <c r="AT498" i="2"/>
  <c r="EA497" i="2"/>
  <c r="EB497" i="2" s="1"/>
  <c r="DY497" i="2"/>
  <c r="DZ497" i="2" s="1"/>
  <c r="DW497" i="2"/>
  <c r="DX497" i="2" s="1"/>
  <c r="DU497" i="2"/>
  <c r="DV497" i="2" s="1"/>
  <c r="EC497" i="2" s="1"/>
  <c r="CR497" i="2" s="1"/>
  <c r="CT497" i="2" s="1"/>
  <c r="DE497" i="2" s="1"/>
  <c r="DQ497" i="2"/>
  <c r="DR497" i="2" s="1"/>
  <c r="DS497" i="2" s="1"/>
  <c r="DF497" i="2"/>
  <c r="DJ497" i="2" s="1"/>
  <c r="BO497" i="2"/>
  <c r="BN497" i="2"/>
  <c r="BM497" i="2"/>
  <c r="BL497" i="2"/>
  <c r="BK497" i="2"/>
  <c r="BJ497" i="2"/>
  <c r="BI497" i="2"/>
  <c r="AT497" i="2"/>
  <c r="EA496" i="2"/>
  <c r="EB496" i="2" s="1"/>
  <c r="DY496" i="2"/>
  <c r="DZ496" i="2" s="1"/>
  <c r="DW496" i="2"/>
  <c r="DX496" i="2" s="1"/>
  <c r="DU496" i="2"/>
  <c r="DV496" i="2" s="1"/>
  <c r="EC496" i="2" s="1"/>
  <c r="CR496" i="2" s="1"/>
  <c r="CT496" i="2" s="1"/>
  <c r="DE496" i="2" s="1"/>
  <c r="DQ496" i="2"/>
  <c r="DR496" i="2" s="1"/>
  <c r="DS496" i="2" s="1"/>
  <c r="DF496" i="2"/>
  <c r="DJ496" i="2" s="1"/>
  <c r="BO496" i="2"/>
  <c r="BN496" i="2"/>
  <c r="BM496" i="2"/>
  <c r="BL496" i="2"/>
  <c r="BK496" i="2"/>
  <c r="BJ496" i="2"/>
  <c r="BI496" i="2"/>
  <c r="AT496" i="2"/>
  <c r="EA495" i="2"/>
  <c r="EB495" i="2" s="1"/>
  <c r="DY495" i="2"/>
  <c r="DZ495" i="2" s="1"/>
  <c r="DW495" i="2"/>
  <c r="DX495" i="2" s="1"/>
  <c r="DU495" i="2"/>
  <c r="DV495" i="2" s="1"/>
  <c r="EC495" i="2" s="1"/>
  <c r="CR495" i="2" s="1"/>
  <c r="CT495" i="2" s="1"/>
  <c r="DN495" i="2" s="1"/>
  <c r="DO495" i="2" s="1"/>
  <c r="DQ495" i="2"/>
  <c r="DR495" i="2" s="1"/>
  <c r="DS495" i="2" s="1"/>
  <c r="DF495" i="2"/>
  <c r="DJ495" i="2" s="1"/>
  <c r="BO495" i="2"/>
  <c r="BN495" i="2"/>
  <c r="BM495" i="2"/>
  <c r="BL495" i="2"/>
  <c r="BK495" i="2"/>
  <c r="BJ495" i="2"/>
  <c r="BI495" i="2"/>
  <c r="AT495" i="2"/>
  <c r="EA494" i="2"/>
  <c r="EB494" i="2" s="1"/>
  <c r="DY494" i="2"/>
  <c r="DZ494" i="2" s="1"/>
  <c r="DW494" i="2"/>
  <c r="DX494" i="2" s="1"/>
  <c r="DU494" i="2"/>
  <c r="DV494" i="2" s="1"/>
  <c r="EC494" i="2" s="1"/>
  <c r="CR494" i="2" s="1"/>
  <c r="CT494" i="2" s="1"/>
  <c r="DQ494" i="2"/>
  <c r="DR494" i="2" s="1"/>
  <c r="DS494" i="2" s="1"/>
  <c r="DF494" i="2"/>
  <c r="DJ494" i="2" s="1"/>
  <c r="BO494" i="2"/>
  <c r="BN494" i="2"/>
  <c r="BM494" i="2"/>
  <c r="BL494" i="2"/>
  <c r="BK494" i="2"/>
  <c r="BJ494" i="2"/>
  <c r="BI494" i="2"/>
  <c r="AT494" i="2"/>
  <c r="EA493" i="2"/>
  <c r="EB493" i="2" s="1"/>
  <c r="DY493" i="2"/>
  <c r="DZ493" i="2" s="1"/>
  <c r="DW493" i="2"/>
  <c r="DX493" i="2" s="1"/>
  <c r="DU493" i="2"/>
  <c r="DV493" i="2" s="1"/>
  <c r="EC493" i="2" s="1"/>
  <c r="CR493" i="2" s="1"/>
  <c r="CT493" i="2" s="1"/>
  <c r="DQ493" i="2"/>
  <c r="DR493" i="2" s="1"/>
  <c r="DS493" i="2" s="1"/>
  <c r="DF493" i="2"/>
  <c r="DJ493" i="2" s="1"/>
  <c r="BO493" i="2"/>
  <c r="BN493" i="2"/>
  <c r="BM493" i="2"/>
  <c r="BL493" i="2"/>
  <c r="BK493" i="2"/>
  <c r="BJ493" i="2"/>
  <c r="BI493" i="2"/>
  <c r="AT493" i="2"/>
  <c r="EA492" i="2"/>
  <c r="EB492" i="2" s="1"/>
  <c r="DY492" i="2"/>
  <c r="DZ492" i="2" s="1"/>
  <c r="DW492" i="2"/>
  <c r="DX492" i="2" s="1"/>
  <c r="DU492" i="2"/>
  <c r="DV492" i="2" s="1"/>
  <c r="EC492" i="2" s="1"/>
  <c r="CR492" i="2" s="1"/>
  <c r="CT492" i="2" s="1"/>
  <c r="DQ492" i="2"/>
  <c r="DR492" i="2" s="1"/>
  <c r="DS492" i="2" s="1"/>
  <c r="DF492" i="2"/>
  <c r="DJ492" i="2" s="1"/>
  <c r="BO492" i="2"/>
  <c r="BN492" i="2"/>
  <c r="BM492" i="2"/>
  <c r="BL492" i="2"/>
  <c r="BK492" i="2"/>
  <c r="BJ492" i="2"/>
  <c r="BI492" i="2"/>
  <c r="AT492" i="2"/>
  <c r="EA491" i="2"/>
  <c r="EB491" i="2" s="1"/>
  <c r="DY491" i="2"/>
  <c r="DZ491" i="2" s="1"/>
  <c r="DW491" i="2"/>
  <c r="DX491" i="2" s="1"/>
  <c r="DU491" i="2"/>
  <c r="DV491" i="2" s="1"/>
  <c r="EC491" i="2" s="1"/>
  <c r="CR491" i="2" s="1"/>
  <c r="CT491" i="2" s="1"/>
  <c r="DN491" i="2" s="1"/>
  <c r="DO491" i="2" s="1"/>
  <c r="DQ491" i="2"/>
  <c r="DR491" i="2" s="1"/>
  <c r="DS491" i="2" s="1"/>
  <c r="DF491" i="2"/>
  <c r="DJ491" i="2" s="1"/>
  <c r="BO491" i="2"/>
  <c r="BN491" i="2"/>
  <c r="BM491" i="2"/>
  <c r="BL491" i="2"/>
  <c r="BK491" i="2"/>
  <c r="BJ491" i="2"/>
  <c r="BI491" i="2"/>
  <c r="AT491" i="2"/>
  <c r="EA490" i="2"/>
  <c r="EB490" i="2" s="1"/>
  <c r="DY490" i="2"/>
  <c r="DZ490" i="2" s="1"/>
  <c r="DW490" i="2"/>
  <c r="DX490" i="2" s="1"/>
  <c r="DU490" i="2"/>
  <c r="DV490" i="2" s="1"/>
  <c r="EC490" i="2" s="1"/>
  <c r="CR490" i="2" s="1"/>
  <c r="CT490" i="2" s="1"/>
  <c r="DB490" i="2" s="1"/>
  <c r="DQ490" i="2"/>
  <c r="DR490" i="2" s="1"/>
  <c r="DS490" i="2" s="1"/>
  <c r="DF490" i="2"/>
  <c r="DJ490" i="2" s="1"/>
  <c r="BO490" i="2"/>
  <c r="BN490" i="2"/>
  <c r="BM490" i="2"/>
  <c r="BL490" i="2"/>
  <c r="BK490" i="2"/>
  <c r="BJ490" i="2"/>
  <c r="BI490" i="2"/>
  <c r="AT490" i="2"/>
  <c r="EA489" i="2"/>
  <c r="EB489" i="2" s="1"/>
  <c r="DY489" i="2"/>
  <c r="DZ489" i="2" s="1"/>
  <c r="DW489" i="2"/>
  <c r="DX489" i="2" s="1"/>
  <c r="DU489" i="2"/>
  <c r="DV489" i="2" s="1"/>
  <c r="EC489" i="2" s="1"/>
  <c r="CR489" i="2" s="1"/>
  <c r="CT489" i="2" s="1"/>
  <c r="DQ489" i="2"/>
  <c r="DR489" i="2" s="1"/>
  <c r="DS489" i="2" s="1"/>
  <c r="DF489" i="2"/>
  <c r="DJ489" i="2" s="1"/>
  <c r="BO489" i="2"/>
  <c r="BN489" i="2"/>
  <c r="BM489" i="2"/>
  <c r="BL489" i="2"/>
  <c r="BK489" i="2"/>
  <c r="BJ489" i="2"/>
  <c r="BI489" i="2"/>
  <c r="AT489" i="2"/>
  <c r="EA488" i="2"/>
  <c r="EB488" i="2" s="1"/>
  <c r="DY488" i="2"/>
  <c r="DZ488" i="2" s="1"/>
  <c r="DW488" i="2"/>
  <c r="DX488" i="2" s="1"/>
  <c r="DU488" i="2"/>
  <c r="DV488" i="2" s="1"/>
  <c r="EC488" i="2" s="1"/>
  <c r="CR488" i="2" s="1"/>
  <c r="CT488" i="2" s="1"/>
  <c r="DQ488" i="2"/>
  <c r="DR488" i="2" s="1"/>
  <c r="DS488" i="2" s="1"/>
  <c r="DF488" i="2"/>
  <c r="DJ488" i="2" s="1"/>
  <c r="BO488" i="2"/>
  <c r="BN488" i="2"/>
  <c r="BM488" i="2"/>
  <c r="BL488" i="2"/>
  <c r="BK488" i="2"/>
  <c r="BJ488" i="2"/>
  <c r="BI488" i="2"/>
  <c r="AT488" i="2"/>
  <c r="EA487" i="2"/>
  <c r="EB487" i="2" s="1"/>
  <c r="DY487" i="2"/>
  <c r="DZ487" i="2" s="1"/>
  <c r="DW487" i="2"/>
  <c r="DX487" i="2" s="1"/>
  <c r="DU487" i="2"/>
  <c r="DV487" i="2" s="1"/>
  <c r="EC487" i="2" s="1"/>
  <c r="CR487" i="2" s="1"/>
  <c r="CT487" i="2" s="1"/>
  <c r="DN487" i="2" s="1"/>
  <c r="DO487" i="2" s="1"/>
  <c r="DQ487" i="2"/>
  <c r="DR487" i="2" s="1"/>
  <c r="DS487" i="2" s="1"/>
  <c r="DF487" i="2"/>
  <c r="DJ487" i="2" s="1"/>
  <c r="BO487" i="2"/>
  <c r="BN487" i="2"/>
  <c r="BM487" i="2"/>
  <c r="BL487" i="2"/>
  <c r="BK487" i="2"/>
  <c r="BJ487" i="2"/>
  <c r="BI487" i="2"/>
  <c r="AT487" i="2"/>
  <c r="EA486" i="2"/>
  <c r="EB486" i="2" s="1"/>
  <c r="DY486" i="2"/>
  <c r="DZ486" i="2" s="1"/>
  <c r="DW486" i="2"/>
  <c r="DX486" i="2" s="1"/>
  <c r="DU486" i="2"/>
  <c r="DV486" i="2" s="1"/>
  <c r="EC486" i="2" s="1"/>
  <c r="CR486" i="2" s="1"/>
  <c r="CT486" i="2" s="1"/>
  <c r="DQ486" i="2"/>
  <c r="DR486" i="2" s="1"/>
  <c r="DS486" i="2" s="1"/>
  <c r="DF486" i="2"/>
  <c r="DJ486" i="2" s="1"/>
  <c r="BO486" i="2"/>
  <c r="BN486" i="2"/>
  <c r="BM486" i="2"/>
  <c r="BL486" i="2"/>
  <c r="BK486" i="2"/>
  <c r="BJ486" i="2"/>
  <c r="BI486" i="2"/>
  <c r="AT486" i="2"/>
  <c r="EA485" i="2"/>
  <c r="EB485" i="2" s="1"/>
  <c r="DY485" i="2"/>
  <c r="DZ485" i="2" s="1"/>
  <c r="DW485" i="2"/>
  <c r="DX485" i="2" s="1"/>
  <c r="DU485" i="2"/>
  <c r="DV485" i="2" s="1"/>
  <c r="EC485" i="2" s="1"/>
  <c r="CR485" i="2" s="1"/>
  <c r="CT485" i="2" s="1"/>
  <c r="DQ485" i="2"/>
  <c r="DR485" i="2" s="1"/>
  <c r="DS485" i="2" s="1"/>
  <c r="DF485" i="2"/>
  <c r="DJ485" i="2" s="1"/>
  <c r="BO485" i="2"/>
  <c r="BN485" i="2"/>
  <c r="BM485" i="2"/>
  <c r="BL485" i="2"/>
  <c r="BK485" i="2"/>
  <c r="BJ485" i="2"/>
  <c r="BI485" i="2"/>
  <c r="AT485" i="2"/>
  <c r="EA484" i="2"/>
  <c r="EB484" i="2" s="1"/>
  <c r="DY484" i="2"/>
  <c r="DZ484" i="2" s="1"/>
  <c r="DW484" i="2"/>
  <c r="DX484" i="2" s="1"/>
  <c r="DU484" i="2"/>
  <c r="DV484" i="2" s="1"/>
  <c r="EC484" i="2" s="1"/>
  <c r="CR484" i="2" s="1"/>
  <c r="CT484" i="2" s="1"/>
  <c r="DN484" i="2" s="1"/>
  <c r="DO484" i="2" s="1"/>
  <c r="DQ484" i="2"/>
  <c r="DR484" i="2" s="1"/>
  <c r="DS484" i="2" s="1"/>
  <c r="DF484" i="2"/>
  <c r="DJ484" i="2" s="1"/>
  <c r="BO484" i="2"/>
  <c r="BN484" i="2"/>
  <c r="BM484" i="2"/>
  <c r="BL484" i="2"/>
  <c r="BK484" i="2"/>
  <c r="BJ484" i="2"/>
  <c r="BI484" i="2"/>
  <c r="AT484" i="2"/>
  <c r="EA483" i="2"/>
  <c r="EB483" i="2" s="1"/>
  <c r="DY483" i="2"/>
  <c r="DZ483" i="2" s="1"/>
  <c r="DW483" i="2"/>
  <c r="DX483" i="2" s="1"/>
  <c r="DU483" i="2"/>
  <c r="DV483" i="2" s="1"/>
  <c r="EC483" i="2" s="1"/>
  <c r="CR483" i="2" s="1"/>
  <c r="CT483" i="2" s="1"/>
  <c r="DB483" i="2" s="1"/>
  <c r="DQ483" i="2"/>
  <c r="DR483" i="2" s="1"/>
  <c r="DS483" i="2" s="1"/>
  <c r="DF483" i="2"/>
  <c r="DJ483" i="2" s="1"/>
  <c r="BO483" i="2"/>
  <c r="BN483" i="2"/>
  <c r="BM483" i="2"/>
  <c r="BL483" i="2"/>
  <c r="BK483" i="2"/>
  <c r="BJ483" i="2"/>
  <c r="BI483" i="2"/>
  <c r="AT483" i="2"/>
  <c r="EA482" i="2"/>
  <c r="EB482" i="2" s="1"/>
  <c r="DY482" i="2"/>
  <c r="DZ482" i="2" s="1"/>
  <c r="DW482" i="2"/>
  <c r="DX482" i="2" s="1"/>
  <c r="DU482" i="2"/>
  <c r="DV482" i="2" s="1"/>
  <c r="EC482" i="2" s="1"/>
  <c r="CR482" i="2" s="1"/>
  <c r="CT482" i="2" s="1"/>
  <c r="DQ482" i="2"/>
  <c r="DR482" i="2" s="1"/>
  <c r="DS482" i="2" s="1"/>
  <c r="DF482" i="2"/>
  <c r="DJ482" i="2" s="1"/>
  <c r="BO482" i="2"/>
  <c r="BN482" i="2"/>
  <c r="BM482" i="2"/>
  <c r="BL482" i="2"/>
  <c r="BK482" i="2"/>
  <c r="BJ482" i="2"/>
  <c r="BI482" i="2"/>
  <c r="AT482" i="2"/>
  <c r="EA481" i="2"/>
  <c r="EB481" i="2" s="1"/>
  <c r="DY481" i="2"/>
  <c r="DZ481" i="2" s="1"/>
  <c r="DW481" i="2"/>
  <c r="DX481" i="2" s="1"/>
  <c r="DU481" i="2"/>
  <c r="DV481" i="2" s="1"/>
  <c r="EC481" i="2" s="1"/>
  <c r="CR481" i="2" s="1"/>
  <c r="CT481" i="2" s="1"/>
  <c r="DQ481" i="2"/>
  <c r="DR481" i="2" s="1"/>
  <c r="DS481" i="2" s="1"/>
  <c r="DF481" i="2"/>
  <c r="DJ481" i="2" s="1"/>
  <c r="BO481" i="2"/>
  <c r="BN481" i="2"/>
  <c r="BM481" i="2"/>
  <c r="BL481" i="2"/>
  <c r="BK481" i="2"/>
  <c r="BJ481" i="2"/>
  <c r="BI481" i="2"/>
  <c r="AT481" i="2"/>
  <c r="EA480" i="2"/>
  <c r="EB480" i="2" s="1"/>
  <c r="DY480" i="2"/>
  <c r="DZ480" i="2" s="1"/>
  <c r="DW480" i="2"/>
  <c r="DX480" i="2" s="1"/>
  <c r="DU480" i="2"/>
  <c r="DV480" i="2" s="1"/>
  <c r="EC480" i="2" s="1"/>
  <c r="CR480" i="2" s="1"/>
  <c r="CT480" i="2" s="1"/>
  <c r="DQ480" i="2"/>
  <c r="DR480" i="2" s="1"/>
  <c r="DS480" i="2" s="1"/>
  <c r="DF480" i="2"/>
  <c r="DJ480" i="2" s="1"/>
  <c r="BO480" i="2"/>
  <c r="BN480" i="2"/>
  <c r="BM480" i="2"/>
  <c r="BL480" i="2"/>
  <c r="BK480" i="2"/>
  <c r="BJ480" i="2"/>
  <c r="BI480" i="2"/>
  <c r="AT480" i="2"/>
  <c r="EA479" i="2"/>
  <c r="EB479" i="2" s="1"/>
  <c r="DY479" i="2"/>
  <c r="DZ479" i="2" s="1"/>
  <c r="DW479" i="2"/>
  <c r="DX479" i="2" s="1"/>
  <c r="DU479" i="2"/>
  <c r="DV479" i="2" s="1"/>
  <c r="EC479" i="2" s="1"/>
  <c r="CR479" i="2" s="1"/>
  <c r="CT479" i="2" s="1"/>
  <c r="DQ479" i="2"/>
  <c r="DR479" i="2" s="1"/>
  <c r="DS479" i="2" s="1"/>
  <c r="DF479" i="2"/>
  <c r="DJ479" i="2" s="1"/>
  <c r="BO479" i="2"/>
  <c r="BN479" i="2"/>
  <c r="BM479" i="2"/>
  <c r="BL479" i="2"/>
  <c r="BK479" i="2"/>
  <c r="BJ479" i="2"/>
  <c r="BI479" i="2"/>
  <c r="AT479" i="2"/>
  <c r="EA478" i="2"/>
  <c r="EB478" i="2" s="1"/>
  <c r="DY478" i="2"/>
  <c r="DZ478" i="2" s="1"/>
  <c r="DW478" i="2"/>
  <c r="DX478" i="2" s="1"/>
  <c r="DU478" i="2"/>
  <c r="DV478" i="2" s="1"/>
  <c r="EC478" i="2" s="1"/>
  <c r="CR478" i="2" s="1"/>
  <c r="CT478" i="2" s="1"/>
  <c r="DN478" i="2" s="1"/>
  <c r="DO478" i="2" s="1"/>
  <c r="DQ478" i="2"/>
  <c r="DR478" i="2" s="1"/>
  <c r="DS478" i="2" s="1"/>
  <c r="DF478" i="2"/>
  <c r="DJ478" i="2" s="1"/>
  <c r="BO478" i="2"/>
  <c r="BN478" i="2"/>
  <c r="BM478" i="2"/>
  <c r="BL478" i="2"/>
  <c r="BK478" i="2"/>
  <c r="BJ478" i="2"/>
  <c r="BI478" i="2"/>
  <c r="AT478" i="2"/>
  <c r="EA477" i="2"/>
  <c r="EB477" i="2" s="1"/>
  <c r="DY477" i="2"/>
  <c r="DZ477" i="2" s="1"/>
  <c r="DW477" i="2"/>
  <c r="DX477" i="2" s="1"/>
  <c r="DU477" i="2"/>
  <c r="DV477" i="2" s="1"/>
  <c r="EC477" i="2" s="1"/>
  <c r="CR477" i="2" s="1"/>
  <c r="CT477" i="2" s="1"/>
  <c r="DQ477" i="2"/>
  <c r="DR477" i="2" s="1"/>
  <c r="DS477" i="2" s="1"/>
  <c r="DF477" i="2"/>
  <c r="DJ477" i="2" s="1"/>
  <c r="BO477" i="2"/>
  <c r="BN477" i="2"/>
  <c r="BM477" i="2"/>
  <c r="BL477" i="2"/>
  <c r="BK477" i="2"/>
  <c r="BJ477" i="2"/>
  <c r="BI477" i="2"/>
  <c r="AT477" i="2"/>
  <c r="EA476" i="2"/>
  <c r="EB476" i="2" s="1"/>
  <c r="DY476" i="2"/>
  <c r="DZ476" i="2" s="1"/>
  <c r="DW476" i="2"/>
  <c r="DX476" i="2" s="1"/>
  <c r="DU476" i="2"/>
  <c r="DV476" i="2" s="1"/>
  <c r="EC476" i="2" s="1"/>
  <c r="CR476" i="2" s="1"/>
  <c r="CT476" i="2" s="1"/>
  <c r="DQ476" i="2"/>
  <c r="DR476" i="2" s="1"/>
  <c r="DS476" i="2" s="1"/>
  <c r="DF476" i="2"/>
  <c r="DJ476" i="2" s="1"/>
  <c r="BO476" i="2"/>
  <c r="BN476" i="2"/>
  <c r="BM476" i="2"/>
  <c r="BL476" i="2"/>
  <c r="BK476" i="2"/>
  <c r="BJ476" i="2"/>
  <c r="BI476" i="2"/>
  <c r="AT476" i="2"/>
  <c r="EA475" i="2"/>
  <c r="EB475" i="2" s="1"/>
  <c r="DY475" i="2"/>
  <c r="DZ475" i="2" s="1"/>
  <c r="DW475" i="2"/>
  <c r="DX475" i="2" s="1"/>
  <c r="DU475" i="2"/>
  <c r="DV475" i="2" s="1"/>
  <c r="EC475" i="2" s="1"/>
  <c r="CR475" i="2" s="1"/>
  <c r="CT475" i="2" s="1"/>
  <c r="DE475" i="2" s="1"/>
  <c r="DQ475" i="2"/>
  <c r="DR475" i="2" s="1"/>
  <c r="DS475" i="2" s="1"/>
  <c r="DF475" i="2"/>
  <c r="DJ475" i="2" s="1"/>
  <c r="BO475" i="2"/>
  <c r="BN475" i="2"/>
  <c r="BM475" i="2"/>
  <c r="BL475" i="2"/>
  <c r="BK475" i="2"/>
  <c r="BJ475" i="2"/>
  <c r="BI475" i="2"/>
  <c r="AT475" i="2"/>
  <c r="EA474" i="2"/>
  <c r="EB474" i="2" s="1"/>
  <c r="DY474" i="2"/>
  <c r="DZ474" i="2" s="1"/>
  <c r="DW474" i="2"/>
  <c r="DX474" i="2" s="1"/>
  <c r="DU474" i="2"/>
  <c r="DV474" i="2" s="1"/>
  <c r="EC474" i="2" s="1"/>
  <c r="CR474" i="2" s="1"/>
  <c r="CT474" i="2" s="1"/>
  <c r="DQ474" i="2"/>
  <c r="DR474" i="2" s="1"/>
  <c r="DS474" i="2" s="1"/>
  <c r="DF474" i="2"/>
  <c r="DJ474" i="2" s="1"/>
  <c r="BO474" i="2"/>
  <c r="BN474" i="2"/>
  <c r="BM474" i="2"/>
  <c r="BL474" i="2"/>
  <c r="BK474" i="2"/>
  <c r="BJ474" i="2"/>
  <c r="BI474" i="2"/>
  <c r="AT474" i="2"/>
  <c r="EA473" i="2"/>
  <c r="EB473" i="2" s="1"/>
  <c r="DY473" i="2"/>
  <c r="DZ473" i="2" s="1"/>
  <c r="DW473" i="2"/>
  <c r="DX473" i="2" s="1"/>
  <c r="DU473" i="2"/>
  <c r="DV473" i="2" s="1"/>
  <c r="EC473" i="2" s="1"/>
  <c r="CR473" i="2" s="1"/>
  <c r="CT473" i="2" s="1"/>
  <c r="DQ473" i="2"/>
  <c r="DR473" i="2" s="1"/>
  <c r="DS473" i="2" s="1"/>
  <c r="DF473" i="2"/>
  <c r="DJ473" i="2" s="1"/>
  <c r="BO473" i="2"/>
  <c r="BN473" i="2"/>
  <c r="BM473" i="2"/>
  <c r="BL473" i="2"/>
  <c r="BK473" i="2"/>
  <c r="BJ473" i="2"/>
  <c r="BI473" i="2"/>
  <c r="AT473" i="2"/>
  <c r="EA472" i="2"/>
  <c r="EB472" i="2" s="1"/>
  <c r="DY472" i="2"/>
  <c r="DZ472" i="2" s="1"/>
  <c r="DW472" i="2"/>
  <c r="DX472" i="2" s="1"/>
  <c r="DU472" i="2"/>
  <c r="DV472" i="2" s="1"/>
  <c r="EC472" i="2" s="1"/>
  <c r="CR472" i="2" s="1"/>
  <c r="CT472" i="2" s="1"/>
  <c r="DQ472" i="2"/>
  <c r="DR472" i="2" s="1"/>
  <c r="DS472" i="2" s="1"/>
  <c r="DF472" i="2"/>
  <c r="DJ472" i="2" s="1"/>
  <c r="BO472" i="2"/>
  <c r="BN472" i="2"/>
  <c r="BM472" i="2"/>
  <c r="BL472" i="2"/>
  <c r="BK472" i="2"/>
  <c r="BJ472" i="2"/>
  <c r="BI472" i="2"/>
  <c r="AT472" i="2"/>
  <c r="EA471" i="2"/>
  <c r="EB471" i="2" s="1"/>
  <c r="DY471" i="2"/>
  <c r="DZ471" i="2" s="1"/>
  <c r="DW471" i="2"/>
  <c r="DX471" i="2" s="1"/>
  <c r="DU471" i="2"/>
  <c r="DV471" i="2" s="1"/>
  <c r="EC471" i="2" s="1"/>
  <c r="CR471" i="2" s="1"/>
  <c r="CT471" i="2" s="1"/>
  <c r="DQ471" i="2"/>
  <c r="DR471" i="2" s="1"/>
  <c r="DS471" i="2" s="1"/>
  <c r="DF471" i="2"/>
  <c r="DJ471" i="2" s="1"/>
  <c r="BO471" i="2"/>
  <c r="BN471" i="2"/>
  <c r="BM471" i="2"/>
  <c r="BL471" i="2"/>
  <c r="BK471" i="2"/>
  <c r="BJ471" i="2"/>
  <c r="BI471" i="2"/>
  <c r="AT471" i="2"/>
  <c r="EA470" i="2"/>
  <c r="EB470" i="2" s="1"/>
  <c r="DY470" i="2"/>
  <c r="DZ470" i="2" s="1"/>
  <c r="DW470" i="2"/>
  <c r="DX470" i="2" s="1"/>
  <c r="DU470" i="2"/>
  <c r="DV470" i="2" s="1"/>
  <c r="EC470" i="2" s="1"/>
  <c r="CR470" i="2" s="1"/>
  <c r="CT470" i="2" s="1"/>
  <c r="DQ470" i="2"/>
  <c r="DR470" i="2" s="1"/>
  <c r="DS470" i="2" s="1"/>
  <c r="DF470" i="2"/>
  <c r="DJ470" i="2" s="1"/>
  <c r="BO470" i="2"/>
  <c r="BN470" i="2"/>
  <c r="BM470" i="2"/>
  <c r="BL470" i="2"/>
  <c r="BK470" i="2"/>
  <c r="BJ470" i="2"/>
  <c r="BI470" i="2"/>
  <c r="AT470" i="2"/>
  <c r="EA469" i="2"/>
  <c r="EB469" i="2" s="1"/>
  <c r="DY469" i="2"/>
  <c r="DZ469" i="2" s="1"/>
  <c r="DW469" i="2"/>
  <c r="DX469" i="2" s="1"/>
  <c r="DU469" i="2"/>
  <c r="DV469" i="2" s="1"/>
  <c r="EC469" i="2" s="1"/>
  <c r="CR469" i="2" s="1"/>
  <c r="CT469" i="2" s="1"/>
  <c r="DQ469" i="2"/>
  <c r="DR469" i="2" s="1"/>
  <c r="DS469" i="2" s="1"/>
  <c r="DF469" i="2"/>
  <c r="DJ469" i="2" s="1"/>
  <c r="BO469" i="2"/>
  <c r="BN469" i="2"/>
  <c r="BM469" i="2"/>
  <c r="BL469" i="2"/>
  <c r="BK469" i="2"/>
  <c r="BJ469" i="2"/>
  <c r="BI469" i="2"/>
  <c r="AT469" i="2"/>
  <c r="EA468" i="2"/>
  <c r="EB468" i="2" s="1"/>
  <c r="DY468" i="2"/>
  <c r="DZ468" i="2" s="1"/>
  <c r="DW468" i="2"/>
  <c r="DX468" i="2" s="1"/>
  <c r="DU468" i="2"/>
  <c r="DV468" i="2" s="1"/>
  <c r="EC468" i="2" s="1"/>
  <c r="CR468" i="2" s="1"/>
  <c r="CT468" i="2" s="1"/>
  <c r="DQ468" i="2"/>
  <c r="DR468" i="2" s="1"/>
  <c r="DS468" i="2" s="1"/>
  <c r="DF468" i="2"/>
  <c r="DJ468" i="2" s="1"/>
  <c r="BO468" i="2"/>
  <c r="BN468" i="2"/>
  <c r="BM468" i="2"/>
  <c r="BL468" i="2"/>
  <c r="BK468" i="2"/>
  <c r="BJ468" i="2"/>
  <c r="BI468" i="2"/>
  <c r="AT468" i="2"/>
  <c r="EA467" i="2"/>
  <c r="EB467" i="2" s="1"/>
  <c r="DY467" i="2"/>
  <c r="DZ467" i="2" s="1"/>
  <c r="DW467" i="2"/>
  <c r="DX467" i="2" s="1"/>
  <c r="DU467" i="2"/>
  <c r="DV467" i="2" s="1"/>
  <c r="EC467" i="2" s="1"/>
  <c r="CR467" i="2" s="1"/>
  <c r="CT467" i="2" s="1"/>
  <c r="DN467" i="2" s="1"/>
  <c r="DO467" i="2" s="1"/>
  <c r="DQ467" i="2"/>
  <c r="DR467" i="2" s="1"/>
  <c r="DS467" i="2" s="1"/>
  <c r="DF467" i="2"/>
  <c r="DJ467" i="2" s="1"/>
  <c r="BO467" i="2"/>
  <c r="BN467" i="2"/>
  <c r="BM467" i="2"/>
  <c r="BL467" i="2"/>
  <c r="BK467" i="2"/>
  <c r="BJ467" i="2"/>
  <c r="BI467" i="2"/>
  <c r="AT467" i="2"/>
  <c r="EA466" i="2"/>
  <c r="EB466" i="2" s="1"/>
  <c r="DY466" i="2"/>
  <c r="DZ466" i="2" s="1"/>
  <c r="DW466" i="2"/>
  <c r="DX466" i="2" s="1"/>
  <c r="DU466" i="2"/>
  <c r="DV466" i="2" s="1"/>
  <c r="EC466" i="2" s="1"/>
  <c r="CR466" i="2" s="1"/>
  <c r="CT466" i="2" s="1"/>
  <c r="DE466" i="2" s="1"/>
  <c r="DQ466" i="2"/>
  <c r="DR466" i="2" s="1"/>
  <c r="DS466" i="2" s="1"/>
  <c r="DF466" i="2"/>
  <c r="DJ466" i="2" s="1"/>
  <c r="BO466" i="2"/>
  <c r="BN466" i="2"/>
  <c r="BM466" i="2"/>
  <c r="BL466" i="2"/>
  <c r="BK466" i="2"/>
  <c r="BJ466" i="2"/>
  <c r="BI466" i="2"/>
  <c r="AT466" i="2"/>
  <c r="EA465" i="2"/>
  <c r="EB465" i="2" s="1"/>
  <c r="DY465" i="2"/>
  <c r="DZ465" i="2" s="1"/>
  <c r="DW465" i="2"/>
  <c r="DX465" i="2" s="1"/>
  <c r="DU465" i="2"/>
  <c r="DV465" i="2" s="1"/>
  <c r="EC465" i="2" s="1"/>
  <c r="CR465" i="2" s="1"/>
  <c r="CT465" i="2" s="1"/>
  <c r="DQ465" i="2"/>
  <c r="DR465" i="2" s="1"/>
  <c r="DS465" i="2" s="1"/>
  <c r="DF465" i="2"/>
  <c r="DJ465" i="2" s="1"/>
  <c r="BO465" i="2"/>
  <c r="BN465" i="2"/>
  <c r="BM465" i="2"/>
  <c r="BL465" i="2"/>
  <c r="BK465" i="2"/>
  <c r="BJ465" i="2"/>
  <c r="BI465" i="2"/>
  <c r="AT465" i="2"/>
  <c r="EA464" i="2"/>
  <c r="EB464" i="2" s="1"/>
  <c r="DY464" i="2"/>
  <c r="DZ464" i="2" s="1"/>
  <c r="DW464" i="2"/>
  <c r="DX464" i="2" s="1"/>
  <c r="DU464" i="2"/>
  <c r="DV464" i="2" s="1"/>
  <c r="EC464" i="2" s="1"/>
  <c r="CR464" i="2" s="1"/>
  <c r="CT464" i="2" s="1"/>
  <c r="DB464" i="2" s="1"/>
  <c r="DQ464" i="2"/>
  <c r="DR464" i="2" s="1"/>
  <c r="DS464" i="2" s="1"/>
  <c r="DF464" i="2"/>
  <c r="DJ464" i="2" s="1"/>
  <c r="BO464" i="2"/>
  <c r="BN464" i="2"/>
  <c r="BM464" i="2"/>
  <c r="BL464" i="2"/>
  <c r="BK464" i="2"/>
  <c r="BJ464" i="2"/>
  <c r="BI464" i="2"/>
  <c r="AT464" i="2"/>
  <c r="EA463" i="2"/>
  <c r="EB463" i="2" s="1"/>
  <c r="DY463" i="2"/>
  <c r="DZ463" i="2" s="1"/>
  <c r="DW463" i="2"/>
  <c r="DX463" i="2" s="1"/>
  <c r="DU463" i="2"/>
  <c r="DV463" i="2" s="1"/>
  <c r="EC463" i="2" s="1"/>
  <c r="CR463" i="2" s="1"/>
  <c r="CT463" i="2" s="1"/>
  <c r="DB463" i="2" s="1"/>
  <c r="DQ463" i="2"/>
  <c r="DR463" i="2" s="1"/>
  <c r="DS463" i="2" s="1"/>
  <c r="DF463" i="2"/>
  <c r="DJ463" i="2" s="1"/>
  <c r="BO463" i="2"/>
  <c r="BN463" i="2"/>
  <c r="BM463" i="2"/>
  <c r="BL463" i="2"/>
  <c r="BK463" i="2"/>
  <c r="BJ463" i="2"/>
  <c r="BI463" i="2"/>
  <c r="AT463" i="2"/>
  <c r="EA462" i="2"/>
  <c r="EB462" i="2" s="1"/>
  <c r="DY462" i="2"/>
  <c r="DZ462" i="2" s="1"/>
  <c r="DW462" i="2"/>
  <c r="DX462" i="2" s="1"/>
  <c r="DU462" i="2"/>
  <c r="DV462" i="2" s="1"/>
  <c r="EC462" i="2" s="1"/>
  <c r="CR462" i="2" s="1"/>
  <c r="CT462" i="2" s="1"/>
  <c r="DE462" i="2" s="1"/>
  <c r="DQ462" i="2"/>
  <c r="DR462" i="2" s="1"/>
  <c r="DS462" i="2" s="1"/>
  <c r="DF462" i="2"/>
  <c r="DJ462" i="2" s="1"/>
  <c r="BO462" i="2"/>
  <c r="BN462" i="2"/>
  <c r="BM462" i="2"/>
  <c r="BL462" i="2"/>
  <c r="BK462" i="2"/>
  <c r="BJ462" i="2"/>
  <c r="BI462" i="2"/>
  <c r="AT462" i="2"/>
  <c r="EA461" i="2"/>
  <c r="EB461" i="2" s="1"/>
  <c r="DY461" i="2"/>
  <c r="DZ461" i="2" s="1"/>
  <c r="DW461" i="2"/>
  <c r="DX461" i="2" s="1"/>
  <c r="DU461" i="2"/>
  <c r="DV461" i="2" s="1"/>
  <c r="EC461" i="2" s="1"/>
  <c r="CR461" i="2" s="1"/>
  <c r="CT461" i="2" s="1"/>
  <c r="DQ461" i="2"/>
  <c r="DR461" i="2" s="1"/>
  <c r="DS461" i="2" s="1"/>
  <c r="DF461" i="2"/>
  <c r="DJ461" i="2" s="1"/>
  <c r="BO461" i="2"/>
  <c r="BN461" i="2"/>
  <c r="BM461" i="2"/>
  <c r="BL461" i="2"/>
  <c r="BK461" i="2"/>
  <c r="BJ461" i="2"/>
  <c r="BI461" i="2"/>
  <c r="AT461" i="2"/>
  <c r="EA460" i="2"/>
  <c r="EB460" i="2" s="1"/>
  <c r="DY460" i="2"/>
  <c r="DZ460" i="2" s="1"/>
  <c r="DW460" i="2"/>
  <c r="DX460" i="2" s="1"/>
  <c r="DU460" i="2"/>
  <c r="DV460" i="2" s="1"/>
  <c r="EC460" i="2" s="1"/>
  <c r="CR460" i="2" s="1"/>
  <c r="CT460" i="2" s="1"/>
  <c r="DQ460" i="2"/>
  <c r="DR460" i="2" s="1"/>
  <c r="DS460" i="2" s="1"/>
  <c r="DF460" i="2"/>
  <c r="DJ460" i="2" s="1"/>
  <c r="BO460" i="2"/>
  <c r="BN460" i="2"/>
  <c r="BM460" i="2"/>
  <c r="BL460" i="2"/>
  <c r="BK460" i="2"/>
  <c r="BJ460" i="2"/>
  <c r="BI460" i="2"/>
  <c r="AT460" i="2"/>
  <c r="EA459" i="2"/>
  <c r="EB459" i="2" s="1"/>
  <c r="DY459" i="2"/>
  <c r="DZ459" i="2" s="1"/>
  <c r="DW459" i="2"/>
  <c r="DX459" i="2" s="1"/>
  <c r="DU459" i="2"/>
  <c r="DV459" i="2" s="1"/>
  <c r="EC459" i="2" s="1"/>
  <c r="CR459" i="2" s="1"/>
  <c r="CT459" i="2" s="1"/>
  <c r="DQ459" i="2"/>
  <c r="DR459" i="2" s="1"/>
  <c r="DS459" i="2" s="1"/>
  <c r="DF459" i="2"/>
  <c r="DJ459" i="2" s="1"/>
  <c r="BO459" i="2"/>
  <c r="BN459" i="2"/>
  <c r="BM459" i="2"/>
  <c r="BL459" i="2"/>
  <c r="BK459" i="2"/>
  <c r="BJ459" i="2"/>
  <c r="BI459" i="2"/>
  <c r="AT459" i="2"/>
  <c r="EA458" i="2"/>
  <c r="EB458" i="2" s="1"/>
  <c r="DY458" i="2"/>
  <c r="DZ458" i="2" s="1"/>
  <c r="DW458" i="2"/>
  <c r="DX458" i="2" s="1"/>
  <c r="DU458" i="2"/>
  <c r="DV458" i="2" s="1"/>
  <c r="EC458" i="2" s="1"/>
  <c r="CR458" i="2" s="1"/>
  <c r="CT458" i="2" s="1"/>
  <c r="DN458" i="2" s="1"/>
  <c r="DO458" i="2" s="1"/>
  <c r="DQ458" i="2"/>
  <c r="DR458" i="2" s="1"/>
  <c r="DS458" i="2" s="1"/>
  <c r="DF458" i="2"/>
  <c r="DJ458" i="2" s="1"/>
  <c r="BO458" i="2"/>
  <c r="BN458" i="2"/>
  <c r="BM458" i="2"/>
  <c r="BL458" i="2"/>
  <c r="BK458" i="2"/>
  <c r="BJ458" i="2"/>
  <c r="BI458" i="2"/>
  <c r="AT458" i="2"/>
  <c r="EA457" i="2"/>
  <c r="EB457" i="2" s="1"/>
  <c r="DY457" i="2"/>
  <c r="DZ457" i="2" s="1"/>
  <c r="DW457" i="2"/>
  <c r="DX457" i="2" s="1"/>
  <c r="DU457" i="2"/>
  <c r="DV457" i="2" s="1"/>
  <c r="EC457" i="2" s="1"/>
  <c r="CR457" i="2" s="1"/>
  <c r="CT457" i="2" s="1"/>
  <c r="DN457" i="2" s="1"/>
  <c r="DO457" i="2" s="1"/>
  <c r="DQ457" i="2"/>
  <c r="DR457" i="2" s="1"/>
  <c r="DS457" i="2" s="1"/>
  <c r="DF457" i="2"/>
  <c r="DJ457" i="2" s="1"/>
  <c r="BO457" i="2"/>
  <c r="BN457" i="2"/>
  <c r="BM457" i="2"/>
  <c r="BL457" i="2"/>
  <c r="BK457" i="2"/>
  <c r="BJ457" i="2"/>
  <c r="BI457" i="2"/>
  <c r="AT457" i="2"/>
  <c r="EA456" i="2"/>
  <c r="EB456" i="2" s="1"/>
  <c r="DY456" i="2"/>
  <c r="DZ456" i="2" s="1"/>
  <c r="DW456" i="2"/>
  <c r="DX456" i="2" s="1"/>
  <c r="DU456" i="2"/>
  <c r="DV456" i="2" s="1"/>
  <c r="EC456" i="2" s="1"/>
  <c r="CR456" i="2" s="1"/>
  <c r="CT456" i="2" s="1"/>
  <c r="DQ456" i="2"/>
  <c r="DR456" i="2" s="1"/>
  <c r="DS456" i="2" s="1"/>
  <c r="DF456" i="2"/>
  <c r="DJ456" i="2" s="1"/>
  <c r="BO456" i="2"/>
  <c r="BN456" i="2"/>
  <c r="BM456" i="2"/>
  <c r="BL456" i="2"/>
  <c r="BK456" i="2"/>
  <c r="BJ456" i="2"/>
  <c r="BI456" i="2"/>
  <c r="AT456" i="2"/>
  <c r="EA455" i="2"/>
  <c r="EB455" i="2" s="1"/>
  <c r="DY455" i="2"/>
  <c r="DZ455" i="2" s="1"/>
  <c r="DW455" i="2"/>
  <c r="DX455" i="2" s="1"/>
  <c r="DU455" i="2"/>
  <c r="DV455" i="2" s="1"/>
  <c r="EC455" i="2" s="1"/>
  <c r="CR455" i="2" s="1"/>
  <c r="CT455" i="2" s="1"/>
  <c r="DN455" i="2" s="1"/>
  <c r="DO455" i="2" s="1"/>
  <c r="DQ455" i="2"/>
  <c r="DR455" i="2" s="1"/>
  <c r="DS455" i="2" s="1"/>
  <c r="DF455" i="2"/>
  <c r="DJ455" i="2" s="1"/>
  <c r="BO455" i="2"/>
  <c r="BN455" i="2"/>
  <c r="BM455" i="2"/>
  <c r="BL455" i="2"/>
  <c r="BK455" i="2"/>
  <c r="BJ455" i="2"/>
  <c r="BI455" i="2"/>
  <c r="AT455" i="2"/>
  <c r="EA454" i="2"/>
  <c r="EB454" i="2" s="1"/>
  <c r="DY454" i="2"/>
  <c r="DZ454" i="2" s="1"/>
  <c r="DW454" i="2"/>
  <c r="DX454" i="2" s="1"/>
  <c r="DU454" i="2"/>
  <c r="DV454" i="2" s="1"/>
  <c r="EC454" i="2" s="1"/>
  <c r="CR454" i="2" s="1"/>
  <c r="CT454" i="2" s="1"/>
  <c r="DQ454" i="2"/>
  <c r="DR454" i="2" s="1"/>
  <c r="DS454" i="2" s="1"/>
  <c r="DF454" i="2"/>
  <c r="DJ454" i="2" s="1"/>
  <c r="BO454" i="2"/>
  <c r="BN454" i="2"/>
  <c r="BM454" i="2"/>
  <c r="BL454" i="2"/>
  <c r="BK454" i="2"/>
  <c r="BJ454" i="2"/>
  <c r="BI454" i="2"/>
  <c r="AT454" i="2"/>
  <c r="EA453" i="2"/>
  <c r="EB453" i="2" s="1"/>
  <c r="DY453" i="2"/>
  <c r="DZ453" i="2" s="1"/>
  <c r="DW453" i="2"/>
  <c r="DX453" i="2" s="1"/>
  <c r="DU453" i="2"/>
  <c r="DV453" i="2" s="1"/>
  <c r="EC453" i="2" s="1"/>
  <c r="CR453" i="2" s="1"/>
  <c r="CT453" i="2" s="1"/>
  <c r="DQ453" i="2"/>
  <c r="DR453" i="2" s="1"/>
  <c r="DS453" i="2" s="1"/>
  <c r="DF453" i="2"/>
  <c r="DJ453" i="2" s="1"/>
  <c r="BO453" i="2"/>
  <c r="BN453" i="2"/>
  <c r="BM453" i="2"/>
  <c r="BL453" i="2"/>
  <c r="BK453" i="2"/>
  <c r="BJ453" i="2"/>
  <c r="BI453" i="2"/>
  <c r="AT453" i="2"/>
  <c r="EA452" i="2"/>
  <c r="EB452" i="2" s="1"/>
  <c r="DY452" i="2"/>
  <c r="DZ452" i="2" s="1"/>
  <c r="DW452" i="2"/>
  <c r="DX452" i="2" s="1"/>
  <c r="DU452" i="2"/>
  <c r="DV452" i="2" s="1"/>
  <c r="EC452" i="2" s="1"/>
  <c r="CR452" i="2" s="1"/>
  <c r="CT452" i="2" s="1"/>
  <c r="DN452" i="2" s="1"/>
  <c r="DO452" i="2" s="1"/>
  <c r="DQ452" i="2"/>
  <c r="DR452" i="2" s="1"/>
  <c r="DS452" i="2" s="1"/>
  <c r="DF452" i="2"/>
  <c r="DJ452" i="2" s="1"/>
  <c r="BO452" i="2"/>
  <c r="BN452" i="2"/>
  <c r="BM452" i="2"/>
  <c r="BL452" i="2"/>
  <c r="BK452" i="2"/>
  <c r="BJ452" i="2"/>
  <c r="BI452" i="2"/>
  <c r="AT452" i="2"/>
  <c r="EA451" i="2"/>
  <c r="EB451" i="2" s="1"/>
  <c r="DY451" i="2"/>
  <c r="DZ451" i="2" s="1"/>
  <c r="DW451" i="2"/>
  <c r="DX451" i="2" s="1"/>
  <c r="DU451" i="2"/>
  <c r="DV451" i="2" s="1"/>
  <c r="EC451" i="2" s="1"/>
  <c r="CR451" i="2" s="1"/>
  <c r="CT451" i="2" s="1"/>
  <c r="DN451" i="2" s="1"/>
  <c r="DO451" i="2" s="1"/>
  <c r="DQ451" i="2"/>
  <c r="DR451" i="2" s="1"/>
  <c r="DS451" i="2" s="1"/>
  <c r="DF451" i="2"/>
  <c r="DJ451" i="2" s="1"/>
  <c r="BO451" i="2"/>
  <c r="BN451" i="2"/>
  <c r="BM451" i="2"/>
  <c r="BL451" i="2"/>
  <c r="BK451" i="2"/>
  <c r="BJ451" i="2"/>
  <c r="BI451" i="2"/>
  <c r="AT451" i="2"/>
  <c r="EA450" i="2"/>
  <c r="EB450" i="2" s="1"/>
  <c r="DY450" i="2"/>
  <c r="DZ450" i="2" s="1"/>
  <c r="DW450" i="2"/>
  <c r="DX450" i="2" s="1"/>
  <c r="DU450" i="2"/>
  <c r="DV450" i="2" s="1"/>
  <c r="EC450" i="2" s="1"/>
  <c r="CR450" i="2" s="1"/>
  <c r="CT450" i="2" s="1"/>
  <c r="DQ450" i="2"/>
  <c r="DR450" i="2" s="1"/>
  <c r="DS450" i="2" s="1"/>
  <c r="DF450" i="2"/>
  <c r="DJ450" i="2" s="1"/>
  <c r="BO450" i="2"/>
  <c r="BN450" i="2"/>
  <c r="BM450" i="2"/>
  <c r="BL450" i="2"/>
  <c r="BK450" i="2"/>
  <c r="BJ450" i="2"/>
  <c r="BI450" i="2"/>
  <c r="AT450" i="2"/>
  <c r="EA449" i="2"/>
  <c r="EB449" i="2" s="1"/>
  <c r="DY449" i="2"/>
  <c r="DZ449" i="2" s="1"/>
  <c r="DW449" i="2"/>
  <c r="DX449" i="2" s="1"/>
  <c r="DU449" i="2"/>
  <c r="DV449" i="2" s="1"/>
  <c r="EC449" i="2" s="1"/>
  <c r="CR449" i="2" s="1"/>
  <c r="CT449" i="2" s="1"/>
  <c r="DQ449" i="2"/>
  <c r="DR449" i="2" s="1"/>
  <c r="DS449" i="2" s="1"/>
  <c r="DF449" i="2"/>
  <c r="DJ449" i="2" s="1"/>
  <c r="BO449" i="2"/>
  <c r="BN449" i="2"/>
  <c r="BM449" i="2"/>
  <c r="BL449" i="2"/>
  <c r="BK449" i="2"/>
  <c r="BJ449" i="2"/>
  <c r="BI449" i="2"/>
  <c r="AT449" i="2"/>
  <c r="EA448" i="2"/>
  <c r="EB448" i="2" s="1"/>
  <c r="DY448" i="2"/>
  <c r="DZ448" i="2" s="1"/>
  <c r="DW448" i="2"/>
  <c r="DX448" i="2" s="1"/>
  <c r="DU448" i="2"/>
  <c r="DV448" i="2" s="1"/>
  <c r="EC448" i="2" s="1"/>
  <c r="CR448" i="2" s="1"/>
  <c r="CT448" i="2" s="1"/>
  <c r="DQ448" i="2"/>
  <c r="DR448" i="2" s="1"/>
  <c r="DS448" i="2" s="1"/>
  <c r="DF448" i="2"/>
  <c r="DJ448" i="2" s="1"/>
  <c r="BO448" i="2"/>
  <c r="BN448" i="2"/>
  <c r="BM448" i="2"/>
  <c r="BL448" i="2"/>
  <c r="BK448" i="2"/>
  <c r="BJ448" i="2"/>
  <c r="BI448" i="2"/>
  <c r="AT448" i="2"/>
  <c r="EA447" i="2"/>
  <c r="EB447" i="2" s="1"/>
  <c r="DY447" i="2"/>
  <c r="DZ447" i="2" s="1"/>
  <c r="DW447" i="2"/>
  <c r="DX447" i="2" s="1"/>
  <c r="DU447" i="2"/>
  <c r="DV447" i="2" s="1"/>
  <c r="EC447" i="2" s="1"/>
  <c r="CR447" i="2" s="1"/>
  <c r="CT447" i="2" s="1"/>
  <c r="DE447" i="2" s="1"/>
  <c r="DQ447" i="2"/>
  <c r="DR447" i="2" s="1"/>
  <c r="DS447" i="2" s="1"/>
  <c r="DF447" i="2"/>
  <c r="DJ447" i="2" s="1"/>
  <c r="BO447" i="2"/>
  <c r="BN447" i="2"/>
  <c r="BM447" i="2"/>
  <c r="BL447" i="2"/>
  <c r="BK447" i="2"/>
  <c r="BJ447" i="2"/>
  <c r="BI447" i="2"/>
  <c r="AT447" i="2"/>
  <c r="EA446" i="2"/>
  <c r="EB446" i="2" s="1"/>
  <c r="DY446" i="2"/>
  <c r="DZ446" i="2" s="1"/>
  <c r="DW446" i="2"/>
  <c r="DX446" i="2" s="1"/>
  <c r="DU446" i="2"/>
  <c r="DV446" i="2" s="1"/>
  <c r="EC446" i="2" s="1"/>
  <c r="CR446" i="2" s="1"/>
  <c r="CT446" i="2" s="1"/>
  <c r="DQ446" i="2"/>
  <c r="DR446" i="2" s="1"/>
  <c r="DS446" i="2" s="1"/>
  <c r="DF446" i="2"/>
  <c r="DJ446" i="2" s="1"/>
  <c r="BO446" i="2"/>
  <c r="BN446" i="2"/>
  <c r="BM446" i="2"/>
  <c r="BL446" i="2"/>
  <c r="BK446" i="2"/>
  <c r="BJ446" i="2"/>
  <c r="BI446" i="2"/>
  <c r="AT446" i="2"/>
  <c r="EA445" i="2"/>
  <c r="EB445" i="2" s="1"/>
  <c r="DY445" i="2"/>
  <c r="DZ445" i="2" s="1"/>
  <c r="DW445" i="2"/>
  <c r="DX445" i="2" s="1"/>
  <c r="DU445" i="2"/>
  <c r="DV445" i="2" s="1"/>
  <c r="EC445" i="2" s="1"/>
  <c r="CR445" i="2" s="1"/>
  <c r="CT445" i="2" s="1"/>
  <c r="DQ445" i="2"/>
  <c r="DR445" i="2" s="1"/>
  <c r="DS445" i="2" s="1"/>
  <c r="DF445" i="2"/>
  <c r="DJ445" i="2" s="1"/>
  <c r="BO445" i="2"/>
  <c r="BN445" i="2"/>
  <c r="BM445" i="2"/>
  <c r="BL445" i="2"/>
  <c r="BK445" i="2"/>
  <c r="BJ445" i="2"/>
  <c r="BI445" i="2"/>
  <c r="AT445" i="2"/>
  <c r="EA444" i="2"/>
  <c r="EB444" i="2" s="1"/>
  <c r="DY444" i="2"/>
  <c r="DZ444" i="2" s="1"/>
  <c r="DW444" i="2"/>
  <c r="DX444" i="2" s="1"/>
  <c r="DU444" i="2"/>
  <c r="DV444" i="2" s="1"/>
  <c r="EC444" i="2" s="1"/>
  <c r="CR444" i="2" s="1"/>
  <c r="CT444" i="2" s="1"/>
  <c r="DQ444" i="2"/>
  <c r="DR444" i="2" s="1"/>
  <c r="DS444" i="2" s="1"/>
  <c r="DF444" i="2"/>
  <c r="DJ444" i="2" s="1"/>
  <c r="BO444" i="2"/>
  <c r="BN444" i="2"/>
  <c r="BM444" i="2"/>
  <c r="BL444" i="2"/>
  <c r="BK444" i="2"/>
  <c r="BJ444" i="2"/>
  <c r="BI444" i="2"/>
  <c r="AT444" i="2"/>
  <c r="EA443" i="2"/>
  <c r="EB443" i="2" s="1"/>
  <c r="DY443" i="2"/>
  <c r="DZ443" i="2" s="1"/>
  <c r="DW443" i="2"/>
  <c r="DX443" i="2" s="1"/>
  <c r="DU443" i="2"/>
  <c r="DV443" i="2" s="1"/>
  <c r="EC443" i="2" s="1"/>
  <c r="CR443" i="2" s="1"/>
  <c r="CT443" i="2" s="1"/>
  <c r="DE443" i="2" s="1"/>
  <c r="DQ443" i="2"/>
  <c r="DR443" i="2" s="1"/>
  <c r="DS443" i="2" s="1"/>
  <c r="DF443" i="2"/>
  <c r="DJ443" i="2" s="1"/>
  <c r="BO443" i="2"/>
  <c r="BN443" i="2"/>
  <c r="BM443" i="2"/>
  <c r="BL443" i="2"/>
  <c r="BK443" i="2"/>
  <c r="BJ443" i="2"/>
  <c r="BI443" i="2"/>
  <c r="AT443" i="2"/>
  <c r="EA442" i="2"/>
  <c r="EB442" i="2" s="1"/>
  <c r="DY442" i="2"/>
  <c r="DZ442" i="2" s="1"/>
  <c r="DW442" i="2"/>
  <c r="DX442" i="2" s="1"/>
  <c r="DU442" i="2"/>
  <c r="DV442" i="2" s="1"/>
  <c r="EC442" i="2" s="1"/>
  <c r="CR442" i="2" s="1"/>
  <c r="CT442" i="2" s="1"/>
  <c r="DN442" i="2" s="1"/>
  <c r="DO442" i="2" s="1"/>
  <c r="DQ442" i="2"/>
  <c r="DR442" i="2" s="1"/>
  <c r="DS442" i="2" s="1"/>
  <c r="DF442" i="2"/>
  <c r="DJ442" i="2" s="1"/>
  <c r="BO442" i="2"/>
  <c r="BN442" i="2"/>
  <c r="BM442" i="2"/>
  <c r="BL442" i="2"/>
  <c r="BK442" i="2"/>
  <c r="BJ442" i="2"/>
  <c r="BI442" i="2"/>
  <c r="AT442" i="2"/>
  <c r="EA441" i="2"/>
  <c r="EB441" i="2" s="1"/>
  <c r="DY441" i="2"/>
  <c r="DZ441" i="2" s="1"/>
  <c r="DW441" i="2"/>
  <c r="DX441" i="2" s="1"/>
  <c r="DU441" i="2"/>
  <c r="DV441" i="2" s="1"/>
  <c r="EC441" i="2" s="1"/>
  <c r="CR441" i="2" s="1"/>
  <c r="CT441" i="2" s="1"/>
  <c r="DQ441" i="2"/>
  <c r="DR441" i="2" s="1"/>
  <c r="DS441" i="2" s="1"/>
  <c r="DF441" i="2"/>
  <c r="DJ441" i="2" s="1"/>
  <c r="BO441" i="2"/>
  <c r="BN441" i="2"/>
  <c r="BM441" i="2"/>
  <c r="BL441" i="2"/>
  <c r="BK441" i="2"/>
  <c r="BJ441" i="2"/>
  <c r="BI441" i="2"/>
  <c r="AT441" i="2"/>
  <c r="EA440" i="2"/>
  <c r="EB440" i="2" s="1"/>
  <c r="DY440" i="2"/>
  <c r="DZ440" i="2" s="1"/>
  <c r="DW440" i="2"/>
  <c r="DX440" i="2" s="1"/>
  <c r="DU440" i="2"/>
  <c r="DV440" i="2" s="1"/>
  <c r="EC440" i="2" s="1"/>
  <c r="CR440" i="2" s="1"/>
  <c r="CT440" i="2" s="1"/>
  <c r="DQ440" i="2"/>
  <c r="DR440" i="2" s="1"/>
  <c r="DS440" i="2" s="1"/>
  <c r="DF440" i="2"/>
  <c r="DJ440" i="2" s="1"/>
  <c r="BO440" i="2"/>
  <c r="BN440" i="2"/>
  <c r="BM440" i="2"/>
  <c r="BL440" i="2"/>
  <c r="BK440" i="2"/>
  <c r="BJ440" i="2"/>
  <c r="BI440" i="2"/>
  <c r="AT440" i="2"/>
  <c r="EA439" i="2"/>
  <c r="EB439" i="2" s="1"/>
  <c r="DY439" i="2"/>
  <c r="DZ439" i="2" s="1"/>
  <c r="DW439" i="2"/>
  <c r="DX439" i="2" s="1"/>
  <c r="DU439" i="2"/>
  <c r="DV439" i="2" s="1"/>
  <c r="EC439" i="2" s="1"/>
  <c r="CR439" i="2" s="1"/>
  <c r="CT439" i="2" s="1"/>
  <c r="DQ439" i="2"/>
  <c r="DR439" i="2" s="1"/>
  <c r="DS439" i="2" s="1"/>
  <c r="DF439" i="2"/>
  <c r="DJ439" i="2" s="1"/>
  <c r="BO439" i="2"/>
  <c r="BN439" i="2"/>
  <c r="BM439" i="2"/>
  <c r="BL439" i="2"/>
  <c r="BK439" i="2"/>
  <c r="BJ439" i="2"/>
  <c r="BI439" i="2"/>
  <c r="AT439" i="2"/>
  <c r="EA438" i="2"/>
  <c r="EB438" i="2" s="1"/>
  <c r="DY438" i="2"/>
  <c r="DZ438" i="2" s="1"/>
  <c r="DW438" i="2"/>
  <c r="DX438" i="2" s="1"/>
  <c r="DU438" i="2"/>
  <c r="DV438" i="2" s="1"/>
  <c r="EC438" i="2" s="1"/>
  <c r="CR438" i="2" s="1"/>
  <c r="CT438" i="2" s="1"/>
  <c r="DE438" i="2" s="1"/>
  <c r="DQ438" i="2"/>
  <c r="DR438" i="2" s="1"/>
  <c r="DS438" i="2" s="1"/>
  <c r="DF438" i="2"/>
  <c r="DJ438" i="2" s="1"/>
  <c r="BO438" i="2"/>
  <c r="BN438" i="2"/>
  <c r="BM438" i="2"/>
  <c r="BL438" i="2"/>
  <c r="BK438" i="2"/>
  <c r="BJ438" i="2"/>
  <c r="BI438" i="2"/>
  <c r="AT438" i="2"/>
  <c r="EA437" i="2"/>
  <c r="EB437" i="2" s="1"/>
  <c r="DY437" i="2"/>
  <c r="DZ437" i="2" s="1"/>
  <c r="DW437" i="2"/>
  <c r="DX437" i="2" s="1"/>
  <c r="DU437" i="2"/>
  <c r="DV437" i="2" s="1"/>
  <c r="EC437" i="2" s="1"/>
  <c r="CR437" i="2" s="1"/>
  <c r="CT437" i="2" s="1"/>
  <c r="DQ437" i="2"/>
  <c r="DR437" i="2" s="1"/>
  <c r="DS437" i="2" s="1"/>
  <c r="DF437" i="2"/>
  <c r="DJ437" i="2" s="1"/>
  <c r="BO437" i="2"/>
  <c r="BN437" i="2"/>
  <c r="BM437" i="2"/>
  <c r="BL437" i="2"/>
  <c r="BK437" i="2"/>
  <c r="BJ437" i="2"/>
  <c r="BI437" i="2"/>
  <c r="AT437" i="2"/>
  <c r="EA436" i="2"/>
  <c r="EB436" i="2" s="1"/>
  <c r="DY436" i="2"/>
  <c r="DZ436" i="2" s="1"/>
  <c r="DW436" i="2"/>
  <c r="DX436" i="2" s="1"/>
  <c r="DU436" i="2"/>
  <c r="DV436" i="2" s="1"/>
  <c r="EC436" i="2" s="1"/>
  <c r="CR436" i="2" s="1"/>
  <c r="CT436" i="2" s="1"/>
  <c r="DQ436" i="2"/>
  <c r="DR436" i="2" s="1"/>
  <c r="DS436" i="2" s="1"/>
  <c r="DF436" i="2"/>
  <c r="DJ436" i="2" s="1"/>
  <c r="BO436" i="2"/>
  <c r="BN436" i="2"/>
  <c r="BM436" i="2"/>
  <c r="BL436" i="2"/>
  <c r="BK436" i="2"/>
  <c r="BJ436" i="2"/>
  <c r="BI436" i="2"/>
  <c r="AT436" i="2"/>
  <c r="EA435" i="2"/>
  <c r="EB435" i="2" s="1"/>
  <c r="DY435" i="2"/>
  <c r="DZ435" i="2" s="1"/>
  <c r="DW435" i="2"/>
  <c r="DX435" i="2" s="1"/>
  <c r="DU435" i="2"/>
  <c r="DV435" i="2" s="1"/>
  <c r="EC435" i="2" s="1"/>
  <c r="CR435" i="2" s="1"/>
  <c r="CT435" i="2" s="1"/>
  <c r="DE435" i="2" s="1"/>
  <c r="DQ435" i="2"/>
  <c r="DR435" i="2" s="1"/>
  <c r="DS435" i="2" s="1"/>
  <c r="DF435" i="2"/>
  <c r="DJ435" i="2" s="1"/>
  <c r="BO435" i="2"/>
  <c r="BN435" i="2"/>
  <c r="BM435" i="2"/>
  <c r="BL435" i="2"/>
  <c r="BK435" i="2"/>
  <c r="BJ435" i="2"/>
  <c r="BI435" i="2"/>
  <c r="AT435" i="2"/>
  <c r="EA434" i="2"/>
  <c r="EB434" i="2" s="1"/>
  <c r="DY434" i="2"/>
  <c r="DZ434" i="2" s="1"/>
  <c r="DW434" i="2"/>
  <c r="DX434" i="2" s="1"/>
  <c r="DU434" i="2"/>
  <c r="DV434" i="2" s="1"/>
  <c r="EC434" i="2" s="1"/>
  <c r="CR434" i="2" s="1"/>
  <c r="CT434" i="2" s="1"/>
  <c r="DE434" i="2" s="1"/>
  <c r="DQ434" i="2"/>
  <c r="DR434" i="2" s="1"/>
  <c r="DS434" i="2" s="1"/>
  <c r="DF434" i="2"/>
  <c r="DJ434" i="2" s="1"/>
  <c r="BO434" i="2"/>
  <c r="BN434" i="2"/>
  <c r="BM434" i="2"/>
  <c r="BL434" i="2"/>
  <c r="BK434" i="2"/>
  <c r="BJ434" i="2"/>
  <c r="BI434" i="2"/>
  <c r="AT434" i="2"/>
  <c r="EA433" i="2"/>
  <c r="EB433" i="2" s="1"/>
  <c r="DY433" i="2"/>
  <c r="DZ433" i="2" s="1"/>
  <c r="DW433" i="2"/>
  <c r="DX433" i="2" s="1"/>
  <c r="DU433" i="2"/>
  <c r="DV433" i="2" s="1"/>
  <c r="EC433" i="2" s="1"/>
  <c r="CR433" i="2" s="1"/>
  <c r="CT433" i="2" s="1"/>
  <c r="DQ433" i="2"/>
  <c r="DR433" i="2" s="1"/>
  <c r="DS433" i="2" s="1"/>
  <c r="DF433" i="2"/>
  <c r="DJ433" i="2" s="1"/>
  <c r="BO433" i="2"/>
  <c r="BN433" i="2"/>
  <c r="BM433" i="2"/>
  <c r="BL433" i="2"/>
  <c r="BK433" i="2"/>
  <c r="BJ433" i="2"/>
  <c r="BI433" i="2"/>
  <c r="AT433" i="2"/>
  <c r="EA432" i="2"/>
  <c r="EB432" i="2" s="1"/>
  <c r="DY432" i="2"/>
  <c r="DZ432" i="2" s="1"/>
  <c r="DW432" i="2"/>
  <c r="DX432" i="2" s="1"/>
  <c r="DU432" i="2"/>
  <c r="DV432" i="2" s="1"/>
  <c r="EC432" i="2" s="1"/>
  <c r="CR432" i="2" s="1"/>
  <c r="CT432" i="2" s="1"/>
  <c r="DQ432" i="2"/>
  <c r="DR432" i="2" s="1"/>
  <c r="DS432" i="2" s="1"/>
  <c r="DF432" i="2"/>
  <c r="DJ432" i="2" s="1"/>
  <c r="BO432" i="2"/>
  <c r="BN432" i="2"/>
  <c r="BM432" i="2"/>
  <c r="BL432" i="2"/>
  <c r="BK432" i="2"/>
  <c r="BJ432" i="2"/>
  <c r="BI432" i="2"/>
  <c r="AT432" i="2"/>
  <c r="EA431" i="2"/>
  <c r="EB431" i="2" s="1"/>
  <c r="DY431" i="2"/>
  <c r="DZ431" i="2" s="1"/>
  <c r="DW431" i="2"/>
  <c r="DX431" i="2" s="1"/>
  <c r="DU431" i="2"/>
  <c r="DV431" i="2" s="1"/>
  <c r="EC431" i="2" s="1"/>
  <c r="CR431" i="2" s="1"/>
  <c r="CT431" i="2" s="1"/>
  <c r="DQ431" i="2"/>
  <c r="DR431" i="2" s="1"/>
  <c r="DS431" i="2" s="1"/>
  <c r="DF431" i="2"/>
  <c r="DJ431" i="2" s="1"/>
  <c r="BO431" i="2"/>
  <c r="BN431" i="2"/>
  <c r="BM431" i="2"/>
  <c r="BL431" i="2"/>
  <c r="BK431" i="2"/>
  <c r="BJ431" i="2"/>
  <c r="BI431" i="2"/>
  <c r="AT431" i="2"/>
  <c r="EA430" i="2"/>
  <c r="EB430" i="2" s="1"/>
  <c r="DY430" i="2"/>
  <c r="DZ430" i="2" s="1"/>
  <c r="DW430" i="2"/>
  <c r="DX430" i="2" s="1"/>
  <c r="DU430" i="2"/>
  <c r="DV430" i="2" s="1"/>
  <c r="EC430" i="2" s="1"/>
  <c r="CR430" i="2" s="1"/>
  <c r="CT430" i="2" s="1"/>
  <c r="DQ430" i="2"/>
  <c r="DR430" i="2" s="1"/>
  <c r="DS430" i="2" s="1"/>
  <c r="DF430" i="2"/>
  <c r="DJ430" i="2" s="1"/>
  <c r="BO430" i="2"/>
  <c r="BN430" i="2"/>
  <c r="BM430" i="2"/>
  <c r="BL430" i="2"/>
  <c r="BK430" i="2"/>
  <c r="BJ430" i="2"/>
  <c r="BI430" i="2"/>
  <c r="AT430" i="2"/>
  <c r="EA429" i="2"/>
  <c r="EB429" i="2" s="1"/>
  <c r="DY429" i="2"/>
  <c r="DZ429" i="2" s="1"/>
  <c r="DW429" i="2"/>
  <c r="DX429" i="2" s="1"/>
  <c r="DU429" i="2"/>
  <c r="DV429" i="2" s="1"/>
  <c r="EC429" i="2" s="1"/>
  <c r="CR429" i="2" s="1"/>
  <c r="CT429" i="2" s="1"/>
  <c r="DQ429" i="2"/>
  <c r="DR429" i="2" s="1"/>
  <c r="DS429" i="2" s="1"/>
  <c r="DF429" i="2"/>
  <c r="DJ429" i="2" s="1"/>
  <c r="BO429" i="2"/>
  <c r="BN429" i="2"/>
  <c r="BM429" i="2"/>
  <c r="BL429" i="2"/>
  <c r="BK429" i="2"/>
  <c r="BJ429" i="2"/>
  <c r="BI429" i="2"/>
  <c r="AT429" i="2"/>
  <c r="EA428" i="2"/>
  <c r="EB428" i="2" s="1"/>
  <c r="DY428" i="2"/>
  <c r="DZ428" i="2" s="1"/>
  <c r="DW428" i="2"/>
  <c r="DX428" i="2" s="1"/>
  <c r="DU428" i="2"/>
  <c r="DV428" i="2" s="1"/>
  <c r="EC428" i="2" s="1"/>
  <c r="CR428" i="2" s="1"/>
  <c r="CT428" i="2" s="1"/>
  <c r="DQ428" i="2"/>
  <c r="DR428" i="2" s="1"/>
  <c r="DS428" i="2" s="1"/>
  <c r="DF428" i="2"/>
  <c r="DJ428" i="2" s="1"/>
  <c r="BO428" i="2"/>
  <c r="BN428" i="2"/>
  <c r="BM428" i="2"/>
  <c r="BL428" i="2"/>
  <c r="BK428" i="2"/>
  <c r="BJ428" i="2"/>
  <c r="BI428" i="2"/>
  <c r="AT428" i="2"/>
  <c r="EA427" i="2"/>
  <c r="EB427" i="2" s="1"/>
  <c r="DY427" i="2"/>
  <c r="DZ427" i="2" s="1"/>
  <c r="DW427" i="2"/>
  <c r="DX427" i="2" s="1"/>
  <c r="DU427" i="2"/>
  <c r="DV427" i="2" s="1"/>
  <c r="EC427" i="2" s="1"/>
  <c r="CR427" i="2" s="1"/>
  <c r="CT427" i="2" s="1"/>
  <c r="DQ427" i="2"/>
  <c r="DR427" i="2" s="1"/>
  <c r="DS427" i="2" s="1"/>
  <c r="DF427" i="2"/>
  <c r="DJ427" i="2" s="1"/>
  <c r="BO427" i="2"/>
  <c r="BN427" i="2"/>
  <c r="BM427" i="2"/>
  <c r="BL427" i="2"/>
  <c r="BK427" i="2"/>
  <c r="BJ427" i="2"/>
  <c r="BI427" i="2"/>
  <c r="AT427" i="2"/>
  <c r="EA426" i="2"/>
  <c r="EB426" i="2" s="1"/>
  <c r="DY426" i="2"/>
  <c r="DZ426" i="2" s="1"/>
  <c r="DW426" i="2"/>
  <c r="DX426" i="2" s="1"/>
  <c r="DU426" i="2"/>
  <c r="DV426" i="2" s="1"/>
  <c r="EC426" i="2" s="1"/>
  <c r="CR426" i="2" s="1"/>
  <c r="CT426" i="2" s="1"/>
  <c r="DE426" i="2" s="1"/>
  <c r="DQ426" i="2"/>
  <c r="DR426" i="2" s="1"/>
  <c r="DS426" i="2" s="1"/>
  <c r="DF426" i="2"/>
  <c r="DJ426" i="2" s="1"/>
  <c r="BO426" i="2"/>
  <c r="BN426" i="2"/>
  <c r="BM426" i="2"/>
  <c r="BL426" i="2"/>
  <c r="BK426" i="2"/>
  <c r="BJ426" i="2"/>
  <c r="BI426" i="2"/>
  <c r="AT426" i="2"/>
  <c r="EA425" i="2"/>
  <c r="EB425" i="2" s="1"/>
  <c r="DY425" i="2"/>
  <c r="DZ425" i="2" s="1"/>
  <c r="DW425" i="2"/>
  <c r="DX425" i="2" s="1"/>
  <c r="DU425" i="2"/>
  <c r="DV425" i="2" s="1"/>
  <c r="EC425" i="2" s="1"/>
  <c r="CR425" i="2" s="1"/>
  <c r="CT425" i="2" s="1"/>
  <c r="DQ425" i="2"/>
  <c r="DR425" i="2" s="1"/>
  <c r="DS425" i="2" s="1"/>
  <c r="DF425" i="2"/>
  <c r="DJ425" i="2" s="1"/>
  <c r="BO425" i="2"/>
  <c r="BN425" i="2"/>
  <c r="BM425" i="2"/>
  <c r="BL425" i="2"/>
  <c r="BK425" i="2"/>
  <c r="BJ425" i="2"/>
  <c r="BI425" i="2"/>
  <c r="AT425" i="2"/>
  <c r="EA424" i="2"/>
  <c r="EB424" i="2" s="1"/>
  <c r="DY424" i="2"/>
  <c r="DZ424" i="2" s="1"/>
  <c r="DW424" i="2"/>
  <c r="DX424" i="2" s="1"/>
  <c r="DU424" i="2"/>
  <c r="DV424" i="2" s="1"/>
  <c r="EC424" i="2" s="1"/>
  <c r="CR424" i="2" s="1"/>
  <c r="CT424" i="2" s="1"/>
  <c r="DQ424" i="2"/>
  <c r="DR424" i="2" s="1"/>
  <c r="DS424" i="2" s="1"/>
  <c r="DF424" i="2"/>
  <c r="DJ424" i="2" s="1"/>
  <c r="BO424" i="2"/>
  <c r="BN424" i="2"/>
  <c r="BM424" i="2"/>
  <c r="BL424" i="2"/>
  <c r="BK424" i="2"/>
  <c r="BJ424" i="2"/>
  <c r="BI424" i="2"/>
  <c r="AT424" i="2"/>
  <c r="EA423" i="2"/>
  <c r="EB423" i="2" s="1"/>
  <c r="DY423" i="2"/>
  <c r="DZ423" i="2" s="1"/>
  <c r="DW423" i="2"/>
  <c r="DX423" i="2" s="1"/>
  <c r="DU423" i="2"/>
  <c r="DV423" i="2" s="1"/>
  <c r="EC423" i="2" s="1"/>
  <c r="CR423" i="2" s="1"/>
  <c r="CT423" i="2" s="1"/>
  <c r="DE423" i="2" s="1"/>
  <c r="DQ423" i="2"/>
  <c r="DR423" i="2" s="1"/>
  <c r="DS423" i="2" s="1"/>
  <c r="DF423" i="2"/>
  <c r="DJ423" i="2" s="1"/>
  <c r="BO423" i="2"/>
  <c r="BN423" i="2"/>
  <c r="BM423" i="2"/>
  <c r="BL423" i="2"/>
  <c r="BK423" i="2"/>
  <c r="BJ423" i="2"/>
  <c r="BI423" i="2"/>
  <c r="AT423" i="2"/>
  <c r="EA422" i="2"/>
  <c r="EB422" i="2" s="1"/>
  <c r="DY422" i="2"/>
  <c r="DZ422" i="2" s="1"/>
  <c r="DW422" i="2"/>
  <c r="DX422" i="2" s="1"/>
  <c r="DU422" i="2"/>
  <c r="DV422" i="2" s="1"/>
  <c r="EC422" i="2" s="1"/>
  <c r="CR422" i="2" s="1"/>
  <c r="CT422" i="2" s="1"/>
  <c r="DQ422" i="2"/>
  <c r="DR422" i="2" s="1"/>
  <c r="DS422" i="2" s="1"/>
  <c r="DF422" i="2"/>
  <c r="DJ422" i="2" s="1"/>
  <c r="BO422" i="2"/>
  <c r="BN422" i="2"/>
  <c r="BM422" i="2"/>
  <c r="BL422" i="2"/>
  <c r="BK422" i="2"/>
  <c r="BJ422" i="2"/>
  <c r="BI422" i="2"/>
  <c r="AT422" i="2"/>
  <c r="EA421" i="2"/>
  <c r="EB421" i="2" s="1"/>
  <c r="DY421" i="2"/>
  <c r="DZ421" i="2" s="1"/>
  <c r="DW421" i="2"/>
  <c r="DX421" i="2" s="1"/>
  <c r="DU421" i="2"/>
  <c r="DV421" i="2" s="1"/>
  <c r="EC421" i="2" s="1"/>
  <c r="CR421" i="2" s="1"/>
  <c r="CT421" i="2" s="1"/>
  <c r="DN421" i="2" s="1"/>
  <c r="DO421" i="2" s="1"/>
  <c r="DQ421" i="2"/>
  <c r="DR421" i="2" s="1"/>
  <c r="DS421" i="2" s="1"/>
  <c r="DF421" i="2"/>
  <c r="DJ421" i="2" s="1"/>
  <c r="BO421" i="2"/>
  <c r="BN421" i="2"/>
  <c r="BM421" i="2"/>
  <c r="BL421" i="2"/>
  <c r="BK421" i="2"/>
  <c r="BJ421" i="2"/>
  <c r="BI421" i="2"/>
  <c r="AT421" i="2"/>
  <c r="EA420" i="2"/>
  <c r="EB420" i="2" s="1"/>
  <c r="DY420" i="2"/>
  <c r="DZ420" i="2" s="1"/>
  <c r="DW420" i="2"/>
  <c r="DX420" i="2" s="1"/>
  <c r="DU420" i="2"/>
  <c r="DV420" i="2" s="1"/>
  <c r="EC420" i="2" s="1"/>
  <c r="CR420" i="2" s="1"/>
  <c r="CT420" i="2" s="1"/>
  <c r="DN420" i="2" s="1"/>
  <c r="DO420" i="2" s="1"/>
  <c r="DQ420" i="2"/>
  <c r="DR420" i="2" s="1"/>
  <c r="DS420" i="2" s="1"/>
  <c r="DF420" i="2"/>
  <c r="DJ420" i="2" s="1"/>
  <c r="BO420" i="2"/>
  <c r="BN420" i="2"/>
  <c r="BM420" i="2"/>
  <c r="BL420" i="2"/>
  <c r="BK420" i="2"/>
  <c r="BJ420" i="2"/>
  <c r="BI420" i="2"/>
  <c r="AT420" i="2"/>
  <c r="EA419" i="2"/>
  <c r="EB419" i="2" s="1"/>
  <c r="DY419" i="2"/>
  <c r="DZ419" i="2" s="1"/>
  <c r="DW419" i="2"/>
  <c r="DX419" i="2" s="1"/>
  <c r="DU419" i="2"/>
  <c r="DV419" i="2" s="1"/>
  <c r="EC419" i="2" s="1"/>
  <c r="CR419" i="2" s="1"/>
  <c r="CT419" i="2" s="1"/>
  <c r="DQ419" i="2"/>
  <c r="DR419" i="2" s="1"/>
  <c r="DS419" i="2" s="1"/>
  <c r="DF419" i="2"/>
  <c r="DJ419" i="2" s="1"/>
  <c r="BO419" i="2"/>
  <c r="BN419" i="2"/>
  <c r="BM419" i="2"/>
  <c r="BL419" i="2"/>
  <c r="BK419" i="2"/>
  <c r="BJ419" i="2"/>
  <c r="BI419" i="2"/>
  <c r="AT419" i="2"/>
  <c r="EA418" i="2"/>
  <c r="EB418" i="2" s="1"/>
  <c r="DY418" i="2"/>
  <c r="DZ418" i="2" s="1"/>
  <c r="DW418" i="2"/>
  <c r="DX418" i="2" s="1"/>
  <c r="DU418" i="2"/>
  <c r="DV418" i="2" s="1"/>
  <c r="EC418" i="2" s="1"/>
  <c r="CR418" i="2" s="1"/>
  <c r="CT418" i="2" s="1"/>
  <c r="DQ418" i="2"/>
  <c r="DR418" i="2" s="1"/>
  <c r="DS418" i="2" s="1"/>
  <c r="DF418" i="2"/>
  <c r="DJ418" i="2" s="1"/>
  <c r="BO418" i="2"/>
  <c r="BN418" i="2"/>
  <c r="BM418" i="2"/>
  <c r="BL418" i="2"/>
  <c r="BK418" i="2"/>
  <c r="BJ418" i="2"/>
  <c r="BI418" i="2"/>
  <c r="AT418" i="2"/>
  <c r="EA417" i="2"/>
  <c r="EB417" i="2" s="1"/>
  <c r="DY417" i="2"/>
  <c r="DZ417" i="2" s="1"/>
  <c r="DW417" i="2"/>
  <c r="DX417" i="2" s="1"/>
  <c r="DU417" i="2"/>
  <c r="DV417" i="2" s="1"/>
  <c r="EC417" i="2" s="1"/>
  <c r="CR417" i="2" s="1"/>
  <c r="CT417" i="2" s="1"/>
  <c r="DQ417" i="2"/>
  <c r="DR417" i="2" s="1"/>
  <c r="DS417" i="2" s="1"/>
  <c r="DF417" i="2"/>
  <c r="DJ417" i="2" s="1"/>
  <c r="BO417" i="2"/>
  <c r="BN417" i="2"/>
  <c r="BM417" i="2"/>
  <c r="BL417" i="2"/>
  <c r="BK417" i="2"/>
  <c r="BJ417" i="2"/>
  <c r="BI417" i="2"/>
  <c r="AT417" i="2"/>
  <c r="EA416" i="2"/>
  <c r="EB416" i="2" s="1"/>
  <c r="DY416" i="2"/>
  <c r="DZ416" i="2" s="1"/>
  <c r="DW416" i="2"/>
  <c r="DX416" i="2" s="1"/>
  <c r="DU416" i="2"/>
  <c r="DV416" i="2" s="1"/>
  <c r="EC416" i="2" s="1"/>
  <c r="CR416" i="2" s="1"/>
  <c r="CT416" i="2" s="1"/>
  <c r="DQ416" i="2"/>
  <c r="DR416" i="2" s="1"/>
  <c r="DS416" i="2" s="1"/>
  <c r="DF416" i="2"/>
  <c r="DJ416" i="2" s="1"/>
  <c r="BO416" i="2"/>
  <c r="BN416" i="2"/>
  <c r="BM416" i="2"/>
  <c r="BL416" i="2"/>
  <c r="BK416" i="2"/>
  <c r="BJ416" i="2"/>
  <c r="BI416" i="2"/>
  <c r="AT416" i="2"/>
  <c r="EA415" i="2"/>
  <c r="EB415" i="2" s="1"/>
  <c r="DY415" i="2"/>
  <c r="DZ415" i="2" s="1"/>
  <c r="DW415" i="2"/>
  <c r="DX415" i="2" s="1"/>
  <c r="DU415" i="2"/>
  <c r="DV415" i="2" s="1"/>
  <c r="EC415" i="2" s="1"/>
  <c r="CR415" i="2" s="1"/>
  <c r="CT415" i="2" s="1"/>
  <c r="DE415" i="2" s="1"/>
  <c r="DQ415" i="2"/>
  <c r="DR415" i="2" s="1"/>
  <c r="DS415" i="2" s="1"/>
  <c r="DF415" i="2"/>
  <c r="DJ415" i="2" s="1"/>
  <c r="BO415" i="2"/>
  <c r="BN415" i="2"/>
  <c r="BM415" i="2"/>
  <c r="BL415" i="2"/>
  <c r="BK415" i="2"/>
  <c r="BJ415" i="2"/>
  <c r="BI415" i="2"/>
  <c r="AT415" i="2"/>
  <c r="EA414" i="2"/>
  <c r="EB414" i="2" s="1"/>
  <c r="DY414" i="2"/>
  <c r="DZ414" i="2" s="1"/>
  <c r="DW414" i="2"/>
  <c r="DX414" i="2" s="1"/>
  <c r="DU414" i="2"/>
  <c r="DV414" i="2" s="1"/>
  <c r="EC414" i="2" s="1"/>
  <c r="CR414" i="2" s="1"/>
  <c r="CT414" i="2" s="1"/>
  <c r="DQ414" i="2"/>
  <c r="DR414" i="2" s="1"/>
  <c r="DS414" i="2" s="1"/>
  <c r="DF414" i="2"/>
  <c r="DJ414" i="2" s="1"/>
  <c r="BO414" i="2"/>
  <c r="BN414" i="2"/>
  <c r="BM414" i="2"/>
  <c r="BL414" i="2"/>
  <c r="BK414" i="2"/>
  <c r="BJ414" i="2"/>
  <c r="BI414" i="2"/>
  <c r="AT414" i="2"/>
  <c r="EA413" i="2"/>
  <c r="EB413" i="2" s="1"/>
  <c r="DY413" i="2"/>
  <c r="DZ413" i="2" s="1"/>
  <c r="DW413" i="2"/>
  <c r="DX413" i="2" s="1"/>
  <c r="DU413" i="2"/>
  <c r="DV413" i="2" s="1"/>
  <c r="EC413" i="2" s="1"/>
  <c r="CR413" i="2" s="1"/>
  <c r="CT413" i="2" s="1"/>
  <c r="DQ413" i="2"/>
  <c r="DR413" i="2" s="1"/>
  <c r="DS413" i="2" s="1"/>
  <c r="DF413" i="2"/>
  <c r="DJ413" i="2" s="1"/>
  <c r="BO413" i="2"/>
  <c r="BN413" i="2"/>
  <c r="BM413" i="2"/>
  <c r="BL413" i="2"/>
  <c r="BK413" i="2"/>
  <c r="BJ413" i="2"/>
  <c r="BI413" i="2"/>
  <c r="AT413" i="2"/>
  <c r="EA412" i="2"/>
  <c r="EB412" i="2" s="1"/>
  <c r="DY412" i="2"/>
  <c r="DZ412" i="2" s="1"/>
  <c r="DW412" i="2"/>
  <c r="DX412" i="2" s="1"/>
  <c r="DU412" i="2"/>
  <c r="DV412" i="2" s="1"/>
  <c r="EC412" i="2" s="1"/>
  <c r="CR412" i="2" s="1"/>
  <c r="CT412" i="2" s="1"/>
  <c r="DQ412" i="2"/>
  <c r="DR412" i="2" s="1"/>
  <c r="DS412" i="2" s="1"/>
  <c r="DF412" i="2"/>
  <c r="DJ412" i="2" s="1"/>
  <c r="BO412" i="2"/>
  <c r="BN412" i="2"/>
  <c r="BM412" i="2"/>
  <c r="BL412" i="2"/>
  <c r="BK412" i="2"/>
  <c r="BJ412" i="2"/>
  <c r="BI412" i="2"/>
  <c r="AT412" i="2"/>
  <c r="EA411" i="2"/>
  <c r="EB411" i="2" s="1"/>
  <c r="DY411" i="2"/>
  <c r="DZ411" i="2" s="1"/>
  <c r="DW411" i="2"/>
  <c r="DX411" i="2" s="1"/>
  <c r="DU411" i="2"/>
  <c r="DV411" i="2" s="1"/>
  <c r="EC411" i="2" s="1"/>
  <c r="CR411" i="2" s="1"/>
  <c r="CT411" i="2" s="1"/>
  <c r="DQ411" i="2"/>
  <c r="DR411" i="2" s="1"/>
  <c r="DS411" i="2" s="1"/>
  <c r="DF411" i="2"/>
  <c r="DJ411" i="2" s="1"/>
  <c r="BO411" i="2"/>
  <c r="BN411" i="2"/>
  <c r="BM411" i="2"/>
  <c r="BL411" i="2"/>
  <c r="BK411" i="2"/>
  <c r="BJ411" i="2"/>
  <c r="BI411" i="2"/>
  <c r="AT411" i="2"/>
  <c r="EA410" i="2"/>
  <c r="EB410" i="2" s="1"/>
  <c r="DY410" i="2"/>
  <c r="DZ410" i="2" s="1"/>
  <c r="DW410" i="2"/>
  <c r="DX410" i="2" s="1"/>
  <c r="DU410" i="2"/>
  <c r="DV410" i="2" s="1"/>
  <c r="EC410" i="2" s="1"/>
  <c r="CR410" i="2" s="1"/>
  <c r="CT410" i="2" s="1"/>
  <c r="DQ410" i="2"/>
  <c r="DR410" i="2" s="1"/>
  <c r="DS410" i="2" s="1"/>
  <c r="DF410" i="2"/>
  <c r="DJ410" i="2" s="1"/>
  <c r="BO410" i="2"/>
  <c r="BN410" i="2"/>
  <c r="BM410" i="2"/>
  <c r="BL410" i="2"/>
  <c r="BK410" i="2"/>
  <c r="BJ410" i="2"/>
  <c r="BI410" i="2"/>
  <c r="AT410" i="2"/>
  <c r="EA409" i="2"/>
  <c r="EB409" i="2" s="1"/>
  <c r="DY409" i="2"/>
  <c r="DZ409" i="2" s="1"/>
  <c r="DW409" i="2"/>
  <c r="DX409" i="2" s="1"/>
  <c r="DU409" i="2"/>
  <c r="DV409" i="2" s="1"/>
  <c r="EC409" i="2" s="1"/>
  <c r="CR409" i="2" s="1"/>
  <c r="CT409" i="2" s="1"/>
  <c r="DN409" i="2" s="1"/>
  <c r="DO409" i="2" s="1"/>
  <c r="DQ409" i="2"/>
  <c r="DR409" i="2" s="1"/>
  <c r="DS409" i="2" s="1"/>
  <c r="DF409" i="2"/>
  <c r="DJ409" i="2" s="1"/>
  <c r="BO409" i="2"/>
  <c r="BN409" i="2"/>
  <c r="BM409" i="2"/>
  <c r="BL409" i="2"/>
  <c r="BK409" i="2"/>
  <c r="BJ409" i="2"/>
  <c r="BI409" i="2"/>
  <c r="AT409" i="2"/>
  <c r="EA408" i="2"/>
  <c r="EB408" i="2" s="1"/>
  <c r="DY408" i="2"/>
  <c r="DZ408" i="2" s="1"/>
  <c r="DW408" i="2"/>
  <c r="DX408" i="2" s="1"/>
  <c r="DU408" i="2"/>
  <c r="DV408" i="2" s="1"/>
  <c r="EC408" i="2" s="1"/>
  <c r="CR408" i="2" s="1"/>
  <c r="CT408" i="2" s="1"/>
  <c r="DN408" i="2" s="1"/>
  <c r="DO408" i="2" s="1"/>
  <c r="DQ408" i="2"/>
  <c r="DR408" i="2" s="1"/>
  <c r="DS408" i="2" s="1"/>
  <c r="DF408" i="2"/>
  <c r="DJ408" i="2" s="1"/>
  <c r="BO408" i="2"/>
  <c r="BN408" i="2"/>
  <c r="BM408" i="2"/>
  <c r="BL408" i="2"/>
  <c r="BK408" i="2"/>
  <c r="BJ408" i="2"/>
  <c r="BI408" i="2"/>
  <c r="AT408" i="2"/>
  <c r="EA407" i="2"/>
  <c r="EB407" i="2" s="1"/>
  <c r="DY407" i="2"/>
  <c r="DZ407" i="2" s="1"/>
  <c r="DW407" i="2"/>
  <c r="DX407" i="2" s="1"/>
  <c r="DU407" i="2"/>
  <c r="DV407" i="2" s="1"/>
  <c r="EC407" i="2" s="1"/>
  <c r="CR407" i="2" s="1"/>
  <c r="CT407" i="2" s="1"/>
  <c r="DQ407" i="2"/>
  <c r="DR407" i="2" s="1"/>
  <c r="DS407" i="2" s="1"/>
  <c r="DF407" i="2"/>
  <c r="DJ407" i="2" s="1"/>
  <c r="BO407" i="2"/>
  <c r="BN407" i="2"/>
  <c r="BM407" i="2"/>
  <c r="BL407" i="2"/>
  <c r="BK407" i="2"/>
  <c r="BJ407" i="2"/>
  <c r="BI407" i="2"/>
  <c r="AT407" i="2"/>
  <c r="EA406" i="2"/>
  <c r="EB406" i="2" s="1"/>
  <c r="DY406" i="2"/>
  <c r="DZ406" i="2" s="1"/>
  <c r="DW406" i="2"/>
  <c r="DX406" i="2" s="1"/>
  <c r="DU406" i="2"/>
  <c r="DV406" i="2" s="1"/>
  <c r="EC406" i="2" s="1"/>
  <c r="CR406" i="2" s="1"/>
  <c r="CT406" i="2" s="1"/>
  <c r="DN406" i="2" s="1"/>
  <c r="DO406" i="2" s="1"/>
  <c r="DQ406" i="2"/>
  <c r="DR406" i="2" s="1"/>
  <c r="DS406" i="2" s="1"/>
  <c r="DF406" i="2"/>
  <c r="DJ406" i="2" s="1"/>
  <c r="BO406" i="2"/>
  <c r="BN406" i="2"/>
  <c r="BM406" i="2"/>
  <c r="BL406" i="2"/>
  <c r="BK406" i="2"/>
  <c r="BJ406" i="2"/>
  <c r="BI406" i="2"/>
  <c r="AT406" i="2"/>
  <c r="EA405" i="2"/>
  <c r="EB405" i="2" s="1"/>
  <c r="DY405" i="2"/>
  <c r="DZ405" i="2" s="1"/>
  <c r="DW405" i="2"/>
  <c r="DX405" i="2" s="1"/>
  <c r="DU405" i="2"/>
  <c r="DV405" i="2" s="1"/>
  <c r="EC405" i="2" s="1"/>
  <c r="CR405" i="2" s="1"/>
  <c r="CT405" i="2" s="1"/>
  <c r="DQ405" i="2"/>
  <c r="DR405" i="2" s="1"/>
  <c r="DS405" i="2" s="1"/>
  <c r="DF405" i="2"/>
  <c r="DJ405" i="2" s="1"/>
  <c r="BO405" i="2"/>
  <c r="BN405" i="2"/>
  <c r="BM405" i="2"/>
  <c r="BL405" i="2"/>
  <c r="BK405" i="2"/>
  <c r="BJ405" i="2"/>
  <c r="BI405" i="2"/>
  <c r="AT405" i="2"/>
  <c r="EA404" i="2"/>
  <c r="EB404" i="2" s="1"/>
  <c r="DY404" i="2"/>
  <c r="DZ404" i="2" s="1"/>
  <c r="DW404" i="2"/>
  <c r="DX404" i="2" s="1"/>
  <c r="DU404" i="2"/>
  <c r="DV404" i="2" s="1"/>
  <c r="EC404" i="2" s="1"/>
  <c r="CR404" i="2" s="1"/>
  <c r="CT404" i="2" s="1"/>
  <c r="DB404" i="2" s="1"/>
  <c r="DQ404" i="2"/>
  <c r="DR404" i="2" s="1"/>
  <c r="DS404" i="2" s="1"/>
  <c r="DF404" i="2"/>
  <c r="DJ404" i="2" s="1"/>
  <c r="BO404" i="2"/>
  <c r="BN404" i="2"/>
  <c r="BM404" i="2"/>
  <c r="BL404" i="2"/>
  <c r="BK404" i="2"/>
  <c r="BJ404" i="2"/>
  <c r="BI404" i="2"/>
  <c r="AT404" i="2"/>
  <c r="EA403" i="2"/>
  <c r="EB403" i="2" s="1"/>
  <c r="DY403" i="2"/>
  <c r="DZ403" i="2" s="1"/>
  <c r="DW403" i="2"/>
  <c r="DX403" i="2" s="1"/>
  <c r="DU403" i="2"/>
  <c r="DV403" i="2" s="1"/>
  <c r="EC403" i="2" s="1"/>
  <c r="CR403" i="2" s="1"/>
  <c r="CT403" i="2" s="1"/>
  <c r="DN403" i="2" s="1"/>
  <c r="DO403" i="2" s="1"/>
  <c r="DQ403" i="2"/>
  <c r="DR403" i="2" s="1"/>
  <c r="DS403" i="2" s="1"/>
  <c r="DF403" i="2"/>
  <c r="DJ403" i="2" s="1"/>
  <c r="BO403" i="2"/>
  <c r="BN403" i="2"/>
  <c r="BM403" i="2"/>
  <c r="BL403" i="2"/>
  <c r="BK403" i="2"/>
  <c r="BJ403" i="2"/>
  <c r="BI403" i="2"/>
  <c r="AT403" i="2"/>
  <c r="EA402" i="2"/>
  <c r="EB402" i="2" s="1"/>
  <c r="DY402" i="2"/>
  <c r="DZ402" i="2" s="1"/>
  <c r="DW402" i="2"/>
  <c r="DX402" i="2" s="1"/>
  <c r="DU402" i="2"/>
  <c r="DV402" i="2" s="1"/>
  <c r="EC402" i="2" s="1"/>
  <c r="CR402" i="2" s="1"/>
  <c r="CT402" i="2" s="1"/>
  <c r="DB402" i="2" s="1"/>
  <c r="DQ402" i="2"/>
  <c r="DR402" i="2" s="1"/>
  <c r="DS402" i="2" s="1"/>
  <c r="DF402" i="2"/>
  <c r="DJ402" i="2" s="1"/>
  <c r="BO402" i="2"/>
  <c r="BN402" i="2"/>
  <c r="BM402" i="2"/>
  <c r="BL402" i="2"/>
  <c r="BK402" i="2"/>
  <c r="BJ402" i="2"/>
  <c r="BI402" i="2"/>
  <c r="AT402" i="2"/>
  <c r="EA401" i="2"/>
  <c r="EB401" i="2" s="1"/>
  <c r="DY401" i="2"/>
  <c r="DZ401" i="2" s="1"/>
  <c r="DW401" i="2"/>
  <c r="DX401" i="2" s="1"/>
  <c r="DU401" i="2"/>
  <c r="DV401" i="2" s="1"/>
  <c r="EC401" i="2" s="1"/>
  <c r="CR401" i="2" s="1"/>
  <c r="CT401" i="2" s="1"/>
  <c r="DQ401" i="2"/>
  <c r="DR401" i="2" s="1"/>
  <c r="DS401" i="2" s="1"/>
  <c r="DF401" i="2"/>
  <c r="DJ401" i="2" s="1"/>
  <c r="BO401" i="2"/>
  <c r="BN401" i="2"/>
  <c r="BM401" i="2"/>
  <c r="BL401" i="2"/>
  <c r="BK401" i="2"/>
  <c r="BJ401" i="2"/>
  <c r="BI401" i="2"/>
  <c r="AT401" i="2"/>
  <c r="EA400" i="2"/>
  <c r="EB400" i="2" s="1"/>
  <c r="DY400" i="2"/>
  <c r="DZ400" i="2" s="1"/>
  <c r="DW400" i="2"/>
  <c r="DX400" i="2" s="1"/>
  <c r="DU400" i="2"/>
  <c r="DV400" i="2" s="1"/>
  <c r="EC400" i="2" s="1"/>
  <c r="CR400" i="2" s="1"/>
  <c r="CT400" i="2" s="1"/>
  <c r="DQ400" i="2"/>
  <c r="DR400" i="2" s="1"/>
  <c r="DS400" i="2" s="1"/>
  <c r="DF400" i="2"/>
  <c r="DJ400" i="2" s="1"/>
  <c r="BO400" i="2"/>
  <c r="BN400" i="2"/>
  <c r="BM400" i="2"/>
  <c r="BL400" i="2"/>
  <c r="BK400" i="2"/>
  <c r="BJ400" i="2"/>
  <c r="BI400" i="2"/>
  <c r="AT400" i="2"/>
  <c r="EA399" i="2"/>
  <c r="EB399" i="2" s="1"/>
  <c r="DY399" i="2"/>
  <c r="DZ399" i="2" s="1"/>
  <c r="DW399" i="2"/>
  <c r="DX399" i="2" s="1"/>
  <c r="DU399" i="2"/>
  <c r="DV399" i="2" s="1"/>
  <c r="EC399" i="2" s="1"/>
  <c r="CR399" i="2" s="1"/>
  <c r="CT399" i="2" s="1"/>
  <c r="DB399" i="2" s="1"/>
  <c r="DQ399" i="2"/>
  <c r="DR399" i="2" s="1"/>
  <c r="DS399" i="2" s="1"/>
  <c r="DF399" i="2"/>
  <c r="DJ399" i="2" s="1"/>
  <c r="BO399" i="2"/>
  <c r="BN399" i="2"/>
  <c r="BM399" i="2"/>
  <c r="BL399" i="2"/>
  <c r="BK399" i="2"/>
  <c r="BJ399" i="2"/>
  <c r="BI399" i="2"/>
  <c r="AT399" i="2"/>
  <c r="EA398" i="2"/>
  <c r="EB398" i="2" s="1"/>
  <c r="DY398" i="2"/>
  <c r="DZ398" i="2" s="1"/>
  <c r="DW398" i="2"/>
  <c r="DX398" i="2" s="1"/>
  <c r="DU398" i="2"/>
  <c r="DV398" i="2" s="1"/>
  <c r="EC398" i="2" s="1"/>
  <c r="CR398" i="2" s="1"/>
  <c r="CT398" i="2" s="1"/>
  <c r="DB398" i="2" s="1"/>
  <c r="DQ398" i="2"/>
  <c r="DR398" i="2" s="1"/>
  <c r="DS398" i="2" s="1"/>
  <c r="DF398" i="2"/>
  <c r="DJ398" i="2" s="1"/>
  <c r="BO398" i="2"/>
  <c r="BN398" i="2"/>
  <c r="BM398" i="2"/>
  <c r="BL398" i="2"/>
  <c r="BK398" i="2"/>
  <c r="BJ398" i="2"/>
  <c r="BI398" i="2"/>
  <c r="AT398" i="2"/>
  <c r="EA397" i="2"/>
  <c r="EB397" i="2" s="1"/>
  <c r="DY397" i="2"/>
  <c r="DZ397" i="2" s="1"/>
  <c r="DW397" i="2"/>
  <c r="DX397" i="2" s="1"/>
  <c r="DU397" i="2"/>
  <c r="DV397" i="2" s="1"/>
  <c r="EC397" i="2" s="1"/>
  <c r="CR397" i="2" s="1"/>
  <c r="CT397" i="2" s="1"/>
  <c r="DQ397" i="2"/>
  <c r="DR397" i="2" s="1"/>
  <c r="DS397" i="2" s="1"/>
  <c r="DF397" i="2"/>
  <c r="DJ397" i="2" s="1"/>
  <c r="BO397" i="2"/>
  <c r="BN397" i="2"/>
  <c r="BM397" i="2"/>
  <c r="BL397" i="2"/>
  <c r="BK397" i="2"/>
  <c r="BJ397" i="2"/>
  <c r="BI397" i="2"/>
  <c r="AT397" i="2"/>
  <c r="EA396" i="2"/>
  <c r="EB396" i="2" s="1"/>
  <c r="DY396" i="2"/>
  <c r="DZ396" i="2" s="1"/>
  <c r="DW396" i="2"/>
  <c r="DX396" i="2" s="1"/>
  <c r="DU396" i="2"/>
  <c r="DV396" i="2" s="1"/>
  <c r="EC396" i="2" s="1"/>
  <c r="CR396" i="2" s="1"/>
  <c r="CT396" i="2" s="1"/>
  <c r="DQ396" i="2"/>
  <c r="DR396" i="2" s="1"/>
  <c r="DS396" i="2" s="1"/>
  <c r="DF396" i="2"/>
  <c r="DJ396" i="2" s="1"/>
  <c r="BO396" i="2"/>
  <c r="BN396" i="2"/>
  <c r="BM396" i="2"/>
  <c r="BL396" i="2"/>
  <c r="BK396" i="2"/>
  <c r="BJ396" i="2"/>
  <c r="BI396" i="2"/>
  <c r="AT396" i="2"/>
  <c r="EA395" i="2"/>
  <c r="EB395" i="2" s="1"/>
  <c r="DY395" i="2"/>
  <c r="DZ395" i="2" s="1"/>
  <c r="DW395" i="2"/>
  <c r="DX395" i="2" s="1"/>
  <c r="DU395" i="2"/>
  <c r="DV395" i="2" s="1"/>
  <c r="EC395" i="2" s="1"/>
  <c r="CR395" i="2" s="1"/>
  <c r="CT395" i="2" s="1"/>
  <c r="DQ395" i="2"/>
  <c r="DR395" i="2" s="1"/>
  <c r="DS395" i="2" s="1"/>
  <c r="DF395" i="2"/>
  <c r="DJ395" i="2" s="1"/>
  <c r="BO395" i="2"/>
  <c r="BN395" i="2"/>
  <c r="BM395" i="2"/>
  <c r="BL395" i="2"/>
  <c r="BK395" i="2"/>
  <c r="BJ395" i="2"/>
  <c r="BI395" i="2"/>
  <c r="AT395" i="2"/>
  <c r="EA394" i="2"/>
  <c r="EB394" i="2" s="1"/>
  <c r="DY394" i="2"/>
  <c r="DZ394" i="2" s="1"/>
  <c r="DW394" i="2"/>
  <c r="DX394" i="2" s="1"/>
  <c r="DU394" i="2"/>
  <c r="DV394" i="2" s="1"/>
  <c r="EC394" i="2" s="1"/>
  <c r="CR394" i="2" s="1"/>
  <c r="CT394" i="2" s="1"/>
  <c r="DQ394" i="2"/>
  <c r="DR394" i="2" s="1"/>
  <c r="DS394" i="2" s="1"/>
  <c r="DF394" i="2"/>
  <c r="DJ394" i="2" s="1"/>
  <c r="BO394" i="2"/>
  <c r="BN394" i="2"/>
  <c r="BM394" i="2"/>
  <c r="BL394" i="2"/>
  <c r="BK394" i="2"/>
  <c r="BJ394" i="2"/>
  <c r="BI394" i="2"/>
  <c r="AT394" i="2"/>
  <c r="EA393" i="2"/>
  <c r="EB393" i="2" s="1"/>
  <c r="DY393" i="2"/>
  <c r="DZ393" i="2" s="1"/>
  <c r="DW393" i="2"/>
  <c r="DX393" i="2" s="1"/>
  <c r="DU393" i="2"/>
  <c r="DV393" i="2" s="1"/>
  <c r="EC393" i="2" s="1"/>
  <c r="CR393" i="2" s="1"/>
  <c r="CT393" i="2" s="1"/>
  <c r="DE393" i="2" s="1"/>
  <c r="DQ393" i="2"/>
  <c r="DR393" i="2" s="1"/>
  <c r="DS393" i="2" s="1"/>
  <c r="DF393" i="2"/>
  <c r="DJ393" i="2" s="1"/>
  <c r="BO393" i="2"/>
  <c r="BN393" i="2"/>
  <c r="BM393" i="2"/>
  <c r="BL393" i="2"/>
  <c r="BK393" i="2"/>
  <c r="BJ393" i="2"/>
  <c r="BI393" i="2"/>
  <c r="AT393" i="2"/>
  <c r="EA392" i="2"/>
  <c r="EB392" i="2" s="1"/>
  <c r="DY392" i="2"/>
  <c r="DZ392" i="2" s="1"/>
  <c r="DW392" i="2"/>
  <c r="DX392" i="2" s="1"/>
  <c r="DU392" i="2"/>
  <c r="DV392" i="2" s="1"/>
  <c r="EC392" i="2" s="1"/>
  <c r="CR392" i="2" s="1"/>
  <c r="CT392" i="2" s="1"/>
  <c r="DB392" i="2" s="1"/>
  <c r="DQ392" i="2"/>
  <c r="DR392" i="2" s="1"/>
  <c r="DS392" i="2" s="1"/>
  <c r="DF392" i="2"/>
  <c r="DJ392" i="2" s="1"/>
  <c r="BO392" i="2"/>
  <c r="BN392" i="2"/>
  <c r="BM392" i="2"/>
  <c r="BL392" i="2"/>
  <c r="BK392" i="2"/>
  <c r="BJ392" i="2"/>
  <c r="BI392" i="2"/>
  <c r="AT392" i="2"/>
  <c r="EA391" i="2"/>
  <c r="EB391" i="2" s="1"/>
  <c r="DY391" i="2"/>
  <c r="DZ391" i="2" s="1"/>
  <c r="DW391" i="2"/>
  <c r="DX391" i="2" s="1"/>
  <c r="DU391" i="2"/>
  <c r="DV391" i="2" s="1"/>
  <c r="EC391" i="2" s="1"/>
  <c r="CR391" i="2" s="1"/>
  <c r="CT391" i="2" s="1"/>
  <c r="DQ391" i="2"/>
  <c r="DR391" i="2" s="1"/>
  <c r="DS391" i="2" s="1"/>
  <c r="DF391" i="2"/>
  <c r="DJ391" i="2" s="1"/>
  <c r="BO391" i="2"/>
  <c r="BN391" i="2"/>
  <c r="BM391" i="2"/>
  <c r="BL391" i="2"/>
  <c r="BK391" i="2"/>
  <c r="BJ391" i="2"/>
  <c r="BI391" i="2"/>
  <c r="AT391" i="2"/>
  <c r="EA390" i="2"/>
  <c r="EB390" i="2" s="1"/>
  <c r="DY390" i="2"/>
  <c r="DZ390" i="2" s="1"/>
  <c r="DW390" i="2"/>
  <c r="DX390" i="2" s="1"/>
  <c r="DU390" i="2"/>
  <c r="DV390" i="2" s="1"/>
  <c r="EC390" i="2" s="1"/>
  <c r="CR390" i="2" s="1"/>
  <c r="CT390" i="2" s="1"/>
  <c r="DQ390" i="2"/>
  <c r="DR390" i="2" s="1"/>
  <c r="DS390" i="2" s="1"/>
  <c r="DF390" i="2"/>
  <c r="DJ390" i="2" s="1"/>
  <c r="BO390" i="2"/>
  <c r="BN390" i="2"/>
  <c r="BM390" i="2"/>
  <c r="BL390" i="2"/>
  <c r="BK390" i="2"/>
  <c r="BJ390" i="2"/>
  <c r="BI390" i="2"/>
  <c r="AT390" i="2"/>
  <c r="EA389" i="2"/>
  <c r="EB389" i="2" s="1"/>
  <c r="DY389" i="2"/>
  <c r="DZ389" i="2" s="1"/>
  <c r="DW389" i="2"/>
  <c r="DX389" i="2" s="1"/>
  <c r="DU389" i="2"/>
  <c r="DV389" i="2" s="1"/>
  <c r="EC389" i="2" s="1"/>
  <c r="CR389" i="2" s="1"/>
  <c r="CT389" i="2" s="1"/>
  <c r="DQ389" i="2"/>
  <c r="DR389" i="2" s="1"/>
  <c r="DS389" i="2" s="1"/>
  <c r="DF389" i="2"/>
  <c r="DJ389" i="2" s="1"/>
  <c r="BO389" i="2"/>
  <c r="BN389" i="2"/>
  <c r="BM389" i="2"/>
  <c r="BL389" i="2"/>
  <c r="BK389" i="2"/>
  <c r="BJ389" i="2"/>
  <c r="BI389" i="2"/>
  <c r="AT389" i="2"/>
  <c r="EA388" i="2"/>
  <c r="EB388" i="2" s="1"/>
  <c r="DY388" i="2"/>
  <c r="DZ388" i="2" s="1"/>
  <c r="DW388" i="2"/>
  <c r="DX388" i="2" s="1"/>
  <c r="DU388" i="2"/>
  <c r="DV388" i="2" s="1"/>
  <c r="EC388" i="2" s="1"/>
  <c r="CR388" i="2" s="1"/>
  <c r="CT388" i="2" s="1"/>
  <c r="DQ388" i="2"/>
  <c r="DR388" i="2" s="1"/>
  <c r="DS388" i="2" s="1"/>
  <c r="DF388" i="2"/>
  <c r="DJ388" i="2" s="1"/>
  <c r="BO388" i="2"/>
  <c r="BN388" i="2"/>
  <c r="BM388" i="2"/>
  <c r="BL388" i="2"/>
  <c r="BK388" i="2"/>
  <c r="BJ388" i="2"/>
  <c r="BI388" i="2"/>
  <c r="AT388" i="2"/>
  <c r="EA387" i="2"/>
  <c r="EB387" i="2" s="1"/>
  <c r="DY387" i="2"/>
  <c r="DZ387" i="2" s="1"/>
  <c r="DW387" i="2"/>
  <c r="DX387" i="2" s="1"/>
  <c r="DU387" i="2"/>
  <c r="DV387" i="2" s="1"/>
  <c r="EC387" i="2" s="1"/>
  <c r="CR387" i="2" s="1"/>
  <c r="CT387" i="2" s="1"/>
  <c r="DB387" i="2" s="1"/>
  <c r="DQ387" i="2"/>
  <c r="DR387" i="2" s="1"/>
  <c r="DS387" i="2" s="1"/>
  <c r="DF387" i="2"/>
  <c r="DJ387" i="2" s="1"/>
  <c r="BO387" i="2"/>
  <c r="BN387" i="2"/>
  <c r="BM387" i="2"/>
  <c r="BL387" i="2"/>
  <c r="BK387" i="2"/>
  <c r="BJ387" i="2"/>
  <c r="BI387" i="2"/>
  <c r="AT387" i="2"/>
  <c r="EA386" i="2"/>
  <c r="EB386" i="2" s="1"/>
  <c r="DY386" i="2"/>
  <c r="DZ386" i="2" s="1"/>
  <c r="DW386" i="2"/>
  <c r="DX386" i="2" s="1"/>
  <c r="DU386" i="2"/>
  <c r="DV386" i="2" s="1"/>
  <c r="EC386" i="2" s="1"/>
  <c r="CR386" i="2" s="1"/>
  <c r="CT386" i="2" s="1"/>
  <c r="DQ386" i="2"/>
  <c r="DR386" i="2" s="1"/>
  <c r="DS386" i="2" s="1"/>
  <c r="DF386" i="2"/>
  <c r="DJ386" i="2" s="1"/>
  <c r="BO386" i="2"/>
  <c r="BN386" i="2"/>
  <c r="BM386" i="2"/>
  <c r="BL386" i="2"/>
  <c r="BK386" i="2"/>
  <c r="BJ386" i="2"/>
  <c r="BI386" i="2"/>
  <c r="AT386" i="2"/>
  <c r="EA385" i="2"/>
  <c r="EB385" i="2" s="1"/>
  <c r="DY385" i="2"/>
  <c r="DZ385" i="2" s="1"/>
  <c r="DW385" i="2"/>
  <c r="DX385" i="2" s="1"/>
  <c r="DU385" i="2"/>
  <c r="DV385" i="2" s="1"/>
  <c r="EC385" i="2" s="1"/>
  <c r="CR385" i="2" s="1"/>
  <c r="CT385" i="2" s="1"/>
  <c r="DQ385" i="2"/>
  <c r="DR385" i="2" s="1"/>
  <c r="DS385" i="2" s="1"/>
  <c r="DF385" i="2"/>
  <c r="DJ385" i="2" s="1"/>
  <c r="BO385" i="2"/>
  <c r="BN385" i="2"/>
  <c r="BM385" i="2"/>
  <c r="BL385" i="2"/>
  <c r="BK385" i="2"/>
  <c r="BJ385" i="2"/>
  <c r="BI385" i="2"/>
  <c r="AT385" i="2"/>
  <c r="EA384" i="2"/>
  <c r="EB384" i="2" s="1"/>
  <c r="DY384" i="2"/>
  <c r="DZ384" i="2" s="1"/>
  <c r="DW384" i="2"/>
  <c r="DX384" i="2" s="1"/>
  <c r="DU384" i="2"/>
  <c r="DV384" i="2" s="1"/>
  <c r="EC384" i="2" s="1"/>
  <c r="CR384" i="2" s="1"/>
  <c r="CT384" i="2" s="1"/>
  <c r="DQ384" i="2"/>
  <c r="DR384" i="2" s="1"/>
  <c r="DS384" i="2" s="1"/>
  <c r="DF384" i="2"/>
  <c r="DJ384" i="2" s="1"/>
  <c r="BO384" i="2"/>
  <c r="BN384" i="2"/>
  <c r="BM384" i="2"/>
  <c r="BL384" i="2"/>
  <c r="BK384" i="2"/>
  <c r="BJ384" i="2"/>
  <c r="BI384" i="2"/>
  <c r="AT384" i="2"/>
  <c r="EA383" i="2"/>
  <c r="EB383" i="2" s="1"/>
  <c r="DY383" i="2"/>
  <c r="DZ383" i="2" s="1"/>
  <c r="DW383" i="2"/>
  <c r="DX383" i="2" s="1"/>
  <c r="DU383" i="2"/>
  <c r="DV383" i="2" s="1"/>
  <c r="EC383" i="2" s="1"/>
  <c r="CR383" i="2" s="1"/>
  <c r="CT383" i="2" s="1"/>
  <c r="DQ383" i="2"/>
  <c r="DR383" i="2" s="1"/>
  <c r="DS383" i="2" s="1"/>
  <c r="DF383" i="2"/>
  <c r="DJ383" i="2" s="1"/>
  <c r="BO383" i="2"/>
  <c r="BN383" i="2"/>
  <c r="BM383" i="2"/>
  <c r="BL383" i="2"/>
  <c r="BK383" i="2"/>
  <c r="BJ383" i="2"/>
  <c r="BI383" i="2"/>
  <c r="AT383" i="2"/>
  <c r="EA382" i="2"/>
  <c r="EB382" i="2" s="1"/>
  <c r="DY382" i="2"/>
  <c r="DZ382" i="2" s="1"/>
  <c r="DW382" i="2"/>
  <c r="DX382" i="2" s="1"/>
  <c r="DU382" i="2"/>
  <c r="DV382" i="2" s="1"/>
  <c r="EC382" i="2" s="1"/>
  <c r="CR382" i="2" s="1"/>
  <c r="CT382" i="2" s="1"/>
  <c r="DE382" i="2" s="1"/>
  <c r="DQ382" i="2"/>
  <c r="DR382" i="2" s="1"/>
  <c r="DS382" i="2" s="1"/>
  <c r="DF382" i="2"/>
  <c r="DJ382" i="2" s="1"/>
  <c r="BO382" i="2"/>
  <c r="BN382" i="2"/>
  <c r="BM382" i="2"/>
  <c r="BL382" i="2"/>
  <c r="BK382" i="2"/>
  <c r="BJ382" i="2"/>
  <c r="BI382" i="2"/>
  <c r="AT382" i="2"/>
  <c r="EA381" i="2"/>
  <c r="EB381" i="2" s="1"/>
  <c r="DY381" i="2"/>
  <c r="DZ381" i="2" s="1"/>
  <c r="DW381" i="2"/>
  <c r="DX381" i="2" s="1"/>
  <c r="DU381" i="2"/>
  <c r="DV381" i="2" s="1"/>
  <c r="EC381" i="2" s="1"/>
  <c r="CR381" i="2" s="1"/>
  <c r="CT381" i="2" s="1"/>
  <c r="DE381" i="2" s="1"/>
  <c r="DQ381" i="2"/>
  <c r="DR381" i="2" s="1"/>
  <c r="DS381" i="2" s="1"/>
  <c r="DF381" i="2"/>
  <c r="DJ381" i="2" s="1"/>
  <c r="BO381" i="2"/>
  <c r="BN381" i="2"/>
  <c r="BM381" i="2"/>
  <c r="BL381" i="2"/>
  <c r="BK381" i="2"/>
  <c r="BJ381" i="2"/>
  <c r="BI381" i="2"/>
  <c r="AT381" i="2"/>
  <c r="EA380" i="2"/>
  <c r="EB380" i="2" s="1"/>
  <c r="DY380" i="2"/>
  <c r="DZ380" i="2" s="1"/>
  <c r="DW380" i="2"/>
  <c r="DX380" i="2" s="1"/>
  <c r="DU380" i="2"/>
  <c r="DV380" i="2" s="1"/>
  <c r="EC380" i="2" s="1"/>
  <c r="CR380" i="2" s="1"/>
  <c r="CT380" i="2" s="1"/>
  <c r="DQ380" i="2"/>
  <c r="DR380" i="2" s="1"/>
  <c r="DS380" i="2" s="1"/>
  <c r="DF380" i="2"/>
  <c r="DJ380" i="2" s="1"/>
  <c r="BO380" i="2"/>
  <c r="BN380" i="2"/>
  <c r="BM380" i="2"/>
  <c r="BL380" i="2"/>
  <c r="BK380" i="2"/>
  <c r="BJ380" i="2"/>
  <c r="BI380" i="2"/>
  <c r="AT380" i="2"/>
  <c r="EA379" i="2"/>
  <c r="EB379" i="2" s="1"/>
  <c r="DY379" i="2"/>
  <c r="DZ379" i="2" s="1"/>
  <c r="DW379" i="2"/>
  <c r="DX379" i="2" s="1"/>
  <c r="DU379" i="2"/>
  <c r="DV379" i="2" s="1"/>
  <c r="EC379" i="2" s="1"/>
  <c r="CR379" i="2" s="1"/>
  <c r="CT379" i="2" s="1"/>
  <c r="DQ379" i="2"/>
  <c r="DR379" i="2" s="1"/>
  <c r="DS379" i="2" s="1"/>
  <c r="DF379" i="2"/>
  <c r="DJ379" i="2" s="1"/>
  <c r="BO379" i="2"/>
  <c r="BN379" i="2"/>
  <c r="BM379" i="2"/>
  <c r="BL379" i="2"/>
  <c r="BK379" i="2"/>
  <c r="BJ379" i="2"/>
  <c r="BI379" i="2"/>
  <c r="AT379" i="2"/>
  <c r="EA378" i="2"/>
  <c r="EB378" i="2" s="1"/>
  <c r="DY378" i="2"/>
  <c r="DZ378" i="2" s="1"/>
  <c r="DW378" i="2"/>
  <c r="DX378" i="2" s="1"/>
  <c r="DU378" i="2"/>
  <c r="DV378" i="2" s="1"/>
  <c r="EC378" i="2" s="1"/>
  <c r="CR378" i="2" s="1"/>
  <c r="CT378" i="2" s="1"/>
  <c r="DQ378" i="2"/>
  <c r="DR378" i="2" s="1"/>
  <c r="DS378" i="2" s="1"/>
  <c r="DF378" i="2"/>
  <c r="DJ378" i="2" s="1"/>
  <c r="BO378" i="2"/>
  <c r="BN378" i="2"/>
  <c r="BM378" i="2"/>
  <c r="BL378" i="2"/>
  <c r="BK378" i="2"/>
  <c r="BJ378" i="2"/>
  <c r="BI378" i="2"/>
  <c r="AT378" i="2"/>
  <c r="EA377" i="2"/>
  <c r="EB377" i="2" s="1"/>
  <c r="DY377" i="2"/>
  <c r="DZ377" i="2" s="1"/>
  <c r="DW377" i="2"/>
  <c r="DX377" i="2" s="1"/>
  <c r="DU377" i="2"/>
  <c r="DV377" i="2" s="1"/>
  <c r="EC377" i="2" s="1"/>
  <c r="CR377" i="2" s="1"/>
  <c r="CT377" i="2" s="1"/>
  <c r="DQ377" i="2"/>
  <c r="DR377" i="2" s="1"/>
  <c r="DS377" i="2" s="1"/>
  <c r="DF377" i="2"/>
  <c r="DJ377" i="2" s="1"/>
  <c r="BO377" i="2"/>
  <c r="BN377" i="2"/>
  <c r="BM377" i="2"/>
  <c r="BL377" i="2"/>
  <c r="BK377" i="2"/>
  <c r="BJ377" i="2"/>
  <c r="BI377" i="2"/>
  <c r="AT377" i="2"/>
  <c r="EA376" i="2"/>
  <c r="EB376" i="2" s="1"/>
  <c r="DY376" i="2"/>
  <c r="DZ376" i="2" s="1"/>
  <c r="DW376" i="2"/>
  <c r="DX376" i="2" s="1"/>
  <c r="DU376" i="2"/>
  <c r="DV376" i="2" s="1"/>
  <c r="EC376" i="2" s="1"/>
  <c r="CR376" i="2" s="1"/>
  <c r="CT376" i="2" s="1"/>
  <c r="DQ376" i="2"/>
  <c r="DR376" i="2" s="1"/>
  <c r="DS376" i="2" s="1"/>
  <c r="DF376" i="2"/>
  <c r="DJ376" i="2" s="1"/>
  <c r="BO376" i="2"/>
  <c r="BN376" i="2"/>
  <c r="BM376" i="2"/>
  <c r="BL376" i="2"/>
  <c r="BK376" i="2"/>
  <c r="BJ376" i="2"/>
  <c r="BI376" i="2"/>
  <c r="AT376" i="2"/>
  <c r="EA375" i="2"/>
  <c r="EB375" i="2" s="1"/>
  <c r="DY375" i="2"/>
  <c r="DZ375" i="2" s="1"/>
  <c r="DW375" i="2"/>
  <c r="DX375" i="2" s="1"/>
  <c r="DU375" i="2"/>
  <c r="DV375" i="2" s="1"/>
  <c r="EC375" i="2" s="1"/>
  <c r="CR375" i="2" s="1"/>
  <c r="CT375" i="2" s="1"/>
  <c r="DB375" i="2" s="1"/>
  <c r="DQ375" i="2"/>
  <c r="DR375" i="2" s="1"/>
  <c r="DS375" i="2" s="1"/>
  <c r="DF375" i="2"/>
  <c r="DJ375" i="2" s="1"/>
  <c r="BO375" i="2"/>
  <c r="BN375" i="2"/>
  <c r="BM375" i="2"/>
  <c r="BL375" i="2"/>
  <c r="BK375" i="2"/>
  <c r="BJ375" i="2"/>
  <c r="BI375" i="2"/>
  <c r="AT375" i="2"/>
  <c r="EA374" i="2"/>
  <c r="EB374" i="2" s="1"/>
  <c r="DY374" i="2"/>
  <c r="DZ374" i="2" s="1"/>
  <c r="DW374" i="2"/>
  <c r="DX374" i="2" s="1"/>
  <c r="DU374" i="2"/>
  <c r="DV374" i="2" s="1"/>
  <c r="EC374" i="2" s="1"/>
  <c r="CR374" i="2" s="1"/>
  <c r="CT374" i="2" s="1"/>
  <c r="DE374" i="2" s="1"/>
  <c r="DQ374" i="2"/>
  <c r="DR374" i="2" s="1"/>
  <c r="DS374" i="2" s="1"/>
  <c r="DF374" i="2"/>
  <c r="DJ374" i="2" s="1"/>
  <c r="BO374" i="2"/>
  <c r="BN374" i="2"/>
  <c r="BM374" i="2"/>
  <c r="BL374" i="2"/>
  <c r="BK374" i="2"/>
  <c r="BJ374" i="2"/>
  <c r="BI374" i="2"/>
  <c r="AT374" i="2"/>
  <c r="EA373" i="2"/>
  <c r="EB373" i="2" s="1"/>
  <c r="DY373" i="2"/>
  <c r="DZ373" i="2" s="1"/>
  <c r="DW373" i="2"/>
  <c r="DX373" i="2" s="1"/>
  <c r="DU373" i="2"/>
  <c r="DV373" i="2" s="1"/>
  <c r="EC373" i="2" s="1"/>
  <c r="CR373" i="2" s="1"/>
  <c r="CT373" i="2" s="1"/>
  <c r="DB373" i="2" s="1"/>
  <c r="DQ373" i="2"/>
  <c r="DR373" i="2" s="1"/>
  <c r="DS373" i="2" s="1"/>
  <c r="DF373" i="2"/>
  <c r="DJ373" i="2" s="1"/>
  <c r="BO373" i="2"/>
  <c r="BN373" i="2"/>
  <c r="BM373" i="2"/>
  <c r="BL373" i="2"/>
  <c r="BK373" i="2"/>
  <c r="BJ373" i="2"/>
  <c r="BI373" i="2"/>
  <c r="AT373" i="2"/>
  <c r="EA372" i="2"/>
  <c r="EB372" i="2" s="1"/>
  <c r="DY372" i="2"/>
  <c r="DZ372" i="2" s="1"/>
  <c r="DW372" i="2"/>
  <c r="DX372" i="2" s="1"/>
  <c r="DU372" i="2"/>
  <c r="DV372" i="2" s="1"/>
  <c r="EC372" i="2" s="1"/>
  <c r="CR372" i="2" s="1"/>
  <c r="CT372" i="2" s="1"/>
  <c r="DQ372" i="2"/>
  <c r="DR372" i="2" s="1"/>
  <c r="DS372" i="2" s="1"/>
  <c r="DF372" i="2"/>
  <c r="DJ372" i="2" s="1"/>
  <c r="BO372" i="2"/>
  <c r="BN372" i="2"/>
  <c r="BM372" i="2"/>
  <c r="BL372" i="2"/>
  <c r="BK372" i="2"/>
  <c r="BJ372" i="2"/>
  <c r="BI372" i="2"/>
  <c r="AT372" i="2"/>
  <c r="EA371" i="2"/>
  <c r="EB371" i="2" s="1"/>
  <c r="DY371" i="2"/>
  <c r="DZ371" i="2" s="1"/>
  <c r="DW371" i="2"/>
  <c r="DX371" i="2" s="1"/>
  <c r="DU371" i="2"/>
  <c r="DV371" i="2" s="1"/>
  <c r="EC371" i="2" s="1"/>
  <c r="CR371" i="2" s="1"/>
  <c r="CT371" i="2" s="1"/>
  <c r="DN371" i="2" s="1"/>
  <c r="DO371" i="2" s="1"/>
  <c r="DQ371" i="2"/>
  <c r="DR371" i="2" s="1"/>
  <c r="DS371" i="2" s="1"/>
  <c r="DF371" i="2"/>
  <c r="DJ371" i="2" s="1"/>
  <c r="BO371" i="2"/>
  <c r="BN371" i="2"/>
  <c r="BM371" i="2"/>
  <c r="BL371" i="2"/>
  <c r="BK371" i="2"/>
  <c r="BJ371" i="2"/>
  <c r="BI371" i="2"/>
  <c r="AT371" i="2"/>
  <c r="EA370" i="2"/>
  <c r="EB370" i="2" s="1"/>
  <c r="DY370" i="2"/>
  <c r="DZ370" i="2" s="1"/>
  <c r="DW370" i="2"/>
  <c r="DX370" i="2" s="1"/>
  <c r="DU370" i="2"/>
  <c r="DV370" i="2" s="1"/>
  <c r="EC370" i="2" s="1"/>
  <c r="CR370" i="2" s="1"/>
  <c r="CT370" i="2" s="1"/>
  <c r="DE370" i="2" s="1"/>
  <c r="DQ370" i="2"/>
  <c r="DR370" i="2" s="1"/>
  <c r="DS370" i="2" s="1"/>
  <c r="DF370" i="2"/>
  <c r="DJ370" i="2" s="1"/>
  <c r="BO370" i="2"/>
  <c r="BN370" i="2"/>
  <c r="BM370" i="2"/>
  <c r="BL370" i="2"/>
  <c r="BK370" i="2"/>
  <c r="BJ370" i="2"/>
  <c r="BI370" i="2"/>
  <c r="AT370" i="2"/>
  <c r="EA369" i="2"/>
  <c r="EB369" i="2" s="1"/>
  <c r="DY369" i="2"/>
  <c r="DZ369" i="2" s="1"/>
  <c r="DW369" i="2"/>
  <c r="DX369" i="2" s="1"/>
  <c r="DU369" i="2"/>
  <c r="DV369" i="2" s="1"/>
  <c r="EC369" i="2" s="1"/>
  <c r="CR369" i="2" s="1"/>
  <c r="CT369" i="2" s="1"/>
  <c r="DN369" i="2" s="1"/>
  <c r="DO369" i="2" s="1"/>
  <c r="DQ369" i="2"/>
  <c r="DR369" i="2" s="1"/>
  <c r="DS369" i="2" s="1"/>
  <c r="DF369" i="2"/>
  <c r="DJ369" i="2" s="1"/>
  <c r="BO369" i="2"/>
  <c r="BN369" i="2"/>
  <c r="BM369" i="2"/>
  <c r="BL369" i="2"/>
  <c r="BK369" i="2"/>
  <c r="BJ369" i="2"/>
  <c r="BI369" i="2"/>
  <c r="AT369" i="2"/>
  <c r="EA368" i="2"/>
  <c r="EB368" i="2" s="1"/>
  <c r="DY368" i="2"/>
  <c r="DZ368" i="2" s="1"/>
  <c r="DW368" i="2"/>
  <c r="DX368" i="2" s="1"/>
  <c r="DU368" i="2"/>
  <c r="DV368" i="2" s="1"/>
  <c r="EC368" i="2" s="1"/>
  <c r="CR368" i="2" s="1"/>
  <c r="CT368" i="2" s="1"/>
  <c r="DQ368" i="2"/>
  <c r="DR368" i="2" s="1"/>
  <c r="DS368" i="2" s="1"/>
  <c r="DF368" i="2"/>
  <c r="DJ368" i="2" s="1"/>
  <c r="BO368" i="2"/>
  <c r="BN368" i="2"/>
  <c r="BM368" i="2"/>
  <c r="BL368" i="2"/>
  <c r="BK368" i="2"/>
  <c r="BJ368" i="2"/>
  <c r="BI368" i="2"/>
  <c r="AT368" i="2"/>
  <c r="EA367" i="2"/>
  <c r="EB367" i="2" s="1"/>
  <c r="DY367" i="2"/>
  <c r="DZ367" i="2" s="1"/>
  <c r="DW367" i="2"/>
  <c r="DX367" i="2" s="1"/>
  <c r="DU367" i="2"/>
  <c r="DV367" i="2" s="1"/>
  <c r="EC367" i="2" s="1"/>
  <c r="CR367" i="2" s="1"/>
  <c r="CT367" i="2" s="1"/>
  <c r="DQ367" i="2"/>
  <c r="DR367" i="2" s="1"/>
  <c r="DS367" i="2" s="1"/>
  <c r="DF367" i="2"/>
  <c r="DJ367" i="2" s="1"/>
  <c r="BO367" i="2"/>
  <c r="BN367" i="2"/>
  <c r="BM367" i="2"/>
  <c r="BL367" i="2"/>
  <c r="BK367" i="2"/>
  <c r="BJ367" i="2"/>
  <c r="BI367" i="2"/>
  <c r="AT367" i="2"/>
  <c r="EA366" i="2"/>
  <c r="EB366" i="2" s="1"/>
  <c r="DY366" i="2"/>
  <c r="DZ366" i="2" s="1"/>
  <c r="DW366" i="2"/>
  <c r="DX366" i="2" s="1"/>
  <c r="DU366" i="2"/>
  <c r="DV366" i="2" s="1"/>
  <c r="EC366" i="2" s="1"/>
  <c r="CR366" i="2" s="1"/>
  <c r="CT366" i="2" s="1"/>
  <c r="DB366" i="2" s="1"/>
  <c r="DQ366" i="2"/>
  <c r="DR366" i="2" s="1"/>
  <c r="DS366" i="2" s="1"/>
  <c r="DF366" i="2"/>
  <c r="DJ366" i="2" s="1"/>
  <c r="BO366" i="2"/>
  <c r="BN366" i="2"/>
  <c r="BM366" i="2"/>
  <c r="BL366" i="2"/>
  <c r="BK366" i="2"/>
  <c r="BJ366" i="2"/>
  <c r="BI366" i="2"/>
  <c r="AT366" i="2"/>
  <c r="EA365" i="2"/>
  <c r="EB365" i="2" s="1"/>
  <c r="DY365" i="2"/>
  <c r="DZ365" i="2" s="1"/>
  <c r="DW365" i="2"/>
  <c r="DX365" i="2" s="1"/>
  <c r="DU365" i="2"/>
  <c r="DV365" i="2" s="1"/>
  <c r="EC365" i="2" s="1"/>
  <c r="CR365" i="2" s="1"/>
  <c r="CT365" i="2" s="1"/>
  <c r="DQ365" i="2"/>
  <c r="DR365" i="2" s="1"/>
  <c r="DS365" i="2" s="1"/>
  <c r="DF365" i="2"/>
  <c r="DJ365" i="2" s="1"/>
  <c r="BO365" i="2"/>
  <c r="BN365" i="2"/>
  <c r="BM365" i="2"/>
  <c r="BL365" i="2"/>
  <c r="BK365" i="2"/>
  <c r="BJ365" i="2"/>
  <c r="BI365" i="2"/>
  <c r="AT365" i="2"/>
  <c r="EA364" i="2"/>
  <c r="EB364" i="2" s="1"/>
  <c r="DY364" i="2"/>
  <c r="DZ364" i="2" s="1"/>
  <c r="DW364" i="2"/>
  <c r="DX364" i="2" s="1"/>
  <c r="DU364" i="2"/>
  <c r="DV364" i="2" s="1"/>
  <c r="EC364" i="2" s="1"/>
  <c r="CR364" i="2" s="1"/>
  <c r="CT364" i="2" s="1"/>
  <c r="DQ364" i="2"/>
  <c r="DR364" i="2" s="1"/>
  <c r="DS364" i="2" s="1"/>
  <c r="DF364" i="2"/>
  <c r="DJ364" i="2" s="1"/>
  <c r="BO364" i="2"/>
  <c r="BN364" i="2"/>
  <c r="BM364" i="2"/>
  <c r="BL364" i="2"/>
  <c r="BK364" i="2"/>
  <c r="BJ364" i="2"/>
  <c r="BI364" i="2"/>
  <c r="AT364" i="2"/>
  <c r="EA363" i="2"/>
  <c r="EB363" i="2" s="1"/>
  <c r="DY363" i="2"/>
  <c r="DZ363" i="2" s="1"/>
  <c r="DW363" i="2"/>
  <c r="DX363" i="2" s="1"/>
  <c r="DU363" i="2"/>
  <c r="DV363" i="2" s="1"/>
  <c r="EC363" i="2" s="1"/>
  <c r="CR363" i="2" s="1"/>
  <c r="CT363" i="2" s="1"/>
  <c r="DQ363" i="2"/>
  <c r="DR363" i="2" s="1"/>
  <c r="DS363" i="2" s="1"/>
  <c r="DF363" i="2"/>
  <c r="DJ363" i="2" s="1"/>
  <c r="BO363" i="2"/>
  <c r="BN363" i="2"/>
  <c r="BM363" i="2"/>
  <c r="BL363" i="2"/>
  <c r="BK363" i="2"/>
  <c r="BJ363" i="2"/>
  <c r="BI363" i="2"/>
  <c r="AT363" i="2"/>
  <c r="EA362" i="2"/>
  <c r="EB362" i="2" s="1"/>
  <c r="DY362" i="2"/>
  <c r="DZ362" i="2" s="1"/>
  <c r="DW362" i="2"/>
  <c r="DX362" i="2" s="1"/>
  <c r="DU362" i="2"/>
  <c r="DV362" i="2" s="1"/>
  <c r="EC362" i="2" s="1"/>
  <c r="CR362" i="2" s="1"/>
  <c r="CT362" i="2" s="1"/>
  <c r="DB362" i="2" s="1"/>
  <c r="DQ362" i="2"/>
  <c r="DR362" i="2" s="1"/>
  <c r="DS362" i="2" s="1"/>
  <c r="DF362" i="2"/>
  <c r="DJ362" i="2" s="1"/>
  <c r="BO362" i="2"/>
  <c r="BN362" i="2"/>
  <c r="BM362" i="2"/>
  <c r="BL362" i="2"/>
  <c r="BK362" i="2"/>
  <c r="BJ362" i="2"/>
  <c r="BI362" i="2"/>
  <c r="AT362" i="2"/>
  <c r="EA361" i="2"/>
  <c r="EB361" i="2" s="1"/>
  <c r="DY361" i="2"/>
  <c r="DZ361" i="2" s="1"/>
  <c r="DW361" i="2"/>
  <c r="DX361" i="2" s="1"/>
  <c r="DU361" i="2"/>
  <c r="DV361" i="2" s="1"/>
  <c r="EC361" i="2" s="1"/>
  <c r="CR361" i="2" s="1"/>
  <c r="CT361" i="2" s="1"/>
  <c r="DQ361" i="2"/>
  <c r="DR361" i="2" s="1"/>
  <c r="DS361" i="2" s="1"/>
  <c r="DF361" i="2"/>
  <c r="DJ361" i="2" s="1"/>
  <c r="BO361" i="2"/>
  <c r="BN361" i="2"/>
  <c r="BM361" i="2"/>
  <c r="BL361" i="2"/>
  <c r="BK361" i="2"/>
  <c r="BJ361" i="2"/>
  <c r="BI361" i="2"/>
  <c r="AT361" i="2"/>
  <c r="EA360" i="2"/>
  <c r="EB360" i="2" s="1"/>
  <c r="DY360" i="2"/>
  <c r="DZ360" i="2" s="1"/>
  <c r="DW360" i="2"/>
  <c r="DX360" i="2" s="1"/>
  <c r="DU360" i="2"/>
  <c r="DV360" i="2" s="1"/>
  <c r="EC360" i="2" s="1"/>
  <c r="CR360" i="2" s="1"/>
  <c r="CT360" i="2" s="1"/>
  <c r="DQ360" i="2"/>
  <c r="DR360" i="2" s="1"/>
  <c r="DS360" i="2" s="1"/>
  <c r="DF360" i="2"/>
  <c r="DJ360" i="2" s="1"/>
  <c r="BO360" i="2"/>
  <c r="BN360" i="2"/>
  <c r="BM360" i="2"/>
  <c r="BL360" i="2"/>
  <c r="BK360" i="2"/>
  <c r="BJ360" i="2"/>
  <c r="BI360" i="2"/>
  <c r="AT360" i="2"/>
  <c r="EA359" i="2"/>
  <c r="EB359" i="2" s="1"/>
  <c r="DY359" i="2"/>
  <c r="DZ359" i="2" s="1"/>
  <c r="DW359" i="2"/>
  <c r="DX359" i="2" s="1"/>
  <c r="DU359" i="2"/>
  <c r="DV359" i="2" s="1"/>
  <c r="EC359" i="2" s="1"/>
  <c r="CR359" i="2" s="1"/>
  <c r="CT359" i="2" s="1"/>
  <c r="DQ359" i="2"/>
  <c r="DR359" i="2" s="1"/>
  <c r="DS359" i="2" s="1"/>
  <c r="DF359" i="2"/>
  <c r="DJ359" i="2" s="1"/>
  <c r="BO359" i="2"/>
  <c r="BN359" i="2"/>
  <c r="BM359" i="2"/>
  <c r="BL359" i="2"/>
  <c r="BK359" i="2"/>
  <c r="BJ359" i="2"/>
  <c r="BI359" i="2"/>
  <c r="AT359" i="2"/>
  <c r="EA358" i="2"/>
  <c r="EB358" i="2" s="1"/>
  <c r="DY358" i="2"/>
  <c r="DZ358" i="2" s="1"/>
  <c r="DW358" i="2"/>
  <c r="DX358" i="2" s="1"/>
  <c r="DU358" i="2"/>
  <c r="DV358" i="2" s="1"/>
  <c r="EC358" i="2" s="1"/>
  <c r="CR358" i="2" s="1"/>
  <c r="CT358" i="2" s="1"/>
  <c r="DE358" i="2" s="1"/>
  <c r="DQ358" i="2"/>
  <c r="DR358" i="2" s="1"/>
  <c r="DS358" i="2" s="1"/>
  <c r="DF358" i="2"/>
  <c r="DJ358" i="2" s="1"/>
  <c r="BO358" i="2"/>
  <c r="BN358" i="2"/>
  <c r="BM358" i="2"/>
  <c r="BL358" i="2"/>
  <c r="BK358" i="2"/>
  <c r="BJ358" i="2"/>
  <c r="BI358" i="2"/>
  <c r="AT358" i="2"/>
  <c r="EA357" i="2"/>
  <c r="EB357" i="2" s="1"/>
  <c r="DY357" i="2"/>
  <c r="DZ357" i="2" s="1"/>
  <c r="DW357" i="2"/>
  <c r="DX357" i="2" s="1"/>
  <c r="DU357" i="2"/>
  <c r="DV357" i="2" s="1"/>
  <c r="EC357" i="2" s="1"/>
  <c r="CR357" i="2" s="1"/>
  <c r="CT357" i="2" s="1"/>
  <c r="DQ357" i="2"/>
  <c r="DR357" i="2" s="1"/>
  <c r="DS357" i="2" s="1"/>
  <c r="DF357" i="2"/>
  <c r="DJ357" i="2" s="1"/>
  <c r="BO357" i="2"/>
  <c r="BN357" i="2"/>
  <c r="BM357" i="2"/>
  <c r="BL357" i="2"/>
  <c r="BK357" i="2"/>
  <c r="BJ357" i="2"/>
  <c r="BI357" i="2"/>
  <c r="AT357" i="2"/>
  <c r="EA356" i="2"/>
  <c r="EB356" i="2" s="1"/>
  <c r="DY356" i="2"/>
  <c r="DZ356" i="2" s="1"/>
  <c r="DW356" i="2"/>
  <c r="DX356" i="2" s="1"/>
  <c r="DU356" i="2"/>
  <c r="DV356" i="2" s="1"/>
  <c r="EC356" i="2" s="1"/>
  <c r="CR356" i="2" s="1"/>
  <c r="CT356" i="2" s="1"/>
  <c r="DB356" i="2" s="1"/>
  <c r="DQ356" i="2"/>
  <c r="DR356" i="2" s="1"/>
  <c r="DS356" i="2" s="1"/>
  <c r="DF356" i="2"/>
  <c r="DJ356" i="2" s="1"/>
  <c r="BO356" i="2"/>
  <c r="BN356" i="2"/>
  <c r="BM356" i="2"/>
  <c r="BL356" i="2"/>
  <c r="BK356" i="2"/>
  <c r="BJ356" i="2"/>
  <c r="BI356" i="2"/>
  <c r="AT356" i="2"/>
  <c r="EA355" i="2"/>
  <c r="EB355" i="2" s="1"/>
  <c r="DY355" i="2"/>
  <c r="DZ355" i="2" s="1"/>
  <c r="DW355" i="2"/>
  <c r="DX355" i="2" s="1"/>
  <c r="DU355" i="2"/>
  <c r="DV355" i="2" s="1"/>
  <c r="EC355" i="2" s="1"/>
  <c r="CR355" i="2" s="1"/>
  <c r="CT355" i="2" s="1"/>
  <c r="DB355" i="2" s="1"/>
  <c r="DQ355" i="2"/>
  <c r="DR355" i="2" s="1"/>
  <c r="DS355" i="2" s="1"/>
  <c r="DF355" i="2"/>
  <c r="DJ355" i="2" s="1"/>
  <c r="BO355" i="2"/>
  <c r="BN355" i="2"/>
  <c r="BM355" i="2"/>
  <c r="BL355" i="2"/>
  <c r="BK355" i="2"/>
  <c r="BJ355" i="2"/>
  <c r="BI355" i="2"/>
  <c r="AT355" i="2"/>
  <c r="EA354" i="2"/>
  <c r="EB354" i="2" s="1"/>
  <c r="DY354" i="2"/>
  <c r="DZ354" i="2" s="1"/>
  <c r="DW354" i="2"/>
  <c r="DX354" i="2" s="1"/>
  <c r="DU354" i="2"/>
  <c r="DV354" i="2" s="1"/>
  <c r="EC354" i="2" s="1"/>
  <c r="CR354" i="2" s="1"/>
  <c r="CT354" i="2" s="1"/>
  <c r="DQ354" i="2"/>
  <c r="DR354" i="2" s="1"/>
  <c r="DS354" i="2" s="1"/>
  <c r="DF354" i="2"/>
  <c r="DJ354" i="2" s="1"/>
  <c r="BO354" i="2"/>
  <c r="BN354" i="2"/>
  <c r="BM354" i="2"/>
  <c r="BL354" i="2"/>
  <c r="BK354" i="2"/>
  <c r="BJ354" i="2"/>
  <c r="BI354" i="2"/>
  <c r="AT354" i="2"/>
  <c r="EA353" i="2"/>
  <c r="EB353" i="2" s="1"/>
  <c r="DY353" i="2"/>
  <c r="DZ353" i="2" s="1"/>
  <c r="DW353" i="2"/>
  <c r="DX353" i="2" s="1"/>
  <c r="DU353" i="2"/>
  <c r="DV353" i="2" s="1"/>
  <c r="EC353" i="2" s="1"/>
  <c r="CR353" i="2" s="1"/>
  <c r="CT353" i="2" s="1"/>
  <c r="DQ353" i="2"/>
  <c r="DR353" i="2" s="1"/>
  <c r="DS353" i="2" s="1"/>
  <c r="DF353" i="2"/>
  <c r="DJ353" i="2" s="1"/>
  <c r="BO353" i="2"/>
  <c r="BN353" i="2"/>
  <c r="BM353" i="2"/>
  <c r="BL353" i="2"/>
  <c r="BK353" i="2"/>
  <c r="BJ353" i="2"/>
  <c r="BI353" i="2"/>
  <c r="AT353" i="2"/>
  <c r="EA352" i="2"/>
  <c r="EB352" i="2" s="1"/>
  <c r="DY352" i="2"/>
  <c r="DZ352" i="2" s="1"/>
  <c r="DW352" i="2"/>
  <c r="DX352" i="2" s="1"/>
  <c r="DU352" i="2"/>
  <c r="DV352" i="2" s="1"/>
  <c r="EC352" i="2" s="1"/>
  <c r="CR352" i="2" s="1"/>
  <c r="CT352" i="2" s="1"/>
  <c r="DN352" i="2" s="1"/>
  <c r="DO352" i="2" s="1"/>
  <c r="DQ352" i="2"/>
  <c r="DR352" i="2" s="1"/>
  <c r="DS352" i="2" s="1"/>
  <c r="DF352" i="2"/>
  <c r="DJ352" i="2" s="1"/>
  <c r="BO352" i="2"/>
  <c r="BN352" i="2"/>
  <c r="BM352" i="2"/>
  <c r="BL352" i="2"/>
  <c r="BK352" i="2"/>
  <c r="BJ352" i="2"/>
  <c r="BI352" i="2"/>
  <c r="AT352" i="2"/>
  <c r="EA351" i="2"/>
  <c r="EB351" i="2" s="1"/>
  <c r="DY351" i="2"/>
  <c r="DZ351" i="2" s="1"/>
  <c r="DW351" i="2"/>
  <c r="DX351" i="2" s="1"/>
  <c r="DU351" i="2"/>
  <c r="DV351" i="2" s="1"/>
  <c r="EC351" i="2" s="1"/>
  <c r="CR351" i="2" s="1"/>
  <c r="CT351" i="2" s="1"/>
  <c r="DN351" i="2" s="1"/>
  <c r="DO351" i="2" s="1"/>
  <c r="DQ351" i="2"/>
  <c r="DR351" i="2" s="1"/>
  <c r="DS351" i="2" s="1"/>
  <c r="DF351" i="2"/>
  <c r="DJ351" i="2" s="1"/>
  <c r="BO351" i="2"/>
  <c r="BN351" i="2"/>
  <c r="BM351" i="2"/>
  <c r="BL351" i="2"/>
  <c r="BK351" i="2"/>
  <c r="BJ351" i="2"/>
  <c r="BI351" i="2"/>
  <c r="AT351" i="2"/>
  <c r="EA350" i="2"/>
  <c r="EB350" i="2" s="1"/>
  <c r="DY350" i="2"/>
  <c r="DZ350" i="2" s="1"/>
  <c r="DW350" i="2"/>
  <c r="DX350" i="2" s="1"/>
  <c r="DU350" i="2"/>
  <c r="DV350" i="2" s="1"/>
  <c r="EC350" i="2" s="1"/>
  <c r="CR350" i="2" s="1"/>
  <c r="CT350" i="2" s="1"/>
  <c r="DN350" i="2" s="1"/>
  <c r="DO350" i="2" s="1"/>
  <c r="DQ350" i="2"/>
  <c r="DR350" i="2" s="1"/>
  <c r="DS350" i="2" s="1"/>
  <c r="DF350" i="2"/>
  <c r="DJ350" i="2" s="1"/>
  <c r="BO350" i="2"/>
  <c r="BN350" i="2"/>
  <c r="BM350" i="2"/>
  <c r="BL350" i="2"/>
  <c r="BK350" i="2"/>
  <c r="BJ350" i="2"/>
  <c r="BI350" i="2"/>
  <c r="AT350" i="2"/>
  <c r="EA349" i="2"/>
  <c r="EB349" i="2" s="1"/>
  <c r="DY349" i="2"/>
  <c r="DZ349" i="2" s="1"/>
  <c r="DW349" i="2"/>
  <c r="DX349" i="2" s="1"/>
  <c r="DU349" i="2"/>
  <c r="DV349" i="2" s="1"/>
  <c r="EC349" i="2" s="1"/>
  <c r="CR349" i="2" s="1"/>
  <c r="CT349" i="2" s="1"/>
  <c r="DQ349" i="2"/>
  <c r="DR349" i="2" s="1"/>
  <c r="DS349" i="2" s="1"/>
  <c r="DF349" i="2"/>
  <c r="DJ349" i="2" s="1"/>
  <c r="BO349" i="2"/>
  <c r="BN349" i="2"/>
  <c r="BM349" i="2"/>
  <c r="BL349" i="2"/>
  <c r="BK349" i="2"/>
  <c r="BJ349" i="2"/>
  <c r="BI349" i="2"/>
  <c r="AT349" i="2"/>
  <c r="EA348" i="2"/>
  <c r="EB348" i="2" s="1"/>
  <c r="DY348" i="2"/>
  <c r="DZ348" i="2" s="1"/>
  <c r="DW348" i="2"/>
  <c r="DX348" i="2" s="1"/>
  <c r="DU348" i="2"/>
  <c r="DV348" i="2" s="1"/>
  <c r="EC348" i="2" s="1"/>
  <c r="CR348" i="2" s="1"/>
  <c r="CT348" i="2" s="1"/>
  <c r="DQ348" i="2"/>
  <c r="DR348" i="2" s="1"/>
  <c r="DS348" i="2" s="1"/>
  <c r="DF348" i="2"/>
  <c r="DJ348" i="2" s="1"/>
  <c r="BO348" i="2"/>
  <c r="BN348" i="2"/>
  <c r="BM348" i="2"/>
  <c r="BL348" i="2"/>
  <c r="BK348" i="2"/>
  <c r="BJ348" i="2"/>
  <c r="BI348" i="2"/>
  <c r="AT348" i="2"/>
  <c r="EA347" i="2"/>
  <c r="EB347" i="2" s="1"/>
  <c r="DY347" i="2"/>
  <c r="DZ347" i="2" s="1"/>
  <c r="DW347" i="2"/>
  <c r="DX347" i="2" s="1"/>
  <c r="DU347" i="2"/>
  <c r="DV347" i="2" s="1"/>
  <c r="EC347" i="2" s="1"/>
  <c r="CR347" i="2" s="1"/>
  <c r="CT347" i="2" s="1"/>
  <c r="DQ347" i="2"/>
  <c r="DR347" i="2" s="1"/>
  <c r="DS347" i="2" s="1"/>
  <c r="DF347" i="2"/>
  <c r="DJ347" i="2" s="1"/>
  <c r="BO347" i="2"/>
  <c r="BN347" i="2"/>
  <c r="BM347" i="2"/>
  <c r="BL347" i="2"/>
  <c r="BK347" i="2"/>
  <c r="BJ347" i="2"/>
  <c r="BI347" i="2"/>
  <c r="AT347" i="2"/>
  <c r="EA346" i="2"/>
  <c r="EB346" i="2" s="1"/>
  <c r="DY346" i="2"/>
  <c r="DZ346" i="2" s="1"/>
  <c r="DW346" i="2"/>
  <c r="DX346" i="2" s="1"/>
  <c r="DU346" i="2"/>
  <c r="DV346" i="2" s="1"/>
  <c r="EC346" i="2" s="1"/>
  <c r="CR346" i="2" s="1"/>
  <c r="CT346" i="2" s="1"/>
  <c r="DQ346" i="2"/>
  <c r="DR346" i="2" s="1"/>
  <c r="DS346" i="2" s="1"/>
  <c r="DF346" i="2"/>
  <c r="DJ346" i="2" s="1"/>
  <c r="BO346" i="2"/>
  <c r="BN346" i="2"/>
  <c r="BM346" i="2"/>
  <c r="BL346" i="2"/>
  <c r="BK346" i="2"/>
  <c r="BJ346" i="2"/>
  <c r="BI346" i="2"/>
  <c r="AT346" i="2"/>
  <c r="EA345" i="2"/>
  <c r="EB345" i="2" s="1"/>
  <c r="DY345" i="2"/>
  <c r="DZ345" i="2" s="1"/>
  <c r="DW345" i="2"/>
  <c r="DX345" i="2" s="1"/>
  <c r="DU345" i="2"/>
  <c r="DV345" i="2" s="1"/>
  <c r="EC345" i="2" s="1"/>
  <c r="CR345" i="2" s="1"/>
  <c r="CT345" i="2" s="1"/>
  <c r="DQ345" i="2"/>
  <c r="DR345" i="2" s="1"/>
  <c r="DS345" i="2" s="1"/>
  <c r="DF345" i="2"/>
  <c r="DJ345" i="2" s="1"/>
  <c r="BO345" i="2"/>
  <c r="BN345" i="2"/>
  <c r="BM345" i="2"/>
  <c r="BL345" i="2"/>
  <c r="BK345" i="2"/>
  <c r="BJ345" i="2"/>
  <c r="BI345" i="2"/>
  <c r="AT345" i="2"/>
  <c r="EA344" i="2"/>
  <c r="EB344" i="2" s="1"/>
  <c r="DY344" i="2"/>
  <c r="DZ344" i="2" s="1"/>
  <c r="DW344" i="2"/>
  <c r="DX344" i="2" s="1"/>
  <c r="DU344" i="2"/>
  <c r="DV344" i="2" s="1"/>
  <c r="EC344" i="2" s="1"/>
  <c r="CR344" i="2" s="1"/>
  <c r="CT344" i="2" s="1"/>
  <c r="DN344" i="2" s="1"/>
  <c r="DO344" i="2" s="1"/>
  <c r="DQ344" i="2"/>
  <c r="DR344" i="2" s="1"/>
  <c r="DS344" i="2" s="1"/>
  <c r="DF344" i="2"/>
  <c r="DJ344" i="2" s="1"/>
  <c r="BO344" i="2"/>
  <c r="BN344" i="2"/>
  <c r="BM344" i="2"/>
  <c r="BL344" i="2"/>
  <c r="BK344" i="2"/>
  <c r="BJ344" i="2"/>
  <c r="BI344" i="2"/>
  <c r="AT344" i="2"/>
  <c r="EA343" i="2"/>
  <c r="EB343" i="2" s="1"/>
  <c r="DY343" i="2"/>
  <c r="DZ343" i="2" s="1"/>
  <c r="DW343" i="2"/>
  <c r="DX343" i="2" s="1"/>
  <c r="DU343" i="2"/>
  <c r="DV343" i="2" s="1"/>
  <c r="EC343" i="2" s="1"/>
  <c r="CR343" i="2" s="1"/>
  <c r="CT343" i="2" s="1"/>
  <c r="DQ343" i="2"/>
  <c r="DR343" i="2" s="1"/>
  <c r="DS343" i="2" s="1"/>
  <c r="DF343" i="2"/>
  <c r="DJ343" i="2" s="1"/>
  <c r="BO343" i="2"/>
  <c r="BN343" i="2"/>
  <c r="BM343" i="2"/>
  <c r="BL343" i="2"/>
  <c r="BK343" i="2"/>
  <c r="BJ343" i="2"/>
  <c r="BI343" i="2"/>
  <c r="AT343" i="2"/>
  <c r="EA342" i="2"/>
  <c r="EB342" i="2" s="1"/>
  <c r="DY342" i="2"/>
  <c r="DZ342" i="2" s="1"/>
  <c r="DW342" i="2"/>
  <c r="DX342" i="2" s="1"/>
  <c r="DU342" i="2"/>
  <c r="DV342" i="2" s="1"/>
  <c r="EC342" i="2" s="1"/>
  <c r="CR342" i="2" s="1"/>
  <c r="CT342" i="2" s="1"/>
  <c r="DB342" i="2" s="1"/>
  <c r="DQ342" i="2"/>
  <c r="DR342" i="2" s="1"/>
  <c r="DS342" i="2" s="1"/>
  <c r="DF342" i="2"/>
  <c r="DJ342" i="2" s="1"/>
  <c r="BO342" i="2"/>
  <c r="BN342" i="2"/>
  <c r="BM342" i="2"/>
  <c r="BL342" i="2"/>
  <c r="BK342" i="2"/>
  <c r="BJ342" i="2"/>
  <c r="BI342" i="2"/>
  <c r="AT342" i="2"/>
  <c r="EA341" i="2"/>
  <c r="EB341" i="2" s="1"/>
  <c r="DY341" i="2"/>
  <c r="DZ341" i="2" s="1"/>
  <c r="DW341" i="2"/>
  <c r="DX341" i="2" s="1"/>
  <c r="DU341" i="2"/>
  <c r="DV341" i="2" s="1"/>
  <c r="EC341" i="2" s="1"/>
  <c r="CR341" i="2" s="1"/>
  <c r="CT341" i="2" s="1"/>
  <c r="DQ341" i="2"/>
  <c r="DR341" i="2" s="1"/>
  <c r="DS341" i="2" s="1"/>
  <c r="DF341" i="2"/>
  <c r="DJ341" i="2" s="1"/>
  <c r="BO341" i="2"/>
  <c r="BN341" i="2"/>
  <c r="BM341" i="2"/>
  <c r="BL341" i="2"/>
  <c r="BK341" i="2"/>
  <c r="BJ341" i="2"/>
  <c r="BI341" i="2"/>
  <c r="AT341" i="2"/>
  <c r="EA340" i="2"/>
  <c r="EB340" i="2" s="1"/>
  <c r="DY340" i="2"/>
  <c r="DZ340" i="2" s="1"/>
  <c r="DW340" i="2"/>
  <c r="DX340" i="2" s="1"/>
  <c r="DU340" i="2"/>
  <c r="DV340" i="2" s="1"/>
  <c r="EC340" i="2" s="1"/>
  <c r="CR340" i="2" s="1"/>
  <c r="CT340" i="2" s="1"/>
  <c r="DQ340" i="2"/>
  <c r="DR340" i="2" s="1"/>
  <c r="DS340" i="2" s="1"/>
  <c r="DF340" i="2"/>
  <c r="DJ340" i="2" s="1"/>
  <c r="BO340" i="2"/>
  <c r="BN340" i="2"/>
  <c r="BM340" i="2"/>
  <c r="BL340" i="2"/>
  <c r="BK340" i="2"/>
  <c r="BJ340" i="2"/>
  <c r="BI340" i="2"/>
  <c r="AT340" i="2"/>
  <c r="EA339" i="2"/>
  <c r="EB339" i="2" s="1"/>
  <c r="DY339" i="2"/>
  <c r="DZ339" i="2" s="1"/>
  <c r="DW339" i="2"/>
  <c r="DX339" i="2" s="1"/>
  <c r="DU339" i="2"/>
  <c r="DV339" i="2" s="1"/>
  <c r="EC339" i="2" s="1"/>
  <c r="CR339" i="2" s="1"/>
  <c r="CT339" i="2" s="1"/>
  <c r="DQ339" i="2"/>
  <c r="DR339" i="2" s="1"/>
  <c r="DS339" i="2" s="1"/>
  <c r="DF339" i="2"/>
  <c r="DJ339" i="2" s="1"/>
  <c r="BO339" i="2"/>
  <c r="BN339" i="2"/>
  <c r="BM339" i="2"/>
  <c r="BL339" i="2"/>
  <c r="BK339" i="2"/>
  <c r="BJ339" i="2"/>
  <c r="BI339" i="2"/>
  <c r="AT339" i="2"/>
  <c r="EA338" i="2"/>
  <c r="EB338" i="2" s="1"/>
  <c r="DY338" i="2"/>
  <c r="DZ338" i="2" s="1"/>
  <c r="DW338" i="2"/>
  <c r="DX338" i="2" s="1"/>
  <c r="DU338" i="2"/>
  <c r="DV338" i="2" s="1"/>
  <c r="EC338" i="2" s="1"/>
  <c r="CR338" i="2" s="1"/>
  <c r="CT338" i="2" s="1"/>
  <c r="DQ338" i="2"/>
  <c r="DR338" i="2" s="1"/>
  <c r="DS338" i="2" s="1"/>
  <c r="DF338" i="2"/>
  <c r="DJ338" i="2" s="1"/>
  <c r="BO338" i="2"/>
  <c r="BN338" i="2"/>
  <c r="BM338" i="2"/>
  <c r="BL338" i="2"/>
  <c r="BK338" i="2"/>
  <c r="BJ338" i="2"/>
  <c r="BI338" i="2"/>
  <c r="AT338" i="2"/>
  <c r="EA337" i="2"/>
  <c r="EB337" i="2" s="1"/>
  <c r="DY337" i="2"/>
  <c r="DZ337" i="2" s="1"/>
  <c r="DW337" i="2"/>
  <c r="DX337" i="2" s="1"/>
  <c r="DU337" i="2"/>
  <c r="DV337" i="2" s="1"/>
  <c r="EC337" i="2" s="1"/>
  <c r="CR337" i="2" s="1"/>
  <c r="CT337" i="2" s="1"/>
  <c r="DQ337" i="2"/>
  <c r="DR337" i="2" s="1"/>
  <c r="DS337" i="2" s="1"/>
  <c r="DF337" i="2"/>
  <c r="DJ337" i="2" s="1"/>
  <c r="BO337" i="2"/>
  <c r="BN337" i="2"/>
  <c r="BM337" i="2"/>
  <c r="BL337" i="2"/>
  <c r="BK337" i="2"/>
  <c r="BJ337" i="2"/>
  <c r="BI337" i="2"/>
  <c r="AT337" i="2"/>
  <c r="EA336" i="2"/>
  <c r="EB336" i="2" s="1"/>
  <c r="DY336" i="2"/>
  <c r="DZ336" i="2" s="1"/>
  <c r="DW336" i="2"/>
  <c r="DX336" i="2" s="1"/>
  <c r="DU336" i="2"/>
  <c r="DV336" i="2" s="1"/>
  <c r="EC336" i="2" s="1"/>
  <c r="CR336" i="2" s="1"/>
  <c r="CT336" i="2" s="1"/>
  <c r="DQ336" i="2"/>
  <c r="DR336" i="2" s="1"/>
  <c r="DS336" i="2" s="1"/>
  <c r="DF336" i="2"/>
  <c r="DJ336" i="2" s="1"/>
  <c r="BO336" i="2"/>
  <c r="BN336" i="2"/>
  <c r="BM336" i="2"/>
  <c r="BL336" i="2"/>
  <c r="BK336" i="2"/>
  <c r="BJ336" i="2"/>
  <c r="BI336" i="2"/>
  <c r="AT336" i="2"/>
  <c r="EA335" i="2"/>
  <c r="EB335" i="2" s="1"/>
  <c r="DY335" i="2"/>
  <c r="DZ335" i="2" s="1"/>
  <c r="DW335" i="2"/>
  <c r="DX335" i="2" s="1"/>
  <c r="DU335" i="2"/>
  <c r="DV335" i="2" s="1"/>
  <c r="EC335" i="2" s="1"/>
  <c r="CR335" i="2" s="1"/>
  <c r="CT335" i="2" s="1"/>
  <c r="DQ335" i="2"/>
  <c r="DR335" i="2" s="1"/>
  <c r="DS335" i="2" s="1"/>
  <c r="DF335" i="2"/>
  <c r="DJ335" i="2" s="1"/>
  <c r="BO335" i="2"/>
  <c r="BN335" i="2"/>
  <c r="BM335" i="2"/>
  <c r="BL335" i="2"/>
  <c r="BK335" i="2"/>
  <c r="BJ335" i="2"/>
  <c r="BI335" i="2"/>
  <c r="AT335" i="2"/>
  <c r="EA334" i="2"/>
  <c r="EB334" i="2" s="1"/>
  <c r="DY334" i="2"/>
  <c r="DZ334" i="2" s="1"/>
  <c r="DW334" i="2"/>
  <c r="DX334" i="2" s="1"/>
  <c r="DU334" i="2"/>
  <c r="DV334" i="2" s="1"/>
  <c r="EC334" i="2" s="1"/>
  <c r="CR334" i="2" s="1"/>
  <c r="CT334" i="2" s="1"/>
  <c r="DE334" i="2" s="1"/>
  <c r="DQ334" i="2"/>
  <c r="DR334" i="2" s="1"/>
  <c r="DS334" i="2" s="1"/>
  <c r="DF334" i="2"/>
  <c r="DJ334" i="2" s="1"/>
  <c r="BO334" i="2"/>
  <c r="BN334" i="2"/>
  <c r="BM334" i="2"/>
  <c r="BL334" i="2"/>
  <c r="BK334" i="2"/>
  <c r="BJ334" i="2"/>
  <c r="BI334" i="2"/>
  <c r="AT334" i="2"/>
  <c r="EA333" i="2"/>
  <c r="EB333" i="2" s="1"/>
  <c r="DY333" i="2"/>
  <c r="DZ333" i="2" s="1"/>
  <c r="DW333" i="2"/>
  <c r="DX333" i="2" s="1"/>
  <c r="DU333" i="2"/>
  <c r="DV333" i="2" s="1"/>
  <c r="EC333" i="2" s="1"/>
  <c r="CR333" i="2" s="1"/>
  <c r="CT333" i="2" s="1"/>
  <c r="DQ333" i="2"/>
  <c r="DR333" i="2" s="1"/>
  <c r="DS333" i="2" s="1"/>
  <c r="DF333" i="2"/>
  <c r="DJ333" i="2" s="1"/>
  <c r="BO333" i="2"/>
  <c r="BN333" i="2"/>
  <c r="BM333" i="2"/>
  <c r="BL333" i="2"/>
  <c r="BK333" i="2"/>
  <c r="BJ333" i="2"/>
  <c r="BI333" i="2"/>
  <c r="AT333" i="2"/>
  <c r="EA332" i="2"/>
  <c r="EB332" i="2" s="1"/>
  <c r="DY332" i="2"/>
  <c r="DZ332" i="2" s="1"/>
  <c r="DW332" i="2"/>
  <c r="DX332" i="2" s="1"/>
  <c r="DU332" i="2"/>
  <c r="DV332" i="2" s="1"/>
  <c r="EC332" i="2" s="1"/>
  <c r="CR332" i="2" s="1"/>
  <c r="CT332" i="2" s="1"/>
  <c r="DN332" i="2" s="1"/>
  <c r="DO332" i="2" s="1"/>
  <c r="DQ332" i="2"/>
  <c r="DR332" i="2" s="1"/>
  <c r="DS332" i="2" s="1"/>
  <c r="DF332" i="2"/>
  <c r="DJ332" i="2" s="1"/>
  <c r="BO332" i="2"/>
  <c r="BN332" i="2"/>
  <c r="BM332" i="2"/>
  <c r="BL332" i="2"/>
  <c r="BK332" i="2"/>
  <c r="BJ332" i="2"/>
  <c r="BI332" i="2"/>
  <c r="AT332" i="2"/>
  <c r="EA331" i="2"/>
  <c r="EB331" i="2" s="1"/>
  <c r="DY331" i="2"/>
  <c r="DZ331" i="2" s="1"/>
  <c r="DW331" i="2"/>
  <c r="DX331" i="2" s="1"/>
  <c r="DU331" i="2"/>
  <c r="DV331" i="2" s="1"/>
  <c r="EC331" i="2" s="1"/>
  <c r="CR331" i="2" s="1"/>
  <c r="CT331" i="2" s="1"/>
  <c r="DN331" i="2" s="1"/>
  <c r="DO331" i="2" s="1"/>
  <c r="DQ331" i="2"/>
  <c r="DR331" i="2" s="1"/>
  <c r="DS331" i="2" s="1"/>
  <c r="DF331" i="2"/>
  <c r="DJ331" i="2" s="1"/>
  <c r="BO331" i="2"/>
  <c r="BN331" i="2"/>
  <c r="BM331" i="2"/>
  <c r="BL331" i="2"/>
  <c r="BK331" i="2"/>
  <c r="BJ331" i="2"/>
  <c r="BI331" i="2"/>
  <c r="AT331" i="2"/>
  <c r="EA330" i="2"/>
  <c r="EB330" i="2" s="1"/>
  <c r="DY330" i="2"/>
  <c r="DZ330" i="2" s="1"/>
  <c r="DW330" i="2"/>
  <c r="DX330" i="2" s="1"/>
  <c r="DU330" i="2"/>
  <c r="DV330" i="2" s="1"/>
  <c r="EC330" i="2" s="1"/>
  <c r="CR330" i="2" s="1"/>
  <c r="CT330" i="2" s="1"/>
  <c r="DE330" i="2" s="1"/>
  <c r="DQ330" i="2"/>
  <c r="DR330" i="2" s="1"/>
  <c r="DS330" i="2" s="1"/>
  <c r="DF330" i="2"/>
  <c r="DJ330" i="2" s="1"/>
  <c r="BO330" i="2"/>
  <c r="BN330" i="2"/>
  <c r="BM330" i="2"/>
  <c r="BL330" i="2"/>
  <c r="BK330" i="2"/>
  <c r="BJ330" i="2"/>
  <c r="BI330" i="2"/>
  <c r="AT330" i="2"/>
  <c r="EA329" i="2"/>
  <c r="EB329" i="2" s="1"/>
  <c r="DY329" i="2"/>
  <c r="DZ329" i="2" s="1"/>
  <c r="DW329" i="2"/>
  <c r="DX329" i="2" s="1"/>
  <c r="DU329" i="2"/>
  <c r="DV329" i="2" s="1"/>
  <c r="EC329" i="2" s="1"/>
  <c r="CR329" i="2" s="1"/>
  <c r="CT329" i="2" s="1"/>
  <c r="DQ329" i="2"/>
  <c r="DR329" i="2" s="1"/>
  <c r="DS329" i="2" s="1"/>
  <c r="DF329" i="2"/>
  <c r="DJ329" i="2" s="1"/>
  <c r="BO329" i="2"/>
  <c r="BN329" i="2"/>
  <c r="BM329" i="2"/>
  <c r="BL329" i="2"/>
  <c r="BK329" i="2"/>
  <c r="BJ329" i="2"/>
  <c r="BI329" i="2"/>
  <c r="AT329" i="2"/>
  <c r="EA328" i="2"/>
  <c r="EB328" i="2" s="1"/>
  <c r="DY328" i="2"/>
  <c r="DZ328" i="2" s="1"/>
  <c r="DW328" i="2"/>
  <c r="DX328" i="2" s="1"/>
  <c r="DU328" i="2"/>
  <c r="DV328" i="2" s="1"/>
  <c r="EC328" i="2" s="1"/>
  <c r="CR328" i="2" s="1"/>
  <c r="CT328" i="2" s="1"/>
  <c r="DN328" i="2" s="1"/>
  <c r="DO328" i="2" s="1"/>
  <c r="DQ328" i="2"/>
  <c r="DR328" i="2" s="1"/>
  <c r="DS328" i="2" s="1"/>
  <c r="DF328" i="2"/>
  <c r="DJ328" i="2" s="1"/>
  <c r="BO328" i="2"/>
  <c r="BN328" i="2"/>
  <c r="BM328" i="2"/>
  <c r="BL328" i="2"/>
  <c r="BK328" i="2"/>
  <c r="BJ328" i="2"/>
  <c r="BI328" i="2"/>
  <c r="AT328" i="2"/>
  <c r="EA327" i="2"/>
  <c r="EB327" i="2" s="1"/>
  <c r="DY327" i="2"/>
  <c r="DZ327" i="2" s="1"/>
  <c r="DW327" i="2"/>
  <c r="DX327" i="2" s="1"/>
  <c r="DU327" i="2"/>
  <c r="DV327" i="2" s="1"/>
  <c r="EC327" i="2" s="1"/>
  <c r="CR327" i="2" s="1"/>
  <c r="CT327" i="2" s="1"/>
  <c r="DN327" i="2" s="1"/>
  <c r="DO327" i="2" s="1"/>
  <c r="DQ327" i="2"/>
  <c r="DR327" i="2" s="1"/>
  <c r="DS327" i="2" s="1"/>
  <c r="DF327" i="2"/>
  <c r="DJ327" i="2" s="1"/>
  <c r="BO327" i="2"/>
  <c r="BN327" i="2"/>
  <c r="BM327" i="2"/>
  <c r="BL327" i="2"/>
  <c r="BK327" i="2"/>
  <c r="BJ327" i="2"/>
  <c r="BI327" i="2"/>
  <c r="AT327" i="2"/>
  <c r="EA326" i="2"/>
  <c r="EB326" i="2" s="1"/>
  <c r="DY326" i="2"/>
  <c r="DZ326" i="2" s="1"/>
  <c r="DW326" i="2"/>
  <c r="DX326" i="2" s="1"/>
  <c r="DU326" i="2"/>
  <c r="DV326" i="2" s="1"/>
  <c r="EC326" i="2" s="1"/>
  <c r="CR326" i="2" s="1"/>
  <c r="CT326" i="2" s="1"/>
  <c r="DN326" i="2" s="1"/>
  <c r="DO326" i="2" s="1"/>
  <c r="DQ326" i="2"/>
  <c r="DR326" i="2" s="1"/>
  <c r="DS326" i="2" s="1"/>
  <c r="DF326" i="2"/>
  <c r="DJ326" i="2" s="1"/>
  <c r="BO326" i="2"/>
  <c r="BN326" i="2"/>
  <c r="BM326" i="2"/>
  <c r="BL326" i="2"/>
  <c r="BK326" i="2"/>
  <c r="BJ326" i="2"/>
  <c r="BI326" i="2"/>
  <c r="AT326" i="2"/>
  <c r="EA325" i="2"/>
  <c r="EB325" i="2" s="1"/>
  <c r="DY325" i="2"/>
  <c r="DZ325" i="2" s="1"/>
  <c r="DW325" i="2"/>
  <c r="DX325" i="2" s="1"/>
  <c r="DU325" i="2"/>
  <c r="DV325" i="2" s="1"/>
  <c r="EC325" i="2" s="1"/>
  <c r="CR325" i="2" s="1"/>
  <c r="CT325" i="2" s="1"/>
  <c r="DQ325" i="2"/>
  <c r="DR325" i="2" s="1"/>
  <c r="DS325" i="2" s="1"/>
  <c r="DF325" i="2"/>
  <c r="DJ325" i="2" s="1"/>
  <c r="BO325" i="2"/>
  <c r="BN325" i="2"/>
  <c r="BM325" i="2"/>
  <c r="BL325" i="2"/>
  <c r="BK325" i="2"/>
  <c r="BJ325" i="2"/>
  <c r="BI325" i="2"/>
  <c r="AT325" i="2"/>
  <c r="EA324" i="2"/>
  <c r="EB324" i="2" s="1"/>
  <c r="DY324" i="2"/>
  <c r="DZ324" i="2" s="1"/>
  <c r="DW324" i="2"/>
  <c r="DX324" i="2" s="1"/>
  <c r="DU324" i="2"/>
  <c r="DV324" i="2" s="1"/>
  <c r="EC324" i="2" s="1"/>
  <c r="CR324" i="2" s="1"/>
  <c r="CT324" i="2" s="1"/>
  <c r="DN324" i="2" s="1"/>
  <c r="DO324" i="2" s="1"/>
  <c r="DQ324" i="2"/>
  <c r="DR324" i="2" s="1"/>
  <c r="DS324" i="2" s="1"/>
  <c r="DF324" i="2"/>
  <c r="DJ324" i="2" s="1"/>
  <c r="BO324" i="2"/>
  <c r="BN324" i="2"/>
  <c r="BM324" i="2"/>
  <c r="BL324" i="2"/>
  <c r="BK324" i="2"/>
  <c r="BJ324" i="2"/>
  <c r="BI324" i="2"/>
  <c r="AT324" i="2"/>
  <c r="EA323" i="2"/>
  <c r="EB323" i="2" s="1"/>
  <c r="DY323" i="2"/>
  <c r="DZ323" i="2" s="1"/>
  <c r="DW323" i="2"/>
  <c r="DX323" i="2" s="1"/>
  <c r="DU323" i="2"/>
  <c r="DV323" i="2" s="1"/>
  <c r="EC323" i="2" s="1"/>
  <c r="CR323" i="2" s="1"/>
  <c r="CT323" i="2" s="1"/>
  <c r="DQ323" i="2"/>
  <c r="DR323" i="2" s="1"/>
  <c r="DS323" i="2" s="1"/>
  <c r="DF323" i="2"/>
  <c r="DJ323" i="2" s="1"/>
  <c r="BO323" i="2"/>
  <c r="BN323" i="2"/>
  <c r="BM323" i="2"/>
  <c r="BL323" i="2"/>
  <c r="BK323" i="2"/>
  <c r="BJ323" i="2"/>
  <c r="BI323" i="2"/>
  <c r="AT323" i="2"/>
  <c r="EA322" i="2"/>
  <c r="EB322" i="2" s="1"/>
  <c r="DY322" i="2"/>
  <c r="DZ322" i="2" s="1"/>
  <c r="DW322" i="2"/>
  <c r="DX322" i="2" s="1"/>
  <c r="DU322" i="2"/>
  <c r="DV322" i="2" s="1"/>
  <c r="EC322" i="2" s="1"/>
  <c r="CR322" i="2" s="1"/>
  <c r="CT322" i="2" s="1"/>
  <c r="DQ322" i="2"/>
  <c r="DR322" i="2" s="1"/>
  <c r="DS322" i="2" s="1"/>
  <c r="DF322" i="2"/>
  <c r="DJ322" i="2" s="1"/>
  <c r="BO322" i="2"/>
  <c r="BN322" i="2"/>
  <c r="BM322" i="2"/>
  <c r="BL322" i="2"/>
  <c r="BK322" i="2"/>
  <c r="BJ322" i="2"/>
  <c r="BI322" i="2"/>
  <c r="AT322" i="2"/>
  <c r="EA321" i="2"/>
  <c r="EB321" i="2" s="1"/>
  <c r="DY321" i="2"/>
  <c r="DZ321" i="2" s="1"/>
  <c r="DW321" i="2"/>
  <c r="DX321" i="2" s="1"/>
  <c r="DU321" i="2"/>
  <c r="DV321" i="2" s="1"/>
  <c r="EC321" i="2" s="1"/>
  <c r="CR321" i="2" s="1"/>
  <c r="CT321" i="2" s="1"/>
  <c r="DB321" i="2" s="1"/>
  <c r="DQ321" i="2"/>
  <c r="DR321" i="2" s="1"/>
  <c r="DS321" i="2" s="1"/>
  <c r="DF321" i="2"/>
  <c r="DJ321" i="2" s="1"/>
  <c r="BO321" i="2"/>
  <c r="BN321" i="2"/>
  <c r="BM321" i="2"/>
  <c r="BL321" i="2"/>
  <c r="BK321" i="2"/>
  <c r="BJ321" i="2"/>
  <c r="BI321" i="2"/>
  <c r="AT321" i="2"/>
  <c r="EA320" i="2"/>
  <c r="EB320" i="2" s="1"/>
  <c r="DY320" i="2"/>
  <c r="DZ320" i="2" s="1"/>
  <c r="DW320" i="2"/>
  <c r="DX320" i="2" s="1"/>
  <c r="DU320" i="2"/>
  <c r="DV320" i="2" s="1"/>
  <c r="EC320" i="2" s="1"/>
  <c r="CR320" i="2" s="1"/>
  <c r="CT320" i="2" s="1"/>
  <c r="DE320" i="2" s="1"/>
  <c r="DQ320" i="2"/>
  <c r="DR320" i="2" s="1"/>
  <c r="DS320" i="2" s="1"/>
  <c r="DF320" i="2"/>
  <c r="DJ320" i="2" s="1"/>
  <c r="BO320" i="2"/>
  <c r="BN320" i="2"/>
  <c r="BM320" i="2"/>
  <c r="BL320" i="2"/>
  <c r="BK320" i="2"/>
  <c r="BJ320" i="2"/>
  <c r="BI320" i="2"/>
  <c r="AT320" i="2"/>
  <c r="EA319" i="2"/>
  <c r="EB319" i="2" s="1"/>
  <c r="DY319" i="2"/>
  <c r="DZ319" i="2" s="1"/>
  <c r="DW319" i="2"/>
  <c r="DX319" i="2" s="1"/>
  <c r="DU319" i="2"/>
  <c r="DV319" i="2" s="1"/>
  <c r="EC319" i="2" s="1"/>
  <c r="CR319" i="2" s="1"/>
  <c r="CT319" i="2" s="1"/>
  <c r="DQ319" i="2"/>
  <c r="DR319" i="2" s="1"/>
  <c r="DS319" i="2" s="1"/>
  <c r="DF319" i="2"/>
  <c r="DJ319" i="2" s="1"/>
  <c r="BO319" i="2"/>
  <c r="BN319" i="2"/>
  <c r="BM319" i="2"/>
  <c r="BL319" i="2"/>
  <c r="BK319" i="2"/>
  <c r="BJ319" i="2"/>
  <c r="BI319" i="2"/>
  <c r="AT319" i="2"/>
  <c r="EA318" i="2"/>
  <c r="EB318" i="2" s="1"/>
  <c r="DY318" i="2"/>
  <c r="DZ318" i="2" s="1"/>
  <c r="DW318" i="2"/>
  <c r="DX318" i="2" s="1"/>
  <c r="DU318" i="2"/>
  <c r="DV318" i="2" s="1"/>
  <c r="EC318" i="2" s="1"/>
  <c r="CR318" i="2" s="1"/>
  <c r="CT318" i="2" s="1"/>
  <c r="DB318" i="2" s="1"/>
  <c r="DQ318" i="2"/>
  <c r="DR318" i="2" s="1"/>
  <c r="DS318" i="2" s="1"/>
  <c r="DF318" i="2"/>
  <c r="DJ318" i="2" s="1"/>
  <c r="BO318" i="2"/>
  <c r="BN318" i="2"/>
  <c r="BM318" i="2"/>
  <c r="BL318" i="2"/>
  <c r="BK318" i="2"/>
  <c r="BJ318" i="2"/>
  <c r="BI318" i="2"/>
  <c r="AT318" i="2"/>
  <c r="EA317" i="2"/>
  <c r="EB317" i="2" s="1"/>
  <c r="DY317" i="2"/>
  <c r="DZ317" i="2" s="1"/>
  <c r="DW317" i="2"/>
  <c r="DX317" i="2" s="1"/>
  <c r="DU317" i="2"/>
  <c r="DV317" i="2" s="1"/>
  <c r="EC317" i="2" s="1"/>
  <c r="CR317" i="2" s="1"/>
  <c r="CT317" i="2" s="1"/>
  <c r="DQ317" i="2"/>
  <c r="DR317" i="2" s="1"/>
  <c r="DS317" i="2" s="1"/>
  <c r="DF317" i="2"/>
  <c r="DJ317" i="2" s="1"/>
  <c r="BO317" i="2"/>
  <c r="BN317" i="2"/>
  <c r="BM317" i="2"/>
  <c r="BL317" i="2"/>
  <c r="BK317" i="2"/>
  <c r="BJ317" i="2"/>
  <c r="BI317" i="2"/>
  <c r="AT317" i="2"/>
  <c r="EA316" i="2"/>
  <c r="EB316" i="2" s="1"/>
  <c r="DY316" i="2"/>
  <c r="DZ316" i="2" s="1"/>
  <c r="DW316" i="2"/>
  <c r="DX316" i="2" s="1"/>
  <c r="DU316" i="2"/>
  <c r="DV316" i="2" s="1"/>
  <c r="EC316" i="2" s="1"/>
  <c r="CR316" i="2" s="1"/>
  <c r="CT316" i="2" s="1"/>
  <c r="DQ316" i="2"/>
  <c r="DR316" i="2" s="1"/>
  <c r="DS316" i="2" s="1"/>
  <c r="DF316" i="2"/>
  <c r="DJ316" i="2" s="1"/>
  <c r="BO316" i="2"/>
  <c r="BN316" i="2"/>
  <c r="BM316" i="2"/>
  <c r="BL316" i="2"/>
  <c r="BK316" i="2"/>
  <c r="BJ316" i="2"/>
  <c r="BI316" i="2"/>
  <c r="AT316" i="2"/>
  <c r="EA315" i="2"/>
  <c r="EB315" i="2" s="1"/>
  <c r="DY315" i="2"/>
  <c r="DZ315" i="2" s="1"/>
  <c r="DW315" i="2"/>
  <c r="DX315" i="2" s="1"/>
  <c r="DU315" i="2"/>
  <c r="DV315" i="2" s="1"/>
  <c r="EC315" i="2" s="1"/>
  <c r="CR315" i="2" s="1"/>
  <c r="CT315" i="2" s="1"/>
  <c r="DQ315" i="2"/>
  <c r="DR315" i="2" s="1"/>
  <c r="DS315" i="2" s="1"/>
  <c r="DF315" i="2"/>
  <c r="DJ315" i="2" s="1"/>
  <c r="BO315" i="2"/>
  <c r="BN315" i="2"/>
  <c r="BM315" i="2"/>
  <c r="BL315" i="2"/>
  <c r="BK315" i="2"/>
  <c r="BJ315" i="2"/>
  <c r="BI315" i="2"/>
  <c r="AT315" i="2"/>
  <c r="EA314" i="2"/>
  <c r="EB314" i="2" s="1"/>
  <c r="DY314" i="2"/>
  <c r="DZ314" i="2" s="1"/>
  <c r="DW314" i="2"/>
  <c r="DX314" i="2" s="1"/>
  <c r="DU314" i="2"/>
  <c r="DV314" i="2" s="1"/>
  <c r="EC314" i="2" s="1"/>
  <c r="CR314" i="2" s="1"/>
  <c r="CT314" i="2" s="1"/>
  <c r="DQ314" i="2"/>
  <c r="DR314" i="2" s="1"/>
  <c r="DS314" i="2" s="1"/>
  <c r="DF314" i="2"/>
  <c r="DJ314" i="2" s="1"/>
  <c r="BO314" i="2"/>
  <c r="BN314" i="2"/>
  <c r="BM314" i="2"/>
  <c r="BL314" i="2"/>
  <c r="BK314" i="2"/>
  <c r="BJ314" i="2"/>
  <c r="BI314" i="2"/>
  <c r="AT314" i="2"/>
  <c r="EA313" i="2"/>
  <c r="EB313" i="2" s="1"/>
  <c r="DY313" i="2"/>
  <c r="DZ313" i="2" s="1"/>
  <c r="DW313" i="2"/>
  <c r="DX313" i="2" s="1"/>
  <c r="DU313" i="2"/>
  <c r="DV313" i="2" s="1"/>
  <c r="EC313" i="2" s="1"/>
  <c r="CR313" i="2" s="1"/>
  <c r="CT313" i="2" s="1"/>
  <c r="DQ313" i="2"/>
  <c r="DR313" i="2" s="1"/>
  <c r="DS313" i="2" s="1"/>
  <c r="DF313" i="2"/>
  <c r="DJ313" i="2" s="1"/>
  <c r="BO313" i="2"/>
  <c r="BN313" i="2"/>
  <c r="BM313" i="2"/>
  <c r="BL313" i="2"/>
  <c r="BK313" i="2"/>
  <c r="BJ313" i="2"/>
  <c r="BI313" i="2"/>
  <c r="AT313" i="2"/>
  <c r="EA312" i="2"/>
  <c r="EB312" i="2" s="1"/>
  <c r="DY312" i="2"/>
  <c r="DZ312" i="2" s="1"/>
  <c r="DW312" i="2"/>
  <c r="DX312" i="2" s="1"/>
  <c r="DU312" i="2"/>
  <c r="DV312" i="2" s="1"/>
  <c r="EC312" i="2" s="1"/>
  <c r="CR312" i="2" s="1"/>
  <c r="CT312" i="2" s="1"/>
  <c r="DB312" i="2" s="1"/>
  <c r="DQ312" i="2"/>
  <c r="DR312" i="2" s="1"/>
  <c r="DS312" i="2" s="1"/>
  <c r="DF312" i="2"/>
  <c r="DJ312" i="2" s="1"/>
  <c r="BO312" i="2"/>
  <c r="BN312" i="2"/>
  <c r="BM312" i="2"/>
  <c r="BL312" i="2"/>
  <c r="BK312" i="2"/>
  <c r="BJ312" i="2"/>
  <c r="BI312" i="2"/>
  <c r="AT312" i="2"/>
  <c r="EA311" i="2"/>
  <c r="EB311" i="2" s="1"/>
  <c r="DY311" i="2"/>
  <c r="DZ311" i="2" s="1"/>
  <c r="DW311" i="2"/>
  <c r="DX311" i="2" s="1"/>
  <c r="DU311" i="2"/>
  <c r="DV311" i="2" s="1"/>
  <c r="EC311" i="2" s="1"/>
  <c r="CR311" i="2" s="1"/>
  <c r="CT311" i="2" s="1"/>
  <c r="DQ311" i="2"/>
  <c r="DR311" i="2" s="1"/>
  <c r="DS311" i="2" s="1"/>
  <c r="DF311" i="2"/>
  <c r="DJ311" i="2" s="1"/>
  <c r="BO311" i="2"/>
  <c r="BN311" i="2"/>
  <c r="BM311" i="2"/>
  <c r="BL311" i="2"/>
  <c r="BK311" i="2"/>
  <c r="BJ311" i="2"/>
  <c r="BI311" i="2"/>
  <c r="AT311" i="2"/>
  <c r="EA310" i="2"/>
  <c r="EB310" i="2" s="1"/>
  <c r="DY310" i="2"/>
  <c r="DZ310" i="2" s="1"/>
  <c r="DW310" i="2"/>
  <c r="DX310" i="2" s="1"/>
  <c r="DU310" i="2"/>
  <c r="DV310" i="2" s="1"/>
  <c r="EC310" i="2" s="1"/>
  <c r="CR310" i="2" s="1"/>
  <c r="CT310" i="2" s="1"/>
  <c r="DN310" i="2" s="1"/>
  <c r="DO310" i="2" s="1"/>
  <c r="DQ310" i="2"/>
  <c r="DR310" i="2" s="1"/>
  <c r="DS310" i="2" s="1"/>
  <c r="DF310" i="2"/>
  <c r="DJ310" i="2" s="1"/>
  <c r="BO310" i="2"/>
  <c r="BN310" i="2"/>
  <c r="BM310" i="2"/>
  <c r="BL310" i="2"/>
  <c r="BK310" i="2"/>
  <c r="BJ310" i="2"/>
  <c r="BI310" i="2"/>
  <c r="AT310" i="2"/>
  <c r="EA309" i="2"/>
  <c r="EB309" i="2" s="1"/>
  <c r="DY309" i="2"/>
  <c r="DZ309" i="2" s="1"/>
  <c r="DW309" i="2"/>
  <c r="DX309" i="2" s="1"/>
  <c r="DU309" i="2"/>
  <c r="DV309" i="2" s="1"/>
  <c r="EC309" i="2" s="1"/>
  <c r="CR309" i="2" s="1"/>
  <c r="CT309" i="2" s="1"/>
  <c r="DQ309" i="2"/>
  <c r="DR309" i="2" s="1"/>
  <c r="DS309" i="2" s="1"/>
  <c r="DF309" i="2"/>
  <c r="DJ309" i="2" s="1"/>
  <c r="BO309" i="2"/>
  <c r="BN309" i="2"/>
  <c r="BM309" i="2"/>
  <c r="BL309" i="2"/>
  <c r="BK309" i="2"/>
  <c r="BJ309" i="2"/>
  <c r="BI309" i="2"/>
  <c r="AT309" i="2"/>
  <c r="EA308" i="2"/>
  <c r="EB308" i="2" s="1"/>
  <c r="DY308" i="2"/>
  <c r="DZ308" i="2" s="1"/>
  <c r="DW308" i="2"/>
  <c r="DX308" i="2" s="1"/>
  <c r="DU308" i="2"/>
  <c r="DV308" i="2" s="1"/>
  <c r="EC308" i="2" s="1"/>
  <c r="CR308" i="2" s="1"/>
  <c r="CT308" i="2" s="1"/>
  <c r="DQ308" i="2"/>
  <c r="DR308" i="2" s="1"/>
  <c r="DS308" i="2" s="1"/>
  <c r="DF308" i="2"/>
  <c r="DJ308" i="2" s="1"/>
  <c r="BO308" i="2"/>
  <c r="BN308" i="2"/>
  <c r="BM308" i="2"/>
  <c r="BL308" i="2"/>
  <c r="BK308" i="2"/>
  <c r="BJ308" i="2"/>
  <c r="BI308" i="2"/>
  <c r="AT308" i="2"/>
  <c r="EA307" i="2"/>
  <c r="EB307" i="2" s="1"/>
  <c r="DY307" i="2"/>
  <c r="DZ307" i="2" s="1"/>
  <c r="DW307" i="2"/>
  <c r="DX307" i="2" s="1"/>
  <c r="DU307" i="2"/>
  <c r="DV307" i="2" s="1"/>
  <c r="EC307" i="2" s="1"/>
  <c r="CR307" i="2" s="1"/>
  <c r="CT307" i="2" s="1"/>
  <c r="DN307" i="2" s="1"/>
  <c r="DO307" i="2" s="1"/>
  <c r="DQ307" i="2"/>
  <c r="DR307" i="2" s="1"/>
  <c r="DS307" i="2" s="1"/>
  <c r="DF307" i="2"/>
  <c r="DJ307" i="2" s="1"/>
  <c r="BO307" i="2"/>
  <c r="BN307" i="2"/>
  <c r="BM307" i="2"/>
  <c r="BL307" i="2"/>
  <c r="BK307" i="2"/>
  <c r="BJ307" i="2"/>
  <c r="BI307" i="2"/>
  <c r="AT307" i="2"/>
  <c r="EA306" i="2"/>
  <c r="EB306" i="2" s="1"/>
  <c r="DY306" i="2"/>
  <c r="DZ306" i="2" s="1"/>
  <c r="DW306" i="2"/>
  <c r="DX306" i="2" s="1"/>
  <c r="DU306" i="2"/>
  <c r="DV306" i="2" s="1"/>
  <c r="EC306" i="2" s="1"/>
  <c r="CR306" i="2" s="1"/>
  <c r="CT306" i="2" s="1"/>
  <c r="DB306" i="2" s="1"/>
  <c r="DQ306" i="2"/>
  <c r="DR306" i="2" s="1"/>
  <c r="DS306" i="2" s="1"/>
  <c r="DF306" i="2"/>
  <c r="DJ306" i="2" s="1"/>
  <c r="BO306" i="2"/>
  <c r="BN306" i="2"/>
  <c r="BM306" i="2"/>
  <c r="BL306" i="2"/>
  <c r="BK306" i="2"/>
  <c r="BJ306" i="2"/>
  <c r="BI306" i="2"/>
  <c r="AT306" i="2"/>
  <c r="EA305" i="2"/>
  <c r="EB305" i="2" s="1"/>
  <c r="DY305" i="2"/>
  <c r="DZ305" i="2" s="1"/>
  <c r="DW305" i="2"/>
  <c r="DX305" i="2" s="1"/>
  <c r="DU305" i="2"/>
  <c r="DV305" i="2" s="1"/>
  <c r="EC305" i="2" s="1"/>
  <c r="CR305" i="2" s="1"/>
  <c r="CT305" i="2" s="1"/>
  <c r="DQ305" i="2"/>
  <c r="DR305" i="2" s="1"/>
  <c r="DS305" i="2" s="1"/>
  <c r="DF305" i="2"/>
  <c r="DJ305" i="2" s="1"/>
  <c r="BO305" i="2"/>
  <c r="BN305" i="2"/>
  <c r="BM305" i="2"/>
  <c r="BL305" i="2"/>
  <c r="BK305" i="2"/>
  <c r="BJ305" i="2"/>
  <c r="BI305" i="2"/>
  <c r="AT305" i="2"/>
  <c r="EA304" i="2"/>
  <c r="EB304" i="2" s="1"/>
  <c r="DY304" i="2"/>
  <c r="DZ304" i="2" s="1"/>
  <c r="DW304" i="2"/>
  <c r="DX304" i="2" s="1"/>
  <c r="DU304" i="2"/>
  <c r="DV304" i="2" s="1"/>
  <c r="EC304" i="2" s="1"/>
  <c r="CR304" i="2" s="1"/>
  <c r="CT304" i="2" s="1"/>
  <c r="DB304" i="2" s="1"/>
  <c r="DQ304" i="2"/>
  <c r="DR304" i="2" s="1"/>
  <c r="DS304" i="2" s="1"/>
  <c r="DF304" i="2"/>
  <c r="DJ304" i="2" s="1"/>
  <c r="BO304" i="2"/>
  <c r="BN304" i="2"/>
  <c r="BM304" i="2"/>
  <c r="BL304" i="2"/>
  <c r="BK304" i="2"/>
  <c r="BJ304" i="2"/>
  <c r="BI304" i="2"/>
  <c r="AT304" i="2"/>
  <c r="EA303" i="2"/>
  <c r="EB303" i="2" s="1"/>
  <c r="DY303" i="2"/>
  <c r="DZ303" i="2" s="1"/>
  <c r="DW303" i="2"/>
  <c r="DX303" i="2" s="1"/>
  <c r="DU303" i="2"/>
  <c r="DV303" i="2" s="1"/>
  <c r="EC303" i="2" s="1"/>
  <c r="CR303" i="2" s="1"/>
  <c r="CT303" i="2" s="1"/>
  <c r="DN303" i="2" s="1"/>
  <c r="DO303" i="2" s="1"/>
  <c r="DQ303" i="2"/>
  <c r="DR303" i="2" s="1"/>
  <c r="DS303" i="2" s="1"/>
  <c r="DF303" i="2"/>
  <c r="DJ303" i="2" s="1"/>
  <c r="BO303" i="2"/>
  <c r="BN303" i="2"/>
  <c r="BM303" i="2"/>
  <c r="BL303" i="2"/>
  <c r="BK303" i="2"/>
  <c r="BJ303" i="2"/>
  <c r="BI303" i="2"/>
  <c r="AT303" i="2"/>
  <c r="EA302" i="2"/>
  <c r="EB302" i="2" s="1"/>
  <c r="DY302" i="2"/>
  <c r="DZ302" i="2" s="1"/>
  <c r="DW302" i="2"/>
  <c r="DX302" i="2" s="1"/>
  <c r="DU302" i="2"/>
  <c r="DV302" i="2" s="1"/>
  <c r="EC302" i="2" s="1"/>
  <c r="CR302" i="2" s="1"/>
  <c r="CT302" i="2" s="1"/>
  <c r="DN302" i="2" s="1"/>
  <c r="DO302" i="2" s="1"/>
  <c r="DQ302" i="2"/>
  <c r="DR302" i="2" s="1"/>
  <c r="DS302" i="2" s="1"/>
  <c r="DF302" i="2"/>
  <c r="DJ302" i="2" s="1"/>
  <c r="BO302" i="2"/>
  <c r="BN302" i="2"/>
  <c r="BM302" i="2"/>
  <c r="BL302" i="2"/>
  <c r="BK302" i="2"/>
  <c r="BJ302" i="2"/>
  <c r="BI302" i="2"/>
  <c r="AT302" i="2"/>
  <c r="EA301" i="2"/>
  <c r="EB301" i="2" s="1"/>
  <c r="DY301" i="2"/>
  <c r="DZ301" i="2" s="1"/>
  <c r="DW301" i="2"/>
  <c r="DX301" i="2" s="1"/>
  <c r="DU301" i="2"/>
  <c r="DV301" i="2" s="1"/>
  <c r="EC301" i="2" s="1"/>
  <c r="CR301" i="2" s="1"/>
  <c r="CT301" i="2" s="1"/>
  <c r="DQ301" i="2"/>
  <c r="DR301" i="2" s="1"/>
  <c r="DS301" i="2" s="1"/>
  <c r="DF301" i="2"/>
  <c r="DJ301" i="2" s="1"/>
  <c r="BO301" i="2"/>
  <c r="BN301" i="2"/>
  <c r="BM301" i="2"/>
  <c r="BL301" i="2"/>
  <c r="BK301" i="2"/>
  <c r="BJ301" i="2"/>
  <c r="BI301" i="2"/>
  <c r="AT301" i="2"/>
  <c r="EA300" i="2"/>
  <c r="EB300" i="2" s="1"/>
  <c r="DY300" i="2"/>
  <c r="DZ300" i="2" s="1"/>
  <c r="DW300" i="2"/>
  <c r="DX300" i="2" s="1"/>
  <c r="DU300" i="2"/>
  <c r="DV300" i="2" s="1"/>
  <c r="EC300" i="2" s="1"/>
  <c r="CR300" i="2" s="1"/>
  <c r="CT300" i="2" s="1"/>
  <c r="DQ300" i="2"/>
  <c r="DR300" i="2" s="1"/>
  <c r="DS300" i="2" s="1"/>
  <c r="DF300" i="2"/>
  <c r="DJ300" i="2" s="1"/>
  <c r="BO300" i="2"/>
  <c r="BN300" i="2"/>
  <c r="BM300" i="2"/>
  <c r="BL300" i="2"/>
  <c r="BK300" i="2"/>
  <c r="BJ300" i="2"/>
  <c r="BI300" i="2"/>
  <c r="AT300" i="2"/>
  <c r="EA299" i="2"/>
  <c r="EB299" i="2" s="1"/>
  <c r="DY299" i="2"/>
  <c r="DZ299" i="2" s="1"/>
  <c r="DW299" i="2"/>
  <c r="DX299" i="2" s="1"/>
  <c r="DU299" i="2"/>
  <c r="DV299" i="2" s="1"/>
  <c r="EC299" i="2" s="1"/>
  <c r="CR299" i="2" s="1"/>
  <c r="CT299" i="2" s="1"/>
  <c r="DQ299" i="2"/>
  <c r="DR299" i="2" s="1"/>
  <c r="DS299" i="2" s="1"/>
  <c r="DF299" i="2"/>
  <c r="DJ299" i="2" s="1"/>
  <c r="BO299" i="2"/>
  <c r="BN299" i="2"/>
  <c r="BM299" i="2"/>
  <c r="BL299" i="2"/>
  <c r="BK299" i="2"/>
  <c r="BJ299" i="2"/>
  <c r="BI299" i="2"/>
  <c r="AT299" i="2"/>
  <c r="EA298" i="2"/>
  <c r="EB298" i="2" s="1"/>
  <c r="DY298" i="2"/>
  <c r="DZ298" i="2" s="1"/>
  <c r="DW298" i="2"/>
  <c r="DX298" i="2" s="1"/>
  <c r="DU298" i="2"/>
  <c r="DV298" i="2" s="1"/>
  <c r="EC298" i="2" s="1"/>
  <c r="CR298" i="2" s="1"/>
  <c r="CT298" i="2" s="1"/>
  <c r="DN298" i="2" s="1"/>
  <c r="DO298" i="2" s="1"/>
  <c r="DQ298" i="2"/>
  <c r="DR298" i="2" s="1"/>
  <c r="DS298" i="2" s="1"/>
  <c r="DF298" i="2"/>
  <c r="DJ298" i="2" s="1"/>
  <c r="BO298" i="2"/>
  <c r="BN298" i="2"/>
  <c r="BM298" i="2"/>
  <c r="BL298" i="2"/>
  <c r="BK298" i="2"/>
  <c r="BJ298" i="2"/>
  <c r="BI298" i="2"/>
  <c r="AT298" i="2"/>
  <c r="EA297" i="2"/>
  <c r="EB297" i="2" s="1"/>
  <c r="DY297" i="2"/>
  <c r="DZ297" i="2" s="1"/>
  <c r="DW297" i="2"/>
  <c r="DX297" i="2" s="1"/>
  <c r="DU297" i="2"/>
  <c r="DV297" i="2" s="1"/>
  <c r="EC297" i="2" s="1"/>
  <c r="CR297" i="2" s="1"/>
  <c r="CT297" i="2" s="1"/>
  <c r="DQ297" i="2"/>
  <c r="DR297" i="2" s="1"/>
  <c r="DS297" i="2" s="1"/>
  <c r="DF297" i="2"/>
  <c r="DJ297" i="2" s="1"/>
  <c r="BO297" i="2"/>
  <c r="BN297" i="2"/>
  <c r="BM297" i="2"/>
  <c r="BL297" i="2"/>
  <c r="BK297" i="2"/>
  <c r="BJ297" i="2"/>
  <c r="BI297" i="2"/>
  <c r="AT297" i="2"/>
  <c r="EA296" i="2"/>
  <c r="EB296" i="2" s="1"/>
  <c r="DY296" i="2"/>
  <c r="DZ296" i="2" s="1"/>
  <c r="DW296" i="2"/>
  <c r="DX296" i="2" s="1"/>
  <c r="DU296" i="2"/>
  <c r="DV296" i="2" s="1"/>
  <c r="EC296" i="2" s="1"/>
  <c r="CR296" i="2" s="1"/>
  <c r="CT296" i="2" s="1"/>
  <c r="DQ296" i="2"/>
  <c r="DR296" i="2" s="1"/>
  <c r="DS296" i="2" s="1"/>
  <c r="DF296" i="2"/>
  <c r="DJ296" i="2" s="1"/>
  <c r="BO296" i="2"/>
  <c r="BN296" i="2"/>
  <c r="BM296" i="2"/>
  <c r="BL296" i="2"/>
  <c r="BK296" i="2"/>
  <c r="BJ296" i="2"/>
  <c r="BI296" i="2"/>
  <c r="AT296" i="2"/>
  <c r="EA295" i="2"/>
  <c r="EB295" i="2" s="1"/>
  <c r="DY295" i="2"/>
  <c r="DZ295" i="2" s="1"/>
  <c r="DW295" i="2"/>
  <c r="DX295" i="2" s="1"/>
  <c r="DU295" i="2"/>
  <c r="DV295" i="2" s="1"/>
  <c r="EC295" i="2" s="1"/>
  <c r="CR295" i="2" s="1"/>
  <c r="CT295" i="2" s="1"/>
  <c r="DQ295" i="2"/>
  <c r="DR295" i="2" s="1"/>
  <c r="DS295" i="2" s="1"/>
  <c r="DF295" i="2"/>
  <c r="DJ295" i="2" s="1"/>
  <c r="BO295" i="2"/>
  <c r="BN295" i="2"/>
  <c r="BM295" i="2"/>
  <c r="BL295" i="2"/>
  <c r="BK295" i="2"/>
  <c r="BJ295" i="2"/>
  <c r="BI295" i="2"/>
  <c r="AT295" i="2"/>
  <c r="EA294" i="2"/>
  <c r="EB294" i="2" s="1"/>
  <c r="DY294" i="2"/>
  <c r="DZ294" i="2" s="1"/>
  <c r="DW294" i="2"/>
  <c r="DX294" i="2" s="1"/>
  <c r="DU294" i="2"/>
  <c r="DV294" i="2" s="1"/>
  <c r="EC294" i="2" s="1"/>
  <c r="CR294" i="2" s="1"/>
  <c r="CT294" i="2" s="1"/>
  <c r="DB294" i="2" s="1"/>
  <c r="DQ294" i="2"/>
  <c r="DR294" i="2" s="1"/>
  <c r="DS294" i="2" s="1"/>
  <c r="DF294" i="2"/>
  <c r="DJ294" i="2" s="1"/>
  <c r="BO294" i="2"/>
  <c r="BN294" i="2"/>
  <c r="BM294" i="2"/>
  <c r="BL294" i="2"/>
  <c r="BK294" i="2"/>
  <c r="BJ294" i="2"/>
  <c r="BI294" i="2"/>
  <c r="AT294" i="2"/>
  <c r="EA293" i="2"/>
  <c r="EB293" i="2" s="1"/>
  <c r="DY293" i="2"/>
  <c r="DZ293" i="2" s="1"/>
  <c r="DW293" i="2"/>
  <c r="DX293" i="2" s="1"/>
  <c r="DU293" i="2"/>
  <c r="DV293" i="2" s="1"/>
  <c r="EC293" i="2" s="1"/>
  <c r="CR293" i="2" s="1"/>
  <c r="CT293" i="2" s="1"/>
  <c r="DQ293" i="2"/>
  <c r="DR293" i="2" s="1"/>
  <c r="DS293" i="2" s="1"/>
  <c r="DF293" i="2"/>
  <c r="DJ293" i="2" s="1"/>
  <c r="BO293" i="2"/>
  <c r="BN293" i="2"/>
  <c r="BM293" i="2"/>
  <c r="BL293" i="2"/>
  <c r="BK293" i="2"/>
  <c r="BJ293" i="2"/>
  <c r="BI293" i="2"/>
  <c r="AT293" i="2"/>
  <c r="EA292" i="2"/>
  <c r="EB292" i="2" s="1"/>
  <c r="DY292" i="2"/>
  <c r="DZ292" i="2" s="1"/>
  <c r="DW292" i="2"/>
  <c r="DX292" i="2" s="1"/>
  <c r="DU292" i="2"/>
  <c r="DV292" i="2" s="1"/>
  <c r="EC292" i="2" s="1"/>
  <c r="CR292" i="2" s="1"/>
  <c r="CT292" i="2" s="1"/>
  <c r="DQ292" i="2"/>
  <c r="DR292" i="2" s="1"/>
  <c r="DS292" i="2" s="1"/>
  <c r="DF292" i="2"/>
  <c r="DJ292" i="2" s="1"/>
  <c r="BO292" i="2"/>
  <c r="BN292" i="2"/>
  <c r="BM292" i="2"/>
  <c r="BL292" i="2"/>
  <c r="BK292" i="2"/>
  <c r="BJ292" i="2"/>
  <c r="BI292" i="2"/>
  <c r="AT292" i="2"/>
  <c r="EA291" i="2"/>
  <c r="EB291" i="2" s="1"/>
  <c r="DY291" i="2"/>
  <c r="DZ291" i="2" s="1"/>
  <c r="DW291" i="2"/>
  <c r="DX291" i="2" s="1"/>
  <c r="DU291" i="2"/>
  <c r="DV291" i="2" s="1"/>
  <c r="EC291" i="2" s="1"/>
  <c r="CR291" i="2" s="1"/>
  <c r="CT291" i="2" s="1"/>
  <c r="DQ291" i="2"/>
  <c r="DR291" i="2" s="1"/>
  <c r="DS291" i="2" s="1"/>
  <c r="DF291" i="2"/>
  <c r="DJ291" i="2" s="1"/>
  <c r="BO291" i="2"/>
  <c r="BN291" i="2"/>
  <c r="BM291" i="2"/>
  <c r="BL291" i="2"/>
  <c r="BK291" i="2"/>
  <c r="BJ291" i="2"/>
  <c r="BI291" i="2"/>
  <c r="AT291" i="2"/>
  <c r="EA290" i="2"/>
  <c r="EB290" i="2" s="1"/>
  <c r="DY290" i="2"/>
  <c r="DZ290" i="2" s="1"/>
  <c r="DW290" i="2"/>
  <c r="DX290" i="2" s="1"/>
  <c r="DU290" i="2"/>
  <c r="DV290" i="2" s="1"/>
  <c r="EC290" i="2" s="1"/>
  <c r="CR290" i="2" s="1"/>
  <c r="CT290" i="2" s="1"/>
  <c r="DQ290" i="2"/>
  <c r="DR290" i="2" s="1"/>
  <c r="DS290" i="2" s="1"/>
  <c r="DF290" i="2"/>
  <c r="DJ290" i="2" s="1"/>
  <c r="BO290" i="2"/>
  <c r="BN290" i="2"/>
  <c r="BM290" i="2"/>
  <c r="BL290" i="2"/>
  <c r="BK290" i="2"/>
  <c r="BJ290" i="2"/>
  <c r="BI290" i="2"/>
  <c r="AT290" i="2"/>
  <c r="EA289" i="2"/>
  <c r="EB289" i="2" s="1"/>
  <c r="DY289" i="2"/>
  <c r="DZ289" i="2" s="1"/>
  <c r="DW289" i="2"/>
  <c r="DX289" i="2" s="1"/>
  <c r="DU289" i="2"/>
  <c r="DV289" i="2" s="1"/>
  <c r="EC289" i="2" s="1"/>
  <c r="CR289" i="2" s="1"/>
  <c r="CT289" i="2" s="1"/>
  <c r="DQ289" i="2"/>
  <c r="DR289" i="2" s="1"/>
  <c r="DS289" i="2" s="1"/>
  <c r="DF289" i="2"/>
  <c r="DJ289" i="2" s="1"/>
  <c r="BO289" i="2"/>
  <c r="BN289" i="2"/>
  <c r="BM289" i="2"/>
  <c r="BL289" i="2"/>
  <c r="BK289" i="2"/>
  <c r="BJ289" i="2"/>
  <c r="BI289" i="2"/>
  <c r="AT289" i="2"/>
  <c r="EA288" i="2"/>
  <c r="EB288" i="2" s="1"/>
  <c r="DY288" i="2"/>
  <c r="DZ288" i="2" s="1"/>
  <c r="DW288" i="2"/>
  <c r="DX288" i="2" s="1"/>
  <c r="DU288" i="2"/>
  <c r="DV288" i="2" s="1"/>
  <c r="EC288" i="2" s="1"/>
  <c r="CR288" i="2" s="1"/>
  <c r="CT288" i="2" s="1"/>
  <c r="DQ288" i="2"/>
  <c r="DR288" i="2" s="1"/>
  <c r="DS288" i="2" s="1"/>
  <c r="DF288" i="2"/>
  <c r="DJ288" i="2" s="1"/>
  <c r="BO288" i="2"/>
  <c r="BN288" i="2"/>
  <c r="BM288" i="2"/>
  <c r="BL288" i="2"/>
  <c r="BK288" i="2"/>
  <c r="BJ288" i="2"/>
  <c r="BI288" i="2"/>
  <c r="AT288" i="2"/>
  <c r="EA287" i="2"/>
  <c r="EB287" i="2" s="1"/>
  <c r="DY287" i="2"/>
  <c r="DZ287" i="2" s="1"/>
  <c r="DW287" i="2"/>
  <c r="DX287" i="2" s="1"/>
  <c r="DU287" i="2"/>
  <c r="DV287" i="2" s="1"/>
  <c r="EC287" i="2" s="1"/>
  <c r="CR287" i="2" s="1"/>
  <c r="CT287" i="2" s="1"/>
  <c r="DQ287" i="2"/>
  <c r="DR287" i="2" s="1"/>
  <c r="DS287" i="2" s="1"/>
  <c r="DF287" i="2"/>
  <c r="DJ287" i="2" s="1"/>
  <c r="BO287" i="2"/>
  <c r="BN287" i="2"/>
  <c r="BM287" i="2"/>
  <c r="BL287" i="2"/>
  <c r="BK287" i="2"/>
  <c r="BJ287" i="2"/>
  <c r="BI287" i="2"/>
  <c r="AT287" i="2"/>
  <c r="EA286" i="2"/>
  <c r="EB286" i="2" s="1"/>
  <c r="DY286" i="2"/>
  <c r="DZ286" i="2" s="1"/>
  <c r="DW286" i="2"/>
  <c r="DX286" i="2" s="1"/>
  <c r="DU286" i="2"/>
  <c r="DV286" i="2" s="1"/>
  <c r="EC286" i="2" s="1"/>
  <c r="CR286" i="2" s="1"/>
  <c r="CT286" i="2" s="1"/>
  <c r="DQ286" i="2"/>
  <c r="DR286" i="2" s="1"/>
  <c r="DS286" i="2" s="1"/>
  <c r="DF286" i="2"/>
  <c r="DJ286" i="2" s="1"/>
  <c r="BO286" i="2"/>
  <c r="BN286" i="2"/>
  <c r="BM286" i="2"/>
  <c r="BL286" i="2"/>
  <c r="BK286" i="2"/>
  <c r="BJ286" i="2"/>
  <c r="BI286" i="2"/>
  <c r="AT286" i="2"/>
  <c r="EA285" i="2"/>
  <c r="EB285" i="2" s="1"/>
  <c r="DY285" i="2"/>
  <c r="DZ285" i="2" s="1"/>
  <c r="DW285" i="2"/>
  <c r="DX285" i="2" s="1"/>
  <c r="DU285" i="2"/>
  <c r="DV285" i="2" s="1"/>
  <c r="EC285" i="2" s="1"/>
  <c r="CR285" i="2" s="1"/>
  <c r="CT285" i="2" s="1"/>
  <c r="DE285" i="2" s="1"/>
  <c r="DQ285" i="2"/>
  <c r="DR285" i="2" s="1"/>
  <c r="DS285" i="2" s="1"/>
  <c r="DF285" i="2"/>
  <c r="DJ285" i="2" s="1"/>
  <c r="BO285" i="2"/>
  <c r="BN285" i="2"/>
  <c r="BM285" i="2"/>
  <c r="BL285" i="2"/>
  <c r="BK285" i="2"/>
  <c r="BJ285" i="2"/>
  <c r="BI285" i="2"/>
  <c r="AT285" i="2"/>
  <c r="EA284" i="2"/>
  <c r="EB284" i="2" s="1"/>
  <c r="DY284" i="2"/>
  <c r="DZ284" i="2" s="1"/>
  <c r="DW284" i="2"/>
  <c r="DX284" i="2" s="1"/>
  <c r="DU284" i="2"/>
  <c r="DV284" i="2" s="1"/>
  <c r="EC284" i="2" s="1"/>
  <c r="CR284" i="2" s="1"/>
  <c r="CT284" i="2" s="1"/>
  <c r="DQ284" i="2"/>
  <c r="DR284" i="2" s="1"/>
  <c r="DS284" i="2" s="1"/>
  <c r="DF284" i="2"/>
  <c r="DJ284" i="2" s="1"/>
  <c r="BO284" i="2"/>
  <c r="BN284" i="2"/>
  <c r="BM284" i="2"/>
  <c r="BL284" i="2"/>
  <c r="BK284" i="2"/>
  <c r="BJ284" i="2"/>
  <c r="BI284" i="2"/>
  <c r="AT284" i="2"/>
  <c r="EA283" i="2"/>
  <c r="EB283" i="2" s="1"/>
  <c r="DY283" i="2"/>
  <c r="DZ283" i="2" s="1"/>
  <c r="DW283" i="2"/>
  <c r="DX283" i="2" s="1"/>
  <c r="DU283" i="2"/>
  <c r="DV283" i="2" s="1"/>
  <c r="EC283" i="2" s="1"/>
  <c r="CR283" i="2" s="1"/>
  <c r="CT283" i="2" s="1"/>
  <c r="DQ283" i="2"/>
  <c r="DR283" i="2" s="1"/>
  <c r="DS283" i="2" s="1"/>
  <c r="DF283" i="2"/>
  <c r="DJ283" i="2" s="1"/>
  <c r="BO283" i="2"/>
  <c r="BN283" i="2"/>
  <c r="BM283" i="2"/>
  <c r="BL283" i="2"/>
  <c r="BK283" i="2"/>
  <c r="BJ283" i="2"/>
  <c r="BI283" i="2"/>
  <c r="AT283" i="2"/>
  <c r="EA282" i="2"/>
  <c r="EB282" i="2" s="1"/>
  <c r="DY282" i="2"/>
  <c r="DZ282" i="2" s="1"/>
  <c r="DW282" i="2"/>
  <c r="DX282" i="2" s="1"/>
  <c r="DU282" i="2"/>
  <c r="DV282" i="2" s="1"/>
  <c r="EC282" i="2" s="1"/>
  <c r="CR282" i="2" s="1"/>
  <c r="CT282" i="2" s="1"/>
  <c r="DQ282" i="2"/>
  <c r="DR282" i="2" s="1"/>
  <c r="DS282" i="2" s="1"/>
  <c r="DF282" i="2"/>
  <c r="DJ282" i="2" s="1"/>
  <c r="BO282" i="2"/>
  <c r="BN282" i="2"/>
  <c r="BM282" i="2"/>
  <c r="BL282" i="2"/>
  <c r="BK282" i="2"/>
  <c r="BJ282" i="2"/>
  <c r="BI282" i="2"/>
  <c r="AT282" i="2"/>
  <c r="EA281" i="2"/>
  <c r="EB281" i="2" s="1"/>
  <c r="DY281" i="2"/>
  <c r="DZ281" i="2" s="1"/>
  <c r="DW281" i="2"/>
  <c r="DX281" i="2" s="1"/>
  <c r="DU281" i="2"/>
  <c r="DV281" i="2" s="1"/>
  <c r="EC281" i="2" s="1"/>
  <c r="CR281" i="2" s="1"/>
  <c r="CT281" i="2" s="1"/>
  <c r="DE281" i="2" s="1"/>
  <c r="DQ281" i="2"/>
  <c r="DR281" i="2" s="1"/>
  <c r="DS281" i="2" s="1"/>
  <c r="DF281" i="2"/>
  <c r="DJ281" i="2" s="1"/>
  <c r="BO281" i="2"/>
  <c r="BN281" i="2"/>
  <c r="BM281" i="2"/>
  <c r="BL281" i="2"/>
  <c r="BK281" i="2"/>
  <c r="BJ281" i="2"/>
  <c r="BI281" i="2"/>
  <c r="AT281" i="2"/>
  <c r="EA280" i="2"/>
  <c r="EB280" i="2" s="1"/>
  <c r="DY280" i="2"/>
  <c r="DZ280" i="2" s="1"/>
  <c r="DW280" i="2"/>
  <c r="DX280" i="2" s="1"/>
  <c r="DU280" i="2"/>
  <c r="DV280" i="2" s="1"/>
  <c r="EC280" i="2" s="1"/>
  <c r="CR280" i="2" s="1"/>
  <c r="CT280" i="2" s="1"/>
  <c r="DQ280" i="2"/>
  <c r="DR280" i="2" s="1"/>
  <c r="DS280" i="2" s="1"/>
  <c r="DF280" i="2"/>
  <c r="DJ280" i="2" s="1"/>
  <c r="BO280" i="2"/>
  <c r="BN280" i="2"/>
  <c r="BM280" i="2"/>
  <c r="BL280" i="2"/>
  <c r="BK280" i="2"/>
  <c r="BJ280" i="2"/>
  <c r="BI280" i="2"/>
  <c r="AT280" i="2"/>
  <c r="EA279" i="2"/>
  <c r="EB279" i="2" s="1"/>
  <c r="DY279" i="2"/>
  <c r="DZ279" i="2" s="1"/>
  <c r="DW279" i="2"/>
  <c r="DX279" i="2" s="1"/>
  <c r="DU279" i="2"/>
  <c r="DV279" i="2" s="1"/>
  <c r="EC279" i="2" s="1"/>
  <c r="CR279" i="2" s="1"/>
  <c r="CT279" i="2" s="1"/>
  <c r="DN279" i="2" s="1"/>
  <c r="DO279" i="2" s="1"/>
  <c r="DQ279" i="2"/>
  <c r="DR279" i="2" s="1"/>
  <c r="DS279" i="2" s="1"/>
  <c r="DF279" i="2"/>
  <c r="DJ279" i="2" s="1"/>
  <c r="BO279" i="2"/>
  <c r="BN279" i="2"/>
  <c r="BM279" i="2"/>
  <c r="BL279" i="2"/>
  <c r="BK279" i="2"/>
  <c r="BJ279" i="2"/>
  <c r="BI279" i="2"/>
  <c r="AT279" i="2"/>
  <c r="EA278" i="2"/>
  <c r="EB278" i="2" s="1"/>
  <c r="DY278" i="2"/>
  <c r="DZ278" i="2" s="1"/>
  <c r="DW278" i="2"/>
  <c r="DX278" i="2" s="1"/>
  <c r="DU278" i="2"/>
  <c r="DV278" i="2" s="1"/>
  <c r="EC278" i="2" s="1"/>
  <c r="CR278" i="2" s="1"/>
  <c r="CT278" i="2" s="1"/>
  <c r="DQ278" i="2"/>
  <c r="DR278" i="2" s="1"/>
  <c r="DS278" i="2" s="1"/>
  <c r="DF278" i="2"/>
  <c r="DJ278" i="2" s="1"/>
  <c r="BO278" i="2"/>
  <c r="BN278" i="2"/>
  <c r="BM278" i="2"/>
  <c r="BL278" i="2"/>
  <c r="BK278" i="2"/>
  <c r="BJ278" i="2"/>
  <c r="BI278" i="2"/>
  <c r="AT278" i="2"/>
  <c r="EA277" i="2"/>
  <c r="EB277" i="2" s="1"/>
  <c r="DY277" i="2"/>
  <c r="DZ277" i="2" s="1"/>
  <c r="DW277" i="2"/>
  <c r="DX277" i="2" s="1"/>
  <c r="DU277" i="2"/>
  <c r="DV277" i="2" s="1"/>
  <c r="EC277" i="2" s="1"/>
  <c r="CR277" i="2" s="1"/>
  <c r="CT277" i="2" s="1"/>
  <c r="DQ277" i="2"/>
  <c r="DR277" i="2" s="1"/>
  <c r="DS277" i="2" s="1"/>
  <c r="DF277" i="2"/>
  <c r="DJ277" i="2" s="1"/>
  <c r="BO277" i="2"/>
  <c r="BN277" i="2"/>
  <c r="BM277" i="2"/>
  <c r="BL277" i="2"/>
  <c r="BK277" i="2"/>
  <c r="BJ277" i="2"/>
  <c r="BI277" i="2"/>
  <c r="AT277" i="2"/>
  <c r="EA276" i="2"/>
  <c r="EB276" i="2" s="1"/>
  <c r="DY276" i="2"/>
  <c r="DZ276" i="2" s="1"/>
  <c r="DW276" i="2"/>
  <c r="DX276" i="2" s="1"/>
  <c r="DU276" i="2"/>
  <c r="DV276" i="2" s="1"/>
  <c r="EC276" i="2" s="1"/>
  <c r="CR276" i="2" s="1"/>
  <c r="CT276" i="2" s="1"/>
  <c r="DQ276" i="2"/>
  <c r="DR276" i="2" s="1"/>
  <c r="DS276" i="2" s="1"/>
  <c r="DF276" i="2"/>
  <c r="DJ276" i="2" s="1"/>
  <c r="BO276" i="2"/>
  <c r="BN276" i="2"/>
  <c r="BM276" i="2"/>
  <c r="BL276" i="2"/>
  <c r="BK276" i="2"/>
  <c r="BJ276" i="2"/>
  <c r="BI276" i="2"/>
  <c r="AT276" i="2"/>
  <c r="EA275" i="2"/>
  <c r="EB275" i="2" s="1"/>
  <c r="DY275" i="2"/>
  <c r="DZ275" i="2" s="1"/>
  <c r="DW275" i="2"/>
  <c r="DX275" i="2" s="1"/>
  <c r="DU275" i="2"/>
  <c r="DV275" i="2" s="1"/>
  <c r="EC275" i="2" s="1"/>
  <c r="CR275" i="2" s="1"/>
  <c r="CT275" i="2" s="1"/>
  <c r="DB275" i="2" s="1"/>
  <c r="DQ275" i="2"/>
  <c r="DR275" i="2" s="1"/>
  <c r="DS275" i="2" s="1"/>
  <c r="DF275" i="2"/>
  <c r="DJ275" i="2" s="1"/>
  <c r="BO275" i="2"/>
  <c r="BN275" i="2"/>
  <c r="BM275" i="2"/>
  <c r="BL275" i="2"/>
  <c r="BK275" i="2"/>
  <c r="BJ275" i="2"/>
  <c r="BI275" i="2"/>
  <c r="AT275" i="2"/>
  <c r="EA274" i="2"/>
  <c r="EB274" i="2" s="1"/>
  <c r="DY274" i="2"/>
  <c r="DZ274" i="2" s="1"/>
  <c r="DW274" i="2"/>
  <c r="DX274" i="2" s="1"/>
  <c r="DU274" i="2"/>
  <c r="DV274" i="2" s="1"/>
  <c r="EC274" i="2" s="1"/>
  <c r="CR274" i="2" s="1"/>
  <c r="CT274" i="2" s="1"/>
  <c r="DQ274" i="2"/>
  <c r="DR274" i="2" s="1"/>
  <c r="DS274" i="2" s="1"/>
  <c r="DF274" i="2"/>
  <c r="DJ274" i="2" s="1"/>
  <c r="BO274" i="2"/>
  <c r="BN274" i="2"/>
  <c r="BM274" i="2"/>
  <c r="BL274" i="2"/>
  <c r="BK274" i="2"/>
  <c r="BJ274" i="2"/>
  <c r="BI274" i="2"/>
  <c r="AT274" i="2"/>
  <c r="EA273" i="2"/>
  <c r="EB273" i="2" s="1"/>
  <c r="DY273" i="2"/>
  <c r="DZ273" i="2" s="1"/>
  <c r="DW273" i="2"/>
  <c r="DX273" i="2" s="1"/>
  <c r="DU273" i="2"/>
  <c r="DV273" i="2" s="1"/>
  <c r="EC273" i="2" s="1"/>
  <c r="CR273" i="2" s="1"/>
  <c r="CT273" i="2" s="1"/>
  <c r="DQ273" i="2"/>
  <c r="DR273" i="2" s="1"/>
  <c r="DS273" i="2" s="1"/>
  <c r="DF273" i="2"/>
  <c r="DJ273" i="2" s="1"/>
  <c r="BO273" i="2"/>
  <c r="BN273" i="2"/>
  <c r="BM273" i="2"/>
  <c r="BL273" i="2"/>
  <c r="BK273" i="2"/>
  <c r="BJ273" i="2"/>
  <c r="BI273" i="2"/>
  <c r="AT273" i="2"/>
  <c r="EA272" i="2"/>
  <c r="EB272" i="2" s="1"/>
  <c r="DY272" i="2"/>
  <c r="DZ272" i="2" s="1"/>
  <c r="DW272" i="2"/>
  <c r="DX272" i="2" s="1"/>
  <c r="DU272" i="2"/>
  <c r="DV272" i="2" s="1"/>
  <c r="EC272" i="2" s="1"/>
  <c r="CR272" i="2" s="1"/>
  <c r="CT272" i="2" s="1"/>
  <c r="DQ272" i="2"/>
  <c r="DR272" i="2" s="1"/>
  <c r="DS272" i="2" s="1"/>
  <c r="DF272" i="2"/>
  <c r="DJ272" i="2" s="1"/>
  <c r="BO272" i="2"/>
  <c r="BN272" i="2"/>
  <c r="BM272" i="2"/>
  <c r="BL272" i="2"/>
  <c r="BK272" i="2"/>
  <c r="BJ272" i="2"/>
  <c r="BI272" i="2"/>
  <c r="AT272" i="2"/>
  <c r="EA271" i="2"/>
  <c r="EB271" i="2" s="1"/>
  <c r="DY271" i="2"/>
  <c r="DZ271" i="2" s="1"/>
  <c r="DW271" i="2"/>
  <c r="DX271" i="2" s="1"/>
  <c r="DU271" i="2"/>
  <c r="DV271" i="2" s="1"/>
  <c r="EC271" i="2" s="1"/>
  <c r="CR271" i="2" s="1"/>
  <c r="CT271" i="2" s="1"/>
  <c r="DQ271" i="2"/>
  <c r="DR271" i="2" s="1"/>
  <c r="DS271" i="2" s="1"/>
  <c r="DF271" i="2"/>
  <c r="DJ271" i="2" s="1"/>
  <c r="BO271" i="2"/>
  <c r="BN271" i="2"/>
  <c r="BM271" i="2"/>
  <c r="BL271" i="2"/>
  <c r="BK271" i="2"/>
  <c r="BJ271" i="2"/>
  <c r="BI271" i="2"/>
  <c r="AT271" i="2"/>
  <c r="EA270" i="2"/>
  <c r="EB270" i="2" s="1"/>
  <c r="DY270" i="2"/>
  <c r="DZ270" i="2" s="1"/>
  <c r="DW270" i="2"/>
  <c r="DX270" i="2" s="1"/>
  <c r="DU270" i="2"/>
  <c r="DV270" i="2" s="1"/>
  <c r="EC270" i="2" s="1"/>
  <c r="CR270" i="2" s="1"/>
  <c r="CT270" i="2" s="1"/>
  <c r="DQ270" i="2"/>
  <c r="DR270" i="2" s="1"/>
  <c r="DS270" i="2" s="1"/>
  <c r="DF270" i="2"/>
  <c r="DJ270" i="2" s="1"/>
  <c r="BO270" i="2"/>
  <c r="BN270" i="2"/>
  <c r="BM270" i="2"/>
  <c r="BL270" i="2"/>
  <c r="BK270" i="2"/>
  <c r="BJ270" i="2"/>
  <c r="BI270" i="2"/>
  <c r="AT270" i="2"/>
  <c r="EA269" i="2"/>
  <c r="EB269" i="2" s="1"/>
  <c r="DY269" i="2"/>
  <c r="DZ269" i="2" s="1"/>
  <c r="DW269" i="2"/>
  <c r="DX269" i="2" s="1"/>
  <c r="DU269" i="2"/>
  <c r="DV269" i="2" s="1"/>
  <c r="EC269" i="2" s="1"/>
  <c r="CR269" i="2" s="1"/>
  <c r="CT269" i="2" s="1"/>
  <c r="DN269" i="2" s="1"/>
  <c r="DO269" i="2" s="1"/>
  <c r="DQ269" i="2"/>
  <c r="DR269" i="2" s="1"/>
  <c r="DS269" i="2" s="1"/>
  <c r="DF269" i="2"/>
  <c r="DJ269" i="2" s="1"/>
  <c r="BO269" i="2"/>
  <c r="BN269" i="2"/>
  <c r="BM269" i="2"/>
  <c r="BL269" i="2"/>
  <c r="BK269" i="2"/>
  <c r="BJ269" i="2"/>
  <c r="BI269" i="2"/>
  <c r="AT269" i="2"/>
  <c r="EA268" i="2"/>
  <c r="EB268" i="2" s="1"/>
  <c r="DY268" i="2"/>
  <c r="DZ268" i="2" s="1"/>
  <c r="DW268" i="2"/>
  <c r="DX268" i="2" s="1"/>
  <c r="DU268" i="2"/>
  <c r="DV268" i="2" s="1"/>
  <c r="EC268" i="2" s="1"/>
  <c r="CR268" i="2" s="1"/>
  <c r="CT268" i="2" s="1"/>
  <c r="DE268" i="2" s="1"/>
  <c r="DQ268" i="2"/>
  <c r="DR268" i="2" s="1"/>
  <c r="DS268" i="2" s="1"/>
  <c r="DF268" i="2"/>
  <c r="DJ268" i="2" s="1"/>
  <c r="BO268" i="2"/>
  <c r="BN268" i="2"/>
  <c r="BM268" i="2"/>
  <c r="BL268" i="2"/>
  <c r="BK268" i="2"/>
  <c r="BJ268" i="2"/>
  <c r="BI268" i="2"/>
  <c r="AT268" i="2"/>
  <c r="EA267" i="2"/>
  <c r="EB267" i="2" s="1"/>
  <c r="DY267" i="2"/>
  <c r="DZ267" i="2" s="1"/>
  <c r="DW267" i="2"/>
  <c r="DX267" i="2" s="1"/>
  <c r="DU267" i="2"/>
  <c r="DV267" i="2" s="1"/>
  <c r="EC267" i="2" s="1"/>
  <c r="CR267" i="2" s="1"/>
  <c r="CT267" i="2" s="1"/>
  <c r="DQ267" i="2"/>
  <c r="DR267" i="2" s="1"/>
  <c r="DS267" i="2" s="1"/>
  <c r="DF267" i="2"/>
  <c r="DJ267" i="2" s="1"/>
  <c r="BO267" i="2"/>
  <c r="BN267" i="2"/>
  <c r="BM267" i="2"/>
  <c r="BL267" i="2"/>
  <c r="BK267" i="2"/>
  <c r="BJ267" i="2"/>
  <c r="BI267" i="2"/>
  <c r="AT267" i="2"/>
  <c r="EA266" i="2"/>
  <c r="EB266" i="2" s="1"/>
  <c r="DY266" i="2"/>
  <c r="DZ266" i="2" s="1"/>
  <c r="DW266" i="2"/>
  <c r="DX266" i="2" s="1"/>
  <c r="DU266" i="2"/>
  <c r="DV266" i="2" s="1"/>
  <c r="EC266" i="2" s="1"/>
  <c r="CR266" i="2" s="1"/>
  <c r="CT266" i="2" s="1"/>
  <c r="DN266" i="2" s="1"/>
  <c r="DO266" i="2" s="1"/>
  <c r="DQ266" i="2"/>
  <c r="DR266" i="2" s="1"/>
  <c r="DS266" i="2" s="1"/>
  <c r="DF266" i="2"/>
  <c r="DJ266" i="2" s="1"/>
  <c r="BO266" i="2"/>
  <c r="BN266" i="2"/>
  <c r="BM266" i="2"/>
  <c r="BL266" i="2"/>
  <c r="BK266" i="2"/>
  <c r="BJ266" i="2"/>
  <c r="BI266" i="2"/>
  <c r="AT266" i="2"/>
  <c r="EA265" i="2"/>
  <c r="EB265" i="2" s="1"/>
  <c r="DY265" i="2"/>
  <c r="DZ265" i="2" s="1"/>
  <c r="DW265" i="2"/>
  <c r="DX265" i="2" s="1"/>
  <c r="DU265" i="2"/>
  <c r="DV265" i="2" s="1"/>
  <c r="EC265" i="2" s="1"/>
  <c r="CR265" i="2" s="1"/>
  <c r="CT265" i="2" s="1"/>
  <c r="DQ265" i="2"/>
  <c r="DR265" i="2" s="1"/>
  <c r="DS265" i="2" s="1"/>
  <c r="DF265" i="2"/>
  <c r="DJ265" i="2" s="1"/>
  <c r="BO265" i="2"/>
  <c r="BN265" i="2"/>
  <c r="BM265" i="2"/>
  <c r="BL265" i="2"/>
  <c r="BK265" i="2"/>
  <c r="BJ265" i="2"/>
  <c r="BI265" i="2"/>
  <c r="AT265" i="2"/>
  <c r="EA264" i="2"/>
  <c r="EB264" i="2" s="1"/>
  <c r="DY264" i="2"/>
  <c r="DZ264" i="2" s="1"/>
  <c r="DW264" i="2"/>
  <c r="DX264" i="2" s="1"/>
  <c r="DU264" i="2"/>
  <c r="DV264" i="2" s="1"/>
  <c r="EC264" i="2" s="1"/>
  <c r="CR264" i="2" s="1"/>
  <c r="CT264" i="2" s="1"/>
  <c r="DE264" i="2" s="1"/>
  <c r="DQ264" i="2"/>
  <c r="DR264" i="2" s="1"/>
  <c r="DS264" i="2" s="1"/>
  <c r="DF264" i="2"/>
  <c r="DJ264" i="2" s="1"/>
  <c r="BO264" i="2"/>
  <c r="BN264" i="2"/>
  <c r="BM264" i="2"/>
  <c r="BL264" i="2"/>
  <c r="BK264" i="2"/>
  <c r="BJ264" i="2"/>
  <c r="BI264" i="2"/>
  <c r="AT264" i="2"/>
  <c r="EA263" i="2"/>
  <c r="EB263" i="2" s="1"/>
  <c r="DY263" i="2"/>
  <c r="DZ263" i="2" s="1"/>
  <c r="DW263" i="2"/>
  <c r="DX263" i="2" s="1"/>
  <c r="DU263" i="2"/>
  <c r="DV263" i="2" s="1"/>
  <c r="EC263" i="2" s="1"/>
  <c r="CR263" i="2" s="1"/>
  <c r="CT263" i="2" s="1"/>
  <c r="DQ263" i="2"/>
  <c r="DR263" i="2" s="1"/>
  <c r="DS263" i="2" s="1"/>
  <c r="DF263" i="2"/>
  <c r="DJ263" i="2" s="1"/>
  <c r="BO263" i="2"/>
  <c r="BN263" i="2"/>
  <c r="BM263" i="2"/>
  <c r="BL263" i="2"/>
  <c r="BK263" i="2"/>
  <c r="BJ263" i="2"/>
  <c r="BI263" i="2"/>
  <c r="AT263" i="2"/>
  <c r="EA262" i="2"/>
  <c r="EB262" i="2" s="1"/>
  <c r="DY262" i="2"/>
  <c r="DZ262" i="2" s="1"/>
  <c r="DW262" i="2"/>
  <c r="DX262" i="2" s="1"/>
  <c r="DU262" i="2"/>
  <c r="DV262" i="2" s="1"/>
  <c r="EC262" i="2" s="1"/>
  <c r="CR262" i="2" s="1"/>
  <c r="CT262" i="2" s="1"/>
  <c r="DQ262" i="2"/>
  <c r="DR262" i="2" s="1"/>
  <c r="DS262" i="2" s="1"/>
  <c r="DF262" i="2"/>
  <c r="DJ262" i="2" s="1"/>
  <c r="BO262" i="2"/>
  <c r="BN262" i="2"/>
  <c r="BM262" i="2"/>
  <c r="BL262" i="2"/>
  <c r="BK262" i="2"/>
  <c r="BJ262" i="2"/>
  <c r="BI262" i="2"/>
  <c r="AT262" i="2"/>
  <c r="EA261" i="2"/>
  <c r="EB261" i="2" s="1"/>
  <c r="DY261" i="2"/>
  <c r="DZ261" i="2" s="1"/>
  <c r="DW261" i="2"/>
  <c r="DX261" i="2" s="1"/>
  <c r="DU261" i="2"/>
  <c r="DV261" i="2" s="1"/>
  <c r="EC261" i="2" s="1"/>
  <c r="CR261" i="2" s="1"/>
  <c r="CT261" i="2" s="1"/>
  <c r="DQ261" i="2"/>
  <c r="DR261" i="2" s="1"/>
  <c r="DS261" i="2" s="1"/>
  <c r="DF261" i="2"/>
  <c r="DJ261" i="2" s="1"/>
  <c r="BO261" i="2"/>
  <c r="BN261" i="2"/>
  <c r="BM261" i="2"/>
  <c r="BL261" i="2"/>
  <c r="BK261" i="2"/>
  <c r="BJ261" i="2"/>
  <c r="BI261" i="2"/>
  <c r="AT261" i="2"/>
  <c r="EA260" i="2"/>
  <c r="EB260" i="2" s="1"/>
  <c r="DY260" i="2"/>
  <c r="DZ260" i="2" s="1"/>
  <c r="DW260" i="2"/>
  <c r="DX260" i="2" s="1"/>
  <c r="DU260" i="2"/>
  <c r="DV260" i="2" s="1"/>
  <c r="EC260" i="2" s="1"/>
  <c r="CR260" i="2" s="1"/>
  <c r="CT260" i="2" s="1"/>
  <c r="DQ260" i="2"/>
  <c r="DR260" i="2" s="1"/>
  <c r="DS260" i="2" s="1"/>
  <c r="DF260" i="2"/>
  <c r="DJ260" i="2" s="1"/>
  <c r="BO260" i="2"/>
  <c r="BN260" i="2"/>
  <c r="BM260" i="2"/>
  <c r="BL260" i="2"/>
  <c r="BK260" i="2"/>
  <c r="BJ260" i="2"/>
  <c r="BI260" i="2"/>
  <c r="AT260" i="2"/>
  <c r="EA259" i="2"/>
  <c r="EB259" i="2" s="1"/>
  <c r="DY259" i="2"/>
  <c r="DZ259" i="2" s="1"/>
  <c r="DW259" i="2"/>
  <c r="DX259" i="2" s="1"/>
  <c r="DU259" i="2"/>
  <c r="DV259" i="2" s="1"/>
  <c r="EC259" i="2" s="1"/>
  <c r="CR259" i="2" s="1"/>
  <c r="CT259" i="2" s="1"/>
  <c r="DQ259" i="2"/>
  <c r="DR259" i="2" s="1"/>
  <c r="DS259" i="2" s="1"/>
  <c r="DF259" i="2"/>
  <c r="DJ259" i="2" s="1"/>
  <c r="BO259" i="2"/>
  <c r="BN259" i="2"/>
  <c r="BM259" i="2"/>
  <c r="BL259" i="2"/>
  <c r="BK259" i="2"/>
  <c r="BJ259" i="2"/>
  <c r="BI259" i="2"/>
  <c r="AT259" i="2"/>
  <c r="EA258" i="2"/>
  <c r="EB258" i="2" s="1"/>
  <c r="DY258" i="2"/>
  <c r="DZ258" i="2" s="1"/>
  <c r="DW258" i="2"/>
  <c r="DX258" i="2" s="1"/>
  <c r="DU258" i="2"/>
  <c r="DV258" i="2" s="1"/>
  <c r="EC258" i="2" s="1"/>
  <c r="CR258" i="2" s="1"/>
  <c r="CT258" i="2" s="1"/>
  <c r="DE258" i="2" s="1"/>
  <c r="DQ258" i="2"/>
  <c r="DR258" i="2" s="1"/>
  <c r="DS258" i="2" s="1"/>
  <c r="DF258" i="2"/>
  <c r="DJ258" i="2" s="1"/>
  <c r="BO258" i="2"/>
  <c r="BN258" i="2"/>
  <c r="BM258" i="2"/>
  <c r="BL258" i="2"/>
  <c r="BK258" i="2"/>
  <c r="BJ258" i="2"/>
  <c r="BI258" i="2"/>
  <c r="AT258" i="2"/>
  <c r="EA257" i="2"/>
  <c r="EB257" i="2" s="1"/>
  <c r="DY257" i="2"/>
  <c r="DZ257" i="2" s="1"/>
  <c r="DW257" i="2"/>
  <c r="DX257" i="2" s="1"/>
  <c r="DU257" i="2"/>
  <c r="DV257" i="2" s="1"/>
  <c r="EC257" i="2" s="1"/>
  <c r="CR257" i="2" s="1"/>
  <c r="CT257" i="2" s="1"/>
  <c r="DB257" i="2" s="1"/>
  <c r="DQ257" i="2"/>
  <c r="DR257" i="2" s="1"/>
  <c r="DS257" i="2" s="1"/>
  <c r="DF257" i="2"/>
  <c r="DJ257" i="2" s="1"/>
  <c r="BO257" i="2"/>
  <c r="BN257" i="2"/>
  <c r="BM257" i="2"/>
  <c r="BL257" i="2"/>
  <c r="BK257" i="2"/>
  <c r="BJ257" i="2"/>
  <c r="BI257" i="2"/>
  <c r="AT257" i="2"/>
  <c r="EA256" i="2"/>
  <c r="EB256" i="2" s="1"/>
  <c r="DY256" i="2"/>
  <c r="DZ256" i="2" s="1"/>
  <c r="DW256" i="2"/>
  <c r="DX256" i="2" s="1"/>
  <c r="DU256" i="2"/>
  <c r="DV256" i="2" s="1"/>
  <c r="EC256" i="2" s="1"/>
  <c r="CR256" i="2" s="1"/>
  <c r="CT256" i="2" s="1"/>
  <c r="DB256" i="2" s="1"/>
  <c r="DQ256" i="2"/>
  <c r="DR256" i="2" s="1"/>
  <c r="DS256" i="2" s="1"/>
  <c r="DF256" i="2"/>
  <c r="DJ256" i="2" s="1"/>
  <c r="BO256" i="2"/>
  <c r="BN256" i="2"/>
  <c r="BM256" i="2"/>
  <c r="BL256" i="2"/>
  <c r="BK256" i="2"/>
  <c r="BJ256" i="2"/>
  <c r="BI256" i="2"/>
  <c r="AT256" i="2"/>
  <c r="EA255" i="2"/>
  <c r="EB255" i="2" s="1"/>
  <c r="DY255" i="2"/>
  <c r="DZ255" i="2" s="1"/>
  <c r="DW255" i="2"/>
  <c r="DX255" i="2" s="1"/>
  <c r="DU255" i="2"/>
  <c r="DV255" i="2" s="1"/>
  <c r="EC255" i="2" s="1"/>
  <c r="CR255" i="2" s="1"/>
  <c r="CT255" i="2" s="1"/>
  <c r="DE255" i="2" s="1"/>
  <c r="DQ255" i="2"/>
  <c r="DR255" i="2" s="1"/>
  <c r="DS255" i="2" s="1"/>
  <c r="DF255" i="2"/>
  <c r="DJ255" i="2" s="1"/>
  <c r="BO255" i="2"/>
  <c r="BN255" i="2"/>
  <c r="BM255" i="2"/>
  <c r="BL255" i="2"/>
  <c r="BK255" i="2"/>
  <c r="BJ255" i="2"/>
  <c r="BI255" i="2"/>
  <c r="AT255" i="2"/>
  <c r="EA254" i="2"/>
  <c r="EB254" i="2" s="1"/>
  <c r="DY254" i="2"/>
  <c r="DZ254" i="2" s="1"/>
  <c r="DW254" i="2"/>
  <c r="DX254" i="2" s="1"/>
  <c r="DU254" i="2"/>
  <c r="DV254" i="2" s="1"/>
  <c r="EC254" i="2" s="1"/>
  <c r="CR254" i="2" s="1"/>
  <c r="CT254" i="2" s="1"/>
  <c r="DE254" i="2" s="1"/>
  <c r="DQ254" i="2"/>
  <c r="DR254" i="2" s="1"/>
  <c r="DS254" i="2" s="1"/>
  <c r="DF254" i="2"/>
  <c r="DJ254" i="2" s="1"/>
  <c r="BO254" i="2"/>
  <c r="BN254" i="2"/>
  <c r="BM254" i="2"/>
  <c r="BL254" i="2"/>
  <c r="BK254" i="2"/>
  <c r="BJ254" i="2"/>
  <c r="BI254" i="2"/>
  <c r="AT254" i="2"/>
  <c r="EA253" i="2"/>
  <c r="EB253" i="2" s="1"/>
  <c r="DY253" i="2"/>
  <c r="DZ253" i="2" s="1"/>
  <c r="DW253" i="2"/>
  <c r="DX253" i="2" s="1"/>
  <c r="DU253" i="2"/>
  <c r="DV253" i="2" s="1"/>
  <c r="EC253" i="2" s="1"/>
  <c r="CR253" i="2" s="1"/>
  <c r="CT253" i="2" s="1"/>
  <c r="DQ253" i="2"/>
  <c r="DR253" i="2" s="1"/>
  <c r="DS253" i="2" s="1"/>
  <c r="DF253" i="2"/>
  <c r="DJ253" i="2" s="1"/>
  <c r="BO253" i="2"/>
  <c r="BN253" i="2"/>
  <c r="BM253" i="2"/>
  <c r="BL253" i="2"/>
  <c r="BK253" i="2"/>
  <c r="BJ253" i="2"/>
  <c r="BI253" i="2"/>
  <c r="AT253" i="2"/>
  <c r="EA252" i="2"/>
  <c r="EB252" i="2" s="1"/>
  <c r="DY252" i="2"/>
  <c r="DZ252" i="2" s="1"/>
  <c r="DW252" i="2"/>
  <c r="DX252" i="2" s="1"/>
  <c r="DU252" i="2"/>
  <c r="DV252" i="2" s="1"/>
  <c r="EC252" i="2" s="1"/>
  <c r="CR252" i="2" s="1"/>
  <c r="CT252" i="2" s="1"/>
  <c r="DQ252" i="2"/>
  <c r="DR252" i="2" s="1"/>
  <c r="DS252" i="2" s="1"/>
  <c r="DF252" i="2"/>
  <c r="DJ252" i="2" s="1"/>
  <c r="BO252" i="2"/>
  <c r="BN252" i="2"/>
  <c r="BM252" i="2"/>
  <c r="BL252" i="2"/>
  <c r="BK252" i="2"/>
  <c r="BJ252" i="2"/>
  <c r="BI252" i="2"/>
  <c r="AT252" i="2"/>
  <c r="EA251" i="2"/>
  <c r="EB251" i="2" s="1"/>
  <c r="DY251" i="2"/>
  <c r="DZ251" i="2" s="1"/>
  <c r="DW251" i="2"/>
  <c r="DX251" i="2" s="1"/>
  <c r="DU251" i="2"/>
  <c r="DV251" i="2" s="1"/>
  <c r="EC251" i="2" s="1"/>
  <c r="CR251" i="2" s="1"/>
  <c r="CT251" i="2" s="1"/>
  <c r="DN251" i="2" s="1"/>
  <c r="DO251" i="2" s="1"/>
  <c r="DQ251" i="2"/>
  <c r="DR251" i="2" s="1"/>
  <c r="DS251" i="2" s="1"/>
  <c r="DF251" i="2"/>
  <c r="DJ251" i="2" s="1"/>
  <c r="BO251" i="2"/>
  <c r="BN251" i="2"/>
  <c r="BM251" i="2"/>
  <c r="BL251" i="2"/>
  <c r="BK251" i="2"/>
  <c r="BJ251" i="2"/>
  <c r="BI251" i="2"/>
  <c r="AT251" i="2"/>
  <c r="EA250" i="2"/>
  <c r="EB250" i="2" s="1"/>
  <c r="DY250" i="2"/>
  <c r="DZ250" i="2" s="1"/>
  <c r="DW250" i="2"/>
  <c r="DX250" i="2" s="1"/>
  <c r="DU250" i="2"/>
  <c r="DV250" i="2" s="1"/>
  <c r="EC250" i="2" s="1"/>
  <c r="CR250" i="2" s="1"/>
  <c r="CT250" i="2" s="1"/>
  <c r="DQ250" i="2"/>
  <c r="DR250" i="2" s="1"/>
  <c r="DS250" i="2" s="1"/>
  <c r="DF250" i="2"/>
  <c r="DJ250" i="2" s="1"/>
  <c r="BO250" i="2"/>
  <c r="BN250" i="2"/>
  <c r="BM250" i="2"/>
  <c r="BL250" i="2"/>
  <c r="BK250" i="2"/>
  <c r="BJ250" i="2"/>
  <c r="BI250" i="2"/>
  <c r="AT250" i="2"/>
  <c r="EA249" i="2"/>
  <c r="EB249" i="2" s="1"/>
  <c r="DY249" i="2"/>
  <c r="DZ249" i="2" s="1"/>
  <c r="DW249" i="2"/>
  <c r="DX249" i="2" s="1"/>
  <c r="DU249" i="2"/>
  <c r="DV249" i="2" s="1"/>
  <c r="EC249" i="2" s="1"/>
  <c r="CR249" i="2" s="1"/>
  <c r="CT249" i="2" s="1"/>
  <c r="DE249" i="2" s="1"/>
  <c r="DQ249" i="2"/>
  <c r="DR249" i="2" s="1"/>
  <c r="DS249" i="2" s="1"/>
  <c r="DF249" i="2"/>
  <c r="DJ249" i="2" s="1"/>
  <c r="BO249" i="2"/>
  <c r="BN249" i="2"/>
  <c r="BM249" i="2"/>
  <c r="BL249" i="2"/>
  <c r="BK249" i="2"/>
  <c r="BJ249" i="2"/>
  <c r="BI249" i="2"/>
  <c r="AT249" i="2"/>
  <c r="EA248" i="2"/>
  <c r="EB248" i="2" s="1"/>
  <c r="DY248" i="2"/>
  <c r="DZ248" i="2" s="1"/>
  <c r="DW248" i="2"/>
  <c r="DX248" i="2" s="1"/>
  <c r="DU248" i="2"/>
  <c r="DV248" i="2" s="1"/>
  <c r="EC248" i="2" s="1"/>
  <c r="CR248" i="2" s="1"/>
  <c r="CT248" i="2" s="1"/>
  <c r="DQ248" i="2"/>
  <c r="DR248" i="2" s="1"/>
  <c r="DS248" i="2" s="1"/>
  <c r="DF248" i="2"/>
  <c r="DJ248" i="2" s="1"/>
  <c r="BO248" i="2"/>
  <c r="BN248" i="2"/>
  <c r="BM248" i="2"/>
  <c r="BL248" i="2"/>
  <c r="BK248" i="2"/>
  <c r="BJ248" i="2"/>
  <c r="BI248" i="2"/>
  <c r="AT248" i="2"/>
  <c r="EA247" i="2"/>
  <c r="EB247" i="2" s="1"/>
  <c r="DY247" i="2"/>
  <c r="DZ247" i="2" s="1"/>
  <c r="DW247" i="2"/>
  <c r="DX247" i="2" s="1"/>
  <c r="DU247" i="2"/>
  <c r="DV247" i="2" s="1"/>
  <c r="EC247" i="2" s="1"/>
  <c r="CR247" i="2" s="1"/>
  <c r="CT247" i="2" s="1"/>
  <c r="DQ247" i="2"/>
  <c r="DR247" i="2" s="1"/>
  <c r="DS247" i="2" s="1"/>
  <c r="DF247" i="2"/>
  <c r="DJ247" i="2" s="1"/>
  <c r="BO247" i="2"/>
  <c r="BN247" i="2"/>
  <c r="BM247" i="2"/>
  <c r="BL247" i="2"/>
  <c r="BK247" i="2"/>
  <c r="BJ247" i="2"/>
  <c r="BI247" i="2"/>
  <c r="AT247" i="2"/>
  <c r="EA246" i="2"/>
  <c r="EB246" i="2" s="1"/>
  <c r="DY246" i="2"/>
  <c r="DZ246" i="2" s="1"/>
  <c r="DW246" i="2"/>
  <c r="DX246" i="2" s="1"/>
  <c r="DU246" i="2"/>
  <c r="DV246" i="2" s="1"/>
  <c r="EC246" i="2" s="1"/>
  <c r="CR246" i="2" s="1"/>
  <c r="CT246" i="2" s="1"/>
  <c r="DE246" i="2" s="1"/>
  <c r="DQ246" i="2"/>
  <c r="DR246" i="2" s="1"/>
  <c r="DS246" i="2" s="1"/>
  <c r="DF246" i="2"/>
  <c r="DJ246" i="2" s="1"/>
  <c r="BO246" i="2"/>
  <c r="BN246" i="2"/>
  <c r="BM246" i="2"/>
  <c r="BL246" i="2"/>
  <c r="BK246" i="2"/>
  <c r="BJ246" i="2"/>
  <c r="BI246" i="2"/>
  <c r="AT246" i="2"/>
  <c r="EA245" i="2"/>
  <c r="EB245" i="2" s="1"/>
  <c r="DY245" i="2"/>
  <c r="DZ245" i="2" s="1"/>
  <c r="DW245" i="2"/>
  <c r="DX245" i="2" s="1"/>
  <c r="DU245" i="2"/>
  <c r="DV245" i="2" s="1"/>
  <c r="EC245" i="2" s="1"/>
  <c r="CR245" i="2" s="1"/>
  <c r="CT245" i="2" s="1"/>
  <c r="DQ245" i="2"/>
  <c r="DR245" i="2" s="1"/>
  <c r="DS245" i="2" s="1"/>
  <c r="DF245" i="2"/>
  <c r="DJ245" i="2" s="1"/>
  <c r="BO245" i="2"/>
  <c r="BN245" i="2"/>
  <c r="BM245" i="2"/>
  <c r="BL245" i="2"/>
  <c r="BK245" i="2"/>
  <c r="BJ245" i="2"/>
  <c r="BI245" i="2"/>
  <c r="AT245" i="2"/>
  <c r="EA244" i="2"/>
  <c r="EB244" i="2" s="1"/>
  <c r="DY244" i="2"/>
  <c r="DZ244" i="2" s="1"/>
  <c r="DW244" i="2"/>
  <c r="DX244" i="2" s="1"/>
  <c r="DU244" i="2"/>
  <c r="DV244" i="2" s="1"/>
  <c r="EC244" i="2" s="1"/>
  <c r="CR244" i="2" s="1"/>
  <c r="CT244" i="2" s="1"/>
  <c r="DN244" i="2" s="1"/>
  <c r="DO244" i="2" s="1"/>
  <c r="DQ244" i="2"/>
  <c r="DR244" i="2" s="1"/>
  <c r="DS244" i="2" s="1"/>
  <c r="DF244" i="2"/>
  <c r="DJ244" i="2" s="1"/>
  <c r="BO244" i="2"/>
  <c r="BN244" i="2"/>
  <c r="BM244" i="2"/>
  <c r="BL244" i="2"/>
  <c r="BK244" i="2"/>
  <c r="BJ244" i="2"/>
  <c r="BI244" i="2"/>
  <c r="AT244" i="2"/>
  <c r="EA243" i="2"/>
  <c r="EB243" i="2" s="1"/>
  <c r="DY243" i="2"/>
  <c r="DZ243" i="2" s="1"/>
  <c r="DW243" i="2"/>
  <c r="DX243" i="2" s="1"/>
  <c r="DU243" i="2"/>
  <c r="DV243" i="2" s="1"/>
  <c r="EC243" i="2" s="1"/>
  <c r="CR243" i="2" s="1"/>
  <c r="CT243" i="2" s="1"/>
  <c r="DN243" i="2" s="1"/>
  <c r="DO243" i="2" s="1"/>
  <c r="DQ243" i="2"/>
  <c r="DR243" i="2" s="1"/>
  <c r="DS243" i="2" s="1"/>
  <c r="DF243" i="2"/>
  <c r="DJ243" i="2" s="1"/>
  <c r="BO243" i="2"/>
  <c r="BN243" i="2"/>
  <c r="BM243" i="2"/>
  <c r="BL243" i="2"/>
  <c r="BK243" i="2"/>
  <c r="BJ243" i="2"/>
  <c r="BI243" i="2"/>
  <c r="AT243" i="2"/>
  <c r="EA242" i="2"/>
  <c r="EB242" i="2" s="1"/>
  <c r="DY242" i="2"/>
  <c r="DZ242" i="2" s="1"/>
  <c r="DW242" i="2"/>
  <c r="DX242" i="2" s="1"/>
  <c r="DU242" i="2"/>
  <c r="DV242" i="2" s="1"/>
  <c r="EC242" i="2" s="1"/>
  <c r="CR242" i="2" s="1"/>
  <c r="CT242" i="2" s="1"/>
  <c r="DN242" i="2" s="1"/>
  <c r="DO242" i="2" s="1"/>
  <c r="DQ242" i="2"/>
  <c r="DR242" i="2" s="1"/>
  <c r="DS242" i="2" s="1"/>
  <c r="DF242" i="2"/>
  <c r="DJ242" i="2" s="1"/>
  <c r="BO242" i="2"/>
  <c r="BN242" i="2"/>
  <c r="BM242" i="2"/>
  <c r="BL242" i="2"/>
  <c r="BK242" i="2"/>
  <c r="BJ242" i="2"/>
  <c r="BI242" i="2"/>
  <c r="AT242" i="2"/>
  <c r="EA241" i="2"/>
  <c r="EB241" i="2" s="1"/>
  <c r="DY241" i="2"/>
  <c r="DZ241" i="2" s="1"/>
  <c r="DW241" i="2"/>
  <c r="DX241" i="2" s="1"/>
  <c r="DU241" i="2"/>
  <c r="DV241" i="2" s="1"/>
  <c r="EC241" i="2" s="1"/>
  <c r="CR241" i="2" s="1"/>
  <c r="CT241" i="2" s="1"/>
  <c r="DE241" i="2" s="1"/>
  <c r="DQ241" i="2"/>
  <c r="DR241" i="2" s="1"/>
  <c r="DS241" i="2" s="1"/>
  <c r="DF241" i="2"/>
  <c r="DJ241" i="2" s="1"/>
  <c r="BO241" i="2"/>
  <c r="BN241" i="2"/>
  <c r="BM241" i="2"/>
  <c r="BL241" i="2"/>
  <c r="BK241" i="2"/>
  <c r="BJ241" i="2"/>
  <c r="BI241" i="2"/>
  <c r="AT241" i="2"/>
  <c r="EA240" i="2"/>
  <c r="EB240" i="2" s="1"/>
  <c r="DY240" i="2"/>
  <c r="DZ240" i="2" s="1"/>
  <c r="DW240" i="2"/>
  <c r="DX240" i="2" s="1"/>
  <c r="DU240" i="2"/>
  <c r="DV240" i="2" s="1"/>
  <c r="EC240" i="2" s="1"/>
  <c r="CR240" i="2" s="1"/>
  <c r="CT240" i="2" s="1"/>
  <c r="DQ240" i="2"/>
  <c r="DR240" i="2" s="1"/>
  <c r="DS240" i="2" s="1"/>
  <c r="DF240" i="2"/>
  <c r="DJ240" i="2" s="1"/>
  <c r="BO240" i="2"/>
  <c r="BN240" i="2"/>
  <c r="BM240" i="2"/>
  <c r="BL240" i="2"/>
  <c r="BK240" i="2"/>
  <c r="BJ240" i="2"/>
  <c r="BI240" i="2"/>
  <c r="AT240" i="2"/>
  <c r="EA239" i="2"/>
  <c r="EB239" i="2" s="1"/>
  <c r="DY239" i="2"/>
  <c r="DZ239" i="2" s="1"/>
  <c r="DW239" i="2"/>
  <c r="DX239" i="2" s="1"/>
  <c r="DU239" i="2"/>
  <c r="DV239" i="2" s="1"/>
  <c r="EC239" i="2" s="1"/>
  <c r="CR239" i="2" s="1"/>
  <c r="CT239" i="2" s="1"/>
  <c r="DB239" i="2" s="1"/>
  <c r="DQ239" i="2"/>
  <c r="DR239" i="2" s="1"/>
  <c r="DS239" i="2" s="1"/>
  <c r="DF239" i="2"/>
  <c r="DJ239" i="2" s="1"/>
  <c r="BO239" i="2"/>
  <c r="BN239" i="2"/>
  <c r="BM239" i="2"/>
  <c r="BL239" i="2"/>
  <c r="BK239" i="2"/>
  <c r="BJ239" i="2"/>
  <c r="BI239" i="2"/>
  <c r="AT239" i="2"/>
  <c r="EA238" i="2"/>
  <c r="EB238" i="2" s="1"/>
  <c r="DY238" i="2"/>
  <c r="DZ238" i="2" s="1"/>
  <c r="DW238" i="2"/>
  <c r="DX238" i="2" s="1"/>
  <c r="DU238" i="2"/>
  <c r="DV238" i="2" s="1"/>
  <c r="EC238" i="2" s="1"/>
  <c r="CR238" i="2" s="1"/>
  <c r="CT238" i="2" s="1"/>
  <c r="DN238" i="2" s="1"/>
  <c r="DO238" i="2" s="1"/>
  <c r="DQ238" i="2"/>
  <c r="DR238" i="2" s="1"/>
  <c r="DS238" i="2" s="1"/>
  <c r="DF238" i="2"/>
  <c r="DJ238" i="2" s="1"/>
  <c r="BO238" i="2"/>
  <c r="BN238" i="2"/>
  <c r="BM238" i="2"/>
  <c r="BL238" i="2"/>
  <c r="BK238" i="2"/>
  <c r="BJ238" i="2"/>
  <c r="BI238" i="2"/>
  <c r="AT238" i="2"/>
  <c r="EA237" i="2"/>
  <c r="EB237" i="2" s="1"/>
  <c r="DY237" i="2"/>
  <c r="DZ237" i="2" s="1"/>
  <c r="DW237" i="2"/>
  <c r="DX237" i="2" s="1"/>
  <c r="DU237" i="2"/>
  <c r="DV237" i="2" s="1"/>
  <c r="EC237" i="2" s="1"/>
  <c r="CR237" i="2" s="1"/>
  <c r="CT237" i="2" s="1"/>
  <c r="DE237" i="2" s="1"/>
  <c r="DQ237" i="2"/>
  <c r="DR237" i="2" s="1"/>
  <c r="DS237" i="2" s="1"/>
  <c r="DF237" i="2"/>
  <c r="DJ237" i="2" s="1"/>
  <c r="BO237" i="2"/>
  <c r="BN237" i="2"/>
  <c r="BM237" i="2"/>
  <c r="BL237" i="2"/>
  <c r="BK237" i="2"/>
  <c r="BJ237" i="2"/>
  <c r="BI237" i="2"/>
  <c r="AT237" i="2"/>
  <c r="EA236" i="2"/>
  <c r="EB236" i="2" s="1"/>
  <c r="DY236" i="2"/>
  <c r="DZ236" i="2" s="1"/>
  <c r="DW236" i="2"/>
  <c r="DX236" i="2" s="1"/>
  <c r="DU236" i="2"/>
  <c r="DV236" i="2" s="1"/>
  <c r="EC236" i="2" s="1"/>
  <c r="CR236" i="2" s="1"/>
  <c r="CT236" i="2" s="1"/>
  <c r="DN236" i="2" s="1"/>
  <c r="DO236" i="2" s="1"/>
  <c r="DQ236" i="2"/>
  <c r="DR236" i="2" s="1"/>
  <c r="DS236" i="2" s="1"/>
  <c r="DF236" i="2"/>
  <c r="DJ236" i="2" s="1"/>
  <c r="BO236" i="2"/>
  <c r="BN236" i="2"/>
  <c r="BM236" i="2"/>
  <c r="BL236" i="2"/>
  <c r="BK236" i="2"/>
  <c r="BJ236" i="2"/>
  <c r="BI236" i="2"/>
  <c r="AT236" i="2"/>
  <c r="EA235" i="2"/>
  <c r="EB235" i="2" s="1"/>
  <c r="DY235" i="2"/>
  <c r="DZ235" i="2" s="1"/>
  <c r="DW235" i="2"/>
  <c r="DX235" i="2" s="1"/>
  <c r="DU235" i="2"/>
  <c r="DV235" i="2" s="1"/>
  <c r="EC235" i="2" s="1"/>
  <c r="CR235" i="2" s="1"/>
  <c r="CT235" i="2" s="1"/>
  <c r="DE235" i="2" s="1"/>
  <c r="DQ235" i="2"/>
  <c r="DR235" i="2" s="1"/>
  <c r="DS235" i="2" s="1"/>
  <c r="DF235" i="2"/>
  <c r="DJ235" i="2" s="1"/>
  <c r="BO235" i="2"/>
  <c r="BN235" i="2"/>
  <c r="BM235" i="2"/>
  <c r="BL235" i="2"/>
  <c r="BK235" i="2"/>
  <c r="BJ235" i="2"/>
  <c r="BI235" i="2"/>
  <c r="AT235" i="2"/>
  <c r="EA234" i="2"/>
  <c r="EB234" i="2" s="1"/>
  <c r="DY234" i="2"/>
  <c r="DZ234" i="2" s="1"/>
  <c r="DW234" i="2"/>
  <c r="DX234" i="2" s="1"/>
  <c r="DU234" i="2"/>
  <c r="DV234" i="2" s="1"/>
  <c r="EC234" i="2" s="1"/>
  <c r="CR234" i="2" s="1"/>
  <c r="CT234" i="2" s="1"/>
  <c r="DE234" i="2" s="1"/>
  <c r="DQ234" i="2"/>
  <c r="DR234" i="2" s="1"/>
  <c r="DS234" i="2" s="1"/>
  <c r="DF234" i="2"/>
  <c r="DJ234" i="2" s="1"/>
  <c r="BO234" i="2"/>
  <c r="BN234" i="2"/>
  <c r="BM234" i="2"/>
  <c r="BL234" i="2"/>
  <c r="BK234" i="2"/>
  <c r="BJ234" i="2"/>
  <c r="BI234" i="2"/>
  <c r="AT234" i="2"/>
  <c r="EA233" i="2"/>
  <c r="EB233" i="2" s="1"/>
  <c r="DY233" i="2"/>
  <c r="DZ233" i="2" s="1"/>
  <c r="DW233" i="2"/>
  <c r="DX233" i="2" s="1"/>
  <c r="DU233" i="2"/>
  <c r="DV233" i="2" s="1"/>
  <c r="EC233" i="2" s="1"/>
  <c r="CR233" i="2" s="1"/>
  <c r="CT233" i="2" s="1"/>
  <c r="DE233" i="2" s="1"/>
  <c r="DQ233" i="2"/>
  <c r="DR233" i="2" s="1"/>
  <c r="DS233" i="2" s="1"/>
  <c r="DF233" i="2"/>
  <c r="DJ233" i="2" s="1"/>
  <c r="BO233" i="2"/>
  <c r="BN233" i="2"/>
  <c r="BM233" i="2"/>
  <c r="BL233" i="2"/>
  <c r="BK233" i="2"/>
  <c r="BJ233" i="2"/>
  <c r="BI233" i="2"/>
  <c r="AT233" i="2"/>
  <c r="EA232" i="2"/>
  <c r="EB232" i="2" s="1"/>
  <c r="DY232" i="2"/>
  <c r="DZ232" i="2" s="1"/>
  <c r="DW232" i="2"/>
  <c r="DX232" i="2" s="1"/>
  <c r="DU232" i="2"/>
  <c r="DV232" i="2" s="1"/>
  <c r="EC232" i="2" s="1"/>
  <c r="CR232" i="2" s="1"/>
  <c r="CT232" i="2" s="1"/>
  <c r="DB232" i="2" s="1"/>
  <c r="DQ232" i="2"/>
  <c r="DR232" i="2" s="1"/>
  <c r="DS232" i="2" s="1"/>
  <c r="DF232" i="2"/>
  <c r="DJ232" i="2" s="1"/>
  <c r="BO232" i="2"/>
  <c r="BN232" i="2"/>
  <c r="BM232" i="2"/>
  <c r="BL232" i="2"/>
  <c r="BK232" i="2"/>
  <c r="BJ232" i="2"/>
  <c r="BI232" i="2"/>
  <c r="AT232" i="2"/>
  <c r="EA231" i="2"/>
  <c r="EB231" i="2" s="1"/>
  <c r="DY231" i="2"/>
  <c r="DZ231" i="2" s="1"/>
  <c r="DW231" i="2"/>
  <c r="DX231" i="2" s="1"/>
  <c r="DU231" i="2"/>
  <c r="DV231" i="2" s="1"/>
  <c r="EC231" i="2" s="1"/>
  <c r="CR231" i="2" s="1"/>
  <c r="CT231" i="2" s="1"/>
  <c r="DE231" i="2" s="1"/>
  <c r="DQ231" i="2"/>
  <c r="DR231" i="2" s="1"/>
  <c r="DS231" i="2" s="1"/>
  <c r="DF231" i="2"/>
  <c r="DJ231" i="2" s="1"/>
  <c r="BO231" i="2"/>
  <c r="BN231" i="2"/>
  <c r="BM231" i="2"/>
  <c r="BL231" i="2"/>
  <c r="BK231" i="2"/>
  <c r="BJ231" i="2"/>
  <c r="BI231" i="2"/>
  <c r="AT231" i="2"/>
  <c r="EA230" i="2"/>
  <c r="EB230" i="2" s="1"/>
  <c r="DY230" i="2"/>
  <c r="DZ230" i="2" s="1"/>
  <c r="DW230" i="2"/>
  <c r="DX230" i="2" s="1"/>
  <c r="DU230" i="2"/>
  <c r="DV230" i="2" s="1"/>
  <c r="EC230" i="2" s="1"/>
  <c r="CR230" i="2" s="1"/>
  <c r="CT230" i="2" s="1"/>
  <c r="DN230" i="2" s="1"/>
  <c r="DO230" i="2" s="1"/>
  <c r="DQ230" i="2"/>
  <c r="DR230" i="2" s="1"/>
  <c r="DS230" i="2" s="1"/>
  <c r="DF230" i="2"/>
  <c r="DJ230" i="2" s="1"/>
  <c r="BO230" i="2"/>
  <c r="BN230" i="2"/>
  <c r="BM230" i="2"/>
  <c r="BL230" i="2"/>
  <c r="BK230" i="2"/>
  <c r="BJ230" i="2"/>
  <c r="BI230" i="2"/>
  <c r="AT230" i="2"/>
  <c r="EA229" i="2"/>
  <c r="EB229" i="2" s="1"/>
  <c r="DY229" i="2"/>
  <c r="DZ229" i="2" s="1"/>
  <c r="DW229" i="2"/>
  <c r="DX229" i="2" s="1"/>
  <c r="DU229" i="2"/>
  <c r="DV229" i="2" s="1"/>
  <c r="EC229" i="2" s="1"/>
  <c r="CR229" i="2" s="1"/>
  <c r="CT229" i="2" s="1"/>
  <c r="DE229" i="2" s="1"/>
  <c r="DQ229" i="2"/>
  <c r="DR229" i="2" s="1"/>
  <c r="DS229" i="2" s="1"/>
  <c r="DF229" i="2"/>
  <c r="DJ229" i="2" s="1"/>
  <c r="BO229" i="2"/>
  <c r="BN229" i="2"/>
  <c r="BM229" i="2"/>
  <c r="BL229" i="2"/>
  <c r="BK229" i="2"/>
  <c r="BJ229" i="2"/>
  <c r="BI229" i="2"/>
  <c r="AT229" i="2"/>
  <c r="EA228" i="2"/>
  <c r="EB228" i="2" s="1"/>
  <c r="DY228" i="2"/>
  <c r="DZ228" i="2" s="1"/>
  <c r="DW228" i="2"/>
  <c r="DX228" i="2" s="1"/>
  <c r="DU228" i="2"/>
  <c r="DV228" i="2" s="1"/>
  <c r="EC228" i="2" s="1"/>
  <c r="CR228" i="2" s="1"/>
  <c r="CT228" i="2" s="1"/>
  <c r="DB228" i="2" s="1"/>
  <c r="DQ228" i="2"/>
  <c r="DR228" i="2" s="1"/>
  <c r="DS228" i="2" s="1"/>
  <c r="DF228" i="2"/>
  <c r="DJ228" i="2" s="1"/>
  <c r="BO228" i="2"/>
  <c r="BN228" i="2"/>
  <c r="BM228" i="2"/>
  <c r="BL228" i="2"/>
  <c r="BK228" i="2"/>
  <c r="BJ228" i="2"/>
  <c r="BI228" i="2"/>
  <c r="AT228" i="2"/>
  <c r="EA227" i="2"/>
  <c r="EB227" i="2" s="1"/>
  <c r="DY227" i="2"/>
  <c r="DZ227" i="2" s="1"/>
  <c r="DW227" i="2"/>
  <c r="DX227" i="2" s="1"/>
  <c r="DU227" i="2"/>
  <c r="DV227" i="2" s="1"/>
  <c r="EC227" i="2" s="1"/>
  <c r="CR227" i="2" s="1"/>
  <c r="CT227" i="2" s="1"/>
  <c r="DB227" i="2" s="1"/>
  <c r="DQ227" i="2"/>
  <c r="DR227" i="2" s="1"/>
  <c r="DS227" i="2" s="1"/>
  <c r="DF227" i="2"/>
  <c r="DJ227" i="2" s="1"/>
  <c r="BO227" i="2"/>
  <c r="BN227" i="2"/>
  <c r="BM227" i="2"/>
  <c r="BL227" i="2"/>
  <c r="BK227" i="2"/>
  <c r="BJ227" i="2"/>
  <c r="BI227" i="2"/>
  <c r="AT227" i="2"/>
  <c r="EA226" i="2"/>
  <c r="EB226" i="2" s="1"/>
  <c r="DY226" i="2"/>
  <c r="DZ226" i="2" s="1"/>
  <c r="DW226" i="2"/>
  <c r="DX226" i="2" s="1"/>
  <c r="DU226" i="2"/>
  <c r="DV226" i="2" s="1"/>
  <c r="EC226" i="2" s="1"/>
  <c r="CR226" i="2" s="1"/>
  <c r="CT226" i="2" s="1"/>
  <c r="DN226" i="2" s="1"/>
  <c r="DO226" i="2" s="1"/>
  <c r="DQ226" i="2"/>
  <c r="DR226" i="2" s="1"/>
  <c r="DS226" i="2" s="1"/>
  <c r="DF226" i="2"/>
  <c r="DJ226" i="2" s="1"/>
  <c r="BO226" i="2"/>
  <c r="BN226" i="2"/>
  <c r="BM226" i="2"/>
  <c r="BL226" i="2"/>
  <c r="BK226" i="2"/>
  <c r="BJ226" i="2"/>
  <c r="BI226" i="2"/>
  <c r="AT226" i="2"/>
  <c r="EA225" i="2"/>
  <c r="EB225" i="2" s="1"/>
  <c r="DY225" i="2"/>
  <c r="DZ225" i="2" s="1"/>
  <c r="DW225" i="2"/>
  <c r="DX225" i="2" s="1"/>
  <c r="DU225" i="2"/>
  <c r="DV225" i="2" s="1"/>
  <c r="EC225" i="2" s="1"/>
  <c r="CR225" i="2" s="1"/>
  <c r="CT225" i="2" s="1"/>
  <c r="DQ225" i="2"/>
  <c r="DR225" i="2" s="1"/>
  <c r="DS225" i="2" s="1"/>
  <c r="DF225" i="2"/>
  <c r="DJ225" i="2" s="1"/>
  <c r="BO225" i="2"/>
  <c r="BN225" i="2"/>
  <c r="BM225" i="2"/>
  <c r="BL225" i="2"/>
  <c r="BK225" i="2"/>
  <c r="BJ225" i="2"/>
  <c r="BI225" i="2"/>
  <c r="AT225" i="2"/>
  <c r="EA224" i="2"/>
  <c r="EB224" i="2" s="1"/>
  <c r="DY224" i="2"/>
  <c r="DZ224" i="2" s="1"/>
  <c r="DW224" i="2"/>
  <c r="DX224" i="2" s="1"/>
  <c r="DU224" i="2"/>
  <c r="DV224" i="2" s="1"/>
  <c r="EC224" i="2" s="1"/>
  <c r="CR224" i="2" s="1"/>
  <c r="CT224" i="2" s="1"/>
  <c r="DQ224" i="2"/>
  <c r="DR224" i="2" s="1"/>
  <c r="DS224" i="2" s="1"/>
  <c r="DF224" i="2"/>
  <c r="DJ224" i="2" s="1"/>
  <c r="BO224" i="2"/>
  <c r="BN224" i="2"/>
  <c r="BM224" i="2"/>
  <c r="BL224" i="2"/>
  <c r="BK224" i="2"/>
  <c r="BJ224" i="2"/>
  <c r="BI224" i="2"/>
  <c r="AT224" i="2"/>
  <c r="EA223" i="2"/>
  <c r="EB223" i="2" s="1"/>
  <c r="DY223" i="2"/>
  <c r="DZ223" i="2" s="1"/>
  <c r="DW223" i="2"/>
  <c r="DX223" i="2" s="1"/>
  <c r="DU223" i="2"/>
  <c r="DV223" i="2" s="1"/>
  <c r="EC223" i="2" s="1"/>
  <c r="CR223" i="2" s="1"/>
  <c r="CT223" i="2" s="1"/>
  <c r="DE223" i="2" s="1"/>
  <c r="DQ223" i="2"/>
  <c r="DR223" i="2" s="1"/>
  <c r="DS223" i="2" s="1"/>
  <c r="DF223" i="2"/>
  <c r="DJ223" i="2" s="1"/>
  <c r="BO223" i="2"/>
  <c r="BN223" i="2"/>
  <c r="BM223" i="2"/>
  <c r="BL223" i="2"/>
  <c r="BK223" i="2"/>
  <c r="BJ223" i="2"/>
  <c r="BI223" i="2"/>
  <c r="AT223" i="2"/>
  <c r="EA222" i="2"/>
  <c r="EB222" i="2" s="1"/>
  <c r="DY222" i="2"/>
  <c r="DZ222" i="2" s="1"/>
  <c r="DW222" i="2"/>
  <c r="DX222" i="2" s="1"/>
  <c r="DU222" i="2"/>
  <c r="DV222" i="2" s="1"/>
  <c r="EC222" i="2" s="1"/>
  <c r="CR222" i="2" s="1"/>
  <c r="CT222" i="2" s="1"/>
  <c r="DQ222" i="2"/>
  <c r="DR222" i="2" s="1"/>
  <c r="DS222" i="2" s="1"/>
  <c r="DF222" i="2"/>
  <c r="DJ222" i="2" s="1"/>
  <c r="BO222" i="2"/>
  <c r="BN222" i="2"/>
  <c r="BM222" i="2"/>
  <c r="BL222" i="2"/>
  <c r="BK222" i="2"/>
  <c r="BJ222" i="2"/>
  <c r="BI222" i="2"/>
  <c r="AT222" i="2"/>
  <c r="EA221" i="2"/>
  <c r="EB221" i="2" s="1"/>
  <c r="DY221" i="2"/>
  <c r="DZ221" i="2" s="1"/>
  <c r="DW221" i="2"/>
  <c r="DX221" i="2" s="1"/>
  <c r="DU221" i="2"/>
  <c r="DV221" i="2" s="1"/>
  <c r="EC221" i="2" s="1"/>
  <c r="CR221" i="2" s="1"/>
  <c r="CT221" i="2" s="1"/>
  <c r="DE221" i="2" s="1"/>
  <c r="DQ221" i="2"/>
  <c r="DR221" i="2" s="1"/>
  <c r="DS221" i="2" s="1"/>
  <c r="DF221" i="2"/>
  <c r="DJ221" i="2" s="1"/>
  <c r="BO221" i="2"/>
  <c r="BN221" i="2"/>
  <c r="BM221" i="2"/>
  <c r="BL221" i="2"/>
  <c r="BK221" i="2"/>
  <c r="BJ221" i="2"/>
  <c r="BI221" i="2"/>
  <c r="AT221" i="2"/>
  <c r="EA220" i="2"/>
  <c r="EB220" i="2" s="1"/>
  <c r="DY220" i="2"/>
  <c r="DZ220" i="2" s="1"/>
  <c r="DW220" i="2"/>
  <c r="DX220" i="2" s="1"/>
  <c r="DU220" i="2"/>
  <c r="DV220" i="2" s="1"/>
  <c r="EC220" i="2" s="1"/>
  <c r="CR220" i="2" s="1"/>
  <c r="CT220" i="2" s="1"/>
  <c r="DB220" i="2" s="1"/>
  <c r="DQ220" i="2"/>
  <c r="DR220" i="2" s="1"/>
  <c r="DS220" i="2" s="1"/>
  <c r="DF220" i="2"/>
  <c r="DJ220" i="2" s="1"/>
  <c r="BO220" i="2"/>
  <c r="BN220" i="2"/>
  <c r="BM220" i="2"/>
  <c r="BL220" i="2"/>
  <c r="BK220" i="2"/>
  <c r="BJ220" i="2"/>
  <c r="BI220" i="2"/>
  <c r="AT220" i="2"/>
  <c r="EA219" i="2"/>
  <c r="EB219" i="2" s="1"/>
  <c r="DY219" i="2"/>
  <c r="DZ219" i="2" s="1"/>
  <c r="DW219" i="2"/>
  <c r="DX219" i="2" s="1"/>
  <c r="DU219" i="2"/>
  <c r="DV219" i="2" s="1"/>
  <c r="EC219" i="2" s="1"/>
  <c r="CR219" i="2" s="1"/>
  <c r="CT219" i="2" s="1"/>
  <c r="DN219" i="2" s="1"/>
  <c r="DO219" i="2" s="1"/>
  <c r="DQ219" i="2"/>
  <c r="DR219" i="2" s="1"/>
  <c r="DS219" i="2" s="1"/>
  <c r="DF219" i="2"/>
  <c r="DJ219" i="2" s="1"/>
  <c r="BO219" i="2"/>
  <c r="BN219" i="2"/>
  <c r="BM219" i="2"/>
  <c r="BL219" i="2"/>
  <c r="BK219" i="2"/>
  <c r="BJ219" i="2"/>
  <c r="BI219" i="2"/>
  <c r="AT219" i="2"/>
  <c r="EA218" i="2"/>
  <c r="EB218" i="2" s="1"/>
  <c r="DY218" i="2"/>
  <c r="DZ218" i="2" s="1"/>
  <c r="DW218" i="2"/>
  <c r="DX218" i="2" s="1"/>
  <c r="DU218" i="2"/>
  <c r="DV218" i="2" s="1"/>
  <c r="EC218" i="2" s="1"/>
  <c r="CR218" i="2" s="1"/>
  <c r="CT218" i="2" s="1"/>
  <c r="DN218" i="2" s="1"/>
  <c r="DO218" i="2" s="1"/>
  <c r="DQ218" i="2"/>
  <c r="DR218" i="2" s="1"/>
  <c r="DS218" i="2" s="1"/>
  <c r="DF218" i="2"/>
  <c r="DJ218" i="2" s="1"/>
  <c r="BO218" i="2"/>
  <c r="BN218" i="2"/>
  <c r="BM218" i="2"/>
  <c r="BL218" i="2"/>
  <c r="BK218" i="2"/>
  <c r="BJ218" i="2"/>
  <c r="BI218" i="2"/>
  <c r="AT218" i="2"/>
  <c r="EA217" i="2"/>
  <c r="EB217" i="2" s="1"/>
  <c r="DY217" i="2"/>
  <c r="DZ217" i="2" s="1"/>
  <c r="DW217" i="2"/>
  <c r="DX217" i="2" s="1"/>
  <c r="DU217" i="2"/>
  <c r="DV217" i="2" s="1"/>
  <c r="EC217" i="2" s="1"/>
  <c r="CR217" i="2" s="1"/>
  <c r="CT217" i="2" s="1"/>
  <c r="DE217" i="2" s="1"/>
  <c r="DQ217" i="2"/>
  <c r="DR217" i="2" s="1"/>
  <c r="DS217" i="2" s="1"/>
  <c r="DF217" i="2"/>
  <c r="DJ217" i="2" s="1"/>
  <c r="BO217" i="2"/>
  <c r="BN217" i="2"/>
  <c r="BM217" i="2"/>
  <c r="BL217" i="2"/>
  <c r="BK217" i="2"/>
  <c r="BJ217" i="2"/>
  <c r="BI217" i="2"/>
  <c r="AT217" i="2"/>
  <c r="EA216" i="2"/>
  <c r="EB216" i="2" s="1"/>
  <c r="DY216" i="2"/>
  <c r="DZ216" i="2" s="1"/>
  <c r="DW216" i="2"/>
  <c r="DX216" i="2" s="1"/>
  <c r="DU216" i="2"/>
  <c r="DV216" i="2" s="1"/>
  <c r="EC216" i="2" s="1"/>
  <c r="CR216" i="2" s="1"/>
  <c r="CT216" i="2" s="1"/>
  <c r="DQ216" i="2"/>
  <c r="DR216" i="2" s="1"/>
  <c r="DS216" i="2" s="1"/>
  <c r="DF216" i="2"/>
  <c r="DJ216" i="2" s="1"/>
  <c r="BO216" i="2"/>
  <c r="BN216" i="2"/>
  <c r="BM216" i="2"/>
  <c r="BL216" i="2"/>
  <c r="BK216" i="2"/>
  <c r="BJ216" i="2"/>
  <c r="BI216" i="2"/>
  <c r="AT216" i="2"/>
  <c r="EA215" i="2"/>
  <c r="EB215" i="2" s="1"/>
  <c r="DY215" i="2"/>
  <c r="DZ215" i="2" s="1"/>
  <c r="DW215" i="2"/>
  <c r="DX215" i="2" s="1"/>
  <c r="DU215" i="2"/>
  <c r="DV215" i="2" s="1"/>
  <c r="EC215" i="2" s="1"/>
  <c r="CR215" i="2" s="1"/>
  <c r="CT215" i="2" s="1"/>
  <c r="DE215" i="2" s="1"/>
  <c r="DQ215" i="2"/>
  <c r="DR215" i="2" s="1"/>
  <c r="DS215" i="2" s="1"/>
  <c r="DF215" i="2"/>
  <c r="DJ215" i="2" s="1"/>
  <c r="BO215" i="2"/>
  <c r="BN215" i="2"/>
  <c r="BM215" i="2"/>
  <c r="BL215" i="2"/>
  <c r="BK215" i="2"/>
  <c r="BJ215" i="2"/>
  <c r="BI215" i="2"/>
  <c r="AT215" i="2"/>
  <c r="EA214" i="2"/>
  <c r="EB214" i="2" s="1"/>
  <c r="DY214" i="2"/>
  <c r="DZ214" i="2" s="1"/>
  <c r="DW214" i="2"/>
  <c r="DX214" i="2" s="1"/>
  <c r="DU214" i="2"/>
  <c r="DV214" i="2" s="1"/>
  <c r="EC214" i="2" s="1"/>
  <c r="CR214" i="2" s="1"/>
  <c r="CT214" i="2" s="1"/>
  <c r="DE214" i="2" s="1"/>
  <c r="DQ214" i="2"/>
  <c r="DR214" i="2" s="1"/>
  <c r="DS214" i="2" s="1"/>
  <c r="DF214" i="2"/>
  <c r="DJ214" i="2" s="1"/>
  <c r="BO214" i="2"/>
  <c r="BN214" i="2"/>
  <c r="BM214" i="2"/>
  <c r="BL214" i="2"/>
  <c r="BK214" i="2"/>
  <c r="BJ214" i="2"/>
  <c r="BI214" i="2"/>
  <c r="AT214" i="2"/>
  <c r="EA213" i="2"/>
  <c r="EB213" i="2" s="1"/>
  <c r="DY213" i="2"/>
  <c r="DZ213" i="2" s="1"/>
  <c r="DW213" i="2"/>
  <c r="DX213" i="2" s="1"/>
  <c r="DU213" i="2"/>
  <c r="DV213" i="2" s="1"/>
  <c r="EC213" i="2" s="1"/>
  <c r="CR213" i="2" s="1"/>
  <c r="CT213" i="2" s="1"/>
  <c r="DQ213" i="2"/>
  <c r="DR213" i="2" s="1"/>
  <c r="DS213" i="2" s="1"/>
  <c r="DF213" i="2"/>
  <c r="DJ213" i="2" s="1"/>
  <c r="BO213" i="2"/>
  <c r="BN213" i="2"/>
  <c r="BM213" i="2"/>
  <c r="BL213" i="2"/>
  <c r="BK213" i="2"/>
  <c r="BJ213" i="2"/>
  <c r="BI213" i="2"/>
  <c r="AT213" i="2"/>
  <c r="EA212" i="2"/>
  <c r="EB212" i="2" s="1"/>
  <c r="DY212" i="2"/>
  <c r="DZ212" i="2" s="1"/>
  <c r="DW212" i="2"/>
  <c r="DX212" i="2" s="1"/>
  <c r="DU212" i="2"/>
  <c r="DV212" i="2" s="1"/>
  <c r="EC212" i="2" s="1"/>
  <c r="CR212" i="2" s="1"/>
  <c r="CT212" i="2" s="1"/>
  <c r="DN212" i="2" s="1"/>
  <c r="DO212" i="2" s="1"/>
  <c r="DQ212" i="2"/>
  <c r="DR212" i="2" s="1"/>
  <c r="DS212" i="2" s="1"/>
  <c r="DF212" i="2"/>
  <c r="DJ212" i="2" s="1"/>
  <c r="BO212" i="2"/>
  <c r="BN212" i="2"/>
  <c r="BM212" i="2"/>
  <c r="BL212" i="2"/>
  <c r="BK212" i="2"/>
  <c r="BJ212" i="2"/>
  <c r="BI212" i="2"/>
  <c r="AT212" i="2"/>
  <c r="EA211" i="2"/>
  <c r="EB211" i="2" s="1"/>
  <c r="DY211" i="2"/>
  <c r="DZ211" i="2" s="1"/>
  <c r="DW211" i="2"/>
  <c r="DX211" i="2" s="1"/>
  <c r="DU211" i="2"/>
  <c r="DV211" i="2" s="1"/>
  <c r="EC211" i="2" s="1"/>
  <c r="CR211" i="2" s="1"/>
  <c r="CT211" i="2" s="1"/>
  <c r="DN211" i="2" s="1"/>
  <c r="DO211" i="2" s="1"/>
  <c r="DQ211" i="2"/>
  <c r="DR211" i="2" s="1"/>
  <c r="DS211" i="2" s="1"/>
  <c r="DF211" i="2"/>
  <c r="DJ211" i="2" s="1"/>
  <c r="BO211" i="2"/>
  <c r="BN211" i="2"/>
  <c r="BM211" i="2"/>
  <c r="BL211" i="2"/>
  <c r="BK211" i="2"/>
  <c r="BJ211" i="2"/>
  <c r="BI211" i="2"/>
  <c r="AT211" i="2"/>
  <c r="EA210" i="2"/>
  <c r="EB210" i="2" s="1"/>
  <c r="DY210" i="2"/>
  <c r="DZ210" i="2" s="1"/>
  <c r="DW210" i="2"/>
  <c r="DX210" i="2" s="1"/>
  <c r="DU210" i="2"/>
  <c r="DV210" i="2" s="1"/>
  <c r="EC210" i="2" s="1"/>
  <c r="CR210" i="2" s="1"/>
  <c r="CT210" i="2" s="1"/>
  <c r="DN210" i="2" s="1"/>
  <c r="DO210" i="2" s="1"/>
  <c r="DQ210" i="2"/>
  <c r="DR210" i="2" s="1"/>
  <c r="DS210" i="2" s="1"/>
  <c r="DF210" i="2"/>
  <c r="DJ210" i="2" s="1"/>
  <c r="BO210" i="2"/>
  <c r="BN210" i="2"/>
  <c r="BM210" i="2"/>
  <c r="BL210" i="2"/>
  <c r="BK210" i="2"/>
  <c r="BJ210" i="2"/>
  <c r="BI210" i="2"/>
  <c r="AT210" i="2"/>
  <c r="EA209" i="2"/>
  <c r="EB209" i="2" s="1"/>
  <c r="DY209" i="2"/>
  <c r="DZ209" i="2" s="1"/>
  <c r="DW209" i="2"/>
  <c r="DX209" i="2" s="1"/>
  <c r="DU209" i="2"/>
  <c r="DV209" i="2" s="1"/>
  <c r="EC209" i="2" s="1"/>
  <c r="CR209" i="2" s="1"/>
  <c r="CT209" i="2" s="1"/>
  <c r="DQ209" i="2"/>
  <c r="DR209" i="2" s="1"/>
  <c r="DS209" i="2" s="1"/>
  <c r="DF209" i="2"/>
  <c r="DJ209" i="2" s="1"/>
  <c r="BO209" i="2"/>
  <c r="BN209" i="2"/>
  <c r="BM209" i="2"/>
  <c r="BL209" i="2"/>
  <c r="BK209" i="2"/>
  <c r="BJ209" i="2"/>
  <c r="BI209" i="2"/>
  <c r="AT209" i="2"/>
  <c r="EA208" i="2"/>
  <c r="EB208" i="2" s="1"/>
  <c r="DY208" i="2"/>
  <c r="DZ208" i="2" s="1"/>
  <c r="DW208" i="2"/>
  <c r="DX208" i="2" s="1"/>
  <c r="DU208" i="2"/>
  <c r="DV208" i="2" s="1"/>
  <c r="EC208" i="2" s="1"/>
  <c r="CR208" i="2" s="1"/>
  <c r="CT208" i="2" s="1"/>
  <c r="DE208" i="2" s="1"/>
  <c r="DQ208" i="2"/>
  <c r="DR208" i="2" s="1"/>
  <c r="DS208" i="2" s="1"/>
  <c r="DF208" i="2"/>
  <c r="DJ208" i="2" s="1"/>
  <c r="BO208" i="2"/>
  <c r="BN208" i="2"/>
  <c r="BM208" i="2"/>
  <c r="BL208" i="2"/>
  <c r="BK208" i="2"/>
  <c r="BJ208" i="2"/>
  <c r="BI208" i="2"/>
  <c r="AT208" i="2"/>
  <c r="EA207" i="2"/>
  <c r="EB207" i="2" s="1"/>
  <c r="DY207" i="2"/>
  <c r="DZ207" i="2" s="1"/>
  <c r="DW207" i="2"/>
  <c r="DX207" i="2" s="1"/>
  <c r="DU207" i="2"/>
  <c r="DV207" i="2" s="1"/>
  <c r="EC207" i="2" s="1"/>
  <c r="CR207" i="2" s="1"/>
  <c r="CT207" i="2" s="1"/>
  <c r="DQ207" i="2"/>
  <c r="DR207" i="2" s="1"/>
  <c r="DS207" i="2" s="1"/>
  <c r="DF207" i="2"/>
  <c r="DJ207" i="2" s="1"/>
  <c r="BO207" i="2"/>
  <c r="BN207" i="2"/>
  <c r="BM207" i="2"/>
  <c r="BL207" i="2"/>
  <c r="BK207" i="2"/>
  <c r="BJ207" i="2"/>
  <c r="BI207" i="2"/>
  <c r="AT207" i="2"/>
  <c r="EA206" i="2"/>
  <c r="EB206" i="2" s="1"/>
  <c r="DY206" i="2"/>
  <c r="DZ206" i="2" s="1"/>
  <c r="DW206" i="2"/>
  <c r="DX206" i="2" s="1"/>
  <c r="DU206" i="2"/>
  <c r="DV206" i="2" s="1"/>
  <c r="EC206" i="2" s="1"/>
  <c r="CR206" i="2" s="1"/>
  <c r="CT206" i="2" s="1"/>
  <c r="DQ206" i="2"/>
  <c r="DR206" i="2" s="1"/>
  <c r="DS206" i="2" s="1"/>
  <c r="DF206" i="2"/>
  <c r="DJ206" i="2" s="1"/>
  <c r="BO206" i="2"/>
  <c r="BN206" i="2"/>
  <c r="BM206" i="2"/>
  <c r="BL206" i="2"/>
  <c r="BK206" i="2"/>
  <c r="BJ206" i="2"/>
  <c r="BI206" i="2"/>
  <c r="AT206" i="2"/>
  <c r="EA205" i="2"/>
  <c r="EB205" i="2" s="1"/>
  <c r="DY205" i="2"/>
  <c r="DZ205" i="2" s="1"/>
  <c r="DW205" i="2"/>
  <c r="DX205" i="2" s="1"/>
  <c r="DU205" i="2"/>
  <c r="DV205" i="2" s="1"/>
  <c r="EC205" i="2" s="1"/>
  <c r="CR205" i="2" s="1"/>
  <c r="CT205" i="2" s="1"/>
  <c r="DQ205" i="2"/>
  <c r="DR205" i="2" s="1"/>
  <c r="DS205" i="2" s="1"/>
  <c r="DF205" i="2"/>
  <c r="DJ205" i="2" s="1"/>
  <c r="BO205" i="2"/>
  <c r="BN205" i="2"/>
  <c r="BM205" i="2"/>
  <c r="BL205" i="2"/>
  <c r="BK205" i="2"/>
  <c r="BJ205" i="2"/>
  <c r="BI205" i="2"/>
  <c r="AT205" i="2"/>
  <c r="EA204" i="2"/>
  <c r="EB204" i="2" s="1"/>
  <c r="DY204" i="2"/>
  <c r="DZ204" i="2" s="1"/>
  <c r="DW204" i="2"/>
  <c r="DX204" i="2" s="1"/>
  <c r="DU204" i="2"/>
  <c r="DV204" i="2" s="1"/>
  <c r="EC204" i="2" s="1"/>
  <c r="CR204" i="2" s="1"/>
  <c r="CT204" i="2" s="1"/>
  <c r="DE204" i="2" s="1"/>
  <c r="DQ204" i="2"/>
  <c r="DR204" i="2" s="1"/>
  <c r="DS204" i="2" s="1"/>
  <c r="DF204" i="2"/>
  <c r="DJ204" i="2" s="1"/>
  <c r="BO204" i="2"/>
  <c r="BN204" i="2"/>
  <c r="BM204" i="2"/>
  <c r="BL204" i="2"/>
  <c r="BK204" i="2"/>
  <c r="BJ204" i="2"/>
  <c r="BI204" i="2"/>
  <c r="AT204" i="2"/>
  <c r="EA203" i="2"/>
  <c r="EB203" i="2" s="1"/>
  <c r="DY203" i="2"/>
  <c r="DZ203" i="2" s="1"/>
  <c r="DW203" i="2"/>
  <c r="DX203" i="2" s="1"/>
  <c r="DU203" i="2"/>
  <c r="DV203" i="2" s="1"/>
  <c r="EC203" i="2" s="1"/>
  <c r="CR203" i="2" s="1"/>
  <c r="CT203" i="2" s="1"/>
  <c r="DN203" i="2" s="1"/>
  <c r="DO203" i="2" s="1"/>
  <c r="DQ203" i="2"/>
  <c r="DR203" i="2" s="1"/>
  <c r="DS203" i="2" s="1"/>
  <c r="DF203" i="2"/>
  <c r="DJ203" i="2" s="1"/>
  <c r="BO203" i="2"/>
  <c r="BN203" i="2"/>
  <c r="BM203" i="2"/>
  <c r="BL203" i="2"/>
  <c r="BK203" i="2"/>
  <c r="BJ203" i="2"/>
  <c r="BI203" i="2"/>
  <c r="AT203" i="2"/>
  <c r="EA202" i="2"/>
  <c r="EB202" i="2" s="1"/>
  <c r="DY202" i="2"/>
  <c r="DZ202" i="2" s="1"/>
  <c r="DW202" i="2"/>
  <c r="DX202" i="2" s="1"/>
  <c r="DU202" i="2"/>
  <c r="DV202" i="2" s="1"/>
  <c r="EC202" i="2" s="1"/>
  <c r="CR202" i="2" s="1"/>
  <c r="CT202" i="2" s="1"/>
  <c r="DQ202" i="2"/>
  <c r="DR202" i="2" s="1"/>
  <c r="DS202" i="2" s="1"/>
  <c r="DF202" i="2"/>
  <c r="DJ202" i="2" s="1"/>
  <c r="BO202" i="2"/>
  <c r="BN202" i="2"/>
  <c r="BM202" i="2"/>
  <c r="BL202" i="2"/>
  <c r="BK202" i="2"/>
  <c r="BJ202" i="2"/>
  <c r="BI202" i="2"/>
  <c r="AT202" i="2"/>
  <c r="EA201" i="2"/>
  <c r="EB201" i="2" s="1"/>
  <c r="DY201" i="2"/>
  <c r="DZ201" i="2" s="1"/>
  <c r="DW201" i="2"/>
  <c r="DX201" i="2" s="1"/>
  <c r="DU201" i="2"/>
  <c r="DV201" i="2" s="1"/>
  <c r="EC201" i="2" s="1"/>
  <c r="CR201" i="2" s="1"/>
  <c r="CT201" i="2" s="1"/>
  <c r="DQ201" i="2"/>
  <c r="DR201" i="2" s="1"/>
  <c r="DS201" i="2" s="1"/>
  <c r="DF201" i="2"/>
  <c r="DJ201" i="2" s="1"/>
  <c r="BO201" i="2"/>
  <c r="BN201" i="2"/>
  <c r="BM201" i="2"/>
  <c r="BL201" i="2"/>
  <c r="BK201" i="2"/>
  <c r="BJ201" i="2"/>
  <c r="BI201" i="2"/>
  <c r="AT201" i="2"/>
  <c r="EA200" i="2"/>
  <c r="EB200" i="2" s="1"/>
  <c r="DY200" i="2"/>
  <c r="DZ200" i="2" s="1"/>
  <c r="DW200" i="2"/>
  <c r="DX200" i="2" s="1"/>
  <c r="DU200" i="2"/>
  <c r="DV200" i="2" s="1"/>
  <c r="EC200" i="2" s="1"/>
  <c r="CR200" i="2" s="1"/>
  <c r="CT200" i="2" s="1"/>
  <c r="DN200" i="2" s="1"/>
  <c r="DO200" i="2" s="1"/>
  <c r="DQ200" i="2"/>
  <c r="DR200" i="2" s="1"/>
  <c r="DS200" i="2" s="1"/>
  <c r="DF200" i="2"/>
  <c r="DJ200" i="2" s="1"/>
  <c r="BO200" i="2"/>
  <c r="BN200" i="2"/>
  <c r="BM200" i="2"/>
  <c r="BL200" i="2"/>
  <c r="BK200" i="2"/>
  <c r="BJ200" i="2"/>
  <c r="BI200" i="2"/>
  <c r="AT200" i="2"/>
  <c r="EA199" i="2"/>
  <c r="EB199" i="2" s="1"/>
  <c r="DY199" i="2"/>
  <c r="DZ199" i="2" s="1"/>
  <c r="DW199" i="2"/>
  <c r="DX199" i="2" s="1"/>
  <c r="DU199" i="2"/>
  <c r="DV199" i="2" s="1"/>
  <c r="EC199" i="2" s="1"/>
  <c r="CR199" i="2" s="1"/>
  <c r="CT199" i="2" s="1"/>
  <c r="DQ199" i="2"/>
  <c r="DR199" i="2" s="1"/>
  <c r="DS199" i="2" s="1"/>
  <c r="DF199" i="2"/>
  <c r="DJ199" i="2" s="1"/>
  <c r="BO199" i="2"/>
  <c r="BN199" i="2"/>
  <c r="BM199" i="2"/>
  <c r="BL199" i="2"/>
  <c r="BK199" i="2"/>
  <c r="BJ199" i="2"/>
  <c r="BI199" i="2"/>
  <c r="AT199" i="2"/>
  <c r="EA198" i="2"/>
  <c r="EB198" i="2" s="1"/>
  <c r="DY198" i="2"/>
  <c r="DZ198" i="2" s="1"/>
  <c r="DW198" i="2"/>
  <c r="DX198" i="2" s="1"/>
  <c r="DU198" i="2"/>
  <c r="DV198" i="2" s="1"/>
  <c r="EC198" i="2" s="1"/>
  <c r="CR198" i="2" s="1"/>
  <c r="CT198" i="2" s="1"/>
  <c r="DQ198" i="2"/>
  <c r="DR198" i="2" s="1"/>
  <c r="DS198" i="2" s="1"/>
  <c r="DF198" i="2"/>
  <c r="DJ198" i="2" s="1"/>
  <c r="BO198" i="2"/>
  <c r="BN198" i="2"/>
  <c r="BM198" i="2"/>
  <c r="BL198" i="2"/>
  <c r="BK198" i="2"/>
  <c r="BJ198" i="2"/>
  <c r="BI198" i="2"/>
  <c r="AT198" i="2"/>
  <c r="EA197" i="2"/>
  <c r="EB197" i="2" s="1"/>
  <c r="DY197" i="2"/>
  <c r="DZ197" i="2" s="1"/>
  <c r="DW197" i="2"/>
  <c r="DX197" i="2" s="1"/>
  <c r="DU197" i="2"/>
  <c r="DV197" i="2" s="1"/>
  <c r="EC197" i="2" s="1"/>
  <c r="CR197" i="2" s="1"/>
  <c r="CT197" i="2" s="1"/>
  <c r="DQ197" i="2"/>
  <c r="DR197" i="2" s="1"/>
  <c r="DS197" i="2" s="1"/>
  <c r="DF197" i="2"/>
  <c r="DJ197" i="2" s="1"/>
  <c r="BO197" i="2"/>
  <c r="BN197" i="2"/>
  <c r="BM197" i="2"/>
  <c r="BL197" i="2"/>
  <c r="BK197" i="2"/>
  <c r="BJ197" i="2"/>
  <c r="BI197" i="2"/>
  <c r="AT197" i="2"/>
  <c r="EA196" i="2"/>
  <c r="EB196" i="2" s="1"/>
  <c r="DY196" i="2"/>
  <c r="DZ196" i="2" s="1"/>
  <c r="DW196" i="2"/>
  <c r="DX196" i="2" s="1"/>
  <c r="DU196" i="2"/>
  <c r="DV196" i="2" s="1"/>
  <c r="EC196" i="2" s="1"/>
  <c r="CR196" i="2" s="1"/>
  <c r="CT196" i="2" s="1"/>
  <c r="DQ196" i="2"/>
  <c r="DR196" i="2" s="1"/>
  <c r="DS196" i="2" s="1"/>
  <c r="DF196" i="2"/>
  <c r="DJ196" i="2" s="1"/>
  <c r="BO196" i="2"/>
  <c r="BN196" i="2"/>
  <c r="BM196" i="2"/>
  <c r="BL196" i="2"/>
  <c r="BK196" i="2"/>
  <c r="BJ196" i="2"/>
  <c r="BI196" i="2"/>
  <c r="AT196" i="2"/>
  <c r="EA195" i="2"/>
  <c r="EB195" i="2" s="1"/>
  <c r="DY195" i="2"/>
  <c r="DZ195" i="2" s="1"/>
  <c r="DW195" i="2"/>
  <c r="DX195" i="2" s="1"/>
  <c r="DU195" i="2"/>
  <c r="DV195" i="2" s="1"/>
  <c r="EC195" i="2" s="1"/>
  <c r="CR195" i="2" s="1"/>
  <c r="CT195" i="2" s="1"/>
  <c r="DN195" i="2" s="1"/>
  <c r="DO195" i="2" s="1"/>
  <c r="DQ195" i="2"/>
  <c r="DR195" i="2" s="1"/>
  <c r="DS195" i="2" s="1"/>
  <c r="DF195" i="2"/>
  <c r="DJ195" i="2" s="1"/>
  <c r="BO195" i="2"/>
  <c r="BN195" i="2"/>
  <c r="BM195" i="2"/>
  <c r="BL195" i="2"/>
  <c r="BK195" i="2"/>
  <c r="BJ195" i="2"/>
  <c r="BI195" i="2"/>
  <c r="AT195" i="2"/>
  <c r="EA194" i="2"/>
  <c r="EB194" i="2" s="1"/>
  <c r="DY194" i="2"/>
  <c r="DZ194" i="2" s="1"/>
  <c r="DW194" i="2"/>
  <c r="DX194" i="2" s="1"/>
  <c r="DU194" i="2"/>
  <c r="DV194" i="2" s="1"/>
  <c r="EC194" i="2" s="1"/>
  <c r="CR194" i="2" s="1"/>
  <c r="CT194" i="2" s="1"/>
  <c r="DQ194" i="2"/>
  <c r="DR194" i="2" s="1"/>
  <c r="DS194" i="2" s="1"/>
  <c r="DF194" i="2"/>
  <c r="DJ194" i="2" s="1"/>
  <c r="BO194" i="2"/>
  <c r="BN194" i="2"/>
  <c r="BM194" i="2"/>
  <c r="BL194" i="2"/>
  <c r="BK194" i="2"/>
  <c r="BJ194" i="2"/>
  <c r="BI194" i="2"/>
  <c r="AT194" i="2"/>
  <c r="EA193" i="2"/>
  <c r="EB193" i="2" s="1"/>
  <c r="DY193" i="2"/>
  <c r="DZ193" i="2" s="1"/>
  <c r="DW193" i="2"/>
  <c r="DX193" i="2" s="1"/>
  <c r="DU193" i="2"/>
  <c r="DV193" i="2" s="1"/>
  <c r="EC193" i="2" s="1"/>
  <c r="CR193" i="2" s="1"/>
  <c r="CT193" i="2" s="1"/>
  <c r="DE193" i="2" s="1"/>
  <c r="DQ193" i="2"/>
  <c r="DR193" i="2" s="1"/>
  <c r="DS193" i="2" s="1"/>
  <c r="DF193" i="2"/>
  <c r="DJ193" i="2" s="1"/>
  <c r="BO193" i="2"/>
  <c r="BN193" i="2"/>
  <c r="BM193" i="2"/>
  <c r="BL193" i="2"/>
  <c r="BK193" i="2"/>
  <c r="BJ193" i="2"/>
  <c r="BI193" i="2"/>
  <c r="AT193" i="2"/>
  <c r="EA192" i="2"/>
  <c r="EB192" i="2" s="1"/>
  <c r="DY192" i="2"/>
  <c r="DZ192" i="2" s="1"/>
  <c r="DW192" i="2"/>
  <c r="DX192" i="2" s="1"/>
  <c r="DU192" i="2"/>
  <c r="DV192" i="2" s="1"/>
  <c r="EC192" i="2" s="1"/>
  <c r="CR192" i="2" s="1"/>
  <c r="CT192" i="2" s="1"/>
  <c r="DQ192" i="2"/>
  <c r="DR192" i="2" s="1"/>
  <c r="DS192" i="2" s="1"/>
  <c r="DF192" i="2"/>
  <c r="DJ192" i="2" s="1"/>
  <c r="BO192" i="2"/>
  <c r="BN192" i="2"/>
  <c r="BM192" i="2"/>
  <c r="BL192" i="2"/>
  <c r="BK192" i="2"/>
  <c r="BJ192" i="2"/>
  <c r="BI192" i="2"/>
  <c r="AT192" i="2"/>
  <c r="EA191" i="2"/>
  <c r="EB191" i="2" s="1"/>
  <c r="DY191" i="2"/>
  <c r="DZ191" i="2" s="1"/>
  <c r="DW191" i="2"/>
  <c r="DX191" i="2" s="1"/>
  <c r="DU191" i="2"/>
  <c r="DV191" i="2" s="1"/>
  <c r="EC191" i="2" s="1"/>
  <c r="CR191" i="2" s="1"/>
  <c r="CT191" i="2" s="1"/>
  <c r="DN191" i="2" s="1"/>
  <c r="DO191" i="2" s="1"/>
  <c r="DQ191" i="2"/>
  <c r="DR191" i="2" s="1"/>
  <c r="DS191" i="2" s="1"/>
  <c r="DF191" i="2"/>
  <c r="DJ191" i="2" s="1"/>
  <c r="BO191" i="2"/>
  <c r="BN191" i="2"/>
  <c r="BM191" i="2"/>
  <c r="BL191" i="2"/>
  <c r="BK191" i="2"/>
  <c r="BJ191" i="2"/>
  <c r="BI191" i="2"/>
  <c r="AT191" i="2"/>
  <c r="EA190" i="2"/>
  <c r="EB190" i="2" s="1"/>
  <c r="DY190" i="2"/>
  <c r="DZ190" i="2" s="1"/>
  <c r="DW190" i="2"/>
  <c r="DX190" i="2" s="1"/>
  <c r="DU190" i="2"/>
  <c r="DV190" i="2" s="1"/>
  <c r="EC190" i="2" s="1"/>
  <c r="CR190" i="2" s="1"/>
  <c r="CT190" i="2" s="1"/>
  <c r="DQ190" i="2"/>
  <c r="DR190" i="2" s="1"/>
  <c r="DS190" i="2" s="1"/>
  <c r="DF190" i="2"/>
  <c r="DJ190" i="2" s="1"/>
  <c r="BO190" i="2"/>
  <c r="BN190" i="2"/>
  <c r="BM190" i="2"/>
  <c r="BL190" i="2"/>
  <c r="BK190" i="2"/>
  <c r="BJ190" i="2"/>
  <c r="BI190" i="2"/>
  <c r="AT190" i="2"/>
  <c r="EA189" i="2"/>
  <c r="EB189" i="2" s="1"/>
  <c r="DY189" i="2"/>
  <c r="DZ189" i="2" s="1"/>
  <c r="DW189" i="2"/>
  <c r="DX189" i="2" s="1"/>
  <c r="DU189" i="2"/>
  <c r="DV189" i="2" s="1"/>
  <c r="EC189" i="2" s="1"/>
  <c r="CR189" i="2" s="1"/>
  <c r="CT189" i="2" s="1"/>
  <c r="DN189" i="2" s="1"/>
  <c r="DO189" i="2" s="1"/>
  <c r="DQ189" i="2"/>
  <c r="DR189" i="2" s="1"/>
  <c r="DS189" i="2" s="1"/>
  <c r="DF189" i="2"/>
  <c r="DJ189" i="2" s="1"/>
  <c r="BO189" i="2"/>
  <c r="BN189" i="2"/>
  <c r="BM189" i="2"/>
  <c r="BL189" i="2"/>
  <c r="BK189" i="2"/>
  <c r="BJ189" i="2"/>
  <c r="BI189" i="2"/>
  <c r="AT189" i="2"/>
  <c r="EA188" i="2"/>
  <c r="EB188" i="2" s="1"/>
  <c r="DY188" i="2"/>
  <c r="DZ188" i="2" s="1"/>
  <c r="DW188" i="2"/>
  <c r="DX188" i="2" s="1"/>
  <c r="DU188" i="2"/>
  <c r="DV188" i="2" s="1"/>
  <c r="EC188" i="2" s="1"/>
  <c r="CR188" i="2" s="1"/>
  <c r="CT188" i="2" s="1"/>
  <c r="DN188" i="2" s="1"/>
  <c r="DO188" i="2" s="1"/>
  <c r="DQ188" i="2"/>
  <c r="DR188" i="2" s="1"/>
  <c r="DS188" i="2" s="1"/>
  <c r="DF188" i="2"/>
  <c r="DJ188" i="2" s="1"/>
  <c r="BO188" i="2"/>
  <c r="BN188" i="2"/>
  <c r="BM188" i="2"/>
  <c r="BL188" i="2"/>
  <c r="BK188" i="2"/>
  <c r="BJ188" i="2"/>
  <c r="BI188" i="2"/>
  <c r="AT188" i="2"/>
  <c r="EA187" i="2"/>
  <c r="EB187" i="2" s="1"/>
  <c r="DY187" i="2"/>
  <c r="DZ187" i="2" s="1"/>
  <c r="DW187" i="2"/>
  <c r="DX187" i="2" s="1"/>
  <c r="DU187" i="2"/>
  <c r="DV187" i="2" s="1"/>
  <c r="EC187" i="2" s="1"/>
  <c r="CR187" i="2" s="1"/>
  <c r="CT187" i="2" s="1"/>
  <c r="DQ187" i="2"/>
  <c r="DR187" i="2" s="1"/>
  <c r="DS187" i="2" s="1"/>
  <c r="DF187" i="2"/>
  <c r="DJ187" i="2" s="1"/>
  <c r="BO187" i="2"/>
  <c r="BN187" i="2"/>
  <c r="BM187" i="2"/>
  <c r="BL187" i="2"/>
  <c r="BK187" i="2"/>
  <c r="BJ187" i="2"/>
  <c r="BI187" i="2"/>
  <c r="AT187" i="2"/>
  <c r="EA186" i="2"/>
  <c r="EB186" i="2" s="1"/>
  <c r="DY186" i="2"/>
  <c r="DZ186" i="2" s="1"/>
  <c r="DW186" i="2"/>
  <c r="DX186" i="2" s="1"/>
  <c r="DU186" i="2"/>
  <c r="DV186" i="2" s="1"/>
  <c r="EC186" i="2" s="1"/>
  <c r="CR186" i="2" s="1"/>
  <c r="CT186" i="2" s="1"/>
  <c r="DQ186" i="2"/>
  <c r="DR186" i="2" s="1"/>
  <c r="DS186" i="2" s="1"/>
  <c r="DF186" i="2"/>
  <c r="DJ186" i="2" s="1"/>
  <c r="BO186" i="2"/>
  <c r="BN186" i="2"/>
  <c r="BM186" i="2"/>
  <c r="BL186" i="2"/>
  <c r="BK186" i="2"/>
  <c r="BJ186" i="2"/>
  <c r="BI186" i="2"/>
  <c r="AT186" i="2"/>
  <c r="EA185" i="2"/>
  <c r="EB185" i="2" s="1"/>
  <c r="DY185" i="2"/>
  <c r="DZ185" i="2" s="1"/>
  <c r="DW185" i="2"/>
  <c r="DX185" i="2" s="1"/>
  <c r="DU185" i="2"/>
  <c r="DV185" i="2" s="1"/>
  <c r="EC185" i="2" s="1"/>
  <c r="CR185" i="2" s="1"/>
  <c r="CT185" i="2" s="1"/>
  <c r="DQ185" i="2"/>
  <c r="DR185" i="2" s="1"/>
  <c r="DS185" i="2" s="1"/>
  <c r="DF185" i="2"/>
  <c r="DJ185" i="2" s="1"/>
  <c r="BO185" i="2"/>
  <c r="BN185" i="2"/>
  <c r="BM185" i="2"/>
  <c r="BL185" i="2"/>
  <c r="BK185" i="2"/>
  <c r="BJ185" i="2"/>
  <c r="BI185" i="2"/>
  <c r="AT185" i="2"/>
  <c r="EA184" i="2"/>
  <c r="EB184" i="2" s="1"/>
  <c r="DY184" i="2"/>
  <c r="DZ184" i="2" s="1"/>
  <c r="DW184" i="2"/>
  <c r="DX184" i="2" s="1"/>
  <c r="DU184" i="2"/>
  <c r="DV184" i="2" s="1"/>
  <c r="EC184" i="2" s="1"/>
  <c r="CR184" i="2" s="1"/>
  <c r="CT184" i="2" s="1"/>
  <c r="DQ184" i="2"/>
  <c r="DR184" i="2" s="1"/>
  <c r="DS184" i="2" s="1"/>
  <c r="DF184" i="2"/>
  <c r="DJ184" i="2" s="1"/>
  <c r="BO184" i="2"/>
  <c r="BN184" i="2"/>
  <c r="BM184" i="2"/>
  <c r="BL184" i="2"/>
  <c r="BK184" i="2"/>
  <c r="BJ184" i="2"/>
  <c r="BI184" i="2"/>
  <c r="AT184" i="2"/>
  <c r="EA183" i="2"/>
  <c r="EB183" i="2" s="1"/>
  <c r="DY183" i="2"/>
  <c r="DZ183" i="2" s="1"/>
  <c r="DW183" i="2"/>
  <c r="DX183" i="2" s="1"/>
  <c r="DU183" i="2"/>
  <c r="DV183" i="2" s="1"/>
  <c r="EC183" i="2" s="1"/>
  <c r="CR183" i="2" s="1"/>
  <c r="CT183" i="2" s="1"/>
  <c r="DB183" i="2" s="1"/>
  <c r="DQ183" i="2"/>
  <c r="DR183" i="2" s="1"/>
  <c r="DS183" i="2" s="1"/>
  <c r="DF183" i="2"/>
  <c r="DJ183" i="2" s="1"/>
  <c r="BO183" i="2"/>
  <c r="BN183" i="2"/>
  <c r="BM183" i="2"/>
  <c r="BL183" i="2"/>
  <c r="BK183" i="2"/>
  <c r="BJ183" i="2"/>
  <c r="BI183" i="2"/>
  <c r="AT183" i="2"/>
  <c r="EA182" i="2"/>
  <c r="EB182" i="2" s="1"/>
  <c r="DY182" i="2"/>
  <c r="DZ182" i="2" s="1"/>
  <c r="DW182" i="2"/>
  <c r="DX182" i="2" s="1"/>
  <c r="DU182" i="2"/>
  <c r="DV182" i="2" s="1"/>
  <c r="EC182" i="2" s="1"/>
  <c r="CR182" i="2" s="1"/>
  <c r="CT182" i="2" s="1"/>
  <c r="DQ182" i="2"/>
  <c r="DR182" i="2" s="1"/>
  <c r="DS182" i="2" s="1"/>
  <c r="DF182" i="2"/>
  <c r="DJ182" i="2" s="1"/>
  <c r="BO182" i="2"/>
  <c r="BN182" i="2"/>
  <c r="BM182" i="2"/>
  <c r="BL182" i="2"/>
  <c r="BK182" i="2"/>
  <c r="BJ182" i="2"/>
  <c r="BI182" i="2"/>
  <c r="AT182" i="2"/>
  <c r="EA181" i="2"/>
  <c r="EB181" i="2" s="1"/>
  <c r="DY181" i="2"/>
  <c r="DZ181" i="2" s="1"/>
  <c r="DW181" i="2"/>
  <c r="DX181" i="2" s="1"/>
  <c r="DU181" i="2"/>
  <c r="DV181" i="2" s="1"/>
  <c r="EC181" i="2" s="1"/>
  <c r="CR181" i="2" s="1"/>
  <c r="CT181" i="2" s="1"/>
  <c r="DE181" i="2" s="1"/>
  <c r="DQ181" i="2"/>
  <c r="DR181" i="2" s="1"/>
  <c r="DS181" i="2" s="1"/>
  <c r="DF181" i="2"/>
  <c r="DJ181" i="2" s="1"/>
  <c r="BO181" i="2"/>
  <c r="BN181" i="2"/>
  <c r="BM181" i="2"/>
  <c r="BL181" i="2"/>
  <c r="BK181" i="2"/>
  <c r="BJ181" i="2"/>
  <c r="BI181" i="2"/>
  <c r="AT181" i="2"/>
  <c r="EA180" i="2"/>
  <c r="EB180" i="2" s="1"/>
  <c r="DY180" i="2"/>
  <c r="DZ180" i="2" s="1"/>
  <c r="DW180" i="2"/>
  <c r="DX180" i="2" s="1"/>
  <c r="DU180" i="2"/>
  <c r="DV180" i="2" s="1"/>
  <c r="EC180" i="2" s="1"/>
  <c r="CR180" i="2" s="1"/>
  <c r="CT180" i="2" s="1"/>
  <c r="DQ180" i="2"/>
  <c r="DR180" i="2" s="1"/>
  <c r="DS180" i="2" s="1"/>
  <c r="DF180" i="2"/>
  <c r="DJ180" i="2" s="1"/>
  <c r="BO180" i="2"/>
  <c r="BN180" i="2"/>
  <c r="BM180" i="2"/>
  <c r="BL180" i="2"/>
  <c r="BK180" i="2"/>
  <c r="BJ180" i="2"/>
  <c r="BI180" i="2"/>
  <c r="AT180" i="2"/>
  <c r="EA179" i="2"/>
  <c r="EB179" i="2" s="1"/>
  <c r="DY179" i="2"/>
  <c r="DZ179" i="2" s="1"/>
  <c r="DW179" i="2"/>
  <c r="DX179" i="2" s="1"/>
  <c r="DU179" i="2"/>
  <c r="DV179" i="2" s="1"/>
  <c r="EC179" i="2" s="1"/>
  <c r="CR179" i="2" s="1"/>
  <c r="CT179" i="2" s="1"/>
  <c r="DN179" i="2" s="1"/>
  <c r="DO179" i="2" s="1"/>
  <c r="DQ179" i="2"/>
  <c r="DR179" i="2" s="1"/>
  <c r="DS179" i="2" s="1"/>
  <c r="DF179" i="2"/>
  <c r="DJ179" i="2" s="1"/>
  <c r="BO179" i="2"/>
  <c r="BN179" i="2"/>
  <c r="BM179" i="2"/>
  <c r="BL179" i="2"/>
  <c r="BK179" i="2"/>
  <c r="BJ179" i="2"/>
  <c r="BI179" i="2"/>
  <c r="AT179" i="2"/>
  <c r="EA178" i="2"/>
  <c r="EB178" i="2" s="1"/>
  <c r="DY178" i="2"/>
  <c r="DZ178" i="2" s="1"/>
  <c r="DW178" i="2"/>
  <c r="DX178" i="2" s="1"/>
  <c r="DU178" i="2"/>
  <c r="DV178" i="2" s="1"/>
  <c r="EC178" i="2" s="1"/>
  <c r="CR178" i="2" s="1"/>
  <c r="CT178" i="2" s="1"/>
  <c r="DB178" i="2" s="1"/>
  <c r="DQ178" i="2"/>
  <c r="DR178" i="2" s="1"/>
  <c r="DS178" i="2" s="1"/>
  <c r="DF178" i="2"/>
  <c r="DJ178" i="2" s="1"/>
  <c r="BO178" i="2"/>
  <c r="BN178" i="2"/>
  <c r="BM178" i="2"/>
  <c r="BL178" i="2"/>
  <c r="BK178" i="2"/>
  <c r="BJ178" i="2"/>
  <c r="BI178" i="2"/>
  <c r="AT178" i="2"/>
  <c r="EA177" i="2"/>
  <c r="EB177" i="2" s="1"/>
  <c r="DY177" i="2"/>
  <c r="DZ177" i="2" s="1"/>
  <c r="DW177" i="2"/>
  <c r="DX177" i="2" s="1"/>
  <c r="DU177" i="2"/>
  <c r="DV177" i="2" s="1"/>
  <c r="EC177" i="2" s="1"/>
  <c r="CR177" i="2" s="1"/>
  <c r="CT177" i="2" s="1"/>
  <c r="DB177" i="2" s="1"/>
  <c r="DQ177" i="2"/>
  <c r="DR177" i="2" s="1"/>
  <c r="DS177" i="2" s="1"/>
  <c r="DF177" i="2"/>
  <c r="DJ177" i="2" s="1"/>
  <c r="BO177" i="2"/>
  <c r="BN177" i="2"/>
  <c r="BM177" i="2"/>
  <c r="BL177" i="2"/>
  <c r="BK177" i="2"/>
  <c r="BJ177" i="2"/>
  <c r="BI177" i="2"/>
  <c r="AT177" i="2"/>
  <c r="EA176" i="2"/>
  <c r="EB176" i="2" s="1"/>
  <c r="DY176" i="2"/>
  <c r="DZ176" i="2" s="1"/>
  <c r="DW176" i="2"/>
  <c r="DX176" i="2" s="1"/>
  <c r="DU176" i="2"/>
  <c r="DV176" i="2" s="1"/>
  <c r="EC176" i="2" s="1"/>
  <c r="CR176" i="2" s="1"/>
  <c r="CT176" i="2" s="1"/>
  <c r="DN176" i="2" s="1"/>
  <c r="DO176" i="2" s="1"/>
  <c r="DQ176" i="2"/>
  <c r="DR176" i="2" s="1"/>
  <c r="DS176" i="2" s="1"/>
  <c r="DF176" i="2"/>
  <c r="DJ176" i="2" s="1"/>
  <c r="BO176" i="2"/>
  <c r="BN176" i="2"/>
  <c r="BM176" i="2"/>
  <c r="BL176" i="2"/>
  <c r="BK176" i="2"/>
  <c r="BJ176" i="2"/>
  <c r="BI176" i="2"/>
  <c r="AT176" i="2"/>
  <c r="EA175" i="2"/>
  <c r="EB175" i="2" s="1"/>
  <c r="DY175" i="2"/>
  <c r="DZ175" i="2" s="1"/>
  <c r="DW175" i="2"/>
  <c r="DX175" i="2" s="1"/>
  <c r="DU175" i="2"/>
  <c r="DV175" i="2" s="1"/>
  <c r="EC175" i="2" s="1"/>
  <c r="CR175" i="2" s="1"/>
  <c r="CT175" i="2" s="1"/>
  <c r="DN175" i="2" s="1"/>
  <c r="DO175" i="2" s="1"/>
  <c r="DQ175" i="2"/>
  <c r="DR175" i="2" s="1"/>
  <c r="DS175" i="2" s="1"/>
  <c r="DF175" i="2"/>
  <c r="DJ175" i="2" s="1"/>
  <c r="BO175" i="2"/>
  <c r="BN175" i="2"/>
  <c r="BM175" i="2"/>
  <c r="BL175" i="2"/>
  <c r="BK175" i="2"/>
  <c r="BJ175" i="2"/>
  <c r="BI175" i="2"/>
  <c r="AT175" i="2"/>
  <c r="EA174" i="2"/>
  <c r="EB174" i="2" s="1"/>
  <c r="DY174" i="2"/>
  <c r="DZ174" i="2" s="1"/>
  <c r="DW174" i="2"/>
  <c r="DX174" i="2" s="1"/>
  <c r="DU174" i="2"/>
  <c r="DV174" i="2" s="1"/>
  <c r="EC174" i="2" s="1"/>
  <c r="CR174" i="2" s="1"/>
  <c r="CT174" i="2" s="1"/>
  <c r="DN174" i="2" s="1"/>
  <c r="DO174" i="2" s="1"/>
  <c r="DQ174" i="2"/>
  <c r="DR174" i="2" s="1"/>
  <c r="DS174" i="2" s="1"/>
  <c r="DF174" i="2"/>
  <c r="DJ174" i="2" s="1"/>
  <c r="BO174" i="2"/>
  <c r="BN174" i="2"/>
  <c r="BM174" i="2"/>
  <c r="BL174" i="2"/>
  <c r="BK174" i="2"/>
  <c r="BJ174" i="2"/>
  <c r="BI174" i="2"/>
  <c r="AT174" i="2"/>
  <c r="EA173" i="2"/>
  <c r="EB173" i="2" s="1"/>
  <c r="DY173" i="2"/>
  <c r="DZ173" i="2" s="1"/>
  <c r="DW173" i="2"/>
  <c r="DX173" i="2" s="1"/>
  <c r="DU173" i="2"/>
  <c r="DV173" i="2" s="1"/>
  <c r="EC173" i="2" s="1"/>
  <c r="CR173" i="2" s="1"/>
  <c r="CT173" i="2" s="1"/>
  <c r="DB173" i="2" s="1"/>
  <c r="DQ173" i="2"/>
  <c r="DR173" i="2" s="1"/>
  <c r="DS173" i="2" s="1"/>
  <c r="DF173" i="2"/>
  <c r="DJ173" i="2" s="1"/>
  <c r="BO173" i="2"/>
  <c r="BN173" i="2"/>
  <c r="BM173" i="2"/>
  <c r="BL173" i="2"/>
  <c r="BK173" i="2"/>
  <c r="BJ173" i="2"/>
  <c r="BI173" i="2"/>
  <c r="AT173" i="2"/>
  <c r="EA172" i="2"/>
  <c r="EB172" i="2" s="1"/>
  <c r="DY172" i="2"/>
  <c r="DZ172" i="2" s="1"/>
  <c r="DW172" i="2"/>
  <c r="DX172" i="2" s="1"/>
  <c r="DU172" i="2"/>
  <c r="DV172" i="2" s="1"/>
  <c r="EC172" i="2" s="1"/>
  <c r="CR172" i="2" s="1"/>
  <c r="CT172" i="2" s="1"/>
  <c r="DQ172" i="2"/>
  <c r="DR172" i="2" s="1"/>
  <c r="DS172" i="2" s="1"/>
  <c r="DF172" i="2"/>
  <c r="DJ172" i="2" s="1"/>
  <c r="BO172" i="2"/>
  <c r="BN172" i="2"/>
  <c r="BM172" i="2"/>
  <c r="BL172" i="2"/>
  <c r="BK172" i="2"/>
  <c r="BJ172" i="2"/>
  <c r="BI172" i="2"/>
  <c r="AT172" i="2"/>
  <c r="EA171" i="2"/>
  <c r="EB171" i="2" s="1"/>
  <c r="DY171" i="2"/>
  <c r="DZ171" i="2" s="1"/>
  <c r="DW171" i="2"/>
  <c r="DX171" i="2" s="1"/>
  <c r="DU171" i="2"/>
  <c r="DV171" i="2" s="1"/>
  <c r="EC171" i="2" s="1"/>
  <c r="CR171" i="2" s="1"/>
  <c r="CT171" i="2" s="1"/>
  <c r="DN171" i="2" s="1"/>
  <c r="DO171" i="2" s="1"/>
  <c r="DQ171" i="2"/>
  <c r="DR171" i="2" s="1"/>
  <c r="DS171" i="2" s="1"/>
  <c r="DF171" i="2"/>
  <c r="DJ171" i="2" s="1"/>
  <c r="BO171" i="2"/>
  <c r="BN171" i="2"/>
  <c r="BM171" i="2"/>
  <c r="BL171" i="2"/>
  <c r="BK171" i="2"/>
  <c r="BJ171" i="2"/>
  <c r="BI171" i="2"/>
  <c r="AT171" i="2"/>
  <c r="EA170" i="2"/>
  <c r="EB170" i="2" s="1"/>
  <c r="DY170" i="2"/>
  <c r="DZ170" i="2" s="1"/>
  <c r="DW170" i="2"/>
  <c r="DX170" i="2" s="1"/>
  <c r="DU170" i="2"/>
  <c r="DV170" i="2" s="1"/>
  <c r="EC170" i="2" s="1"/>
  <c r="CR170" i="2" s="1"/>
  <c r="CT170" i="2" s="1"/>
  <c r="DQ170" i="2"/>
  <c r="DR170" i="2" s="1"/>
  <c r="DS170" i="2" s="1"/>
  <c r="DF170" i="2"/>
  <c r="DJ170" i="2" s="1"/>
  <c r="BO170" i="2"/>
  <c r="BN170" i="2"/>
  <c r="BM170" i="2"/>
  <c r="BL170" i="2"/>
  <c r="BK170" i="2"/>
  <c r="BJ170" i="2"/>
  <c r="BI170" i="2"/>
  <c r="AT170" i="2"/>
  <c r="EA169" i="2"/>
  <c r="EB169" i="2" s="1"/>
  <c r="DY169" i="2"/>
  <c r="DZ169" i="2" s="1"/>
  <c r="DW169" i="2"/>
  <c r="DX169" i="2" s="1"/>
  <c r="DU169" i="2"/>
  <c r="DV169" i="2" s="1"/>
  <c r="EC169" i="2" s="1"/>
  <c r="CR169" i="2" s="1"/>
  <c r="CT169" i="2" s="1"/>
  <c r="DQ169" i="2"/>
  <c r="DR169" i="2" s="1"/>
  <c r="DS169" i="2" s="1"/>
  <c r="DF169" i="2"/>
  <c r="DJ169" i="2" s="1"/>
  <c r="BO169" i="2"/>
  <c r="BN169" i="2"/>
  <c r="BM169" i="2"/>
  <c r="BL169" i="2"/>
  <c r="BK169" i="2"/>
  <c r="BJ169" i="2"/>
  <c r="BI169" i="2"/>
  <c r="AT169" i="2"/>
  <c r="EA168" i="2"/>
  <c r="EB168" i="2" s="1"/>
  <c r="DY168" i="2"/>
  <c r="DZ168" i="2" s="1"/>
  <c r="DW168" i="2"/>
  <c r="DX168" i="2" s="1"/>
  <c r="DU168" i="2"/>
  <c r="DV168" i="2" s="1"/>
  <c r="EC168" i="2" s="1"/>
  <c r="CR168" i="2" s="1"/>
  <c r="CT168" i="2" s="1"/>
  <c r="DE168" i="2" s="1"/>
  <c r="DQ168" i="2"/>
  <c r="DR168" i="2" s="1"/>
  <c r="DS168" i="2" s="1"/>
  <c r="DF168" i="2"/>
  <c r="DJ168" i="2" s="1"/>
  <c r="BO168" i="2"/>
  <c r="BN168" i="2"/>
  <c r="BM168" i="2"/>
  <c r="BL168" i="2"/>
  <c r="BK168" i="2"/>
  <c r="BJ168" i="2"/>
  <c r="BI168" i="2"/>
  <c r="AT168" i="2"/>
  <c r="EA167" i="2"/>
  <c r="EB167" i="2" s="1"/>
  <c r="DY167" i="2"/>
  <c r="DZ167" i="2" s="1"/>
  <c r="DW167" i="2"/>
  <c r="DX167" i="2" s="1"/>
  <c r="DU167" i="2"/>
  <c r="DV167" i="2" s="1"/>
  <c r="EC167" i="2" s="1"/>
  <c r="CR167" i="2" s="1"/>
  <c r="CT167" i="2" s="1"/>
  <c r="DN167" i="2" s="1"/>
  <c r="DO167" i="2" s="1"/>
  <c r="DQ167" i="2"/>
  <c r="DR167" i="2" s="1"/>
  <c r="DS167" i="2" s="1"/>
  <c r="DF167" i="2"/>
  <c r="DJ167" i="2" s="1"/>
  <c r="BO167" i="2"/>
  <c r="BN167" i="2"/>
  <c r="BM167" i="2"/>
  <c r="BL167" i="2"/>
  <c r="BK167" i="2"/>
  <c r="BJ167" i="2"/>
  <c r="BI167" i="2"/>
  <c r="AT167" i="2"/>
  <c r="EA166" i="2"/>
  <c r="EB166" i="2" s="1"/>
  <c r="DY166" i="2"/>
  <c r="DZ166" i="2" s="1"/>
  <c r="DW166" i="2"/>
  <c r="DX166" i="2" s="1"/>
  <c r="DU166" i="2"/>
  <c r="DV166" i="2" s="1"/>
  <c r="EC166" i="2" s="1"/>
  <c r="CR166" i="2" s="1"/>
  <c r="CT166" i="2" s="1"/>
  <c r="DQ166" i="2"/>
  <c r="DR166" i="2" s="1"/>
  <c r="DS166" i="2" s="1"/>
  <c r="DF166" i="2"/>
  <c r="DJ166" i="2" s="1"/>
  <c r="BO166" i="2"/>
  <c r="BN166" i="2"/>
  <c r="BM166" i="2"/>
  <c r="BL166" i="2"/>
  <c r="BK166" i="2"/>
  <c r="BJ166" i="2"/>
  <c r="BI166" i="2"/>
  <c r="AT166" i="2"/>
  <c r="EA165" i="2"/>
  <c r="EB165" i="2" s="1"/>
  <c r="DY165" i="2"/>
  <c r="DZ165" i="2" s="1"/>
  <c r="DW165" i="2"/>
  <c r="DX165" i="2" s="1"/>
  <c r="DU165" i="2"/>
  <c r="DV165" i="2" s="1"/>
  <c r="EC165" i="2" s="1"/>
  <c r="CR165" i="2" s="1"/>
  <c r="CT165" i="2" s="1"/>
  <c r="DN165" i="2" s="1"/>
  <c r="DO165" i="2" s="1"/>
  <c r="DQ165" i="2"/>
  <c r="DR165" i="2" s="1"/>
  <c r="DS165" i="2" s="1"/>
  <c r="DF165" i="2"/>
  <c r="DJ165" i="2" s="1"/>
  <c r="BO165" i="2"/>
  <c r="BN165" i="2"/>
  <c r="BM165" i="2"/>
  <c r="BL165" i="2"/>
  <c r="BK165" i="2"/>
  <c r="BJ165" i="2"/>
  <c r="BI165" i="2"/>
  <c r="AT165" i="2"/>
  <c r="EA164" i="2"/>
  <c r="EB164" i="2" s="1"/>
  <c r="DY164" i="2"/>
  <c r="DZ164" i="2" s="1"/>
  <c r="DW164" i="2"/>
  <c r="DX164" i="2" s="1"/>
  <c r="DU164" i="2"/>
  <c r="DV164" i="2" s="1"/>
  <c r="EC164" i="2" s="1"/>
  <c r="CR164" i="2" s="1"/>
  <c r="CT164" i="2" s="1"/>
  <c r="DB164" i="2" s="1"/>
  <c r="DQ164" i="2"/>
  <c r="DR164" i="2" s="1"/>
  <c r="DS164" i="2" s="1"/>
  <c r="DF164" i="2"/>
  <c r="DJ164" i="2" s="1"/>
  <c r="BO164" i="2"/>
  <c r="BN164" i="2"/>
  <c r="BM164" i="2"/>
  <c r="BL164" i="2"/>
  <c r="BK164" i="2"/>
  <c r="BJ164" i="2"/>
  <c r="BI164" i="2"/>
  <c r="AT164" i="2"/>
  <c r="EA163" i="2"/>
  <c r="EB163" i="2" s="1"/>
  <c r="DY163" i="2"/>
  <c r="DZ163" i="2" s="1"/>
  <c r="DW163" i="2"/>
  <c r="DX163" i="2" s="1"/>
  <c r="DU163" i="2"/>
  <c r="DV163" i="2" s="1"/>
  <c r="EC163" i="2" s="1"/>
  <c r="CR163" i="2" s="1"/>
  <c r="CT163" i="2" s="1"/>
  <c r="DN163" i="2" s="1"/>
  <c r="DO163" i="2" s="1"/>
  <c r="DQ163" i="2"/>
  <c r="DR163" i="2" s="1"/>
  <c r="DS163" i="2" s="1"/>
  <c r="DF163" i="2"/>
  <c r="DJ163" i="2" s="1"/>
  <c r="BO163" i="2"/>
  <c r="BN163" i="2"/>
  <c r="BM163" i="2"/>
  <c r="BL163" i="2"/>
  <c r="BK163" i="2"/>
  <c r="BJ163" i="2"/>
  <c r="BI163" i="2"/>
  <c r="AT163" i="2"/>
  <c r="EA162" i="2"/>
  <c r="EB162" i="2" s="1"/>
  <c r="DY162" i="2"/>
  <c r="DZ162" i="2" s="1"/>
  <c r="DW162" i="2"/>
  <c r="DX162" i="2" s="1"/>
  <c r="DU162" i="2"/>
  <c r="DV162" i="2" s="1"/>
  <c r="EC162" i="2" s="1"/>
  <c r="CR162" i="2" s="1"/>
  <c r="CT162" i="2" s="1"/>
  <c r="DN162" i="2" s="1"/>
  <c r="DO162" i="2" s="1"/>
  <c r="DQ162" i="2"/>
  <c r="DR162" i="2" s="1"/>
  <c r="DS162" i="2" s="1"/>
  <c r="DF162" i="2"/>
  <c r="DJ162" i="2" s="1"/>
  <c r="BO162" i="2"/>
  <c r="BN162" i="2"/>
  <c r="BM162" i="2"/>
  <c r="BL162" i="2"/>
  <c r="BK162" i="2"/>
  <c r="BJ162" i="2"/>
  <c r="BI162" i="2"/>
  <c r="AT162" i="2"/>
  <c r="EA161" i="2"/>
  <c r="EB161" i="2" s="1"/>
  <c r="DY161" i="2"/>
  <c r="DZ161" i="2" s="1"/>
  <c r="DW161" i="2"/>
  <c r="DX161" i="2" s="1"/>
  <c r="DU161" i="2"/>
  <c r="DV161" i="2" s="1"/>
  <c r="EC161" i="2" s="1"/>
  <c r="CR161" i="2" s="1"/>
  <c r="CT161" i="2" s="1"/>
  <c r="DQ161" i="2"/>
  <c r="DR161" i="2" s="1"/>
  <c r="DS161" i="2" s="1"/>
  <c r="DF161" i="2"/>
  <c r="DJ161" i="2" s="1"/>
  <c r="BO161" i="2"/>
  <c r="BN161" i="2"/>
  <c r="BM161" i="2"/>
  <c r="BL161" i="2"/>
  <c r="BK161" i="2"/>
  <c r="BJ161" i="2"/>
  <c r="BI161" i="2"/>
  <c r="AT161" i="2"/>
  <c r="EA160" i="2"/>
  <c r="EB160" i="2" s="1"/>
  <c r="DY160" i="2"/>
  <c r="DZ160" i="2" s="1"/>
  <c r="DW160" i="2"/>
  <c r="DX160" i="2" s="1"/>
  <c r="DU160" i="2"/>
  <c r="DV160" i="2" s="1"/>
  <c r="EC160" i="2" s="1"/>
  <c r="CR160" i="2" s="1"/>
  <c r="CT160" i="2" s="1"/>
  <c r="DQ160" i="2"/>
  <c r="DR160" i="2" s="1"/>
  <c r="DS160" i="2" s="1"/>
  <c r="DF160" i="2"/>
  <c r="DJ160" i="2" s="1"/>
  <c r="BO160" i="2"/>
  <c r="BN160" i="2"/>
  <c r="BM160" i="2"/>
  <c r="BL160" i="2"/>
  <c r="BK160" i="2"/>
  <c r="BJ160" i="2"/>
  <c r="BI160" i="2"/>
  <c r="AT160" i="2"/>
  <c r="EA159" i="2"/>
  <c r="EB159" i="2" s="1"/>
  <c r="DY159" i="2"/>
  <c r="DZ159" i="2" s="1"/>
  <c r="DW159" i="2"/>
  <c r="DX159" i="2" s="1"/>
  <c r="DU159" i="2"/>
  <c r="DV159" i="2" s="1"/>
  <c r="EC159" i="2" s="1"/>
  <c r="CR159" i="2" s="1"/>
  <c r="CT159" i="2" s="1"/>
  <c r="DN159" i="2" s="1"/>
  <c r="DO159" i="2" s="1"/>
  <c r="DQ159" i="2"/>
  <c r="DR159" i="2" s="1"/>
  <c r="DS159" i="2" s="1"/>
  <c r="DF159" i="2"/>
  <c r="DJ159" i="2" s="1"/>
  <c r="BO159" i="2"/>
  <c r="BN159" i="2"/>
  <c r="BM159" i="2"/>
  <c r="BL159" i="2"/>
  <c r="BK159" i="2"/>
  <c r="BJ159" i="2"/>
  <c r="BI159" i="2"/>
  <c r="AT159" i="2"/>
  <c r="EA158" i="2"/>
  <c r="EB158" i="2" s="1"/>
  <c r="DY158" i="2"/>
  <c r="DZ158" i="2" s="1"/>
  <c r="DW158" i="2"/>
  <c r="DX158" i="2" s="1"/>
  <c r="DU158" i="2"/>
  <c r="DV158" i="2" s="1"/>
  <c r="EC158" i="2" s="1"/>
  <c r="CR158" i="2" s="1"/>
  <c r="CT158" i="2" s="1"/>
  <c r="DQ158" i="2"/>
  <c r="DR158" i="2" s="1"/>
  <c r="DS158" i="2" s="1"/>
  <c r="DF158" i="2"/>
  <c r="DJ158" i="2" s="1"/>
  <c r="BO158" i="2"/>
  <c r="BN158" i="2"/>
  <c r="BM158" i="2"/>
  <c r="BL158" i="2"/>
  <c r="BK158" i="2"/>
  <c r="BJ158" i="2"/>
  <c r="BI158" i="2"/>
  <c r="AT158" i="2"/>
  <c r="EA157" i="2"/>
  <c r="EB157" i="2" s="1"/>
  <c r="DY157" i="2"/>
  <c r="DZ157" i="2" s="1"/>
  <c r="DW157" i="2"/>
  <c r="DX157" i="2" s="1"/>
  <c r="DU157" i="2"/>
  <c r="DV157" i="2" s="1"/>
  <c r="EC157" i="2" s="1"/>
  <c r="CR157" i="2" s="1"/>
  <c r="CT157" i="2" s="1"/>
  <c r="DB157" i="2" s="1"/>
  <c r="DQ157" i="2"/>
  <c r="DR157" i="2" s="1"/>
  <c r="DS157" i="2" s="1"/>
  <c r="DF157" i="2"/>
  <c r="DJ157" i="2" s="1"/>
  <c r="BO157" i="2"/>
  <c r="BN157" i="2"/>
  <c r="BM157" i="2"/>
  <c r="BL157" i="2"/>
  <c r="BK157" i="2"/>
  <c r="BJ157" i="2"/>
  <c r="BI157" i="2"/>
  <c r="AT157" i="2"/>
  <c r="EA156" i="2"/>
  <c r="EB156" i="2" s="1"/>
  <c r="DY156" i="2"/>
  <c r="DZ156" i="2" s="1"/>
  <c r="DW156" i="2"/>
  <c r="DX156" i="2" s="1"/>
  <c r="DU156" i="2"/>
  <c r="DV156" i="2" s="1"/>
  <c r="EC156" i="2" s="1"/>
  <c r="CR156" i="2" s="1"/>
  <c r="CT156" i="2" s="1"/>
  <c r="DE156" i="2" s="1"/>
  <c r="DQ156" i="2"/>
  <c r="DR156" i="2" s="1"/>
  <c r="DS156" i="2" s="1"/>
  <c r="DF156" i="2"/>
  <c r="DJ156" i="2" s="1"/>
  <c r="BO156" i="2"/>
  <c r="BN156" i="2"/>
  <c r="BM156" i="2"/>
  <c r="BL156" i="2"/>
  <c r="BK156" i="2"/>
  <c r="BJ156" i="2"/>
  <c r="BI156" i="2"/>
  <c r="AT156" i="2"/>
  <c r="EA155" i="2"/>
  <c r="EB155" i="2" s="1"/>
  <c r="DY155" i="2"/>
  <c r="DZ155" i="2" s="1"/>
  <c r="DW155" i="2"/>
  <c r="DX155" i="2" s="1"/>
  <c r="DU155" i="2"/>
  <c r="DV155" i="2" s="1"/>
  <c r="EC155" i="2" s="1"/>
  <c r="CR155" i="2" s="1"/>
  <c r="CT155" i="2" s="1"/>
  <c r="DN155" i="2" s="1"/>
  <c r="DO155" i="2" s="1"/>
  <c r="DQ155" i="2"/>
  <c r="DR155" i="2" s="1"/>
  <c r="DS155" i="2" s="1"/>
  <c r="DF155" i="2"/>
  <c r="DJ155" i="2" s="1"/>
  <c r="BO155" i="2"/>
  <c r="BN155" i="2"/>
  <c r="BM155" i="2"/>
  <c r="BL155" i="2"/>
  <c r="BK155" i="2"/>
  <c r="BJ155" i="2"/>
  <c r="BI155" i="2"/>
  <c r="AT155" i="2"/>
  <c r="EA154" i="2"/>
  <c r="EB154" i="2" s="1"/>
  <c r="DY154" i="2"/>
  <c r="DZ154" i="2" s="1"/>
  <c r="DW154" i="2"/>
  <c r="DX154" i="2" s="1"/>
  <c r="DU154" i="2"/>
  <c r="DV154" i="2" s="1"/>
  <c r="EC154" i="2" s="1"/>
  <c r="CR154" i="2" s="1"/>
  <c r="CT154" i="2" s="1"/>
  <c r="DE154" i="2" s="1"/>
  <c r="DQ154" i="2"/>
  <c r="DR154" i="2" s="1"/>
  <c r="DS154" i="2" s="1"/>
  <c r="DF154" i="2"/>
  <c r="DJ154" i="2" s="1"/>
  <c r="BO154" i="2"/>
  <c r="BN154" i="2"/>
  <c r="BM154" i="2"/>
  <c r="BL154" i="2"/>
  <c r="BK154" i="2"/>
  <c r="BJ154" i="2"/>
  <c r="BI154" i="2"/>
  <c r="AT154" i="2"/>
  <c r="EA153" i="2"/>
  <c r="EB153" i="2" s="1"/>
  <c r="DY153" i="2"/>
  <c r="DZ153" i="2" s="1"/>
  <c r="DW153" i="2"/>
  <c r="DX153" i="2" s="1"/>
  <c r="DU153" i="2"/>
  <c r="DV153" i="2" s="1"/>
  <c r="EC153" i="2" s="1"/>
  <c r="CR153" i="2" s="1"/>
  <c r="CT153" i="2" s="1"/>
  <c r="DN153" i="2" s="1"/>
  <c r="DO153" i="2" s="1"/>
  <c r="DQ153" i="2"/>
  <c r="DR153" i="2" s="1"/>
  <c r="DS153" i="2" s="1"/>
  <c r="DF153" i="2"/>
  <c r="DJ153" i="2" s="1"/>
  <c r="BO153" i="2"/>
  <c r="BN153" i="2"/>
  <c r="BM153" i="2"/>
  <c r="BL153" i="2"/>
  <c r="BK153" i="2"/>
  <c r="BJ153" i="2"/>
  <c r="BI153" i="2"/>
  <c r="AT153" i="2"/>
  <c r="EA152" i="2"/>
  <c r="EB152" i="2" s="1"/>
  <c r="DY152" i="2"/>
  <c r="DZ152" i="2" s="1"/>
  <c r="DW152" i="2"/>
  <c r="DX152" i="2" s="1"/>
  <c r="DU152" i="2"/>
  <c r="DV152" i="2" s="1"/>
  <c r="EC152" i="2" s="1"/>
  <c r="CR152" i="2" s="1"/>
  <c r="CT152" i="2" s="1"/>
  <c r="DE152" i="2" s="1"/>
  <c r="DQ152" i="2"/>
  <c r="DR152" i="2" s="1"/>
  <c r="DS152" i="2" s="1"/>
  <c r="DF152" i="2"/>
  <c r="DJ152" i="2" s="1"/>
  <c r="BO152" i="2"/>
  <c r="BN152" i="2"/>
  <c r="BM152" i="2"/>
  <c r="BL152" i="2"/>
  <c r="BK152" i="2"/>
  <c r="BJ152" i="2"/>
  <c r="BI152" i="2"/>
  <c r="AT152" i="2"/>
  <c r="EA151" i="2"/>
  <c r="EB151" i="2" s="1"/>
  <c r="DY151" i="2"/>
  <c r="DZ151" i="2" s="1"/>
  <c r="DW151" i="2"/>
  <c r="DX151" i="2" s="1"/>
  <c r="DU151" i="2"/>
  <c r="DV151" i="2" s="1"/>
  <c r="EC151" i="2" s="1"/>
  <c r="CR151" i="2" s="1"/>
  <c r="CT151" i="2" s="1"/>
  <c r="DE151" i="2" s="1"/>
  <c r="DQ151" i="2"/>
  <c r="DR151" i="2" s="1"/>
  <c r="DS151" i="2" s="1"/>
  <c r="DF151" i="2"/>
  <c r="DJ151" i="2" s="1"/>
  <c r="BO151" i="2"/>
  <c r="BN151" i="2"/>
  <c r="BM151" i="2"/>
  <c r="BL151" i="2"/>
  <c r="BK151" i="2"/>
  <c r="BJ151" i="2"/>
  <c r="BI151" i="2"/>
  <c r="AT151" i="2"/>
  <c r="EA150" i="2"/>
  <c r="EB150" i="2" s="1"/>
  <c r="DY150" i="2"/>
  <c r="DZ150" i="2" s="1"/>
  <c r="DW150" i="2"/>
  <c r="DX150" i="2" s="1"/>
  <c r="DU150" i="2"/>
  <c r="DV150" i="2" s="1"/>
  <c r="EC150" i="2" s="1"/>
  <c r="CR150" i="2" s="1"/>
  <c r="CT150" i="2" s="1"/>
  <c r="DQ150" i="2"/>
  <c r="DR150" i="2" s="1"/>
  <c r="DS150" i="2" s="1"/>
  <c r="DF150" i="2"/>
  <c r="DJ150" i="2" s="1"/>
  <c r="BO150" i="2"/>
  <c r="BN150" i="2"/>
  <c r="BM150" i="2"/>
  <c r="BL150" i="2"/>
  <c r="BK150" i="2"/>
  <c r="BJ150" i="2"/>
  <c r="BI150" i="2"/>
  <c r="AT150" i="2"/>
  <c r="EA149" i="2"/>
  <c r="EB149" i="2" s="1"/>
  <c r="DY149" i="2"/>
  <c r="DZ149" i="2" s="1"/>
  <c r="DW149" i="2"/>
  <c r="DX149" i="2" s="1"/>
  <c r="DU149" i="2"/>
  <c r="DV149" i="2" s="1"/>
  <c r="EC149" i="2" s="1"/>
  <c r="CR149" i="2" s="1"/>
  <c r="CT149" i="2" s="1"/>
  <c r="DB149" i="2" s="1"/>
  <c r="DQ149" i="2"/>
  <c r="DR149" i="2" s="1"/>
  <c r="DS149" i="2" s="1"/>
  <c r="DF149" i="2"/>
  <c r="DJ149" i="2" s="1"/>
  <c r="BO149" i="2"/>
  <c r="BN149" i="2"/>
  <c r="BM149" i="2"/>
  <c r="BL149" i="2"/>
  <c r="BK149" i="2"/>
  <c r="BJ149" i="2"/>
  <c r="BI149" i="2"/>
  <c r="AT149" i="2"/>
  <c r="EA148" i="2"/>
  <c r="EB148" i="2" s="1"/>
  <c r="DY148" i="2"/>
  <c r="DZ148" i="2" s="1"/>
  <c r="DW148" i="2"/>
  <c r="DX148" i="2" s="1"/>
  <c r="DU148" i="2"/>
  <c r="DV148" i="2" s="1"/>
  <c r="EC148" i="2" s="1"/>
  <c r="CR148" i="2" s="1"/>
  <c r="CT148" i="2" s="1"/>
  <c r="DE148" i="2" s="1"/>
  <c r="DQ148" i="2"/>
  <c r="DR148" i="2" s="1"/>
  <c r="DS148" i="2" s="1"/>
  <c r="DF148" i="2"/>
  <c r="DJ148" i="2" s="1"/>
  <c r="BO148" i="2"/>
  <c r="BN148" i="2"/>
  <c r="BM148" i="2"/>
  <c r="BL148" i="2"/>
  <c r="BK148" i="2"/>
  <c r="BJ148" i="2"/>
  <c r="BI148" i="2"/>
  <c r="AT148" i="2"/>
  <c r="EA147" i="2"/>
  <c r="EB147" i="2" s="1"/>
  <c r="DY147" i="2"/>
  <c r="DZ147" i="2" s="1"/>
  <c r="DW147" i="2"/>
  <c r="DX147" i="2" s="1"/>
  <c r="DU147" i="2"/>
  <c r="DV147" i="2" s="1"/>
  <c r="EC147" i="2" s="1"/>
  <c r="CR147" i="2" s="1"/>
  <c r="CT147" i="2" s="1"/>
  <c r="DQ147" i="2"/>
  <c r="DR147" i="2" s="1"/>
  <c r="DS147" i="2" s="1"/>
  <c r="DF147" i="2"/>
  <c r="DJ147" i="2" s="1"/>
  <c r="BO147" i="2"/>
  <c r="BN147" i="2"/>
  <c r="BM147" i="2"/>
  <c r="BL147" i="2"/>
  <c r="BK147" i="2"/>
  <c r="BJ147" i="2"/>
  <c r="BI147" i="2"/>
  <c r="AT147" i="2"/>
  <c r="EA146" i="2"/>
  <c r="EB146" i="2" s="1"/>
  <c r="DY146" i="2"/>
  <c r="DZ146" i="2" s="1"/>
  <c r="DW146" i="2"/>
  <c r="DX146" i="2" s="1"/>
  <c r="DU146" i="2"/>
  <c r="DV146" i="2" s="1"/>
  <c r="EC146" i="2" s="1"/>
  <c r="CR146" i="2" s="1"/>
  <c r="CT146" i="2" s="1"/>
  <c r="DQ146" i="2"/>
  <c r="DR146" i="2" s="1"/>
  <c r="DS146" i="2" s="1"/>
  <c r="DF146" i="2"/>
  <c r="DJ146" i="2" s="1"/>
  <c r="BO146" i="2"/>
  <c r="BN146" i="2"/>
  <c r="BM146" i="2"/>
  <c r="BL146" i="2"/>
  <c r="BK146" i="2"/>
  <c r="BJ146" i="2"/>
  <c r="BI146" i="2"/>
  <c r="AT146" i="2"/>
  <c r="EA145" i="2"/>
  <c r="EB145" i="2" s="1"/>
  <c r="DY145" i="2"/>
  <c r="DZ145" i="2" s="1"/>
  <c r="DW145" i="2"/>
  <c r="DX145" i="2" s="1"/>
  <c r="DU145" i="2"/>
  <c r="DV145" i="2" s="1"/>
  <c r="EC145" i="2" s="1"/>
  <c r="CR145" i="2" s="1"/>
  <c r="CT145" i="2" s="1"/>
  <c r="DE145" i="2" s="1"/>
  <c r="DQ145" i="2"/>
  <c r="DR145" i="2" s="1"/>
  <c r="DS145" i="2" s="1"/>
  <c r="DF145" i="2"/>
  <c r="DJ145" i="2" s="1"/>
  <c r="BO145" i="2"/>
  <c r="BN145" i="2"/>
  <c r="BM145" i="2"/>
  <c r="BL145" i="2"/>
  <c r="BK145" i="2"/>
  <c r="BJ145" i="2"/>
  <c r="BI145" i="2"/>
  <c r="AT145" i="2"/>
  <c r="EA144" i="2"/>
  <c r="EB144" i="2" s="1"/>
  <c r="DY144" i="2"/>
  <c r="DZ144" i="2" s="1"/>
  <c r="DW144" i="2"/>
  <c r="DX144" i="2" s="1"/>
  <c r="DU144" i="2"/>
  <c r="DV144" i="2" s="1"/>
  <c r="EC144" i="2" s="1"/>
  <c r="CR144" i="2" s="1"/>
  <c r="CT144" i="2" s="1"/>
  <c r="DE144" i="2" s="1"/>
  <c r="DQ144" i="2"/>
  <c r="DR144" i="2" s="1"/>
  <c r="DS144" i="2" s="1"/>
  <c r="DF144" i="2"/>
  <c r="DJ144" i="2" s="1"/>
  <c r="BO144" i="2"/>
  <c r="BN144" i="2"/>
  <c r="BM144" i="2"/>
  <c r="BL144" i="2"/>
  <c r="BK144" i="2"/>
  <c r="BJ144" i="2"/>
  <c r="BI144" i="2"/>
  <c r="AT144" i="2"/>
  <c r="EA143" i="2"/>
  <c r="EB143" i="2" s="1"/>
  <c r="DY143" i="2"/>
  <c r="DZ143" i="2" s="1"/>
  <c r="DW143" i="2"/>
  <c r="DX143" i="2" s="1"/>
  <c r="DU143" i="2"/>
  <c r="DV143" i="2" s="1"/>
  <c r="EC143" i="2" s="1"/>
  <c r="CR143" i="2" s="1"/>
  <c r="CT143" i="2" s="1"/>
  <c r="DQ143" i="2"/>
  <c r="DR143" i="2" s="1"/>
  <c r="DS143" i="2" s="1"/>
  <c r="DF143" i="2"/>
  <c r="DJ143" i="2" s="1"/>
  <c r="BO143" i="2"/>
  <c r="BN143" i="2"/>
  <c r="BM143" i="2"/>
  <c r="BL143" i="2"/>
  <c r="BK143" i="2"/>
  <c r="BJ143" i="2"/>
  <c r="BI143" i="2"/>
  <c r="AT143" i="2"/>
  <c r="EA142" i="2"/>
  <c r="EB142" i="2" s="1"/>
  <c r="DY142" i="2"/>
  <c r="DZ142" i="2" s="1"/>
  <c r="DW142" i="2"/>
  <c r="DX142" i="2" s="1"/>
  <c r="DU142" i="2"/>
  <c r="DV142" i="2" s="1"/>
  <c r="EC142" i="2" s="1"/>
  <c r="CR142" i="2" s="1"/>
  <c r="CT142" i="2" s="1"/>
  <c r="DQ142" i="2"/>
  <c r="DR142" i="2" s="1"/>
  <c r="DS142" i="2" s="1"/>
  <c r="DF142" i="2"/>
  <c r="DJ142" i="2" s="1"/>
  <c r="BO142" i="2"/>
  <c r="BN142" i="2"/>
  <c r="BM142" i="2"/>
  <c r="BL142" i="2"/>
  <c r="BK142" i="2"/>
  <c r="BJ142" i="2"/>
  <c r="BI142" i="2"/>
  <c r="AT142" i="2"/>
  <c r="EA141" i="2"/>
  <c r="EB141" i="2" s="1"/>
  <c r="DY141" i="2"/>
  <c r="DZ141" i="2" s="1"/>
  <c r="DW141" i="2"/>
  <c r="DX141" i="2" s="1"/>
  <c r="DU141" i="2"/>
  <c r="DV141" i="2" s="1"/>
  <c r="EC141" i="2" s="1"/>
  <c r="CR141" i="2" s="1"/>
  <c r="CT141" i="2" s="1"/>
  <c r="DN141" i="2" s="1"/>
  <c r="DO141" i="2" s="1"/>
  <c r="DQ141" i="2"/>
  <c r="DR141" i="2" s="1"/>
  <c r="DS141" i="2" s="1"/>
  <c r="DF141" i="2"/>
  <c r="DJ141" i="2" s="1"/>
  <c r="BO141" i="2"/>
  <c r="BN141" i="2"/>
  <c r="BM141" i="2"/>
  <c r="BL141" i="2"/>
  <c r="BK141" i="2"/>
  <c r="BJ141" i="2"/>
  <c r="BI141" i="2"/>
  <c r="AT141" i="2"/>
  <c r="EA140" i="2"/>
  <c r="EB140" i="2" s="1"/>
  <c r="DY140" i="2"/>
  <c r="DZ140" i="2" s="1"/>
  <c r="DW140" i="2"/>
  <c r="DX140" i="2" s="1"/>
  <c r="DU140" i="2"/>
  <c r="DV140" i="2" s="1"/>
  <c r="EC140" i="2" s="1"/>
  <c r="CR140" i="2" s="1"/>
  <c r="CT140" i="2" s="1"/>
  <c r="DE140" i="2" s="1"/>
  <c r="DQ140" i="2"/>
  <c r="DR140" i="2" s="1"/>
  <c r="DS140" i="2" s="1"/>
  <c r="DF140" i="2"/>
  <c r="DJ140" i="2" s="1"/>
  <c r="BO140" i="2"/>
  <c r="BN140" i="2"/>
  <c r="BM140" i="2"/>
  <c r="BL140" i="2"/>
  <c r="BK140" i="2"/>
  <c r="BJ140" i="2"/>
  <c r="BI140" i="2"/>
  <c r="AT140" i="2"/>
  <c r="EA139" i="2"/>
  <c r="EB139" i="2" s="1"/>
  <c r="DY139" i="2"/>
  <c r="DZ139" i="2" s="1"/>
  <c r="DW139" i="2"/>
  <c r="DX139" i="2" s="1"/>
  <c r="DU139" i="2"/>
  <c r="DV139" i="2" s="1"/>
  <c r="EC139" i="2" s="1"/>
  <c r="CR139" i="2" s="1"/>
  <c r="CT139" i="2" s="1"/>
  <c r="DE139" i="2" s="1"/>
  <c r="DQ139" i="2"/>
  <c r="DR139" i="2" s="1"/>
  <c r="DS139" i="2" s="1"/>
  <c r="DF139" i="2"/>
  <c r="DJ139" i="2" s="1"/>
  <c r="BO139" i="2"/>
  <c r="BN139" i="2"/>
  <c r="BM139" i="2"/>
  <c r="BL139" i="2"/>
  <c r="BK139" i="2"/>
  <c r="BJ139" i="2"/>
  <c r="BI139" i="2"/>
  <c r="AT139" i="2"/>
  <c r="EA138" i="2"/>
  <c r="EB138" i="2" s="1"/>
  <c r="DY138" i="2"/>
  <c r="DZ138" i="2" s="1"/>
  <c r="DW138" i="2"/>
  <c r="DX138" i="2" s="1"/>
  <c r="DU138" i="2"/>
  <c r="DV138" i="2" s="1"/>
  <c r="EC138" i="2" s="1"/>
  <c r="CR138" i="2" s="1"/>
  <c r="CT138" i="2" s="1"/>
  <c r="DB138" i="2" s="1"/>
  <c r="DQ138" i="2"/>
  <c r="DR138" i="2" s="1"/>
  <c r="DS138" i="2" s="1"/>
  <c r="DF138" i="2"/>
  <c r="DJ138" i="2" s="1"/>
  <c r="BO138" i="2"/>
  <c r="BN138" i="2"/>
  <c r="BM138" i="2"/>
  <c r="BL138" i="2"/>
  <c r="BK138" i="2"/>
  <c r="BJ138" i="2"/>
  <c r="BI138" i="2"/>
  <c r="AT138" i="2"/>
  <c r="EA137" i="2"/>
  <c r="EB137" i="2" s="1"/>
  <c r="DY137" i="2"/>
  <c r="DZ137" i="2" s="1"/>
  <c r="DW137" i="2"/>
  <c r="DX137" i="2" s="1"/>
  <c r="DU137" i="2"/>
  <c r="DV137" i="2" s="1"/>
  <c r="EC137" i="2" s="1"/>
  <c r="CR137" i="2" s="1"/>
  <c r="CT137" i="2" s="1"/>
  <c r="DB137" i="2" s="1"/>
  <c r="DQ137" i="2"/>
  <c r="DR137" i="2" s="1"/>
  <c r="DS137" i="2" s="1"/>
  <c r="DF137" i="2"/>
  <c r="DJ137" i="2" s="1"/>
  <c r="BO137" i="2"/>
  <c r="BN137" i="2"/>
  <c r="BM137" i="2"/>
  <c r="BL137" i="2"/>
  <c r="BK137" i="2"/>
  <c r="BJ137" i="2"/>
  <c r="BI137" i="2"/>
  <c r="AT137" i="2"/>
  <c r="EA136" i="2"/>
  <c r="EB136" i="2" s="1"/>
  <c r="DY136" i="2"/>
  <c r="DZ136" i="2" s="1"/>
  <c r="DW136" i="2"/>
  <c r="DX136" i="2" s="1"/>
  <c r="DU136" i="2"/>
  <c r="DV136" i="2" s="1"/>
  <c r="EC136" i="2" s="1"/>
  <c r="CR136" i="2" s="1"/>
  <c r="CT136" i="2" s="1"/>
  <c r="DE136" i="2" s="1"/>
  <c r="DQ136" i="2"/>
  <c r="DR136" i="2" s="1"/>
  <c r="DS136" i="2" s="1"/>
  <c r="DF136" i="2"/>
  <c r="DJ136" i="2" s="1"/>
  <c r="BO136" i="2"/>
  <c r="BN136" i="2"/>
  <c r="BM136" i="2"/>
  <c r="BL136" i="2"/>
  <c r="BK136" i="2"/>
  <c r="BJ136" i="2"/>
  <c r="BI136" i="2"/>
  <c r="AT136" i="2"/>
  <c r="EA135" i="2"/>
  <c r="EB135" i="2" s="1"/>
  <c r="DY135" i="2"/>
  <c r="DZ135" i="2" s="1"/>
  <c r="DW135" i="2"/>
  <c r="DX135" i="2" s="1"/>
  <c r="DU135" i="2"/>
  <c r="DV135" i="2" s="1"/>
  <c r="EC135" i="2" s="1"/>
  <c r="CR135" i="2" s="1"/>
  <c r="CT135" i="2" s="1"/>
  <c r="DN135" i="2" s="1"/>
  <c r="DO135" i="2" s="1"/>
  <c r="DQ135" i="2"/>
  <c r="DR135" i="2" s="1"/>
  <c r="DS135" i="2" s="1"/>
  <c r="DF135" i="2"/>
  <c r="DJ135" i="2" s="1"/>
  <c r="BO135" i="2"/>
  <c r="BN135" i="2"/>
  <c r="BM135" i="2"/>
  <c r="BL135" i="2"/>
  <c r="BK135" i="2"/>
  <c r="BJ135" i="2"/>
  <c r="BI135" i="2"/>
  <c r="AT135" i="2"/>
  <c r="EA134" i="2"/>
  <c r="EB134" i="2" s="1"/>
  <c r="DY134" i="2"/>
  <c r="DZ134" i="2" s="1"/>
  <c r="DW134" i="2"/>
  <c r="DX134" i="2" s="1"/>
  <c r="DU134" i="2"/>
  <c r="DV134" i="2" s="1"/>
  <c r="EC134" i="2" s="1"/>
  <c r="CR134" i="2" s="1"/>
  <c r="CT134" i="2" s="1"/>
  <c r="DE134" i="2" s="1"/>
  <c r="DQ134" i="2"/>
  <c r="DR134" i="2" s="1"/>
  <c r="DS134" i="2" s="1"/>
  <c r="DF134" i="2"/>
  <c r="DJ134" i="2" s="1"/>
  <c r="BO134" i="2"/>
  <c r="BN134" i="2"/>
  <c r="BM134" i="2"/>
  <c r="BL134" i="2"/>
  <c r="BK134" i="2"/>
  <c r="BJ134" i="2"/>
  <c r="BI134" i="2"/>
  <c r="AT134" i="2"/>
  <c r="EA133" i="2"/>
  <c r="EB133" i="2" s="1"/>
  <c r="DY133" i="2"/>
  <c r="DZ133" i="2" s="1"/>
  <c r="DW133" i="2"/>
  <c r="DX133" i="2" s="1"/>
  <c r="DU133" i="2"/>
  <c r="DV133" i="2" s="1"/>
  <c r="EC133" i="2" s="1"/>
  <c r="CR133" i="2" s="1"/>
  <c r="CT133" i="2" s="1"/>
  <c r="DE133" i="2" s="1"/>
  <c r="DQ133" i="2"/>
  <c r="DR133" i="2" s="1"/>
  <c r="DS133" i="2" s="1"/>
  <c r="DF133" i="2"/>
  <c r="DJ133" i="2" s="1"/>
  <c r="BO133" i="2"/>
  <c r="BN133" i="2"/>
  <c r="BM133" i="2"/>
  <c r="BL133" i="2"/>
  <c r="BK133" i="2"/>
  <c r="BJ133" i="2"/>
  <c r="BI133" i="2"/>
  <c r="AT133" i="2"/>
  <c r="EA132" i="2"/>
  <c r="EB132" i="2" s="1"/>
  <c r="DY132" i="2"/>
  <c r="DZ132" i="2" s="1"/>
  <c r="DW132" i="2"/>
  <c r="DX132" i="2" s="1"/>
  <c r="DU132" i="2"/>
  <c r="DV132" i="2" s="1"/>
  <c r="EC132" i="2" s="1"/>
  <c r="CR132" i="2" s="1"/>
  <c r="CT132" i="2" s="1"/>
  <c r="DQ132" i="2"/>
  <c r="DR132" i="2" s="1"/>
  <c r="DS132" i="2" s="1"/>
  <c r="DF132" i="2"/>
  <c r="DJ132" i="2" s="1"/>
  <c r="BO132" i="2"/>
  <c r="BN132" i="2"/>
  <c r="BM132" i="2"/>
  <c r="BL132" i="2"/>
  <c r="BK132" i="2"/>
  <c r="BJ132" i="2"/>
  <c r="BI132" i="2"/>
  <c r="AT132" i="2"/>
  <c r="EA131" i="2"/>
  <c r="EB131" i="2" s="1"/>
  <c r="DY131" i="2"/>
  <c r="DZ131" i="2" s="1"/>
  <c r="DW131" i="2"/>
  <c r="DX131" i="2" s="1"/>
  <c r="DU131" i="2"/>
  <c r="DV131" i="2" s="1"/>
  <c r="EC131" i="2" s="1"/>
  <c r="CR131" i="2" s="1"/>
  <c r="CT131" i="2" s="1"/>
  <c r="DQ131" i="2"/>
  <c r="DR131" i="2" s="1"/>
  <c r="DS131" i="2" s="1"/>
  <c r="DF131" i="2"/>
  <c r="DJ131" i="2" s="1"/>
  <c r="BO131" i="2"/>
  <c r="BN131" i="2"/>
  <c r="BM131" i="2"/>
  <c r="BL131" i="2"/>
  <c r="BK131" i="2"/>
  <c r="BJ131" i="2"/>
  <c r="BI131" i="2"/>
  <c r="AT131" i="2"/>
  <c r="EA130" i="2"/>
  <c r="EB130" i="2" s="1"/>
  <c r="DY130" i="2"/>
  <c r="DZ130" i="2" s="1"/>
  <c r="DW130" i="2"/>
  <c r="DX130" i="2" s="1"/>
  <c r="DU130" i="2"/>
  <c r="DV130" i="2" s="1"/>
  <c r="EC130" i="2" s="1"/>
  <c r="CR130" i="2" s="1"/>
  <c r="CT130" i="2" s="1"/>
  <c r="DN130" i="2" s="1"/>
  <c r="DO130" i="2" s="1"/>
  <c r="DQ130" i="2"/>
  <c r="DR130" i="2" s="1"/>
  <c r="DS130" i="2" s="1"/>
  <c r="DF130" i="2"/>
  <c r="DJ130" i="2" s="1"/>
  <c r="BO130" i="2"/>
  <c r="BN130" i="2"/>
  <c r="BM130" i="2"/>
  <c r="BL130" i="2"/>
  <c r="BK130" i="2"/>
  <c r="BJ130" i="2"/>
  <c r="BI130" i="2"/>
  <c r="AT130" i="2"/>
  <c r="EA129" i="2"/>
  <c r="EB129" i="2" s="1"/>
  <c r="DY129" i="2"/>
  <c r="DZ129" i="2" s="1"/>
  <c r="DW129" i="2"/>
  <c r="DX129" i="2" s="1"/>
  <c r="DU129" i="2"/>
  <c r="DV129" i="2" s="1"/>
  <c r="EC129" i="2" s="1"/>
  <c r="CR129" i="2" s="1"/>
  <c r="CT129" i="2" s="1"/>
  <c r="DQ129" i="2"/>
  <c r="DR129" i="2" s="1"/>
  <c r="DS129" i="2" s="1"/>
  <c r="DF129" i="2"/>
  <c r="DJ129" i="2" s="1"/>
  <c r="BO129" i="2"/>
  <c r="BN129" i="2"/>
  <c r="BM129" i="2"/>
  <c r="BL129" i="2"/>
  <c r="BK129" i="2"/>
  <c r="BJ129" i="2"/>
  <c r="BI129" i="2"/>
  <c r="AT129" i="2"/>
  <c r="EA128" i="2"/>
  <c r="EB128" i="2" s="1"/>
  <c r="DY128" i="2"/>
  <c r="DZ128" i="2" s="1"/>
  <c r="DW128" i="2"/>
  <c r="DX128" i="2" s="1"/>
  <c r="DU128" i="2"/>
  <c r="DV128" i="2" s="1"/>
  <c r="EC128" i="2" s="1"/>
  <c r="CR128" i="2" s="1"/>
  <c r="CT128" i="2" s="1"/>
  <c r="DQ128" i="2"/>
  <c r="DR128" i="2" s="1"/>
  <c r="DS128" i="2" s="1"/>
  <c r="DF128" i="2"/>
  <c r="DJ128" i="2" s="1"/>
  <c r="BO128" i="2"/>
  <c r="BN128" i="2"/>
  <c r="BM128" i="2"/>
  <c r="BL128" i="2"/>
  <c r="BK128" i="2"/>
  <c r="BJ128" i="2"/>
  <c r="BI128" i="2"/>
  <c r="AT128" i="2"/>
  <c r="EA127" i="2"/>
  <c r="EB127" i="2" s="1"/>
  <c r="DY127" i="2"/>
  <c r="DZ127" i="2" s="1"/>
  <c r="DW127" i="2"/>
  <c r="DX127" i="2" s="1"/>
  <c r="DU127" i="2"/>
  <c r="DV127" i="2" s="1"/>
  <c r="EC127" i="2" s="1"/>
  <c r="CR127" i="2" s="1"/>
  <c r="CT127" i="2" s="1"/>
  <c r="DQ127" i="2"/>
  <c r="DR127" i="2" s="1"/>
  <c r="DS127" i="2" s="1"/>
  <c r="DF127" i="2"/>
  <c r="DJ127" i="2" s="1"/>
  <c r="BO127" i="2"/>
  <c r="BN127" i="2"/>
  <c r="BM127" i="2"/>
  <c r="BL127" i="2"/>
  <c r="BK127" i="2"/>
  <c r="BJ127" i="2"/>
  <c r="BI127" i="2"/>
  <c r="AT127" i="2"/>
  <c r="EA126" i="2"/>
  <c r="EB126" i="2" s="1"/>
  <c r="DY126" i="2"/>
  <c r="DZ126" i="2" s="1"/>
  <c r="DW126" i="2"/>
  <c r="DX126" i="2" s="1"/>
  <c r="DU126" i="2"/>
  <c r="DV126" i="2" s="1"/>
  <c r="EC126" i="2" s="1"/>
  <c r="CR126" i="2" s="1"/>
  <c r="CT126" i="2" s="1"/>
  <c r="DQ126" i="2"/>
  <c r="DR126" i="2" s="1"/>
  <c r="DS126" i="2" s="1"/>
  <c r="DF126" i="2"/>
  <c r="DJ126" i="2" s="1"/>
  <c r="BO126" i="2"/>
  <c r="BN126" i="2"/>
  <c r="BM126" i="2"/>
  <c r="BL126" i="2"/>
  <c r="BK126" i="2"/>
  <c r="BJ126" i="2"/>
  <c r="BI126" i="2"/>
  <c r="AT126" i="2"/>
  <c r="EA125" i="2"/>
  <c r="EB125" i="2" s="1"/>
  <c r="DY125" i="2"/>
  <c r="DZ125" i="2" s="1"/>
  <c r="DW125" i="2"/>
  <c r="DX125" i="2" s="1"/>
  <c r="DU125" i="2"/>
  <c r="DV125" i="2" s="1"/>
  <c r="EC125" i="2" s="1"/>
  <c r="CR125" i="2" s="1"/>
  <c r="CT125" i="2" s="1"/>
  <c r="DB125" i="2" s="1"/>
  <c r="DQ125" i="2"/>
  <c r="DR125" i="2" s="1"/>
  <c r="DS125" i="2" s="1"/>
  <c r="DF125" i="2"/>
  <c r="DJ125" i="2" s="1"/>
  <c r="BO125" i="2"/>
  <c r="BN125" i="2"/>
  <c r="BM125" i="2"/>
  <c r="BL125" i="2"/>
  <c r="BK125" i="2"/>
  <c r="BJ125" i="2"/>
  <c r="BI125" i="2"/>
  <c r="AT125" i="2"/>
  <c r="EA124" i="2"/>
  <c r="EB124" i="2" s="1"/>
  <c r="DY124" i="2"/>
  <c r="DZ124" i="2" s="1"/>
  <c r="DW124" i="2"/>
  <c r="DX124" i="2" s="1"/>
  <c r="DU124" i="2"/>
  <c r="DV124" i="2" s="1"/>
  <c r="EC124" i="2" s="1"/>
  <c r="CR124" i="2" s="1"/>
  <c r="CT124" i="2" s="1"/>
  <c r="DN124" i="2" s="1"/>
  <c r="DO124" i="2" s="1"/>
  <c r="DQ124" i="2"/>
  <c r="DR124" i="2" s="1"/>
  <c r="DS124" i="2" s="1"/>
  <c r="DF124" i="2"/>
  <c r="DJ124" i="2" s="1"/>
  <c r="BO124" i="2"/>
  <c r="BN124" i="2"/>
  <c r="BM124" i="2"/>
  <c r="BL124" i="2"/>
  <c r="BK124" i="2"/>
  <c r="BJ124" i="2"/>
  <c r="BI124" i="2"/>
  <c r="AT124" i="2"/>
  <c r="EA123" i="2"/>
  <c r="EB123" i="2" s="1"/>
  <c r="DY123" i="2"/>
  <c r="DZ123" i="2" s="1"/>
  <c r="DW123" i="2"/>
  <c r="DX123" i="2" s="1"/>
  <c r="DU123" i="2"/>
  <c r="DV123" i="2" s="1"/>
  <c r="EC123" i="2" s="1"/>
  <c r="CR123" i="2" s="1"/>
  <c r="CT123" i="2" s="1"/>
  <c r="DN123" i="2" s="1"/>
  <c r="DO123" i="2" s="1"/>
  <c r="DQ123" i="2"/>
  <c r="DR123" i="2" s="1"/>
  <c r="DS123" i="2" s="1"/>
  <c r="DF123" i="2"/>
  <c r="DJ123" i="2" s="1"/>
  <c r="BO123" i="2"/>
  <c r="BN123" i="2"/>
  <c r="BM123" i="2"/>
  <c r="BL123" i="2"/>
  <c r="BK123" i="2"/>
  <c r="BJ123" i="2"/>
  <c r="BI123" i="2"/>
  <c r="AT123" i="2"/>
  <c r="EA122" i="2"/>
  <c r="EB122" i="2" s="1"/>
  <c r="DY122" i="2"/>
  <c r="DZ122" i="2" s="1"/>
  <c r="DW122" i="2"/>
  <c r="DX122" i="2" s="1"/>
  <c r="DU122" i="2"/>
  <c r="DV122" i="2" s="1"/>
  <c r="EC122" i="2" s="1"/>
  <c r="CR122" i="2" s="1"/>
  <c r="CT122" i="2" s="1"/>
  <c r="DQ122" i="2"/>
  <c r="DR122" i="2" s="1"/>
  <c r="DS122" i="2" s="1"/>
  <c r="DF122" i="2"/>
  <c r="DJ122" i="2" s="1"/>
  <c r="BO122" i="2"/>
  <c r="BN122" i="2"/>
  <c r="BM122" i="2"/>
  <c r="BL122" i="2"/>
  <c r="BK122" i="2"/>
  <c r="BJ122" i="2"/>
  <c r="BI122" i="2"/>
  <c r="AT122" i="2"/>
  <c r="EA121" i="2"/>
  <c r="EB121" i="2" s="1"/>
  <c r="DY121" i="2"/>
  <c r="DZ121" i="2" s="1"/>
  <c r="DW121" i="2"/>
  <c r="DX121" i="2" s="1"/>
  <c r="DU121" i="2"/>
  <c r="DV121" i="2" s="1"/>
  <c r="EC121" i="2" s="1"/>
  <c r="CR121" i="2" s="1"/>
  <c r="CT121" i="2" s="1"/>
  <c r="DE121" i="2" s="1"/>
  <c r="DQ121" i="2"/>
  <c r="DR121" i="2" s="1"/>
  <c r="DS121" i="2" s="1"/>
  <c r="DF121" i="2"/>
  <c r="DJ121" i="2" s="1"/>
  <c r="BO121" i="2"/>
  <c r="BN121" i="2"/>
  <c r="BM121" i="2"/>
  <c r="BL121" i="2"/>
  <c r="BK121" i="2"/>
  <c r="BJ121" i="2"/>
  <c r="BI121" i="2"/>
  <c r="AT121" i="2"/>
  <c r="EA120" i="2"/>
  <c r="EB120" i="2" s="1"/>
  <c r="DY120" i="2"/>
  <c r="DZ120" i="2" s="1"/>
  <c r="DW120" i="2"/>
  <c r="DX120" i="2" s="1"/>
  <c r="DU120" i="2"/>
  <c r="DV120" i="2" s="1"/>
  <c r="EC120" i="2" s="1"/>
  <c r="CR120" i="2" s="1"/>
  <c r="CT120" i="2" s="1"/>
  <c r="DN120" i="2" s="1"/>
  <c r="DO120" i="2" s="1"/>
  <c r="DQ120" i="2"/>
  <c r="DR120" i="2" s="1"/>
  <c r="DS120" i="2" s="1"/>
  <c r="DF120" i="2"/>
  <c r="DJ120" i="2" s="1"/>
  <c r="BO120" i="2"/>
  <c r="BN120" i="2"/>
  <c r="BM120" i="2"/>
  <c r="BL120" i="2"/>
  <c r="BK120" i="2"/>
  <c r="BJ120" i="2"/>
  <c r="BI120" i="2"/>
  <c r="AT120" i="2"/>
  <c r="EA119" i="2"/>
  <c r="EB119" i="2" s="1"/>
  <c r="DY119" i="2"/>
  <c r="DZ119" i="2" s="1"/>
  <c r="DW119" i="2"/>
  <c r="DX119" i="2" s="1"/>
  <c r="DU119" i="2"/>
  <c r="DV119" i="2" s="1"/>
  <c r="EC119" i="2" s="1"/>
  <c r="CR119" i="2" s="1"/>
  <c r="CT119" i="2" s="1"/>
  <c r="DE119" i="2" s="1"/>
  <c r="DQ119" i="2"/>
  <c r="DR119" i="2" s="1"/>
  <c r="DS119" i="2" s="1"/>
  <c r="DF119" i="2"/>
  <c r="DJ119" i="2" s="1"/>
  <c r="BO119" i="2"/>
  <c r="BN119" i="2"/>
  <c r="BM119" i="2"/>
  <c r="BL119" i="2"/>
  <c r="BK119" i="2"/>
  <c r="BJ119" i="2"/>
  <c r="BI119" i="2"/>
  <c r="AT119" i="2"/>
  <c r="EA118" i="2"/>
  <c r="EB118" i="2" s="1"/>
  <c r="DY118" i="2"/>
  <c r="DZ118" i="2" s="1"/>
  <c r="DW118" i="2"/>
  <c r="DX118" i="2" s="1"/>
  <c r="DU118" i="2"/>
  <c r="DV118" i="2" s="1"/>
  <c r="EC118" i="2" s="1"/>
  <c r="CR118" i="2" s="1"/>
  <c r="CT118" i="2" s="1"/>
  <c r="DQ118" i="2"/>
  <c r="DR118" i="2" s="1"/>
  <c r="DS118" i="2" s="1"/>
  <c r="DF118" i="2"/>
  <c r="DJ118" i="2" s="1"/>
  <c r="BO118" i="2"/>
  <c r="BN118" i="2"/>
  <c r="BM118" i="2"/>
  <c r="BL118" i="2"/>
  <c r="BK118" i="2"/>
  <c r="BJ118" i="2"/>
  <c r="BI118" i="2"/>
  <c r="AT118" i="2"/>
  <c r="EA117" i="2"/>
  <c r="EB117" i="2" s="1"/>
  <c r="DY117" i="2"/>
  <c r="DZ117" i="2" s="1"/>
  <c r="DW117" i="2"/>
  <c r="DX117" i="2" s="1"/>
  <c r="DU117" i="2"/>
  <c r="DV117" i="2" s="1"/>
  <c r="EC117" i="2" s="1"/>
  <c r="CR117" i="2" s="1"/>
  <c r="CT117" i="2" s="1"/>
  <c r="DQ117" i="2"/>
  <c r="DR117" i="2" s="1"/>
  <c r="DS117" i="2" s="1"/>
  <c r="DF117" i="2"/>
  <c r="DJ117" i="2" s="1"/>
  <c r="BO117" i="2"/>
  <c r="BN117" i="2"/>
  <c r="BM117" i="2"/>
  <c r="BL117" i="2"/>
  <c r="BK117" i="2"/>
  <c r="BJ117" i="2"/>
  <c r="BI117" i="2"/>
  <c r="AT117" i="2"/>
  <c r="EA116" i="2"/>
  <c r="EB116" i="2" s="1"/>
  <c r="DY116" i="2"/>
  <c r="DZ116" i="2" s="1"/>
  <c r="DW116" i="2"/>
  <c r="DX116" i="2" s="1"/>
  <c r="DU116" i="2"/>
  <c r="DV116" i="2" s="1"/>
  <c r="EC116" i="2" s="1"/>
  <c r="CR116" i="2" s="1"/>
  <c r="CT116" i="2" s="1"/>
  <c r="DE116" i="2" s="1"/>
  <c r="DQ116" i="2"/>
  <c r="DR116" i="2" s="1"/>
  <c r="DS116" i="2" s="1"/>
  <c r="DF116" i="2"/>
  <c r="DJ116" i="2" s="1"/>
  <c r="BO116" i="2"/>
  <c r="BN116" i="2"/>
  <c r="BM116" i="2"/>
  <c r="BL116" i="2"/>
  <c r="BK116" i="2"/>
  <c r="BJ116" i="2"/>
  <c r="BI116" i="2"/>
  <c r="AT116" i="2"/>
  <c r="EA115" i="2"/>
  <c r="EB115" i="2" s="1"/>
  <c r="DY115" i="2"/>
  <c r="DZ115" i="2" s="1"/>
  <c r="DW115" i="2"/>
  <c r="DX115" i="2" s="1"/>
  <c r="DU115" i="2"/>
  <c r="DV115" i="2" s="1"/>
  <c r="EC115" i="2" s="1"/>
  <c r="CR115" i="2" s="1"/>
  <c r="CT115" i="2" s="1"/>
  <c r="DQ115" i="2"/>
  <c r="DR115" i="2" s="1"/>
  <c r="DS115" i="2" s="1"/>
  <c r="DF115" i="2"/>
  <c r="DJ115" i="2" s="1"/>
  <c r="BO115" i="2"/>
  <c r="BN115" i="2"/>
  <c r="BM115" i="2"/>
  <c r="BL115" i="2"/>
  <c r="BK115" i="2"/>
  <c r="BJ115" i="2"/>
  <c r="BI115" i="2"/>
  <c r="AT115" i="2"/>
  <c r="CY866" i="2" l="1"/>
  <c r="CY666" i="2"/>
  <c r="CY1080" i="2"/>
  <c r="CY945" i="2"/>
  <c r="CY907" i="2"/>
  <c r="CY1060" i="2"/>
  <c r="CY685" i="2"/>
  <c r="DP685" i="2" s="1"/>
  <c r="CY902" i="2"/>
  <c r="DP902" i="2" s="1"/>
  <c r="CY920" i="2"/>
  <c r="DP920" i="2" s="1"/>
  <c r="CY962" i="2"/>
  <c r="CY1058" i="2"/>
  <c r="DP1058" i="2" s="1"/>
  <c r="CY995" i="2"/>
  <c r="CY1059" i="2"/>
  <c r="CY1134" i="2"/>
  <c r="DP1134" i="2" s="1"/>
  <c r="CY1114" i="2"/>
  <c r="DP1114" i="2" s="1"/>
  <c r="CY955" i="2"/>
  <c r="DP955" i="2" s="1"/>
  <c r="CY892" i="2"/>
  <c r="DP892" i="2" s="1"/>
  <c r="CY856" i="2"/>
  <c r="CY931" i="2"/>
  <c r="DP931" i="2" s="1"/>
  <c r="CY1081" i="2"/>
  <c r="CY1145" i="2"/>
  <c r="CY974" i="2"/>
  <c r="CY895" i="2"/>
  <c r="DP895" i="2" s="1"/>
  <c r="CY1011" i="2"/>
  <c r="DP1011" i="2" s="1"/>
  <c r="CY1075" i="2"/>
  <c r="DP1075" i="2" s="1"/>
  <c r="CY1077" i="2"/>
  <c r="CY727" i="2"/>
  <c r="DP727" i="2" s="1"/>
  <c r="CY719" i="2"/>
  <c r="CY790" i="2"/>
  <c r="CY714" i="2"/>
  <c r="DP714" i="2" s="1"/>
  <c r="CY717" i="2"/>
  <c r="DP717" i="2" s="1"/>
  <c r="CY704" i="2"/>
  <c r="DP704" i="2" s="1"/>
  <c r="CY656" i="2"/>
  <c r="DP656" i="2" s="1"/>
  <c r="CY1055" i="2"/>
  <c r="CY976" i="2"/>
  <c r="CY1166" i="2"/>
  <c r="CY1001" i="2"/>
  <c r="CY1050" i="2"/>
  <c r="DP1050" i="2" s="1"/>
  <c r="CY911" i="2"/>
  <c r="DP911" i="2" s="1"/>
  <c r="CY812" i="2"/>
  <c r="DP812" i="2" s="1"/>
  <c r="CY1097" i="2"/>
  <c r="DP1097" i="2" s="1"/>
  <c r="CY977" i="2"/>
  <c r="DP977" i="2" s="1"/>
  <c r="CY1155" i="2"/>
  <c r="DP1155" i="2" s="1"/>
  <c r="CY1047" i="2"/>
  <c r="CY991" i="2"/>
  <c r="DP991" i="2" s="1"/>
  <c r="CY1149" i="2"/>
  <c r="DP1149" i="2" s="1"/>
  <c r="CY773" i="2"/>
  <c r="DP773" i="2" s="1"/>
  <c r="CY1042" i="2"/>
  <c r="DP1042" i="2" s="1"/>
  <c r="CY908" i="2"/>
  <c r="DP908" i="2" s="1"/>
  <c r="CY1022" i="2"/>
  <c r="DP1022" i="2" s="1"/>
  <c r="CY819" i="2"/>
  <c r="DP819" i="2" s="1"/>
  <c r="CY830" i="2"/>
  <c r="CY998" i="2"/>
  <c r="DP998" i="2" s="1"/>
  <c r="CY1087" i="2"/>
  <c r="DP1087" i="2" s="1"/>
  <c r="CY814" i="2"/>
  <c r="DP814" i="2" s="1"/>
  <c r="CY616" i="2"/>
  <c r="DP616" i="2" s="1"/>
  <c r="CY885" i="2"/>
  <c r="DP885" i="2" s="1"/>
  <c r="CY1070" i="2"/>
  <c r="DP1070" i="2" s="1"/>
  <c r="CY871" i="2"/>
  <c r="CY855" i="2"/>
  <c r="CY1002" i="2"/>
  <c r="CY1066" i="2"/>
  <c r="DP1066" i="2" s="1"/>
  <c r="CY1038" i="2"/>
  <c r="DP1038" i="2" s="1"/>
  <c r="CY1000" i="2"/>
  <c r="DP1000" i="2" s="1"/>
  <c r="CY761" i="2"/>
  <c r="DP761" i="2" s="1"/>
  <c r="CY1072" i="2"/>
  <c r="DP1072" i="2" s="1"/>
  <c r="CY896" i="2"/>
  <c r="DP896" i="2" s="1"/>
  <c r="CY1078" i="2"/>
  <c r="DP1078" i="2" s="1"/>
  <c r="CY783" i="2"/>
  <c r="DP783" i="2" s="1"/>
  <c r="CY780" i="2"/>
  <c r="DP780" i="2" s="1"/>
  <c r="CY765" i="2"/>
  <c r="DP765" i="2" s="1"/>
  <c r="CY984" i="2"/>
  <c r="DP984" i="2" s="1"/>
  <c r="CY1170" i="2"/>
  <c r="DP1170" i="2" s="1"/>
  <c r="CY848" i="2"/>
  <c r="CY919" i="2"/>
  <c r="DP919" i="2" s="1"/>
  <c r="CY787" i="2"/>
  <c r="DP787" i="2" s="1"/>
  <c r="CY882" i="2"/>
  <c r="DP882" i="2" s="1"/>
  <c r="CY1063" i="2"/>
  <c r="CY1120" i="2"/>
  <c r="DP1120" i="2" s="1"/>
  <c r="CY1014" i="2"/>
  <c r="DP1014" i="2" s="1"/>
  <c r="CY946" i="2"/>
  <c r="DP946" i="2" s="1"/>
  <c r="CY1028" i="2"/>
  <c r="DP1028" i="2" s="1"/>
  <c r="CY1092" i="2"/>
  <c r="DP1092" i="2" s="1"/>
  <c r="CY793" i="2"/>
  <c r="DP793" i="2" s="1"/>
  <c r="CY1064" i="2"/>
  <c r="DP1064" i="2" s="1"/>
  <c r="CY821" i="2"/>
  <c r="DP821" i="2" s="1"/>
  <c r="CY801" i="2"/>
  <c r="DP801" i="2" s="1"/>
  <c r="CY781" i="2"/>
  <c r="DP781" i="2" s="1"/>
  <c r="CY894" i="2"/>
  <c r="DP894" i="2" s="1"/>
  <c r="CY1102" i="2"/>
  <c r="DP1102" i="2" s="1"/>
  <c r="CY1082" i="2"/>
  <c r="DP1082" i="2" s="1"/>
  <c r="CY1034" i="2"/>
  <c r="DP1034" i="2" s="1"/>
  <c r="CY879" i="2"/>
  <c r="DP879" i="2" s="1"/>
  <c r="CY1096" i="2"/>
  <c r="DP1096" i="2" s="1"/>
  <c r="CY978" i="2"/>
  <c r="DP978" i="2" s="1"/>
  <c r="CY1157" i="2"/>
  <c r="DP1157" i="2" s="1"/>
  <c r="CY927" i="2"/>
  <c r="DP927" i="2" s="1"/>
  <c r="CY899" i="2"/>
  <c r="DP899" i="2" s="1"/>
  <c r="CY863" i="2"/>
  <c r="DP863" i="2" s="1"/>
  <c r="CY1105" i="2"/>
  <c r="DP1105" i="2" s="1"/>
  <c r="CY997" i="2"/>
  <c r="DP997" i="2" s="1"/>
  <c r="CY929" i="2"/>
  <c r="CY1100" i="2"/>
  <c r="DP1100" i="2" s="1"/>
  <c r="CY981" i="2"/>
  <c r="DP981" i="2" s="1"/>
  <c r="CY795" i="2"/>
  <c r="DP795" i="2" s="1"/>
  <c r="CY769" i="2"/>
  <c r="DP769" i="2" s="1"/>
  <c r="CY1139" i="2"/>
  <c r="DP1139" i="2" s="1"/>
  <c r="CY1119" i="2"/>
  <c r="DP1119" i="2" s="1"/>
  <c r="CY937" i="2"/>
  <c r="DP937" i="2" s="1"/>
  <c r="CY1031" i="2"/>
  <c r="DP1031" i="2" s="1"/>
  <c r="CY1095" i="2"/>
  <c r="DP1095" i="2" s="1"/>
  <c r="CY1083" i="2"/>
  <c r="DP1083" i="2" s="1"/>
  <c r="CY1019" i="2"/>
  <c r="DP1019" i="2" s="1"/>
  <c r="CY687" i="2"/>
  <c r="DP687" i="2" s="1"/>
  <c r="CY802" i="2"/>
  <c r="DP802" i="2" s="1"/>
  <c r="CY762" i="2"/>
  <c r="DP762" i="2" s="1"/>
  <c r="CY655" i="2"/>
  <c r="DP655" i="2" s="1"/>
  <c r="CY623" i="2"/>
  <c r="DP623" i="2" s="1"/>
  <c r="CY726" i="2"/>
  <c r="DP726" i="2" s="1"/>
  <c r="CY706" i="2"/>
  <c r="DP706" i="2" s="1"/>
  <c r="CY628" i="2"/>
  <c r="DP628" i="2" s="1"/>
  <c r="CY873" i="2"/>
  <c r="DP873" i="2" s="1"/>
  <c r="CY833" i="2"/>
  <c r="DP833" i="2" s="1"/>
  <c r="CY662" i="2"/>
  <c r="DP662" i="2" s="1"/>
  <c r="CY972" i="2"/>
  <c r="DP972" i="2" s="1"/>
  <c r="CY940" i="2"/>
  <c r="DP940" i="2" s="1"/>
  <c r="CY649" i="2"/>
  <c r="DP649" i="2" s="1"/>
  <c r="CY728" i="2"/>
  <c r="DP728" i="2" s="1"/>
  <c r="CY648" i="2"/>
  <c r="DP648" i="2" s="1"/>
  <c r="CY1046" i="2"/>
  <c r="DP1046" i="2" s="1"/>
  <c r="CY745" i="2"/>
  <c r="DP745" i="2" s="1"/>
  <c r="CY836" i="2"/>
  <c r="DP836" i="2" s="1"/>
  <c r="CY1101" i="2"/>
  <c r="DP1101" i="2" s="1"/>
  <c r="CY943" i="2"/>
  <c r="CY1094" i="2"/>
  <c r="DP1094" i="2" s="1"/>
  <c r="CY912" i="2"/>
  <c r="DP912" i="2" s="1"/>
  <c r="CY1008" i="2"/>
  <c r="DP1008" i="2" s="1"/>
  <c r="CY1138" i="2"/>
  <c r="DP1138" i="2" s="1"/>
  <c r="CY748" i="2"/>
  <c r="DP748" i="2" s="1"/>
  <c r="CY1009" i="2"/>
  <c r="DP1009" i="2" s="1"/>
  <c r="CY1054" i="2"/>
  <c r="DP1054" i="2" s="1"/>
  <c r="CY1006" i="2"/>
  <c r="DP1006" i="2" s="1"/>
  <c r="CY729" i="2"/>
  <c r="DP729" i="2" s="1"/>
  <c r="CY859" i="2"/>
  <c r="DP859" i="2" s="1"/>
  <c r="CY839" i="2"/>
  <c r="DP839" i="2" s="1"/>
  <c r="CY1074" i="2"/>
  <c r="DP1074" i="2" s="1"/>
  <c r="CY1131" i="2"/>
  <c r="DP1131" i="2" s="1"/>
  <c r="CY1037" i="2"/>
  <c r="DP1037" i="2" s="1"/>
  <c r="CY752" i="2"/>
  <c r="DP752" i="2" s="1"/>
  <c r="CY1124" i="2"/>
  <c r="CY957" i="2"/>
  <c r="DP957" i="2" s="1"/>
  <c r="CY854" i="2"/>
  <c r="DP854" i="2" s="1"/>
  <c r="CY807" i="2"/>
  <c r="DP807" i="2" s="1"/>
  <c r="CY933" i="2"/>
  <c r="DP933" i="2" s="1"/>
  <c r="CY1103" i="2"/>
  <c r="CY739" i="2"/>
  <c r="DP739" i="2" s="1"/>
  <c r="CY707" i="2"/>
  <c r="DP707" i="2" s="1"/>
  <c r="CY675" i="2"/>
  <c r="DP675" i="2" s="1"/>
  <c r="CY822" i="2"/>
  <c r="DP822" i="2" s="1"/>
  <c r="CY758" i="2"/>
  <c r="DP758" i="2" s="1"/>
  <c r="CY643" i="2"/>
  <c r="DP643" i="2" s="1"/>
  <c r="CY684" i="2"/>
  <c r="DP684" i="2" s="1"/>
  <c r="CY746" i="2"/>
  <c r="DP746" i="2" s="1"/>
  <c r="CY694" i="2"/>
  <c r="DP694" i="2" s="1"/>
  <c r="CY682" i="2"/>
  <c r="DP682" i="2" s="1"/>
  <c r="CY925" i="2"/>
  <c r="DP925" i="2" s="1"/>
  <c r="CY893" i="2"/>
  <c r="DP893" i="2" s="1"/>
  <c r="CY861" i="2"/>
  <c r="DP861" i="2" s="1"/>
  <c r="CY637" i="2"/>
  <c r="DP637" i="2" s="1"/>
  <c r="CY716" i="2"/>
  <c r="DP716" i="2" s="1"/>
  <c r="CY668" i="2"/>
  <c r="DP668" i="2" s="1"/>
  <c r="CY993" i="2"/>
  <c r="DP993" i="2" s="1"/>
  <c r="CY1110" i="2"/>
  <c r="DP1110" i="2" s="1"/>
  <c r="CY1088" i="2"/>
  <c r="DP1088" i="2" s="1"/>
  <c r="CY777" i="2"/>
  <c r="DP777" i="2" s="1"/>
  <c r="CY741" i="2"/>
  <c r="DP741" i="2" s="1"/>
  <c r="CY868" i="2"/>
  <c r="DP868" i="2" s="1"/>
  <c r="CY1154" i="2"/>
  <c r="DP1154" i="2" s="1"/>
  <c r="CY1026" i="2"/>
  <c r="DP1026" i="2" s="1"/>
  <c r="CY986" i="2"/>
  <c r="DP986" i="2" s="1"/>
  <c r="CY942" i="2"/>
  <c r="DP942" i="2" s="1"/>
  <c r="CY816" i="2"/>
  <c r="DP816" i="2" s="1"/>
  <c r="CY751" i="2"/>
  <c r="DP751" i="2" s="1"/>
  <c r="CY770" i="2"/>
  <c r="DP770" i="2" s="1"/>
  <c r="CY905" i="2"/>
  <c r="DP905" i="2" s="1"/>
  <c r="CY841" i="2"/>
  <c r="CY630" i="2"/>
  <c r="DP630" i="2" s="1"/>
  <c r="CY696" i="2"/>
  <c r="DP696" i="2" s="1"/>
  <c r="CY736" i="2"/>
  <c r="DP736" i="2" s="1"/>
  <c r="CY1168" i="2"/>
  <c r="DP1168" i="2" s="1"/>
  <c r="CY1153" i="2"/>
  <c r="DP1153" i="2" s="1"/>
  <c r="CY638" i="2"/>
  <c r="DP638" i="2" s="1"/>
  <c r="CY980" i="2"/>
  <c r="DP980" i="2" s="1"/>
  <c r="CY948" i="2"/>
  <c r="DP948" i="2" s="1"/>
  <c r="CY625" i="2"/>
  <c r="DP625" i="2" s="1"/>
  <c r="CY835" i="2"/>
  <c r="DP835" i="2" s="1"/>
  <c r="CY1150" i="2"/>
  <c r="DP1150" i="2" s="1"/>
  <c r="CY864" i="2"/>
  <c r="DP864" i="2" s="1"/>
  <c r="CY809" i="2"/>
  <c r="DP809" i="2" s="1"/>
  <c r="CY828" i="2"/>
  <c r="DP828" i="2" s="1"/>
  <c r="CY926" i="2"/>
  <c r="DP926" i="2" s="1"/>
  <c r="CY862" i="2"/>
  <c r="DP862" i="2" s="1"/>
  <c r="CY954" i="2"/>
  <c r="DP954" i="2" s="1"/>
  <c r="CY999" i="2"/>
  <c r="DP999" i="2" s="1"/>
  <c r="CY1057" i="2"/>
  <c r="DP1057" i="2" s="1"/>
  <c r="CY1033" i="2"/>
  <c r="DP1033" i="2" s="1"/>
  <c r="CY1115" i="2"/>
  <c r="DP1115" i="2" s="1"/>
  <c r="CY1111" i="2"/>
  <c r="DP1111" i="2" s="1"/>
  <c r="CY916" i="2"/>
  <c r="DP916" i="2" s="1"/>
  <c r="CY817" i="2"/>
  <c r="DP817" i="2" s="1"/>
  <c r="CY922" i="2"/>
  <c r="DP922" i="2" s="1"/>
  <c r="CY1030" i="2"/>
  <c r="DP1030" i="2" s="1"/>
  <c r="CY1158" i="2"/>
  <c r="DP1158" i="2" s="1"/>
  <c r="CY872" i="2"/>
  <c r="DP872" i="2" s="1"/>
  <c r="CY874" i="2"/>
  <c r="DP874" i="2" s="1"/>
  <c r="CY827" i="2"/>
  <c r="DP827" i="2" s="1"/>
  <c r="CY709" i="2"/>
  <c r="DP709" i="2" s="1"/>
  <c r="CY650" i="2"/>
  <c r="DP650" i="2" s="1"/>
  <c r="CY618" i="2"/>
  <c r="DP618" i="2" s="1"/>
  <c r="CY960" i="2"/>
  <c r="DP960" i="2" s="1"/>
  <c r="CY923" i="2"/>
  <c r="DP923" i="2" s="1"/>
  <c r="CY1053" i="2"/>
  <c r="DP1053" i="2" s="1"/>
  <c r="CY989" i="2"/>
  <c r="DP989" i="2" s="1"/>
  <c r="CY1004" i="2"/>
  <c r="DP1004" i="2" s="1"/>
  <c r="CY1068" i="2"/>
  <c r="DP1068" i="2" s="1"/>
  <c r="CY695" i="2"/>
  <c r="DP695" i="2" s="1"/>
  <c r="CY810" i="2"/>
  <c r="DP810" i="2" s="1"/>
  <c r="CY778" i="2"/>
  <c r="CY663" i="2"/>
  <c r="DP663" i="2" s="1"/>
  <c r="CY966" i="2"/>
  <c r="DP966" i="2" s="1"/>
  <c r="CY792" i="2"/>
  <c r="DP792" i="2" s="1"/>
  <c r="CY776" i="2"/>
  <c r="DP776" i="2" s="1"/>
  <c r="CY1035" i="2"/>
  <c r="DP1035" i="2" s="1"/>
  <c r="CY1099" i="2"/>
  <c r="DP1099" i="2" s="1"/>
  <c r="CY1093" i="2"/>
  <c r="DP1093" i="2" s="1"/>
  <c r="CY1098" i="2"/>
  <c r="DP1098" i="2" s="1"/>
  <c r="CY870" i="2"/>
  <c r="DP870" i="2" s="1"/>
  <c r="CY1140" i="2"/>
  <c r="DP1140" i="2" s="1"/>
  <c r="CY1116" i="2"/>
  <c r="DP1116" i="2" s="1"/>
  <c r="CY886" i="2"/>
  <c r="DP886" i="2" s="1"/>
  <c r="CY1127" i="2"/>
  <c r="DP1127" i="2" s="1"/>
  <c r="CY1135" i="2"/>
  <c r="DP1135" i="2" s="1"/>
  <c r="CY1071" i="2"/>
  <c r="DP1071" i="2" s="1"/>
  <c r="CY1067" i="2"/>
  <c r="DP1067" i="2" s="1"/>
  <c r="CY1003" i="2"/>
  <c r="DP1003" i="2" s="1"/>
  <c r="CY747" i="2"/>
  <c r="CY691" i="2"/>
  <c r="DP691" i="2" s="1"/>
  <c r="CY640" i="2"/>
  <c r="DP640" i="2" s="1"/>
  <c r="CY910" i="2"/>
  <c r="DP910" i="2" s="1"/>
  <c r="CY842" i="2"/>
  <c r="DP842" i="2" s="1"/>
  <c r="CY806" i="2"/>
  <c r="CY786" i="2"/>
  <c r="DP786" i="2" s="1"/>
  <c r="CY774" i="2"/>
  <c r="DP774" i="2" s="1"/>
  <c r="CY659" i="2"/>
  <c r="DP659" i="2" s="1"/>
  <c r="CY627" i="2"/>
  <c r="DP627" i="2" s="1"/>
  <c r="CY619" i="2"/>
  <c r="DP619" i="2" s="1"/>
  <c r="CY742" i="2"/>
  <c r="DP742" i="2" s="1"/>
  <c r="CY730" i="2"/>
  <c r="DP730" i="2" s="1"/>
  <c r="CY698" i="2"/>
  <c r="DP698" i="2" s="1"/>
  <c r="CY632" i="2"/>
  <c r="DP632" i="2" s="1"/>
  <c r="CY921" i="2"/>
  <c r="DP921" i="2" s="1"/>
  <c r="CY909" i="2"/>
  <c r="DP909" i="2" s="1"/>
  <c r="CY889" i="2"/>
  <c r="DP889" i="2" s="1"/>
  <c r="CY877" i="2"/>
  <c r="DP877" i="2" s="1"/>
  <c r="CY857" i="2"/>
  <c r="DP857" i="2" s="1"/>
  <c r="CY845" i="2"/>
  <c r="DP845" i="2" s="1"/>
  <c r="CY634" i="2"/>
  <c r="DP634" i="2" s="1"/>
  <c r="CY626" i="2"/>
  <c r="DP626" i="2" s="1"/>
  <c r="CY617" i="2"/>
  <c r="DP617" i="2" s="1"/>
  <c r="CY944" i="2"/>
  <c r="DP944" i="2" s="1"/>
  <c r="CY681" i="2"/>
  <c r="DP681" i="2" s="1"/>
  <c r="CY621" i="2"/>
  <c r="DP621" i="2" s="1"/>
  <c r="CY665" i="2"/>
  <c r="DP665" i="2" s="1"/>
  <c r="CY645" i="2"/>
  <c r="DP645" i="2" s="1"/>
  <c r="CY633" i="2"/>
  <c r="DP633" i="2" s="1"/>
  <c r="CY724" i="2"/>
  <c r="DP724" i="2" s="1"/>
  <c r="CY692" i="2"/>
  <c r="DP692" i="2" s="1"/>
  <c r="CY644" i="2"/>
  <c r="DP644" i="2" s="1"/>
  <c r="CY1133" i="2"/>
  <c r="DP1133" i="2" s="1"/>
  <c r="CY1017" i="2"/>
  <c r="DP1017" i="2" s="1"/>
  <c r="CY947" i="2"/>
  <c r="DP947" i="2" s="1"/>
  <c r="CY1159" i="2"/>
  <c r="DP1159" i="2" s="1"/>
  <c r="CY852" i="2"/>
  <c r="DP852" i="2" s="1"/>
  <c r="CY764" i="2"/>
  <c r="DP764" i="2" s="1"/>
  <c r="CY979" i="2"/>
  <c r="DP979" i="2" s="1"/>
  <c r="CY875" i="2"/>
  <c r="DP875" i="2" s="1"/>
  <c r="CY1126" i="2"/>
  <c r="DP1126" i="2" s="1"/>
  <c r="CY884" i="2"/>
  <c r="DP884" i="2" s="1"/>
  <c r="CY878" i="2"/>
  <c r="DP878" i="2" s="1"/>
  <c r="CY1090" i="2"/>
  <c r="DP1090" i="2" s="1"/>
  <c r="CY858" i="2"/>
  <c r="DP858" i="2" s="1"/>
  <c r="CY1113" i="2"/>
  <c r="DP1113" i="2" s="1"/>
  <c r="CY1086" i="2"/>
  <c r="DP1086" i="2" s="1"/>
  <c r="CY1062" i="2"/>
  <c r="DP1062" i="2" s="1"/>
  <c r="CY759" i="2"/>
  <c r="DP759" i="2" s="1"/>
  <c r="CY1032" i="2"/>
  <c r="DP1032" i="2" s="1"/>
  <c r="CY1121" i="2"/>
  <c r="DP1121" i="2" s="1"/>
  <c r="CY970" i="2"/>
  <c r="DP970" i="2" s="1"/>
  <c r="CY1025" i="2"/>
  <c r="CY880" i="2"/>
  <c r="DP880" i="2" s="1"/>
  <c r="CY1039" i="2"/>
  <c r="DP1039" i="2" s="1"/>
  <c r="CY1147" i="2"/>
  <c r="DP1147" i="2" s="1"/>
  <c r="CY1079" i="2"/>
  <c r="DP1079" i="2" s="1"/>
  <c r="CY1023" i="2"/>
  <c r="DP1023" i="2" s="1"/>
  <c r="CY934" i="2"/>
  <c r="DP934" i="2" s="1"/>
  <c r="CY743" i="2"/>
  <c r="DP743" i="2" s="1"/>
  <c r="CY711" i="2"/>
  <c r="CY679" i="2"/>
  <c r="DP679" i="2" s="1"/>
  <c r="CY890" i="2"/>
  <c r="CY826" i="2"/>
  <c r="DP826" i="2" s="1"/>
  <c r="CY794" i="2"/>
  <c r="DP794" i="2" s="1"/>
  <c r="CY647" i="2"/>
  <c r="DP647" i="2" s="1"/>
  <c r="CY615" i="2"/>
  <c r="DP615" i="2" s="1"/>
  <c r="CY750" i="2"/>
  <c r="DP750" i="2" s="1"/>
  <c r="CY718" i="2"/>
  <c r="DP718" i="2" s="1"/>
  <c r="CY686" i="2"/>
  <c r="DP686" i="2" s="1"/>
  <c r="CY620" i="2"/>
  <c r="DP620" i="2" s="1"/>
  <c r="CY897" i="2"/>
  <c r="DP897" i="2" s="1"/>
  <c r="CY865" i="2"/>
  <c r="DP865" i="2" s="1"/>
  <c r="CY670" i="2"/>
  <c r="DP670" i="2" s="1"/>
  <c r="CY654" i="2"/>
  <c r="DP654" i="2" s="1"/>
  <c r="CY622" i="2"/>
  <c r="DP622" i="2" s="1"/>
  <c r="CY964" i="2"/>
  <c r="DP964" i="2" s="1"/>
  <c r="CY932" i="2"/>
  <c r="DP932" i="2" s="1"/>
  <c r="CY725" i="2"/>
  <c r="CY701" i="2"/>
  <c r="DP701" i="2" s="1"/>
  <c r="CY673" i="2"/>
  <c r="DP673" i="2" s="1"/>
  <c r="CY720" i="2"/>
  <c r="DP720" i="2" s="1"/>
  <c r="CY672" i="2"/>
  <c r="DP672" i="2" s="1"/>
  <c r="CY1125" i="2"/>
  <c r="DP1125" i="2" s="1"/>
  <c r="CY1013" i="2"/>
  <c r="DP1013" i="2" s="1"/>
  <c r="CY800" i="2"/>
  <c r="DP800" i="2" s="1"/>
  <c r="CY900" i="2"/>
  <c r="DP900" i="2" s="1"/>
  <c r="CY832" i="2"/>
  <c r="CY1161" i="2"/>
  <c r="DP1161" i="2" s="1"/>
  <c r="CY915" i="2"/>
  <c r="DP915" i="2" s="1"/>
  <c r="CY883" i="2"/>
  <c r="DP883" i="2" s="1"/>
  <c r="CY918" i="2"/>
  <c r="DP918" i="2" s="1"/>
  <c r="CY1085" i="2"/>
  <c r="DP1085" i="2" s="1"/>
  <c r="CY1021" i="2"/>
  <c r="DP1021" i="2" s="1"/>
  <c r="CY1162" i="2"/>
  <c r="DP1162" i="2" s="1"/>
  <c r="CY898" i="2"/>
  <c r="CY1152" i="2"/>
  <c r="DP1152" i="2" s="1"/>
  <c r="CY775" i="2"/>
  <c r="DP775" i="2" s="1"/>
  <c r="CY763" i="2"/>
  <c r="DP763" i="2" s="1"/>
  <c r="CY1040" i="2"/>
  <c r="DP1040" i="2" s="1"/>
  <c r="CY1108" i="2"/>
  <c r="DP1108" i="2" s="1"/>
  <c r="CY941" i="2"/>
  <c r="DP941" i="2" s="1"/>
  <c r="CY843" i="2"/>
  <c r="DP843" i="2" s="1"/>
  <c r="CY731" i="2"/>
  <c r="DP731" i="2" s="1"/>
  <c r="CY699" i="2"/>
  <c r="DP699" i="2" s="1"/>
  <c r="CY636" i="2"/>
  <c r="DP636" i="2" s="1"/>
  <c r="CY782" i="2"/>
  <c r="DP782" i="2" s="1"/>
  <c r="CY667" i="2"/>
  <c r="DP667" i="2" s="1"/>
  <c r="CY635" i="2"/>
  <c r="CY738" i="2"/>
  <c r="DP738" i="2" s="1"/>
  <c r="CY674" i="2"/>
  <c r="CY917" i="2"/>
  <c r="CY853" i="2"/>
  <c r="DP853" i="2" s="1"/>
  <c r="CY642" i="2"/>
  <c r="DP642" i="2" s="1"/>
  <c r="CY688" i="2"/>
  <c r="DP688" i="2" s="1"/>
  <c r="CY952" i="2"/>
  <c r="DP952" i="2" s="1"/>
  <c r="CY721" i="2"/>
  <c r="DP721" i="2" s="1"/>
  <c r="CY641" i="2"/>
  <c r="DP641" i="2" s="1"/>
  <c r="CY708" i="2"/>
  <c r="DP708" i="2" s="1"/>
  <c r="CY660" i="2"/>
  <c r="DP660" i="2" s="1"/>
  <c r="CY1146" i="2"/>
  <c r="DP1146" i="2" s="1"/>
  <c r="CY1104" i="2"/>
  <c r="DP1104" i="2" s="1"/>
  <c r="CY785" i="2"/>
  <c r="DP785" i="2" s="1"/>
  <c r="CY749" i="2"/>
  <c r="DP749" i="2" s="1"/>
  <c r="CY924" i="2"/>
  <c r="DP924" i="2" s="1"/>
  <c r="CY796" i="2"/>
  <c r="DP796" i="2" s="1"/>
  <c r="CY963" i="2"/>
  <c r="DP963" i="2" s="1"/>
  <c r="CY888" i="2"/>
  <c r="DP888" i="2" s="1"/>
  <c r="CY975" i="2"/>
  <c r="DP975" i="2" s="1"/>
  <c r="CY969" i="2"/>
  <c r="DP969" i="2" s="1"/>
  <c r="CY1141" i="2"/>
  <c r="DP1141" i="2" s="1"/>
  <c r="CY815" i="2"/>
  <c r="DP815" i="2" s="1"/>
  <c r="CY799" i="2"/>
  <c r="DP799" i="2" s="1"/>
  <c r="CY767" i="2"/>
  <c r="DP767" i="2" s="1"/>
  <c r="CY994" i="2"/>
  <c r="DP994" i="2" s="1"/>
  <c r="CY1052" i="2"/>
  <c r="CY1020" i="2"/>
  <c r="DP1020" i="2" s="1"/>
  <c r="CY797" i="2"/>
  <c r="DP797" i="2" s="1"/>
  <c r="CY1015" i="2"/>
  <c r="DP1015" i="2" s="1"/>
  <c r="CY723" i="2"/>
  <c r="DP723" i="2" s="1"/>
  <c r="CY713" i="2"/>
  <c r="CY1106" i="2"/>
  <c r="DP1106" i="2" s="1"/>
  <c r="CY1018" i="2"/>
  <c r="DP1018" i="2" s="1"/>
  <c r="CY1169" i="2"/>
  <c r="DP1169" i="2" s="1"/>
  <c r="CY1048" i="2"/>
  <c r="DP1048" i="2" s="1"/>
  <c r="CY825" i="2"/>
  <c r="DP825" i="2" s="1"/>
  <c r="CY887" i="2"/>
  <c r="DP887" i="2" s="1"/>
  <c r="CY1065" i="2"/>
  <c r="DP1065" i="2" s="1"/>
  <c r="CY1129" i="2"/>
  <c r="DP1129" i="2" s="1"/>
  <c r="CY733" i="2"/>
  <c r="DP733" i="2" s="1"/>
  <c r="CY850" i="2"/>
  <c r="DP850" i="2" s="1"/>
  <c r="CY805" i="2"/>
  <c r="DP805" i="2" s="1"/>
  <c r="CY1051" i="2"/>
  <c r="DP1051" i="2" s="1"/>
  <c r="CY1045" i="2"/>
  <c r="DP1045" i="2" s="1"/>
  <c r="CY740" i="2"/>
  <c r="DP740" i="2" s="1"/>
  <c r="CY906" i="2"/>
  <c r="DP906" i="2" s="1"/>
  <c r="CY1156" i="2"/>
  <c r="DP1156" i="2" s="1"/>
  <c r="CY965" i="2"/>
  <c r="DP965" i="2" s="1"/>
  <c r="CY1112" i="2"/>
  <c r="DP1112" i="2" s="1"/>
  <c r="CY811" i="2"/>
  <c r="DP811" i="2" s="1"/>
  <c r="CY1136" i="2"/>
  <c r="DP1136" i="2" s="1"/>
  <c r="CY1118" i="2"/>
  <c r="DP1118" i="2" s="1"/>
  <c r="CY971" i="2"/>
  <c r="DP971" i="2" s="1"/>
  <c r="CY959" i="2"/>
  <c r="DP959" i="2" s="1"/>
  <c r="CY876" i="2"/>
  <c r="DP876" i="2" s="1"/>
  <c r="CY860" i="2"/>
  <c r="DP860" i="2" s="1"/>
  <c r="CY844" i="2"/>
  <c r="DP844" i="2" s="1"/>
  <c r="CY757" i="2"/>
  <c r="DP757" i="2" s="1"/>
  <c r="CY985" i="2"/>
  <c r="DP985" i="2" s="1"/>
  <c r="CY1073" i="2"/>
  <c r="DP1073" i="2" s="1"/>
  <c r="CY1137" i="2"/>
  <c r="DP1137" i="2" s="1"/>
  <c r="CY904" i="2"/>
  <c r="DP904" i="2" s="1"/>
  <c r="CY784" i="2"/>
  <c r="DP784" i="2" s="1"/>
  <c r="CY768" i="2"/>
  <c r="DP768" i="2" s="1"/>
  <c r="CY1056" i="2"/>
  <c r="DP1056" i="2" s="1"/>
  <c r="CY1061" i="2"/>
  <c r="DP1061" i="2" s="1"/>
  <c r="CY1041" i="2"/>
  <c r="DP1041" i="2" s="1"/>
  <c r="CY831" i="2"/>
  <c r="DP831" i="2" s="1"/>
  <c r="CY953" i="2"/>
  <c r="DP953" i="2" s="1"/>
  <c r="CY1164" i="2"/>
  <c r="DP1164" i="2" s="1"/>
  <c r="CY1148" i="2"/>
  <c r="DP1148" i="2" s="1"/>
  <c r="CY1128" i="2"/>
  <c r="DP1128" i="2" s="1"/>
  <c r="CY1142" i="2"/>
  <c r="DP1142" i="2" s="1"/>
  <c r="CY1130" i="2"/>
  <c r="DP1130" i="2" s="1"/>
  <c r="CY820" i="2"/>
  <c r="DP820" i="2" s="1"/>
  <c r="CY930" i="2"/>
  <c r="DP930" i="2" s="1"/>
  <c r="CY1144" i="2"/>
  <c r="DP1144" i="2" s="1"/>
  <c r="CY967" i="2"/>
  <c r="DP967" i="2" s="1"/>
  <c r="CY840" i="2"/>
  <c r="DP840" i="2" s="1"/>
  <c r="CY983" i="2"/>
  <c r="DP983" i="2" s="1"/>
  <c r="CY813" i="2"/>
  <c r="DP813" i="2" s="1"/>
  <c r="CY949" i="2"/>
  <c r="DP949" i="2" s="1"/>
  <c r="CY771" i="2"/>
  <c r="DP771" i="2" s="1"/>
  <c r="CY755" i="2"/>
  <c r="DP755" i="2" s="1"/>
  <c r="CY697" i="2"/>
  <c r="DP697" i="2" s="1"/>
  <c r="CY631" i="2"/>
  <c r="DP631" i="2" s="1"/>
  <c r="CY734" i="2"/>
  <c r="DP734" i="2" s="1"/>
  <c r="CY702" i="2"/>
  <c r="DP702" i="2" s="1"/>
  <c r="CY680" i="2"/>
  <c r="CY913" i="2"/>
  <c r="DP913" i="2" s="1"/>
  <c r="CY1123" i="2"/>
  <c r="DP1123" i="2" s="1"/>
  <c r="CY712" i="2"/>
  <c r="DP712" i="2" s="1"/>
  <c r="CY664" i="2"/>
  <c r="DP664" i="2" s="1"/>
  <c r="CY652" i="2"/>
  <c r="DP652" i="2" s="1"/>
  <c r="CY838" i="2"/>
  <c r="DP838" i="2" s="1"/>
  <c r="CY939" i="2"/>
  <c r="DP939" i="2" s="1"/>
  <c r="CY1024" i="2"/>
  <c r="DP1024" i="2" s="1"/>
  <c r="CY1044" i="2"/>
  <c r="DP1044" i="2" s="1"/>
  <c r="CY1012" i="2"/>
  <c r="DP1012" i="2" s="1"/>
  <c r="CY653" i="2"/>
  <c r="DP653" i="2" s="1"/>
  <c r="CY732" i="2"/>
  <c r="DP732" i="2" s="1"/>
  <c r="CY700" i="2"/>
  <c r="DP700" i="2" s="1"/>
  <c r="CY988" i="2"/>
  <c r="DP988" i="2" s="1"/>
  <c r="CY1036" i="2"/>
  <c r="DP1036" i="2" s="1"/>
  <c r="CY677" i="2"/>
  <c r="DP677" i="2" s="1"/>
  <c r="CY661" i="2"/>
  <c r="DP661" i="2" s="1"/>
  <c r="CY629" i="2"/>
  <c r="DP629" i="2" s="1"/>
  <c r="CY791" i="2"/>
  <c r="DP791" i="2" s="1"/>
  <c r="CY1122" i="2"/>
  <c r="DP1122" i="2" s="1"/>
  <c r="CY689" i="2"/>
  <c r="DP689" i="2" s="1"/>
  <c r="CY669" i="2"/>
  <c r="DP669" i="2" s="1"/>
  <c r="CY1029" i="2"/>
  <c r="DP1029" i="2" s="1"/>
  <c r="CY744" i="2"/>
  <c r="DP744" i="2" s="1"/>
  <c r="CY834" i="2"/>
  <c r="DP834" i="2" s="1"/>
  <c r="CY1132" i="2"/>
  <c r="DP1132" i="2" s="1"/>
  <c r="CY1160" i="2"/>
  <c r="DP1160" i="2" s="1"/>
  <c r="CY973" i="2"/>
  <c r="DP973" i="2" s="1"/>
  <c r="CY823" i="2"/>
  <c r="DP823" i="2" s="1"/>
  <c r="CY803" i="2"/>
  <c r="DP803" i="2" s="1"/>
  <c r="CY789" i="2"/>
  <c r="DP789" i="2" s="1"/>
  <c r="CY996" i="2"/>
  <c r="DP996" i="2" s="1"/>
  <c r="CY657" i="2"/>
  <c r="DP657" i="2" s="1"/>
  <c r="CY903" i="2"/>
  <c r="DP903" i="2" s="1"/>
  <c r="CY891" i="2"/>
  <c r="DP891" i="2" s="1"/>
  <c r="CY867" i="2"/>
  <c r="DP867" i="2" s="1"/>
  <c r="CY851" i="2"/>
  <c r="DP851" i="2" s="1"/>
  <c r="CY808" i="2"/>
  <c r="DP808" i="2" s="1"/>
  <c r="CY756" i="2"/>
  <c r="DP756" i="2" s="1"/>
  <c r="CY992" i="2"/>
  <c r="DP992" i="2" s="1"/>
  <c r="CY760" i="2"/>
  <c r="DP760" i="2" s="1"/>
  <c r="CY961" i="2"/>
  <c r="DP961" i="2" s="1"/>
  <c r="CY1163" i="2"/>
  <c r="DP1163" i="2" s="1"/>
  <c r="CY1069" i="2"/>
  <c r="DP1069" i="2" s="1"/>
  <c r="CY1049" i="2"/>
  <c r="DP1049" i="2" s="1"/>
  <c r="CY1005" i="2"/>
  <c r="DP1005" i="2" s="1"/>
  <c r="CY987" i="2"/>
  <c r="DP987" i="2" s="1"/>
  <c r="CY1076" i="2"/>
  <c r="DP1076" i="2" s="1"/>
  <c r="CY658" i="2"/>
  <c r="DP658" i="2" s="1"/>
  <c r="CY928" i="2"/>
  <c r="DP928" i="2" s="1"/>
  <c r="CY705" i="2"/>
  <c r="DP705" i="2" s="1"/>
  <c r="CY990" i="2"/>
  <c r="DP990" i="2" s="1"/>
  <c r="CY935" i="2"/>
  <c r="DP935" i="2" s="1"/>
  <c r="CY753" i="2"/>
  <c r="DP753" i="2" s="1"/>
  <c r="CY779" i="2"/>
  <c r="DP779" i="2" s="1"/>
  <c r="CY1117" i="2"/>
  <c r="DP1117" i="2" s="1"/>
  <c r="CY958" i="2"/>
  <c r="DP958" i="2" s="1"/>
  <c r="CY847" i="2"/>
  <c r="DP847" i="2" s="1"/>
  <c r="CY824" i="2"/>
  <c r="DP824" i="2" s="1"/>
  <c r="CY804" i="2"/>
  <c r="DP804" i="2" s="1"/>
  <c r="CY788" i="2"/>
  <c r="DP788" i="2" s="1"/>
  <c r="CY772" i="2"/>
  <c r="DP772" i="2" s="1"/>
  <c r="CY1010" i="2"/>
  <c r="DP1010" i="2" s="1"/>
  <c r="CY1043" i="2"/>
  <c r="DP1043" i="2" s="1"/>
  <c r="CY1107" i="2"/>
  <c r="DP1107" i="2" s="1"/>
  <c r="CY1109" i="2"/>
  <c r="DP1109" i="2" s="1"/>
  <c r="CY1089" i="2"/>
  <c r="DP1089" i="2" s="1"/>
  <c r="CY1084" i="2"/>
  <c r="DP1084" i="2" s="1"/>
  <c r="CY950" i="2"/>
  <c r="DP950" i="2" s="1"/>
  <c r="CY982" i="2"/>
  <c r="DP982" i="2" s="1"/>
  <c r="CY1151" i="2"/>
  <c r="CY1007" i="2"/>
  <c r="DP1007" i="2" s="1"/>
  <c r="CY1167" i="2"/>
  <c r="DP1167" i="2" s="1"/>
  <c r="CY1091" i="2"/>
  <c r="DP1091" i="2" s="1"/>
  <c r="CY1027" i="2"/>
  <c r="DP1027" i="2" s="1"/>
  <c r="CY938" i="2"/>
  <c r="DP938" i="2" s="1"/>
  <c r="CY735" i="2"/>
  <c r="DP735" i="2" s="1"/>
  <c r="CY715" i="2"/>
  <c r="DP715" i="2" s="1"/>
  <c r="CY703" i="2"/>
  <c r="DP703" i="2" s="1"/>
  <c r="CY683" i="2"/>
  <c r="DP683" i="2" s="1"/>
  <c r="CY914" i="2"/>
  <c r="DP914" i="2" s="1"/>
  <c r="CY846" i="2"/>
  <c r="DP846" i="2" s="1"/>
  <c r="CY818" i="2"/>
  <c r="DP818" i="2" s="1"/>
  <c r="CY798" i="2"/>
  <c r="DP798" i="2" s="1"/>
  <c r="CY766" i="2"/>
  <c r="DP766" i="2" s="1"/>
  <c r="CY671" i="2"/>
  <c r="DP671" i="2" s="1"/>
  <c r="CY651" i="2"/>
  <c r="DP651" i="2" s="1"/>
  <c r="CY639" i="2"/>
  <c r="DP639" i="2" s="1"/>
  <c r="CY676" i="2"/>
  <c r="DP676" i="2" s="1"/>
  <c r="CY754" i="2"/>
  <c r="DP754" i="2" s="1"/>
  <c r="CY722" i="2"/>
  <c r="DP722" i="2" s="1"/>
  <c r="CY710" i="2"/>
  <c r="DP710" i="2" s="1"/>
  <c r="CY690" i="2"/>
  <c r="DP690" i="2" s="1"/>
  <c r="CY678" i="2"/>
  <c r="DP678" i="2" s="1"/>
  <c r="CY624" i="2"/>
  <c r="DP624" i="2" s="1"/>
  <c r="CY901" i="2"/>
  <c r="DP901" i="2" s="1"/>
  <c r="CY881" i="2"/>
  <c r="DP881" i="2" s="1"/>
  <c r="CY869" i="2"/>
  <c r="DP869" i="2" s="1"/>
  <c r="CY849" i="2"/>
  <c r="DP849" i="2" s="1"/>
  <c r="CY837" i="2"/>
  <c r="DP837" i="2" s="1"/>
  <c r="CY829" i="2"/>
  <c r="DP829" i="2" s="1"/>
  <c r="CY646" i="2"/>
  <c r="DP646" i="2" s="1"/>
  <c r="CY968" i="2"/>
  <c r="DP968" i="2" s="1"/>
  <c r="CY956" i="2"/>
  <c r="DP956" i="2" s="1"/>
  <c r="CY936" i="2"/>
  <c r="DP936" i="2" s="1"/>
  <c r="CY737" i="2"/>
  <c r="DP737" i="2" s="1"/>
  <c r="CY693" i="2"/>
  <c r="DP693" i="2" s="1"/>
  <c r="CX538" i="2"/>
  <c r="CV538" i="2"/>
  <c r="CW538" i="2"/>
  <c r="CX466" i="2"/>
  <c r="CW466" i="2"/>
  <c r="CV466" i="2"/>
  <c r="CX418" i="2"/>
  <c r="CW418" i="2"/>
  <c r="CV418" i="2"/>
  <c r="CX386" i="2"/>
  <c r="CW386" i="2"/>
  <c r="CV386" i="2"/>
  <c r="CX370" i="2"/>
  <c r="CV370" i="2"/>
  <c r="CW370" i="2"/>
  <c r="CX354" i="2"/>
  <c r="CW354" i="2"/>
  <c r="CV354" i="2"/>
  <c r="CX298" i="2"/>
  <c r="CV298" i="2"/>
  <c r="CW298" i="2"/>
  <c r="CX258" i="2"/>
  <c r="CW258" i="2"/>
  <c r="CV258" i="2"/>
  <c r="CX226" i="2"/>
  <c r="CW226" i="2"/>
  <c r="CV226" i="2"/>
  <c r="CX194" i="2"/>
  <c r="CW194" i="2"/>
  <c r="CV194" i="2"/>
  <c r="CX178" i="2"/>
  <c r="CV178" i="2"/>
  <c r="CW178" i="2"/>
  <c r="CX162" i="2"/>
  <c r="CW162" i="2"/>
  <c r="CV162" i="2"/>
  <c r="CX106" i="2"/>
  <c r="CV106" i="2"/>
  <c r="CW106" i="2"/>
  <c r="CX90" i="2"/>
  <c r="CW90" i="2"/>
  <c r="CV90" i="2"/>
  <c r="CX50" i="2"/>
  <c r="CV50" i="2"/>
  <c r="CW50" i="2"/>
  <c r="CX436" i="2"/>
  <c r="CW436" i="2"/>
  <c r="CV436" i="2"/>
  <c r="CX428" i="2"/>
  <c r="CW428" i="2"/>
  <c r="CV428" i="2"/>
  <c r="CX420" i="2"/>
  <c r="CW420" i="2"/>
  <c r="CV420" i="2"/>
  <c r="CX412" i="2"/>
  <c r="CW412" i="2"/>
  <c r="CV412" i="2"/>
  <c r="CX404" i="2"/>
  <c r="CW404" i="2"/>
  <c r="CV404" i="2"/>
  <c r="CX396" i="2"/>
  <c r="CW396" i="2"/>
  <c r="CV396" i="2"/>
  <c r="CX388" i="2"/>
  <c r="CW388" i="2"/>
  <c r="CV388" i="2"/>
  <c r="CX380" i="2"/>
  <c r="CW380" i="2"/>
  <c r="CV380" i="2"/>
  <c r="CX372" i="2"/>
  <c r="CW372" i="2"/>
  <c r="CV372" i="2"/>
  <c r="CX364" i="2"/>
  <c r="CW364" i="2"/>
  <c r="CV364" i="2"/>
  <c r="CX356" i="2"/>
  <c r="CW356" i="2"/>
  <c r="CV356" i="2"/>
  <c r="CX348" i="2"/>
  <c r="CW348" i="2"/>
  <c r="CV348" i="2"/>
  <c r="CX340" i="2"/>
  <c r="CW340" i="2"/>
  <c r="CV340" i="2"/>
  <c r="CX332" i="2"/>
  <c r="CW332" i="2"/>
  <c r="CV332" i="2"/>
  <c r="CX324" i="2"/>
  <c r="CW324" i="2"/>
  <c r="CV324" i="2"/>
  <c r="CX316" i="2"/>
  <c r="CW316" i="2"/>
  <c r="CV316" i="2"/>
  <c r="CX308" i="2"/>
  <c r="CW308" i="2"/>
  <c r="CV308" i="2"/>
  <c r="CX300" i="2"/>
  <c r="CW300" i="2"/>
  <c r="CV300" i="2"/>
  <c r="CX292" i="2"/>
  <c r="CW292" i="2"/>
  <c r="CV292" i="2"/>
  <c r="CX284" i="2"/>
  <c r="CW284" i="2"/>
  <c r="CV284" i="2"/>
  <c r="CX276" i="2"/>
  <c r="CW276" i="2"/>
  <c r="CV276" i="2"/>
  <c r="CX268" i="2"/>
  <c r="CW268" i="2"/>
  <c r="CV268" i="2"/>
  <c r="CX260" i="2"/>
  <c r="CW260" i="2"/>
  <c r="CV260" i="2"/>
  <c r="CX252" i="2"/>
  <c r="CW252" i="2"/>
  <c r="CV252" i="2"/>
  <c r="CX244" i="2"/>
  <c r="CW244" i="2"/>
  <c r="CV244" i="2"/>
  <c r="CX236" i="2"/>
  <c r="CW236" i="2"/>
  <c r="CV236" i="2"/>
  <c r="CX228" i="2"/>
  <c r="CW228" i="2"/>
  <c r="CV228" i="2"/>
  <c r="CX220" i="2"/>
  <c r="CW220" i="2"/>
  <c r="CV220" i="2"/>
  <c r="CX212" i="2"/>
  <c r="CW212" i="2"/>
  <c r="CV212" i="2"/>
  <c r="CX204" i="2"/>
  <c r="CW204" i="2"/>
  <c r="CV204" i="2"/>
  <c r="CX196" i="2"/>
  <c r="CW196" i="2"/>
  <c r="CV196" i="2"/>
  <c r="CX188" i="2"/>
  <c r="CW188" i="2"/>
  <c r="CV188" i="2"/>
  <c r="CX180" i="2"/>
  <c r="CW180" i="2"/>
  <c r="CV180" i="2"/>
  <c r="CX172" i="2"/>
  <c r="CW172" i="2"/>
  <c r="CV172" i="2"/>
  <c r="CX164" i="2"/>
  <c r="CW164" i="2"/>
  <c r="CV164" i="2"/>
  <c r="CX156" i="2"/>
  <c r="CW156" i="2"/>
  <c r="CV156" i="2"/>
  <c r="CX148" i="2"/>
  <c r="CW148" i="2"/>
  <c r="CV148" i="2"/>
  <c r="CX140" i="2"/>
  <c r="CW140" i="2"/>
  <c r="CV140" i="2"/>
  <c r="CX132" i="2"/>
  <c r="CW132" i="2"/>
  <c r="CV132" i="2"/>
  <c r="CX124" i="2"/>
  <c r="CW124" i="2"/>
  <c r="CV124" i="2"/>
  <c r="CX116" i="2"/>
  <c r="CW116" i="2"/>
  <c r="CV116" i="2"/>
  <c r="CX108" i="2"/>
  <c r="CW108" i="2"/>
  <c r="CV108" i="2"/>
  <c r="CX100" i="2"/>
  <c r="CW100" i="2"/>
  <c r="CV100" i="2"/>
  <c r="CX92" i="2"/>
  <c r="CW92" i="2"/>
  <c r="CV92" i="2"/>
  <c r="CX84" i="2"/>
  <c r="CW84" i="2"/>
  <c r="CV84" i="2"/>
  <c r="CX76" i="2"/>
  <c r="CW76" i="2"/>
  <c r="CV76" i="2"/>
  <c r="CX68" i="2"/>
  <c r="CW68" i="2"/>
  <c r="CV68" i="2"/>
  <c r="CX60" i="2"/>
  <c r="CW60" i="2"/>
  <c r="CV60" i="2"/>
  <c r="CX44" i="2"/>
  <c r="CW44" i="2"/>
  <c r="CV44" i="2"/>
  <c r="CX36" i="2"/>
  <c r="CW36" i="2"/>
  <c r="CV36" i="2"/>
  <c r="CX28" i="2"/>
  <c r="CW28" i="2"/>
  <c r="CV28" i="2"/>
  <c r="CX20" i="2"/>
  <c r="CW20" i="2"/>
  <c r="CV20" i="2"/>
  <c r="DP841" i="2"/>
  <c r="CX612" i="2"/>
  <c r="CW612" i="2"/>
  <c r="CV612" i="2"/>
  <c r="CX604" i="2"/>
  <c r="CW604" i="2"/>
  <c r="CV604" i="2"/>
  <c r="CX596" i="2"/>
  <c r="CW596" i="2"/>
  <c r="CV596" i="2"/>
  <c r="CX588" i="2"/>
  <c r="CW588" i="2"/>
  <c r="CV588" i="2"/>
  <c r="CX580" i="2"/>
  <c r="CW580" i="2"/>
  <c r="CV580" i="2"/>
  <c r="CX572" i="2"/>
  <c r="CW572" i="2"/>
  <c r="CV572" i="2"/>
  <c r="CX564" i="2"/>
  <c r="CW564" i="2"/>
  <c r="CV564" i="2"/>
  <c r="CX556" i="2"/>
  <c r="CW556" i="2"/>
  <c r="CV556" i="2"/>
  <c r="CX548" i="2"/>
  <c r="CW548" i="2"/>
  <c r="CV548" i="2"/>
  <c r="CX540" i="2"/>
  <c r="CW540" i="2"/>
  <c r="CV540" i="2"/>
  <c r="CX532" i="2"/>
  <c r="CW532" i="2"/>
  <c r="CV532" i="2"/>
  <c r="CX524" i="2"/>
  <c r="CW524" i="2"/>
  <c r="CV524" i="2"/>
  <c r="CX516" i="2"/>
  <c r="CW516" i="2"/>
  <c r="CV516" i="2"/>
  <c r="CX508" i="2"/>
  <c r="CW508" i="2"/>
  <c r="CV508" i="2"/>
  <c r="CX500" i="2"/>
  <c r="CW500" i="2"/>
  <c r="CV500" i="2"/>
  <c r="CX492" i="2"/>
  <c r="CW492" i="2"/>
  <c r="CV492" i="2"/>
  <c r="CX484" i="2"/>
  <c r="CW484" i="2"/>
  <c r="CV484" i="2"/>
  <c r="CX476" i="2"/>
  <c r="CW476" i="2"/>
  <c r="CV476" i="2"/>
  <c r="CX468" i="2"/>
  <c r="CW468" i="2"/>
  <c r="CV468" i="2"/>
  <c r="CX460" i="2"/>
  <c r="CW460" i="2"/>
  <c r="CV460" i="2"/>
  <c r="CX452" i="2"/>
  <c r="CW452" i="2"/>
  <c r="CV452" i="2"/>
  <c r="CX444" i="2"/>
  <c r="CW444" i="2"/>
  <c r="CV444" i="2"/>
  <c r="CX609" i="2"/>
  <c r="CW609" i="2"/>
  <c r="CV609" i="2"/>
  <c r="CX601" i="2"/>
  <c r="CW601" i="2"/>
  <c r="CV601" i="2"/>
  <c r="CX593" i="2"/>
  <c r="CW593" i="2"/>
  <c r="CV593" i="2"/>
  <c r="CX585" i="2"/>
  <c r="CW585" i="2"/>
  <c r="CV585" i="2"/>
  <c r="CX577" i="2"/>
  <c r="CV577" i="2"/>
  <c r="CW577" i="2"/>
  <c r="CX569" i="2"/>
  <c r="CW569" i="2"/>
  <c r="CV569" i="2"/>
  <c r="CX561" i="2"/>
  <c r="CW561" i="2"/>
  <c r="CV561" i="2"/>
  <c r="CX553" i="2"/>
  <c r="CW553" i="2"/>
  <c r="CV553" i="2"/>
  <c r="CX545" i="2"/>
  <c r="CW545" i="2"/>
  <c r="CV545" i="2"/>
  <c r="CX537" i="2"/>
  <c r="CW537" i="2"/>
  <c r="CV537" i="2"/>
  <c r="CX529" i="2"/>
  <c r="CW529" i="2"/>
  <c r="CV529" i="2"/>
  <c r="CX521" i="2"/>
  <c r="CW521" i="2"/>
  <c r="CV521" i="2"/>
  <c r="CX513" i="2"/>
  <c r="CW513" i="2"/>
  <c r="CV513" i="2"/>
  <c r="CX505" i="2"/>
  <c r="CV505" i="2"/>
  <c r="CW505" i="2"/>
  <c r="CX497" i="2"/>
  <c r="CW497" i="2"/>
  <c r="CV497" i="2"/>
  <c r="CX489" i="2"/>
  <c r="CV489" i="2"/>
  <c r="CW489" i="2"/>
  <c r="CX481" i="2"/>
  <c r="CW481" i="2"/>
  <c r="CV481" i="2"/>
  <c r="CX473" i="2"/>
  <c r="CV473" i="2"/>
  <c r="CW473" i="2"/>
  <c r="CX465" i="2"/>
  <c r="CW465" i="2"/>
  <c r="CV465" i="2"/>
  <c r="CX457" i="2"/>
  <c r="CW457" i="2"/>
  <c r="CV457" i="2"/>
  <c r="CX449" i="2"/>
  <c r="CW449" i="2"/>
  <c r="CV449" i="2"/>
  <c r="CX441" i="2"/>
  <c r="CW441" i="2"/>
  <c r="CV441" i="2"/>
  <c r="CX433" i="2"/>
  <c r="CW433" i="2"/>
  <c r="CV433" i="2"/>
  <c r="CX417" i="2"/>
  <c r="CW417" i="2"/>
  <c r="CV417" i="2"/>
  <c r="CX409" i="2"/>
  <c r="CW409" i="2"/>
  <c r="CV409" i="2"/>
  <c r="CX401" i="2"/>
  <c r="CW401" i="2"/>
  <c r="CV401" i="2"/>
  <c r="CX393" i="2"/>
  <c r="CW393" i="2"/>
  <c r="CV393" i="2"/>
  <c r="CX385" i="2"/>
  <c r="CW385" i="2"/>
  <c r="CV385" i="2"/>
  <c r="CX377" i="2"/>
  <c r="CW377" i="2"/>
  <c r="CV377" i="2"/>
  <c r="CX369" i="2"/>
  <c r="CW369" i="2"/>
  <c r="CV369" i="2"/>
  <c r="CX361" i="2"/>
  <c r="CW361" i="2"/>
  <c r="CV361" i="2"/>
  <c r="CX353" i="2"/>
  <c r="CW353" i="2"/>
  <c r="CV353" i="2"/>
  <c r="CX345" i="2"/>
  <c r="CW345" i="2"/>
  <c r="CV345" i="2"/>
  <c r="CX337" i="2"/>
  <c r="CW337" i="2"/>
  <c r="CV337" i="2"/>
  <c r="CX329" i="2"/>
  <c r="CW329" i="2"/>
  <c r="CV329" i="2"/>
  <c r="CX321" i="2"/>
  <c r="CW321" i="2"/>
  <c r="CV321" i="2"/>
  <c r="CX313" i="2"/>
  <c r="CW313" i="2"/>
  <c r="CV313" i="2"/>
  <c r="CX305" i="2"/>
  <c r="CW305" i="2"/>
  <c r="CV305" i="2"/>
  <c r="CX297" i="2"/>
  <c r="CW297" i="2"/>
  <c r="CV297" i="2"/>
  <c r="CX289" i="2"/>
  <c r="CW289" i="2"/>
  <c r="CV289" i="2"/>
  <c r="CX281" i="2"/>
  <c r="CW281" i="2"/>
  <c r="CV281" i="2"/>
  <c r="CX273" i="2"/>
  <c r="CW273" i="2"/>
  <c r="CV273" i="2"/>
  <c r="CX265" i="2"/>
  <c r="CW265" i="2"/>
  <c r="CV265" i="2"/>
  <c r="CX257" i="2"/>
  <c r="CW257" i="2"/>
  <c r="CV257" i="2"/>
  <c r="CX249" i="2"/>
  <c r="CW249" i="2"/>
  <c r="CV249" i="2"/>
  <c r="CX241" i="2"/>
  <c r="CW241" i="2"/>
  <c r="CV241" i="2"/>
  <c r="CX233" i="2"/>
  <c r="CW233" i="2"/>
  <c r="CV233" i="2"/>
  <c r="CX225" i="2"/>
  <c r="CW225" i="2"/>
  <c r="CV225" i="2"/>
  <c r="CX217" i="2"/>
  <c r="CW217" i="2"/>
  <c r="CV217" i="2"/>
  <c r="CX209" i="2"/>
  <c r="CW209" i="2"/>
  <c r="CV209" i="2"/>
  <c r="CX201" i="2"/>
  <c r="CW201" i="2"/>
  <c r="CV201" i="2"/>
  <c r="CX193" i="2"/>
  <c r="CW193" i="2"/>
  <c r="CV193" i="2"/>
  <c r="CX185" i="2"/>
  <c r="CW185" i="2"/>
  <c r="CV185" i="2"/>
  <c r="CX177" i="2"/>
  <c r="CW177" i="2"/>
  <c r="CV177" i="2"/>
  <c r="CX169" i="2"/>
  <c r="CW169" i="2"/>
  <c r="CV169" i="2"/>
  <c r="CX161" i="2"/>
  <c r="CW161" i="2"/>
  <c r="CV161" i="2"/>
  <c r="CX153" i="2"/>
  <c r="CW153" i="2"/>
  <c r="CV153" i="2"/>
  <c r="CX145" i="2"/>
  <c r="CW145" i="2"/>
  <c r="CV145" i="2"/>
  <c r="CX137" i="2"/>
  <c r="CW137" i="2"/>
  <c r="CV137" i="2"/>
  <c r="CX129" i="2"/>
  <c r="CW129" i="2"/>
  <c r="CV129" i="2"/>
  <c r="CX121" i="2"/>
  <c r="CW121" i="2"/>
  <c r="CV121" i="2"/>
  <c r="CX113" i="2"/>
  <c r="CW113" i="2"/>
  <c r="CV113" i="2"/>
  <c r="CX105" i="2"/>
  <c r="CW105" i="2"/>
  <c r="CV105" i="2"/>
  <c r="CX97" i="2"/>
  <c r="CW97" i="2"/>
  <c r="CV97" i="2"/>
  <c r="CX89" i="2"/>
  <c r="CW89" i="2"/>
  <c r="CV89" i="2"/>
  <c r="CX81" i="2"/>
  <c r="CW81" i="2"/>
  <c r="CV81" i="2"/>
  <c r="CX73" i="2"/>
  <c r="CW73" i="2"/>
  <c r="CV73" i="2"/>
  <c r="CX65" i="2"/>
  <c r="CW65" i="2"/>
  <c r="CV65" i="2"/>
  <c r="CX57" i="2"/>
  <c r="CW57" i="2"/>
  <c r="CV57" i="2"/>
  <c r="CX49" i="2"/>
  <c r="CW49" i="2"/>
  <c r="CV49" i="2"/>
  <c r="CX41" i="2"/>
  <c r="CW41" i="2"/>
  <c r="CV41" i="2"/>
  <c r="CX33" i="2"/>
  <c r="CW33" i="2"/>
  <c r="CV33" i="2"/>
  <c r="CX25" i="2"/>
  <c r="CW25" i="2"/>
  <c r="CV25" i="2"/>
  <c r="CX17" i="2"/>
  <c r="CW17" i="2"/>
  <c r="CV17" i="2"/>
  <c r="CX610" i="2"/>
  <c r="CV610" i="2"/>
  <c r="CW610" i="2"/>
  <c r="CX546" i="2"/>
  <c r="CW546" i="2"/>
  <c r="CV546" i="2"/>
  <c r="CX530" i="2"/>
  <c r="CW530" i="2"/>
  <c r="CV530" i="2"/>
  <c r="CX490" i="2"/>
  <c r="CV490" i="2"/>
  <c r="CW490" i="2"/>
  <c r="CX450" i="2"/>
  <c r="CW450" i="2"/>
  <c r="CV450" i="2"/>
  <c r="CX426" i="2"/>
  <c r="CV426" i="2"/>
  <c r="CW426" i="2"/>
  <c r="CX346" i="2"/>
  <c r="CW346" i="2"/>
  <c r="CV346" i="2"/>
  <c r="CX306" i="2"/>
  <c r="CV306" i="2"/>
  <c r="CW306" i="2"/>
  <c r="CX250" i="2"/>
  <c r="CW250" i="2"/>
  <c r="CV250" i="2"/>
  <c r="CX210" i="2"/>
  <c r="CV210" i="2"/>
  <c r="CW210" i="2"/>
  <c r="CX186" i="2"/>
  <c r="CW186" i="2"/>
  <c r="CV186" i="2"/>
  <c r="CX146" i="2"/>
  <c r="CV146" i="2"/>
  <c r="CW146" i="2"/>
  <c r="CX122" i="2"/>
  <c r="CW122" i="2"/>
  <c r="CV122" i="2"/>
  <c r="CX82" i="2"/>
  <c r="CV82" i="2"/>
  <c r="CW82" i="2"/>
  <c r="CX42" i="2"/>
  <c r="CV42" i="2"/>
  <c r="CW42" i="2"/>
  <c r="CX599" i="2"/>
  <c r="CW599" i="2"/>
  <c r="CV599" i="2"/>
  <c r="CX391" i="2"/>
  <c r="CW391" i="2"/>
  <c r="CV391" i="2"/>
  <c r="CX359" i="2"/>
  <c r="CW359" i="2"/>
  <c r="CV359" i="2"/>
  <c r="CX303" i="2"/>
  <c r="CW303" i="2"/>
  <c r="CV303" i="2"/>
  <c r="CX247" i="2"/>
  <c r="CW247" i="2"/>
  <c r="CV247" i="2"/>
  <c r="CX191" i="2"/>
  <c r="CW191" i="2"/>
  <c r="CV191" i="2"/>
  <c r="CX167" i="2"/>
  <c r="CW167" i="2"/>
  <c r="CV167" i="2"/>
  <c r="CX111" i="2"/>
  <c r="CW111" i="2"/>
  <c r="CV111" i="2"/>
  <c r="CX55" i="2"/>
  <c r="CW55" i="2"/>
  <c r="CV55" i="2"/>
  <c r="CX39" i="2"/>
  <c r="CW39" i="2"/>
  <c r="CV39" i="2"/>
  <c r="CX31" i="2"/>
  <c r="CW31" i="2"/>
  <c r="CV31" i="2"/>
  <c r="CX23" i="2"/>
  <c r="CW23" i="2"/>
  <c r="CV23" i="2"/>
  <c r="CW52" i="2"/>
  <c r="CX614" i="2"/>
  <c r="CW614" i="2"/>
  <c r="CV614" i="2"/>
  <c r="CX606" i="2"/>
  <c r="CW606" i="2"/>
  <c r="CV606" i="2"/>
  <c r="CX598" i="2"/>
  <c r="CW598" i="2"/>
  <c r="CV598" i="2"/>
  <c r="CX590" i="2"/>
  <c r="CW590" i="2"/>
  <c r="CV590" i="2"/>
  <c r="CX582" i="2"/>
  <c r="CW582" i="2"/>
  <c r="CV582" i="2"/>
  <c r="CX574" i="2"/>
  <c r="CW574" i="2"/>
  <c r="CV574" i="2"/>
  <c r="CX566" i="2"/>
  <c r="CW566" i="2"/>
  <c r="CV566" i="2"/>
  <c r="CX558" i="2"/>
  <c r="CW558" i="2"/>
  <c r="CV558" i="2"/>
  <c r="CX550" i="2"/>
  <c r="CW550" i="2"/>
  <c r="CV550" i="2"/>
  <c r="CX542" i="2"/>
  <c r="CW542" i="2"/>
  <c r="CV542" i="2"/>
  <c r="CX534" i="2"/>
  <c r="CW534" i="2"/>
  <c r="CV534" i="2"/>
  <c r="CX526" i="2"/>
  <c r="CW526" i="2"/>
  <c r="CV526" i="2"/>
  <c r="CX518" i="2"/>
  <c r="CW518" i="2"/>
  <c r="CV518" i="2"/>
  <c r="CX510" i="2"/>
  <c r="CW510" i="2"/>
  <c r="CV510" i="2"/>
  <c r="CX502" i="2"/>
  <c r="CW502" i="2"/>
  <c r="CV502" i="2"/>
  <c r="CX494" i="2"/>
  <c r="CW494" i="2"/>
  <c r="CV494" i="2"/>
  <c r="CX486" i="2"/>
  <c r="CW486" i="2"/>
  <c r="CV486" i="2"/>
  <c r="CX478" i="2"/>
  <c r="CW478" i="2"/>
  <c r="CV478" i="2"/>
  <c r="CX470" i="2"/>
  <c r="CW470" i="2"/>
  <c r="CV470" i="2"/>
  <c r="CX462" i="2"/>
  <c r="CW462" i="2"/>
  <c r="CV462" i="2"/>
  <c r="CX454" i="2"/>
  <c r="CW454" i="2"/>
  <c r="CV454" i="2"/>
  <c r="CX446" i="2"/>
  <c r="CW446" i="2"/>
  <c r="CV446" i="2"/>
  <c r="CX438" i="2"/>
  <c r="CW438" i="2"/>
  <c r="CV438" i="2"/>
  <c r="CX430" i="2"/>
  <c r="CW430" i="2"/>
  <c r="CV430" i="2"/>
  <c r="CX422" i="2"/>
  <c r="CW422" i="2"/>
  <c r="CV422" i="2"/>
  <c r="CX414" i="2"/>
  <c r="CW414" i="2"/>
  <c r="CV414" i="2"/>
  <c r="CX406" i="2"/>
  <c r="CW406" i="2"/>
  <c r="CV406" i="2"/>
  <c r="CX398" i="2"/>
  <c r="CW398" i="2"/>
  <c r="CV398" i="2"/>
  <c r="CX390" i="2"/>
  <c r="CW390" i="2"/>
  <c r="CV390" i="2"/>
  <c r="CX382" i="2"/>
  <c r="CW382" i="2"/>
  <c r="CV382" i="2"/>
  <c r="CX374" i="2"/>
  <c r="CW374" i="2"/>
  <c r="CV374" i="2"/>
  <c r="CX366" i="2"/>
  <c r="CW366" i="2"/>
  <c r="CV366" i="2"/>
  <c r="CX358" i="2"/>
  <c r="CW358" i="2"/>
  <c r="CV358" i="2"/>
  <c r="CX350" i="2"/>
  <c r="CW350" i="2"/>
  <c r="CV350" i="2"/>
  <c r="CX342" i="2"/>
  <c r="CW342" i="2"/>
  <c r="CV342" i="2"/>
  <c r="CX334" i="2"/>
  <c r="CW334" i="2"/>
  <c r="CV334" i="2"/>
  <c r="CX326" i="2"/>
  <c r="CW326" i="2"/>
  <c r="CV326" i="2"/>
  <c r="CX318" i="2"/>
  <c r="CW318" i="2"/>
  <c r="CV318" i="2"/>
  <c r="CX310" i="2"/>
  <c r="CW310" i="2"/>
  <c r="CV310" i="2"/>
  <c r="CX302" i="2"/>
  <c r="CW302" i="2"/>
  <c r="CV302" i="2"/>
  <c r="CX294" i="2"/>
  <c r="CW294" i="2"/>
  <c r="CV294" i="2"/>
  <c r="CX286" i="2"/>
  <c r="CW286" i="2"/>
  <c r="CV286" i="2"/>
  <c r="CX278" i="2"/>
  <c r="CW278" i="2"/>
  <c r="CV278" i="2"/>
  <c r="CX270" i="2"/>
  <c r="CW270" i="2"/>
  <c r="CV270" i="2"/>
  <c r="CX262" i="2"/>
  <c r="CW262" i="2"/>
  <c r="CV262" i="2"/>
  <c r="CX254" i="2"/>
  <c r="CW254" i="2"/>
  <c r="CV254" i="2"/>
  <c r="CX246" i="2"/>
  <c r="CW246" i="2"/>
  <c r="CV246" i="2"/>
  <c r="CX238" i="2"/>
  <c r="CW238" i="2"/>
  <c r="CV238" i="2"/>
  <c r="CX230" i="2"/>
  <c r="CW230" i="2"/>
  <c r="CV230" i="2"/>
  <c r="CX222" i="2"/>
  <c r="CW222" i="2"/>
  <c r="CV222" i="2"/>
  <c r="CX214" i="2"/>
  <c r="CW214" i="2"/>
  <c r="CV214" i="2"/>
  <c r="CX206" i="2"/>
  <c r="CW206" i="2"/>
  <c r="CV206" i="2"/>
  <c r="CX198" i="2"/>
  <c r="CW198" i="2"/>
  <c r="CV198" i="2"/>
  <c r="CX190" i="2"/>
  <c r="CW190" i="2"/>
  <c r="CV190" i="2"/>
  <c r="CX174" i="2"/>
  <c r="CW174" i="2"/>
  <c r="CV174" i="2"/>
  <c r="CX166" i="2"/>
  <c r="CW166" i="2"/>
  <c r="CV166" i="2"/>
  <c r="CX158" i="2"/>
  <c r="CW158" i="2"/>
  <c r="CV158" i="2"/>
  <c r="CX150" i="2"/>
  <c r="CW150" i="2"/>
  <c r="CV150" i="2"/>
  <c r="CX142" i="2"/>
  <c r="CW142" i="2"/>
  <c r="CV142" i="2"/>
  <c r="CX134" i="2"/>
  <c r="CW134" i="2"/>
  <c r="CV134" i="2"/>
  <c r="CX126" i="2"/>
  <c r="CW126" i="2"/>
  <c r="CV126" i="2"/>
  <c r="CX118" i="2"/>
  <c r="CW118" i="2"/>
  <c r="CV118" i="2"/>
  <c r="CX110" i="2"/>
  <c r="CW110" i="2"/>
  <c r="CV110" i="2"/>
  <c r="CX102" i="2"/>
  <c r="CW102" i="2"/>
  <c r="CV102" i="2"/>
  <c r="CX94" i="2"/>
  <c r="CW94" i="2"/>
  <c r="CV94" i="2"/>
  <c r="CX86" i="2"/>
  <c r="CW86" i="2"/>
  <c r="CV86" i="2"/>
  <c r="CX78" i="2"/>
  <c r="CW78" i="2"/>
  <c r="CV78" i="2"/>
  <c r="CX70" i="2"/>
  <c r="CW70" i="2"/>
  <c r="CV70" i="2"/>
  <c r="CX62" i="2"/>
  <c r="CW62" i="2"/>
  <c r="CV62" i="2"/>
  <c r="CX54" i="2"/>
  <c r="CW54" i="2"/>
  <c r="CV54" i="2"/>
  <c r="CX46" i="2"/>
  <c r="CW46" i="2"/>
  <c r="CV46" i="2"/>
  <c r="CX38" i="2"/>
  <c r="CW38" i="2"/>
  <c r="CV38" i="2"/>
  <c r="CX30" i="2"/>
  <c r="CW30" i="2"/>
  <c r="CV30" i="2"/>
  <c r="CX22" i="2"/>
  <c r="CW22" i="2"/>
  <c r="CV22" i="2"/>
  <c r="CX602" i="2"/>
  <c r="CW602" i="2"/>
  <c r="CV602" i="2"/>
  <c r="CX586" i="2"/>
  <c r="CV586" i="2"/>
  <c r="CW586" i="2"/>
  <c r="CX570" i="2"/>
  <c r="CW570" i="2"/>
  <c r="CV570" i="2"/>
  <c r="CX554" i="2"/>
  <c r="CW554" i="2"/>
  <c r="CV554" i="2"/>
  <c r="CX514" i="2"/>
  <c r="CW514" i="2"/>
  <c r="CV514" i="2"/>
  <c r="CX498" i="2"/>
  <c r="CW498" i="2"/>
  <c r="CV498" i="2"/>
  <c r="CX474" i="2"/>
  <c r="CV474" i="2"/>
  <c r="CW474" i="2"/>
  <c r="CX434" i="2"/>
  <c r="CV434" i="2"/>
  <c r="CW434" i="2"/>
  <c r="CX410" i="2"/>
  <c r="CW410" i="2"/>
  <c r="CV410" i="2"/>
  <c r="CX394" i="2"/>
  <c r="CV394" i="2"/>
  <c r="CW394" i="2"/>
  <c r="CX330" i="2"/>
  <c r="CV330" i="2"/>
  <c r="CW330" i="2"/>
  <c r="CX290" i="2"/>
  <c r="CW290" i="2"/>
  <c r="CV290" i="2"/>
  <c r="CX266" i="2"/>
  <c r="CV266" i="2"/>
  <c r="CW266" i="2"/>
  <c r="CX242" i="2"/>
  <c r="CV242" i="2"/>
  <c r="CW242" i="2"/>
  <c r="CX202" i="2"/>
  <c r="CV202" i="2"/>
  <c r="CW202" i="2"/>
  <c r="CX138" i="2"/>
  <c r="CV138" i="2"/>
  <c r="CW138" i="2"/>
  <c r="CX66" i="2"/>
  <c r="CW66" i="2"/>
  <c r="CV66" i="2"/>
  <c r="CX575" i="2"/>
  <c r="CW575" i="2"/>
  <c r="CV575" i="2"/>
  <c r="CX543" i="2"/>
  <c r="CW543" i="2"/>
  <c r="CV543" i="2"/>
  <c r="CX535" i="2"/>
  <c r="CW535" i="2"/>
  <c r="CV535" i="2"/>
  <c r="CX527" i="2"/>
  <c r="CW527" i="2"/>
  <c r="CV527" i="2"/>
  <c r="CX519" i="2"/>
  <c r="CW519" i="2"/>
  <c r="CV519" i="2"/>
  <c r="CX511" i="2"/>
  <c r="CW511" i="2"/>
  <c r="CV511" i="2"/>
  <c r="CX503" i="2"/>
  <c r="CW503" i="2"/>
  <c r="CV503" i="2"/>
  <c r="CX471" i="2"/>
  <c r="CW471" i="2"/>
  <c r="CV471" i="2"/>
  <c r="CX463" i="2"/>
  <c r="CW463" i="2"/>
  <c r="CV463" i="2"/>
  <c r="CX455" i="2"/>
  <c r="CW455" i="2"/>
  <c r="CV455" i="2"/>
  <c r="CX431" i="2"/>
  <c r="CW431" i="2"/>
  <c r="CV431" i="2"/>
  <c r="CX423" i="2"/>
  <c r="CW423" i="2"/>
  <c r="CV423" i="2"/>
  <c r="CX415" i="2"/>
  <c r="CW415" i="2"/>
  <c r="CV415" i="2"/>
  <c r="CX383" i="2"/>
  <c r="CW383" i="2"/>
  <c r="CV383" i="2"/>
  <c r="CX351" i="2"/>
  <c r="CW351" i="2"/>
  <c r="CV351" i="2"/>
  <c r="CX343" i="2"/>
  <c r="CW343" i="2"/>
  <c r="CV343" i="2"/>
  <c r="CX327" i="2"/>
  <c r="CW327" i="2"/>
  <c r="CV327" i="2"/>
  <c r="CX279" i="2"/>
  <c r="CW279" i="2"/>
  <c r="CV279" i="2"/>
  <c r="CX271" i="2"/>
  <c r="CW271" i="2"/>
  <c r="CV271" i="2"/>
  <c r="CX223" i="2"/>
  <c r="CW223" i="2"/>
  <c r="CV223" i="2"/>
  <c r="CX199" i="2"/>
  <c r="CW199" i="2"/>
  <c r="CV199" i="2"/>
  <c r="CX159" i="2"/>
  <c r="CW159" i="2"/>
  <c r="CV159" i="2"/>
  <c r="CX135" i="2"/>
  <c r="CW135" i="2"/>
  <c r="CV135" i="2"/>
  <c r="CX103" i="2"/>
  <c r="CW103" i="2"/>
  <c r="CV103" i="2"/>
  <c r="CX95" i="2"/>
  <c r="CW95" i="2"/>
  <c r="CV95" i="2"/>
  <c r="CX79" i="2"/>
  <c r="CW79" i="2"/>
  <c r="CV79" i="2"/>
  <c r="CX63" i="2"/>
  <c r="CW63" i="2"/>
  <c r="CV63" i="2"/>
  <c r="CX47" i="2"/>
  <c r="CW47" i="2"/>
  <c r="CV47" i="2"/>
  <c r="CW425" i="2"/>
  <c r="CY425" i="2" s="1"/>
  <c r="CX611" i="2"/>
  <c r="CW611" i="2"/>
  <c r="CV611" i="2"/>
  <c r="CX603" i="2"/>
  <c r="CW603" i="2"/>
  <c r="CV603" i="2"/>
  <c r="CX595" i="2"/>
  <c r="CW595" i="2"/>
  <c r="CV595" i="2"/>
  <c r="CX587" i="2"/>
  <c r="CW587" i="2"/>
  <c r="CV587" i="2"/>
  <c r="CX579" i="2"/>
  <c r="CW579" i="2"/>
  <c r="CV579" i="2"/>
  <c r="CX571" i="2"/>
  <c r="CW571" i="2"/>
  <c r="CV571" i="2"/>
  <c r="CX563" i="2"/>
  <c r="CW563" i="2"/>
  <c r="CV563" i="2"/>
  <c r="CX555" i="2"/>
  <c r="CV555" i="2"/>
  <c r="CW555" i="2"/>
  <c r="CX547" i="2"/>
  <c r="CW547" i="2"/>
  <c r="CV547" i="2"/>
  <c r="CX539" i="2"/>
  <c r="CV539" i="2"/>
  <c r="CW539" i="2"/>
  <c r="CX531" i="2"/>
  <c r="CW531" i="2"/>
  <c r="CV531" i="2"/>
  <c r="CX515" i="2"/>
  <c r="CW515" i="2"/>
  <c r="CV515" i="2"/>
  <c r="CX507" i="2"/>
  <c r="CV507" i="2"/>
  <c r="CW507" i="2"/>
  <c r="CX499" i="2"/>
  <c r="CW499" i="2"/>
  <c r="CV499" i="2"/>
  <c r="CX491" i="2"/>
  <c r="CV491" i="2"/>
  <c r="CW491" i="2"/>
  <c r="CX483" i="2"/>
  <c r="CW483" i="2"/>
  <c r="CV483" i="2"/>
  <c r="CX475" i="2"/>
  <c r="CV475" i="2"/>
  <c r="CW475" i="2"/>
  <c r="CX467" i="2"/>
  <c r="CW467" i="2"/>
  <c r="CV467" i="2"/>
  <c r="CX459" i="2"/>
  <c r="CV459" i="2"/>
  <c r="CW459" i="2"/>
  <c r="CX451" i="2"/>
  <c r="CW451" i="2"/>
  <c r="CV451" i="2"/>
  <c r="CX443" i="2"/>
  <c r="CW443" i="2"/>
  <c r="CV443" i="2"/>
  <c r="CX435" i="2"/>
  <c r="CV435" i="2"/>
  <c r="CW435" i="2"/>
  <c r="CX427" i="2"/>
  <c r="CV427" i="2"/>
  <c r="CW427" i="2"/>
  <c r="CX419" i="2"/>
  <c r="CW419" i="2"/>
  <c r="CV419" i="2"/>
  <c r="CX411" i="2"/>
  <c r="CW411" i="2"/>
  <c r="CV411" i="2"/>
  <c r="CX395" i="2"/>
  <c r="CV395" i="2"/>
  <c r="CW395" i="2"/>
  <c r="CX387" i="2"/>
  <c r="CW387" i="2"/>
  <c r="CV387" i="2"/>
  <c r="CX379" i="2"/>
  <c r="CW379" i="2"/>
  <c r="CV379" i="2"/>
  <c r="CX371" i="2"/>
  <c r="CV371" i="2"/>
  <c r="CW371" i="2"/>
  <c r="CX363" i="2"/>
  <c r="CV363" i="2"/>
  <c r="CW363" i="2"/>
  <c r="CX355" i="2"/>
  <c r="CW355" i="2"/>
  <c r="CV355" i="2"/>
  <c r="CX347" i="2"/>
  <c r="CW347" i="2"/>
  <c r="CV347" i="2"/>
  <c r="CX339" i="2"/>
  <c r="CV339" i="2"/>
  <c r="CW339" i="2"/>
  <c r="CX331" i="2"/>
  <c r="CV331" i="2"/>
  <c r="CW331" i="2"/>
  <c r="CX323" i="2"/>
  <c r="CW323" i="2"/>
  <c r="CV323" i="2"/>
  <c r="CX315" i="2"/>
  <c r="CW315" i="2"/>
  <c r="CV315" i="2"/>
  <c r="CX307" i="2"/>
  <c r="CV307" i="2"/>
  <c r="CW307" i="2"/>
  <c r="CX299" i="2"/>
  <c r="CV299" i="2"/>
  <c r="CW299" i="2"/>
  <c r="CX291" i="2"/>
  <c r="CW291" i="2"/>
  <c r="CV291" i="2"/>
  <c r="CX283" i="2"/>
  <c r="CW283" i="2"/>
  <c r="CV283" i="2"/>
  <c r="CX275" i="2"/>
  <c r="CV275" i="2"/>
  <c r="CW275" i="2"/>
  <c r="CX267" i="2"/>
  <c r="CV267" i="2"/>
  <c r="CW267" i="2"/>
  <c r="CX259" i="2"/>
  <c r="CW259" i="2"/>
  <c r="CV259" i="2"/>
  <c r="CX251" i="2"/>
  <c r="CW251" i="2"/>
  <c r="CV251" i="2"/>
  <c r="CX243" i="2"/>
  <c r="CV243" i="2"/>
  <c r="CW243" i="2"/>
  <c r="CX235" i="2"/>
  <c r="CV235" i="2"/>
  <c r="CW235" i="2"/>
  <c r="CX227" i="2"/>
  <c r="CW227" i="2"/>
  <c r="CV227" i="2"/>
  <c r="CX219" i="2"/>
  <c r="CW219" i="2"/>
  <c r="CV219" i="2"/>
  <c r="CX211" i="2"/>
  <c r="CV211" i="2"/>
  <c r="CW211" i="2"/>
  <c r="CX203" i="2"/>
  <c r="CV203" i="2"/>
  <c r="CW203" i="2"/>
  <c r="CX195" i="2"/>
  <c r="CW195" i="2"/>
  <c r="CV195" i="2"/>
  <c r="CX187" i="2"/>
  <c r="CW187" i="2"/>
  <c r="CV187" i="2"/>
  <c r="CX179" i="2"/>
  <c r="CV179" i="2"/>
  <c r="CW179" i="2"/>
  <c r="CX171" i="2"/>
  <c r="CV171" i="2"/>
  <c r="CW171" i="2"/>
  <c r="CX163" i="2"/>
  <c r="CW163" i="2"/>
  <c r="CV163" i="2"/>
  <c r="CX155" i="2"/>
  <c r="CW155" i="2"/>
  <c r="CV155" i="2"/>
  <c r="CX147" i="2"/>
  <c r="CV147" i="2"/>
  <c r="CW147" i="2"/>
  <c r="CX139" i="2"/>
  <c r="CV139" i="2"/>
  <c r="CW139" i="2"/>
  <c r="CX131" i="2"/>
  <c r="CW131" i="2"/>
  <c r="CV131" i="2"/>
  <c r="CX123" i="2"/>
  <c r="CW123" i="2"/>
  <c r="CV123" i="2"/>
  <c r="CX115" i="2"/>
  <c r="CV115" i="2"/>
  <c r="CW115" i="2"/>
  <c r="CX107" i="2"/>
  <c r="CV107" i="2"/>
  <c r="CW107" i="2"/>
  <c r="CX99" i="2"/>
  <c r="CW99" i="2"/>
  <c r="CV99" i="2"/>
  <c r="CX91" i="2"/>
  <c r="CW91" i="2"/>
  <c r="CV91" i="2"/>
  <c r="CX83" i="2"/>
  <c r="CV83" i="2"/>
  <c r="CW83" i="2"/>
  <c r="CX75" i="2"/>
  <c r="CV75" i="2"/>
  <c r="CW75" i="2"/>
  <c r="CX67" i="2"/>
  <c r="CW67" i="2"/>
  <c r="CV67" i="2"/>
  <c r="CX59" i="2"/>
  <c r="CW59" i="2"/>
  <c r="CV59" i="2"/>
  <c r="CX51" i="2"/>
  <c r="CV51" i="2"/>
  <c r="CW51" i="2"/>
  <c r="CX43" i="2"/>
  <c r="CV43" i="2"/>
  <c r="CW43" i="2"/>
  <c r="CX35" i="2"/>
  <c r="CW35" i="2"/>
  <c r="CV35" i="2"/>
  <c r="CX27" i="2"/>
  <c r="CW27" i="2"/>
  <c r="CV27" i="2"/>
  <c r="CX19" i="2"/>
  <c r="CV19" i="2"/>
  <c r="CW19" i="2"/>
  <c r="CW402" i="2"/>
  <c r="CY402" i="2" s="1"/>
  <c r="CW182" i="2"/>
  <c r="CY182" i="2" s="1"/>
  <c r="CW58" i="2"/>
  <c r="CW523" i="2"/>
  <c r="CY523" i="2" s="1"/>
  <c r="CW403" i="2"/>
  <c r="CY403" i="2" s="1"/>
  <c r="CX578" i="2"/>
  <c r="CV578" i="2"/>
  <c r="CW578" i="2"/>
  <c r="CX522" i="2"/>
  <c r="CV522" i="2"/>
  <c r="CW522" i="2"/>
  <c r="CX506" i="2"/>
  <c r="CV506" i="2"/>
  <c r="CW506" i="2"/>
  <c r="CX338" i="2"/>
  <c r="CV338" i="2"/>
  <c r="CW338" i="2"/>
  <c r="CX314" i="2"/>
  <c r="CW314" i="2"/>
  <c r="CV314" i="2"/>
  <c r="CX274" i="2"/>
  <c r="CV274" i="2"/>
  <c r="CW274" i="2"/>
  <c r="CX234" i="2"/>
  <c r="CV234" i="2"/>
  <c r="CW234" i="2"/>
  <c r="CX218" i="2"/>
  <c r="CW218" i="2"/>
  <c r="CV218" i="2"/>
  <c r="CX154" i="2"/>
  <c r="CW154" i="2"/>
  <c r="CV154" i="2"/>
  <c r="CX74" i="2"/>
  <c r="CV74" i="2"/>
  <c r="CW74" i="2"/>
  <c r="CX18" i="2"/>
  <c r="CV18" i="2"/>
  <c r="CW18" i="2"/>
  <c r="CX16" i="2"/>
  <c r="CW16" i="2"/>
  <c r="CV16" i="2"/>
  <c r="CX591" i="2"/>
  <c r="CW591" i="2"/>
  <c r="CV591" i="2"/>
  <c r="CX583" i="2"/>
  <c r="CW583" i="2"/>
  <c r="CV583" i="2"/>
  <c r="CX559" i="2"/>
  <c r="CW559" i="2"/>
  <c r="CV559" i="2"/>
  <c r="CX479" i="2"/>
  <c r="CW479" i="2"/>
  <c r="CV479" i="2"/>
  <c r="CX447" i="2"/>
  <c r="CW447" i="2"/>
  <c r="CV447" i="2"/>
  <c r="CX439" i="2"/>
  <c r="CW439" i="2"/>
  <c r="CV439" i="2"/>
  <c r="CX367" i="2"/>
  <c r="CW367" i="2"/>
  <c r="CV367" i="2"/>
  <c r="CX319" i="2"/>
  <c r="CW319" i="2"/>
  <c r="CV319" i="2"/>
  <c r="CX295" i="2"/>
  <c r="CW295" i="2"/>
  <c r="CV295" i="2"/>
  <c r="CX255" i="2"/>
  <c r="CW255" i="2"/>
  <c r="CV255" i="2"/>
  <c r="CX231" i="2"/>
  <c r="CW231" i="2"/>
  <c r="CV231" i="2"/>
  <c r="CX183" i="2"/>
  <c r="CW183" i="2"/>
  <c r="CV183" i="2"/>
  <c r="CX175" i="2"/>
  <c r="CW175" i="2"/>
  <c r="CV175" i="2"/>
  <c r="CX151" i="2"/>
  <c r="CW151" i="2"/>
  <c r="CV151" i="2"/>
  <c r="CX127" i="2"/>
  <c r="CW127" i="2"/>
  <c r="CV127" i="2"/>
  <c r="CX71" i="2"/>
  <c r="CW71" i="2"/>
  <c r="CV71" i="2"/>
  <c r="CX608" i="2"/>
  <c r="CW608" i="2"/>
  <c r="CV608" i="2"/>
  <c r="CX600" i="2"/>
  <c r="CW600" i="2"/>
  <c r="CV600" i="2"/>
  <c r="CX592" i="2"/>
  <c r="CW592" i="2"/>
  <c r="CV592" i="2"/>
  <c r="CX584" i="2"/>
  <c r="CW584" i="2"/>
  <c r="CV584" i="2"/>
  <c r="CX576" i="2"/>
  <c r="CV576" i="2"/>
  <c r="CW576" i="2"/>
  <c r="CX568" i="2"/>
  <c r="CW568" i="2"/>
  <c r="CV568" i="2"/>
  <c r="CX560" i="2"/>
  <c r="CW560" i="2"/>
  <c r="CV560" i="2"/>
  <c r="CX552" i="2"/>
  <c r="CW552" i="2"/>
  <c r="CV552" i="2"/>
  <c r="CX544" i="2"/>
  <c r="CW544" i="2"/>
  <c r="CV544" i="2"/>
  <c r="CX536" i="2"/>
  <c r="CW536" i="2"/>
  <c r="CV536" i="2"/>
  <c r="CX528" i="2"/>
  <c r="CW528" i="2"/>
  <c r="CV528" i="2"/>
  <c r="CX520" i="2"/>
  <c r="CW520" i="2"/>
  <c r="CV520" i="2"/>
  <c r="CX512" i="2"/>
  <c r="CV512" i="2"/>
  <c r="CW512" i="2"/>
  <c r="CX504" i="2"/>
  <c r="CV504" i="2"/>
  <c r="CW504" i="2"/>
  <c r="CX496" i="2"/>
  <c r="CV496" i="2"/>
  <c r="CW496" i="2"/>
  <c r="CX488" i="2"/>
  <c r="CV488" i="2"/>
  <c r="CW488" i="2"/>
  <c r="CX480" i="2"/>
  <c r="CV480" i="2"/>
  <c r="CW480" i="2"/>
  <c r="CX472" i="2"/>
  <c r="CV472" i="2"/>
  <c r="CW472" i="2"/>
  <c r="CX464" i="2"/>
  <c r="CV464" i="2"/>
  <c r="CW464" i="2"/>
  <c r="CX456" i="2"/>
  <c r="CV456" i="2"/>
  <c r="CW456" i="2"/>
  <c r="CX448" i="2"/>
  <c r="CW448" i="2"/>
  <c r="CV448" i="2"/>
  <c r="CX440" i="2"/>
  <c r="CW440" i="2"/>
  <c r="CV440" i="2"/>
  <c r="CX432" i="2"/>
  <c r="CW432" i="2"/>
  <c r="CV432" i="2"/>
  <c r="CX424" i="2"/>
  <c r="CW424" i="2"/>
  <c r="CV424" i="2"/>
  <c r="CX416" i="2"/>
  <c r="CW416" i="2"/>
  <c r="CV416" i="2"/>
  <c r="CX408" i="2"/>
  <c r="CW408" i="2"/>
  <c r="CV408" i="2"/>
  <c r="CX400" i="2"/>
  <c r="CW400" i="2"/>
  <c r="CV400" i="2"/>
  <c r="CX392" i="2"/>
  <c r="CW392" i="2"/>
  <c r="CV392" i="2"/>
  <c r="CX384" i="2"/>
  <c r="CW384" i="2"/>
  <c r="CV384" i="2"/>
  <c r="CX376" i="2"/>
  <c r="CW376" i="2"/>
  <c r="CV376" i="2"/>
  <c r="CX368" i="2"/>
  <c r="CW368" i="2"/>
  <c r="CV368" i="2"/>
  <c r="CX360" i="2"/>
  <c r="CW360" i="2"/>
  <c r="CV360" i="2"/>
  <c r="CX352" i="2"/>
  <c r="CW352" i="2"/>
  <c r="CV352" i="2"/>
  <c r="CX344" i="2"/>
  <c r="CW344" i="2"/>
  <c r="CV344" i="2"/>
  <c r="CX336" i="2"/>
  <c r="CW336" i="2"/>
  <c r="CV336" i="2"/>
  <c r="CX328" i="2"/>
  <c r="CW328" i="2"/>
  <c r="CV328" i="2"/>
  <c r="CX320" i="2"/>
  <c r="CW320" i="2"/>
  <c r="CV320" i="2"/>
  <c r="CX312" i="2"/>
  <c r="CW312" i="2"/>
  <c r="CV312" i="2"/>
  <c r="CX304" i="2"/>
  <c r="CW304" i="2"/>
  <c r="CV304" i="2"/>
  <c r="CX296" i="2"/>
  <c r="CW296" i="2"/>
  <c r="CV296" i="2"/>
  <c r="CX288" i="2"/>
  <c r="CW288" i="2"/>
  <c r="CV288" i="2"/>
  <c r="CX280" i="2"/>
  <c r="CW280" i="2"/>
  <c r="CV280" i="2"/>
  <c r="CX272" i="2"/>
  <c r="CW272" i="2"/>
  <c r="CV272" i="2"/>
  <c r="CX264" i="2"/>
  <c r="CW264" i="2"/>
  <c r="CV264" i="2"/>
  <c r="CX256" i="2"/>
  <c r="CW256" i="2"/>
  <c r="CV256" i="2"/>
  <c r="CX248" i="2"/>
  <c r="CW248" i="2"/>
  <c r="CV248" i="2"/>
  <c r="CX240" i="2"/>
  <c r="CW240" i="2"/>
  <c r="CV240" i="2"/>
  <c r="CX232" i="2"/>
  <c r="CW232" i="2"/>
  <c r="CV232" i="2"/>
  <c r="CX224" i="2"/>
  <c r="CW224" i="2"/>
  <c r="CV224" i="2"/>
  <c r="CX216" i="2"/>
  <c r="CW216" i="2"/>
  <c r="CV216" i="2"/>
  <c r="CX208" i="2"/>
  <c r="CW208" i="2"/>
  <c r="CV208" i="2"/>
  <c r="CX200" i="2"/>
  <c r="CW200" i="2"/>
  <c r="CV200" i="2"/>
  <c r="CX192" i="2"/>
  <c r="CW192" i="2"/>
  <c r="CV192" i="2"/>
  <c r="CX184" i="2"/>
  <c r="CW184" i="2"/>
  <c r="CV184" i="2"/>
  <c r="CX176" i="2"/>
  <c r="CW176" i="2"/>
  <c r="CV176" i="2"/>
  <c r="CX168" i="2"/>
  <c r="CW168" i="2"/>
  <c r="CV168" i="2"/>
  <c r="CX160" i="2"/>
  <c r="CW160" i="2"/>
  <c r="CV160" i="2"/>
  <c r="CX152" i="2"/>
  <c r="CW152" i="2"/>
  <c r="CV152" i="2"/>
  <c r="CX144" i="2"/>
  <c r="CW144" i="2"/>
  <c r="CV144" i="2"/>
  <c r="CX136" i="2"/>
  <c r="CW136" i="2"/>
  <c r="CV136" i="2"/>
  <c r="CX128" i="2"/>
  <c r="CW128" i="2"/>
  <c r="CV128" i="2"/>
  <c r="CX120" i="2"/>
  <c r="CW120" i="2"/>
  <c r="CV120" i="2"/>
  <c r="CX112" i="2"/>
  <c r="CW112" i="2"/>
  <c r="CV112" i="2"/>
  <c r="CX104" i="2"/>
  <c r="CW104" i="2"/>
  <c r="CV104" i="2"/>
  <c r="CX96" i="2"/>
  <c r="CW96" i="2"/>
  <c r="CV96" i="2"/>
  <c r="CX88" i="2"/>
  <c r="CW88" i="2"/>
  <c r="CV88" i="2"/>
  <c r="CX80" i="2"/>
  <c r="CW80" i="2"/>
  <c r="CV80" i="2"/>
  <c r="CX72" i="2"/>
  <c r="CW72" i="2"/>
  <c r="CV72" i="2"/>
  <c r="CX64" i="2"/>
  <c r="CW64" i="2"/>
  <c r="CV64" i="2"/>
  <c r="CX56" i="2"/>
  <c r="CW56" i="2"/>
  <c r="CV56" i="2"/>
  <c r="CX48" i="2"/>
  <c r="CW48" i="2"/>
  <c r="CV48" i="2"/>
  <c r="CX40" i="2"/>
  <c r="CW40" i="2"/>
  <c r="CV40" i="2"/>
  <c r="CX32" i="2"/>
  <c r="CW32" i="2"/>
  <c r="CV32" i="2"/>
  <c r="CX24" i="2"/>
  <c r="CW24" i="2"/>
  <c r="CV24" i="2"/>
  <c r="CX15" i="2"/>
  <c r="CW15" i="2"/>
  <c r="CV15" i="2"/>
  <c r="CX594" i="2"/>
  <c r="CW594" i="2"/>
  <c r="CV594" i="2"/>
  <c r="CX562" i="2"/>
  <c r="CW562" i="2"/>
  <c r="CV562" i="2"/>
  <c r="CX482" i="2"/>
  <c r="CW482" i="2"/>
  <c r="CV482" i="2"/>
  <c r="CX458" i="2"/>
  <c r="CV458" i="2"/>
  <c r="CW458" i="2"/>
  <c r="CX442" i="2"/>
  <c r="CW442" i="2"/>
  <c r="CV442" i="2"/>
  <c r="CX378" i="2"/>
  <c r="CW378" i="2"/>
  <c r="CV378" i="2"/>
  <c r="CX362" i="2"/>
  <c r="CV362" i="2"/>
  <c r="CW362" i="2"/>
  <c r="CX322" i="2"/>
  <c r="CW322" i="2"/>
  <c r="CV322" i="2"/>
  <c r="CX282" i="2"/>
  <c r="CW282" i="2"/>
  <c r="CV282" i="2"/>
  <c r="CX170" i="2"/>
  <c r="CV170" i="2"/>
  <c r="CW170" i="2"/>
  <c r="CX130" i="2"/>
  <c r="CW130" i="2"/>
  <c r="CV130" i="2"/>
  <c r="CX114" i="2"/>
  <c r="CV114" i="2"/>
  <c r="CW114" i="2"/>
  <c r="CX98" i="2"/>
  <c r="CW98" i="2"/>
  <c r="CV98" i="2"/>
  <c r="CX34" i="2"/>
  <c r="CW34" i="2"/>
  <c r="CV34" i="2"/>
  <c r="CX26" i="2"/>
  <c r="CW26" i="2"/>
  <c r="CV26" i="2"/>
  <c r="CX607" i="2"/>
  <c r="CW607" i="2"/>
  <c r="CV607" i="2"/>
  <c r="CX567" i="2"/>
  <c r="CW567" i="2"/>
  <c r="CV567" i="2"/>
  <c r="CX551" i="2"/>
  <c r="CW551" i="2"/>
  <c r="CV551" i="2"/>
  <c r="CX495" i="2"/>
  <c r="CW495" i="2"/>
  <c r="CV495" i="2"/>
  <c r="CX487" i="2"/>
  <c r="CW487" i="2"/>
  <c r="CV487" i="2"/>
  <c r="CX407" i="2"/>
  <c r="CW407" i="2"/>
  <c r="CV407" i="2"/>
  <c r="CX399" i="2"/>
  <c r="CW399" i="2"/>
  <c r="CV399" i="2"/>
  <c r="CX375" i="2"/>
  <c r="CW375" i="2"/>
  <c r="CV375" i="2"/>
  <c r="CX335" i="2"/>
  <c r="CW335" i="2"/>
  <c r="CV335" i="2"/>
  <c r="CX311" i="2"/>
  <c r="CW311" i="2"/>
  <c r="CV311" i="2"/>
  <c r="CX287" i="2"/>
  <c r="CW287" i="2"/>
  <c r="CV287" i="2"/>
  <c r="CX263" i="2"/>
  <c r="CW263" i="2"/>
  <c r="CV263" i="2"/>
  <c r="CX239" i="2"/>
  <c r="CW239" i="2"/>
  <c r="CV239" i="2"/>
  <c r="CX215" i="2"/>
  <c r="CW215" i="2"/>
  <c r="CV215" i="2"/>
  <c r="CX207" i="2"/>
  <c r="CW207" i="2"/>
  <c r="CV207" i="2"/>
  <c r="CX143" i="2"/>
  <c r="CW143" i="2"/>
  <c r="CV143" i="2"/>
  <c r="CX119" i="2"/>
  <c r="CW119" i="2"/>
  <c r="CV119" i="2"/>
  <c r="CX87" i="2"/>
  <c r="CW87" i="2"/>
  <c r="CV87" i="2"/>
  <c r="CX613" i="2"/>
  <c r="CW613" i="2"/>
  <c r="CV613" i="2"/>
  <c r="CX605" i="2"/>
  <c r="CW605" i="2"/>
  <c r="CV605" i="2"/>
  <c r="CX597" i="2"/>
  <c r="CW597" i="2"/>
  <c r="CV597" i="2"/>
  <c r="CX589" i="2"/>
  <c r="CW589" i="2"/>
  <c r="CV589" i="2"/>
  <c r="CX581" i="2"/>
  <c r="CW581" i="2"/>
  <c r="CV581" i="2"/>
  <c r="CX573" i="2"/>
  <c r="CW573" i="2"/>
  <c r="CV573" i="2"/>
  <c r="CX565" i="2"/>
  <c r="CW565" i="2"/>
  <c r="CV565" i="2"/>
  <c r="CX557" i="2"/>
  <c r="CW557" i="2"/>
  <c r="CV557" i="2"/>
  <c r="CX549" i="2"/>
  <c r="CW549" i="2"/>
  <c r="CV549" i="2"/>
  <c r="CX541" i="2"/>
  <c r="CW541" i="2"/>
  <c r="CV541" i="2"/>
  <c r="CX533" i="2"/>
  <c r="CW533" i="2"/>
  <c r="CV533" i="2"/>
  <c r="CX525" i="2"/>
  <c r="CW525" i="2"/>
  <c r="CV525" i="2"/>
  <c r="CX517" i="2"/>
  <c r="CW517" i="2"/>
  <c r="CV517" i="2"/>
  <c r="CX509" i="2"/>
  <c r="CW509" i="2"/>
  <c r="CV509" i="2"/>
  <c r="CX501" i="2"/>
  <c r="CW501" i="2"/>
  <c r="CV501" i="2"/>
  <c r="CX493" i="2"/>
  <c r="CW493" i="2"/>
  <c r="CV493" i="2"/>
  <c r="CX485" i="2"/>
  <c r="CW485" i="2"/>
  <c r="CV485" i="2"/>
  <c r="CX477" i="2"/>
  <c r="CW477" i="2"/>
  <c r="CV477" i="2"/>
  <c r="CX469" i="2"/>
  <c r="CW469" i="2"/>
  <c r="CV469" i="2"/>
  <c r="CX461" i="2"/>
  <c r="CW461" i="2"/>
  <c r="CV461" i="2"/>
  <c r="CX453" i="2"/>
  <c r="CW453" i="2"/>
  <c r="CV453" i="2"/>
  <c r="CX445" i="2"/>
  <c r="CW445" i="2"/>
  <c r="CV445" i="2"/>
  <c r="CX437" i="2"/>
  <c r="CW437" i="2"/>
  <c r="CV437" i="2"/>
  <c r="CX429" i="2"/>
  <c r="CW429" i="2"/>
  <c r="CV429" i="2"/>
  <c r="CX421" i="2"/>
  <c r="CW421" i="2"/>
  <c r="CV421" i="2"/>
  <c r="CX413" i="2"/>
  <c r="CW413" i="2"/>
  <c r="CV413" i="2"/>
  <c r="CX405" i="2"/>
  <c r="CW405" i="2"/>
  <c r="CV405" i="2"/>
  <c r="CX397" i="2"/>
  <c r="CW397" i="2"/>
  <c r="CV397" i="2"/>
  <c r="CX389" i="2"/>
  <c r="CW389" i="2"/>
  <c r="CV389" i="2"/>
  <c r="CX381" i="2"/>
  <c r="CW381" i="2"/>
  <c r="CV381" i="2"/>
  <c r="CX373" i="2"/>
  <c r="CW373" i="2"/>
  <c r="CV373" i="2"/>
  <c r="CX365" i="2"/>
  <c r="CW365" i="2"/>
  <c r="CV365" i="2"/>
  <c r="CX357" i="2"/>
  <c r="CW357" i="2"/>
  <c r="CV357" i="2"/>
  <c r="CX349" i="2"/>
  <c r="CW349" i="2"/>
  <c r="CV349" i="2"/>
  <c r="CX341" i="2"/>
  <c r="CW341" i="2"/>
  <c r="CV341" i="2"/>
  <c r="CX333" i="2"/>
  <c r="CW333" i="2"/>
  <c r="CV333" i="2"/>
  <c r="CX325" i="2"/>
  <c r="CW325" i="2"/>
  <c r="CV325" i="2"/>
  <c r="CX317" i="2"/>
  <c r="CW317" i="2"/>
  <c r="CV317" i="2"/>
  <c r="CX309" i="2"/>
  <c r="CW309" i="2"/>
  <c r="CV309" i="2"/>
  <c r="CX301" i="2"/>
  <c r="CW301" i="2"/>
  <c r="CV301" i="2"/>
  <c r="CX293" i="2"/>
  <c r="CW293" i="2"/>
  <c r="CV293" i="2"/>
  <c r="CX285" i="2"/>
  <c r="CW285" i="2"/>
  <c r="CV285" i="2"/>
  <c r="CX277" i="2"/>
  <c r="CW277" i="2"/>
  <c r="CV277" i="2"/>
  <c r="CX269" i="2"/>
  <c r="CW269" i="2"/>
  <c r="CV269" i="2"/>
  <c r="CX261" i="2"/>
  <c r="CW261" i="2"/>
  <c r="CV261" i="2"/>
  <c r="CX253" i="2"/>
  <c r="CW253" i="2"/>
  <c r="CV253" i="2"/>
  <c r="CX245" i="2"/>
  <c r="CW245" i="2"/>
  <c r="CV245" i="2"/>
  <c r="CX237" i="2"/>
  <c r="CW237" i="2"/>
  <c r="CV237" i="2"/>
  <c r="CX229" i="2"/>
  <c r="CW229" i="2"/>
  <c r="CV229" i="2"/>
  <c r="CX221" i="2"/>
  <c r="CW221" i="2"/>
  <c r="CV221" i="2"/>
  <c r="CX213" i="2"/>
  <c r="CW213" i="2"/>
  <c r="CV213" i="2"/>
  <c r="CX205" i="2"/>
  <c r="CW205" i="2"/>
  <c r="CV205" i="2"/>
  <c r="CX197" i="2"/>
  <c r="CW197" i="2"/>
  <c r="CV197" i="2"/>
  <c r="CX189" i="2"/>
  <c r="CW189" i="2"/>
  <c r="CV189" i="2"/>
  <c r="CX173" i="2"/>
  <c r="CW173" i="2"/>
  <c r="CV173" i="2"/>
  <c r="CX165" i="2"/>
  <c r="CW165" i="2"/>
  <c r="CV165" i="2"/>
  <c r="CX157" i="2"/>
  <c r="CW157" i="2"/>
  <c r="CV157" i="2"/>
  <c r="CX149" i="2"/>
  <c r="CW149" i="2"/>
  <c r="CV149" i="2"/>
  <c r="CX141" i="2"/>
  <c r="CW141" i="2"/>
  <c r="CV141" i="2"/>
  <c r="CX133" i="2"/>
  <c r="CW133" i="2"/>
  <c r="CV133" i="2"/>
  <c r="CX125" i="2"/>
  <c r="CW125" i="2"/>
  <c r="CV125" i="2"/>
  <c r="CX117" i="2"/>
  <c r="CW117" i="2"/>
  <c r="CV117" i="2"/>
  <c r="CX109" i="2"/>
  <c r="CW109" i="2"/>
  <c r="CV109" i="2"/>
  <c r="CX101" i="2"/>
  <c r="CW101" i="2"/>
  <c r="CV101" i="2"/>
  <c r="CX93" i="2"/>
  <c r="CW93" i="2"/>
  <c r="CV93" i="2"/>
  <c r="CX85" i="2"/>
  <c r="CW85" i="2"/>
  <c r="CV85" i="2"/>
  <c r="CX77" i="2"/>
  <c r="CW77" i="2"/>
  <c r="CV77" i="2"/>
  <c r="CX69" i="2"/>
  <c r="CW69" i="2"/>
  <c r="CV69" i="2"/>
  <c r="CX61" i="2"/>
  <c r="CW61" i="2"/>
  <c r="CV61" i="2"/>
  <c r="CX53" i="2"/>
  <c r="CW53" i="2"/>
  <c r="CV53" i="2"/>
  <c r="CX45" i="2"/>
  <c r="CW45" i="2"/>
  <c r="CV45" i="2"/>
  <c r="CX37" i="2"/>
  <c r="CW37" i="2"/>
  <c r="CV37" i="2"/>
  <c r="CX29" i="2"/>
  <c r="CW29" i="2"/>
  <c r="CV29" i="2"/>
  <c r="CX21" i="2"/>
  <c r="CW21" i="2"/>
  <c r="CV21" i="2"/>
  <c r="CW181" i="2"/>
  <c r="CY181" i="2" s="1"/>
  <c r="DB522" i="2"/>
  <c r="DE312" i="2"/>
  <c r="DP1143" i="2"/>
  <c r="DP1052" i="2"/>
  <c r="DP945" i="2"/>
  <c r="DB380" i="2"/>
  <c r="DE375" i="2"/>
  <c r="DP1165" i="2"/>
  <c r="DP951" i="2"/>
  <c r="DB153" i="2"/>
  <c r="DB345" i="2"/>
  <c r="DE345" i="2"/>
  <c r="DB486" i="2"/>
  <c r="DN486" i="2"/>
  <c r="DO486" i="2" s="1"/>
  <c r="DN514" i="2"/>
  <c r="DO514" i="2" s="1"/>
  <c r="DE514" i="2"/>
  <c r="DB348" i="2"/>
  <c r="DN494" i="2"/>
  <c r="DO494" i="2" s="1"/>
  <c r="DP1002" i="2"/>
  <c r="DP856" i="2"/>
  <c r="DP929" i="2"/>
  <c r="DP747" i="2"/>
  <c r="DP976" i="2"/>
  <c r="DN152" i="2"/>
  <c r="DO152" i="2" s="1"/>
  <c r="DN463" i="2"/>
  <c r="DO463" i="2" s="1"/>
  <c r="DP1103" i="2"/>
  <c r="DP974" i="2"/>
  <c r="DP943" i="2"/>
  <c r="DP778" i="2"/>
  <c r="DP1016" i="2"/>
  <c r="DP855" i="2"/>
  <c r="DB242" i="2"/>
  <c r="DP1151" i="2"/>
  <c r="DP1059" i="2"/>
  <c r="DP917" i="2"/>
  <c r="DE541" i="2"/>
  <c r="DN541" i="2"/>
  <c r="DO541" i="2" s="1"/>
  <c r="DB543" i="2"/>
  <c r="DE543" i="2"/>
  <c r="DN312" i="2"/>
  <c r="DO312" i="2" s="1"/>
  <c r="DE408" i="2"/>
  <c r="DB450" i="2"/>
  <c r="DN450" i="2"/>
  <c r="DO450" i="2" s="1"/>
  <c r="DE450" i="2"/>
  <c r="DB172" i="2"/>
  <c r="DB465" i="2"/>
  <c r="DN471" i="2"/>
  <c r="DO471" i="2" s="1"/>
  <c r="DN183" i="2"/>
  <c r="DO183" i="2" s="1"/>
  <c r="DE183" i="2"/>
  <c r="DN170" i="2"/>
  <c r="DO170" i="2" s="1"/>
  <c r="DB170" i="2"/>
  <c r="DE170" i="2"/>
  <c r="DN177" i="2"/>
  <c r="DO177" i="2" s="1"/>
  <c r="DE177" i="2"/>
  <c r="DN319" i="2"/>
  <c r="DO319" i="2" s="1"/>
  <c r="DB319" i="2"/>
  <c r="DE294" i="2"/>
  <c r="DN349" i="2"/>
  <c r="DO349" i="2" s="1"/>
  <c r="DE349" i="2"/>
  <c r="DE490" i="2"/>
  <c r="DB219" i="2"/>
  <c r="DB277" i="2"/>
  <c r="DE277" i="2"/>
  <c r="DN289" i="2"/>
  <c r="DO289" i="2" s="1"/>
  <c r="DE289" i="2"/>
  <c r="DE384" i="2"/>
  <c r="DN384" i="2"/>
  <c r="DO384" i="2" s="1"/>
  <c r="DE169" i="2"/>
  <c r="DN169" i="2"/>
  <c r="DO169" i="2" s="1"/>
  <c r="DB169" i="2"/>
  <c r="DB288" i="2"/>
  <c r="DN337" i="2"/>
  <c r="DO337" i="2" s="1"/>
  <c r="DE337" i="2"/>
  <c r="DB337" i="2"/>
  <c r="DE394" i="2"/>
  <c r="DN394" i="2"/>
  <c r="DO394" i="2" s="1"/>
  <c r="DN206" i="2"/>
  <c r="DO206" i="2" s="1"/>
  <c r="DE206" i="2"/>
  <c r="DB206" i="2"/>
  <c r="DE270" i="2"/>
  <c r="DN270" i="2"/>
  <c r="DO270" i="2" s="1"/>
  <c r="DB161" i="2"/>
  <c r="DE161" i="2"/>
  <c r="DE192" i="2"/>
  <c r="DN192" i="2"/>
  <c r="DO192" i="2" s="1"/>
  <c r="DB197" i="2"/>
  <c r="DN197" i="2"/>
  <c r="DO197" i="2" s="1"/>
  <c r="DB311" i="2"/>
  <c r="DN313" i="2"/>
  <c r="DO313" i="2" s="1"/>
  <c r="DE313" i="2"/>
  <c r="DB313" i="2"/>
  <c r="DB365" i="2"/>
  <c r="DE365" i="2"/>
  <c r="DE118" i="2"/>
  <c r="DB118" i="2"/>
  <c r="DN118" i="2"/>
  <c r="DO118" i="2" s="1"/>
  <c r="DN147" i="2"/>
  <c r="DO147" i="2" s="1"/>
  <c r="DE147" i="2"/>
  <c r="DB147" i="2"/>
  <c r="DB209" i="2"/>
  <c r="DE209" i="2"/>
  <c r="DN209" i="2"/>
  <c r="DO209" i="2" s="1"/>
  <c r="DE287" i="2"/>
  <c r="DN287" i="2"/>
  <c r="DO287" i="2" s="1"/>
  <c r="DE293" i="2"/>
  <c r="DN293" i="2"/>
  <c r="DO293" i="2" s="1"/>
  <c r="DE317" i="2"/>
  <c r="DN317" i="2"/>
  <c r="DO317" i="2" s="1"/>
  <c r="DN323" i="2"/>
  <c r="DO323" i="2" s="1"/>
  <c r="DE323" i="2"/>
  <c r="DB341" i="2"/>
  <c r="DN354" i="2"/>
  <c r="DO354" i="2" s="1"/>
  <c r="DN364" i="2"/>
  <c r="DO364" i="2" s="1"/>
  <c r="DE364" i="2"/>
  <c r="DE260" i="2"/>
  <c r="DN260" i="2"/>
  <c r="DO260" i="2" s="1"/>
  <c r="DN316" i="2"/>
  <c r="DO316" i="2" s="1"/>
  <c r="DB316" i="2"/>
  <c r="DN335" i="2"/>
  <c r="DO335" i="2" s="1"/>
  <c r="DB335" i="2"/>
  <c r="DN353" i="2"/>
  <c r="DO353" i="2" s="1"/>
  <c r="DE353" i="2"/>
  <c r="DB353" i="2"/>
  <c r="DE265" i="2"/>
  <c r="DN265" i="2"/>
  <c r="DO265" i="2" s="1"/>
  <c r="DE305" i="2"/>
  <c r="DE309" i="2"/>
  <c r="DB309" i="2"/>
  <c r="DN309" i="2"/>
  <c r="DO309" i="2" s="1"/>
  <c r="DE363" i="2"/>
  <c r="DN368" i="2"/>
  <c r="DO368" i="2" s="1"/>
  <c r="DE127" i="2"/>
  <c r="DN127" i="2"/>
  <c r="DO127" i="2" s="1"/>
  <c r="DB127" i="2"/>
  <c r="DN132" i="2"/>
  <c r="DO132" i="2" s="1"/>
  <c r="DE132" i="2"/>
  <c r="DB150" i="2"/>
  <c r="DN150" i="2"/>
  <c r="DO150" i="2" s="1"/>
  <c r="DE150" i="2"/>
  <c r="DN207" i="2"/>
  <c r="DO207" i="2" s="1"/>
  <c r="DN253" i="2"/>
  <c r="DO253" i="2" s="1"/>
  <c r="DE253" i="2"/>
  <c r="DB253" i="2"/>
  <c r="DN315" i="2"/>
  <c r="DO315" i="2" s="1"/>
  <c r="DE339" i="2"/>
  <c r="DE357" i="2"/>
  <c r="DB357" i="2"/>
  <c r="DB378" i="2"/>
  <c r="DN378" i="2"/>
  <c r="DO378" i="2" s="1"/>
  <c r="DN131" i="2"/>
  <c r="DO131" i="2" s="1"/>
  <c r="DB131" i="2"/>
  <c r="DE131" i="2"/>
  <c r="DE115" i="2"/>
  <c r="DB115" i="2"/>
  <c r="DN115" i="2"/>
  <c r="DO115" i="2" s="1"/>
  <c r="DN224" i="2"/>
  <c r="DO224" i="2" s="1"/>
  <c r="DE224" i="2"/>
  <c r="DB224" i="2"/>
  <c r="DE278" i="2"/>
  <c r="DB278" i="2"/>
  <c r="DN290" i="2"/>
  <c r="DO290" i="2" s="1"/>
  <c r="DB308" i="2"/>
  <c r="DN308" i="2"/>
  <c r="DO308" i="2" s="1"/>
  <c r="DE308" i="2"/>
  <c r="DB385" i="2"/>
  <c r="DE385" i="2"/>
  <c r="DN436" i="2"/>
  <c r="DO436" i="2" s="1"/>
  <c r="DE436" i="2"/>
  <c r="DB436" i="2"/>
  <c r="DB473" i="2"/>
  <c r="DN473" i="2"/>
  <c r="DO473" i="2" s="1"/>
  <c r="DE473" i="2"/>
  <c r="DE518" i="2"/>
  <c r="DB518" i="2"/>
  <c r="DB539" i="2"/>
  <c r="DE555" i="2"/>
  <c r="DN565" i="2"/>
  <c r="DO565" i="2" s="1"/>
  <c r="DE565" i="2"/>
  <c r="DB577" i="2"/>
  <c r="DN577" i="2"/>
  <c r="DO577" i="2" s="1"/>
  <c r="DE577" i="2"/>
  <c r="DN606" i="2"/>
  <c r="DO606" i="2" s="1"/>
  <c r="DE606" i="2"/>
  <c r="DB606" i="2"/>
  <c r="DE611" i="2"/>
  <c r="DN611" i="2"/>
  <c r="DO611" i="2" s="1"/>
  <c r="DN431" i="2"/>
  <c r="DO431" i="2" s="1"/>
  <c r="DB482" i="2"/>
  <c r="DE482" i="2"/>
  <c r="DE572" i="2"/>
  <c r="DB596" i="2"/>
  <c r="DN596" i="2"/>
  <c r="DO596" i="2" s="1"/>
  <c r="DB601" i="2"/>
  <c r="DB160" i="2"/>
  <c r="DE172" i="2"/>
  <c r="DB213" i="2"/>
  <c r="DB230" i="2"/>
  <c r="DB350" i="2"/>
  <c r="DB382" i="2"/>
  <c r="DE389" i="2"/>
  <c r="DN393" i="2"/>
  <c r="DO393" i="2" s="1"/>
  <c r="DN444" i="2"/>
  <c r="DO444" i="2" s="1"/>
  <c r="DB444" i="2"/>
  <c r="DB449" i="2"/>
  <c r="DN449" i="2"/>
  <c r="DO449" i="2" s="1"/>
  <c r="DE477" i="2"/>
  <c r="DB477" i="2"/>
  <c r="DN526" i="2"/>
  <c r="DO526" i="2" s="1"/>
  <c r="DN531" i="2"/>
  <c r="DO531" i="2" s="1"/>
  <c r="DE531" i="2"/>
  <c r="DN217" i="2"/>
  <c r="DO217" i="2" s="1"/>
  <c r="DE219" i="2"/>
  <c r="DE230" i="2"/>
  <c r="DN234" i="2"/>
  <c r="DO234" i="2" s="1"/>
  <c r="DB236" i="2"/>
  <c r="DE242" i="2"/>
  <c r="DE251" i="2"/>
  <c r="DE296" i="2"/>
  <c r="DE302" i="2"/>
  <c r="DN380" i="2"/>
  <c r="DO380" i="2" s="1"/>
  <c r="DN381" i="2"/>
  <c r="DO381" i="2" s="1"/>
  <c r="DN387" i="2"/>
  <c r="DO387" i="2" s="1"/>
  <c r="DB390" i="2"/>
  <c r="DN390" i="2"/>
  <c r="DO390" i="2" s="1"/>
  <c r="DN411" i="2"/>
  <c r="DO411" i="2" s="1"/>
  <c r="DE411" i="2"/>
  <c r="DN419" i="2"/>
  <c r="DO419" i="2" s="1"/>
  <c r="DE419" i="2"/>
  <c r="DB476" i="2"/>
  <c r="DB481" i="2"/>
  <c r="DB521" i="2"/>
  <c r="DN521" i="2"/>
  <c r="DO521" i="2" s="1"/>
  <c r="DN536" i="2"/>
  <c r="DO536" i="2" s="1"/>
  <c r="DB553" i="2"/>
  <c r="DN553" i="2"/>
  <c r="DO553" i="2" s="1"/>
  <c r="DE553" i="2"/>
  <c r="DE558" i="2"/>
  <c r="DN558" i="2"/>
  <c r="DO558" i="2" s="1"/>
  <c r="DB595" i="2"/>
  <c r="DB124" i="2"/>
  <c r="DB126" i="2"/>
  <c r="DB145" i="2"/>
  <c r="DE160" i="2"/>
  <c r="DN145" i="2"/>
  <c r="DO145" i="2" s="1"/>
  <c r="DE236" i="2"/>
  <c r="DB244" i="2"/>
  <c r="DE256" i="2"/>
  <c r="DB272" i="2"/>
  <c r="DN294" i="2"/>
  <c r="DO294" i="2" s="1"/>
  <c r="DE304" i="2"/>
  <c r="DB351" i="2"/>
  <c r="DN382" i="2"/>
  <c r="DO382" i="2" s="1"/>
  <c r="DE413" i="2"/>
  <c r="DB413" i="2"/>
  <c r="DE461" i="2"/>
  <c r="DN461" i="2"/>
  <c r="DO461" i="2" s="1"/>
  <c r="DB579" i="2"/>
  <c r="DN579" i="2"/>
  <c r="DO579" i="2" s="1"/>
  <c r="DE579" i="2"/>
  <c r="DB589" i="2"/>
  <c r="DN589" i="2"/>
  <c r="DO589" i="2" s="1"/>
  <c r="DE589" i="2"/>
  <c r="DN119" i="2"/>
  <c r="DO119" i="2" s="1"/>
  <c r="DE126" i="2"/>
  <c r="DN156" i="2"/>
  <c r="DO156" i="2" s="1"/>
  <c r="DN168" i="2"/>
  <c r="DO168" i="2" s="1"/>
  <c r="DN172" i="2"/>
  <c r="DO172" i="2" s="1"/>
  <c r="DB175" i="2"/>
  <c r="DN204" i="2"/>
  <c r="DO204" i="2" s="1"/>
  <c r="DN213" i="2"/>
  <c r="DO213" i="2" s="1"/>
  <c r="DN222" i="2"/>
  <c r="DO222" i="2" s="1"/>
  <c r="DE244" i="2"/>
  <c r="DN274" i="2"/>
  <c r="DO274" i="2" s="1"/>
  <c r="DN296" i="2"/>
  <c r="DO296" i="2" s="1"/>
  <c r="DN330" i="2"/>
  <c r="DO330" i="2" s="1"/>
  <c r="DE351" i="2"/>
  <c r="DN386" i="2"/>
  <c r="DO386" i="2" s="1"/>
  <c r="DB386" i="2"/>
  <c r="DN389" i="2"/>
  <c r="DO389" i="2" s="1"/>
  <c r="DE460" i="2"/>
  <c r="DN460" i="2"/>
  <c r="DO460" i="2" s="1"/>
  <c r="DE529" i="2"/>
  <c r="DN529" i="2"/>
  <c r="DO529" i="2" s="1"/>
  <c r="DN557" i="2"/>
  <c r="DO557" i="2" s="1"/>
  <c r="DE557" i="2"/>
  <c r="DB603" i="2"/>
  <c r="DE603" i="2"/>
  <c r="DN160" i="2"/>
  <c r="DO160" i="2" s="1"/>
  <c r="DE175" i="2"/>
  <c r="DN304" i="2"/>
  <c r="DO304" i="2" s="1"/>
  <c r="DN370" i="2"/>
  <c r="DO370" i="2" s="1"/>
  <c r="DB370" i="2"/>
  <c r="DE406" i="2"/>
  <c r="DB406" i="2"/>
  <c r="DB489" i="2"/>
  <c r="DB533" i="2"/>
  <c r="DN533" i="2"/>
  <c r="DO533" i="2" s="1"/>
  <c r="DE533" i="2"/>
  <c r="DB561" i="2"/>
  <c r="DN566" i="2"/>
  <c r="DO566" i="2" s="1"/>
  <c r="DB119" i="2"/>
  <c r="DN432" i="2"/>
  <c r="DO432" i="2" s="1"/>
  <c r="DE432" i="2"/>
  <c r="DB432" i="2"/>
  <c r="DE446" i="2"/>
  <c r="DN446" i="2"/>
  <c r="DO446" i="2" s="1"/>
  <c r="DN459" i="2"/>
  <c r="DO459" i="2" s="1"/>
  <c r="DB474" i="2"/>
  <c r="DN519" i="2"/>
  <c r="DO519" i="2" s="1"/>
  <c r="DE519" i="2"/>
  <c r="DB519" i="2"/>
  <c r="DN573" i="2"/>
  <c r="DO573" i="2" s="1"/>
  <c r="DE573" i="2"/>
  <c r="DB573" i="2"/>
  <c r="DE582" i="2"/>
  <c r="DB607" i="2"/>
  <c r="DE442" i="2"/>
  <c r="DE451" i="2"/>
  <c r="DE465" i="2"/>
  <c r="DB471" i="2"/>
  <c r="DE505" i="2"/>
  <c r="DB427" i="2"/>
  <c r="DE452" i="2"/>
  <c r="DE453" i="2"/>
  <c r="DB458" i="2"/>
  <c r="DE471" i="2"/>
  <c r="DN496" i="2"/>
  <c r="DO496" i="2" s="1"/>
  <c r="DN506" i="2"/>
  <c r="DO506" i="2" s="1"/>
  <c r="DN510" i="2"/>
  <c r="DO510" i="2" s="1"/>
  <c r="DN522" i="2"/>
  <c r="DO522" i="2" s="1"/>
  <c r="DN543" i="2"/>
  <c r="DO543" i="2" s="1"/>
  <c r="DE458" i="2"/>
  <c r="DN498" i="2"/>
  <c r="DO498" i="2" s="1"/>
  <c r="DB551" i="2"/>
  <c r="DP666" i="2"/>
  <c r="DN443" i="2"/>
  <c r="DO443" i="2" s="1"/>
  <c r="DE551" i="2"/>
  <c r="DP713" i="2"/>
  <c r="DE464" i="2"/>
  <c r="DP680" i="2"/>
  <c r="DP1047" i="2"/>
  <c r="DP806" i="2"/>
  <c r="DP719" i="2"/>
  <c r="DP1166" i="2"/>
  <c r="DP1055" i="2"/>
  <c r="DP1063" i="2"/>
  <c r="DP790" i="2"/>
  <c r="DP1145" i="2"/>
  <c r="DP1080" i="2"/>
  <c r="DP1081" i="2"/>
  <c r="DP1001" i="2"/>
  <c r="DP962" i="2"/>
  <c r="DP866" i="2"/>
  <c r="DP848" i="2"/>
  <c r="DP898" i="2"/>
  <c r="DP907" i="2"/>
  <c r="DP674" i="2"/>
  <c r="DP1124" i="2"/>
  <c r="DP832" i="2"/>
  <c r="DP1025" i="2"/>
  <c r="DP871" i="2"/>
  <c r="DP830" i="2"/>
  <c r="DP890" i="2"/>
  <c r="DP635" i="2"/>
  <c r="DP1077" i="2"/>
  <c r="DP1060" i="2"/>
  <c r="DP995" i="2"/>
  <c r="DP725" i="2"/>
  <c r="DP711" i="2"/>
  <c r="DE165" i="2"/>
  <c r="DN182" i="2"/>
  <c r="DO182" i="2" s="1"/>
  <c r="DE182" i="2"/>
  <c r="DB182" i="2"/>
  <c r="DE216" i="2"/>
  <c r="DB216" i="2"/>
  <c r="DB297" i="2"/>
  <c r="DN297" i="2"/>
  <c r="DO297" i="2" s="1"/>
  <c r="DE259" i="2"/>
  <c r="DN259" i="2"/>
  <c r="DO259" i="2" s="1"/>
  <c r="DN282" i="2"/>
  <c r="DO282" i="2" s="1"/>
  <c r="DE282" i="2"/>
  <c r="DB282" i="2"/>
  <c r="DN318" i="2"/>
  <c r="DO318" i="2" s="1"/>
  <c r="DE318" i="2"/>
  <c r="DN388" i="2"/>
  <c r="DO388" i="2" s="1"/>
  <c r="DE388" i="2"/>
  <c r="DN424" i="2"/>
  <c r="DO424" i="2" s="1"/>
  <c r="DE424" i="2"/>
  <c r="DB424" i="2"/>
  <c r="DN470" i="2"/>
  <c r="DO470" i="2" s="1"/>
  <c r="DE470" i="2"/>
  <c r="DB470" i="2"/>
  <c r="DE159" i="2"/>
  <c r="DN485" i="2"/>
  <c r="DO485" i="2" s="1"/>
  <c r="DE485" i="2"/>
  <c r="DN136" i="2"/>
  <c r="DO136" i="2" s="1"/>
  <c r="DN148" i="2"/>
  <c r="DO148" i="2" s="1"/>
  <c r="DB208" i="2"/>
  <c r="DN208" i="2"/>
  <c r="DO208" i="2" s="1"/>
  <c r="DN377" i="2"/>
  <c r="DO377" i="2" s="1"/>
  <c r="DE377" i="2"/>
  <c r="DB377" i="2"/>
  <c r="DB388" i="2"/>
  <c r="DN416" i="2"/>
  <c r="DO416" i="2" s="1"/>
  <c r="DE416" i="2"/>
  <c r="DB416" i="2"/>
  <c r="DB440" i="2"/>
  <c r="DN440" i="2"/>
  <c r="DO440" i="2" s="1"/>
  <c r="DN501" i="2"/>
  <c r="DO501" i="2" s="1"/>
  <c r="DE501" i="2"/>
  <c r="DE542" i="2"/>
  <c r="DN542" i="2"/>
  <c r="DO542" i="2" s="1"/>
  <c r="DB542" i="2"/>
  <c r="DN201" i="2"/>
  <c r="DO201" i="2" s="1"/>
  <c r="DE201" i="2"/>
  <c r="DB201" i="2"/>
  <c r="DE257" i="2"/>
  <c r="DN257" i="2"/>
  <c r="DO257" i="2" s="1"/>
  <c r="DN329" i="2"/>
  <c r="DO329" i="2" s="1"/>
  <c r="DE329" i="2"/>
  <c r="DB438" i="2"/>
  <c r="DN438" i="2"/>
  <c r="DO438" i="2" s="1"/>
  <c r="DE550" i="2"/>
  <c r="DN550" i="2"/>
  <c r="DO550" i="2" s="1"/>
  <c r="DB550" i="2"/>
  <c r="DB567" i="2"/>
  <c r="DN567" i="2"/>
  <c r="DO567" i="2" s="1"/>
  <c r="DE567" i="2"/>
  <c r="DN590" i="2"/>
  <c r="DO590" i="2" s="1"/>
  <c r="DE590" i="2"/>
  <c r="DB139" i="2"/>
  <c r="DN143" i="2"/>
  <c r="DO143" i="2" s="1"/>
  <c r="DB264" i="2"/>
  <c r="DN301" i="2"/>
  <c r="DO301" i="2" s="1"/>
  <c r="DE301" i="2"/>
  <c r="DB301" i="2"/>
  <c r="DB329" i="2"/>
  <c r="DN361" i="2"/>
  <c r="DO361" i="2" s="1"/>
  <c r="DE361" i="2"/>
  <c r="DB361" i="2"/>
  <c r="DN430" i="2"/>
  <c r="DO430" i="2" s="1"/>
  <c r="DE430" i="2"/>
  <c r="DE610" i="2"/>
  <c r="DN610" i="2"/>
  <c r="DO610" i="2" s="1"/>
  <c r="DN194" i="2"/>
  <c r="DO194" i="2" s="1"/>
  <c r="DE194" i="2"/>
  <c r="DN199" i="2"/>
  <c r="DO199" i="2" s="1"/>
  <c r="DE199" i="2"/>
  <c r="DN248" i="2"/>
  <c r="DO248" i="2" s="1"/>
  <c r="DE248" i="2"/>
  <c r="DB248" i="2"/>
  <c r="DN395" i="2"/>
  <c r="DO395" i="2" s="1"/>
  <c r="DB395" i="2"/>
  <c r="DE530" i="2"/>
  <c r="DN530" i="2"/>
  <c r="DO530" i="2" s="1"/>
  <c r="DB530" i="2"/>
  <c r="DE598" i="2"/>
  <c r="DN598" i="2"/>
  <c r="DO598" i="2" s="1"/>
  <c r="DN139" i="2"/>
  <c r="DO139" i="2" s="1"/>
  <c r="DN306" i="2"/>
  <c r="DO306" i="2" s="1"/>
  <c r="DE306" i="2"/>
  <c r="DN402" i="2"/>
  <c r="DO402" i="2" s="1"/>
  <c r="DE402" i="2"/>
  <c r="DB428" i="2"/>
  <c r="DN428" i="2"/>
  <c r="DO428" i="2" s="1"/>
  <c r="DE445" i="2"/>
  <c r="DB525" i="2"/>
  <c r="DN575" i="2"/>
  <c r="DO575" i="2" s="1"/>
  <c r="DB598" i="2"/>
  <c r="DB130" i="2"/>
  <c r="DN149" i="2"/>
  <c r="DO149" i="2" s="1"/>
  <c r="DB151" i="2"/>
  <c r="DB159" i="2"/>
  <c r="DB165" i="2"/>
  <c r="DN187" i="2"/>
  <c r="DO187" i="2" s="1"/>
  <c r="DE187" i="2"/>
  <c r="DB187" i="2"/>
  <c r="DB194" i="2"/>
  <c r="DB199" i="2"/>
  <c r="DB426" i="2"/>
  <c r="DN426" i="2"/>
  <c r="DO426" i="2" s="1"/>
  <c r="DB445" i="2"/>
  <c r="DB523" i="2"/>
  <c r="DN523" i="2"/>
  <c r="DO523" i="2" s="1"/>
  <c r="DE523" i="2"/>
  <c r="DB555" i="2"/>
  <c r="DN555" i="2"/>
  <c r="DO555" i="2" s="1"/>
  <c r="DB185" i="2"/>
  <c r="DN185" i="2"/>
  <c r="DO185" i="2" s="1"/>
  <c r="DN325" i="2"/>
  <c r="DO325" i="2" s="1"/>
  <c r="DE325" i="2"/>
  <c r="DN594" i="2"/>
  <c r="DO594" i="2" s="1"/>
  <c r="DE594" i="2"/>
  <c r="DB608" i="2"/>
  <c r="DN608" i="2"/>
  <c r="DO608" i="2" s="1"/>
  <c r="DE608" i="2"/>
  <c r="DN614" i="2"/>
  <c r="DO614" i="2" s="1"/>
  <c r="DE614" i="2"/>
  <c r="DB614" i="2"/>
  <c r="DE124" i="2"/>
  <c r="DB142" i="2"/>
  <c r="DE155" i="2"/>
  <c r="DE263" i="2"/>
  <c r="DB263" i="2"/>
  <c r="DN263" i="2"/>
  <c r="DO263" i="2" s="1"/>
  <c r="DN284" i="2"/>
  <c r="DO284" i="2" s="1"/>
  <c r="DE297" i="2"/>
  <c r="DE410" i="2"/>
  <c r="DN410" i="2"/>
  <c r="DO410" i="2" s="1"/>
  <c r="DN454" i="2"/>
  <c r="DO454" i="2" s="1"/>
  <c r="DE454" i="2"/>
  <c r="DB454" i="2"/>
  <c r="DN513" i="2"/>
  <c r="DO513" i="2" s="1"/>
  <c r="DE513" i="2"/>
  <c r="DB513" i="2"/>
  <c r="DN116" i="2"/>
  <c r="DO116" i="2" s="1"/>
  <c r="DE120" i="2"/>
  <c r="DB136" i="2"/>
  <c r="DE138" i="2"/>
  <c r="DE142" i="2"/>
  <c r="DN144" i="2"/>
  <c r="DO144" i="2" s="1"/>
  <c r="DN151" i="2"/>
  <c r="DO151" i="2" s="1"/>
  <c r="DE153" i="2"/>
  <c r="DN161" i="2"/>
  <c r="DO161" i="2" s="1"/>
  <c r="DB171" i="2"/>
  <c r="DE180" i="2"/>
  <c r="DN180" i="2"/>
  <c r="DO180" i="2" s="1"/>
  <c r="DB284" i="2"/>
  <c r="DB325" i="2"/>
  <c r="DB485" i="2"/>
  <c r="DB594" i="2"/>
  <c r="DE130" i="2"/>
  <c r="DE299" i="2"/>
  <c r="DB299" i="2"/>
  <c r="DN299" i="2"/>
  <c r="DO299" i="2" s="1"/>
  <c r="DN126" i="2"/>
  <c r="DO126" i="2" s="1"/>
  <c r="DB148" i="2"/>
  <c r="DE171" i="2"/>
  <c r="DE284" i="2"/>
  <c r="DN379" i="2"/>
  <c r="DO379" i="2" s="1"/>
  <c r="DN561" i="2"/>
  <c r="DO561" i="2" s="1"/>
  <c r="DE561" i="2"/>
  <c r="DN138" i="2"/>
  <c r="DO138" i="2" s="1"/>
  <c r="DN140" i="2"/>
  <c r="DO140" i="2" s="1"/>
  <c r="DN173" i="2"/>
  <c r="DO173" i="2" s="1"/>
  <c r="DE205" i="2"/>
  <c r="DN205" i="2"/>
  <c r="DO205" i="2" s="1"/>
  <c r="DB205" i="2"/>
  <c r="DB273" i="2"/>
  <c r="DN273" i="2"/>
  <c r="DO273" i="2" s="1"/>
  <c r="DE273" i="2"/>
  <c r="DB418" i="2"/>
  <c r="DN418" i="2"/>
  <c r="DO418" i="2" s="1"/>
  <c r="DE418" i="2"/>
  <c r="DB181" i="2"/>
  <c r="DN196" i="2"/>
  <c r="DO196" i="2" s="1"/>
  <c r="DN198" i="2"/>
  <c r="DO198" i="2" s="1"/>
  <c r="DB207" i="2"/>
  <c r="DN220" i="2"/>
  <c r="DO220" i="2" s="1"/>
  <c r="DB222" i="2"/>
  <c r="DN229" i="2"/>
  <c r="DO229" i="2" s="1"/>
  <c r="DN241" i="2"/>
  <c r="DO241" i="2" s="1"/>
  <c r="DB247" i="2"/>
  <c r="DB258" i="2"/>
  <c r="DE272" i="2"/>
  <c r="DB305" i="2"/>
  <c r="DE321" i="2"/>
  <c r="DB328" i="2"/>
  <c r="DE342" i="2"/>
  <c r="DB344" i="2"/>
  <c r="DB360" i="2"/>
  <c r="DB368" i="2"/>
  <c r="DN375" i="2"/>
  <c r="DO375" i="2" s="1"/>
  <c r="DE390" i="2"/>
  <c r="DB394" i="2"/>
  <c r="DB409" i="2"/>
  <c r="DB421" i="2"/>
  <c r="DE437" i="2"/>
  <c r="DE441" i="2"/>
  <c r="DE444" i="2"/>
  <c r="DB446" i="2"/>
  <c r="DB453" i="2"/>
  <c r="DN489" i="2"/>
  <c r="DO489" i="2" s="1"/>
  <c r="DB494" i="2"/>
  <c r="DN511" i="2"/>
  <c r="DO511" i="2" s="1"/>
  <c r="DN532" i="2"/>
  <c r="DO532" i="2" s="1"/>
  <c r="DN548" i="2"/>
  <c r="DO548" i="2" s="1"/>
  <c r="DB562" i="2"/>
  <c r="DB566" i="2"/>
  <c r="DB574" i="2"/>
  <c r="DN582" i="2"/>
  <c r="DO582" i="2" s="1"/>
  <c r="DE584" i="2"/>
  <c r="DN586" i="2"/>
  <c r="DO586" i="2" s="1"/>
  <c r="DE601" i="2"/>
  <c r="DE613" i="2"/>
  <c r="DN193" i="2"/>
  <c r="DO193" i="2" s="1"/>
  <c r="DE207" i="2"/>
  <c r="DE213" i="2"/>
  <c r="DB215" i="2"/>
  <c r="DE222" i="2"/>
  <c r="DN231" i="2"/>
  <c r="DO231" i="2" s="1"/>
  <c r="DE247" i="2"/>
  <c r="DN256" i="2"/>
  <c r="DO256" i="2" s="1"/>
  <c r="DB260" i="2"/>
  <c r="DB270" i="2"/>
  <c r="DN277" i="2"/>
  <c r="DO277" i="2" s="1"/>
  <c r="DB287" i="2"/>
  <c r="DB293" i="2"/>
  <c r="DN338" i="2"/>
  <c r="DO338" i="2" s="1"/>
  <c r="DN345" i="2"/>
  <c r="DO345" i="2" s="1"/>
  <c r="DB354" i="2"/>
  <c r="DE360" i="2"/>
  <c r="DE368" i="2"/>
  <c r="DB389" i="2"/>
  <c r="DE399" i="2"/>
  <c r="DN401" i="2"/>
  <c r="DO401" i="2" s="1"/>
  <c r="DB478" i="2"/>
  <c r="DN482" i="2"/>
  <c r="DO482" i="2" s="1"/>
  <c r="DE494" i="2"/>
  <c r="DB504" i="2"/>
  <c r="DB510" i="2"/>
  <c r="DN538" i="2"/>
  <c r="DO538" i="2" s="1"/>
  <c r="DB558" i="2"/>
  <c r="DE566" i="2"/>
  <c r="DN572" i="2"/>
  <c r="DO572" i="2" s="1"/>
  <c r="DE591" i="2"/>
  <c r="DN603" i="2"/>
  <c r="DO603" i="2" s="1"/>
  <c r="DB611" i="2"/>
  <c r="DN184" i="2"/>
  <c r="DO184" i="2" s="1"/>
  <c r="DN186" i="2"/>
  <c r="DO186" i="2" s="1"/>
  <c r="DB195" i="2"/>
  <c r="DB217" i="2"/>
  <c r="DB265" i="2"/>
  <c r="DN272" i="2"/>
  <c r="DO272" i="2" s="1"/>
  <c r="DE319" i="2"/>
  <c r="DN321" i="2"/>
  <c r="DO321" i="2" s="1"/>
  <c r="DB330" i="2"/>
  <c r="DE354" i="2"/>
  <c r="DN358" i="2"/>
  <c r="DO358" i="2" s="1"/>
  <c r="DN365" i="2"/>
  <c r="DO365" i="2" s="1"/>
  <c r="DB431" i="2"/>
  <c r="DN437" i="2"/>
  <c r="DO437" i="2" s="1"/>
  <c r="DN441" i="2"/>
  <c r="DO441" i="2" s="1"/>
  <c r="DE478" i="2"/>
  <c r="DB498" i="2"/>
  <c r="DB506" i="2"/>
  <c r="DN562" i="2"/>
  <c r="DO562" i="2" s="1"/>
  <c r="DN584" i="2"/>
  <c r="DO584" i="2" s="1"/>
  <c r="DN601" i="2"/>
  <c r="DO601" i="2" s="1"/>
  <c r="DN613" i="2"/>
  <c r="DO613" i="2" s="1"/>
  <c r="DN181" i="2"/>
  <c r="DO181" i="2" s="1"/>
  <c r="DE195" i="2"/>
  <c r="DB211" i="2"/>
  <c r="DN247" i="2"/>
  <c r="DO247" i="2" s="1"/>
  <c r="DB251" i="2"/>
  <c r="DN281" i="2"/>
  <c r="DO281" i="2" s="1"/>
  <c r="DN285" i="2"/>
  <c r="DO285" i="2" s="1"/>
  <c r="DB289" i="2"/>
  <c r="DN342" i="2"/>
  <c r="DO342" i="2" s="1"/>
  <c r="DN360" i="2"/>
  <c r="DO360" i="2" s="1"/>
  <c r="DB364" i="2"/>
  <c r="DN374" i="2"/>
  <c r="DO374" i="2" s="1"/>
  <c r="DE380" i="2"/>
  <c r="DB393" i="2"/>
  <c r="DN399" i="2"/>
  <c r="DO399" i="2" s="1"/>
  <c r="DB411" i="2"/>
  <c r="DB419" i="2"/>
  <c r="DN423" i="2"/>
  <c r="DO423" i="2" s="1"/>
  <c r="DN427" i="2"/>
  <c r="DO427" i="2" s="1"/>
  <c r="DN453" i="2"/>
  <c r="DO453" i="2" s="1"/>
  <c r="DE459" i="2"/>
  <c r="DB461" i="2"/>
  <c r="DN504" i="2"/>
  <c r="DO504" i="2" s="1"/>
  <c r="DB514" i="2"/>
  <c r="DE521" i="2"/>
  <c r="DB531" i="2"/>
  <c r="DB565" i="2"/>
  <c r="DN574" i="2"/>
  <c r="DO574" i="2" s="1"/>
  <c r="DN591" i="2"/>
  <c r="DO591" i="2" s="1"/>
  <c r="DN221" i="2"/>
  <c r="DO221" i="2" s="1"/>
  <c r="DN339" i="2"/>
  <c r="DO339" i="2" s="1"/>
  <c r="DN413" i="2"/>
  <c r="DO413" i="2" s="1"/>
  <c r="DN465" i="2"/>
  <c r="DO465" i="2" s="1"/>
  <c r="DN477" i="2"/>
  <c r="DO477" i="2" s="1"/>
  <c r="DB196" i="2"/>
  <c r="DN357" i="2"/>
  <c r="DO357" i="2" s="1"/>
  <c r="DB422" i="2"/>
  <c r="DN490" i="2"/>
  <c r="DO490" i="2" s="1"/>
  <c r="DB548" i="2"/>
  <c r="DE596" i="2"/>
  <c r="DB189" i="2"/>
  <c r="DE196" i="2"/>
  <c r="DB218" i="2"/>
  <c r="DB229" i="2"/>
  <c r="DB241" i="2"/>
  <c r="DB266" i="2"/>
  <c r="DB401" i="2"/>
  <c r="DB442" i="2"/>
  <c r="DN447" i="2"/>
  <c r="DO447" i="2" s="1"/>
  <c r="DE489" i="2"/>
  <c r="DB536" i="2"/>
  <c r="DB538" i="2"/>
  <c r="DE548" i="2"/>
  <c r="DB582" i="2"/>
  <c r="DB586" i="2"/>
  <c r="DB184" i="2"/>
  <c r="DE189" i="2"/>
  <c r="DB193" i="2"/>
  <c r="DE218" i="2"/>
  <c r="DE220" i="2"/>
  <c r="DB231" i="2"/>
  <c r="DE266" i="2"/>
  <c r="DB296" i="2"/>
  <c r="DB338" i="2"/>
  <c r="DN363" i="2"/>
  <c r="DO363" i="2" s="1"/>
  <c r="DB369" i="2"/>
  <c r="DE401" i="2"/>
  <c r="DN422" i="2"/>
  <c r="DO422" i="2" s="1"/>
  <c r="DB451" i="2"/>
  <c r="DB462" i="2"/>
  <c r="DB487" i="2"/>
  <c r="DE495" i="2"/>
  <c r="DB511" i="2"/>
  <c r="DE532" i="2"/>
  <c r="DE536" i="2"/>
  <c r="DE538" i="2"/>
  <c r="DB572" i="2"/>
  <c r="DE184" i="2"/>
  <c r="DN233" i="2"/>
  <c r="DO233" i="2" s="1"/>
  <c r="DE338" i="2"/>
  <c r="DB352" i="2"/>
  <c r="DB437" i="2"/>
  <c r="DB441" i="2"/>
  <c r="DE487" i="2"/>
  <c r="DN518" i="2"/>
  <c r="DO518" i="2" s="1"/>
  <c r="DB544" i="2"/>
  <c r="DB613" i="2"/>
  <c r="DE516" i="2"/>
  <c r="DB516" i="2"/>
  <c r="DN516" i="2"/>
  <c r="DO516" i="2" s="1"/>
  <c r="DB517" i="2"/>
  <c r="DE517" i="2"/>
  <c r="DN517" i="2"/>
  <c r="DO517" i="2" s="1"/>
  <c r="DN515" i="2"/>
  <c r="DO515" i="2" s="1"/>
  <c r="DE515" i="2"/>
  <c r="DB515" i="2"/>
  <c r="DE570" i="2"/>
  <c r="DB570" i="2"/>
  <c r="DN570" i="2"/>
  <c r="DO570" i="2" s="1"/>
  <c r="DE535" i="2"/>
  <c r="DB535" i="2"/>
  <c r="DB569" i="2"/>
  <c r="DN569" i="2"/>
  <c r="DO569" i="2" s="1"/>
  <c r="DE569" i="2"/>
  <c r="DE524" i="2"/>
  <c r="DN525" i="2"/>
  <c r="DO525" i="2" s="1"/>
  <c r="DE534" i="2"/>
  <c r="DB549" i="2"/>
  <c r="DN568" i="2"/>
  <c r="DO568" i="2" s="1"/>
  <c r="DE568" i="2"/>
  <c r="DE593" i="2"/>
  <c r="DB593" i="2"/>
  <c r="DN593" i="2"/>
  <c r="DO593" i="2" s="1"/>
  <c r="DE520" i="2"/>
  <c r="DE549" i="2"/>
  <c r="DN576" i="2"/>
  <c r="DO576" i="2" s="1"/>
  <c r="DB585" i="2"/>
  <c r="DN587" i="2"/>
  <c r="DO587" i="2" s="1"/>
  <c r="DN592" i="2"/>
  <c r="DO592" i="2" s="1"/>
  <c r="DE592" i="2"/>
  <c r="DN527" i="2"/>
  <c r="DO527" i="2" s="1"/>
  <c r="DE527" i="2"/>
  <c r="DE528" i="2"/>
  <c r="DN535" i="2"/>
  <c r="DO535" i="2" s="1"/>
  <c r="DE546" i="2"/>
  <c r="DB546" i="2"/>
  <c r="DE564" i="2"/>
  <c r="DB564" i="2"/>
  <c r="DN564" i="2"/>
  <c r="DO564" i="2" s="1"/>
  <c r="DE585" i="2"/>
  <c r="DN602" i="2"/>
  <c r="DO602" i="2" s="1"/>
  <c r="DE602" i="2"/>
  <c r="DB602" i="2"/>
  <c r="DN578" i="2"/>
  <c r="DO578" i="2" s="1"/>
  <c r="DN520" i="2"/>
  <c r="DO520" i="2" s="1"/>
  <c r="DB526" i="2"/>
  <c r="DB528" i="2"/>
  <c r="DN534" i="2"/>
  <c r="DO534" i="2" s="1"/>
  <c r="DN537" i="2"/>
  <c r="DO537" i="2" s="1"/>
  <c r="DE540" i="2"/>
  <c r="DB540" i="2"/>
  <c r="DN549" i="2"/>
  <c r="DO549" i="2" s="1"/>
  <c r="DB575" i="2"/>
  <c r="DB592" i="2"/>
  <c r="DE599" i="2"/>
  <c r="DB599" i="2"/>
  <c r="DE587" i="2"/>
  <c r="DE526" i="2"/>
  <c r="DB527" i="2"/>
  <c r="DB529" i="2"/>
  <c r="DB537" i="2"/>
  <c r="DN539" i="2"/>
  <c r="DO539" i="2" s="1"/>
  <c r="DE539" i="2"/>
  <c r="DB541" i="2"/>
  <c r="DE575" i="2"/>
  <c r="DN597" i="2"/>
  <c r="DO597" i="2" s="1"/>
  <c r="DE597" i="2"/>
  <c r="DB597" i="2"/>
  <c r="DN554" i="2"/>
  <c r="DO554" i="2" s="1"/>
  <c r="DE554" i="2"/>
  <c r="DE576" i="2"/>
  <c r="DB576" i="2"/>
  <c r="DN545" i="2"/>
  <c r="DO545" i="2" s="1"/>
  <c r="DB545" i="2"/>
  <c r="DN546" i="2"/>
  <c r="DO546" i="2" s="1"/>
  <c r="DN560" i="2"/>
  <c r="DO560" i="2" s="1"/>
  <c r="DB560" i="2"/>
  <c r="DE563" i="2"/>
  <c r="DB563" i="2"/>
  <c r="DB609" i="2"/>
  <c r="DB578" i="2"/>
  <c r="DE578" i="2"/>
  <c r="DB524" i="2"/>
  <c r="DB554" i="2"/>
  <c r="DN528" i="2"/>
  <c r="DO528" i="2" s="1"/>
  <c r="DN540" i="2"/>
  <c r="DO540" i="2" s="1"/>
  <c r="DE544" i="2"/>
  <c r="DE545" i="2"/>
  <c r="DB552" i="2"/>
  <c r="DN552" i="2"/>
  <c r="DO552" i="2" s="1"/>
  <c r="DE552" i="2"/>
  <c r="DN559" i="2"/>
  <c r="DO559" i="2" s="1"/>
  <c r="DE559" i="2"/>
  <c r="DE560" i="2"/>
  <c r="DB590" i="2"/>
  <c r="DE609" i="2"/>
  <c r="DN595" i="2"/>
  <c r="DO595" i="2" s="1"/>
  <c r="DE595" i="2"/>
  <c r="DN600" i="2"/>
  <c r="DO600" i="2" s="1"/>
  <c r="DE600" i="2"/>
  <c r="DB600" i="2"/>
  <c r="DN571" i="2"/>
  <c r="DO571" i="2" s="1"/>
  <c r="DE571" i="2"/>
  <c r="DE581" i="2"/>
  <c r="DB581" i="2"/>
  <c r="DE605" i="2"/>
  <c r="DB605" i="2"/>
  <c r="DN547" i="2"/>
  <c r="DO547" i="2" s="1"/>
  <c r="DE547" i="2"/>
  <c r="DB556" i="2"/>
  <c r="DB557" i="2"/>
  <c r="DB571" i="2"/>
  <c r="DB580" i="2"/>
  <c r="DB604" i="2"/>
  <c r="DN612" i="2"/>
  <c r="DO612" i="2" s="1"/>
  <c r="DE612" i="2"/>
  <c r="DB612" i="2"/>
  <c r="DE556" i="2"/>
  <c r="DE580" i="2"/>
  <c r="DN581" i="2"/>
  <c r="DO581" i="2" s="1"/>
  <c r="DN583" i="2"/>
  <c r="DO583" i="2" s="1"/>
  <c r="DE583" i="2"/>
  <c r="DN588" i="2"/>
  <c r="DO588" i="2" s="1"/>
  <c r="DE588" i="2"/>
  <c r="DB588" i="2"/>
  <c r="DE604" i="2"/>
  <c r="DN605" i="2"/>
  <c r="DO605" i="2" s="1"/>
  <c r="DN607" i="2"/>
  <c r="DO607" i="2" s="1"/>
  <c r="DE607" i="2"/>
  <c r="DB610" i="2"/>
  <c r="DE480" i="2"/>
  <c r="DB480" i="2"/>
  <c r="DN480" i="2"/>
  <c r="DO480" i="2" s="1"/>
  <c r="DB425" i="2"/>
  <c r="DN425" i="2"/>
  <c r="DO425" i="2" s="1"/>
  <c r="DE425" i="2"/>
  <c r="DE433" i="2"/>
  <c r="DN433" i="2"/>
  <c r="DO433" i="2" s="1"/>
  <c r="DB433" i="2"/>
  <c r="DB469" i="2"/>
  <c r="DN469" i="2"/>
  <c r="DO469" i="2" s="1"/>
  <c r="DE469" i="2"/>
  <c r="DB472" i="2"/>
  <c r="DN472" i="2"/>
  <c r="DO472" i="2" s="1"/>
  <c r="DE472" i="2"/>
  <c r="DN429" i="2"/>
  <c r="DO429" i="2" s="1"/>
  <c r="DE429" i="2"/>
  <c r="DB429" i="2"/>
  <c r="DE468" i="2"/>
  <c r="DN468" i="2"/>
  <c r="DO468" i="2" s="1"/>
  <c r="DB468" i="2"/>
  <c r="DN417" i="2"/>
  <c r="DO417" i="2" s="1"/>
  <c r="DE417" i="2"/>
  <c r="DB417" i="2"/>
  <c r="DB502" i="2"/>
  <c r="DN502" i="2"/>
  <c r="DO502" i="2" s="1"/>
  <c r="DN434" i="2"/>
  <c r="DO434" i="2" s="1"/>
  <c r="DN456" i="2"/>
  <c r="DO456" i="2" s="1"/>
  <c r="DE422" i="2"/>
  <c r="DE427" i="2"/>
  <c r="DE455" i="2"/>
  <c r="DB455" i="2"/>
  <c r="DB456" i="2"/>
  <c r="DN512" i="2"/>
  <c r="DO512" i="2" s="1"/>
  <c r="DB512" i="2"/>
  <c r="DN415" i="2"/>
  <c r="DO415" i="2" s="1"/>
  <c r="DB423" i="2"/>
  <c r="DE456" i="2"/>
  <c r="DE474" i="2"/>
  <c r="DN474" i="2"/>
  <c r="DO474" i="2" s="1"/>
  <c r="DB475" i="2"/>
  <c r="DN475" i="2"/>
  <c r="DO475" i="2" s="1"/>
  <c r="DB484" i="2"/>
  <c r="DE484" i="2"/>
  <c r="DN507" i="2"/>
  <c r="DO507" i="2" s="1"/>
  <c r="DE507" i="2"/>
  <c r="DE486" i="2"/>
  <c r="DN488" i="2"/>
  <c r="DO488" i="2" s="1"/>
  <c r="DE488" i="2"/>
  <c r="DB488" i="2"/>
  <c r="DE428" i="2"/>
  <c r="DE431" i="2"/>
  <c r="DN481" i="2"/>
  <c r="DO481" i="2" s="1"/>
  <c r="DE481" i="2"/>
  <c r="DN483" i="2"/>
  <c r="DO483" i="2" s="1"/>
  <c r="DE483" i="2"/>
  <c r="DB505" i="2"/>
  <c r="DE493" i="2"/>
  <c r="DB493" i="2"/>
  <c r="DB415" i="2"/>
  <c r="DB420" i="2"/>
  <c r="DB434" i="2"/>
  <c r="DE479" i="2"/>
  <c r="DB479" i="2"/>
  <c r="DN479" i="2"/>
  <c r="DO479" i="2" s="1"/>
  <c r="DN492" i="2"/>
  <c r="DO492" i="2" s="1"/>
  <c r="DB497" i="2"/>
  <c r="DN500" i="2"/>
  <c r="DO500" i="2" s="1"/>
  <c r="DE502" i="2"/>
  <c r="DN509" i="2"/>
  <c r="DO509" i="2" s="1"/>
  <c r="DE420" i="2"/>
  <c r="DE421" i="2"/>
  <c r="DB435" i="2"/>
  <c r="DE440" i="2"/>
  <c r="DB447" i="2"/>
  <c r="DE449" i="2"/>
  <c r="DB466" i="2"/>
  <c r="DN466" i="2"/>
  <c r="DO466" i="2" s="1"/>
  <c r="DB492" i="2"/>
  <c r="DE500" i="2"/>
  <c r="DE509" i="2"/>
  <c r="DE439" i="2"/>
  <c r="DB439" i="2"/>
  <c r="DB448" i="2"/>
  <c r="DE448" i="2"/>
  <c r="DE499" i="2"/>
  <c r="DN448" i="2"/>
  <c r="DO448" i="2" s="1"/>
  <c r="DE491" i="2"/>
  <c r="DB491" i="2"/>
  <c r="DE492" i="2"/>
  <c r="DN493" i="2"/>
  <c r="DO493" i="2" s="1"/>
  <c r="DN499" i="2"/>
  <c r="DO499" i="2" s="1"/>
  <c r="DB508" i="2"/>
  <c r="DN508" i="2"/>
  <c r="DO508" i="2" s="1"/>
  <c r="DB430" i="2"/>
  <c r="DN435" i="2"/>
  <c r="DO435" i="2" s="1"/>
  <c r="DN439" i="2"/>
  <c r="DO439" i="2" s="1"/>
  <c r="DE457" i="2"/>
  <c r="DB457" i="2"/>
  <c r="DE463" i="2"/>
  <c r="DN464" i="2"/>
  <c r="DO464" i="2" s="1"/>
  <c r="DN476" i="2"/>
  <c r="DO476" i="2" s="1"/>
  <c r="DE476" i="2"/>
  <c r="DN497" i="2"/>
  <c r="DO497" i="2" s="1"/>
  <c r="DE508" i="2"/>
  <c r="DN445" i="2"/>
  <c r="DO445" i="2" s="1"/>
  <c r="DN462" i="2"/>
  <c r="DO462" i="2" s="1"/>
  <c r="DB443" i="2"/>
  <c r="DB452" i="2"/>
  <c r="DB459" i="2"/>
  <c r="DB460" i="2"/>
  <c r="DB495" i="2"/>
  <c r="DB496" i="2"/>
  <c r="DE467" i="2"/>
  <c r="DB467" i="2"/>
  <c r="DE503" i="2"/>
  <c r="DB503" i="2"/>
  <c r="DE322" i="2"/>
  <c r="DN322" i="2"/>
  <c r="DO322" i="2" s="1"/>
  <c r="DB322" i="2"/>
  <c r="DN340" i="2"/>
  <c r="DO340" i="2" s="1"/>
  <c r="DE340" i="2"/>
  <c r="DB340" i="2"/>
  <c r="DN333" i="2"/>
  <c r="DO333" i="2" s="1"/>
  <c r="DE333" i="2"/>
  <c r="DB333" i="2"/>
  <c r="DN346" i="2"/>
  <c r="DO346" i="2" s="1"/>
  <c r="DE346" i="2"/>
  <c r="DN347" i="2"/>
  <c r="DO347" i="2" s="1"/>
  <c r="DB347" i="2"/>
  <c r="DE327" i="2"/>
  <c r="DB327" i="2"/>
  <c r="DE347" i="2"/>
  <c r="DE350" i="2"/>
  <c r="DE387" i="2"/>
  <c r="DN407" i="2"/>
  <c r="DO407" i="2" s="1"/>
  <c r="DB407" i="2"/>
  <c r="DE414" i="2"/>
  <c r="DB414" i="2"/>
  <c r="DB326" i="2"/>
  <c r="DB346" i="2"/>
  <c r="DE366" i="2"/>
  <c r="DE378" i="2"/>
  <c r="DE386" i="2"/>
  <c r="DE326" i="2"/>
  <c r="DN400" i="2"/>
  <c r="DO400" i="2" s="1"/>
  <c r="DE400" i="2"/>
  <c r="DB400" i="2"/>
  <c r="DN405" i="2"/>
  <c r="DO405" i="2" s="1"/>
  <c r="DE405" i="2"/>
  <c r="DB405" i="2"/>
  <c r="DE407" i="2"/>
  <c r="DE316" i="2"/>
  <c r="DB323" i="2"/>
  <c r="DB334" i="2"/>
  <c r="DE341" i="2"/>
  <c r="DE348" i="2"/>
  <c r="DB349" i="2"/>
  <c r="DN366" i="2"/>
  <c r="DO366" i="2" s="1"/>
  <c r="DE369" i="2"/>
  <c r="DN414" i="2"/>
  <c r="DO414" i="2" s="1"/>
  <c r="DB372" i="2"/>
  <c r="DN376" i="2"/>
  <c r="DO376" i="2" s="1"/>
  <c r="DE376" i="2"/>
  <c r="DB324" i="2"/>
  <c r="DE328" i="2"/>
  <c r="DN334" i="2"/>
  <c r="DO334" i="2" s="1"/>
  <c r="DE335" i="2"/>
  <c r="DB336" i="2"/>
  <c r="DN341" i="2"/>
  <c r="DO341" i="2" s="1"/>
  <c r="DN348" i="2"/>
  <c r="DO348" i="2" s="1"/>
  <c r="DE352" i="2"/>
  <c r="DB371" i="2"/>
  <c r="DE372" i="2"/>
  <c r="DE392" i="2"/>
  <c r="DN412" i="2"/>
  <c r="DO412" i="2" s="1"/>
  <c r="DE412" i="2"/>
  <c r="DN373" i="2"/>
  <c r="DO373" i="2" s="1"/>
  <c r="DE373" i="2"/>
  <c r="DN404" i="2"/>
  <c r="DO404" i="2" s="1"/>
  <c r="DE404" i="2"/>
  <c r="DB317" i="2"/>
  <c r="DE324" i="2"/>
  <c r="DB331" i="2"/>
  <c r="DE355" i="2"/>
  <c r="DN359" i="2"/>
  <c r="DO359" i="2" s="1"/>
  <c r="DE359" i="2"/>
  <c r="DE371" i="2"/>
  <c r="DB376" i="2"/>
  <c r="DE391" i="2"/>
  <c r="DB391" i="2"/>
  <c r="DN391" i="2"/>
  <c r="DO391" i="2" s="1"/>
  <c r="DB397" i="2"/>
  <c r="DN397" i="2"/>
  <c r="DO397" i="2" s="1"/>
  <c r="DB412" i="2"/>
  <c r="DN336" i="2"/>
  <c r="DO336" i="2" s="1"/>
  <c r="DE336" i="2"/>
  <c r="DE398" i="2"/>
  <c r="DN398" i="2"/>
  <c r="DO398" i="2" s="1"/>
  <c r="DE331" i="2"/>
  <c r="DB332" i="2"/>
  <c r="DB343" i="2"/>
  <c r="DN343" i="2"/>
  <c r="DO343" i="2" s="1"/>
  <c r="DB359" i="2"/>
  <c r="DN383" i="2"/>
  <c r="DO383" i="2" s="1"/>
  <c r="DB383" i="2"/>
  <c r="DN385" i="2"/>
  <c r="DO385" i="2" s="1"/>
  <c r="DN392" i="2"/>
  <c r="DO392" i="2" s="1"/>
  <c r="DE397" i="2"/>
  <c r="DB320" i="2"/>
  <c r="DN356" i="2"/>
  <c r="DO356" i="2" s="1"/>
  <c r="DE356" i="2"/>
  <c r="DE315" i="2"/>
  <c r="DB315" i="2"/>
  <c r="DN320" i="2"/>
  <c r="DO320" i="2" s="1"/>
  <c r="DE332" i="2"/>
  <c r="DE344" i="2"/>
  <c r="DB358" i="2"/>
  <c r="DN372" i="2"/>
  <c r="DO372" i="2" s="1"/>
  <c r="DE383" i="2"/>
  <c r="DE403" i="2"/>
  <c r="DB403" i="2"/>
  <c r="DE343" i="2"/>
  <c r="DN355" i="2"/>
  <c r="DO355" i="2" s="1"/>
  <c r="DE362" i="2"/>
  <c r="DN362" i="2"/>
  <c r="DO362" i="2" s="1"/>
  <c r="DE367" i="2"/>
  <c r="DB367" i="2"/>
  <c r="DN367" i="2"/>
  <c r="DO367" i="2" s="1"/>
  <c r="DB381" i="2"/>
  <c r="DB396" i="2"/>
  <c r="DN396" i="2"/>
  <c r="DO396" i="2" s="1"/>
  <c r="DE396" i="2"/>
  <c r="DB408" i="2"/>
  <c r="DE379" i="2"/>
  <c r="DB379" i="2"/>
  <c r="DE395" i="2"/>
  <c r="DE409" i="2"/>
  <c r="DB339" i="2"/>
  <c r="DB363" i="2"/>
  <c r="DB374" i="2"/>
  <c r="DB410" i="2"/>
  <c r="DB384" i="2"/>
  <c r="DN252" i="2"/>
  <c r="DO252" i="2" s="1"/>
  <c r="DB252" i="2"/>
  <c r="DE252" i="2"/>
  <c r="DN300" i="2"/>
  <c r="DO300" i="2" s="1"/>
  <c r="DE300" i="2"/>
  <c r="DB300" i="2"/>
  <c r="DB267" i="2"/>
  <c r="DN267" i="2"/>
  <c r="DO267" i="2" s="1"/>
  <c r="DE267" i="2"/>
  <c r="DE245" i="2"/>
  <c r="DN245" i="2"/>
  <c r="DO245" i="2" s="1"/>
  <c r="DB245" i="2"/>
  <c r="DE240" i="2"/>
  <c r="DE280" i="2"/>
  <c r="DN283" i="2"/>
  <c r="DO283" i="2" s="1"/>
  <c r="DN314" i="2"/>
  <c r="DO314" i="2" s="1"/>
  <c r="DE314" i="2"/>
  <c r="DB314" i="2"/>
  <c r="DN223" i="2"/>
  <c r="DO223" i="2" s="1"/>
  <c r="DB223" i="2"/>
  <c r="DB240" i="2"/>
  <c r="DB280" i="2"/>
  <c r="DB283" i="2"/>
  <c r="DE238" i="2"/>
  <c r="DB238" i="2"/>
  <c r="DN255" i="2"/>
  <c r="DO255" i="2" s="1"/>
  <c r="DB255" i="2"/>
  <c r="DE283" i="2"/>
  <c r="DN239" i="2"/>
  <c r="DO239" i="2" s="1"/>
  <c r="DE239" i="2"/>
  <c r="DN237" i="2"/>
  <c r="DO237" i="2" s="1"/>
  <c r="DN254" i="2"/>
  <c r="DO254" i="2" s="1"/>
  <c r="DB254" i="2"/>
  <c r="DN275" i="2"/>
  <c r="DO275" i="2" s="1"/>
  <c r="DE275" i="2"/>
  <c r="DE276" i="2"/>
  <c r="DE279" i="2"/>
  <c r="DB279" i="2"/>
  <c r="DN227" i="2"/>
  <c r="DO227" i="2" s="1"/>
  <c r="DE227" i="2"/>
  <c r="DE228" i="2"/>
  <c r="DB237" i="2"/>
  <c r="DN240" i="2"/>
  <c r="DO240" i="2" s="1"/>
  <c r="DB276" i="2"/>
  <c r="DN278" i="2"/>
  <c r="DO278" i="2" s="1"/>
  <c r="DN280" i="2"/>
  <c r="DO280" i="2" s="1"/>
  <c r="DE286" i="2"/>
  <c r="DB286" i="2"/>
  <c r="DN288" i="2"/>
  <c r="DO288" i="2" s="1"/>
  <c r="DE288" i="2"/>
  <c r="DN311" i="2"/>
  <c r="DO311" i="2" s="1"/>
  <c r="DE311" i="2"/>
  <c r="DN225" i="2"/>
  <c r="DO225" i="2" s="1"/>
  <c r="DE232" i="2"/>
  <c r="DN261" i="2"/>
  <c r="DO261" i="2" s="1"/>
  <c r="DE269" i="2"/>
  <c r="DB269" i="2"/>
  <c r="DN271" i="2"/>
  <c r="DO271" i="2" s="1"/>
  <c r="DB271" i="2"/>
  <c r="DN276" i="2"/>
  <c r="DO276" i="2" s="1"/>
  <c r="DN286" i="2"/>
  <c r="DO286" i="2" s="1"/>
  <c r="DE295" i="2"/>
  <c r="DB262" i="2"/>
  <c r="DN262" i="2"/>
  <c r="DO262" i="2" s="1"/>
  <c r="DB250" i="2"/>
  <c r="DE250" i="2"/>
  <c r="DE292" i="2"/>
  <c r="DB292" i="2"/>
  <c r="DN215" i="2"/>
  <c r="DO215" i="2" s="1"/>
  <c r="DB225" i="2"/>
  <c r="DN228" i="2"/>
  <c r="DO228" i="2" s="1"/>
  <c r="DB234" i="2"/>
  <c r="DN258" i="2"/>
  <c r="DO258" i="2" s="1"/>
  <c r="DB261" i="2"/>
  <c r="DN295" i="2"/>
  <c r="DO295" i="2" s="1"/>
  <c r="DB295" i="2"/>
  <c r="DN216" i="2"/>
  <c r="DO216" i="2" s="1"/>
  <c r="DE225" i="2"/>
  <c r="DN232" i="2"/>
  <c r="DO232" i="2" s="1"/>
  <c r="DN235" i="2"/>
  <c r="DO235" i="2" s="1"/>
  <c r="DB235" i="2"/>
  <c r="DN249" i="2"/>
  <c r="DO249" i="2" s="1"/>
  <c r="DB249" i="2"/>
  <c r="DN250" i="2"/>
  <c r="DO250" i="2" s="1"/>
  <c r="DE261" i="2"/>
  <c r="DN264" i="2"/>
  <c r="DO264" i="2" s="1"/>
  <c r="DN268" i="2"/>
  <c r="DO268" i="2" s="1"/>
  <c r="DB268" i="2"/>
  <c r="DE271" i="2"/>
  <c r="DN292" i="2"/>
  <c r="DO292" i="2" s="1"/>
  <c r="DN305" i="2"/>
  <c r="DO305" i="2" s="1"/>
  <c r="DE226" i="2"/>
  <c r="DB226" i="2"/>
  <c r="DE262" i="2"/>
  <c r="DE243" i="2"/>
  <c r="DB243" i="2"/>
  <c r="DN246" i="2"/>
  <c r="DO246" i="2" s="1"/>
  <c r="DB246" i="2"/>
  <c r="DE291" i="2"/>
  <c r="DB291" i="2"/>
  <c r="DB221" i="2"/>
  <c r="DB233" i="2"/>
  <c r="DB259" i="2"/>
  <c r="DB285" i="2"/>
  <c r="DB290" i="2"/>
  <c r="DE303" i="2"/>
  <c r="DB303" i="2"/>
  <c r="DB307" i="2"/>
  <c r="DE274" i="2"/>
  <c r="DB274" i="2"/>
  <c r="DE290" i="2"/>
  <c r="DN291" i="2"/>
  <c r="DO291" i="2" s="1"/>
  <c r="DE298" i="2"/>
  <c r="DB298" i="2"/>
  <c r="DE307" i="2"/>
  <c r="DB281" i="2"/>
  <c r="DB302" i="2"/>
  <c r="DE310" i="2"/>
  <c r="DB310" i="2"/>
  <c r="DE128" i="2"/>
  <c r="DB128" i="2"/>
  <c r="DN125" i="2"/>
  <c r="DO125" i="2" s="1"/>
  <c r="DE125" i="2"/>
  <c r="DE135" i="2"/>
  <c r="DB135" i="2"/>
  <c r="DE163" i="2"/>
  <c r="DB163" i="2"/>
  <c r="DN128" i="2"/>
  <c r="DO128" i="2" s="1"/>
  <c r="DE123" i="2"/>
  <c r="DB123" i="2"/>
  <c r="DE141" i="2"/>
  <c r="DB141" i="2"/>
  <c r="DN202" i="2"/>
  <c r="DO202" i="2" s="1"/>
  <c r="DE202" i="2"/>
  <c r="DB202" i="2"/>
  <c r="DN158" i="2"/>
  <c r="DO158" i="2" s="1"/>
  <c r="DE158" i="2"/>
  <c r="DB158" i="2"/>
  <c r="DN134" i="2"/>
  <c r="DO134" i="2" s="1"/>
  <c r="DB134" i="2"/>
  <c r="DN146" i="2"/>
  <c r="DO146" i="2" s="1"/>
  <c r="DE146" i="2"/>
  <c r="DB146" i="2"/>
  <c r="DN122" i="2"/>
  <c r="DO122" i="2" s="1"/>
  <c r="DB122" i="2"/>
  <c r="DE129" i="2"/>
  <c r="DB129" i="2"/>
  <c r="DE117" i="2"/>
  <c r="DB117" i="2"/>
  <c r="DE122" i="2"/>
  <c r="DN190" i="2"/>
  <c r="DO190" i="2" s="1"/>
  <c r="DB190" i="2"/>
  <c r="DE190" i="2"/>
  <c r="DN129" i="2"/>
  <c r="DO129" i="2" s="1"/>
  <c r="DN178" i="2"/>
  <c r="DO178" i="2" s="1"/>
  <c r="DE178" i="2"/>
  <c r="DN117" i="2"/>
  <c r="DO117" i="2" s="1"/>
  <c r="DN137" i="2"/>
  <c r="DO137" i="2" s="1"/>
  <c r="DE137" i="2"/>
  <c r="DE157" i="2"/>
  <c r="DN157" i="2"/>
  <c r="DO157" i="2" s="1"/>
  <c r="DN164" i="2"/>
  <c r="DO164" i="2" s="1"/>
  <c r="DE164" i="2"/>
  <c r="DN121" i="2"/>
  <c r="DO121" i="2" s="1"/>
  <c r="DN133" i="2"/>
  <c r="DO133" i="2" s="1"/>
  <c r="DN154" i="2"/>
  <c r="DO154" i="2" s="1"/>
  <c r="DE210" i="2"/>
  <c r="DB210" i="2"/>
  <c r="DB154" i="2"/>
  <c r="DB155" i="2"/>
  <c r="DE174" i="2"/>
  <c r="DB174" i="2"/>
  <c r="DE186" i="2"/>
  <c r="DB186" i="2"/>
  <c r="DE198" i="2"/>
  <c r="DB198" i="2"/>
  <c r="DB120" i="2"/>
  <c r="DB132" i="2"/>
  <c r="DB156" i="2"/>
  <c r="DE173" i="2"/>
  <c r="DE185" i="2"/>
  <c r="DE197" i="2"/>
  <c r="DE211" i="2"/>
  <c r="DB116" i="2"/>
  <c r="DB140" i="2"/>
  <c r="DB143" i="2"/>
  <c r="DB152" i="2"/>
  <c r="DN166" i="2"/>
  <c r="DO166" i="2" s="1"/>
  <c r="DB167" i="2"/>
  <c r="DB212" i="2"/>
  <c r="DB121" i="2"/>
  <c r="DB133" i="2"/>
  <c r="DN142" i="2"/>
  <c r="DO142" i="2" s="1"/>
  <c r="DE143" i="2"/>
  <c r="DE149" i="2"/>
  <c r="DE162" i="2"/>
  <c r="DB162" i="2"/>
  <c r="DB166" i="2"/>
  <c r="DE167" i="2"/>
  <c r="DB176" i="2"/>
  <c r="DE179" i="2"/>
  <c r="DB179" i="2"/>
  <c r="DB188" i="2"/>
  <c r="DE191" i="2"/>
  <c r="DB191" i="2"/>
  <c r="DB200" i="2"/>
  <c r="DE203" i="2"/>
  <c r="DB203" i="2"/>
  <c r="DE212" i="2"/>
  <c r="DN214" i="2"/>
  <c r="DO214" i="2" s="1"/>
  <c r="DB144" i="2"/>
  <c r="DE166" i="2"/>
  <c r="DB168" i="2"/>
  <c r="DE176" i="2"/>
  <c r="DB180" i="2"/>
  <c r="DE188" i="2"/>
  <c r="DB192" i="2"/>
  <c r="DE200" i="2"/>
  <c r="DB204" i="2"/>
  <c r="DB214" i="2"/>
  <c r="CY394" i="2" l="1"/>
  <c r="CY141" i="2"/>
  <c r="CY277" i="2"/>
  <c r="CY341" i="2"/>
  <c r="CY469" i="2"/>
  <c r="CY533" i="2"/>
  <c r="DP533" i="2" s="1"/>
  <c r="CY597" i="2"/>
  <c r="DP597" i="2" s="1"/>
  <c r="CY534" i="2"/>
  <c r="DP534" i="2" s="1"/>
  <c r="CY598" i="2"/>
  <c r="CY121" i="2"/>
  <c r="CY148" i="2"/>
  <c r="CY172" i="2"/>
  <c r="DP172" i="2" s="1"/>
  <c r="CY245" i="2"/>
  <c r="DP245" i="2" s="1"/>
  <c r="CY527" i="2"/>
  <c r="DP527" i="2" s="1"/>
  <c r="CY266" i="2"/>
  <c r="DP266" i="2" s="1"/>
  <c r="CY145" i="2"/>
  <c r="DP145" i="2" s="1"/>
  <c r="CY169" i="2"/>
  <c r="CY319" i="2"/>
  <c r="CY193" i="2"/>
  <c r="CY491" i="2"/>
  <c r="CY359" i="2"/>
  <c r="DP359" i="2" s="1"/>
  <c r="CY521" i="2"/>
  <c r="DP521" i="2" s="1"/>
  <c r="CY327" i="2"/>
  <c r="DP327" i="2" s="1"/>
  <c r="CY257" i="2"/>
  <c r="DP257" i="2" s="1"/>
  <c r="CY321" i="2"/>
  <c r="DP321" i="2" s="1"/>
  <c r="CY175" i="2"/>
  <c r="DP175" i="2" s="1"/>
  <c r="CY447" i="2"/>
  <c r="CY339" i="2"/>
  <c r="DP339" i="2" s="1"/>
  <c r="CY435" i="2"/>
  <c r="DP435" i="2" s="1"/>
  <c r="CY366" i="2"/>
  <c r="DP366" i="2" s="1"/>
  <c r="CY463" i="2"/>
  <c r="DP463" i="2" s="1"/>
  <c r="CY129" i="2"/>
  <c r="DP129" i="2" s="1"/>
  <c r="CY385" i="2"/>
  <c r="DP385" i="2" s="1"/>
  <c r="CY264" i="2"/>
  <c r="DP264" i="2" s="1"/>
  <c r="CY135" i="2"/>
  <c r="CY351" i="2"/>
  <c r="DP351" i="2" s="1"/>
  <c r="CY503" i="2"/>
  <c r="DP503" i="2" s="1"/>
  <c r="CY209" i="2"/>
  <c r="DP209" i="2" s="1"/>
  <c r="CY273" i="2"/>
  <c r="DP273" i="2" s="1"/>
  <c r="CY337" i="2"/>
  <c r="DP337" i="2" s="1"/>
  <c r="CY401" i="2"/>
  <c r="DP401" i="2" s="1"/>
  <c r="CY473" i="2"/>
  <c r="DP473" i="2" s="1"/>
  <c r="CY537" i="2"/>
  <c r="CY601" i="2"/>
  <c r="CY492" i="2"/>
  <c r="DP492" i="2" s="1"/>
  <c r="CY556" i="2"/>
  <c r="DP556" i="2" s="1"/>
  <c r="CY388" i="2"/>
  <c r="DP388" i="2" s="1"/>
  <c r="CY210" i="2"/>
  <c r="DP210" i="2" s="1"/>
  <c r="CY546" i="2"/>
  <c r="DP546" i="2" s="1"/>
  <c r="CY180" i="2"/>
  <c r="CY165" i="2"/>
  <c r="CY237" i="2"/>
  <c r="DP237" i="2" s="1"/>
  <c r="CY301" i="2"/>
  <c r="DP301" i="2" s="1"/>
  <c r="CY365" i="2"/>
  <c r="DP365" i="2" s="1"/>
  <c r="CY429" i="2"/>
  <c r="DP429" i="2" s="1"/>
  <c r="CY493" i="2"/>
  <c r="DP493" i="2" s="1"/>
  <c r="CY223" i="2"/>
  <c r="DP223" i="2" s="1"/>
  <c r="CY423" i="2"/>
  <c r="DP423" i="2" s="1"/>
  <c r="CY514" i="2"/>
  <c r="CY122" i="2"/>
  <c r="DP122" i="2" s="1"/>
  <c r="CY233" i="2"/>
  <c r="DP233" i="2" s="1"/>
  <c r="CY297" i="2"/>
  <c r="DP297" i="2" s="1"/>
  <c r="CY361" i="2"/>
  <c r="DP361" i="2" s="1"/>
  <c r="CY433" i="2"/>
  <c r="DP433" i="2" s="1"/>
  <c r="CY497" i="2"/>
  <c r="CY561" i="2"/>
  <c r="DP561" i="2" s="1"/>
  <c r="CY452" i="2"/>
  <c r="CY516" i="2"/>
  <c r="CY580" i="2"/>
  <c r="DP580" i="2" s="1"/>
  <c r="CY156" i="2"/>
  <c r="DP156" i="2" s="1"/>
  <c r="CY220" i="2"/>
  <c r="DP220" i="2" s="1"/>
  <c r="CY263" i="2"/>
  <c r="DP263" i="2" s="1"/>
  <c r="CY495" i="2"/>
  <c r="DP495" i="2" s="1"/>
  <c r="CY130" i="2"/>
  <c r="CY482" i="2"/>
  <c r="CY136" i="2"/>
  <c r="DP136" i="2" s="1"/>
  <c r="CY200" i="2"/>
  <c r="CY328" i="2"/>
  <c r="DP328" i="2" s="1"/>
  <c r="CY392" i="2"/>
  <c r="DP392" i="2" s="1"/>
  <c r="CY456" i="2"/>
  <c r="DP456" i="2" s="1"/>
  <c r="CY496" i="2"/>
  <c r="DP496" i="2" s="1"/>
  <c r="CY520" i="2"/>
  <c r="DP520" i="2" s="1"/>
  <c r="CY584" i="2"/>
  <c r="CY171" i="2"/>
  <c r="DP171" i="2" s="1"/>
  <c r="CY299" i="2"/>
  <c r="DP299" i="2" s="1"/>
  <c r="CY499" i="2"/>
  <c r="DP499" i="2" s="1"/>
  <c r="CY543" i="2"/>
  <c r="DP543" i="2" s="1"/>
  <c r="CY330" i="2"/>
  <c r="DP330" i="2" s="1"/>
  <c r="CY570" i="2"/>
  <c r="DP570" i="2" s="1"/>
  <c r="CY126" i="2"/>
  <c r="DP126" i="2" s="1"/>
  <c r="CY166" i="2"/>
  <c r="CY238" i="2"/>
  <c r="CY262" i="2"/>
  <c r="CY302" i="2"/>
  <c r="DP302" i="2" s="1"/>
  <c r="CY326" i="2"/>
  <c r="DP326" i="2" s="1"/>
  <c r="CY390" i="2"/>
  <c r="DP390" i="2" s="1"/>
  <c r="CY430" i="2"/>
  <c r="CY454" i="2"/>
  <c r="DP454" i="2" s="1"/>
  <c r="CY518" i="2"/>
  <c r="CY558" i="2"/>
  <c r="DP558" i="2" s="1"/>
  <c r="CY582" i="2"/>
  <c r="DP582" i="2" s="1"/>
  <c r="CY185" i="2"/>
  <c r="DP185" i="2" s="1"/>
  <c r="CY249" i="2"/>
  <c r="DP249" i="2" s="1"/>
  <c r="CY313" i="2"/>
  <c r="CY377" i="2"/>
  <c r="DP377" i="2" s="1"/>
  <c r="CY449" i="2"/>
  <c r="DP449" i="2" s="1"/>
  <c r="CY513" i="2"/>
  <c r="CY577" i="2"/>
  <c r="CY468" i="2"/>
  <c r="CY532" i="2"/>
  <c r="DP532" i="2" s="1"/>
  <c r="CY596" i="2"/>
  <c r="DP596" i="2" s="1"/>
  <c r="CY236" i="2"/>
  <c r="DP236" i="2" s="1"/>
  <c r="CY300" i="2"/>
  <c r="DP300" i="2" s="1"/>
  <c r="CY364" i="2"/>
  <c r="CY428" i="2"/>
  <c r="CY226" i="2"/>
  <c r="CY538" i="2"/>
  <c r="DP538" i="2" s="1"/>
  <c r="CY138" i="2"/>
  <c r="DP138" i="2" s="1"/>
  <c r="CY434" i="2"/>
  <c r="DP434" i="2" s="1"/>
  <c r="CY215" i="2"/>
  <c r="DP215" i="2" s="1"/>
  <c r="CY248" i="2"/>
  <c r="DP248" i="2" s="1"/>
  <c r="CY376" i="2"/>
  <c r="DP376" i="2" s="1"/>
  <c r="CY115" i="2"/>
  <c r="CY395" i="2"/>
  <c r="DP395" i="2" s="1"/>
  <c r="CY563" i="2"/>
  <c r="CY343" i="2"/>
  <c r="DP343" i="2" s="1"/>
  <c r="CY471" i="2"/>
  <c r="DP471" i="2" s="1"/>
  <c r="CY410" i="2"/>
  <c r="DP410" i="2" s="1"/>
  <c r="CY602" i="2"/>
  <c r="DP602" i="2" s="1"/>
  <c r="CY214" i="2"/>
  <c r="DP214" i="2" s="1"/>
  <c r="CY278" i="2"/>
  <c r="CY342" i="2"/>
  <c r="DP342" i="2" s="1"/>
  <c r="CY406" i="2"/>
  <c r="DP406" i="2" s="1"/>
  <c r="CY470" i="2"/>
  <c r="DP470" i="2" s="1"/>
  <c r="CY409" i="2"/>
  <c r="DP409" i="2" s="1"/>
  <c r="CY370" i="2"/>
  <c r="DP370" i="2" s="1"/>
  <c r="CY168" i="2"/>
  <c r="DP168" i="2" s="1"/>
  <c r="CY132" i="2"/>
  <c r="DP132" i="2" s="1"/>
  <c r="CY196" i="2"/>
  <c r="CY260" i="2"/>
  <c r="DP260" i="2" s="1"/>
  <c r="CY284" i="2"/>
  <c r="DP284" i="2" s="1"/>
  <c r="CY348" i="2"/>
  <c r="DP348" i="2" s="1"/>
  <c r="CY412" i="2"/>
  <c r="DP412" i="2" s="1"/>
  <c r="CY178" i="2"/>
  <c r="DP178" i="2" s="1"/>
  <c r="CY509" i="2"/>
  <c r="DP509" i="2" s="1"/>
  <c r="CY424" i="2"/>
  <c r="DP424" i="2" s="1"/>
  <c r="CY559" i="2"/>
  <c r="CY375" i="2"/>
  <c r="CY296" i="2"/>
  <c r="DP296" i="2" s="1"/>
  <c r="CY231" i="2"/>
  <c r="DP231" i="2" s="1"/>
  <c r="CY357" i="2"/>
  <c r="DP357" i="2" s="1"/>
  <c r="CY485" i="2"/>
  <c r="DP485" i="2" s="1"/>
  <c r="CY360" i="2"/>
  <c r="DP360" i="2" s="1"/>
  <c r="CY488" i="2"/>
  <c r="DP488" i="2" s="1"/>
  <c r="CY504" i="2"/>
  <c r="CY199" i="2"/>
  <c r="CY415" i="2"/>
  <c r="DP415" i="2" s="1"/>
  <c r="CY494" i="2"/>
  <c r="DP494" i="2" s="1"/>
  <c r="CY161" i="2"/>
  <c r="DP161" i="2" s="1"/>
  <c r="CY225" i="2"/>
  <c r="DP225" i="2" s="1"/>
  <c r="CY289" i="2"/>
  <c r="DP289" i="2" s="1"/>
  <c r="CY353" i="2"/>
  <c r="DP353" i="2" s="1"/>
  <c r="CY417" i="2"/>
  <c r="CY489" i="2"/>
  <c r="DP489" i="2" s="1"/>
  <c r="CY553" i="2"/>
  <c r="DP553" i="2" s="1"/>
  <c r="CY444" i="2"/>
  <c r="DP444" i="2" s="1"/>
  <c r="CY508" i="2"/>
  <c r="DP508" i="2" s="1"/>
  <c r="CY572" i="2"/>
  <c r="DP572" i="2" s="1"/>
  <c r="CY157" i="2"/>
  <c r="DP157" i="2" s="1"/>
  <c r="CY445" i="2"/>
  <c r="CY232" i="2"/>
  <c r="CY552" i="2"/>
  <c r="DP552" i="2" s="1"/>
  <c r="CY139" i="2"/>
  <c r="DP139" i="2" s="1"/>
  <c r="CY203" i="2"/>
  <c r="DP203" i="2" s="1"/>
  <c r="CY267" i="2"/>
  <c r="DP267" i="2" s="1"/>
  <c r="CY331" i="2"/>
  <c r="DP331" i="2" s="1"/>
  <c r="CY467" i="2"/>
  <c r="DP467" i="2" s="1"/>
  <c r="CY539" i="2"/>
  <c r="DP539" i="2" s="1"/>
  <c r="CY198" i="2"/>
  <c r="CY191" i="2"/>
  <c r="DP191" i="2" s="1"/>
  <c r="CY125" i="2"/>
  <c r="CY149" i="2"/>
  <c r="DP149" i="2" s="1"/>
  <c r="CY197" i="2"/>
  <c r="DP197" i="2" s="1"/>
  <c r="CY221" i="2"/>
  <c r="DP221" i="2" s="1"/>
  <c r="CY261" i="2"/>
  <c r="CY285" i="2"/>
  <c r="DP285" i="2" s="1"/>
  <c r="CY325" i="2"/>
  <c r="DP325" i="2" s="1"/>
  <c r="CY349" i="2"/>
  <c r="DP349" i="2" s="1"/>
  <c r="CY389" i="2"/>
  <c r="DP389" i="2" s="1"/>
  <c r="CY413" i="2"/>
  <c r="DP413" i="2" s="1"/>
  <c r="CY477" i="2"/>
  <c r="DP477" i="2" s="1"/>
  <c r="CY517" i="2"/>
  <c r="DP517" i="2" s="1"/>
  <c r="CY541" i="2"/>
  <c r="DP541" i="2" s="1"/>
  <c r="CY581" i="2"/>
  <c r="DP581" i="2" s="1"/>
  <c r="CY605" i="2"/>
  <c r="DP605" i="2" s="1"/>
  <c r="CY255" i="2"/>
  <c r="DP255" i="2" s="1"/>
  <c r="CY583" i="2"/>
  <c r="DP583" i="2" s="1"/>
  <c r="CY274" i="2"/>
  <c r="DP274" i="2" s="1"/>
  <c r="CY235" i="2"/>
  <c r="DP235" i="2" s="1"/>
  <c r="CY363" i="2"/>
  <c r="DP363" i="2" s="1"/>
  <c r="CY118" i="2"/>
  <c r="DP118" i="2" s="1"/>
  <c r="CY190" i="2"/>
  <c r="DP190" i="2" s="1"/>
  <c r="CY254" i="2"/>
  <c r="CY318" i="2"/>
  <c r="DP318" i="2" s="1"/>
  <c r="CY382" i="2"/>
  <c r="CY446" i="2"/>
  <c r="DP446" i="2" s="1"/>
  <c r="CY510" i="2"/>
  <c r="DP510" i="2" s="1"/>
  <c r="CY574" i="2"/>
  <c r="DP574" i="2" s="1"/>
  <c r="CY247" i="2"/>
  <c r="DP247" i="2" s="1"/>
  <c r="CY346" i="2"/>
  <c r="DP346" i="2" s="1"/>
  <c r="CY490" i="2"/>
  <c r="CY153" i="2"/>
  <c r="CY217" i="2"/>
  <c r="DP217" i="2" s="1"/>
  <c r="CY281" i="2"/>
  <c r="DP281" i="2" s="1"/>
  <c r="CY345" i="2"/>
  <c r="DP345" i="2" s="1"/>
  <c r="CY481" i="2"/>
  <c r="DP481" i="2" s="1"/>
  <c r="CY545" i="2"/>
  <c r="DP545" i="2" s="1"/>
  <c r="CY609" i="2"/>
  <c r="DP609" i="2" s="1"/>
  <c r="CY500" i="2"/>
  <c r="DP500" i="2" s="1"/>
  <c r="CY564" i="2"/>
  <c r="CY268" i="2"/>
  <c r="DP268" i="2" s="1"/>
  <c r="CY396" i="2"/>
  <c r="DP396" i="2" s="1"/>
  <c r="CY124" i="2"/>
  <c r="DP124" i="2" s="1"/>
  <c r="CY188" i="2"/>
  <c r="DP188" i="2" s="1"/>
  <c r="CY119" i="2"/>
  <c r="DP119" i="2" s="1"/>
  <c r="CY335" i="2"/>
  <c r="DP335" i="2" s="1"/>
  <c r="CY607" i="2"/>
  <c r="DP607" i="2" s="1"/>
  <c r="CY322" i="2"/>
  <c r="DP322" i="2" s="1"/>
  <c r="CY442" i="2"/>
  <c r="DP442" i="2" s="1"/>
  <c r="CY120" i="2"/>
  <c r="DP120" i="2" s="1"/>
  <c r="CY160" i="2"/>
  <c r="DP160" i="2" s="1"/>
  <c r="CY224" i="2"/>
  <c r="DP224" i="2" s="1"/>
  <c r="CY288" i="2"/>
  <c r="CY312" i="2"/>
  <c r="DP312" i="2" s="1"/>
  <c r="CY352" i="2"/>
  <c r="DP352" i="2" s="1"/>
  <c r="CY440" i="2"/>
  <c r="DP440" i="2" s="1"/>
  <c r="CY464" i="2"/>
  <c r="DP464" i="2" s="1"/>
  <c r="CY480" i="2"/>
  <c r="DP480" i="2" s="1"/>
  <c r="CY544" i="2"/>
  <c r="DP544" i="2" s="1"/>
  <c r="CY568" i="2"/>
  <c r="DP568" i="2" s="1"/>
  <c r="CY579" i="2"/>
  <c r="DP579" i="2" s="1"/>
  <c r="CY117" i="2"/>
  <c r="DP117" i="2" s="1"/>
  <c r="CY189" i="2"/>
  <c r="DP189" i="2" s="1"/>
  <c r="CY229" i="2"/>
  <c r="DP229" i="2" s="1"/>
  <c r="CY253" i="2"/>
  <c r="DP253" i="2" s="1"/>
  <c r="CY317" i="2"/>
  <c r="DP317" i="2" s="1"/>
  <c r="CY381" i="2"/>
  <c r="DP381" i="2" s="1"/>
  <c r="CY573" i="2"/>
  <c r="DP573" i="2" s="1"/>
  <c r="CY383" i="2"/>
  <c r="CY195" i="2"/>
  <c r="DP195" i="2" s="1"/>
  <c r="CY259" i="2"/>
  <c r="DP259" i="2" s="1"/>
  <c r="CY387" i="2"/>
  <c r="DP387" i="2" s="1"/>
  <c r="CY459" i="2"/>
  <c r="DP459" i="2" s="1"/>
  <c r="CY608" i="2"/>
  <c r="DP608" i="2" s="1"/>
  <c r="CY603" i="2"/>
  <c r="DP603" i="2" s="1"/>
  <c r="CY293" i="2"/>
  <c r="DP293" i="2" s="1"/>
  <c r="CY333" i="2"/>
  <c r="DP333" i="2" s="1"/>
  <c r="CY397" i="2"/>
  <c r="DP397" i="2" s="1"/>
  <c r="CY421" i="2"/>
  <c r="DP421" i="2" s="1"/>
  <c r="CY213" i="2"/>
  <c r="DP213" i="2" s="1"/>
  <c r="CY362" i="2"/>
  <c r="CY450" i="2"/>
  <c r="DP450" i="2" s="1"/>
  <c r="CY207" i="2"/>
  <c r="DP207" i="2" s="1"/>
  <c r="CY378" i="2"/>
  <c r="DP378" i="2" s="1"/>
  <c r="CY152" i="2"/>
  <c r="DP152" i="2" s="1"/>
  <c r="CY600" i="2"/>
  <c r="DP600" i="2" s="1"/>
  <c r="CY557" i="2"/>
  <c r="DP557" i="2" s="1"/>
  <c r="CY399" i="2"/>
  <c r="DP399" i="2" s="1"/>
  <c r="CY176" i="2"/>
  <c r="DP176" i="2" s="1"/>
  <c r="CY240" i="2"/>
  <c r="DP240" i="2" s="1"/>
  <c r="CY304" i="2"/>
  <c r="DP304" i="2" s="1"/>
  <c r="CY344" i="2"/>
  <c r="DP344" i="2" s="1"/>
  <c r="CY368" i="2"/>
  <c r="DP368" i="2" s="1"/>
  <c r="CY432" i="2"/>
  <c r="DP432" i="2" s="1"/>
  <c r="CY472" i="2"/>
  <c r="DP472" i="2" s="1"/>
  <c r="CY560" i="2"/>
  <c r="DP560" i="2" s="1"/>
  <c r="CY599" i="2"/>
  <c r="DP599" i="2" s="1"/>
  <c r="CY127" i="2"/>
  <c r="DP127" i="2" s="1"/>
  <c r="CY367" i="2"/>
  <c r="DP367" i="2" s="1"/>
  <c r="CY154" i="2"/>
  <c r="DP154" i="2" s="1"/>
  <c r="CY578" i="2"/>
  <c r="DP578" i="2" s="1"/>
  <c r="CY183" i="2"/>
  <c r="DP183" i="2" s="1"/>
  <c r="CY479" i="2"/>
  <c r="CY150" i="2"/>
  <c r="DP150" i="2" s="1"/>
  <c r="CY222" i="2"/>
  <c r="DP222" i="2" s="1"/>
  <c r="CY286" i="2"/>
  <c r="DP286" i="2" s="1"/>
  <c r="CY350" i="2"/>
  <c r="DP350" i="2" s="1"/>
  <c r="CY414" i="2"/>
  <c r="DP414" i="2" s="1"/>
  <c r="CY478" i="2"/>
  <c r="DP478" i="2" s="1"/>
  <c r="CY542" i="2"/>
  <c r="DP542" i="2" s="1"/>
  <c r="CY116" i="2"/>
  <c r="CY244" i="2"/>
  <c r="DP244" i="2" s="1"/>
  <c r="CY308" i="2"/>
  <c r="DP308" i="2" s="1"/>
  <c r="CY372" i="2"/>
  <c r="DP372" i="2" s="1"/>
  <c r="CY436" i="2"/>
  <c r="DP436" i="2" s="1"/>
  <c r="CY258" i="2"/>
  <c r="DP258" i="2" s="1"/>
  <c r="CY418" i="2"/>
  <c r="DP418" i="2" s="1"/>
  <c r="CY549" i="2"/>
  <c r="DP549" i="2" s="1"/>
  <c r="CY613" i="2"/>
  <c r="DP613" i="2" s="1"/>
  <c r="CY407" i="2"/>
  <c r="DP407" i="2" s="1"/>
  <c r="CY184" i="2"/>
  <c r="DP184" i="2" s="1"/>
  <c r="CY155" i="2"/>
  <c r="DP155" i="2" s="1"/>
  <c r="CY179" i="2"/>
  <c r="DP179" i="2" s="1"/>
  <c r="CY219" i="2"/>
  <c r="DP219" i="2" s="1"/>
  <c r="CY243" i="2"/>
  <c r="DP243" i="2" s="1"/>
  <c r="CY283" i="2"/>
  <c r="DP283" i="2" s="1"/>
  <c r="CY307" i="2"/>
  <c r="DP307" i="2" s="1"/>
  <c r="CY347" i="2"/>
  <c r="DP347" i="2" s="1"/>
  <c r="CY371" i="2"/>
  <c r="DP371" i="2" s="1"/>
  <c r="CY419" i="2"/>
  <c r="DP419" i="2" s="1"/>
  <c r="CY443" i="2"/>
  <c r="DP443" i="2" s="1"/>
  <c r="CY483" i="2"/>
  <c r="DP483" i="2" s="1"/>
  <c r="CY507" i="2"/>
  <c r="DP507" i="2" s="1"/>
  <c r="CY555" i="2"/>
  <c r="DP555" i="2" s="1"/>
  <c r="CY271" i="2"/>
  <c r="DP271" i="2" s="1"/>
  <c r="CY575" i="2"/>
  <c r="DP575" i="2" s="1"/>
  <c r="CY586" i="2"/>
  <c r="DP586" i="2" s="1"/>
  <c r="CY134" i="2"/>
  <c r="DP134" i="2" s="1"/>
  <c r="CY158" i="2"/>
  <c r="DP158" i="2" s="1"/>
  <c r="CY230" i="2"/>
  <c r="DP230" i="2" s="1"/>
  <c r="CY294" i="2"/>
  <c r="DP294" i="2" s="1"/>
  <c r="CY358" i="2"/>
  <c r="DP358" i="2" s="1"/>
  <c r="CY374" i="2"/>
  <c r="DP374" i="2" s="1"/>
  <c r="CY422" i="2"/>
  <c r="DP422" i="2" s="1"/>
  <c r="CY486" i="2"/>
  <c r="DP486" i="2" s="1"/>
  <c r="CY550" i="2"/>
  <c r="DP550" i="2" s="1"/>
  <c r="CY614" i="2"/>
  <c r="DP614" i="2" s="1"/>
  <c r="CY140" i="2"/>
  <c r="DP140" i="2" s="1"/>
  <c r="CY519" i="2"/>
  <c r="DP519" i="2" s="1"/>
  <c r="CY498" i="2"/>
  <c r="DP498" i="2" s="1"/>
  <c r="CY287" i="2"/>
  <c r="DP287" i="2" s="1"/>
  <c r="CY551" i="2"/>
  <c r="DP551" i="2" s="1"/>
  <c r="CY170" i="2"/>
  <c r="DP170" i="2" s="1"/>
  <c r="CY562" i="2"/>
  <c r="DP562" i="2" s="1"/>
  <c r="CY144" i="2"/>
  <c r="DP144" i="2" s="1"/>
  <c r="CY208" i="2"/>
  <c r="DP208" i="2" s="1"/>
  <c r="CY272" i="2"/>
  <c r="DP272" i="2" s="1"/>
  <c r="CY336" i="2"/>
  <c r="DP336" i="2" s="1"/>
  <c r="CY400" i="2"/>
  <c r="DP400" i="2" s="1"/>
  <c r="CY151" i="2"/>
  <c r="CY439" i="2"/>
  <c r="DP439" i="2" s="1"/>
  <c r="CY234" i="2"/>
  <c r="DP234" i="2" s="1"/>
  <c r="CY338" i="2"/>
  <c r="DP338" i="2" s="1"/>
  <c r="CY522" i="2"/>
  <c r="DP522" i="2" s="1"/>
  <c r="CY427" i="2"/>
  <c r="DP427" i="2" s="1"/>
  <c r="CY279" i="2"/>
  <c r="DP279" i="2" s="1"/>
  <c r="CY455" i="2"/>
  <c r="DP455" i="2" s="1"/>
  <c r="CY146" i="2"/>
  <c r="DP146" i="2" s="1"/>
  <c r="CY164" i="2"/>
  <c r="DP164" i="2" s="1"/>
  <c r="CY212" i="2"/>
  <c r="DP212" i="2" s="1"/>
  <c r="CY252" i="2"/>
  <c r="DP252" i="2" s="1"/>
  <c r="CY276" i="2"/>
  <c r="DP276" i="2" s="1"/>
  <c r="CY292" i="2"/>
  <c r="DP292" i="2" s="1"/>
  <c r="CY316" i="2"/>
  <c r="DP316" i="2" s="1"/>
  <c r="CY340" i="2"/>
  <c r="DP340" i="2" s="1"/>
  <c r="CY380" i="2"/>
  <c r="CY404" i="2"/>
  <c r="DP404" i="2" s="1"/>
  <c r="CY420" i="2"/>
  <c r="DP420" i="2" s="1"/>
  <c r="CY162" i="2"/>
  <c r="DP162" i="2" s="1"/>
  <c r="CY298" i="2"/>
  <c r="DP298" i="2" s="1"/>
  <c r="CY386" i="2"/>
  <c r="DP386" i="2" s="1"/>
  <c r="CY466" i="2"/>
  <c r="DP466" i="2" s="1"/>
  <c r="CY173" i="2"/>
  <c r="DP173" i="2" s="1"/>
  <c r="CY309" i="2"/>
  <c r="DP309" i="2" s="1"/>
  <c r="CY373" i="2"/>
  <c r="DP373" i="2" s="1"/>
  <c r="CY437" i="2"/>
  <c r="DP437" i="2" s="1"/>
  <c r="CY501" i="2"/>
  <c r="DP501" i="2" s="1"/>
  <c r="CY565" i="2"/>
  <c r="DP565" i="2" s="1"/>
  <c r="CY159" i="2"/>
  <c r="DP159" i="2" s="1"/>
  <c r="CY431" i="2"/>
  <c r="DP431" i="2" s="1"/>
  <c r="CY511" i="2"/>
  <c r="DP511" i="2" s="1"/>
  <c r="CY535" i="2"/>
  <c r="DP535" i="2" s="1"/>
  <c r="CY202" i="2"/>
  <c r="DP202" i="2" s="1"/>
  <c r="CY290" i="2"/>
  <c r="DP290" i="2" s="1"/>
  <c r="CY474" i="2"/>
  <c r="DP474" i="2" s="1"/>
  <c r="CY554" i="2"/>
  <c r="DP554" i="2" s="1"/>
  <c r="CY306" i="2"/>
  <c r="DP306" i="2" s="1"/>
  <c r="CY133" i="2"/>
  <c r="DP133" i="2" s="1"/>
  <c r="CY205" i="2"/>
  <c r="DP205" i="2" s="1"/>
  <c r="CY269" i="2"/>
  <c r="DP269" i="2" s="1"/>
  <c r="CY461" i="2"/>
  <c r="DP461" i="2" s="1"/>
  <c r="CY525" i="2"/>
  <c r="DP525" i="2" s="1"/>
  <c r="CY589" i="2"/>
  <c r="DP589" i="2" s="1"/>
  <c r="CY416" i="2"/>
  <c r="DP416" i="2" s="1"/>
  <c r="CY242" i="2"/>
  <c r="DP242" i="2" s="1"/>
  <c r="CY142" i="2"/>
  <c r="DP142" i="2" s="1"/>
  <c r="CY218" i="2"/>
  <c r="DP218" i="2" s="1"/>
  <c r="CY506" i="2"/>
  <c r="DP506" i="2" s="1"/>
  <c r="CY123" i="2"/>
  <c r="DP123" i="2" s="1"/>
  <c r="CY163" i="2"/>
  <c r="DP163" i="2" s="1"/>
  <c r="CY187" i="2"/>
  <c r="DP187" i="2" s="1"/>
  <c r="CY227" i="2"/>
  <c r="DP227" i="2" s="1"/>
  <c r="CY251" i="2"/>
  <c r="DP251" i="2" s="1"/>
  <c r="CY291" i="2"/>
  <c r="DP291" i="2" s="1"/>
  <c r="CY315" i="2"/>
  <c r="DP315" i="2" s="1"/>
  <c r="CY355" i="2"/>
  <c r="DP355" i="2" s="1"/>
  <c r="CY379" i="2"/>
  <c r="DP379" i="2" s="1"/>
  <c r="CY411" i="2"/>
  <c r="DP411" i="2" s="1"/>
  <c r="CY451" i="2"/>
  <c r="DP451" i="2" s="1"/>
  <c r="CY515" i="2"/>
  <c r="DP515" i="2" s="1"/>
  <c r="CY547" i="2"/>
  <c r="DP547" i="2" s="1"/>
  <c r="CY587" i="2"/>
  <c r="DP587" i="2" s="1"/>
  <c r="CY611" i="2"/>
  <c r="CY324" i="2"/>
  <c r="DP324" i="2" s="1"/>
  <c r="CY354" i="2"/>
  <c r="DP354" i="2" s="1"/>
  <c r="CY405" i="2"/>
  <c r="DP405" i="2" s="1"/>
  <c r="CY143" i="2"/>
  <c r="DP143" i="2" s="1"/>
  <c r="CY295" i="2"/>
  <c r="DP295" i="2" s="1"/>
  <c r="CY591" i="2"/>
  <c r="DP591" i="2" s="1"/>
  <c r="CY314" i="2"/>
  <c r="DP314" i="2" s="1"/>
  <c r="CY147" i="2"/>
  <c r="CY211" i="2"/>
  <c r="DP211" i="2" s="1"/>
  <c r="CY275" i="2"/>
  <c r="DP275" i="2" s="1"/>
  <c r="CY475" i="2"/>
  <c r="DP475" i="2" s="1"/>
  <c r="CY571" i="2"/>
  <c r="DP571" i="2" s="1"/>
  <c r="CY204" i="2"/>
  <c r="DP204" i="2" s="1"/>
  <c r="CY332" i="2"/>
  <c r="DP332" i="2" s="1"/>
  <c r="CY239" i="2"/>
  <c r="DP239" i="2" s="1"/>
  <c r="CY487" i="2"/>
  <c r="DP487" i="2" s="1"/>
  <c r="CY458" i="2"/>
  <c r="DP458" i="2" s="1"/>
  <c r="CY128" i="2"/>
  <c r="DP128" i="2" s="1"/>
  <c r="CY192" i="2"/>
  <c r="DP192" i="2" s="1"/>
  <c r="CY256" i="2"/>
  <c r="DP256" i="2" s="1"/>
  <c r="CY320" i="2"/>
  <c r="DP320" i="2" s="1"/>
  <c r="CY384" i="2"/>
  <c r="DP384" i="2" s="1"/>
  <c r="CY448" i="2"/>
  <c r="DP448" i="2" s="1"/>
  <c r="CY528" i="2"/>
  <c r="DP528" i="2" s="1"/>
  <c r="CY592" i="2"/>
  <c r="DP592" i="2" s="1"/>
  <c r="CY131" i="2"/>
  <c r="DP131" i="2" s="1"/>
  <c r="CY323" i="2"/>
  <c r="DP323" i="2" s="1"/>
  <c r="CY531" i="2"/>
  <c r="DP531" i="2" s="1"/>
  <c r="CY595" i="2"/>
  <c r="DP595" i="2" s="1"/>
  <c r="CY177" i="2"/>
  <c r="DP177" i="2" s="1"/>
  <c r="CY241" i="2"/>
  <c r="DP241" i="2" s="1"/>
  <c r="CY305" i="2"/>
  <c r="DP305" i="2" s="1"/>
  <c r="CY369" i="2"/>
  <c r="DP369" i="2" s="1"/>
  <c r="CY441" i="2"/>
  <c r="DP441" i="2" s="1"/>
  <c r="CY457" i="2"/>
  <c r="DP457" i="2" s="1"/>
  <c r="CY505" i="2"/>
  <c r="DP505" i="2" s="1"/>
  <c r="CY569" i="2"/>
  <c r="DP569" i="2" s="1"/>
  <c r="CY585" i="2"/>
  <c r="DP585" i="2" s="1"/>
  <c r="CY460" i="2"/>
  <c r="DP460" i="2" s="1"/>
  <c r="CY476" i="2"/>
  <c r="CY524" i="2"/>
  <c r="DP524" i="2" s="1"/>
  <c r="CY540" i="2"/>
  <c r="DP540" i="2" s="1"/>
  <c r="CY588" i="2"/>
  <c r="DP588" i="2" s="1"/>
  <c r="CY604" i="2"/>
  <c r="DP604" i="2" s="1"/>
  <c r="CY228" i="2"/>
  <c r="DP228" i="2" s="1"/>
  <c r="CY356" i="2"/>
  <c r="DP356" i="2" s="1"/>
  <c r="CY194" i="2"/>
  <c r="CY453" i="2"/>
  <c r="DP453" i="2" s="1"/>
  <c r="CY311" i="2"/>
  <c r="DP311" i="2" s="1"/>
  <c r="CY567" i="2"/>
  <c r="DP567" i="2" s="1"/>
  <c r="CY282" i="2"/>
  <c r="DP282" i="2" s="1"/>
  <c r="CY594" i="2"/>
  <c r="DP594" i="2" s="1"/>
  <c r="CY216" i="2"/>
  <c r="DP216" i="2" s="1"/>
  <c r="CY280" i="2"/>
  <c r="DP280" i="2" s="1"/>
  <c r="CY408" i="2"/>
  <c r="DP408" i="2" s="1"/>
  <c r="CY512" i="2"/>
  <c r="CY536" i="2"/>
  <c r="DP536" i="2" s="1"/>
  <c r="CY576" i="2"/>
  <c r="DP576" i="2" s="1"/>
  <c r="CY174" i="2"/>
  <c r="DP174" i="2" s="1"/>
  <c r="CY206" i="2"/>
  <c r="DP206" i="2" s="1"/>
  <c r="CY246" i="2"/>
  <c r="DP246" i="2" s="1"/>
  <c r="CY270" i="2"/>
  <c r="DP270" i="2" s="1"/>
  <c r="CY310" i="2"/>
  <c r="CY334" i="2"/>
  <c r="CY398" i="2"/>
  <c r="CY438" i="2"/>
  <c r="DP438" i="2" s="1"/>
  <c r="CY462" i="2"/>
  <c r="DP462" i="2" s="1"/>
  <c r="CY502" i="2"/>
  <c r="DP502" i="2" s="1"/>
  <c r="CY526" i="2"/>
  <c r="DP526" i="2" s="1"/>
  <c r="CY566" i="2"/>
  <c r="DP566" i="2" s="1"/>
  <c r="CY590" i="2"/>
  <c r="DP590" i="2" s="1"/>
  <c r="CY606" i="2"/>
  <c r="DP606" i="2" s="1"/>
  <c r="CY167" i="2"/>
  <c r="CY303" i="2"/>
  <c r="DP303" i="2" s="1"/>
  <c r="CY391" i="2"/>
  <c r="DP391" i="2" s="1"/>
  <c r="CY186" i="2"/>
  <c r="DP186" i="2" s="1"/>
  <c r="CY250" i="2"/>
  <c r="DP250" i="2" s="1"/>
  <c r="CY426" i="2"/>
  <c r="DP426" i="2" s="1"/>
  <c r="CY530" i="2"/>
  <c r="DP530" i="2" s="1"/>
  <c r="CY610" i="2"/>
  <c r="CY137" i="2"/>
  <c r="DP137" i="2" s="1"/>
  <c r="CY201" i="2"/>
  <c r="DP201" i="2" s="1"/>
  <c r="CY265" i="2"/>
  <c r="DP265" i="2" s="1"/>
  <c r="CY329" i="2"/>
  <c r="DP329" i="2" s="1"/>
  <c r="CY393" i="2"/>
  <c r="DP393" i="2" s="1"/>
  <c r="CY465" i="2"/>
  <c r="DP465" i="2" s="1"/>
  <c r="CY529" i="2"/>
  <c r="DP529" i="2" s="1"/>
  <c r="CY593" i="2"/>
  <c r="DP593" i="2" s="1"/>
  <c r="CY484" i="2"/>
  <c r="DP484" i="2" s="1"/>
  <c r="CY548" i="2"/>
  <c r="DP548" i="2" s="1"/>
  <c r="CY612" i="2"/>
  <c r="DP612" i="2" s="1"/>
  <c r="DP476" i="2"/>
  <c r="DP313" i="2"/>
  <c r="DP181" i="2"/>
  <c r="DP490" i="2"/>
  <c r="DP577" i="2"/>
  <c r="DP165" i="2"/>
  <c r="DP194" i="2"/>
  <c r="DP523" i="2"/>
  <c r="DP380" i="2"/>
  <c r="DP452" i="2"/>
  <c r="DP169" i="2"/>
  <c r="DP382" i="2"/>
  <c r="DP147" i="2"/>
  <c r="DP199" i="2"/>
  <c r="DP277" i="2"/>
  <c r="DP375" i="2"/>
  <c r="DP153" i="2"/>
  <c r="DP394" i="2"/>
  <c r="DP482" i="2"/>
  <c r="DP141" i="2"/>
  <c r="DP180" i="2"/>
  <c r="DP514" i="2"/>
  <c r="DP512" i="2"/>
  <c r="DP198" i="2"/>
  <c r="DP319" i="2"/>
  <c r="DP288" i="2"/>
  <c r="DP115" i="2"/>
  <c r="DP598" i="2"/>
  <c r="DP428" i="2"/>
  <c r="DP559" i="2"/>
  <c r="DP504" i="2"/>
  <c r="DP611" i="2"/>
  <c r="DP402" i="2"/>
  <c r="DP364" i="2"/>
  <c r="DP417" i="2"/>
  <c r="DP601" i="2"/>
  <c r="DP130" i="2"/>
  <c r="DP226" i="2"/>
  <c r="DP182" i="2"/>
  <c r="DP610" i="2"/>
  <c r="DP196" i="2"/>
  <c r="DP403" i="2"/>
  <c r="DP383" i="2"/>
  <c r="DP445" i="2"/>
  <c r="DP121" i="2"/>
  <c r="DP362" i="2"/>
  <c r="DP238" i="2"/>
  <c r="DP341" i="2"/>
  <c r="DP430" i="2"/>
  <c r="DP518" i="2"/>
  <c r="DP193" i="2"/>
  <c r="DP334" i="2"/>
  <c r="DP151" i="2"/>
  <c r="DP135" i="2"/>
  <c r="DP513" i="2"/>
  <c r="DP310" i="2"/>
  <c r="DP278" i="2"/>
  <c r="DP148" i="2"/>
  <c r="DP232" i="2"/>
  <c r="DP584" i="2"/>
  <c r="DP563" i="2"/>
  <c r="DP564" i="2"/>
  <c r="DP537" i="2"/>
  <c r="DP516" i="2"/>
  <c r="DP425" i="2"/>
  <c r="DP491" i="2"/>
  <c r="DP479" i="2"/>
  <c r="DP447" i="2"/>
  <c r="DP497" i="2"/>
  <c r="DP469" i="2"/>
  <c r="DP468" i="2"/>
  <c r="DP398" i="2"/>
  <c r="DP262" i="2"/>
  <c r="DP261" i="2"/>
  <c r="DP254" i="2"/>
  <c r="DP167" i="2"/>
  <c r="DP125" i="2"/>
  <c r="DP116" i="2"/>
  <c r="DP166" i="2"/>
  <c r="DP200" i="2"/>
  <c r="AT15" i="2"/>
  <c r="BI15" i="2"/>
  <c r="BJ15" i="2"/>
  <c r="BK15" i="2"/>
  <c r="BL15" i="2"/>
  <c r="BM15" i="2"/>
  <c r="BN15" i="2"/>
  <c r="BO15" i="2"/>
  <c r="DF15" i="2"/>
  <c r="DJ15" i="2" s="1"/>
  <c r="DQ15" i="2"/>
  <c r="DR15" i="2" s="1"/>
  <c r="DS15" i="2" s="1"/>
  <c r="DU15" i="2"/>
  <c r="DV15" i="2" s="1"/>
  <c r="EC15" i="2" s="1"/>
  <c r="CR15" i="2" s="1"/>
  <c r="CT15" i="2" s="1"/>
  <c r="DW15" i="2"/>
  <c r="DX15" i="2" s="1"/>
  <c r="DY15" i="2"/>
  <c r="DZ15" i="2" s="1"/>
  <c r="EA15" i="2"/>
  <c r="EB15" i="2" s="1"/>
  <c r="AT16" i="2"/>
  <c r="BI16" i="2"/>
  <c r="BJ16" i="2"/>
  <c r="BK16" i="2"/>
  <c r="BL16" i="2"/>
  <c r="BM16" i="2"/>
  <c r="BN16" i="2"/>
  <c r="BO16" i="2"/>
  <c r="DF16" i="2"/>
  <c r="DJ16" i="2" s="1"/>
  <c r="DQ16" i="2"/>
  <c r="DR16" i="2" s="1"/>
  <c r="DS16" i="2" s="1"/>
  <c r="DU16" i="2"/>
  <c r="DV16" i="2" s="1"/>
  <c r="EC16" i="2" s="1"/>
  <c r="CR16" i="2" s="1"/>
  <c r="CT16" i="2" s="1"/>
  <c r="DW16" i="2"/>
  <c r="DX16" i="2" s="1"/>
  <c r="DY16" i="2"/>
  <c r="DZ16" i="2" s="1"/>
  <c r="EA16" i="2"/>
  <c r="EB16" i="2" s="1"/>
  <c r="AT17" i="2"/>
  <c r="BI17" i="2"/>
  <c r="BJ17" i="2"/>
  <c r="BK17" i="2"/>
  <c r="BL17" i="2"/>
  <c r="BM17" i="2"/>
  <c r="BN17" i="2"/>
  <c r="BO17" i="2"/>
  <c r="DF17" i="2"/>
  <c r="DJ17" i="2" s="1"/>
  <c r="DQ17" i="2"/>
  <c r="DR17" i="2" s="1"/>
  <c r="DS17" i="2" s="1"/>
  <c r="DU17" i="2"/>
  <c r="DV17" i="2" s="1"/>
  <c r="EC17" i="2" s="1"/>
  <c r="CR17" i="2" s="1"/>
  <c r="CT17" i="2" s="1"/>
  <c r="DW17" i="2"/>
  <c r="DX17" i="2" s="1"/>
  <c r="DY17" i="2"/>
  <c r="DZ17" i="2" s="1"/>
  <c r="EA17" i="2"/>
  <c r="EB17" i="2" s="1"/>
  <c r="AT18" i="2"/>
  <c r="BI18" i="2"/>
  <c r="BJ18" i="2"/>
  <c r="BK18" i="2"/>
  <c r="BL18" i="2"/>
  <c r="BM18" i="2"/>
  <c r="BN18" i="2"/>
  <c r="BO18" i="2"/>
  <c r="DF18" i="2"/>
  <c r="DJ18" i="2" s="1"/>
  <c r="DQ18" i="2"/>
  <c r="DR18" i="2" s="1"/>
  <c r="DS18" i="2" s="1"/>
  <c r="DU18" i="2"/>
  <c r="DV18" i="2" s="1"/>
  <c r="EC18" i="2" s="1"/>
  <c r="CR18" i="2" s="1"/>
  <c r="CT18" i="2" s="1"/>
  <c r="DN18" i="2" s="1"/>
  <c r="DO18" i="2" s="1"/>
  <c r="DW18" i="2"/>
  <c r="DX18" i="2" s="1"/>
  <c r="DY18" i="2"/>
  <c r="DZ18" i="2" s="1"/>
  <c r="EA18" i="2"/>
  <c r="EB18" i="2" s="1"/>
  <c r="AT19" i="2"/>
  <c r="BI19" i="2"/>
  <c r="BJ19" i="2"/>
  <c r="BK19" i="2"/>
  <c r="BL19" i="2"/>
  <c r="BM19" i="2"/>
  <c r="BN19" i="2"/>
  <c r="BO19" i="2"/>
  <c r="DF19" i="2"/>
  <c r="DJ19" i="2" s="1"/>
  <c r="DQ19" i="2"/>
  <c r="DR19" i="2" s="1"/>
  <c r="DS19" i="2" s="1"/>
  <c r="DU19" i="2"/>
  <c r="DV19" i="2" s="1"/>
  <c r="EC19" i="2" s="1"/>
  <c r="CR19" i="2" s="1"/>
  <c r="CT19" i="2" s="1"/>
  <c r="CY19" i="2" s="1"/>
  <c r="DW19" i="2"/>
  <c r="DX19" i="2" s="1"/>
  <c r="DY19" i="2"/>
  <c r="DZ19" i="2" s="1"/>
  <c r="EA19" i="2"/>
  <c r="EB19" i="2" s="1"/>
  <c r="AT20" i="2"/>
  <c r="BI20" i="2"/>
  <c r="BJ20" i="2"/>
  <c r="BK20" i="2"/>
  <c r="BL20" i="2"/>
  <c r="BM20" i="2"/>
  <c r="BN20" i="2"/>
  <c r="BO20" i="2"/>
  <c r="DF20" i="2"/>
  <c r="DJ20" i="2" s="1"/>
  <c r="DQ20" i="2"/>
  <c r="DR20" i="2" s="1"/>
  <c r="DS20" i="2" s="1"/>
  <c r="DU20" i="2"/>
  <c r="DV20" i="2" s="1"/>
  <c r="EC20" i="2" s="1"/>
  <c r="CR20" i="2" s="1"/>
  <c r="CT20" i="2" s="1"/>
  <c r="CY20" i="2" s="1"/>
  <c r="DW20" i="2"/>
  <c r="DX20" i="2" s="1"/>
  <c r="DY20" i="2"/>
  <c r="DZ20" i="2" s="1"/>
  <c r="EA20" i="2"/>
  <c r="EB20" i="2" s="1"/>
  <c r="AT21" i="2"/>
  <c r="BI21" i="2"/>
  <c r="BJ21" i="2"/>
  <c r="BK21" i="2"/>
  <c r="BL21" i="2"/>
  <c r="BM21" i="2"/>
  <c r="BN21" i="2"/>
  <c r="BO21" i="2"/>
  <c r="DF21" i="2"/>
  <c r="DJ21" i="2" s="1"/>
  <c r="DQ21" i="2"/>
  <c r="DR21" i="2" s="1"/>
  <c r="DS21" i="2" s="1"/>
  <c r="DU21" i="2"/>
  <c r="DV21" i="2" s="1"/>
  <c r="EC21" i="2" s="1"/>
  <c r="CR21" i="2" s="1"/>
  <c r="CT21" i="2" s="1"/>
  <c r="DW21" i="2"/>
  <c r="DX21" i="2" s="1"/>
  <c r="DY21" i="2"/>
  <c r="DZ21" i="2" s="1"/>
  <c r="EA21" i="2"/>
  <c r="EB21" i="2" s="1"/>
  <c r="AT22" i="2"/>
  <c r="BI22" i="2"/>
  <c r="BJ22" i="2"/>
  <c r="BK22" i="2"/>
  <c r="BL22" i="2"/>
  <c r="BM22" i="2"/>
  <c r="BN22" i="2"/>
  <c r="BO22" i="2"/>
  <c r="DF22" i="2"/>
  <c r="DJ22" i="2" s="1"/>
  <c r="DQ22" i="2"/>
  <c r="DR22" i="2" s="1"/>
  <c r="DS22" i="2" s="1"/>
  <c r="DU22" i="2"/>
  <c r="DV22" i="2" s="1"/>
  <c r="EC22" i="2" s="1"/>
  <c r="CR22" i="2" s="1"/>
  <c r="CT22" i="2" s="1"/>
  <c r="DW22" i="2"/>
  <c r="DX22" i="2" s="1"/>
  <c r="DY22" i="2"/>
  <c r="DZ22" i="2" s="1"/>
  <c r="EA22" i="2"/>
  <c r="EB22" i="2" s="1"/>
  <c r="AT23" i="2"/>
  <c r="BI23" i="2"/>
  <c r="BJ23" i="2"/>
  <c r="BK23" i="2"/>
  <c r="BL23" i="2"/>
  <c r="BM23" i="2"/>
  <c r="BN23" i="2"/>
  <c r="BO23" i="2"/>
  <c r="DF23" i="2"/>
  <c r="DJ23" i="2" s="1"/>
  <c r="DQ23" i="2"/>
  <c r="DR23" i="2" s="1"/>
  <c r="DS23" i="2" s="1"/>
  <c r="DU23" i="2"/>
  <c r="DV23" i="2" s="1"/>
  <c r="EC23" i="2" s="1"/>
  <c r="CR23" i="2" s="1"/>
  <c r="CT23" i="2" s="1"/>
  <c r="DW23" i="2"/>
  <c r="DX23" i="2" s="1"/>
  <c r="DY23" i="2"/>
  <c r="DZ23" i="2" s="1"/>
  <c r="EA23" i="2"/>
  <c r="EB23" i="2" s="1"/>
  <c r="AT24" i="2"/>
  <c r="BI24" i="2"/>
  <c r="BJ24" i="2"/>
  <c r="BK24" i="2"/>
  <c r="BL24" i="2"/>
  <c r="BM24" i="2"/>
  <c r="BN24" i="2"/>
  <c r="BO24" i="2"/>
  <c r="DF24" i="2"/>
  <c r="DJ24" i="2" s="1"/>
  <c r="DQ24" i="2"/>
  <c r="DR24" i="2" s="1"/>
  <c r="DS24" i="2" s="1"/>
  <c r="DU24" i="2"/>
  <c r="DV24" i="2" s="1"/>
  <c r="EC24" i="2" s="1"/>
  <c r="CR24" i="2" s="1"/>
  <c r="CT24" i="2" s="1"/>
  <c r="DW24" i="2"/>
  <c r="DX24" i="2" s="1"/>
  <c r="DY24" i="2"/>
  <c r="DZ24" i="2" s="1"/>
  <c r="EA24" i="2"/>
  <c r="EB24" i="2" s="1"/>
  <c r="AT25" i="2"/>
  <c r="BI25" i="2"/>
  <c r="BJ25" i="2"/>
  <c r="BK25" i="2"/>
  <c r="BL25" i="2"/>
  <c r="BM25" i="2"/>
  <c r="BN25" i="2"/>
  <c r="BO25" i="2"/>
  <c r="DF25" i="2"/>
  <c r="DJ25" i="2" s="1"/>
  <c r="DQ25" i="2"/>
  <c r="DR25" i="2" s="1"/>
  <c r="DS25" i="2" s="1"/>
  <c r="DU25" i="2"/>
  <c r="DV25" i="2" s="1"/>
  <c r="EC25" i="2" s="1"/>
  <c r="CR25" i="2" s="1"/>
  <c r="CT25" i="2" s="1"/>
  <c r="CY25" i="2" s="1"/>
  <c r="DW25" i="2"/>
  <c r="DX25" i="2" s="1"/>
  <c r="DY25" i="2"/>
  <c r="DZ25" i="2" s="1"/>
  <c r="EA25" i="2"/>
  <c r="EB25" i="2" s="1"/>
  <c r="AT26" i="2"/>
  <c r="BI26" i="2"/>
  <c r="BJ26" i="2"/>
  <c r="BK26" i="2"/>
  <c r="BL26" i="2"/>
  <c r="BM26" i="2"/>
  <c r="BN26" i="2"/>
  <c r="BO26" i="2"/>
  <c r="DF26" i="2"/>
  <c r="DJ26" i="2" s="1"/>
  <c r="DQ26" i="2"/>
  <c r="DR26" i="2" s="1"/>
  <c r="DS26" i="2" s="1"/>
  <c r="DU26" i="2"/>
  <c r="DV26" i="2" s="1"/>
  <c r="EC26" i="2" s="1"/>
  <c r="CR26" i="2" s="1"/>
  <c r="CT26" i="2" s="1"/>
  <c r="DB26" i="2" s="1"/>
  <c r="DW26" i="2"/>
  <c r="DX26" i="2" s="1"/>
  <c r="DY26" i="2"/>
  <c r="DZ26" i="2" s="1"/>
  <c r="EA26" i="2"/>
  <c r="EB26" i="2" s="1"/>
  <c r="AT27" i="2"/>
  <c r="BI27" i="2"/>
  <c r="BJ27" i="2"/>
  <c r="BK27" i="2"/>
  <c r="BL27" i="2"/>
  <c r="BM27" i="2"/>
  <c r="BN27" i="2"/>
  <c r="BO27" i="2"/>
  <c r="DF27" i="2"/>
  <c r="DJ27" i="2" s="1"/>
  <c r="DQ27" i="2"/>
  <c r="DR27" i="2" s="1"/>
  <c r="DS27" i="2" s="1"/>
  <c r="DU27" i="2"/>
  <c r="DV27" i="2" s="1"/>
  <c r="EC27" i="2" s="1"/>
  <c r="CR27" i="2" s="1"/>
  <c r="CT27" i="2" s="1"/>
  <c r="DW27" i="2"/>
  <c r="DX27" i="2" s="1"/>
  <c r="DY27" i="2"/>
  <c r="DZ27" i="2" s="1"/>
  <c r="EA27" i="2"/>
  <c r="EB27" i="2" s="1"/>
  <c r="AT28" i="2"/>
  <c r="BI28" i="2"/>
  <c r="BJ28" i="2"/>
  <c r="BK28" i="2"/>
  <c r="BL28" i="2"/>
  <c r="BM28" i="2"/>
  <c r="BN28" i="2"/>
  <c r="BO28" i="2"/>
  <c r="DF28" i="2"/>
  <c r="DJ28" i="2" s="1"/>
  <c r="DQ28" i="2"/>
  <c r="DR28" i="2" s="1"/>
  <c r="DS28" i="2" s="1"/>
  <c r="DU28" i="2"/>
  <c r="DV28" i="2" s="1"/>
  <c r="EC28" i="2" s="1"/>
  <c r="CR28" i="2" s="1"/>
  <c r="CT28" i="2" s="1"/>
  <c r="DW28" i="2"/>
  <c r="DX28" i="2" s="1"/>
  <c r="DY28" i="2"/>
  <c r="DZ28" i="2" s="1"/>
  <c r="EA28" i="2"/>
  <c r="EB28" i="2" s="1"/>
  <c r="AT29" i="2"/>
  <c r="BI29" i="2"/>
  <c r="BJ29" i="2"/>
  <c r="BK29" i="2"/>
  <c r="BL29" i="2"/>
  <c r="BM29" i="2"/>
  <c r="BN29" i="2"/>
  <c r="BO29" i="2"/>
  <c r="DF29" i="2"/>
  <c r="DJ29" i="2" s="1"/>
  <c r="DQ29" i="2"/>
  <c r="DR29" i="2" s="1"/>
  <c r="DS29" i="2" s="1"/>
  <c r="DU29" i="2"/>
  <c r="DV29" i="2" s="1"/>
  <c r="EC29" i="2" s="1"/>
  <c r="CR29" i="2" s="1"/>
  <c r="CT29" i="2" s="1"/>
  <c r="CY29" i="2" s="1"/>
  <c r="DW29" i="2"/>
  <c r="DX29" i="2" s="1"/>
  <c r="DY29" i="2"/>
  <c r="DZ29" i="2" s="1"/>
  <c r="EA29" i="2"/>
  <c r="EB29" i="2" s="1"/>
  <c r="AT30" i="2"/>
  <c r="BI30" i="2"/>
  <c r="BJ30" i="2"/>
  <c r="BK30" i="2"/>
  <c r="BL30" i="2"/>
  <c r="BM30" i="2"/>
  <c r="BN30" i="2"/>
  <c r="BO30" i="2"/>
  <c r="DF30" i="2"/>
  <c r="DJ30" i="2" s="1"/>
  <c r="DQ30" i="2"/>
  <c r="DR30" i="2" s="1"/>
  <c r="DS30" i="2" s="1"/>
  <c r="DU30" i="2"/>
  <c r="DV30" i="2" s="1"/>
  <c r="EC30" i="2" s="1"/>
  <c r="CR30" i="2" s="1"/>
  <c r="CT30" i="2" s="1"/>
  <c r="DN30" i="2" s="1"/>
  <c r="DO30" i="2" s="1"/>
  <c r="DW30" i="2"/>
  <c r="DX30" i="2" s="1"/>
  <c r="DY30" i="2"/>
  <c r="DZ30" i="2" s="1"/>
  <c r="EA30" i="2"/>
  <c r="EB30" i="2" s="1"/>
  <c r="AT31" i="2"/>
  <c r="BI31" i="2"/>
  <c r="BJ31" i="2"/>
  <c r="BK31" i="2"/>
  <c r="BL31" i="2"/>
  <c r="BM31" i="2"/>
  <c r="BN31" i="2"/>
  <c r="BO31" i="2"/>
  <c r="DF31" i="2"/>
  <c r="DJ31" i="2" s="1"/>
  <c r="DQ31" i="2"/>
  <c r="DR31" i="2" s="1"/>
  <c r="DS31" i="2" s="1"/>
  <c r="DU31" i="2"/>
  <c r="DV31" i="2" s="1"/>
  <c r="EC31" i="2" s="1"/>
  <c r="CR31" i="2" s="1"/>
  <c r="CT31" i="2" s="1"/>
  <c r="DW31" i="2"/>
  <c r="DX31" i="2" s="1"/>
  <c r="DY31" i="2"/>
  <c r="DZ31" i="2" s="1"/>
  <c r="EA31" i="2"/>
  <c r="EB31" i="2" s="1"/>
  <c r="AT32" i="2"/>
  <c r="BI32" i="2"/>
  <c r="BJ32" i="2"/>
  <c r="BK32" i="2"/>
  <c r="BL32" i="2"/>
  <c r="BM32" i="2"/>
  <c r="BN32" i="2"/>
  <c r="BO32" i="2"/>
  <c r="DF32" i="2"/>
  <c r="DJ32" i="2" s="1"/>
  <c r="DQ32" i="2"/>
  <c r="DR32" i="2" s="1"/>
  <c r="DS32" i="2" s="1"/>
  <c r="DU32" i="2"/>
  <c r="DV32" i="2" s="1"/>
  <c r="EC32" i="2" s="1"/>
  <c r="CR32" i="2" s="1"/>
  <c r="CT32" i="2" s="1"/>
  <c r="DW32" i="2"/>
  <c r="DX32" i="2" s="1"/>
  <c r="DY32" i="2"/>
  <c r="DZ32" i="2" s="1"/>
  <c r="EA32" i="2"/>
  <c r="EB32" i="2" s="1"/>
  <c r="AT33" i="2"/>
  <c r="BI33" i="2"/>
  <c r="BJ33" i="2"/>
  <c r="BK33" i="2"/>
  <c r="BL33" i="2"/>
  <c r="BM33" i="2"/>
  <c r="BN33" i="2"/>
  <c r="BO33" i="2"/>
  <c r="DF33" i="2"/>
  <c r="DJ33" i="2" s="1"/>
  <c r="DQ33" i="2"/>
  <c r="DR33" i="2" s="1"/>
  <c r="DS33" i="2" s="1"/>
  <c r="DU33" i="2"/>
  <c r="DV33" i="2" s="1"/>
  <c r="EC33" i="2" s="1"/>
  <c r="CR33" i="2" s="1"/>
  <c r="CT33" i="2" s="1"/>
  <c r="DW33" i="2"/>
  <c r="DX33" i="2" s="1"/>
  <c r="DY33" i="2"/>
  <c r="DZ33" i="2" s="1"/>
  <c r="EA33" i="2"/>
  <c r="EB33" i="2" s="1"/>
  <c r="AT34" i="2"/>
  <c r="BI34" i="2"/>
  <c r="BJ34" i="2"/>
  <c r="BK34" i="2"/>
  <c r="BL34" i="2"/>
  <c r="BM34" i="2"/>
  <c r="BN34" i="2"/>
  <c r="BO34" i="2"/>
  <c r="DF34" i="2"/>
  <c r="DJ34" i="2" s="1"/>
  <c r="DQ34" i="2"/>
  <c r="DR34" i="2" s="1"/>
  <c r="DS34" i="2" s="1"/>
  <c r="DU34" i="2"/>
  <c r="DV34" i="2" s="1"/>
  <c r="EC34" i="2" s="1"/>
  <c r="CR34" i="2" s="1"/>
  <c r="CT34" i="2" s="1"/>
  <c r="DB34" i="2" s="1"/>
  <c r="DW34" i="2"/>
  <c r="DX34" i="2" s="1"/>
  <c r="DY34" i="2"/>
  <c r="DZ34" i="2" s="1"/>
  <c r="EA34" i="2"/>
  <c r="EB34" i="2" s="1"/>
  <c r="AT35" i="2"/>
  <c r="BI35" i="2"/>
  <c r="BJ35" i="2"/>
  <c r="BK35" i="2"/>
  <c r="BL35" i="2"/>
  <c r="BM35" i="2"/>
  <c r="BN35" i="2"/>
  <c r="BO35" i="2"/>
  <c r="DF35" i="2"/>
  <c r="DJ35" i="2" s="1"/>
  <c r="DQ35" i="2"/>
  <c r="DR35" i="2" s="1"/>
  <c r="DS35" i="2" s="1"/>
  <c r="DU35" i="2"/>
  <c r="DV35" i="2" s="1"/>
  <c r="EC35" i="2" s="1"/>
  <c r="CR35" i="2" s="1"/>
  <c r="CT35" i="2" s="1"/>
  <c r="DW35" i="2"/>
  <c r="DX35" i="2" s="1"/>
  <c r="DY35" i="2"/>
  <c r="DZ35" i="2" s="1"/>
  <c r="EA35" i="2"/>
  <c r="EB35" i="2" s="1"/>
  <c r="AT36" i="2"/>
  <c r="BI36" i="2"/>
  <c r="BJ36" i="2"/>
  <c r="BK36" i="2"/>
  <c r="BL36" i="2"/>
  <c r="BM36" i="2"/>
  <c r="BN36" i="2"/>
  <c r="BO36" i="2"/>
  <c r="DF36" i="2"/>
  <c r="DJ36" i="2" s="1"/>
  <c r="DQ36" i="2"/>
  <c r="DR36" i="2" s="1"/>
  <c r="DS36" i="2" s="1"/>
  <c r="DU36" i="2"/>
  <c r="DV36" i="2" s="1"/>
  <c r="EC36" i="2" s="1"/>
  <c r="CR36" i="2" s="1"/>
  <c r="CT36" i="2" s="1"/>
  <c r="DW36" i="2"/>
  <c r="DX36" i="2" s="1"/>
  <c r="DY36" i="2"/>
  <c r="DZ36" i="2" s="1"/>
  <c r="EA36" i="2"/>
  <c r="EB36" i="2" s="1"/>
  <c r="AT37" i="2"/>
  <c r="BI37" i="2"/>
  <c r="BJ37" i="2"/>
  <c r="BK37" i="2"/>
  <c r="BL37" i="2"/>
  <c r="BM37" i="2"/>
  <c r="BN37" i="2"/>
  <c r="BO37" i="2"/>
  <c r="DF37" i="2"/>
  <c r="DJ37" i="2" s="1"/>
  <c r="DQ37" i="2"/>
  <c r="DR37" i="2" s="1"/>
  <c r="DS37" i="2" s="1"/>
  <c r="DU37" i="2"/>
  <c r="DV37" i="2" s="1"/>
  <c r="EC37" i="2" s="1"/>
  <c r="CR37" i="2" s="1"/>
  <c r="CT37" i="2" s="1"/>
  <c r="CY37" i="2" s="1"/>
  <c r="DW37" i="2"/>
  <c r="DX37" i="2" s="1"/>
  <c r="DY37" i="2"/>
  <c r="DZ37" i="2" s="1"/>
  <c r="EA37" i="2"/>
  <c r="EB37" i="2" s="1"/>
  <c r="AT38" i="2"/>
  <c r="BI38" i="2"/>
  <c r="BJ38" i="2"/>
  <c r="BK38" i="2"/>
  <c r="BL38" i="2"/>
  <c r="BM38" i="2"/>
  <c r="BN38" i="2"/>
  <c r="BO38" i="2"/>
  <c r="DF38" i="2"/>
  <c r="DJ38" i="2" s="1"/>
  <c r="DQ38" i="2"/>
  <c r="DR38" i="2" s="1"/>
  <c r="DS38" i="2" s="1"/>
  <c r="DU38" i="2"/>
  <c r="DV38" i="2" s="1"/>
  <c r="EC38" i="2" s="1"/>
  <c r="CR38" i="2" s="1"/>
  <c r="CT38" i="2" s="1"/>
  <c r="DW38" i="2"/>
  <c r="DX38" i="2" s="1"/>
  <c r="DY38" i="2"/>
  <c r="DZ38" i="2" s="1"/>
  <c r="EA38" i="2"/>
  <c r="EB38" i="2" s="1"/>
  <c r="AT39" i="2"/>
  <c r="BI39" i="2"/>
  <c r="BJ39" i="2"/>
  <c r="BK39" i="2"/>
  <c r="BL39" i="2"/>
  <c r="BM39" i="2"/>
  <c r="BN39" i="2"/>
  <c r="BO39" i="2"/>
  <c r="DF39" i="2"/>
  <c r="DJ39" i="2" s="1"/>
  <c r="DQ39" i="2"/>
  <c r="DR39" i="2" s="1"/>
  <c r="DS39" i="2" s="1"/>
  <c r="DU39" i="2"/>
  <c r="DV39" i="2" s="1"/>
  <c r="EC39" i="2" s="1"/>
  <c r="CR39" i="2" s="1"/>
  <c r="CT39" i="2" s="1"/>
  <c r="DW39" i="2"/>
  <c r="DX39" i="2" s="1"/>
  <c r="DY39" i="2"/>
  <c r="DZ39" i="2" s="1"/>
  <c r="EA39" i="2"/>
  <c r="EB39" i="2" s="1"/>
  <c r="AT40" i="2"/>
  <c r="BI40" i="2"/>
  <c r="BJ40" i="2"/>
  <c r="BK40" i="2"/>
  <c r="BL40" i="2"/>
  <c r="BM40" i="2"/>
  <c r="BN40" i="2"/>
  <c r="BO40" i="2"/>
  <c r="DF40" i="2"/>
  <c r="DJ40" i="2" s="1"/>
  <c r="DQ40" i="2"/>
  <c r="DR40" i="2" s="1"/>
  <c r="DS40" i="2" s="1"/>
  <c r="DU40" i="2"/>
  <c r="DV40" i="2" s="1"/>
  <c r="EC40" i="2" s="1"/>
  <c r="CR40" i="2" s="1"/>
  <c r="CT40" i="2" s="1"/>
  <c r="CY40" i="2" s="1"/>
  <c r="DW40" i="2"/>
  <c r="DX40" i="2" s="1"/>
  <c r="DY40" i="2"/>
  <c r="DZ40" i="2" s="1"/>
  <c r="EA40" i="2"/>
  <c r="EB40" i="2" s="1"/>
  <c r="AT41" i="2"/>
  <c r="BI41" i="2"/>
  <c r="BJ41" i="2"/>
  <c r="BK41" i="2"/>
  <c r="BL41" i="2"/>
  <c r="BM41" i="2"/>
  <c r="BN41" i="2"/>
  <c r="BO41" i="2"/>
  <c r="DF41" i="2"/>
  <c r="DJ41" i="2" s="1"/>
  <c r="DQ41" i="2"/>
  <c r="DR41" i="2" s="1"/>
  <c r="DS41" i="2" s="1"/>
  <c r="DU41" i="2"/>
  <c r="DV41" i="2" s="1"/>
  <c r="EC41" i="2" s="1"/>
  <c r="CR41" i="2" s="1"/>
  <c r="CT41" i="2" s="1"/>
  <c r="DW41" i="2"/>
  <c r="DX41" i="2" s="1"/>
  <c r="DY41" i="2"/>
  <c r="DZ41" i="2" s="1"/>
  <c r="EA41" i="2"/>
  <c r="EB41" i="2" s="1"/>
  <c r="AT42" i="2"/>
  <c r="BI42" i="2"/>
  <c r="BJ42" i="2"/>
  <c r="BK42" i="2"/>
  <c r="BL42" i="2"/>
  <c r="BM42" i="2"/>
  <c r="BN42" i="2"/>
  <c r="BO42" i="2"/>
  <c r="DF42" i="2"/>
  <c r="DJ42" i="2" s="1"/>
  <c r="DQ42" i="2"/>
  <c r="DR42" i="2" s="1"/>
  <c r="DS42" i="2" s="1"/>
  <c r="DU42" i="2"/>
  <c r="DV42" i="2" s="1"/>
  <c r="EC42" i="2" s="1"/>
  <c r="CR42" i="2" s="1"/>
  <c r="CT42" i="2" s="1"/>
  <c r="DN42" i="2" s="1"/>
  <c r="DO42" i="2" s="1"/>
  <c r="DW42" i="2"/>
  <c r="DX42" i="2" s="1"/>
  <c r="DY42" i="2"/>
  <c r="DZ42" i="2" s="1"/>
  <c r="EA42" i="2"/>
  <c r="EB42" i="2" s="1"/>
  <c r="AT43" i="2"/>
  <c r="BI43" i="2"/>
  <c r="BJ43" i="2"/>
  <c r="BK43" i="2"/>
  <c r="BL43" i="2"/>
  <c r="BM43" i="2"/>
  <c r="BN43" i="2"/>
  <c r="BO43" i="2"/>
  <c r="DF43" i="2"/>
  <c r="DJ43" i="2" s="1"/>
  <c r="DQ43" i="2"/>
  <c r="DR43" i="2" s="1"/>
  <c r="DS43" i="2" s="1"/>
  <c r="DU43" i="2"/>
  <c r="DV43" i="2" s="1"/>
  <c r="EC43" i="2" s="1"/>
  <c r="CR43" i="2" s="1"/>
  <c r="CT43" i="2" s="1"/>
  <c r="DW43" i="2"/>
  <c r="DX43" i="2" s="1"/>
  <c r="DY43" i="2"/>
  <c r="DZ43" i="2" s="1"/>
  <c r="EA43" i="2"/>
  <c r="EB43" i="2" s="1"/>
  <c r="AT44" i="2"/>
  <c r="BI44" i="2"/>
  <c r="BJ44" i="2"/>
  <c r="BK44" i="2"/>
  <c r="BL44" i="2"/>
  <c r="BM44" i="2"/>
  <c r="BN44" i="2"/>
  <c r="BO44" i="2"/>
  <c r="DF44" i="2"/>
  <c r="DJ44" i="2" s="1"/>
  <c r="DQ44" i="2"/>
  <c r="DR44" i="2" s="1"/>
  <c r="DS44" i="2" s="1"/>
  <c r="DU44" i="2"/>
  <c r="DV44" i="2" s="1"/>
  <c r="EC44" i="2" s="1"/>
  <c r="CR44" i="2" s="1"/>
  <c r="CT44" i="2" s="1"/>
  <c r="DW44" i="2"/>
  <c r="DX44" i="2" s="1"/>
  <c r="DY44" i="2"/>
  <c r="DZ44" i="2" s="1"/>
  <c r="EA44" i="2"/>
  <c r="EB44" i="2" s="1"/>
  <c r="AT45" i="2"/>
  <c r="BI45" i="2"/>
  <c r="BJ45" i="2"/>
  <c r="BK45" i="2"/>
  <c r="BL45" i="2"/>
  <c r="BM45" i="2"/>
  <c r="BN45" i="2"/>
  <c r="BO45" i="2"/>
  <c r="DF45" i="2"/>
  <c r="DJ45" i="2" s="1"/>
  <c r="DQ45" i="2"/>
  <c r="DR45" i="2" s="1"/>
  <c r="DS45" i="2" s="1"/>
  <c r="DU45" i="2"/>
  <c r="DV45" i="2" s="1"/>
  <c r="EC45" i="2" s="1"/>
  <c r="CR45" i="2" s="1"/>
  <c r="CT45" i="2" s="1"/>
  <c r="CY45" i="2" s="1"/>
  <c r="DW45" i="2"/>
  <c r="DX45" i="2" s="1"/>
  <c r="DY45" i="2"/>
  <c r="DZ45" i="2" s="1"/>
  <c r="EA45" i="2"/>
  <c r="EB45" i="2" s="1"/>
  <c r="AT46" i="2"/>
  <c r="BI46" i="2"/>
  <c r="BJ46" i="2"/>
  <c r="BK46" i="2"/>
  <c r="BL46" i="2"/>
  <c r="BM46" i="2"/>
  <c r="BN46" i="2"/>
  <c r="BO46" i="2"/>
  <c r="DF46" i="2"/>
  <c r="DJ46" i="2" s="1"/>
  <c r="DQ46" i="2"/>
  <c r="DR46" i="2" s="1"/>
  <c r="DS46" i="2" s="1"/>
  <c r="DU46" i="2"/>
  <c r="DV46" i="2" s="1"/>
  <c r="EC46" i="2" s="1"/>
  <c r="CR46" i="2" s="1"/>
  <c r="CT46" i="2" s="1"/>
  <c r="DW46" i="2"/>
  <c r="DX46" i="2" s="1"/>
  <c r="DY46" i="2"/>
  <c r="DZ46" i="2" s="1"/>
  <c r="EA46" i="2"/>
  <c r="EB46" i="2" s="1"/>
  <c r="AT47" i="2"/>
  <c r="BI47" i="2"/>
  <c r="BJ47" i="2"/>
  <c r="BK47" i="2"/>
  <c r="BL47" i="2"/>
  <c r="BM47" i="2"/>
  <c r="BN47" i="2"/>
  <c r="BO47" i="2"/>
  <c r="DF47" i="2"/>
  <c r="DJ47" i="2" s="1"/>
  <c r="DQ47" i="2"/>
  <c r="DR47" i="2" s="1"/>
  <c r="DS47" i="2" s="1"/>
  <c r="DU47" i="2"/>
  <c r="DV47" i="2" s="1"/>
  <c r="EC47" i="2" s="1"/>
  <c r="CR47" i="2" s="1"/>
  <c r="CT47" i="2" s="1"/>
  <c r="DW47" i="2"/>
  <c r="DX47" i="2" s="1"/>
  <c r="DY47" i="2"/>
  <c r="DZ47" i="2" s="1"/>
  <c r="EA47" i="2"/>
  <c r="EB47" i="2" s="1"/>
  <c r="AT48" i="2"/>
  <c r="BI48" i="2"/>
  <c r="BJ48" i="2"/>
  <c r="BK48" i="2"/>
  <c r="BL48" i="2"/>
  <c r="BM48" i="2"/>
  <c r="BN48" i="2"/>
  <c r="BO48" i="2"/>
  <c r="DF48" i="2"/>
  <c r="DJ48" i="2" s="1"/>
  <c r="DQ48" i="2"/>
  <c r="DR48" i="2" s="1"/>
  <c r="DS48" i="2" s="1"/>
  <c r="DU48" i="2"/>
  <c r="DV48" i="2" s="1"/>
  <c r="EC48" i="2" s="1"/>
  <c r="CR48" i="2" s="1"/>
  <c r="CT48" i="2" s="1"/>
  <c r="DN48" i="2" s="1"/>
  <c r="DO48" i="2" s="1"/>
  <c r="DW48" i="2"/>
  <c r="DX48" i="2" s="1"/>
  <c r="DY48" i="2"/>
  <c r="DZ48" i="2" s="1"/>
  <c r="EA48" i="2"/>
  <c r="EB48" i="2" s="1"/>
  <c r="AT49" i="2"/>
  <c r="BI49" i="2"/>
  <c r="BJ49" i="2"/>
  <c r="BK49" i="2"/>
  <c r="BL49" i="2"/>
  <c r="BM49" i="2"/>
  <c r="BN49" i="2"/>
  <c r="BO49" i="2"/>
  <c r="DF49" i="2"/>
  <c r="DJ49" i="2" s="1"/>
  <c r="DQ49" i="2"/>
  <c r="DR49" i="2" s="1"/>
  <c r="DS49" i="2" s="1"/>
  <c r="DU49" i="2"/>
  <c r="DV49" i="2" s="1"/>
  <c r="EC49" i="2" s="1"/>
  <c r="CR49" i="2" s="1"/>
  <c r="CT49" i="2" s="1"/>
  <c r="DW49" i="2"/>
  <c r="DX49" i="2" s="1"/>
  <c r="DY49" i="2"/>
  <c r="DZ49" i="2" s="1"/>
  <c r="EA49" i="2"/>
  <c r="EB49" i="2" s="1"/>
  <c r="AT50" i="2"/>
  <c r="BI50" i="2"/>
  <c r="BJ50" i="2"/>
  <c r="BK50" i="2"/>
  <c r="BL50" i="2"/>
  <c r="BM50" i="2"/>
  <c r="BN50" i="2"/>
  <c r="BO50" i="2"/>
  <c r="DF50" i="2"/>
  <c r="DJ50" i="2" s="1"/>
  <c r="DQ50" i="2"/>
  <c r="DR50" i="2" s="1"/>
  <c r="DS50" i="2" s="1"/>
  <c r="DU50" i="2"/>
  <c r="DV50" i="2" s="1"/>
  <c r="EC50" i="2" s="1"/>
  <c r="CR50" i="2" s="1"/>
  <c r="CT50" i="2" s="1"/>
  <c r="DW50" i="2"/>
  <c r="DX50" i="2" s="1"/>
  <c r="DY50" i="2"/>
  <c r="DZ50" i="2" s="1"/>
  <c r="EA50" i="2"/>
  <c r="EB50" i="2" s="1"/>
  <c r="AT51" i="2"/>
  <c r="BI51" i="2"/>
  <c r="BJ51" i="2"/>
  <c r="BK51" i="2"/>
  <c r="BL51" i="2"/>
  <c r="BM51" i="2"/>
  <c r="BN51" i="2"/>
  <c r="BO51" i="2"/>
  <c r="DF51" i="2"/>
  <c r="DJ51" i="2" s="1"/>
  <c r="DQ51" i="2"/>
  <c r="DR51" i="2" s="1"/>
  <c r="DS51" i="2" s="1"/>
  <c r="DU51" i="2"/>
  <c r="DV51" i="2" s="1"/>
  <c r="EC51" i="2" s="1"/>
  <c r="CR51" i="2" s="1"/>
  <c r="CT51" i="2" s="1"/>
  <c r="DW51" i="2"/>
  <c r="DX51" i="2" s="1"/>
  <c r="DY51" i="2"/>
  <c r="DZ51" i="2" s="1"/>
  <c r="EA51" i="2"/>
  <c r="EB51" i="2" s="1"/>
  <c r="AT52" i="2"/>
  <c r="BI52" i="2"/>
  <c r="BJ52" i="2"/>
  <c r="BK52" i="2"/>
  <c r="BL52" i="2"/>
  <c r="BM52" i="2"/>
  <c r="BN52" i="2"/>
  <c r="BO52" i="2"/>
  <c r="DF52" i="2"/>
  <c r="DJ52" i="2" s="1"/>
  <c r="DQ52" i="2"/>
  <c r="DR52" i="2" s="1"/>
  <c r="DS52" i="2" s="1"/>
  <c r="DU52" i="2"/>
  <c r="DV52" i="2" s="1"/>
  <c r="EC52" i="2" s="1"/>
  <c r="CR52" i="2" s="1"/>
  <c r="CT52" i="2" s="1"/>
  <c r="DW52" i="2"/>
  <c r="DX52" i="2" s="1"/>
  <c r="DY52" i="2"/>
  <c r="DZ52" i="2" s="1"/>
  <c r="EA52" i="2"/>
  <c r="EB52" i="2" s="1"/>
  <c r="AT53" i="2"/>
  <c r="BI53" i="2"/>
  <c r="BJ53" i="2"/>
  <c r="BK53" i="2"/>
  <c r="BL53" i="2"/>
  <c r="BM53" i="2"/>
  <c r="BN53" i="2"/>
  <c r="BO53" i="2"/>
  <c r="DF53" i="2"/>
  <c r="DJ53" i="2" s="1"/>
  <c r="DQ53" i="2"/>
  <c r="DR53" i="2" s="1"/>
  <c r="DS53" i="2" s="1"/>
  <c r="DU53" i="2"/>
  <c r="DV53" i="2" s="1"/>
  <c r="EC53" i="2" s="1"/>
  <c r="CR53" i="2" s="1"/>
  <c r="CT53" i="2" s="1"/>
  <c r="DW53" i="2"/>
  <c r="DX53" i="2" s="1"/>
  <c r="DY53" i="2"/>
  <c r="DZ53" i="2" s="1"/>
  <c r="EA53" i="2"/>
  <c r="EB53" i="2" s="1"/>
  <c r="AT54" i="2"/>
  <c r="BI54" i="2"/>
  <c r="BJ54" i="2"/>
  <c r="BK54" i="2"/>
  <c r="BL54" i="2"/>
  <c r="BM54" i="2"/>
  <c r="BN54" i="2"/>
  <c r="BO54" i="2"/>
  <c r="DF54" i="2"/>
  <c r="DJ54" i="2" s="1"/>
  <c r="DQ54" i="2"/>
  <c r="DR54" i="2" s="1"/>
  <c r="DS54" i="2" s="1"/>
  <c r="DU54" i="2"/>
  <c r="DV54" i="2" s="1"/>
  <c r="EC54" i="2" s="1"/>
  <c r="CR54" i="2" s="1"/>
  <c r="CT54" i="2" s="1"/>
  <c r="DB54" i="2" s="1"/>
  <c r="DW54" i="2"/>
  <c r="DX54" i="2" s="1"/>
  <c r="DY54" i="2"/>
  <c r="DZ54" i="2" s="1"/>
  <c r="EA54" i="2"/>
  <c r="EB54" i="2" s="1"/>
  <c r="AT55" i="2"/>
  <c r="BI55" i="2"/>
  <c r="BJ55" i="2"/>
  <c r="BK55" i="2"/>
  <c r="BL55" i="2"/>
  <c r="BM55" i="2"/>
  <c r="BN55" i="2"/>
  <c r="BO55" i="2"/>
  <c r="DF55" i="2"/>
  <c r="DJ55" i="2" s="1"/>
  <c r="DQ55" i="2"/>
  <c r="DR55" i="2" s="1"/>
  <c r="DS55" i="2" s="1"/>
  <c r="DU55" i="2"/>
  <c r="DV55" i="2" s="1"/>
  <c r="EC55" i="2" s="1"/>
  <c r="CR55" i="2" s="1"/>
  <c r="CT55" i="2" s="1"/>
  <c r="DW55" i="2"/>
  <c r="DX55" i="2" s="1"/>
  <c r="DY55" i="2"/>
  <c r="DZ55" i="2" s="1"/>
  <c r="EA55" i="2"/>
  <c r="EB55" i="2" s="1"/>
  <c r="AT56" i="2"/>
  <c r="BI56" i="2"/>
  <c r="BJ56" i="2"/>
  <c r="BK56" i="2"/>
  <c r="BL56" i="2"/>
  <c r="BM56" i="2"/>
  <c r="BN56" i="2"/>
  <c r="BO56" i="2"/>
  <c r="DF56" i="2"/>
  <c r="DJ56" i="2" s="1"/>
  <c r="DQ56" i="2"/>
  <c r="DR56" i="2" s="1"/>
  <c r="DS56" i="2" s="1"/>
  <c r="DU56" i="2"/>
  <c r="DV56" i="2" s="1"/>
  <c r="EC56" i="2" s="1"/>
  <c r="CR56" i="2" s="1"/>
  <c r="CT56" i="2" s="1"/>
  <c r="DW56" i="2"/>
  <c r="DX56" i="2" s="1"/>
  <c r="DY56" i="2"/>
  <c r="DZ56" i="2" s="1"/>
  <c r="EA56" i="2"/>
  <c r="EB56" i="2" s="1"/>
  <c r="AT57" i="2"/>
  <c r="BI57" i="2"/>
  <c r="BJ57" i="2"/>
  <c r="BK57" i="2"/>
  <c r="BL57" i="2"/>
  <c r="BM57" i="2"/>
  <c r="BN57" i="2"/>
  <c r="BO57" i="2"/>
  <c r="DF57" i="2"/>
  <c r="DJ57" i="2" s="1"/>
  <c r="DQ57" i="2"/>
  <c r="DR57" i="2" s="1"/>
  <c r="DS57" i="2" s="1"/>
  <c r="DU57" i="2"/>
  <c r="DV57" i="2" s="1"/>
  <c r="EC57" i="2" s="1"/>
  <c r="CR57" i="2" s="1"/>
  <c r="CT57" i="2" s="1"/>
  <c r="DW57" i="2"/>
  <c r="DX57" i="2" s="1"/>
  <c r="DY57" i="2"/>
  <c r="DZ57" i="2" s="1"/>
  <c r="EA57" i="2"/>
  <c r="EB57" i="2" s="1"/>
  <c r="AT58" i="2"/>
  <c r="BI58" i="2"/>
  <c r="BJ58" i="2"/>
  <c r="BK58" i="2"/>
  <c r="BL58" i="2"/>
  <c r="BM58" i="2"/>
  <c r="BN58" i="2"/>
  <c r="BO58" i="2"/>
  <c r="DF58" i="2"/>
  <c r="DJ58" i="2" s="1"/>
  <c r="DQ58" i="2"/>
  <c r="DR58" i="2" s="1"/>
  <c r="DS58" i="2" s="1"/>
  <c r="DU58" i="2"/>
  <c r="DV58" i="2" s="1"/>
  <c r="EC58" i="2" s="1"/>
  <c r="CR58" i="2" s="1"/>
  <c r="CT58" i="2" s="1"/>
  <c r="DW58" i="2"/>
  <c r="DX58" i="2" s="1"/>
  <c r="DY58" i="2"/>
  <c r="DZ58" i="2" s="1"/>
  <c r="EA58" i="2"/>
  <c r="EB58" i="2" s="1"/>
  <c r="AT59" i="2"/>
  <c r="BI59" i="2"/>
  <c r="BJ59" i="2"/>
  <c r="BK59" i="2"/>
  <c r="BL59" i="2"/>
  <c r="BM59" i="2"/>
  <c r="BN59" i="2"/>
  <c r="BO59" i="2"/>
  <c r="DF59" i="2"/>
  <c r="DJ59" i="2" s="1"/>
  <c r="DQ59" i="2"/>
  <c r="DR59" i="2" s="1"/>
  <c r="DS59" i="2" s="1"/>
  <c r="DU59" i="2"/>
  <c r="DV59" i="2" s="1"/>
  <c r="EC59" i="2" s="1"/>
  <c r="CR59" i="2" s="1"/>
  <c r="CT59" i="2" s="1"/>
  <c r="DE59" i="2" s="1"/>
  <c r="DW59" i="2"/>
  <c r="DX59" i="2" s="1"/>
  <c r="DY59" i="2"/>
  <c r="DZ59" i="2" s="1"/>
  <c r="EA59" i="2"/>
  <c r="EB59" i="2" s="1"/>
  <c r="AT60" i="2"/>
  <c r="BI60" i="2"/>
  <c r="BJ60" i="2"/>
  <c r="BK60" i="2"/>
  <c r="BL60" i="2"/>
  <c r="BM60" i="2"/>
  <c r="BN60" i="2"/>
  <c r="BO60" i="2"/>
  <c r="DF60" i="2"/>
  <c r="DJ60" i="2" s="1"/>
  <c r="DQ60" i="2"/>
  <c r="DR60" i="2" s="1"/>
  <c r="DS60" i="2" s="1"/>
  <c r="DU60" i="2"/>
  <c r="DV60" i="2" s="1"/>
  <c r="EC60" i="2" s="1"/>
  <c r="CR60" i="2" s="1"/>
  <c r="CT60" i="2" s="1"/>
  <c r="CY60" i="2" s="1"/>
  <c r="DW60" i="2"/>
  <c r="DX60" i="2" s="1"/>
  <c r="DY60" i="2"/>
  <c r="DZ60" i="2" s="1"/>
  <c r="EA60" i="2"/>
  <c r="EB60" i="2" s="1"/>
  <c r="AT61" i="2"/>
  <c r="BI61" i="2"/>
  <c r="BJ61" i="2"/>
  <c r="BK61" i="2"/>
  <c r="BL61" i="2"/>
  <c r="BM61" i="2"/>
  <c r="BN61" i="2"/>
  <c r="BO61" i="2"/>
  <c r="DF61" i="2"/>
  <c r="DJ61" i="2" s="1"/>
  <c r="DQ61" i="2"/>
  <c r="DR61" i="2" s="1"/>
  <c r="DS61" i="2" s="1"/>
  <c r="DU61" i="2"/>
  <c r="DV61" i="2" s="1"/>
  <c r="EC61" i="2" s="1"/>
  <c r="CR61" i="2" s="1"/>
  <c r="CT61" i="2" s="1"/>
  <c r="DW61" i="2"/>
  <c r="DX61" i="2" s="1"/>
  <c r="DY61" i="2"/>
  <c r="DZ61" i="2" s="1"/>
  <c r="EA61" i="2"/>
  <c r="EB61" i="2" s="1"/>
  <c r="AT62" i="2"/>
  <c r="BI62" i="2"/>
  <c r="BJ62" i="2"/>
  <c r="BK62" i="2"/>
  <c r="BL62" i="2"/>
  <c r="BM62" i="2"/>
  <c r="BN62" i="2"/>
  <c r="BO62" i="2"/>
  <c r="DF62" i="2"/>
  <c r="DJ62" i="2" s="1"/>
  <c r="DQ62" i="2"/>
  <c r="DR62" i="2" s="1"/>
  <c r="DS62" i="2" s="1"/>
  <c r="DU62" i="2"/>
  <c r="DV62" i="2" s="1"/>
  <c r="EC62" i="2" s="1"/>
  <c r="CR62" i="2" s="1"/>
  <c r="CT62" i="2" s="1"/>
  <c r="DE62" i="2" s="1"/>
  <c r="DW62" i="2"/>
  <c r="DX62" i="2" s="1"/>
  <c r="DY62" i="2"/>
  <c r="DZ62" i="2" s="1"/>
  <c r="EA62" i="2"/>
  <c r="EB62" i="2" s="1"/>
  <c r="AT63" i="2"/>
  <c r="BI63" i="2"/>
  <c r="BJ63" i="2"/>
  <c r="BK63" i="2"/>
  <c r="BL63" i="2"/>
  <c r="BM63" i="2"/>
  <c r="BN63" i="2"/>
  <c r="BO63" i="2"/>
  <c r="DF63" i="2"/>
  <c r="DJ63" i="2" s="1"/>
  <c r="DQ63" i="2"/>
  <c r="DR63" i="2" s="1"/>
  <c r="DS63" i="2" s="1"/>
  <c r="DU63" i="2"/>
  <c r="DV63" i="2" s="1"/>
  <c r="EC63" i="2" s="1"/>
  <c r="CR63" i="2" s="1"/>
  <c r="CT63" i="2" s="1"/>
  <c r="DN63" i="2" s="1"/>
  <c r="DO63" i="2" s="1"/>
  <c r="DW63" i="2"/>
  <c r="DX63" i="2" s="1"/>
  <c r="DY63" i="2"/>
  <c r="DZ63" i="2" s="1"/>
  <c r="EA63" i="2"/>
  <c r="EB63" i="2" s="1"/>
  <c r="AT64" i="2"/>
  <c r="BI64" i="2"/>
  <c r="BJ64" i="2"/>
  <c r="BK64" i="2"/>
  <c r="BL64" i="2"/>
  <c r="BM64" i="2"/>
  <c r="BN64" i="2"/>
  <c r="BO64" i="2"/>
  <c r="DF64" i="2"/>
  <c r="DJ64" i="2" s="1"/>
  <c r="DQ64" i="2"/>
  <c r="DR64" i="2" s="1"/>
  <c r="DS64" i="2" s="1"/>
  <c r="DU64" i="2"/>
  <c r="DV64" i="2" s="1"/>
  <c r="EC64" i="2" s="1"/>
  <c r="CR64" i="2" s="1"/>
  <c r="CT64" i="2" s="1"/>
  <c r="DE64" i="2" s="1"/>
  <c r="DW64" i="2"/>
  <c r="DX64" i="2" s="1"/>
  <c r="DY64" i="2"/>
  <c r="DZ64" i="2" s="1"/>
  <c r="EA64" i="2"/>
  <c r="EB64" i="2" s="1"/>
  <c r="AT65" i="2"/>
  <c r="BI65" i="2"/>
  <c r="BJ65" i="2"/>
  <c r="BK65" i="2"/>
  <c r="BL65" i="2"/>
  <c r="BM65" i="2"/>
  <c r="BN65" i="2"/>
  <c r="BO65" i="2"/>
  <c r="DF65" i="2"/>
  <c r="DJ65" i="2" s="1"/>
  <c r="DQ65" i="2"/>
  <c r="DR65" i="2" s="1"/>
  <c r="DS65" i="2" s="1"/>
  <c r="DU65" i="2"/>
  <c r="DV65" i="2" s="1"/>
  <c r="EC65" i="2" s="1"/>
  <c r="CR65" i="2" s="1"/>
  <c r="CT65" i="2" s="1"/>
  <c r="DW65" i="2"/>
  <c r="DX65" i="2" s="1"/>
  <c r="DY65" i="2"/>
  <c r="DZ65" i="2" s="1"/>
  <c r="EA65" i="2"/>
  <c r="EB65" i="2" s="1"/>
  <c r="AT66" i="2"/>
  <c r="BI66" i="2"/>
  <c r="BJ66" i="2"/>
  <c r="BK66" i="2"/>
  <c r="BL66" i="2"/>
  <c r="BM66" i="2"/>
  <c r="BN66" i="2"/>
  <c r="BO66" i="2"/>
  <c r="DF66" i="2"/>
  <c r="DJ66" i="2" s="1"/>
  <c r="DQ66" i="2"/>
  <c r="DR66" i="2" s="1"/>
  <c r="DS66" i="2" s="1"/>
  <c r="DU66" i="2"/>
  <c r="DV66" i="2" s="1"/>
  <c r="EC66" i="2" s="1"/>
  <c r="CR66" i="2" s="1"/>
  <c r="CT66" i="2" s="1"/>
  <c r="DW66" i="2"/>
  <c r="DX66" i="2" s="1"/>
  <c r="DY66" i="2"/>
  <c r="DZ66" i="2" s="1"/>
  <c r="EA66" i="2"/>
  <c r="EB66" i="2" s="1"/>
  <c r="AT67" i="2"/>
  <c r="BI67" i="2"/>
  <c r="BJ67" i="2"/>
  <c r="BK67" i="2"/>
  <c r="BL67" i="2"/>
  <c r="BM67" i="2"/>
  <c r="BN67" i="2"/>
  <c r="BO67" i="2"/>
  <c r="DF67" i="2"/>
  <c r="DJ67" i="2" s="1"/>
  <c r="DQ67" i="2"/>
  <c r="DR67" i="2" s="1"/>
  <c r="DS67" i="2" s="1"/>
  <c r="DU67" i="2"/>
  <c r="DV67" i="2" s="1"/>
  <c r="EC67" i="2" s="1"/>
  <c r="CR67" i="2" s="1"/>
  <c r="CT67" i="2" s="1"/>
  <c r="DW67" i="2"/>
  <c r="DX67" i="2" s="1"/>
  <c r="DY67" i="2"/>
  <c r="DZ67" i="2" s="1"/>
  <c r="EA67" i="2"/>
  <c r="EB67" i="2" s="1"/>
  <c r="AT68" i="2"/>
  <c r="BI68" i="2"/>
  <c r="BJ68" i="2"/>
  <c r="BK68" i="2"/>
  <c r="BL68" i="2"/>
  <c r="BM68" i="2"/>
  <c r="BN68" i="2"/>
  <c r="BO68" i="2"/>
  <c r="DF68" i="2"/>
  <c r="DJ68" i="2" s="1"/>
  <c r="DQ68" i="2"/>
  <c r="DR68" i="2" s="1"/>
  <c r="DS68" i="2" s="1"/>
  <c r="DU68" i="2"/>
  <c r="DV68" i="2" s="1"/>
  <c r="EC68" i="2" s="1"/>
  <c r="CR68" i="2" s="1"/>
  <c r="CT68" i="2" s="1"/>
  <c r="DW68" i="2"/>
  <c r="DX68" i="2" s="1"/>
  <c r="DY68" i="2"/>
  <c r="DZ68" i="2" s="1"/>
  <c r="EA68" i="2"/>
  <c r="EB68" i="2" s="1"/>
  <c r="AT69" i="2"/>
  <c r="BI69" i="2"/>
  <c r="BJ69" i="2"/>
  <c r="BK69" i="2"/>
  <c r="BL69" i="2"/>
  <c r="BM69" i="2"/>
  <c r="BN69" i="2"/>
  <c r="BO69" i="2"/>
  <c r="DF69" i="2"/>
  <c r="DJ69" i="2" s="1"/>
  <c r="DQ69" i="2"/>
  <c r="DR69" i="2" s="1"/>
  <c r="DS69" i="2" s="1"/>
  <c r="DU69" i="2"/>
  <c r="DV69" i="2" s="1"/>
  <c r="EC69" i="2" s="1"/>
  <c r="CR69" i="2" s="1"/>
  <c r="CT69" i="2" s="1"/>
  <c r="CY69" i="2" s="1"/>
  <c r="DW69" i="2"/>
  <c r="DX69" i="2" s="1"/>
  <c r="DY69" i="2"/>
  <c r="DZ69" i="2" s="1"/>
  <c r="EA69" i="2"/>
  <c r="EB69" i="2" s="1"/>
  <c r="AT70" i="2"/>
  <c r="BI70" i="2"/>
  <c r="BJ70" i="2"/>
  <c r="BK70" i="2"/>
  <c r="BL70" i="2"/>
  <c r="BM70" i="2"/>
  <c r="BN70" i="2"/>
  <c r="BO70" i="2"/>
  <c r="DF70" i="2"/>
  <c r="DJ70" i="2" s="1"/>
  <c r="DQ70" i="2"/>
  <c r="DR70" i="2" s="1"/>
  <c r="DS70" i="2" s="1"/>
  <c r="DU70" i="2"/>
  <c r="DV70" i="2" s="1"/>
  <c r="EC70" i="2" s="1"/>
  <c r="CR70" i="2" s="1"/>
  <c r="CT70" i="2" s="1"/>
  <c r="DW70" i="2"/>
  <c r="DX70" i="2" s="1"/>
  <c r="DY70" i="2"/>
  <c r="DZ70" i="2" s="1"/>
  <c r="EA70" i="2"/>
  <c r="EB70" i="2" s="1"/>
  <c r="AT71" i="2"/>
  <c r="BI71" i="2"/>
  <c r="BJ71" i="2"/>
  <c r="BK71" i="2"/>
  <c r="BL71" i="2"/>
  <c r="BM71" i="2"/>
  <c r="BN71" i="2"/>
  <c r="BO71" i="2"/>
  <c r="DF71" i="2"/>
  <c r="DJ71" i="2" s="1"/>
  <c r="DQ71" i="2"/>
  <c r="DR71" i="2" s="1"/>
  <c r="DS71" i="2" s="1"/>
  <c r="DU71" i="2"/>
  <c r="DV71" i="2" s="1"/>
  <c r="EC71" i="2" s="1"/>
  <c r="CR71" i="2" s="1"/>
  <c r="CT71" i="2" s="1"/>
  <c r="DW71" i="2"/>
  <c r="DX71" i="2" s="1"/>
  <c r="DY71" i="2"/>
  <c r="DZ71" i="2" s="1"/>
  <c r="EA71" i="2"/>
  <c r="EB71" i="2" s="1"/>
  <c r="AT72" i="2"/>
  <c r="BI72" i="2"/>
  <c r="BJ72" i="2"/>
  <c r="BK72" i="2"/>
  <c r="BL72" i="2"/>
  <c r="BM72" i="2"/>
  <c r="BN72" i="2"/>
  <c r="BO72" i="2"/>
  <c r="DF72" i="2"/>
  <c r="DJ72" i="2" s="1"/>
  <c r="DQ72" i="2"/>
  <c r="DR72" i="2" s="1"/>
  <c r="DS72" i="2" s="1"/>
  <c r="DU72" i="2"/>
  <c r="DV72" i="2" s="1"/>
  <c r="EC72" i="2" s="1"/>
  <c r="CR72" i="2" s="1"/>
  <c r="CT72" i="2" s="1"/>
  <c r="DN72" i="2" s="1"/>
  <c r="DO72" i="2" s="1"/>
  <c r="DW72" i="2"/>
  <c r="DX72" i="2" s="1"/>
  <c r="DY72" i="2"/>
  <c r="DZ72" i="2" s="1"/>
  <c r="EA72" i="2"/>
  <c r="EB72" i="2" s="1"/>
  <c r="AT73" i="2"/>
  <c r="BI73" i="2"/>
  <c r="BJ73" i="2"/>
  <c r="BK73" i="2"/>
  <c r="BL73" i="2"/>
  <c r="BM73" i="2"/>
  <c r="BN73" i="2"/>
  <c r="BO73" i="2"/>
  <c r="DF73" i="2"/>
  <c r="DJ73" i="2" s="1"/>
  <c r="DQ73" i="2"/>
  <c r="DR73" i="2" s="1"/>
  <c r="DS73" i="2" s="1"/>
  <c r="DU73" i="2"/>
  <c r="DV73" i="2" s="1"/>
  <c r="EC73" i="2" s="1"/>
  <c r="CR73" i="2" s="1"/>
  <c r="CT73" i="2" s="1"/>
  <c r="CY73" i="2" s="1"/>
  <c r="DW73" i="2"/>
  <c r="DX73" i="2" s="1"/>
  <c r="DY73" i="2"/>
  <c r="DZ73" i="2" s="1"/>
  <c r="EA73" i="2"/>
  <c r="EB73" i="2" s="1"/>
  <c r="AT74" i="2"/>
  <c r="BI74" i="2"/>
  <c r="BJ74" i="2"/>
  <c r="BK74" i="2"/>
  <c r="BL74" i="2"/>
  <c r="BM74" i="2"/>
  <c r="BN74" i="2"/>
  <c r="BO74" i="2"/>
  <c r="DF74" i="2"/>
  <c r="DJ74" i="2" s="1"/>
  <c r="DQ74" i="2"/>
  <c r="DR74" i="2" s="1"/>
  <c r="DS74" i="2" s="1"/>
  <c r="DU74" i="2"/>
  <c r="DV74" i="2" s="1"/>
  <c r="EC74" i="2" s="1"/>
  <c r="CR74" i="2" s="1"/>
  <c r="CT74" i="2" s="1"/>
  <c r="DW74" i="2"/>
  <c r="DX74" i="2" s="1"/>
  <c r="DY74" i="2"/>
  <c r="DZ74" i="2" s="1"/>
  <c r="EA74" i="2"/>
  <c r="EB74" i="2" s="1"/>
  <c r="AT75" i="2"/>
  <c r="BI75" i="2"/>
  <c r="BJ75" i="2"/>
  <c r="BK75" i="2"/>
  <c r="BL75" i="2"/>
  <c r="BM75" i="2"/>
  <c r="BN75" i="2"/>
  <c r="BO75" i="2"/>
  <c r="DF75" i="2"/>
  <c r="DJ75" i="2" s="1"/>
  <c r="DQ75" i="2"/>
  <c r="DR75" i="2" s="1"/>
  <c r="DS75" i="2" s="1"/>
  <c r="DU75" i="2"/>
  <c r="DV75" i="2" s="1"/>
  <c r="EC75" i="2" s="1"/>
  <c r="CR75" i="2" s="1"/>
  <c r="CT75" i="2" s="1"/>
  <c r="DW75" i="2"/>
  <c r="DX75" i="2" s="1"/>
  <c r="DY75" i="2"/>
  <c r="DZ75" i="2" s="1"/>
  <c r="EA75" i="2"/>
  <c r="EB75" i="2" s="1"/>
  <c r="AT76" i="2"/>
  <c r="BI76" i="2"/>
  <c r="BJ76" i="2"/>
  <c r="BK76" i="2"/>
  <c r="BL76" i="2"/>
  <c r="BM76" i="2"/>
  <c r="BN76" i="2"/>
  <c r="BO76" i="2"/>
  <c r="DF76" i="2"/>
  <c r="DJ76" i="2" s="1"/>
  <c r="DQ76" i="2"/>
  <c r="DR76" i="2" s="1"/>
  <c r="DS76" i="2" s="1"/>
  <c r="DU76" i="2"/>
  <c r="DV76" i="2" s="1"/>
  <c r="EC76" i="2" s="1"/>
  <c r="CR76" i="2" s="1"/>
  <c r="CT76" i="2" s="1"/>
  <c r="DE76" i="2" s="1"/>
  <c r="DW76" i="2"/>
  <c r="DX76" i="2" s="1"/>
  <c r="DY76" i="2"/>
  <c r="DZ76" i="2" s="1"/>
  <c r="EA76" i="2"/>
  <c r="EB76" i="2" s="1"/>
  <c r="AT77" i="2"/>
  <c r="BI77" i="2"/>
  <c r="BJ77" i="2"/>
  <c r="BK77" i="2"/>
  <c r="BL77" i="2"/>
  <c r="BM77" i="2"/>
  <c r="BN77" i="2"/>
  <c r="BO77" i="2"/>
  <c r="DF77" i="2"/>
  <c r="DJ77" i="2" s="1"/>
  <c r="DQ77" i="2"/>
  <c r="DR77" i="2" s="1"/>
  <c r="DS77" i="2" s="1"/>
  <c r="DU77" i="2"/>
  <c r="DV77" i="2" s="1"/>
  <c r="EC77" i="2" s="1"/>
  <c r="CR77" i="2" s="1"/>
  <c r="CT77" i="2" s="1"/>
  <c r="DW77" i="2"/>
  <c r="DX77" i="2" s="1"/>
  <c r="DY77" i="2"/>
  <c r="DZ77" i="2" s="1"/>
  <c r="EA77" i="2"/>
  <c r="EB77" i="2" s="1"/>
  <c r="AT78" i="2"/>
  <c r="BI78" i="2"/>
  <c r="BJ78" i="2"/>
  <c r="BK78" i="2"/>
  <c r="BL78" i="2"/>
  <c r="BM78" i="2"/>
  <c r="BN78" i="2"/>
  <c r="BO78" i="2"/>
  <c r="DF78" i="2"/>
  <c r="DJ78" i="2" s="1"/>
  <c r="DQ78" i="2"/>
  <c r="DR78" i="2" s="1"/>
  <c r="DS78" i="2" s="1"/>
  <c r="DU78" i="2"/>
  <c r="DV78" i="2" s="1"/>
  <c r="EC78" i="2" s="1"/>
  <c r="CR78" i="2" s="1"/>
  <c r="CT78" i="2" s="1"/>
  <c r="DB78" i="2" s="1"/>
  <c r="DW78" i="2"/>
  <c r="DX78" i="2" s="1"/>
  <c r="DY78" i="2"/>
  <c r="DZ78" i="2" s="1"/>
  <c r="EA78" i="2"/>
  <c r="EB78" i="2" s="1"/>
  <c r="AT79" i="2"/>
  <c r="BI79" i="2"/>
  <c r="BJ79" i="2"/>
  <c r="BK79" i="2"/>
  <c r="BL79" i="2"/>
  <c r="BM79" i="2"/>
  <c r="BN79" i="2"/>
  <c r="BO79" i="2"/>
  <c r="DF79" i="2"/>
  <c r="DJ79" i="2" s="1"/>
  <c r="DQ79" i="2"/>
  <c r="DR79" i="2" s="1"/>
  <c r="DS79" i="2" s="1"/>
  <c r="DU79" i="2"/>
  <c r="DV79" i="2" s="1"/>
  <c r="EC79" i="2" s="1"/>
  <c r="CR79" i="2" s="1"/>
  <c r="CT79" i="2" s="1"/>
  <c r="DE79" i="2" s="1"/>
  <c r="DW79" i="2"/>
  <c r="DX79" i="2" s="1"/>
  <c r="DY79" i="2"/>
  <c r="DZ79" i="2" s="1"/>
  <c r="EA79" i="2"/>
  <c r="EB79" i="2" s="1"/>
  <c r="AT80" i="2"/>
  <c r="BI80" i="2"/>
  <c r="BJ80" i="2"/>
  <c r="BK80" i="2"/>
  <c r="BL80" i="2"/>
  <c r="BM80" i="2"/>
  <c r="BN80" i="2"/>
  <c r="BO80" i="2"/>
  <c r="DF80" i="2"/>
  <c r="DJ80" i="2" s="1"/>
  <c r="DQ80" i="2"/>
  <c r="DR80" i="2" s="1"/>
  <c r="DS80" i="2" s="1"/>
  <c r="DU80" i="2"/>
  <c r="DV80" i="2" s="1"/>
  <c r="EC80" i="2" s="1"/>
  <c r="CR80" i="2" s="1"/>
  <c r="CT80" i="2" s="1"/>
  <c r="CY80" i="2" s="1"/>
  <c r="DW80" i="2"/>
  <c r="DX80" i="2" s="1"/>
  <c r="DY80" i="2"/>
  <c r="DZ80" i="2" s="1"/>
  <c r="EA80" i="2"/>
  <c r="EB80" i="2" s="1"/>
  <c r="AT81" i="2"/>
  <c r="BI81" i="2"/>
  <c r="BJ81" i="2"/>
  <c r="BK81" i="2"/>
  <c r="BL81" i="2"/>
  <c r="BM81" i="2"/>
  <c r="BN81" i="2"/>
  <c r="BO81" i="2"/>
  <c r="DF81" i="2"/>
  <c r="DJ81" i="2" s="1"/>
  <c r="DQ81" i="2"/>
  <c r="DR81" i="2" s="1"/>
  <c r="DS81" i="2" s="1"/>
  <c r="DU81" i="2"/>
  <c r="DV81" i="2" s="1"/>
  <c r="EC81" i="2" s="1"/>
  <c r="CR81" i="2" s="1"/>
  <c r="CT81" i="2" s="1"/>
  <c r="DW81" i="2"/>
  <c r="DX81" i="2" s="1"/>
  <c r="DY81" i="2"/>
  <c r="DZ81" i="2" s="1"/>
  <c r="EA81" i="2"/>
  <c r="EB81" i="2" s="1"/>
  <c r="AT82" i="2"/>
  <c r="BI82" i="2"/>
  <c r="BJ82" i="2"/>
  <c r="BK82" i="2"/>
  <c r="BL82" i="2"/>
  <c r="BM82" i="2"/>
  <c r="BN82" i="2"/>
  <c r="BO82" i="2"/>
  <c r="DF82" i="2"/>
  <c r="DJ82" i="2" s="1"/>
  <c r="DQ82" i="2"/>
  <c r="DR82" i="2" s="1"/>
  <c r="DS82" i="2" s="1"/>
  <c r="DU82" i="2"/>
  <c r="DV82" i="2" s="1"/>
  <c r="EC82" i="2" s="1"/>
  <c r="CR82" i="2" s="1"/>
  <c r="CT82" i="2" s="1"/>
  <c r="DW82" i="2"/>
  <c r="DX82" i="2" s="1"/>
  <c r="DY82" i="2"/>
  <c r="DZ82" i="2" s="1"/>
  <c r="EA82" i="2"/>
  <c r="EB82" i="2" s="1"/>
  <c r="AT83" i="2"/>
  <c r="BI83" i="2"/>
  <c r="BJ83" i="2"/>
  <c r="BK83" i="2"/>
  <c r="BL83" i="2"/>
  <c r="BM83" i="2"/>
  <c r="BN83" i="2"/>
  <c r="BO83" i="2"/>
  <c r="DF83" i="2"/>
  <c r="DJ83" i="2" s="1"/>
  <c r="DQ83" i="2"/>
  <c r="DR83" i="2" s="1"/>
  <c r="DS83" i="2" s="1"/>
  <c r="DU83" i="2"/>
  <c r="DV83" i="2" s="1"/>
  <c r="EC83" i="2" s="1"/>
  <c r="CR83" i="2" s="1"/>
  <c r="CT83" i="2" s="1"/>
  <c r="DW83" i="2"/>
  <c r="DX83" i="2" s="1"/>
  <c r="DY83" i="2"/>
  <c r="DZ83" i="2" s="1"/>
  <c r="EA83" i="2"/>
  <c r="EB83" i="2" s="1"/>
  <c r="AT84" i="2"/>
  <c r="BI84" i="2"/>
  <c r="BJ84" i="2"/>
  <c r="BK84" i="2"/>
  <c r="BL84" i="2"/>
  <c r="BM84" i="2"/>
  <c r="BN84" i="2"/>
  <c r="BO84" i="2"/>
  <c r="DF84" i="2"/>
  <c r="DJ84" i="2" s="1"/>
  <c r="DQ84" i="2"/>
  <c r="DR84" i="2" s="1"/>
  <c r="DS84" i="2" s="1"/>
  <c r="DU84" i="2"/>
  <c r="DV84" i="2" s="1"/>
  <c r="EC84" i="2" s="1"/>
  <c r="CR84" i="2" s="1"/>
  <c r="CT84" i="2" s="1"/>
  <c r="CY84" i="2" s="1"/>
  <c r="DW84" i="2"/>
  <c r="DX84" i="2" s="1"/>
  <c r="DY84" i="2"/>
  <c r="DZ84" i="2" s="1"/>
  <c r="EA84" i="2"/>
  <c r="EB84" i="2" s="1"/>
  <c r="AT85" i="2"/>
  <c r="BI85" i="2"/>
  <c r="BJ85" i="2"/>
  <c r="BK85" i="2"/>
  <c r="BL85" i="2"/>
  <c r="BM85" i="2"/>
  <c r="BN85" i="2"/>
  <c r="BO85" i="2"/>
  <c r="DF85" i="2"/>
  <c r="DJ85" i="2" s="1"/>
  <c r="DQ85" i="2"/>
  <c r="DR85" i="2" s="1"/>
  <c r="DS85" i="2" s="1"/>
  <c r="DU85" i="2"/>
  <c r="DV85" i="2" s="1"/>
  <c r="EC85" i="2" s="1"/>
  <c r="CR85" i="2" s="1"/>
  <c r="CT85" i="2" s="1"/>
  <c r="DB85" i="2" s="1"/>
  <c r="DW85" i="2"/>
  <c r="DX85" i="2" s="1"/>
  <c r="DY85" i="2"/>
  <c r="DZ85" i="2" s="1"/>
  <c r="EA85" i="2"/>
  <c r="EB85" i="2" s="1"/>
  <c r="AT86" i="2"/>
  <c r="BI86" i="2"/>
  <c r="BJ86" i="2"/>
  <c r="BK86" i="2"/>
  <c r="BL86" i="2"/>
  <c r="BM86" i="2"/>
  <c r="BN86" i="2"/>
  <c r="BO86" i="2"/>
  <c r="DF86" i="2"/>
  <c r="DJ86" i="2" s="1"/>
  <c r="DQ86" i="2"/>
  <c r="DR86" i="2" s="1"/>
  <c r="DS86" i="2" s="1"/>
  <c r="DU86" i="2"/>
  <c r="DV86" i="2" s="1"/>
  <c r="EC86" i="2" s="1"/>
  <c r="CR86" i="2" s="1"/>
  <c r="CT86" i="2" s="1"/>
  <c r="DW86" i="2"/>
  <c r="DX86" i="2" s="1"/>
  <c r="DY86" i="2"/>
  <c r="DZ86" i="2" s="1"/>
  <c r="EA86" i="2"/>
  <c r="EB86" i="2" s="1"/>
  <c r="AT87" i="2"/>
  <c r="BI87" i="2"/>
  <c r="BJ87" i="2"/>
  <c r="BK87" i="2"/>
  <c r="BL87" i="2"/>
  <c r="BM87" i="2"/>
  <c r="BN87" i="2"/>
  <c r="BO87" i="2"/>
  <c r="DF87" i="2"/>
  <c r="DJ87" i="2" s="1"/>
  <c r="DQ87" i="2"/>
  <c r="DR87" i="2" s="1"/>
  <c r="DS87" i="2" s="1"/>
  <c r="DU87" i="2"/>
  <c r="DV87" i="2" s="1"/>
  <c r="EC87" i="2" s="1"/>
  <c r="CR87" i="2" s="1"/>
  <c r="CT87" i="2" s="1"/>
  <c r="DW87" i="2"/>
  <c r="DX87" i="2" s="1"/>
  <c r="DY87" i="2"/>
  <c r="DZ87" i="2" s="1"/>
  <c r="EA87" i="2"/>
  <c r="EB87" i="2" s="1"/>
  <c r="AT88" i="2"/>
  <c r="BI88" i="2"/>
  <c r="BJ88" i="2"/>
  <c r="BK88" i="2"/>
  <c r="BL88" i="2"/>
  <c r="BM88" i="2"/>
  <c r="BN88" i="2"/>
  <c r="BO88" i="2"/>
  <c r="DF88" i="2"/>
  <c r="DJ88" i="2" s="1"/>
  <c r="DQ88" i="2"/>
  <c r="DR88" i="2" s="1"/>
  <c r="DS88" i="2" s="1"/>
  <c r="DU88" i="2"/>
  <c r="DV88" i="2" s="1"/>
  <c r="EC88" i="2" s="1"/>
  <c r="CR88" i="2" s="1"/>
  <c r="CT88" i="2" s="1"/>
  <c r="DW88" i="2"/>
  <c r="DX88" i="2" s="1"/>
  <c r="DY88" i="2"/>
  <c r="DZ88" i="2" s="1"/>
  <c r="EA88" i="2"/>
  <c r="EB88" i="2" s="1"/>
  <c r="AT89" i="2"/>
  <c r="BI89" i="2"/>
  <c r="BJ89" i="2"/>
  <c r="BK89" i="2"/>
  <c r="BL89" i="2"/>
  <c r="BM89" i="2"/>
  <c r="BN89" i="2"/>
  <c r="BO89" i="2"/>
  <c r="DF89" i="2"/>
  <c r="DJ89" i="2" s="1"/>
  <c r="DQ89" i="2"/>
  <c r="DR89" i="2" s="1"/>
  <c r="DS89" i="2" s="1"/>
  <c r="DU89" i="2"/>
  <c r="DV89" i="2" s="1"/>
  <c r="EC89" i="2" s="1"/>
  <c r="CR89" i="2" s="1"/>
  <c r="CT89" i="2" s="1"/>
  <c r="DN89" i="2" s="1"/>
  <c r="DO89" i="2" s="1"/>
  <c r="DW89" i="2"/>
  <c r="DX89" i="2" s="1"/>
  <c r="DY89" i="2"/>
  <c r="DZ89" i="2" s="1"/>
  <c r="EA89" i="2"/>
  <c r="EB89" i="2" s="1"/>
  <c r="AT90" i="2"/>
  <c r="BI90" i="2"/>
  <c r="BJ90" i="2"/>
  <c r="BK90" i="2"/>
  <c r="BL90" i="2"/>
  <c r="BM90" i="2"/>
  <c r="BN90" i="2"/>
  <c r="BO90" i="2"/>
  <c r="DF90" i="2"/>
  <c r="DJ90" i="2" s="1"/>
  <c r="DQ90" i="2"/>
  <c r="DR90" i="2" s="1"/>
  <c r="DS90" i="2" s="1"/>
  <c r="DU90" i="2"/>
  <c r="DV90" i="2" s="1"/>
  <c r="EC90" i="2" s="1"/>
  <c r="CR90" i="2" s="1"/>
  <c r="CT90" i="2" s="1"/>
  <c r="DW90" i="2"/>
  <c r="DX90" i="2" s="1"/>
  <c r="DY90" i="2"/>
  <c r="DZ90" i="2" s="1"/>
  <c r="EA90" i="2"/>
  <c r="EB90" i="2" s="1"/>
  <c r="AT91" i="2"/>
  <c r="BI91" i="2"/>
  <c r="BJ91" i="2"/>
  <c r="BK91" i="2"/>
  <c r="BL91" i="2"/>
  <c r="BM91" i="2"/>
  <c r="BN91" i="2"/>
  <c r="BO91" i="2"/>
  <c r="DF91" i="2"/>
  <c r="DJ91" i="2" s="1"/>
  <c r="DQ91" i="2"/>
  <c r="DR91" i="2" s="1"/>
  <c r="DS91" i="2" s="1"/>
  <c r="DU91" i="2"/>
  <c r="DV91" i="2" s="1"/>
  <c r="EC91" i="2" s="1"/>
  <c r="CR91" i="2" s="1"/>
  <c r="CT91" i="2" s="1"/>
  <c r="DW91" i="2"/>
  <c r="DX91" i="2" s="1"/>
  <c r="DY91" i="2"/>
  <c r="DZ91" i="2" s="1"/>
  <c r="EA91" i="2"/>
  <c r="EB91" i="2" s="1"/>
  <c r="AT92" i="2"/>
  <c r="BI92" i="2"/>
  <c r="BJ92" i="2"/>
  <c r="BK92" i="2"/>
  <c r="BL92" i="2"/>
  <c r="BM92" i="2"/>
  <c r="BN92" i="2"/>
  <c r="BO92" i="2"/>
  <c r="DF92" i="2"/>
  <c r="DJ92" i="2" s="1"/>
  <c r="DQ92" i="2"/>
  <c r="DR92" i="2" s="1"/>
  <c r="DS92" i="2" s="1"/>
  <c r="DU92" i="2"/>
  <c r="DV92" i="2" s="1"/>
  <c r="EC92" i="2" s="1"/>
  <c r="CR92" i="2" s="1"/>
  <c r="CT92" i="2" s="1"/>
  <c r="DE92" i="2" s="1"/>
  <c r="DW92" i="2"/>
  <c r="DX92" i="2" s="1"/>
  <c r="DY92" i="2"/>
  <c r="DZ92" i="2" s="1"/>
  <c r="EA92" i="2"/>
  <c r="EB92" i="2" s="1"/>
  <c r="AT93" i="2"/>
  <c r="BI93" i="2"/>
  <c r="BJ93" i="2"/>
  <c r="BK93" i="2"/>
  <c r="BL93" i="2"/>
  <c r="BM93" i="2"/>
  <c r="BN93" i="2"/>
  <c r="BO93" i="2"/>
  <c r="DF93" i="2"/>
  <c r="DJ93" i="2" s="1"/>
  <c r="DQ93" i="2"/>
  <c r="DR93" i="2" s="1"/>
  <c r="DS93" i="2" s="1"/>
  <c r="DU93" i="2"/>
  <c r="DV93" i="2" s="1"/>
  <c r="EC93" i="2" s="1"/>
  <c r="CR93" i="2" s="1"/>
  <c r="CT93" i="2" s="1"/>
  <c r="DW93" i="2"/>
  <c r="DX93" i="2" s="1"/>
  <c r="DY93" i="2"/>
  <c r="DZ93" i="2" s="1"/>
  <c r="EA93" i="2"/>
  <c r="EB93" i="2" s="1"/>
  <c r="AT94" i="2"/>
  <c r="BI94" i="2"/>
  <c r="BJ94" i="2"/>
  <c r="BK94" i="2"/>
  <c r="BL94" i="2"/>
  <c r="BM94" i="2"/>
  <c r="BN94" i="2"/>
  <c r="BO94" i="2"/>
  <c r="DF94" i="2"/>
  <c r="DJ94" i="2" s="1"/>
  <c r="DQ94" i="2"/>
  <c r="DR94" i="2" s="1"/>
  <c r="DS94" i="2" s="1"/>
  <c r="DU94" i="2"/>
  <c r="DV94" i="2" s="1"/>
  <c r="EC94" i="2" s="1"/>
  <c r="CR94" i="2" s="1"/>
  <c r="CT94" i="2" s="1"/>
  <c r="DN94" i="2" s="1"/>
  <c r="DO94" i="2" s="1"/>
  <c r="DW94" i="2"/>
  <c r="DX94" i="2" s="1"/>
  <c r="DY94" i="2"/>
  <c r="DZ94" i="2" s="1"/>
  <c r="EA94" i="2"/>
  <c r="EB94" i="2" s="1"/>
  <c r="AT95" i="2"/>
  <c r="BI95" i="2"/>
  <c r="BJ95" i="2"/>
  <c r="BK95" i="2"/>
  <c r="BL95" i="2"/>
  <c r="BM95" i="2"/>
  <c r="BN95" i="2"/>
  <c r="BO95" i="2"/>
  <c r="DF95" i="2"/>
  <c r="DJ95" i="2" s="1"/>
  <c r="DQ95" i="2"/>
  <c r="DR95" i="2" s="1"/>
  <c r="DS95" i="2" s="1"/>
  <c r="DU95" i="2"/>
  <c r="DV95" i="2" s="1"/>
  <c r="EC95" i="2" s="1"/>
  <c r="CR95" i="2" s="1"/>
  <c r="CT95" i="2" s="1"/>
  <c r="DW95" i="2"/>
  <c r="DX95" i="2" s="1"/>
  <c r="DY95" i="2"/>
  <c r="DZ95" i="2" s="1"/>
  <c r="EA95" i="2"/>
  <c r="EB95" i="2" s="1"/>
  <c r="AT96" i="2"/>
  <c r="BI96" i="2"/>
  <c r="BJ96" i="2"/>
  <c r="BK96" i="2"/>
  <c r="BL96" i="2"/>
  <c r="BM96" i="2"/>
  <c r="BN96" i="2"/>
  <c r="BO96" i="2"/>
  <c r="DF96" i="2"/>
  <c r="DJ96" i="2" s="1"/>
  <c r="DQ96" i="2"/>
  <c r="DR96" i="2" s="1"/>
  <c r="DS96" i="2" s="1"/>
  <c r="DU96" i="2"/>
  <c r="DV96" i="2" s="1"/>
  <c r="EC96" i="2" s="1"/>
  <c r="CR96" i="2" s="1"/>
  <c r="CT96" i="2" s="1"/>
  <c r="CY96" i="2" s="1"/>
  <c r="DW96" i="2"/>
  <c r="DX96" i="2" s="1"/>
  <c r="DY96" i="2"/>
  <c r="DZ96" i="2" s="1"/>
  <c r="EA96" i="2"/>
  <c r="EB96" i="2" s="1"/>
  <c r="AT97" i="2"/>
  <c r="BI97" i="2"/>
  <c r="BJ97" i="2"/>
  <c r="BK97" i="2"/>
  <c r="BL97" i="2"/>
  <c r="BM97" i="2"/>
  <c r="BN97" i="2"/>
  <c r="BO97" i="2"/>
  <c r="DF97" i="2"/>
  <c r="DJ97" i="2" s="1"/>
  <c r="DQ97" i="2"/>
  <c r="DR97" i="2" s="1"/>
  <c r="DS97" i="2" s="1"/>
  <c r="DU97" i="2"/>
  <c r="DV97" i="2" s="1"/>
  <c r="EC97" i="2" s="1"/>
  <c r="CR97" i="2" s="1"/>
  <c r="CT97" i="2" s="1"/>
  <c r="CY97" i="2" s="1"/>
  <c r="DW97" i="2"/>
  <c r="DX97" i="2" s="1"/>
  <c r="DY97" i="2"/>
  <c r="DZ97" i="2" s="1"/>
  <c r="EA97" i="2"/>
  <c r="EB97" i="2" s="1"/>
  <c r="AT98" i="2"/>
  <c r="BI98" i="2"/>
  <c r="BJ98" i="2"/>
  <c r="BK98" i="2"/>
  <c r="BL98" i="2"/>
  <c r="BM98" i="2"/>
  <c r="BN98" i="2"/>
  <c r="BO98" i="2"/>
  <c r="DF98" i="2"/>
  <c r="DJ98" i="2" s="1"/>
  <c r="DQ98" i="2"/>
  <c r="DR98" i="2" s="1"/>
  <c r="DS98" i="2" s="1"/>
  <c r="DU98" i="2"/>
  <c r="DV98" i="2" s="1"/>
  <c r="EC98" i="2" s="1"/>
  <c r="CR98" i="2" s="1"/>
  <c r="CT98" i="2" s="1"/>
  <c r="CY98" i="2" s="1"/>
  <c r="DW98" i="2"/>
  <c r="DX98" i="2" s="1"/>
  <c r="DY98" i="2"/>
  <c r="DZ98" i="2" s="1"/>
  <c r="EA98" i="2"/>
  <c r="EB98" i="2" s="1"/>
  <c r="AT99" i="2"/>
  <c r="BI99" i="2"/>
  <c r="BJ99" i="2"/>
  <c r="BK99" i="2"/>
  <c r="BL99" i="2"/>
  <c r="BM99" i="2"/>
  <c r="BN99" i="2"/>
  <c r="BO99" i="2"/>
  <c r="DF99" i="2"/>
  <c r="DJ99" i="2" s="1"/>
  <c r="DQ99" i="2"/>
  <c r="DR99" i="2" s="1"/>
  <c r="DS99" i="2" s="1"/>
  <c r="DU99" i="2"/>
  <c r="DV99" i="2" s="1"/>
  <c r="EC99" i="2" s="1"/>
  <c r="CR99" i="2" s="1"/>
  <c r="CT99" i="2" s="1"/>
  <c r="DW99" i="2"/>
  <c r="DX99" i="2" s="1"/>
  <c r="DY99" i="2"/>
  <c r="DZ99" i="2" s="1"/>
  <c r="EA99" i="2"/>
  <c r="EB99" i="2" s="1"/>
  <c r="AT100" i="2"/>
  <c r="BI100" i="2"/>
  <c r="BJ100" i="2"/>
  <c r="BK100" i="2"/>
  <c r="BL100" i="2"/>
  <c r="BM100" i="2"/>
  <c r="BN100" i="2"/>
  <c r="BO100" i="2"/>
  <c r="DF100" i="2"/>
  <c r="DJ100" i="2" s="1"/>
  <c r="DQ100" i="2"/>
  <c r="DR100" i="2" s="1"/>
  <c r="DS100" i="2" s="1"/>
  <c r="DU100" i="2"/>
  <c r="DV100" i="2" s="1"/>
  <c r="EC100" i="2" s="1"/>
  <c r="CR100" i="2" s="1"/>
  <c r="CT100" i="2" s="1"/>
  <c r="DW100" i="2"/>
  <c r="DX100" i="2" s="1"/>
  <c r="DY100" i="2"/>
  <c r="DZ100" i="2" s="1"/>
  <c r="EA100" i="2"/>
  <c r="EB100" i="2" s="1"/>
  <c r="AT101" i="2"/>
  <c r="BI101" i="2"/>
  <c r="BJ101" i="2"/>
  <c r="BK101" i="2"/>
  <c r="BL101" i="2"/>
  <c r="BM101" i="2"/>
  <c r="BN101" i="2"/>
  <c r="BO101" i="2"/>
  <c r="DF101" i="2"/>
  <c r="DJ101" i="2" s="1"/>
  <c r="DQ101" i="2"/>
  <c r="DR101" i="2" s="1"/>
  <c r="DS101" i="2" s="1"/>
  <c r="DU101" i="2"/>
  <c r="DV101" i="2" s="1"/>
  <c r="EC101" i="2" s="1"/>
  <c r="CR101" i="2" s="1"/>
  <c r="CT101" i="2" s="1"/>
  <c r="CY101" i="2" s="1"/>
  <c r="DW101" i="2"/>
  <c r="DX101" i="2" s="1"/>
  <c r="DY101" i="2"/>
  <c r="DZ101" i="2" s="1"/>
  <c r="EA101" i="2"/>
  <c r="EB101" i="2" s="1"/>
  <c r="AT102" i="2"/>
  <c r="BI102" i="2"/>
  <c r="BJ102" i="2"/>
  <c r="BK102" i="2"/>
  <c r="BL102" i="2"/>
  <c r="BM102" i="2"/>
  <c r="BN102" i="2"/>
  <c r="BO102" i="2"/>
  <c r="DF102" i="2"/>
  <c r="DJ102" i="2" s="1"/>
  <c r="DQ102" i="2"/>
  <c r="DR102" i="2" s="1"/>
  <c r="DS102" i="2" s="1"/>
  <c r="DU102" i="2"/>
  <c r="DV102" i="2" s="1"/>
  <c r="EC102" i="2" s="1"/>
  <c r="CR102" i="2" s="1"/>
  <c r="CT102" i="2" s="1"/>
  <c r="DW102" i="2"/>
  <c r="DX102" i="2" s="1"/>
  <c r="DY102" i="2"/>
  <c r="DZ102" i="2" s="1"/>
  <c r="EA102" i="2"/>
  <c r="EB102" i="2" s="1"/>
  <c r="AT103" i="2"/>
  <c r="BI103" i="2"/>
  <c r="BJ103" i="2"/>
  <c r="BK103" i="2"/>
  <c r="BL103" i="2"/>
  <c r="BM103" i="2"/>
  <c r="BN103" i="2"/>
  <c r="BO103" i="2"/>
  <c r="DF103" i="2"/>
  <c r="DJ103" i="2" s="1"/>
  <c r="DQ103" i="2"/>
  <c r="DR103" i="2" s="1"/>
  <c r="DS103" i="2" s="1"/>
  <c r="DU103" i="2"/>
  <c r="DV103" i="2" s="1"/>
  <c r="EC103" i="2" s="1"/>
  <c r="CR103" i="2" s="1"/>
  <c r="CT103" i="2" s="1"/>
  <c r="DW103" i="2"/>
  <c r="DX103" i="2" s="1"/>
  <c r="DY103" i="2"/>
  <c r="DZ103" i="2" s="1"/>
  <c r="EA103" i="2"/>
  <c r="EB103" i="2" s="1"/>
  <c r="AT104" i="2"/>
  <c r="BI104" i="2"/>
  <c r="BJ104" i="2"/>
  <c r="BK104" i="2"/>
  <c r="BL104" i="2"/>
  <c r="BM104" i="2"/>
  <c r="BN104" i="2"/>
  <c r="BO104" i="2"/>
  <c r="DF104" i="2"/>
  <c r="DJ104" i="2" s="1"/>
  <c r="DQ104" i="2"/>
  <c r="DR104" i="2" s="1"/>
  <c r="DS104" i="2" s="1"/>
  <c r="DU104" i="2"/>
  <c r="DV104" i="2" s="1"/>
  <c r="EC104" i="2" s="1"/>
  <c r="CR104" i="2" s="1"/>
  <c r="CT104" i="2" s="1"/>
  <c r="DW104" i="2"/>
  <c r="DX104" i="2" s="1"/>
  <c r="DY104" i="2"/>
  <c r="DZ104" i="2" s="1"/>
  <c r="EA104" i="2"/>
  <c r="EB104" i="2" s="1"/>
  <c r="AT105" i="2"/>
  <c r="BI105" i="2"/>
  <c r="BJ105" i="2"/>
  <c r="BK105" i="2"/>
  <c r="BL105" i="2"/>
  <c r="BM105" i="2"/>
  <c r="BN105" i="2"/>
  <c r="BO105" i="2"/>
  <c r="DF105" i="2"/>
  <c r="DJ105" i="2" s="1"/>
  <c r="DQ105" i="2"/>
  <c r="DR105" i="2" s="1"/>
  <c r="DS105" i="2" s="1"/>
  <c r="DU105" i="2"/>
  <c r="DV105" i="2" s="1"/>
  <c r="EC105" i="2" s="1"/>
  <c r="CR105" i="2" s="1"/>
  <c r="CT105" i="2" s="1"/>
  <c r="DB105" i="2" s="1"/>
  <c r="DW105" i="2"/>
  <c r="DX105" i="2" s="1"/>
  <c r="DY105" i="2"/>
  <c r="DZ105" i="2" s="1"/>
  <c r="EA105" i="2"/>
  <c r="EB105" i="2" s="1"/>
  <c r="AT106" i="2"/>
  <c r="BI106" i="2"/>
  <c r="BJ106" i="2"/>
  <c r="BK106" i="2"/>
  <c r="BL106" i="2"/>
  <c r="BM106" i="2"/>
  <c r="BN106" i="2"/>
  <c r="BO106" i="2"/>
  <c r="DF106" i="2"/>
  <c r="DJ106" i="2" s="1"/>
  <c r="DQ106" i="2"/>
  <c r="DR106" i="2" s="1"/>
  <c r="DS106" i="2" s="1"/>
  <c r="DU106" i="2"/>
  <c r="DV106" i="2" s="1"/>
  <c r="EC106" i="2" s="1"/>
  <c r="CR106" i="2" s="1"/>
  <c r="CT106" i="2" s="1"/>
  <c r="DN106" i="2" s="1"/>
  <c r="DO106" i="2" s="1"/>
  <c r="DW106" i="2"/>
  <c r="DX106" i="2" s="1"/>
  <c r="DY106" i="2"/>
  <c r="DZ106" i="2" s="1"/>
  <c r="EA106" i="2"/>
  <c r="EB106" i="2" s="1"/>
  <c r="AT107" i="2"/>
  <c r="BI107" i="2"/>
  <c r="BJ107" i="2"/>
  <c r="BK107" i="2"/>
  <c r="BL107" i="2"/>
  <c r="BM107" i="2"/>
  <c r="BN107" i="2"/>
  <c r="BO107" i="2"/>
  <c r="DF107" i="2"/>
  <c r="DJ107" i="2" s="1"/>
  <c r="DQ107" i="2"/>
  <c r="DR107" i="2" s="1"/>
  <c r="DS107" i="2" s="1"/>
  <c r="DU107" i="2"/>
  <c r="DV107" i="2" s="1"/>
  <c r="EC107" i="2" s="1"/>
  <c r="CR107" i="2" s="1"/>
  <c r="CT107" i="2" s="1"/>
  <c r="DW107" i="2"/>
  <c r="DX107" i="2" s="1"/>
  <c r="DY107" i="2"/>
  <c r="DZ107" i="2" s="1"/>
  <c r="EA107" i="2"/>
  <c r="EB107" i="2" s="1"/>
  <c r="AT108" i="2"/>
  <c r="BI108" i="2"/>
  <c r="BJ108" i="2"/>
  <c r="BK108" i="2"/>
  <c r="BL108" i="2"/>
  <c r="BM108" i="2"/>
  <c r="BN108" i="2"/>
  <c r="BO108" i="2"/>
  <c r="DF108" i="2"/>
  <c r="DJ108" i="2" s="1"/>
  <c r="DQ108" i="2"/>
  <c r="DR108" i="2" s="1"/>
  <c r="DS108" i="2" s="1"/>
  <c r="DU108" i="2"/>
  <c r="DV108" i="2" s="1"/>
  <c r="EC108" i="2" s="1"/>
  <c r="CR108" i="2" s="1"/>
  <c r="CT108" i="2" s="1"/>
  <c r="CY108" i="2" s="1"/>
  <c r="DW108" i="2"/>
  <c r="DX108" i="2" s="1"/>
  <c r="DY108" i="2"/>
  <c r="DZ108" i="2" s="1"/>
  <c r="EA108" i="2"/>
  <c r="EB108" i="2" s="1"/>
  <c r="AT109" i="2"/>
  <c r="BI109" i="2"/>
  <c r="BJ109" i="2"/>
  <c r="BK109" i="2"/>
  <c r="BL109" i="2"/>
  <c r="BM109" i="2"/>
  <c r="BN109" i="2"/>
  <c r="BO109" i="2"/>
  <c r="DF109" i="2"/>
  <c r="DJ109" i="2" s="1"/>
  <c r="DQ109" i="2"/>
  <c r="DR109" i="2" s="1"/>
  <c r="DS109" i="2" s="1"/>
  <c r="DU109" i="2"/>
  <c r="DV109" i="2" s="1"/>
  <c r="EC109" i="2" s="1"/>
  <c r="CR109" i="2" s="1"/>
  <c r="CT109" i="2" s="1"/>
  <c r="CY109" i="2" s="1"/>
  <c r="DW109" i="2"/>
  <c r="DX109" i="2" s="1"/>
  <c r="DY109" i="2"/>
  <c r="DZ109" i="2" s="1"/>
  <c r="EA109" i="2"/>
  <c r="EB109" i="2" s="1"/>
  <c r="AT110" i="2"/>
  <c r="BI110" i="2"/>
  <c r="BJ110" i="2"/>
  <c r="BK110" i="2"/>
  <c r="BL110" i="2"/>
  <c r="BM110" i="2"/>
  <c r="BN110" i="2"/>
  <c r="BO110" i="2"/>
  <c r="DF110" i="2"/>
  <c r="DJ110" i="2" s="1"/>
  <c r="DQ110" i="2"/>
  <c r="DR110" i="2" s="1"/>
  <c r="DS110" i="2" s="1"/>
  <c r="DU110" i="2"/>
  <c r="DV110" i="2" s="1"/>
  <c r="EC110" i="2" s="1"/>
  <c r="CR110" i="2" s="1"/>
  <c r="CT110" i="2" s="1"/>
  <c r="CY110" i="2" s="1"/>
  <c r="DW110" i="2"/>
  <c r="DX110" i="2" s="1"/>
  <c r="DY110" i="2"/>
  <c r="DZ110" i="2" s="1"/>
  <c r="EA110" i="2"/>
  <c r="EB110" i="2" s="1"/>
  <c r="AT111" i="2"/>
  <c r="BI111" i="2"/>
  <c r="BJ111" i="2"/>
  <c r="BK111" i="2"/>
  <c r="BL111" i="2"/>
  <c r="BM111" i="2"/>
  <c r="BN111" i="2"/>
  <c r="BO111" i="2"/>
  <c r="DF111" i="2"/>
  <c r="DJ111" i="2" s="1"/>
  <c r="DQ111" i="2"/>
  <c r="DR111" i="2" s="1"/>
  <c r="DS111" i="2" s="1"/>
  <c r="DU111" i="2"/>
  <c r="DV111" i="2" s="1"/>
  <c r="EC111" i="2" s="1"/>
  <c r="CR111" i="2" s="1"/>
  <c r="CT111" i="2" s="1"/>
  <c r="CY111" i="2" s="1"/>
  <c r="DW111" i="2"/>
  <c r="DX111" i="2" s="1"/>
  <c r="DY111" i="2"/>
  <c r="DZ111" i="2" s="1"/>
  <c r="EA111" i="2"/>
  <c r="EB111" i="2" s="1"/>
  <c r="AT112" i="2"/>
  <c r="BI112" i="2"/>
  <c r="BJ112" i="2"/>
  <c r="BK112" i="2"/>
  <c r="BL112" i="2"/>
  <c r="BM112" i="2"/>
  <c r="BN112" i="2"/>
  <c r="BO112" i="2"/>
  <c r="DF112" i="2"/>
  <c r="DJ112" i="2" s="1"/>
  <c r="DQ112" i="2"/>
  <c r="DR112" i="2" s="1"/>
  <c r="DS112" i="2" s="1"/>
  <c r="DU112" i="2"/>
  <c r="DV112" i="2" s="1"/>
  <c r="EC112" i="2" s="1"/>
  <c r="CR112" i="2" s="1"/>
  <c r="CT112" i="2" s="1"/>
  <c r="DN112" i="2" s="1"/>
  <c r="DO112" i="2" s="1"/>
  <c r="DW112" i="2"/>
  <c r="DX112" i="2" s="1"/>
  <c r="DY112" i="2"/>
  <c r="DZ112" i="2" s="1"/>
  <c r="EA112" i="2"/>
  <c r="EB112" i="2" s="1"/>
  <c r="AT113" i="2"/>
  <c r="BI113" i="2"/>
  <c r="BJ113" i="2"/>
  <c r="BK113" i="2"/>
  <c r="BL113" i="2"/>
  <c r="BM113" i="2"/>
  <c r="BN113" i="2"/>
  <c r="BO113" i="2"/>
  <c r="DF113" i="2"/>
  <c r="DJ113" i="2" s="1"/>
  <c r="DQ113" i="2"/>
  <c r="DR113" i="2" s="1"/>
  <c r="DS113" i="2" s="1"/>
  <c r="DU113" i="2"/>
  <c r="DV113" i="2" s="1"/>
  <c r="EC113" i="2" s="1"/>
  <c r="CR113" i="2" s="1"/>
  <c r="CT113" i="2" s="1"/>
  <c r="CY113" i="2" s="1"/>
  <c r="DW113" i="2"/>
  <c r="DX113" i="2" s="1"/>
  <c r="DY113" i="2"/>
  <c r="DZ113" i="2" s="1"/>
  <c r="EA113" i="2"/>
  <c r="EB113" i="2" s="1"/>
  <c r="AT114" i="2"/>
  <c r="BI114" i="2"/>
  <c r="BJ114" i="2"/>
  <c r="BK114" i="2"/>
  <c r="BL114" i="2"/>
  <c r="BM114" i="2"/>
  <c r="BN114" i="2"/>
  <c r="BO114" i="2"/>
  <c r="DF114" i="2"/>
  <c r="DJ114" i="2" s="1"/>
  <c r="DQ114" i="2"/>
  <c r="DR114" i="2" s="1"/>
  <c r="DS114" i="2" s="1"/>
  <c r="DU114" i="2"/>
  <c r="DV114" i="2" s="1"/>
  <c r="EC114" i="2" s="1"/>
  <c r="CR114" i="2" s="1"/>
  <c r="CT114" i="2" s="1"/>
  <c r="DB114" i="2" s="1"/>
  <c r="DW114" i="2"/>
  <c r="DX114" i="2" s="1"/>
  <c r="DY114" i="2"/>
  <c r="DZ114" i="2" s="1"/>
  <c r="EA114" i="2"/>
  <c r="EB114" i="2" s="1"/>
  <c r="E2" i="4"/>
  <c r="E3" i="4"/>
  <c r="E4" i="4"/>
  <c r="E5" i="4"/>
  <c r="E2" i="5"/>
  <c r="E3" i="5"/>
  <c r="E4" i="5"/>
  <c r="E5" i="5"/>
  <c r="E6" i="5"/>
  <c r="E7" i="5"/>
  <c r="E8" i="5"/>
  <c r="E9" i="5"/>
  <c r="E10" i="5"/>
  <c r="E11" i="5"/>
  <c r="E12" i="5"/>
  <c r="E13" i="5"/>
  <c r="E2" i="6"/>
  <c r="E3" i="6"/>
  <c r="E4" i="6"/>
  <c r="E5" i="6"/>
  <c r="D2" i="7"/>
  <c r="D3" i="7"/>
  <c r="D4" i="7"/>
  <c r="D5" i="7"/>
  <c r="D6" i="7"/>
  <c r="G2" i="8"/>
  <c r="G3" i="8"/>
  <c r="G4" i="8"/>
  <c r="G5" i="8"/>
  <c r="G6" i="8"/>
  <c r="G7" i="8"/>
  <c r="G8" i="8"/>
  <c r="G9" i="8"/>
  <c r="G10" i="8"/>
  <c r="G11" i="8"/>
  <c r="G12" i="8"/>
  <c r="G13" i="8"/>
  <c r="G14" i="8"/>
  <c r="G1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69" i="8"/>
  <c r="G70" i="8"/>
  <c r="G71" i="8"/>
  <c r="G72" i="8"/>
  <c r="G73" i="8"/>
  <c r="G74" i="8"/>
  <c r="G75" i="8"/>
  <c r="G76" i="8"/>
  <c r="G77" i="8"/>
  <c r="G78" i="8"/>
  <c r="G79" i="8"/>
  <c r="G80" i="8"/>
  <c r="G81" i="8"/>
  <c r="G82" i="8"/>
  <c r="G83" i="8"/>
  <c r="G84" i="8"/>
  <c r="G85" i="8"/>
  <c r="G86" i="8"/>
  <c r="G87" i="8"/>
  <c r="G88" i="8"/>
  <c r="G89" i="8"/>
  <c r="G90" i="8"/>
  <c r="G91" i="8"/>
  <c r="G92" i="8"/>
  <c r="G93" i="8"/>
  <c r="G94" i="8"/>
  <c r="G95" i="8"/>
  <c r="G96" i="8"/>
  <c r="G97" i="8"/>
  <c r="G98" i="8"/>
  <c r="G99" i="8"/>
  <c r="G100" i="8"/>
  <c r="G101" i="8"/>
  <c r="G102" i="8"/>
  <c r="G103" i="8"/>
  <c r="G104" i="8"/>
  <c r="G105" i="8"/>
  <c r="G106" i="8"/>
  <c r="G107" i="8"/>
  <c r="G108" i="8"/>
  <c r="G109" i="8"/>
  <c r="G110" i="8"/>
  <c r="G111" i="8"/>
  <c r="G112" i="8"/>
  <c r="G113" i="8"/>
  <c r="G114" i="8"/>
  <c r="G115" i="8"/>
  <c r="F2" i="9"/>
  <c r="F3" i="9"/>
  <c r="F4"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114" i="9"/>
  <c r="F115" i="9"/>
  <c r="F116" i="9"/>
  <c r="F117" i="9"/>
  <c r="F118" i="9"/>
  <c r="F119" i="9"/>
  <c r="F120" i="9"/>
  <c r="F121" i="9"/>
  <c r="F122" i="9"/>
  <c r="F123" i="9"/>
  <c r="F124" i="9"/>
  <c r="F125" i="9"/>
  <c r="F126" i="9"/>
  <c r="F127" i="9"/>
  <c r="F128" i="9"/>
  <c r="F129" i="9"/>
  <c r="F130" i="9"/>
  <c r="F131" i="9"/>
  <c r="F132" i="9"/>
  <c r="F133" i="9"/>
  <c r="F134" i="9"/>
  <c r="F135" i="9"/>
  <c r="F136" i="9"/>
  <c r="F137" i="9"/>
  <c r="F138" i="9"/>
  <c r="F139" i="9"/>
  <c r="F140" i="9"/>
  <c r="F141" i="9"/>
  <c r="F142" i="9"/>
  <c r="F143" i="9"/>
  <c r="F144" i="9"/>
  <c r="F145" i="9"/>
  <c r="F146" i="9"/>
  <c r="F147" i="9"/>
  <c r="F148" i="9"/>
  <c r="F149" i="9"/>
  <c r="F150" i="9"/>
  <c r="F151" i="9"/>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51" i="9"/>
  <c r="F352" i="9"/>
  <c r="F353" i="9"/>
  <c r="F354" i="9"/>
  <c r="F355" i="9"/>
  <c r="F356" i="9"/>
  <c r="F357" i="9"/>
  <c r="F358" i="9"/>
  <c r="F359" i="9"/>
  <c r="F360" i="9"/>
  <c r="F361" i="9"/>
  <c r="F362" i="9"/>
  <c r="F363" i="9"/>
  <c r="F364" i="9"/>
  <c r="F365" i="9"/>
  <c r="F366" i="9"/>
  <c r="F367" i="9"/>
  <c r="F368" i="9"/>
  <c r="F369" i="9"/>
  <c r="F370" i="9"/>
  <c r="F371" i="9"/>
  <c r="F372" i="9"/>
  <c r="F373" i="9"/>
  <c r="F374" i="9"/>
  <c r="F375" i="9"/>
  <c r="F376" i="9"/>
  <c r="F377" i="9"/>
  <c r="F378" i="9"/>
  <c r="F379" i="9"/>
  <c r="F380" i="9"/>
  <c r="F381" i="9"/>
  <c r="F382" i="9"/>
  <c r="F383" i="9"/>
  <c r="F384" i="9"/>
  <c r="F385" i="9"/>
  <c r="F386" i="9"/>
  <c r="F387" i="9"/>
  <c r="F388" i="9"/>
  <c r="F389" i="9"/>
  <c r="F390" i="9"/>
  <c r="F391" i="9"/>
  <c r="F392" i="9"/>
  <c r="F393" i="9"/>
  <c r="F394" i="9"/>
  <c r="F395" i="9"/>
  <c r="F396" i="9"/>
  <c r="F397" i="9"/>
  <c r="F398" i="9"/>
  <c r="F399" i="9"/>
  <c r="F400" i="9"/>
  <c r="F401" i="9"/>
  <c r="F402" i="9"/>
  <c r="F403" i="9"/>
  <c r="F404" i="9"/>
  <c r="F405" i="9"/>
  <c r="F406" i="9"/>
  <c r="F407" i="9"/>
  <c r="F408" i="9"/>
  <c r="F409" i="9"/>
  <c r="F410" i="9"/>
  <c r="F411" i="9"/>
  <c r="F412" i="9"/>
  <c r="F413" i="9"/>
  <c r="F414" i="9"/>
  <c r="F415" i="9"/>
  <c r="F416" i="9"/>
  <c r="F417" i="9"/>
  <c r="F418" i="9"/>
  <c r="F419" i="9"/>
  <c r="F420" i="9"/>
  <c r="F421" i="9"/>
  <c r="F422" i="9"/>
  <c r="F423" i="9"/>
  <c r="F424" i="9"/>
  <c r="F425" i="9"/>
  <c r="F426" i="9"/>
  <c r="F427" i="9"/>
  <c r="F428" i="9"/>
  <c r="F429" i="9"/>
  <c r="F430" i="9"/>
  <c r="F431" i="9"/>
  <c r="F432" i="9"/>
  <c r="F433" i="9"/>
  <c r="F434" i="9"/>
  <c r="F435" i="9"/>
  <c r="F436" i="9"/>
  <c r="F437" i="9"/>
  <c r="F438" i="9"/>
  <c r="F439" i="9"/>
  <c r="F440" i="9"/>
  <c r="F441" i="9"/>
  <c r="F442" i="9"/>
  <c r="F443" i="9"/>
  <c r="F444" i="9"/>
  <c r="F445" i="9"/>
  <c r="F446" i="9"/>
  <c r="F447" i="9"/>
  <c r="F448" i="9"/>
  <c r="F449" i="9"/>
  <c r="F450" i="9"/>
  <c r="F451" i="9"/>
  <c r="F452" i="9"/>
  <c r="F453" i="9"/>
  <c r="F454" i="9"/>
  <c r="F455" i="9"/>
  <c r="F456" i="9"/>
  <c r="F457" i="9"/>
  <c r="F458" i="9"/>
  <c r="F459" i="9"/>
  <c r="F460" i="9"/>
  <c r="F461" i="9"/>
  <c r="F462" i="9"/>
  <c r="F463" i="9"/>
  <c r="F464" i="9"/>
  <c r="F465" i="9"/>
  <c r="F466" i="9"/>
  <c r="F467" i="9"/>
  <c r="F468" i="9"/>
  <c r="F469" i="9"/>
  <c r="F470" i="9"/>
  <c r="F471" i="9"/>
  <c r="F472" i="9"/>
  <c r="F473" i="9"/>
  <c r="F474" i="9"/>
  <c r="F475" i="9"/>
  <c r="F476" i="9"/>
  <c r="F477" i="9"/>
  <c r="F478" i="9"/>
  <c r="F479" i="9"/>
  <c r="F480" i="9"/>
  <c r="F481" i="9"/>
  <c r="F482" i="9"/>
  <c r="F483" i="9"/>
  <c r="F484" i="9"/>
  <c r="F485" i="9"/>
  <c r="F486" i="9"/>
  <c r="F487" i="9"/>
  <c r="F488" i="9"/>
  <c r="F489" i="9"/>
  <c r="F490" i="9"/>
  <c r="F491" i="9"/>
  <c r="F492" i="9"/>
  <c r="F493" i="9"/>
  <c r="F494" i="9"/>
  <c r="F495" i="9"/>
  <c r="F496" i="9"/>
  <c r="F497" i="9"/>
  <c r="F498" i="9"/>
  <c r="F499" i="9"/>
  <c r="F500" i="9"/>
  <c r="F501" i="9"/>
  <c r="F502" i="9"/>
  <c r="F503" i="9"/>
  <c r="F504" i="9"/>
  <c r="F505" i="9"/>
  <c r="F506" i="9"/>
  <c r="F507" i="9"/>
  <c r="F508" i="9"/>
  <c r="F509" i="9"/>
  <c r="F510" i="9"/>
  <c r="F511" i="9"/>
  <c r="F512" i="9"/>
  <c r="F513" i="9"/>
  <c r="F514" i="9"/>
  <c r="F515" i="9"/>
  <c r="F516" i="9"/>
  <c r="F517" i="9"/>
  <c r="F518" i="9"/>
  <c r="F519" i="9"/>
  <c r="F520" i="9"/>
  <c r="F521" i="9"/>
  <c r="F522" i="9"/>
  <c r="F523" i="9"/>
  <c r="F524" i="9"/>
  <c r="F525" i="9"/>
  <c r="F526" i="9"/>
  <c r="F527" i="9"/>
  <c r="F528" i="9"/>
  <c r="F529" i="9"/>
  <c r="F530" i="9"/>
  <c r="F531" i="9"/>
  <c r="F532" i="9"/>
  <c r="F533" i="9"/>
  <c r="F534" i="9"/>
  <c r="F535" i="9"/>
  <c r="F536" i="9"/>
  <c r="F537" i="9"/>
  <c r="F538" i="9"/>
  <c r="F539" i="9"/>
  <c r="F540" i="9"/>
  <c r="F541" i="9"/>
  <c r="F542" i="9"/>
  <c r="F543" i="9"/>
  <c r="F544" i="9"/>
  <c r="F545" i="9"/>
  <c r="F546" i="9"/>
  <c r="F547" i="9"/>
  <c r="F548" i="9"/>
  <c r="F549" i="9"/>
  <c r="F550" i="9"/>
  <c r="F551" i="9"/>
  <c r="F552" i="9"/>
  <c r="F553" i="9"/>
  <c r="F554" i="9"/>
  <c r="F555" i="9"/>
  <c r="F556" i="9"/>
  <c r="F557" i="9"/>
  <c r="F558" i="9"/>
  <c r="F559" i="9"/>
  <c r="F560" i="9"/>
  <c r="F561" i="9"/>
  <c r="F562" i="9"/>
  <c r="F563" i="9"/>
  <c r="F564" i="9"/>
  <c r="F565" i="9"/>
  <c r="F566" i="9"/>
  <c r="F567" i="9"/>
  <c r="F568" i="9"/>
  <c r="F569" i="9"/>
  <c r="F570" i="9"/>
  <c r="F571" i="9"/>
  <c r="F572" i="9"/>
  <c r="F573" i="9"/>
  <c r="F574" i="9"/>
  <c r="F575" i="9"/>
  <c r="F576" i="9"/>
  <c r="F577" i="9"/>
  <c r="F578" i="9"/>
  <c r="F579" i="9"/>
  <c r="F580" i="9"/>
  <c r="F581" i="9"/>
  <c r="F582" i="9"/>
  <c r="F583" i="9"/>
  <c r="F584" i="9"/>
  <c r="F585" i="9"/>
  <c r="F586" i="9"/>
  <c r="F587" i="9"/>
  <c r="F588" i="9"/>
  <c r="F589" i="9"/>
  <c r="F590" i="9"/>
  <c r="F591" i="9"/>
  <c r="F592" i="9"/>
  <c r="F593" i="9"/>
  <c r="F594" i="9"/>
  <c r="F595" i="9"/>
  <c r="F596" i="9"/>
  <c r="F597" i="9"/>
  <c r="F598" i="9"/>
  <c r="F599" i="9"/>
  <c r="F600" i="9"/>
  <c r="F601" i="9"/>
  <c r="F602" i="9"/>
  <c r="F603" i="9"/>
  <c r="F604" i="9"/>
  <c r="F605" i="9"/>
  <c r="F606" i="9"/>
  <c r="F607" i="9"/>
  <c r="F608" i="9"/>
  <c r="F609" i="9"/>
  <c r="F610" i="9"/>
  <c r="F611" i="9"/>
  <c r="F612" i="9"/>
  <c r="F613" i="9"/>
  <c r="F614" i="9"/>
  <c r="F615" i="9"/>
  <c r="F616" i="9"/>
  <c r="F617" i="9"/>
  <c r="F618" i="9"/>
  <c r="F619" i="9"/>
  <c r="F620" i="9"/>
  <c r="F621" i="9"/>
  <c r="F622" i="9"/>
  <c r="F623" i="9"/>
  <c r="F624" i="9"/>
  <c r="F625" i="9"/>
  <c r="F626" i="9"/>
  <c r="F627" i="9"/>
  <c r="F628" i="9"/>
  <c r="F629" i="9"/>
  <c r="F630" i="9"/>
  <c r="F631" i="9"/>
  <c r="F632" i="9"/>
  <c r="F633" i="9"/>
  <c r="F634" i="9"/>
  <c r="F635" i="9"/>
  <c r="F636" i="9"/>
  <c r="F637" i="9"/>
  <c r="F638" i="9"/>
  <c r="F639" i="9"/>
  <c r="F640" i="9"/>
  <c r="F641" i="9"/>
  <c r="F642" i="9"/>
  <c r="F643" i="9"/>
  <c r="F644" i="9"/>
  <c r="F645" i="9"/>
  <c r="F646" i="9"/>
  <c r="F647" i="9"/>
  <c r="F648" i="9"/>
  <c r="F649" i="9"/>
  <c r="F650" i="9"/>
  <c r="F651" i="9"/>
  <c r="F652" i="9"/>
  <c r="F653" i="9"/>
  <c r="F654" i="9"/>
  <c r="F655" i="9"/>
  <c r="F656" i="9"/>
  <c r="F657" i="9"/>
  <c r="F658" i="9"/>
  <c r="F659" i="9"/>
  <c r="F660" i="9"/>
  <c r="F661" i="9"/>
  <c r="F662" i="9"/>
  <c r="F663" i="9"/>
  <c r="F664" i="9"/>
  <c r="F665" i="9"/>
  <c r="F666" i="9"/>
  <c r="F667" i="9"/>
  <c r="F668" i="9"/>
  <c r="F669" i="9"/>
  <c r="F670" i="9"/>
  <c r="F671" i="9"/>
  <c r="F672" i="9"/>
  <c r="F673" i="9"/>
  <c r="F674" i="9"/>
  <c r="F675" i="9"/>
  <c r="F676" i="9"/>
  <c r="F677" i="9"/>
  <c r="F678" i="9"/>
  <c r="F679" i="9"/>
  <c r="F680" i="9"/>
  <c r="F681" i="9"/>
  <c r="F682" i="9"/>
  <c r="F683" i="9"/>
  <c r="F684" i="9"/>
  <c r="F685" i="9"/>
  <c r="F686" i="9"/>
  <c r="F687" i="9"/>
  <c r="F688" i="9"/>
  <c r="F689" i="9"/>
  <c r="F690" i="9"/>
  <c r="F691" i="9"/>
  <c r="F692" i="9"/>
  <c r="F693" i="9"/>
  <c r="F694" i="9"/>
  <c r="F695" i="9"/>
  <c r="F696" i="9"/>
  <c r="F697" i="9"/>
  <c r="F698" i="9"/>
  <c r="F699" i="9"/>
  <c r="F700" i="9"/>
  <c r="F701" i="9"/>
  <c r="F702" i="9"/>
  <c r="F703" i="9"/>
  <c r="F704" i="9"/>
  <c r="F705" i="9"/>
  <c r="F706" i="9"/>
  <c r="F707" i="9"/>
  <c r="F708" i="9"/>
  <c r="F709" i="9"/>
  <c r="F710" i="9"/>
  <c r="F711" i="9"/>
  <c r="F712" i="9"/>
  <c r="F713" i="9"/>
  <c r="F714" i="9"/>
  <c r="F715" i="9"/>
  <c r="F716" i="9"/>
  <c r="F717" i="9"/>
  <c r="F718" i="9"/>
  <c r="F719" i="9"/>
  <c r="F720" i="9"/>
  <c r="F721" i="9"/>
  <c r="F722" i="9"/>
  <c r="F723" i="9"/>
  <c r="F724" i="9"/>
  <c r="F725" i="9"/>
  <c r="F726" i="9"/>
  <c r="F727" i="9"/>
  <c r="F728" i="9"/>
  <c r="F729" i="9"/>
  <c r="F730" i="9"/>
  <c r="F731" i="9"/>
  <c r="F732" i="9"/>
  <c r="F733" i="9"/>
  <c r="F734" i="9"/>
  <c r="F735" i="9"/>
  <c r="F736" i="9"/>
  <c r="F737" i="9"/>
  <c r="F738" i="9"/>
  <c r="F739" i="9"/>
  <c r="F740" i="9"/>
  <c r="F741" i="9"/>
  <c r="F742" i="9"/>
  <c r="F743" i="9"/>
  <c r="F744" i="9"/>
  <c r="F745" i="9"/>
  <c r="F746" i="9"/>
  <c r="F747" i="9"/>
  <c r="F748" i="9"/>
  <c r="F749" i="9"/>
  <c r="F750" i="9"/>
  <c r="F751" i="9"/>
  <c r="F752" i="9"/>
  <c r="F753" i="9"/>
  <c r="F754" i="9"/>
  <c r="F755" i="9"/>
  <c r="F756" i="9"/>
  <c r="F757" i="9"/>
  <c r="F758" i="9"/>
  <c r="F759" i="9"/>
  <c r="F760" i="9"/>
  <c r="F761" i="9"/>
  <c r="F762" i="9"/>
  <c r="F763" i="9"/>
  <c r="F764" i="9"/>
  <c r="F765" i="9"/>
  <c r="F766" i="9"/>
  <c r="F767" i="9"/>
  <c r="F768" i="9"/>
  <c r="F769" i="9"/>
  <c r="F770" i="9"/>
  <c r="F771" i="9"/>
  <c r="F772" i="9"/>
  <c r="F773" i="9"/>
  <c r="F774" i="9"/>
  <c r="F775" i="9"/>
  <c r="F776" i="9"/>
  <c r="F777" i="9"/>
  <c r="F778" i="9"/>
  <c r="F779" i="9"/>
  <c r="F780" i="9"/>
  <c r="F781" i="9"/>
  <c r="F782" i="9"/>
  <c r="F783" i="9"/>
  <c r="F784" i="9"/>
  <c r="F785" i="9"/>
  <c r="F786" i="9"/>
  <c r="F787" i="9"/>
  <c r="F788" i="9"/>
  <c r="F789" i="9"/>
  <c r="F790" i="9"/>
  <c r="F791" i="9"/>
  <c r="F792" i="9"/>
  <c r="F793" i="9"/>
  <c r="F794" i="9"/>
  <c r="F795" i="9"/>
  <c r="F796" i="9"/>
  <c r="F797" i="9"/>
  <c r="F798" i="9"/>
  <c r="F799" i="9"/>
  <c r="F800" i="9"/>
  <c r="F801" i="9"/>
  <c r="F802" i="9"/>
  <c r="F803" i="9"/>
  <c r="F804" i="9"/>
  <c r="F805" i="9"/>
  <c r="F806" i="9"/>
  <c r="F807" i="9"/>
  <c r="F808" i="9"/>
  <c r="F809" i="9"/>
  <c r="F810" i="9"/>
  <c r="F811" i="9"/>
  <c r="F812" i="9"/>
  <c r="F813" i="9"/>
  <c r="F814" i="9"/>
  <c r="F815" i="9"/>
  <c r="F816" i="9"/>
  <c r="F817" i="9"/>
  <c r="F818" i="9"/>
  <c r="F819" i="9"/>
  <c r="F820" i="9"/>
  <c r="F821" i="9"/>
  <c r="F822" i="9"/>
  <c r="F823" i="9"/>
  <c r="F824" i="9"/>
  <c r="F825" i="9"/>
  <c r="F826" i="9"/>
  <c r="F827" i="9"/>
  <c r="F828" i="9"/>
  <c r="F829" i="9"/>
  <c r="F830" i="9"/>
  <c r="F831" i="9"/>
  <c r="F832" i="9"/>
  <c r="F833" i="9"/>
  <c r="F834" i="9"/>
  <c r="F835" i="9"/>
  <c r="F836" i="9"/>
  <c r="F837" i="9"/>
  <c r="F838" i="9"/>
  <c r="F839" i="9"/>
  <c r="F840" i="9"/>
  <c r="F841" i="9"/>
  <c r="F842" i="9"/>
  <c r="F843" i="9"/>
  <c r="F844" i="9"/>
  <c r="F845" i="9"/>
  <c r="F846" i="9"/>
  <c r="F847" i="9"/>
  <c r="F848" i="9"/>
  <c r="F849" i="9"/>
  <c r="F850" i="9"/>
  <c r="F851" i="9"/>
  <c r="F852" i="9"/>
  <c r="F853" i="9"/>
  <c r="F854" i="9"/>
  <c r="F855" i="9"/>
  <c r="F856" i="9"/>
  <c r="F857" i="9"/>
  <c r="F858" i="9"/>
  <c r="F859" i="9"/>
  <c r="F860" i="9"/>
  <c r="F861" i="9"/>
  <c r="F862" i="9"/>
  <c r="F863" i="9"/>
  <c r="F864" i="9"/>
  <c r="F865" i="9"/>
  <c r="F866" i="9"/>
  <c r="F867" i="9"/>
  <c r="F868" i="9"/>
  <c r="F869" i="9"/>
  <c r="F870" i="9"/>
  <c r="F871" i="9"/>
  <c r="F872" i="9"/>
  <c r="F873" i="9"/>
  <c r="F874" i="9"/>
  <c r="F875" i="9"/>
  <c r="F876" i="9"/>
  <c r="F877" i="9"/>
  <c r="F878" i="9"/>
  <c r="F879" i="9"/>
  <c r="F880" i="9"/>
  <c r="F881" i="9"/>
  <c r="F882" i="9"/>
  <c r="F883" i="9"/>
  <c r="F884" i="9"/>
  <c r="F885" i="9"/>
  <c r="F886" i="9"/>
  <c r="F887" i="9"/>
  <c r="F888" i="9"/>
  <c r="F889" i="9"/>
  <c r="F890" i="9"/>
  <c r="F891" i="9"/>
  <c r="F892" i="9"/>
  <c r="F893" i="9"/>
  <c r="F894" i="9"/>
  <c r="F895" i="9"/>
  <c r="F896" i="9"/>
  <c r="F897" i="9"/>
  <c r="F898" i="9"/>
  <c r="F899" i="9"/>
  <c r="F900" i="9"/>
  <c r="F901" i="9"/>
  <c r="F902" i="9"/>
  <c r="F903" i="9"/>
  <c r="F904" i="9"/>
  <c r="F905" i="9"/>
  <c r="F906" i="9"/>
  <c r="F907" i="9"/>
  <c r="F908" i="9"/>
  <c r="F909" i="9"/>
  <c r="F910" i="9"/>
  <c r="F911" i="9"/>
  <c r="F912" i="9"/>
  <c r="F913" i="9"/>
  <c r="F914" i="9"/>
  <c r="F915" i="9"/>
  <c r="F916" i="9"/>
  <c r="F917" i="9"/>
  <c r="F918" i="9"/>
  <c r="F919" i="9"/>
  <c r="F920" i="9"/>
  <c r="F921" i="9"/>
  <c r="F922" i="9"/>
  <c r="F923" i="9"/>
  <c r="F924" i="9"/>
  <c r="F925" i="9"/>
  <c r="F926" i="9"/>
  <c r="F927" i="9"/>
  <c r="F928" i="9"/>
  <c r="F929" i="9"/>
  <c r="F930" i="9"/>
  <c r="F931" i="9"/>
  <c r="F932" i="9"/>
  <c r="F933" i="9"/>
  <c r="F934" i="9"/>
  <c r="F935" i="9"/>
  <c r="F936" i="9"/>
  <c r="F937" i="9"/>
  <c r="F938" i="9"/>
  <c r="F939" i="9"/>
  <c r="F940" i="9"/>
  <c r="F941" i="9"/>
  <c r="F942" i="9"/>
  <c r="F943" i="9"/>
  <c r="F944" i="9"/>
  <c r="F945" i="9"/>
  <c r="F946" i="9"/>
  <c r="F947" i="9"/>
  <c r="F948" i="9"/>
  <c r="F949" i="9"/>
  <c r="F950" i="9"/>
  <c r="F951" i="9"/>
  <c r="F952" i="9"/>
  <c r="F953" i="9"/>
  <c r="F954" i="9"/>
  <c r="F955" i="9"/>
  <c r="F956" i="9"/>
  <c r="F957" i="9"/>
  <c r="F958" i="9"/>
  <c r="F959" i="9"/>
  <c r="F960" i="9"/>
  <c r="F961" i="9"/>
  <c r="F962" i="9"/>
  <c r="F963" i="9"/>
  <c r="F964" i="9"/>
  <c r="F965" i="9"/>
  <c r="F966" i="9"/>
  <c r="F967" i="9"/>
  <c r="F968" i="9"/>
  <c r="F969" i="9"/>
  <c r="F970" i="9"/>
  <c r="F971" i="9"/>
  <c r="F972" i="9"/>
  <c r="F973" i="9"/>
  <c r="F974" i="9"/>
  <c r="F975" i="9"/>
  <c r="F976" i="9"/>
  <c r="F977" i="9"/>
  <c r="F978" i="9"/>
  <c r="F979" i="9"/>
  <c r="F980" i="9"/>
  <c r="F981" i="9"/>
  <c r="F982" i="9"/>
  <c r="F983" i="9"/>
  <c r="F984" i="9"/>
  <c r="F985" i="9"/>
  <c r="F986" i="9"/>
  <c r="F987" i="9"/>
  <c r="F988" i="9"/>
  <c r="F989" i="9"/>
  <c r="F990" i="9"/>
  <c r="F991" i="9"/>
  <c r="F992" i="9"/>
  <c r="F993" i="9"/>
  <c r="F994" i="9"/>
  <c r="F995" i="9"/>
  <c r="F996" i="9"/>
  <c r="F997" i="9"/>
  <c r="F998" i="9"/>
  <c r="F999" i="9"/>
  <c r="F1000" i="9"/>
  <c r="F1001" i="9"/>
  <c r="F1002" i="9"/>
  <c r="F1003" i="9"/>
  <c r="F1004" i="9"/>
  <c r="F1005" i="9"/>
  <c r="F1006" i="9"/>
  <c r="F1007" i="9"/>
  <c r="F1008" i="9"/>
  <c r="F1009" i="9"/>
  <c r="F1010" i="9"/>
  <c r="F1011" i="9"/>
  <c r="F1012" i="9"/>
  <c r="F1013" i="9"/>
  <c r="F1014" i="9"/>
  <c r="F1015" i="9"/>
  <c r="F1016" i="9"/>
  <c r="F1017" i="9"/>
  <c r="F1018" i="9"/>
  <c r="F1019" i="9"/>
  <c r="F1020" i="9"/>
  <c r="F1021" i="9"/>
  <c r="F1022" i="9"/>
  <c r="F1023" i="9"/>
  <c r="F1024" i="9"/>
  <c r="F1025" i="9"/>
  <c r="F1026" i="9"/>
  <c r="F1027" i="9"/>
  <c r="F1028" i="9"/>
  <c r="F1029" i="9"/>
  <c r="F1030" i="9"/>
  <c r="F1031" i="9"/>
  <c r="F1032" i="9"/>
  <c r="F1033" i="9"/>
  <c r="F1034" i="9"/>
  <c r="F1035" i="9"/>
  <c r="F1036" i="9"/>
  <c r="F1037" i="9"/>
  <c r="F1038" i="9"/>
  <c r="F1039" i="9"/>
  <c r="F1040" i="9"/>
  <c r="F1041" i="9"/>
  <c r="F1042" i="9"/>
  <c r="F1043" i="9"/>
  <c r="F1044" i="9"/>
  <c r="F1045" i="9"/>
  <c r="F1046" i="9"/>
  <c r="F1047" i="9"/>
  <c r="F1048" i="9"/>
  <c r="F1049" i="9"/>
  <c r="F1050" i="9"/>
  <c r="F1051" i="9"/>
  <c r="F1052" i="9"/>
  <c r="F1053" i="9"/>
  <c r="F1054" i="9"/>
  <c r="F1055" i="9"/>
  <c r="F1056" i="9"/>
  <c r="F1057" i="9"/>
  <c r="F1058" i="9"/>
  <c r="F1059" i="9"/>
  <c r="F1060" i="9"/>
  <c r="F1061" i="9"/>
  <c r="F1062" i="9"/>
  <c r="F1063" i="9"/>
  <c r="F1064" i="9"/>
  <c r="F1065" i="9"/>
  <c r="F1066" i="9"/>
  <c r="F1067" i="9"/>
  <c r="F1068" i="9"/>
  <c r="G2" i="10"/>
  <c r="G3" i="10"/>
  <c r="G4" i="10"/>
  <c r="G5" i="10"/>
  <c r="G6" i="10"/>
  <c r="G7" i="10"/>
  <c r="G8" i="10"/>
  <c r="G9" i="10"/>
  <c r="G10" i="10"/>
  <c r="G11" i="10"/>
  <c r="G12" i="10"/>
  <c r="G13" i="10"/>
  <c r="G14" i="10"/>
  <c r="G15" i="10"/>
  <c r="G16" i="10"/>
  <c r="G17" i="10"/>
  <c r="G18" i="10"/>
  <c r="G19" i="10"/>
  <c r="G20" i="10"/>
  <c r="G21" i="10"/>
  <c r="G22" i="10"/>
  <c r="G23" i="10"/>
  <c r="G24" i="10"/>
  <c r="G25" i="10"/>
  <c r="G26" i="10"/>
  <c r="G27" i="10"/>
  <c r="G28" i="10"/>
  <c r="G29" i="10"/>
  <c r="G30" i="10"/>
  <c r="G31" i="10"/>
  <c r="G32" i="10"/>
  <c r="G33" i="10"/>
  <c r="G34" i="10"/>
  <c r="G35" i="10"/>
  <c r="G36" i="10"/>
  <c r="G37" i="10"/>
  <c r="G38" i="10"/>
  <c r="G39" i="10"/>
  <c r="G40" i="10"/>
  <c r="G41" i="10"/>
  <c r="G42" i="10"/>
  <c r="G43" i="10"/>
  <c r="G44" i="10"/>
  <c r="G45" i="10"/>
  <c r="G46" i="10"/>
  <c r="G47" i="10"/>
  <c r="G48" i="10"/>
  <c r="G49" i="10"/>
  <c r="G50" i="10"/>
  <c r="G51" i="10"/>
  <c r="G52" i="10"/>
  <c r="G53" i="10"/>
  <c r="G54" i="10"/>
  <c r="G55" i="10"/>
  <c r="G56" i="10"/>
  <c r="G57" i="10"/>
  <c r="G58" i="10"/>
  <c r="G59" i="10"/>
  <c r="G60" i="10"/>
  <c r="G61" i="10"/>
  <c r="G62" i="10"/>
  <c r="G63" i="10"/>
  <c r="G64" i="10"/>
  <c r="G65" i="10"/>
  <c r="G66" i="10"/>
  <c r="G67" i="10"/>
  <c r="G68" i="10"/>
  <c r="G69" i="10"/>
  <c r="G70" i="10"/>
  <c r="G71" i="10"/>
  <c r="G72" i="10"/>
  <c r="G73" i="10"/>
  <c r="G74" i="10"/>
  <c r="G75" i="10"/>
  <c r="G76" i="10"/>
  <c r="G77" i="10"/>
  <c r="G78" i="10"/>
  <c r="G79" i="10"/>
  <c r="G80" i="10"/>
  <c r="G81" i="10"/>
  <c r="G82" i="10"/>
  <c r="G83" i="10"/>
  <c r="G84" i="10"/>
  <c r="G85" i="10"/>
  <c r="G86" i="10"/>
  <c r="G87" i="10"/>
  <c r="G88" i="10"/>
  <c r="G89" i="10"/>
  <c r="G90" i="10"/>
  <c r="G91" i="10"/>
  <c r="G92" i="10"/>
  <c r="G93" i="10"/>
  <c r="G94" i="10"/>
  <c r="G95" i="10"/>
  <c r="G96" i="10"/>
  <c r="G97" i="10"/>
  <c r="G98" i="10"/>
  <c r="G99" i="10"/>
  <c r="G100" i="10"/>
  <c r="G101" i="10"/>
  <c r="G102" i="10"/>
  <c r="G103" i="10"/>
  <c r="G104" i="10"/>
  <c r="G105" i="10"/>
  <c r="G106" i="10"/>
  <c r="G107" i="10"/>
  <c r="G108" i="10"/>
  <c r="G109" i="10"/>
  <c r="G110" i="10"/>
  <c r="G111" i="10"/>
  <c r="G112" i="10"/>
  <c r="G113" i="10"/>
  <c r="G114" i="10"/>
  <c r="G115" i="10"/>
  <c r="G116" i="10"/>
  <c r="G117" i="10"/>
  <c r="G118" i="10"/>
  <c r="G119" i="10"/>
  <c r="G120" i="10"/>
  <c r="G121" i="10"/>
  <c r="G122" i="10"/>
  <c r="G123" i="10"/>
  <c r="G124" i="10"/>
  <c r="G125" i="10"/>
  <c r="G126" i="10"/>
  <c r="G127" i="10"/>
  <c r="G128" i="10"/>
  <c r="G129" i="10"/>
  <c r="G130" i="10"/>
  <c r="G131" i="10"/>
  <c r="G132" i="10"/>
  <c r="G133" i="10"/>
  <c r="G134" i="10"/>
  <c r="G135" i="10"/>
  <c r="G136" i="10"/>
  <c r="G137" i="10"/>
  <c r="G138" i="10"/>
  <c r="G139" i="10"/>
  <c r="G140" i="10"/>
  <c r="G141" i="10"/>
  <c r="G142" i="10"/>
  <c r="G143" i="10"/>
  <c r="G144" i="10"/>
  <c r="G145" i="10"/>
  <c r="G146" i="10"/>
  <c r="G147" i="10"/>
  <c r="G148" i="10"/>
  <c r="G149" i="10"/>
  <c r="G150" i="10"/>
  <c r="G151" i="10"/>
  <c r="G152" i="10"/>
  <c r="G153" i="10"/>
  <c r="G154" i="10"/>
  <c r="G155" i="10"/>
  <c r="G156" i="10"/>
  <c r="G157" i="10"/>
  <c r="G158" i="10"/>
  <c r="G159" i="10"/>
  <c r="G160" i="10"/>
  <c r="G161" i="10"/>
  <c r="G162" i="10"/>
  <c r="G163" i="10"/>
  <c r="G164" i="10"/>
  <c r="G165" i="10"/>
  <c r="G166" i="10"/>
  <c r="G167" i="10"/>
  <c r="G168" i="10"/>
  <c r="G169" i="10"/>
  <c r="G170" i="10"/>
  <c r="G171" i="10"/>
  <c r="G172" i="10"/>
  <c r="G173" i="10"/>
  <c r="G174" i="10"/>
  <c r="G175" i="10"/>
  <c r="G176" i="10"/>
  <c r="G177" i="10"/>
  <c r="G178" i="10"/>
  <c r="G179" i="10"/>
  <c r="G180" i="10"/>
  <c r="G181" i="10"/>
  <c r="G182" i="10"/>
  <c r="G183" i="10"/>
  <c r="G184" i="10"/>
  <c r="G185" i="10"/>
  <c r="G186" i="10"/>
  <c r="G187" i="10"/>
  <c r="G188" i="10"/>
  <c r="G189" i="10"/>
  <c r="G190" i="10"/>
  <c r="G191" i="10"/>
  <c r="G192" i="10"/>
  <c r="G193" i="10"/>
  <c r="G194" i="10"/>
  <c r="G195" i="10"/>
  <c r="G196" i="10"/>
  <c r="G197" i="10"/>
  <c r="G198" i="10"/>
  <c r="G199" i="10"/>
  <c r="G200" i="10"/>
  <c r="G201" i="10"/>
  <c r="G202" i="10"/>
  <c r="G203" i="10"/>
  <c r="G204" i="10"/>
  <c r="G205" i="10"/>
  <c r="G206" i="10"/>
  <c r="G207" i="10"/>
  <c r="G208" i="10"/>
  <c r="G209" i="10"/>
  <c r="G210" i="10"/>
  <c r="G211" i="10"/>
  <c r="G212" i="10"/>
  <c r="G213" i="10"/>
  <c r="G214" i="10"/>
  <c r="G215" i="10"/>
  <c r="G216" i="10"/>
  <c r="G217" i="10"/>
  <c r="G218" i="10"/>
  <c r="G219" i="10"/>
  <c r="G220" i="10"/>
  <c r="G221" i="10"/>
  <c r="G222" i="10"/>
  <c r="G223" i="10"/>
  <c r="G224" i="10"/>
  <c r="G225" i="10"/>
  <c r="G226" i="10"/>
  <c r="G227" i="10"/>
  <c r="G228" i="10"/>
  <c r="G229" i="10"/>
  <c r="G230" i="10"/>
  <c r="G231" i="10"/>
  <c r="G232" i="10"/>
  <c r="G233" i="10"/>
  <c r="G234" i="10"/>
  <c r="G235" i="10"/>
  <c r="G236" i="10"/>
  <c r="G237" i="10"/>
  <c r="G238" i="10"/>
  <c r="G239" i="10"/>
  <c r="G240" i="10"/>
  <c r="G241" i="10"/>
  <c r="G242" i="10"/>
  <c r="G243" i="10"/>
  <c r="G244" i="10"/>
  <c r="G245" i="10"/>
  <c r="G246" i="10"/>
  <c r="G247" i="10"/>
  <c r="G248" i="10"/>
  <c r="G249" i="10"/>
  <c r="G250" i="10"/>
  <c r="G251" i="10"/>
  <c r="G252" i="10"/>
  <c r="G253" i="10"/>
  <c r="G254" i="10"/>
  <c r="G255" i="10"/>
  <c r="G256" i="10"/>
  <c r="G257" i="10"/>
  <c r="G258" i="10"/>
  <c r="G259" i="10"/>
  <c r="G260" i="10"/>
  <c r="G261" i="10"/>
  <c r="G262" i="10"/>
  <c r="G263" i="10"/>
  <c r="G264" i="10"/>
  <c r="G265" i="10"/>
  <c r="G266" i="10"/>
  <c r="G267" i="10"/>
  <c r="G268" i="10"/>
  <c r="G269" i="10"/>
  <c r="G270" i="10"/>
  <c r="G271" i="10"/>
  <c r="G272" i="10"/>
  <c r="G273" i="10"/>
  <c r="G274" i="10"/>
  <c r="G275" i="10"/>
  <c r="G276" i="10"/>
  <c r="G277" i="10"/>
  <c r="G278" i="10"/>
  <c r="G279" i="10"/>
  <c r="G280" i="10"/>
  <c r="G281" i="10"/>
  <c r="G282" i="10"/>
  <c r="G283" i="10"/>
  <c r="G284" i="10"/>
  <c r="G285" i="10"/>
  <c r="G286" i="10"/>
  <c r="G287" i="10"/>
  <c r="G288" i="10"/>
  <c r="G289" i="10"/>
  <c r="G290" i="10"/>
  <c r="G291" i="10"/>
  <c r="G292" i="10"/>
  <c r="G293" i="10"/>
  <c r="G294" i="10"/>
  <c r="G295" i="10"/>
  <c r="G296" i="10"/>
  <c r="G297" i="10"/>
  <c r="G298" i="10"/>
  <c r="G299" i="10"/>
  <c r="G300" i="10"/>
  <c r="G301" i="10"/>
  <c r="G302" i="10"/>
  <c r="G303" i="10"/>
  <c r="G304" i="10"/>
  <c r="G305" i="10"/>
  <c r="G306" i="10"/>
  <c r="G307" i="10"/>
  <c r="G308" i="10"/>
  <c r="G309" i="10"/>
  <c r="G310" i="10"/>
  <c r="G311" i="10"/>
  <c r="G312" i="10"/>
  <c r="G313" i="10"/>
  <c r="G314" i="10"/>
  <c r="G315" i="10"/>
  <c r="G316" i="10"/>
  <c r="G317" i="10"/>
  <c r="G318" i="10"/>
  <c r="G319" i="10"/>
  <c r="G320" i="10"/>
  <c r="G321" i="10"/>
  <c r="G322" i="10"/>
  <c r="G323" i="10"/>
  <c r="G324" i="10"/>
  <c r="G325" i="10"/>
  <c r="G326" i="10"/>
  <c r="G327" i="10"/>
  <c r="G328" i="10"/>
  <c r="G329" i="10"/>
  <c r="G330" i="10"/>
  <c r="G331" i="10"/>
  <c r="G332" i="10"/>
  <c r="G333" i="10"/>
  <c r="G334" i="10"/>
  <c r="G335" i="10"/>
  <c r="G336" i="10"/>
  <c r="G337" i="10"/>
  <c r="G338" i="10"/>
  <c r="G339" i="10"/>
  <c r="G340" i="10"/>
  <c r="G341" i="10"/>
  <c r="G342" i="10"/>
  <c r="G343" i="10"/>
  <c r="G344" i="10"/>
  <c r="G345" i="10"/>
  <c r="G346" i="10"/>
  <c r="G347" i="10"/>
  <c r="G348" i="10"/>
  <c r="G349" i="10"/>
  <c r="G350" i="10"/>
  <c r="G351" i="10"/>
  <c r="G352" i="10"/>
  <c r="G353" i="10"/>
  <c r="G354" i="10"/>
  <c r="G355" i="10"/>
  <c r="G356" i="10"/>
  <c r="G357" i="10"/>
  <c r="G358" i="10"/>
  <c r="G359" i="10"/>
  <c r="G360" i="10"/>
  <c r="G361" i="10"/>
  <c r="G362" i="10"/>
  <c r="G363" i="10"/>
  <c r="G364" i="10"/>
  <c r="G365" i="10"/>
  <c r="G366" i="10"/>
  <c r="G367" i="10"/>
  <c r="G368" i="10"/>
  <c r="G369" i="10"/>
  <c r="G370" i="10"/>
  <c r="G371" i="10"/>
  <c r="G372" i="10"/>
  <c r="G373" i="10"/>
  <c r="G374" i="10"/>
  <c r="G375" i="10"/>
  <c r="G376" i="10"/>
  <c r="G377" i="10"/>
  <c r="G378" i="10"/>
  <c r="G379" i="10"/>
  <c r="G380" i="10"/>
  <c r="G381" i="10"/>
  <c r="G382" i="10"/>
  <c r="G383" i="10"/>
  <c r="G384" i="10"/>
  <c r="G385" i="10"/>
  <c r="G386" i="10"/>
  <c r="G387" i="10"/>
  <c r="G388" i="10"/>
  <c r="G389" i="10"/>
  <c r="G390" i="10"/>
  <c r="G391" i="10"/>
  <c r="G392" i="10"/>
  <c r="G393" i="10"/>
  <c r="G394" i="10"/>
  <c r="G395" i="10"/>
  <c r="G396" i="10"/>
  <c r="G397" i="10"/>
  <c r="G398" i="10"/>
  <c r="G399" i="10"/>
  <c r="G400" i="10"/>
  <c r="G401" i="10"/>
  <c r="G402" i="10"/>
  <c r="G403" i="10"/>
  <c r="G404" i="10"/>
  <c r="G405" i="10"/>
  <c r="G406" i="10"/>
  <c r="G407" i="10"/>
  <c r="G408" i="10"/>
  <c r="G409" i="10"/>
  <c r="G410" i="10"/>
  <c r="G411" i="10"/>
  <c r="G412" i="10"/>
  <c r="G413" i="10"/>
  <c r="G414" i="10"/>
  <c r="G415" i="10"/>
  <c r="G416" i="10"/>
  <c r="G417" i="10"/>
  <c r="G418" i="10"/>
  <c r="G419" i="10"/>
  <c r="G420" i="10"/>
  <c r="G421" i="10"/>
  <c r="G422" i="10"/>
  <c r="G423" i="10"/>
  <c r="G424" i="10"/>
  <c r="G425" i="10"/>
  <c r="G426" i="10"/>
  <c r="G427" i="10"/>
  <c r="G428" i="10"/>
  <c r="G429" i="10"/>
  <c r="G430" i="10"/>
  <c r="G431" i="10"/>
  <c r="G432" i="10"/>
  <c r="G433" i="10"/>
  <c r="G434" i="10"/>
  <c r="G435" i="10"/>
  <c r="G436" i="10"/>
  <c r="G437" i="10"/>
  <c r="G438" i="10"/>
  <c r="G439" i="10"/>
  <c r="G440" i="10"/>
  <c r="G441" i="10"/>
  <c r="G442" i="10"/>
  <c r="G443" i="10"/>
  <c r="G444" i="10"/>
  <c r="G445" i="10"/>
  <c r="G446" i="10"/>
  <c r="G447" i="10"/>
  <c r="G448" i="10"/>
  <c r="G449" i="10"/>
  <c r="G450" i="10"/>
  <c r="G451" i="10"/>
  <c r="G452" i="10"/>
  <c r="G453" i="10"/>
  <c r="G454" i="10"/>
  <c r="G455" i="10"/>
  <c r="G456" i="10"/>
  <c r="G457" i="10"/>
  <c r="G458" i="10"/>
  <c r="G459" i="10"/>
  <c r="G460" i="10"/>
  <c r="G461" i="10"/>
  <c r="G462" i="10"/>
  <c r="G463" i="10"/>
  <c r="G464" i="10"/>
  <c r="G465" i="10"/>
  <c r="G466" i="10"/>
  <c r="G467" i="10"/>
  <c r="G468" i="10"/>
  <c r="G469" i="10"/>
  <c r="G470" i="10"/>
  <c r="G471" i="10"/>
  <c r="G472" i="10"/>
  <c r="G473" i="10"/>
  <c r="G474" i="10"/>
  <c r="G475" i="10"/>
  <c r="G476" i="10"/>
  <c r="G477" i="10"/>
  <c r="G478" i="10"/>
  <c r="G479" i="10"/>
  <c r="G480" i="10"/>
  <c r="G481" i="10"/>
  <c r="G482" i="10"/>
  <c r="G483" i="10"/>
  <c r="G484" i="10"/>
  <c r="G485" i="10"/>
  <c r="G486" i="10"/>
  <c r="G487" i="10"/>
  <c r="G488" i="10"/>
  <c r="G489" i="10"/>
  <c r="G490" i="10"/>
  <c r="G491" i="10"/>
  <c r="G492" i="10"/>
  <c r="G493" i="10"/>
  <c r="G494" i="10"/>
  <c r="G495" i="10"/>
  <c r="G496" i="10"/>
  <c r="G497" i="10"/>
  <c r="G498" i="10"/>
  <c r="G499" i="10"/>
  <c r="G500" i="10"/>
  <c r="G501" i="10"/>
  <c r="G502" i="10"/>
  <c r="G503" i="10"/>
  <c r="G504" i="10"/>
  <c r="G505" i="10"/>
  <c r="G506" i="10"/>
  <c r="G507" i="10"/>
  <c r="G508" i="10"/>
  <c r="G509" i="10"/>
  <c r="G510" i="10"/>
  <c r="G511" i="10"/>
  <c r="G512" i="10"/>
  <c r="G513" i="10"/>
  <c r="G514" i="10"/>
  <c r="G515" i="10"/>
  <c r="G516" i="10"/>
  <c r="G517" i="10"/>
  <c r="G518" i="10"/>
  <c r="G519" i="10"/>
  <c r="G520" i="10"/>
  <c r="G521" i="10"/>
  <c r="G522" i="10"/>
  <c r="G523" i="10"/>
  <c r="G524" i="10"/>
  <c r="G525" i="10"/>
  <c r="G526" i="10"/>
  <c r="G527" i="10"/>
  <c r="G528" i="10"/>
  <c r="G529" i="10"/>
  <c r="G530" i="10"/>
  <c r="G531" i="10"/>
  <c r="G532" i="10"/>
  <c r="G533" i="10"/>
  <c r="G534" i="10"/>
  <c r="G535" i="10"/>
  <c r="G536" i="10"/>
  <c r="G537" i="10"/>
  <c r="G538" i="10"/>
  <c r="G539" i="10"/>
  <c r="G540" i="10"/>
  <c r="G541" i="10"/>
  <c r="G542" i="10"/>
  <c r="G543" i="10"/>
  <c r="G544" i="10"/>
  <c r="G545" i="10"/>
  <c r="G546" i="10"/>
  <c r="G547" i="10"/>
  <c r="G548" i="10"/>
  <c r="G549" i="10"/>
  <c r="G550" i="10"/>
  <c r="G551" i="10"/>
  <c r="G552" i="10"/>
  <c r="G553" i="10"/>
  <c r="G554" i="10"/>
  <c r="G555" i="10"/>
  <c r="G556" i="10"/>
  <c r="G557" i="10"/>
  <c r="G558" i="10"/>
  <c r="G559" i="10"/>
  <c r="G560" i="10"/>
  <c r="G561" i="10"/>
  <c r="G562" i="10"/>
  <c r="G563" i="10"/>
  <c r="G564" i="10"/>
  <c r="G565" i="10"/>
  <c r="G566" i="10"/>
  <c r="G567" i="10"/>
  <c r="G568" i="10"/>
  <c r="G569" i="10"/>
  <c r="G570" i="10"/>
  <c r="G571" i="10"/>
  <c r="G572" i="10"/>
  <c r="G573" i="10"/>
  <c r="G574" i="10"/>
  <c r="G575" i="10"/>
  <c r="G576" i="10"/>
  <c r="G577" i="10"/>
  <c r="G578" i="10"/>
  <c r="G579" i="10"/>
  <c r="G580" i="10"/>
  <c r="G581" i="10"/>
  <c r="G582" i="10"/>
  <c r="G583" i="10"/>
  <c r="G584" i="10"/>
  <c r="G585" i="10"/>
  <c r="G586" i="10"/>
  <c r="G587" i="10"/>
  <c r="G588" i="10"/>
  <c r="G589" i="10"/>
  <c r="G590" i="10"/>
  <c r="G591" i="10"/>
  <c r="G592" i="10"/>
  <c r="G593" i="10"/>
  <c r="G594" i="10"/>
  <c r="G595" i="10"/>
  <c r="G596" i="10"/>
  <c r="G597" i="10"/>
  <c r="G598" i="10"/>
  <c r="G599" i="10"/>
  <c r="G600" i="10"/>
  <c r="G601" i="10"/>
  <c r="G602" i="10"/>
  <c r="G603" i="10"/>
  <c r="G604" i="10"/>
  <c r="G605" i="10"/>
  <c r="G606" i="10"/>
  <c r="G607" i="10"/>
  <c r="G608" i="10"/>
  <c r="G609" i="10"/>
  <c r="G610" i="10"/>
  <c r="G611" i="10"/>
  <c r="G612" i="10"/>
  <c r="G613" i="10"/>
  <c r="G614" i="10"/>
  <c r="G615" i="10"/>
  <c r="G616" i="10"/>
  <c r="G617" i="10"/>
  <c r="G618" i="10"/>
  <c r="G619" i="10"/>
  <c r="G620" i="10"/>
  <c r="G621" i="10"/>
  <c r="G622" i="10"/>
  <c r="G623" i="10"/>
  <c r="G624" i="10"/>
  <c r="G625" i="10"/>
  <c r="G626" i="10"/>
  <c r="G627" i="10"/>
  <c r="G628" i="10"/>
  <c r="G629" i="10"/>
  <c r="G630" i="10"/>
  <c r="G631" i="10"/>
  <c r="G632" i="10"/>
  <c r="G633" i="10"/>
  <c r="G634" i="10"/>
  <c r="G635" i="10"/>
  <c r="G636" i="10"/>
  <c r="G637" i="10"/>
  <c r="G638" i="10"/>
  <c r="G639" i="10"/>
  <c r="G640" i="10"/>
  <c r="G641" i="10"/>
  <c r="G642" i="10"/>
  <c r="G643" i="10"/>
  <c r="G644" i="10"/>
  <c r="G645" i="10"/>
  <c r="G646" i="10"/>
  <c r="G647" i="10"/>
  <c r="G648" i="10"/>
  <c r="G649" i="10"/>
  <c r="G650" i="10"/>
  <c r="G651" i="10"/>
  <c r="G652" i="10"/>
  <c r="G653" i="10"/>
  <c r="G654" i="10"/>
  <c r="G655" i="10"/>
  <c r="G656" i="10"/>
  <c r="G657" i="10"/>
  <c r="G658" i="10"/>
  <c r="G659" i="10"/>
  <c r="G660" i="10"/>
  <c r="G661" i="10"/>
  <c r="G662" i="10"/>
  <c r="G663" i="10"/>
  <c r="G664" i="10"/>
  <c r="G665" i="10"/>
  <c r="G666" i="10"/>
  <c r="G667" i="10"/>
  <c r="G668" i="10"/>
  <c r="G669" i="10"/>
  <c r="G670" i="10"/>
  <c r="G671" i="10"/>
  <c r="G672" i="10"/>
  <c r="G673" i="10"/>
  <c r="G674" i="10"/>
  <c r="G675" i="10"/>
  <c r="G676" i="10"/>
  <c r="G677" i="10"/>
  <c r="G678" i="10"/>
  <c r="G679" i="10"/>
  <c r="G680" i="10"/>
  <c r="G681" i="10"/>
  <c r="G682" i="10"/>
  <c r="G683" i="10"/>
  <c r="G684" i="10"/>
  <c r="G685" i="10"/>
  <c r="G686" i="10"/>
  <c r="G687" i="10"/>
  <c r="G688" i="10"/>
  <c r="G689" i="10"/>
  <c r="G690" i="10"/>
  <c r="G691" i="10"/>
  <c r="G692" i="10"/>
  <c r="G693" i="10"/>
  <c r="G694" i="10"/>
  <c r="G695" i="10"/>
  <c r="G696" i="10"/>
  <c r="G697" i="10"/>
  <c r="G698" i="10"/>
  <c r="G699" i="10"/>
  <c r="G700" i="10"/>
  <c r="G701" i="10"/>
  <c r="G702" i="10"/>
  <c r="G703" i="10"/>
  <c r="G704" i="10"/>
  <c r="G705" i="10"/>
  <c r="G706" i="10"/>
  <c r="G707" i="10"/>
  <c r="G708" i="10"/>
  <c r="G709" i="10"/>
  <c r="G710" i="10"/>
  <c r="G711" i="10"/>
  <c r="G712" i="10"/>
  <c r="G713" i="10"/>
  <c r="G714" i="10"/>
  <c r="G715" i="10"/>
  <c r="G716" i="10"/>
  <c r="G717" i="10"/>
  <c r="G718" i="10"/>
  <c r="G719" i="10"/>
  <c r="G720" i="10"/>
  <c r="G721" i="10"/>
  <c r="G722" i="10"/>
  <c r="G723" i="10"/>
  <c r="G724" i="10"/>
  <c r="G725" i="10"/>
  <c r="G726" i="10"/>
  <c r="G727" i="10"/>
  <c r="G728" i="10"/>
  <c r="G729" i="10"/>
  <c r="G730" i="10"/>
  <c r="G731" i="10"/>
  <c r="G732" i="10"/>
  <c r="G733" i="10"/>
  <c r="G734" i="10"/>
  <c r="G735" i="10"/>
  <c r="G736" i="10"/>
  <c r="G737" i="10"/>
  <c r="G738" i="10"/>
  <c r="G739" i="10"/>
  <c r="G740" i="10"/>
  <c r="G741" i="10"/>
  <c r="G742" i="10"/>
  <c r="G743" i="10"/>
  <c r="G744" i="10"/>
  <c r="G745" i="10"/>
  <c r="G746" i="10"/>
  <c r="G747" i="10"/>
  <c r="G748" i="10"/>
  <c r="G749" i="10"/>
  <c r="G750" i="10"/>
  <c r="G751" i="10"/>
  <c r="G752" i="10"/>
  <c r="G753" i="10"/>
  <c r="G754" i="10"/>
  <c r="G755" i="10"/>
  <c r="G756" i="10"/>
  <c r="G757" i="10"/>
  <c r="G758" i="10"/>
  <c r="G759" i="10"/>
  <c r="G760" i="10"/>
  <c r="G761" i="10"/>
  <c r="G762" i="10"/>
  <c r="G763" i="10"/>
  <c r="G764" i="10"/>
  <c r="G765" i="10"/>
  <c r="G766" i="10"/>
  <c r="G767" i="10"/>
  <c r="G768" i="10"/>
  <c r="G769" i="10"/>
  <c r="G770" i="10"/>
  <c r="G771" i="10"/>
  <c r="G772" i="10"/>
  <c r="G773" i="10"/>
  <c r="G774" i="10"/>
  <c r="G775" i="10"/>
  <c r="G776" i="10"/>
  <c r="G777" i="10"/>
  <c r="G778" i="10"/>
  <c r="G779" i="10"/>
  <c r="G780" i="10"/>
  <c r="G781" i="10"/>
  <c r="G782" i="10"/>
  <c r="G783" i="10"/>
  <c r="G784" i="10"/>
  <c r="G785" i="10"/>
  <c r="G786" i="10"/>
  <c r="G787" i="10"/>
  <c r="G788" i="10"/>
  <c r="G789" i="10"/>
  <c r="G790" i="10"/>
  <c r="G791" i="10"/>
  <c r="G792" i="10"/>
  <c r="G793" i="10"/>
  <c r="G794" i="10"/>
  <c r="G795" i="10"/>
  <c r="G796" i="10"/>
  <c r="G797" i="10"/>
  <c r="G798" i="10"/>
  <c r="G799" i="10"/>
  <c r="G800" i="10"/>
  <c r="G801" i="10"/>
  <c r="G802" i="10"/>
  <c r="G803" i="10"/>
  <c r="G804" i="10"/>
  <c r="G805" i="10"/>
  <c r="G806" i="10"/>
  <c r="G807" i="10"/>
  <c r="G808" i="10"/>
  <c r="G809" i="10"/>
  <c r="G810" i="10"/>
  <c r="G811" i="10"/>
  <c r="G812" i="10"/>
  <c r="G813" i="10"/>
  <c r="G814" i="10"/>
  <c r="G815" i="10"/>
  <c r="G816" i="10"/>
  <c r="G817" i="10"/>
  <c r="G818" i="10"/>
  <c r="G819" i="10"/>
  <c r="G820" i="10"/>
  <c r="G821" i="10"/>
  <c r="G822" i="10"/>
  <c r="G823" i="10"/>
  <c r="G824" i="10"/>
  <c r="G825" i="10"/>
  <c r="G826" i="10"/>
  <c r="G827" i="10"/>
  <c r="G828" i="10"/>
  <c r="G829" i="10"/>
  <c r="G830" i="10"/>
  <c r="G831" i="10"/>
  <c r="G832" i="10"/>
  <c r="G833" i="10"/>
  <c r="G834" i="10"/>
  <c r="G835" i="10"/>
  <c r="G836" i="10"/>
  <c r="G837" i="10"/>
  <c r="G838" i="10"/>
  <c r="G839" i="10"/>
  <c r="G840" i="10"/>
  <c r="G841" i="10"/>
  <c r="G842" i="10"/>
  <c r="G843" i="10"/>
  <c r="G844" i="10"/>
  <c r="G845" i="10"/>
  <c r="G846" i="10"/>
  <c r="G847" i="10"/>
  <c r="G848" i="10"/>
  <c r="G849" i="10"/>
  <c r="G850" i="10"/>
  <c r="G851" i="10"/>
  <c r="G852" i="10"/>
  <c r="G853" i="10"/>
  <c r="G854" i="10"/>
  <c r="G855" i="10"/>
  <c r="G856" i="10"/>
  <c r="G857" i="10"/>
  <c r="G858" i="10"/>
  <c r="G859" i="10"/>
  <c r="G860" i="10"/>
  <c r="G861" i="10"/>
  <c r="G862" i="10"/>
  <c r="G863" i="10"/>
  <c r="G864" i="10"/>
  <c r="G865" i="10"/>
  <c r="G866" i="10"/>
  <c r="G867" i="10"/>
  <c r="G868" i="10"/>
  <c r="G869" i="10"/>
  <c r="G870" i="10"/>
  <c r="G871" i="10"/>
  <c r="G872" i="10"/>
  <c r="G873" i="10"/>
  <c r="G874" i="10"/>
  <c r="G875" i="10"/>
  <c r="G876" i="10"/>
  <c r="G877" i="10"/>
  <c r="G878" i="10"/>
  <c r="G879" i="10"/>
  <c r="G880" i="10"/>
  <c r="G881" i="10"/>
  <c r="G882" i="10"/>
  <c r="G883" i="10"/>
  <c r="G884" i="10"/>
  <c r="G885" i="10"/>
  <c r="G886" i="10"/>
  <c r="G887" i="10"/>
  <c r="G888" i="10"/>
  <c r="G889" i="10"/>
  <c r="G890" i="10"/>
  <c r="G891" i="10"/>
  <c r="G892" i="10"/>
  <c r="G893" i="10"/>
  <c r="G894" i="10"/>
  <c r="G895" i="10"/>
  <c r="G896" i="10"/>
  <c r="G897" i="10"/>
  <c r="G898" i="10"/>
  <c r="G899" i="10"/>
  <c r="G900" i="10"/>
  <c r="G901" i="10"/>
  <c r="G902" i="10"/>
  <c r="G903" i="10"/>
  <c r="G904" i="10"/>
  <c r="G905" i="10"/>
  <c r="G906" i="10"/>
  <c r="G907" i="10"/>
  <c r="G908" i="10"/>
  <c r="G909" i="10"/>
  <c r="G910" i="10"/>
  <c r="G911" i="10"/>
  <c r="G912" i="10"/>
  <c r="G913" i="10"/>
  <c r="G914" i="10"/>
  <c r="G915" i="10"/>
  <c r="G916" i="10"/>
  <c r="G917" i="10"/>
  <c r="G918" i="10"/>
  <c r="G919" i="10"/>
  <c r="G920" i="10"/>
  <c r="G921" i="10"/>
  <c r="G922" i="10"/>
  <c r="G923" i="10"/>
  <c r="G924" i="10"/>
  <c r="G925" i="10"/>
  <c r="G926" i="10"/>
  <c r="G927" i="10"/>
  <c r="G928" i="10"/>
  <c r="G929" i="10"/>
  <c r="G930" i="10"/>
  <c r="G931" i="10"/>
  <c r="G932" i="10"/>
  <c r="G933" i="10"/>
  <c r="G934" i="10"/>
  <c r="G935" i="10"/>
  <c r="G936" i="10"/>
  <c r="G937" i="10"/>
  <c r="G938" i="10"/>
  <c r="G939" i="10"/>
  <c r="G940" i="10"/>
  <c r="G941" i="10"/>
  <c r="G942" i="10"/>
  <c r="G943" i="10"/>
  <c r="G944" i="10"/>
  <c r="G945" i="10"/>
  <c r="G946" i="10"/>
  <c r="G947" i="10"/>
  <c r="G948" i="10"/>
  <c r="G949" i="10"/>
  <c r="G950" i="10"/>
  <c r="G951" i="10"/>
  <c r="G952" i="10"/>
  <c r="G953" i="10"/>
  <c r="G954" i="10"/>
  <c r="G955" i="10"/>
  <c r="G956" i="10"/>
  <c r="G957" i="10"/>
  <c r="G958" i="10"/>
  <c r="G959" i="10"/>
  <c r="G960" i="10"/>
  <c r="G961" i="10"/>
  <c r="G962" i="10"/>
  <c r="G963" i="10"/>
  <c r="G964" i="10"/>
  <c r="G965" i="10"/>
  <c r="G966" i="10"/>
  <c r="G967" i="10"/>
  <c r="G968" i="10"/>
  <c r="G969" i="10"/>
  <c r="G970" i="10"/>
  <c r="G971" i="10"/>
  <c r="G972" i="10"/>
  <c r="G973" i="10"/>
  <c r="G974" i="10"/>
  <c r="G975" i="10"/>
  <c r="G976" i="10"/>
  <c r="G977" i="10"/>
  <c r="G978" i="10"/>
  <c r="G979" i="10"/>
  <c r="G980" i="10"/>
  <c r="G981" i="10"/>
  <c r="G982" i="10"/>
  <c r="G983" i="10"/>
  <c r="G984" i="10"/>
  <c r="G985" i="10"/>
  <c r="G986" i="10"/>
  <c r="G987" i="10"/>
  <c r="G988" i="10"/>
  <c r="G989" i="10"/>
  <c r="G990" i="10"/>
  <c r="G991" i="10"/>
  <c r="G992" i="10"/>
  <c r="G993" i="10"/>
  <c r="G994" i="10"/>
  <c r="G995" i="10"/>
  <c r="G996" i="10"/>
  <c r="G997" i="10"/>
  <c r="G998" i="10"/>
  <c r="G999" i="10"/>
  <c r="G1000" i="10"/>
  <c r="G1001" i="10"/>
  <c r="G1002" i="10"/>
  <c r="G1003" i="10"/>
  <c r="G1004" i="10"/>
  <c r="G1005" i="10"/>
  <c r="G1006" i="10"/>
  <c r="G1007" i="10"/>
  <c r="G1008" i="10"/>
  <c r="G1009" i="10"/>
  <c r="G1010" i="10"/>
  <c r="G1011" i="10"/>
  <c r="G1012" i="10"/>
  <c r="G1013" i="10"/>
  <c r="G1014" i="10"/>
  <c r="G1015" i="10"/>
  <c r="G1016" i="10"/>
  <c r="G1017" i="10"/>
  <c r="G1018" i="10"/>
  <c r="G1019" i="10"/>
  <c r="G1020" i="10"/>
  <c r="G1021" i="10"/>
  <c r="G1022" i="10"/>
  <c r="G1023" i="10"/>
  <c r="G1024" i="10"/>
  <c r="G1025" i="10"/>
  <c r="G1026" i="10"/>
  <c r="G1027" i="10"/>
  <c r="G1028" i="10"/>
  <c r="G1029" i="10"/>
  <c r="G1030" i="10"/>
  <c r="G1031" i="10"/>
  <c r="G1032" i="10"/>
  <c r="G1033" i="10"/>
  <c r="G1034" i="10"/>
  <c r="G1035" i="10"/>
  <c r="G1036" i="10"/>
  <c r="G1037" i="10"/>
  <c r="G1038" i="10"/>
  <c r="G1039" i="10"/>
  <c r="G1040" i="10"/>
  <c r="G1041" i="10"/>
  <c r="G1042" i="10"/>
  <c r="G1043" i="10"/>
  <c r="G1044" i="10"/>
  <c r="G1045" i="10"/>
  <c r="G1046" i="10"/>
  <c r="G1047" i="10"/>
  <c r="G1048" i="10"/>
  <c r="G1049" i="10"/>
  <c r="G1050" i="10"/>
  <c r="G1051" i="10"/>
  <c r="G1052" i="10"/>
  <c r="G1053" i="10"/>
  <c r="G1054" i="10"/>
  <c r="G1055" i="10"/>
  <c r="G1056" i="10"/>
  <c r="G1057" i="10"/>
  <c r="G1058" i="10"/>
  <c r="G1059" i="10"/>
  <c r="G1060" i="10"/>
  <c r="G1061" i="10"/>
  <c r="G1062" i="10"/>
  <c r="G1063" i="10"/>
  <c r="G1064" i="10"/>
  <c r="G1065" i="10"/>
  <c r="G1066" i="10"/>
  <c r="G1067" i="10"/>
  <c r="G1068" i="10"/>
  <c r="G1069" i="10"/>
  <c r="G1070" i="10"/>
  <c r="G1071" i="10"/>
  <c r="G1072" i="10"/>
  <c r="G1073" i="10"/>
  <c r="G1074" i="10"/>
  <c r="G1075" i="10"/>
  <c r="G1076" i="10"/>
  <c r="G1077" i="10"/>
  <c r="G1078" i="10"/>
  <c r="G1079" i="10"/>
  <c r="G1080" i="10"/>
  <c r="G1081" i="10"/>
  <c r="G1082" i="10"/>
  <c r="G1083" i="10"/>
  <c r="G1084" i="10"/>
  <c r="G1085" i="10"/>
  <c r="G1086" i="10"/>
  <c r="G1087" i="10"/>
  <c r="G1088" i="10"/>
  <c r="G1089" i="10"/>
  <c r="G1090" i="10"/>
  <c r="G1091" i="10"/>
  <c r="G1092" i="10"/>
  <c r="G1093" i="10"/>
  <c r="G1094" i="10"/>
  <c r="G1095" i="10"/>
  <c r="G1096" i="10"/>
  <c r="G1097" i="10"/>
  <c r="G1098" i="10"/>
  <c r="G1099" i="10"/>
  <c r="G1100" i="10"/>
  <c r="G1101" i="10"/>
  <c r="G1102" i="10"/>
  <c r="G1103" i="10"/>
  <c r="G1104" i="10"/>
  <c r="G1105" i="10"/>
  <c r="G1106" i="10"/>
  <c r="G1107" i="10"/>
  <c r="G1108" i="10"/>
  <c r="G1109" i="10"/>
  <c r="G1110" i="10"/>
  <c r="G1111" i="10"/>
  <c r="G1112" i="10"/>
  <c r="G1113" i="10"/>
  <c r="G1114" i="10"/>
  <c r="G1115" i="10"/>
  <c r="G1116" i="10"/>
  <c r="G1117" i="10"/>
  <c r="G1118" i="10"/>
  <c r="G1119" i="10"/>
  <c r="G1120" i="10"/>
  <c r="G1121" i="10"/>
  <c r="G1122" i="10"/>
  <c r="G1123" i="10"/>
  <c r="G1124" i="10"/>
  <c r="G1125" i="10"/>
  <c r="G1126" i="10"/>
  <c r="G1127" i="10"/>
  <c r="G1128" i="10"/>
  <c r="G1129" i="10"/>
  <c r="G1130" i="10"/>
  <c r="G1131" i="10"/>
  <c r="G1132" i="10"/>
  <c r="G1133" i="10"/>
  <c r="G1134" i="10"/>
  <c r="G1135" i="10"/>
  <c r="G1136" i="10"/>
  <c r="G1137" i="10"/>
  <c r="G1138" i="10"/>
  <c r="G1139" i="10"/>
  <c r="G1140" i="10"/>
  <c r="G1141" i="10"/>
  <c r="G1142" i="10"/>
  <c r="G1143" i="10"/>
  <c r="G1144" i="10"/>
  <c r="G1145" i="10"/>
  <c r="G1146" i="10"/>
  <c r="G1147" i="10"/>
  <c r="G1148" i="10"/>
  <c r="G1149" i="10"/>
  <c r="G1150" i="10"/>
  <c r="G1151" i="10"/>
  <c r="G1152" i="10"/>
  <c r="G1153" i="10"/>
  <c r="G1154" i="10"/>
  <c r="G1155" i="10"/>
  <c r="G1156" i="10"/>
  <c r="G1157" i="10"/>
  <c r="G1158" i="10"/>
  <c r="G1159" i="10"/>
  <c r="G1160" i="10"/>
  <c r="G1161" i="10"/>
  <c r="G1162" i="10"/>
  <c r="G1163" i="10"/>
  <c r="G1164" i="10"/>
  <c r="G1165" i="10"/>
  <c r="G1166" i="10"/>
  <c r="G1167" i="10"/>
  <c r="G1168" i="10"/>
  <c r="G1169" i="10"/>
  <c r="G1170" i="10"/>
  <c r="G1171" i="10"/>
  <c r="G1172" i="10"/>
  <c r="G1173" i="10"/>
  <c r="G1174" i="10"/>
  <c r="G1175" i="10"/>
  <c r="G1176" i="10"/>
  <c r="G1177" i="10"/>
  <c r="G1178" i="10"/>
  <c r="G1179" i="10"/>
  <c r="G1180" i="10"/>
  <c r="G1181" i="10"/>
  <c r="G1182" i="10"/>
  <c r="G1183" i="10"/>
  <c r="G1184" i="10"/>
  <c r="G1185" i="10"/>
  <c r="G1186" i="10"/>
  <c r="G1187" i="10"/>
  <c r="G1188" i="10"/>
  <c r="G1189" i="10"/>
  <c r="G1190" i="10"/>
  <c r="G1191" i="10"/>
  <c r="G1192" i="10"/>
  <c r="G1193" i="10"/>
  <c r="G1194" i="10"/>
  <c r="G1195" i="10"/>
  <c r="G1196" i="10"/>
  <c r="G1197" i="10"/>
  <c r="G1198" i="10"/>
  <c r="G1199" i="10"/>
  <c r="G1200" i="10"/>
  <c r="G1201" i="10"/>
  <c r="G1202" i="10"/>
  <c r="G1203" i="10"/>
  <c r="G1204" i="10"/>
  <c r="G1205" i="10"/>
  <c r="G1206" i="10"/>
  <c r="G1207" i="10"/>
  <c r="G1208" i="10"/>
  <c r="G1209" i="10"/>
  <c r="G1210" i="10"/>
  <c r="G1211" i="10"/>
  <c r="G1212" i="10"/>
  <c r="G1213" i="10"/>
  <c r="G1214" i="10"/>
  <c r="G1215" i="10"/>
  <c r="G1216" i="10"/>
  <c r="G1217" i="10"/>
  <c r="G1218" i="10"/>
  <c r="G1219" i="10"/>
  <c r="G1220" i="10"/>
  <c r="G1221" i="10"/>
  <c r="G1222" i="10"/>
  <c r="G1223" i="10"/>
  <c r="G1224" i="10"/>
  <c r="G1225" i="10"/>
  <c r="G1226" i="10"/>
  <c r="G1227" i="10"/>
  <c r="G1228" i="10"/>
  <c r="G1229" i="10"/>
  <c r="G1230" i="10"/>
  <c r="G1231" i="10"/>
  <c r="G1232" i="10"/>
  <c r="G1233" i="10"/>
  <c r="G1234" i="10"/>
  <c r="G1235" i="10"/>
  <c r="G1236" i="10"/>
  <c r="G1237" i="10"/>
  <c r="G1238" i="10"/>
  <c r="G1239" i="10"/>
  <c r="G1240" i="10"/>
  <c r="G1241" i="10"/>
  <c r="G1242" i="10"/>
  <c r="G1243" i="10"/>
  <c r="G1244" i="10"/>
  <c r="G1245" i="10"/>
  <c r="G1246" i="10"/>
  <c r="G1247" i="10"/>
  <c r="G1248" i="10"/>
  <c r="G1249" i="10"/>
  <c r="G1250" i="10"/>
  <c r="G1251" i="10"/>
  <c r="G1252" i="10"/>
  <c r="G1253" i="10"/>
  <c r="G1254" i="10"/>
  <c r="G1255" i="10"/>
  <c r="G1256" i="10"/>
  <c r="G1257" i="10"/>
  <c r="G1258" i="10"/>
  <c r="G1259" i="10"/>
  <c r="G1260" i="10"/>
  <c r="G1261" i="10"/>
  <c r="G1262" i="10"/>
  <c r="G1263" i="10"/>
  <c r="G1264" i="10"/>
  <c r="G1265" i="10"/>
  <c r="G1266" i="10"/>
  <c r="G1267" i="10"/>
  <c r="G1268" i="10"/>
  <c r="G1269" i="10"/>
  <c r="G1270" i="10"/>
  <c r="G1271" i="10"/>
  <c r="G1272" i="10"/>
  <c r="G1273" i="10"/>
  <c r="G1274" i="10"/>
  <c r="G1275" i="10"/>
  <c r="G1276" i="10"/>
  <c r="G1277" i="10"/>
  <c r="G1278" i="10"/>
  <c r="G1279" i="10"/>
  <c r="G1280" i="10"/>
  <c r="G1281" i="10"/>
  <c r="G1282" i="10"/>
  <c r="G1283" i="10"/>
  <c r="G1284" i="10"/>
  <c r="G1285" i="10"/>
  <c r="G1286" i="10"/>
  <c r="G1287" i="10"/>
  <c r="G1288" i="10"/>
  <c r="G1289" i="10"/>
  <c r="G1290" i="10"/>
  <c r="G1291" i="10"/>
  <c r="G1292" i="10"/>
  <c r="G1293" i="10"/>
  <c r="G1294" i="10"/>
  <c r="G1295" i="10"/>
  <c r="G1296" i="10"/>
  <c r="G1297" i="10"/>
  <c r="G1298" i="10"/>
  <c r="G1299" i="10"/>
  <c r="G1300" i="10"/>
  <c r="G1301" i="10"/>
  <c r="G1302" i="10"/>
  <c r="G1303" i="10"/>
  <c r="G1304" i="10"/>
  <c r="G1305" i="10"/>
  <c r="G1306" i="10"/>
  <c r="G1307" i="10"/>
  <c r="G1308" i="10"/>
  <c r="G1309" i="10"/>
  <c r="G1310" i="10"/>
  <c r="G1311" i="10"/>
  <c r="G1312" i="10"/>
  <c r="G1313" i="10"/>
  <c r="G1314" i="10"/>
  <c r="G1315" i="10"/>
  <c r="G1316" i="10"/>
  <c r="G1317" i="10"/>
  <c r="G1318" i="10"/>
  <c r="G1319" i="10"/>
  <c r="G1320" i="10"/>
  <c r="G1321" i="10"/>
  <c r="G1322" i="10"/>
  <c r="G1323" i="10"/>
  <c r="G1324" i="10"/>
  <c r="G1325" i="10"/>
  <c r="G1326" i="10"/>
  <c r="G1327" i="10"/>
  <c r="G1328" i="10"/>
  <c r="G1329" i="10"/>
  <c r="G1330" i="10"/>
  <c r="G1331" i="10"/>
  <c r="G1332" i="10"/>
  <c r="G1333" i="10"/>
  <c r="G1334" i="10"/>
  <c r="G1335" i="10"/>
  <c r="G1336" i="10"/>
  <c r="G1337" i="10"/>
  <c r="G1338" i="10"/>
  <c r="G1339" i="10"/>
  <c r="G1340" i="10"/>
  <c r="G1341" i="10"/>
  <c r="G1342" i="10"/>
  <c r="G1343" i="10"/>
  <c r="G1344" i="10"/>
  <c r="G1345" i="10"/>
  <c r="G1346" i="10"/>
  <c r="G1347" i="10"/>
  <c r="G1348" i="10"/>
  <c r="G1349" i="10"/>
  <c r="G1350" i="10"/>
  <c r="G1351" i="10"/>
  <c r="G1352" i="10"/>
  <c r="G1353" i="10"/>
  <c r="G1354" i="10"/>
  <c r="G1355" i="10"/>
  <c r="G1356" i="10"/>
  <c r="G1357" i="10"/>
  <c r="G1358" i="10"/>
  <c r="G1359" i="10"/>
  <c r="G1360" i="10"/>
  <c r="G1361" i="10"/>
  <c r="G1362" i="10"/>
  <c r="G1363" i="10"/>
  <c r="R2" i="11"/>
  <c r="R3" i="11"/>
  <c r="R4" i="11"/>
  <c r="R5" i="11"/>
  <c r="R6" i="11"/>
  <c r="R7" i="11"/>
  <c r="R8" i="11"/>
  <c r="R9" i="11"/>
  <c r="R10" i="11"/>
  <c r="R11" i="11"/>
  <c r="R12" i="11"/>
  <c r="R13" i="11"/>
  <c r="R14" i="11"/>
  <c r="R15" i="11"/>
  <c r="R16" i="11"/>
  <c r="R17" i="11"/>
  <c r="R18" i="11"/>
  <c r="R19" i="11"/>
  <c r="R20" i="11"/>
  <c r="R21" i="11"/>
  <c r="R22" i="11"/>
  <c r="R23" i="11"/>
  <c r="R24" i="11"/>
  <c r="R25" i="11"/>
  <c r="R26" i="11"/>
  <c r="R27" i="11"/>
  <c r="R28" i="11"/>
  <c r="R29" i="11"/>
  <c r="R30" i="11"/>
  <c r="R31" i="11"/>
  <c r="R32" i="11"/>
  <c r="R33" i="11"/>
  <c r="R34" i="11"/>
  <c r="R35" i="11"/>
  <c r="R36" i="11"/>
  <c r="R37" i="11"/>
  <c r="R38" i="11"/>
  <c r="R39" i="11"/>
  <c r="R40" i="11"/>
  <c r="R41" i="11"/>
  <c r="R42" i="11"/>
  <c r="R43" i="11"/>
  <c r="R44" i="11"/>
  <c r="R45" i="11"/>
  <c r="R46" i="11"/>
  <c r="R47" i="11"/>
  <c r="R48" i="11"/>
  <c r="R49" i="11"/>
  <c r="R50" i="11"/>
  <c r="R51" i="11"/>
  <c r="R52" i="11"/>
  <c r="R53" i="11"/>
  <c r="R54" i="11"/>
  <c r="R55" i="11"/>
  <c r="R56" i="11"/>
  <c r="R57" i="11"/>
  <c r="R58" i="11"/>
  <c r="R59" i="11"/>
  <c r="R60" i="11"/>
  <c r="R61" i="11"/>
  <c r="R62" i="11"/>
  <c r="R63" i="11"/>
  <c r="R64" i="11"/>
  <c r="R65" i="11"/>
  <c r="R66" i="11"/>
  <c r="R67" i="11"/>
  <c r="R68" i="11"/>
  <c r="R69" i="11"/>
  <c r="R70" i="11"/>
  <c r="R71" i="11"/>
  <c r="R72" i="11"/>
  <c r="R73" i="11"/>
  <c r="R74" i="11"/>
  <c r="R75" i="11"/>
  <c r="R76" i="11"/>
  <c r="R77" i="11"/>
  <c r="R78" i="11"/>
  <c r="R79" i="11"/>
  <c r="R80" i="11"/>
  <c r="R81" i="11"/>
  <c r="R82" i="11"/>
  <c r="R83" i="11"/>
  <c r="R84" i="11"/>
  <c r="R85" i="11"/>
  <c r="R86" i="11"/>
  <c r="R87" i="11"/>
  <c r="R88" i="11"/>
  <c r="R89" i="11"/>
  <c r="R90" i="11"/>
  <c r="R91" i="11"/>
  <c r="R92" i="11"/>
  <c r="R93" i="11"/>
  <c r="R94" i="11"/>
  <c r="R95" i="11"/>
  <c r="R96" i="11"/>
  <c r="R97" i="11"/>
  <c r="R98" i="11"/>
  <c r="R99" i="11"/>
  <c r="R100" i="11"/>
  <c r="R101" i="11"/>
  <c r="R102" i="11"/>
  <c r="R103" i="11"/>
  <c r="R104" i="11"/>
  <c r="R105" i="11"/>
  <c r="R106" i="11"/>
  <c r="R107" i="11"/>
  <c r="R108" i="11"/>
  <c r="R109" i="11"/>
  <c r="R110" i="11"/>
  <c r="R111" i="11"/>
  <c r="R112" i="11"/>
  <c r="R113" i="11"/>
  <c r="R114" i="11"/>
  <c r="R115" i="11"/>
  <c r="R116" i="11"/>
  <c r="R117" i="11"/>
  <c r="R118" i="11"/>
  <c r="R119" i="11"/>
  <c r="R120" i="11"/>
  <c r="R121" i="11"/>
  <c r="R122" i="11"/>
  <c r="R123" i="11"/>
  <c r="R124" i="11"/>
  <c r="R125" i="11"/>
  <c r="R126" i="11"/>
  <c r="R127" i="11"/>
  <c r="R128" i="11"/>
  <c r="R129" i="11"/>
  <c r="R130" i="11"/>
  <c r="R131" i="11"/>
  <c r="R132" i="11"/>
  <c r="R133" i="11"/>
  <c r="R134" i="11"/>
  <c r="R135" i="11"/>
  <c r="R136" i="11"/>
  <c r="R137" i="11"/>
  <c r="R138" i="11"/>
  <c r="R139" i="11"/>
  <c r="R140" i="11"/>
  <c r="R141" i="11"/>
  <c r="R142" i="11"/>
  <c r="R143" i="11"/>
  <c r="R144" i="11"/>
  <c r="R145" i="11"/>
  <c r="R146" i="11"/>
  <c r="R147" i="11"/>
  <c r="R148" i="11"/>
  <c r="R149" i="11"/>
  <c r="R150" i="11"/>
  <c r="R151" i="11"/>
  <c r="R152" i="11"/>
  <c r="R153" i="11"/>
  <c r="R154" i="11"/>
  <c r="R155" i="11"/>
  <c r="R156" i="11"/>
  <c r="R157" i="11"/>
  <c r="R158" i="11"/>
  <c r="R159" i="11"/>
  <c r="R160" i="11"/>
  <c r="R161" i="11"/>
  <c r="R162" i="11"/>
  <c r="R163" i="11"/>
  <c r="R164" i="11"/>
  <c r="R165" i="11"/>
  <c r="R166" i="11"/>
  <c r="R167" i="11"/>
  <c r="R168" i="11"/>
  <c r="R169" i="11"/>
  <c r="R170" i="11"/>
  <c r="R171" i="11"/>
  <c r="R172" i="11"/>
  <c r="R173" i="11"/>
  <c r="R174" i="11"/>
  <c r="R175" i="11"/>
  <c r="R176" i="11"/>
  <c r="R177" i="11"/>
  <c r="R178" i="11"/>
  <c r="R179" i="11"/>
  <c r="R180" i="11"/>
  <c r="R181" i="11"/>
  <c r="R182" i="11"/>
  <c r="R183" i="11"/>
  <c r="R184" i="11"/>
  <c r="R185" i="11"/>
  <c r="R186" i="11"/>
  <c r="R187" i="11"/>
  <c r="R188" i="11"/>
  <c r="R189" i="11"/>
  <c r="R190" i="11"/>
  <c r="R191" i="11"/>
  <c r="R192" i="11"/>
  <c r="R193" i="11"/>
  <c r="R194" i="11"/>
  <c r="R195" i="11"/>
  <c r="R196" i="11"/>
  <c r="R197" i="11"/>
  <c r="R198" i="11"/>
  <c r="R199" i="11"/>
  <c r="R200" i="11"/>
  <c r="R201" i="11"/>
  <c r="R202" i="11"/>
  <c r="R203" i="11"/>
  <c r="R204" i="11"/>
  <c r="R205" i="11"/>
  <c r="R206" i="11"/>
  <c r="R207" i="11"/>
  <c r="R208" i="11"/>
  <c r="R209" i="11"/>
  <c r="R210" i="11"/>
  <c r="R211" i="11"/>
  <c r="R212" i="11"/>
  <c r="R213" i="11"/>
  <c r="R214" i="11"/>
  <c r="R215" i="11"/>
  <c r="R216" i="11"/>
  <c r="R217" i="11"/>
  <c r="R218" i="11"/>
  <c r="R219" i="11"/>
  <c r="R220" i="11"/>
  <c r="R221" i="11"/>
  <c r="R222" i="11"/>
  <c r="R223" i="11"/>
  <c r="R224" i="11"/>
  <c r="R225" i="11"/>
  <c r="R226" i="11"/>
  <c r="R227" i="11"/>
  <c r="R228" i="11"/>
  <c r="R229" i="11"/>
  <c r="R230" i="11"/>
  <c r="R231" i="11"/>
  <c r="R232" i="11"/>
  <c r="R233" i="11"/>
  <c r="R234" i="11"/>
  <c r="R235" i="11"/>
  <c r="R236" i="11"/>
  <c r="R237" i="11"/>
  <c r="R238" i="11"/>
  <c r="R239" i="11"/>
  <c r="R240" i="11"/>
  <c r="R241" i="11"/>
  <c r="R242" i="11"/>
  <c r="R243" i="11"/>
  <c r="R244" i="11"/>
  <c r="R245" i="11"/>
  <c r="R246" i="11"/>
  <c r="R247" i="11"/>
  <c r="R248" i="11"/>
  <c r="R249" i="11"/>
  <c r="R250" i="11"/>
  <c r="R251" i="11"/>
  <c r="R252" i="11"/>
  <c r="R253" i="11"/>
  <c r="R254" i="11"/>
  <c r="R255" i="11"/>
  <c r="R256" i="11"/>
  <c r="R257" i="11"/>
  <c r="R258" i="11"/>
  <c r="R259" i="11"/>
  <c r="R260" i="11"/>
  <c r="R261" i="11"/>
  <c r="R262" i="11"/>
  <c r="R263" i="11"/>
  <c r="R264" i="11"/>
  <c r="R265" i="11"/>
  <c r="R266" i="11"/>
  <c r="R267" i="11"/>
  <c r="R268" i="11"/>
  <c r="R269" i="11"/>
  <c r="R270" i="11"/>
  <c r="R271" i="11"/>
  <c r="R272" i="11"/>
  <c r="R273" i="11"/>
  <c r="R274" i="11"/>
  <c r="R275" i="11"/>
  <c r="R276" i="11"/>
  <c r="R277" i="11"/>
  <c r="R278" i="11"/>
  <c r="R279" i="11"/>
  <c r="R280" i="11"/>
  <c r="R281" i="11"/>
  <c r="R282" i="11"/>
  <c r="R283" i="11"/>
  <c r="R284" i="11"/>
  <c r="R285" i="11"/>
  <c r="R286" i="11"/>
  <c r="R287" i="11"/>
  <c r="R288" i="11"/>
  <c r="R289" i="11"/>
  <c r="R290" i="11"/>
  <c r="R291" i="11"/>
  <c r="R292" i="11"/>
  <c r="R293" i="11"/>
  <c r="R294" i="11"/>
  <c r="R295" i="11"/>
  <c r="R296" i="11"/>
  <c r="R297" i="11"/>
  <c r="R298" i="11"/>
  <c r="R299" i="11"/>
  <c r="R300" i="11"/>
  <c r="R301" i="11"/>
  <c r="R302" i="11"/>
  <c r="R303" i="11"/>
  <c r="R304" i="11"/>
  <c r="R305" i="11"/>
  <c r="R306" i="11"/>
  <c r="R307" i="11"/>
  <c r="R308" i="11"/>
  <c r="R309" i="11"/>
  <c r="R310" i="11"/>
  <c r="R311" i="11"/>
  <c r="R312" i="11"/>
  <c r="R313" i="11"/>
  <c r="R314" i="11"/>
  <c r="R315" i="11"/>
  <c r="R316" i="11"/>
  <c r="R317" i="11"/>
  <c r="R318" i="11"/>
  <c r="R319" i="11"/>
  <c r="R320" i="11"/>
  <c r="R321" i="11"/>
  <c r="R322" i="11"/>
  <c r="R323" i="11"/>
  <c r="R324" i="11"/>
  <c r="R325" i="11"/>
  <c r="R326" i="11"/>
  <c r="R327" i="11"/>
  <c r="R328" i="11"/>
  <c r="R329" i="11"/>
  <c r="R330" i="11"/>
  <c r="R331" i="11"/>
  <c r="R332" i="11"/>
  <c r="R333" i="11"/>
  <c r="R334" i="11"/>
  <c r="R335" i="11"/>
  <c r="R336" i="11"/>
  <c r="R337" i="11"/>
  <c r="R338" i="11"/>
  <c r="R339" i="11"/>
  <c r="R340" i="11"/>
  <c r="R341" i="11"/>
  <c r="R342" i="11"/>
  <c r="R343" i="11"/>
  <c r="R344" i="11"/>
  <c r="R345" i="11"/>
  <c r="R346" i="11"/>
  <c r="R347" i="11"/>
  <c r="R348" i="11"/>
  <c r="R349" i="11"/>
  <c r="R350" i="11"/>
  <c r="R351" i="11"/>
  <c r="R352" i="11"/>
  <c r="R353" i="11"/>
  <c r="R354" i="11"/>
  <c r="R355" i="11"/>
  <c r="R356" i="11"/>
  <c r="R357" i="11"/>
  <c r="R358" i="11"/>
  <c r="R359" i="11"/>
  <c r="R360" i="11"/>
  <c r="R361" i="11"/>
  <c r="R362" i="11"/>
  <c r="R363" i="11"/>
  <c r="R364" i="11"/>
  <c r="R365" i="11"/>
  <c r="R366" i="11"/>
  <c r="R367" i="11"/>
  <c r="R368" i="11"/>
  <c r="R369" i="11"/>
  <c r="R370" i="11"/>
  <c r="R371" i="11"/>
  <c r="R372" i="11"/>
  <c r="R373" i="11"/>
  <c r="R374" i="11"/>
  <c r="R375" i="11"/>
  <c r="R376" i="11"/>
  <c r="R377" i="11"/>
  <c r="R378" i="11"/>
  <c r="R379" i="11"/>
  <c r="R380" i="11"/>
  <c r="R381" i="11"/>
  <c r="R382" i="11"/>
  <c r="R383" i="11"/>
  <c r="R384" i="11"/>
  <c r="R385" i="11"/>
  <c r="R386" i="11"/>
  <c r="R387" i="11"/>
  <c r="R388" i="11"/>
  <c r="R389" i="11"/>
  <c r="R390" i="11"/>
  <c r="R391" i="11"/>
  <c r="R392" i="11"/>
  <c r="R393" i="11"/>
  <c r="R394" i="11"/>
  <c r="R395" i="11"/>
  <c r="R396" i="11"/>
  <c r="R397" i="11"/>
  <c r="R398" i="11"/>
  <c r="R399" i="11"/>
  <c r="R400" i="11"/>
  <c r="R401" i="11"/>
  <c r="R402" i="11"/>
  <c r="R403" i="11"/>
  <c r="R404" i="11"/>
  <c r="R405" i="11"/>
  <c r="R406" i="11"/>
  <c r="R407" i="11"/>
  <c r="R408" i="11"/>
  <c r="R409" i="11"/>
  <c r="R410" i="11"/>
  <c r="R411" i="11"/>
  <c r="R412" i="11"/>
  <c r="R413" i="11"/>
  <c r="R414" i="11"/>
  <c r="R415" i="11"/>
  <c r="R416" i="11"/>
  <c r="R417" i="11"/>
  <c r="R418" i="11"/>
  <c r="R419" i="11"/>
  <c r="R420" i="11"/>
  <c r="R421" i="11"/>
  <c r="R422" i="11"/>
  <c r="R423" i="11"/>
  <c r="R424" i="11"/>
  <c r="R425" i="11"/>
  <c r="R426" i="11"/>
  <c r="R427" i="11"/>
  <c r="R428" i="11"/>
  <c r="R429" i="11"/>
  <c r="R430" i="11"/>
  <c r="R431" i="11"/>
  <c r="R432" i="11"/>
  <c r="R433" i="11"/>
  <c r="R434" i="11"/>
  <c r="R435" i="11"/>
  <c r="R436" i="11"/>
  <c r="R437" i="11"/>
  <c r="R438" i="11"/>
  <c r="R439" i="11"/>
  <c r="R440" i="11"/>
  <c r="R441" i="11"/>
  <c r="R442" i="11"/>
  <c r="R443" i="11"/>
  <c r="R444" i="11"/>
  <c r="R445" i="11"/>
  <c r="R446" i="11"/>
  <c r="R447" i="11"/>
  <c r="R448" i="11"/>
  <c r="R449" i="11"/>
  <c r="R450" i="11"/>
  <c r="R451" i="11"/>
  <c r="R452" i="11"/>
  <c r="R453" i="11"/>
  <c r="R454" i="11"/>
  <c r="R455" i="11"/>
  <c r="R456" i="11"/>
  <c r="R457" i="11"/>
  <c r="R458" i="11"/>
  <c r="R459" i="11"/>
  <c r="R460" i="11"/>
  <c r="R461" i="11"/>
  <c r="R462" i="11"/>
  <c r="R463" i="11"/>
  <c r="R464" i="11"/>
  <c r="R465" i="11"/>
  <c r="R466" i="11"/>
  <c r="R467" i="11"/>
  <c r="R468" i="11"/>
  <c r="R469" i="11"/>
  <c r="R470" i="11"/>
  <c r="R471" i="11"/>
  <c r="R472" i="11"/>
  <c r="R473" i="11"/>
  <c r="R474" i="11"/>
  <c r="R475" i="11"/>
  <c r="R476" i="11"/>
  <c r="R477" i="11"/>
  <c r="R478" i="11"/>
  <c r="R479" i="11"/>
  <c r="R480" i="11"/>
  <c r="R481" i="11"/>
  <c r="R482" i="11"/>
  <c r="R483" i="11"/>
  <c r="R484" i="11"/>
  <c r="R485" i="11"/>
  <c r="R486" i="11"/>
  <c r="R487" i="11"/>
  <c r="R488" i="11"/>
  <c r="R489" i="11"/>
  <c r="R490" i="11"/>
  <c r="R491" i="11"/>
  <c r="R492" i="11"/>
  <c r="R493" i="11"/>
  <c r="R494" i="11"/>
  <c r="R495" i="11"/>
  <c r="R496" i="11"/>
  <c r="R497" i="11"/>
  <c r="R498" i="11"/>
  <c r="R499" i="11"/>
  <c r="R500" i="11"/>
  <c r="R501" i="11"/>
  <c r="R502" i="11"/>
  <c r="R503" i="11"/>
  <c r="R504" i="11"/>
  <c r="R505" i="11"/>
  <c r="R506" i="11"/>
  <c r="R507" i="11"/>
  <c r="R508" i="11"/>
  <c r="R509" i="11"/>
  <c r="R510" i="11"/>
  <c r="R511" i="11"/>
  <c r="R512" i="11"/>
  <c r="R513" i="11"/>
  <c r="R514" i="11"/>
  <c r="R515" i="11"/>
  <c r="R516" i="11"/>
  <c r="R517" i="11"/>
  <c r="R518" i="11"/>
  <c r="R519" i="11"/>
  <c r="R520" i="11"/>
  <c r="R521" i="11"/>
  <c r="R522" i="11"/>
  <c r="R523" i="11"/>
  <c r="R524" i="11"/>
  <c r="R525" i="11"/>
  <c r="R526" i="11"/>
  <c r="R527" i="11"/>
  <c r="R528" i="11"/>
  <c r="R529" i="11"/>
  <c r="R530" i="11"/>
  <c r="R531" i="11"/>
  <c r="R532" i="11"/>
  <c r="R533" i="11"/>
  <c r="R534" i="11"/>
  <c r="R535" i="11"/>
  <c r="R536" i="11"/>
  <c r="R537" i="11"/>
  <c r="R538" i="11"/>
  <c r="R539" i="11"/>
  <c r="R540" i="11"/>
  <c r="R541" i="11"/>
  <c r="R542" i="11"/>
  <c r="R543" i="11"/>
  <c r="R544" i="11"/>
  <c r="R545" i="11"/>
  <c r="R546" i="11"/>
  <c r="R547" i="11"/>
  <c r="R548" i="11"/>
  <c r="R549" i="11"/>
  <c r="R550" i="11"/>
  <c r="R551" i="11"/>
  <c r="R552" i="11"/>
  <c r="R553" i="11"/>
  <c r="R554" i="11"/>
  <c r="R555" i="11"/>
  <c r="R556" i="11"/>
  <c r="R557" i="11"/>
  <c r="R558" i="11"/>
  <c r="R559" i="11"/>
  <c r="R560" i="11"/>
  <c r="R561" i="11"/>
  <c r="R562" i="11"/>
  <c r="R563" i="11"/>
  <c r="R564" i="11"/>
  <c r="R565" i="11"/>
  <c r="R566" i="11"/>
  <c r="R567" i="11"/>
  <c r="R568" i="11"/>
  <c r="R569" i="11"/>
  <c r="R570" i="11"/>
  <c r="R571" i="11"/>
  <c r="R572" i="11"/>
  <c r="R573" i="11"/>
  <c r="R574" i="11"/>
  <c r="R575" i="11"/>
  <c r="R576" i="11"/>
  <c r="R577" i="11"/>
  <c r="R578" i="11"/>
  <c r="R579" i="11"/>
  <c r="R580" i="11"/>
  <c r="R581" i="11"/>
  <c r="R582" i="11"/>
  <c r="R583" i="11"/>
  <c r="R584" i="11"/>
  <c r="R585" i="11"/>
  <c r="R586" i="11"/>
  <c r="R587" i="11"/>
  <c r="R588" i="11"/>
  <c r="R589" i="11"/>
  <c r="R590" i="11"/>
  <c r="R591" i="11"/>
  <c r="R592" i="11"/>
  <c r="R593" i="11"/>
  <c r="R594" i="11"/>
  <c r="R595" i="11"/>
  <c r="R596" i="11"/>
  <c r="R597" i="11"/>
  <c r="R598" i="11"/>
  <c r="R599" i="11"/>
  <c r="R600" i="11"/>
  <c r="R601" i="11"/>
  <c r="R602" i="11"/>
  <c r="R603" i="11"/>
  <c r="R604" i="11"/>
  <c r="R605" i="11"/>
  <c r="R606" i="11"/>
  <c r="R607" i="11"/>
  <c r="R608" i="11"/>
  <c r="R609" i="11"/>
  <c r="R610" i="11"/>
  <c r="R611" i="11"/>
  <c r="R612" i="11"/>
  <c r="R613" i="11"/>
  <c r="R614" i="11"/>
  <c r="R615" i="11"/>
  <c r="R616" i="11"/>
  <c r="R617" i="11"/>
  <c r="R618" i="11"/>
  <c r="R619" i="11"/>
  <c r="R620" i="11"/>
  <c r="R621" i="11"/>
  <c r="R622" i="11"/>
  <c r="R623" i="11"/>
  <c r="R624" i="11"/>
  <c r="R625" i="11"/>
  <c r="R626" i="11"/>
  <c r="R627" i="11"/>
  <c r="R628" i="11"/>
  <c r="R629" i="11"/>
  <c r="R630" i="11"/>
  <c r="R631" i="11"/>
  <c r="R632" i="11"/>
  <c r="R633" i="11"/>
  <c r="R634" i="11"/>
  <c r="R635" i="11"/>
  <c r="R636" i="11"/>
  <c r="R637" i="11"/>
  <c r="R638" i="11"/>
  <c r="R639" i="11"/>
  <c r="R640" i="11"/>
  <c r="R641" i="11"/>
  <c r="R642" i="11"/>
  <c r="R643" i="11"/>
  <c r="R644" i="11"/>
  <c r="R645" i="11"/>
  <c r="R646" i="11"/>
  <c r="R647" i="11"/>
  <c r="R648" i="11"/>
  <c r="R649" i="11"/>
  <c r="R650" i="11"/>
  <c r="R651" i="11"/>
  <c r="R652" i="11"/>
  <c r="R653" i="11"/>
  <c r="R654" i="11"/>
  <c r="R655" i="11"/>
  <c r="R656" i="11"/>
  <c r="R657" i="11"/>
  <c r="R658" i="11"/>
  <c r="R659" i="11"/>
  <c r="R660" i="11"/>
  <c r="R661" i="11"/>
  <c r="R662" i="11"/>
  <c r="R663" i="11"/>
  <c r="R664" i="11"/>
  <c r="R665" i="11"/>
  <c r="R666" i="11"/>
  <c r="R667" i="11"/>
  <c r="R668" i="11"/>
  <c r="R669" i="11"/>
  <c r="R670" i="11"/>
  <c r="R671" i="11"/>
  <c r="R672" i="11"/>
  <c r="R673" i="11"/>
  <c r="R674" i="11"/>
  <c r="R675" i="11"/>
  <c r="R676" i="11"/>
  <c r="R677" i="11"/>
  <c r="R678" i="11"/>
  <c r="R679" i="11"/>
  <c r="R680" i="11"/>
  <c r="R681" i="11"/>
  <c r="R682" i="11"/>
  <c r="R683" i="11"/>
  <c r="R684" i="11"/>
  <c r="R685" i="11"/>
  <c r="R686" i="11"/>
  <c r="R687" i="11"/>
  <c r="R688" i="11"/>
  <c r="R689" i="11"/>
  <c r="R690" i="11"/>
  <c r="R691" i="11"/>
  <c r="R692" i="11"/>
  <c r="R693" i="11"/>
  <c r="R694" i="11"/>
  <c r="R695" i="11"/>
  <c r="R696" i="11"/>
  <c r="R697" i="11"/>
  <c r="R698" i="11"/>
  <c r="R699" i="11"/>
  <c r="R700" i="11"/>
  <c r="R701" i="11"/>
  <c r="R702" i="11"/>
  <c r="R703" i="11"/>
  <c r="R704" i="11"/>
  <c r="R705" i="11"/>
  <c r="R706" i="11"/>
  <c r="R707" i="11"/>
  <c r="R708" i="11"/>
  <c r="R709" i="11"/>
  <c r="R710" i="11"/>
  <c r="R711" i="11"/>
  <c r="R712" i="11"/>
  <c r="R713" i="11"/>
  <c r="R714" i="11"/>
  <c r="R715" i="11"/>
  <c r="R716" i="11"/>
  <c r="R717" i="11"/>
  <c r="R718" i="11"/>
  <c r="R719" i="11"/>
  <c r="R720" i="11"/>
  <c r="R721" i="11"/>
  <c r="R722" i="11"/>
  <c r="R723" i="11"/>
  <c r="R724" i="11"/>
  <c r="R725" i="11"/>
  <c r="R726" i="11"/>
  <c r="R727" i="11"/>
  <c r="R728" i="11"/>
  <c r="R729" i="11"/>
  <c r="R730" i="11"/>
  <c r="R731" i="11"/>
  <c r="R732" i="11"/>
  <c r="R733" i="11"/>
  <c r="R734" i="11"/>
  <c r="R735" i="11"/>
  <c r="R736" i="11"/>
  <c r="R737" i="11"/>
  <c r="R738" i="11"/>
  <c r="R739" i="11"/>
  <c r="R740" i="11"/>
  <c r="R741" i="11"/>
  <c r="R742" i="11"/>
  <c r="R743" i="11"/>
  <c r="R744" i="11"/>
  <c r="R745" i="11"/>
  <c r="R746" i="11"/>
  <c r="R747" i="11"/>
  <c r="R748" i="11"/>
  <c r="R749" i="11"/>
  <c r="R750" i="11"/>
  <c r="R751" i="11"/>
  <c r="R752" i="11"/>
  <c r="R753" i="11"/>
  <c r="R754" i="11"/>
  <c r="R755" i="11"/>
  <c r="R756" i="11"/>
  <c r="R757" i="11"/>
  <c r="R758" i="11"/>
  <c r="R759" i="11"/>
  <c r="R760" i="11"/>
  <c r="R761" i="11"/>
  <c r="R762" i="11"/>
  <c r="R763" i="11"/>
  <c r="R764" i="11"/>
  <c r="R765" i="11"/>
  <c r="R766" i="11"/>
  <c r="R767" i="11"/>
  <c r="R768" i="11"/>
  <c r="R769" i="11"/>
  <c r="R770" i="11"/>
  <c r="R771" i="11"/>
  <c r="R772" i="11"/>
  <c r="R773" i="11"/>
  <c r="R774" i="11"/>
  <c r="R775" i="11"/>
  <c r="R776" i="11"/>
  <c r="R777" i="11"/>
  <c r="R778" i="11"/>
  <c r="R779" i="11"/>
  <c r="R780" i="11"/>
  <c r="R781" i="11"/>
  <c r="R782" i="11"/>
  <c r="R783" i="11"/>
  <c r="R784" i="11"/>
  <c r="R785" i="11"/>
  <c r="R786" i="11"/>
  <c r="R787" i="11"/>
  <c r="R788" i="11"/>
  <c r="R789" i="11"/>
  <c r="R790" i="11"/>
  <c r="R791" i="11"/>
  <c r="R792" i="11"/>
  <c r="R793" i="11"/>
  <c r="R794" i="11"/>
  <c r="R795" i="11"/>
  <c r="R796" i="11"/>
  <c r="R797" i="11"/>
  <c r="R798" i="11"/>
  <c r="R799" i="11"/>
  <c r="R800" i="11"/>
  <c r="R801" i="11"/>
  <c r="R802" i="11"/>
  <c r="R803" i="11"/>
  <c r="R804" i="11"/>
  <c r="R805" i="11"/>
  <c r="R806" i="11"/>
  <c r="R807" i="11"/>
  <c r="R808" i="11"/>
  <c r="R809" i="11"/>
  <c r="R810" i="11"/>
  <c r="R811" i="11"/>
  <c r="R812" i="11"/>
  <c r="R813" i="11"/>
  <c r="R814" i="11"/>
  <c r="R815" i="11"/>
  <c r="R816" i="11"/>
  <c r="R817" i="11"/>
  <c r="R818" i="11"/>
  <c r="R819" i="11"/>
  <c r="R820" i="11"/>
  <c r="R821" i="11"/>
  <c r="R822" i="11"/>
  <c r="R823" i="11"/>
  <c r="R824" i="11"/>
  <c r="R825" i="11"/>
  <c r="R826" i="11"/>
  <c r="R827" i="11"/>
  <c r="R828" i="11"/>
  <c r="R829" i="11"/>
  <c r="R830" i="11"/>
  <c r="R831" i="11"/>
  <c r="R832" i="11"/>
  <c r="R833" i="11"/>
  <c r="R834" i="11"/>
  <c r="R835" i="11"/>
  <c r="R836" i="11"/>
  <c r="R837" i="11"/>
  <c r="R838" i="11"/>
  <c r="R839" i="11"/>
  <c r="R840" i="11"/>
  <c r="R841" i="11"/>
  <c r="R842" i="11"/>
  <c r="R843" i="11"/>
  <c r="R844" i="11"/>
  <c r="R845" i="11"/>
  <c r="R846" i="11"/>
  <c r="R847" i="11"/>
  <c r="R848" i="11"/>
  <c r="R849" i="11"/>
  <c r="R850" i="11"/>
  <c r="R851" i="11"/>
  <c r="R852" i="11"/>
  <c r="R853" i="11"/>
  <c r="R854" i="11"/>
  <c r="R855" i="11"/>
  <c r="R856" i="11"/>
  <c r="R857" i="11"/>
  <c r="R858" i="11"/>
  <c r="R859" i="11"/>
  <c r="R860" i="11"/>
  <c r="R861" i="11"/>
  <c r="R862" i="11"/>
  <c r="R863" i="11"/>
  <c r="R864" i="11"/>
  <c r="R865" i="11"/>
  <c r="R866" i="11"/>
  <c r="R867" i="11"/>
  <c r="R868" i="11"/>
  <c r="R869" i="11"/>
  <c r="R870" i="11"/>
  <c r="R871" i="11"/>
  <c r="R872" i="11"/>
  <c r="R873" i="11"/>
  <c r="R874" i="11"/>
  <c r="R875" i="11"/>
  <c r="R876" i="11"/>
  <c r="R877" i="11"/>
  <c r="R878" i="11"/>
  <c r="R879" i="11"/>
  <c r="R880" i="11"/>
  <c r="R881" i="11"/>
  <c r="R882" i="11"/>
  <c r="R883" i="11"/>
  <c r="R884" i="11"/>
  <c r="R885" i="11"/>
  <c r="R886" i="11"/>
  <c r="R887" i="11"/>
  <c r="R888" i="11"/>
  <c r="R889" i="11"/>
  <c r="R890" i="11"/>
  <c r="R891" i="11"/>
  <c r="R892" i="11"/>
  <c r="R893" i="11"/>
  <c r="R894" i="11"/>
  <c r="R895" i="11"/>
  <c r="R896" i="11"/>
  <c r="R897" i="11"/>
  <c r="R898" i="11"/>
  <c r="R899" i="11"/>
  <c r="R900" i="11"/>
  <c r="R901" i="11"/>
  <c r="R902" i="11"/>
  <c r="R903" i="11"/>
  <c r="R904" i="11"/>
  <c r="R905" i="11"/>
  <c r="R906" i="11"/>
  <c r="R907" i="11"/>
  <c r="R908" i="11"/>
  <c r="R909" i="11"/>
  <c r="R910" i="11"/>
  <c r="R911" i="11"/>
  <c r="R912" i="11"/>
  <c r="R913" i="11"/>
  <c r="R914" i="11"/>
  <c r="R915" i="11"/>
  <c r="R916" i="11"/>
  <c r="R917" i="11"/>
  <c r="R918" i="11"/>
  <c r="R919" i="11"/>
  <c r="R920" i="11"/>
  <c r="R921" i="11"/>
  <c r="R922" i="11"/>
  <c r="R923" i="11"/>
  <c r="R924" i="11"/>
  <c r="R925" i="11"/>
  <c r="R926" i="11"/>
  <c r="R927" i="11"/>
  <c r="R928" i="11"/>
  <c r="R929" i="11"/>
  <c r="R930" i="11"/>
  <c r="R931" i="11"/>
  <c r="R932" i="11"/>
  <c r="R933" i="11"/>
  <c r="R934" i="11"/>
  <c r="R935" i="11"/>
  <c r="R936" i="11"/>
  <c r="R937" i="11"/>
  <c r="R938" i="11"/>
  <c r="R939" i="11"/>
  <c r="R940" i="11"/>
  <c r="R941" i="11"/>
  <c r="R942" i="11"/>
  <c r="R943" i="11"/>
  <c r="R944" i="11"/>
  <c r="R945" i="11"/>
  <c r="R946" i="11"/>
  <c r="R947" i="11"/>
  <c r="R948" i="11"/>
  <c r="R949" i="11"/>
  <c r="R950" i="11"/>
  <c r="R951" i="11"/>
  <c r="R952" i="11"/>
  <c r="R953" i="11"/>
  <c r="R954" i="11"/>
  <c r="R955" i="11"/>
  <c r="R956" i="11"/>
  <c r="R957" i="11"/>
  <c r="R958" i="11"/>
  <c r="R959" i="11"/>
  <c r="R960" i="11"/>
  <c r="R961" i="11"/>
  <c r="R962" i="11"/>
  <c r="R963" i="11"/>
  <c r="R964" i="11"/>
  <c r="R965" i="11"/>
  <c r="R966" i="11"/>
  <c r="R967" i="11"/>
  <c r="R968" i="11"/>
  <c r="R969" i="11"/>
  <c r="R970" i="11"/>
  <c r="R971" i="11"/>
  <c r="R972" i="11"/>
  <c r="R973" i="11"/>
  <c r="R974" i="11"/>
  <c r="R975" i="11"/>
  <c r="R976" i="11"/>
  <c r="R977" i="11"/>
  <c r="R978" i="11"/>
  <c r="R979" i="11"/>
  <c r="R980" i="11"/>
  <c r="R981" i="11"/>
  <c r="R982" i="11"/>
  <c r="R983" i="11"/>
  <c r="R984" i="11"/>
  <c r="R985" i="11"/>
  <c r="R986" i="11"/>
  <c r="R987" i="11"/>
  <c r="R988" i="11"/>
  <c r="R989" i="11"/>
  <c r="R990" i="11"/>
  <c r="R991" i="11"/>
  <c r="R992" i="11"/>
  <c r="R993" i="11"/>
  <c r="R994" i="11"/>
  <c r="R995" i="11"/>
  <c r="R996" i="11"/>
  <c r="R997" i="11"/>
  <c r="R998" i="11"/>
  <c r="R999" i="11"/>
  <c r="R1000" i="11"/>
  <c r="R1001" i="11"/>
  <c r="R1002" i="11"/>
  <c r="R1003" i="11"/>
  <c r="R1004" i="11"/>
  <c r="R1005" i="11"/>
  <c r="R1006" i="11"/>
  <c r="R1007" i="11"/>
  <c r="R1008" i="11"/>
  <c r="R1009" i="11"/>
  <c r="R1010" i="11"/>
  <c r="R1011" i="11"/>
  <c r="R1012" i="11"/>
  <c r="R1013" i="11"/>
  <c r="R1014" i="11"/>
  <c r="R1015" i="11"/>
  <c r="R1016" i="11"/>
  <c r="R1017" i="11"/>
  <c r="R1018" i="11"/>
  <c r="R1019" i="11"/>
  <c r="R1020" i="11"/>
  <c r="R1021" i="11"/>
  <c r="R1022" i="11"/>
  <c r="R1023" i="11"/>
  <c r="R1024" i="11"/>
  <c r="R1025" i="11"/>
  <c r="R1026" i="11"/>
  <c r="R1027" i="11"/>
  <c r="R1028" i="11"/>
  <c r="R1029" i="11"/>
  <c r="R1030" i="11"/>
  <c r="R1031" i="11"/>
  <c r="R1032" i="11"/>
  <c r="R1033" i="11"/>
  <c r="R1034" i="11"/>
  <c r="R1035" i="11"/>
  <c r="R1036" i="11"/>
  <c r="R1037" i="11"/>
  <c r="R1038" i="11"/>
  <c r="R1039" i="11"/>
  <c r="R1040" i="11"/>
  <c r="R1041" i="11"/>
  <c r="R1042" i="11"/>
  <c r="R1043" i="11"/>
  <c r="R1044" i="11"/>
  <c r="R1045" i="11"/>
  <c r="R1046" i="11"/>
  <c r="R1047" i="11"/>
  <c r="R1048" i="11"/>
  <c r="R1049" i="11"/>
  <c r="R1050" i="11"/>
  <c r="R1051" i="11"/>
  <c r="R1052" i="11"/>
  <c r="R1053" i="11"/>
  <c r="R1054" i="11"/>
  <c r="R1055" i="11"/>
  <c r="R1056" i="11"/>
  <c r="R1057" i="11"/>
  <c r="R1058" i="11"/>
  <c r="R1059" i="11"/>
  <c r="R1060" i="11"/>
  <c r="R1061" i="11"/>
  <c r="R1062" i="11"/>
  <c r="R1063" i="11"/>
  <c r="R1064" i="11"/>
  <c r="R1065" i="11"/>
  <c r="R1066" i="11"/>
  <c r="R1067" i="11"/>
  <c r="R1068" i="11"/>
  <c r="R1069" i="11"/>
  <c r="R1070" i="11"/>
  <c r="R1071" i="11"/>
  <c r="R1072" i="11"/>
  <c r="R1073" i="11"/>
  <c r="R1074" i="11"/>
  <c r="R1075" i="11"/>
  <c r="R1076" i="11"/>
  <c r="R1077" i="11"/>
  <c r="R1078" i="11"/>
  <c r="R1079" i="11"/>
  <c r="R1080" i="11"/>
  <c r="R1081" i="11"/>
  <c r="R1082" i="11"/>
  <c r="R1083" i="11"/>
  <c r="R1084" i="11"/>
  <c r="R1085" i="11"/>
  <c r="R1086" i="11"/>
  <c r="R1087" i="11"/>
  <c r="R1088" i="11"/>
  <c r="R1089" i="11"/>
  <c r="R1090" i="11"/>
  <c r="R1091" i="11"/>
  <c r="R1092" i="11"/>
  <c r="R1093" i="11"/>
  <c r="R1094" i="11"/>
  <c r="R1095" i="11"/>
  <c r="R1096" i="11"/>
  <c r="R1097" i="11"/>
  <c r="R1098" i="11"/>
  <c r="R1099" i="11"/>
  <c r="R1100" i="11"/>
  <c r="R1101" i="11"/>
  <c r="R1102" i="11"/>
  <c r="R1103" i="11"/>
  <c r="R1104" i="11"/>
  <c r="R1105" i="11"/>
  <c r="R1106" i="11"/>
  <c r="R1107" i="11"/>
  <c r="R1108" i="11"/>
  <c r="R1109" i="11"/>
  <c r="R1110" i="11"/>
  <c r="R1111" i="11"/>
  <c r="R1112" i="11"/>
  <c r="R1113" i="11"/>
  <c r="R1114" i="11"/>
  <c r="R1115" i="11"/>
  <c r="R1116" i="11"/>
  <c r="R1117" i="11"/>
  <c r="R1118" i="11"/>
  <c r="R1119" i="11"/>
  <c r="R1120" i="11"/>
  <c r="R1121" i="11"/>
  <c r="R1122" i="11"/>
  <c r="R1123" i="11"/>
  <c r="R1124" i="11"/>
  <c r="R1125" i="11"/>
  <c r="R1126" i="11"/>
  <c r="R1127" i="11"/>
  <c r="R1128" i="11"/>
  <c r="R1129" i="11"/>
  <c r="R1130" i="11"/>
  <c r="R1131" i="11"/>
  <c r="R1132" i="11"/>
  <c r="R1133" i="11"/>
  <c r="R1134" i="11"/>
  <c r="R1135" i="11"/>
  <c r="R1136" i="11"/>
  <c r="R1137" i="11"/>
  <c r="R1138" i="11"/>
  <c r="R1139" i="11"/>
  <c r="R1140" i="11"/>
  <c r="R1141" i="11"/>
  <c r="R1142" i="11"/>
  <c r="R1143" i="11"/>
  <c r="R1144" i="11"/>
  <c r="R1145" i="11"/>
  <c r="R1146" i="11"/>
  <c r="R1147" i="11"/>
  <c r="R1148" i="11"/>
  <c r="R1149" i="11"/>
  <c r="R1150" i="11"/>
  <c r="R1151" i="11"/>
  <c r="R1152" i="11"/>
  <c r="R1153" i="11"/>
  <c r="R1154" i="11"/>
  <c r="R1155" i="11"/>
  <c r="R1156" i="11"/>
  <c r="R1157" i="11"/>
  <c r="R1158" i="11"/>
  <c r="R1159" i="11"/>
  <c r="R1160" i="11"/>
  <c r="R1161" i="11"/>
  <c r="R1162" i="11"/>
  <c r="R1163" i="11"/>
  <c r="R1164" i="11"/>
  <c r="R1165" i="11"/>
  <c r="R1166" i="11"/>
  <c r="R1167" i="11"/>
  <c r="R1168" i="11"/>
  <c r="R1169" i="11"/>
  <c r="R1170" i="11"/>
  <c r="R1171" i="11"/>
  <c r="R1172" i="11"/>
  <c r="R1173" i="11"/>
  <c r="R1174" i="11"/>
  <c r="R1175" i="11"/>
  <c r="R1176" i="11"/>
  <c r="R1177" i="11"/>
  <c r="R1178" i="11"/>
  <c r="R1179" i="11"/>
  <c r="R1180" i="11"/>
  <c r="R1181" i="11"/>
  <c r="R1182" i="11"/>
  <c r="R1183" i="11"/>
  <c r="R1184" i="11"/>
  <c r="R1185" i="11"/>
  <c r="R1186" i="11"/>
  <c r="R1187" i="11"/>
  <c r="R1188" i="11"/>
  <c r="R1189" i="11"/>
  <c r="R1190" i="11"/>
  <c r="R1191" i="11"/>
  <c r="R1192" i="11"/>
  <c r="R1193" i="11"/>
  <c r="R1194" i="11"/>
  <c r="R1195" i="11"/>
  <c r="R1196" i="11"/>
  <c r="R1197" i="11"/>
  <c r="R1198" i="11"/>
  <c r="R1199" i="11"/>
  <c r="R1200" i="11"/>
  <c r="R1201" i="11"/>
  <c r="R1202" i="11"/>
  <c r="R1203" i="11"/>
  <c r="R1204" i="11"/>
  <c r="R1205" i="11"/>
  <c r="R1206" i="11"/>
  <c r="R1207" i="11"/>
  <c r="R1208" i="11"/>
  <c r="R1209" i="11"/>
  <c r="R1210" i="11"/>
  <c r="R1211" i="11"/>
  <c r="R1212" i="11"/>
  <c r="R1213" i="11"/>
  <c r="R1214" i="11"/>
  <c r="R1215" i="11"/>
  <c r="R1216" i="11"/>
  <c r="R1217" i="11"/>
  <c r="R1218" i="11"/>
  <c r="R1219" i="11"/>
  <c r="R1220" i="11"/>
  <c r="R1221" i="11"/>
  <c r="R1222" i="11"/>
  <c r="R1223" i="11"/>
  <c r="R1224" i="11"/>
  <c r="R1225" i="11"/>
  <c r="R1226" i="11"/>
  <c r="R1227" i="11"/>
  <c r="R1228" i="11"/>
  <c r="R1229" i="11"/>
  <c r="R1230" i="11"/>
  <c r="R1231" i="11"/>
  <c r="R1232" i="11"/>
  <c r="R1233" i="11"/>
  <c r="R1234" i="11"/>
  <c r="R1235" i="11"/>
  <c r="R1236" i="11"/>
  <c r="R1237" i="11"/>
  <c r="R1238" i="11"/>
  <c r="R1239" i="11"/>
  <c r="R1240" i="11"/>
  <c r="R1241" i="11"/>
  <c r="R1242" i="11"/>
  <c r="R1243" i="11"/>
  <c r="R1244" i="11"/>
  <c r="R1245" i="11"/>
  <c r="R1246" i="11"/>
  <c r="R1247" i="11"/>
  <c r="R1248" i="11"/>
  <c r="R1249" i="11"/>
  <c r="R1250" i="11"/>
  <c r="R1251" i="11"/>
  <c r="R1252" i="11"/>
  <c r="R1253" i="11"/>
  <c r="R1254" i="11"/>
  <c r="R1255" i="11"/>
  <c r="R1256" i="11"/>
  <c r="R1257" i="11"/>
  <c r="R1258" i="11"/>
  <c r="R1259" i="11"/>
  <c r="R1260" i="11"/>
  <c r="R1261" i="11"/>
  <c r="R1262" i="11"/>
  <c r="R1263" i="11"/>
  <c r="R1264" i="11"/>
  <c r="R1265" i="11"/>
  <c r="R1266" i="11"/>
  <c r="R1267" i="11"/>
  <c r="R1268" i="11"/>
  <c r="R1269" i="11"/>
  <c r="R1270" i="11"/>
  <c r="R1271" i="11"/>
  <c r="R1272" i="11"/>
  <c r="R1273" i="11"/>
  <c r="R1274" i="11"/>
  <c r="R1275" i="11"/>
  <c r="R1276" i="11"/>
  <c r="R1277" i="11"/>
  <c r="R1278" i="11"/>
  <c r="R1279" i="11"/>
  <c r="R1280" i="11"/>
  <c r="R1281" i="11"/>
  <c r="R1282" i="11"/>
  <c r="R1283" i="11"/>
  <c r="R1284" i="11"/>
  <c r="R1285" i="11"/>
  <c r="R1286" i="11"/>
  <c r="R1287" i="11"/>
  <c r="R1288" i="11"/>
  <c r="R1289" i="11"/>
  <c r="R1290" i="11"/>
  <c r="R1291" i="11"/>
  <c r="R1292" i="11"/>
  <c r="R1293" i="11"/>
  <c r="R1294" i="11"/>
  <c r="R1295" i="11"/>
  <c r="R1296" i="11"/>
  <c r="R1297" i="11"/>
  <c r="R1298" i="11"/>
  <c r="R1299" i="11"/>
  <c r="R1300" i="11"/>
  <c r="R1301" i="11"/>
  <c r="R1302" i="11"/>
  <c r="R1303" i="11"/>
  <c r="R1304" i="11"/>
  <c r="R1305" i="11"/>
  <c r="R1306" i="11"/>
  <c r="R1307" i="11"/>
  <c r="R1308" i="11"/>
  <c r="R1309" i="11"/>
  <c r="R1310" i="11"/>
  <c r="R1311" i="11"/>
  <c r="R1312" i="11"/>
  <c r="R1313" i="11"/>
  <c r="R1314" i="11"/>
  <c r="R1315" i="11"/>
  <c r="R1316" i="11"/>
  <c r="R1317" i="11"/>
  <c r="R1318" i="11"/>
  <c r="R1319" i="11"/>
  <c r="R1320" i="11"/>
  <c r="R1321" i="11"/>
  <c r="R1322" i="11"/>
  <c r="R1323" i="11"/>
  <c r="R1324" i="11"/>
  <c r="R1325" i="11"/>
  <c r="R1326" i="11"/>
  <c r="R1327" i="11"/>
  <c r="R1328" i="11"/>
  <c r="R1329" i="11"/>
  <c r="R1330" i="11"/>
  <c r="R1331" i="11"/>
  <c r="R1332" i="11"/>
  <c r="R1333" i="11"/>
  <c r="R1334" i="11"/>
  <c r="R1335" i="11"/>
  <c r="R1336" i="11"/>
  <c r="R1337" i="11"/>
  <c r="R1338" i="11"/>
  <c r="R1339" i="11"/>
  <c r="R1340" i="11"/>
  <c r="R1341" i="11"/>
  <c r="R1342" i="11"/>
  <c r="R1343" i="11"/>
  <c r="R1344" i="11"/>
  <c r="R1345" i="11"/>
  <c r="R1346" i="11"/>
  <c r="R1347" i="11"/>
  <c r="R1348" i="11"/>
  <c r="R1349" i="11"/>
  <c r="R1350" i="11"/>
  <c r="R1351" i="11"/>
  <c r="R1352" i="11"/>
  <c r="R1353" i="11"/>
  <c r="R1354" i="11"/>
  <c r="R1355" i="11"/>
  <c r="R1356" i="11"/>
  <c r="R1357" i="11"/>
  <c r="R1358" i="11"/>
  <c r="R1359" i="11"/>
  <c r="R1360" i="11"/>
  <c r="R1361" i="11"/>
  <c r="R1362" i="11"/>
  <c r="R1363" i="11"/>
  <c r="R1364" i="11"/>
  <c r="R1365" i="11"/>
  <c r="R1366" i="11"/>
  <c r="R1367" i="11"/>
  <c r="R1368" i="11"/>
  <c r="R1369" i="11"/>
  <c r="R1370" i="11"/>
  <c r="R1371" i="11"/>
  <c r="R1372" i="11"/>
  <c r="R1373" i="11"/>
  <c r="R1374" i="11"/>
  <c r="R1375" i="11"/>
  <c r="R1376" i="11"/>
  <c r="R1377" i="11"/>
  <c r="R1378" i="11"/>
  <c r="R1379" i="11"/>
  <c r="R1380" i="11"/>
  <c r="R1381" i="11"/>
  <c r="R1382" i="11"/>
  <c r="R1383" i="11"/>
  <c r="R1384" i="11"/>
  <c r="R1385" i="11"/>
  <c r="R1386" i="11"/>
  <c r="R1387" i="11"/>
  <c r="R1388" i="11"/>
  <c r="R1389" i="11"/>
  <c r="R1390" i="11"/>
  <c r="R1391" i="11"/>
  <c r="R1392" i="11"/>
  <c r="R1393" i="11"/>
  <c r="R1394" i="11"/>
  <c r="R1395" i="11"/>
  <c r="R1396" i="11"/>
  <c r="R1397" i="11"/>
  <c r="R1398" i="11"/>
  <c r="R1399" i="11"/>
  <c r="R1400" i="11"/>
  <c r="R1401" i="11"/>
  <c r="R1402" i="11"/>
  <c r="R1403" i="11"/>
  <c r="R1404" i="11"/>
  <c r="R1405" i="11"/>
  <c r="R1406" i="11"/>
  <c r="R1407" i="11"/>
  <c r="R1408" i="11"/>
  <c r="R1409" i="11"/>
  <c r="R1410" i="11"/>
  <c r="R1411" i="11"/>
  <c r="R1412" i="11"/>
  <c r="R1413" i="11"/>
  <c r="R1414" i="11"/>
  <c r="R1415" i="11"/>
  <c r="R1416" i="11"/>
  <c r="R1417" i="11"/>
  <c r="R1418" i="11"/>
  <c r="R1419" i="11"/>
  <c r="R1420" i="11"/>
  <c r="R1421" i="11"/>
  <c r="R1422" i="11"/>
  <c r="R1423" i="11"/>
  <c r="R1424" i="11"/>
  <c r="R1425" i="11"/>
  <c r="R1426" i="11"/>
  <c r="R1427" i="11"/>
  <c r="R1428" i="11"/>
  <c r="R1429" i="11"/>
  <c r="R1430" i="11"/>
  <c r="R1431" i="11"/>
  <c r="R1432" i="11"/>
  <c r="R1433" i="11"/>
  <c r="R1434" i="11"/>
  <c r="R1435" i="11"/>
  <c r="R1436" i="11"/>
  <c r="R1437" i="11"/>
  <c r="R1438" i="11"/>
  <c r="R1439" i="11"/>
  <c r="R1440" i="11"/>
  <c r="R1441" i="11"/>
  <c r="R1442" i="11"/>
  <c r="R1443" i="11"/>
  <c r="R1444" i="11"/>
  <c r="R1445" i="11"/>
  <c r="R1446" i="11"/>
  <c r="R1447" i="11"/>
  <c r="R1448" i="11"/>
  <c r="R1449" i="11"/>
  <c r="R1450" i="11"/>
  <c r="R1451" i="11"/>
  <c r="R1452" i="11"/>
  <c r="R1453" i="11"/>
  <c r="R1454" i="11"/>
  <c r="R1455" i="11"/>
  <c r="R1456" i="11"/>
  <c r="R1457" i="11"/>
  <c r="R1458" i="11"/>
  <c r="R1459" i="11"/>
  <c r="R1460" i="11"/>
  <c r="R1461" i="11"/>
  <c r="R1462" i="11"/>
  <c r="R1463" i="11"/>
  <c r="R1464" i="11"/>
  <c r="R1465" i="11"/>
  <c r="R1466" i="11"/>
  <c r="R1467" i="11"/>
  <c r="R1468" i="11"/>
  <c r="R1469" i="11"/>
  <c r="R1470" i="11"/>
  <c r="R1471" i="11"/>
  <c r="R1472" i="11"/>
  <c r="R1473" i="11"/>
  <c r="R1474" i="11"/>
  <c r="R1475" i="11"/>
  <c r="R1476" i="11"/>
  <c r="R1477" i="11"/>
  <c r="R1478" i="11"/>
  <c r="R1479" i="11"/>
  <c r="R1480" i="11"/>
  <c r="R1481" i="11"/>
  <c r="R1482" i="11"/>
  <c r="R1483" i="11"/>
  <c r="R1484" i="11"/>
  <c r="R1485" i="11"/>
  <c r="R1486" i="11"/>
  <c r="R1487" i="11"/>
  <c r="R1488" i="11"/>
  <c r="R1489" i="11"/>
  <c r="R1490" i="11"/>
  <c r="R1491" i="11"/>
  <c r="R1492" i="11"/>
  <c r="R1493" i="11"/>
  <c r="R1494" i="11"/>
  <c r="R1495" i="11"/>
  <c r="R1496" i="11"/>
  <c r="R1497" i="11"/>
  <c r="R1498" i="11"/>
  <c r="R1499" i="11"/>
  <c r="R1500" i="11"/>
  <c r="R1501" i="11"/>
  <c r="R1502" i="11"/>
  <c r="R1503" i="11"/>
  <c r="R1504" i="11"/>
  <c r="R1505" i="11"/>
  <c r="R1506" i="11"/>
  <c r="R1507" i="11"/>
  <c r="R1508" i="11"/>
  <c r="R1509" i="11"/>
  <c r="R1510" i="11"/>
  <c r="R1511" i="11"/>
  <c r="R1512" i="11"/>
  <c r="R1513" i="11"/>
  <c r="R1514" i="11"/>
  <c r="R1515" i="11"/>
  <c r="R1516" i="11"/>
  <c r="R1517" i="11"/>
  <c r="R1518" i="11"/>
  <c r="R1519" i="11"/>
  <c r="R1520" i="11"/>
  <c r="R1521" i="11"/>
  <c r="R1522" i="11"/>
  <c r="R1523" i="11"/>
  <c r="R1524" i="11"/>
  <c r="R1525" i="11"/>
  <c r="R1526" i="11"/>
  <c r="R1527" i="11"/>
  <c r="R1528" i="11"/>
  <c r="R1529" i="11"/>
  <c r="R1530" i="11"/>
  <c r="R1531" i="11"/>
  <c r="R1532" i="11"/>
  <c r="R1533" i="11"/>
  <c r="R1534" i="11"/>
  <c r="R1535" i="11"/>
  <c r="R1536" i="11"/>
  <c r="R1537" i="11"/>
  <c r="R1538" i="11"/>
  <c r="R1539" i="11"/>
  <c r="R1540" i="11"/>
  <c r="R1541" i="11"/>
  <c r="R1542" i="11"/>
  <c r="R1543" i="11"/>
  <c r="R1544" i="11"/>
  <c r="R1545" i="11"/>
  <c r="R1546" i="11"/>
  <c r="R1547" i="11"/>
  <c r="R1548" i="11"/>
  <c r="R1549" i="11"/>
  <c r="R1550" i="11"/>
  <c r="R1551" i="11"/>
  <c r="R1552" i="11"/>
  <c r="R1553" i="11"/>
  <c r="R1554" i="11"/>
  <c r="R1555" i="11"/>
  <c r="R1556" i="11"/>
  <c r="R1557" i="11"/>
  <c r="R1558" i="11"/>
  <c r="R1559" i="11"/>
  <c r="R1560" i="11"/>
  <c r="R1561" i="11"/>
  <c r="R1562" i="11"/>
  <c r="R1563" i="11"/>
  <c r="R1564" i="11"/>
  <c r="R1565" i="11"/>
  <c r="R1566" i="11"/>
  <c r="R1567" i="11"/>
  <c r="R1568" i="11"/>
  <c r="R1569" i="11"/>
  <c r="R1570" i="11"/>
  <c r="R1571" i="11"/>
  <c r="R1572" i="11"/>
  <c r="R1573" i="11"/>
  <c r="R1574" i="11"/>
  <c r="R1575" i="11"/>
  <c r="R1576" i="11"/>
  <c r="R1577" i="11"/>
  <c r="R1578" i="11"/>
  <c r="R1579" i="11"/>
  <c r="R1580" i="11"/>
  <c r="R1581" i="11"/>
  <c r="R1582" i="11"/>
  <c r="R1583" i="11"/>
  <c r="R1584" i="11"/>
  <c r="R1585" i="11"/>
  <c r="R1586" i="11"/>
  <c r="R1587" i="11"/>
  <c r="R1588" i="11"/>
  <c r="R1589" i="11"/>
  <c r="R1590" i="11"/>
  <c r="R1591" i="11"/>
  <c r="R1592" i="11"/>
  <c r="R1593" i="11"/>
  <c r="R1594" i="11"/>
  <c r="R1595" i="11"/>
  <c r="R1596" i="11"/>
  <c r="R1597" i="11"/>
  <c r="R1598" i="11"/>
  <c r="R1599" i="11"/>
  <c r="R1600" i="11"/>
  <c r="R1601" i="11"/>
  <c r="R1602" i="11"/>
  <c r="R1603" i="11"/>
  <c r="R1604" i="11"/>
  <c r="R1605" i="11"/>
  <c r="R1606" i="11"/>
  <c r="R1607" i="11"/>
  <c r="R1608" i="11"/>
  <c r="R1609" i="11"/>
  <c r="R1610" i="11"/>
  <c r="R1611" i="11"/>
  <c r="R1612" i="11"/>
  <c r="R1613" i="11"/>
  <c r="R1614" i="11"/>
  <c r="R1615" i="11"/>
  <c r="R1616" i="11"/>
  <c r="R1617" i="11"/>
  <c r="R1618" i="11"/>
  <c r="R1619" i="11"/>
  <c r="R1620" i="11"/>
  <c r="R1621" i="11"/>
  <c r="R1622" i="11"/>
  <c r="R1623" i="11"/>
  <c r="R1624" i="11"/>
  <c r="R1625" i="11"/>
  <c r="R1626" i="11"/>
  <c r="R1627" i="11"/>
  <c r="R1628" i="11"/>
  <c r="R1629" i="11"/>
  <c r="R1630" i="11"/>
  <c r="R1631" i="11"/>
  <c r="R1632" i="11"/>
  <c r="R1633" i="11"/>
  <c r="R1634" i="11"/>
  <c r="R1635" i="11"/>
  <c r="R1636" i="11"/>
  <c r="R1637" i="11"/>
  <c r="R1638" i="11"/>
  <c r="R1639" i="11"/>
  <c r="R1640" i="11"/>
  <c r="R1641" i="11"/>
  <c r="R1642" i="11"/>
  <c r="R1643" i="11"/>
  <c r="R1644" i="11"/>
  <c r="R1645" i="11"/>
  <c r="R1646" i="11"/>
  <c r="R1647" i="11"/>
  <c r="R1648" i="11"/>
  <c r="R1649" i="11"/>
  <c r="R1650" i="11"/>
  <c r="R1651" i="11"/>
  <c r="R1652" i="11"/>
  <c r="R1653" i="11"/>
  <c r="R1654" i="11"/>
  <c r="R1655" i="11"/>
  <c r="R1656" i="11"/>
  <c r="R1657" i="11"/>
  <c r="R1658" i="11"/>
  <c r="R1659" i="11"/>
  <c r="R1660" i="11"/>
  <c r="R1661" i="11"/>
  <c r="R1662" i="11"/>
  <c r="R1663" i="11"/>
  <c r="R1664" i="11"/>
  <c r="R1665" i="11"/>
  <c r="R1666" i="11"/>
  <c r="R1667" i="11"/>
  <c r="R1668" i="11"/>
  <c r="R1669" i="11"/>
  <c r="R1670" i="11"/>
  <c r="R1671" i="11"/>
  <c r="R1672" i="11"/>
  <c r="R1673" i="11"/>
  <c r="R1674" i="11"/>
  <c r="R1675" i="11"/>
  <c r="R1676" i="11"/>
  <c r="R1677" i="11"/>
  <c r="R1678" i="11"/>
  <c r="R1679" i="11"/>
  <c r="R1680" i="11"/>
  <c r="R1681" i="11"/>
  <c r="R1682" i="11"/>
  <c r="R1683" i="11"/>
  <c r="R1684" i="11"/>
  <c r="R1685" i="11"/>
  <c r="R1686" i="11"/>
  <c r="R1687" i="11"/>
  <c r="R1688" i="11"/>
  <c r="R1689" i="11"/>
  <c r="R1690" i="11"/>
  <c r="R1691" i="11"/>
  <c r="R1692" i="11"/>
  <c r="R1693" i="11"/>
  <c r="R1694" i="11"/>
  <c r="R1695" i="11"/>
  <c r="R1696" i="11"/>
  <c r="R1697" i="11"/>
  <c r="R1698" i="11"/>
  <c r="R1699" i="11"/>
  <c r="R1700" i="11"/>
  <c r="R1701" i="11"/>
  <c r="R1702" i="11"/>
  <c r="R1703" i="11"/>
  <c r="R1704" i="11"/>
  <c r="R1705" i="11"/>
  <c r="R1706" i="11"/>
  <c r="R1707" i="11"/>
  <c r="R1708" i="11"/>
  <c r="R1709" i="11"/>
  <c r="R1710" i="11"/>
  <c r="R1711" i="11"/>
  <c r="R1712" i="11"/>
  <c r="R1713" i="11"/>
  <c r="R1714" i="11"/>
  <c r="R1715" i="11"/>
  <c r="R1716" i="11"/>
  <c r="R1717" i="11"/>
  <c r="R1718" i="11"/>
  <c r="R1719" i="11"/>
  <c r="R1720" i="11"/>
  <c r="R1721" i="11"/>
  <c r="R1722" i="11"/>
  <c r="R1723" i="11"/>
  <c r="R1724" i="11"/>
  <c r="R1725" i="11"/>
  <c r="R1726" i="11"/>
  <c r="R1727" i="11"/>
  <c r="R1728" i="11"/>
  <c r="R1729" i="11"/>
  <c r="R1730" i="11"/>
  <c r="R1731" i="11"/>
  <c r="R1732" i="11"/>
  <c r="R1733" i="11"/>
  <c r="R1734" i="11"/>
  <c r="R1735" i="11"/>
  <c r="R1736" i="11"/>
  <c r="R1737" i="11"/>
  <c r="R1738" i="11"/>
  <c r="R1739" i="11"/>
  <c r="R1740" i="11"/>
  <c r="R1741" i="11"/>
  <c r="R1742" i="11"/>
  <c r="R1743" i="11"/>
  <c r="R1744" i="11"/>
  <c r="R1745" i="11"/>
  <c r="R1746" i="11"/>
  <c r="R1747" i="11"/>
  <c r="R1748" i="11"/>
  <c r="R1749" i="11"/>
  <c r="R1750" i="11"/>
  <c r="R1751" i="11"/>
  <c r="R1752" i="11"/>
  <c r="R1753" i="11"/>
  <c r="R1754" i="11"/>
  <c r="R1755" i="11"/>
  <c r="R1756" i="11"/>
  <c r="R1757" i="11"/>
  <c r="R1758" i="11"/>
  <c r="R1759" i="11"/>
  <c r="R1760" i="11"/>
  <c r="R1761" i="11"/>
  <c r="R1762" i="11"/>
  <c r="R1763" i="11"/>
  <c r="R1764" i="11"/>
  <c r="R1765" i="11"/>
  <c r="R1766" i="11"/>
  <c r="R1767" i="11"/>
  <c r="R1768" i="11"/>
  <c r="R1769" i="11"/>
  <c r="R1770" i="11"/>
  <c r="R1771" i="11"/>
  <c r="R1772" i="11"/>
  <c r="R1773" i="11"/>
  <c r="R1774" i="11"/>
  <c r="R1775" i="11"/>
  <c r="R1776" i="11"/>
  <c r="R1777" i="11"/>
  <c r="R1778" i="11"/>
  <c r="R1779" i="11"/>
  <c r="R1780" i="11"/>
  <c r="R1781" i="11"/>
  <c r="R1782" i="11"/>
  <c r="R1783" i="11"/>
  <c r="R1784" i="11"/>
  <c r="R1785" i="11"/>
  <c r="R1786" i="11"/>
  <c r="R1787" i="11"/>
  <c r="R1788" i="11"/>
  <c r="R1789" i="11"/>
  <c r="R1790" i="11"/>
  <c r="R1791" i="11"/>
  <c r="R1792" i="11"/>
  <c r="R1793" i="11"/>
  <c r="R1794" i="11"/>
  <c r="R1795" i="11"/>
  <c r="R1796" i="11"/>
  <c r="R1797" i="11"/>
  <c r="R1798" i="11"/>
  <c r="R1799" i="11"/>
  <c r="R1800" i="11"/>
  <c r="R1801" i="11"/>
  <c r="R1802" i="11"/>
  <c r="R1803" i="11"/>
  <c r="R1804" i="11"/>
  <c r="R1805" i="11"/>
  <c r="R1806" i="11"/>
  <c r="R1807" i="11"/>
  <c r="R1808" i="11"/>
  <c r="R1809" i="11"/>
  <c r="R1810" i="11"/>
  <c r="R1811" i="11"/>
  <c r="R1812" i="11"/>
  <c r="R1813" i="11"/>
  <c r="R1814" i="11"/>
  <c r="R1815" i="11"/>
  <c r="R1816" i="11"/>
  <c r="R1817" i="11"/>
  <c r="R1818" i="11"/>
  <c r="R1819" i="11"/>
  <c r="R1820" i="11"/>
  <c r="R1821" i="11"/>
  <c r="R1822" i="11"/>
  <c r="R1823" i="11"/>
  <c r="R1824" i="11"/>
  <c r="R1825" i="11"/>
  <c r="R1826" i="11"/>
  <c r="R1827" i="11"/>
  <c r="R1828" i="11"/>
  <c r="R1829" i="11"/>
  <c r="R1830" i="11"/>
  <c r="R1831" i="11"/>
  <c r="R1832" i="11"/>
  <c r="R1833" i="11"/>
  <c r="R1834" i="11"/>
  <c r="R1835" i="11"/>
  <c r="R1836" i="11"/>
  <c r="R1837" i="11"/>
  <c r="R1838" i="11"/>
  <c r="R1839" i="11"/>
  <c r="R1840" i="11"/>
  <c r="R1841" i="11"/>
  <c r="R1842" i="11"/>
  <c r="R1843" i="11"/>
  <c r="R1844" i="11"/>
  <c r="R1845" i="11"/>
  <c r="R1846" i="11"/>
  <c r="R1847" i="11"/>
  <c r="R1848" i="11"/>
  <c r="R1849" i="11"/>
  <c r="R1850" i="11"/>
  <c r="R1851" i="11"/>
  <c r="R1852" i="11"/>
  <c r="R1853" i="11"/>
  <c r="R1854" i="11"/>
  <c r="R1855" i="11"/>
  <c r="R1856" i="11"/>
  <c r="R1857" i="11"/>
  <c r="R1858" i="11"/>
  <c r="R1859" i="11"/>
  <c r="R1860" i="11"/>
  <c r="R1861" i="11"/>
  <c r="R1862" i="11"/>
  <c r="R1863" i="11"/>
  <c r="R1864" i="11"/>
  <c r="R1865" i="11"/>
  <c r="R1866" i="11"/>
  <c r="R1867" i="11"/>
  <c r="R1868" i="11"/>
  <c r="R1869" i="11"/>
  <c r="R1870" i="11"/>
  <c r="R1871" i="11"/>
  <c r="R1872" i="11"/>
  <c r="R1873" i="11"/>
  <c r="R1874" i="11"/>
  <c r="R1875" i="11"/>
  <c r="R1876" i="11"/>
  <c r="R1877" i="11"/>
  <c r="R1878" i="11"/>
  <c r="R1879" i="11"/>
  <c r="R1880" i="11"/>
  <c r="R1881" i="11"/>
  <c r="R1882" i="11"/>
  <c r="R1883" i="11"/>
  <c r="R1884" i="11"/>
  <c r="R1885" i="11"/>
  <c r="R1886" i="11"/>
  <c r="R1887" i="11"/>
  <c r="R1888" i="11"/>
  <c r="R1889" i="11"/>
  <c r="R1890" i="11"/>
  <c r="R1891" i="11"/>
  <c r="R1892" i="11"/>
  <c r="R1893" i="11"/>
  <c r="R1894" i="11"/>
  <c r="R1895" i="11"/>
  <c r="R1896" i="11"/>
  <c r="R1897" i="11"/>
  <c r="R1898" i="11"/>
  <c r="R1899" i="11"/>
  <c r="R1900" i="11"/>
  <c r="R1901" i="11"/>
  <c r="R1902" i="11"/>
  <c r="R1903" i="11"/>
  <c r="R1904" i="11"/>
  <c r="R1905" i="11"/>
  <c r="R1906" i="11"/>
  <c r="R1907" i="11"/>
  <c r="R1908" i="11"/>
  <c r="R1909" i="11"/>
  <c r="R1910" i="11"/>
  <c r="R1911" i="11"/>
  <c r="R1912" i="11"/>
  <c r="R1913" i="11"/>
  <c r="R1914" i="11"/>
  <c r="R1915" i="11"/>
  <c r="R1916" i="11"/>
  <c r="R1917" i="11"/>
  <c r="R1918" i="11"/>
  <c r="R1919" i="11"/>
  <c r="R1920" i="11"/>
  <c r="R1921" i="11"/>
  <c r="R1922" i="11"/>
  <c r="R1923" i="11"/>
  <c r="R1924" i="11"/>
  <c r="R1925" i="11"/>
  <c r="R1926" i="11"/>
  <c r="R1927" i="11"/>
  <c r="R1928" i="11"/>
  <c r="R1929" i="11"/>
  <c r="R1930" i="11"/>
  <c r="R1931" i="11"/>
  <c r="R1932" i="11"/>
  <c r="R1933" i="11"/>
  <c r="R1934" i="11"/>
  <c r="R1935" i="11"/>
  <c r="R1936" i="11"/>
  <c r="R1937" i="11"/>
  <c r="R1938" i="11"/>
  <c r="R1939" i="11"/>
  <c r="R1940" i="11"/>
  <c r="R1941" i="11"/>
  <c r="R1942" i="11"/>
  <c r="R1943" i="11"/>
  <c r="R1944" i="11"/>
  <c r="R1945" i="11"/>
  <c r="R1946" i="11"/>
  <c r="R1947" i="11"/>
  <c r="R1948" i="11"/>
  <c r="R1949" i="11"/>
  <c r="R1950" i="11"/>
  <c r="R1951" i="11"/>
  <c r="R1952" i="11"/>
  <c r="R1953" i="11"/>
  <c r="R1954" i="11"/>
  <c r="R1955" i="11"/>
  <c r="R1956" i="11"/>
  <c r="R1957" i="11"/>
  <c r="R1958" i="11"/>
  <c r="R1959" i="11"/>
  <c r="R1960" i="11"/>
  <c r="R1961" i="11"/>
  <c r="R1962" i="11"/>
  <c r="R1963" i="11"/>
  <c r="R1964" i="11"/>
  <c r="R1965" i="11"/>
  <c r="R1966" i="11"/>
  <c r="R1967" i="11"/>
  <c r="R1968" i="11"/>
  <c r="R1969" i="11"/>
  <c r="R1970" i="11"/>
  <c r="R1971" i="11"/>
  <c r="R1972" i="11"/>
  <c r="R1973" i="11"/>
  <c r="R1974" i="11"/>
  <c r="R1975" i="11"/>
  <c r="R1976" i="11"/>
  <c r="R1977" i="11"/>
  <c r="R1978" i="11"/>
  <c r="R1979" i="11"/>
  <c r="R1980" i="11"/>
  <c r="R1981" i="11"/>
  <c r="R1982" i="11"/>
  <c r="R1983" i="11"/>
  <c r="R1984" i="11"/>
  <c r="R1985" i="11"/>
  <c r="R1986" i="11"/>
  <c r="R1987" i="11"/>
  <c r="R1988" i="11"/>
  <c r="R1989" i="11"/>
  <c r="R1990" i="11"/>
  <c r="R1991" i="11"/>
  <c r="R1992" i="11"/>
  <c r="R1993" i="11"/>
  <c r="R1994" i="11"/>
  <c r="R1995" i="11"/>
  <c r="R1996" i="11"/>
  <c r="R1997" i="11"/>
  <c r="R1998" i="11"/>
  <c r="R1999" i="11"/>
  <c r="R2000" i="11"/>
  <c r="R2001" i="11"/>
  <c r="R2002" i="11"/>
  <c r="R2003" i="11"/>
  <c r="R2004" i="11"/>
  <c r="R2005" i="11"/>
  <c r="R2006" i="11"/>
  <c r="R2007" i="11"/>
  <c r="R2008" i="11"/>
  <c r="R2009" i="11"/>
  <c r="R2010" i="11"/>
  <c r="R2011" i="11"/>
  <c r="R2012" i="11"/>
  <c r="R2013" i="11"/>
  <c r="R2014" i="11"/>
  <c r="R2015" i="11"/>
  <c r="R2016" i="11"/>
  <c r="R2017" i="11"/>
  <c r="R2018" i="11"/>
  <c r="R2019" i="11"/>
  <c r="R2020" i="11"/>
  <c r="R2021" i="11"/>
  <c r="R2022" i="11"/>
  <c r="R2023" i="11"/>
  <c r="R2024" i="11"/>
  <c r="R2025" i="11"/>
  <c r="R2026" i="11"/>
  <c r="R2027" i="11"/>
  <c r="R2028" i="11"/>
  <c r="R2029" i="11"/>
  <c r="R2030" i="11"/>
  <c r="R2031" i="11"/>
  <c r="R2032" i="11"/>
  <c r="R2033" i="11"/>
  <c r="R2034" i="11"/>
  <c r="R2035" i="11"/>
  <c r="R2036" i="11"/>
  <c r="R2037" i="11"/>
  <c r="R2038" i="11"/>
  <c r="R2039" i="11"/>
  <c r="R2040" i="11"/>
  <c r="R2041" i="11"/>
  <c r="R2042" i="11"/>
  <c r="R2043" i="11"/>
  <c r="R2044" i="11"/>
  <c r="R2045" i="11"/>
  <c r="R2046" i="11"/>
  <c r="R2047" i="11"/>
  <c r="R2048" i="11"/>
  <c r="R2049" i="11"/>
  <c r="R2050" i="11"/>
  <c r="R2051" i="11"/>
  <c r="R2052" i="11"/>
  <c r="R2053" i="11"/>
  <c r="R2054" i="11"/>
  <c r="R2055" i="11"/>
  <c r="R2056" i="11"/>
  <c r="R2057" i="11"/>
  <c r="R2058" i="11"/>
  <c r="R2059" i="11"/>
  <c r="R2060" i="11"/>
  <c r="R2061" i="11"/>
  <c r="R2062" i="11"/>
  <c r="R2063" i="11"/>
  <c r="R2064" i="11"/>
  <c r="R2065" i="11"/>
  <c r="R2066" i="11"/>
  <c r="R2067" i="11"/>
  <c r="R2068" i="11"/>
  <c r="R2069" i="11"/>
  <c r="R2070" i="11"/>
  <c r="R2071" i="11"/>
  <c r="R2072" i="11"/>
  <c r="R2073" i="11"/>
  <c r="R2074" i="11"/>
  <c r="R2075" i="11"/>
  <c r="R2076" i="11"/>
  <c r="R2077" i="11"/>
  <c r="R2078" i="11"/>
  <c r="R2079" i="11"/>
  <c r="R2080" i="11"/>
  <c r="R2081" i="11"/>
  <c r="R2082" i="11"/>
  <c r="R2083" i="11"/>
  <c r="R2084" i="11"/>
  <c r="R2085" i="11"/>
  <c r="R2086" i="11"/>
  <c r="R2087" i="11"/>
  <c r="R2088" i="11"/>
  <c r="R2089" i="11"/>
  <c r="R2090" i="11"/>
  <c r="R2091" i="11"/>
  <c r="R2092" i="11"/>
  <c r="R2093" i="11"/>
  <c r="R2094" i="11"/>
  <c r="R2095" i="11"/>
  <c r="R2096" i="11"/>
  <c r="R2097" i="11"/>
  <c r="R2098" i="11"/>
  <c r="R2099" i="11"/>
  <c r="R2100" i="11"/>
  <c r="R2101" i="11"/>
  <c r="R2102" i="11"/>
  <c r="R2103" i="11"/>
  <c r="R2104" i="11"/>
  <c r="R2105" i="11"/>
  <c r="R2106" i="11"/>
  <c r="R2107" i="11"/>
  <c r="R2108" i="11"/>
  <c r="R2109" i="11"/>
  <c r="R2110" i="11"/>
  <c r="R2111" i="11"/>
  <c r="R2112" i="11"/>
  <c r="R2113" i="11"/>
  <c r="R2114" i="11"/>
  <c r="R2115" i="11"/>
  <c r="R2116" i="11"/>
  <c r="R2117" i="11"/>
  <c r="R2118" i="11"/>
  <c r="R2119" i="11"/>
  <c r="R2120" i="11"/>
  <c r="R2121" i="11"/>
  <c r="R2122" i="11"/>
  <c r="R2123" i="11"/>
  <c r="R2124" i="11"/>
  <c r="R2125" i="11"/>
  <c r="R2126" i="11"/>
  <c r="R2127" i="11"/>
  <c r="R2128" i="11"/>
  <c r="R2129" i="11"/>
  <c r="R2130" i="11"/>
  <c r="R2131" i="11"/>
  <c r="R2132" i="11"/>
  <c r="R2133" i="11"/>
  <c r="R2134" i="11"/>
  <c r="R2135" i="11"/>
  <c r="R2136" i="11"/>
  <c r="R2137" i="11"/>
  <c r="R2138" i="11"/>
  <c r="R2139" i="11"/>
  <c r="R2140" i="11"/>
  <c r="R2141" i="11"/>
  <c r="R2142" i="11"/>
  <c r="R2143" i="11"/>
  <c r="R2144" i="11"/>
  <c r="R2145" i="11"/>
  <c r="R2146" i="11"/>
  <c r="R2147" i="11"/>
  <c r="R2148" i="11"/>
  <c r="R2149" i="11"/>
  <c r="R2150" i="11"/>
  <c r="R2151" i="11"/>
  <c r="R2152" i="11"/>
  <c r="R2153" i="11"/>
  <c r="R2154" i="11"/>
  <c r="R2155" i="11"/>
  <c r="R2156" i="11"/>
  <c r="R2157" i="11"/>
  <c r="R2158" i="11"/>
  <c r="R2159" i="11"/>
  <c r="R2160" i="11"/>
  <c r="R2161" i="11"/>
  <c r="R2162" i="11"/>
  <c r="R2163" i="11"/>
  <c r="R2164" i="11"/>
  <c r="R2165" i="11"/>
  <c r="R2166" i="11"/>
  <c r="R2167" i="11"/>
  <c r="R2168" i="11"/>
  <c r="R2169" i="11"/>
  <c r="R2170" i="11"/>
  <c r="R2171" i="11"/>
  <c r="R2172" i="11"/>
  <c r="R2173" i="11"/>
  <c r="R2174" i="11"/>
  <c r="R2175" i="11"/>
  <c r="R2176" i="11"/>
  <c r="R2177" i="11"/>
  <c r="R2178" i="11"/>
  <c r="R2179" i="11"/>
  <c r="R2180" i="11"/>
  <c r="R2181" i="11"/>
  <c r="R2182" i="11"/>
  <c r="R2183" i="11"/>
  <c r="R2184" i="11"/>
  <c r="R2185" i="11"/>
  <c r="R2186" i="11"/>
  <c r="R2187" i="11"/>
  <c r="R2188" i="11"/>
  <c r="R2189" i="11"/>
  <c r="R2190" i="11"/>
  <c r="R2191" i="11"/>
  <c r="R2192" i="11"/>
  <c r="R2193" i="11"/>
  <c r="R2194" i="11"/>
  <c r="R2195" i="11"/>
  <c r="R2196" i="11"/>
  <c r="R2197" i="11"/>
  <c r="R2198" i="11"/>
  <c r="R2199" i="11"/>
  <c r="R2200" i="11"/>
  <c r="R2201" i="11"/>
  <c r="R2202" i="11"/>
  <c r="R2203" i="11"/>
  <c r="R2204" i="11"/>
  <c r="R2205" i="11"/>
  <c r="R2206" i="11"/>
  <c r="R2207" i="11"/>
  <c r="R2208" i="11"/>
  <c r="R2209" i="11"/>
  <c r="R2210" i="11"/>
  <c r="R2211" i="11"/>
  <c r="R2212" i="11"/>
  <c r="R2213" i="11"/>
  <c r="R2214" i="11"/>
  <c r="R2215" i="11"/>
  <c r="R2216" i="11"/>
  <c r="R2217" i="11"/>
  <c r="R2218" i="11"/>
  <c r="R2219" i="11"/>
  <c r="R2220" i="11"/>
  <c r="R2221" i="11"/>
  <c r="R2222" i="11"/>
  <c r="R2223" i="11"/>
  <c r="R2224" i="11"/>
  <c r="R2225" i="11"/>
  <c r="R2226" i="11"/>
  <c r="R2227" i="11"/>
  <c r="R2228" i="11"/>
  <c r="R2229" i="11"/>
  <c r="R2230" i="11"/>
  <c r="R2231" i="11"/>
  <c r="R2232" i="11"/>
  <c r="R2233" i="11"/>
  <c r="R2234" i="11"/>
  <c r="R2235" i="11"/>
  <c r="R2236" i="11"/>
  <c r="R2237" i="11"/>
  <c r="R2238" i="11"/>
  <c r="R2239" i="11"/>
  <c r="R2240" i="11"/>
  <c r="R2241" i="11"/>
  <c r="R2242" i="11"/>
  <c r="R2243" i="11"/>
  <c r="R2244" i="11"/>
  <c r="R2245" i="11"/>
  <c r="R2246" i="11"/>
  <c r="R2247" i="11"/>
  <c r="R2248" i="11"/>
  <c r="R2249" i="11"/>
  <c r="R2250" i="11"/>
  <c r="R2251" i="11"/>
  <c r="R2252" i="11"/>
  <c r="R2253" i="11"/>
  <c r="R2254" i="11"/>
  <c r="R2255" i="11"/>
  <c r="R2256" i="11"/>
  <c r="R2257" i="11"/>
  <c r="R2258" i="11"/>
  <c r="R2259" i="11"/>
  <c r="R2260" i="11"/>
  <c r="R2261" i="11"/>
  <c r="R2262" i="11"/>
  <c r="R2263" i="11"/>
  <c r="R2264" i="11"/>
  <c r="R2265" i="11"/>
  <c r="R2266" i="11"/>
  <c r="R2267" i="11"/>
  <c r="R2268" i="11"/>
  <c r="R2269" i="11"/>
  <c r="R2270" i="11"/>
  <c r="R2271" i="11"/>
  <c r="R2272" i="11"/>
  <c r="R2273" i="11"/>
  <c r="R2274" i="11"/>
  <c r="R2275" i="11"/>
  <c r="R2276" i="11"/>
  <c r="R2277" i="11"/>
  <c r="R2278" i="11"/>
  <c r="R2279" i="11"/>
  <c r="R2280" i="11"/>
  <c r="R2281" i="11"/>
  <c r="R2282" i="11"/>
  <c r="R2283" i="11"/>
  <c r="R2284" i="11"/>
  <c r="R2285" i="11"/>
  <c r="R2286" i="11"/>
  <c r="R2287" i="11"/>
  <c r="R2288" i="11"/>
  <c r="R2289" i="11"/>
  <c r="R2290" i="11"/>
  <c r="R2291" i="11"/>
  <c r="R2292" i="11"/>
  <c r="R2293" i="11"/>
  <c r="R2294" i="11"/>
  <c r="R2295" i="11"/>
  <c r="R2296" i="11"/>
  <c r="R2297" i="11"/>
  <c r="R2298" i="11"/>
  <c r="R2299" i="11"/>
  <c r="R2300" i="11"/>
  <c r="R2301" i="11"/>
  <c r="R2302" i="11"/>
  <c r="R2303" i="11"/>
  <c r="R2304" i="11"/>
  <c r="R2305" i="11"/>
  <c r="R2306" i="11"/>
  <c r="R2307" i="11"/>
  <c r="R2308" i="11"/>
  <c r="R2309" i="11"/>
  <c r="R2310" i="11"/>
  <c r="R2311" i="11"/>
  <c r="R2312" i="11"/>
  <c r="R2313" i="11"/>
  <c r="R2314" i="11"/>
  <c r="R2315" i="11"/>
  <c r="R2316" i="11"/>
  <c r="R2317" i="11"/>
  <c r="R2318" i="11"/>
  <c r="R2319" i="11"/>
  <c r="R2320" i="11"/>
  <c r="R2321" i="11"/>
  <c r="R2322" i="11"/>
  <c r="R2323" i="11"/>
  <c r="R2324" i="11"/>
  <c r="R2325" i="11"/>
  <c r="R2326" i="11"/>
  <c r="R2327" i="11"/>
  <c r="R2328" i="11"/>
  <c r="R2329" i="11"/>
  <c r="R2330" i="11"/>
  <c r="R2331" i="11"/>
  <c r="R2332" i="11"/>
  <c r="R2333" i="11"/>
  <c r="R2334" i="11"/>
  <c r="R2335" i="11"/>
  <c r="R2336" i="11"/>
  <c r="R2337" i="11"/>
  <c r="R2338" i="11"/>
  <c r="R2339" i="11"/>
  <c r="R2340" i="11"/>
  <c r="R2341" i="11"/>
  <c r="R2342" i="11"/>
  <c r="R2343" i="11"/>
  <c r="R2344" i="11"/>
  <c r="R2345" i="11"/>
  <c r="R2346" i="11"/>
  <c r="R2347" i="11"/>
  <c r="R2348" i="11"/>
  <c r="R2349" i="11"/>
  <c r="R2350" i="11"/>
  <c r="R2351" i="11"/>
  <c r="R2352" i="11"/>
  <c r="R2353" i="11"/>
  <c r="R2354" i="11"/>
  <c r="R2355" i="11"/>
  <c r="R2356" i="11"/>
  <c r="R2357" i="11"/>
  <c r="R2358" i="11"/>
  <c r="R2359" i="11"/>
  <c r="R2360" i="11"/>
  <c r="R2361" i="11"/>
  <c r="R2362" i="11"/>
  <c r="R2363" i="11"/>
  <c r="R2364" i="11"/>
  <c r="R2365" i="11"/>
  <c r="R2366" i="11"/>
  <c r="R2367" i="11"/>
  <c r="R2368" i="11"/>
  <c r="R2369" i="11"/>
  <c r="R2370" i="11"/>
  <c r="R2371" i="11"/>
  <c r="R2372" i="11"/>
  <c r="R2373" i="11"/>
  <c r="R2374" i="11"/>
  <c r="R2375" i="11"/>
  <c r="R2376" i="11"/>
  <c r="R2377" i="11"/>
  <c r="R2378" i="11"/>
  <c r="R2379" i="11"/>
  <c r="R2380" i="11"/>
  <c r="R2381" i="11"/>
  <c r="R2382" i="11"/>
  <c r="R2383" i="11"/>
  <c r="R2384" i="11"/>
  <c r="R2385" i="11"/>
  <c r="R2386" i="11"/>
  <c r="R2387" i="11"/>
  <c r="R2388" i="11"/>
  <c r="R2389" i="11"/>
  <c r="R2390" i="11"/>
  <c r="R2391" i="11"/>
  <c r="R2392" i="11"/>
  <c r="R2393" i="11"/>
  <c r="R2394" i="11"/>
  <c r="R2395" i="11"/>
  <c r="R2396" i="11"/>
  <c r="R2397" i="11"/>
  <c r="R2398" i="11"/>
  <c r="R2399" i="11"/>
  <c r="R2400" i="11"/>
  <c r="R2401" i="11"/>
  <c r="R2402" i="11"/>
  <c r="R2403" i="11"/>
  <c r="R2404" i="11"/>
  <c r="R2405" i="11"/>
  <c r="R2406" i="11"/>
  <c r="R2407" i="11"/>
  <c r="R2408" i="11"/>
  <c r="R2409" i="11"/>
  <c r="R2410" i="11"/>
  <c r="R2411" i="11"/>
  <c r="R2412" i="11"/>
  <c r="R2413" i="11"/>
  <c r="R2414" i="11"/>
  <c r="R2415" i="11"/>
  <c r="R2416" i="11"/>
  <c r="R2417" i="11"/>
  <c r="R2418" i="11"/>
  <c r="R2419" i="11"/>
  <c r="R2420" i="11"/>
  <c r="R2421" i="11"/>
  <c r="R2422" i="11"/>
  <c r="R2423" i="11"/>
  <c r="R2424" i="11"/>
  <c r="R2425" i="11"/>
  <c r="R2426" i="11"/>
  <c r="R2427" i="11"/>
  <c r="R2428" i="11"/>
  <c r="R2429" i="11"/>
  <c r="R2430" i="11"/>
  <c r="R2431" i="11"/>
  <c r="R2432" i="11"/>
  <c r="R2433" i="11"/>
  <c r="R2434" i="11"/>
  <c r="R2435" i="11"/>
  <c r="R2436" i="11"/>
  <c r="R2437" i="11"/>
  <c r="R2438" i="11"/>
  <c r="R2439" i="11"/>
  <c r="R2440" i="11"/>
  <c r="R2441" i="11"/>
  <c r="R2442" i="11"/>
  <c r="R2443" i="11"/>
  <c r="R2444" i="11"/>
  <c r="R2445" i="11"/>
  <c r="R2446" i="11"/>
  <c r="R2447" i="11"/>
  <c r="R2448" i="11"/>
  <c r="R2449" i="11"/>
  <c r="R2450" i="11"/>
  <c r="R2451" i="11"/>
  <c r="R2452" i="11"/>
  <c r="R2453" i="11"/>
  <c r="R2454" i="11"/>
  <c r="R2455" i="11"/>
  <c r="R2456" i="11"/>
  <c r="R2457" i="11"/>
  <c r="R2458" i="11"/>
  <c r="R2459" i="11"/>
  <c r="R2460" i="11"/>
  <c r="R2461" i="11"/>
  <c r="R2462" i="11"/>
  <c r="R2463" i="11"/>
  <c r="R2464" i="11"/>
  <c r="R2465" i="11"/>
  <c r="R2466" i="11"/>
  <c r="R2467" i="11"/>
  <c r="R2468" i="11"/>
  <c r="R2469" i="11"/>
  <c r="R2470" i="11"/>
  <c r="R2471" i="11"/>
  <c r="R2472" i="11"/>
  <c r="R2473" i="11"/>
  <c r="R2474" i="11"/>
  <c r="R2475" i="11"/>
  <c r="R2476" i="11"/>
  <c r="R2477" i="11"/>
  <c r="R2478" i="11"/>
  <c r="R2479" i="11"/>
  <c r="R2480" i="11"/>
  <c r="R2481" i="11"/>
  <c r="R2482" i="11"/>
  <c r="R2483" i="11"/>
  <c r="R2484" i="11"/>
  <c r="R2485" i="11"/>
  <c r="R2486" i="11"/>
  <c r="R2487" i="11"/>
  <c r="R2488" i="11"/>
  <c r="R2489" i="11"/>
  <c r="R2490" i="11"/>
  <c r="R2491" i="11"/>
  <c r="R2492" i="11"/>
  <c r="R2493" i="11"/>
  <c r="R2494" i="11"/>
  <c r="R2495" i="11"/>
  <c r="R2496" i="11"/>
  <c r="R2497" i="11"/>
  <c r="R2498" i="11"/>
  <c r="R2499" i="11"/>
  <c r="R2500" i="11"/>
  <c r="R2501" i="11"/>
  <c r="R2502" i="11"/>
  <c r="R2503" i="11"/>
  <c r="R2504" i="11"/>
  <c r="R2505" i="11"/>
  <c r="R2506" i="11"/>
  <c r="R2507" i="11"/>
  <c r="R2508" i="11"/>
  <c r="R2509" i="11"/>
  <c r="R2510" i="11"/>
  <c r="R2511" i="11"/>
  <c r="R2512" i="11"/>
  <c r="R2513" i="11"/>
  <c r="R2514" i="11"/>
  <c r="R2515" i="11"/>
  <c r="R2516" i="11"/>
  <c r="R2517" i="11"/>
  <c r="R2518" i="11"/>
  <c r="R2519" i="11"/>
  <c r="R2520" i="11"/>
  <c r="R2521" i="11"/>
  <c r="R2522" i="11"/>
  <c r="R2523" i="11"/>
  <c r="R2524" i="11"/>
  <c r="R2525" i="11"/>
  <c r="R2526" i="11"/>
  <c r="R2527" i="11"/>
  <c r="R2528" i="11"/>
  <c r="R2529" i="11"/>
  <c r="R2530" i="11"/>
  <c r="R2531" i="11"/>
  <c r="R2532" i="11"/>
  <c r="R2533" i="11"/>
  <c r="R2534" i="11"/>
  <c r="R2535" i="11"/>
  <c r="R2536" i="11"/>
  <c r="R2537" i="11"/>
  <c r="R2538" i="11"/>
  <c r="R2539" i="11"/>
  <c r="R2540" i="11"/>
  <c r="R2541" i="11"/>
  <c r="R2542" i="11"/>
  <c r="R2543" i="11"/>
  <c r="R2544" i="11"/>
  <c r="R2545" i="11"/>
  <c r="R2546" i="11"/>
  <c r="R2547" i="11"/>
  <c r="R2548" i="11"/>
  <c r="R2549" i="11"/>
  <c r="R2550" i="11"/>
  <c r="R2551" i="11"/>
  <c r="R2552" i="11"/>
  <c r="R2553" i="11"/>
  <c r="R2554" i="11"/>
  <c r="R2555" i="11"/>
  <c r="R2556" i="11"/>
  <c r="R2557" i="11"/>
  <c r="R2558" i="11"/>
  <c r="R2559" i="11"/>
  <c r="R2560" i="11"/>
  <c r="R2561" i="11"/>
  <c r="R2562" i="11"/>
  <c r="R2563" i="11"/>
  <c r="R2564" i="11"/>
  <c r="R2565" i="11"/>
  <c r="R2566" i="11"/>
  <c r="R2567" i="11"/>
  <c r="R2568" i="11"/>
  <c r="R2569" i="11"/>
  <c r="R2570" i="11"/>
  <c r="R2571" i="11"/>
  <c r="R2572" i="11"/>
  <c r="R2573" i="11"/>
  <c r="R2574" i="11"/>
  <c r="R2575" i="11"/>
  <c r="R2576" i="11"/>
  <c r="R2577" i="11"/>
  <c r="R2578" i="11"/>
  <c r="R2579" i="11"/>
  <c r="R2580" i="11"/>
  <c r="R2581" i="11"/>
  <c r="R2582" i="11"/>
  <c r="R2583" i="11"/>
  <c r="R2584" i="11"/>
  <c r="R2585" i="11"/>
  <c r="R2586" i="11"/>
  <c r="R2587" i="11"/>
  <c r="R2588" i="11"/>
  <c r="R2589" i="11"/>
  <c r="R2590" i="11"/>
  <c r="R2591" i="11"/>
  <c r="R2592" i="11"/>
  <c r="R2593" i="11"/>
  <c r="R2594" i="11"/>
  <c r="R2595" i="11"/>
  <c r="R2596" i="11"/>
  <c r="R2597" i="11"/>
  <c r="R2598" i="11"/>
  <c r="R2599" i="11"/>
  <c r="R2600" i="11"/>
  <c r="R2601" i="11"/>
  <c r="R2602" i="11"/>
  <c r="R2603" i="11"/>
  <c r="R2604" i="11"/>
  <c r="R2605" i="11"/>
  <c r="R2606" i="11"/>
  <c r="R2607" i="11"/>
  <c r="R2608" i="11"/>
  <c r="R2609" i="11"/>
  <c r="R2610" i="11"/>
  <c r="R2611" i="11"/>
  <c r="R2612" i="11"/>
  <c r="R2613" i="11"/>
  <c r="R2614" i="11"/>
  <c r="R2615" i="11"/>
  <c r="R2616" i="11"/>
  <c r="R2617" i="11"/>
  <c r="R2618" i="11"/>
  <c r="R2619" i="11"/>
  <c r="R2620" i="11"/>
  <c r="R2621" i="11"/>
  <c r="R2622" i="11"/>
  <c r="R2623" i="11"/>
  <c r="R2624" i="11"/>
  <c r="R2625" i="11"/>
  <c r="R2626" i="11"/>
  <c r="R2627" i="11"/>
  <c r="R2628" i="11"/>
  <c r="R2629" i="11"/>
  <c r="R2630" i="11"/>
  <c r="R2631" i="11"/>
  <c r="R2632" i="11"/>
  <c r="R2633" i="11"/>
  <c r="R2634" i="11"/>
  <c r="R2635" i="11"/>
  <c r="R2636" i="11"/>
  <c r="R2637" i="11"/>
  <c r="R2638" i="11"/>
  <c r="R2639" i="11"/>
  <c r="R2640" i="11"/>
  <c r="R2641" i="11"/>
  <c r="R2642" i="11"/>
  <c r="R2643" i="11"/>
  <c r="R2644" i="11"/>
  <c r="R2645" i="11"/>
  <c r="R2646" i="11"/>
  <c r="R2647" i="11"/>
  <c r="R2648" i="11"/>
  <c r="R2649" i="11"/>
  <c r="R2650" i="11"/>
  <c r="R2651" i="11"/>
  <c r="R2652" i="11"/>
  <c r="R2653" i="11"/>
  <c r="R2654" i="11"/>
  <c r="R2655" i="11"/>
  <c r="R2656" i="11"/>
  <c r="R2657" i="11"/>
  <c r="R2658" i="11"/>
  <c r="R2659" i="11"/>
  <c r="R2660" i="11"/>
  <c r="R2661" i="11"/>
  <c r="R2662" i="11"/>
  <c r="R2663" i="11"/>
  <c r="R2664" i="11"/>
  <c r="R2665" i="11"/>
  <c r="R2666" i="11"/>
  <c r="R2667" i="11"/>
  <c r="R2668" i="11"/>
  <c r="R2669" i="11"/>
  <c r="R2670" i="11"/>
  <c r="R2671" i="11"/>
  <c r="R2672" i="11"/>
  <c r="R2673" i="11"/>
  <c r="R2674" i="11"/>
  <c r="R2675" i="11"/>
  <c r="R2676" i="11"/>
  <c r="R2677" i="11"/>
  <c r="R2678" i="11"/>
  <c r="R2679" i="11"/>
  <c r="R2680" i="11"/>
  <c r="R2681" i="11"/>
  <c r="R2682" i="11"/>
  <c r="R2683" i="11"/>
  <c r="R2684" i="11"/>
  <c r="R2685" i="11"/>
  <c r="R2686" i="11"/>
  <c r="R2687" i="11"/>
  <c r="R2688" i="11"/>
  <c r="R2689" i="11"/>
  <c r="R2690" i="11"/>
  <c r="R2691" i="11"/>
  <c r="R2692" i="11"/>
  <c r="R2693" i="11"/>
  <c r="R2694" i="11"/>
  <c r="R2695" i="11"/>
  <c r="R2696" i="11"/>
  <c r="R2697" i="11"/>
  <c r="R2698" i="11"/>
  <c r="R2699" i="11"/>
  <c r="R2700" i="11"/>
  <c r="R2701" i="11"/>
  <c r="R2702" i="11"/>
  <c r="R2703" i="11"/>
  <c r="R2704" i="11"/>
  <c r="R2705" i="11"/>
  <c r="R2706" i="11"/>
  <c r="R2707" i="11"/>
  <c r="R2708" i="11"/>
  <c r="R2709" i="11"/>
  <c r="R2710" i="11"/>
  <c r="R2711" i="11"/>
  <c r="R2712" i="11"/>
  <c r="R2713" i="11"/>
  <c r="R2714" i="11"/>
  <c r="R2715" i="11"/>
  <c r="R2716" i="11"/>
  <c r="R2717" i="11"/>
  <c r="R2718" i="11"/>
  <c r="R2719" i="11"/>
  <c r="R2720" i="11"/>
  <c r="R2721" i="11"/>
  <c r="R2722" i="11"/>
  <c r="R2723" i="11"/>
  <c r="R2724" i="11"/>
  <c r="R2725" i="11"/>
  <c r="R2726" i="11"/>
  <c r="R2727" i="11"/>
  <c r="R2728" i="11"/>
  <c r="R2729" i="11"/>
  <c r="R2730" i="11"/>
  <c r="R2731" i="11"/>
  <c r="R2732" i="11"/>
  <c r="R2733" i="11"/>
  <c r="R2734" i="11"/>
  <c r="R2735" i="11"/>
  <c r="R2736" i="11"/>
  <c r="R2737" i="11"/>
  <c r="R2738" i="11"/>
  <c r="R2739" i="11"/>
  <c r="R2740" i="11"/>
  <c r="R2741" i="11"/>
  <c r="R2742" i="11"/>
  <c r="R2743" i="11"/>
  <c r="R2744" i="11"/>
  <c r="R2745" i="11"/>
  <c r="R2746" i="11"/>
  <c r="R2747" i="11"/>
  <c r="R2748" i="11"/>
  <c r="R2749" i="11"/>
  <c r="R2750" i="11"/>
  <c r="R2751" i="11"/>
  <c r="R2752" i="11"/>
  <c r="R2753" i="11"/>
  <c r="R2754" i="11"/>
  <c r="R2755" i="11"/>
  <c r="R2756" i="11"/>
  <c r="R2757" i="11"/>
  <c r="R2758" i="11"/>
  <c r="R2759" i="11"/>
  <c r="R2760" i="11"/>
  <c r="R2761" i="11"/>
  <c r="R2762" i="11"/>
  <c r="R2763" i="11"/>
  <c r="R2764" i="11"/>
  <c r="R2765" i="11"/>
  <c r="R2766" i="11"/>
  <c r="R2767" i="11"/>
  <c r="R2768" i="11"/>
  <c r="R2769" i="11"/>
  <c r="R2770" i="11"/>
  <c r="R2771" i="11"/>
  <c r="R2772" i="11"/>
  <c r="R2773" i="11"/>
  <c r="R2774" i="11"/>
  <c r="R2775" i="11"/>
  <c r="R2776" i="11"/>
  <c r="R2777" i="11"/>
  <c r="R2778" i="11"/>
  <c r="R2779" i="11"/>
  <c r="R2780" i="11"/>
  <c r="R2781" i="11"/>
  <c r="R2782" i="11"/>
  <c r="R2783" i="11"/>
  <c r="R2784" i="11"/>
  <c r="R2785" i="11"/>
  <c r="R2786" i="11"/>
  <c r="R2787" i="11"/>
  <c r="R2788" i="11"/>
  <c r="R2789" i="11"/>
  <c r="R2790" i="11"/>
  <c r="R2791" i="11"/>
  <c r="R2792" i="11"/>
  <c r="R2793" i="11"/>
  <c r="R2794" i="11"/>
  <c r="R2795" i="11"/>
  <c r="R2796" i="11"/>
  <c r="R2797" i="11"/>
  <c r="R2798" i="11"/>
  <c r="R2799" i="11"/>
  <c r="R2800" i="11"/>
  <c r="R2801" i="11"/>
  <c r="R2802" i="11"/>
  <c r="R2803" i="11"/>
  <c r="R2804" i="11"/>
  <c r="R2805" i="11"/>
  <c r="R2806" i="11"/>
  <c r="R2807" i="11"/>
  <c r="R2808" i="11"/>
  <c r="R2809" i="11"/>
  <c r="R2810" i="11"/>
  <c r="R2811" i="11"/>
  <c r="R2812" i="11"/>
  <c r="R2813" i="11"/>
  <c r="R2814" i="11"/>
  <c r="R2815" i="11"/>
  <c r="R2816" i="11"/>
  <c r="R2817" i="11"/>
  <c r="R2818" i="11"/>
  <c r="R2819" i="11"/>
  <c r="R2820" i="11"/>
  <c r="R2821" i="11"/>
  <c r="R2822" i="11"/>
  <c r="R2823" i="11"/>
  <c r="R2824" i="11"/>
  <c r="R2825" i="11"/>
  <c r="R2826" i="11"/>
  <c r="R2827" i="11"/>
  <c r="R2828" i="11"/>
  <c r="R2829" i="11"/>
  <c r="R2830" i="11"/>
  <c r="R2831" i="11"/>
  <c r="R2832" i="11"/>
  <c r="R2833" i="11"/>
  <c r="R2834" i="11"/>
  <c r="R2835" i="11"/>
  <c r="R2836" i="11"/>
  <c r="R2837" i="11"/>
  <c r="R2838" i="11"/>
  <c r="R2839" i="11"/>
  <c r="R2840" i="11"/>
  <c r="R2841" i="11"/>
  <c r="R2842" i="11"/>
  <c r="R2843" i="11"/>
  <c r="R2844" i="11"/>
  <c r="R2845" i="11"/>
  <c r="R2846" i="11"/>
  <c r="R2847" i="11"/>
  <c r="R2848" i="11"/>
  <c r="R2849" i="11"/>
  <c r="R2850" i="11"/>
  <c r="R2851" i="11"/>
  <c r="R2852" i="11"/>
  <c r="R2853" i="11"/>
  <c r="R2854" i="11"/>
  <c r="R2855" i="11"/>
  <c r="R2856" i="11"/>
  <c r="R2857" i="11"/>
  <c r="R2858" i="11"/>
  <c r="R2859" i="11"/>
  <c r="R2860" i="11"/>
  <c r="R2861" i="11"/>
  <c r="R2862" i="11"/>
  <c r="R2863" i="11"/>
  <c r="R2864" i="11"/>
  <c r="R2865" i="11"/>
  <c r="R2866" i="11"/>
  <c r="R2867" i="11"/>
  <c r="R2868" i="11"/>
  <c r="R2869" i="11"/>
  <c r="R2870" i="11"/>
  <c r="R2871" i="11"/>
  <c r="R2872" i="11"/>
  <c r="R2873" i="11"/>
  <c r="R2874" i="11"/>
  <c r="R2875" i="11"/>
  <c r="R2876" i="11"/>
  <c r="R2877" i="11"/>
  <c r="R2878" i="11"/>
  <c r="R2879" i="11"/>
  <c r="R2880" i="11"/>
  <c r="R2881" i="11"/>
  <c r="R2882" i="11"/>
  <c r="R2883" i="11"/>
  <c r="R2884" i="11"/>
  <c r="R2885" i="11"/>
  <c r="R2886" i="11"/>
  <c r="R2887" i="11"/>
  <c r="R2888" i="11"/>
  <c r="R2889" i="11"/>
  <c r="R2890" i="11"/>
  <c r="R2891" i="11"/>
  <c r="R2892" i="11"/>
  <c r="R2893" i="11"/>
  <c r="R2894" i="11"/>
  <c r="R2895" i="11"/>
  <c r="R2896" i="11"/>
  <c r="R2897" i="11"/>
  <c r="R2898" i="11"/>
  <c r="R2899" i="11"/>
  <c r="R2900" i="11"/>
  <c r="R2901" i="11"/>
  <c r="R2902" i="11"/>
  <c r="R2903" i="11"/>
  <c r="R2904" i="11"/>
  <c r="R2905" i="11"/>
  <c r="R2906" i="11"/>
  <c r="R2907" i="11"/>
  <c r="R2908" i="11"/>
  <c r="R2909" i="11"/>
  <c r="R2910" i="11"/>
  <c r="R2911" i="11"/>
  <c r="R2912" i="11"/>
  <c r="R2913" i="11"/>
  <c r="R2914" i="11"/>
  <c r="R2915" i="11"/>
  <c r="R2916" i="11"/>
  <c r="R2917" i="11"/>
  <c r="R2918" i="11"/>
  <c r="R2919" i="11"/>
  <c r="R2920" i="11"/>
  <c r="R2921" i="11"/>
  <c r="R2922" i="11"/>
  <c r="R2923" i="11"/>
  <c r="R2924" i="11"/>
  <c r="R2925" i="11"/>
  <c r="R2926" i="11"/>
  <c r="R2927" i="11"/>
  <c r="R2928" i="11"/>
  <c r="R2929" i="11"/>
  <c r="R2930" i="11"/>
  <c r="R2931" i="11"/>
  <c r="R2932" i="11"/>
  <c r="R2933" i="11"/>
  <c r="R2934" i="11"/>
  <c r="R2935" i="11"/>
  <c r="R2936" i="11"/>
  <c r="R2937" i="11"/>
  <c r="R2938" i="11"/>
  <c r="R2939" i="11"/>
  <c r="R2940" i="11"/>
  <c r="R2941" i="11"/>
  <c r="R2942" i="11"/>
  <c r="R2943" i="11"/>
  <c r="R2944" i="11"/>
  <c r="R2945" i="11"/>
  <c r="R2946" i="11"/>
  <c r="R2947" i="11"/>
  <c r="R2948" i="11"/>
  <c r="R2949" i="11"/>
  <c r="R2950" i="11"/>
  <c r="R2951" i="11"/>
  <c r="R2952" i="11"/>
  <c r="R2953" i="11"/>
  <c r="R2954" i="11"/>
  <c r="R2955" i="11"/>
  <c r="R2956" i="11"/>
  <c r="R2957" i="11"/>
  <c r="R2958" i="11"/>
  <c r="R2959" i="11"/>
  <c r="R2960" i="11"/>
  <c r="R2961" i="11"/>
  <c r="R2962" i="11"/>
  <c r="R2963" i="11"/>
  <c r="R2964" i="11"/>
  <c r="R2965" i="11"/>
  <c r="R2966" i="11"/>
  <c r="R2967" i="11"/>
  <c r="R2968" i="11"/>
  <c r="R2969" i="11"/>
  <c r="R2970" i="11"/>
  <c r="R2971" i="11"/>
  <c r="R2972" i="11"/>
  <c r="R2973" i="11"/>
  <c r="R2974" i="11"/>
  <c r="R2975" i="11"/>
  <c r="R2976" i="11"/>
  <c r="R2977" i="11"/>
  <c r="R2978" i="11"/>
  <c r="R2979" i="11"/>
  <c r="R2980" i="11"/>
  <c r="R2981" i="11"/>
  <c r="R2982" i="11"/>
  <c r="R2983" i="11"/>
  <c r="R2984" i="11"/>
  <c r="R2985" i="11"/>
  <c r="R2986" i="11"/>
  <c r="R2987" i="11"/>
  <c r="R2988" i="11"/>
  <c r="R2989" i="11"/>
  <c r="R2990" i="11"/>
  <c r="R2991" i="11"/>
  <c r="R2992" i="11"/>
  <c r="R2993" i="11"/>
  <c r="R2994" i="11"/>
  <c r="R2995" i="11"/>
  <c r="R2996" i="11"/>
  <c r="R2997" i="11"/>
  <c r="R2998" i="11"/>
  <c r="R2999" i="11"/>
  <c r="R3000" i="11"/>
  <c r="R3001" i="11"/>
  <c r="R3002" i="11"/>
  <c r="R3003" i="11"/>
  <c r="R3004" i="11"/>
  <c r="R3005" i="11"/>
  <c r="R3006" i="11"/>
  <c r="R3007" i="11"/>
  <c r="R3008" i="11"/>
  <c r="R3009" i="11"/>
  <c r="R3010" i="11"/>
  <c r="R3011" i="11"/>
  <c r="R3012" i="11"/>
  <c r="R3013" i="11"/>
  <c r="R3014" i="11"/>
  <c r="R3015" i="11"/>
  <c r="R3016" i="11"/>
  <c r="R3017" i="11"/>
  <c r="R3018" i="11"/>
  <c r="R3019" i="11"/>
  <c r="R3020" i="11"/>
  <c r="R3021" i="11"/>
  <c r="R3022" i="11"/>
  <c r="R3023" i="11"/>
  <c r="R3024" i="11"/>
  <c r="R3025" i="11"/>
  <c r="R3026" i="11"/>
  <c r="R3027" i="11"/>
  <c r="R3028" i="11"/>
  <c r="R3029" i="11"/>
  <c r="R3030" i="11"/>
  <c r="R3031" i="11"/>
  <c r="R3032" i="11"/>
  <c r="R3033" i="11"/>
  <c r="R3034" i="11"/>
  <c r="R3035" i="11"/>
  <c r="R3036" i="11"/>
  <c r="R3037" i="11"/>
  <c r="R3038" i="11"/>
  <c r="R3039" i="11"/>
  <c r="R3040" i="11"/>
  <c r="R3041" i="11"/>
  <c r="R3042" i="11"/>
  <c r="R3043" i="11"/>
  <c r="R3044" i="11"/>
  <c r="R3045" i="11"/>
  <c r="R3046" i="11"/>
  <c r="R3047" i="11"/>
  <c r="R3048" i="11"/>
  <c r="R3049" i="11"/>
  <c r="R3050" i="11"/>
  <c r="R3051" i="11"/>
  <c r="R3052" i="11"/>
  <c r="R3053" i="11"/>
  <c r="R3054" i="11"/>
  <c r="R3055" i="11"/>
  <c r="R3056" i="11"/>
  <c r="R3057" i="11"/>
  <c r="R3058" i="11"/>
  <c r="R3059" i="11"/>
  <c r="R3060" i="11"/>
  <c r="R3061" i="11"/>
  <c r="R3062" i="11"/>
  <c r="R3063" i="11"/>
  <c r="R3064" i="11"/>
  <c r="R3065" i="11"/>
  <c r="R3066" i="11"/>
  <c r="R3067" i="11"/>
  <c r="R3068" i="11"/>
  <c r="R3069" i="11"/>
  <c r="R3070" i="11"/>
  <c r="R3071" i="11"/>
  <c r="R3072" i="11"/>
  <c r="R3073" i="11"/>
  <c r="R3074" i="11"/>
  <c r="R3075" i="11"/>
  <c r="R3076" i="11"/>
  <c r="R3077" i="11"/>
  <c r="R3078" i="11"/>
  <c r="R3079" i="11"/>
  <c r="R3080" i="11"/>
  <c r="R3081" i="11"/>
  <c r="R3082" i="11"/>
  <c r="R3083" i="11"/>
  <c r="R3084" i="11"/>
  <c r="R3085" i="11"/>
  <c r="R3086" i="11"/>
  <c r="R3087" i="11"/>
  <c r="R3088" i="11"/>
  <c r="R3089" i="11"/>
  <c r="R3090" i="11"/>
  <c r="R3091" i="11"/>
  <c r="R3092" i="11"/>
  <c r="R3093" i="11"/>
  <c r="R3094" i="11"/>
  <c r="R3095" i="11"/>
  <c r="R3096" i="11"/>
  <c r="R3097" i="11"/>
  <c r="R3098" i="11"/>
  <c r="R3099" i="11"/>
  <c r="R3100" i="11"/>
  <c r="R3101" i="11"/>
  <c r="R3102" i="11"/>
  <c r="R3103" i="11"/>
  <c r="R3104" i="11"/>
  <c r="R3105" i="11"/>
  <c r="R3106" i="11"/>
  <c r="R3107" i="11"/>
  <c r="R3108" i="11"/>
  <c r="R3109" i="11"/>
  <c r="R3110" i="11"/>
  <c r="R3111" i="11"/>
  <c r="R3112" i="11"/>
  <c r="R3113" i="11"/>
  <c r="R3114" i="11"/>
  <c r="R3115" i="11"/>
  <c r="R3116" i="11"/>
  <c r="R3117" i="11"/>
  <c r="R3118" i="11"/>
  <c r="R3119" i="11"/>
  <c r="R3120" i="11"/>
  <c r="R3121" i="11"/>
  <c r="R3122" i="11"/>
  <c r="R3123" i="11"/>
  <c r="R3124" i="11"/>
  <c r="R3125" i="11"/>
  <c r="R3126" i="11"/>
  <c r="R3127" i="11"/>
  <c r="R3128" i="11"/>
  <c r="R3129" i="11"/>
  <c r="R3130" i="11"/>
  <c r="R3131" i="11"/>
  <c r="R3132" i="11"/>
  <c r="R3133" i="11"/>
  <c r="R3134" i="11"/>
  <c r="R3135" i="11"/>
  <c r="R3136" i="11"/>
  <c r="R3137" i="11"/>
  <c r="R3138" i="11"/>
  <c r="R3139" i="11"/>
  <c r="R3140" i="11"/>
  <c r="R3141" i="11"/>
  <c r="R3142" i="11"/>
  <c r="R3143" i="11"/>
  <c r="R3144" i="11"/>
  <c r="R3145" i="11"/>
  <c r="R3146" i="11"/>
  <c r="R3147" i="11"/>
  <c r="R3148" i="11"/>
  <c r="R3149" i="11"/>
  <c r="R3150" i="11"/>
  <c r="R3151" i="11"/>
  <c r="R3152" i="11"/>
  <c r="R3153" i="11"/>
  <c r="R3154" i="11"/>
  <c r="R3155" i="11"/>
  <c r="R3156" i="11"/>
  <c r="R3157" i="11"/>
  <c r="R3158" i="11"/>
  <c r="R3159" i="11"/>
  <c r="R3160" i="11"/>
  <c r="R3161" i="11"/>
  <c r="R3162" i="11"/>
  <c r="R3163" i="11"/>
  <c r="R3164" i="11"/>
  <c r="R3165" i="11"/>
  <c r="R3166" i="11"/>
  <c r="R3167" i="11"/>
  <c r="R3168" i="11"/>
  <c r="R3169" i="11"/>
  <c r="R3170" i="11"/>
  <c r="R3171" i="11"/>
  <c r="R3172" i="11"/>
  <c r="R3173" i="11"/>
  <c r="R3174" i="11"/>
  <c r="R3175" i="11"/>
  <c r="R3176" i="11"/>
  <c r="R3177" i="11"/>
  <c r="R3178" i="11"/>
  <c r="R3179" i="11"/>
  <c r="R3180" i="11"/>
  <c r="R3181" i="11"/>
  <c r="R3182" i="11"/>
  <c r="R3183" i="11"/>
  <c r="R3184" i="11"/>
  <c r="R3185" i="11"/>
  <c r="R3186" i="11"/>
  <c r="R3187" i="11"/>
  <c r="R3188" i="11"/>
  <c r="R3189" i="11"/>
  <c r="R3190" i="11"/>
  <c r="R3191" i="11"/>
  <c r="R3192" i="11"/>
  <c r="R3193" i="11"/>
  <c r="R3194" i="11"/>
  <c r="R3195" i="11"/>
  <c r="R3196" i="11"/>
  <c r="R3197" i="11"/>
  <c r="R3198" i="11"/>
  <c r="R3199" i="11"/>
  <c r="R3200" i="11"/>
  <c r="R3201" i="11"/>
  <c r="R3202" i="11"/>
  <c r="R3203" i="11"/>
  <c r="R3204" i="11"/>
  <c r="R3205" i="11"/>
  <c r="R3206" i="11"/>
  <c r="R3207" i="11"/>
  <c r="R3208" i="11"/>
  <c r="R3209" i="11"/>
  <c r="R3210" i="11"/>
  <c r="R3211" i="11"/>
  <c r="R3212" i="11"/>
  <c r="R3213" i="11"/>
  <c r="R3214" i="11"/>
  <c r="R3215" i="11"/>
  <c r="R3216" i="11"/>
  <c r="R3217" i="11"/>
  <c r="R3218" i="11"/>
  <c r="R3219" i="11"/>
  <c r="R3220" i="11"/>
  <c r="R3221" i="11"/>
  <c r="R3222" i="11"/>
  <c r="R3223" i="11"/>
  <c r="R3224" i="11"/>
  <c r="R3225" i="11"/>
  <c r="R3226" i="11"/>
  <c r="R3227" i="11"/>
  <c r="R3228" i="11"/>
  <c r="R3229" i="11"/>
  <c r="R3230" i="11"/>
  <c r="R3231" i="11"/>
  <c r="R3232" i="11"/>
  <c r="R3233" i="11"/>
  <c r="R3234" i="11"/>
  <c r="R3235" i="11"/>
  <c r="R3236" i="11"/>
  <c r="R3237" i="11"/>
  <c r="R3238" i="11"/>
  <c r="R3239" i="11"/>
  <c r="R3240" i="11"/>
  <c r="R3241" i="11"/>
  <c r="R3242" i="11"/>
  <c r="R3243" i="11"/>
  <c r="R3244" i="11"/>
  <c r="R3245" i="11"/>
  <c r="R3246" i="11"/>
  <c r="R3247" i="11"/>
  <c r="R3248" i="11"/>
  <c r="R3249" i="11"/>
  <c r="R3250" i="11"/>
  <c r="R3251" i="11"/>
  <c r="R3252" i="11"/>
  <c r="R3253" i="11"/>
  <c r="R3254" i="11"/>
  <c r="R3255" i="11"/>
  <c r="R3256" i="11"/>
  <c r="R3257" i="11"/>
  <c r="R3258" i="11"/>
  <c r="R3259" i="11"/>
  <c r="R3260" i="11"/>
  <c r="R3261" i="11"/>
  <c r="R3262" i="11"/>
  <c r="R3263" i="11"/>
  <c r="R3264" i="11"/>
  <c r="R3265" i="11"/>
  <c r="R3266" i="11"/>
  <c r="R3267" i="11"/>
  <c r="R3268" i="11"/>
  <c r="R3269" i="11"/>
  <c r="R3270" i="11"/>
  <c r="R3271" i="11"/>
  <c r="R3272" i="11"/>
  <c r="R3273" i="11"/>
  <c r="R3274" i="11"/>
  <c r="R3275" i="11"/>
  <c r="R3276" i="11"/>
  <c r="R3277" i="11"/>
  <c r="R3278" i="11"/>
  <c r="R3279" i="11"/>
  <c r="R3280" i="11"/>
  <c r="R3281" i="11"/>
  <c r="R3282" i="11"/>
  <c r="R3283" i="11"/>
  <c r="R3284" i="11"/>
  <c r="R3285" i="11"/>
  <c r="R3286" i="11"/>
  <c r="R3287" i="11"/>
  <c r="R3288" i="11"/>
  <c r="R3289" i="11"/>
  <c r="R3290" i="11"/>
  <c r="R3291" i="11"/>
  <c r="R3292" i="11"/>
  <c r="R3293" i="11"/>
  <c r="R3294" i="11"/>
  <c r="R3295" i="11"/>
  <c r="R3296" i="11"/>
  <c r="R3297" i="11"/>
  <c r="R3298" i="11"/>
  <c r="R3299" i="11"/>
  <c r="R3300" i="11"/>
  <c r="R3301" i="11"/>
  <c r="R3302" i="11"/>
  <c r="R3303" i="11"/>
  <c r="R3304" i="11"/>
  <c r="R3305" i="11"/>
  <c r="R3306" i="11"/>
  <c r="R3307" i="11"/>
  <c r="R3308" i="11"/>
  <c r="R3309" i="11"/>
  <c r="R3310" i="11"/>
  <c r="R3311" i="11"/>
  <c r="R3312" i="11"/>
  <c r="R3313" i="11"/>
  <c r="R3314" i="11"/>
  <c r="R3315" i="11"/>
  <c r="R3316" i="11"/>
  <c r="R3317" i="11"/>
  <c r="R3318" i="11"/>
  <c r="R3319" i="11"/>
  <c r="R3320" i="11"/>
  <c r="R3321" i="11"/>
  <c r="R3322" i="11"/>
  <c r="R3323" i="11"/>
  <c r="R3324" i="11"/>
  <c r="R3325" i="11"/>
  <c r="R3326" i="11"/>
  <c r="R3327" i="11"/>
  <c r="R3328" i="11"/>
  <c r="R3329" i="11"/>
  <c r="R3330" i="11"/>
  <c r="R3331" i="11"/>
  <c r="R3332" i="11"/>
  <c r="R3333" i="11"/>
  <c r="R3334" i="11"/>
  <c r="R3335" i="11"/>
  <c r="R3336" i="11"/>
  <c r="R3337" i="11"/>
  <c r="R3338" i="11"/>
  <c r="R3339" i="11"/>
  <c r="R3340" i="11"/>
  <c r="R3341" i="11"/>
  <c r="R3342" i="11"/>
  <c r="R3343" i="11"/>
  <c r="R3344" i="11"/>
  <c r="R3345" i="11"/>
  <c r="R3346" i="11"/>
  <c r="R3347" i="11"/>
  <c r="R3348" i="11"/>
  <c r="R3349" i="11"/>
  <c r="R3350" i="11"/>
  <c r="R3351" i="11"/>
  <c r="R3352" i="11"/>
  <c r="R3353" i="11"/>
  <c r="R3354" i="11"/>
  <c r="R3355" i="11"/>
  <c r="R3356" i="11"/>
  <c r="R3357" i="11"/>
  <c r="R3358" i="11"/>
  <c r="R3359" i="11"/>
  <c r="R3360" i="11"/>
  <c r="R3361" i="11"/>
  <c r="R3362" i="11"/>
  <c r="R3363" i="11"/>
  <c r="R3364" i="11"/>
  <c r="R3365" i="11"/>
  <c r="R3366" i="11"/>
  <c r="R3367" i="11"/>
  <c r="R3368" i="11"/>
  <c r="R3369" i="11"/>
  <c r="R3370" i="11"/>
  <c r="R3371" i="11"/>
  <c r="R3372" i="11"/>
  <c r="R3373" i="11"/>
  <c r="R3374" i="11"/>
  <c r="R3375" i="11"/>
  <c r="R3376" i="11"/>
  <c r="R3377" i="11"/>
  <c r="R3378" i="11"/>
  <c r="R3379" i="11"/>
  <c r="R3380" i="11"/>
  <c r="R3381" i="11"/>
  <c r="R3382" i="11"/>
  <c r="R3383" i="11"/>
  <c r="R3384" i="11"/>
  <c r="R3385" i="11"/>
  <c r="R3386" i="11"/>
  <c r="R3387" i="11"/>
  <c r="R3388" i="11"/>
  <c r="R3389" i="11"/>
  <c r="R3390" i="11"/>
  <c r="R3391" i="11"/>
  <c r="R3392" i="11"/>
  <c r="R3393" i="11"/>
  <c r="R3394" i="11"/>
  <c r="R3395" i="11"/>
  <c r="R3396" i="11"/>
  <c r="R3397" i="11"/>
  <c r="R3398" i="11"/>
  <c r="R3399" i="11"/>
  <c r="R3400" i="11"/>
  <c r="R3401" i="11"/>
  <c r="R3402" i="11"/>
  <c r="R3403" i="11"/>
  <c r="R3404" i="11"/>
  <c r="R3405" i="11"/>
  <c r="R3406" i="11"/>
  <c r="R3407" i="11"/>
  <c r="R3408" i="11"/>
  <c r="R3409" i="11"/>
  <c r="R3410" i="11"/>
  <c r="R3411" i="11"/>
  <c r="R3412" i="11"/>
  <c r="R3413" i="11"/>
  <c r="R3414" i="11"/>
  <c r="R3415" i="11"/>
  <c r="R3416" i="11"/>
  <c r="R3417" i="11"/>
  <c r="R3418" i="11"/>
  <c r="R3419" i="11"/>
  <c r="R3420" i="11"/>
  <c r="R3421" i="11"/>
  <c r="R3422" i="11"/>
  <c r="R3423" i="11"/>
  <c r="R3424" i="11"/>
  <c r="R3425" i="11"/>
  <c r="R3426" i="11"/>
  <c r="R3427" i="11"/>
  <c r="R3428" i="11"/>
  <c r="R3429" i="11"/>
  <c r="R3430" i="11"/>
  <c r="R3431" i="11"/>
  <c r="R3432" i="11"/>
  <c r="R3433" i="11"/>
  <c r="R3434" i="11"/>
  <c r="R3435" i="11"/>
  <c r="R3436" i="11"/>
  <c r="R3437" i="11"/>
  <c r="R3438" i="11"/>
  <c r="R3439" i="11"/>
  <c r="R3440" i="11"/>
  <c r="R3441" i="11"/>
  <c r="R3442" i="11"/>
  <c r="R3443" i="11"/>
  <c r="R3444" i="11"/>
  <c r="R3445" i="11"/>
  <c r="R3446" i="11"/>
  <c r="R3447" i="11"/>
  <c r="R3448" i="11"/>
  <c r="R3449" i="11"/>
  <c r="R3450" i="11"/>
  <c r="R3451" i="11"/>
  <c r="R3452" i="11"/>
  <c r="R3453" i="11"/>
  <c r="R3454" i="11"/>
  <c r="R3455" i="11"/>
  <c r="R3456" i="11"/>
  <c r="R3457" i="11"/>
  <c r="R3458" i="11"/>
  <c r="R3459" i="11"/>
  <c r="R3460" i="11"/>
  <c r="R3461" i="11"/>
  <c r="R3462" i="11"/>
  <c r="R3463" i="11"/>
  <c r="R3464" i="11"/>
  <c r="R3465" i="11"/>
  <c r="R3466" i="11"/>
  <c r="R3467" i="11"/>
  <c r="R3468" i="11"/>
  <c r="R3469" i="11"/>
  <c r="R3470" i="11"/>
  <c r="R3471" i="11"/>
  <c r="R3472" i="11"/>
  <c r="R3473" i="11"/>
  <c r="R3474" i="11"/>
  <c r="R3475" i="11"/>
  <c r="R3476" i="11"/>
  <c r="R3477" i="11"/>
  <c r="R3478" i="11"/>
  <c r="R3479" i="11"/>
  <c r="R3480" i="11"/>
  <c r="R3481" i="11"/>
  <c r="R3482" i="11"/>
  <c r="R3483" i="11"/>
  <c r="R3484" i="11"/>
  <c r="R3485" i="11"/>
  <c r="R3486" i="11"/>
  <c r="R3487" i="11"/>
  <c r="R3488" i="11"/>
  <c r="R3489" i="11"/>
  <c r="R3490" i="11"/>
  <c r="R3491" i="11"/>
  <c r="R3492" i="11"/>
  <c r="R3493" i="11"/>
  <c r="R3494" i="11"/>
  <c r="R3495" i="11"/>
  <c r="R3496" i="11"/>
  <c r="R3497" i="11"/>
  <c r="R3498" i="11"/>
  <c r="R3499" i="11"/>
  <c r="R3500" i="11"/>
  <c r="R3501" i="11"/>
  <c r="R3502" i="11"/>
  <c r="R3503" i="11"/>
  <c r="R3504" i="11"/>
  <c r="R3505" i="11"/>
  <c r="R3506" i="11"/>
  <c r="R3507" i="11"/>
  <c r="R3508" i="11"/>
  <c r="R3509" i="11"/>
  <c r="R3510" i="11"/>
  <c r="R3511" i="11"/>
  <c r="R3512" i="11"/>
  <c r="R3513" i="11"/>
  <c r="R3514" i="11"/>
  <c r="R3515" i="11"/>
  <c r="R3516" i="11"/>
  <c r="R3517" i="11"/>
  <c r="R3518" i="11"/>
  <c r="R3519" i="11"/>
  <c r="R3520" i="11"/>
  <c r="R3521" i="11"/>
  <c r="R3522" i="11"/>
  <c r="R3523" i="11"/>
  <c r="R3524" i="11"/>
  <c r="R3525" i="11"/>
  <c r="R3526" i="11"/>
  <c r="R3527" i="11"/>
  <c r="R3528" i="11"/>
  <c r="R3529" i="11"/>
  <c r="R3530" i="11"/>
  <c r="R3531" i="11"/>
  <c r="R3532" i="11"/>
  <c r="R3533" i="11"/>
  <c r="R3534" i="11"/>
  <c r="R3535" i="11"/>
  <c r="R3536" i="11"/>
  <c r="R3537" i="11"/>
  <c r="R3538" i="11"/>
  <c r="R3539" i="11"/>
  <c r="R3540" i="11"/>
  <c r="R3541" i="11"/>
  <c r="R3542" i="11"/>
  <c r="R3543" i="11"/>
  <c r="R3544" i="11"/>
  <c r="R3545" i="11"/>
  <c r="R3546" i="11"/>
  <c r="R3547" i="11"/>
  <c r="R3548" i="11"/>
  <c r="R3549" i="11"/>
  <c r="R3550" i="11"/>
  <c r="R3551" i="11"/>
  <c r="R3552" i="11"/>
  <c r="R3553" i="11"/>
  <c r="R3554" i="11"/>
  <c r="R3555" i="11"/>
  <c r="R3556" i="11"/>
  <c r="R3557" i="11"/>
  <c r="R3558" i="11"/>
  <c r="R3559" i="11"/>
  <c r="R3560" i="11"/>
  <c r="R3561" i="11"/>
  <c r="R3562" i="11"/>
  <c r="R3563" i="11"/>
  <c r="R3564" i="11"/>
  <c r="R3565" i="11"/>
  <c r="R3566" i="11"/>
  <c r="R3567" i="11"/>
  <c r="R3568" i="11"/>
  <c r="R3569" i="11"/>
  <c r="R3570" i="11"/>
  <c r="R3571" i="11"/>
  <c r="R3572" i="11"/>
  <c r="R3573" i="11"/>
  <c r="R3574" i="11"/>
  <c r="R3575" i="11"/>
  <c r="R3576" i="11"/>
  <c r="R3577" i="11"/>
  <c r="R3578" i="11"/>
  <c r="R3579" i="11"/>
  <c r="R3580" i="11"/>
  <c r="R3581" i="11"/>
  <c r="R3582" i="11"/>
  <c r="R3583" i="11"/>
  <c r="R3584" i="11"/>
  <c r="R3585" i="11"/>
  <c r="R3586" i="11"/>
  <c r="R3587" i="11"/>
  <c r="R3588" i="11"/>
  <c r="R3589" i="11"/>
  <c r="R3590" i="11"/>
  <c r="R3591" i="11"/>
  <c r="R3592" i="11"/>
  <c r="R3593" i="11"/>
  <c r="R3594" i="11"/>
  <c r="R3595" i="11"/>
  <c r="R3596" i="11"/>
  <c r="R3597" i="11"/>
  <c r="R3598" i="11"/>
  <c r="R3599" i="11"/>
  <c r="R3600" i="11"/>
  <c r="R3601" i="11"/>
  <c r="R3602" i="11"/>
  <c r="R3603" i="11"/>
  <c r="R3604" i="11"/>
  <c r="R3605" i="11"/>
  <c r="R3606" i="11"/>
  <c r="R3607" i="11"/>
  <c r="R3608" i="11"/>
  <c r="R3609" i="11"/>
  <c r="R3610" i="11"/>
  <c r="R3611" i="11"/>
  <c r="R3612" i="11"/>
  <c r="R3613" i="11"/>
  <c r="R3614" i="11"/>
  <c r="R3615" i="11"/>
  <c r="R3616" i="11"/>
  <c r="R3617" i="11"/>
  <c r="R3618" i="11"/>
  <c r="R3619" i="11"/>
  <c r="R3620" i="11"/>
  <c r="R3621" i="11"/>
  <c r="R3622" i="11"/>
  <c r="R3623" i="11"/>
  <c r="R3624" i="11"/>
  <c r="R3625" i="11"/>
  <c r="R3626" i="11"/>
  <c r="R3627" i="11"/>
  <c r="R3628" i="11"/>
  <c r="R3629" i="11"/>
  <c r="R3630" i="11"/>
  <c r="R3631" i="11"/>
  <c r="R3632" i="11"/>
  <c r="R3633" i="11"/>
  <c r="R3634" i="11"/>
  <c r="R3635" i="11"/>
  <c r="R3636" i="11"/>
  <c r="R3637" i="11"/>
  <c r="R3638" i="11"/>
  <c r="R3639" i="11"/>
  <c r="R3640" i="11"/>
  <c r="R3641" i="11"/>
  <c r="R3642" i="11"/>
  <c r="R3643" i="11"/>
  <c r="R3644" i="11"/>
  <c r="R3645" i="11"/>
  <c r="R3646" i="11"/>
  <c r="R3647" i="11"/>
  <c r="R3648" i="11"/>
  <c r="R3649" i="11"/>
  <c r="R3650" i="11"/>
  <c r="R3651" i="11"/>
  <c r="R3652" i="11"/>
  <c r="R3653" i="11"/>
  <c r="R3654" i="11"/>
  <c r="R3655" i="11"/>
  <c r="R3656" i="11"/>
  <c r="R3657" i="11"/>
  <c r="R3658" i="11"/>
  <c r="R3659" i="11"/>
  <c r="R3660" i="11"/>
  <c r="R3661" i="11"/>
  <c r="R3662" i="11"/>
  <c r="R3663" i="11"/>
  <c r="R3664" i="11"/>
  <c r="R3665" i="11"/>
  <c r="R3666" i="11"/>
  <c r="R3667" i="11"/>
  <c r="R3668" i="11"/>
  <c r="R3669" i="11"/>
  <c r="R3670" i="11"/>
  <c r="R3671" i="11"/>
  <c r="R3672" i="11"/>
  <c r="R3673" i="11"/>
  <c r="R3674" i="11"/>
  <c r="R3675" i="11"/>
  <c r="R3676" i="11"/>
  <c r="R3677" i="11"/>
  <c r="R3678" i="11"/>
  <c r="R3679" i="11"/>
  <c r="R3680" i="11"/>
  <c r="R3681" i="11"/>
  <c r="R3682" i="11"/>
  <c r="R3683" i="11"/>
  <c r="R3684" i="11"/>
  <c r="R3685" i="11"/>
  <c r="R3686" i="11"/>
  <c r="R3687" i="11"/>
  <c r="R3688" i="11"/>
  <c r="R3689" i="11"/>
  <c r="R3690" i="11"/>
  <c r="R3691" i="11"/>
  <c r="R3692" i="11"/>
  <c r="R3693" i="11"/>
  <c r="R3694" i="11"/>
  <c r="R3695" i="11"/>
  <c r="R3696" i="11"/>
  <c r="R3697" i="11"/>
  <c r="R3698" i="11"/>
  <c r="R3699" i="11"/>
  <c r="R3700" i="11"/>
  <c r="R3701" i="11"/>
  <c r="R3702" i="11"/>
  <c r="R3703" i="11"/>
  <c r="R3704" i="11"/>
  <c r="R3705" i="11"/>
  <c r="R3706" i="11"/>
  <c r="R3707" i="11"/>
  <c r="R3708" i="11"/>
  <c r="R3709" i="11"/>
  <c r="R3710" i="11"/>
  <c r="R3711" i="11"/>
  <c r="R3712" i="11"/>
  <c r="R3713" i="11"/>
  <c r="R3714" i="11"/>
  <c r="R3715" i="11"/>
  <c r="R3716" i="11"/>
  <c r="R3717" i="11"/>
  <c r="R3718" i="11"/>
  <c r="R3719" i="11"/>
  <c r="R3720" i="11"/>
  <c r="R3721" i="11"/>
  <c r="R3722" i="11"/>
  <c r="R3723" i="11"/>
  <c r="R3724" i="11"/>
  <c r="R3725" i="11"/>
  <c r="R3726" i="11"/>
  <c r="R3727" i="11"/>
  <c r="R3728" i="11"/>
  <c r="R3729" i="11"/>
  <c r="R3730" i="11"/>
  <c r="R3731" i="11"/>
  <c r="R3732" i="11"/>
  <c r="R3733" i="11"/>
  <c r="R3734" i="11"/>
  <c r="R3735" i="11"/>
  <c r="R3736" i="11"/>
  <c r="R3737" i="11"/>
  <c r="R3738" i="11"/>
  <c r="R3739" i="11"/>
  <c r="R3740" i="11"/>
  <c r="R3741" i="11"/>
  <c r="R3742" i="11"/>
  <c r="R3743" i="11"/>
  <c r="R3744" i="11"/>
  <c r="R3745" i="11"/>
  <c r="R3746" i="11"/>
  <c r="R3747" i="11"/>
  <c r="R3748" i="11"/>
  <c r="R3749" i="11"/>
  <c r="R3750" i="11"/>
  <c r="R3751" i="11"/>
  <c r="R3752" i="11"/>
  <c r="R3753" i="11"/>
  <c r="R3754" i="11"/>
  <c r="R3755" i="11"/>
  <c r="R3756" i="11"/>
  <c r="R3757" i="11"/>
  <c r="R3758" i="11"/>
  <c r="R3759" i="11"/>
  <c r="R3760" i="11"/>
  <c r="R3761" i="11"/>
  <c r="R3762" i="11"/>
  <c r="R3763" i="11"/>
  <c r="R3764" i="11"/>
  <c r="R3765" i="11"/>
  <c r="R3766" i="11"/>
  <c r="R3767" i="11"/>
  <c r="R3768" i="11"/>
  <c r="R3769" i="11"/>
  <c r="R3770" i="11"/>
  <c r="R3771" i="11"/>
  <c r="R3772" i="11"/>
  <c r="R3773" i="11"/>
  <c r="R3774" i="11"/>
  <c r="R3775" i="11"/>
  <c r="R3776" i="11"/>
  <c r="R3777" i="11"/>
  <c r="R3778" i="11"/>
  <c r="R3779" i="11"/>
  <c r="R3780" i="11"/>
  <c r="R3781" i="11"/>
  <c r="R3782" i="11"/>
  <c r="R3783" i="11"/>
  <c r="R3784" i="11"/>
  <c r="R3785" i="11"/>
  <c r="R3786" i="11"/>
  <c r="R3787" i="11"/>
  <c r="R3788" i="11"/>
  <c r="R3789" i="11"/>
  <c r="R3790" i="11"/>
  <c r="R3791" i="11"/>
  <c r="R3792" i="11"/>
  <c r="R3793" i="11"/>
  <c r="R3794" i="11"/>
  <c r="R3795" i="11"/>
  <c r="R3796" i="11"/>
  <c r="R3797" i="11"/>
  <c r="R3798" i="11"/>
  <c r="R3799" i="11"/>
  <c r="R3800" i="11"/>
  <c r="R3801" i="11"/>
  <c r="R3802" i="11"/>
  <c r="R3803" i="11"/>
  <c r="R3804" i="11"/>
  <c r="R3805" i="11"/>
  <c r="R3806" i="11"/>
  <c r="R3807" i="11"/>
  <c r="R3808" i="11"/>
  <c r="R3809" i="11"/>
  <c r="R3810" i="11"/>
  <c r="R3811" i="11"/>
  <c r="R3812" i="11"/>
  <c r="R3813" i="11"/>
  <c r="R3814" i="11"/>
  <c r="R3815" i="11"/>
  <c r="R3816" i="11"/>
  <c r="R3817" i="11"/>
  <c r="R3818" i="11"/>
  <c r="R3819" i="11"/>
  <c r="R3820" i="11"/>
  <c r="R3821" i="11"/>
  <c r="R3822" i="11"/>
  <c r="R3823" i="11"/>
  <c r="R3824" i="11"/>
  <c r="R3825" i="11"/>
  <c r="R3826" i="11"/>
  <c r="R3827" i="11"/>
  <c r="R3828" i="11"/>
  <c r="R3829" i="11"/>
  <c r="R3830" i="11"/>
  <c r="R3831" i="11"/>
  <c r="R3832" i="11"/>
  <c r="R3833" i="11"/>
  <c r="R3834" i="11"/>
  <c r="R3835" i="11"/>
  <c r="R3836" i="11"/>
  <c r="R3837" i="11"/>
  <c r="R3838" i="11"/>
  <c r="R3839" i="11"/>
  <c r="R3840" i="11"/>
  <c r="R3841" i="11"/>
  <c r="R3842" i="11"/>
  <c r="R3843" i="11"/>
  <c r="R3844" i="11"/>
  <c r="R3845" i="11"/>
  <c r="R3846" i="11"/>
  <c r="R3847" i="11"/>
  <c r="R3848" i="11"/>
  <c r="R3849" i="11"/>
  <c r="R3850" i="11"/>
  <c r="R3851" i="11"/>
  <c r="R3852" i="11"/>
  <c r="R3853" i="11"/>
  <c r="R3854" i="11"/>
  <c r="R3855" i="11"/>
  <c r="R3856" i="11"/>
  <c r="R3857" i="11"/>
  <c r="R3858" i="11"/>
  <c r="R3859" i="11"/>
  <c r="R3860" i="11"/>
  <c r="R3861" i="11"/>
  <c r="R3862" i="11"/>
  <c r="R3863" i="11"/>
  <c r="R3864" i="11"/>
  <c r="R3865" i="11"/>
  <c r="R3866" i="11"/>
  <c r="R3867" i="11"/>
  <c r="R3868" i="11"/>
  <c r="R3869" i="11"/>
  <c r="R3870" i="11"/>
  <c r="R3871" i="11"/>
  <c r="R3872" i="11"/>
  <c r="R3873" i="11"/>
  <c r="R3874" i="11"/>
  <c r="R3875" i="11"/>
  <c r="R3876" i="11"/>
  <c r="R3877" i="11"/>
  <c r="R3878" i="11"/>
  <c r="R3879" i="11"/>
  <c r="R3880" i="11"/>
  <c r="R3881" i="11"/>
  <c r="R3882" i="11"/>
  <c r="R3883" i="11"/>
  <c r="R3884" i="11"/>
  <c r="R3885" i="11"/>
  <c r="R3886" i="11"/>
  <c r="R3887" i="11"/>
  <c r="R3888" i="11"/>
  <c r="R3889" i="11"/>
  <c r="R3890" i="11"/>
  <c r="R3891" i="11"/>
  <c r="R3892" i="11"/>
  <c r="R3893" i="11"/>
  <c r="R3894" i="11"/>
  <c r="R3895" i="11"/>
  <c r="R3896" i="11"/>
  <c r="R3897" i="11"/>
  <c r="R3898" i="11"/>
  <c r="R3899" i="11"/>
  <c r="R3900" i="11"/>
  <c r="R3901" i="11"/>
  <c r="R3902" i="11"/>
  <c r="R3903" i="11"/>
  <c r="R3904" i="11"/>
  <c r="R3905" i="11"/>
  <c r="R3906" i="11"/>
  <c r="R3907" i="11"/>
  <c r="R3908" i="11"/>
  <c r="R3909" i="11"/>
  <c r="R3910" i="11"/>
  <c r="R3911" i="11"/>
  <c r="R3912" i="11"/>
  <c r="R3913" i="11"/>
  <c r="R3914" i="11"/>
  <c r="R3915" i="11"/>
  <c r="R3916" i="11"/>
  <c r="R3917" i="11"/>
  <c r="R3918" i="11"/>
  <c r="R3919" i="11"/>
  <c r="R3920" i="11"/>
  <c r="R3921" i="11"/>
  <c r="R3922" i="11"/>
  <c r="R3923" i="11"/>
  <c r="R3924" i="11"/>
  <c r="R3925" i="11"/>
  <c r="R3926" i="11"/>
  <c r="R3927" i="11"/>
  <c r="R3928" i="11"/>
  <c r="R3929" i="11"/>
  <c r="R3930" i="11"/>
  <c r="R3931" i="11"/>
  <c r="R3932" i="11"/>
  <c r="R3933" i="11"/>
  <c r="R3934" i="11"/>
  <c r="R3935" i="11"/>
  <c r="R3936" i="11"/>
  <c r="R3937" i="11"/>
  <c r="R3938" i="11"/>
  <c r="R3939" i="11"/>
  <c r="R3940" i="11"/>
  <c r="R3941" i="11"/>
  <c r="R3942" i="11"/>
  <c r="R3943" i="11"/>
  <c r="R3944" i="11"/>
  <c r="R3945" i="11"/>
  <c r="R3946" i="11"/>
  <c r="R3947" i="11"/>
  <c r="R3948" i="11"/>
  <c r="R3949" i="11"/>
  <c r="R3950" i="11"/>
  <c r="R3951" i="11"/>
  <c r="R3952" i="11"/>
  <c r="R3953" i="11"/>
  <c r="R3954" i="11"/>
  <c r="R3955" i="11"/>
  <c r="R3956" i="11"/>
  <c r="R3957" i="11"/>
  <c r="R3958" i="11"/>
  <c r="R3959" i="11"/>
  <c r="R3960" i="11"/>
  <c r="R3961" i="11"/>
  <c r="R3962" i="11"/>
  <c r="R3963" i="11"/>
  <c r="R3964" i="11"/>
  <c r="R3965" i="11"/>
  <c r="R3966" i="11"/>
  <c r="R3967" i="11"/>
  <c r="R3968" i="11"/>
  <c r="R3969" i="11"/>
  <c r="R3970" i="11"/>
  <c r="R3971" i="11"/>
  <c r="R3972" i="11"/>
  <c r="R3973" i="11"/>
  <c r="R3974" i="11"/>
  <c r="R3975" i="11"/>
  <c r="R3976" i="11"/>
  <c r="R3977" i="11"/>
  <c r="R3978" i="11"/>
  <c r="R3979" i="11"/>
  <c r="R3980" i="11"/>
  <c r="R3981" i="11"/>
  <c r="R3982" i="11"/>
  <c r="R3983" i="11"/>
  <c r="R3984" i="11"/>
  <c r="R3985" i="11"/>
  <c r="R3986" i="11"/>
  <c r="R3987" i="11"/>
  <c r="R3988" i="11"/>
  <c r="R3989" i="11"/>
  <c r="R3990" i="11"/>
  <c r="R3991" i="11"/>
  <c r="R3992" i="11"/>
  <c r="R3993" i="11"/>
  <c r="R3994" i="11"/>
  <c r="R3995" i="11"/>
  <c r="R3996" i="11"/>
  <c r="R3997" i="11"/>
  <c r="R3998" i="11"/>
  <c r="R3999" i="11"/>
  <c r="R4000" i="11"/>
  <c r="R4001" i="11"/>
  <c r="R4002" i="11"/>
  <c r="R4003" i="11"/>
  <c r="R4004" i="11"/>
  <c r="R4005" i="11"/>
  <c r="R4006" i="11"/>
  <c r="R4007" i="11"/>
  <c r="R4008" i="11"/>
  <c r="R4009" i="11"/>
  <c r="R4010" i="11"/>
  <c r="R4011" i="11"/>
  <c r="R4012" i="11"/>
  <c r="R4013" i="11"/>
  <c r="R4014" i="11"/>
  <c r="R4015" i="11"/>
  <c r="R4016" i="11"/>
  <c r="R4017" i="11"/>
  <c r="R4018" i="11"/>
  <c r="R4019" i="11"/>
  <c r="R4020" i="11"/>
  <c r="R4021" i="11"/>
  <c r="R4022" i="11"/>
  <c r="R4023" i="11"/>
  <c r="R4024" i="11"/>
  <c r="R4025" i="11"/>
  <c r="R4026" i="11"/>
  <c r="R4027" i="11"/>
  <c r="R4028" i="11"/>
  <c r="R4029" i="11"/>
  <c r="R4030" i="11"/>
  <c r="R4031" i="11"/>
  <c r="R4032" i="11"/>
  <c r="R4033" i="11"/>
  <c r="R4034" i="11"/>
  <c r="R4035" i="11"/>
  <c r="R4036" i="11"/>
  <c r="R4037" i="11"/>
  <c r="R4038" i="11"/>
  <c r="R4039" i="11"/>
  <c r="R4040" i="11"/>
  <c r="R4041" i="11"/>
  <c r="R4042" i="11"/>
  <c r="R4043" i="11"/>
  <c r="R4044" i="11"/>
  <c r="R4045" i="11"/>
  <c r="R4046" i="11"/>
  <c r="R4047" i="11"/>
  <c r="R4048" i="11"/>
  <c r="R4049" i="11"/>
  <c r="R4050" i="11"/>
  <c r="R4051" i="11"/>
  <c r="R4052" i="11"/>
  <c r="R4053" i="11"/>
  <c r="R4054" i="11"/>
  <c r="R4055" i="11"/>
  <c r="R4056" i="11"/>
  <c r="R4057" i="11"/>
  <c r="R4058" i="11"/>
  <c r="R4059" i="11"/>
  <c r="R4060" i="11"/>
  <c r="R4061" i="11"/>
  <c r="R4062" i="11"/>
  <c r="R4063" i="11"/>
  <c r="R4064" i="11"/>
  <c r="R4065" i="11"/>
  <c r="R4066" i="11"/>
  <c r="R4067" i="11"/>
  <c r="R4068" i="11"/>
  <c r="R4069" i="11"/>
  <c r="R4070" i="11"/>
  <c r="R4071" i="11"/>
  <c r="R4072" i="11"/>
  <c r="R4073" i="11"/>
  <c r="R4074" i="11"/>
  <c r="R4075" i="11"/>
  <c r="R4076" i="11"/>
  <c r="R4077" i="11"/>
  <c r="R4078" i="11"/>
  <c r="R4079" i="11"/>
  <c r="R4080" i="11"/>
  <c r="R4081" i="11"/>
  <c r="R4082" i="11"/>
  <c r="R4083" i="11"/>
  <c r="R4084" i="11"/>
  <c r="R4085" i="11"/>
  <c r="R4086" i="11"/>
  <c r="R4087" i="11"/>
  <c r="R4088" i="11"/>
  <c r="R4089" i="11"/>
  <c r="R4090" i="11"/>
  <c r="R4091" i="11"/>
  <c r="R4092" i="11"/>
  <c r="R4093" i="11"/>
  <c r="R4094" i="11"/>
  <c r="R4095" i="11"/>
  <c r="R4096" i="11"/>
  <c r="R4097" i="11"/>
  <c r="R4098" i="11"/>
  <c r="R4099" i="11"/>
  <c r="R4100" i="11"/>
  <c r="R4101" i="11"/>
  <c r="R4102" i="11"/>
  <c r="R4103" i="11"/>
  <c r="R4104" i="11"/>
  <c r="R4105" i="11"/>
  <c r="R4106" i="11"/>
  <c r="R4107" i="11"/>
  <c r="R4108" i="11"/>
  <c r="R4109" i="11"/>
  <c r="R4110" i="11"/>
  <c r="R4111" i="11"/>
  <c r="R4112" i="11"/>
  <c r="R4113" i="11"/>
  <c r="R4114" i="11"/>
  <c r="R4115" i="11"/>
  <c r="R4116" i="11"/>
  <c r="R4117" i="11"/>
  <c r="R4118" i="11"/>
  <c r="R4119" i="11"/>
  <c r="R4120" i="11"/>
  <c r="R4121" i="11"/>
  <c r="R4122" i="11"/>
  <c r="R4123" i="11"/>
  <c r="R4124" i="11"/>
  <c r="R4125" i="11"/>
  <c r="R4126" i="11"/>
  <c r="R4127" i="11"/>
  <c r="R4128" i="11"/>
  <c r="R4129" i="11"/>
  <c r="R4130" i="11"/>
  <c r="R4131" i="11"/>
  <c r="R4132" i="11"/>
  <c r="R4133" i="11"/>
  <c r="R4134" i="11"/>
  <c r="R4135" i="11"/>
  <c r="R4136" i="11"/>
  <c r="R4137" i="11"/>
  <c r="R4138" i="11"/>
  <c r="R4139" i="11"/>
  <c r="R4140" i="11"/>
  <c r="R4141" i="11"/>
  <c r="R4142" i="11"/>
  <c r="R4143" i="11"/>
  <c r="R4144" i="11"/>
  <c r="R4145" i="11"/>
  <c r="R4146" i="11"/>
  <c r="R4147" i="11"/>
  <c r="R4148" i="11"/>
  <c r="R4149" i="11"/>
  <c r="R4150" i="11"/>
  <c r="R4151" i="11"/>
  <c r="C2" i="12"/>
  <c r="C2" i="13"/>
  <c r="C2" i="14"/>
  <c r="C2" i="15"/>
  <c r="C3" i="15"/>
  <c r="C4" i="15"/>
  <c r="C5" i="15"/>
  <c r="C6" i="15"/>
  <c r="C7" i="15"/>
  <c r="C8" i="15"/>
  <c r="C9" i="15"/>
  <c r="C10" i="15"/>
  <c r="C11" i="15"/>
  <c r="C12" i="15"/>
  <c r="C13" i="15"/>
  <c r="C14" i="15"/>
  <c r="C15" i="15"/>
  <c r="C16" i="15"/>
  <c r="C17" i="15"/>
  <c r="C18" i="15"/>
  <c r="C19" i="15"/>
  <c r="C20" i="15"/>
  <c r="C21" i="15"/>
  <c r="C22" i="15"/>
  <c r="C23" i="15"/>
  <c r="C24" i="15"/>
  <c r="C25" i="15"/>
  <c r="C26" i="15"/>
  <c r="C27" i="15"/>
  <c r="C28" i="15"/>
  <c r="C29" i="15"/>
  <c r="C30" i="15"/>
  <c r="C31" i="15"/>
  <c r="DB104" i="2" l="1"/>
  <c r="CY104" i="2"/>
  <c r="DN41" i="2"/>
  <c r="DO41" i="2" s="1"/>
  <c r="DE41" i="2"/>
  <c r="DE112" i="2"/>
  <c r="DB112" i="2"/>
  <c r="DN53" i="2"/>
  <c r="DO53" i="2" s="1"/>
  <c r="DE53" i="2"/>
  <c r="DB53" i="2"/>
  <c r="CY107" i="2"/>
  <c r="DN107" i="2"/>
  <c r="DO107" i="2" s="1"/>
  <c r="CY33" i="2"/>
  <c r="DB33" i="2"/>
  <c r="DN104" i="2"/>
  <c r="DO104" i="2" s="1"/>
  <c r="DE69" i="2"/>
  <c r="DE113" i="2"/>
  <c r="DB69" i="2"/>
  <c r="DN66" i="2"/>
  <c r="DO66" i="2" s="1"/>
  <c r="DB66" i="2"/>
  <c r="DN27" i="2"/>
  <c r="DO27" i="2" s="1"/>
  <c r="CY27" i="2"/>
  <c r="DB27" i="2"/>
  <c r="DE27" i="2"/>
  <c r="DB102" i="2"/>
  <c r="CY102" i="2"/>
  <c r="DE102" i="2"/>
  <c r="CY95" i="2"/>
  <c r="DB95" i="2"/>
  <c r="CY74" i="2"/>
  <c r="DE74" i="2"/>
  <c r="DB67" i="2"/>
  <c r="CY67" i="2"/>
  <c r="CY57" i="2"/>
  <c r="DB57" i="2"/>
  <c r="DN39" i="2"/>
  <c r="DO39" i="2" s="1"/>
  <c r="CY39" i="2"/>
  <c r="DB39" i="2"/>
  <c r="DE39" i="2"/>
  <c r="CY21" i="2"/>
  <c r="DB21" i="2"/>
  <c r="DE21" i="2"/>
  <c r="DN21" i="2"/>
  <c r="DO21" i="2" s="1"/>
  <c r="CY52" i="2"/>
  <c r="DN52" i="2"/>
  <c r="DO52" i="2" s="1"/>
  <c r="DN75" i="2"/>
  <c r="DO75" i="2" s="1"/>
  <c r="DE75" i="2"/>
  <c r="CY70" i="2"/>
  <c r="DB70" i="2"/>
  <c r="DE70" i="2"/>
  <c r="DN70" i="2"/>
  <c r="DO70" i="2" s="1"/>
  <c r="CY68" i="2"/>
  <c r="DB68" i="2"/>
  <c r="CY43" i="2"/>
  <c r="DB43" i="2"/>
  <c r="CY28" i="2"/>
  <c r="DE28" i="2"/>
  <c r="DE22" i="2"/>
  <c r="DB22" i="2"/>
  <c r="CY15" i="2"/>
  <c r="DB15" i="2"/>
  <c r="DE15" i="2"/>
  <c r="DN15" i="2"/>
  <c r="DO15" i="2" s="1"/>
  <c r="CY83" i="2"/>
  <c r="DE83" i="2"/>
  <c r="DB61" i="2"/>
  <c r="DN61" i="2"/>
  <c r="DO61" i="2" s="1"/>
  <c r="DN47" i="2"/>
  <c r="DO47" i="2" s="1"/>
  <c r="CY47" i="2"/>
  <c r="DB47" i="2"/>
  <c r="DE47" i="2"/>
  <c r="DE38" i="2"/>
  <c r="CY38" i="2"/>
  <c r="DB38" i="2"/>
  <c r="DN38" i="2"/>
  <c r="DO38" i="2" s="1"/>
  <c r="CY32" i="2"/>
  <c r="DB32" i="2"/>
  <c r="DB103" i="2"/>
  <c r="CY103" i="2"/>
  <c r="DN103" i="2"/>
  <c r="DO103" i="2" s="1"/>
  <c r="DN99" i="2"/>
  <c r="DO99" i="2" s="1"/>
  <c r="CY99" i="2"/>
  <c r="DE99" i="2"/>
  <c r="DE90" i="2"/>
  <c r="DN90" i="2"/>
  <c r="DO90" i="2" s="1"/>
  <c r="DE71" i="2"/>
  <c r="CY71" i="2"/>
  <c r="DN71" i="2"/>
  <c r="DO71" i="2" s="1"/>
  <c r="CY58" i="2"/>
  <c r="DB58" i="2"/>
  <c r="DN49" i="2"/>
  <c r="DO49" i="2" s="1"/>
  <c r="CY49" i="2"/>
  <c r="DE35" i="2"/>
  <c r="CY35" i="2"/>
  <c r="DE16" i="2"/>
  <c r="DN16" i="2"/>
  <c r="DO16" i="2" s="1"/>
  <c r="CY16" i="2"/>
  <c r="DB16" i="2"/>
  <c r="DN88" i="2"/>
  <c r="DO88" i="2" s="1"/>
  <c r="DE88" i="2"/>
  <c r="CY91" i="2"/>
  <c r="DB91" i="2"/>
  <c r="DE91" i="2"/>
  <c r="DN91" i="2"/>
  <c r="DO91" i="2" s="1"/>
  <c r="CY81" i="2"/>
  <c r="DB81" i="2"/>
  <c r="DE81" i="2"/>
  <c r="DN81" i="2"/>
  <c r="DO81" i="2" s="1"/>
  <c r="DN77" i="2"/>
  <c r="DO77" i="2" s="1"/>
  <c r="CY77" i="2"/>
  <c r="DB77" i="2"/>
  <c r="DB44" i="2"/>
  <c r="CY44" i="2"/>
  <c r="DE23" i="2"/>
  <c r="DN23" i="2"/>
  <c r="DO23" i="2" s="1"/>
  <c r="CY23" i="2"/>
  <c r="DB23" i="2"/>
  <c r="CY17" i="2"/>
  <c r="DE17" i="2"/>
  <c r="DB93" i="2"/>
  <c r="CY93" i="2"/>
  <c r="DN46" i="2"/>
  <c r="DO46" i="2" s="1"/>
  <c r="CY46" i="2"/>
  <c r="DB46" i="2"/>
  <c r="DE46" i="2"/>
  <c r="DE100" i="2"/>
  <c r="CY100" i="2"/>
  <c r="DB100" i="2"/>
  <c r="DN100" i="2"/>
  <c r="DO100" i="2" s="1"/>
  <c r="CY87" i="2"/>
  <c r="DB87" i="2"/>
  <c r="DE87" i="2"/>
  <c r="DN87" i="2"/>
  <c r="DO87" i="2" s="1"/>
  <c r="DE86" i="2"/>
  <c r="DN86" i="2"/>
  <c r="DO86" i="2" s="1"/>
  <c r="CY86" i="2"/>
  <c r="DB86" i="2"/>
  <c r="DB50" i="2"/>
  <c r="CY50" i="2"/>
  <c r="DN50" i="2"/>
  <c r="DO50" i="2" s="1"/>
  <c r="CY82" i="2"/>
  <c r="DE82" i="2"/>
  <c r="DN82" i="2"/>
  <c r="DO82" i="2" s="1"/>
  <c r="DN55" i="2"/>
  <c r="DO55" i="2" s="1"/>
  <c r="DB55" i="2"/>
  <c r="DN51" i="2"/>
  <c r="DO51" i="2" s="1"/>
  <c r="DE51" i="2"/>
  <c r="CY31" i="2"/>
  <c r="DE31" i="2"/>
  <c r="DN31" i="2"/>
  <c r="DO31" i="2" s="1"/>
  <c r="CY112" i="2"/>
  <c r="DP112" i="2" s="1"/>
  <c r="CY41" i="2"/>
  <c r="DE107" i="2"/>
  <c r="CY114" i="2"/>
  <c r="DB107" i="2"/>
  <c r="DN105" i="2"/>
  <c r="DO105" i="2" s="1"/>
  <c r="DN98" i="2"/>
  <c r="DO98" i="2" s="1"/>
  <c r="DE34" i="2"/>
  <c r="DN33" i="2"/>
  <c r="DO33" i="2" s="1"/>
  <c r="DN26" i="2"/>
  <c r="DO26" i="2" s="1"/>
  <c r="DN96" i="2"/>
  <c r="DO96" i="2" s="1"/>
  <c r="DE33" i="2"/>
  <c r="CY26" i="2"/>
  <c r="DE110" i="2"/>
  <c r="DE94" i="2"/>
  <c r="DN83" i="2"/>
  <c r="DO83" i="2" s="1"/>
  <c r="DN74" i="2"/>
  <c r="DO74" i="2" s="1"/>
  <c r="DB62" i="2"/>
  <c r="DN60" i="2"/>
  <c r="DO60" i="2" s="1"/>
  <c r="DB59" i="2"/>
  <c r="DB20" i="2"/>
  <c r="DB110" i="2"/>
  <c r="DB99" i="2"/>
  <c r="DN95" i="2"/>
  <c r="DO95" i="2" s="1"/>
  <c r="CY94" i="2"/>
  <c r="CY85" i="2"/>
  <c r="DN67" i="2"/>
  <c r="DO67" i="2" s="1"/>
  <c r="CY62" i="2"/>
  <c r="CY59" i="2"/>
  <c r="DE43" i="2"/>
  <c r="DE40" i="2"/>
  <c r="DB83" i="2"/>
  <c r="DB74" i="2"/>
  <c r="DE72" i="2"/>
  <c r="DE60" i="2"/>
  <c r="CY106" i="2"/>
  <c r="DE95" i="2"/>
  <c r="DN84" i="2"/>
  <c r="DO84" i="2" s="1"/>
  <c r="DE77" i="2"/>
  <c r="CY72" i="2"/>
  <c r="DE67" i="2"/>
  <c r="DB60" i="2"/>
  <c r="DN54" i="2"/>
  <c r="DO54" i="2" s="1"/>
  <c r="DN28" i="2"/>
  <c r="DO28" i="2" s="1"/>
  <c r="DN19" i="2"/>
  <c r="DO19" i="2" s="1"/>
  <c r="DB75" i="2"/>
  <c r="CY61" i="2"/>
  <c r="DN45" i="2"/>
  <c r="DO45" i="2" s="1"/>
  <c r="DB19" i="2"/>
  <c r="DN114" i="2"/>
  <c r="DO114" i="2" s="1"/>
  <c r="DN76" i="2"/>
  <c r="DO76" i="2" s="1"/>
  <c r="DN62" i="2"/>
  <c r="DO62" i="2" s="1"/>
  <c r="DN59" i="2"/>
  <c r="DO59" i="2" s="1"/>
  <c r="DN57" i="2"/>
  <c r="DO57" i="2" s="1"/>
  <c r="DN35" i="2"/>
  <c r="DO35" i="2" s="1"/>
  <c r="DN110" i="2"/>
  <c r="DO110" i="2" s="1"/>
  <c r="DE103" i="2"/>
  <c r="DE101" i="2"/>
  <c r="DB82" i="2"/>
  <c r="DE52" i="2"/>
  <c r="DE50" i="2"/>
  <c r="DE45" i="2"/>
  <c r="DN43" i="2"/>
  <c r="DO43" i="2" s="1"/>
  <c r="DE26" i="2"/>
  <c r="DB92" i="2"/>
  <c r="DN85" i="2"/>
  <c r="DO85" i="2" s="1"/>
  <c r="DE73" i="2"/>
  <c r="DB71" i="2"/>
  <c r="DN69" i="2"/>
  <c r="DO69" i="2" s="1"/>
  <c r="DE57" i="2"/>
  <c r="DE55" i="2"/>
  <c r="DE48" i="2"/>
  <c r="DB45" i="2"/>
  <c r="DN40" i="2"/>
  <c r="DO40" i="2" s="1"/>
  <c r="DB35" i="2"/>
  <c r="DE56" i="2"/>
  <c r="DN56" i="2"/>
  <c r="DO56" i="2" s="1"/>
  <c r="DN111" i="2"/>
  <c r="DO111" i="2" s="1"/>
  <c r="CY92" i="2"/>
  <c r="DN79" i="2"/>
  <c r="DO79" i="2" s="1"/>
  <c r="DN65" i="2"/>
  <c r="DO65" i="2" s="1"/>
  <c r="CY65" i="2"/>
  <c r="DB65" i="2"/>
  <c r="DE65" i="2"/>
  <c r="DB73" i="2"/>
  <c r="DN73" i="2"/>
  <c r="DO73" i="2" s="1"/>
  <c r="DE111" i="2"/>
  <c r="DE98" i="2"/>
  <c r="DE96" i="2"/>
  <c r="DE89" i="2"/>
  <c r="CY78" i="2"/>
  <c r="DE78" i="2"/>
  <c r="DN78" i="2"/>
  <c r="DO78" i="2" s="1"/>
  <c r="DE63" i="2"/>
  <c r="DE58" i="2"/>
  <c r="DN58" i="2"/>
  <c r="DO58" i="2" s="1"/>
  <c r="DB48" i="2"/>
  <c r="DB37" i="2"/>
  <c r="DE37" i="2"/>
  <c r="DN37" i="2"/>
  <c r="DO37" i="2" s="1"/>
  <c r="DN113" i="2"/>
  <c r="DO113" i="2" s="1"/>
  <c r="DB111" i="2"/>
  <c r="DE106" i="2"/>
  <c r="DN102" i="2"/>
  <c r="DO102" i="2" s="1"/>
  <c r="DN101" i="2"/>
  <c r="DO101" i="2" s="1"/>
  <c r="DB98" i="2"/>
  <c r="DB96" i="2"/>
  <c r="DB89" i="2"/>
  <c r="DB79" i="2"/>
  <c r="CY76" i="2"/>
  <c r="DB76" i="2"/>
  <c r="DB63" i="2"/>
  <c r="CY48" i="2"/>
  <c r="DB25" i="2"/>
  <c r="DE25" i="2"/>
  <c r="DN25" i="2"/>
  <c r="DO25" i="2" s="1"/>
  <c r="DE114" i="2"/>
  <c r="DB106" i="2"/>
  <c r="CY90" i="2"/>
  <c r="DB90" i="2"/>
  <c r="CY89" i="2"/>
  <c r="CY79" i="2"/>
  <c r="CY63" i="2"/>
  <c r="DB97" i="2"/>
  <c r="DE97" i="2"/>
  <c r="DN97" i="2"/>
  <c r="DO97" i="2" s="1"/>
  <c r="DB88" i="2"/>
  <c r="CY88" i="2"/>
  <c r="DB49" i="2"/>
  <c r="DE49" i="2"/>
  <c r="DN108" i="2"/>
  <c r="DO108" i="2" s="1"/>
  <c r="DB113" i="2"/>
  <c r="DB109" i="2"/>
  <c r="DE105" i="2"/>
  <c r="DB101" i="2"/>
  <c r="DN93" i="2"/>
  <c r="DO93" i="2" s="1"/>
  <c r="DE84" i="2"/>
  <c r="DE80" i="2"/>
  <c r="DN80" i="2"/>
  <c r="DO80" i="2" s="1"/>
  <c r="DB80" i="2"/>
  <c r="CY64" i="2"/>
  <c r="DB64" i="2"/>
  <c r="DN64" i="2"/>
  <c r="DO64" i="2" s="1"/>
  <c r="DE108" i="2"/>
  <c r="CY105" i="2"/>
  <c r="DB94" i="2"/>
  <c r="DN92" i="2"/>
  <c r="DO92" i="2" s="1"/>
  <c r="DE85" i="2"/>
  <c r="DB84" i="2"/>
  <c r="DB72" i="2"/>
  <c r="CY55" i="2"/>
  <c r="DE109" i="2"/>
  <c r="DN109" i="2"/>
  <c r="DO109" i="2" s="1"/>
  <c r="DB108" i="2"/>
  <c r="DE104" i="2"/>
  <c r="DB56" i="2"/>
  <c r="DE36" i="2"/>
  <c r="CY36" i="2"/>
  <c r="DB36" i="2"/>
  <c r="DN36" i="2"/>
  <c r="DO36" i="2" s="1"/>
  <c r="DE93" i="2"/>
  <c r="CY56" i="2"/>
  <c r="DE24" i="2"/>
  <c r="CY24" i="2"/>
  <c r="DB24" i="2"/>
  <c r="DN24" i="2"/>
  <c r="DO24" i="2" s="1"/>
  <c r="CY54" i="2"/>
  <c r="DE54" i="2"/>
  <c r="CY75" i="2"/>
  <c r="DE61" i="2"/>
  <c r="CY53" i="2"/>
  <c r="DE44" i="2"/>
  <c r="DN44" i="2"/>
  <c r="DO44" i="2" s="1"/>
  <c r="DB41" i="2"/>
  <c r="DE68" i="2"/>
  <c r="DN68" i="2"/>
  <c r="DO68" i="2" s="1"/>
  <c r="CY42" i="2"/>
  <c r="DB42" i="2"/>
  <c r="DE42" i="2"/>
  <c r="DE19" i="2"/>
  <c r="DB51" i="2"/>
  <c r="DB31" i="2"/>
  <c r="DE29" i="2"/>
  <c r="CY66" i="2"/>
  <c r="DE66" i="2"/>
  <c r="CY51" i="2"/>
  <c r="DN34" i="2"/>
  <c r="DO34" i="2" s="1"/>
  <c r="CY34" i="2"/>
  <c r="DE32" i="2"/>
  <c r="DN32" i="2"/>
  <c r="DO32" i="2" s="1"/>
  <c r="DN22" i="2"/>
  <c r="DO22" i="2" s="1"/>
  <c r="CY22" i="2"/>
  <c r="DE20" i="2"/>
  <c r="DN20" i="2"/>
  <c r="DO20" i="2" s="1"/>
  <c r="CY30" i="2"/>
  <c r="DB30" i="2"/>
  <c r="DE30" i="2"/>
  <c r="DN29" i="2"/>
  <c r="DO29" i="2" s="1"/>
  <c r="DB29" i="2"/>
  <c r="CY18" i="2"/>
  <c r="DB18" i="2"/>
  <c r="DE18" i="2"/>
  <c r="DN17" i="2"/>
  <c r="DO17" i="2" s="1"/>
  <c r="DB17" i="2"/>
  <c r="DB52" i="2"/>
  <c r="DB40" i="2"/>
  <c r="DB28" i="2"/>
  <c r="DP52" i="2" l="1"/>
  <c r="DP27" i="2"/>
  <c r="DP60" i="2"/>
  <c r="DP81" i="2"/>
  <c r="DP15" i="2"/>
  <c r="DP41" i="2"/>
  <c r="DP59" i="2"/>
  <c r="DP53" i="2"/>
  <c r="DP82" i="2"/>
  <c r="DP26" i="2"/>
  <c r="DP51" i="2"/>
  <c r="DP86" i="2"/>
  <c r="DP17" i="2"/>
  <c r="DP91" i="2"/>
  <c r="DP35" i="2"/>
  <c r="DP39" i="2"/>
  <c r="DP33" i="2"/>
  <c r="DP109" i="2"/>
  <c r="DP69" i="2"/>
  <c r="DP99" i="2"/>
  <c r="DP47" i="2"/>
  <c r="DP80" i="2"/>
  <c r="DP104" i="2"/>
  <c r="DP103" i="2"/>
  <c r="DP110" i="2"/>
  <c r="DP40" i="2"/>
  <c r="DP31" i="2"/>
  <c r="DP37" i="2"/>
  <c r="DP71" i="2"/>
  <c r="DP72" i="2"/>
  <c r="DP83" i="2"/>
  <c r="DP87" i="2"/>
  <c r="DP46" i="2"/>
  <c r="DP23" i="2"/>
  <c r="DP16" i="2"/>
  <c r="DP57" i="2"/>
  <c r="DP101" i="2"/>
  <c r="DP96" i="2"/>
  <c r="DP77" i="2"/>
  <c r="DP107" i="2"/>
  <c r="DP100" i="2"/>
  <c r="DP44" i="2"/>
  <c r="DP38" i="2"/>
  <c r="DP70" i="2"/>
  <c r="DP21" i="2"/>
  <c r="DP74" i="2"/>
  <c r="DP102" i="2"/>
  <c r="DP111" i="2"/>
  <c r="DP95" i="2"/>
  <c r="DP22" i="2"/>
  <c r="DP28" i="2"/>
  <c r="DP43" i="2"/>
  <c r="DP93" i="2"/>
  <c r="DP114" i="2"/>
  <c r="DP55" i="2"/>
  <c r="DP62" i="2"/>
  <c r="DP29" i="2"/>
  <c r="DP108" i="2"/>
  <c r="DP50" i="2"/>
  <c r="DP49" i="2"/>
  <c r="DP67" i="2"/>
  <c r="DP68" i="2"/>
  <c r="DP97" i="2"/>
  <c r="DP36" i="2"/>
  <c r="DP85" i="2"/>
  <c r="DP88" i="2"/>
  <c r="DP98" i="2"/>
  <c r="DP58" i="2"/>
  <c r="DP45" i="2"/>
  <c r="DP89" i="2"/>
  <c r="DP75" i="2"/>
  <c r="DP113" i="2"/>
  <c r="DP61" i="2"/>
  <c r="DP32" i="2"/>
  <c r="DP42" i="2"/>
  <c r="DP94" i="2"/>
  <c r="DP84" i="2"/>
  <c r="DP19" i="2"/>
  <c r="DP18" i="2"/>
  <c r="DP34" i="2"/>
  <c r="DP105" i="2"/>
  <c r="DP25" i="2"/>
  <c r="DP73" i="2"/>
  <c r="DP92" i="2"/>
  <c r="DP24" i="2"/>
  <c r="DP79" i="2"/>
  <c r="DP76" i="2"/>
  <c r="DP78" i="2"/>
  <c r="DP56" i="2"/>
  <c r="DP66" i="2"/>
  <c r="DP48" i="2"/>
  <c r="DP30" i="2"/>
  <c r="DP63" i="2"/>
  <c r="DP64" i="2"/>
  <c r="DP90" i="2"/>
  <c r="DP20" i="2"/>
  <c r="DP54" i="2"/>
  <c r="DP106" i="2"/>
  <c r="DP65" i="2"/>
</calcChain>
</file>

<file path=xl/sharedStrings.xml><?xml version="1.0" encoding="utf-8"?>
<sst xmlns="http://schemas.openxmlformats.org/spreadsheetml/2006/main" count="64438" uniqueCount="7929">
  <si>
    <t>Cơ quan thuế</t>
  </si>
  <si>
    <t>Mã loại đất</t>
  </si>
  <si>
    <t>Tỉnh/Thành phố</t>
  </si>
  <si>
    <t>Tên loại đất</t>
  </si>
  <si>
    <t>Mã-Tên loại đất</t>
  </si>
  <si>
    <t>Tiểu mục</t>
  </si>
  <si>
    <t>Hiệu lực từ</t>
  </si>
  <si>
    <t>Hiệu lực đến</t>
  </si>
  <si>
    <t>Ghi Chú</t>
  </si>
  <si>
    <t>Trạng thái</t>
  </si>
  <si>
    <t>Tỉnh/Thành phô</t>
  </si>
  <si>
    <t>Mã loại đường</t>
  </si>
  <si>
    <t>Tên loại đường</t>
  </si>
  <si>
    <t>Mã-Tên loại đường</t>
  </si>
  <si>
    <t>CQT</t>
  </si>
  <si>
    <t>Mã mục đích</t>
  </si>
  <si>
    <t>Tên mục đích</t>
  </si>
  <si>
    <t>Mã-Tên mục đích</t>
  </si>
  <si>
    <t>Hệ số</t>
  </si>
  <si>
    <t>Mã Vị trí/Hạng mục</t>
  </si>
  <si>
    <t>Tên Vị trí/Hạng Mục</t>
  </si>
  <si>
    <t>Mã - Tên vị trí/ Hạng mục</t>
  </si>
  <si>
    <t>Mã tổ thôn</t>
  </si>
  <si>
    <t>Mã Quận/Huyện</t>
  </si>
  <si>
    <t>Phường/Xã</t>
  </si>
  <si>
    <t>Tên Tổ/Thôn</t>
  </si>
  <si>
    <t>Mã-Tên tổ thôn</t>
  </si>
  <si>
    <t>Mã đường vùng</t>
  </si>
  <si>
    <t>Tên đường/Vùng</t>
  </si>
  <si>
    <t>Mã-Tên đoạn đường</t>
  </si>
  <si>
    <t>Mã đoạn đường</t>
  </si>
  <si>
    <t>Tên đoạn đường</t>
  </si>
  <si>
    <t>Mã giá đất</t>
  </si>
  <si>
    <t>Chu kỳ ổn định</t>
  </si>
  <si>
    <t>Giá đất</t>
  </si>
  <si>
    <t>Năm</t>
  </si>
  <si>
    <t>Mã Quận/ Huyện</t>
  </si>
  <si>
    <t>Tên Quận/ Huyện</t>
  </si>
  <si>
    <t>Mã - Tên Quận huyện</t>
  </si>
  <si>
    <t>Mã Phường/ Xã</t>
  </si>
  <si>
    <t>Tên Phường/ Xã</t>
  </si>
  <si>
    <t>Mã - Tên Phường Xã</t>
  </si>
  <si>
    <t>Mã miễn giảm</t>
  </si>
  <si>
    <t>Tên miễn giảm</t>
  </si>
  <si>
    <t>Mã-Tên miễn giảm</t>
  </si>
  <si>
    <t>Bậc miễn giảm</t>
  </si>
  <si>
    <t>Mã Tỉnh</t>
  </si>
  <si>
    <t>Tên Tỉnh</t>
  </si>
  <si>
    <t>Mã - Tên Tỉnh</t>
  </si>
  <si>
    <t>HƯỚNG DẪN RÀ SOÁT VÀ CẬP NHẬT DỮ LIỆU TỜ KHAI 01/TK-SDDPNN</t>
  </si>
  <si>
    <t>Hướng dẫn rà soát</t>
  </si>
  <si>
    <t>Hướng dẫn cập nhật dữ liệu</t>
  </si>
  <si>
    <t>- Những cột màu vàng</t>
  </si>
  <si>
    <t>Các cột đang mặc định ẩn:  10, 11, 12, 13, 14,18, 19, 20, 22, 26, 60 đến 65: Là những thông tin được hiển thị từ phân hệ Đăng ký thuế, NSD không điều chỉnh thông tin này. Trường hợp NSD điều chỉnh trên file excel, khi nhận dữ liệu vào TMS sẽ lấy thông tin từ Đăng ký thuế, không nhận thông tin NSD đã điều chỉnh</t>
  </si>
  <si>
    <t>- Những cột màu tím</t>
  </si>
  <si>
    <t>Các cột:Từ 2 đến 7, 9,22 đến 25, 30, 31, 45, 98 đến 102, 105, 108, 113, 118, 119: Không hỗ trợ tính lại trên file excel, những thông tin này sẽ được tính theo công thức khi đưa vào hệ thống TMS.</t>
  </si>
  <si>
    <t>- Những cột màu cam</t>
  </si>
  <si>
    <t>Các cột: 1, 8, 15, 16, 17, 21, 32 đến 44, 46 đến 59, 66 đến 97, 103, 104, 106, 107, 109 đến 112, 114, 117: Cho phép nhập/ điều chỉnh trên file excel theo thông tin Hướng dẫn kê khai (Cột A9), Định dạng (Cột A10). Những thông tin NSD nhập/ điều chỉnh sẽ được ghi nhận vào tờ khai trên ứng dụng TMS</t>
  </si>
  <si>
    <t>Hướng dẫn kê khai</t>
  </si>
  <si>
    <t>Mã tờ khai của chu kỳ cũ (2017-2021), không được sửa.
Khi nhận vào chu kỳ mới (2022-2026), hệ thống tự sinh mã tờ khai mới
Bắt buộc nhập nếu cột 4 có giá trị</t>
  </si>
  <si>
    <t>Mã PNN của chu kỳ cũ (2017-2021), không được sửa.
Khi nhận vào chu kỳ mới (2022-2026), Mã PNN của chu kỳ mới = Mã PNN của chu  kỳ cũ</t>
  </si>
  <si>
    <t>Lấy mặc định là thông tin của MST trên tờ khai và cho phép sửa
Khi nhận vào TMS thì sẽ lấy theo thông tin MST trên KĐT</t>
  </si>
  <si>
    <r>
      <t xml:space="preserve">Lấy mặc định là thông tin của MST trên tờ khai và Cho phép sửa.
</t>
    </r>
    <r>
      <rPr>
        <sz val="10"/>
        <color rgb="FFFF0000"/>
        <rFont val="Times New Roman"/>
        <family val="1"/>
      </rPr>
      <t>Khi nhận vào tool thì kiểm tra cấu trúc MST
Bắt buộc nhập nếu cột 1 có giá trị</t>
    </r>
  </si>
  <si>
    <t>Lấy mặc định là thông tin của MST trên tờ khai và cho phép sửa</t>
  </si>
  <si>
    <t>Định dạng</t>
  </si>
  <si>
    <t>Ký tự(12)</t>
  </si>
  <si>
    <t>Ký tự(200)</t>
  </si>
  <si>
    <t>Số (16)</t>
  </si>
  <si>
    <t>STT</t>
  </si>
  <si>
    <t>Mã tờ khai</t>
  </si>
  <si>
    <t>Mã PNN</t>
  </si>
  <si>
    <t>[16] Thông tin người sử dụng đất</t>
  </si>
  <si>
    <t>Họ và tên</t>
  </si>
  <si>
    <t>MST</t>
  </si>
  <si>
    <t>CMND/CCCD/
SĐDCN</t>
  </si>
  <si>
    <t>Tỷ lệ</t>
  </si>
  <si>
    <t>(0)</t>
  </si>
  <si>
    <t>(1)</t>
  </si>
  <si>
    <t>(2)</t>
  </si>
  <si>
    <t>(3)</t>
  </si>
  <si>
    <t>(4)</t>
  </si>
  <si>
    <t>(5)</t>
  </si>
  <si>
    <t>(6)</t>
  </si>
  <si>
    <r>
      <t xml:space="preserve">- Nếu xác nhận không nhận tờ khai chu kỳ 2022- 2026 vào ứng dụng TMS: điền x.
- Nếu nhận tờ khai chu kỳ 2022 - 2026 vào ứng dụng TMS: Để trống
</t>
    </r>
    <r>
      <rPr>
        <sz val="10"/>
        <color rgb="FFFF0000"/>
        <rFont val="Times New Roman"/>
        <family val="1"/>
      </rPr>
      <t>Kiểm tra thông tin định dạng. Đưa ra cảnh báo nếu vi phạm</t>
    </r>
  </si>
  <si>
    <t>Mã CQT có tờ khai, không được sửa</t>
  </si>
  <si>
    <t>MST có tờ khai PNN</t>
  </si>
  <si>
    <t>Mã tờ khai của chu kỳ cũ (2017-2021), không được sửa.
Khi nhận vào chu kỳ mới (2022-2026), hệ thống tự sinh mã tờ khai mới</t>
  </si>
  <si>
    <t>Mã PNN của chu kỳ cũ (2017-2021), không được sửa.
Khi nhận vào chu kỳ mới (2022-2026), Mã PNN của chu kỳ mới = Mã PNN của chu  kỳ cũ</t>
  </si>
  <si>
    <t>Mẫu tờ khai (0047), không được sửa</t>
  </si>
  <si>
    <t>Mặc định là năm 2022, không được sửa khác năm 2022</t>
  </si>
  <si>
    <t>- Nếu là đất vắng chủ: điền x
- Nếu không phải đất vắng chủ: Để trống</t>
  </si>
  <si>
    <t>Không hỗ trợ chuyển tờ khai có DT =0
Không được phép sửa</t>
  </si>
  <si>
    <t>Hỗ trợ lấy dữ liệu từ thông tin DKT
Không lấy thông tin từ file excel</t>
  </si>
  <si>
    <t>Cho phép NSD nhập
Khi nhận vào lấy dữ liệu trên file excel</t>
  </si>
  <si>
    <t>Hỗ trợ lấy bằng chỉ tiêu [10] và cho phép sửa
Khi nhận vào lấy dữ liệu trên file excel</t>
  </si>
  <si>
    <t>Hỗ trợ lấy dữ liệu từ thông tin DKT
Không cho phép sửa
Lúc kết xuất và nhận dữ liệu là lấy dữ liệu mới nhất bên ĐKT</t>
  </si>
  <si>
    <r>
      <t xml:space="preserve">-Hỗ trợ lấy dữ liệu trên tờ khai chỉ tiêu [11] và   sửa.
</t>
    </r>
    <r>
      <rPr>
        <sz val="10"/>
        <color rgb="FFFF0000"/>
        <rFont val="Times New Roman"/>
        <family val="1"/>
        <charset val="163"/>
      </rPr>
      <t xml:space="preserve">-Không được để trống
-Tool hỗ trợ đưa ra cảnh báo nếu vi phạm
</t>
    </r>
    <r>
      <rPr>
        <sz val="10"/>
        <color theme="1"/>
        <rFont val="Times New Roman"/>
        <family val="1"/>
      </rPr>
      <t>Lây thông tin trên file excel khi  nhận vào hệ thống</t>
    </r>
  </si>
  <si>
    <t>Hỗ trợ lấy dữ liệu trên tờ khai  chỉ tiêu 11.1 và cho phép sửa
Lây thông tin trên file excel khi  nhận vào hệ thống</t>
  </si>
  <si>
    <t>Hỗ trợ lấy dữ liệu mới nhất bên KĐT
Khi nhận file excel vào cũng lấy dữ liệu mới nhất bên KĐT</t>
  </si>
  <si>
    <t>Hỗ trợ lấy dữ liệu từ tờ khai chỉ tiêu [14] và không cho phép sửa
nếu muốn thay đổi thì thay đổi trên TMS</t>
  </si>
  <si>
    <t>Hỗ trợ lấy dữ liệu trên tờ khai chỉ tiêu [15.5] và không cho phép sửa</t>
  </si>
  <si>
    <t>Hỗ trợ lấy dữ liệu trên tờ khai chỉ tiêu [Ngày hợp đồng] và không cho phép sửa</t>
  </si>
  <si>
    <r>
      <t xml:space="preserve">Lấy mặc định là thông tin của MST trên tờ khai và Cho phép sửa.
</t>
    </r>
    <r>
      <rPr>
        <sz val="10"/>
        <color rgb="FFFF0000"/>
        <rFont val="Times New Roman"/>
        <family val="1"/>
      </rPr>
      <t>Khi nhận vào tool thì kiểm tra cấu trúc MST</t>
    </r>
  </si>
  <si>
    <t>Lấy chỉ tiêu [20] trên tờ khai chu kỳ cũ và không được phép sửa</t>
  </si>
  <si>
    <t>Lấy chỉ tiêu [19] trên tờ khai chu kỳ cũ và không được phép sửa</t>
  </si>
  <si>
    <r>
      <t xml:space="preserve">Lấy chỉ tiêu [18] trên tờ khai chu kỳ cũ,  sửa
(Lựa chọn trong danh mục).
- </t>
    </r>
    <r>
      <rPr>
        <sz val="10"/>
        <color rgb="FFFF0000"/>
        <rFont val="Times New Roman"/>
        <family val="1"/>
      </rPr>
      <t>Kiểm tra thông tin Phường/ Xã phải nằm trong danh mục Phường/ Xã và trực thuộc Quận/ Huyện đang làm việc. 
-Không được để trống. Tool hỗ trợ đưa ra cảnh báo nếu vi phạm</t>
    </r>
  </si>
  <si>
    <r>
      <t xml:space="preserve">Lấy chỉ tiêu 17  và cho phép Lựa chọn trong danh mục).
- </t>
    </r>
    <r>
      <rPr>
        <sz val="10"/>
        <color rgb="FFFF0000"/>
        <rFont val="Times New Roman"/>
        <family val="1"/>
      </rPr>
      <t>Kiểm tra thông tin Thôn/Tổ phải nằm trong danh mục Thôn/Tổ và thuộc Phường/ Xã đã nhập.
-Không được để trống. Tool hỗ trợ đưa ra cảnh báo nếu vi phạm</t>
    </r>
  </si>
  <si>
    <r>
      <t>Để trống và cho phép nhập
-</t>
    </r>
    <r>
      <rPr>
        <sz val="10"/>
        <color rgb="FFFF0000"/>
        <rFont val="Times New Roman"/>
        <family val="1"/>
      </rPr>
      <t>Không được để trống. Tool hỗ trợ đưa ra cảnh báo nếu vi phạm</t>
    </r>
    <r>
      <rPr>
        <sz val="10"/>
        <rFont val="Times New Roman"/>
        <family val="1"/>
      </rPr>
      <t xml:space="preserve">
</t>
    </r>
  </si>
  <si>
    <r>
      <t xml:space="preserve">Lấy bằng chỉ tiêu 16 và Cho phép sửa
</t>
    </r>
    <r>
      <rPr>
        <sz val="10"/>
        <color rgb="FFFF0000"/>
        <rFont val="Times New Roman"/>
        <family val="1"/>
      </rPr>
      <t>-Không được để trống. Tool hỗ trợ đưa ra cảnh báo nếu vi phạm</t>
    </r>
    <r>
      <rPr>
        <sz val="10"/>
        <rFont val="Times New Roman"/>
        <family val="1"/>
      </rPr>
      <t xml:space="preserve">
</t>
    </r>
  </si>
  <si>
    <r>
      <t xml:space="preserve">Lấy chỉ tiêu [21] trên tờ khai chu kỳ cũ, 
  sửa.
</t>
    </r>
    <r>
      <rPr>
        <sz val="10"/>
        <color rgb="FFFF0000"/>
        <rFont val="Times New Roman"/>
        <family val="1"/>
      </rPr>
      <t xml:space="preserve">Kiểm tra định dạng trên chỉ tiêu.
</t>
    </r>
  </si>
  <si>
    <r>
      <t xml:space="preserve">Lấy chỉ tiêu [22] trên tờ khai chu kỳ cũ,   sửa
(Lựa chọn trong danh mục).
</t>
    </r>
    <r>
      <rPr>
        <sz val="10"/>
        <color rgb="FFFF0000"/>
        <rFont val="Times New Roman"/>
        <family val="1"/>
      </rPr>
      <t>Kiểm tra thông tin Quận/ Huyện phải nằm trong danh mục</t>
    </r>
  </si>
  <si>
    <r>
      <t xml:space="preserve">Lấy chỉ tiêu [23] trên tờ khai chu kỳ cũ,   sửa
</t>
    </r>
    <r>
      <rPr>
        <sz val="10"/>
        <color rgb="FFFF0000"/>
        <rFont val="Times New Roman"/>
        <family val="1"/>
      </rPr>
      <t>Kiểm tra định dạng thông tin. Đưa ra cảnh báo nếu vi phạm</t>
    </r>
  </si>
  <si>
    <r>
      <t xml:space="preserve">Lấy chỉ tiêu "Số giấy chứng nhận trên tờ khai chu kỳ cũ".
Chỉ hiển thị khi  chọn có đánh dấu chỉ tiêu [20] “Đã có giấy chứng nhận”
  nhập, </t>
    </r>
    <r>
      <rPr>
        <sz val="10"/>
        <color rgb="FFFF0000"/>
        <rFont val="Times New Roman"/>
        <family val="1"/>
      </rPr>
      <t xml:space="preserve">check lại ứng dụng xem cho phép nhập bao nhiêu ký tự
</t>
    </r>
  </si>
  <si>
    <t>Lấy chỉ tiêu [23.1] trên tờ khai chu kỳ cũ. Chỉ hiển thị khi  có đánh dấu chỉ tiêu [20] “Đã có giấy chứng nhận”
  nhập theo định dạng YYYY-MM-DD.
Kiểm tra định dạng thông tin. Đưa ra cảnh báo nếu vi phạm</t>
  </si>
  <si>
    <t>Lấy chỉ tiêu [23.2] trên tờ khai chu kỳ cũ. Chỉ hiển thị khi  có đánh dấu chỉ tiêu [20] “Đã có giấy chứng nhận”
  nhập, tối đa 20 ký tự</t>
  </si>
  <si>
    <r>
      <t xml:space="preserve">Lấy chỉ tiêu [23.3] trên tờ khai chu kỳ cũ.
Chỉ hiển thị cho khi  đánh dấu có đánh dấu chỉ tiêu [20] “Đã có giấy chứng nhận”
  nhập nếu là nhập mới, tối đa 20 ký tự
Hệ thống hỗ trợ hiển thị thông tin của tờ khai lần đầu nếu  nhập tờ khai bổ sung 
</t>
    </r>
    <r>
      <rPr>
        <sz val="10"/>
        <color rgb="FFFF0000"/>
        <rFont val="Times New Roman"/>
        <family val="1"/>
      </rPr>
      <t>Kiểm tra định dạng thông tin. Đưa ra cảnh báo nếu vi phạm</t>
    </r>
  </si>
  <si>
    <r>
      <t xml:space="preserve">Lấy chỉ tiêu [23.4] trên tờ khai chu kỳ cũ, cho phép nhập tối đa 12 chữ số nguyên, 4 chữ số phần thập phân
Bắt buộc nhập nếu tích chọn chỉ tiêu[ 20]
</t>
    </r>
    <r>
      <rPr>
        <sz val="10"/>
        <color rgb="FFFF0000"/>
        <rFont val="Times New Roman"/>
        <family val="1"/>
        <charset val="163"/>
      </rPr>
      <t>Tool hỗ trợ đưa ra cảnh báo nếu vi phạm</t>
    </r>
  </si>
  <si>
    <r>
      <t xml:space="preserve">Lấy chỉ tiêu [23.5] trên tờ khai chu kỳ cũ.  lựa chọn lại trong danh mục.
</t>
    </r>
    <r>
      <rPr>
        <sz val="10"/>
        <color rgb="FFFF0000"/>
        <rFont val="Times New Roman"/>
        <family val="1"/>
      </rPr>
      <t>Kiểm tra thông tin  phải nằm trong Danh mục Mục đích sử dụng.
Đưa ra cảnh báo nếu vi phạm
Bắt buộc nhập nếu tích chọn chỉ tiêu[ 20]</t>
    </r>
  </si>
  <si>
    <r>
      <t>- Hỗ trợ tính theo công thức [24]=</t>
    </r>
    <r>
      <rPr>
        <sz val="10"/>
        <color rgb="FFFF0000"/>
        <rFont val="Times New Roman"/>
        <family val="1"/>
      </rPr>
      <t xml:space="preserve">[24.1]+[24.2]+[24.4] </t>
    </r>
    <r>
      <rPr>
        <sz val="10"/>
        <rFont val="Times New Roman"/>
        <family val="1"/>
      </rPr>
      <t xml:space="preserve">
- NSD tự xác định</t>
    </r>
  </si>
  <si>
    <r>
      <t>Lấy chỉ tiêu [24.1] trên tờ khai chu kỳ cũ.
Cho phép nhập tối đa 12 chữ số nguyên, 4 chữ số phần thập phân và  [24.1]&lt; [23.4].</t>
    </r>
    <r>
      <rPr>
        <sz val="10"/>
        <color rgb="FFFF0000"/>
        <rFont val="Times New Roman"/>
        <family val="1"/>
      </rPr>
      <t xml:space="preserve">
- Tool hỗ trợ đưa ra cảnh báo nếu vi phạm về định dạng</t>
    </r>
  </si>
  <si>
    <r>
      <t xml:space="preserve">Lấy chỉ tiêu [24.2] trên tờ khai chu kỳ cũ.
Cho phép nhập tối đa 12 chữ số nguyên, 4 chữ số phần thập phân
</t>
    </r>
    <r>
      <rPr>
        <sz val="10"/>
        <color rgb="FFFF0000"/>
        <rFont val="Times New Roman"/>
        <family val="1"/>
      </rPr>
      <t>- Tool hỗ trợ đưa ra cảnh báo nếu vi phạm về định dạng</t>
    </r>
  </si>
  <si>
    <r>
      <t xml:space="preserve">Lấy chỉ tiêu [24.3] trên tờ khai chu kỳ cũ.
Cho phép nhập tối đa 12 chữ số nguyên, 4 chữ số phần thập phân
</t>
    </r>
    <r>
      <rPr>
        <sz val="10"/>
        <color rgb="FFFF0000"/>
        <rFont val="Times New Roman"/>
        <family val="1"/>
      </rPr>
      <t>- Tool hỗ trợ đưa ra cảnh báo nếu vi phạm về định dạng</t>
    </r>
  </si>
  <si>
    <r>
      <t xml:space="preserve">Lấy chỉ tiêu [24.4] trên tờ khai chu kỳ cũ.
Cho phép nhập tối đa 12 chữ số nguyên, 4 chữ số phần thập phân
</t>
    </r>
    <r>
      <rPr>
        <sz val="10"/>
        <color rgb="FFFF0000"/>
        <rFont val="Times New Roman"/>
        <family val="1"/>
      </rPr>
      <t>- Tool hỗ trợ đưa ra cảnh báo nếu vi phạm về định dạng</t>
    </r>
  </si>
  <si>
    <r>
      <t xml:space="preserve">Lấy chỉ tiêu [25] trên tờ khai chu kỳ cũ.
Nếu  chọn Không đánh dấu thì không hiển thị các chỉ tiêu:
[22.1] Diện tích
[22.2] Mục đích sử dụng
Nếu  chọn có đánh dấu thì hiển thị các chỉ tiêu:
[22.1] Diện tích
[22.2] Mục đích sử dụng
</t>
    </r>
    <r>
      <rPr>
        <sz val="10"/>
        <color rgb="FFFF0000"/>
        <rFont val="Times New Roman"/>
        <family val="1"/>
      </rPr>
      <t xml:space="preserve">Kiểm tra định dạng thông tin
</t>
    </r>
    <r>
      <rPr>
        <sz val="10"/>
        <rFont val="Times New Roman"/>
        <family val="1"/>
      </rPr>
      <t xml:space="preserve">
</t>
    </r>
  </si>
  <si>
    <r>
      <t xml:space="preserve">Lấy chỉ tiêu [25.1] trên tờ khai chu kỳ cũ.
Chỉ hiển thị khi  có đánh dấu chỉ tiêu [22]Chưa có GCN. Cho phép nhập tối đa 12 chữ số nguyên, 4 chữ số phần thập phân
</t>
    </r>
    <r>
      <rPr>
        <sz val="10"/>
        <color rgb="FFFF0000"/>
        <rFont val="Times New Roman"/>
        <family val="1"/>
      </rPr>
      <t>- Tool hỗ trợ đưa ra cảnh báo nếu vi phạm về định dạng</t>
    </r>
  </si>
  <si>
    <t>Lấy chỉ tiêu [25.2] trên tờ khai chu kỳ cũ.
Chỉ hiển thị khi  có đánh dấu chỉ tiêu [22]Chưa có GCN
Nếu có đánh dấu chỉ tiêu [20] thì chỉ tiêu [22.2] = [20.6], không cho sửa.
Nếu không đánh dấu chỉ tiêu [20] thì  nhập chỉ tiêu [22.2].</t>
  </si>
  <si>
    <t>Để trống
Cho phép nhập theo ràng buộc của tờ khai</t>
  </si>
  <si>
    <t>Lấy chỉ tiêu [26.1] trên tờ khai chu kỳ cũ.
  nhập tối đa 100 ký tự</t>
  </si>
  <si>
    <r>
      <t xml:space="preserve">Lấy chỉ tiêu [26.2] trên tờ khai chu kỳ cũ.
Cho phép nhập tối đa 12 chữ số nguyên, 4 chữ số phần thập phân
</t>
    </r>
    <r>
      <rPr>
        <sz val="10"/>
        <color rgb="FFFF0000"/>
        <rFont val="Times New Roman"/>
        <family val="1"/>
      </rPr>
      <t>- Tool hỗ trợ đưa ra cảnh báo nếu vi phạm về định dạng</t>
    </r>
  </si>
  <si>
    <r>
      <t xml:space="preserve">Lấy chỉ tiêu [26.3] trên tờ khai chu kỳ cũ.
  Cho phép nhập tối đa 12 chữ số nguyên, 4 chữ số phần thập phân
</t>
    </r>
    <r>
      <rPr>
        <sz val="10"/>
        <color rgb="FFFF0000"/>
        <rFont val="Times New Roman"/>
        <family val="1"/>
      </rPr>
      <t>- Tool hỗ trợ đưa ra cảnh báo nếu vi phạm về định dạng</t>
    </r>
  </si>
  <si>
    <r>
      <t xml:space="preserve">Lấy chỉ tiêu [27] trên tờ khai chu kỳ cũ.
  chọn trong danh sách miễn giảm.
</t>
    </r>
    <r>
      <rPr>
        <sz val="10"/>
        <color rgb="FFFF0000"/>
        <rFont val="Times New Roman"/>
        <family val="1"/>
      </rPr>
      <t>Kiểm tra thông tin trên chỉ tiêu phải nằm trong Danh mục Miễn Giảm.
Đưa ra cảnh báo nếu vi phạm</t>
    </r>
  </si>
  <si>
    <t>Lấy chỉ tiêu "Ghi chú" trên tờ khai chu kỳ cũ.
  nhập, tối đa 200 ký tự</t>
  </si>
  <si>
    <t>Hiển thị theo chỉ tiêu [04], không cho sửa</t>
  </si>
  <si>
    <t>Hiển thị theo chỉ tiêu [05], không cho sửa</t>
  </si>
  <si>
    <t>Hiển thị theo chỉ tiêu [06], không cho sửa</t>
  </si>
  <si>
    <t>Hiển thị theo chỉ tiêu [07], không cho sửa</t>
  </si>
  <si>
    <t>Hiển thị theo chỉ tiêu [08], không cho sửa</t>
  </si>
  <si>
    <t>Hiển thị theo chỉ tiêu [09], không cho sửa</t>
  </si>
  <si>
    <t>Hiển thị theo thông tin NNT kê khai, bằng chỉ tiêu [17.1],
NSD có thể sửa, tối đa 100 ký tự</t>
  </si>
  <si>
    <t>Hiển thị theo thông tin NNT kê khai, bằng chỉ tiêu [17.2],
NSD có thể sửa, tối đa 100 ký tự</t>
  </si>
  <si>
    <r>
      <t xml:space="preserve">Hiển thị theo thông tin NNT kê khai, bằng chỉ tiêu [35],
NSD có thể sửa, chọn trong danh mục Tổ/Thôn
</t>
    </r>
    <r>
      <rPr>
        <sz val="10"/>
        <color rgb="FFFF0000"/>
        <rFont val="Times New Roman"/>
        <family val="1"/>
      </rPr>
      <t>Kiểm tra thông tin Thôn/Tổ phải nằm trong danh mục Thôn/Tổ và thuộc Phường/ Xã đã nhập.
Đưa ra cảnh báo nếu vi phạm</t>
    </r>
  </si>
  <si>
    <r>
      <t xml:space="preserve">Hiển thị theo thông tin NNT kê khai, bằng chỉ tiêu [36] ,
NSD có thể sửa, chọn trong danh sách mã phường/ xã/ thị trấn
</t>
    </r>
    <r>
      <rPr>
        <sz val="10"/>
        <color rgb="FFFF0000"/>
        <rFont val="Times New Roman"/>
        <family val="1"/>
      </rPr>
      <t>Kiểm tra thông tin Phường/ Xã phải nằm trong danh mục Phường/ Xã và trực thuộc Quận/ Huyện đang làm việc. 
Đưa ra cảnh báo nếu vi phạm</t>
    </r>
  </si>
  <si>
    <t>Hiển thị theo thông tin NNT kê khai, bằng chỉ tiêu [37]
-không cho phép sửa</t>
  </si>
  <si>
    <t>Hiển thị theo thông tin NNT kê khai, bằng chỉ tiêu [38]
không cho phép sửa</t>
  </si>
  <si>
    <t>Hiển thị theo thông tin NNT kê khai, bằng chỉ tiêu [39]
cho phép sửa</t>
  </si>
  <si>
    <r>
      <t xml:space="preserve">Hiển thị  bằng chỉ tiêu ‘Số GCN’
  sửa khi có đánh dấu chỉ tiêu [39]Đã có giấy chứng nhận, tối đa 10 ký tự
</t>
    </r>
    <r>
      <rPr>
        <sz val="10"/>
        <color rgb="FFFF0000"/>
        <rFont val="Times New Roman"/>
        <family val="1"/>
      </rPr>
      <t>Kiểm tra định dạng thông tin
Đưa ra cảnh báo nếu vi phạm</t>
    </r>
  </si>
  <si>
    <r>
      <t xml:space="preserve">Hiển thị bằng chỉ tiêu 39.1], NSD có thể
  sửa khi có đánh dấu  chỉ tiêu [34]Đã có giấy chứng nhận
</t>
    </r>
    <r>
      <rPr>
        <sz val="10"/>
        <color rgb="FFFF0000"/>
        <rFont val="Times New Roman"/>
        <family val="1"/>
      </rPr>
      <t>- Tool hỗ trợ đưa ra cảnh báo nếu vi phạm về định dạng</t>
    </r>
  </si>
  <si>
    <t>Hiển thị  bằng chỉ tiêu [39.2], NSD có thể
  sửa khi có đánh dấu  chỉ tiêu [34]Đã có giấy chứng nhận, tối đa 20 ký</t>
  </si>
  <si>
    <t>Hiển thị  bằng chỉ tiêu [39.3]
  nhập khi có đánh dấu  chỉ tiêu [34]Đã có giấy chứng nhận, tối đa 20 ký tự</t>
  </si>
  <si>
    <r>
      <t xml:space="preserve">Hiển thị bằng chỉ tiêu [39.4]
  Cho phép nhập 12 chữ số phần nguyên, 4 số phần thập phân
</t>
    </r>
    <r>
      <rPr>
        <sz val="10"/>
        <color rgb="FFFF0000"/>
        <rFont val="Times New Roman"/>
        <family val="1"/>
      </rPr>
      <t>- Tool hỗ trợ đưa ra cảnh báo nếu vi phạm về định dạng</t>
    </r>
  </si>
  <si>
    <r>
      <t xml:space="preserve">Hiển thị  bằng chỉ tiêu [39.5]
  Cho phép nhập 12 chữ số phần nguyên, 4 số phần thập phân
</t>
    </r>
    <r>
      <rPr>
        <sz val="10"/>
        <color rgb="FFFF0000"/>
        <rFont val="Times New Roman"/>
        <family val="1"/>
      </rPr>
      <t>Kiểm tra định dạng thông tin
Đưa ra cảnh báo nếu vi phạm</t>
    </r>
  </si>
  <si>
    <r>
      <t xml:space="preserve">Hiển thị bằng chỉ tiêu [39.6]
 chọn lại theo danh mục .
</t>
    </r>
    <r>
      <rPr>
        <sz val="10"/>
        <color rgb="FFFF0000"/>
        <rFont val="Times New Roman"/>
        <family val="1"/>
      </rPr>
      <t>Kiểm tra thông tin trên chỉ tiêu  phải nằm trong Danh mục Mục đích sử dụng.
Đưa ra cảnh báo nếu vi phạm</t>
    </r>
  </si>
  <si>
    <r>
      <t xml:space="preserve">Hiển thị bằng chỉ tiêu [39.7].  Cho phép nhập 12 chữ số phần nguyên, 4 số phần thập phân
</t>
    </r>
    <r>
      <rPr>
        <sz val="10"/>
        <color rgb="FFFF0000"/>
        <rFont val="Times New Roman"/>
        <family val="1"/>
      </rPr>
      <t>- Tool hỗ trợ đưa ra cảnh báo nếu vi phạm về định dạng</t>
    </r>
  </si>
  <si>
    <r>
      <t xml:space="preserve">Hiển thị  bằng chỉ tiêu [40] và cho phép sửa
</t>
    </r>
    <r>
      <rPr>
        <sz val="10"/>
        <color rgb="FFFF0000"/>
        <rFont val="Times New Roman"/>
        <family val="1"/>
      </rPr>
      <t>Kiểm tra định dạng thông tin
Đưa ra cảnh báo nếu vi phạm</t>
    </r>
  </si>
  <si>
    <r>
      <t xml:space="preserve">Hiển thị bằng chỉ tiêu [40.1].  Cho phép nhập 12 chữ số phần nguyên, 4 số phần thập phân
</t>
    </r>
    <r>
      <rPr>
        <sz val="10"/>
        <color rgb="FFFF0000"/>
        <rFont val="Times New Roman"/>
        <family val="1"/>
      </rPr>
      <t>Kiểm tra định dạng thông tin
Đưa ra cảnh báo nếu vi phạm</t>
    </r>
  </si>
  <si>
    <r>
      <t xml:space="preserve">Nếu có đánh dấu chỉ tiêu [34] thì chỉ tiêu [35.2] = [34.7].
Nếu không đánh dấu chỉ tiêu [34] và có đánh dấu chỉ tiêu [35] thì chỉ tiêu [35.2]  chọn trong danh mục.
</t>
    </r>
    <r>
      <rPr>
        <sz val="10"/>
        <color rgb="FFFF0000"/>
        <rFont val="Times New Roman"/>
        <family val="1"/>
      </rPr>
      <t>- Tool hỗ trợ đưa ra cảnh báo nếu vi phạm về định dạng</t>
    </r>
  </si>
  <si>
    <t>Hỗ trợ bằng chỉ tiêu 23 và cho phép sửa</t>
  </si>
  <si>
    <t>Hỗ trợ bằng chỉ tiêu 24 và cho phép sửa</t>
  </si>
  <si>
    <r>
      <t xml:space="preserve">Hiển thị bằng chỉ tiêu [41]
 chọn lại trong danh mục
</t>
    </r>
    <r>
      <rPr>
        <sz val="10"/>
        <color rgb="FFFF0000"/>
        <rFont val="Times New Roman"/>
        <family val="1"/>
      </rPr>
      <t>Kiểm tra thông tin trên chỉ tiêu 38] phải nằm trong Danh Sách Miễn giảm.
Đưa ra cảnh báo nếu vi phạm</t>
    </r>
  </si>
  <si>
    <t>Hiển thị theo thông tin "Ghi chú" cột .    nhập, tối đa 200 ký tự</t>
  </si>
  <si>
    <t>Hiển thị bằng chỉ tiêu [42] trên tờ khai cũ
Cho phép nhập 12 chữ số phần nguyên, 4 số phần thập phân
-Kiểm tra chỉ tiêu [39]= Chỉ tiêu( [34.5]+ [35.1]) Nếu chỉ tiêu [34.5]&gt; [34.6], Đưa ra cảnh báo nếu vi phạm
 Chỉ tiêu [39]= Chỉ tiêu([34.6]+ [35.1]) Nếu chỉ tiêu [34.5]&lt;= [34.6]
- Tool hỗ trợ đưa ra cảnh báo nếu vi phạm về định dạng</t>
  </si>
  <si>
    <r>
      <t xml:space="preserve">Hiển thị bằng chỉ tiêu [43] trên tờ khai cũ
Cho phép nhập 12 chữ số phần nguyên, 4 số phần thập phân
</t>
    </r>
    <r>
      <rPr>
        <sz val="10"/>
        <color rgb="FFFF0000"/>
        <rFont val="Times New Roman"/>
        <family val="1"/>
      </rPr>
      <t>- Tool hỗ trợ đưa ra cảnh báo nếu vi phạm về định dạng</t>
    </r>
  </si>
  <si>
    <r>
      <t xml:space="preserve">  Hiển thị bằng chỉ tiêu [44.1] trên tờ khai cũ
Nhập hoặc chọn trong danh sách còn hiệu lực
</t>
    </r>
    <r>
      <rPr>
        <sz val="10"/>
        <color rgb="FFFF0000"/>
        <rFont val="Times New Roman"/>
        <family val="1"/>
      </rPr>
      <t>Kiểm tra thông tin trên chỉ tiêu [41.1] phải nằm trong Danh mục Loại đất. 
Đưa ra cảnh báo nếu vi phạm</t>
    </r>
  </si>
  <si>
    <r>
      <t xml:space="preserve">Hiển thị bằng chỉ tiêu  trên tờ khai cũ[44.2]  
Nhập hoặc chọn trong danh sách còn hiệu lực
</t>
    </r>
    <r>
      <rPr>
        <sz val="10"/>
        <color rgb="FFFF0000"/>
        <rFont val="Times New Roman"/>
        <family val="1"/>
      </rPr>
      <t>Kiểm tra thông tin trên chỉ tiêu [41.2] phải nằm trong Danh mục Đường vùng.
Đưa ra cảnh báo nếu vi phạm</t>
    </r>
  </si>
  <si>
    <r>
      <t xml:space="preserve">  Hiển thị bằng chỉ tiêu [44.3] trên tờ khai cũ
Nhập hoặc chọn trong danh sách còn hiệu lực
</t>
    </r>
    <r>
      <rPr>
        <sz val="10"/>
        <color rgb="FFFF0000"/>
        <rFont val="Times New Roman"/>
        <family val="1"/>
      </rPr>
      <t>Kiểm tra thông tin trên chỉ tiêu [41.3] phải nằm trong Danh mục đoạn đường và phải thuộc Tên đường đã nhập
Đưa ra cảnh báo nếu vi phạm</t>
    </r>
  </si>
  <si>
    <r>
      <t xml:space="preserve">Hiển thị bằng chỉ tiêu [44.4] trên tờ khai cũ
Chọn lại trong danh sách còn hiệu lực.
</t>
    </r>
    <r>
      <rPr>
        <sz val="10"/>
        <color rgb="FFFF0000"/>
        <rFont val="Times New Roman"/>
        <family val="1"/>
      </rPr>
      <t>Kiểm tra thông tin trên chỉ tiêu [41.4] phải nằm trong Danh mục Loại đường.
Đưa ra cảnh báo nếu vi phạm</t>
    </r>
  </si>
  <si>
    <r>
      <t xml:space="preserve">Hiển thị bằng chỉ tiêu [44.5] trên tờ khai cũ
Nếu  không chọn nhập phụ lục Bảng kê nhiều vị trí thì   nhập hoặc chọn trong danh sách
</t>
    </r>
    <r>
      <rPr>
        <sz val="10"/>
        <color rgb="FFFF0000"/>
        <rFont val="Times New Roman"/>
        <family val="1"/>
      </rPr>
      <t>Kiểm tra thông tin trên chỉ tiêu [41.5] phải nằm trong Danh mục Vị trí hạng.
Đưa ra cảnh báo nếu vi phạm</t>
    </r>
  </si>
  <si>
    <r>
      <t xml:space="preserve">
 Hiển thị bằng chỉ tiêu [44.6] trên tờ khai cũ
</t>
    </r>
    <r>
      <rPr>
        <sz val="10"/>
        <color rgb="FFFF0000"/>
        <rFont val="Times New Roman"/>
        <family val="1"/>
        <charset val="163"/>
      </rPr>
      <t>Cho phép sửa 14 chữ số phần nguyên, 2 chữ số phần thập phân. Nếu vi phạm về lỗi định dạng Tool sẽ đưa ra cảnh báo</t>
    </r>
    <r>
      <rPr>
        <sz val="10"/>
        <rFont val="Times New Roman"/>
        <family val="1"/>
      </rPr>
      <t xml:space="preserve">
</t>
    </r>
  </si>
  <si>
    <r>
      <t xml:space="preserve">Hiển thị bằng chỉ tiêu [44.7] trên tờ khai cũ
Nếu  không chọn nhập phụ lục Bảng kê nhiều vị trí thì  hiển thị thông tin. Cho phép sửa 3 chữ số phần nguyên, 4chữ số phần thập phân
</t>
    </r>
    <r>
      <rPr>
        <sz val="10"/>
        <color rgb="FFFF0000"/>
        <rFont val="Times New Roman"/>
        <family val="1"/>
      </rPr>
      <t>- Tool hỗ trợ đưa ra cảnh báo nếu vi phạm về định dạng</t>
    </r>
  </si>
  <si>
    <r>
      <t xml:space="preserve">Hiển thị bằng chỉ tiêu [44.8]
Nếu  không chọn nhập phụ lục Bảng kê nhiều vị trí thì  hiển thị thông tin.  Cho phép sửa 12 chữ số phần nguyên,4 chữ số phần thập phân
</t>
    </r>
    <r>
      <rPr>
        <sz val="10"/>
        <color rgb="FFFF0000"/>
        <rFont val="Times New Roman"/>
        <family val="1"/>
      </rPr>
      <t>- Tool hỗ trợ đưa ra cảnh báo nếu vi phạm về định dạng</t>
    </r>
  </si>
  <si>
    <t>Không cho nhập</t>
  </si>
  <si>
    <t>- Hỗ trợ tính toán theo công thức.
- Trong trường hợp NSD tự xác định diện tích nhưng không đúng theo công thức tính toán, thì khi nhận vào TMS hệ thống sẽ tính toán và xác định lại</t>
  </si>
  <si>
    <t>- Hỗ trợ tính toán số thuế PN khi NSD thay đổi các thông tin liên quan đến số thuế PN: Diện tích, giá đất.
- Trường hợp NSD sửa lại số thuê PN không đúng theo công thức thì khi tờ khai được nhận vào TMS ứng dụng sẽ tính toán lại thông tin này.</t>
  </si>
  <si>
    <r>
      <t>Hiển thị theo chỉ tiêu [48] trên tờ khai cũ 
cho phép sửa, 12 chữ số phần nguyên, 4 chữ số phần thập phân</t>
    </r>
    <r>
      <rPr>
        <sz val="10"/>
        <color rgb="FFFF0000"/>
        <rFont val="Times New Roman"/>
        <family val="1"/>
      </rPr>
      <t xml:space="preserve">
-  Tool hỗ trợ đưa ra cảnh báo nếu vi phạm về định dạng</t>
    </r>
  </si>
  <si>
    <r>
      <t xml:space="preserve">- Hiển thị theo chỉ tiêu [49]trên tờ khai cũ 
Cho phép nhập 12 chữ số phần nguyên, 4 chữ số phần thập phân.
</t>
    </r>
    <r>
      <rPr>
        <sz val="10"/>
        <color rgb="FFFF0000"/>
        <rFont val="Times New Roman"/>
        <family val="1"/>
      </rPr>
      <t xml:space="preserve"> - Tool hỗ trợ đưa ra cảnh báo nếu vi phạm về định dạng</t>
    </r>
  </si>
  <si>
    <r>
      <t xml:space="preserve">- Hiển thị theo chỉ tiêu [50]trên tờ khai cũ
Cho phép nhập 12 chữ số phần nguyên, 4 chữ số phần thập phân.
</t>
    </r>
    <r>
      <rPr>
        <sz val="10"/>
        <color rgb="FFFF0000"/>
        <rFont val="Times New Roman"/>
        <family val="1"/>
      </rPr>
      <t xml:space="preserve"> - Tool hỗ trợ đưa ra cảnh báo nếu vi phạm về định dạng</t>
    </r>
  </si>
  <si>
    <t xml:space="preserve"> Cho phép nhập 12 chữ số phần nguyên, 4 chữ số phần thập phân
-  Tool hỗ trợ đưa ra cảnh báo nếu vi phạm về định dạng</t>
  </si>
  <si>
    <t>- Hỗ trợ tính toán số thuế PN khi NSD thay đổi các thông tin liên quan đến số thuế PN: Diện tích, giá đất.
- Trường hợp NSD sửa lại số thuê PN không đúng theo công thức thì khi tờ khai được nhận vào TMS ứng dụng sẽ tính toán lại thông tin này.</t>
  </si>
  <si>
    <t>Hiển thị theo chỉ tiêu [51]trên tờ khai cũ. Cho phép nhập 12 chữ số phần nguyên, 4 chữ số phần thập phân
-  Tool hỗ trợ đưa ra cảnh báo nếu vi phạm về định dạng</t>
  </si>
  <si>
    <r>
      <t xml:space="preserve">  Hiển thị theo chỉ tiêu [52]trên tờ khai cũ
Chọn trong danh sách
</t>
    </r>
    <r>
      <rPr>
        <sz val="10"/>
        <color rgb="FFFF0000"/>
        <rFont val="Times New Roman"/>
        <family val="1"/>
      </rPr>
      <t>Kiểm tra thông tin trên chỉ tiêu [50] phải nằm trong Danh mục Mục đích.
Đưa ra cảnh báo nếu vi phạm</t>
    </r>
  </si>
  <si>
    <t>Hiển thị theo chỉ tiêu [53]trên tờ khai cũ. Cho phép nhập 12 chữ số phần nguyên, 4 chữ số phần thập phân
 - Tool hỗ trợ đưa ra cảnh báo nếu vi phạm về định dạng</t>
  </si>
  <si>
    <t>Hiển thị theo chỉ tiêu [54]. Cho phép nhập 12 chữ số phần nguyên, 4 chữ số phần thập phân
Kiểm tra định dạng thông tin
Đưa ra cảnh báo nếu vi phạm</t>
  </si>
  <si>
    <r>
      <t xml:space="preserve">  Hiển thị theo chỉ tiêu [55]
Chọn trong danh sách
</t>
    </r>
    <r>
      <rPr>
        <sz val="10"/>
        <color rgb="FFFF0000"/>
        <rFont val="Times New Roman"/>
        <family val="1"/>
      </rPr>
      <t>Kiểm tra thông tin trên chỉ tiêu [53] phải nằm trong Danh mục Mục đích.
Đưa ra cảnh báo nếu vi phạm</t>
    </r>
  </si>
  <si>
    <t>Hiển thị theo chỉ tiêu [56]. Cho phép nhập 12 chữ số phần nguyên, 4 chữ số phần thập phân
Kiểm tra định dạng thông tin
Đưa ra cảnh báo nếu vi phạm</t>
  </si>
  <si>
    <t>Ký tự (14)</t>
  </si>
  <si>
    <t>Ký tự (4)</t>
  </si>
  <si>
    <t>Ký tự(1)</t>
  </si>
  <si>
    <t>Ký tự(100)</t>
  </si>
  <si>
    <t>Ngày(YYYY-MM-DD)</t>
  </si>
  <si>
    <t>Ký tự(60)</t>
  </si>
  <si>
    <t>Ký tự (200)</t>
  </si>
  <si>
    <t>Ký tự</t>
  </si>
  <si>
    <t>Ký tự (1)</t>
  </si>
  <si>
    <t>Ký tự(10)</t>
  </si>
  <si>
    <t>Ngày (YYYY-MM-DD)</t>
  </si>
  <si>
    <t>Ký tự(20)</t>
  </si>
  <si>
    <t>Số(16)</t>
  </si>
  <si>
    <t>Ký tự (60)</t>
  </si>
  <si>
    <t>Ký tự(14)</t>
  </si>
  <si>
    <t>Số(10)</t>
  </si>
  <si>
    <t>Số</t>
  </si>
  <si>
    <t>Số (13)</t>
  </si>
  <si>
    <t>Không nhận tờ khai vào ứng dụng TMS</t>
  </si>
  <si>
    <t>Cơ quan thuế</t>
  </si>
  <si>
    <t>Mã số thuế</t>
  </si>
  <si>
    <t>Mẫu tờ khai</t>
  </si>
  <si>
    <t>Kỳ tính thuế</t>
  </si>
  <si>
    <t>Đất vắng chủ</t>
  </si>
  <si>
    <t>Đất chuyển nhượng</t>
  </si>
  <si>
    <t>I. PHẦN NNT TỰ KÊ KHAI</t>
  </si>
  <si>
    <t>II. PHẦN XÁC ĐỊNH CỦA CƠ QUAN CHỨC NĂNG</t>
  </si>
  <si>
    <t>TIN</t>
  </si>
  <si>
    <t>KTRA_MA_TIN</t>
  </si>
  <si>
    <t>Kiểm tra MST</t>
  </si>
  <si>
    <t>Ghi chú</t>
  </si>
  <si>
    <t>1.Người nộp thuế</t>
  </si>
  <si>
    <t>2. Đại lý thuế (nếu có)</t>
  </si>
  <si>
    <t>4. [25] Đối với đất ở nhà chung cư(tính trên diện tích sàn thực tế sử dụng)</t>
  </si>
  <si>
    <t>5. [26] Trường hợp miễn giảm thuế</t>
  </si>
  <si>
    <t>2. Thửa đất chịu thuế</t>
  </si>
  <si>
    <t>3. [41] Trường hợp miễn giảm thuế</t>
  </si>
  <si>
    <t>4.Căn cứ tính thuế</t>
  </si>
  <si>
    <t>5. Diện tích đất tính thuế
5.1.Đất ở</t>
  </si>
  <si>
    <t>5. Diện tích đất tính thuế
5.2.Đất ở nhà chung cư(tính trên diện tích sàn thực tế sử dụng)</t>
  </si>
  <si>
    <t>5. Diện tích đất tính thuế
5.3.Đất SXKD – Tính trên diện tích sử dụng đúng mục đích</t>
  </si>
  <si>
    <t>5. Diện tích đất tính thuế
5.4.Đất sử dụng không đúng mục đích hoặc chưa sử dụng theo đúng mục đích quy định</t>
  </si>
  <si>
    <t>5. Diện tích đất tính thuế
5.5. Diện tích đất lấn chiếm</t>
  </si>
  <si>
    <t>(6)Tổng thuế phải nộp (Áp theo giá đất mới khi kết xuất dữ liệu từ TMS, không hỗ trợ tính lại khi  hiệu chỉnh)</t>
  </si>
  <si>
    <t>[04] Tên NNT</t>
  </si>
  <si>
    <t>[05] Ngày tháng năm sinh</t>
  </si>
  <si>
    <t>[07] Số CMND/Hộ chiếu</t>
  </si>
  <si>
    <t>[08] Ngày cấp</t>
  </si>
  <si>
    <t>[09] Nơi cấp</t>
  </si>
  <si>
    <t>[10.1] Số nhà</t>
  </si>
  <si>
    <t>[10.2] Đường/phố</t>
  </si>
  <si>
    <t>[10.3] Tổ/ Thôn</t>
  </si>
  <si>
    <t>[10.4] Phường/xã/thị trấn</t>
  </si>
  <si>
    <t>[10.5] Quận/huyện</t>
  </si>
  <si>
    <t>[10.6] Tỉnh/Thành phố</t>
  </si>
  <si>
    <t>[11] Địa chỉ nhận thông báo thuế</t>
  </si>
  <si>
    <t>[12] Điện thoại</t>
  </si>
  <si>
    <t>[13] Tên đại lý thuế</t>
  </si>
  <si>
    <t>[14] Mã số thuế</t>
  </si>
  <si>
    <t>[15] Hợp đồng đại lý thuế: Số</t>
  </si>
  <si>
    <t>Ngày hợp đồng</t>
  </si>
  <si>
    <t>[17.6]Tỉnh/thành phố</t>
  </si>
  <si>
    <t>[17.5]Quận/huyện</t>
  </si>
  <si>
    <t>[17.4]Phường/xã/thị trấn</t>
  </si>
  <si>
    <t>[17.3]Tổ/ Thôn</t>
  </si>
  <si>
    <t>[17.2] Đường/ phố</t>
  </si>
  <si>
    <t>[17.1] Số nhà</t>
  </si>
  <si>
    <t>[18]Là thửa đất duy nhất</t>
  </si>
  <si>
    <t>[19]Đăng ký kê khai tổng hợp tại (quận/huyện)</t>
  </si>
  <si>
    <t>[20]Đã có giấy chứng nhận</t>
  </si>
  <si>
    <t>[20.1]Số giấy chứng nhận</t>
  </si>
  <si>
    <t>[20.2]Ngày cấp giấy chứng nhận</t>
  </si>
  <si>
    <t>[20.3]Thửa đất số</t>
  </si>
  <si>
    <t>[20.4]Tờ bản đồ số</t>
  </si>
  <si>
    <t>[20.5]Diện tích (m2)</t>
  </si>
  <si>
    <t>[20.6]Mục đích sử dụng</t>
  </si>
  <si>
    <t>[21]Tổng diện tích thực tế</t>
  </si>
  <si>
    <t>[21.1]Diện tích đất sử dụng đúng mục đích (m2)</t>
  </si>
  <si>
    <t>[21.2]Diện tích sử dụng sai mục đích (m2)</t>
  </si>
  <si>
    <t>[21.3]Hạn mức (m2)</t>
  </si>
  <si>
    <t>[21.4]Diện tích đất lấn chiếm (m2)</t>
  </si>
  <si>
    <t>[22]Chưa có giấy chứng nhận</t>
  </si>
  <si>
    <t>[22.1]Diện tích (m2)</t>
  </si>
  <si>
    <t>[22.2]Mục đích sử dụng</t>
  </si>
  <si>
    <t>[23] Thời điểm bắt đầu sử dụng đất</t>
  </si>
  <si>
    <t>[24] Thời điểm thay đổi thông tin của thửa đất</t>
  </si>
  <si>
    <t>[25.1]Loại nhà</t>
  </si>
  <si>
    <t>[25.2]Diện tích (m2)</t>
  </si>
  <si>
    <t>[25.3]Hệ số phân bổ</t>
  </si>
  <si>
    <t>[26]Trường hợp miễn/giảm</t>
  </si>
  <si>
    <t>[27] Họ và tên</t>
  </si>
  <si>
    <t>[28]Ngày tháng năm sinh</t>
  </si>
  <si>
    <t>[29]MST</t>
  </si>
  <si>
    <t>[30]Số CMND/hộ chiếu</t>
  </si>
  <si>
    <t>[31]Ngày cấp</t>
  </si>
  <si>
    <t>[32]Nơi cấp</t>
  </si>
  <si>
    <t>[33.1] Số nhà</t>
  </si>
  <si>
    <t>[33.2] Đường/phố</t>
  </si>
  <si>
    <t>[33.3]Tổ/Thôn</t>
  </si>
  <si>
    <t>[33.4] Phường/xã/thị trấn</t>
  </si>
  <si>
    <t>[33.5] Quận/Huyện</t>
  </si>
  <si>
    <t>[33.6] Tỉnh/Thành phố</t>
  </si>
  <si>
    <t>[34] Đã có giấy chứng nhận</t>
  </si>
  <si>
    <t>[34.1]Số GCN</t>
  </si>
  <si>
    <t>[34.2] Ngày cấp</t>
  </si>
  <si>
    <t>[34.3] Thửa đất số</t>
  </si>
  <si>
    <t>[34.4] Tờ bản đồ số</t>
  </si>
  <si>
    <t>[34.5] Diện tích trên GCN (m2)</t>
  </si>
  <si>
    <t>[34.6] Diện tích thực tế sử dụng (m2)</t>
  </si>
  <si>
    <t>[34.7] Mục đích sử dụng</t>
  </si>
  <si>
    <t>[34.8] Hạn mức</t>
  </si>
  <si>
    <t>[35] Chưa có GCN</t>
  </si>
  <si>
    <t>[35.1] Diện tích (m2)</t>
  </si>
  <si>
    <t>[35.2] Mục đích đang sử dụng</t>
  </si>
  <si>
    <t>[36] Thời điểm bắt đầu sử dụng đất</t>
  </si>
  <si>
    <t>[37] Thời điểm thay đổi thông tin của thửa đất</t>
  </si>
  <si>
    <t>[38] Trường hợp miễn giảm thuế</t>
  </si>
  <si>
    <t>[39] Diện tích đất thực tế sử dụng (m2)</t>
  </si>
  <si>
    <t>[40] Hạn mức tính thuế (m2)</t>
  </si>
  <si>
    <t>[41.1] Loại đất</t>
  </si>
  <si>
    <t>[41.2] Tên đường/vùng</t>
  </si>
  <si>
    <t>[41.3] Đoạn đường/khu vực</t>
  </si>
  <si>
    <t>[41.4] Loại đường</t>
  </si>
  <si>
    <t>[41.5] Vị trí hạng</t>
  </si>
  <si>
    <t>[41.6] Giá đất</t>
  </si>
  <si>
    <t>[41.7] Hệ số (đường/hẻm)</t>
  </si>
  <si>
    <t>[41.8] Giá 1m2 đất</t>
  </si>
  <si>
    <t>Bảng kê nhiều vị trí</t>
  </si>
  <si>
    <t>[42] Diện tích đất ở trong hạn mức(thuế suất:0.03%)</t>
  </si>
  <si>
    <t>[43] Diện tích đất ở vượt không quá 3 lần hạn mức(thuế suất : 0,07%)</t>
  </si>
  <si>
    <t>[44] Diện tích đất ở vượt trên 3 lần hạn mức(thuế suất 0.15 %)</t>
  </si>
  <si>
    <t>(1)Thuế phải nộp- đất ở</t>
  </si>
  <si>
    <t>[45] Diện tích (m2)</t>
  </si>
  <si>
    <t>[46] Hệ số phân bổ</t>
  </si>
  <si>
    <t>(2)Số thuế phải nộp - đất ở nhà chung cư</t>
  </si>
  <si>
    <t>[47] Diện tích đất SXKD (m2)</t>
  </si>
  <si>
    <t>[48] Hệ số phân bổ</t>
  </si>
  <si>
    <t>(3)Thuế phải nộp -đất SXKD</t>
  </si>
  <si>
    <t>[49] Diện tích sai mục đích (m2)</t>
  </si>
  <si>
    <t>[50] Mục đich đang sử dụng</t>
  </si>
  <si>
    <t>[51] Hệ số phân bổ</t>
  </si>
  <si>
    <t>Giá 1m2 đất</t>
  </si>
  <si>
    <t>(4)Thuế phải nộp-đất sử dụng không đúng mục đích</t>
  </si>
  <si>
    <t>[52] Diện tích đất lấn chiếm (m2)</t>
  </si>
  <si>
    <t>[53] Mục đích đang sử dụng</t>
  </si>
  <si>
    <t>[54] Hệ số phân bổ</t>
  </si>
  <si>
    <t>(5)Số thuế phải nộp- đất lấn, chiếm (Kết xuất dữ liệu từ TMS, không tính lại khi  hiệu chỉnh)</t>
  </si>
  <si>
    <t>Hỗ trợ tính giá đất</t>
  </si>
  <si>
    <t>Giá đất mới</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</si>
  <si>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</si>
  <si>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</si>
  <si>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</si>
  <si>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</si>
  <si>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</si>
  <si>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</si>
  <si>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</si>
  <si>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</si>
  <si>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</si>
  <si>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</si>
  <si>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</si>
  <si>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</si>
  <si>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</si>
  <si>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</si>
  <si>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</si>
  <si>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</si>
  <si>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</si>
  <si>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</si>
  <si>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</si>
  <si>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</si>
  <si>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</si>
  <si>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</si>
  <si>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</si>
  <si>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</si>
  <si>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</si>
  <si>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</si>
  <si>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</si>
  <si>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</si>
  <si>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</si>
  <si>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</si>
  <si>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</si>
  <si>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</si>
  <si>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</si>
  <si>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</si>
  <si>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</si>
  <si>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</si>
  <si>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</si>
  <si>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</si>
  <si>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</si>
  <si>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</si>
  <si>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</si>
  <si>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</si>
  <si>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</si>
  <si>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</si>
  <si>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</si>
  <si>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</si>
  <si>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</si>
  <si>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</si>
  <si>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</si>
  <si>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</si>
  <si>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</si>
  <si>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</si>
  <si>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</si>
  <si>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</si>
  <si>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</si>
  <si>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</si>
  <si>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</si>
  <si>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</si>
  <si>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</si>
  <si>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</si>
  <si>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</si>
  <si>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</si>
  <si>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</si>
  <si>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</si>
  <si>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</si>
  <si>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</si>
  <si>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</si>
  <si>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</si>
  <si>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</si>
  <si>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</si>
  <si>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</si>
  <si>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</si>
  <si>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</si>
  <si>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</si>
  <si>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</si>
  <si>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</si>
  <si>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</si>
  <si>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</si>
  <si>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</si>
  <si>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</si>
  <si>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</si>
  <si>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</si>
  <si>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</si>
  <si>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</si>
  <si>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</si>
  <si>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</si>
  <si>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</si>
  <si>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</si>
  <si>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</si>
  <si>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</si>
  <si>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</si>
  <si>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</si>
  <si>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</si>
  <si>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</si>
  <si>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</si>
  <si>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</si>
  <si>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</si>
  <si>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</si>
  <si>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</si>
  <si>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</si>
  <si>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</si>
  <si>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</si>
  <si>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</si>
  <si>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</si>
  <si>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</si>
  <si>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</si>
  <si>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</si>
  <si>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</si>
  <si>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</si>
  <si>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</si>
  <si>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</si>
  <si>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</si>
  <si>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</si>
  <si>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DANH SÁCH TỜ KHAI 01/TK-SDDPNN</t>
  </si>
  <si>
    <t>(Hỗ trợ kết xuất toàn bộ các chỉ tiêu trên tờ khai 01/TK-SDDPNN)</t>
  </si>
  <si>
    <t>CỤC THUẾ:CỤC THUẾ T.PHỐ ĐÀ NẴNG</t>
  </si>
  <si>
    <t>CHI CỤC THUẾ:CHI CỤC THUẾ KHU VỰC SƠN TRÀ - NGŨ HÀNH SƠN</t>
  </si>
  <si>
    <t>PHƯỜNG/XÃ:PHƯỜNG HOÀ QUÝ</t>
  </si>
  <si>
    <t>TỔ/ THÔN:</t>
  </si>
  <si>
    <t>Ngày tổng hợp mới nhất: 04.12.2023 - Ngày kết xuất: 04.12.2023</t>
  </si>
  <si>
    <t>4805</t>
  </si>
  <si>
    <t>001</t>
  </si>
  <si>
    <t>Đất ở nông thôn</t>
  </si>
  <si>
    <t>002</t>
  </si>
  <si>
    <t>Đất ở đô thị</t>
  </si>
  <si>
    <t>003</t>
  </si>
  <si>
    <t>Đất sản xuất kinh doanh</t>
  </si>
  <si>
    <t>004</t>
  </si>
  <si>
    <t>Đất khác</t>
  </si>
  <si>
    <t>Loại đường I</t>
  </si>
  <si>
    <t>Loại  đường II</t>
  </si>
  <si>
    <t>Loại đường  III</t>
  </si>
  <si>
    <t>Loại đường  IV</t>
  </si>
  <si>
    <t>005</t>
  </si>
  <si>
    <t>Loại đường  V</t>
  </si>
  <si>
    <t>006</t>
  </si>
  <si>
    <t>Đường trong các KDC khác</t>
  </si>
  <si>
    <t>007</t>
  </si>
  <si>
    <t>Loại đường khác</t>
  </si>
  <si>
    <t>008</t>
  </si>
  <si>
    <t>.</t>
  </si>
  <si>
    <t>009</t>
  </si>
  <si>
    <t>Phong Bắc 8</t>
  </si>
  <si>
    <t>010</t>
  </si>
  <si>
    <t>Đoàn Phú Tứ</t>
  </si>
  <si>
    <t>011</t>
  </si>
  <si>
    <t>Loại đường VI</t>
  </si>
  <si>
    <t>012</t>
  </si>
  <si>
    <t>Loại đườmg VII</t>
  </si>
  <si>
    <t>Đất ở</t>
  </si>
  <si>
    <t>Đất Sản xuất kinh doanh</t>
  </si>
  <si>
    <t>Đất Thương mại dịch vụ</t>
  </si>
  <si>
    <t>099</t>
  </si>
  <si>
    <t>VT100</t>
  </si>
  <si>
    <t>Vị trí 1</t>
  </si>
  <si>
    <t>VT200</t>
  </si>
  <si>
    <t>Vị trí 2</t>
  </si>
  <si>
    <t>VT300</t>
  </si>
  <si>
    <t>Vị trí 3</t>
  </si>
  <si>
    <t>VT400</t>
  </si>
  <si>
    <t>Vị trí 4</t>
  </si>
  <si>
    <t>VT500</t>
  </si>
  <si>
    <t>Vị trí 5</t>
  </si>
  <si>
    <t>0501070101</t>
  </si>
  <si>
    <t>501</t>
  </si>
  <si>
    <t>Tổ 104</t>
  </si>
  <si>
    <t>0501070102</t>
  </si>
  <si>
    <t>Tổ 105</t>
  </si>
  <si>
    <t>0501070103</t>
  </si>
  <si>
    <t>Tổ 107</t>
  </si>
  <si>
    <t>0501070104</t>
  </si>
  <si>
    <t>Tổ 106</t>
  </si>
  <si>
    <t>0501070105</t>
  </si>
  <si>
    <t>Tổ 101</t>
  </si>
  <si>
    <t>0501070106</t>
  </si>
  <si>
    <t>Tổ 102</t>
  </si>
  <si>
    <t>0501070107</t>
  </si>
  <si>
    <t>Tổ 103</t>
  </si>
  <si>
    <t>0501070108</t>
  </si>
  <si>
    <t>Tổ 110</t>
  </si>
  <si>
    <t>0501070109</t>
  </si>
  <si>
    <t>Tổ 113</t>
  </si>
  <si>
    <t>050107010A</t>
  </si>
  <si>
    <t>Tổ 115</t>
  </si>
  <si>
    <t>050107010B</t>
  </si>
  <si>
    <t>Tổ khu công viên</t>
  </si>
  <si>
    <t>050107010C</t>
  </si>
  <si>
    <t>Tổ 65</t>
  </si>
  <si>
    <t>050107010D</t>
  </si>
  <si>
    <t>Tổ 66</t>
  </si>
  <si>
    <t>501070101</t>
  </si>
  <si>
    <t>501070102</t>
  </si>
  <si>
    <t>Tổ 09</t>
  </si>
  <si>
    <t>501070103</t>
  </si>
  <si>
    <t>Tổ 17</t>
  </si>
  <si>
    <t>501070104</t>
  </si>
  <si>
    <t>Tổ 01</t>
  </si>
  <si>
    <t>501070105</t>
  </si>
  <si>
    <t>Tổ 02</t>
  </si>
  <si>
    <t>501070106</t>
  </si>
  <si>
    <t>Tổ 03</t>
  </si>
  <si>
    <t>501070107</t>
  </si>
  <si>
    <t>Tổ 04</t>
  </si>
  <si>
    <t>501070108</t>
  </si>
  <si>
    <t>Tổ 05</t>
  </si>
  <si>
    <t>501070109</t>
  </si>
  <si>
    <t>Tổ 06</t>
  </si>
  <si>
    <t>501070110</t>
  </si>
  <si>
    <t>Tổ 07</t>
  </si>
  <si>
    <t>501070111</t>
  </si>
  <si>
    <t>Tổ 08</t>
  </si>
  <si>
    <t>501070112</t>
  </si>
  <si>
    <t>Tổ 10</t>
  </si>
  <si>
    <t>501070113</t>
  </si>
  <si>
    <t>Tổ 11</t>
  </si>
  <si>
    <t>501070114</t>
  </si>
  <si>
    <t>Tổ 12</t>
  </si>
  <si>
    <t>501070115</t>
  </si>
  <si>
    <t>Tổ 13</t>
  </si>
  <si>
    <t>501070116</t>
  </si>
  <si>
    <t>Tổ 14</t>
  </si>
  <si>
    <t>501070117</t>
  </si>
  <si>
    <t>Tổ 15</t>
  </si>
  <si>
    <t>501070118</t>
  </si>
  <si>
    <t>Tổ 16</t>
  </si>
  <si>
    <t>501070119</t>
  </si>
  <si>
    <t>Tổ 18</t>
  </si>
  <si>
    <t>501070120</t>
  </si>
  <si>
    <t>Tổ 19</t>
  </si>
  <si>
    <t>501070121</t>
  </si>
  <si>
    <t>Tổ 20</t>
  </si>
  <si>
    <t>501070122</t>
  </si>
  <si>
    <t>Tổ 21</t>
  </si>
  <si>
    <t>501070123</t>
  </si>
  <si>
    <t>Tổ 22</t>
  </si>
  <si>
    <t>501070124</t>
  </si>
  <si>
    <t>Tổ 23</t>
  </si>
  <si>
    <t>501070125</t>
  </si>
  <si>
    <t>Tổ 24</t>
  </si>
  <si>
    <t>501070126</t>
  </si>
  <si>
    <t>Tổ 25</t>
  </si>
  <si>
    <t>501070127</t>
  </si>
  <si>
    <t>Tổ 26</t>
  </si>
  <si>
    <t>501070128</t>
  </si>
  <si>
    <t>Tổ 30</t>
  </si>
  <si>
    <t>501070129</t>
  </si>
  <si>
    <t>Tổ 28</t>
  </si>
  <si>
    <t>501070130</t>
  </si>
  <si>
    <t>Tổ 27</t>
  </si>
  <si>
    <t>501070131</t>
  </si>
  <si>
    <t>Tổ 29</t>
  </si>
  <si>
    <t>501070132</t>
  </si>
  <si>
    <t>Tổ 31</t>
  </si>
  <si>
    <t>501070133</t>
  </si>
  <si>
    <t>Tổ 32</t>
  </si>
  <si>
    <t>501070134</t>
  </si>
  <si>
    <t>Tổ 33</t>
  </si>
  <si>
    <t>501070135</t>
  </si>
  <si>
    <t>Tổ 34</t>
  </si>
  <si>
    <t>501070136</t>
  </si>
  <si>
    <t>Tổ 35</t>
  </si>
  <si>
    <t>501070137</t>
  </si>
  <si>
    <t>Tổ 36</t>
  </si>
  <si>
    <t>501070138</t>
  </si>
  <si>
    <t>Tổ 37</t>
  </si>
  <si>
    <t>501070139</t>
  </si>
  <si>
    <t>Tổ 38</t>
  </si>
  <si>
    <t>501070140</t>
  </si>
  <si>
    <t>Tổ 39</t>
  </si>
  <si>
    <t>501070141</t>
  </si>
  <si>
    <t>Tổ 41</t>
  </si>
  <si>
    <t>501070142</t>
  </si>
  <si>
    <t>Tổ 42</t>
  </si>
  <si>
    <t>501070143</t>
  </si>
  <si>
    <t>Tổ 43</t>
  </si>
  <si>
    <t>501070144</t>
  </si>
  <si>
    <t>Tổ 44</t>
  </si>
  <si>
    <t>501070145</t>
  </si>
  <si>
    <t>Tổ 45</t>
  </si>
  <si>
    <t>501070146</t>
  </si>
  <si>
    <t>Tổ 46</t>
  </si>
  <si>
    <t>501070147</t>
  </si>
  <si>
    <t>Tổ 47</t>
  </si>
  <si>
    <t>501070148</t>
  </si>
  <si>
    <t>Tổ 48</t>
  </si>
  <si>
    <t>501070149</t>
  </si>
  <si>
    <t>Tổ 49</t>
  </si>
  <si>
    <t>50107014A</t>
  </si>
  <si>
    <t>Tổ 50</t>
  </si>
  <si>
    <t>50107014B</t>
  </si>
  <si>
    <t>Tổ 51</t>
  </si>
  <si>
    <t>50107014C</t>
  </si>
  <si>
    <t>Tổ 52</t>
  </si>
  <si>
    <t>50107014D</t>
  </si>
  <si>
    <t>Tổ 53</t>
  </si>
  <si>
    <t>50107014E</t>
  </si>
  <si>
    <t>Tổ 54</t>
  </si>
  <si>
    <t>50107014F</t>
  </si>
  <si>
    <t>Tổ 55</t>
  </si>
  <si>
    <t>50107014G</t>
  </si>
  <si>
    <t>Tổ 56</t>
  </si>
  <si>
    <t>50107014H</t>
  </si>
  <si>
    <t>Tổ 57</t>
  </si>
  <si>
    <t>50107014I</t>
  </si>
  <si>
    <t>Tổ 58</t>
  </si>
  <si>
    <t>50107014J</t>
  </si>
  <si>
    <t>Tổ 59</t>
  </si>
  <si>
    <t>50107014K</t>
  </si>
  <si>
    <t>Tổ 60</t>
  </si>
  <si>
    <t>50107014L</t>
  </si>
  <si>
    <t>Tổ 61</t>
  </si>
  <si>
    <t>50107014M</t>
  </si>
  <si>
    <t>Tổ 62</t>
  </si>
  <si>
    <t>50107014N</t>
  </si>
  <si>
    <t>Tổ 63</t>
  </si>
  <si>
    <t>50107014O</t>
  </si>
  <si>
    <t>Tổ 64</t>
  </si>
  <si>
    <t>50107014P</t>
  </si>
  <si>
    <t>50107014Q</t>
  </si>
  <si>
    <t>50107014R</t>
  </si>
  <si>
    <t>Tổ 67</t>
  </si>
  <si>
    <t>50107014S</t>
  </si>
  <si>
    <t>Tổ 68</t>
  </si>
  <si>
    <t>50107014T</t>
  </si>
  <si>
    <t>Tổ 69</t>
  </si>
  <si>
    <t>50107014U</t>
  </si>
  <si>
    <t>Tổ 70</t>
  </si>
  <si>
    <t>50107014V</t>
  </si>
  <si>
    <t>Tổ 71</t>
  </si>
  <si>
    <t>50107014W</t>
  </si>
  <si>
    <t>Tổ 72</t>
  </si>
  <si>
    <t>50107014X</t>
  </si>
  <si>
    <t>Tổ 73</t>
  </si>
  <si>
    <t>50107014Y</t>
  </si>
  <si>
    <t>Tổ 74</t>
  </si>
  <si>
    <t>50107014Z</t>
  </si>
  <si>
    <t>Tổ 75</t>
  </si>
  <si>
    <t>501070150</t>
  </si>
  <si>
    <t>Tổ 76</t>
  </si>
  <si>
    <t>501070151</t>
  </si>
  <si>
    <t>Tổ 77</t>
  </si>
  <si>
    <t>501070152</t>
  </si>
  <si>
    <t>Tổ 78</t>
  </si>
  <si>
    <t>501070153</t>
  </si>
  <si>
    <t>Tổ 79</t>
  </si>
  <si>
    <t>501070154</t>
  </si>
  <si>
    <t>Tổ 80</t>
  </si>
  <si>
    <t>501070155</t>
  </si>
  <si>
    <t>Tổ 81</t>
  </si>
  <si>
    <t>501070156</t>
  </si>
  <si>
    <t>Tổ 82</t>
  </si>
  <si>
    <t>501070157</t>
  </si>
  <si>
    <t>Tổ 83</t>
  </si>
  <si>
    <t>501070158</t>
  </si>
  <si>
    <t>Tổ 84</t>
  </si>
  <si>
    <t>501070159</t>
  </si>
  <si>
    <t>Tổ 85</t>
  </si>
  <si>
    <t>50107015A</t>
  </si>
  <si>
    <t>Tổ 86</t>
  </si>
  <si>
    <t>50107015B</t>
  </si>
  <si>
    <t>Tổ 87</t>
  </si>
  <si>
    <t>50107015C</t>
  </si>
  <si>
    <t>Tổ 88</t>
  </si>
  <si>
    <t>50107015D</t>
  </si>
  <si>
    <t>Tổ 89</t>
  </si>
  <si>
    <t>50107015E</t>
  </si>
  <si>
    <t>Tổ 90</t>
  </si>
  <si>
    <t>50107015F</t>
  </si>
  <si>
    <t>Tổ 91</t>
  </si>
  <si>
    <t>50107015G</t>
  </si>
  <si>
    <t>Tổ 92</t>
  </si>
  <si>
    <t>50107015H</t>
  </si>
  <si>
    <t>Tổ 93</t>
  </si>
  <si>
    <t>50107015I</t>
  </si>
  <si>
    <t>Tổ 94</t>
  </si>
  <si>
    <t>50107015J</t>
  </si>
  <si>
    <t>Tổ 95</t>
  </si>
  <si>
    <t>50107015K</t>
  </si>
  <si>
    <t>Tổ 96</t>
  </si>
  <si>
    <t>50107015L</t>
  </si>
  <si>
    <t>Tổ 97</t>
  </si>
  <si>
    <t>50107015M</t>
  </si>
  <si>
    <t>Tổ 98</t>
  </si>
  <si>
    <t>50107015N</t>
  </si>
  <si>
    <t>Tổ 99</t>
  </si>
  <si>
    <t>50107015O</t>
  </si>
  <si>
    <t>Tổ 100</t>
  </si>
  <si>
    <t>50107015P</t>
  </si>
  <si>
    <t>Tổ 40</t>
  </si>
  <si>
    <t>000</t>
  </si>
  <si>
    <t>Chưa xác định</t>
  </si>
  <si>
    <t>An Dương Vương</t>
  </si>
  <si>
    <t>An Thượng 1</t>
  </si>
  <si>
    <t>An Thượng 2</t>
  </si>
  <si>
    <t>An Thượng 3</t>
  </si>
  <si>
    <t>An Thượng 4</t>
  </si>
  <si>
    <t>An Thượng 5</t>
  </si>
  <si>
    <t>An Thượng 6</t>
  </si>
  <si>
    <t>An Thượng 7</t>
  </si>
  <si>
    <t>An Thượng 8</t>
  </si>
  <si>
    <t>An Thượng 9</t>
  </si>
  <si>
    <t>An Thượng 10</t>
  </si>
  <si>
    <t>An Thượng 11</t>
  </si>
  <si>
    <t>013</t>
  </si>
  <si>
    <t>An Thượng 12</t>
  </si>
  <si>
    <t>014</t>
  </si>
  <si>
    <t>An Thượng 14</t>
  </si>
  <si>
    <t>015</t>
  </si>
  <si>
    <t>An Thượng 15</t>
  </si>
  <si>
    <t>016</t>
  </si>
  <si>
    <t>An Thượng 16</t>
  </si>
  <si>
    <t>017</t>
  </si>
  <si>
    <t>An Thượng 17</t>
  </si>
  <si>
    <t>018</t>
  </si>
  <si>
    <t>An Thượng 18</t>
  </si>
  <si>
    <t>019</t>
  </si>
  <si>
    <t>An Thượng 19</t>
  </si>
  <si>
    <t>020</t>
  </si>
  <si>
    <t>Bà Huyện Thanh Quan</t>
  </si>
  <si>
    <t>021</t>
  </si>
  <si>
    <t>Châu Thị Vĩnh Tế</t>
  </si>
  <si>
    <t>022</t>
  </si>
  <si>
    <t>Chế Lan Viên</t>
  </si>
  <si>
    <t>023</t>
  </si>
  <si>
    <t>Chương Dương</t>
  </si>
  <si>
    <t>024</t>
  </si>
  <si>
    <t>Dương Khuê</t>
  </si>
  <si>
    <t>025</t>
  </si>
  <si>
    <t>Đa Mặn 1</t>
  </si>
  <si>
    <t>026</t>
  </si>
  <si>
    <t>Đa Mặn 2</t>
  </si>
  <si>
    <t>027</t>
  </si>
  <si>
    <t>Đa Mặn 3</t>
  </si>
  <si>
    <t>028</t>
  </si>
  <si>
    <t>Đa Mặn 4</t>
  </si>
  <si>
    <t>029</t>
  </si>
  <si>
    <t>Đa Mặn 5</t>
  </si>
  <si>
    <t>030</t>
  </si>
  <si>
    <t>Đa Mặn 6</t>
  </si>
  <si>
    <t>031</t>
  </si>
  <si>
    <t>Đa Mặn 7</t>
  </si>
  <si>
    <t>032</t>
  </si>
  <si>
    <t>Hàm Tử</t>
  </si>
  <si>
    <t>033</t>
  </si>
  <si>
    <t>Hoài Thanh</t>
  </si>
  <si>
    <t>034</t>
  </si>
  <si>
    <t>Hoàng Kế Viêm</t>
  </si>
  <si>
    <t>035</t>
  </si>
  <si>
    <t>Hồ Huân Nghiệp</t>
  </si>
  <si>
    <t>036</t>
  </si>
  <si>
    <t>Hồ Xuân Hương</t>
  </si>
  <si>
    <t>037</t>
  </si>
  <si>
    <t>Lê Văn Hưu</t>
  </si>
  <si>
    <t>038</t>
  </si>
  <si>
    <t>Mỹ An 1</t>
  </si>
  <si>
    <t>039</t>
  </si>
  <si>
    <t>Mỹ An 2</t>
  </si>
  <si>
    <t>040</t>
  </si>
  <si>
    <t>Mỹ An 3</t>
  </si>
  <si>
    <t>041</t>
  </si>
  <si>
    <t>Mỹ An 4</t>
  </si>
  <si>
    <t>042</t>
  </si>
  <si>
    <t>Mỹ An 5</t>
  </si>
  <si>
    <t>043</t>
  </si>
  <si>
    <t>Mỹ An 6</t>
  </si>
  <si>
    <t>044</t>
  </si>
  <si>
    <t>Mỹ An 7</t>
  </si>
  <si>
    <t>045</t>
  </si>
  <si>
    <t>Mỹ An 8</t>
  </si>
  <si>
    <t>046</t>
  </si>
  <si>
    <t>Mỹ An 9</t>
  </si>
  <si>
    <t>047</t>
  </si>
  <si>
    <t>Mỹ An 10</t>
  </si>
  <si>
    <t>048</t>
  </si>
  <si>
    <t>Mỹ An 11</t>
  </si>
  <si>
    <t>049</t>
  </si>
  <si>
    <t>Mỹ An 12</t>
  </si>
  <si>
    <t>050</t>
  </si>
  <si>
    <t>Mỹ An 14</t>
  </si>
  <si>
    <t>051</t>
  </si>
  <si>
    <t>Mỹ An 15</t>
  </si>
  <si>
    <t>052</t>
  </si>
  <si>
    <t>Mỹ An 16</t>
  </si>
  <si>
    <t>053</t>
  </si>
  <si>
    <t>Mỹ An 17</t>
  </si>
  <si>
    <t>054</t>
  </si>
  <si>
    <t>Mỹ An 18</t>
  </si>
  <si>
    <t>055</t>
  </si>
  <si>
    <t>Mỹ An 19</t>
  </si>
  <si>
    <t>056</t>
  </si>
  <si>
    <t>Mỹ An 20</t>
  </si>
  <si>
    <t>057</t>
  </si>
  <si>
    <t>Mỹ An 21</t>
  </si>
  <si>
    <t>058</t>
  </si>
  <si>
    <t>Mỹ An 22</t>
  </si>
  <si>
    <t>059</t>
  </si>
  <si>
    <t>Mỹ An 23</t>
  </si>
  <si>
    <t>060</t>
  </si>
  <si>
    <t>Mỹ An 24</t>
  </si>
  <si>
    <t>061</t>
  </si>
  <si>
    <t>Mỹ An 25</t>
  </si>
  <si>
    <t>062</t>
  </si>
  <si>
    <t>Ngô Thì Sĩ</t>
  </si>
  <si>
    <t>063</t>
  </si>
  <si>
    <t>Ngũ Hành Sơn</t>
  </si>
  <si>
    <t>064</t>
  </si>
  <si>
    <t>Nguyễn Tư Giản</t>
  </si>
  <si>
    <t>065</t>
  </si>
  <si>
    <t>Nguyễn Văn Thoại</t>
  </si>
  <si>
    <t>066</t>
  </si>
  <si>
    <t>Nguyễn Văn Trỗi</t>
  </si>
  <si>
    <t>067</t>
  </si>
  <si>
    <t>Phạm Hữu Kính</t>
  </si>
  <si>
    <t>068</t>
  </si>
  <si>
    <t>Phan Hành Sơn</t>
  </si>
  <si>
    <t>069</t>
  </si>
  <si>
    <t>Phan Thúc Duyện</t>
  </si>
  <si>
    <t>070</t>
  </si>
  <si>
    <t>Phan Tứ</t>
  </si>
  <si>
    <t>071</t>
  </si>
  <si>
    <t>Tôn Thất Thiệp</t>
  </si>
  <si>
    <t>072</t>
  </si>
  <si>
    <t>Trần Khánh Dư</t>
  </si>
  <si>
    <t>073</t>
  </si>
  <si>
    <t>Trần Thị Lý</t>
  </si>
  <si>
    <t>074</t>
  </si>
  <si>
    <t>Trần Văn Dư</t>
  </si>
  <si>
    <t>075</t>
  </si>
  <si>
    <t>Võ Như Hưng</t>
  </si>
  <si>
    <t>076</t>
  </si>
  <si>
    <t>Đường Q.hoạch MA-KM</t>
  </si>
  <si>
    <t>077</t>
  </si>
  <si>
    <t>Đất ĐT-Vị trí 2</t>
  </si>
  <si>
    <t>078</t>
  </si>
  <si>
    <t>Đất ĐT-Vị trí 3</t>
  </si>
  <si>
    <t>079</t>
  </si>
  <si>
    <t>Đất ĐT-Vị trí 4</t>
  </si>
  <si>
    <t>080</t>
  </si>
  <si>
    <t>Đất ĐT-Vị trí 5</t>
  </si>
  <si>
    <t>081</t>
  </si>
  <si>
    <t>Bùi Tá Hán</t>
  </si>
  <si>
    <t>082</t>
  </si>
  <si>
    <t>Hoàng Trọng Mậu</t>
  </si>
  <si>
    <t>083</t>
  </si>
  <si>
    <t>Hoàng Văn Hòe</t>
  </si>
  <si>
    <t>084</t>
  </si>
  <si>
    <t>K20</t>
  </si>
  <si>
    <t>085</t>
  </si>
  <si>
    <t>Lê Văn Tâm</t>
  </si>
  <si>
    <t>086</t>
  </si>
  <si>
    <t>Nguyễn Đình Chiểu</t>
  </si>
  <si>
    <t>087</t>
  </si>
  <si>
    <t>Nguyễn Đình Trân</t>
  </si>
  <si>
    <t>088</t>
  </si>
  <si>
    <t>Nguyễn Khắc Viện</t>
  </si>
  <si>
    <t>089</t>
  </si>
  <si>
    <t>Trần Hoành</t>
  </si>
  <si>
    <t>090</t>
  </si>
  <si>
    <t>Trương Văn Hiến</t>
  </si>
  <si>
    <t>091</t>
  </si>
  <si>
    <t>Vũ Duy Đoán</t>
  </si>
  <si>
    <t>092</t>
  </si>
  <si>
    <t>Yersin - từ: đầu - đến: cuối</t>
  </si>
  <si>
    <t>093</t>
  </si>
  <si>
    <t>Trường Sa -từ: Từ Nguyễn Công Trứ - đến: đến Hồ Xuân Hương</t>
  </si>
  <si>
    <t>094</t>
  </si>
  <si>
    <t>Lê Văn Hiến</t>
  </si>
  <si>
    <t>095</t>
  </si>
  <si>
    <t>An Nông</t>
  </si>
  <si>
    <t>096</t>
  </si>
  <si>
    <t>ấp Bắc</t>
  </si>
  <si>
    <t>097</t>
  </si>
  <si>
    <t>Bà Bang Nhãn</t>
  </si>
  <si>
    <t>098</t>
  </si>
  <si>
    <t>Bình Giã</t>
  </si>
  <si>
    <t>Bùi Thế Mỹ</t>
  </si>
  <si>
    <t>100</t>
  </si>
  <si>
    <t>Các đường còn lại từ Lê Văn Hiến đi Sơn Thủy</t>
  </si>
  <si>
    <t>1000</t>
  </si>
  <si>
    <t>Đa Mặn Đông 1</t>
  </si>
  <si>
    <t>1001</t>
  </si>
  <si>
    <t>Đa Mặn Đông 2</t>
  </si>
  <si>
    <t>1002</t>
  </si>
  <si>
    <t>Đa Mặn Đông 3</t>
  </si>
  <si>
    <t>1003</t>
  </si>
  <si>
    <t>Đa Mặn Đông 4</t>
  </si>
  <si>
    <t>1004</t>
  </si>
  <si>
    <t>Khuê Mỹ Đông 14</t>
  </si>
  <si>
    <t>1005</t>
  </si>
  <si>
    <t>Khuê Mỹ Đông 7</t>
  </si>
  <si>
    <t>1006</t>
  </si>
  <si>
    <t>Thích Phước Huệ</t>
  </si>
  <si>
    <t>1007</t>
  </si>
  <si>
    <t>Nguyễn Trọng Hợp</t>
  </si>
  <si>
    <t>1008</t>
  </si>
  <si>
    <t>Khuê Mỹ Đông 10</t>
  </si>
  <si>
    <t>1009</t>
  </si>
  <si>
    <t>Khuê Mỹ Đông 11</t>
  </si>
  <si>
    <t>101</t>
  </si>
  <si>
    <t>Chu Cẩm Phong</t>
  </si>
  <si>
    <t>1010</t>
  </si>
  <si>
    <t>Khuê Mỹ Đông 12</t>
  </si>
  <si>
    <t>1011</t>
  </si>
  <si>
    <t>Khuê Mỹ Đông 15</t>
  </si>
  <si>
    <t>1012</t>
  </si>
  <si>
    <t>Khuê Mỹ Đông 8</t>
  </si>
  <si>
    <t>1013</t>
  </si>
  <si>
    <t>Khuê Mỹ Đông 9</t>
  </si>
  <si>
    <t>1014</t>
  </si>
  <si>
    <t>An Bắc 1</t>
  </si>
  <si>
    <t>1015</t>
  </si>
  <si>
    <t>An Bắc 2</t>
  </si>
  <si>
    <t>1016</t>
  </si>
  <si>
    <t>An Bắc 3</t>
  </si>
  <si>
    <t>1017</t>
  </si>
  <si>
    <t>An Bắc 4</t>
  </si>
  <si>
    <t>1018</t>
  </si>
  <si>
    <t>An Bắc 5</t>
  </si>
  <si>
    <t>1019</t>
  </si>
  <si>
    <t>102</t>
  </si>
  <si>
    <t>Chu Lai</t>
  </si>
  <si>
    <t>1020</t>
  </si>
  <si>
    <t>1021</t>
  </si>
  <si>
    <t>An Tư Công Chúa</t>
  </si>
  <si>
    <t>1022</t>
  </si>
  <si>
    <t>1023</t>
  </si>
  <si>
    <t>1024</t>
  </si>
  <si>
    <t>1025</t>
  </si>
  <si>
    <t>1026</t>
  </si>
  <si>
    <t>1027</t>
  </si>
  <si>
    <t>1028</t>
  </si>
  <si>
    <t>1029</t>
  </si>
  <si>
    <t>103</t>
  </si>
  <si>
    <t>Đặng Thái Thân</t>
  </si>
  <si>
    <t>1030</t>
  </si>
  <si>
    <t>1031</t>
  </si>
  <si>
    <t>1032</t>
  </si>
  <si>
    <t>1033</t>
  </si>
  <si>
    <t>1034</t>
  </si>
  <si>
    <t>1035</t>
  </si>
  <si>
    <t>1036</t>
  </si>
  <si>
    <t>1037</t>
  </si>
  <si>
    <t>1038</t>
  </si>
  <si>
    <t>1039</t>
  </si>
  <si>
    <t>104</t>
  </si>
  <si>
    <t>Đông Hải 1</t>
  </si>
  <si>
    <t>1040</t>
  </si>
  <si>
    <t>An Thượng 20</t>
  </si>
  <si>
    <t>1041</t>
  </si>
  <si>
    <t>An Thượng 21</t>
  </si>
  <si>
    <t>1042</t>
  </si>
  <si>
    <t>An Thượng 22</t>
  </si>
  <si>
    <t>1043</t>
  </si>
  <si>
    <t>An Thượng 23</t>
  </si>
  <si>
    <t>1044</t>
  </si>
  <si>
    <t>An Thượng 24</t>
  </si>
  <si>
    <t>1045</t>
  </si>
  <si>
    <t>An Thượng 26</t>
  </si>
  <si>
    <t>1046</t>
  </si>
  <si>
    <t>An Thượng 27</t>
  </si>
  <si>
    <t>1047</t>
  </si>
  <si>
    <t>An Thượng 28</t>
  </si>
  <si>
    <t>1048</t>
  </si>
  <si>
    <t>An Thượng 29</t>
  </si>
  <si>
    <t>1049</t>
  </si>
  <si>
    <t>An Thượng 30</t>
  </si>
  <si>
    <t>105</t>
  </si>
  <si>
    <t>Đông Hải 2</t>
  </si>
  <si>
    <t>1050</t>
  </si>
  <si>
    <t>An Thượng 31</t>
  </si>
  <si>
    <t>1051</t>
  </si>
  <si>
    <t>An Thượng 32</t>
  </si>
  <si>
    <t>1052</t>
  </si>
  <si>
    <t>An Thượng 33</t>
  </si>
  <si>
    <t>1053</t>
  </si>
  <si>
    <t>An Thượng 34</t>
  </si>
  <si>
    <t>1054</t>
  </si>
  <si>
    <t>An Thượng 35</t>
  </si>
  <si>
    <t>1055</t>
  </si>
  <si>
    <t>An Thượng 36</t>
  </si>
  <si>
    <t>1056</t>
  </si>
  <si>
    <t>An Thượng 37</t>
  </si>
  <si>
    <t>1057</t>
  </si>
  <si>
    <t>An Thượng 38</t>
  </si>
  <si>
    <t>1058</t>
  </si>
  <si>
    <t>An Thượng 39</t>
  </si>
  <si>
    <t>1059</t>
  </si>
  <si>
    <t>An Thượng 40</t>
  </si>
  <si>
    <t>106</t>
  </si>
  <si>
    <t>Đông Hải 3</t>
  </si>
  <si>
    <t>1060</t>
  </si>
  <si>
    <t>Anh Thơ</t>
  </si>
  <si>
    <t>1061</t>
  </si>
  <si>
    <t>Ấp Bắc</t>
  </si>
  <si>
    <t>1062</t>
  </si>
  <si>
    <t>1063</t>
  </si>
  <si>
    <t>Bá Giáng 1</t>
  </si>
  <si>
    <t>1064</t>
  </si>
  <si>
    <t>Bá Giáng 2</t>
  </si>
  <si>
    <t>1065</t>
  </si>
  <si>
    <t>Bá Giáng 3</t>
  </si>
  <si>
    <t>1066</t>
  </si>
  <si>
    <t>Bá Giáng 4</t>
  </si>
  <si>
    <t>1067</t>
  </si>
  <si>
    <t>Bá Giáng 5</t>
  </si>
  <si>
    <t>1068</t>
  </si>
  <si>
    <t>Bá Giáng 6</t>
  </si>
  <si>
    <t>1069</t>
  </si>
  <si>
    <t>Bá Giáng 7</t>
  </si>
  <si>
    <t>107</t>
  </si>
  <si>
    <t>Đông Hải 4</t>
  </si>
  <si>
    <t>1070</t>
  </si>
  <si>
    <t>Bá Giáng 8</t>
  </si>
  <si>
    <t>1071</t>
  </si>
  <si>
    <t>Bá Giáng 9</t>
  </si>
  <si>
    <t>1072</t>
  </si>
  <si>
    <t>Bá Giáng 10</t>
  </si>
  <si>
    <t>1073</t>
  </si>
  <si>
    <t>Bá Giáng 11</t>
  </si>
  <si>
    <t>1074</t>
  </si>
  <si>
    <t>Bá Giáng 12</t>
  </si>
  <si>
    <t>1075</t>
  </si>
  <si>
    <t>Bá Giáng 14</t>
  </si>
  <si>
    <t>1076</t>
  </si>
  <si>
    <t>1077</t>
  </si>
  <si>
    <t>Bát Nàn Công Chúa</t>
  </si>
  <si>
    <t>1078</t>
  </si>
  <si>
    <t>1079</t>
  </si>
  <si>
    <t>Bình Kỳ (từ Mai Đăng Chơn đến cầu Quốc)</t>
  </si>
  <si>
    <t>108</t>
  </si>
  <si>
    <t>Đông Hải 5</t>
  </si>
  <si>
    <t>1080</t>
  </si>
  <si>
    <t>Bùi Bỉnh Uyên</t>
  </si>
  <si>
    <t>1081</t>
  </si>
  <si>
    <t>1082</t>
  </si>
  <si>
    <t>1083</t>
  </si>
  <si>
    <t>Cao Hồng Lãnh</t>
  </si>
  <si>
    <t>1084</t>
  </si>
  <si>
    <t>Cao Sơn 1</t>
  </si>
  <si>
    <t>1085</t>
  </si>
  <si>
    <t>Cao Sơn 2</t>
  </si>
  <si>
    <t>1086</t>
  </si>
  <si>
    <t>Cao Sơn 3</t>
  </si>
  <si>
    <t>1087</t>
  </si>
  <si>
    <t>Cao Sơn 4</t>
  </si>
  <si>
    <t>1088</t>
  </si>
  <si>
    <t>Cao Sơn 5</t>
  </si>
  <si>
    <t>1089</t>
  </si>
  <si>
    <t>Cao Sơn 6</t>
  </si>
  <si>
    <t>109</t>
  </si>
  <si>
    <t>Đông Hải 6</t>
  </si>
  <si>
    <t>1090</t>
  </si>
  <si>
    <t>Cao Sơn 7</t>
  </si>
  <si>
    <t>1091</t>
  </si>
  <si>
    <t>Cao Sơn 8</t>
  </si>
  <si>
    <t>1092</t>
  </si>
  <si>
    <t>1093</t>
  </si>
  <si>
    <t>1094</t>
  </si>
  <si>
    <t>1095</t>
  </si>
  <si>
    <t>1096</t>
  </si>
  <si>
    <t>1097</t>
  </si>
  <si>
    <t>Doãn Kế Thiện</t>
  </si>
  <si>
    <t>1098</t>
  </si>
  <si>
    <t>Doãn Uẩn</t>
  </si>
  <si>
    <t>1099</t>
  </si>
  <si>
    <t>Dương Bạch Mai</t>
  </si>
  <si>
    <t>110</t>
  </si>
  <si>
    <t>Đông Hải 7</t>
  </si>
  <si>
    <t>1100</t>
  </si>
  <si>
    <t>1101</t>
  </si>
  <si>
    <t>Dương Tôn Hải</t>
  </si>
  <si>
    <t>1102</t>
  </si>
  <si>
    <t>Dương Tụ Quán</t>
  </si>
  <si>
    <t>1103</t>
  </si>
  <si>
    <t>Dương Tử Giang</t>
  </si>
  <si>
    <t>1104</t>
  </si>
  <si>
    <t>Dương Thị Xuân Quý</t>
  </si>
  <si>
    <t>1105</t>
  </si>
  <si>
    <t>1106</t>
  </si>
  <si>
    <t>1107</t>
  </si>
  <si>
    <t>1108</t>
  </si>
  <si>
    <t>1109</t>
  </si>
  <si>
    <t>111</t>
  </si>
  <si>
    <t>Đông Hải 8</t>
  </si>
  <si>
    <t>1110</t>
  </si>
  <si>
    <t>1111</t>
  </si>
  <si>
    <t>1112</t>
  </si>
  <si>
    <t>Đa Mặn 8</t>
  </si>
  <si>
    <t>1113</t>
  </si>
  <si>
    <t>Đa Mặn 9</t>
  </si>
  <si>
    <t>1114</t>
  </si>
  <si>
    <t>Đa Mặn 10</t>
  </si>
  <si>
    <t>1115</t>
  </si>
  <si>
    <t>Đa Mặn 11</t>
  </si>
  <si>
    <t>1116</t>
  </si>
  <si>
    <t>Đa Mặn 12</t>
  </si>
  <si>
    <t>1117</t>
  </si>
  <si>
    <t>Đa Mặn 14</t>
  </si>
  <si>
    <t>1118</t>
  </si>
  <si>
    <t>1119</t>
  </si>
  <si>
    <t>112</t>
  </si>
  <si>
    <t>Đông Hải 9</t>
  </si>
  <si>
    <t>1120</t>
  </si>
  <si>
    <t>1121</t>
  </si>
  <si>
    <t>1122</t>
  </si>
  <si>
    <t>Đa Phước 1</t>
  </si>
  <si>
    <t>1123</t>
  </si>
  <si>
    <t>Đa Phước 2</t>
  </si>
  <si>
    <t>1124</t>
  </si>
  <si>
    <t>Đa Phước 3</t>
  </si>
  <si>
    <t>1125</t>
  </si>
  <si>
    <t>Đa Phước 4</t>
  </si>
  <si>
    <t>1126</t>
  </si>
  <si>
    <t>Đa Phước 5</t>
  </si>
  <si>
    <t>1127</t>
  </si>
  <si>
    <t>Đa Phước 6</t>
  </si>
  <si>
    <t>1128</t>
  </si>
  <si>
    <t>Đa Phước 7</t>
  </si>
  <si>
    <t>1129</t>
  </si>
  <si>
    <t>Đa Phước 8</t>
  </si>
  <si>
    <t>113</t>
  </si>
  <si>
    <t>Đông Hải 10</t>
  </si>
  <si>
    <t>1130</t>
  </si>
  <si>
    <t>Đa Phước 9</t>
  </si>
  <si>
    <t>1131</t>
  </si>
  <si>
    <t>Đa Phước 10</t>
  </si>
  <si>
    <t>1132</t>
  </si>
  <si>
    <t>Đại An 1</t>
  </si>
  <si>
    <t>1133</t>
  </si>
  <si>
    <t>Đại An 2</t>
  </si>
  <si>
    <t>1134</t>
  </si>
  <si>
    <t>Đại An 3</t>
  </si>
  <si>
    <t>1135</t>
  </si>
  <si>
    <t>Đại An 4</t>
  </si>
  <si>
    <t>1136</t>
  </si>
  <si>
    <t>Đại An 5</t>
  </si>
  <si>
    <t>1137</t>
  </si>
  <si>
    <t>Đào Duy Tùng</t>
  </si>
  <si>
    <t>1138</t>
  </si>
  <si>
    <t>Đặng Đoàn Bằng</t>
  </si>
  <si>
    <t>1139</t>
  </si>
  <si>
    <t>114</t>
  </si>
  <si>
    <t>Đông Hải 11</t>
  </si>
  <si>
    <t>1140</t>
  </si>
  <si>
    <t>Đặng Văn Bá</t>
  </si>
  <si>
    <t>1141</t>
  </si>
  <si>
    <t>Đặng Xuân Thiều</t>
  </si>
  <si>
    <t>1142</t>
  </si>
  <si>
    <t>Đinh Gia Khánh</t>
  </si>
  <si>
    <t>1143</t>
  </si>
  <si>
    <t>Đoàn Khuê</t>
  </si>
  <si>
    <t>1144</t>
  </si>
  <si>
    <t>Đỗ Bá</t>
  </si>
  <si>
    <t>1145</t>
  </si>
  <si>
    <t>Đỗ Bí</t>
  </si>
  <si>
    <t>1146</t>
  </si>
  <si>
    <t>1147</t>
  </si>
  <si>
    <t>1148</t>
  </si>
  <si>
    <t>1149</t>
  </si>
  <si>
    <t>115</t>
  </si>
  <si>
    <t>Đường từ chợ Hòa Hải(cũ) đến Tân Trà</t>
  </si>
  <si>
    <t>1150</t>
  </si>
  <si>
    <t>1151</t>
  </si>
  <si>
    <t>1152</t>
  </si>
  <si>
    <t>1153</t>
  </si>
  <si>
    <t>1154</t>
  </si>
  <si>
    <t>1155</t>
  </si>
  <si>
    <t>1156</t>
  </si>
  <si>
    <t>1157</t>
  </si>
  <si>
    <t>Đông Hải 12</t>
  </si>
  <si>
    <t>1158</t>
  </si>
  <si>
    <t>Đông Hải 14</t>
  </si>
  <si>
    <t>1159</t>
  </si>
  <si>
    <t>Đồng Phước Huyến</t>
  </si>
  <si>
    <t>116</t>
  </si>
  <si>
    <t>Đường từ H.T.C.Chúa đến Khu du lịch ITC (cũ)</t>
  </si>
  <si>
    <t>1160</t>
  </si>
  <si>
    <t>Đông Trà 1</t>
  </si>
  <si>
    <t>1161</t>
  </si>
  <si>
    <t>Đông Trà 2</t>
  </si>
  <si>
    <t>1162</t>
  </si>
  <si>
    <t>Đông Trà 3</t>
  </si>
  <si>
    <t>1163</t>
  </si>
  <si>
    <t>Đông Trà 4</t>
  </si>
  <si>
    <t>1164</t>
  </si>
  <si>
    <t>Đông Trà 5</t>
  </si>
  <si>
    <t>1165</t>
  </si>
  <si>
    <t>Đông Trà 6</t>
  </si>
  <si>
    <t>1166</t>
  </si>
  <si>
    <t>Đông Trà 7</t>
  </si>
  <si>
    <t>1167</t>
  </si>
  <si>
    <t>Đông Trà 8</t>
  </si>
  <si>
    <t>1168</t>
  </si>
  <si>
    <t>Giang Châu 1</t>
  </si>
  <si>
    <t>1169</t>
  </si>
  <si>
    <t>Giang Châu 2</t>
  </si>
  <si>
    <t>117</t>
  </si>
  <si>
    <t>Đường từ H.T.C.Chúa đến Nguyễn Duy Trinh</t>
  </si>
  <si>
    <t>1170</t>
  </si>
  <si>
    <t>Giang Châu 3</t>
  </si>
  <si>
    <t>1171</t>
  </si>
  <si>
    <t>Hải Triều</t>
  </si>
  <si>
    <t>1172</t>
  </si>
  <si>
    <t>1173</t>
  </si>
  <si>
    <t>Hằng Phương Nữ Sĩ</t>
  </si>
  <si>
    <t>1174</t>
  </si>
  <si>
    <t>Hòa Bình 1</t>
  </si>
  <si>
    <t>1175</t>
  </si>
  <si>
    <t>Hòa Bình 2</t>
  </si>
  <si>
    <t>1176</t>
  </si>
  <si>
    <t>Hòa Bình 3</t>
  </si>
  <si>
    <t>1177</t>
  </si>
  <si>
    <t>Hòa Bình 4</t>
  </si>
  <si>
    <t>1178</t>
  </si>
  <si>
    <t>Hòa Bình 5</t>
  </si>
  <si>
    <t>1179</t>
  </si>
  <si>
    <t>Hòa Bình 6</t>
  </si>
  <si>
    <t>118</t>
  </si>
  <si>
    <t>Đường từ Khách sạn Non Nước đến giáp Nguyễn Duy Trinh(Đông Hải 2)</t>
  </si>
  <si>
    <t>1180</t>
  </si>
  <si>
    <t>Hòa Bình 7</t>
  </si>
  <si>
    <t>1181</t>
  </si>
  <si>
    <t>Hỏa Sơn 1</t>
  </si>
  <si>
    <t>1182</t>
  </si>
  <si>
    <t>Hỏa Sơn 2</t>
  </si>
  <si>
    <t>1183</t>
  </si>
  <si>
    <t>Hỏa Sơn 3</t>
  </si>
  <si>
    <t>1184</t>
  </si>
  <si>
    <t>Hỏa Sơn 4</t>
  </si>
  <si>
    <t>1185</t>
  </si>
  <si>
    <t>Hỏa Sơn 5</t>
  </si>
  <si>
    <t>1186</t>
  </si>
  <si>
    <t>1187</t>
  </si>
  <si>
    <t>Hoàng Bật Đạt</t>
  </si>
  <si>
    <t>1188</t>
  </si>
  <si>
    <t>Hoàng Bình Chính</t>
  </si>
  <si>
    <t>1189</t>
  </si>
  <si>
    <t>Hoàng Công Chất</t>
  </si>
  <si>
    <t>119</t>
  </si>
  <si>
    <t>Đường từ Lê Văn Hiến</t>
  </si>
  <si>
    <t>1190</t>
  </si>
  <si>
    <t>1191</t>
  </si>
  <si>
    <t>Hoàng Thiều Hoa</t>
  </si>
  <si>
    <t>1192</t>
  </si>
  <si>
    <t>1193</t>
  </si>
  <si>
    <t>1194</t>
  </si>
  <si>
    <t>Hoàng Văn Lai</t>
  </si>
  <si>
    <t>1195</t>
  </si>
  <si>
    <t>1196</t>
  </si>
  <si>
    <t>1197</t>
  </si>
  <si>
    <t>Huyền Trân Công Chúa</t>
  </si>
  <si>
    <t>1198</t>
  </si>
  <si>
    <t>Huỳnh Bá Chánh</t>
  </si>
  <si>
    <t>1199</t>
  </si>
  <si>
    <t>Huỳnh Lắm</t>
  </si>
  <si>
    <t>120</t>
  </si>
  <si>
    <t>Đường từ Sơn Trà-Điện Ngọc</t>
  </si>
  <si>
    <t>1200</t>
  </si>
  <si>
    <t>Huỳnh Thị Một</t>
  </si>
  <si>
    <t>1201</t>
  </si>
  <si>
    <t>Huỳnh Văn Nghệ</t>
  </si>
  <si>
    <t>1202</t>
  </si>
  <si>
    <t>1203</t>
  </si>
  <si>
    <t>Kim Đồng</t>
  </si>
  <si>
    <t>1204</t>
  </si>
  <si>
    <t>Khái Đông 1</t>
  </si>
  <si>
    <t>1205</t>
  </si>
  <si>
    <t>Khái Đông 2</t>
  </si>
  <si>
    <t>1206</t>
  </si>
  <si>
    <t>Khái Đông 3</t>
  </si>
  <si>
    <t>1207</t>
  </si>
  <si>
    <t>Khái Đông 4</t>
  </si>
  <si>
    <t>1208</t>
  </si>
  <si>
    <t>Khái Tây 1</t>
  </si>
  <si>
    <t>1209</t>
  </si>
  <si>
    <t>Khái Tây 2</t>
  </si>
  <si>
    <t>121</t>
  </si>
  <si>
    <t>Đường từ Trần Đại Nghĩa đến trường tiểu học Lê Văn Hiến</t>
  </si>
  <si>
    <t>1210</t>
  </si>
  <si>
    <t>Khuê Bắc 1</t>
  </si>
  <si>
    <t>1211</t>
  </si>
  <si>
    <t>Khuê Bắc 2</t>
  </si>
  <si>
    <t>1212</t>
  </si>
  <si>
    <t>Khuê Bắc 3</t>
  </si>
  <si>
    <t>1213</t>
  </si>
  <si>
    <t>Khuê Đông</t>
  </si>
  <si>
    <t>1214</t>
  </si>
  <si>
    <t>Khuê Mỹ Đông 1</t>
  </si>
  <si>
    <t>1215</t>
  </si>
  <si>
    <t>Khuê Mỹ Đông 2</t>
  </si>
  <si>
    <t>1216</t>
  </si>
  <si>
    <t>Khuê Mỹ Đông 3</t>
  </si>
  <si>
    <t>1217</t>
  </si>
  <si>
    <t>Khuê Mỹ Đông 4</t>
  </si>
  <si>
    <t>1218</t>
  </si>
  <si>
    <t>Khuê Mỹ Đông 5</t>
  </si>
  <si>
    <t>1219</t>
  </si>
  <si>
    <t>Khuê Mỹ Đông 6</t>
  </si>
  <si>
    <t>122</t>
  </si>
  <si>
    <t>Đường từ Trần Đại Nghĩa đến Xóm Bàu</t>
  </si>
  <si>
    <t>1220</t>
  </si>
  <si>
    <t>1221</t>
  </si>
  <si>
    <t>1222</t>
  </si>
  <si>
    <t>1223</t>
  </si>
  <si>
    <t>1224</t>
  </si>
  <si>
    <t>1225</t>
  </si>
  <si>
    <t>1226</t>
  </si>
  <si>
    <t>1227</t>
  </si>
  <si>
    <t>1228</t>
  </si>
  <si>
    <t>Lã Xuân Oai</t>
  </si>
  <si>
    <t>1229</t>
  </si>
  <si>
    <t>Lê Đình Chinh</t>
  </si>
  <si>
    <t>123</t>
  </si>
  <si>
    <t>1230</t>
  </si>
  <si>
    <t>Lê Hữu Khánh</t>
  </si>
  <si>
    <t>1231</t>
  </si>
  <si>
    <t>Lê Hy Cát</t>
  </si>
  <si>
    <t>1232</t>
  </si>
  <si>
    <t>Lê Lộ</t>
  </si>
  <si>
    <t>1233</t>
  </si>
  <si>
    <t>Lê Như Hổ</t>
  </si>
  <si>
    <t>1234</t>
  </si>
  <si>
    <t>Lê Quang Đạo</t>
  </si>
  <si>
    <t>1235</t>
  </si>
  <si>
    <t>Lê Quát</t>
  </si>
  <si>
    <t>1236</t>
  </si>
  <si>
    <t>Lê Thành Phương</t>
  </si>
  <si>
    <t>1237</t>
  </si>
  <si>
    <t>Lê Thị Riêng</t>
  </si>
  <si>
    <t>1238</t>
  </si>
  <si>
    <t>Lê Thiện Trị</t>
  </si>
  <si>
    <t>1239</t>
  </si>
  <si>
    <t>Lê Trung Đình</t>
  </si>
  <si>
    <t>124</t>
  </si>
  <si>
    <t>1240</t>
  </si>
  <si>
    <t>1241</t>
  </si>
  <si>
    <t>1242</t>
  </si>
  <si>
    <t>1243</t>
  </si>
  <si>
    <t>Lê Văn Thủ</t>
  </si>
  <si>
    <t>1244</t>
  </si>
  <si>
    <t>Lộc Ninh</t>
  </si>
  <si>
    <t>1245</t>
  </si>
  <si>
    <t>Lương Đắc Bằng</t>
  </si>
  <si>
    <t>1246</t>
  </si>
  <si>
    <t>Lương Thúc Kỳ</t>
  </si>
  <si>
    <t>1247</t>
  </si>
  <si>
    <t>Lưu Đình Chất</t>
  </si>
  <si>
    <t>1248</t>
  </si>
  <si>
    <t>Lưu Quang Thuận</t>
  </si>
  <si>
    <t>1249</t>
  </si>
  <si>
    <t>Lưu Quang Vũ (đường Cai Lanh cũ)</t>
  </si>
  <si>
    <t>125</t>
  </si>
  <si>
    <t>1250</t>
  </si>
  <si>
    <t>Lưu Văn Lang</t>
  </si>
  <si>
    <t>1251</t>
  </si>
  <si>
    <t>Lý Văn Phức</t>
  </si>
  <si>
    <t>1252</t>
  </si>
  <si>
    <t>Mạc Cửu</t>
  </si>
  <si>
    <t>1253</t>
  </si>
  <si>
    <t>Mạc Thiên Tích</t>
  </si>
  <si>
    <t>1254</t>
  </si>
  <si>
    <t>Mai Đăng Chơn</t>
  </si>
  <si>
    <t>1255</t>
  </si>
  <si>
    <t>Mai Thúc Lân</t>
  </si>
  <si>
    <t>1256</t>
  </si>
  <si>
    <t>Minh Mạng</t>
  </si>
  <si>
    <t>1257</t>
  </si>
  <si>
    <t>Mộc Sơn 1</t>
  </si>
  <si>
    <t>1258</t>
  </si>
  <si>
    <t>Mộc Sơn 2</t>
  </si>
  <si>
    <t>1259</t>
  </si>
  <si>
    <t>Mộc Sơn 3</t>
  </si>
  <si>
    <t>126</t>
  </si>
  <si>
    <t>Khu dân cư: An Nông, Tân Trà, Đông Trà</t>
  </si>
  <si>
    <t>1260</t>
  </si>
  <si>
    <t>Mộc Sơn 4</t>
  </si>
  <si>
    <t>1261</t>
  </si>
  <si>
    <t>Mộc Sơn 5</t>
  </si>
  <si>
    <t>1262</t>
  </si>
  <si>
    <t>Mộc Sơn 6</t>
  </si>
  <si>
    <t>1263</t>
  </si>
  <si>
    <t>1264</t>
  </si>
  <si>
    <t>1265</t>
  </si>
  <si>
    <t>1266</t>
  </si>
  <si>
    <t>1267</t>
  </si>
  <si>
    <t>1268</t>
  </si>
  <si>
    <t>1269</t>
  </si>
  <si>
    <t>127</t>
  </si>
  <si>
    <t>Khu dân cư: Đông Hải, Sơn Thủy</t>
  </si>
  <si>
    <t>1270</t>
  </si>
  <si>
    <t>1271</t>
  </si>
  <si>
    <t>1272</t>
  </si>
  <si>
    <t>1273</t>
  </si>
  <si>
    <t>1274</t>
  </si>
  <si>
    <t>1275</t>
  </si>
  <si>
    <t>1276</t>
  </si>
  <si>
    <t>1277</t>
  </si>
  <si>
    <t>1278</t>
  </si>
  <si>
    <t>1279</t>
  </si>
  <si>
    <t>128</t>
  </si>
  <si>
    <t>1280</t>
  </si>
  <si>
    <t>1281</t>
  </si>
  <si>
    <t>1282</t>
  </si>
  <si>
    <t>1283</t>
  </si>
  <si>
    <t>1284</t>
  </si>
  <si>
    <t>1285</t>
  </si>
  <si>
    <t>1286</t>
  </si>
  <si>
    <t>1287</t>
  </si>
  <si>
    <t>Mỹ An 26</t>
  </si>
  <si>
    <t>1288</t>
  </si>
  <si>
    <t>Mỹ Đa Đông 1</t>
  </si>
  <si>
    <t>1289</t>
  </si>
  <si>
    <t>Mỹ Đa Đông 2</t>
  </si>
  <si>
    <t>129</t>
  </si>
  <si>
    <t>1290</t>
  </si>
  <si>
    <t>Mỹ Đa Đông 3</t>
  </si>
  <si>
    <t>1291</t>
  </si>
  <si>
    <t>Mỹ Đa Đông 4</t>
  </si>
  <si>
    <t>1292</t>
  </si>
  <si>
    <t>Mỹ Đa Đông 5</t>
  </si>
  <si>
    <t>1293</t>
  </si>
  <si>
    <t>Mỹ Đa Đông 6</t>
  </si>
  <si>
    <t>1294</t>
  </si>
  <si>
    <t>Mỹ Đa Đông 7</t>
  </si>
  <si>
    <t>1295</t>
  </si>
  <si>
    <t>Mỹ Đa Đông 8</t>
  </si>
  <si>
    <t>1296</t>
  </si>
  <si>
    <t>Mỹ Đa Đông 9</t>
  </si>
  <si>
    <t>1297</t>
  </si>
  <si>
    <t>Mỹ Đa Đông 10</t>
  </si>
  <si>
    <t>1298</t>
  </si>
  <si>
    <t>Mỹ Đa Đông 11</t>
  </si>
  <si>
    <t>1299</t>
  </si>
  <si>
    <t>Mỹ Đa Đông 12</t>
  </si>
  <si>
    <t>130</t>
  </si>
  <si>
    <t>Lưu Quang Vũ</t>
  </si>
  <si>
    <t>1300</t>
  </si>
  <si>
    <t>Mỹ Đa Tây 1</t>
  </si>
  <si>
    <t>1301</t>
  </si>
  <si>
    <t>Mỹ Đa Tây 2</t>
  </si>
  <si>
    <t>1302</t>
  </si>
  <si>
    <t>Mỹ Đa Tây 3</t>
  </si>
  <si>
    <t>1303</t>
  </si>
  <si>
    <t>Mỹ Đa Tây 4</t>
  </si>
  <si>
    <t>1304</t>
  </si>
  <si>
    <t>Mỹ Đa Tây 5</t>
  </si>
  <si>
    <t>1305</t>
  </si>
  <si>
    <t>Mỹ Đa Tây 6</t>
  </si>
  <si>
    <t>1306</t>
  </si>
  <si>
    <t>Mỹ Đa Tây 7</t>
  </si>
  <si>
    <t>1307</t>
  </si>
  <si>
    <t>Mỹ Đa Tây 8</t>
  </si>
  <si>
    <t>1308</t>
  </si>
  <si>
    <t>Mỹ Đa Tây 9</t>
  </si>
  <si>
    <t>1309</t>
  </si>
  <si>
    <t>Nam Kỳ Khởi Nghĩa</t>
  </si>
  <si>
    <t>131</t>
  </si>
  <si>
    <t>1310</t>
  </si>
  <si>
    <t>Nam Thành</t>
  </si>
  <si>
    <t>1311</t>
  </si>
  <si>
    <t>Non Nước</t>
  </si>
  <si>
    <t>1312</t>
  </si>
  <si>
    <t>Nước Mặn 1</t>
  </si>
  <si>
    <t>1313</t>
  </si>
  <si>
    <t>Nước Mặn 2</t>
  </si>
  <si>
    <t>1314</t>
  </si>
  <si>
    <t>Nước Mặn 3</t>
  </si>
  <si>
    <t>1315</t>
  </si>
  <si>
    <t>Nước Mặn 4</t>
  </si>
  <si>
    <t>1316</t>
  </si>
  <si>
    <t>Nước Mặn 5</t>
  </si>
  <si>
    <t>1317</t>
  </si>
  <si>
    <t>Nước Mặn 6</t>
  </si>
  <si>
    <t>1318</t>
  </si>
  <si>
    <t>Nước Mặn 7</t>
  </si>
  <si>
    <t>1319</t>
  </si>
  <si>
    <t>Nước Mặn 8</t>
  </si>
  <si>
    <t>132</t>
  </si>
  <si>
    <t>1320</t>
  </si>
  <si>
    <t>Nghiêm Xuân Yêm</t>
  </si>
  <si>
    <t>1321</t>
  </si>
  <si>
    <t>1322</t>
  </si>
  <si>
    <t>Ngô Viết Hữu</t>
  </si>
  <si>
    <t>1323</t>
  </si>
  <si>
    <t>1324</t>
  </si>
  <si>
    <t>Nguyễn Bá Lân</t>
  </si>
  <si>
    <t>1325</t>
  </si>
  <si>
    <t>Nguyễn Bá Ngọc</t>
  </si>
  <si>
    <t>1326</t>
  </si>
  <si>
    <t>Nguyễn Cơ Thạch</t>
  </si>
  <si>
    <t>1327</t>
  </si>
  <si>
    <t>Nguyễn Cửu Vân</t>
  </si>
  <si>
    <t>1328</t>
  </si>
  <si>
    <t>Nguyễn Dục</t>
  </si>
  <si>
    <t>1329</t>
  </si>
  <si>
    <t>Nguyễn Duy Cung</t>
  </si>
  <si>
    <t>133</t>
  </si>
  <si>
    <t>Nguyễn Duy Trinh</t>
  </si>
  <si>
    <t>1330</t>
  </si>
  <si>
    <t>1331</t>
  </si>
  <si>
    <t>1332</t>
  </si>
  <si>
    <t>Nguyễn Đình Hiến</t>
  </si>
  <si>
    <t>1333</t>
  </si>
  <si>
    <t>1334</t>
  </si>
  <si>
    <t>Nguyễn Đức Thuận</t>
  </si>
  <si>
    <t>1335</t>
  </si>
  <si>
    <t>Nguyễn Hữu Cầu</t>
  </si>
  <si>
    <t>1336</t>
  </si>
  <si>
    <t>Nguyễn Hữu Hào</t>
  </si>
  <si>
    <t>1337</t>
  </si>
  <si>
    <t>1338</t>
  </si>
  <si>
    <t>Nguyễn Lữ</t>
  </si>
  <si>
    <t>1339</t>
  </si>
  <si>
    <t>Nguyễn Minh Châu</t>
  </si>
  <si>
    <t>134</t>
  </si>
  <si>
    <t>Nguyễn Phạm Tuân</t>
  </si>
  <si>
    <t>1340</t>
  </si>
  <si>
    <t>Nguyễn Nghiễm</t>
  </si>
  <si>
    <t>1341</t>
  </si>
  <si>
    <t>1342</t>
  </si>
  <si>
    <t>Nguyễn Phan Chánh</t>
  </si>
  <si>
    <t>1343</t>
  </si>
  <si>
    <t>Nguyễn Quốc Trị</t>
  </si>
  <si>
    <t>1344</t>
  </si>
  <si>
    <t>Nguyễn Quý Anh</t>
  </si>
  <si>
    <t>1345</t>
  </si>
  <si>
    <t>Nguyễn Tạo</t>
  </si>
  <si>
    <t>1346</t>
  </si>
  <si>
    <t>Nguyễn Tuyển</t>
  </si>
  <si>
    <t>1347</t>
  </si>
  <si>
    <t>1348</t>
  </si>
  <si>
    <t>Nguyễn Thần Hiến</t>
  </si>
  <si>
    <t>1349</t>
  </si>
  <si>
    <t>Nguyễn Thế Kỷ</t>
  </si>
  <si>
    <t>135</t>
  </si>
  <si>
    <t>1350</t>
  </si>
  <si>
    <t>Nguyễn Thức Đường</t>
  </si>
  <si>
    <t>1351</t>
  </si>
  <si>
    <t>Nguyễn Thức Tự</t>
  </si>
  <si>
    <t>1352</t>
  </si>
  <si>
    <t>1353</t>
  </si>
  <si>
    <t>Nguyễn Văn Hưởng</t>
  </si>
  <si>
    <t>1354</t>
  </si>
  <si>
    <t>Nguyễn Văn Nguyễn</t>
  </si>
  <si>
    <t>1355</t>
  </si>
  <si>
    <t>1356</t>
  </si>
  <si>
    <t>1357</t>
  </si>
  <si>
    <t>Nguyễn Xiển</t>
  </si>
  <si>
    <t>1358</t>
  </si>
  <si>
    <t>Phạm Đức Nam</t>
  </si>
  <si>
    <t>1359</t>
  </si>
  <si>
    <t>136</t>
  </si>
  <si>
    <t>Phạm Nổi</t>
  </si>
  <si>
    <t>1360</t>
  </si>
  <si>
    <t>Phạm Hữu Nhật</t>
  </si>
  <si>
    <t>1361</t>
  </si>
  <si>
    <t>Phạm Kiệt</t>
  </si>
  <si>
    <t>1362</t>
  </si>
  <si>
    <t>Phạm Khiêm Ích</t>
  </si>
  <si>
    <t>1363</t>
  </si>
  <si>
    <t>1364</t>
  </si>
  <si>
    <t>Phạm Như Hiền</t>
  </si>
  <si>
    <t>1365</t>
  </si>
  <si>
    <t>Phạm Tuấn Tài</t>
  </si>
  <si>
    <t>1366</t>
  </si>
  <si>
    <t>Phạm Thận Duật</t>
  </si>
  <si>
    <t>1367</t>
  </si>
  <si>
    <t>Phan Đình Thông</t>
  </si>
  <si>
    <t>1368</t>
  </si>
  <si>
    <t>1369</t>
  </si>
  <si>
    <t>Phan Liêm</t>
  </si>
  <si>
    <t>137</t>
  </si>
  <si>
    <t>1370</t>
  </si>
  <si>
    <t>Phan Tòng</t>
  </si>
  <si>
    <t>1371</t>
  </si>
  <si>
    <t>Phan Tôn</t>
  </si>
  <si>
    <t>1372</t>
  </si>
  <si>
    <t>Phan Tốn</t>
  </si>
  <si>
    <t>1373</t>
  </si>
  <si>
    <t>1374</t>
  </si>
  <si>
    <t>1375</t>
  </si>
  <si>
    <t>Quán Khái 1</t>
  </si>
  <si>
    <t>1376</t>
  </si>
  <si>
    <t>Quán Khái 2</t>
  </si>
  <si>
    <t>1377</t>
  </si>
  <si>
    <t>Quán Khái 3</t>
  </si>
  <si>
    <t>1378</t>
  </si>
  <si>
    <t>Quán Khái 4</t>
  </si>
  <si>
    <t>1379</t>
  </si>
  <si>
    <t>Quán Khái 5</t>
  </si>
  <si>
    <t>138</t>
  </si>
  <si>
    <t>1380</t>
  </si>
  <si>
    <t>Quán Khái 6</t>
  </si>
  <si>
    <t>1381</t>
  </si>
  <si>
    <t>Quán Khái 7</t>
  </si>
  <si>
    <t>1382</t>
  </si>
  <si>
    <t>Quán Khái 8</t>
  </si>
  <si>
    <t>1383</t>
  </si>
  <si>
    <t>Quán Khái 9</t>
  </si>
  <si>
    <t>1384</t>
  </si>
  <si>
    <t>Quán Khái 10</t>
  </si>
  <si>
    <t>1385</t>
  </si>
  <si>
    <t>Quán Khái 11</t>
  </si>
  <si>
    <t>1386</t>
  </si>
  <si>
    <t>Quán Khái 12</t>
  </si>
  <si>
    <t>1387</t>
  </si>
  <si>
    <t>Song Hào</t>
  </si>
  <si>
    <t>1388</t>
  </si>
  <si>
    <t>Sơn Thủy 1</t>
  </si>
  <si>
    <t>1389</t>
  </si>
  <si>
    <t>Sơn Thủy 2</t>
  </si>
  <si>
    <t>139</t>
  </si>
  <si>
    <t>Sơn Thủy - Đa Mặn</t>
  </si>
  <si>
    <t>1390</t>
  </si>
  <si>
    <t>Sơn Thủy 3</t>
  </si>
  <si>
    <t>1391</t>
  </si>
  <si>
    <t>Sơn Thủy 4</t>
  </si>
  <si>
    <t>1392</t>
  </si>
  <si>
    <t>Sơn Thủy 5</t>
  </si>
  <si>
    <t>1393</t>
  </si>
  <si>
    <t>Sơn Thủy 6</t>
  </si>
  <si>
    <t>1394</t>
  </si>
  <si>
    <t>Sơn Thủy 7</t>
  </si>
  <si>
    <t>1395</t>
  </si>
  <si>
    <t>Sơn Thủy 8</t>
  </si>
  <si>
    <t>1396</t>
  </si>
  <si>
    <t>Sơn Thủy 9</t>
  </si>
  <si>
    <t>1397</t>
  </si>
  <si>
    <t>Sơn Thủy 10</t>
  </si>
  <si>
    <t>1398</t>
  </si>
  <si>
    <t>Sơn Thủy 11</t>
  </si>
  <si>
    <t>1399</t>
  </si>
  <si>
    <t>Sơn Thủy 12</t>
  </si>
  <si>
    <t>140</t>
  </si>
  <si>
    <t>1400</t>
  </si>
  <si>
    <t>Sơn Thủy Đông 1</t>
  </si>
  <si>
    <t>1401</t>
  </si>
  <si>
    <t>Sơn Thủy Đông 2</t>
  </si>
  <si>
    <t>1402</t>
  </si>
  <si>
    <t>Sơn Thủy Đông 3</t>
  </si>
  <si>
    <t>1403</t>
  </si>
  <si>
    <t>Sơn Thủy Đông 4</t>
  </si>
  <si>
    <t>1404</t>
  </si>
  <si>
    <t>Sư Vạn Hạnh (từ Lê Văn Hiến đến Chùa Quan Thế Âm)</t>
  </si>
  <si>
    <t>1405</t>
  </si>
  <si>
    <t>Tân Lưu</t>
  </si>
  <si>
    <t>1406</t>
  </si>
  <si>
    <t>Tân Trà</t>
  </si>
  <si>
    <t>1407</t>
  </si>
  <si>
    <t>Tây Sơn</t>
  </si>
  <si>
    <t>1408</t>
  </si>
  <si>
    <t>1409</t>
  </si>
  <si>
    <t>Tùng Thiện Vương</t>
  </si>
  <si>
    <t>141</t>
  </si>
  <si>
    <t>1410</t>
  </si>
  <si>
    <t>Tuy Lý Vương</t>
  </si>
  <si>
    <t>1411</t>
  </si>
  <si>
    <t>Thái Văn A</t>
  </si>
  <si>
    <t>1412</t>
  </si>
  <si>
    <t>Thép Mới</t>
  </si>
  <si>
    <t>1413</t>
  </si>
  <si>
    <t>1414</t>
  </si>
  <si>
    <t>Thổ Sơn 1</t>
  </si>
  <si>
    <t>1415</t>
  </si>
  <si>
    <t>Thổ Sơn 2</t>
  </si>
  <si>
    <t>1416</t>
  </si>
  <si>
    <t>Thủy Sơn 1</t>
  </si>
  <si>
    <t>1417</t>
  </si>
  <si>
    <t>Thủy Sơn 2</t>
  </si>
  <si>
    <t>1418</t>
  </si>
  <si>
    <t>Thủy Sơn 3</t>
  </si>
  <si>
    <t>1419</t>
  </si>
  <si>
    <t>Thủy Sơn 4</t>
  </si>
  <si>
    <t>142</t>
  </si>
  <si>
    <t>1420</t>
  </si>
  <si>
    <t>Thủy Sơn 5</t>
  </si>
  <si>
    <t>1421</t>
  </si>
  <si>
    <t>Thủy Sơn 6</t>
  </si>
  <si>
    <t>1422</t>
  </si>
  <si>
    <t>Thượng Đức</t>
  </si>
  <si>
    <t>1423</t>
  </si>
  <si>
    <t>Trà Khê 1</t>
  </si>
  <si>
    <t>1424</t>
  </si>
  <si>
    <t>Trà Khê 2</t>
  </si>
  <si>
    <t>1425</t>
  </si>
  <si>
    <t>Trà Khê 3</t>
  </si>
  <si>
    <t>1426</t>
  </si>
  <si>
    <t>Trà Khê 4</t>
  </si>
  <si>
    <t>1427</t>
  </si>
  <si>
    <t>Trà Khê 5</t>
  </si>
  <si>
    <t>1428</t>
  </si>
  <si>
    <t>Trà Khê 6</t>
  </si>
  <si>
    <t>1429</t>
  </si>
  <si>
    <t>Trà Khê 7</t>
  </si>
  <si>
    <t>143</t>
  </si>
  <si>
    <t>1430</t>
  </si>
  <si>
    <t>Trà Khê 8</t>
  </si>
  <si>
    <t>1431</t>
  </si>
  <si>
    <t>Trà Khê 9</t>
  </si>
  <si>
    <t>1432</t>
  </si>
  <si>
    <t>Trà Lộ</t>
  </si>
  <si>
    <t>1433</t>
  </si>
  <si>
    <t>Trần Bạch Đằng</t>
  </si>
  <si>
    <t>1434</t>
  </si>
  <si>
    <t>Trần Đại Nghĩa</t>
  </si>
  <si>
    <t>1435</t>
  </si>
  <si>
    <t>Trần Hoành (từ Lê Văn Hiến đến Nguyễn Đình Chiểu)</t>
  </si>
  <si>
    <t>1436</t>
  </si>
  <si>
    <t>Trần Hữu Dực</t>
  </si>
  <si>
    <t>1437</t>
  </si>
  <si>
    <t>Trần Hữu Độ</t>
  </si>
  <si>
    <t>1438</t>
  </si>
  <si>
    <t>1439</t>
  </si>
  <si>
    <t>Trần Quốc Hoàn</t>
  </si>
  <si>
    <t>144</t>
  </si>
  <si>
    <t>1440</t>
  </si>
  <si>
    <t>Trần Quốc Vượng</t>
  </si>
  <si>
    <t>1441</t>
  </si>
  <si>
    <t>1442</t>
  </si>
  <si>
    <t>Trần Trọng Khiêm</t>
  </si>
  <si>
    <t>1443</t>
  </si>
  <si>
    <t>1444</t>
  </si>
  <si>
    <t>Trần Văn Đán</t>
  </si>
  <si>
    <t>1445</t>
  </si>
  <si>
    <t>Trần Văn Giảng</t>
  </si>
  <si>
    <t>1446</t>
  </si>
  <si>
    <t>Trần Văn Hai</t>
  </si>
  <si>
    <t>1447</t>
  </si>
  <si>
    <t>Trần Văn Thành</t>
  </si>
  <si>
    <t>1448</t>
  </si>
  <si>
    <t>Trần Xuân Hòa</t>
  </si>
  <si>
    <t>1449</t>
  </si>
  <si>
    <t>Trịnh Lỗi</t>
  </si>
  <si>
    <t>145</t>
  </si>
  <si>
    <t>1450</t>
  </si>
  <si>
    <t>Trung Hòa 1</t>
  </si>
  <si>
    <t>1451</t>
  </si>
  <si>
    <t>Trung Hòa 2</t>
  </si>
  <si>
    <t>1452</t>
  </si>
  <si>
    <t>Trung Hòa 3</t>
  </si>
  <si>
    <t>1453</t>
  </si>
  <si>
    <t>Trung Hòa 4</t>
  </si>
  <si>
    <t>1454</t>
  </si>
  <si>
    <t>Trung Hòa 5</t>
  </si>
  <si>
    <t>1455</t>
  </si>
  <si>
    <t>Trương Công Hy</t>
  </si>
  <si>
    <t>1456</t>
  </si>
  <si>
    <t>Trương Đăng Quế</t>
  </si>
  <si>
    <t>1457</t>
  </si>
  <si>
    <t>Trương Gia Mô</t>
  </si>
  <si>
    <t>1458</t>
  </si>
  <si>
    <t>Trương Minh Giảng</t>
  </si>
  <si>
    <t>1459</t>
  </si>
  <si>
    <t>Trường Sa</t>
  </si>
  <si>
    <t>146</t>
  </si>
  <si>
    <t>1460</t>
  </si>
  <si>
    <t>1461</t>
  </si>
  <si>
    <t>Ung Văn Khiêm</t>
  </si>
  <si>
    <t>1462</t>
  </si>
  <si>
    <t>Vạn Tường</t>
  </si>
  <si>
    <t>1463</t>
  </si>
  <si>
    <t>Văn Tân</t>
  </si>
  <si>
    <t>1464</t>
  </si>
  <si>
    <t>Vân Đài Nữ Sĩ</t>
  </si>
  <si>
    <t>1465</t>
  </si>
  <si>
    <t>Việt Bắc</t>
  </si>
  <si>
    <t>1466</t>
  </si>
  <si>
    <t>Võ Chí Công</t>
  </si>
  <si>
    <t>1467</t>
  </si>
  <si>
    <t>Võ Nguyên Giáp</t>
  </si>
  <si>
    <t>1468</t>
  </si>
  <si>
    <t>1469</t>
  </si>
  <si>
    <t>Võ Quý Huân</t>
  </si>
  <si>
    <t>147</t>
  </si>
  <si>
    <t>1470</t>
  </si>
  <si>
    <t>Võ Văn Đặng</t>
  </si>
  <si>
    <t>1471</t>
  </si>
  <si>
    <t>Võ Văn Đồng</t>
  </si>
  <si>
    <t>1472</t>
  </si>
  <si>
    <t>1473</t>
  </si>
  <si>
    <t>Vũ Hữu Lợi</t>
  </si>
  <si>
    <t>1474</t>
  </si>
  <si>
    <t>Vũ Mộng Nguyên</t>
  </si>
  <si>
    <t>1475</t>
  </si>
  <si>
    <t>Vũ Văn Cẩn</t>
  </si>
  <si>
    <t>1476</t>
  </si>
  <si>
    <t>Vùng Trung 1</t>
  </si>
  <si>
    <t>1477</t>
  </si>
  <si>
    <t>Vùng Trung 2</t>
  </si>
  <si>
    <t>1478</t>
  </si>
  <si>
    <t>Vùng Trung 3</t>
  </si>
  <si>
    <t>1479</t>
  </si>
  <si>
    <t>Vùng Trung 4</t>
  </si>
  <si>
    <t>148</t>
  </si>
  <si>
    <t>1480</t>
  </si>
  <si>
    <t>Vùng Trung 5</t>
  </si>
  <si>
    <t>1481</t>
  </si>
  <si>
    <t>Vùng Trung 6</t>
  </si>
  <si>
    <t>1482</t>
  </si>
  <si>
    <t>Vùng Trung 7</t>
  </si>
  <si>
    <t>1483</t>
  </si>
  <si>
    <t>Vùng Trung 8</t>
  </si>
  <si>
    <t>1484</t>
  </si>
  <si>
    <t>Vùng Trung 9</t>
  </si>
  <si>
    <t>1485</t>
  </si>
  <si>
    <t>Vùng Trung 10</t>
  </si>
  <si>
    <t>1486</t>
  </si>
  <si>
    <t>Vùng Trung 11</t>
  </si>
  <si>
    <t>1487</t>
  </si>
  <si>
    <t>Vùng Trung 12</t>
  </si>
  <si>
    <t>1488</t>
  </si>
  <si>
    <t>Vùng Trung 14</t>
  </si>
  <si>
    <t>1489</t>
  </si>
  <si>
    <t>Vùng Trung 15</t>
  </si>
  <si>
    <t>149</t>
  </si>
  <si>
    <t>1490</t>
  </si>
  <si>
    <t>Vùng Trung 16</t>
  </si>
  <si>
    <t>1491</t>
  </si>
  <si>
    <t>Vùng Trung 17</t>
  </si>
  <si>
    <t>1492</t>
  </si>
  <si>
    <t>Vùng Trung 18</t>
  </si>
  <si>
    <t>1493</t>
  </si>
  <si>
    <t>Vùng Trung 19</t>
  </si>
  <si>
    <t>1494</t>
  </si>
  <si>
    <t>Xóm Đồng</t>
  </si>
  <si>
    <t>1495</t>
  </si>
  <si>
    <t>Xuân Quỳnh</t>
  </si>
  <si>
    <t>1496</t>
  </si>
  <si>
    <t>Yersin</t>
  </si>
  <si>
    <t>1497</t>
  </si>
  <si>
    <t>Đường quy hoạch 10,5m từ đường Trần Đại Nghĩa vào trường Cao đẳng CNTT Hữu Nghị Việt Hàn</t>
  </si>
  <si>
    <t>1498</t>
  </si>
  <si>
    <t>Khu tái định cư Bá Tùng</t>
  </si>
  <si>
    <t>1499</t>
  </si>
  <si>
    <t>Khu tái định cư Bá Tùng mở rộng (2A-2B-3-3A)</t>
  </si>
  <si>
    <t>150</t>
  </si>
  <si>
    <t>1500</t>
  </si>
  <si>
    <t>Khu Đô thị Hòa Quý</t>
  </si>
  <si>
    <t>1501</t>
  </si>
  <si>
    <t>Khu Đô thị ven sông Hòa Quý - Đồng Nò</t>
  </si>
  <si>
    <t>1502</t>
  </si>
  <si>
    <t>Khu TĐC phía Bắc đường vành đai phía Nam</t>
  </si>
  <si>
    <t>1503</t>
  </si>
  <si>
    <t>Khu TĐC Bình Kỳ</t>
  </si>
  <si>
    <t>1504</t>
  </si>
  <si>
    <t>Khu Làng đá Mỹ nghệ</t>
  </si>
  <si>
    <t>1505</t>
  </si>
  <si>
    <t>Khu đô thị FPT</t>
  </si>
  <si>
    <t>1506</t>
  </si>
  <si>
    <t>Khu đô thị Phú Mỹ An</t>
  </si>
  <si>
    <t>1507</t>
  </si>
  <si>
    <t>Khu Tái định cư Đông Hải, Tân Trà</t>
  </si>
  <si>
    <t>1508</t>
  </si>
  <si>
    <t>Khu đô thị Hòa Hải H1 - 3 (giai đoạn 1 và 2)</t>
  </si>
  <si>
    <t>1509</t>
  </si>
  <si>
    <t>Khu tái định cư dọc tuyến Sơn Trà Điện Ngọc</t>
  </si>
  <si>
    <t>151</t>
  </si>
  <si>
    <t>Sư Vạn Hạnh</t>
  </si>
  <si>
    <t>1510</t>
  </si>
  <si>
    <t>Khu dân cư Bắc bến xe Đông Nam</t>
  </si>
  <si>
    <t>1511</t>
  </si>
  <si>
    <t>Phân khu X4 thuộc khu dân cư Hòa Hải 2</t>
  </si>
  <si>
    <t>1512</t>
  </si>
  <si>
    <t>Khu TĐC Tây Nam làng đá mỹ nghệ</t>
  </si>
  <si>
    <t>1513</t>
  </si>
  <si>
    <t>Khu TĐC tiếp giáp về phía Tây khu đô thị FPT</t>
  </si>
  <si>
    <t>1514</t>
  </si>
  <si>
    <t>Tuyến đường 10,5m nối từ tường Trường Sa đến bãi tắm Non Nước</t>
  </si>
  <si>
    <t>1515</t>
  </si>
  <si>
    <t>Khu dân cư thu nhập thấp Đông Trà</t>
  </si>
  <si>
    <t>1516</t>
  </si>
  <si>
    <t>Khu gia đình quân nhân vùng 3 Hải quân</t>
  </si>
  <si>
    <t>1517</t>
  </si>
  <si>
    <t>Khu dân cư Nhà máy cao su</t>
  </si>
  <si>
    <t>1518</t>
  </si>
  <si>
    <t>Khu dân cư Bùi Tá Hán</t>
  </si>
  <si>
    <t>1519</t>
  </si>
  <si>
    <t>Khu số 4 mở rộng - Khu đô thị mới Nam cầu Tiên Sơn</t>
  </si>
  <si>
    <t>152</t>
  </si>
  <si>
    <t>1520</t>
  </si>
  <si>
    <t>Khu TĐC Mỹ Đa Tây</t>
  </si>
  <si>
    <t>1521</t>
  </si>
  <si>
    <t>Khu TĐC chợ và khu phố chợ Khuê Mỹ</t>
  </si>
  <si>
    <t>1522</t>
  </si>
  <si>
    <t>Khu số 4 vệt khai thác quỹ đất dự án mở rộng Lê Văn Hiến – Trần Đại Nghĩa (Đường Từ Ngã 4 Lê Văn Hiến - Nguyễn Đức Thuận đến Trần Văn Đán</t>
  </si>
  <si>
    <t>1523</t>
  </si>
  <si>
    <t>Khu dân cư số 12 Hồ Xuân Hương</t>
  </si>
  <si>
    <t>1524</t>
  </si>
  <si>
    <t>Các khu dân cư thuộc địa bàn phường Mỹ An</t>
  </si>
  <si>
    <t>1525</t>
  </si>
  <si>
    <t>Đường quy hoạch 10,5m từ Lê Quang Đạo đến kiệt 116 Nguyễn Văn Thoại</t>
  </si>
  <si>
    <t>1526</t>
  </si>
  <si>
    <t>Lê Trí Viễn</t>
  </si>
  <si>
    <t>1527</t>
  </si>
  <si>
    <t>Khu dân cư dự án Saphia</t>
  </si>
  <si>
    <t>1528</t>
  </si>
  <si>
    <t>Mỹ Đa Tây 10</t>
  </si>
  <si>
    <t>1529</t>
  </si>
  <si>
    <t>Mỹ Đa Tây 11</t>
  </si>
  <si>
    <t>153</t>
  </si>
  <si>
    <t>1530</t>
  </si>
  <si>
    <t>Mỹ Đa Tây 12</t>
  </si>
  <si>
    <t>1531</t>
  </si>
  <si>
    <t>Đa Mặn 15</t>
  </si>
  <si>
    <t>1532</t>
  </si>
  <si>
    <t>Lưu Trùng Dương</t>
  </si>
  <si>
    <t>1533</t>
  </si>
  <si>
    <t>Từ Giấy</t>
  </si>
  <si>
    <t>1534</t>
  </si>
  <si>
    <t>Phan Hoan</t>
  </si>
  <si>
    <t>1535</t>
  </si>
  <si>
    <t>Trương Xuân Nam</t>
  </si>
  <si>
    <t>1536</t>
  </si>
  <si>
    <t>Đặng Hồi Xuân</t>
  </si>
  <si>
    <t>1537</t>
  </si>
  <si>
    <t>Bờ Quan 2</t>
  </si>
  <si>
    <t>1538</t>
  </si>
  <si>
    <t>Bờ Quan 3</t>
  </si>
  <si>
    <t>1539</t>
  </si>
  <si>
    <t>Bờ Quan 4</t>
  </si>
  <si>
    <t>154</t>
  </si>
  <si>
    <t>1540</t>
  </si>
  <si>
    <t>Bờ Quan 5</t>
  </si>
  <si>
    <t>1541</t>
  </si>
  <si>
    <t>Bờ Quan 6</t>
  </si>
  <si>
    <t>1542</t>
  </si>
  <si>
    <t>Bờ Quan 7</t>
  </si>
  <si>
    <t>1543</t>
  </si>
  <si>
    <t>Bờ Quan 8</t>
  </si>
  <si>
    <t>1544</t>
  </si>
  <si>
    <t>Bờ Quan 9</t>
  </si>
  <si>
    <t>1545</t>
  </si>
  <si>
    <t>Bờ Quan 10</t>
  </si>
  <si>
    <t>1546</t>
  </si>
  <si>
    <t>Bờ Quan 11</t>
  </si>
  <si>
    <t>1547</t>
  </si>
  <si>
    <t>Bờ Quan 12</t>
  </si>
  <si>
    <t>1548</t>
  </si>
  <si>
    <t>1549</t>
  </si>
  <si>
    <t>155</t>
  </si>
  <si>
    <t>1550</t>
  </si>
  <si>
    <t>1551</t>
  </si>
  <si>
    <t>1552</t>
  </si>
  <si>
    <t>1553</t>
  </si>
  <si>
    <t>1554</t>
  </si>
  <si>
    <t>1555</t>
  </si>
  <si>
    <t>1556</t>
  </si>
  <si>
    <t>1557</t>
  </si>
  <si>
    <t>1558</t>
  </si>
  <si>
    <t>1559</t>
  </si>
  <si>
    <t>156</t>
  </si>
  <si>
    <t>1560</t>
  </si>
  <si>
    <t>1561</t>
  </si>
  <si>
    <t>1562</t>
  </si>
  <si>
    <t>1563</t>
  </si>
  <si>
    <t>1564</t>
  </si>
  <si>
    <t>Bờ Quan 14</t>
  </si>
  <si>
    <t>1565</t>
  </si>
  <si>
    <t>Hói Kiểng 1</t>
  </si>
  <si>
    <t>1566</t>
  </si>
  <si>
    <t>Hói Kiểng 2</t>
  </si>
  <si>
    <t>1567</t>
  </si>
  <si>
    <t>Hói Kiểng 3</t>
  </si>
  <si>
    <t>1568</t>
  </si>
  <si>
    <t>Hói Kiểng 6</t>
  </si>
  <si>
    <t>1569</t>
  </si>
  <si>
    <t>Hói Kiểng 7</t>
  </si>
  <si>
    <t>157</t>
  </si>
  <si>
    <t>Đất KDC-KV I</t>
  </si>
  <si>
    <t>1570</t>
  </si>
  <si>
    <t>Hói Kiểng 8</t>
  </si>
  <si>
    <t>1571</t>
  </si>
  <si>
    <t>Hói Kiểng 10</t>
  </si>
  <si>
    <t>1572</t>
  </si>
  <si>
    <t>Hói Kiểng 11</t>
  </si>
  <si>
    <t>1573</t>
  </si>
  <si>
    <t>Hói Kiểng 12</t>
  </si>
  <si>
    <t>1574</t>
  </si>
  <si>
    <t>Hói Kiểng 20</t>
  </si>
  <si>
    <t>1575</t>
  </si>
  <si>
    <t>Hói Kiểng 21</t>
  </si>
  <si>
    <t>1576</t>
  </si>
  <si>
    <t>Hói Kiểng 22</t>
  </si>
  <si>
    <t>1577</t>
  </si>
  <si>
    <t>Hói Kiểng 23</t>
  </si>
  <si>
    <t>1578</t>
  </si>
  <si>
    <t>Hói Kiểng 24</t>
  </si>
  <si>
    <t>1579</t>
  </si>
  <si>
    <t>Hói Kiểng 26</t>
  </si>
  <si>
    <t>158</t>
  </si>
  <si>
    <t>Đường Q.hoạch HH-HQ</t>
  </si>
  <si>
    <t>1580</t>
  </si>
  <si>
    <t>Hói Kiểng 27</t>
  </si>
  <si>
    <t>1581</t>
  </si>
  <si>
    <t>Hói Kiểng 29</t>
  </si>
  <si>
    <t>1582</t>
  </si>
  <si>
    <t>Hói Kiểng 30</t>
  </si>
  <si>
    <t>1583</t>
  </si>
  <si>
    <t>Hói Kiểng 31</t>
  </si>
  <si>
    <t>1584</t>
  </si>
  <si>
    <t>Hói Kiểng 32</t>
  </si>
  <si>
    <t>1585</t>
  </si>
  <si>
    <t>Hói Kiểng 33</t>
  </si>
  <si>
    <t>1586</t>
  </si>
  <si>
    <t>Mỹ Thị</t>
  </si>
  <si>
    <t>159</t>
  </si>
  <si>
    <t>Bình Kỳ</t>
  </si>
  <si>
    <t>160</t>
  </si>
  <si>
    <t>Đường từ Lưu Quang Vũ đến Mai Đăng Chơn</t>
  </si>
  <si>
    <t>161</t>
  </si>
  <si>
    <t>Đường từ Lưu Quang Vũ đi Điện Ngọc</t>
  </si>
  <si>
    <t>162</t>
  </si>
  <si>
    <t>Đường từ Bình Kỳ đến Khe nước</t>
  </si>
  <si>
    <t>163</t>
  </si>
  <si>
    <t>164</t>
  </si>
  <si>
    <t>165</t>
  </si>
  <si>
    <t>Khu dân cư Hải An, Khái Tây 1, Khái Tây 2, Bá Tùng, Bình Kỳ</t>
  </si>
  <si>
    <t>166</t>
  </si>
  <si>
    <t>Khu dân cư An Lưu, Mân Quang, Khuê Đông 1, Khuê Đông 2, Thị An</t>
  </si>
  <si>
    <t>167</t>
  </si>
  <si>
    <t>Đất KDC-KV II</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</si>
  <si>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</si>
  <si>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</si>
  <si>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</si>
  <si>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</si>
  <si>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</si>
  <si>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</si>
  <si>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</si>
  <si>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</si>
  <si>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</si>
  <si>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</si>
  <si>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</si>
  <si>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</si>
  <si>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</si>
  <si>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</si>
  <si>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</si>
  <si>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</si>
  <si>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</si>
  <si>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</si>
  <si>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</si>
  <si>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</si>
  <si>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</si>
  <si>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</si>
  <si>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</si>
  <si>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</si>
  <si>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</si>
  <si>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</si>
  <si>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</si>
  <si>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</si>
  <si>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</si>
  <si>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</si>
  <si>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</si>
  <si>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</si>
  <si>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</si>
  <si>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</si>
  <si>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</si>
  <si>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</si>
  <si>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</si>
  <si>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</si>
  <si>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</si>
  <si>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</si>
  <si>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</si>
  <si>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</si>
  <si>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</si>
  <si>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</si>
  <si>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</si>
  <si>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</si>
  <si>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</si>
  <si>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</si>
  <si>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</si>
  <si>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</si>
  <si>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</si>
  <si>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</si>
  <si>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</si>
  <si>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</si>
  <si>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</si>
  <si>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</si>
  <si>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</si>
  <si>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</si>
  <si>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</si>
  <si>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</si>
  <si>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</si>
  <si>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</si>
  <si>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</si>
  <si>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</si>
  <si>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</si>
  <si>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</si>
  <si>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</si>
  <si>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</si>
  <si>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</si>
  <si>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</si>
  <si>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</si>
  <si>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</si>
  <si>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</si>
  <si>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</si>
  <si>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</si>
  <si>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</si>
  <si>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</si>
  <si>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</si>
  <si>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</si>
  <si>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</si>
  <si>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</si>
  <si>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</si>
  <si>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</si>
  <si>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</si>
  <si>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</si>
  <si>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</si>
  <si>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</si>
  <si>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</si>
  <si>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</si>
  <si>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</si>
  <si>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</si>
  <si>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</si>
  <si>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</si>
  <si>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</si>
  <si>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</si>
  <si>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</si>
  <si>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</si>
  <si>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</si>
  <si>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</si>
  <si>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</si>
  <si>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</si>
  <si>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</si>
  <si>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</si>
  <si>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</si>
  <si>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</si>
  <si>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</si>
  <si>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</si>
  <si>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</si>
  <si>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</si>
  <si>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</si>
  <si>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</si>
  <si>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</si>
  <si>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</si>
  <si>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</si>
  <si>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</si>
  <si>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</si>
  <si>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</si>
  <si>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</si>
  <si>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</si>
  <si>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</si>
  <si>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</si>
  <si>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</si>
  <si>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</si>
  <si>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</si>
  <si>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</si>
  <si>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</si>
  <si>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</si>
  <si>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</si>
  <si>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</si>
  <si>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</si>
  <si>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</si>
  <si>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</si>
  <si>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</si>
  <si>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</si>
  <si>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</si>
  <si>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</si>
  <si>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</si>
  <si>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</si>
  <si>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</si>
  <si>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</si>
  <si>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</si>
  <si>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</si>
  <si>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</si>
  <si>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</si>
  <si>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</si>
  <si>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</si>
  <si>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</si>
  <si>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</si>
  <si>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</si>
  <si>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</si>
  <si>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</si>
  <si>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</si>
  <si>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</si>
  <si>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</si>
  <si>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</si>
  <si>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</si>
  <si>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</si>
  <si>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</si>
  <si>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</si>
  <si>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</si>
  <si>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</si>
  <si>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</si>
  <si>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</si>
  <si>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</si>
  <si>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</si>
  <si>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</si>
  <si>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</si>
  <si>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</si>
  <si>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</si>
  <si>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</si>
  <si>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</si>
  <si>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</si>
  <si>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</si>
  <si>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</si>
  <si>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</si>
  <si>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</si>
  <si>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</si>
  <si>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</si>
  <si>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</si>
  <si>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</si>
  <si>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</si>
  <si>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</si>
  <si>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</si>
  <si>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</si>
  <si>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</si>
  <si>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</si>
  <si>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</si>
  <si>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</si>
  <si>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</si>
  <si>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</si>
  <si>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</si>
  <si>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</si>
  <si>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</si>
  <si>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</si>
  <si>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</si>
  <si>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</si>
  <si>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</si>
  <si>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</si>
  <si>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</si>
  <si>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</si>
  <si>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</si>
  <si>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</si>
  <si>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</si>
  <si>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</si>
  <si>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</si>
  <si>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</si>
  <si>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</si>
  <si>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</si>
  <si>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</si>
  <si>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</si>
  <si>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</si>
  <si>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</si>
  <si>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</si>
  <si>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</si>
  <si>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</si>
  <si>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</si>
  <si>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</si>
  <si>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</si>
  <si>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</si>
  <si>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</si>
  <si>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</si>
  <si>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</si>
  <si>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</si>
  <si>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</si>
  <si>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</si>
  <si>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</si>
  <si>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</si>
  <si>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</si>
  <si>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</si>
  <si>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</si>
  <si>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</si>
  <si>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</si>
  <si>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</si>
  <si>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</si>
  <si>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</si>
  <si>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</si>
  <si>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</si>
  <si>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</si>
  <si>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</si>
  <si>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</si>
  <si>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</si>
  <si>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</si>
  <si>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</si>
  <si>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</si>
  <si>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</si>
  <si>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</si>
  <si>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</si>
  <si>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</si>
  <si>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</si>
  <si>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</si>
  <si>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</si>
  <si>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</si>
  <si>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</si>
  <si>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</si>
  <si>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</si>
  <si>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</si>
  <si>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</si>
  <si>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</si>
  <si>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</si>
  <si>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</si>
  <si>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</si>
  <si>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</si>
  <si>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</si>
  <si>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</si>
  <si>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</si>
  <si>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</si>
  <si>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</si>
  <si>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</si>
  <si>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</si>
  <si>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</si>
  <si>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</si>
  <si>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</si>
  <si>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</si>
  <si>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</si>
  <si>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</si>
  <si>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</si>
  <si>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</si>
  <si>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</si>
  <si>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</si>
  <si>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</si>
  <si>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</si>
  <si>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Khu Đô thị biệt thự sinh thái, công viên văn hóa đồng quê và Quần thể du lịch sông nước</t>
  </si>
  <si>
    <t>449</t>
  </si>
  <si>
    <t>450</t>
  </si>
  <si>
    <t>451</t>
  </si>
  <si>
    <t>452</t>
  </si>
  <si>
    <t>453</t>
  </si>
  <si>
    <t>454</t>
  </si>
  <si>
    <t>455</t>
  </si>
  <si>
    <t>456</t>
  </si>
  <si>
    <t>457</t>
  </si>
  <si>
    <t>458</t>
  </si>
  <si>
    <t>459</t>
  </si>
  <si>
    <t>Các khu dân cư thuộc địa bàn phường Hòa Hải</t>
  </si>
  <si>
    <t>460</t>
  </si>
  <si>
    <t>Khu tái định cư Đông Hải, Tân Trà</t>
  </si>
  <si>
    <t>461</t>
  </si>
  <si>
    <t>Khu đô thị Hòa Hải H1-3</t>
  </si>
  <si>
    <t>462</t>
  </si>
  <si>
    <t>463</t>
  </si>
  <si>
    <t>464</t>
  </si>
  <si>
    <t>465</t>
  </si>
  <si>
    <t>466</t>
  </si>
  <si>
    <t>467</t>
  </si>
  <si>
    <t>468</t>
  </si>
  <si>
    <t>469</t>
  </si>
  <si>
    <t>470</t>
  </si>
  <si>
    <t>Khu đô thị Hòa Hải H1-3(giai đoạn 1 và 2)</t>
  </si>
  <si>
    <t>471</t>
  </si>
  <si>
    <t>472</t>
  </si>
  <si>
    <t>473</t>
  </si>
  <si>
    <t>474</t>
  </si>
  <si>
    <t>475</t>
  </si>
  <si>
    <t>Tuyến đường 10,5 m nối từ đường Trường Sa đến bãi tắm Non Nước</t>
  </si>
  <si>
    <t>476</t>
  </si>
  <si>
    <t>477</t>
  </si>
  <si>
    <t>478</t>
  </si>
  <si>
    <t>479</t>
  </si>
  <si>
    <t>00000</t>
  </si>
  <si>
    <t>00101</t>
  </si>
  <si>
    <t>An Dương Vương - từ: đầu - đến: cuối</t>
  </si>
  <si>
    <t>00201</t>
  </si>
  <si>
    <t>An Thượng 1 - từ: đầu - đến: cuối</t>
  </si>
  <si>
    <t>00301</t>
  </si>
  <si>
    <t>An Thượng 2 - từ: đầu - đến: cuối</t>
  </si>
  <si>
    <t>00401</t>
  </si>
  <si>
    <t>An Thượng 3 - từ: đầu - đến: cuối</t>
  </si>
  <si>
    <t>00501</t>
  </si>
  <si>
    <t>An Thượng 4 - từ: đầu - đến: cuối</t>
  </si>
  <si>
    <t>00601</t>
  </si>
  <si>
    <t>An Thượng 5 - từ: đầu - đến: cuối</t>
  </si>
  <si>
    <t>00701</t>
  </si>
  <si>
    <t>An Thượng 6 - từ: đầu - đến: cuối</t>
  </si>
  <si>
    <t>00801</t>
  </si>
  <si>
    <t>An Thượng 7 - từ: đầu - đến: cuối</t>
  </si>
  <si>
    <t>00901</t>
  </si>
  <si>
    <t>An Thượng 8 - từ: đầu - đến: cuối</t>
  </si>
  <si>
    <t>01001</t>
  </si>
  <si>
    <t>An Thượng 9 - từ: đầu - đến: cuối</t>
  </si>
  <si>
    <t>01101</t>
  </si>
  <si>
    <t>An Thượng 10 - từ: đầu - đến: cuối</t>
  </si>
  <si>
    <t>01201</t>
  </si>
  <si>
    <t>An Thượng 11 - từ: đầu - đến: cuối</t>
  </si>
  <si>
    <t>01301</t>
  </si>
  <si>
    <t>An Thượng 12 - từ: đầu - đến: cuối</t>
  </si>
  <si>
    <t>01401</t>
  </si>
  <si>
    <t>An Thượng 14 - từ: đầu - đến: cuối</t>
  </si>
  <si>
    <t>01501</t>
  </si>
  <si>
    <t>An Thượng 15 - từ: đầu - đến: cuối</t>
  </si>
  <si>
    <t>01601</t>
  </si>
  <si>
    <t>An Thượng 16 - từ: đầu - đến: cuối</t>
  </si>
  <si>
    <t>01701</t>
  </si>
  <si>
    <t>An Thượng 17 - từ: đầu - đến: cuối</t>
  </si>
  <si>
    <t>01801</t>
  </si>
  <si>
    <t>An Thượng 18 - từ: đầu - đến: cuối</t>
  </si>
  <si>
    <t>01901</t>
  </si>
  <si>
    <t>An Thượng 19 - từ: đầu - đến: cuối</t>
  </si>
  <si>
    <t>02001</t>
  </si>
  <si>
    <t>Bà Huyện Thanh Quan - từ: Từ đường Ngũ Hành Sơn - đến: đến hết đường thâm nhập nhựa</t>
  </si>
  <si>
    <t>02002</t>
  </si>
  <si>
    <t>Bà Huyện Thanh Quan - từ: Đoạn còn lại - đến: hết</t>
  </si>
  <si>
    <t>02003</t>
  </si>
  <si>
    <t>Đoạn Từ Ngũ Hành Sơn đến Dương Thị Xuân Quý</t>
  </si>
  <si>
    <t>02004</t>
  </si>
  <si>
    <t>Đoạn từ Dương Thị Xuân Quý đến Chế Lan Viên</t>
  </si>
  <si>
    <t>02005</t>
  </si>
  <si>
    <t>Đoạn còn lại</t>
  </si>
  <si>
    <t>02101</t>
  </si>
  <si>
    <t>Châu Thị Vĩnh Tế - từ: đầu - đến: cuối</t>
  </si>
  <si>
    <t>02201</t>
  </si>
  <si>
    <t>Chế Lan Viên - từ: đầu - đến: cuối</t>
  </si>
  <si>
    <t>02301</t>
  </si>
  <si>
    <t>Chương Dương - từ: đầu - đến: cuối</t>
  </si>
  <si>
    <t>02302</t>
  </si>
  <si>
    <t>Đoạn cầu Trần Thị Lý đến cầu Tiên Sơn</t>
  </si>
  <si>
    <t>02303</t>
  </si>
  <si>
    <t>02401</t>
  </si>
  <si>
    <t>Dương Khuê - từ: đầu - đến: cuối</t>
  </si>
  <si>
    <t>02501</t>
  </si>
  <si>
    <t>Đa Mặn 1 - từ: đầu - đến: cuối</t>
  </si>
  <si>
    <t>02601</t>
  </si>
  <si>
    <t>Đa Mặn 2 - từ: đầu - đến: cuối</t>
  </si>
  <si>
    <t>02701</t>
  </si>
  <si>
    <t>Đa Mặn 3 - từ: đầu - đến: cuối</t>
  </si>
  <si>
    <t>02801</t>
  </si>
  <si>
    <t>Đa Mặn 4 - từ: đầu - đến: cuối</t>
  </si>
  <si>
    <t>02901</t>
  </si>
  <si>
    <t>Đa Mặn 5 - từ: đầu - đến: cuối</t>
  </si>
  <si>
    <t>03001</t>
  </si>
  <si>
    <t>Đa Mặn 6 - từ: đầu - đến: cuối</t>
  </si>
  <si>
    <t>03101</t>
  </si>
  <si>
    <t>Đa Mặn 7 - từ: đầu - đến: cuối</t>
  </si>
  <si>
    <t>03201</t>
  </si>
  <si>
    <t>Hàm Tử - từ: đầu - đến: cuối</t>
  </si>
  <si>
    <t>03301</t>
  </si>
  <si>
    <t>Hoài Thanh - từ: Từ Mỹ An 22 - đến: đến Lê Văn Hưu</t>
  </si>
  <si>
    <t>03302</t>
  </si>
  <si>
    <t>Hoài Thanh - từ: Đoạn còn lại - đến: cuối</t>
  </si>
  <si>
    <t>03303</t>
  </si>
  <si>
    <t>Đoạn từ Lê Văn Hưu đến Phạm Hữu Kính</t>
  </si>
  <si>
    <t>03401</t>
  </si>
  <si>
    <t>Hoàng Kế Viêm - từ: đầu - đến: cuối</t>
  </si>
  <si>
    <t>03402</t>
  </si>
  <si>
    <t>Hoàng Kế Viêm - từ: Đoạn còn lại - đến: cuối</t>
  </si>
  <si>
    <t>03403</t>
  </si>
  <si>
    <t xml:space="preserve"> - Đoạn từ Võ Nguyên Giáp đến Lê Quang Đạo</t>
  </si>
  <si>
    <t>03404</t>
  </si>
  <si>
    <t xml:space="preserve"> - Đoạn từ Lê Quang Đạo đến đường quy hoạch 15m</t>
  </si>
  <si>
    <t>03405</t>
  </si>
  <si>
    <t xml:space="preserve"> - Đoạn từ đường quy hoạch 15m đến Châu Thị Vĩnh Tế</t>
  </si>
  <si>
    <t>03501</t>
  </si>
  <si>
    <t>Hồ Huân Nghiệp - từ: đầu - đến: cuối</t>
  </si>
  <si>
    <t>03601</t>
  </si>
  <si>
    <t>Hồ Xuân Hương - từ: đầu - đến: cuối</t>
  </si>
  <si>
    <t>03701</t>
  </si>
  <si>
    <t>Lê Văn Hưu - từ: đầu - đến: cuối</t>
  </si>
  <si>
    <t>03801</t>
  </si>
  <si>
    <t>Mỹ An 1 - từ: đầu - đến: cuối</t>
  </si>
  <si>
    <t>03901</t>
  </si>
  <si>
    <t>Mỹ An 2 - từ: đầu - đến: cuối</t>
  </si>
  <si>
    <t>04001</t>
  </si>
  <si>
    <t>Mỹ An 3 - từ: đầu - đến: cuối</t>
  </si>
  <si>
    <t>04101</t>
  </si>
  <si>
    <t>Mỹ An 4 - từ: đầu - đến: cuối</t>
  </si>
  <si>
    <t>04201</t>
  </si>
  <si>
    <t>Mỹ An 5 - từ: đầu - đến: cuối</t>
  </si>
  <si>
    <t>04301</t>
  </si>
  <si>
    <t>Mỹ An 6 - từ: đầu - đến: cuối</t>
  </si>
  <si>
    <t>04401</t>
  </si>
  <si>
    <t>Mỹ An 7 - từ: đầu - đến: cuối</t>
  </si>
  <si>
    <t>04501</t>
  </si>
  <si>
    <t>Mỹ An 8 - từ: đầu - đến: cuối</t>
  </si>
  <si>
    <t>04601</t>
  </si>
  <si>
    <t>Mỹ An 9 - từ: đầu - đến: cuối</t>
  </si>
  <si>
    <t>04701</t>
  </si>
  <si>
    <t>Mỹ An 10 - từ: đầu - đến: cuối</t>
  </si>
  <si>
    <t>04801</t>
  </si>
  <si>
    <t>Mỹ An 11 - từ: đầu - đến: cuối</t>
  </si>
  <si>
    <t>04901</t>
  </si>
  <si>
    <t>Mỹ An 12 - từ: đầu - đến: cuối</t>
  </si>
  <si>
    <t>05001</t>
  </si>
  <si>
    <t>Mỹ An 14 - từ: đầu - đến: cuối</t>
  </si>
  <si>
    <t>05101</t>
  </si>
  <si>
    <t>Mỹ An 15 - từ: đầu - đến: cuối</t>
  </si>
  <si>
    <t>05201</t>
  </si>
  <si>
    <t>Mỹ An 16 - từ: đầu - đến: cuối</t>
  </si>
  <si>
    <t>05301</t>
  </si>
  <si>
    <t>Mỹ An 17 - từ: đầu - đến: cuối</t>
  </si>
  <si>
    <t>05401</t>
  </si>
  <si>
    <t>Mỹ An 18 - từ: đầu - đến: cuối</t>
  </si>
  <si>
    <t>05501</t>
  </si>
  <si>
    <t>Mỹ An 19 - từ: đầu - đến: cuối</t>
  </si>
  <si>
    <t>05601</t>
  </si>
  <si>
    <t>Mỹ An 20 - từ: đầu - đến: cuối</t>
  </si>
  <si>
    <t>05701</t>
  </si>
  <si>
    <t>Mỹ An 21 - từ: đầu - đến: cuối</t>
  </si>
  <si>
    <t>05801</t>
  </si>
  <si>
    <t>Mỹ An 22 - từ: đầu - đến: cuối</t>
  </si>
  <si>
    <t>05901</t>
  </si>
  <si>
    <t>Mỹ An 23 - từ: đầu - đến: cuối</t>
  </si>
  <si>
    <t>06001</t>
  </si>
  <si>
    <t>Mỹ An 24 - từ: đầu - đến: cuối</t>
  </si>
  <si>
    <t>06101</t>
  </si>
  <si>
    <t>Mỹ An 25 - từ: đầu - đến: cuối</t>
  </si>
  <si>
    <t>06201</t>
  </si>
  <si>
    <t>Ngô Thì Sĩ - từ: đầu - đến: cuối</t>
  </si>
  <si>
    <t>06202</t>
  </si>
  <si>
    <t xml:space="preserve"> - Đoạn từ Võ Nguyên Giáp đến đường Lê Quang Đạo</t>
  </si>
  <si>
    <t>06203</t>
  </si>
  <si>
    <t xml:space="preserve"> - Đoạn từ Lê Quang Đạo đến Châu Thị Vĩnh Tế</t>
  </si>
  <si>
    <t>06301</t>
  </si>
  <si>
    <t>Ngũ Hành Sơn - từ: đầu - đến: cuối</t>
  </si>
  <si>
    <t>06401</t>
  </si>
  <si>
    <t>Nguyễn Tư Giản - từ: đầu - đến: cuối</t>
  </si>
  <si>
    <t>06501</t>
  </si>
  <si>
    <t>Nguyễn Văn Thoại - từ: đầu - đến: cuối</t>
  </si>
  <si>
    <t>06502</t>
  </si>
  <si>
    <t xml:space="preserve"> - Đoạn từ Ngô Quyền đến Thủ Khoa Huân</t>
  </si>
  <si>
    <t>06503</t>
  </si>
  <si>
    <t xml:space="preserve"> - Đoạn từ Thủ Khoa Huân đến Lê Quang Đạo</t>
  </si>
  <si>
    <t>06504</t>
  </si>
  <si>
    <t xml:space="preserve"> - Đoạn từ Lê Quang Đạo đến Võ Nguyên Giáp</t>
  </si>
  <si>
    <t>06601</t>
  </si>
  <si>
    <t>Nguyễn Văn Trỗi - từ: Địa phận quận NHS - đến: cuối</t>
  </si>
  <si>
    <t>06701</t>
  </si>
  <si>
    <t>Phạm Hữu Kính - từ: đầu - đến: cuối</t>
  </si>
  <si>
    <t>06801</t>
  </si>
  <si>
    <t>Phan Hành Sơn - từ: đầu - đến: cuối</t>
  </si>
  <si>
    <t>06901</t>
  </si>
  <si>
    <t>Phan Thúc Duyện - từ: đầu - đến: cuối</t>
  </si>
  <si>
    <t>07001</t>
  </si>
  <si>
    <t>Phan Tứ - từ: đầu - đến: cuối</t>
  </si>
  <si>
    <t>07101</t>
  </si>
  <si>
    <t>Tôn Thất Thiệp - từ: đầu - đến: cuối</t>
  </si>
  <si>
    <t>07201</t>
  </si>
  <si>
    <t>Trần Khánh Dư - từ: đầu - đến: cuối</t>
  </si>
  <si>
    <t>07301</t>
  </si>
  <si>
    <t>Trần Thị Lý - từ: Địa phận quận NHS - đến: cuối</t>
  </si>
  <si>
    <t>07401</t>
  </si>
  <si>
    <t>Trần Văn Dư - từ: đầu - đến: cuối</t>
  </si>
  <si>
    <t>07501</t>
  </si>
  <si>
    <t>Võ Như Hưng - từ: đầu - đến: cuối</t>
  </si>
  <si>
    <t>07601</t>
  </si>
  <si>
    <t>Đường Q.hoạch MA-KM - đường 3,5m</t>
  </si>
  <si>
    <t>07602</t>
  </si>
  <si>
    <t>Đường Q.hoạch MA-KM - đường 3,5mx2</t>
  </si>
  <si>
    <t>07603</t>
  </si>
  <si>
    <t>Đường Q.hoạch MA-KM - đường 5,5m</t>
  </si>
  <si>
    <t>07604</t>
  </si>
  <si>
    <t>Đường Q.hoạch MA-KM - đường 5,5mx2</t>
  </si>
  <si>
    <t>07605</t>
  </si>
  <si>
    <t>Đường Q.hoạch MA-KM - đường 7,5m</t>
  </si>
  <si>
    <t>07606</t>
  </si>
  <si>
    <t>Đường Q.hoạch MA-KM - đường 7,5mx2</t>
  </si>
  <si>
    <t>07607</t>
  </si>
  <si>
    <t>Đường Q.hoạch MA-KM - đường 10,5m</t>
  </si>
  <si>
    <t>07608</t>
  </si>
  <si>
    <t>Đường Q.hoạch MA-KM - đường 10,5mx2</t>
  </si>
  <si>
    <t>07609</t>
  </si>
  <si>
    <t>Đường Q.hoạch MA-KM - đường 15m</t>
  </si>
  <si>
    <t>07701</t>
  </si>
  <si>
    <t>Đất ĐT-Vị trí 2 - Kiệt rộng 4.5m trở lên</t>
  </si>
  <si>
    <t>07702</t>
  </si>
  <si>
    <t>07703</t>
  </si>
  <si>
    <t>07801</t>
  </si>
  <si>
    <t>Đất ĐT-Vị trí 3 - Kiệt rộng từ 3 m đến dưới 4.5m</t>
  </si>
  <si>
    <t>07802</t>
  </si>
  <si>
    <t>07803</t>
  </si>
  <si>
    <t>07901</t>
  </si>
  <si>
    <t>Đất ĐT-Vị trí 4 - Kiệt rộng từ 1.7 m đến dưới 3m</t>
  </si>
  <si>
    <t>07902</t>
  </si>
  <si>
    <t>07903</t>
  </si>
  <si>
    <t>08001</t>
  </si>
  <si>
    <t>Đất ĐT-Vị trí 5 - Kiệt rộng dưới 1.7 m</t>
  </si>
  <si>
    <t>08002</t>
  </si>
  <si>
    <t>08003</t>
  </si>
  <si>
    <t>08101</t>
  </si>
  <si>
    <t>Bùi Tá Hán - từ: đầu - đến: cuối</t>
  </si>
  <si>
    <t>08201</t>
  </si>
  <si>
    <t>Hoàng Trọng Mậu - từ: đầu - đến: cuối</t>
  </si>
  <si>
    <t>08301</t>
  </si>
  <si>
    <t>Hoàng Văn Hòe - từ: đầu - đến: cuối</t>
  </si>
  <si>
    <t>08302</t>
  </si>
  <si>
    <t xml:space="preserve"> - Đoạn từ Bùi Tá Hán đến Nguyễn Đình Chiểu</t>
  </si>
  <si>
    <t>08303</t>
  </si>
  <si>
    <t xml:space="preserve"> - Đoạn còn lại</t>
  </si>
  <si>
    <t>08401</t>
  </si>
  <si>
    <t>K20 - từ: Lê Văn Hiến - đến: Nguyễn Đình Chiểu</t>
  </si>
  <si>
    <t>08501</t>
  </si>
  <si>
    <t>Lê Văn Tâm - từ: đầu - đến: cuối</t>
  </si>
  <si>
    <t>08601</t>
  </si>
  <si>
    <t>Nguyễn Đình Chiểu - từ: Lê Văn Hiến - đến: giáp đường vào kho xi măng</t>
  </si>
  <si>
    <t>08602</t>
  </si>
  <si>
    <t>Nguyễn Đình Chiểu - từ: Đoạn còn lại - đến: cuối</t>
  </si>
  <si>
    <t>08603</t>
  </si>
  <si>
    <t xml:space="preserve"> - Đoạn từ Lê Văn Hiến đến Đa Mặn 7</t>
  </si>
  <si>
    <t>08604</t>
  </si>
  <si>
    <t>08701</t>
  </si>
  <si>
    <t>Nguyễn Đình Trân - từ: đầu - đến: cuối</t>
  </si>
  <si>
    <t>08801</t>
  </si>
  <si>
    <t>Nguyễn Khắc Viện - từ: đầu - đến: cuối</t>
  </si>
  <si>
    <t>08901</t>
  </si>
  <si>
    <t>Trần Hoành - từ: Lê Văn Hiến - đến: Nguyễn Đình Chiểu</t>
  </si>
  <si>
    <t>09001</t>
  </si>
  <si>
    <t>Trương Văn Hiến - từ: đầu - đến: cuối</t>
  </si>
  <si>
    <t>09101</t>
  </si>
  <si>
    <t>Vũ Duy Đoán - từ: đầu - đến: cuối</t>
  </si>
  <si>
    <t>09201</t>
  </si>
  <si>
    <t>09301</t>
  </si>
  <si>
    <t>Trường Sa - từ: Từ Hồ Xuân Hương - đến: đến đường 45m thuộc địa bàn Khuê Mỹ</t>
  </si>
  <si>
    <t>09302</t>
  </si>
  <si>
    <t>Trường Sa - từ: Đoạn còn lại - đến: hết phường Hòa Hải</t>
  </si>
  <si>
    <t>09401</t>
  </si>
  <si>
    <t>Lê Văn Hiến - từ: Từ Hồ Xuân Hương - đến: đến đường 45m bên cạnh trung tâm hành chính quận NHS</t>
  </si>
  <si>
    <t>09402</t>
  </si>
  <si>
    <t>Lê Văn Hiến - từ: Từ đường 45m bên cạnh trung tâm HC quận - đến: đến Trần Đại Nghĩa</t>
  </si>
  <si>
    <t>09403</t>
  </si>
  <si>
    <t xml:space="preserve"> - Đoạn từ Hồ Xuân Hương đến Trần Hoành</t>
  </si>
  <si>
    <t>09404</t>
  </si>
  <si>
    <t xml:space="preserve"> - Đoạn từ Trần Hoành đến Minh Mạng</t>
  </si>
  <si>
    <t>09405</t>
  </si>
  <si>
    <t xml:space="preserve"> - Đoạn từ Minh Mạng đến Trần Đại Nghĩa</t>
  </si>
  <si>
    <t>09501</t>
  </si>
  <si>
    <t>An Nông - từ: đầu - đến: cuối</t>
  </si>
  <si>
    <t>09601</t>
  </si>
  <si>
    <t>ấp Bắc - từ: đầu - đến: cuối</t>
  </si>
  <si>
    <t>09701</t>
  </si>
  <si>
    <t>Bà Bang Nhãn - từ: Lê Văn Hiến - đến: Sơn Thủy-Đa Mặn</t>
  </si>
  <si>
    <t>09702</t>
  </si>
  <si>
    <t>Từ đầu đến cuối</t>
  </si>
  <si>
    <t>09801</t>
  </si>
  <si>
    <t>Bình Giã - từ: đầu - đến: cuối</t>
  </si>
  <si>
    <t>09901</t>
  </si>
  <si>
    <t>Bùi Thế Mỹ - từ: đầu - đến: cuối</t>
  </si>
  <si>
    <t>10001</t>
  </si>
  <si>
    <t>Các đường còn lại từ Lê Văn Hiến đi Sơn Thủy - Đường 5m trở lên</t>
  </si>
  <si>
    <t>10002</t>
  </si>
  <si>
    <t>Các đường còn lại từ Lê Văn Hiến đi Sơn Thủy - Đường từ 3,5m đến dưới 5m</t>
  </si>
  <si>
    <t>10003</t>
  </si>
  <si>
    <t>Các đường còn lại từ Lê Văn Hiến đi Sơn Thủy - Đường từ 2m đến dưới 3,5m</t>
  </si>
  <si>
    <t>10004</t>
  </si>
  <si>
    <t>Các đường còn lại từ Lê Văn Hiến đi Sơn Thủy - Đường dưới 2m</t>
  </si>
  <si>
    <t>1000100</t>
  </si>
  <si>
    <t>1001100</t>
  </si>
  <si>
    <t>1002100</t>
  </si>
  <si>
    <t>1003100</t>
  </si>
  <si>
    <t>1004100</t>
  </si>
  <si>
    <t>Từ: đầu đến: cuối</t>
  </si>
  <si>
    <t>1005100</t>
  </si>
  <si>
    <t>từ đầu đến cuối</t>
  </si>
  <si>
    <t>1006100</t>
  </si>
  <si>
    <t>1007100</t>
  </si>
  <si>
    <t>1008100</t>
  </si>
  <si>
    <t>1009100</t>
  </si>
  <si>
    <t>10101</t>
  </si>
  <si>
    <t>Chu Cẩm Phong - từ: đầu - đến: cuối</t>
  </si>
  <si>
    <t>1010100</t>
  </si>
  <si>
    <t>1011100</t>
  </si>
  <si>
    <t>1012100</t>
  </si>
  <si>
    <t>Đoạn 5,5m</t>
  </si>
  <si>
    <t>1012101</t>
  </si>
  <si>
    <t>Đoạn 7,5m</t>
  </si>
  <si>
    <t>1012102</t>
  </si>
  <si>
    <t>1013100</t>
  </si>
  <si>
    <t>1014100</t>
  </si>
  <si>
    <t>1015100</t>
  </si>
  <si>
    <t>1016100</t>
  </si>
  <si>
    <t>1017100</t>
  </si>
  <si>
    <t>1018100</t>
  </si>
  <si>
    <t>1019100</t>
  </si>
  <si>
    <t>10201</t>
  </si>
  <si>
    <t>Chu Lai - từ: đầu - đến: cuối</t>
  </si>
  <si>
    <t>1020100</t>
  </si>
  <si>
    <t>1021100</t>
  </si>
  <si>
    <t>1022100</t>
  </si>
  <si>
    <t>1023100</t>
  </si>
  <si>
    <t>1024100</t>
  </si>
  <si>
    <t>1025100</t>
  </si>
  <si>
    <t>1026100</t>
  </si>
  <si>
    <t>1027100</t>
  </si>
  <si>
    <t>1028100</t>
  </si>
  <si>
    <t>1029100</t>
  </si>
  <si>
    <t>10301</t>
  </si>
  <si>
    <t>Đặng Thái Thân - từ: đầu - đến: cuối</t>
  </si>
  <si>
    <t>1030100</t>
  </si>
  <si>
    <t>1031100</t>
  </si>
  <si>
    <t>1032100</t>
  </si>
  <si>
    <t>1033100</t>
  </si>
  <si>
    <t>1034100</t>
  </si>
  <si>
    <t>1035100</t>
  </si>
  <si>
    <t>1036100</t>
  </si>
  <si>
    <t>1037100</t>
  </si>
  <si>
    <t>1038100</t>
  </si>
  <si>
    <t>1039100</t>
  </si>
  <si>
    <t>10401</t>
  </si>
  <si>
    <t>Đông Hải 1 - từ: đầu - đến: cuối</t>
  </si>
  <si>
    <t>1040100</t>
  </si>
  <si>
    <t>1041100</t>
  </si>
  <si>
    <t>1041101</t>
  </si>
  <si>
    <t>Đoạn 3,5m</t>
  </si>
  <si>
    <t>1042100</t>
  </si>
  <si>
    <t>1043100</t>
  </si>
  <si>
    <t>1044100</t>
  </si>
  <si>
    <t>Đoạn chỉnh trang</t>
  </si>
  <si>
    <t>1044101</t>
  </si>
  <si>
    <t>Đoạn chia lô</t>
  </si>
  <si>
    <t>1045100</t>
  </si>
  <si>
    <t>1046100</t>
  </si>
  <si>
    <t>1047100</t>
  </si>
  <si>
    <t>1048100</t>
  </si>
  <si>
    <t>Đoạn từ Trần Bạch Đằng đến Lê Quang Đạo</t>
  </si>
  <si>
    <t>1048101</t>
  </si>
  <si>
    <t>1049100</t>
  </si>
  <si>
    <t>10501</t>
  </si>
  <si>
    <t>Đông Hải 2 - từ: đầu - đến: cuối</t>
  </si>
  <si>
    <t>1050100</t>
  </si>
  <si>
    <t>1051100</t>
  </si>
  <si>
    <t>1052100</t>
  </si>
  <si>
    <t>1053100</t>
  </si>
  <si>
    <t>1054100</t>
  </si>
  <si>
    <t>1054101</t>
  </si>
  <si>
    <t>1055100</t>
  </si>
  <si>
    <t>1056100</t>
  </si>
  <si>
    <t>1057100</t>
  </si>
  <si>
    <t>1058100</t>
  </si>
  <si>
    <t>1059100</t>
  </si>
  <si>
    <t>10601</t>
  </si>
  <si>
    <t>Đông Hải 3 - từ: đầu - đến: cuối</t>
  </si>
  <si>
    <t>1060100</t>
  </si>
  <si>
    <t>1061100</t>
  </si>
  <si>
    <t>1062100</t>
  </si>
  <si>
    <t>1063100</t>
  </si>
  <si>
    <t>1064100</t>
  </si>
  <si>
    <t>1065100</t>
  </si>
  <si>
    <t>1066100</t>
  </si>
  <si>
    <t>1067100</t>
  </si>
  <si>
    <t>1068100</t>
  </si>
  <si>
    <t>1069100</t>
  </si>
  <si>
    <t>10701</t>
  </si>
  <si>
    <t>Đông Hải 4 - từ: đầu - đến: cuối</t>
  </si>
  <si>
    <t>1070100</t>
  </si>
  <si>
    <t>1071100</t>
  </si>
  <si>
    <t>1072100</t>
  </si>
  <si>
    <t>1073100</t>
  </si>
  <si>
    <t>1074100</t>
  </si>
  <si>
    <t>1075100</t>
  </si>
  <si>
    <t>1076100</t>
  </si>
  <si>
    <t>Đoạn từ Ngũ Hành Sơn đến Dương Thị Xuân Quý</t>
  </si>
  <si>
    <t>1076101</t>
  </si>
  <si>
    <t>1076102</t>
  </si>
  <si>
    <t>1077100</t>
  </si>
  <si>
    <t>1078100</t>
  </si>
  <si>
    <t>1079100</t>
  </si>
  <si>
    <t>10801</t>
  </si>
  <si>
    <t>Đông Hải 5 - từ: đầu - đến: cuối</t>
  </si>
  <si>
    <t>1080100</t>
  </si>
  <si>
    <t>1081100</t>
  </si>
  <si>
    <t>1082100</t>
  </si>
  <si>
    <t>1083100</t>
  </si>
  <si>
    <t>1084100</t>
  </si>
  <si>
    <t>1085100</t>
  </si>
  <si>
    <t>1086100</t>
  </si>
  <si>
    <t>1087100</t>
  </si>
  <si>
    <t>1088100</t>
  </si>
  <si>
    <t>1089100</t>
  </si>
  <si>
    <t>10901</t>
  </si>
  <si>
    <t>Đông Hải 6 - từ: đầu - đến: cuối</t>
  </si>
  <si>
    <t>1090100</t>
  </si>
  <si>
    <t>1091100</t>
  </si>
  <si>
    <t>1092100</t>
  </si>
  <si>
    <t>1093100</t>
  </si>
  <si>
    <t>1094100</t>
  </si>
  <si>
    <t>1095100</t>
  </si>
  <si>
    <t>1096100</t>
  </si>
  <si>
    <t>1096101</t>
  </si>
  <si>
    <t>1097100</t>
  </si>
  <si>
    <t>1098100</t>
  </si>
  <si>
    <t>1099100</t>
  </si>
  <si>
    <t>11001</t>
  </si>
  <si>
    <t>Đông Hải 7 - từ: đầu - đến: cuối</t>
  </si>
  <si>
    <t>1100100</t>
  </si>
  <si>
    <t>1101100</t>
  </si>
  <si>
    <t>1102100</t>
  </si>
  <si>
    <t>1103100</t>
  </si>
  <si>
    <t>1104100</t>
  </si>
  <si>
    <t>1105100</t>
  </si>
  <si>
    <t>1106100</t>
  </si>
  <si>
    <t>1107100</t>
  </si>
  <si>
    <t>1108100</t>
  </si>
  <si>
    <t>1109100</t>
  </si>
  <si>
    <t>11101</t>
  </si>
  <si>
    <t>Đông Hải 8 - từ: đầu - đến: cuối</t>
  </si>
  <si>
    <t>1110100</t>
  </si>
  <si>
    <t>1111100</t>
  </si>
  <si>
    <t>1112100</t>
  </si>
  <si>
    <t>1113100</t>
  </si>
  <si>
    <t>1114100</t>
  </si>
  <si>
    <t>1115100</t>
  </si>
  <si>
    <t>1116100</t>
  </si>
  <si>
    <t>1117100</t>
  </si>
  <si>
    <t>1118100</t>
  </si>
  <si>
    <t>1119100</t>
  </si>
  <si>
    <t>11201</t>
  </si>
  <si>
    <t>Đông Hải 9 - từ: đầu - đến: cuối</t>
  </si>
  <si>
    <t>1120100</t>
  </si>
  <si>
    <t>1121100</t>
  </si>
  <si>
    <t>1122100</t>
  </si>
  <si>
    <t>1123100</t>
  </si>
  <si>
    <t>1124100</t>
  </si>
  <si>
    <t>1125100</t>
  </si>
  <si>
    <t>1126100</t>
  </si>
  <si>
    <t>1127100</t>
  </si>
  <si>
    <t>1128100</t>
  </si>
  <si>
    <t>1129100</t>
  </si>
  <si>
    <t>11301</t>
  </si>
  <si>
    <t>Đông Hải 10 - từ: đầu - đến: cuối</t>
  </si>
  <si>
    <t>1130100</t>
  </si>
  <si>
    <t>1131100</t>
  </si>
  <si>
    <t>1132100</t>
  </si>
  <si>
    <t>1133100</t>
  </si>
  <si>
    <t>1134100</t>
  </si>
  <si>
    <t>1135100</t>
  </si>
  <si>
    <t>1136100</t>
  </si>
  <si>
    <t>1137100</t>
  </si>
  <si>
    <t>1138100</t>
  </si>
  <si>
    <t>1139100</t>
  </si>
  <si>
    <t>11401</t>
  </si>
  <si>
    <t>Đông Hải 11 - từ: đầu - đến: cuối</t>
  </si>
  <si>
    <t>1140100</t>
  </si>
  <si>
    <t>1141100</t>
  </si>
  <si>
    <t>1142100</t>
  </si>
  <si>
    <t>1143100</t>
  </si>
  <si>
    <t>1144100</t>
  </si>
  <si>
    <t>Đoạn từ Võ Nguyên Giáp đến Lê Quang Đạo</t>
  </si>
  <si>
    <t>1144101</t>
  </si>
  <si>
    <t>Đoạn từ An Thượng 17 đến Ngũ Hành Sơn</t>
  </si>
  <si>
    <t>1145100</t>
  </si>
  <si>
    <t>1146100</t>
  </si>
  <si>
    <t>1147100</t>
  </si>
  <si>
    <t>1148100</t>
  </si>
  <si>
    <t>1149100</t>
  </si>
  <si>
    <t>11501</t>
  </si>
  <si>
    <t>Đường từ chợ Hòa Hải(cũ) đến Tân Trà - từ: đầu - đến: cuối</t>
  </si>
  <si>
    <t>1150100</t>
  </si>
  <si>
    <t>1151100</t>
  </si>
  <si>
    <t>1152100</t>
  </si>
  <si>
    <t>1153100</t>
  </si>
  <si>
    <t>1154100</t>
  </si>
  <si>
    <t>1155100</t>
  </si>
  <si>
    <t>1156100</t>
  </si>
  <si>
    <t>1157100</t>
  </si>
  <si>
    <t>1158100</t>
  </si>
  <si>
    <t>1159100</t>
  </si>
  <si>
    <t>11601</t>
  </si>
  <si>
    <t>Đường từ H.T.C.Chúa đến Khu du lịch ITC (cũ) - từ: Từ Huyền Trân Công Chúa - đến: Đến Khu du lịch ITC(cũ)</t>
  </si>
  <si>
    <t>1160100</t>
  </si>
  <si>
    <t>1161100</t>
  </si>
  <si>
    <t>1162100</t>
  </si>
  <si>
    <t>1163100</t>
  </si>
  <si>
    <t>1164100</t>
  </si>
  <si>
    <t>1165100</t>
  </si>
  <si>
    <t>1166100</t>
  </si>
  <si>
    <t>1167100</t>
  </si>
  <si>
    <t>1168100</t>
  </si>
  <si>
    <t>1169100</t>
  </si>
  <si>
    <t>11701</t>
  </si>
  <si>
    <t>Đường từ H.T.C.Chúa đến Nguyễn Duy Trinh - từ: Đoạn 150m từ Nguyễn Duy Trinh - đến: Đi về hướng Cổng 2 núi Thủy Sơ</t>
  </si>
  <si>
    <t>11702</t>
  </si>
  <si>
    <t>Đường từ H.T.C.Chúa đến Nguyễn Duy Trinh - Đoạn còn Lại</t>
  </si>
  <si>
    <t>1170100</t>
  </si>
  <si>
    <t>1171100</t>
  </si>
  <si>
    <t>1172100</t>
  </si>
  <si>
    <t>1173100</t>
  </si>
  <si>
    <t>1174100</t>
  </si>
  <si>
    <t>1175100</t>
  </si>
  <si>
    <t>1176100</t>
  </si>
  <si>
    <t>1177100</t>
  </si>
  <si>
    <t>1178100</t>
  </si>
  <si>
    <t>1179100</t>
  </si>
  <si>
    <t>11801</t>
  </si>
  <si>
    <t>Đường từ Khách sạn Non Nước đến giáp Nguyễn Duy Trinh(Đông Hải 2) - từ: đầu - đến: cuối</t>
  </si>
  <si>
    <t>1180100</t>
  </si>
  <si>
    <t>1181100</t>
  </si>
  <si>
    <t>1182100</t>
  </si>
  <si>
    <t>1183100</t>
  </si>
  <si>
    <t>1184100</t>
  </si>
  <si>
    <t>1185100</t>
  </si>
  <si>
    <t>1186100</t>
  </si>
  <si>
    <t>Đoạn từ Phạm Hữu Kính đến Lê Văn Hưu</t>
  </si>
  <si>
    <t>1186101</t>
  </si>
  <si>
    <t>1187100</t>
  </si>
  <si>
    <t>1188100</t>
  </si>
  <si>
    <t>1189100</t>
  </si>
  <si>
    <t>11901</t>
  </si>
  <si>
    <t>Đường từ Lê Văn Hiến - từ: Từ Lê Văn Hiến - đến: Đến Trại nuôi tôm úc</t>
  </si>
  <si>
    <t>11902</t>
  </si>
  <si>
    <t>Đường từ Lê Văn Hiến - từ: Từ Lê Văn Hiến - đến: Đến Khu quân sự(Lữ 173)</t>
  </si>
  <si>
    <t>11903</t>
  </si>
  <si>
    <t>Đường từ Lê Văn Hiến - từ: Từ Lê Văn Hiến - đến: Đến Khu quân sự cũ</t>
  </si>
  <si>
    <t>1190100</t>
  </si>
  <si>
    <t>1190101</t>
  </si>
  <si>
    <t>Đoạn từ Lê Quang Đạo đến đường quy hoạch 15m</t>
  </si>
  <si>
    <t>1190102</t>
  </si>
  <si>
    <t>Đoạn từ đường quy hoạch 15m đến Châu Thị Vĩnh Tế</t>
  </si>
  <si>
    <t>1191100</t>
  </si>
  <si>
    <t>1192100</t>
  </si>
  <si>
    <t>1193100</t>
  </si>
  <si>
    <t>Đoạn từ Bùi Tá Hán đến Nguyễn Đình Chiểu</t>
  </si>
  <si>
    <t>1193101</t>
  </si>
  <si>
    <t>1194100</t>
  </si>
  <si>
    <t>1195100</t>
  </si>
  <si>
    <t>1196100</t>
  </si>
  <si>
    <t>1197100</t>
  </si>
  <si>
    <t>1198100</t>
  </si>
  <si>
    <t>1199100</t>
  </si>
  <si>
    <t>12001</t>
  </si>
  <si>
    <t>Đường từ Sơn Trà-Điện Ngọc - từ: Từ Sơn Trà-Điện Ngọc - đến: Đến nhà nghỉ Công an</t>
  </si>
  <si>
    <t>1200100</t>
  </si>
  <si>
    <t>1201100</t>
  </si>
  <si>
    <t>1202100</t>
  </si>
  <si>
    <t>Đoạn từ Lê Văn Hiến đến Nguyễn Đình Chiểu</t>
  </si>
  <si>
    <t>1202101</t>
  </si>
  <si>
    <t>1202102</t>
  </si>
  <si>
    <t>1202103</t>
  </si>
  <si>
    <t>Đoạn từ Nguyễn Đình Chiểu đến Đoàn Khuê</t>
  </si>
  <si>
    <t>1202104</t>
  </si>
  <si>
    <t>Đoạn còn lại từ Đoàn Khuê đến Nghiêm Xuân Yêm</t>
  </si>
  <si>
    <t>1203100</t>
  </si>
  <si>
    <t>1204100</t>
  </si>
  <si>
    <t>1205100</t>
  </si>
  <si>
    <t>1206100</t>
  </si>
  <si>
    <t>1207100</t>
  </si>
  <si>
    <t>1208100</t>
  </si>
  <si>
    <t>1209100</t>
  </si>
  <si>
    <t>12101</t>
  </si>
  <si>
    <t>Đường từ Trần Đại Nghĩa đến trường tiểu học Lê Văn Hiến - từ: đầu - đến: cuối</t>
  </si>
  <si>
    <t>1210100</t>
  </si>
  <si>
    <t>1211100</t>
  </si>
  <si>
    <t>1212100</t>
  </si>
  <si>
    <t>1213100</t>
  </si>
  <si>
    <t>1214100</t>
  </si>
  <si>
    <t>1215100</t>
  </si>
  <si>
    <t>1216100</t>
  </si>
  <si>
    <t>1216101</t>
  </si>
  <si>
    <t>1217100</t>
  </si>
  <si>
    <t>1218100</t>
  </si>
  <si>
    <t>1219100</t>
  </si>
  <si>
    <t>12201</t>
  </si>
  <si>
    <t>Đường từ Trần Đại Nghĩa đến Xóm Bàu - từ: đầu - đến: cuối</t>
  </si>
  <si>
    <t>1220100</t>
  </si>
  <si>
    <t>1221100</t>
  </si>
  <si>
    <t>1221101</t>
  </si>
  <si>
    <t>1222100</t>
  </si>
  <si>
    <t>1223100</t>
  </si>
  <si>
    <t>1224100</t>
  </si>
  <si>
    <t>1225100</t>
  </si>
  <si>
    <t>1226100</t>
  </si>
  <si>
    <t>1227100</t>
  </si>
  <si>
    <t>1228100</t>
  </si>
  <si>
    <t>1229100</t>
  </si>
  <si>
    <t>12301</t>
  </si>
  <si>
    <t>Hải Triều - từ: đầu - đến: cuối</t>
  </si>
  <si>
    <t>1230100</t>
  </si>
  <si>
    <t>1231100</t>
  </si>
  <si>
    <t>1232100</t>
  </si>
  <si>
    <t>1233100</t>
  </si>
  <si>
    <t>1234100</t>
  </si>
  <si>
    <t>1235100</t>
  </si>
  <si>
    <t>1236100</t>
  </si>
  <si>
    <t>1237100</t>
  </si>
  <si>
    <t>1238100</t>
  </si>
  <si>
    <t>1239100</t>
  </si>
  <si>
    <t>12401</t>
  </si>
  <si>
    <t>Huyền Trân Công Chúa - từ: đầu - đến: cuối</t>
  </si>
  <si>
    <t>1240100</t>
  </si>
  <si>
    <t>Đoạn từ Hồ Xuân Hương đến Minh Mạng</t>
  </si>
  <si>
    <t>1240101</t>
  </si>
  <si>
    <t>Đoạn từ Minh Mạng đến Trần Đại Nghĩa</t>
  </si>
  <si>
    <t>1241100</t>
  </si>
  <si>
    <t>1242100</t>
  </si>
  <si>
    <t>1243100</t>
  </si>
  <si>
    <t>1244100</t>
  </si>
  <si>
    <t>1245100</t>
  </si>
  <si>
    <t>1246100</t>
  </si>
  <si>
    <t>1247100</t>
  </si>
  <si>
    <t>1248100</t>
  </si>
  <si>
    <t>1249100</t>
  </si>
  <si>
    <t>12501</t>
  </si>
  <si>
    <t>Huỳnh Bá Chánh - từ: đầu - đến: cuối</t>
  </si>
  <si>
    <t>1250100</t>
  </si>
  <si>
    <t>1251100</t>
  </si>
  <si>
    <t>1252100</t>
  </si>
  <si>
    <t>1253100</t>
  </si>
  <si>
    <t>1253101</t>
  </si>
  <si>
    <t>Đoạn từ đường Nguyễn Đình Chiểu đến giáp đường Đoàn Khuê</t>
  </si>
  <si>
    <t>1253102</t>
  </si>
  <si>
    <t>Đoạn từ đường Đoàn Khuê đến giáp đường Anh Thơ</t>
  </si>
  <si>
    <t>1254100</t>
  </si>
  <si>
    <t>Đoạn từ Trần Đại Nghĩa đến Trường THCS Nguyễn Bỉnh Khiêm</t>
  </si>
  <si>
    <t>1254101</t>
  </si>
  <si>
    <t>Đoạn từ Trường THCS Nguyễn Bỉnh Khiêm đến Nam Kỳ Khởi Nghĩa</t>
  </si>
  <si>
    <t>1254102</t>
  </si>
  <si>
    <t>Đoạn từ Nam Kỳ Khởi Nghĩa đến giáp Quảng Nam</t>
  </si>
  <si>
    <t>1255100</t>
  </si>
  <si>
    <t>Đoạn từ Nguyễn Văn Thoại đến Đỗ Bá</t>
  </si>
  <si>
    <t>1255101</t>
  </si>
  <si>
    <t>Đoạn từ Đỗ Bá đến Ngô Thi Sĩ</t>
  </si>
  <si>
    <t>1255102</t>
  </si>
  <si>
    <t>Đoạn từ Ngô Thi Sĩ đến Phan Tứ</t>
  </si>
  <si>
    <t>1255103</t>
  </si>
  <si>
    <t>1256100</t>
  </si>
  <si>
    <t>Đoạn 15mx2</t>
  </si>
  <si>
    <t>1256101</t>
  </si>
  <si>
    <t>Đoạn 7,5mx2</t>
  </si>
  <si>
    <t>1257100</t>
  </si>
  <si>
    <t>1258100</t>
  </si>
  <si>
    <t>1259100</t>
  </si>
  <si>
    <t>12601</t>
  </si>
  <si>
    <t>Khu dân cư: An Nông, Tân Trà, Đông Trà - Đường 5m trở lên</t>
  </si>
  <si>
    <t>12602</t>
  </si>
  <si>
    <t>Khu dân cư: An Nông, Tân Trà, Đông Trà - Đường từ 3,5m đến dưới 5m</t>
  </si>
  <si>
    <t>12603</t>
  </si>
  <si>
    <t>Khu dân cư: An Nông, Tân Trà, Đông Trà - Đường từ 2m đến dưới 3,5m</t>
  </si>
  <si>
    <t>12604</t>
  </si>
  <si>
    <t>Khu dân cư: An Nông, Tân Trà, Đông Trà - Đường dưới 2m</t>
  </si>
  <si>
    <t>1260100</t>
  </si>
  <si>
    <t>1261100</t>
  </si>
  <si>
    <t>1262100</t>
  </si>
  <si>
    <t>1263100</t>
  </si>
  <si>
    <t>1264100</t>
  </si>
  <si>
    <t>1265100</t>
  </si>
  <si>
    <t>1266100</t>
  </si>
  <si>
    <t>1267100</t>
  </si>
  <si>
    <t>1268100</t>
  </si>
  <si>
    <t>1269100</t>
  </si>
  <si>
    <t>12701</t>
  </si>
  <si>
    <t>Khu dân cư: Đông Hải, Sơn Thủy - Đường 5m trở lên</t>
  </si>
  <si>
    <t>12702</t>
  </si>
  <si>
    <t>Khu dân cư: Đông Hải, Sơn Thủy - Đường từ 3,5m đến dưới 5m</t>
  </si>
  <si>
    <t>12703</t>
  </si>
  <si>
    <t>Khu dân cư: Đông Hải, Sơn Thủy - Đường từ 2m đến dưới 3,5m</t>
  </si>
  <si>
    <t>12704</t>
  </si>
  <si>
    <t>Khu dân cư: Đông Hải, Sơn Thủy - Đường dưới 2m</t>
  </si>
  <si>
    <t>1270100</t>
  </si>
  <si>
    <t>1271100</t>
  </si>
  <si>
    <t>1272100</t>
  </si>
  <si>
    <t>1273100</t>
  </si>
  <si>
    <t>1274100</t>
  </si>
  <si>
    <t>1275100</t>
  </si>
  <si>
    <t>1276100</t>
  </si>
  <si>
    <t>1277100</t>
  </si>
  <si>
    <t>1278100</t>
  </si>
  <si>
    <t>1279100</t>
  </si>
  <si>
    <t>12801</t>
  </si>
  <si>
    <t>Lộc Ninh - từ: đầu - đến: cuối</t>
  </si>
  <si>
    <t>1280100</t>
  </si>
  <si>
    <t>1281100</t>
  </si>
  <si>
    <t>1282100</t>
  </si>
  <si>
    <t>1283100</t>
  </si>
  <si>
    <t>1284100</t>
  </si>
  <si>
    <t>1285100</t>
  </si>
  <si>
    <t>1286100</t>
  </si>
  <si>
    <t>1287100</t>
  </si>
  <si>
    <t>1288100</t>
  </si>
  <si>
    <t>1288101</t>
  </si>
  <si>
    <t>Đoạn 4,0m</t>
  </si>
  <si>
    <t>1289100</t>
  </si>
  <si>
    <t>12901</t>
  </si>
  <si>
    <t>Lương Thúc Kỳ - từ: đầu - đến: cuối</t>
  </si>
  <si>
    <t>1290100</t>
  </si>
  <si>
    <t>1291100</t>
  </si>
  <si>
    <t>1292100</t>
  </si>
  <si>
    <t>1293100</t>
  </si>
  <si>
    <t>1294100</t>
  </si>
  <si>
    <t>1295100</t>
  </si>
  <si>
    <t>Đoạn 4m</t>
  </si>
  <si>
    <t>1295101</t>
  </si>
  <si>
    <t>Đoạn nối tiếp đường Mỹ Đa Đông 8 chưa đặt tên</t>
  </si>
  <si>
    <t>1295102</t>
  </si>
  <si>
    <t>1296100</t>
  </si>
  <si>
    <t>1297100</t>
  </si>
  <si>
    <t>1298100</t>
  </si>
  <si>
    <t>1299100</t>
  </si>
  <si>
    <t>13001</t>
  </si>
  <si>
    <t>Lưu Quang Vũ - từ: Trần Đại Nghĩa - đến: giáp Hòa Quý</t>
  </si>
  <si>
    <t>13002</t>
  </si>
  <si>
    <t>Từ đầu đến cuối (đường Cai Lanh cũ)</t>
  </si>
  <si>
    <t>1300100</t>
  </si>
  <si>
    <t>1301100</t>
  </si>
  <si>
    <t>1302100</t>
  </si>
  <si>
    <t>1303100</t>
  </si>
  <si>
    <t>1304100</t>
  </si>
  <si>
    <t>1305100</t>
  </si>
  <si>
    <t>1306100</t>
  </si>
  <si>
    <t>1307100</t>
  </si>
  <si>
    <t>1308100</t>
  </si>
  <si>
    <t>1309100</t>
  </si>
  <si>
    <t>Đoạn từ đường An Nông đến cầu Hòa Phước</t>
  </si>
  <si>
    <t>13101</t>
  </si>
  <si>
    <t>Mai Đăng Chơn - từ: Trần Đại Nghĩa - đến: hết KDC phố chợ Hòa Hải mở rộng</t>
  </si>
  <si>
    <t>13102</t>
  </si>
  <si>
    <t>Mai Đăng Chơn - từ: Đoạn còn Lại - đến: giáp Hòa Quý</t>
  </si>
  <si>
    <t>13103</t>
  </si>
  <si>
    <t xml:space="preserve"> - Đoạn từ Trần Đại Nghĩa đến Trường THCS Nguyễn Bỉnh Khiêm</t>
  </si>
  <si>
    <t>13104</t>
  </si>
  <si>
    <t xml:space="preserve"> - Đoạn từ Trường THCS Nguyễn Bỉnh Khiêm đến Nam Kỳ Khởi Nghĩa</t>
  </si>
  <si>
    <t>13105</t>
  </si>
  <si>
    <t xml:space="preserve"> - Đoạn từ Nam Kỳ Khởi Nghĩa đến giáp Quảng Nam</t>
  </si>
  <si>
    <t>1310100</t>
  </si>
  <si>
    <t>1311100</t>
  </si>
  <si>
    <t>1312100</t>
  </si>
  <si>
    <t>1313100</t>
  </si>
  <si>
    <t>1314100</t>
  </si>
  <si>
    <t>1315100</t>
  </si>
  <si>
    <t>1316100</t>
  </si>
  <si>
    <t>1317100</t>
  </si>
  <si>
    <t>1318100</t>
  </si>
  <si>
    <t>1319100</t>
  </si>
  <si>
    <t>13201</t>
  </si>
  <si>
    <t>Nam Thành - từ: đầu - đến: cuối</t>
  </si>
  <si>
    <t>1320100</t>
  </si>
  <si>
    <t>1321100</t>
  </si>
  <si>
    <t>Đoạn từ Võ Nguyên Giáp đến đường Lê Quang Đạo</t>
  </si>
  <si>
    <t>1321101</t>
  </si>
  <si>
    <t>1321102</t>
  </si>
  <si>
    <t>Đoạn từ đường quy hoạch 15m đến đường Châu Thị Vĩnh Tế</t>
  </si>
  <si>
    <t>1322100</t>
  </si>
  <si>
    <t>1323100</t>
  </si>
  <si>
    <t>1324100</t>
  </si>
  <si>
    <t>1324101</t>
  </si>
  <si>
    <t>1325100</t>
  </si>
  <si>
    <t>1326100</t>
  </si>
  <si>
    <t>1327100</t>
  </si>
  <si>
    <t>1328100</t>
  </si>
  <si>
    <t>1329100</t>
  </si>
  <si>
    <t>13301</t>
  </si>
  <si>
    <t>Nguyễn Duy Trinh - từ: Từ Lê Văn Hiến - đến: Đến ngã 3 đi dốc Lài</t>
  </si>
  <si>
    <t>13302</t>
  </si>
  <si>
    <t>Nguyễn Duy Trinh - Đoạn còn Lại</t>
  </si>
  <si>
    <t>13303</t>
  </si>
  <si>
    <t xml:space="preserve"> - Đoạn từ Lê Văn Hiến đến cổng Trường Mai Đăng Chơn</t>
  </si>
  <si>
    <t>13304</t>
  </si>
  <si>
    <t>1330100</t>
  </si>
  <si>
    <t>Đoạn từ Lê Văn Hiến đến cổng Trường Mai Đăng Chơn</t>
  </si>
  <si>
    <t>1330101</t>
  </si>
  <si>
    <t>1331100</t>
  </si>
  <si>
    <t>Đoạn từ Lê Văn Hiến đến Đa Mặn 7</t>
  </si>
  <si>
    <t>1331101</t>
  </si>
  <si>
    <t>1332100</t>
  </si>
  <si>
    <t>1333100</t>
  </si>
  <si>
    <t>1334100</t>
  </si>
  <si>
    <t>1335100</t>
  </si>
  <si>
    <t>1336100</t>
  </si>
  <si>
    <t>1337100</t>
  </si>
  <si>
    <t>1338100</t>
  </si>
  <si>
    <t>1339100</t>
  </si>
  <si>
    <t>13401</t>
  </si>
  <si>
    <t>Nguyễn Phạm Tuân - từ: đầu - đến: cuối</t>
  </si>
  <si>
    <t>1340100</t>
  </si>
  <si>
    <t>1341100</t>
  </si>
  <si>
    <t>1342100</t>
  </si>
  <si>
    <t>1343100</t>
  </si>
  <si>
    <t>1344100</t>
  </si>
  <si>
    <t>1345100</t>
  </si>
  <si>
    <t>1346100</t>
  </si>
  <si>
    <t>1347100</t>
  </si>
  <si>
    <t>1348100</t>
  </si>
  <si>
    <t>1349100</t>
  </si>
  <si>
    <t>13501</t>
  </si>
  <si>
    <t>Nguyễn Thần Hiến - từ: đầu - đến: cuối</t>
  </si>
  <si>
    <t>1350100</t>
  </si>
  <si>
    <t>1351100</t>
  </si>
  <si>
    <t>1352100</t>
  </si>
  <si>
    <t>1353100</t>
  </si>
  <si>
    <t>1354100</t>
  </si>
  <si>
    <t>1355100</t>
  </si>
  <si>
    <t>Đoạn từ Ngũ Hành Sơn đến Thủ Khoa Huân</t>
  </si>
  <si>
    <t>1355101</t>
  </si>
  <si>
    <t>Đoạn từ Thủ Khoa Huân đến Lê Quang Đạo</t>
  </si>
  <si>
    <t>1355102</t>
  </si>
  <si>
    <t>Đoạn từ Lê Quang Đạo đến Võ Nguyên Giáp</t>
  </si>
  <si>
    <t>1356100</t>
  </si>
  <si>
    <t>Đoạn thuộc địa phận quận Ngũ Hành Sơn và quận Sơn Trà</t>
  </si>
  <si>
    <t>1357100</t>
  </si>
  <si>
    <t>1358100</t>
  </si>
  <si>
    <t>1359100</t>
  </si>
  <si>
    <t>13601</t>
  </si>
  <si>
    <t>Phạm Nổi - từ: Lê Văn Hiến - đến: Giáp nghĩa trang liệt sỹ Hòa Hải</t>
  </si>
  <si>
    <t>1360100</t>
  </si>
  <si>
    <t>1361100</t>
  </si>
  <si>
    <t>1362100</t>
  </si>
  <si>
    <t>1363100</t>
  </si>
  <si>
    <t>1364100</t>
  </si>
  <si>
    <t>1365100</t>
  </si>
  <si>
    <t>1366100</t>
  </si>
  <si>
    <t>1367100</t>
  </si>
  <si>
    <t>1368100</t>
  </si>
  <si>
    <t>1369100</t>
  </si>
  <si>
    <t>13701</t>
  </si>
  <si>
    <t>Phan Đình Thông - từ: đầu - đến: cuối</t>
  </si>
  <si>
    <t>1370100</t>
  </si>
  <si>
    <t>1371100</t>
  </si>
  <si>
    <t>1371101</t>
  </si>
  <si>
    <t>1371102</t>
  </si>
  <si>
    <t>1372100</t>
  </si>
  <si>
    <t>1373100</t>
  </si>
  <si>
    <t>1374100</t>
  </si>
  <si>
    <t>1375100</t>
  </si>
  <si>
    <t>1376100</t>
  </si>
  <si>
    <t>1377100</t>
  </si>
  <si>
    <t>1378100</t>
  </si>
  <si>
    <t>1379100</t>
  </si>
  <si>
    <t>13801</t>
  </si>
  <si>
    <t>Phan Tòng - từ: đầu - đến: cuối</t>
  </si>
  <si>
    <t>1380100</t>
  </si>
  <si>
    <t>1381100</t>
  </si>
  <si>
    <t>1382100</t>
  </si>
  <si>
    <t>1383100</t>
  </si>
  <si>
    <t>1384100</t>
  </si>
  <si>
    <t>1385100</t>
  </si>
  <si>
    <t>1386100</t>
  </si>
  <si>
    <t>1387100</t>
  </si>
  <si>
    <t>1388100</t>
  </si>
  <si>
    <t>1389100</t>
  </si>
  <si>
    <t>13901</t>
  </si>
  <si>
    <t>Sơn Thủy - Đa Mặn - từ: Từ Sư Vạn Hạnh - đến: Giáp đường Bà Bang Nhãn</t>
  </si>
  <si>
    <t>1390100</t>
  </si>
  <si>
    <t>1391100</t>
  </si>
  <si>
    <t>1392100</t>
  </si>
  <si>
    <t>1393100</t>
  </si>
  <si>
    <t>1394100</t>
  </si>
  <si>
    <t>1395100</t>
  </si>
  <si>
    <t>1396100</t>
  </si>
  <si>
    <t>1397100</t>
  </si>
  <si>
    <t>1398100</t>
  </si>
  <si>
    <t>1399100</t>
  </si>
  <si>
    <t>14001</t>
  </si>
  <si>
    <t>Sơn Thủy 1 - từ: đầu - đến: cuối</t>
  </si>
  <si>
    <t>1400100</t>
  </si>
  <si>
    <t>1401100</t>
  </si>
  <si>
    <t>1402100</t>
  </si>
  <si>
    <t>1403100</t>
  </si>
  <si>
    <t>1404100</t>
  </si>
  <si>
    <t>1405100</t>
  </si>
  <si>
    <t>Đoạn 10,5m</t>
  </si>
  <si>
    <t>1405101</t>
  </si>
  <si>
    <t>1406100</t>
  </si>
  <si>
    <t>1407100</t>
  </si>
  <si>
    <t>1408100</t>
  </si>
  <si>
    <t>1409100</t>
  </si>
  <si>
    <t>14101</t>
  </si>
  <si>
    <t>Sơn Thủy 2 - từ: đầu - đến: cuối</t>
  </si>
  <si>
    <t>1410100</t>
  </si>
  <si>
    <t>1411100</t>
  </si>
  <si>
    <t>1412100</t>
  </si>
  <si>
    <t>1412101</t>
  </si>
  <si>
    <t>1413100</t>
  </si>
  <si>
    <t>1414100</t>
  </si>
  <si>
    <t>1415100</t>
  </si>
  <si>
    <t>1416100</t>
  </si>
  <si>
    <t>1417100</t>
  </si>
  <si>
    <t>1418100</t>
  </si>
  <si>
    <t>1419100</t>
  </si>
  <si>
    <t>14201</t>
  </si>
  <si>
    <t>Sơn Thủy 3 - từ: đầu - đến: cuối</t>
  </si>
  <si>
    <t>1420100</t>
  </si>
  <si>
    <t>1421100</t>
  </si>
  <si>
    <t>1422100</t>
  </si>
  <si>
    <t>1423100</t>
  </si>
  <si>
    <t>1424100</t>
  </si>
  <si>
    <t>1425100</t>
  </si>
  <si>
    <t>1426100</t>
  </si>
  <si>
    <t>1427100</t>
  </si>
  <si>
    <t>1428100</t>
  </si>
  <si>
    <t>1429100</t>
  </si>
  <si>
    <t>14301</t>
  </si>
  <si>
    <t>Sơn Thủy 4 - từ: đầu - đến: cuối</t>
  </si>
  <si>
    <t>1430100</t>
  </si>
  <si>
    <t>1431100</t>
  </si>
  <si>
    <t>1432100</t>
  </si>
  <si>
    <t>1432101</t>
  </si>
  <si>
    <t>1433100</t>
  </si>
  <si>
    <t>Đoạn thuộc địa bàn quận Ngũ Hành Sơn</t>
  </si>
  <si>
    <t>1434100</t>
  </si>
  <si>
    <t>Đoạn từ Lê Văn Hiến đến Văn Tân</t>
  </si>
  <si>
    <t>1434101</t>
  </si>
  <si>
    <t>1435100</t>
  </si>
  <si>
    <t>1436100</t>
  </si>
  <si>
    <t>1437100</t>
  </si>
  <si>
    <t>1438100</t>
  </si>
  <si>
    <t>1439100</t>
  </si>
  <si>
    <t>14401</t>
  </si>
  <si>
    <t>Sơn Thủy 5 - từ: đầu - đến: cuối</t>
  </si>
  <si>
    <t>1440100</t>
  </si>
  <si>
    <t>1441100</t>
  </si>
  <si>
    <t>Đoạn thuộc địa phận quận Ngũ Hành Sơn</t>
  </si>
  <si>
    <t>1442100</t>
  </si>
  <si>
    <t>1443100</t>
  </si>
  <si>
    <t>1444100</t>
  </si>
  <si>
    <t>1445100</t>
  </si>
  <si>
    <t>1446100</t>
  </si>
  <si>
    <t>1447100</t>
  </si>
  <si>
    <t>Đoạn từ Hồ Xuân Hương đến Vũ Mộng Nguyên</t>
  </si>
  <si>
    <t>1447101</t>
  </si>
  <si>
    <t>Đoạn nối tiếp đường Trần Văn Thành chưa đặt tên</t>
  </si>
  <si>
    <t>1447102</t>
  </si>
  <si>
    <t>1448100</t>
  </si>
  <si>
    <t>1449100</t>
  </si>
  <si>
    <t>14501</t>
  </si>
  <si>
    <t>Sơn Thủy 6 - từ: đầu - đến: cuối</t>
  </si>
  <si>
    <t>1450100</t>
  </si>
  <si>
    <t>1451100</t>
  </si>
  <si>
    <t>1452100</t>
  </si>
  <si>
    <t>1453100</t>
  </si>
  <si>
    <t>1454100</t>
  </si>
  <si>
    <t>1455100</t>
  </si>
  <si>
    <t>1456100</t>
  </si>
  <si>
    <t>1457100</t>
  </si>
  <si>
    <t>1458100</t>
  </si>
  <si>
    <t>1459100</t>
  </si>
  <si>
    <t>Đoạn từ Minh Mạng đến đường Non Nước</t>
  </si>
  <si>
    <t>1459101</t>
  </si>
  <si>
    <t>Đoạn còn lại (đến hết phường Hòa Hải)</t>
  </si>
  <si>
    <t>14601</t>
  </si>
  <si>
    <t>Sơn Thủy 7 - từ: đầu - đến: cuối</t>
  </si>
  <si>
    <t>1460100</t>
  </si>
  <si>
    <t>1461100</t>
  </si>
  <si>
    <t>1461101</t>
  </si>
  <si>
    <t>1461102</t>
  </si>
  <si>
    <t>1462100</t>
  </si>
  <si>
    <t>1463100</t>
  </si>
  <si>
    <t>1464100</t>
  </si>
  <si>
    <t>1465100</t>
  </si>
  <si>
    <t>1466100</t>
  </si>
  <si>
    <t>Đoạn từ cầu Khuê Đông đến Mai Đăng Chơn</t>
  </si>
  <si>
    <t>1466101</t>
  </si>
  <si>
    <t>Đoạn từ Mai Đăng Chơn đến Trần Đại Nghĩa</t>
  </si>
  <si>
    <t>1467100</t>
  </si>
  <si>
    <t>Đoạn từ Võ Văn Kiệt đến Phan Tứ</t>
  </si>
  <si>
    <t>1467101</t>
  </si>
  <si>
    <t>Đoạn từ Phan Tứ đến Hồ Xuân Hương</t>
  </si>
  <si>
    <t>1467102</t>
  </si>
  <si>
    <t>1468100</t>
  </si>
  <si>
    <t>1469100</t>
  </si>
  <si>
    <t>14701</t>
  </si>
  <si>
    <t>Sơn Thủy 8 - từ: đầu - đến: cuối</t>
  </si>
  <si>
    <t>1470100</t>
  </si>
  <si>
    <t>1471100</t>
  </si>
  <si>
    <t>1472100</t>
  </si>
  <si>
    <t>1473100</t>
  </si>
  <si>
    <t>1474100</t>
  </si>
  <si>
    <t>1474101</t>
  </si>
  <si>
    <t>1475100</t>
  </si>
  <si>
    <t>1475101</t>
  </si>
  <si>
    <t>1476100</t>
  </si>
  <si>
    <t>1477100</t>
  </si>
  <si>
    <t>1478100</t>
  </si>
  <si>
    <t>1479100</t>
  </si>
  <si>
    <t>14801</t>
  </si>
  <si>
    <t>Sơn Thủy 9 - từ: đầu - đến: cuối</t>
  </si>
  <si>
    <t>1480100</t>
  </si>
  <si>
    <t>1481100</t>
  </si>
  <si>
    <t>1482100</t>
  </si>
  <si>
    <t>1483100</t>
  </si>
  <si>
    <t>1484100</t>
  </si>
  <si>
    <t>1485100</t>
  </si>
  <si>
    <t>1486100</t>
  </si>
  <si>
    <t>1486101</t>
  </si>
  <si>
    <t>1487100</t>
  </si>
  <si>
    <t>1488100</t>
  </si>
  <si>
    <t>1489100</t>
  </si>
  <si>
    <t>14901</t>
  </si>
  <si>
    <t>Sơn Thủy 10 - từ: đầu - đến: cuối</t>
  </si>
  <si>
    <t>1490100</t>
  </si>
  <si>
    <t>1491100</t>
  </si>
  <si>
    <t>1492100</t>
  </si>
  <si>
    <t>1493100</t>
  </si>
  <si>
    <t>1494100</t>
  </si>
  <si>
    <t>1495100</t>
  </si>
  <si>
    <t>1496100</t>
  </si>
  <si>
    <t>1497100</t>
  </si>
  <si>
    <t>1498100</t>
  </si>
  <si>
    <t>Đường 5,5m</t>
  </si>
  <si>
    <t>1498101</t>
  </si>
  <si>
    <t>Đường 7,5m</t>
  </si>
  <si>
    <t>1498102</t>
  </si>
  <si>
    <t>Đường 10,5m</t>
  </si>
  <si>
    <t>1499100</t>
  </si>
  <si>
    <t>Đường 3,5m</t>
  </si>
  <si>
    <t>1499101</t>
  </si>
  <si>
    <t>1499102</t>
  </si>
  <si>
    <t>1499103</t>
  </si>
  <si>
    <t>15001</t>
  </si>
  <si>
    <t>Sơn Thủy 11 - từ: đầu - đến: cuối</t>
  </si>
  <si>
    <t>1500100</t>
  </si>
  <si>
    <t>1500101</t>
  </si>
  <si>
    <t>1500102</t>
  </si>
  <si>
    <t>1501100</t>
  </si>
  <si>
    <t>1501101</t>
  </si>
  <si>
    <t>1501102</t>
  </si>
  <si>
    <t>Đường 15m</t>
  </si>
  <si>
    <t>1502100</t>
  </si>
  <si>
    <t>1502101</t>
  </si>
  <si>
    <t>1502102</t>
  </si>
  <si>
    <t>1503100</t>
  </si>
  <si>
    <t>1503101</t>
  </si>
  <si>
    <t>1503102</t>
  </si>
  <si>
    <t>1504100</t>
  </si>
  <si>
    <t>1504101</t>
  </si>
  <si>
    <t>1505100</t>
  </si>
  <si>
    <t>1505101</t>
  </si>
  <si>
    <t>1505102</t>
  </si>
  <si>
    <t>1505103</t>
  </si>
  <si>
    <t>1506100</t>
  </si>
  <si>
    <t>1506101</t>
  </si>
  <si>
    <t>1506102</t>
  </si>
  <si>
    <t>1506103</t>
  </si>
  <si>
    <t>1507100</t>
  </si>
  <si>
    <t>1507101</t>
  </si>
  <si>
    <t>1507102</t>
  </si>
  <si>
    <t>1508100</t>
  </si>
  <si>
    <t>1508101</t>
  </si>
  <si>
    <t>1508102</t>
  </si>
  <si>
    <t>1509100</t>
  </si>
  <si>
    <t>1509101</t>
  </si>
  <si>
    <t>1509102</t>
  </si>
  <si>
    <t>15101</t>
  </si>
  <si>
    <t>Sư Vạn Hạnh - từ: Lê Văn Hiến - đến: Chùa quan Thế âm</t>
  </si>
  <si>
    <t>1510100</t>
  </si>
  <si>
    <t>1511100</t>
  </si>
  <si>
    <t>1511101</t>
  </si>
  <si>
    <t>1512100</t>
  </si>
  <si>
    <t>1512101</t>
  </si>
  <si>
    <t>1512102</t>
  </si>
  <si>
    <t>1512103</t>
  </si>
  <si>
    <t>1513100</t>
  </si>
  <si>
    <t>1513101</t>
  </si>
  <si>
    <t>1513102</t>
  </si>
  <si>
    <t>1513103</t>
  </si>
  <si>
    <t>1514100</t>
  </si>
  <si>
    <t>1515100</t>
  </si>
  <si>
    <t>1515101</t>
  </si>
  <si>
    <t>1515102</t>
  </si>
  <si>
    <t>1516100</t>
  </si>
  <si>
    <t>1516101</t>
  </si>
  <si>
    <t>1517100</t>
  </si>
  <si>
    <t>1518100</t>
  </si>
  <si>
    <t>1519100</t>
  </si>
  <si>
    <t>1519101</t>
  </si>
  <si>
    <t>1519102</t>
  </si>
  <si>
    <t>15201</t>
  </si>
  <si>
    <t>Tây Sơn - từ: đầu - đến: cuối</t>
  </si>
  <si>
    <t>1520100</t>
  </si>
  <si>
    <t>1520101</t>
  </si>
  <si>
    <t>1520102</t>
  </si>
  <si>
    <t>1521100</t>
  </si>
  <si>
    <t>1521101</t>
  </si>
  <si>
    <t>1521102</t>
  </si>
  <si>
    <t>1522100</t>
  </si>
  <si>
    <t>1522101</t>
  </si>
  <si>
    <t>1523100</t>
  </si>
  <si>
    <t>1524100</t>
  </si>
  <si>
    <t>1524101</t>
  </si>
  <si>
    <t>1524102</t>
  </si>
  <si>
    <t>1524103</t>
  </si>
  <si>
    <t>1524104</t>
  </si>
  <si>
    <t>Đường dẫn 2 bên cầu Trần Thị Lý thuộc địa bàn quận Ngũ Hành Sơn rộng 7,5m</t>
  </si>
  <si>
    <t>1524105</t>
  </si>
  <si>
    <t>Đường 10,5m nối từ Lê Quang Đạo đến An Thượng 17 (nối dài Đỗ Bá)</t>
  </si>
  <si>
    <t>1525100</t>
  </si>
  <si>
    <t>1526100</t>
  </si>
  <si>
    <t>1527100</t>
  </si>
  <si>
    <t>1527101</t>
  </si>
  <si>
    <t>1528100</t>
  </si>
  <si>
    <t>1528101</t>
  </si>
  <si>
    <t>1529100</t>
  </si>
  <si>
    <t>15301</t>
  </si>
  <si>
    <t>Thượng Đức - từ: đầu - đến: cuối</t>
  </si>
  <si>
    <t>1530100</t>
  </si>
  <si>
    <t>1531100</t>
  </si>
  <si>
    <t>15401</t>
  </si>
  <si>
    <t>Trà Lộ - từ: Đoạn từ 7,5 m - đến: cuối</t>
  </si>
  <si>
    <t>15402</t>
  </si>
  <si>
    <t>Trà Lộ - từ: Đoạn từ 5,5 m - đến: cuối</t>
  </si>
  <si>
    <t>1548100</t>
  </si>
  <si>
    <t>1549100</t>
  </si>
  <si>
    <t>1549101</t>
  </si>
  <si>
    <t>15501</t>
  </si>
  <si>
    <t>Trần Đại Nghĩa - từ: đầu - đến: cuối</t>
  </si>
  <si>
    <t>1550100</t>
  </si>
  <si>
    <t>1551100</t>
  </si>
  <si>
    <t>1552100</t>
  </si>
  <si>
    <t>1553100</t>
  </si>
  <si>
    <t>1554100</t>
  </si>
  <si>
    <t>1555100</t>
  </si>
  <si>
    <t>1556100</t>
  </si>
  <si>
    <t>1557100</t>
  </si>
  <si>
    <t>1558100</t>
  </si>
  <si>
    <t>1559100</t>
  </si>
  <si>
    <t>15601</t>
  </si>
  <si>
    <t>Vạn Tường - từ: đầu - đến: cuối</t>
  </si>
  <si>
    <t>1560100</t>
  </si>
  <si>
    <t>1561100</t>
  </si>
  <si>
    <t>1562100</t>
  </si>
  <si>
    <t>1563100</t>
  </si>
  <si>
    <t>1564100</t>
  </si>
  <si>
    <t>1565100</t>
  </si>
  <si>
    <t>1566100</t>
  </si>
  <si>
    <t>1567100</t>
  </si>
  <si>
    <t>1568100</t>
  </si>
  <si>
    <t>1568101</t>
  </si>
  <si>
    <t>1569100</t>
  </si>
  <si>
    <t>15701</t>
  </si>
  <si>
    <t>Đất KDC-KV I - từ: Kiệt từ 5m trở lên - đến:</t>
  </si>
  <si>
    <t>15702</t>
  </si>
  <si>
    <t>Đất KDC-KV I - Kiệt từ 3.5m đến dưới 5m</t>
  </si>
  <si>
    <t>15703</t>
  </si>
  <si>
    <t>Đất KDC-KV I - Kiệt từ 2m đêbs dưới 3.5m</t>
  </si>
  <si>
    <t>15704</t>
  </si>
  <si>
    <t>Đất KDC-KV I - Kiệt dưới 2m</t>
  </si>
  <si>
    <t>1570100</t>
  </si>
  <si>
    <t>1571100</t>
  </si>
  <si>
    <t>1572100</t>
  </si>
  <si>
    <t>1573100</t>
  </si>
  <si>
    <t>1574100</t>
  </si>
  <si>
    <t>1575100</t>
  </si>
  <si>
    <t>1576100</t>
  </si>
  <si>
    <t>1577100</t>
  </si>
  <si>
    <t>1578100</t>
  </si>
  <si>
    <t>1579100</t>
  </si>
  <si>
    <t>15801</t>
  </si>
  <si>
    <t>Đường Q.hoạch HH-HQ - đường 3,5m</t>
  </si>
  <si>
    <t>15802</t>
  </si>
  <si>
    <t>Đường Q.hoạch HH-HQ - đường 3,5mx2</t>
  </si>
  <si>
    <t>15803</t>
  </si>
  <si>
    <t>Đường Q.hoạch HH-HQ - đường 5,5m</t>
  </si>
  <si>
    <t>15804</t>
  </si>
  <si>
    <t>Đường Q.hoạch HH-HQ - đường 5,5mx2</t>
  </si>
  <si>
    <t>15805</t>
  </si>
  <si>
    <t>Đường Q.hoạch HH-HQ - đường 7,5m</t>
  </si>
  <si>
    <t>15806</t>
  </si>
  <si>
    <t>Đường Q.hoạch HH-HQ - đường 7,5mx2</t>
  </si>
  <si>
    <t>15807</t>
  </si>
  <si>
    <t>Đường Q.hoạch HH-HQ - đường 10,5m</t>
  </si>
  <si>
    <t>15808</t>
  </si>
  <si>
    <t>Đường Q.hoạch HH-HQ - đường 10,5mx2</t>
  </si>
  <si>
    <t>15809</t>
  </si>
  <si>
    <t>Đường Q.hoạch HH-HQ - đường 15m</t>
  </si>
  <si>
    <t>1580100</t>
  </si>
  <si>
    <t>1581100</t>
  </si>
  <si>
    <t>1582100</t>
  </si>
  <si>
    <t>1583100</t>
  </si>
  <si>
    <t>1584100</t>
  </si>
  <si>
    <t>1585100</t>
  </si>
  <si>
    <t>1586100</t>
  </si>
  <si>
    <t>15901</t>
  </si>
  <si>
    <t>Bình Kỳ - từ: Mai Đăng Chơn - đến: Cầu Quốc</t>
  </si>
  <si>
    <t>16001</t>
  </si>
  <si>
    <t>Đường từ Lưu Quang Vũ đến Mai Đăng Chơn - từ: Khái Tây 1 - đến: Khái Tây 2</t>
  </si>
  <si>
    <t>16101</t>
  </si>
  <si>
    <t>Đường từ Lưu Quang Vũ đi Điện Ngọc - từ: Giáp Lưu Quang Vũ - đến: Đến lò gạch 1/5</t>
  </si>
  <si>
    <t>16201</t>
  </si>
  <si>
    <t>Đường từ Bình Kỳ đến Khe nước - từ: đầu - đến: cuối</t>
  </si>
  <si>
    <t>16301</t>
  </si>
  <si>
    <t>Lưu Quang Vũ - Cai Lanh cũ</t>
  </si>
  <si>
    <t>16302</t>
  </si>
  <si>
    <t>Lưu Quang Vũ - Đoạn chung mặt tiền với phường Hòa Hải</t>
  </si>
  <si>
    <t>16401</t>
  </si>
  <si>
    <t>Mai Đăng Chơn - từ: Đoạn giáp Hòa Hải - đến: kênh KN9 HTXNN1 Hòa Quý</t>
  </si>
  <si>
    <t>16402</t>
  </si>
  <si>
    <t>Mai Đăng Chơn - Đoạn còn Lại</t>
  </si>
  <si>
    <t>16501</t>
  </si>
  <si>
    <t>Khu dân cư Hải An, Khái Tây 1, Khái Tây 2, Bá Tùng, Bình Kỳ - Đường 5m trở lên</t>
  </si>
  <si>
    <t>16502</t>
  </si>
  <si>
    <t>Khu dân cư Hải An, Khái Tây 1, Khái Tây 2, Bá Tùng, Bình Kỳ - Đường từ 3,5m đến dưới 5m</t>
  </si>
  <si>
    <t>16503</t>
  </si>
  <si>
    <t>Khu dân cư Hải An, Khái Tây 1, Khái Tây 2, Bá Tùng, Bình Kỳ - Đường từ 2m đến dưới 3,5m</t>
  </si>
  <si>
    <t>16504</t>
  </si>
  <si>
    <t>Khu dân cư Hải An, Khái Tây 1, Khái Tây 2, Bá Tùng, Bình Kỳ - Đường dưới 2m</t>
  </si>
  <si>
    <t>16601</t>
  </si>
  <si>
    <t>Khu dân cư An Lưu, Mân Quang, Khuê Đông 1, Khuê Đông 2, Thị An - Đường 5m trở lên</t>
  </si>
  <si>
    <t>16602</t>
  </si>
  <si>
    <t>Khu dân cư An Lưu, Mân Quang, Khuê Đông 1, Khuê Đông 2, Thị An - Đường từ 3,5m đến dưới 5m</t>
  </si>
  <si>
    <t>16603</t>
  </si>
  <si>
    <t>Khu dân cư An Lưu, Mân Quang, Khuê Đông 1, Khuê Đông 2, Thị An - Đường từ 2m đến dưới 3,5m</t>
  </si>
  <si>
    <t>16604</t>
  </si>
  <si>
    <t>Khu dân cư An Lưu, Mân Quang, Khuê Đông 1, Khuê Đông 2, Thị An - Đường dưới 2m</t>
  </si>
  <si>
    <t>16701</t>
  </si>
  <si>
    <t>Đất KDC-KV II - Kiệt từ 5m trở lên</t>
  </si>
  <si>
    <t>16702</t>
  </si>
  <si>
    <t>Đất KDC-KV II - Kiệt từ 3.5m đến dưới 5m</t>
  </si>
  <si>
    <t>16703</t>
  </si>
  <si>
    <t>Đất KDC-KV II - Kiệt từ 2m đến dưới 3.5m</t>
  </si>
  <si>
    <t>16704</t>
  </si>
  <si>
    <t>Đất KDC-KV II - Kiệt dưới 2m</t>
  </si>
  <si>
    <t>16801</t>
  </si>
  <si>
    <t>Đoạn từ Nguyễn Huy Chương đến Phạm Văn Đồng</t>
  </si>
  <si>
    <t>16802</t>
  </si>
  <si>
    <t>Đoạn từ Phạm Văn Đồng đến Võ Văn Kiệt</t>
  </si>
  <si>
    <t>16803</t>
  </si>
  <si>
    <t>16804</t>
  </si>
  <si>
    <t>16805</t>
  </si>
  <si>
    <t>16901</t>
  </si>
  <si>
    <t>17001</t>
  </si>
  <si>
    <t>17101</t>
  </si>
  <si>
    <t>17201</t>
  </si>
  <si>
    <t>17301</t>
  </si>
  <si>
    <t>17401</t>
  </si>
  <si>
    <t>17501</t>
  </si>
  <si>
    <t>17601</t>
  </si>
  <si>
    <t>Đoạn 5,5 m</t>
  </si>
  <si>
    <t>17602</t>
  </si>
  <si>
    <t>Đoạn 3,5 m</t>
  </si>
  <si>
    <t>17701</t>
  </si>
  <si>
    <t>17801</t>
  </si>
  <si>
    <t>17901</t>
  </si>
  <si>
    <t>17902</t>
  </si>
  <si>
    <t>18001</t>
  </si>
  <si>
    <t>18101</t>
  </si>
  <si>
    <t>18201</t>
  </si>
  <si>
    <t>18301</t>
  </si>
  <si>
    <t>18302</t>
  </si>
  <si>
    <t>18401</t>
  </si>
  <si>
    <t>18501</t>
  </si>
  <si>
    <t>18601</t>
  </si>
  <si>
    <t>18701</t>
  </si>
  <si>
    <t>18801</t>
  </si>
  <si>
    <t>18901</t>
  </si>
  <si>
    <t>Đoạn 7,5 m</t>
  </si>
  <si>
    <t>18902</t>
  </si>
  <si>
    <t>19001</t>
  </si>
  <si>
    <t>19101</t>
  </si>
  <si>
    <t>19201</t>
  </si>
  <si>
    <t>19301</t>
  </si>
  <si>
    <t>19401</t>
  </si>
  <si>
    <t>19501</t>
  </si>
  <si>
    <t>19601</t>
  </si>
  <si>
    <t>19701</t>
  </si>
  <si>
    <t>19801</t>
  </si>
  <si>
    <t>19901</t>
  </si>
  <si>
    <t>20001</t>
  </si>
  <si>
    <t>20101</t>
  </si>
  <si>
    <t>20201</t>
  </si>
  <si>
    <t>20301</t>
  </si>
  <si>
    <t>20401</t>
  </si>
  <si>
    <t>20501</t>
  </si>
  <si>
    <t>20601</t>
  </si>
  <si>
    <t>20701</t>
  </si>
  <si>
    <t>20801</t>
  </si>
  <si>
    <t>20901</t>
  </si>
  <si>
    <t>21001</t>
  </si>
  <si>
    <t>21101</t>
  </si>
  <si>
    <t>21201</t>
  </si>
  <si>
    <t>21301</t>
  </si>
  <si>
    <t>21401</t>
  </si>
  <si>
    <t>21501</t>
  </si>
  <si>
    <t>21601</t>
  </si>
  <si>
    <t>21701</t>
  </si>
  <si>
    <t>21801</t>
  </si>
  <si>
    <t>21901</t>
  </si>
  <si>
    <t>22001</t>
  </si>
  <si>
    <t>22101</t>
  </si>
  <si>
    <t>22201</t>
  </si>
  <si>
    <t>22301</t>
  </si>
  <si>
    <t>22401</t>
  </si>
  <si>
    <t>22501</t>
  </si>
  <si>
    <t>22601</t>
  </si>
  <si>
    <t>22701</t>
  </si>
  <si>
    <t>22801</t>
  </si>
  <si>
    <t>22901</t>
  </si>
  <si>
    <t>23001</t>
  </si>
  <si>
    <t>23101</t>
  </si>
  <si>
    <t>23201</t>
  </si>
  <si>
    <t>23301</t>
  </si>
  <si>
    <t>23401</t>
  </si>
  <si>
    <t>23501</t>
  </si>
  <si>
    <t>23601</t>
  </si>
  <si>
    <t>23701</t>
  </si>
  <si>
    <t>23801</t>
  </si>
  <si>
    <t>23901</t>
  </si>
  <si>
    <t>24001</t>
  </si>
  <si>
    <t>24101</t>
  </si>
  <si>
    <t>24201</t>
  </si>
  <si>
    <t>24301</t>
  </si>
  <si>
    <t>24401</t>
  </si>
  <si>
    <t>24402</t>
  </si>
  <si>
    <t>24501</t>
  </si>
  <si>
    <t>24601</t>
  </si>
  <si>
    <t>24701</t>
  </si>
  <si>
    <t>24801</t>
  </si>
  <si>
    <t>24901</t>
  </si>
  <si>
    <t>25001</t>
  </si>
  <si>
    <t>25101</t>
  </si>
  <si>
    <t>25201</t>
  </si>
  <si>
    <t>25301</t>
  </si>
  <si>
    <t>25401</t>
  </si>
  <si>
    <t>25501</t>
  </si>
  <si>
    <t>25601</t>
  </si>
  <si>
    <t>25701</t>
  </si>
  <si>
    <t>25801</t>
  </si>
  <si>
    <t>25901</t>
  </si>
  <si>
    <t>26001</t>
  </si>
  <si>
    <t>26101</t>
  </si>
  <si>
    <t>26201</t>
  </si>
  <si>
    <t>26301</t>
  </si>
  <si>
    <t>26401</t>
  </si>
  <si>
    <t>26501</t>
  </si>
  <si>
    <t>26601</t>
  </si>
  <si>
    <t>26701</t>
  </si>
  <si>
    <t>26801</t>
  </si>
  <si>
    <t>26901</t>
  </si>
  <si>
    <t>27001</t>
  </si>
  <si>
    <t>27101</t>
  </si>
  <si>
    <t>27201</t>
  </si>
  <si>
    <t>27202</t>
  </si>
  <si>
    <t>27301</t>
  </si>
  <si>
    <t>27401</t>
  </si>
  <si>
    <t>27402</t>
  </si>
  <si>
    <t>27501</t>
  </si>
  <si>
    <t>27601</t>
  </si>
  <si>
    <t>27701</t>
  </si>
  <si>
    <t>27801</t>
  </si>
  <si>
    <t>27901</t>
  </si>
  <si>
    <t>28001</t>
  </si>
  <si>
    <t>28101</t>
  </si>
  <si>
    <t>28201</t>
  </si>
  <si>
    <t>28301</t>
  </si>
  <si>
    <t>283100</t>
  </si>
  <si>
    <t>Đoạn tiếp theo</t>
  </si>
  <si>
    <t>28401</t>
  </si>
  <si>
    <t>28501</t>
  </si>
  <si>
    <t>28601</t>
  </si>
  <si>
    <t>28701</t>
  </si>
  <si>
    <t>28801</t>
  </si>
  <si>
    <t>28901</t>
  </si>
  <si>
    <t>29001</t>
  </si>
  <si>
    <t>29101</t>
  </si>
  <si>
    <t>29201</t>
  </si>
  <si>
    <t>29301</t>
  </si>
  <si>
    <t>29401</t>
  </si>
  <si>
    <t>29501</t>
  </si>
  <si>
    <t>29601</t>
  </si>
  <si>
    <t>29701</t>
  </si>
  <si>
    <t>29801</t>
  </si>
  <si>
    <t>29901</t>
  </si>
  <si>
    <t>30001</t>
  </si>
  <si>
    <t>30101</t>
  </si>
  <si>
    <t>30201</t>
  </si>
  <si>
    <t>30301</t>
  </si>
  <si>
    <t>30401</t>
  </si>
  <si>
    <t>30501</t>
  </si>
  <si>
    <t>30601</t>
  </si>
  <si>
    <t>30701</t>
  </si>
  <si>
    <t>30801</t>
  </si>
  <si>
    <t>Đoạn 15 m x 2</t>
  </si>
  <si>
    <t>30802</t>
  </si>
  <si>
    <t>Đoạn 7,5 m x 2</t>
  </si>
  <si>
    <t>30901</t>
  </si>
  <si>
    <t>31001</t>
  </si>
  <si>
    <t>31101</t>
  </si>
  <si>
    <t>31201</t>
  </si>
  <si>
    <t>31301</t>
  </si>
  <si>
    <t>31302</t>
  </si>
  <si>
    <t>Đoạn 4,0 m</t>
  </si>
  <si>
    <t>31401</t>
  </si>
  <si>
    <t>31501</t>
  </si>
  <si>
    <t>31601</t>
  </si>
  <si>
    <t>31701</t>
  </si>
  <si>
    <t>31801</t>
  </si>
  <si>
    <t>31901</t>
  </si>
  <si>
    <t>32001</t>
  </si>
  <si>
    <t>Đoạn 4 m</t>
  </si>
  <si>
    <t>32002</t>
  </si>
  <si>
    <t>32101</t>
  </si>
  <si>
    <t>32201</t>
  </si>
  <si>
    <t>32301</t>
  </si>
  <si>
    <t>32401</t>
  </si>
  <si>
    <t>32501</t>
  </si>
  <si>
    <t>32601</t>
  </si>
  <si>
    <t>32701</t>
  </si>
  <si>
    <t>32801</t>
  </si>
  <si>
    <t>32901</t>
  </si>
  <si>
    <t>33001</t>
  </si>
  <si>
    <t>33101</t>
  </si>
  <si>
    <t>33201</t>
  </si>
  <si>
    <t>33301</t>
  </si>
  <si>
    <t>33401</t>
  </si>
  <si>
    <t>33501</t>
  </si>
  <si>
    <t>33601</t>
  </si>
  <si>
    <t>33701</t>
  </si>
  <si>
    <t>33801</t>
  </si>
  <si>
    <t>33901</t>
  </si>
  <si>
    <t>33902</t>
  </si>
  <si>
    <t>34001</t>
  </si>
  <si>
    <t>34101</t>
  </si>
  <si>
    <t>34201</t>
  </si>
  <si>
    <t>34301</t>
  </si>
  <si>
    <t>34401</t>
  </si>
  <si>
    <t>34501</t>
  </si>
  <si>
    <t>34601</t>
  </si>
  <si>
    <t>34701</t>
  </si>
  <si>
    <t>34801</t>
  </si>
  <si>
    <t>34901</t>
  </si>
  <si>
    <t>35001</t>
  </si>
  <si>
    <t>35101</t>
  </si>
  <si>
    <t>35201</t>
  </si>
  <si>
    <t>35301</t>
  </si>
  <si>
    <t>35401</t>
  </si>
  <si>
    <t>35501</t>
  </si>
  <si>
    <t>35601</t>
  </si>
  <si>
    <t>35701</t>
  </si>
  <si>
    <t>35801</t>
  </si>
  <si>
    <t>35901</t>
  </si>
  <si>
    <t>36001</t>
  </si>
  <si>
    <t>36101</t>
  </si>
  <si>
    <t>36201</t>
  </si>
  <si>
    <t>36301</t>
  </si>
  <si>
    <t>36302</t>
  </si>
  <si>
    <t>36401</t>
  </si>
  <si>
    <t>36501</t>
  </si>
  <si>
    <t>36601</t>
  </si>
  <si>
    <t>36701</t>
  </si>
  <si>
    <t>36801</t>
  </si>
  <si>
    <t>36901</t>
  </si>
  <si>
    <t>37001</t>
  </si>
  <si>
    <t>37101</t>
  </si>
  <si>
    <t>37201</t>
  </si>
  <si>
    <t>37301</t>
  </si>
  <si>
    <t>37401</t>
  </si>
  <si>
    <t>37501</t>
  </si>
  <si>
    <t>37601</t>
  </si>
  <si>
    <t>37701</t>
  </si>
  <si>
    <t>37801</t>
  </si>
  <si>
    <t>37901</t>
  </si>
  <si>
    <t>38001</t>
  </si>
  <si>
    <t>38101</t>
  </si>
  <si>
    <t>38201</t>
  </si>
  <si>
    <t>38301</t>
  </si>
  <si>
    <t>Đoạn 10,5 m</t>
  </si>
  <si>
    <t>38302</t>
  </si>
  <si>
    <t>38401</t>
  </si>
  <si>
    <t>38501</t>
  </si>
  <si>
    <t>38601</t>
  </si>
  <si>
    <t>38701</t>
  </si>
  <si>
    <t>38801</t>
  </si>
  <si>
    <t>38802</t>
  </si>
  <si>
    <t>38901</t>
  </si>
  <si>
    <t>39001</t>
  </si>
  <si>
    <t>39101</t>
  </si>
  <si>
    <t>39201</t>
  </si>
  <si>
    <t>39301</t>
  </si>
  <si>
    <t>39401</t>
  </si>
  <si>
    <t>39501</t>
  </si>
  <si>
    <t>39601</t>
  </si>
  <si>
    <t>39701</t>
  </si>
  <si>
    <t>39801</t>
  </si>
  <si>
    <t>39901</t>
  </si>
  <si>
    <t>40001</t>
  </si>
  <si>
    <t>40101</t>
  </si>
  <si>
    <t>40201</t>
  </si>
  <si>
    <t>40301</t>
  </si>
  <si>
    <t>40401</t>
  </si>
  <si>
    <t>40501</t>
  </si>
  <si>
    <t>40601</t>
  </si>
  <si>
    <t>40701</t>
  </si>
  <si>
    <t>40801</t>
  </si>
  <si>
    <t>40901</t>
  </si>
  <si>
    <t>41001</t>
  </si>
  <si>
    <t>41101</t>
  </si>
  <si>
    <t>41201</t>
  </si>
  <si>
    <t>41301</t>
  </si>
  <si>
    <t>41401</t>
  </si>
  <si>
    <t>41501</t>
  </si>
  <si>
    <t>41601</t>
  </si>
  <si>
    <t>41701</t>
  </si>
  <si>
    <t>41801</t>
  </si>
  <si>
    <t>41901</t>
  </si>
  <si>
    <t>42001</t>
  </si>
  <si>
    <t>42101</t>
  </si>
  <si>
    <t>42201</t>
  </si>
  <si>
    <t>42301</t>
  </si>
  <si>
    <t>42302</t>
  </si>
  <si>
    <t>42401</t>
  </si>
  <si>
    <t>42402</t>
  </si>
  <si>
    <t>42501</t>
  </si>
  <si>
    <t>42601</t>
  </si>
  <si>
    <t>42701</t>
  </si>
  <si>
    <t>42801</t>
  </si>
  <si>
    <t>42901</t>
  </si>
  <si>
    <t>43001</t>
  </si>
  <si>
    <t>43101</t>
  </si>
  <si>
    <t>43201</t>
  </si>
  <si>
    <t>43301</t>
  </si>
  <si>
    <t>43401</t>
  </si>
  <si>
    <t>43501</t>
  </si>
  <si>
    <t>43601</t>
  </si>
  <si>
    <t>43701</t>
  </si>
  <si>
    <t>43801</t>
  </si>
  <si>
    <t>43901</t>
  </si>
  <si>
    <t>44001</t>
  </si>
  <si>
    <t>44101</t>
  </si>
  <si>
    <t>44201</t>
  </si>
  <si>
    <t>44301</t>
  </si>
  <si>
    <t>44401</t>
  </si>
  <si>
    <t>44402</t>
  </si>
  <si>
    <t>44501</t>
  </si>
  <si>
    <t>44502</t>
  </si>
  <si>
    <t>44503</t>
  </si>
  <si>
    <t>44601</t>
  </si>
  <si>
    <t>44602</t>
  </si>
  <si>
    <t>44603</t>
  </si>
  <si>
    <t>44604</t>
  </si>
  <si>
    <t>44701</t>
  </si>
  <si>
    <t>44702</t>
  </si>
  <si>
    <t>44703</t>
  </si>
  <si>
    <t>44801</t>
  </si>
  <si>
    <t>44802</t>
  </si>
  <si>
    <t>44803</t>
  </si>
  <si>
    <t>Đoạn 15 m</t>
  </si>
  <si>
    <t>44901</t>
  </si>
  <si>
    <t>44902</t>
  </si>
  <si>
    <t>45001</t>
  </si>
  <si>
    <t>45002</t>
  </si>
  <si>
    <t>45003</t>
  </si>
  <si>
    <t>45004</t>
  </si>
  <si>
    <t>45101</t>
  </si>
  <si>
    <t>45102</t>
  </si>
  <si>
    <t>45201</t>
  </si>
  <si>
    <t>45301</t>
  </si>
  <si>
    <t>45401</t>
  </si>
  <si>
    <t>45402</t>
  </si>
  <si>
    <t>45403</t>
  </si>
  <si>
    <t>45501</t>
  </si>
  <si>
    <t>45502</t>
  </si>
  <si>
    <t>45503</t>
  </si>
  <si>
    <t>45504</t>
  </si>
  <si>
    <t>45601</t>
  </si>
  <si>
    <t>45602</t>
  </si>
  <si>
    <t>45603</t>
  </si>
  <si>
    <t>456100</t>
  </si>
  <si>
    <t>Đoạn 15m</t>
  </si>
  <si>
    <t>45701</t>
  </si>
  <si>
    <t>45801</t>
  </si>
  <si>
    <t>46001</t>
  </si>
  <si>
    <t>46002</t>
  </si>
  <si>
    <t>46003</t>
  </si>
  <si>
    <t>46101</t>
  </si>
  <si>
    <t>46102</t>
  </si>
  <si>
    <t>46103</t>
  </si>
  <si>
    <t>46201</t>
  </si>
  <si>
    <t>46202</t>
  </si>
  <si>
    <t>46203</t>
  </si>
  <si>
    <t>463100</t>
  </si>
  <si>
    <t>464100</t>
  </si>
  <si>
    <t>464101</t>
  </si>
  <si>
    <t>465100</t>
  </si>
  <si>
    <t>466100</t>
  </si>
  <si>
    <t>467100</t>
  </si>
  <si>
    <t>468100</t>
  </si>
  <si>
    <t>468101</t>
  </si>
  <si>
    <t>Đoạn 3,75 m</t>
  </si>
  <si>
    <t>468102</t>
  </si>
  <si>
    <t>468103</t>
  </si>
  <si>
    <t>468104</t>
  </si>
  <si>
    <t>468105</t>
  </si>
  <si>
    <t>468106</t>
  </si>
  <si>
    <t>Đoạn 21 m</t>
  </si>
  <si>
    <t>469100</t>
  </si>
  <si>
    <t>469101</t>
  </si>
  <si>
    <t>469102</t>
  </si>
  <si>
    <t>469103</t>
  </si>
  <si>
    <t>469104</t>
  </si>
  <si>
    <t>469105</t>
  </si>
  <si>
    <t>469106</t>
  </si>
  <si>
    <t>470100</t>
  </si>
  <si>
    <t>470101</t>
  </si>
  <si>
    <t>470102</t>
  </si>
  <si>
    <t>470103</t>
  </si>
  <si>
    <t>470104</t>
  </si>
  <si>
    <t>470105</t>
  </si>
  <si>
    <t>470106</t>
  </si>
  <si>
    <t>471100</t>
  </si>
  <si>
    <t>471101</t>
  </si>
  <si>
    <t>471102</t>
  </si>
  <si>
    <t>471103</t>
  </si>
  <si>
    <t>471104</t>
  </si>
  <si>
    <t>471105</t>
  </si>
  <si>
    <t>471106</t>
  </si>
  <si>
    <t>472100</t>
  </si>
  <si>
    <t>472101</t>
  </si>
  <si>
    <t>472102</t>
  </si>
  <si>
    <t>472103</t>
  </si>
  <si>
    <t>472104</t>
  </si>
  <si>
    <t>472105</t>
  </si>
  <si>
    <t>472106</t>
  </si>
  <si>
    <t>473100</t>
  </si>
  <si>
    <t>473101</t>
  </si>
  <si>
    <t>473102</t>
  </si>
  <si>
    <t>473103</t>
  </si>
  <si>
    <t>473104</t>
  </si>
  <si>
    <t>473105</t>
  </si>
  <si>
    <t>473106</t>
  </si>
  <si>
    <t>474100</t>
  </si>
  <si>
    <t>474101</t>
  </si>
  <si>
    <t>474102</t>
  </si>
  <si>
    <t>474103</t>
  </si>
  <si>
    <t>474104</t>
  </si>
  <si>
    <t>474105</t>
  </si>
  <si>
    <t>474106</t>
  </si>
  <si>
    <t>475100</t>
  </si>
  <si>
    <t>475101</t>
  </si>
  <si>
    <t>475102</t>
  </si>
  <si>
    <t>475103</t>
  </si>
  <si>
    <t>475104</t>
  </si>
  <si>
    <t>475105</t>
  </si>
  <si>
    <t>475106</t>
  </si>
  <si>
    <t>476100</t>
  </si>
  <si>
    <t>476101</t>
  </si>
  <si>
    <t>476102</t>
  </si>
  <si>
    <t>476103</t>
  </si>
  <si>
    <t>476104</t>
  </si>
  <si>
    <t>476105</t>
  </si>
  <si>
    <t>476106</t>
  </si>
  <si>
    <t>477100</t>
  </si>
  <si>
    <t>477101</t>
  </si>
  <si>
    <t>477102</t>
  </si>
  <si>
    <t>477103</t>
  </si>
  <si>
    <t>477104</t>
  </si>
  <si>
    <t>477105</t>
  </si>
  <si>
    <t>477106</t>
  </si>
  <si>
    <t>478100</t>
  </si>
  <si>
    <t>478101</t>
  </si>
  <si>
    <t>478102</t>
  </si>
  <si>
    <t>478103</t>
  </si>
  <si>
    <t>478104</t>
  </si>
  <si>
    <t>478105</t>
  </si>
  <si>
    <t>478106</t>
  </si>
  <si>
    <t>479100</t>
  </si>
  <si>
    <t>00001</t>
  </si>
  <si>
    <t>20222026</t>
  </si>
  <si>
    <t>20172021</t>
  </si>
  <si>
    <t>00002</t>
  </si>
  <si>
    <t>00003</t>
  </si>
  <si>
    <t>00004</t>
  </si>
  <si>
    <t>00005</t>
  </si>
  <si>
    <t>00006</t>
  </si>
  <si>
    <t>00007</t>
  </si>
  <si>
    <t>00008</t>
  </si>
  <si>
    <t>00009</t>
  </si>
  <si>
    <t>00010</t>
  </si>
  <si>
    <t>00011</t>
  </si>
  <si>
    <t>00012</t>
  </si>
  <si>
    <t>00013</t>
  </si>
  <si>
    <t>00014</t>
  </si>
  <si>
    <t>00015</t>
  </si>
  <si>
    <t>00016</t>
  </si>
  <si>
    <t>00017</t>
  </si>
  <si>
    <t>00018</t>
  </si>
  <si>
    <t>00019</t>
  </si>
  <si>
    <t>00020</t>
  </si>
  <si>
    <t>00021</t>
  </si>
  <si>
    <t>00022</t>
  </si>
  <si>
    <t>00023</t>
  </si>
  <si>
    <t>00024</t>
  </si>
  <si>
    <t>00025</t>
  </si>
  <si>
    <t>00026</t>
  </si>
  <si>
    <t>00027</t>
  </si>
  <si>
    <t>00028</t>
  </si>
  <si>
    <t>00029</t>
  </si>
  <si>
    <t>00030</t>
  </si>
  <si>
    <t>00031</t>
  </si>
  <si>
    <t>00032</t>
  </si>
  <si>
    <t>00033</t>
  </si>
  <si>
    <t>00034</t>
  </si>
  <si>
    <t>00035</t>
  </si>
  <si>
    <t>00036</t>
  </si>
  <si>
    <t>00037</t>
  </si>
  <si>
    <t>00038</t>
  </si>
  <si>
    <t>00039</t>
  </si>
  <si>
    <t>00040</t>
  </si>
  <si>
    <t>00041</t>
  </si>
  <si>
    <t>00042</t>
  </si>
  <si>
    <t>00043</t>
  </si>
  <si>
    <t>00044</t>
  </si>
  <si>
    <t>00045</t>
  </si>
  <si>
    <t>00046</t>
  </si>
  <si>
    <t>00047</t>
  </si>
  <si>
    <t>00048</t>
  </si>
  <si>
    <t>00049</t>
  </si>
  <si>
    <t>00050</t>
  </si>
  <si>
    <t>00051</t>
  </si>
  <si>
    <t>00052</t>
  </si>
  <si>
    <t>00053</t>
  </si>
  <si>
    <t>00054</t>
  </si>
  <si>
    <t>00055</t>
  </si>
  <si>
    <t>00056</t>
  </si>
  <si>
    <t>00057</t>
  </si>
  <si>
    <t>00058</t>
  </si>
  <si>
    <t>00059</t>
  </si>
  <si>
    <t>00060</t>
  </si>
  <si>
    <t>00061</t>
  </si>
  <si>
    <t>00062</t>
  </si>
  <si>
    <t>00063</t>
  </si>
  <si>
    <t>00064</t>
  </si>
  <si>
    <t>00065</t>
  </si>
  <si>
    <t>00066</t>
  </si>
  <si>
    <t>00067</t>
  </si>
  <si>
    <t>00068</t>
  </si>
  <si>
    <t>00069</t>
  </si>
  <si>
    <t>00070</t>
  </si>
  <si>
    <t>00071</t>
  </si>
  <si>
    <t>00072</t>
  </si>
  <si>
    <t>00073</t>
  </si>
  <si>
    <t>00074</t>
  </si>
  <si>
    <t>00075</t>
  </si>
  <si>
    <t>00076</t>
  </si>
  <si>
    <t>00077</t>
  </si>
  <si>
    <t>00078</t>
  </si>
  <si>
    <t>00079</t>
  </si>
  <si>
    <t>00080</t>
  </si>
  <si>
    <t>00081</t>
  </si>
  <si>
    <t>00082</t>
  </si>
  <si>
    <t>00083</t>
  </si>
  <si>
    <t>00084</t>
  </si>
  <si>
    <t>00085</t>
  </si>
  <si>
    <t>00086</t>
  </si>
  <si>
    <t>00087</t>
  </si>
  <si>
    <t>00088</t>
  </si>
  <si>
    <t>00089</t>
  </si>
  <si>
    <t>00090</t>
  </si>
  <si>
    <t>00091</t>
  </si>
  <si>
    <t>00092</t>
  </si>
  <si>
    <t>00093</t>
  </si>
  <si>
    <t>00094</t>
  </si>
  <si>
    <t>00095</t>
  </si>
  <si>
    <t>00096</t>
  </si>
  <si>
    <t>00097</t>
  </si>
  <si>
    <t>00098</t>
  </si>
  <si>
    <t>00099</t>
  </si>
  <si>
    <t>00100</t>
  </si>
  <si>
    <t>00102</t>
  </si>
  <si>
    <t>00103</t>
  </si>
  <si>
    <t>00104</t>
  </si>
  <si>
    <t>00105</t>
  </si>
  <si>
    <t>00106</t>
  </si>
  <si>
    <t>00107</t>
  </si>
  <si>
    <t>00108</t>
  </si>
  <si>
    <t>00109</t>
  </si>
  <si>
    <t>00110</t>
  </si>
  <si>
    <t>00111</t>
  </si>
  <si>
    <t>00112</t>
  </si>
  <si>
    <t>00113</t>
  </si>
  <si>
    <t>00114</t>
  </si>
  <si>
    <t>00115</t>
  </si>
  <si>
    <t>00116</t>
  </si>
  <si>
    <t>00117</t>
  </si>
  <si>
    <t>00118</t>
  </si>
  <si>
    <t>00119</t>
  </si>
  <si>
    <t>00120</t>
  </si>
  <si>
    <t>00121</t>
  </si>
  <si>
    <t>00122</t>
  </si>
  <si>
    <t>00123</t>
  </si>
  <si>
    <t>00124</t>
  </si>
  <si>
    <t>00125</t>
  </si>
  <si>
    <t>00126</t>
  </si>
  <si>
    <t>00127</t>
  </si>
  <si>
    <t>00128</t>
  </si>
  <si>
    <t>00129</t>
  </si>
  <si>
    <t>00130</t>
  </si>
  <si>
    <t>00131</t>
  </si>
  <si>
    <t>00132</t>
  </si>
  <si>
    <t>00133</t>
  </si>
  <si>
    <t>00134</t>
  </si>
  <si>
    <t>00135</t>
  </si>
  <si>
    <t>00136</t>
  </si>
  <si>
    <t>00137</t>
  </si>
  <si>
    <t>00138</t>
  </si>
  <si>
    <t>00139</t>
  </si>
  <si>
    <t>00140</t>
  </si>
  <si>
    <t>00141</t>
  </si>
  <si>
    <t>00142</t>
  </si>
  <si>
    <t>00143</t>
  </si>
  <si>
    <t>00144</t>
  </si>
  <si>
    <t>00145</t>
  </si>
  <si>
    <t>00146</t>
  </si>
  <si>
    <t>00147</t>
  </si>
  <si>
    <t>00148</t>
  </si>
  <si>
    <t>00149</t>
  </si>
  <si>
    <t>00150</t>
  </si>
  <si>
    <t>00151</t>
  </si>
  <si>
    <t>00152</t>
  </si>
  <si>
    <t>00153</t>
  </si>
  <si>
    <t>00154</t>
  </si>
  <si>
    <t>00155</t>
  </si>
  <si>
    <t>00156</t>
  </si>
  <si>
    <t>00157</t>
  </si>
  <si>
    <t>00158</t>
  </si>
  <si>
    <t>00159</t>
  </si>
  <si>
    <t>00160</t>
  </si>
  <si>
    <t>00161</t>
  </si>
  <si>
    <t>00162</t>
  </si>
  <si>
    <t>00163</t>
  </si>
  <si>
    <t>00164</t>
  </si>
  <si>
    <t>00165</t>
  </si>
  <si>
    <t>00166</t>
  </si>
  <si>
    <t>00167</t>
  </si>
  <si>
    <t>00168</t>
  </si>
  <si>
    <t>00169</t>
  </si>
  <si>
    <t>00170</t>
  </si>
  <si>
    <t>00171</t>
  </si>
  <si>
    <t>00172</t>
  </si>
  <si>
    <t>00173</t>
  </si>
  <si>
    <t>00174</t>
  </si>
  <si>
    <t>00175</t>
  </si>
  <si>
    <t>00176</t>
  </si>
  <si>
    <t>00177</t>
  </si>
  <si>
    <t>00178</t>
  </si>
  <si>
    <t>00179</t>
  </si>
  <si>
    <t>00180</t>
  </si>
  <si>
    <t>00181</t>
  </si>
  <si>
    <t>00182</t>
  </si>
  <si>
    <t>00183</t>
  </si>
  <si>
    <t>00184</t>
  </si>
  <si>
    <t>00185</t>
  </si>
  <si>
    <t>00186</t>
  </si>
  <si>
    <t>00187</t>
  </si>
  <si>
    <t>00188</t>
  </si>
  <si>
    <t>00189</t>
  </si>
  <si>
    <t>00190</t>
  </si>
  <si>
    <t>00191</t>
  </si>
  <si>
    <t>00192</t>
  </si>
  <si>
    <t>00193</t>
  </si>
  <si>
    <t>00194</t>
  </si>
  <si>
    <t>00195</t>
  </si>
  <si>
    <t>00196</t>
  </si>
  <si>
    <t>00197</t>
  </si>
  <si>
    <t>00198</t>
  </si>
  <si>
    <t>00199</t>
  </si>
  <si>
    <t>00200</t>
  </si>
  <si>
    <t>00202</t>
  </si>
  <si>
    <t>00203</t>
  </si>
  <si>
    <t>00204</t>
  </si>
  <si>
    <t>00205</t>
  </si>
  <si>
    <t>00206</t>
  </si>
  <si>
    <t>00207</t>
  </si>
  <si>
    <t>00208</t>
  </si>
  <si>
    <t>00209</t>
  </si>
  <si>
    <t>00210</t>
  </si>
  <si>
    <t>00211</t>
  </si>
  <si>
    <t>00212</t>
  </si>
  <si>
    <t>00213</t>
  </si>
  <si>
    <t>00214</t>
  </si>
  <si>
    <t>00215</t>
  </si>
  <si>
    <t>00216</t>
  </si>
  <si>
    <t>00217</t>
  </si>
  <si>
    <t>00218</t>
  </si>
  <si>
    <t>00219</t>
  </si>
  <si>
    <t>00220</t>
  </si>
  <si>
    <t>00221</t>
  </si>
  <si>
    <t>00222</t>
  </si>
  <si>
    <t>00223</t>
  </si>
  <si>
    <t>00224</t>
  </si>
  <si>
    <t>00225</t>
  </si>
  <si>
    <t>00226</t>
  </si>
  <si>
    <t>00227</t>
  </si>
  <si>
    <t>00228</t>
  </si>
  <si>
    <t>00229</t>
  </si>
  <si>
    <t>00230</t>
  </si>
  <si>
    <t>00231</t>
  </si>
  <si>
    <t>00232</t>
  </si>
  <si>
    <t>00233</t>
  </si>
  <si>
    <t>00234</t>
  </si>
  <si>
    <t>00235</t>
  </si>
  <si>
    <t>00236</t>
  </si>
  <si>
    <t>00237</t>
  </si>
  <si>
    <t>00238</t>
  </si>
  <si>
    <t>00239</t>
  </si>
  <si>
    <t>00240</t>
  </si>
  <si>
    <t>00241</t>
  </si>
  <si>
    <t>00242</t>
  </si>
  <si>
    <t>00243</t>
  </si>
  <si>
    <t>00244</t>
  </si>
  <si>
    <t>00245</t>
  </si>
  <si>
    <t>00246</t>
  </si>
  <si>
    <t>00247</t>
  </si>
  <si>
    <t>00248</t>
  </si>
  <si>
    <t>00249</t>
  </si>
  <si>
    <t>00250</t>
  </si>
  <si>
    <t>00251</t>
  </si>
  <si>
    <t>00252</t>
  </si>
  <si>
    <t>00253</t>
  </si>
  <si>
    <t>00254</t>
  </si>
  <si>
    <t>00255</t>
  </si>
  <si>
    <t>00256</t>
  </si>
  <si>
    <t>00257</t>
  </si>
  <si>
    <t>00258</t>
  </si>
  <si>
    <t>00259</t>
  </si>
  <si>
    <t>00260</t>
  </si>
  <si>
    <t>00261</t>
  </si>
  <si>
    <t>00262</t>
  </si>
  <si>
    <t>00263</t>
  </si>
  <si>
    <t>00264</t>
  </si>
  <si>
    <t>00265</t>
  </si>
  <si>
    <t>00266</t>
  </si>
  <si>
    <t>00267</t>
  </si>
  <si>
    <t>00268</t>
  </si>
  <si>
    <t>00269</t>
  </si>
  <si>
    <t>00270</t>
  </si>
  <si>
    <t>00271</t>
  </si>
  <si>
    <t>00272</t>
  </si>
  <si>
    <t>00273</t>
  </si>
  <si>
    <t>00274</t>
  </si>
  <si>
    <t>00275</t>
  </si>
  <si>
    <t>00276</t>
  </si>
  <si>
    <t>00277</t>
  </si>
  <si>
    <t>00278</t>
  </si>
  <si>
    <t>00279</t>
  </si>
  <si>
    <t>00280</t>
  </si>
  <si>
    <t>00281</t>
  </si>
  <si>
    <t>00282</t>
  </si>
  <si>
    <t>00283</t>
  </si>
  <si>
    <t>00284</t>
  </si>
  <si>
    <t>00285</t>
  </si>
  <si>
    <t>00286</t>
  </si>
  <si>
    <t>00287</t>
  </si>
  <si>
    <t>00288</t>
  </si>
  <si>
    <t>00289</t>
  </si>
  <si>
    <t>00290</t>
  </si>
  <si>
    <t>00291</t>
  </si>
  <si>
    <t>00292</t>
  </si>
  <si>
    <t>00293</t>
  </si>
  <si>
    <t>00294</t>
  </si>
  <si>
    <t>00295</t>
  </si>
  <si>
    <t>00296</t>
  </si>
  <si>
    <t>00297</t>
  </si>
  <si>
    <t>00298</t>
  </si>
  <si>
    <t>00299</t>
  </si>
  <si>
    <t>00300</t>
  </si>
  <si>
    <t>00302</t>
  </si>
  <si>
    <t>00303</t>
  </si>
  <si>
    <t>00304</t>
  </si>
  <si>
    <t>00305</t>
  </si>
  <si>
    <t>00306</t>
  </si>
  <si>
    <t>00307</t>
  </si>
  <si>
    <t>00308</t>
  </si>
  <si>
    <t>00309</t>
  </si>
  <si>
    <t>00310</t>
  </si>
  <si>
    <t>00311</t>
  </si>
  <si>
    <t>00312</t>
  </si>
  <si>
    <t>00313</t>
  </si>
  <si>
    <t>00314</t>
  </si>
  <si>
    <t>00315</t>
  </si>
  <si>
    <t>00316</t>
  </si>
  <si>
    <t>00317</t>
  </si>
  <si>
    <t>00318</t>
  </si>
  <si>
    <t>00319</t>
  </si>
  <si>
    <t>00320</t>
  </si>
  <si>
    <t>00321</t>
  </si>
  <si>
    <t>00322</t>
  </si>
  <si>
    <t>00323</t>
  </si>
  <si>
    <t>00324</t>
  </si>
  <si>
    <t>00325</t>
  </si>
  <si>
    <t>00326</t>
  </si>
  <si>
    <t>00327</t>
  </si>
  <si>
    <t>00328</t>
  </si>
  <si>
    <t>00329</t>
  </si>
  <si>
    <t>00330</t>
  </si>
  <si>
    <t>00331</t>
  </si>
  <si>
    <t>00332</t>
  </si>
  <si>
    <t>00333</t>
  </si>
  <si>
    <t>00334</t>
  </si>
  <si>
    <t>00335</t>
  </si>
  <si>
    <t>00336</t>
  </si>
  <si>
    <t>00337</t>
  </si>
  <si>
    <t>00338</t>
  </si>
  <si>
    <t>00339</t>
  </si>
  <si>
    <t>00340</t>
  </si>
  <si>
    <t>00341</t>
  </si>
  <si>
    <t>00342</t>
  </si>
  <si>
    <t>00343</t>
  </si>
  <si>
    <t>00344</t>
  </si>
  <si>
    <t>00345</t>
  </si>
  <si>
    <t>00346</t>
  </si>
  <si>
    <t>00347</t>
  </si>
  <si>
    <t>00348</t>
  </si>
  <si>
    <t>00349</t>
  </si>
  <si>
    <t>00350</t>
  </si>
  <si>
    <t>00351</t>
  </si>
  <si>
    <t>00352</t>
  </si>
  <si>
    <t>00353</t>
  </si>
  <si>
    <t>00354</t>
  </si>
  <si>
    <t>00355</t>
  </si>
  <si>
    <t>00356</t>
  </si>
  <si>
    <t>00357</t>
  </si>
  <si>
    <t>00358</t>
  </si>
  <si>
    <t>00359</t>
  </si>
  <si>
    <t>00360</t>
  </si>
  <si>
    <t>00361</t>
  </si>
  <si>
    <t>00362</t>
  </si>
  <si>
    <t>00363</t>
  </si>
  <si>
    <t>00364</t>
  </si>
  <si>
    <t>00365</t>
  </si>
  <si>
    <t>00366</t>
  </si>
  <si>
    <t>00367</t>
  </si>
  <si>
    <t>00368</t>
  </si>
  <si>
    <t>00369</t>
  </si>
  <si>
    <t>00370</t>
  </si>
  <si>
    <t>00371</t>
  </si>
  <si>
    <t>00372</t>
  </si>
  <si>
    <t>00373</t>
  </si>
  <si>
    <t>00374</t>
  </si>
  <si>
    <t>00375</t>
  </si>
  <si>
    <t>00376</t>
  </si>
  <si>
    <t>00377</t>
  </si>
  <si>
    <t>00378</t>
  </si>
  <si>
    <t>00379</t>
  </si>
  <si>
    <t>00380</t>
  </si>
  <si>
    <t>00381</t>
  </si>
  <si>
    <t>00382</t>
  </si>
  <si>
    <t>00383</t>
  </si>
  <si>
    <t>00384</t>
  </si>
  <si>
    <t>00385</t>
  </si>
  <si>
    <t>00386</t>
  </si>
  <si>
    <t>00387</t>
  </si>
  <si>
    <t>00388</t>
  </si>
  <si>
    <t>00389</t>
  </si>
  <si>
    <t>00390</t>
  </si>
  <si>
    <t>00391</t>
  </si>
  <si>
    <t>00392</t>
  </si>
  <si>
    <t>00393</t>
  </si>
  <si>
    <t>00394</t>
  </si>
  <si>
    <t>00395</t>
  </si>
  <si>
    <t>00396</t>
  </si>
  <si>
    <t>00397</t>
  </si>
  <si>
    <t>00398</t>
  </si>
  <si>
    <t>00399</t>
  </si>
  <si>
    <t>00400</t>
  </si>
  <si>
    <t>00402</t>
  </si>
  <si>
    <t>00403</t>
  </si>
  <si>
    <t>00404</t>
  </si>
  <si>
    <t>00405</t>
  </si>
  <si>
    <t>00406</t>
  </si>
  <si>
    <t>00407</t>
  </si>
  <si>
    <t>00408</t>
  </si>
  <si>
    <t>00409</t>
  </si>
  <si>
    <t>00410</t>
  </si>
  <si>
    <t>00411</t>
  </si>
  <si>
    <t>00412</t>
  </si>
  <si>
    <t>00413</t>
  </si>
  <si>
    <t>00414</t>
  </si>
  <si>
    <t>00415</t>
  </si>
  <si>
    <t>00416</t>
  </si>
  <si>
    <t>00417</t>
  </si>
  <si>
    <t>00418</t>
  </si>
  <si>
    <t>00419</t>
  </si>
  <si>
    <t>00420</t>
  </si>
  <si>
    <t>00421</t>
  </si>
  <si>
    <t>00422</t>
  </si>
  <si>
    <t>00423</t>
  </si>
  <si>
    <t>00424</t>
  </si>
  <si>
    <t>00425</t>
  </si>
  <si>
    <t>00426</t>
  </si>
  <si>
    <t>00427</t>
  </si>
  <si>
    <t>00428</t>
  </si>
  <si>
    <t>00429</t>
  </si>
  <si>
    <t>00430</t>
  </si>
  <si>
    <t>00431</t>
  </si>
  <si>
    <t>00432</t>
  </si>
  <si>
    <t>00433</t>
  </si>
  <si>
    <t>00434</t>
  </si>
  <si>
    <t>00435</t>
  </si>
  <si>
    <t>00436</t>
  </si>
  <si>
    <t>00437</t>
  </si>
  <si>
    <t>00438</t>
  </si>
  <si>
    <t>00439</t>
  </si>
  <si>
    <t>00440</t>
  </si>
  <si>
    <t>00441</t>
  </si>
  <si>
    <t>00442</t>
  </si>
  <si>
    <t>00443</t>
  </si>
  <si>
    <t>00444</t>
  </si>
  <si>
    <t>00445</t>
  </si>
  <si>
    <t>00446</t>
  </si>
  <si>
    <t>00447</t>
  </si>
  <si>
    <t>00448</t>
  </si>
  <si>
    <t>00449</t>
  </si>
  <si>
    <t>00450</t>
  </si>
  <si>
    <t>00451</t>
  </si>
  <si>
    <t>00452</t>
  </si>
  <si>
    <t>00453</t>
  </si>
  <si>
    <t>00454</t>
  </si>
  <si>
    <t>00455</t>
  </si>
  <si>
    <t>00456</t>
  </si>
  <si>
    <t>00457</t>
  </si>
  <si>
    <t>00458</t>
  </si>
  <si>
    <t>00459</t>
  </si>
  <si>
    <t>00460</t>
  </si>
  <si>
    <t>00461</t>
  </si>
  <si>
    <t>00462</t>
  </si>
  <si>
    <t>00463</t>
  </si>
  <si>
    <t>00464</t>
  </si>
  <si>
    <t>00465</t>
  </si>
  <si>
    <t>00466</t>
  </si>
  <si>
    <t>00467</t>
  </si>
  <si>
    <t>00468</t>
  </si>
  <si>
    <t>00469</t>
  </si>
  <si>
    <t>00470</t>
  </si>
  <si>
    <t>00471</t>
  </si>
  <si>
    <t>00472</t>
  </si>
  <si>
    <t>00473</t>
  </si>
  <si>
    <t>00474</t>
  </si>
  <si>
    <t>00475</t>
  </si>
  <si>
    <t>00476</t>
  </si>
  <si>
    <t>00477</t>
  </si>
  <si>
    <t>00478</t>
  </si>
  <si>
    <t>00479</t>
  </si>
  <si>
    <t>00480</t>
  </si>
  <si>
    <t>00481</t>
  </si>
  <si>
    <t>00482</t>
  </si>
  <si>
    <t>00483</t>
  </si>
  <si>
    <t>00484</t>
  </si>
  <si>
    <t>00485</t>
  </si>
  <si>
    <t>00486</t>
  </si>
  <si>
    <t>00487</t>
  </si>
  <si>
    <t>00488</t>
  </si>
  <si>
    <t>00489</t>
  </si>
  <si>
    <t>00490</t>
  </si>
  <si>
    <t>00491</t>
  </si>
  <si>
    <t>00492</t>
  </si>
  <si>
    <t>00493</t>
  </si>
  <si>
    <t>00494</t>
  </si>
  <si>
    <t>00495</t>
  </si>
  <si>
    <t>00496</t>
  </si>
  <si>
    <t>00497</t>
  </si>
  <si>
    <t>00498</t>
  </si>
  <si>
    <t>00499</t>
  </si>
  <si>
    <t>00500</t>
  </si>
  <si>
    <t>00502</t>
  </si>
  <si>
    <t>00503</t>
  </si>
  <si>
    <t>00504</t>
  </si>
  <si>
    <t>00505</t>
  </si>
  <si>
    <t>00506</t>
  </si>
  <si>
    <t>00507</t>
  </si>
  <si>
    <t>00508</t>
  </si>
  <si>
    <t>00509</t>
  </si>
  <si>
    <t>00510</t>
  </si>
  <si>
    <t>00511</t>
  </si>
  <si>
    <t>00512</t>
  </si>
  <si>
    <t>00513</t>
  </si>
  <si>
    <t>00514</t>
  </si>
  <si>
    <t>00515</t>
  </si>
  <si>
    <t>00516</t>
  </si>
  <si>
    <t>00517</t>
  </si>
  <si>
    <t>00518</t>
  </si>
  <si>
    <t>00519</t>
  </si>
  <si>
    <t>00520</t>
  </si>
  <si>
    <t>00521</t>
  </si>
  <si>
    <t>00522</t>
  </si>
  <si>
    <t>00523</t>
  </si>
  <si>
    <t>00524</t>
  </si>
  <si>
    <t>00525</t>
  </si>
  <si>
    <t>00526</t>
  </si>
  <si>
    <t>00527</t>
  </si>
  <si>
    <t>00528</t>
  </si>
  <si>
    <t>00529</t>
  </si>
  <si>
    <t>00530</t>
  </si>
  <si>
    <t>00531</t>
  </si>
  <si>
    <t>00532</t>
  </si>
  <si>
    <t>00533</t>
  </si>
  <si>
    <t>00534</t>
  </si>
  <si>
    <t>00535</t>
  </si>
  <si>
    <t>00536</t>
  </si>
  <si>
    <t>00537</t>
  </si>
  <si>
    <t>00538</t>
  </si>
  <si>
    <t>00539</t>
  </si>
  <si>
    <t>00540</t>
  </si>
  <si>
    <t>00541</t>
  </si>
  <si>
    <t>00542</t>
  </si>
  <si>
    <t>00543</t>
  </si>
  <si>
    <t>00544</t>
  </si>
  <si>
    <t>00545</t>
  </si>
  <si>
    <t>00546</t>
  </si>
  <si>
    <t>00547</t>
  </si>
  <si>
    <t>00548</t>
  </si>
  <si>
    <t>00549</t>
  </si>
  <si>
    <t>00550</t>
  </si>
  <si>
    <t>00551</t>
  </si>
  <si>
    <t>00552</t>
  </si>
  <si>
    <t>00553</t>
  </si>
  <si>
    <t>00554</t>
  </si>
  <si>
    <t>00555</t>
  </si>
  <si>
    <t>00556</t>
  </si>
  <si>
    <t>00557</t>
  </si>
  <si>
    <t>00558</t>
  </si>
  <si>
    <t>00559</t>
  </si>
  <si>
    <t>00560</t>
  </si>
  <si>
    <t>00561</t>
  </si>
  <si>
    <t>00562</t>
  </si>
  <si>
    <t>00563</t>
  </si>
  <si>
    <t>00564</t>
  </si>
  <si>
    <t>00565</t>
  </si>
  <si>
    <t>00566</t>
  </si>
  <si>
    <t>00567</t>
  </si>
  <si>
    <t>00568</t>
  </si>
  <si>
    <t>00569</t>
  </si>
  <si>
    <t>00570</t>
  </si>
  <si>
    <t>00571</t>
  </si>
  <si>
    <t>00572</t>
  </si>
  <si>
    <t>00573</t>
  </si>
  <si>
    <t>00574</t>
  </si>
  <si>
    <t>00575</t>
  </si>
  <si>
    <t>00576</t>
  </si>
  <si>
    <t>00577</t>
  </si>
  <si>
    <t>00578</t>
  </si>
  <si>
    <t>00579</t>
  </si>
  <si>
    <t>00580</t>
  </si>
  <si>
    <t>00581</t>
  </si>
  <si>
    <t>00582</t>
  </si>
  <si>
    <t>00583</t>
  </si>
  <si>
    <t>00584</t>
  </si>
  <si>
    <t>00585</t>
  </si>
  <si>
    <t>00586</t>
  </si>
  <si>
    <t>00587</t>
  </si>
  <si>
    <t>00588</t>
  </si>
  <si>
    <t>00589</t>
  </si>
  <si>
    <t>00590</t>
  </si>
  <si>
    <t>00591</t>
  </si>
  <si>
    <t>00592</t>
  </si>
  <si>
    <t>00593</t>
  </si>
  <si>
    <t>00594</t>
  </si>
  <si>
    <t>00595</t>
  </si>
  <si>
    <t>00596</t>
  </si>
  <si>
    <t>00597</t>
  </si>
  <si>
    <t>00598</t>
  </si>
  <si>
    <t>00599</t>
  </si>
  <si>
    <t>00600</t>
  </si>
  <si>
    <t>00602</t>
  </si>
  <si>
    <t>00603</t>
  </si>
  <si>
    <t>00604</t>
  </si>
  <si>
    <t>00605</t>
  </si>
  <si>
    <t>00606</t>
  </si>
  <si>
    <t>00607</t>
  </si>
  <si>
    <t>00608</t>
  </si>
  <si>
    <t>00609</t>
  </si>
  <si>
    <t>00610</t>
  </si>
  <si>
    <t>00611</t>
  </si>
  <si>
    <t>00612</t>
  </si>
  <si>
    <t>00613</t>
  </si>
  <si>
    <t>00614</t>
  </si>
  <si>
    <t>00615</t>
  </si>
  <si>
    <t>00616</t>
  </si>
  <si>
    <t>00617</t>
  </si>
  <si>
    <t>00618</t>
  </si>
  <si>
    <t>00619</t>
  </si>
  <si>
    <t>00620</t>
  </si>
  <si>
    <t>00621</t>
  </si>
  <si>
    <t>00622</t>
  </si>
  <si>
    <t>00623</t>
  </si>
  <si>
    <t>00624</t>
  </si>
  <si>
    <t>00625</t>
  </si>
  <si>
    <t>00626</t>
  </si>
  <si>
    <t>00627</t>
  </si>
  <si>
    <t>00628</t>
  </si>
  <si>
    <t>00629</t>
  </si>
  <si>
    <t>00630</t>
  </si>
  <si>
    <t>00631</t>
  </si>
  <si>
    <t>00632</t>
  </si>
  <si>
    <t>00633</t>
  </si>
  <si>
    <t>00634</t>
  </si>
  <si>
    <t>00635</t>
  </si>
  <si>
    <t>00636</t>
  </si>
  <si>
    <t>00637</t>
  </si>
  <si>
    <t>00638</t>
  </si>
  <si>
    <t>00639</t>
  </si>
  <si>
    <t>00640</t>
  </si>
  <si>
    <t>00641</t>
  </si>
  <si>
    <t>00642</t>
  </si>
  <si>
    <t>00643</t>
  </si>
  <si>
    <t>00644</t>
  </si>
  <si>
    <t>00645</t>
  </si>
  <si>
    <t>00646</t>
  </si>
  <si>
    <t>00647</t>
  </si>
  <si>
    <t>00648</t>
  </si>
  <si>
    <t>00649</t>
  </si>
  <si>
    <t>00650</t>
  </si>
  <si>
    <t>00651</t>
  </si>
  <si>
    <t>00652</t>
  </si>
  <si>
    <t>00653</t>
  </si>
  <si>
    <t>00654</t>
  </si>
  <si>
    <t>00655</t>
  </si>
  <si>
    <t>00656</t>
  </si>
  <si>
    <t>00657</t>
  </si>
  <si>
    <t>00658</t>
  </si>
  <si>
    <t>00659</t>
  </si>
  <si>
    <t>00660</t>
  </si>
  <si>
    <t>00661</t>
  </si>
  <si>
    <t>00662</t>
  </si>
  <si>
    <t>00663</t>
  </si>
  <si>
    <t>00664</t>
  </si>
  <si>
    <t>00665</t>
  </si>
  <si>
    <t>00666</t>
  </si>
  <si>
    <t>00667</t>
  </si>
  <si>
    <t>00668</t>
  </si>
  <si>
    <t>00669</t>
  </si>
  <si>
    <t>00670</t>
  </si>
  <si>
    <t>00671</t>
  </si>
  <si>
    <t>00672</t>
  </si>
  <si>
    <t>00673</t>
  </si>
  <si>
    <t>00674</t>
  </si>
  <si>
    <t>00675</t>
  </si>
  <si>
    <t>00676</t>
  </si>
  <si>
    <t>00677</t>
  </si>
  <si>
    <t>00678</t>
  </si>
  <si>
    <t>00679</t>
  </si>
  <si>
    <t>00680</t>
  </si>
  <si>
    <t>00681</t>
  </si>
  <si>
    <t>00682</t>
  </si>
  <si>
    <t>00683</t>
  </si>
  <si>
    <t>00684</t>
  </si>
  <si>
    <t>00685</t>
  </si>
  <si>
    <t>00686</t>
  </si>
  <si>
    <t>00687</t>
  </si>
  <si>
    <t>00688</t>
  </si>
  <si>
    <t>00689</t>
  </si>
  <si>
    <t>00690</t>
  </si>
  <si>
    <t>00691</t>
  </si>
  <si>
    <t>00692</t>
  </si>
  <si>
    <t>00693</t>
  </si>
  <si>
    <t>00694</t>
  </si>
  <si>
    <t>00695</t>
  </si>
  <si>
    <t>00696</t>
  </si>
  <si>
    <t>00697</t>
  </si>
  <si>
    <t>00698</t>
  </si>
  <si>
    <t>00699</t>
  </si>
  <si>
    <t>00700</t>
  </si>
  <si>
    <t>00702</t>
  </si>
  <si>
    <t>00703</t>
  </si>
  <si>
    <t>00704</t>
  </si>
  <si>
    <t>00705</t>
  </si>
  <si>
    <t>00706</t>
  </si>
  <si>
    <t>00707</t>
  </si>
  <si>
    <t>00708</t>
  </si>
  <si>
    <t>00709</t>
  </si>
  <si>
    <t>00710</t>
  </si>
  <si>
    <t>00711</t>
  </si>
  <si>
    <t>00712</t>
  </si>
  <si>
    <t>00713</t>
  </si>
  <si>
    <t>00714</t>
  </si>
  <si>
    <t>00715</t>
  </si>
  <si>
    <t>00716</t>
  </si>
  <si>
    <t>00717</t>
  </si>
  <si>
    <t>00718</t>
  </si>
  <si>
    <t>00719</t>
  </si>
  <si>
    <t>00720</t>
  </si>
  <si>
    <t>00721</t>
  </si>
  <si>
    <t>00722</t>
  </si>
  <si>
    <t>00723</t>
  </si>
  <si>
    <t>00724</t>
  </si>
  <si>
    <t>00725</t>
  </si>
  <si>
    <t>00726</t>
  </si>
  <si>
    <t>00727</t>
  </si>
  <si>
    <t>00728</t>
  </si>
  <si>
    <t>00729</t>
  </si>
  <si>
    <t>00730</t>
  </si>
  <si>
    <t>00731</t>
  </si>
  <si>
    <t>00732</t>
  </si>
  <si>
    <t>00733</t>
  </si>
  <si>
    <t>00734</t>
  </si>
  <si>
    <t>00735</t>
  </si>
  <si>
    <t>00736</t>
  </si>
  <si>
    <t>00737</t>
  </si>
  <si>
    <t>00738</t>
  </si>
  <si>
    <t>00739</t>
  </si>
  <si>
    <t>00740</t>
  </si>
  <si>
    <t>00741</t>
  </si>
  <si>
    <t>00742</t>
  </si>
  <si>
    <t>00743</t>
  </si>
  <si>
    <t>00744</t>
  </si>
  <si>
    <t>00745</t>
  </si>
  <si>
    <t>00746</t>
  </si>
  <si>
    <t>00747</t>
  </si>
  <si>
    <t>00748</t>
  </si>
  <si>
    <t>00749</t>
  </si>
  <si>
    <t>00750</t>
  </si>
  <si>
    <t>00751</t>
  </si>
  <si>
    <t>00752</t>
  </si>
  <si>
    <t>00753</t>
  </si>
  <si>
    <t>00754</t>
  </si>
  <si>
    <t>00755</t>
  </si>
  <si>
    <t>00756</t>
  </si>
  <si>
    <t>00757</t>
  </si>
  <si>
    <t>00758</t>
  </si>
  <si>
    <t>00759</t>
  </si>
  <si>
    <t>00760</t>
  </si>
  <si>
    <t>00761</t>
  </si>
  <si>
    <t>00762</t>
  </si>
  <si>
    <t>00763</t>
  </si>
  <si>
    <t>00764</t>
  </si>
  <si>
    <t>00765</t>
  </si>
  <si>
    <t>00766</t>
  </si>
  <si>
    <t>00767</t>
  </si>
  <si>
    <t>00768</t>
  </si>
  <si>
    <t>00769</t>
  </si>
  <si>
    <t>00770</t>
  </si>
  <si>
    <t>00771</t>
  </si>
  <si>
    <t>00772</t>
  </si>
  <si>
    <t>00773</t>
  </si>
  <si>
    <t>00774</t>
  </si>
  <si>
    <t>00775</t>
  </si>
  <si>
    <t>00776</t>
  </si>
  <si>
    <t>00777</t>
  </si>
  <si>
    <t>00778</t>
  </si>
  <si>
    <t>00779</t>
  </si>
  <si>
    <t>00780</t>
  </si>
  <si>
    <t>00781</t>
  </si>
  <si>
    <t>00782</t>
  </si>
  <si>
    <t>00783</t>
  </si>
  <si>
    <t>00784</t>
  </si>
  <si>
    <t>00785</t>
  </si>
  <si>
    <t>00786</t>
  </si>
  <si>
    <t>00787</t>
  </si>
  <si>
    <t>00788</t>
  </si>
  <si>
    <t>00789</t>
  </si>
  <si>
    <t>00790</t>
  </si>
  <si>
    <t>00791</t>
  </si>
  <si>
    <t>00792</t>
  </si>
  <si>
    <t>00793</t>
  </si>
  <si>
    <t>00794</t>
  </si>
  <si>
    <t>00795</t>
  </si>
  <si>
    <t>00796</t>
  </si>
  <si>
    <t>00797</t>
  </si>
  <si>
    <t>00798</t>
  </si>
  <si>
    <t>00799</t>
  </si>
  <si>
    <t>00800</t>
  </si>
  <si>
    <t>00802</t>
  </si>
  <si>
    <t>00803</t>
  </si>
  <si>
    <t>00804</t>
  </si>
  <si>
    <t>00805</t>
  </si>
  <si>
    <t>00806</t>
  </si>
  <si>
    <t>00807</t>
  </si>
  <si>
    <t>00808</t>
  </si>
  <si>
    <t>00809</t>
  </si>
  <si>
    <t>00810</t>
  </si>
  <si>
    <t>00811</t>
  </si>
  <si>
    <t>00812</t>
  </si>
  <si>
    <t>00813</t>
  </si>
  <si>
    <t>00814</t>
  </si>
  <si>
    <t>00815</t>
  </si>
  <si>
    <t>00816</t>
  </si>
  <si>
    <t>00817</t>
  </si>
  <si>
    <t>00818</t>
  </si>
  <si>
    <t>00819</t>
  </si>
  <si>
    <t>00820</t>
  </si>
  <si>
    <t>00821</t>
  </si>
  <si>
    <t>00822</t>
  </si>
  <si>
    <t>00823</t>
  </si>
  <si>
    <t>00824</t>
  </si>
  <si>
    <t>00825</t>
  </si>
  <si>
    <t>00826</t>
  </si>
  <si>
    <t>00827</t>
  </si>
  <si>
    <t>00828</t>
  </si>
  <si>
    <t>00829</t>
  </si>
  <si>
    <t>00830</t>
  </si>
  <si>
    <t>00831</t>
  </si>
  <si>
    <t>00832</t>
  </si>
  <si>
    <t>00833</t>
  </si>
  <si>
    <t>00834</t>
  </si>
  <si>
    <t>00835</t>
  </si>
  <si>
    <t>00836</t>
  </si>
  <si>
    <t>00837</t>
  </si>
  <si>
    <t>00838</t>
  </si>
  <si>
    <t>00839</t>
  </si>
  <si>
    <t>00840</t>
  </si>
  <si>
    <t>00841</t>
  </si>
  <si>
    <t>00842</t>
  </si>
  <si>
    <t>00843</t>
  </si>
  <si>
    <t>00844</t>
  </si>
  <si>
    <t>00845</t>
  </si>
  <si>
    <t>00846</t>
  </si>
  <si>
    <t>00847</t>
  </si>
  <si>
    <t>00848</t>
  </si>
  <si>
    <t>00849</t>
  </si>
  <si>
    <t>00850</t>
  </si>
  <si>
    <t>00851</t>
  </si>
  <si>
    <t>00852</t>
  </si>
  <si>
    <t>00853</t>
  </si>
  <si>
    <t>00854</t>
  </si>
  <si>
    <t>00855</t>
  </si>
  <si>
    <t>00856</t>
  </si>
  <si>
    <t>00857</t>
  </si>
  <si>
    <t>00858</t>
  </si>
  <si>
    <t>00859</t>
  </si>
  <si>
    <t>00860</t>
  </si>
  <si>
    <t>00861</t>
  </si>
  <si>
    <t>00862</t>
  </si>
  <si>
    <t>00863</t>
  </si>
  <si>
    <t>00864</t>
  </si>
  <si>
    <t>00865</t>
  </si>
  <si>
    <t>00866</t>
  </si>
  <si>
    <t>00867</t>
  </si>
  <si>
    <t>00868</t>
  </si>
  <si>
    <t>00869</t>
  </si>
  <si>
    <t>00870</t>
  </si>
  <si>
    <t>00871</t>
  </si>
  <si>
    <t>00872</t>
  </si>
  <si>
    <t>00873</t>
  </si>
  <si>
    <t>00874</t>
  </si>
  <si>
    <t>00875</t>
  </si>
  <si>
    <t>00876</t>
  </si>
  <si>
    <t>00877</t>
  </si>
  <si>
    <t>00878</t>
  </si>
  <si>
    <t>00879</t>
  </si>
  <si>
    <t>00880</t>
  </si>
  <si>
    <t>00881</t>
  </si>
  <si>
    <t>00882</t>
  </si>
  <si>
    <t>00883</t>
  </si>
  <si>
    <t>00884</t>
  </si>
  <si>
    <t>00885</t>
  </si>
  <si>
    <t>00886</t>
  </si>
  <si>
    <t>00887</t>
  </si>
  <si>
    <t>00888</t>
  </si>
  <si>
    <t>00889</t>
  </si>
  <si>
    <t>00890</t>
  </si>
  <si>
    <t>00891</t>
  </si>
  <si>
    <t>00892</t>
  </si>
  <si>
    <t>00893</t>
  </si>
  <si>
    <t>00894</t>
  </si>
  <si>
    <t>00895</t>
  </si>
  <si>
    <t>00896</t>
  </si>
  <si>
    <t>00897</t>
  </si>
  <si>
    <t>00898</t>
  </si>
  <si>
    <t>00899</t>
  </si>
  <si>
    <t>00900</t>
  </si>
  <si>
    <t>00902</t>
  </si>
  <si>
    <t>00903</t>
  </si>
  <si>
    <t>00904</t>
  </si>
  <si>
    <t>00905</t>
  </si>
  <si>
    <t>00906</t>
  </si>
  <si>
    <t>00907</t>
  </si>
  <si>
    <t>00908</t>
  </si>
  <si>
    <t>00909</t>
  </si>
  <si>
    <t>00910</t>
  </si>
  <si>
    <t>00911</t>
  </si>
  <si>
    <t>00912</t>
  </si>
  <si>
    <t>00913</t>
  </si>
  <si>
    <t>00914</t>
  </si>
  <si>
    <t>00915</t>
  </si>
  <si>
    <t>00916</t>
  </si>
  <si>
    <t>00917</t>
  </si>
  <si>
    <t>00918</t>
  </si>
  <si>
    <t>00919</t>
  </si>
  <si>
    <t>00920</t>
  </si>
  <si>
    <t>00921</t>
  </si>
  <si>
    <t>00922</t>
  </si>
  <si>
    <t>00923</t>
  </si>
  <si>
    <t>00924</t>
  </si>
  <si>
    <t>00925</t>
  </si>
  <si>
    <t>00926</t>
  </si>
  <si>
    <t>00927</t>
  </si>
  <si>
    <t>00928</t>
  </si>
  <si>
    <t>00929</t>
  </si>
  <si>
    <t>00930</t>
  </si>
  <si>
    <t>00931</t>
  </si>
  <si>
    <t>00932</t>
  </si>
  <si>
    <t>00933</t>
  </si>
  <si>
    <t>00934</t>
  </si>
  <si>
    <t>00935</t>
  </si>
  <si>
    <t>00936</t>
  </si>
  <si>
    <t>00937</t>
  </si>
  <si>
    <t>00938</t>
  </si>
  <si>
    <t>00939</t>
  </si>
  <si>
    <t>00940</t>
  </si>
  <si>
    <t>00941</t>
  </si>
  <si>
    <t>00942</t>
  </si>
  <si>
    <t>00943</t>
  </si>
  <si>
    <t>00944</t>
  </si>
  <si>
    <t>00945</t>
  </si>
  <si>
    <t>00946</t>
  </si>
  <si>
    <t>59850</t>
  </si>
  <si>
    <t>59851</t>
  </si>
  <si>
    <t>59852</t>
  </si>
  <si>
    <t>59853</t>
  </si>
  <si>
    <t>59854</t>
  </si>
  <si>
    <t>59855</t>
  </si>
  <si>
    <t>59856</t>
  </si>
  <si>
    <t>59857</t>
  </si>
  <si>
    <t>59858</t>
  </si>
  <si>
    <t>59859</t>
  </si>
  <si>
    <t>59860</t>
  </si>
  <si>
    <t>59861</t>
  </si>
  <si>
    <t>59862</t>
  </si>
  <si>
    <t>59863</t>
  </si>
  <si>
    <t>59864</t>
  </si>
  <si>
    <t>59865</t>
  </si>
  <si>
    <t>59866</t>
  </si>
  <si>
    <t>59867</t>
  </si>
  <si>
    <t>59868</t>
  </si>
  <si>
    <t>59869</t>
  </si>
  <si>
    <t>59870</t>
  </si>
  <si>
    <t>59871</t>
  </si>
  <si>
    <t>59872</t>
  </si>
  <si>
    <t>59873</t>
  </si>
  <si>
    <t>59874</t>
  </si>
  <si>
    <t>59875</t>
  </si>
  <si>
    <t>59876</t>
  </si>
  <si>
    <t>59877</t>
  </si>
  <si>
    <t>59878</t>
  </si>
  <si>
    <t>59879</t>
  </si>
  <si>
    <t>59880</t>
  </si>
  <si>
    <t>59881</t>
  </si>
  <si>
    <t>59882</t>
  </si>
  <si>
    <t>59883</t>
  </si>
  <si>
    <t>59884</t>
  </si>
  <si>
    <t>59885</t>
  </si>
  <si>
    <t>59886</t>
  </si>
  <si>
    <t>59887</t>
  </si>
  <si>
    <t>59888</t>
  </si>
  <si>
    <t>59889</t>
  </si>
  <si>
    <t>59890</t>
  </si>
  <si>
    <t>59891</t>
  </si>
  <si>
    <t>59892</t>
  </si>
  <si>
    <t>59893</t>
  </si>
  <si>
    <t>59894</t>
  </si>
  <si>
    <t>59895</t>
  </si>
  <si>
    <t>59896</t>
  </si>
  <si>
    <t>59897</t>
  </si>
  <si>
    <t>59898</t>
  </si>
  <si>
    <t>59899</t>
  </si>
  <si>
    <t>59900</t>
  </si>
  <si>
    <t>59901</t>
  </si>
  <si>
    <t>59902</t>
  </si>
  <si>
    <t>59903</t>
  </si>
  <si>
    <t>59904</t>
  </si>
  <si>
    <t>59905</t>
  </si>
  <si>
    <t>59906</t>
  </si>
  <si>
    <t>59907</t>
  </si>
  <si>
    <t>59908</t>
  </si>
  <si>
    <t>59909</t>
  </si>
  <si>
    <t>59910</t>
  </si>
  <si>
    <t>59911</t>
  </si>
  <si>
    <t>59912</t>
  </si>
  <si>
    <t>59913</t>
  </si>
  <si>
    <t>59914</t>
  </si>
  <si>
    <t>59915</t>
  </si>
  <si>
    <t>59916</t>
  </si>
  <si>
    <t>59917</t>
  </si>
  <si>
    <t>59918</t>
  </si>
  <si>
    <t>59919</t>
  </si>
  <si>
    <t>59920</t>
  </si>
  <si>
    <t>59921</t>
  </si>
  <si>
    <t>59922</t>
  </si>
  <si>
    <t>59923</t>
  </si>
  <si>
    <t>59924</t>
  </si>
  <si>
    <t>59925</t>
  </si>
  <si>
    <t>59926</t>
  </si>
  <si>
    <t>59927</t>
  </si>
  <si>
    <t>59928</t>
  </si>
  <si>
    <t>59929</t>
  </si>
  <si>
    <t>59930</t>
  </si>
  <si>
    <t>59931</t>
  </si>
  <si>
    <t>59932</t>
  </si>
  <si>
    <t>59933</t>
  </si>
  <si>
    <t>59934</t>
  </si>
  <si>
    <t>59935</t>
  </si>
  <si>
    <t>59936</t>
  </si>
  <si>
    <t>59937</t>
  </si>
  <si>
    <t>59938</t>
  </si>
  <si>
    <t>59939</t>
  </si>
  <si>
    <t>59940</t>
  </si>
  <si>
    <t>59941</t>
  </si>
  <si>
    <t>59942</t>
  </si>
  <si>
    <t>59943</t>
  </si>
  <si>
    <t>59944</t>
  </si>
  <si>
    <t>59945</t>
  </si>
  <si>
    <t>59946</t>
  </si>
  <si>
    <t>59947</t>
  </si>
  <si>
    <t>59948</t>
  </si>
  <si>
    <t>59949</t>
  </si>
  <si>
    <t>59950</t>
  </si>
  <si>
    <t>59951</t>
  </si>
  <si>
    <t>59952</t>
  </si>
  <si>
    <t>59953</t>
  </si>
  <si>
    <t>59954</t>
  </si>
  <si>
    <t>59955</t>
  </si>
  <si>
    <t>59956</t>
  </si>
  <si>
    <t>59957</t>
  </si>
  <si>
    <t>59958</t>
  </si>
  <si>
    <t>59959</t>
  </si>
  <si>
    <t>59960</t>
  </si>
  <si>
    <t>59961</t>
  </si>
  <si>
    <t>59962</t>
  </si>
  <si>
    <t>59963</t>
  </si>
  <si>
    <t>59964</t>
  </si>
  <si>
    <t>59965</t>
  </si>
  <si>
    <t>59966</t>
  </si>
  <si>
    <t>59967</t>
  </si>
  <si>
    <t>59968</t>
  </si>
  <si>
    <t>59969</t>
  </si>
  <si>
    <t>59970</t>
  </si>
  <si>
    <t>59971</t>
  </si>
  <si>
    <t>59972</t>
  </si>
  <si>
    <t>59973</t>
  </si>
  <si>
    <t>59974</t>
  </si>
  <si>
    <t>59975</t>
  </si>
  <si>
    <t>59976</t>
  </si>
  <si>
    <t>59977</t>
  </si>
  <si>
    <t>59978</t>
  </si>
  <si>
    <t>59979</t>
  </si>
  <si>
    <t>59980</t>
  </si>
  <si>
    <t>59981</t>
  </si>
  <si>
    <t>59982</t>
  </si>
  <si>
    <t>59983</t>
  </si>
  <si>
    <t>59984</t>
  </si>
  <si>
    <t>59985</t>
  </si>
  <si>
    <t>59986</t>
  </si>
  <si>
    <t>59987</t>
  </si>
  <si>
    <t>59988</t>
  </si>
  <si>
    <t>59989</t>
  </si>
  <si>
    <t>59990</t>
  </si>
  <si>
    <t>59991</t>
  </si>
  <si>
    <t>59992</t>
  </si>
  <si>
    <t>59993</t>
  </si>
  <si>
    <t>59994</t>
  </si>
  <si>
    <t>59995</t>
  </si>
  <si>
    <t>59996</t>
  </si>
  <si>
    <t>59997</t>
  </si>
  <si>
    <t>59998</t>
  </si>
  <si>
    <t>59999</t>
  </si>
  <si>
    <t>60000</t>
  </si>
  <si>
    <t>60001</t>
  </si>
  <si>
    <t>60002</t>
  </si>
  <si>
    <t>60003</t>
  </si>
  <si>
    <t>60004</t>
  </si>
  <si>
    <t>60005</t>
  </si>
  <si>
    <t>60006</t>
  </si>
  <si>
    <t>60007</t>
  </si>
  <si>
    <t>60008</t>
  </si>
  <si>
    <t>60009</t>
  </si>
  <si>
    <t>60010</t>
  </si>
  <si>
    <t>60011</t>
  </si>
  <si>
    <t>60012</t>
  </si>
  <si>
    <t>60013</t>
  </si>
  <si>
    <t>60014</t>
  </si>
  <si>
    <t>60015</t>
  </si>
  <si>
    <t>60016</t>
  </si>
  <si>
    <t>60017</t>
  </si>
  <si>
    <t>60018</t>
  </si>
  <si>
    <t>60019</t>
  </si>
  <si>
    <t>60020</t>
  </si>
  <si>
    <t>60021</t>
  </si>
  <si>
    <t>60022</t>
  </si>
  <si>
    <t>60023</t>
  </si>
  <si>
    <t>60024</t>
  </si>
  <si>
    <t>60025</t>
  </si>
  <si>
    <t>60026</t>
  </si>
  <si>
    <t>60027</t>
  </si>
  <si>
    <t>60028</t>
  </si>
  <si>
    <t>60029</t>
  </si>
  <si>
    <t>60030</t>
  </si>
  <si>
    <t>60031</t>
  </si>
  <si>
    <t>60032</t>
  </si>
  <si>
    <t>60033</t>
  </si>
  <si>
    <t>60034</t>
  </si>
  <si>
    <t>60035</t>
  </si>
  <si>
    <t>60036</t>
  </si>
  <si>
    <t>60037</t>
  </si>
  <si>
    <t>60038</t>
  </si>
  <si>
    <t>60039</t>
  </si>
  <si>
    <t>60040</t>
  </si>
  <si>
    <t>60041</t>
  </si>
  <si>
    <t>60042</t>
  </si>
  <si>
    <t>60043</t>
  </si>
  <si>
    <t>60044</t>
  </si>
  <si>
    <t>60045</t>
  </si>
  <si>
    <t>60046</t>
  </si>
  <si>
    <t>60047</t>
  </si>
  <si>
    <t>60048</t>
  </si>
  <si>
    <t>60049</t>
  </si>
  <si>
    <t>60050</t>
  </si>
  <si>
    <t>60051</t>
  </si>
  <si>
    <t>60052</t>
  </si>
  <si>
    <t>60053</t>
  </si>
  <si>
    <t>60054</t>
  </si>
  <si>
    <t>60055</t>
  </si>
  <si>
    <t>60056</t>
  </si>
  <si>
    <t>60057</t>
  </si>
  <si>
    <t>60058</t>
  </si>
  <si>
    <t>60059</t>
  </si>
  <si>
    <t>60060</t>
  </si>
  <si>
    <t>60061</t>
  </si>
  <si>
    <t>60062</t>
  </si>
  <si>
    <t>60063</t>
  </si>
  <si>
    <t>60064</t>
  </si>
  <si>
    <t>60065</t>
  </si>
  <si>
    <t>60066</t>
  </si>
  <si>
    <t>60067</t>
  </si>
  <si>
    <t>60068</t>
  </si>
  <si>
    <t>60069</t>
  </si>
  <si>
    <t>60070</t>
  </si>
  <si>
    <t>60071</t>
  </si>
  <si>
    <t>60072</t>
  </si>
  <si>
    <t>60073</t>
  </si>
  <si>
    <t>60074</t>
  </si>
  <si>
    <t>60075</t>
  </si>
  <si>
    <t>60076</t>
  </si>
  <si>
    <t>60077</t>
  </si>
  <si>
    <t>60078</t>
  </si>
  <si>
    <t>60079</t>
  </si>
  <si>
    <t>60080</t>
  </si>
  <si>
    <t>60081</t>
  </si>
  <si>
    <t>60082</t>
  </si>
  <si>
    <t>60083</t>
  </si>
  <si>
    <t>60084</t>
  </si>
  <si>
    <t>60085</t>
  </si>
  <si>
    <t>60086</t>
  </si>
  <si>
    <t>60087</t>
  </si>
  <si>
    <t>60088</t>
  </si>
  <si>
    <t>60089</t>
  </si>
  <si>
    <t>60090</t>
  </si>
  <si>
    <t>60091</t>
  </si>
  <si>
    <t>60092</t>
  </si>
  <si>
    <t>60093</t>
  </si>
  <si>
    <t>60094</t>
  </si>
  <si>
    <t>60095</t>
  </si>
  <si>
    <t>60096</t>
  </si>
  <si>
    <t>60097</t>
  </si>
  <si>
    <t>60098</t>
  </si>
  <si>
    <t>60099</t>
  </si>
  <si>
    <t>60100</t>
  </si>
  <si>
    <t>60101</t>
  </si>
  <si>
    <t>60102</t>
  </si>
  <si>
    <t>60103</t>
  </si>
  <si>
    <t>60104</t>
  </si>
  <si>
    <t>60105</t>
  </si>
  <si>
    <t>60106</t>
  </si>
  <si>
    <t>60107</t>
  </si>
  <si>
    <t>60108</t>
  </si>
  <si>
    <t>60109</t>
  </si>
  <si>
    <t>60110</t>
  </si>
  <si>
    <t>60111</t>
  </si>
  <si>
    <t>60112</t>
  </si>
  <si>
    <t>60113</t>
  </si>
  <si>
    <t>60114</t>
  </si>
  <si>
    <t>60115</t>
  </si>
  <si>
    <t>60116</t>
  </si>
  <si>
    <t>60117</t>
  </si>
  <si>
    <t>60118</t>
  </si>
  <si>
    <t>60119</t>
  </si>
  <si>
    <t>60120</t>
  </si>
  <si>
    <t>60121</t>
  </si>
  <si>
    <t>60122</t>
  </si>
  <si>
    <t>60123</t>
  </si>
  <si>
    <t>60124</t>
  </si>
  <si>
    <t>60125</t>
  </si>
  <si>
    <t>60126</t>
  </si>
  <si>
    <t>60127</t>
  </si>
  <si>
    <t>60128</t>
  </si>
  <si>
    <t>60129</t>
  </si>
  <si>
    <t>60130</t>
  </si>
  <si>
    <t>60131</t>
  </si>
  <si>
    <t>60132</t>
  </si>
  <si>
    <t>60133</t>
  </si>
  <si>
    <t>60134</t>
  </si>
  <si>
    <t>60135</t>
  </si>
  <si>
    <t>60136</t>
  </si>
  <si>
    <t>60137</t>
  </si>
  <si>
    <t>60138</t>
  </si>
  <si>
    <t>60139</t>
  </si>
  <si>
    <t>60140</t>
  </si>
  <si>
    <t>60141</t>
  </si>
  <si>
    <t>60142</t>
  </si>
  <si>
    <t>60143</t>
  </si>
  <si>
    <t>60144</t>
  </si>
  <si>
    <t>60145</t>
  </si>
  <si>
    <t>60146</t>
  </si>
  <si>
    <t>60147</t>
  </si>
  <si>
    <t>60148</t>
  </si>
  <si>
    <t>60149</t>
  </si>
  <si>
    <t>60150</t>
  </si>
  <si>
    <t>60151</t>
  </si>
  <si>
    <t>60152</t>
  </si>
  <si>
    <t>60153</t>
  </si>
  <si>
    <t>60154</t>
  </si>
  <si>
    <t>60155</t>
  </si>
  <si>
    <t>60156</t>
  </si>
  <si>
    <t>60157</t>
  </si>
  <si>
    <t>60158</t>
  </si>
  <si>
    <t>60159</t>
  </si>
  <si>
    <t>60160</t>
  </si>
  <si>
    <t>60161</t>
  </si>
  <si>
    <t>60162</t>
  </si>
  <si>
    <t>60163</t>
  </si>
  <si>
    <t>60164</t>
  </si>
  <si>
    <t>60165</t>
  </si>
  <si>
    <t>60166</t>
  </si>
  <si>
    <t>60167</t>
  </si>
  <si>
    <t>60168</t>
  </si>
  <si>
    <t>60169</t>
  </si>
  <si>
    <t>60170</t>
  </si>
  <si>
    <t>60171</t>
  </si>
  <si>
    <t>60173</t>
  </si>
  <si>
    <t>60174</t>
  </si>
  <si>
    <t>60175</t>
  </si>
  <si>
    <t>60176</t>
  </si>
  <si>
    <t>60177</t>
  </si>
  <si>
    <t>60178</t>
  </si>
  <si>
    <t>60179</t>
  </si>
  <si>
    <t>60180</t>
  </si>
  <si>
    <t>60181</t>
  </si>
  <si>
    <t>60182</t>
  </si>
  <si>
    <t>60183</t>
  </si>
  <si>
    <t>60184</t>
  </si>
  <si>
    <t>60185</t>
  </si>
  <si>
    <t>60186</t>
  </si>
  <si>
    <t>60187</t>
  </si>
  <si>
    <t>60188</t>
  </si>
  <si>
    <t>60189</t>
  </si>
  <si>
    <t>60190</t>
  </si>
  <si>
    <t>60191</t>
  </si>
  <si>
    <t>60192</t>
  </si>
  <si>
    <t>60193</t>
  </si>
  <si>
    <t>60194</t>
  </si>
  <si>
    <t>60195</t>
  </si>
  <si>
    <t>60196</t>
  </si>
  <si>
    <t>60197</t>
  </si>
  <si>
    <t>60198</t>
  </si>
  <si>
    <t>60199</t>
  </si>
  <si>
    <t>60200</t>
  </si>
  <si>
    <t>60201</t>
  </si>
  <si>
    <t>60202</t>
  </si>
  <si>
    <t>60203</t>
  </si>
  <si>
    <t>60204</t>
  </si>
  <si>
    <t>60205</t>
  </si>
  <si>
    <t>60206</t>
  </si>
  <si>
    <t>60208</t>
  </si>
  <si>
    <t>60209</t>
  </si>
  <si>
    <t>60210</t>
  </si>
  <si>
    <t>60211</t>
  </si>
  <si>
    <t>60212</t>
  </si>
  <si>
    <t>60213</t>
  </si>
  <si>
    <t>60214</t>
  </si>
  <si>
    <t>60215</t>
  </si>
  <si>
    <t>60216</t>
  </si>
  <si>
    <t>60217</t>
  </si>
  <si>
    <t>60218</t>
  </si>
  <si>
    <t>60219</t>
  </si>
  <si>
    <t>60220</t>
  </si>
  <si>
    <t>60221</t>
  </si>
  <si>
    <t>60222</t>
  </si>
  <si>
    <t>60223</t>
  </si>
  <si>
    <t>60224</t>
  </si>
  <si>
    <t>60225</t>
  </si>
  <si>
    <t>60226</t>
  </si>
  <si>
    <t>60227</t>
  </si>
  <si>
    <t>60228</t>
  </si>
  <si>
    <t>60229</t>
  </si>
  <si>
    <t>60230</t>
  </si>
  <si>
    <t>60231</t>
  </si>
  <si>
    <t>60232</t>
  </si>
  <si>
    <t>60233</t>
  </si>
  <si>
    <t>60234</t>
  </si>
  <si>
    <t>60236</t>
  </si>
  <si>
    <t>60237</t>
  </si>
  <si>
    <t>60239</t>
  </si>
  <si>
    <t>60240</t>
  </si>
  <si>
    <t>60241</t>
  </si>
  <si>
    <t>60242</t>
  </si>
  <si>
    <t>60243</t>
  </si>
  <si>
    <t>60244</t>
  </si>
  <si>
    <t>60245</t>
  </si>
  <si>
    <t>60246</t>
  </si>
  <si>
    <t>60247</t>
  </si>
  <si>
    <t>60248</t>
  </si>
  <si>
    <t>60249</t>
  </si>
  <si>
    <t>60250</t>
  </si>
  <si>
    <t>60251</t>
  </si>
  <si>
    <t>60252</t>
  </si>
  <si>
    <t>60253</t>
  </si>
  <si>
    <t>60255</t>
  </si>
  <si>
    <t>60256</t>
  </si>
  <si>
    <t>60257</t>
  </si>
  <si>
    <t>60258</t>
  </si>
  <si>
    <t>60259</t>
  </si>
  <si>
    <t>60260</t>
  </si>
  <si>
    <t>60261</t>
  </si>
  <si>
    <t>60262</t>
  </si>
  <si>
    <t>60263</t>
  </si>
  <si>
    <t>60264</t>
  </si>
  <si>
    <t>60265</t>
  </si>
  <si>
    <t>60266</t>
  </si>
  <si>
    <t>60267</t>
  </si>
  <si>
    <t>60268</t>
  </si>
  <si>
    <t>60269</t>
  </si>
  <si>
    <t>60270</t>
  </si>
  <si>
    <t>60271</t>
  </si>
  <si>
    <t>60272</t>
  </si>
  <si>
    <t>60273</t>
  </si>
  <si>
    <t>60274</t>
  </si>
  <si>
    <t>60275</t>
  </si>
  <si>
    <t>60276</t>
  </si>
  <si>
    <t>60277</t>
  </si>
  <si>
    <t>60279</t>
  </si>
  <si>
    <t>60280</t>
  </si>
  <si>
    <t>60281</t>
  </si>
  <si>
    <t>60282</t>
  </si>
  <si>
    <t>60283</t>
  </si>
  <si>
    <t>60284</t>
  </si>
  <si>
    <t>60285</t>
  </si>
  <si>
    <t>60286</t>
  </si>
  <si>
    <t>60287</t>
  </si>
  <si>
    <t>60288</t>
  </si>
  <si>
    <t>60289</t>
  </si>
  <si>
    <t>60290</t>
  </si>
  <si>
    <t>60291</t>
  </si>
  <si>
    <t>60292</t>
  </si>
  <si>
    <t>60293</t>
  </si>
  <si>
    <t>60294</t>
  </si>
  <si>
    <t>60295</t>
  </si>
  <si>
    <t>60296</t>
  </si>
  <si>
    <t>60297</t>
  </si>
  <si>
    <t>60298</t>
  </si>
  <si>
    <t>60299</t>
  </si>
  <si>
    <t>60300</t>
  </si>
  <si>
    <t>60301</t>
  </si>
  <si>
    <t>60302</t>
  </si>
  <si>
    <t>60303</t>
  </si>
  <si>
    <t>60304</t>
  </si>
  <si>
    <t>60305</t>
  </si>
  <si>
    <t>60306</t>
  </si>
  <si>
    <t>60307</t>
  </si>
  <si>
    <t>60308</t>
  </si>
  <si>
    <t>60309</t>
  </si>
  <si>
    <t>60310</t>
  </si>
  <si>
    <t>60311</t>
  </si>
  <si>
    <t>60312</t>
  </si>
  <si>
    <t>60313</t>
  </si>
  <si>
    <t>60314</t>
  </si>
  <si>
    <t>60315</t>
  </si>
  <si>
    <t>60316</t>
  </si>
  <si>
    <t>60317</t>
  </si>
  <si>
    <t>60318</t>
  </si>
  <si>
    <t>60319</t>
  </si>
  <si>
    <t>60320</t>
  </si>
  <si>
    <t>60321</t>
  </si>
  <si>
    <t>60322</t>
  </si>
  <si>
    <t>60323</t>
  </si>
  <si>
    <t>60324</t>
  </si>
  <si>
    <t>60325</t>
  </si>
  <si>
    <t>60326</t>
  </si>
  <si>
    <t>60327</t>
  </si>
  <si>
    <t>60328</t>
  </si>
  <si>
    <t>60329</t>
  </si>
  <si>
    <t>60330</t>
  </si>
  <si>
    <t>60331</t>
  </si>
  <si>
    <t>60332</t>
  </si>
  <si>
    <t>60333</t>
  </si>
  <si>
    <t>60334</t>
  </si>
  <si>
    <t>60335</t>
  </si>
  <si>
    <t>60336</t>
  </si>
  <si>
    <t>60337</t>
  </si>
  <si>
    <t>60338</t>
  </si>
  <si>
    <t>60339</t>
  </si>
  <si>
    <t>60340</t>
  </si>
  <si>
    <t>60341</t>
  </si>
  <si>
    <t>60342</t>
  </si>
  <si>
    <t>60343</t>
  </si>
  <si>
    <t>60344</t>
  </si>
  <si>
    <t>60345</t>
  </si>
  <si>
    <t>60346</t>
  </si>
  <si>
    <t>60347</t>
  </si>
  <si>
    <t>60348</t>
  </si>
  <si>
    <t>60349</t>
  </si>
  <si>
    <t>60350</t>
  </si>
  <si>
    <t>60351</t>
  </si>
  <si>
    <t>60352</t>
  </si>
  <si>
    <t>60353</t>
  </si>
  <si>
    <t>60354</t>
  </si>
  <si>
    <t>60355</t>
  </si>
  <si>
    <t>60356</t>
  </si>
  <si>
    <t>60357</t>
  </si>
  <si>
    <t>60358</t>
  </si>
  <si>
    <t>60359</t>
  </si>
  <si>
    <t>60360</t>
  </si>
  <si>
    <t>60361</t>
  </si>
  <si>
    <t>60362</t>
  </si>
  <si>
    <t>60363</t>
  </si>
  <si>
    <t>60364</t>
  </si>
  <si>
    <t>60365</t>
  </si>
  <si>
    <t>60366</t>
  </si>
  <si>
    <t>60367</t>
  </si>
  <si>
    <t>60368</t>
  </si>
  <si>
    <t>60369</t>
  </si>
  <si>
    <t>60370</t>
  </si>
  <si>
    <t>60371</t>
  </si>
  <si>
    <t>60372</t>
  </si>
  <si>
    <t>60373</t>
  </si>
  <si>
    <t>60374</t>
  </si>
  <si>
    <t>60375</t>
  </si>
  <si>
    <t>60376</t>
  </si>
  <si>
    <t>60377</t>
  </si>
  <si>
    <t>60378</t>
  </si>
  <si>
    <t>60379</t>
  </si>
  <si>
    <t>60380</t>
  </si>
  <si>
    <t>60381</t>
  </si>
  <si>
    <t>60382</t>
  </si>
  <si>
    <t>60383</t>
  </si>
  <si>
    <t>60384</t>
  </si>
  <si>
    <t>60385</t>
  </si>
  <si>
    <t>60386</t>
  </si>
  <si>
    <t>60387</t>
  </si>
  <si>
    <t>60388</t>
  </si>
  <si>
    <t>60389</t>
  </si>
  <si>
    <t>60390</t>
  </si>
  <si>
    <t>60391</t>
  </si>
  <si>
    <t>60392</t>
  </si>
  <si>
    <t>60393</t>
  </si>
  <si>
    <t>60394</t>
  </si>
  <si>
    <t>60395</t>
  </si>
  <si>
    <t>60396</t>
  </si>
  <si>
    <t>60397</t>
  </si>
  <si>
    <t>60398</t>
  </si>
  <si>
    <t>60399</t>
  </si>
  <si>
    <t>60400</t>
  </si>
  <si>
    <t>60401</t>
  </si>
  <si>
    <t>60402</t>
  </si>
  <si>
    <t>60403</t>
  </si>
  <si>
    <t>60404</t>
  </si>
  <si>
    <t>60405</t>
  </si>
  <si>
    <t>60407</t>
  </si>
  <si>
    <t>60408</t>
  </si>
  <si>
    <t>60409</t>
  </si>
  <si>
    <t>60410</t>
  </si>
  <si>
    <t>60411</t>
  </si>
  <si>
    <t>60412</t>
  </si>
  <si>
    <t>60413</t>
  </si>
  <si>
    <t>60414</t>
  </si>
  <si>
    <t>60415</t>
  </si>
  <si>
    <t>60416</t>
  </si>
  <si>
    <t>60417</t>
  </si>
  <si>
    <t>60418</t>
  </si>
  <si>
    <t>60419</t>
  </si>
  <si>
    <t>60420</t>
  </si>
  <si>
    <t>60421</t>
  </si>
  <si>
    <t>60422</t>
  </si>
  <si>
    <t>60423</t>
  </si>
  <si>
    <t>60424</t>
  </si>
  <si>
    <t>60425</t>
  </si>
  <si>
    <t>60426</t>
  </si>
  <si>
    <t>60427</t>
  </si>
  <si>
    <t>60428</t>
  </si>
  <si>
    <t>60429</t>
  </si>
  <si>
    <t>60430</t>
  </si>
  <si>
    <t>60431</t>
  </si>
  <si>
    <t>60432</t>
  </si>
  <si>
    <t>60433</t>
  </si>
  <si>
    <t>60434</t>
  </si>
  <si>
    <t>60435</t>
  </si>
  <si>
    <t>60436</t>
  </si>
  <si>
    <t>60565</t>
  </si>
  <si>
    <t>60566</t>
  </si>
  <si>
    <t>60567</t>
  </si>
  <si>
    <t>60568</t>
  </si>
  <si>
    <t>60569</t>
  </si>
  <si>
    <t>60570</t>
  </si>
  <si>
    <t>60571</t>
  </si>
  <si>
    <t>60572</t>
  </si>
  <si>
    <t>60573</t>
  </si>
  <si>
    <t>60574</t>
  </si>
  <si>
    <t>60575</t>
  </si>
  <si>
    <t>60576</t>
  </si>
  <si>
    <t>60577</t>
  </si>
  <si>
    <t>60578</t>
  </si>
  <si>
    <t>60579</t>
  </si>
  <si>
    <t>60580</t>
  </si>
  <si>
    <t>60581</t>
  </si>
  <si>
    <t>60582</t>
  </si>
  <si>
    <t>60583</t>
  </si>
  <si>
    <t>60584</t>
  </si>
  <si>
    <t>60585</t>
  </si>
  <si>
    <t>60586</t>
  </si>
  <si>
    <t>60587</t>
  </si>
  <si>
    <t>60588</t>
  </si>
  <si>
    <t>60589</t>
  </si>
  <si>
    <t>60590</t>
  </si>
  <si>
    <t>60591</t>
  </si>
  <si>
    <t>60592</t>
  </si>
  <si>
    <t>60593</t>
  </si>
  <si>
    <t>60594</t>
  </si>
  <si>
    <t>60595</t>
  </si>
  <si>
    <t>60596</t>
  </si>
  <si>
    <t>60597</t>
  </si>
  <si>
    <t>60598</t>
  </si>
  <si>
    <t>60599</t>
  </si>
  <si>
    <t>60600</t>
  </si>
  <si>
    <t>60601</t>
  </si>
  <si>
    <t>60602</t>
  </si>
  <si>
    <t>60603</t>
  </si>
  <si>
    <t>60604</t>
  </si>
  <si>
    <t>60605</t>
  </si>
  <si>
    <t>60606</t>
  </si>
  <si>
    <t>60607</t>
  </si>
  <si>
    <t>60608</t>
  </si>
  <si>
    <t>60609</t>
  </si>
  <si>
    <t>60610</t>
  </si>
  <si>
    <t>60611</t>
  </si>
  <si>
    <t>60612</t>
  </si>
  <si>
    <t>60613</t>
  </si>
  <si>
    <t>60614</t>
  </si>
  <si>
    <t>60615</t>
  </si>
  <si>
    <t>60616</t>
  </si>
  <si>
    <t>60617</t>
  </si>
  <si>
    <t>60618</t>
  </si>
  <si>
    <t>60619</t>
  </si>
  <si>
    <t>60620</t>
  </si>
  <si>
    <t>60621</t>
  </si>
  <si>
    <t>60622</t>
  </si>
  <si>
    <t>60623</t>
  </si>
  <si>
    <t>60624</t>
  </si>
  <si>
    <t>60625</t>
  </si>
  <si>
    <t>60626</t>
  </si>
  <si>
    <t>60627</t>
  </si>
  <si>
    <t>60628</t>
  </si>
  <si>
    <t>60629</t>
  </si>
  <si>
    <t>60630</t>
  </si>
  <si>
    <t>60631</t>
  </si>
  <si>
    <t>60632</t>
  </si>
  <si>
    <t>60633</t>
  </si>
  <si>
    <t>Đà Nẵng</t>
  </si>
  <si>
    <t>Quận Ngũ Hành Sơn</t>
  </si>
  <si>
    <t>Phường Hoà Quý</t>
  </si>
  <si>
    <t>02</t>
  </si>
  <si>
    <t>Đất của dự án đặc biệt khuyến khích đầu tư</t>
  </si>
  <si>
    <t>Đất của DA đầu tư thuộc lĩnh vực đặc biệt khuyến khích đầu tư, DA đầu tư tại địa bàn có đi</t>
  </si>
  <si>
    <t>03</t>
  </si>
  <si>
    <t>Đất của cơ sở thực hiện xã hội hóa đối với các hoạt động trong lĩnh vực giáo dục, dạy nghề,</t>
  </si>
  <si>
    <t>04</t>
  </si>
  <si>
    <t>Đất xây dựng nhà tình nghĩa, đại đoàn kết</t>
  </si>
  <si>
    <t>Đất xây dựng nhà tĩnh nghĩa, đại đòan kết, cơ sở nuôi dưỡng người già cô đơn, người khuyết t#</t>
  </si>
  <si>
    <t>05</t>
  </si>
  <si>
    <t>Đất ở tại địa bàn có điều kiện kinh tế- xã hội đặc biệt khó khăn</t>
  </si>
  <si>
    <t>06</t>
  </si>
  <si>
    <t>ĐTNT hoạt động cách mạng trước ngày 19/8/1945</t>
  </si>
  <si>
    <t>07</t>
  </si>
  <si>
    <t>Thương binh và người hưởng chính sách như TB hạng 1/4, 2/4</t>
  </si>
  <si>
    <t>08</t>
  </si>
  <si>
    <t>Bệnh binh 1/3</t>
  </si>
  <si>
    <t>09</t>
  </si>
  <si>
    <t>Anh hùng lực lượng vũ trang nhân dân</t>
  </si>
  <si>
    <t>10</t>
  </si>
  <si>
    <t>Mẹ Việt Nam anh hùng</t>
  </si>
  <si>
    <t>11</t>
  </si>
  <si>
    <t>Người có công nuôi dưỡng liệt sĩ</t>
  </si>
  <si>
    <t>Cha đẻ, mẹ đẻ, người có công nuôi dưỡng liệt sĩ khi còn nhỏ</t>
  </si>
  <si>
    <t>12</t>
  </si>
  <si>
    <t>Thân nhân của liệt sỹ được hưởng trợ cấp hàng tháng</t>
  </si>
  <si>
    <t>Vợ, chồng ,con của liệt sỹ được hưởng trợ cấp hàng tháng</t>
  </si>
  <si>
    <t>13</t>
  </si>
  <si>
    <t>ĐTNT bị nhiễm chất độc da cam</t>
  </si>
  <si>
    <t>Người hoạt động cách mạng bị nhiễm chất độc da cam, Người bị nhiễm chất độc da cam và hoàn c#</t>
  </si>
  <si>
    <t>14</t>
  </si>
  <si>
    <t>Hộ nghèo</t>
  </si>
  <si>
    <t>Đất ở trong hạn mức của hộ nghèo theo quy định của Chính phủ</t>
  </si>
  <si>
    <t>15</t>
  </si>
  <si>
    <t>Đất bị thu hồi theo quy hoạch, kế hoạch</t>
  </si>
  <si>
    <t>Hộ gia đình, cá nhân trong năm bị thu hồi đất theo quy hoạch, kế hoạch được cơ quan nhà nước có th</t>
  </si>
  <si>
    <t>16</t>
  </si>
  <si>
    <t>Đất có nhà vườn được xác nhận là di tích lịch sử-Văn hóa</t>
  </si>
  <si>
    <t>Đất có nhà vườn dược cơ quan nhà nước có thẩm quyền xác nhận là di tích lịch sử - văn hóa</t>
  </si>
  <si>
    <t>17</t>
  </si>
  <si>
    <t>Khó khăn đột xuất có giá trị thiệt hại trên 50%</t>
  </si>
  <si>
    <t>NNT gặp khó khăn do điều kiện bất khả kháng nếu giá trị thiệt hại về đất và nhà trên đất  trê</t>
  </si>
  <si>
    <t>18</t>
  </si>
  <si>
    <t>Khó khăn đột xuất có giá trị thiệt hại từ 20-50%</t>
  </si>
  <si>
    <t>NNT gặp khó khăn do điều kiện bất khả kháng nếu giá trị thiệt hại về đất và nhà trên đất từ</t>
  </si>
  <si>
    <t>19</t>
  </si>
  <si>
    <t>Thương binh và người hưởng chính sách như TB hạng 3/4, 4/4</t>
  </si>
  <si>
    <t>20</t>
  </si>
  <si>
    <t>Bệnh binh 2/3, 3/3</t>
  </si>
  <si>
    <t>21</t>
  </si>
  <si>
    <t>Thân nhân của liệt sỹ không được hưởng trợ cấp hàng tháng</t>
  </si>
  <si>
    <t>22</t>
  </si>
  <si>
    <t>Đất của DA được khuyến khích đầu tư</t>
  </si>
  <si>
    <t>Đất của DA đầu tư thuộc lĩnh vực khuyến khích đầu tư, DA đầu tư tại địa bàn có điều kiện ki</t>
  </si>
  <si>
    <t>23</t>
  </si>
  <si>
    <t>Đất ở tại địa bàn có điều kiện kinh tế - xã hội khó khăn</t>
  </si>
  <si>
    <t>24</t>
  </si>
  <si>
    <t>Miễn thuộc 2 TH được giảm thuế trở lên</t>
  </si>
  <si>
    <t>NNT thuộc 2TH được giảm thuế trở lên theo quy định thì được miễn thuế</t>
  </si>
  <si>
    <t>33</t>
  </si>
  <si>
    <t>Khác</t>
  </si>
  <si>
    <t>35</t>
  </si>
  <si>
    <t>Đất phục vụ cho hoạt động sản xuất kinh doanh chính của Tổng công ty Bưu Điện VN</t>
  </si>
  <si>
    <t>Miễn giảm 60% đất phục vu jcho hoạt động sản xuất kinh doanh chính của Tổng công ty Bưu Điện Việt Nam</t>
  </si>
  <si>
    <t>36</t>
  </si>
  <si>
    <t>Miễn thuế PNN khác</t>
  </si>
  <si>
    <t>37</t>
  </si>
  <si>
    <t>Giảm thuế PNN khác</t>
  </si>
  <si>
    <t>38</t>
  </si>
  <si>
    <t>Miễn do có tổng số thuế phải nộp của tất cả các thửa đất trên phạm vi 1 tỉnh/TP &lt;=50.000</t>
  </si>
  <si>
    <t>39</t>
  </si>
  <si>
    <t>ĐẤT CỦA DA ĐẦU TƯ TẠI ĐỊA BÀN CÓ ĐIỀU KIỆN KINH TẾ - XÃ HỘI KHÓ KHĂN</t>
  </si>
  <si>
    <t>Đất của DA đầu tư tại địa bàn có điều kiện kinh tế - xã hội khó khăn</t>
  </si>
  <si>
    <t>40</t>
  </si>
  <si>
    <t>ĐẤT CỦA DN SỬ DỤNG TỪ 20% -50% SỐ LAO ĐỘNG LÀ THƯƠNG BINH, BỆNH BINH</t>
  </si>
  <si>
    <t>Đất của DN sử dụng từ 20% -50% số lao động là thương binh, bệnh binh</t>
  </si>
  <si>
    <t>0047</t>
  </si>
  <si>
    <t>001-Đất ở</t>
  </si>
  <si>
    <t>5010701-Phường Hoà Quý</t>
  </si>
  <si>
    <t>50107-Quận Ngũ Hành Sơn</t>
  </si>
  <si>
    <t>501-Đà Nẵng</t>
  </si>
  <si>
    <t>002-Đất ở đô thị</t>
  </si>
  <si>
    <t>001-Loại đường I</t>
  </si>
  <si>
    <t>8085790824</t>
  </si>
  <si>
    <t>0316752856</t>
  </si>
  <si>
    <t>8440552119</t>
  </si>
  <si>
    <t>8456490725</t>
  </si>
  <si>
    <t>8838984162</t>
  </si>
  <si>
    <t>8042567469</t>
  </si>
  <si>
    <t>8059434040</t>
  </si>
  <si>
    <t>8518827643</t>
  </si>
  <si>
    <t>8756816008</t>
  </si>
  <si>
    <t>8430365462</t>
  </si>
  <si>
    <t>8305770417</t>
  </si>
  <si>
    <t>8051343592</t>
  </si>
  <si>
    <t>8107430553</t>
  </si>
  <si>
    <t>8305769838</t>
  </si>
  <si>
    <t>8455297736</t>
  </si>
  <si>
    <t>8788604574</t>
  </si>
  <si>
    <t>8439926955</t>
  </si>
  <si>
    <t>8171632941</t>
  </si>
  <si>
    <t>8502791399</t>
  </si>
  <si>
    <t>8583171640</t>
  </si>
  <si>
    <t>8377202325</t>
  </si>
  <si>
    <t>0400223434</t>
  </si>
  <si>
    <t>8716990803</t>
  </si>
  <si>
    <t>8839374226</t>
  </si>
  <si>
    <t>8489352625</t>
  </si>
  <si>
    <t>8839379104</t>
  </si>
  <si>
    <t>8710299124</t>
  </si>
  <si>
    <t>8152788703</t>
  </si>
  <si>
    <t>8106940671</t>
  </si>
  <si>
    <t>8057325247</t>
  </si>
  <si>
    <t>8418384035</t>
  </si>
  <si>
    <t>8569881695</t>
  </si>
  <si>
    <t>8098267121</t>
  </si>
  <si>
    <t>8413804159</t>
  </si>
  <si>
    <t>8069071942</t>
  </si>
  <si>
    <t>0400670256</t>
  </si>
  <si>
    <t>8839620376</t>
  </si>
  <si>
    <t>8339343653</t>
  </si>
  <si>
    <t>8093751995</t>
  </si>
  <si>
    <t>8029120375</t>
  </si>
  <si>
    <t>0400622492</t>
  </si>
  <si>
    <t>8116434265</t>
  </si>
  <si>
    <t>8038713004</t>
  </si>
  <si>
    <t>8555937838</t>
  </si>
  <si>
    <t>8330627795</t>
  </si>
  <si>
    <t>8500933129</t>
  </si>
  <si>
    <t>8118633516</t>
  </si>
  <si>
    <t>8120548843</t>
  </si>
  <si>
    <t>4000448046</t>
  </si>
  <si>
    <t>0400710371</t>
  </si>
  <si>
    <t>0401344470</t>
  </si>
  <si>
    <t>0401475522</t>
  </si>
  <si>
    <t>8120137120</t>
  </si>
  <si>
    <t>0400737246</t>
  </si>
  <si>
    <t>8819630827</t>
  </si>
  <si>
    <t>8750278875</t>
  </si>
  <si>
    <t>8426900766</t>
  </si>
  <si>
    <t>8066310053</t>
  </si>
  <si>
    <t>4300316379</t>
  </si>
  <si>
    <t>8483153285</t>
  </si>
  <si>
    <t>8526330252</t>
  </si>
  <si>
    <t>8076862617</t>
  </si>
  <si>
    <t>8453529558</t>
  </si>
  <si>
    <t>8181136597</t>
  </si>
  <si>
    <t>8020092412</t>
  </si>
  <si>
    <t>0401021021</t>
  </si>
  <si>
    <t>8150647094</t>
  </si>
  <si>
    <t>8150646823</t>
  </si>
  <si>
    <t>8195568389</t>
  </si>
  <si>
    <t>8398782638</t>
  </si>
  <si>
    <t>8191069357</t>
  </si>
  <si>
    <t>8049201897</t>
  </si>
  <si>
    <t>8394003425</t>
  </si>
  <si>
    <t>0400798337</t>
  </si>
  <si>
    <t>8447257232</t>
  </si>
  <si>
    <t>8000329889</t>
  </si>
  <si>
    <t>8149469545</t>
  </si>
  <si>
    <t>8840821239</t>
  </si>
  <si>
    <t>0401213894</t>
  </si>
  <si>
    <t>8480598374</t>
  </si>
  <si>
    <t>0401225755</t>
  </si>
  <si>
    <t>8447610708</t>
  </si>
  <si>
    <t>8353980661</t>
  </si>
  <si>
    <t>0400444592</t>
  </si>
  <si>
    <t>8397573705</t>
  </si>
  <si>
    <t>0400756217</t>
  </si>
  <si>
    <t>8341009800</t>
  </si>
  <si>
    <t>8444603903</t>
  </si>
  <si>
    <t>8030263089</t>
  </si>
  <si>
    <t>3200252994</t>
  </si>
  <si>
    <t>8323793791</t>
  </si>
  <si>
    <t>0400970972</t>
  </si>
  <si>
    <t>8369555038</t>
  </si>
  <si>
    <t>8764947854</t>
  </si>
  <si>
    <t>8022267770</t>
  </si>
  <si>
    <t>4600839274</t>
  </si>
  <si>
    <t>8177232347</t>
  </si>
  <si>
    <t>8059060042</t>
  </si>
  <si>
    <t>8588606045</t>
  </si>
  <si>
    <t>4000519804</t>
  </si>
  <si>
    <t>3301033364</t>
  </si>
  <si>
    <t>8000771293</t>
  </si>
  <si>
    <t>8447421034</t>
  </si>
  <si>
    <t>8655551267</t>
  </si>
  <si>
    <t>8692855256</t>
  </si>
  <si>
    <t>8052683432</t>
  </si>
  <si>
    <t>8236201079</t>
  </si>
  <si>
    <t>8451864286</t>
  </si>
  <si>
    <t>8056594423</t>
  </si>
  <si>
    <t>8299349790</t>
  </si>
  <si>
    <t>8333656603</t>
  </si>
  <si>
    <t>8042737978</t>
  </si>
  <si>
    <t>8551825996</t>
  </si>
  <si>
    <t>8344701752</t>
  </si>
  <si>
    <t>8004932720</t>
  </si>
  <si>
    <t>8519271976</t>
  </si>
  <si>
    <t>8560677871</t>
  </si>
  <si>
    <t>0400775763</t>
  </si>
  <si>
    <t>0401070886</t>
  </si>
  <si>
    <t>0400767434</t>
  </si>
  <si>
    <t>0401402764</t>
  </si>
  <si>
    <t>8386843036</t>
  </si>
  <si>
    <t>8002162307</t>
  </si>
  <si>
    <t>8411804675</t>
  </si>
  <si>
    <t>8335077707</t>
  </si>
  <si>
    <t>8242251060</t>
  </si>
  <si>
    <t>8842118127</t>
  </si>
  <si>
    <t>8248178709</t>
  </si>
  <si>
    <t>8010860217</t>
  </si>
  <si>
    <t>8740312559</t>
  </si>
  <si>
    <t>8130915972</t>
  </si>
  <si>
    <t>0301830621</t>
  </si>
  <si>
    <t>8010930513</t>
  </si>
  <si>
    <t>8337333787</t>
  </si>
  <si>
    <t>0400533203</t>
  </si>
  <si>
    <t>8380251562</t>
  </si>
  <si>
    <t>8150643082</t>
  </si>
  <si>
    <t>8402439546</t>
  </si>
  <si>
    <t>0401428868</t>
  </si>
  <si>
    <t>8288825751</t>
  </si>
  <si>
    <t>8150646654</t>
  </si>
  <si>
    <t>8153013949</t>
  </si>
  <si>
    <t>8437740070</t>
  </si>
  <si>
    <t>8519837299</t>
  </si>
  <si>
    <t>8539669194</t>
  </si>
  <si>
    <t>8152667709</t>
  </si>
  <si>
    <t>8422383669</t>
  </si>
  <si>
    <t>8290078458</t>
  </si>
  <si>
    <t>8003256004</t>
  </si>
  <si>
    <t>8328571898</t>
  </si>
  <si>
    <t>8056680577</t>
  </si>
  <si>
    <t>0401125870</t>
  </si>
  <si>
    <t>8442472194</t>
  </si>
  <si>
    <t>0401090699</t>
  </si>
  <si>
    <t>8108732959</t>
  </si>
  <si>
    <t>8450881271</t>
  </si>
  <si>
    <t>8040006884</t>
  </si>
  <si>
    <t>8208160529</t>
  </si>
  <si>
    <t>0400779327</t>
  </si>
  <si>
    <t>0400366270</t>
  </si>
  <si>
    <t>8011018349</t>
  </si>
  <si>
    <t>4000842934</t>
  </si>
  <si>
    <t>0401339953</t>
  </si>
  <si>
    <t>8189195890</t>
  </si>
  <si>
    <t>8602711735</t>
  </si>
  <si>
    <t>0400907515</t>
  </si>
  <si>
    <t>8480946448</t>
  </si>
  <si>
    <t>8551876704</t>
  </si>
  <si>
    <t>8401573764</t>
  </si>
  <si>
    <t>8843366771</t>
  </si>
  <si>
    <t>8042315165</t>
  </si>
  <si>
    <t>8451050632</t>
  </si>
  <si>
    <t>8820474876</t>
  </si>
  <si>
    <t>8656640576</t>
  </si>
  <si>
    <t>8479342988</t>
  </si>
  <si>
    <t>8171632973</t>
  </si>
  <si>
    <t>8445867602</t>
  </si>
  <si>
    <t>8442603601</t>
  </si>
  <si>
    <t>8587616065</t>
  </si>
  <si>
    <t>8446657326</t>
  </si>
  <si>
    <t>8042565743</t>
  </si>
  <si>
    <t>8551730783</t>
  </si>
  <si>
    <t>8196632904</t>
  </si>
  <si>
    <t>8440979038</t>
  </si>
  <si>
    <t>4000468250</t>
  </si>
  <si>
    <t>4300738927</t>
  </si>
  <si>
    <t>8357550123</t>
  </si>
  <si>
    <t>8035025747</t>
  </si>
  <si>
    <t>8055931034</t>
  </si>
  <si>
    <t>8321477906</t>
  </si>
  <si>
    <t>8059669765</t>
  </si>
  <si>
    <t>8058064213</t>
  </si>
  <si>
    <t>8180129798</t>
  </si>
  <si>
    <t>8397275201</t>
  </si>
  <si>
    <t>8544593663</t>
  </si>
  <si>
    <t>8686326511</t>
  </si>
  <si>
    <t>0400323728</t>
  </si>
  <si>
    <t>8567142603</t>
  </si>
  <si>
    <t>4000448624</t>
  </si>
  <si>
    <t>8086338184</t>
  </si>
  <si>
    <t>8127322450</t>
  </si>
  <si>
    <t>8123124803</t>
  </si>
  <si>
    <t>8838691381</t>
  </si>
  <si>
    <t>8002081760</t>
  </si>
  <si>
    <t>8005193952</t>
  </si>
  <si>
    <t>0402129853</t>
  </si>
  <si>
    <t>8328726686</t>
  </si>
  <si>
    <t>0400950951</t>
  </si>
  <si>
    <t>8510102035</t>
  </si>
  <si>
    <t>8010076161</t>
  </si>
  <si>
    <t>8254688112</t>
  </si>
  <si>
    <t>8387488641</t>
  </si>
  <si>
    <t>8583695281</t>
  </si>
  <si>
    <t>8045071710</t>
  </si>
  <si>
    <t>8341718564</t>
  </si>
  <si>
    <t>0400491472</t>
  </si>
  <si>
    <t>8136649290</t>
  </si>
  <si>
    <t>8444583728</t>
  </si>
  <si>
    <t>8354986151</t>
  </si>
  <si>
    <t>8121183225</t>
  </si>
  <si>
    <t>8422634665</t>
  </si>
  <si>
    <t>8842120849</t>
  </si>
  <si>
    <t>8180529450</t>
  </si>
  <si>
    <t>8603357484</t>
  </si>
  <si>
    <t xml:space="preserve">0400644753 </t>
  </si>
  <si>
    <t>0400914985</t>
  </si>
  <si>
    <t>8139618068</t>
  </si>
  <si>
    <t xml:space="preserve">0401081126 </t>
  </si>
  <si>
    <t>8438230643</t>
  </si>
  <si>
    <t>8058157556</t>
  </si>
  <si>
    <t>8055525346</t>
  </si>
  <si>
    <t>8093263469</t>
  </si>
  <si>
    <t>8094092230</t>
  </si>
  <si>
    <t>0400445187</t>
  </si>
  <si>
    <t>0401539021</t>
  </si>
  <si>
    <t>8060976457</t>
  </si>
  <si>
    <t>8318295448</t>
  </si>
  <si>
    <t>8016118058</t>
  </si>
  <si>
    <t>8843149209</t>
  </si>
  <si>
    <t>5801153864</t>
  </si>
  <si>
    <t>8654750421</t>
  </si>
  <si>
    <t>0400650066</t>
  </si>
  <si>
    <t>3301308040</t>
  </si>
  <si>
    <t>8002753356</t>
  </si>
  <si>
    <t>3701141572</t>
  </si>
  <si>
    <t>8679336484</t>
  </si>
  <si>
    <t>8321937335</t>
  </si>
  <si>
    <t>8052471149</t>
  </si>
  <si>
    <t>8567090426</t>
  </si>
  <si>
    <t>8170116454</t>
  </si>
  <si>
    <t>8132835063</t>
  </si>
  <si>
    <t>8750978940</t>
  </si>
  <si>
    <t xml:space="preserve">4000683755 </t>
  </si>
  <si>
    <t>8180180931</t>
  </si>
  <si>
    <t>8516888376</t>
  </si>
  <si>
    <t>0400738842</t>
  </si>
  <si>
    <t>0313642196</t>
  </si>
  <si>
    <t>8416898613</t>
  </si>
  <si>
    <t>8153013917</t>
  </si>
  <si>
    <t>8117719048</t>
  </si>
  <si>
    <t>8039431718</t>
  </si>
  <si>
    <t>8844190023</t>
  </si>
  <si>
    <t xml:space="preserve"> 8177232403</t>
  </si>
  <si>
    <t>8171646214</t>
  </si>
  <si>
    <t xml:space="preserve"> 8424395211</t>
  </si>
  <si>
    <t>0400993634</t>
  </si>
  <si>
    <t>8435272099</t>
  </si>
  <si>
    <t>0400832884</t>
  </si>
  <si>
    <t>8356330453</t>
  </si>
  <si>
    <t xml:space="preserve"> 8773063900</t>
  </si>
  <si>
    <t>8519369555</t>
  </si>
  <si>
    <t>8527502909</t>
  </si>
  <si>
    <t>8844803738</t>
  </si>
  <si>
    <t>8152788340</t>
  </si>
  <si>
    <t>8673051362</t>
  </si>
  <si>
    <t>8707865059</t>
  </si>
  <si>
    <t>8510412767</t>
  </si>
  <si>
    <t>4000140935</t>
  </si>
  <si>
    <t>8180127529</t>
  </si>
  <si>
    <t>8141441266</t>
  </si>
  <si>
    <t>8593440042</t>
  </si>
  <si>
    <t xml:space="preserve">8413723164 </t>
  </si>
  <si>
    <t>8014486754</t>
  </si>
  <si>
    <t>8031916647</t>
  </si>
  <si>
    <t>8048452513</t>
  </si>
  <si>
    <t>8049910477</t>
  </si>
  <si>
    <t>8845572385</t>
  </si>
  <si>
    <t>0400966408</t>
  </si>
  <si>
    <t>8063439355</t>
  </si>
  <si>
    <t>8095261139</t>
  </si>
  <si>
    <t>8050987629</t>
  </si>
  <si>
    <t>8023520546</t>
  </si>
  <si>
    <t>8683450366</t>
  </si>
  <si>
    <t>8153640114</t>
  </si>
  <si>
    <t>8152667240</t>
  </si>
  <si>
    <t>8076458838</t>
  </si>
  <si>
    <t>8414411697</t>
  </si>
  <si>
    <t xml:space="preserve"> 8657318523</t>
  </si>
  <si>
    <t>0401228788</t>
  </si>
  <si>
    <t>0400921069</t>
  </si>
  <si>
    <t>8004749080</t>
  </si>
  <si>
    <t>8432832987</t>
  </si>
  <si>
    <t>8441543371</t>
  </si>
  <si>
    <t>8490922647</t>
  </si>
  <si>
    <t>8093260644</t>
  </si>
  <si>
    <t>8010074157</t>
  </si>
  <si>
    <t>0304520339</t>
  </si>
  <si>
    <t>8662492492</t>
  </si>
  <si>
    <t>8331633897</t>
  </si>
  <si>
    <t>8727184594</t>
  </si>
  <si>
    <t>8629155531</t>
  </si>
  <si>
    <t>8780923917</t>
  </si>
  <si>
    <t>8061001527</t>
  </si>
  <si>
    <t>8756405537</t>
  </si>
  <si>
    <t>8652479252</t>
  </si>
  <si>
    <t>8436544002</t>
  </si>
  <si>
    <t>8139118971</t>
  </si>
  <si>
    <t>0400817815</t>
  </si>
  <si>
    <t>5900312956</t>
  </si>
  <si>
    <t>8252926900</t>
  </si>
  <si>
    <t>8437329720</t>
  </si>
  <si>
    <t>8133268314</t>
  </si>
  <si>
    <t>4000671125</t>
  </si>
  <si>
    <t>8152668653</t>
  </si>
  <si>
    <t>8353311325</t>
  </si>
  <si>
    <t>8305769820</t>
  </si>
  <si>
    <t>8039527434</t>
  </si>
  <si>
    <t>8490708971</t>
  </si>
  <si>
    <t>8085599095</t>
  </si>
  <si>
    <t>8106075592</t>
  </si>
  <si>
    <t>8328675375</t>
  </si>
  <si>
    <t>0303541752</t>
  </si>
  <si>
    <t>4000685495</t>
  </si>
  <si>
    <t>0400713044</t>
  </si>
  <si>
    <t>0400929212</t>
  </si>
  <si>
    <t>8391778897</t>
  </si>
  <si>
    <t>8052704227</t>
  </si>
  <si>
    <t>8440950134</t>
  </si>
  <si>
    <t>8295630009</t>
  </si>
  <si>
    <t>8006835835</t>
  </si>
  <si>
    <t>8152788767</t>
  </si>
  <si>
    <t>8087018596</t>
  </si>
  <si>
    <t>8504101763</t>
  </si>
  <si>
    <t>8092776757</t>
  </si>
  <si>
    <t>0400702518</t>
  </si>
  <si>
    <t>8171646662</t>
  </si>
  <si>
    <t>4800529632</t>
  </si>
  <si>
    <t>8305767527</t>
  </si>
  <si>
    <t>8098548186</t>
  </si>
  <si>
    <t>8353667152</t>
  </si>
  <si>
    <t>8846303748</t>
  </si>
  <si>
    <t>8341017946</t>
  </si>
  <si>
    <t>8456421270</t>
  </si>
  <si>
    <t>8189061015</t>
  </si>
  <si>
    <t>8058527020</t>
  </si>
  <si>
    <t>0401200694</t>
  </si>
  <si>
    <t>8085599112</t>
  </si>
  <si>
    <t>8533368225</t>
  </si>
  <si>
    <t>0400455040</t>
  </si>
  <si>
    <t>0400186983</t>
  </si>
  <si>
    <t>8416403691</t>
  </si>
  <si>
    <t>0400856204</t>
  </si>
  <si>
    <t>8035566880</t>
  </si>
  <si>
    <t>8407045168</t>
  </si>
  <si>
    <t>8119930060</t>
  </si>
  <si>
    <t>8036790980</t>
  </si>
  <si>
    <t>8054125916</t>
  </si>
  <si>
    <t>8401788801</t>
  </si>
  <si>
    <t>8663427432</t>
  </si>
  <si>
    <t>8740838535</t>
  </si>
  <si>
    <t>8171632349</t>
  </si>
  <si>
    <t>0401660035</t>
  </si>
  <si>
    <t>8305754479</t>
  </si>
  <si>
    <t>0401426483</t>
  </si>
  <si>
    <t>8223933967</t>
  </si>
  <si>
    <t>8433848482</t>
  </si>
  <si>
    <t>8411652239</t>
  </si>
  <si>
    <t>8260337440</t>
  </si>
  <si>
    <t>8350955970</t>
  </si>
  <si>
    <t>8127393941</t>
  </si>
  <si>
    <t>0105451458</t>
  </si>
  <si>
    <t>8299166878</t>
  </si>
  <si>
    <t>0401300547</t>
  </si>
  <si>
    <t>8352576216</t>
  </si>
  <si>
    <t>8305754380</t>
  </si>
  <si>
    <t>0401212280</t>
  </si>
  <si>
    <t>8344049287</t>
  </si>
  <si>
    <t>8641043626</t>
  </si>
  <si>
    <t>8083463081</t>
  </si>
  <si>
    <t>8036915340</t>
  </si>
  <si>
    <t>8150646446</t>
  </si>
  <si>
    <t>8067851055</t>
  </si>
  <si>
    <t>8060459297</t>
  </si>
  <si>
    <t>8575265045</t>
  </si>
  <si>
    <t>8047188640</t>
  </si>
  <si>
    <t>8066452322</t>
  </si>
  <si>
    <t>8110411737</t>
  </si>
  <si>
    <t>8175438021</t>
  </si>
  <si>
    <t>0400433456</t>
  </si>
  <si>
    <t>4000484291</t>
  </si>
  <si>
    <t>0401774152</t>
  </si>
  <si>
    <t>0400659333</t>
  </si>
  <si>
    <t>8150642716</t>
  </si>
  <si>
    <t>8602723392</t>
  </si>
  <si>
    <t>8157745132</t>
  </si>
  <si>
    <t>8546279011</t>
  </si>
  <si>
    <t>8067084689</t>
  </si>
  <si>
    <t>0400882370</t>
  </si>
  <si>
    <t>0401302551</t>
  </si>
  <si>
    <t>0401017995</t>
  </si>
  <si>
    <t>8636521027</t>
  </si>
  <si>
    <t>0402095361</t>
  </si>
  <si>
    <t>8195062553</t>
  </si>
  <si>
    <t>8414364493</t>
  </si>
  <si>
    <t>8113006208</t>
  </si>
  <si>
    <t>8530282876</t>
  </si>
  <si>
    <t>8336013417</t>
  </si>
  <si>
    <t>0400773540</t>
  </si>
  <si>
    <t>0306046675</t>
  </si>
  <si>
    <t>0400751508</t>
  </si>
  <si>
    <t>3200178966</t>
  </si>
  <si>
    <t>8451413452</t>
  </si>
  <si>
    <t>0400582070</t>
  </si>
  <si>
    <t>8035603518</t>
  </si>
  <si>
    <t>8607708542</t>
  </si>
  <si>
    <t>8459316877</t>
  </si>
  <si>
    <t>8335765407</t>
  </si>
  <si>
    <t>8444777064</t>
  </si>
  <si>
    <t>8547901387</t>
  </si>
  <si>
    <t>8411662082</t>
  </si>
  <si>
    <t>8555041343</t>
  </si>
  <si>
    <t>8655144818</t>
  </si>
  <si>
    <t>8107528975</t>
  </si>
  <si>
    <t>0400652169</t>
  </si>
  <si>
    <t>8259224481</t>
  </si>
  <si>
    <t>8613513397</t>
  </si>
  <si>
    <t>8374367061</t>
  </si>
  <si>
    <t>8685691751</t>
  </si>
  <si>
    <t>0401219141</t>
  </si>
  <si>
    <t>8180136097</t>
  </si>
  <si>
    <t>8108504712</t>
  </si>
  <si>
    <t>0401389263</t>
  </si>
  <si>
    <t>8461957187</t>
  </si>
  <si>
    <t>8069961582</t>
  </si>
  <si>
    <t xml:space="preserve"> 3200316366</t>
  </si>
  <si>
    <t>0401983131</t>
  </si>
  <si>
    <t>8501106509</t>
  </si>
  <si>
    <t>8455837318</t>
  </si>
  <si>
    <t>8848552059</t>
  </si>
  <si>
    <t>8060040153</t>
  </si>
  <si>
    <t xml:space="preserve">0400723934 </t>
  </si>
  <si>
    <t>8155909089</t>
  </si>
  <si>
    <t>8848637496</t>
  </si>
  <si>
    <t>4000505544</t>
  </si>
  <si>
    <t xml:space="preserve"> 8128756059</t>
  </si>
  <si>
    <t>8414493354</t>
  </si>
  <si>
    <t>8298339101</t>
  </si>
  <si>
    <t>3200305974</t>
  </si>
  <si>
    <t>8537294158</t>
  </si>
  <si>
    <t xml:space="preserve">8400243192 </t>
  </si>
  <si>
    <t>8549792567</t>
  </si>
  <si>
    <t>8033060577</t>
  </si>
  <si>
    <t>8729160824</t>
  </si>
  <si>
    <t>8619130746</t>
  </si>
  <si>
    <t>8272123115</t>
  </si>
  <si>
    <t>8154226347</t>
  </si>
  <si>
    <t>8324168688</t>
  </si>
  <si>
    <t xml:space="preserve"> 8012712951</t>
  </si>
  <si>
    <t>8086307073</t>
  </si>
  <si>
    <t>8646298138</t>
  </si>
  <si>
    <t>5800639098</t>
  </si>
  <si>
    <t>8052513060</t>
  </si>
  <si>
    <t>8551155300</t>
  </si>
  <si>
    <t>8849691802</t>
  </si>
  <si>
    <t>8502578286</t>
  </si>
  <si>
    <t>8441039855</t>
  </si>
  <si>
    <t>2900592345</t>
  </si>
  <si>
    <t>8292219337</t>
  </si>
  <si>
    <t>8849805270</t>
  </si>
  <si>
    <t>8071804555</t>
  </si>
  <si>
    <t>8171635565</t>
  </si>
  <si>
    <t>3200332713</t>
  </si>
  <si>
    <t>8510711573</t>
  </si>
  <si>
    <t>8510306247</t>
  </si>
  <si>
    <t>0401012186</t>
  </si>
  <si>
    <t>8458729783</t>
  </si>
  <si>
    <t>8409863218</t>
  </si>
  <si>
    <t>8334786901</t>
  </si>
  <si>
    <t>8030052903</t>
  </si>
  <si>
    <t>8455975195</t>
  </si>
  <si>
    <t>8495390509</t>
  </si>
  <si>
    <t>4000496931</t>
  </si>
  <si>
    <t>8570168834</t>
  </si>
  <si>
    <t>4000463407</t>
  </si>
  <si>
    <t>8035894553</t>
  </si>
  <si>
    <t>8305754856</t>
  </si>
  <si>
    <t>0400824097</t>
  </si>
  <si>
    <t>8006772173</t>
  </si>
  <si>
    <t>0400913780</t>
  </si>
  <si>
    <t>8488175035</t>
  </si>
  <si>
    <t>8122253718</t>
  </si>
  <si>
    <t>0401025467</t>
  </si>
  <si>
    <t>8667945033</t>
  </si>
  <si>
    <t>8338721856</t>
  </si>
  <si>
    <t xml:space="preserve"> 8428507014</t>
  </si>
  <si>
    <t>8002857274</t>
  </si>
  <si>
    <t>8748681685</t>
  </si>
  <si>
    <t>8015389432</t>
  </si>
  <si>
    <t>8008799237</t>
  </si>
  <si>
    <t>8530319445</t>
  </si>
  <si>
    <t>8152674255</t>
  </si>
  <si>
    <t>8041570116</t>
  </si>
  <si>
    <t>8026317133</t>
  </si>
  <si>
    <t>8328145000</t>
  </si>
  <si>
    <t>8327634249</t>
  </si>
  <si>
    <t>8224910257</t>
  </si>
  <si>
    <t>8430425778</t>
  </si>
  <si>
    <t>8584798360</t>
  </si>
  <si>
    <t>8361768122</t>
  </si>
  <si>
    <t>8364430028</t>
  </si>
  <si>
    <t>8271494614</t>
  </si>
  <si>
    <t>8171640170</t>
  </si>
  <si>
    <t>8850653167</t>
  </si>
  <si>
    <t>0200948546</t>
  </si>
  <si>
    <t>8353263230</t>
  </si>
  <si>
    <t>0400500529</t>
  </si>
  <si>
    <t>0401843529</t>
  </si>
  <si>
    <t>0401107134</t>
  </si>
  <si>
    <t xml:space="preserve"> 8064104295</t>
  </si>
  <si>
    <t>0401630104</t>
  </si>
  <si>
    <t>8411807605</t>
  </si>
  <si>
    <t>8377205485</t>
  </si>
  <si>
    <t>0400841487</t>
  </si>
  <si>
    <t>8042314891</t>
  </si>
  <si>
    <t xml:space="preserve"> 3300540812</t>
  </si>
  <si>
    <t>3300540812</t>
  </si>
  <si>
    <t>8543457844</t>
  </si>
  <si>
    <t>0401093629</t>
  </si>
  <si>
    <t>8346152064</t>
  </si>
  <si>
    <t>8421145911</t>
  </si>
  <si>
    <t>8098032962</t>
  </si>
  <si>
    <t>8540228518</t>
  </si>
  <si>
    <t>8464813472</t>
  </si>
  <si>
    <t>8480552179</t>
  </si>
  <si>
    <t>8409464333</t>
  </si>
  <si>
    <t>8438132999</t>
  </si>
  <si>
    <t>8527980246</t>
  </si>
  <si>
    <t>8112484321</t>
  </si>
  <si>
    <t>0400516504</t>
  </si>
  <si>
    <t>8650516068</t>
  </si>
  <si>
    <t xml:space="preserve"> 8492102230</t>
  </si>
  <si>
    <t xml:space="preserve"> 8525150200</t>
  </si>
  <si>
    <t>3301142236</t>
  </si>
  <si>
    <t>8153543946</t>
  </si>
  <si>
    <t>0106680443</t>
  </si>
  <si>
    <t>8762780913</t>
  </si>
  <si>
    <t>8153213553</t>
  </si>
  <si>
    <t>8383905100</t>
  </si>
  <si>
    <t>8022263318</t>
  </si>
  <si>
    <t>0401235400</t>
  </si>
  <si>
    <t>8010647665</t>
  </si>
  <si>
    <t>8271494646</t>
  </si>
  <si>
    <t xml:space="preserve"> 0400901986</t>
  </si>
  <si>
    <t>8524729228</t>
  </si>
  <si>
    <t>8336055054</t>
  </si>
  <si>
    <t xml:space="preserve">8475401752 </t>
  </si>
  <si>
    <t>8067136390</t>
  </si>
  <si>
    <t>8846930146</t>
  </si>
  <si>
    <t xml:space="preserve"> 0400966408</t>
  </si>
  <si>
    <t>8355906430</t>
  </si>
  <si>
    <t>4300409288</t>
  </si>
  <si>
    <t>8490634543</t>
  </si>
  <si>
    <t>8046449603</t>
  </si>
  <si>
    <t>8021785794</t>
  </si>
  <si>
    <t>0401223356</t>
  </si>
  <si>
    <t>8001856817</t>
  </si>
  <si>
    <t>8150642868</t>
  </si>
  <si>
    <t>8440069818</t>
  </si>
  <si>
    <t>8721447198</t>
  </si>
  <si>
    <t>8086326950</t>
  </si>
  <si>
    <t>8426290694</t>
  </si>
  <si>
    <t>8150647344</t>
  </si>
  <si>
    <t>8784616018</t>
  </si>
  <si>
    <t>8459283082</t>
  </si>
  <si>
    <t>8617446310</t>
  </si>
  <si>
    <t>8049974784</t>
  </si>
  <si>
    <t>4000362631</t>
  </si>
  <si>
    <t>0401617625</t>
  </si>
  <si>
    <t>8416902556</t>
  </si>
  <si>
    <t>8460287525</t>
  </si>
  <si>
    <t>8054357152</t>
  </si>
  <si>
    <t>8835250276</t>
  </si>
  <si>
    <t>8677339923</t>
  </si>
  <si>
    <t>8367461602</t>
  </si>
  <si>
    <t>0400677639</t>
  </si>
  <si>
    <t>8260734550</t>
  </si>
  <si>
    <t>8331634001</t>
  </si>
  <si>
    <t>8430425584</t>
  </si>
  <si>
    <t>0401236796</t>
  </si>
  <si>
    <t>0401387185</t>
  </si>
  <si>
    <t>8629750428</t>
  </si>
  <si>
    <t>8464890124</t>
  </si>
  <si>
    <t>8403125013</t>
  </si>
  <si>
    <t>8200082300</t>
  </si>
  <si>
    <t>8638371338</t>
  </si>
  <si>
    <t>8128454731</t>
  </si>
  <si>
    <t>3300260774</t>
  </si>
  <si>
    <t>3300260775</t>
  </si>
  <si>
    <t>3300260776</t>
  </si>
  <si>
    <t>8015389168</t>
  </si>
  <si>
    <t>0401217666</t>
  </si>
  <si>
    <t xml:space="preserve"> 8076295051</t>
  </si>
  <si>
    <t>8063441234</t>
  </si>
  <si>
    <t>Lê Thanh Đắc</t>
  </si>
  <si>
    <t>Trần Thị Kim Phượng</t>
  </si>
  <si>
    <t>Lê Bá Thủy</t>
  </si>
  <si>
    <t>Đặng Hữu Nam Quang</t>
  </si>
  <si>
    <t>Trần Văn Toản</t>
  </si>
  <si>
    <t>Lê Xuân Hoàng</t>
  </si>
  <si>
    <t>Nguyễn Quang Hùng</t>
  </si>
  <si>
    <t>Nguyễn Thắng Lợi</t>
  </si>
  <si>
    <t>Nguyễn Trần Thảo Uyên</t>
  </si>
  <si>
    <t>Lương Thanh Tùng</t>
  </si>
  <si>
    <t>Huỳnh Đức Thanh</t>
  </si>
  <si>
    <t>Nguyễn Đức Tú Anh</t>
  </si>
  <si>
    <t>Nguyễn Quang Năm</t>
  </si>
  <si>
    <t>Nguyễn Văn Nhành</t>
  </si>
  <si>
    <t>Trần Thanh Hiền</t>
  </si>
  <si>
    <t>Nguyễn Ly Na</t>
  </si>
  <si>
    <t>Nguyễn Thị Ảnh</t>
  </si>
  <si>
    <t>Phan Thị Chanh</t>
  </si>
  <si>
    <t>Võ Doãn Đồng</t>
  </si>
  <si>
    <t>Thân Trọng Hiếu</t>
  </si>
  <si>
    <t>Nguyễn Hoàng Nhân</t>
  </si>
  <si>
    <t>Nguyễn Văn Chư</t>
  </si>
  <si>
    <t>Đặng Vĩnh Siêu</t>
  </si>
  <si>
    <t>Nguyễn Văn Liên</t>
  </si>
  <si>
    <t>Phạm Trần Anh Nguyên</t>
  </si>
  <si>
    <t>Phạm Văn Tuấn</t>
  </si>
  <si>
    <t>Bùi Công Quốc</t>
  </si>
  <si>
    <t>Trần Kỳ</t>
  </si>
  <si>
    <t>Trương Thị Bích Trâm</t>
  </si>
  <si>
    <t>Nguyễn Thị Vân</t>
  </si>
  <si>
    <t>Nguyễn Thị Mỹ Lệ</t>
  </si>
  <si>
    <t>Huỳnh Mạnh</t>
  </si>
  <si>
    <t>Hồ Thị Ngọc Giàu</t>
  </si>
  <si>
    <t>Trần Thị Tuyết Nhung</t>
  </si>
  <si>
    <t>Lê Thị Bé Trang</t>
  </si>
  <si>
    <t>Nguyễn Văn Anh</t>
  </si>
  <si>
    <t>Phạm Trọng Long</t>
  </si>
  <si>
    <t>Lê Tuấn Tú</t>
  </si>
  <si>
    <t>Trần Phước Nhựt</t>
  </si>
  <si>
    <t>Trần Ngọc Lâm</t>
  </si>
  <si>
    <t>HUỲNH THỊ KIM ĐÍNH</t>
  </si>
  <si>
    <t>Lê Văn Hưng</t>
  </si>
  <si>
    <t>Nguyễn Nhật Trường</t>
  </si>
  <si>
    <t>Nguyễn Thị Hoa</t>
  </si>
  <si>
    <t>Hồ Sỹ Kiên</t>
  </si>
  <si>
    <t>Thái Lê Anh Tú</t>
  </si>
  <si>
    <t>Phạm Tiến Đạt</t>
  </si>
  <si>
    <t>Lê Anh Long</t>
  </si>
  <si>
    <t>Đặng Nam Hưng</t>
  </si>
  <si>
    <t>Nguyễn Đình Phúc</t>
  </si>
  <si>
    <t xml:space="preserve">Hoàng Nam Sơn	</t>
  </si>
  <si>
    <t>Đặng Thị Bòng</t>
  </si>
  <si>
    <t>Lê Hồng Phong</t>
  </si>
  <si>
    <t>Nguyễn Ngọc Hà Phương</t>
  </si>
  <si>
    <t>Trần Thanh Hùng</t>
  </si>
  <si>
    <t>Trần Lê Phước Nguyên</t>
  </si>
  <si>
    <t>Ngô Thị Cưng</t>
  </si>
  <si>
    <t>Nguyễn Đoàn Tiến Duy</t>
  </si>
  <si>
    <t>Phạm Trung Thành</t>
  </si>
  <si>
    <t>Hoàng Đình Hùng</t>
  </si>
  <si>
    <t>Lê Quang Hải</t>
  </si>
  <si>
    <t>Võ Thị Hồng Diễm</t>
  </si>
  <si>
    <t>Nguyễn Thị  Diệu Trâm</t>
  </si>
  <si>
    <t>Phan Minh Hà</t>
  </si>
  <si>
    <t>Trần Anh Tuấn</t>
  </si>
  <si>
    <t>Nguyễn Thị Mỹ Nam</t>
  </si>
  <si>
    <t>Trần Ngọc Trung</t>
  </si>
  <si>
    <t>Huỳnh Thị Thoa</t>
  </si>
  <si>
    <t>Nguyễn Trung Thành</t>
  </si>
  <si>
    <t>Vũ Đức Dũng</t>
  </si>
  <si>
    <t>Nguyễn Mạnh Đấu</t>
  </si>
  <si>
    <t>Nguyễn Trọng Chiến</t>
  </si>
  <si>
    <t>Phan Ích Phương</t>
  </si>
  <si>
    <t>Thái Thanh kông</t>
  </si>
  <si>
    <t>Nguyễn Thanh Sinh</t>
  </si>
  <si>
    <t>PHAN THỊ CHANH</t>
  </si>
  <si>
    <t>Nguyễn Thị Thuỳ Duyên</t>
  </si>
  <si>
    <t>Huỳnh Thị Hồng Hạnh</t>
  </si>
  <si>
    <t>Đoàn Minh Hợp</t>
  </si>
  <si>
    <t>Thái Đình Tuấn</t>
  </si>
  <si>
    <t>Lê Quốc Anh</t>
  </si>
  <si>
    <t>Nguyễn Thị Kim Yến</t>
  </si>
  <si>
    <t>Nguyễn Quang Thủy</t>
  </si>
  <si>
    <t>Huỳnh Thống</t>
  </si>
  <si>
    <t>Nguyễn Văn Hùng</t>
  </si>
  <si>
    <t>Nguyễn Thiên Thanh</t>
  </si>
  <si>
    <t>Nguyễn Bảo Sơn</t>
  </si>
  <si>
    <t>Lưu Thị Thảo Huyên</t>
  </si>
  <si>
    <t>Ngô Thị Chải</t>
  </si>
  <si>
    <t>Nguyễn Đức Nguyên</t>
  </si>
  <si>
    <t xml:space="preserve">	Huỳnh Hoài Nam</t>
  </si>
  <si>
    <t>Võ Thị Thanh Huyền</t>
  </si>
  <si>
    <t>Nguyễn Thuận Phúc</t>
  </si>
  <si>
    <t>Thiều Đức Trung</t>
  </si>
  <si>
    <t>Nguyễn Trọng Nguyên</t>
  </si>
  <si>
    <t>Hoàng Minh Thông</t>
  </si>
  <si>
    <t>Phạm Tiến Chung</t>
  </si>
  <si>
    <t>Trần Viết Đức</t>
  </si>
  <si>
    <t>Phạm Minh Đức</t>
  </si>
  <si>
    <t>Nguyễn Thị Út (Đại diện)</t>
  </si>
  <si>
    <t>Đỗ Thị Mỹ Loan</t>
  </si>
  <si>
    <t>Hoàng Thị Mỹ Huyến</t>
  </si>
  <si>
    <t>Võ Quốc Cường</t>
  </si>
  <si>
    <t>Trần Văn Cường</t>
  </si>
  <si>
    <t>Phạm Anh Tuân</t>
  </si>
  <si>
    <t>Lê Văn Hậu</t>
  </si>
  <si>
    <t>Tôn Minh Hiền</t>
  </si>
  <si>
    <t>Trịnh Thị Hiếu</t>
  </si>
  <si>
    <t>Trương Minh Phụng</t>
  </si>
  <si>
    <t>Trần Viết Phúc</t>
  </si>
  <si>
    <t>Vũ Thị Hường</t>
  </si>
  <si>
    <t>Lê Thị Thanh</t>
  </si>
  <si>
    <t>Võ Duy Bình</t>
  </si>
  <si>
    <t>Nguyễn Thế Niên</t>
  </si>
  <si>
    <t>Nguyễn Thị Mỹ Liên</t>
  </si>
  <si>
    <t>Phan Nguyễn Khánh Ngọc</t>
  </si>
  <si>
    <t>Trần Hoàng Hải</t>
  </si>
  <si>
    <t>Trần Mạnh Huấn</t>
  </si>
  <si>
    <t>Nguyễn Minh Hoa</t>
  </si>
  <si>
    <t>Nguyễn Minh Nhật</t>
  </si>
  <si>
    <t>Lê Duy Đông</t>
  </si>
  <si>
    <t>Đỗ Thị Thanh Hương</t>
  </si>
  <si>
    <t>Lê Thị Hoài</t>
  </si>
  <si>
    <t>Vũ Thị Bích Liên</t>
  </si>
  <si>
    <t>Nguyễn Châu Trung</t>
  </si>
  <si>
    <t>Lê Văn Chung</t>
  </si>
  <si>
    <t>Lương Thị Hương</t>
  </si>
  <si>
    <t>Nguyễn Việt Cường</t>
  </si>
  <si>
    <t>Vũ Tuấn Ly</t>
  </si>
  <si>
    <t>Võ Đình Sơn</t>
  </si>
  <si>
    <t>Huỳnh Nguyễn Ngọc Dũng</t>
  </si>
  <si>
    <t>Lê Trung Bình</t>
  </si>
  <si>
    <t>Lê Vũ Ngọc Anh</t>
  </si>
  <si>
    <t>Trần Ngọc Lễ</t>
  </si>
  <si>
    <t>Lê Thị Ngọc Yến</t>
  </si>
  <si>
    <t>Nguyễn Ngọc Vỹ</t>
  </si>
  <si>
    <t>Đỗ Thị Vân</t>
  </si>
  <si>
    <t>Lê Viết Thanh</t>
  </si>
  <si>
    <t>Đặng Thị Lệ Thanh</t>
  </si>
  <si>
    <t>Huỳnh Khánh Huy</t>
  </si>
  <si>
    <t xml:space="preserve">	Lê Trường Hải</t>
  </si>
  <si>
    <t>Nguyễn Hoàng Thùy Như</t>
  </si>
  <si>
    <t>Huỳnh Thị Mười</t>
  </si>
  <si>
    <t>Đặng Vũ Hoàng</t>
  </si>
  <si>
    <t>Thái Thị Liên</t>
  </si>
  <si>
    <t>Nguyễn Thị Bích Thảo</t>
  </si>
  <si>
    <t>PHẠM VĂN LINH</t>
  </si>
  <si>
    <t>Trần Văn Sơn</t>
  </si>
  <si>
    <t>Nguyễn Văn Tỉnh</t>
  </si>
  <si>
    <t>Hà Hiếu Nghĩa</t>
  </si>
  <si>
    <t>Trần Thị Phước Thọ</t>
  </si>
  <si>
    <t>PHAN VĂN HUỲNH</t>
  </si>
  <si>
    <t>Ngô Tấn Bình</t>
  </si>
  <si>
    <t>Nguyễn Thị Hồng Hạnh</t>
  </si>
  <si>
    <t>Nguyễn Văn Lý</t>
  </si>
  <si>
    <t>Huỳnh Thị Minh Thư</t>
  </si>
  <si>
    <t>Huỳnh Anh Vũ</t>
  </si>
  <si>
    <t>Ngô Thị Hồng Nhung</t>
  </si>
  <si>
    <t>Cao Phan Quốc Thọ</t>
  </si>
  <si>
    <t>Phạm Kim Dũng</t>
  </si>
  <si>
    <t>Nguyễn Thị Hạnh</t>
  </si>
  <si>
    <t>Lê Thanh Hoàng</t>
  </si>
  <si>
    <t>Vũ Ngọc Quân</t>
  </si>
  <si>
    <t>Chu Ngọc Tỉu</t>
  </si>
  <si>
    <t>Nguyễn Mạnh Tâm</t>
  </si>
  <si>
    <t>Huỳnh Bá Hùng</t>
  </si>
  <si>
    <t>Nguyễn Quang</t>
  </si>
  <si>
    <t>Mai Văn Dũng</t>
  </si>
  <si>
    <t>Nguyễn Trọng Tín</t>
  </si>
  <si>
    <t>Lê Văn Dũng</t>
  </si>
  <si>
    <t>Huỳnh Thị Minh Trang</t>
  </si>
  <si>
    <t>Đỗ Như Thành</t>
  </si>
  <si>
    <t>Đàm Văn Nhân</t>
  </si>
  <si>
    <t>Lê Thị Thu Hà</t>
  </si>
  <si>
    <t>Trần Văn May</t>
  </si>
  <si>
    <t>Dương Khánh Linh</t>
  </si>
  <si>
    <t>Dương Thị Cương</t>
  </si>
  <si>
    <t>Trần Khánh Toàn</t>
  </si>
  <si>
    <t>Huỳnh Thị Thu</t>
  </si>
  <si>
    <t>Đinh Thị Hòa</t>
  </si>
  <si>
    <t>Lê Đình Tới</t>
  </si>
  <si>
    <t>Đào Thanh Anh</t>
  </si>
  <si>
    <t>HUỲNH THỊ LƯỢM</t>
  </si>
  <si>
    <t>Trương Trọng Nhân</t>
  </si>
  <si>
    <t>Nguyễn Xuân Thành</t>
  </si>
  <si>
    <t>Phùng Tuyên</t>
  </si>
  <si>
    <t xml:space="preserve">	Phùng Thị Thiết</t>
  </si>
  <si>
    <t>Hồ Ngọc Tân</t>
  </si>
  <si>
    <t xml:space="preserve">	Ngô Thị Hoàng Trúc</t>
  </si>
  <si>
    <t>Phan Bá Việt</t>
  </si>
  <si>
    <t>Hồ Thị Lê</t>
  </si>
  <si>
    <t xml:space="preserve">	Nguyễn Việt Ánh</t>
  </si>
  <si>
    <t>Lê Văn Thọ</t>
  </si>
  <si>
    <t>Nguyễn Xuân Duy</t>
  </si>
  <si>
    <t>Nguyễn Duy Thọ</t>
  </si>
  <si>
    <t>Nguyễn Thị Hoàng Chinh</t>
  </si>
  <si>
    <t>Tống Hữu Đăng</t>
  </si>
  <si>
    <t>Nguyễn Ngọc Anh</t>
  </si>
  <si>
    <t>Nguyễn Văn Xuân</t>
  </si>
  <si>
    <t xml:space="preserve">	Lê Thị Thu Nguyệt</t>
  </si>
  <si>
    <t>Lê Ngọc Anh</t>
  </si>
  <si>
    <t>Nguyễn Hữu Thuật</t>
  </si>
  <si>
    <t xml:space="preserve">	Nguyễn Tiến Bình</t>
  </si>
  <si>
    <t>Lương Minh Trị</t>
  </si>
  <si>
    <t>Tạ Thị Kim Hồng</t>
  </si>
  <si>
    <t>Phạm Thanh Thanh</t>
  </si>
  <si>
    <t>Dương Phú Hưng</t>
  </si>
  <si>
    <t>Thái Vĩnh Vũ</t>
  </si>
  <si>
    <t>Lê Đô Kha</t>
  </si>
  <si>
    <t>Phùng Tấn Trung</t>
  </si>
  <si>
    <t>Nguyễn Thị Ngọc Trinh</t>
  </si>
  <si>
    <t>Đặng Duy Ngọc</t>
  </si>
  <si>
    <t>Đào Văn Hải</t>
  </si>
  <si>
    <t>Vương Văn Tòng</t>
  </si>
  <si>
    <t>Tôn Quang Vũ</t>
  </si>
  <si>
    <t>Nguyễn Thị Thùy Diễm</t>
  </si>
  <si>
    <t>Nguyễn Công Minh Vương</t>
  </si>
  <si>
    <t>Nguyễn Công Minh Tuấn</t>
  </si>
  <si>
    <t>Hoàng Thượng Lâm</t>
  </si>
  <si>
    <t>Nguyễn Thị Mỹ Phượng</t>
  </si>
  <si>
    <t>Hoàng Liên Sơn</t>
  </si>
  <si>
    <t>Võ Thái Dũng</t>
  </si>
  <si>
    <t>Lê Thị Kim Dung</t>
  </si>
  <si>
    <t>Nguyễn Văn Châu</t>
  </si>
  <si>
    <t>Hồ Văn Quốc</t>
  </si>
  <si>
    <t>Nguyễn Quốc Văn</t>
  </si>
  <si>
    <t>Nguyễn Thị Mật</t>
  </si>
  <si>
    <t>Nguyễn Thị Thủy</t>
  </si>
  <si>
    <t>Nguyễn Văn Chức</t>
  </si>
  <si>
    <t>Võ Hải Lan</t>
  </si>
  <si>
    <t>Lê Thị Thu Hương</t>
  </si>
  <si>
    <t>Lê Xuân Thắng</t>
  </si>
  <si>
    <t>Nguyễn Thị Vinh</t>
  </si>
  <si>
    <t>Hoàng Văn Dựng</t>
  </si>
  <si>
    <t>Đặng Tấn Cường</t>
  </si>
  <si>
    <t>Hoàng Thị Hồng Cẩm</t>
  </si>
  <si>
    <t>Đặng Thị Diễm Loan</t>
  </si>
  <si>
    <t>Nguyễn Cao Tín</t>
  </si>
  <si>
    <t>Trần Thị Tô Nha</t>
  </si>
  <si>
    <t>Trần Xuân Hoàng</t>
  </si>
  <si>
    <t>Trần Thị Quỳnh Trang</t>
  </si>
  <si>
    <t>Lê Tấn Thanh</t>
  </si>
  <si>
    <t>Mai Văn Ngân</t>
  </si>
  <si>
    <t>Phan Thị Thanh Tâm</t>
  </si>
  <si>
    <t>Nguyễn Trung Kiên</t>
  </si>
  <si>
    <t>Trần Bảo Cường</t>
  </si>
  <si>
    <t>Trần Thị Ngọc Lan</t>
  </si>
  <si>
    <t>Nguyễn Thị Thùy Trang</t>
  </si>
  <si>
    <t>Lê Thành Lâm</t>
  </si>
  <si>
    <t>Nguyễn Du</t>
  </si>
  <si>
    <t>Nguyễn Vân Hùng</t>
  </si>
  <si>
    <t>Nguyễn Văn Hưng</t>
  </si>
  <si>
    <t>Đinh Văn Điệp</t>
  </si>
  <si>
    <t>Nguyễn Quang Hưng</t>
  </si>
  <si>
    <t>Đoàn Ngọc Đức</t>
  </si>
  <si>
    <t>Võ Thị Kim Ánh</t>
  </si>
  <si>
    <t>Vòng Lỷ Chấn</t>
  </si>
  <si>
    <t>Trần Văn Tuấn</t>
  </si>
  <si>
    <t>Lê Văn Anh</t>
  </si>
  <si>
    <t>Nguyễn Kim Đào</t>
  </si>
  <si>
    <t>Nguyễn Trọng Sơn</t>
  </si>
  <si>
    <t>Trương Minh Lai</t>
  </si>
  <si>
    <t>Phạm Văn Linh</t>
  </si>
  <si>
    <t>Huỳnh Kim Tuấn</t>
  </si>
  <si>
    <t>Lê Hữu Tùng Hưng</t>
  </si>
  <si>
    <t>Hoàng Xuân Phú</t>
  </si>
  <si>
    <t>Nguyễn Thị Y</t>
  </si>
  <si>
    <t>Võ Thịnh</t>
  </si>
  <si>
    <t>Mai THị Huệ</t>
  </si>
  <si>
    <t>Bùi Tiến Tài</t>
  </si>
  <si>
    <t>Trần Hữu Lục</t>
  </si>
  <si>
    <t>Trần Văn Hàng</t>
  </si>
  <si>
    <t>Lê Bá Hiếu</t>
  </si>
  <si>
    <t>Lê Văn Tân</t>
  </si>
  <si>
    <t>Đỗ Thị Chung</t>
  </si>
  <si>
    <t>Trương Mai Hùng</t>
  </si>
  <si>
    <t>Nguyễn Thị An</t>
  </si>
  <si>
    <t>Đoàn Trung Hiếu</t>
  </si>
  <si>
    <t>Phan Quốc Toản</t>
  </si>
  <si>
    <t>Trần Thị Mến</t>
  </si>
  <si>
    <t>Phạm Thị Thanh Kim Huệ</t>
  </si>
  <si>
    <t>Huỳnh Thị Minh Phương</t>
  </si>
  <si>
    <t>Dương Thị Lan Anh</t>
  </si>
  <si>
    <t>Phạm Hiển</t>
  </si>
  <si>
    <t>Phạm Công Dũng</t>
  </si>
  <si>
    <t>Bùi Thanh Huyến</t>
  </si>
  <si>
    <t>Đoàn Phú Thanh</t>
  </si>
  <si>
    <t>Nguyễn Văn Hiến</t>
  </si>
  <si>
    <t>Nguyễn Đình Công</t>
  </si>
  <si>
    <t>Lê Văn Xưng</t>
  </si>
  <si>
    <t>Nguyễn Thị Vân Diễm</t>
  </si>
  <si>
    <t>Phan Thị Thu Hồng</t>
  </si>
  <si>
    <t>Nguyễn Ngọc Hương</t>
  </si>
  <si>
    <t>Lê Thanh Minh</t>
  </si>
  <si>
    <t>Nguyễn Thị Nhi</t>
  </si>
  <si>
    <t>Nguyễn Văn Sơn</t>
  </si>
  <si>
    <t>Trịnh Xuân Quang</t>
  </si>
  <si>
    <t>Lê Thị Ngọc Út</t>
  </si>
  <si>
    <t>Hồ Tấn Sum</t>
  </si>
  <si>
    <t>Lê Thị Ánh Vương</t>
  </si>
  <si>
    <t>Nguyễn Thị Vân Anh</t>
  </si>
  <si>
    <t>Trần Đà</t>
  </si>
  <si>
    <t>Hồ Thăng Đức</t>
  </si>
  <si>
    <t>Vũ Đức An</t>
  </si>
  <si>
    <t>Trần Đức Huân</t>
  </si>
  <si>
    <t>Đặng Xuân Hảo</t>
  </si>
  <si>
    <t>Nguyễn Anh Tùng</t>
  </si>
  <si>
    <t>Đặng Xuân Vinh</t>
  </si>
  <si>
    <t>Lê Sĩ Huấn</t>
  </si>
  <si>
    <t>Võ Quốc Thịnh</t>
  </si>
  <si>
    <t>Huỳnh Thị Bích</t>
  </si>
  <si>
    <t>Thái Đình Trước</t>
  </si>
  <si>
    <t>Nguyễn Thị Dung</t>
  </si>
  <si>
    <t>Hồ Thị Tin</t>
  </si>
  <si>
    <t>Võ Văn Minh</t>
  </si>
  <si>
    <t>Trương Thị Lý</t>
  </si>
  <si>
    <t>Nguyễn Quang Xê</t>
  </si>
  <si>
    <t>Nguyễn Thị Phúc</t>
  </si>
  <si>
    <t>Lê Dương Nguyễn Hoàng</t>
  </si>
  <si>
    <t>Nguyễn Ngọc Tuân</t>
  </si>
  <si>
    <t>Thân Quang Khải</t>
  </si>
  <si>
    <t>Đặng Thị Thảo</t>
  </si>
  <si>
    <t>Lương Hải Đăng</t>
  </si>
  <si>
    <t>Phạm Nhân Cương</t>
  </si>
  <si>
    <t>Lê Thị Thu Thảo</t>
  </si>
  <si>
    <t>Nguyễn Thị Thuý</t>
  </si>
  <si>
    <t>Ngô Đình Lụa</t>
  </si>
  <si>
    <t>Nguyễn Duy Khánh</t>
  </si>
  <si>
    <t>Lưu Thị Lài</t>
  </si>
  <si>
    <t>Dương Văn Dũng</t>
  </si>
  <si>
    <t>Lê Ngọc Hùng</t>
  </si>
  <si>
    <t>Nguyễn Văn Thi</t>
  </si>
  <si>
    <t>Mai Thị Hà</t>
  </si>
  <si>
    <t>Nguyễn Thị Mới</t>
  </si>
  <si>
    <t>Nguyễn Văn Hoan</t>
  </si>
  <si>
    <t xml:space="preserve">	Trần Hữu An</t>
  </si>
  <si>
    <t>Hoàng Tiến Dũng</t>
  </si>
  <si>
    <t>Phạm Thị Lương</t>
  </si>
  <si>
    <t>Nguyễn Thị Thu Phượng</t>
  </si>
  <si>
    <t>Nguyễn Thị Huệ</t>
  </si>
  <si>
    <t>Phạm Văn Huỳnh</t>
  </si>
  <si>
    <t>Phan Lê Văn Khoa</t>
  </si>
  <si>
    <t>Võ Tấn  Hoàng</t>
  </si>
  <si>
    <t>Trịnh Thị Thanh Thủy</t>
  </si>
  <si>
    <t>Thân Trọng Duy Thạc</t>
  </si>
  <si>
    <t>Dương Công Toản</t>
  </si>
  <si>
    <t>Nguyễn An Hưng</t>
  </si>
  <si>
    <t>Cao Thanh Phương</t>
  </si>
  <si>
    <t>Nguyễn Thị Cúc</t>
  </si>
  <si>
    <t>Huỳnh Ngọc Long</t>
  </si>
  <si>
    <t>Tạ Thị Bích Hiệp</t>
  </si>
  <si>
    <t>Lê Trung Cường</t>
  </si>
  <si>
    <t>Hoàng Công  Hiếu</t>
  </si>
  <si>
    <t>Hoàng Thị Tuyết Anh</t>
  </si>
  <si>
    <t>Nguyễn Giao</t>
  </si>
  <si>
    <t>Nguyễn Thanh Lâm</t>
  </si>
  <si>
    <t xml:space="preserve">	Lê Thị Mẹo</t>
  </si>
  <si>
    <t>Trần Minh Đức</t>
  </si>
  <si>
    <t>Phan Thị Luyến</t>
  </si>
  <si>
    <t>Phạm Văn Hùng</t>
  </si>
  <si>
    <t>Tôn Nữ Bảo Minh</t>
  </si>
  <si>
    <t>Nguyễn Thị Nga</t>
  </si>
  <si>
    <t>Nguyễn Minh</t>
  </si>
  <si>
    <t>Nguyễn Thành Trung</t>
  </si>
  <si>
    <t xml:space="preserve">	Nguyễn Đình Quang</t>
  </si>
  <si>
    <t>Đinh Thị Cẩm Nguyên</t>
  </si>
  <si>
    <t>Nguyễn Quang Đại</t>
  </si>
  <si>
    <t>Nguyễn Thị Thanh Dung</t>
  </si>
  <si>
    <t>Phạm Ngọc Sơn</t>
  </si>
  <si>
    <t>Phạm Đình Long</t>
  </si>
  <si>
    <t>Nguyễn Duy Nghiêm</t>
  </si>
  <si>
    <t>Trần Đức Độ</t>
  </si>
  <si>
    <t>Hồ Văn Tài</t>
  </si>
  <si>
    <t>Nguyễn Hữu Huy</t>
  </si>
  <si>
    <t>Cù Văn Vỹ</t>
  </si>
  <si>
    <t>Trần Văn Thống</t>
  </si>
  <si>
    <t>Phạm Tiến Dũng</t>
  </si>
  <si>
    <t>Lê Nữ Hoàng Anh</t>
  </si>
  <si>
    <t>Đỗ Thùy Linh</t>
  </si>
  <si>
    <t>Huỳnh Thị Chạy</t>
  </si>
  <si>
    <t>Huỳnh Bình</t>
  </si>
  <si>
    <t xml:space="preserve">	Nguyễn Thị Thu Nguyệt</t>
  </si>
  <si>
    <t>Nguyễn Hữu Chí</t>
  </si>
  <si>
    <t>Nguyễn Thị TƯơng</t>
  </si>
  <si>
    <t>Lưu Minh Đức</t>
  </si>
  <si>
    <t>Nguyễn Thị Cam</t>
  </si>
  <si>
    <t>Hồ Ngọc Anh</t>
  </si>
  <si>
    <t xml:space="preserve">	Bùi Nguyễn Việt Quản</t>
  </si>
  <si>
    <t>Lê Thị Na</t>
  </si>
  <si>
    <t>Trịnh Anh Tuấn</t>
  </si>
  <si>
    <t>Lê Công Bá</t>
  </si>
  <si>
    <t>Đinh Thị Thùy Nhung</t>
  </si>
  <si>
    <t>Nguyễn Minh Trường</t>
  </si>
  <si>
    <t>Trần Nhật</t>
  </si>
  <si>
    <t>Nguyễn Thị Đức</t>
  </si>
  <si>
    <t>Nguyễn Tấn Cung</t>
  </si>
  <si>
    <t>Nguyễn Thị Ngọc Hà</t>
  </si>
  <si>
    <t>Nguyễn Thị Lương Duyên</t>
  </si>
  <si>
    <t>Trịnh Vương Cát Khánh</t>
  </si>
  <si>
    <t>Trần Ngọc Thương</t>
  </si>
  <si>
    <t>Nguyễn Thị Thơ</t>
  </si>
  <si>
    <t>Huỳnh Thanh Nhật</t>
  </si>
  <si>
    <t xml:space="preserve">	Lê Thị Hằng</t>
  </si>
  <si>
    <t>Hồ Văn Em</t>
  </si>
  <si>
    <t>Đinh Ngọc Hùng</t>
  </si>
  <si>
    <t>Nguyễn Văn Nở</t>
  </si>
  <si>
    <t>Nguyễn Văn Tâm</t>
  </si>
  <si>
    <t>Nguyễn Hà Trung</t>
  </si>
  <si>
    <t>Hoàng Văn Chi</t>
  </si>
  <si>
    <t>Ngô Bảy</t>
  </si>
  <si>
    <t>Dương Thị Ngọc Thư</t>
  </si>
  <si>
    <t>Nguyễn Văn Phong</t>
  </si>
  <si>
    <t xml:space="preserve">	Vũ Thị Thu Hiền</t>
  </si>
  <si>
    <t>Trương Thị Em</t>
  </si>
  <si>
    <t>Phan Bá Phúc</t>
  </si>
  <si>
    <t>Nguyễn Thị Kim Anh</t>
  </si>
  <si>
    <t xml:space="preserve">	Trần Thị Hoà</t>
  </si>
  <si>
    <t>Lê Thị Minh Thanh</t>
  </si>
  <si>
    <t>Lê Văn Thiện</t>
  </si>
  <si>
    <t>Nguyễn Hữu Anh</t>
  </si>
  <si>
    <t>Phạm Ngọc Tùng</t>
  </si>
  <si>
    <t>Trần Thu Trang</t>
  </si>
  <si>
    <t>Lê Minh Khánh</t>
  </si>
  <si>
    <t>Phạm Văn Thành</t>
  </si>
  <si>
    <t>Trần Anh Tín</t>
  </si>
  <si>
    <t>Lê Minh Tuấn</t>
  </si>
  <si>
    <t>Phan Lê Trí</t>
  </si>
  <si>
    <t>Trần Thị Quyên</t>
  </si>
  <si>
    <t>Lê Minh Tú</t>
  </si>
  <si>
    <t>Nguyễn Thị Nụ</t>
  </si>
  <si>
    <t>Nguyễn Thị Thanh Bình</t>
  </si>
  <si>
    <t>Nguyễn Thị Tám</t>
  </si>
  <si>
    <t>Lê Thị Hồng</t>
  </si>
  <si>
    <t>Lê Anh Sơn</t>
  </si>
  <si>
    <t>Đặng Văn Tiến</t>
  </si>
  <si>
    <t>Võ Thị Ánh Trinh</t>
  </si>
  <si>
    <t>Nguyễn Thị Khỏi</t>
  </si>
  <si>
    <t>Trần Ngọc Hiệp</t>
  </si>
  <si>
    <t>Trà Lê Vĩnh Phúc</t>
  </si>
  <si>
    <t>Mai Xuân Hồng</t>
  </si>
  <si>
    <t>Trần Ngọc Anh</t>
  </si>
  <si>
    <t>Nguyễn Ngọc Nhược</t>
  </si>
  <si>
    <t xml:space="preserve">	Trần Văn Hậu</t>
  </si>
  <si>
    <t>Hồ Văn Liễn</t>
  </si>
  <si>
    <t>Nguyễn Văn Việt</t>
  </si>
  <si>
    <t>Nguyễn Văn Nghĩa</t>
  </si>
  <si>
    <t>Phan Long Hải</t>
  </si>
  <si>
    <t>Lê Thanh Hùng</t>
  </si>
  <si>
    <t>Huỳnh Phan Hoàng Nhật Thiên</t>
  </si>
  <si>
    <t xml:space="preserve">	Trần Ngọc Diệu Anh</t>
  </si>
  <si>
    <t>Võ Văn An</t>
  </si>
  <si>
    <t>Cao Thị Hà</t>
  </si>
  <si>
    <t>Phan Chí Nguyện</t>
  </si>
  <si>
    <t>Nguyễn Thị Thùy Loan</t>
  </si>
  <si>
    <t>Nguyễn Thanh Phước</t>
  </si>
  <si>
    <t>Đặng Thị Kim Anh</t>
  </si>
  <si>
    <t>Đinh Hữu Canh</t>
  </si>
  <si>
    <t>Tăng Mạnh Tuân</t>
  </si>
  <si>
    <t>Quách Thị Minh Tuyến</t>
  </si>
  <si>
    <t>Trần Viễn Du</t>
  </si>
  <si>
    <t>Hồ THị Tốt</t>
  </si>
  <si>
    <t>Nguyễn Thế Khoa</t>
  </si>
  <si>
    <t>Nguyễn Văn Thụ</t>
  </si>
  <si>
    <t>Nguyễn Hoàng Phú Sĩ</t>
  </si>
  <si>
    <t xml:space="preserve">Trần Thị Ngọc </t>
  </si>
  <si>
    <t>Nguyễn Thái Sơn</t>
  </si>
  <si>
    <t>Lê Thương Quỳnh</t>
  </si>
  <si>
    <t>Nguyễn Thùy Linh</t>
  </si>
  <si>
    <t>Phạm Thị Nhật Thảo</t>
  </si>
  <si>
    <t>Từ Thị Hồng Thơm</t>
  </si>
  <si>
    <t>Đỗ Trọng Cường</t>
  </si>
  <si>
    <t>Lê Thị Viễn</t>
  </si>
  <si>
    <t>Bùi Tân Hoàng</t>
  </si>
  <si>
    <t>Đào Cao Tường</t>
  </si>
  <si>
    <t>Phan Văn Thảo</t>
  </si>
  <si>
    <t>Lương Việt Hà</t>
  </si>
  <si>
    <t>Lê Tiến Phương</t>
  </si>
  <si>
    <t>Nguyễn Thế Hưng</t>
  </si>
  <si>
    <t>Võ Thị Phương</t>
  </si>
  <si>
    <t>Lê Nguyên Hảo</t>
  </si>
  <si>
    <t>Trương Văn Mẫn</t>
  </si>
  <si>
    <t>Phạm Tùng Lâm</t>
  </si>
  <si>
    <t>Bùi THị Kim Oanh</t>
  </si>
  <si>
    <t>Lê Mạnh Duy</t>
  </si>
  <si>
    <t>Trần Thị Thu Hiền</t>
  </si>
  <si>
    <t>Huỳnh Văn Hòa</t>
  </si>
  <si>
    <t>Lưu Thị Hường</t>
  </si>
  <si>
    <t>Trần Văn Minh</t>
  </si>
  <si>
    <t>Vũ Khắc Đông</t>
  </si>
  <si>
    <t>Lưu Thị Diệu Liên</t>
  </si>
  <si>
    <t>Phạm Thị Mai</t>
  </si>
  <si>
    <t>Đinh Trường Sơn</t>
  </si>
  <si>
    <t>Lê Văn Thưởng</t>
  </si>
  <si>
    <t>Nguyễn Văn Vân</t>
  </si>
  <si>
    <t>Nguyễn Thị Hiền</t>
  </si>
  <si>
    <t>Trần Thịnh Thành</t>
  </si>
  <si>
    <t>Đặng Thanh</t>
  </si>
  <si>
    <t>Đoàn Ngọc Việt</t>
  </si>
  <si>
    <t>Trịnh Đức Mạnh</t>
  </si>
  <si>
    <t>Trần Văn Hiếu</t>
  </si>
  <si>
    <t>Bùi Quang Võ</t>
  </si>
  <si>
    <t>Hồ Thị Chiến</t>
  </si>
  <si>
    <t>Đinh Hoàng</t>
  </si>
  <si>
    <t>Trần Ngọc Hà</t>
  </si>
  <si>
    <t>Trần Thị Xuân Trinh</t>
  </si>
  <si>
    <t>Đoàn Công Hoàng</t>
  </si>
  <si>
    <t>Hoàng Thị Thanh Hương</t>
  </si>
  <si>
    <t>Thái Thị Tuyết</t>
  </si>
  <si>
    <t>Nguyễn Văn Nhẫn</t>
  </si>
  <si>
    <t>Nguyễn Thị Thanh Huyền</t>
  </si>
  <si>
    <t>Hồ Phước Sơn Trà</t>
  </si>
  <si>
    <t>Trần Nguyên Khánh</t>
  </si>
  <si>
    <t>Tăng Thuận</t>
  </si>
  <si>
    <t>Mai Phước Thành</t>
  </si>
  <si>
    <t>Nguyễn Huỳnh Tú Hương</t>
  </si>
  <si>
    <t>Phạm Hiếu</t>
  </si>
  <si>
    <t>Lê Anh Hưng</t>
  </si>
  <si>
    <t>Phan Thị Quế</t>
  </si>
  <si>
    <t>Đỗ Văn Nhàn</t>
  </si>
  <si>
    <t>Lê Văn Minh</t>
  </si>
  <si>
    <t>Nguyễn Văn Khải</t>
  </si>
  <si>
    <t>Lưu Văn Hiệp</t>
  </si>
  <si>
    <t>Nguyễn Thị Tuyết Nhung</t>
  </si>
  <si>
    <t>Phan Văn Phổ</t>
  </si>
  <si>
    <t>Đoàn Ngọc Trưởng</t>
  </si>
  <si>
    <t>Cao Bảo Tuấn</t>
  </si>
  <si>
    <t>Trần Quang Trí</t>
  </si>
  <si>
    <t>Nguyễn Cử</t>
  </si>
  <si>
    <t>Hồ Tuấn Hà</t>
  </si>
  <si>
    <t>Nguyễn Kim Thịnh</t>
  </si>
  <si>
    <t>Nguyễn Hào</t>
  </si>
  <si>
    <t>Lê Minh Thảo</t>
  </si>
  <si>
    <t>Huỳnh Tuấn Phong</t>
  </si>
  <si>
    <t>Đào Xuân Kỷ</t>
  </si>
  <si>
    <t>Ngô Thị Thanh Sương</t>
  </si>
  <si>
    <t>Phạm Doanh Phương</t>
  </si>
  <si>
    <t>Lê Văn Đại</t>
  </si>
  <si>
    <t>Trần Công Vĩnh</t>
  </si>
  <si>
    <t>Lê Đức Dũng</t>
  </si>
  <si>
    <t>Nguyễn Thị Hường</t>
  </si>
  <si>
    <t>Mai Trần Kiều</t>
  </si>
  <si>
    <t>Phạm Thế Thuận</t>
  </si>
  <si>
    <t>Nguyễn Đình Tuấn</t>
  </si>
  <si>
    <t>Bùi Việt Anh</t>
  </si>
  <si>
    <t>Trần Anh Khoa</t>
  </si>
  <si>
    <t>Trần Anh   Khoa</t>
  </si>
  <si>
    <t>Nguyễn Thị Nhung</t>
  </si>
  <si>
    <t>Ngô Thị Phương Thảo</t>
  </si>
  <si>
    <t>NGô Thị Phương Thảo</t>
  </si>
  <si>
    <t>Nguyễn Lương Quang</t>
  </si>
  <si>
    <t>Phan Thế Phú</t>
  </si>
  <si>
    <t>Huỳnh Nhật Bình</t>
  </si>
  <si>
    <t>Nguyễn Xuân Hương</t>
  </si>
  <si>
    <t>Cao Thị Hoan</t>
  </si>
  <si>
    <t>Nguyễn Tường An</t>
  </si>
  <si>
    <t>Hoàng Thanh Dương</t>
  </si>
  <si>
    <t>Trần Quốc Tài</t>
  </si>
  <si>
    <t>Vũ Đức Chung</t>
  </si>
  <si>
    <t>Vũ Mạnh Cường</t>
  </si>
  <si>
    <t>Đặng Thị Vân Anh</t>
  </si>
  <si>
    <t>Nguyễn Tấn Tuấn</t>
  </si>
  <si>
    <t>Đặng Đức Tuấn</t>
  </si>
  <si>
    <t>Bùi Đức Hùng</t>
  </si>
  <si>
    <t>Phạm Thị Hoàng My</t>
  </si>
  <si>
    <t>Trịnh Thị Kim Oanh</t>
  </si>
  <si>
    <t>Nguyễn Đại Bảo</t>
  </si>
  <si>
    <t>Đỗ Viết Sáu</t>
  </si>
  <si>
    <t>Huỳnh Anh Tuấn</t>
  </si>
  <si>
    <t>Huỳnh Lâm Phúc</t>
  </si>
  <si>
    <t>Huỳnh PHước Thành</t>
  </si>
  <si>
    <t>Võ Thị Diệu Linh</t>
  </si>
  <si>
    <t>Nguyễn Thị Thuận</t>
  </si>
  <si>
    <t>Dương Thị Ngọc Thảo</t>
  </si>
  <si>
    <t>Hồ Đắc Hảo</t>
  </si>
  <si>
    <t>Huỳnh Bá Tuấn</t>
  </si>
  <si>
    <t>Trịnh Tuấn Minh</t>
  </si>
  <si>
    <t>Nguyễn Tiến Bình</t>
  </si>
  <si>
    <t>Nguyễn Phi Hải</t>
  </si>
  <si>
    <t>Mai Thị Thương</t>
  </si>
  <si>
    <t>Cao Thế Sơn</t>
  </si>
  <si>
    <t>Lưu Thị Ngọc Huyên</t>
  </si>
  <si>
    <t>Trần Minh Khôi</t>
  </si>
  <si>
    <t>Phạm Văn Kha</t>
  </si>
  <si>
    <t>Bùi Thị Bích Thủy</t>
  </si>
  <si>
    <t>Châu Quang Lân</t>
  </si>
  <si>
    <t>Trần Sỹ Tân</t>
  </si>
  <si>
    <t>Lê Minh Hải</t>
  </si>
  <si>
    <t>TRẦN THỊ NHỒNG</t>
  </si>
  <si>
    <t>Hứa Đại Cúc</t>
  </si>
  <si>
    <t>Đỗ Văn Lịch</t>
  </si>
  <si>
    <t>Đặng Ngọc Sơn</t>
  </si>
  <si>
    <t>Nguyễn Mạnh Khởi</t>
  </si>
  <si>
    <t>Nguyễn Thị Mười</t>
  </si>
  <si>
    <t>Trần Thanh Hải</t>
  </si>
  <si>
    <t>Nguyễn Thị Bé</t>
  </si>
  <si>
    <t>Nguyễn Thị Phượng</t>
  </si>
  <si>
    <t>Thái Thị Vân</t>
  </si>
  <si>
    <t>Lê Thị Trang</t>
  </si>
  <si>
    <t>Lê Thị Hiền</t>
  </si>
  <si>
    <t>Nguyễn Anh Tú</t>
  </si>
  <si>
    <t>Nguyễn Hữu Vinh</t>
  </si>
  <si>
    <t>Lê Thị Yến</t>
  </si>
  <si>
    <t>Phạm Đình Lâm</t>
  </si>
  <si>
    <t>Lê Tấn Tuân</t>
  </si>
  <si>
    <t>Phạm Phú Cầu</t>
  </si>
  <si>
    <t>Lê Thị Thanh Thuỷ</t>
  </si>
  <si>
    <t>Vũ Thế Công</t>
  </si>
  <si>
    <t>Thái Thị Mỹ</t>
  </si>
  <si>
    <t>Trịnh Quốc Khánh</t>
  </si>
  <si>
    <t>Thái Thị Minh Tâm</t>
  </si>
  <si>
    <t>Lê Duy Cường</t>
  </si>
  <si>
    <t>Thái Thống</t>
  </si>
  <si>
    <t>Lý Chung</t>
  </si>
  <si>
    <t>Nguyễn Đức Lâm</t>
  </si>
  <si>
    <t>Nguyễn Quốc Khánh</t>
  </si>
  <si>
    <t>Nguyễn Thị Hàn Quyên</t>
  </si>
  <si>
    <t>Võ Văn Thanh</t>
  </si>
  <si>
    <t>Mai Hồng Sơn</t>
  </si>
  <si>
    <t>Nguyễn tăng Lực</t>
  </si>
  <si>
    <t>Huỳnh Văn Lành</t>
  </si>
  <si>
    <t>Nguyễn Thanh Hải</t>
  </si>
  <si>
    <t>Cao Văn Hùng</t>
  </si>
  <si>
    <t>050107010D-Tổ 66</t>
  </si>
  <si>
    <t>50107014O-Tổ 64</t>
  </si>
  <si>
    <t>501070142-Tổ 42</t>
  </si>
  <si>
    <t>501070123-Tổ 22</t>
  </si>
  <si>
    <t>050107010C-Tổ 65</t>
  </si>
  <si>
    <t>501070140-Tổ 39</t>
  </si>
  <si>
    <t>501070148-Tổ 48</t>
  </si>
  <si>
    <t>501070139-Tổ 38</t>
  </si>
  <si>
    <t>501070108-Tổ 05</t>
  </si>
  <si>
    <t>501070113-Tổ 11</t>
  </si>
  <si>
    <t>501070147-Tổ 47</t>
  </si>
  <si>
    <t>50107014C-Tổ 52</t>
  </si>
  <si>
    <t>501070138-Tổ 37</t>
  </si>
  <si>
    <t>501070141-Tổ 41</t>
  </si>
  <si>
    <t>50107014B-Tổ 51</t>
  </si>
  <si>
    <t>50107014F-Tổ 55</t>
  </si>
  <si>
    <t>501070119-Tổ 18</t>
  </si>
  <si>
    <t>501070104-Tổ 01</t>
  </si>
  <si>
    <t>50107014A-Tổ 50</t>
  </si>
  <si>
    <t>501070102-Tổ 09</t>
  </si>
  <si>
    <t>501070110-Tổ 07</t>
  </si>
  <si>
    <t>501070131-Tổ 29</t>
  </si>
  <si>
    <t>501070132-Tổ 31</t>
  </si>
  <si>
    <t>501070118-Tổ 16</t>
  </si>
  <si>
    <t>501070112-Tổ 10</t>
  </si>
  <si>
    <t>50107014E-Tổ 54</t>
  </si>
  <si>
    <t>501070146-Tổ 46</t>
  </si>
  <si>
    <t>501070114-Tổ 12</t>
  </si>
  <si>
    <t>50107014G-Tổ 56</t>
  </si>
  <si>
    <t>50107014N-Tổ 63</t>
  </si>
  <si>
    <t>50107014I-Tổ 58</t>
  </si>
  <si>
    <t>501070145-Tổ 45</t>
  </si>
  <si>
    <t>501070133-Tổ 32</t>
  </si>
  <si>
    <t>501070103-Tổ 17</t>
  </si>
  <si>
    <t>50107014H-Tổ 57</t>
  </si>
  <si>
    <t>501070122-Tổ 21</t>
  </si>
  <si>
    <t>501070126-Tổ 25</t>
  </si>
  <si>
    <t>501070124-Tổ 23</t>
  </si>
  <si>
    <t>501070149-Tổ 49</t>
  </si>
  <si>
    <t>501070128-Tổ 30</t>
  </si>
  <si>
    <t>501070125-Tổ 24</t>
  </si>
  <si>
    <t>501070109-Tổ 06</t>
  </si>
  <si>
    <t>50107014J-Tổ 59</t>
  </si>
  <si>
    <t>501070111-Tổ 08</t>
  </si>
  <si>
    <t>501070105-Tổ 02</t>
  </si>
  <si>
    <t>501070136-Tổ 35</t>
  </si>
  <si>
    <t>501070120-Tổ 19</t>
  </si>
  <si>
    <t>50107014D-Tổ 53</t>
  </si>
  <si>
    <t>501070129-Tổ 28</t>
  </si>
  <si>
    <t>501070116-Tổ 14</t>
  </si>
  <si>
    <t>501070117-Tổ 15</t>
  </si>
  <si>
    <t>501070106-Tổ 03</t>
  </si>
  <si>
    <t>501070107-Tổ 04</t>
  </si>
  <si>
    <t>501070127-Tổ 26</t>
  </si>
  <si>
    <t>501070130-Tổ 27</t>
  </si>
  <si>
    <t>X</t>
  </si>
  <si>
    <t>CM 669785</t>
  </si>
  <si>
    <t>CH 646769</t>
  </si>
  <si>
    <t>CV 050063</t>
  </si>
  <si>
    <t>CV 050024</t>
  </si>
  <si>
    <t>CM 676195</t>
  </si>
  <si>
    <t>45</t>
  </si>
  <si>
    <t>BY 7583267</t>
  </si>
  <si>
    <t>61</t>
  </si>
  <si>
    <t>CR 936850</t>
  </si>
  <si>
    <t>59</t>
  </si>
  <si>
    <t>42</t>
  </si>
  <si>
    <t>DI 823916</t>
  </si>
  <si>
    <t>CH 646709</t>
  </si>
  <si>
    <t>CO 103138</t>
  </si>
  <si>
    <t>CR 922110</t>
  </si>
  <si>
    <t>80</t>
  </si>
  <si>
    <t>DG 244041</t>
  </si>
  <si>
    <t>CT 538652</t>
  </si>
  <si>
    <t>81</t>
  </si>
  <si>
    <t>87</t>
  </si>
  <si>
    <t>CP 878562</t>
  </si>
  <si>
    <t>AG 956042</t>
  </si>
  <si>
    <t>84</t>
  </si>
  <si>
    <t>CO 039358</t>
  </si>
  <si>
    <t>83</t>
  </si>
  <si>
    <t>50</t>
  </si>
  <si>
    <t>AM 125744</t>
  </si>
  <si>
    <t>97</t>
  </si>
  <si>
    <t>92</t>
  </si>
  <si>
    <t>CĐ 077140</t>
  </si>
  <si>
    <t>DI 405500</t>
  </si>
  <si>
    <t>492</t>
  </si>
  <si>
    <t>DI 405498</t>
  </si>
  <si>
    <t>490</t>
  </si>
  <si>
    <t>DI 405497</t>
  </si>
  <si>
    <t>489</t>
  </si>
  <si>
    <t>DI 532336</t>
  </si>
  <si>
    <t>44</t>
  </si>
  <si>
    <t>CO 213020</t>
  </si>
  <si>
    <t>64</t>
  </si>
  <si>
    <t>DI 512313</t>
  </si>
  <si>
    <t>DI 512311</t>
  </si>
  <si>
    <t>CP 878550</t>
  </si>
  <si>
    <t>53</t>
  </si>
  <si>
    <t>CM 669859</t>
  </si>
  <si>
    <t>85</t>
  </si>
  <si>
    <t>DA 284311</t>
  </si>
  <si>
    <t>51</t>
  </si>
  <si>
    <t>CM 713036</t>
  </si>
  <si>
    <t>52</t>
  </si>
  <si>
    <t>CM 669821</t>
  </si>
  <si>
    <t>CM 773960</t>
  </si>
  <si>
    <t>57</t>
  </si>
  <si>
    <t>DA 379189</t>
  </si>
  <si>
    <t>94</t>
  </si>
  <si>
    <t>CH 737796</t>
  </si>
  <si>
    <t>DI 405565</t>
  </si>
  <si>
    <t>DI 405564</t>
  </si>
  <si>
    <t>DG 242216</t>
  </si>
  <si>
    <t>BC 755423</t>
  </si>
  <si>
    <t>DA 120217</t>
  </si>
  <si>
    <t>CA 508476</t>
  </si>
  <si>
    <t>DA 148050</t>
  </si>
  <si>
    <t>30</t>
  </si>
  <si>
    <t>DA 149422</t>
  </si>
  <si>
    <t>95</t>
  </si>
  <si>
    <t>BY 758855</t>
  </si>
  <si>
    <t>CP 893291</t>
  </si>
  <si>
    <t>29</t>
  </si>
  <si>
    <t>CP 903272</t>
  </si>
  <si>
    <t>CP 893778</t>
  </si>
  <si>
    <t>DC 940737</t>
  </si>
  <si>
    <t>5</t>
  </si>
  <si>
    <t>CK 327150</t>
  </si>
  <si>
    <t>26</t>
  </si>
  <si>
    <t>BY 789323</t>
  </si>
  <si>
    <t>76</t>
  </si>
  <si>
    <t>CO 039307</t>
  </si>
  <si>
    <t>CP 844893</t>
  </si>
  <si>
    <t>8</t>
  </si>
  <si>
    <t>CH 646634</t>
  </si>
  <si>
    <t>75</t>
  </si>
  <si>
    <t>9</t>
  </si>
  <si>
    <t>CT 523768</t>
  </si>
  <si>
    <t>31</t>
  </si>
  <si>
    <t>48</t>
  </si>
  <si>
    <t>CM 680846</t>
  </si>
  <si>
    <t>CM 680847</t>
  </si>
  <si>
    <t>CH 692934</t>
  </si>
  <si>
    <t>CP 903740</t>
  </si>
  <si>
    <t>7</t>
  </si>
  <si>
    <t>CK 327159</t>
  </si>
  <si>
    <t>CP 903739</t>
  </si>
  <si>
    <t>62</t>
  </si>
  <si>
    <t>CT 527091</t>
  </si>
  <si>
    <t>CM 703205</t>
  </si>
  <si>
    <t>60</t>
  </si>
  <si>
    <t>28</t>
  </si>
  <si>
    <t>CR 922393</t>
  </si>
  <si>
    <t>CO 213268</t>
  </si>
  <si>
    <t>43</t>
  </si>
  <si>
    <t>CO 213269</t>
  </si>
  <si>
    <t>BC 771586</t>
  </si>
  <si>
    <t>74</t>
  </si>
  <si>
    <t>BX 442878</t>
  </si>
  <si>
    <t>BE 750597</t>
  </si>
  <si>
    <t>CP 820927</t>
  </si>
  <si>
    <t>34</t>
  </si>
  <si>
    <t>CR 915877</t>
  </si>
  <si>
    <t>CR 891311</t>
  </si>
  <si>
    <t>CH 692528</t>
  </si>
  <si>
    <t>CM 676655</t>
  </si>
  <si>
    <t>46</t>
  </si>
  <si>
    <t>BA 615420</t>
  </si>
  <si>
    <t>119+118</t>
  </si>
  <si>
    <t>CO 214042</t>
  </si>
  <si>
    <t>CP 878125</t>
  </si>
  <si>
    <t>CK 389498</t>
  </si>
  <si>
    <t>DC 927624</t>
  </si>
  <si>
    <t>722</t>
  </si>
  <si>
    <t>CK 329936</t>
  </si>
  <si>
    <t>CO 199341</t>
  </si>
  <si>
    <t>DG 264392</t>
  </si>
  <si>
    <t>77</t>
  </si>
  <si>
    <t>BO 605755</t>
  </si>
  <si>
    <t>25</t>
  </si>
  <si>
    <t>B2.10</t>
  </si>
  <si>
    <t>BE 799036</t>
  </si>
  <si>
    <t>137+141</t>
  </si>
  <si>
    <t>DC 934695</t>
  </si>
  <si>
    <t>DC 913333</t>
  </si>
  <si>
    <t>CC 944834</t>
  </si>
  <si>
    <t>DI 405499</t>
  </si>
  <si>
    <t>491</t>
  </si>
  <si>
    <t>AM 761578</t>
  </si>
  <si>
    <t>82</t>
  </si>
  <si>
    <t>DG 245014</t>
  </si>
  <si>
    <t>CM 680831</t>
  </si>
  <si>
    <t>98</t>
  </si>
  <si>
    <t>CP 846097</t>
  </si>
  <si>
    <t>CM 652055</t>
  </si>
  <si>
    <t>BY 758235</t>
  </si>
  <si>
    <t>B2.11</t>
  </si>
  <si>
    <t>DG 242199</t>
  </si>
  <si>
    <t>CR 891987</t>
  </si>
  <si>
    <t>DG 247398</t>
  </si>
  <si>
    <t>CO 160173</t>
  </si>
  <si>
    <t>DA 107174</t>
  </si>
  <si>
    <t>BX 442158</t>
  </si>
  <si>
    <t>BX 442159</t>
  </si>
  <si>
    <t>BX 442100</t>
  </si>
  <si>
    <t>BX 442099</t>
  </si>
  <si>
    <t>58</t>
  </si>
  <si>
    <t>AM 761770</t>
  </si>
  <si>
    <t>CH 646791</t>
  </si>
  <si>
    <t>CP 893639</t>
  </si>
  <si>
    <t>CM 676786</t>
  </si>
  <si>
    <t>BY 789289</t>
  </si>
  <si>
    <t>CO 001541</t>
  </si>
  <si>
    <t>DC 934651</t>
  </si>
  <si>
    <t>CO 161659</t>
  </si>
  <si>
    <t>CR 784395</t>
  </si>
  <si>
    <t>CT 538729</t>
  </si>
  <si>
    <t>CP 893834</t>
  </si>
  <si>
    <t>DC 963658</t>
  </si>
  <si>
    <t>E 633280</t>
  </si>
  <si>
    <t>CP 893828</t>
  </si>
  <si>
    <t>CM 773785</t>
  </si>
  <si>
    <t>CC 842630</t>
  </si>
  <si>
    <t>BI 172754</t>
  </si>
  <si>
    <t>93</t>
  </si>
  <si>
    <t>CT 527024</t>
  </si>
  <si>
    <t>CP 893375</t>
  </si>
  <si>
    <t>CV 080250</t>
  </si>
  <si>
    <t>CM 669857</t>
  </si>
  <si>
    <t>CP 903736</t>
  </si>
  <si>
    <t>DG 264393</t>
  </si>
  <si>
    <t>CM 703434</t>
  </si>
  <si>
    <t>DI 832538</t>
  </si>
  <si>
    <t>CM 773946</t>
  </si>
  <si>
    <t>CM 680960</t>
  </si>
  <si>
    <t>DG 119632</t>
  </si>
  <si>
    <t>71</t>
  </si>
  <si>
    <t>CM 773084</t>
  </si>
  <si>
    <t>27</t>
  </si>
  <si>
    <t>CM 773120</t>
  </si>
  <si>
    <t>CK 228941</t>
  </si>
  <si>
    <t>47</t>
  </si>
  <si>
    <t>CM 703893</t>
  </si>
  <si>
    <t>68</t>
  </si>
  <si>
    <t>CM 703958</t>
  </si>
  <si>
    <t>CT 523541</t>
  </si>
  <si>
    <t>CM 703710</t>
  </si>
  <si>
    <t>69</t>
  </si>
  <si>
    <t>CM 713115</t>
  </si>
  <si>
    <t>CP 893225</t>
  </si>
  <si>
    <t>CR 809461</t>
  </si>
  <si>
    <t>CO 200776</t>
  </si>
  <si>
    <t>CP 820939</t>
  </si>
  <si>
    <t>BC 734103</t>
  </si>
  <si>
    <t>BC 734110</t>
  </si>
  <si>
    <t>91</t>
  </si>
  <si>
    <t>CP 846165</t>
  </si>
  <si>
    <t>CH 697830</t>
  </si>
  <si>
    <t>CC 714097</t>
  </si>
  <si>
    <t>32</t>
  </si>
  <si>
    <t>B2.3</t>
  </si>
  <si>
    <t>CV 115772</t>
  </si>
  <si>
    <t>CM 676731</t>
  </si>
  <si>
    <t>DC 911590</t>
  </si>
  <si>
    <t>CA 508109</t>
  </si>
  <si>
    <t>B2.4*</t>
  </si>
  <si>
    <t>CM 773373</t>
  </si>
  <si>
    <t>DA 272233</t>
  </si>
  <si>
    <t>CM 680967</t>
  </si>
  <si>
    <t>CP 893227</t>
  </si>
  <si>
    <t>CH 646876</t>
  </si>
  <si>
    <t>CM 680966</t>
  </si>
  <si>
    <t>DG 244009</t>
  </si>
  <si>
    <t>CV 099934</t>
  </si>
  <si>
    <t>65</t>
  </si>
  <si>
    <t>CM 669115</t>
  </si>
  <si>
    <t>DG 254255</t>
  </si>
  <si>
    <t>483</t>
  </si>
  <si>
    <t>DG 254254</t>
  </si>
  <si>
    <t>482</t>
  </si>
  <si>
    <t>DI 062283</t>
  </si>
  <si>
    <t>655</t>
  </si>
  <si>
    <t>DA 379143</t>
  </si>
  <si>
    <t>CM 669868</t>
  </si>
  <si>
    <t>DG 264335</t>
  </si>
  <si>
    <t>CT 531909</t>
  </si>
  <si>
    <t>CH 692259</t>
  </si>
  <si>
    <t>CH 692258</t>
  </si>
  <si>
    <t>BC 702791</t>
  </si>
  <si>
    <t>CO 160054</t>
  </si>
  <si>
    <t>CM 773246</t>
  </si>
  <si>
    <t>BY 789309</t>
  </si>
  <si>
    <t>BO 663028</t>
  </si>
  <si>
    <t>BE 750257</t>
  </si>
  <si>
    <t>CO 178147</t>
  </si>
  <si>
    <t>CP 820419</t>
  </si>
  <si>
    <t>CH 697758</t>
  </si>
  <si>
    <t>90</t>
  </si>
  <si>
    <t>CP 893232</t>
  </si>
  <si>
    <t>CP 893233</t>
  </si>
  <si>
    <t>CH 692754</t>
  </si>
  <si>
    <t>CT 485190</t>
  </si>
  <si>
    <t>CP 862028</t>
  </si>
  <si>
    <t>BR 704689</t>
  </si>
  <si>
    <t>B3.12</t>
  </si>
  <si>
    <t>BR 704688</t>
  </si>
  <si>
    <t>CO 198984</t>
  </si>
  <si>
    <t>86</t>
  </si>
  <si>
    <t>54</t>
  </si>
  <si>
    <t>CK 389531</t>
  </si>
  <si>
    <t>1</t>
  </si>
  <si>
    <t>CO 213085</t>
  </si>
  <si>
    <t>CK 187268</t>
  </si>
  <si>
    <t>CA 508272</t>
  </si>
  <si>
    <t>DI 832521</t>
  </si>
  <si>
    <t>CP 893049</t>
  </si>
  <si>
    <t>CR 891071</t>
  </si>
  <si>
    <t>DC 963178</t>
  </si>
  <si>
    <t>DA 149114</t>
  </si>
  <si>
    <t>CT 523714</t>
  </si>
  <si>
    <t>CM 713028</t>
  </si>
  <si>
    <t>DG 247349</t>
  </si>
  <si>
    <t>CM 669287</t>
  </si>
  <si>
    <t>CM 669288</t>
  </si>
  <si>
    <t>DC 940629</t>
  </si>
  <si>
    <t>DI 989740</t>
  </si>
  <si>
    <t>506</t>
  </si>
  <si>
    <t>CO 268294</t>
  </si>
  <si>
    <t>DI 062270</t>
  </si>
  <si>
    <t>CH 697054</t>
  </si>
  <si>
    <t>88</t>
  </si>
  <si>
    <t>DI 989810</t>
  </si>
  <si>
    <t>672</t>
  </si>
  <si>
    <t>CT 523948</t>
  </si>
  <si>
    <t>BC 755047</t>
  </si>
  <si>
    <t>CP 820432</t>
  </si>
  <si>
    <t>CP 820430</t>
  </si>
  <si>
    <t>CP 899784</t>
  </si>
  <si>
    <t>CO 214083</t>
  </si>
  <si>
    <t>CR 891960</t>
  </si>
  <si>
    <t>CP 903255</t>
  </si>
  <si>
    <t>CT 485546</t>
  </si>
  <si>
    <t>CP 903051</t>
  </si>
  <si>
    <t>CP 903239</t>
  </si>
  <si>
    <t>CP 893293</t>
  </si>
  <si>
    <t>CO 160251</t>
  </si>
  <si>
    <t>DC 909102</t>
  </si>
  <si>
    <t>BY 758651</t>
  </si>
  <si>
    <t>CH 692775</t>
  </si>
  <si>
    <t>BA 615889</t>
  </si>
  <si>
    <t>BY 758419</t>
  </si>
  <si>
    <t>DG 242213</t>
  </si>
  <si>
    <t>CP 899045</t>
  </si>
  <si>
    <t>CP 903769</t>
  </si>
  <si>
    <t>CO 268669</t>
  </si>
  <si>
    <t>CV 003842</t>
  </si>
  <si>
    <t>CR 915978</t>
  </si>
  <si>
    <t>CO 161686</t>
  </si>
  <si>
    <t>CP 903920</t>
  </si>
  <si>
    <t>CP 903519</t>
  </si>
  <si>
    <t>66</t>
  </si>
  <si>
    <t>CP 893869</t>
  </si>
  <si>
    <t>CM 669930</t>
  </si>
  <si>
    <t>DA 379184</t>
  </si>
  <si>
    <t>96</t>
  </si>
  <si>
    <t>CP 903497</t>
  </si>
  <si>
    <t>CT 538594</t>
  </si>
  <si>
    <t>CT 538595</t>
  </si>
  <si>
    <t>DI 823936</t>
  </si>
  <si>
    <t>CA 508842</t>
  </si>
  <si>
    <t>b2,3</t>
  </si>
  <si>
    <t>DI 512069</t>
  </si>
  <si>
    <t>CC 842930</t>
  </si>
  <si>
    <t>CO 001366</t>
  </si>
  <si>
    <t>CH 692674</t>
  </si>
  <si>
    <t>BX 325074</t>
  </si>
  <si>
    <t>CH 692021</t>
  </si>
  <si>
    <t>CM 669983</t>
  </si>
  <si>
    <t>CO 001928</t>
  </si>
  <si>
    <t>89</t>
  </si>
  <si>
    <t>CO 198654</t>
  </si>
  <si>
    <t>CM 703744</t>
  </si>
  <si>
    <t>CP 903578</t>
  </si>
  <si>
    <t>CP 903579</t>
  </si>
  <si>
    <t>CP 893492</t>
  </si>
  <si>
    <t>CO 161181</t>
  </si>
  <si>
    <t>CO 161212</t>
  </si>
  <si>
    <t>CP 912782</t>
  </si>
  <si>
    <t>DI 989766</t>
  </si>
  <si>
    <t>614</t>
  </si>
  <si>
    <t>DI 989767</t>
  </si>
  <si>
    <t>615</t>
  </si>
  <si>
    <t>DC 913456</t>
  </si>
  <si>
    <t>CM 677218</t>
  </si>
  <si>
    <t>DA 284018</t>
  </si>
  <si>
    <t>CM 669469</t>
  </si>
  <si>
    <t>BC 771920</t>
  </si>
  <si>
    <t>203+206</t>
  </si>
  <si>
    <t>BC 702389</t>
  </si>
  <si>
    <t>193+206</t>
  </si>
  <si>
    <t>BY 789344</t>
  </si>
  <si>
    <t>CM 680973</t>
  </si>
  <si>
    <t>DC 890458</t>
  </si>
  <si>
    <t>DG 264386</t>
  </si>
  <si>
    <t>CO 161132</t>
  </si>
  <si>
    <t>BT 890059</t>
  </si>
  <si>
    <t>CP 893889</t>
  </si>
  <si>
    <t>CV 050212</t>
  </si>
  <si>
    <t>CM 713029</t>
  </si>
  <si>
    <t>4</t>
  </si>
  <si>
    <t>CĐ 776974</t>
  </si>
  <si>
    <t>67</t>
  </si>
  <si>
    <t>DI 532382</t>
  </si>
  <si>
    <t>DI 832574</t>
  </si>
  <si>
    <t>DI 532381</t>
  </si>
  <si>
    <t>DI 532384</t>
  </si>
  <si>
    <t>CR 936972</t>
  </si>
  <si>
    <t>DA 257844</t>
  </si>
  <si>
    <t>CT 485508</t>
  </si>
  <si>
    <t>73</t>
  </si>
  <si>
    <t>BC 771886</t>
  </si>
  <si>
    <t>CP 903925</t>
  </si>
  <si>
    <t>CA 420789</t>
  </si>
  <si>
    <t>CH 697839</t>
  </si>
  <si>
    <t>CH 697631</t>
  </si>
  <si>
    <t>DC 925878</t>
  </si>
  <si>
    <t>CR 922180</t>
  </si>
  <si>
    <t>41</t>
  </si>
  <si>
    <t>DC 934633</t>
  </si>
  <si>
    <t>CV 003234</t>
  </si>
  <si>
    <t>CC 944995</t>
  </si>
  <si>
    <t>BY 758859</t>
  </si>
  <si>
    <t>BY 758841</t>
  </si>
  <si>
    <t>CP 903169</t>
  </si>
  <si>
    <t>BO 605227</t>
  </si>
  <si>
    <t>CM 718323</t>
  </si>
  <si>
    <t>CO 160258</t>
  </si>
  <si>
    <t>BE 799332</t>
  </si>
  <si>
    <t>156+161</t>
  </si>
  <si>
    <t>DI 832525</t>
  </si>
  <si>
    <t>DI 832522</t>
  </si>
  <si>
    <t>DA 257929</t>
  </si>
  <si>
    <t>CT 523712</t>
  </si>
  <si>
    <t>CP 903549</t>
  </si>
  <si>
    <t>CA 508381</t>
  </si>
  <si>
    <t>DC 940536</t>
  </si>
  <si>
    <t>CP 893084</t>
  </si>
  <si>
    <t>55</t>
  </si>
  <si>
    <t>CP 893248</t>
  </si>
  <si>
    <t>CK 469964</t>
  </si>
  <si>
    <t>BY 758035</t>
  </si>
  <si>
    <t>DC 990000</t>
  </si>
  <si>
    <t>CV 050159</t>
  </si>
  <si>
    <t>CP 912843</t>
  </si>
  <si>
    <t>DC 963544</t>
  </si>
  <si>
    <t>CO 268670</t>
  </si>
  <si>
    <t>CM 703327</t>
  </si>
  <si>
    <t>CM 669266</t>
  </si>
  <si>
    <t>CM 703020</t>
  </si>
  <si>
    <t>6</t>
  </si>
  <si>
    <t>CM 669335</t>
  </si>
  <si>
    <t>DG 260486</t>
  </si>
  <si>
    <t>63</t>
  </si>
  <si>
    <t>DI 062259</t>
  </si>
  <si>
    <t>DG 245161</t>
  </si>
  <si>
    <t>DC 937759</t>
  </si>
  <si>
    <t>562</t>
  </si>
  <si>
    <t>CV 099761</t>
  </si>
  <si>
    <t>DA 272285</t>
  </si>
  <si>
    <t>DA 272284</t>
  </si>
  <si>
    <t>CP 893340</t>
  </si>
  <si>
    <t>CM 669139</t>
  </si>
  <si>
    <t>CM 773368</t>
  </si>
  <si>
    <t>CP 844043</t>
  </si>
  <si>
    <t>CM 669580</t>
  </si>
  <si>
    <t>CP 903205</t>
  </si>
  <si>
    <t>DA 149497</t>
  </si>
  <si>
    <t>CO 161616</t>
  </si>
  <si>
    <t>DC 909171</t>
  </si>
  <si>
    <t>636</t>
  </si>
  <si>
    <t>CP 899679</t>
  </si>
  <si>
    <t>BE 795881</t>
  </si>
  <si>
    <t>130+137</t>
  </si>
  <si>
    <t>BE 795885</t>
  </si>
  <si>
    <t>129+137</t>
  </si>
  <si>
    <t>BC 771105</t>
  </si>
  <si>
    <t>CT 527172</t>
  </si>
  <si>
    <t>DA 379514</t>
  </si>
  <si>
    <t>BC 702769</t>
  </si>
  <si>
    <t>CM 680857</t>
  </si>
  <si>
    <t>CM 675709</t>
  </si>
  <si>
    <t>CO 001574</t>
  </si>
  <si>
    <t>DA 149354</t>
  </si>
  <si>
    <t>DC 913468</t>
  </si>
  <si>
    <t>CM 703535</t>
  </si>
  <si>
    <t>CH 646849</t>
  </si>
  <si>
    <t>CO 161665</t>
  </si>
  <si>
    <t>DC 911516</t>
  </si>
  <si>
    <t>CM 669172</t>
  </si>
  <si>
    <t>CH 697744</t>
  </si>
  <si>
    <t>DA 272234</t>
  </si>
  <si>
    <t>DA 375613</t>
  </si>
  <si>
    <t>CK 033744</t>
  </si>
  <si>
    <t>CH 697562</t>
  </si>
  <si>
    <t>CP 820434</t>
  </si>
  <si>
    <t>DA 286809</t>
  </si>
  <si>
    <t>DA 286810</t>
  </si>
  <si>
    <t>DA 286807</t>
  </si>
  <si>
    <t>DA 286808</t>
  </si>
  <si>
    <t>DA 286806</t>
  </si>
  <si>
    <t>CV 003389</t>
  </si>
  <si>
    <t>DC 934631</t>
  </si>
  <si>
    <t>DG 119183</t>
  </si>
  <si>
    <t>DA 272095</t>
  </si>
  <si>
    <t>CK 187300</t>
  </si>
  <si>
    <t>CM 789373</t>
  </si>
  <si>
    <t>DI 136117</t>
  </si>
  <si>
    <t>692</t>
  </si>
  <si>
    <t>CĐ 077006</t>
  </si>
  <si>
    <t>DA 107171</t>
  </si>
  <si>
    <t>CP 893676</t>
  </si>
  <si>
    <t>CH 697133</t>
  </si>
  <si>
    <t>99</t>
  </si>
  <si>
    <t>CM 652027</t>
  </si>
  <si>
    <t>CH 692695</t>
  </si>
  <si>
    <t>CO 198711</t>
  </si>
  <si>
    <t>CO 001639</t>
  </si>
  <si>
    <t>CH 697157</t>
  </si>
  <si>
    <t>DI 989811</t>
  </si>
  <si>
    <t>673</t>
  </si>
  <si>
    <t>DG 244162</t>
  </si>
  <si>
    <t>DG 244165</t>
  </si>
  <si>
    <t>DG 244163</t>
  </si>
  <si>
    <t>BY 430597</t>
  </si>
  <si>
    <t>B2.3*</t>
  </si>
  <si>
    <t>BR 704849</t>
  </si>
  <si>
    <t>CM 703325</t>
  </si>
  <si>
    <t>BC 734739</t>
  </si>
  <si>
    <t>CO 213076</t>
  </si>
  <si>
    <t>CM 703913</t>
  </si>
  <si>
    <t>CM 703927</t>
  </si>
  <si>
    <t>CH 697712</t>
  </si>
  <si>
    <t>DC 926722</t>
  </si>
  <si>
    <t>CH 697649</t>
  </si>
  <si>
    <t>CM 669955</t>
  </si>
  <si>
    <t>DA 284094</t>
  </si>
  <si>
    <t>DI 512117</t>
  </si>
  <si>
    <t>CT 523583</t>
  </si>
  <si>
    <t>DI 405518</t>
  </si>
  <si>
    <t>686</t>
  </si>
  <si>
    <t>CA 420155</t>
  </si>
  <si>
    <t>DC 934696</t>
  </si>
  <si>
    <t>CK 389460</t>
  </si>
  <si>
    <t>DI 405519</t>
  </si>
  <si>
    <t>687</t>
  </si>
  <si>
    <t>CO 200801</t>
  </si>
  <si>
    <t>DC 937750</t>
  </si>
  <si>
    <t>DI 512118</t>
  </si>
  <si>
    <t>DG 282095</t>
  </si>
  <si>
    <t>BX 325530</t>
  </si>
  <si>
    <t>BY 758551</t>
  </si>
  <si>
    <t>CV 099928</t>
  </si>
  <si>
    <t>CP 903450</t>
  </si>
  <si>
    <t>3</t>
  </si>
  <si>
    <t>DC 911508</t>
  </si>
  <si>
    <t>CT 599374</t>
  </si>
  <si>
    <t>CK 389707</t>
  </si>
  <si>
    <t>CP 878936</t>
  </si>
  <si>
    <t>CM 773052</t>
  </si>
  <si>
    <t>CH 646512</t>
  </si>
  <si>
    <t>CM 680950</t>
  </si>
  <si>
    <t>CP 903149</t>
  </si>
  <si>
    <t>CK 033743</t>
  </si>
  <si>
    <t>CP 893263</t>
  </si>
  <si>
    <t>CO 161743</t>
  </si>
  <si>
    <t>DI 512176</t>
  </si>
  <si>
    <t>DC 913314</t>
  </si>
  <si>
    <t>70</t>
  </si>
  <si>
    <t>BA 494806</t>
  </si>
  <si>
    <t>CM 676599</t>
  </si>
  <si>
    <t>CĐ 077355</t>
  </si>
  <si>
    <t>CM 718899</t>
  </si>
  <si>
    <t>CO 213159</t>
  </si>
  <si>
    <t>CP 893654</t>
  </si>
  <si>
    <t>CP 893634</t>
  </si>
  <si>
    <t>CĐ 077223</t>
  </si>
  <si>
    <t>CM 718825</t>
  </si>
  <si>
    <t>CT 523536</t>
  </si>
  <si>
    <t>DI 532236</t>
  </si>
  <si>
    <t>783</t>
  </si>
  <si>
    <t>DG 282117</t>
  </si>
  <si>
    <t>DI 136128</t>
  </si>
  <si>
    <t>DI 136127</t>
  </si>
  <si>
    <t>DI 136129</t>
  </si>
  <si>
    <t>BV 430806</t>
  </si>
  <si>
    <t>CO 160038</t>
  </si>
  <si>
    <t>CT 531948</t>
  </si>
  <si>
    <t>CO 001981</t>
  </si>
  <si>
    <t>DC 940654</t>
  </si>
  <si>
    <t>DA 149352</t>
  </si>
  <si>
    <t>AE 724652</t>
  </si>
  <si>
    <t>CM 713096</t>
  </si>
  <si>
    <t>DC 909010</t>
  </si>
  <si>
    <t>CO 161608</t>
  </si>
  <si>
    <t>CP 903667</t>
  </si>
  <si>
    <t>CK 389467</t>
  </si>
  <si>
    <t>CK 469952</t>
  </si>
  <si>
    <t>AN 898070</t>
  </si>
  <si>
    <t>DA 148106</t>
  </si>
  <si>
    <t>BY 789018</t>
  </si>
  <si>
    <t>AP 890050</t>
  </si>
  <si>
    <t>CP 893472</t>
  </si>
  <si>
    <t>CT 531868</t>
  </si>
  <si>
    <t>CO 160014</t>
  </si>
  <si>
    <t>BC 734117</t>
  </si>
  <si>
    <t>CP 846932</t>
  </si>
  <si>
    <t>DA 379549</t>
  </si>
  <si>
    <t>CO 199447</t>
  </si>
  <si>
    <t>BN 026547</t>
  </si>
  <si>
    <t>BC 755661</t>
  </si>
  <si>
    <t>BY 789312</t>
  </si>
  <si>
    <t>CO 200749</t>
  </si>
  <si>
    <t>CC 944650</t>
  </si>
  <si>
    <t>CM 680924</t>
  </si>
  <si>
    <t>CM 680923</t>
  </si>
  <si>
    <t>CH 697459</t>
  </si>
  <si>
    <t>BI 178200</t>
  </si>
  <si>
    <t>CM 652163</t>
  </si>
  <si>
    <t>DC 911601</t>
  </si>
  <si>
    <t>640</t>
  </si>
  <si>
    <t>CH 697827</t>
  </si>
  <si>
    <t>79</t>
  </si>
  <si>
    <t>CU 978377</t>
  </si>
  <si>
    <t>CP 903496</t>
  </si>
  <si>
    <t>DC 890454</t>
  </si>
  <si>
    <t>CP 903847</t>
  </si>
  <si>
    <t>CR 936967</t>
  </si>
  <si>
    <t>CR 891766</t>
  </si>
  <si>
    <t>DA 149222</t>
  </si>
  <si>
    <t>CT 523627</t>
  </si>
  <si>
    <t>BC 696088</t>
  </si>
  <si>
    <t>201+205</t>
  </si>
  <si>
    <t>CK 469926</t>
  </si>
  <si>
    <t>E 67223</t>
  </si>
  <si>
    <t>588</t>
  </si>
  <si>
    <t>DA 286860</t>
  </si>
  <si>
    <t>CM 718832</t>
  </si>
  <si>
    <t>BE 795781</t>
  </si>
  <si>
    <t>BC 771821</t>
  </si>
  <si>
    <t>DA 379450</t>
  </si>
  <si>
    <t>CM 680943</t>
  </si>
  <si>
    <t>CP 903326</t>
  </si>
  <si>
    <t>CM 703452</t>
  </si>
  <si>
    <t>CO 161734</t>
  </si>
  <si>
    <t>CR 809453</t>
  </si>
  <si>
    <t>DK 349764</t>
  </si>
  <si>
    <t>509</t>
  </si>
  <si>
    <t xml:space="preserve"> CM 684410</t>
  </si>
  <si>
    <t>DC 940607</t>
  </si>
  <si>
    <t>DC 925892</t>
  </si>
  <si>
    <t>CO 161722</t>
  </si>
  <si>
    <t>BO 663648</t>
  </si>
  <si>
    <t>CĐ 776214</t>
  </si>
  <si>
    <t>BO 663256</t>
  </si>
  <si>
    <t>DG 242061</t>
  </si>
  <si>
    <t>CA 567982</t>
  </si>
  <si>
    <t>CO 161780</t>
  </si>
  <si>
    <t>CO 161781</t>
  </si>
  <si>
    <t>CT 538613</t>
  </si>
  <si>
    <t>DC 934585</t>
  </si>
  <si>
    <t>BA 601158</t>
  </si>
  <si>
    <t>BE 795906</t>
  </si>
  <si>
    <t>BY 789193</t>
  </si>
  <si>
    <t>DK 349825</t>
  </si>
  <si>
    <t>CR 784444</t>
  </si>
  <si>
    <t>CO 001973</t>
  </si>
  <si>
    <t>DG 264338</t>
  </si>
  <si>
    <t>CM 669479</t>
  </si>
  <si>
    <t>CH 646809</t>
  </si>
  <si>
    <t>CM 669344</t>
  </si>
  <si>
    <t>CR 784356</t>
  </si>
  <si>
    <t>CE 678048</t>
  </si>
  <si>
    <t>CR 936758</t>
  </si>
  <si>
    <t>DA 107177</t>
  </si>
  <si>
    <t>CM 773074</t>
  </si>
  <si>
    <t>CO 198487</t>
  </si>
  <si>
    <t>CM 676200</t>
  </si>
  <si>
    <t>AM 745450</t>
  </si>
  <si>
    <t>CK 469889</t>
  </si>
  <si>
    <t>CH 697701</t>
  </si>
  <si>
    <t>CM773093</t>
  </si>
  <si>
    <t>BA 601490</t>
  </si>
  <si>
    <t>CK 187129</t>
  </si>
  <si>
    <t>CO  26893</t>
  </si>
  <si>
    <t>DI 062271</t>
  </si>
  <si>
    <t>CV 003004</t>
  </si>
  <si>
    <t>CM 676713</t>
  </si>
  <si>
    <t>CM 703739</t>
  </si>
  <si>
    <t>CM 773338</t>
  </si>
  <si>
    <t xml:space="preserve">DK 397702 </t>
  </si>
  <si>
    <t>622</t>
  </si>
  <si>
    <t>DK 397701</t>
  </si>
  <si>
    <t>621</t>
  </si>
  <si>
    <t>CR 809272</t>
  </si>
  <si>
    <t>BO 605147</t>
  </si>
  <si>
    <t>CT 523897</t>
  </si>
  <si>
    <t>CM 669534</t>
  </si>
  <si>
    <t>CO 198980</t>
  </si>
  <si>
    <t>CM 652082</t>
  </si>
  <si>
    <t>CM 680949</t>
  </si>
  <si>
    <t>CM 703003</t>
  </si>
  <si>
    <t>CO 199960</t>
  </si>
  <si>
    <t>78</t>
  </si>
  <si>
    <t>CA 420085</t>
  </si>
  <si>
    <t>26//06/2015</t>
  </si>
  <si>
    <t>BE 795313</t>
  </si>
  <si>
    <t>135+118</t>
  </si>
  <si>
    <t>DG 240372</t>
  </si>
  <si>
    <t>CT 523788</t>
  </si>
  <si>
    <t>BX 442370</t>
  </si>
  <si>
    <t>CM 718831</t>
  </si>
  <si>
    <t>CP 893885</t>
  </si>
  <si>
    <t>CP 893478</t>
  </si>
  <si>
    <t>CĐ 077712</t>
  </si>
  <si>
    <t>B2.7</t>
  </si>
  <si>
    <t>CP 893635</t>
  </si>
  <si>
    <t>22/0/2019</t>
  </si>
  <si>
    <t>CM 718830</t>
  </si>
  <si>
    <t>CM 789646</t>
  </si>
  <si>
    <t>CH 697044</t>
  </si>
  <si>
    <t>2</t>
  </si>
  <si>
    <t>CE 722814</t>
  </si>
  <si>
    <t>BC 755580</t>
  </si>
  <si>
    <t>CH 687707</t>
  </si>
  <si>
    <t>CP 903935</t>
  </si>
  <si>
    <t>CE 731949</t>
  </si>
  <si>
    <t>BE 750921</t>
  </si>
  <si>
    <t>CO 200806</t>
  </si>
  <si>
    <t>CT 485146</t>
  </si>
  <si>
    <t>CO 214114</t>
  </si>
  <si>
    <t>BY 758944</t>
  </si>
  <si>
    <t>CP 820087</t>
  </si>
  <si>
    <t>BK 766307</t>
  </si>
  <si>
    <t>DK 392966</t>
  </si>
  <si>
    <t>CH 697546</t>
  </si>
  <si>
    <t>DC 913963</t>
  </si>
  <si>
    <t>CM 680897</t>
  </si>
  <si>
    <t>CP 893234</t>
  </si>
  <si>
    <t>DC 927616</t>
  </si>
  <si>
    <t>721</t>
  </si>
  <si>
    <t>DC 925835</t>
  </si>
  <si>
    <t>CR 983171</t>
  </si>
  <si>
    <t>DA 120014</t>
  </si>
  <si>
    <t>CK 228435</t>
  </si>
  <si>
    <t>CH646911</t>
  </si>
  <si>
    <t>56</t>
  </si>
  <si>
    <t>CP  903078</t>
  </si>
  <si>
    <t>CR 784531</t>
  </si>
  <si>
    <t>CH 646626</t>
  </si>
  <si>
    <t>BI 172749</t>
  </si>
  <si>
    <t>CT 538380</t>
  </si>
  <si>
    <t>DC 940511</t>
  </si>
  <si>
    <t>651</t>
  </si>
  <si>
    <t>CP 893428</t>
  </si>
  <si>
    <t>CP 878848</t>
  </si>
  <si>
    <t>DG119065</t>
  </si>
  <si>
    <t>DG 119064</t>
  </si>
  <si>
    <t>29//04/2022</t>
  </si>
  <si>
    <t>CR 891944</t>
  </si>
  <si>
    <t>DC 940555</t>
  </si>
  <si>
    <t>DA 286878</t>
  </si>
  <si>
    <t>DC 940796</t>
  </si>
  <si>
    <t>CM 669987</t>
  </si>
  <si>
    <t>CA 420051</t>
  </si>
  <si>
    <t>B3.10</t>
  </si>
  <si>
    <t>CH 669182</t>
  </si>
  <si>
    <t>CT 531879</t>
  </si>
  <si>
    <t>CM 703422</t>
  </si>
  <si>
    <t>DI 823910</t>
  </si>
  <si>
    <t>DG 240320</t>
  </si>
  <si>
    <t>72</t>
  </si>
  <si>
    <t>DK 392928</t>
  </si>
  <si>
    <t>CO 498553</t>
  </si>
  <si>
    <t>CT 538868</t>
  </si>
  <si>
    <t>DG 119690</t>
  </si>
  <si>
    <t>CP 893318</t>
  </si>
  <si>
    <t>CP 893692</t>
  </si>
  <si>
    <t>CM 703330</t>
  </si>
  <si>
    <t>CH 692738</t>
  </si>
  <si>
    <t>DC 913452</t>
  </si>
  <si>
    <t>DA 284341</t>
  </si>
  <si>
    <t>CR 922562</t>
  </si>
  <si>
    <t>CĐ 776883</t>
  </si>
  <si>
    <t>08/08//2016</t>
  </si>
  <si>
    <t>CM 703901</t>
  </si>
  <si>
    <t>CM 703900</t>
  </si>
  <si>
    <t>DG 260388</t>
  </si>
  <si>
    <t>DG 260387</t>
  </si>
  <si>
    <t>CH 697748</t>
  </si>
  <si>
    <t>CH 697749</t>
  </si>
  <si>
    <t>CH 646704</t>
  </si>
  <si>
    <t>DG 260385</t>
  </si>
  <si>
    <t>CT 538950</t>
  </si>
  <si>
    <t>DC 991673</t>
  </si>
  <si>
    <t>DG 244111</t>
  </si>
  <si>
    <t>CM 669265</t>
  </si>
  <si>
    <t>CO 198864</t>
  </si>
  <si>
    <t>BY 789343</t>
  </si>
  <si>
    <t>CO 198863</t>
  </si>
  <si>
    <t>CP 893558</t>
  </si>
  <si>
    <t>DG 264460</t>
  </si>
  <si>
    <t>CO 198295</t>
  </si>
  <si>
    <t>CR 809470</t>
  </si>
  <si>
    <t>DA 284160</t>
  </si>
  <si>
    <t>CD 776739</t>
  </si>
  <si>
    <t>DC 927658</t>
  </si>
  <si>
    <t>CT 523945</t>
  </si>
  <si>
    <t>DI 512076</t>
  </si>
  <si>
    <t>49</t>
  </si>
  <si>
    <t>CM 676719</t>
  </si>
  <si>
    <t>CH 692227</t>
  </si>
  <si>
    <t>DG 242039</t>
  </si>
  <si>
    <t>BI 203921</t>
  </si>
  <si>
    <t>DK 392909</t>
  </si>
  <si>
    <t>789</t>
  </si>
  <si>
    <t>DI 512199</t>
  </si>
  <si>
    <t>DI 512198</t>
  </si>
  <si>
    <t>CH 692706</t>
  </si>
  <si>
    <t>DA 284101</t>
  </si>
  <si>
    <t>CM 669996</t>
  </si>
  <si>
    <t>CT 599237</t>
  </si>
  <si>
    <t>CP 820327</t>
  </si>
  <si>
    <t>CA 508861</t>
  </si>
  <si>
    <t>B2.23</t>
  </si>
  <si>
    <t>CO 160026</t>
  </si>
  <si>
    <t>CĐ 776622</t>
  </si>
  <si>
    <t>CP 912816</t>
  </si>
  <si>
    <t>CH 646692</t>
  </si>
  <si>
    <t>CM 680765</t>
  </si>
  <si>
    <t>DG 240349</t>
  </si>
  <si>
    <t>CP 893241</t>
  </si>
  <si>
    <t>CK 228988</t>
  </si>
  <si>
    <t>CO 160178</t>
  </si>
  <si>
    <t>CH 692046</t>
  </si>
  <si>
    <t>CV 003233</t>
  </si>
  <si>
    <t>CP 878164</t>
  </si>
  <si>
    <t>CO 213018</t>
  </si>
  <si>
    <t>CO 213074</t>
  </si>
  <si>
    <t>DI 062169</t>
  </si>
  <si>
    <t>CP 893431</t>
  </si>
  <si>
    <t>CP 893524</t>
  </si>
  <si>
    <t>CP 893092</t>
  </si>
  <si>
    <t>DC 913855</t>
  </si>
  <si>
    <t>BE 778015</t>
  </si>
  <si>
    <t>51+39</t>
  </si>
  <si>
    <t>CT 523565</t>
  </si>
  <si>
    <t>DC 963570</t>
  </si>
  <si>
    <t>CP 893653</t>
  </si>
  <si>
    <t>CT 485556</t>
  </si>
  <si>
    <t>608</t>
  </si>
  <si>
    <t>CM 652318</t>
  </si>
  <si>
    <t>DG 264201</t>
  </si>
  <si>
    <t>CO 001805</t>
  </si>
  <si>
    <t>CP 893142</t>
  </si>
  <si>
    <t>DG 260359</t>
  </si>
  <si>
    <t>DI 823594</t>
  </si>
  <si>
    <t>DA 379505</t>
  </si>
  <si>
    <t>637</t>
  </si>
  <si>
    <t>CC 714363</t>
  </si>
  <si>
    <t>CV 003432</t>
  </si>
  <si>
    <t>CM 669397</t>
  </si>
  <si>
    <t>CM 669275</t>
  </si>
  <si>
    <t>DC 940725</t>
  </si>
  <si>
    <t>CR 922636</t>
  </si>
  <si>
    <t>BO 663008</t>
  </si>
  <si>
    <t>BO 663035</t>
  </si>
  <si>
    <t>DC 963586</t>
  </si>
  <si>
    <t>CO 198697</t>
  </si>
  <si>
    <t>CT 599497</t>
  </si>
  <si>
    <t>DK 392940</t>
  </si>
  <si>
    <t>BA 601805</t>
  </si>
  <si>
    <t>CT 523039</t>
  </si>
  <si>
    <t>CH 692163</t>
  </si>
  <si>
    <t>CR 983040</t>
  </si>
  <si>
    <t>DA 286731</t>
  </si>
  <si>
    <t>BC 702804</t>
  </si>
  <si>
    <t>CH 635990</t>
  </si>
  <si>
    <t>CP 878459</t>
  </si>
  <si>
    <t>DG 260553</t>
  </si>
  <si>
    <t>DA 272178</t>
  </si>
  <si>
    <t>CH 697641</t>
  </si>
  <si>
    <t>CM 703117</t>
  </si>
  <si>
    <t>1501-Khu Đô thị ven sông Hòa Quý - Đồng Nò</t>
  </si>
  <si>
    <t>1501100-Đường 7,5m</t>
  </si>
  <si>
    <t>1501101-Đường 10,5m</t>
  </si>
  <si>
    <t>1499-Khu tái định cư Bá Tùng mở rộng (2A-2B-3-3A)</t>
  </si>
  <si>
    <t>1499101-Đường 5,5m</t>
  </si>
  <si>
    <t>1254-Mai Đăng Chơn</t>
  </si>
  <si>
    <t>1254101-Đoạn từ Trường THCS Nguyễn Bỉnh Khiêm đến Nam Kỳ Khởi Nghĩa</t>
  </si>
  <si>
    <t>1464-Vân Đài Nữ Sĩ</t>
  </si>
  <si>
    <t>1464100-Từ đầu đến cuối</t>
  </si>
  <si>
    <t>1254102-Đoạn từ Nam Kỳ Khởi Nghĩa đến giáp Quảng Nam</t>
  </si>
  <si>
    <t>1177-Hòa Bình 4</t>
  </si>
  <si>
    <t>1177100-Từ đầu đến cuối</t>
  </si>
  <si>
    <t>1079-Bình Kỳ (từ Mai Đăng Chơn đến cầu Quốc)</t>
  </si>
  <si>
    <t>1079100-Từ đầu đến cuối</t>
  </si>
  <si>
    <t>1503-Khu TĐC Bình Kỳ</t>
  </si>
  <si>
    <t>1503101-Đường 5,5m</t>
  </si>
  <si>
    <t>1249-Lưu Quang Vũ (đường Cai Lanh cũ)</t>
  </si>
  <si>
    <t>1249100-Từ đầu đến cuối</t>
  </si>
  <si>
    <t>1500-Khu Đô thị Hòa Quý</t>
  </si>
  <si>
    <t>1500101-Đường 5,5m</t>
  </si>
  <si>
    <t>1499102-Đường 7,5m</t>
  </si>
  <si>
    <t>1068-Bá Giáng 6</t>
  </si>
  <si>
    <t>1068100-Từ đầu đến cuối</t>
  </si>
  <si>
    <t>1526-Lê Trí Viễn</t>
  </si>
  <si>
    <t>1526100-Từ đầu đến cuối</t>
  </si>
  <si>
    <t>1358-Phạm Đức Nam</t>
  </si>
  <si>
    <t>1358100-Từ đầu đến cuối</t>
  </si>
  <si>
    <t>1499103-Đường 10,5m</t>
  </si>
  <si>
    <t>1500102-Đường 7,5m</t>
  </si>
  <si>
    <t>1434-Trần Đại Nghĩa</t>
  </si>
  <si>
    <t>1434101-Đoạn còn lại</t>
  </si>
  <si>
    <t>1140-Đặng Văn Bá</t>
  </si>
  <si>
    <t>1140100-Từ đầu đến cuối</t>
  </si>
  <si>
    <t>1133-Đại An 2</t>
  </si>
  <si>
    <t>1133100-Từ đầu đến cuối</t>
  </si>
  <si>
    <t>1502-Khu TĐC phía Bắc đường vành đai phía Nam</t>
  </si>
  <si>
    <t>1502101-Đường 7,5m</t>
  </si>
  <si>
    <t>1132-Đại An 1</t>
  </si>
  <si>
    <t>1132100-Từ đầu đến cuối</t>
  </si>
  <si>
    <t>1411-Thái Văn A</t>
  </si>
  <si>
    <t>1411100-Từ đầu đến cuối</t>
  </si>
  <si>
    <t>1498-Khu tái định cư Bá Tùng</t>
  </si>
  <si>
    <t>1498101-Đường 7,5m</t>
  </si>
  <si>
    <t>1083-Cao Hồng Lãnh</t>
  </si>
  <si>
    <t>1083100-Từ đầu đến cuối</t>
  </si>
  <si>
    <t>1208-Khái Tây 1</t>
  </si>
  <si>
    <t>1208100-Từ đầu đến cuối</t>
  </si>
  <si>
    <t>1309-Nam Kỳ Khởi Nghĩa</t>
  </si>
  <si>
    <t>1309100-Đoạn từ đường An Nông đến cầu Hòa Phước</t>
  </si>
  <si>
    <t>1450-Trung Hòa 1</t>
  </si>
  <si>
    <t>1450100-Từ đầu đến cuối</t>
  </si>
  <si>
    <t>1502100-Đường 5,5m</t>
  </si>
  <si>
    <t>1209-Khái Tây 2</t>
  </si>
  <si>
    <t>1209100-Từ đầu đến cuối</t>
  </si>
  <si>
    <t>1176-Hòa Bình 3</t>
  </si>
  <si>
    <t>1176100-Từ đầu đến cuối</t>
  </si>
  <si>
    <t>1066-Bá Giáng 4</t>
  </si>
  <si>
    <t>1066100-Từ đầu đến cuối</t>
  </si>
  <si>
    <t>1503102-Đường 7,5m</t>
  </si>
  <si>
    <t>1175-Hòa Bình 2</t>
  </si>
  <si>
    <t>1175100-Từ đầu đến cuối</t>
  </si>
  <si>
    <t>1453-Trung Hòa 4</t>
  </si>
  <si>
    <t>1453100-Từ đầu đến cuối</t>
  </si>
  <si>
    <t>1254100-Đoạn từ Trần Đại Nghĩa đến Trường THCS Nguyễn Bỉnh Khiêm</t>
  </si>
  <si>
    <t>1063-Bá Giáng 1</t>
  </si>
  <si>
    <t>1063100-Từ đầu đến cuối</t>
  </si>
  <si>
    <t>1207-Khái Đông 4</t>
  </si>
  <si>
    <t>1207100-Từ đầu đến cuối</t>
  </si>
  <si>
    <t>1065-Bá Giáng 3</t>
  </si>
  <si>
    <t>1065100-Từ đầu đến cuối</t>
  </si>
  <si>
    <t>VT100-Vị trí 1</t>
  </si>
  <si>
    <t>VT400-Vị trí 4</t>
  </si>
  <si>
    <t>VT200-Vị trí 2</t>
  </si>
  <si>
    <t>VT300-Vị trí 3</t>
  </si>
  <si>
    <t>VT500-Vị trí 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</si>
</sst>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_(* #,##0_);_(* \(#,##0\);_(* &quot;-&quot;??_);_(@_)"/>
    <numFmt numFmtId="165" formatCode="_(* #,##0.0000_);_(* \(#,##0.0000\);_(* &quot;-&quot;??_);_(@_)"/>
    <numFmt numFmtId="166" formatCode="_(* #,##0.0000_);_(* \(#,##0.0000\);_(* &quot;-&quot;????_);_(@_)"/>
    <numFmt numFmtId="167" formatCode="yyyy/mm/dd;@"/>
    <numFmt numFmtId="168" formatCode="mm/yyyy"/>
  </numFmts>
  <fonts count="32" x14ac:knownFonts="1">
    <font>
      <sz val="11"/>
      <color theme="1"/>
      <name val="Calibri"/>
      <family val="2"/>
      <scheme val="minor"/>
    </font>
    <font>
      <b/>
      <sz val="11"/>
      <color theme="1"/>
      <name val="Times New Roman"/>
      <family val="1"/>
    </font>
    <font>
      <b/>
      <sz val="10"/>
      <color theme="1"/>
      <name val="Times New Roman"/>
      <family val="1"/>
    </font>
    <font>
      <b/>
      <sz val="11"/>
      <color theme="1"/>
      <name val="Cambria"/>
      <family val="1"/>
      <charset val="163"/>
      <scheme val="major"/>
    </font>
    <font>
      <sz val="12"/>
      <color theme="1"/>
      <name val="Cambria"/>
      <family val="1"/>
      <charset val="163"/>
      <scheme val="major"/>
    </font>
    <font>
      <b/>
      <sz val="16"/>
      <color theme="1"/>
      <name val="Cambria"/>
      <family val="1"/>
      <charset val="163"/>
      <scheme val="major"/>
    </font>
    <font>
      <b/>
      <sz val="13"/>
      <color theme="1"/>
      <name val="Times New Roman"/>
      <family val="1"/>
    </font>
    <font>
      <b/>
      <sz val="11"/>
      <color theme="1"/>
      <name val="Times New Roman"/>
      <family val="1"/>
      <charset val="163"/>
    </font>
    <font>
      <i/>
      <sz val="13"/>
      <color theme="1"/>
      <name val="Cambria"/>
      <family val="1"/>
      <charset val="163"/>
      <scheme val="major"/>
    </font>
    <font>
      <b/>
      <i/>
      <sz val="13"/>
      <color theme="1"/>
      <name val="Cambria"/>
      <family val="1"/>
      <charset val="163"/>
      <scheme val="major"/>
    </font>
    <font>
      <sz val="11"/>
      <color theme="1"/>
      <name val="Times New Roman"/>
      <family val="1"/>
      <charset val="163"/>
    </font>
    <font>
      <sz val="10"/>
      <color rgb="FFFF0000"/>
      <name val="Times New Roman"/>
      <family val="1"/>
    </font>
    <font>
      <sz val="10"/>
      <name val="Arial"/>
      <family val="2"/>
    </font>
    <font>
      <sz val="10"/>
      <name val="Arial"/>
      <family val="2"/>
    </font>
    <font>
      <sz val="11"/>
      <color rgb="FFFF0000"/>
      <name val="Calibri"/>
      <family val="2"/>
      <scheme val="minor"/>
    </font>
    <font>
      <b/>
      <sz val="12"/>
      <name val="Times New Roman"/>
      <family val="1"/>
    </font>
    <font>
      <sz val="12"/>
      <color indexed="8"/>
      <name val="Times New Roman"/>
      <family val="1"/>
    </font>
    <font>
      <sz val="12"/>
      <color theme="1"/>
      <name val="Times New Roman"/>
      <family val="1"/>
    </font>
    <font>
      <b/>
      <sz val="10"/>
      <color rgb="FFFF0000"/>
      <name val="Times New Roman"/>
      <family val="1"/>
    </font>
    <font>
      <b/>
      <sz val="12"/>
      <color theme="1"/>
      <name val="Times New Roman"/>
      <family val="1"/>
    </font>
    <font>
      <sz val="10"/>
      <name val="Times New Roman"/>
      <family val="1"/>
    </font>
    <font>
      <sz val="11"/>
      <name val="Calibri"/>
      <family val="2"/>
      <scheme val="minor"/>
    </font>
    <font>
      <b/>
      <sz val="10"/>
      <name val="Times New Roman"/>
      <family val="1"/>
    </font>
    <font>
      <sz val="10"/>
      <name val="Arial"/>
      <family val="2"/>
      <charset val="163"/>
    </font>
    <font>
      <sz val="11"/>
      <color theme="1"/>
      <name val="Calibri"/>
      <family val="2"/>
      <scheme val="minor"/>
    </font>
    <font>
      <sz val="10"/>
      <color theme="1"/>
      <name val="Arial"/>
      <family val="2"/>
    </font>
    <font>
      <b/>
      <sz val="10"/>
      <color theme="1"/>
      <name val="Arial"/>
      <family val="2"/>
    </font>
    <font>
      <sz val="10"/>
      <color rgb="FFFF0000"/>
      <name val="Times New Roman"/>
      <family val="1"/>
      <charset val="163"/>
    </font>
    <font>
      <sz val="10"/>
      <color theme="1"/>
      <name val="Times New Roman"/>
      <family val="1"/>
    </font>
    <font>
      <sz val="11"/>
      <name val="Times New Roman"/>
      <family val="1"/>
    </font>
    <font>
      <sz val="8"/>
      <name val="Calibri"/>
      <family val="2"/>
      <scheme val="minor"/>
    </font>
    <font>
      <sz val="11"/>
      <color theme="1"/>
      <name val="Times New Roman"/>
      <family val="1"/>
    </font>
  </fonts>
  <fills count="21">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3" tint="0.79998168889431442"/>
        <bgColor indexed="64"/>
      </patternFill>
    </fill>
    <fill>
      <patternFill patternType="solid">
        <fgColor theme="6" tint="0.59999389629810485"/>
        <bgColor indexed="64"/>
      </patternFill>
    </fill>
    <fill>
      <patternFill patternType="solid">
        <fgColor rgb="FFFFFF00"/>
        <bgColor indexed="64"/>
      </patternFill>
    </fill>
    <fill>
      <patternFill patternType="solid">
        <fgColor indexed="22"/>
        <bgColor indexed="64"/>
      </patternFill>
    </fill>
    <fill>
      <patternFill patternType="solid">
        <fgColor theme="7" tint="0.39997558519241921"/>
        <bgColor indexed="64"/>
      </patternFill>
    </fill>
    <fill>
      <patternFill patternType="solid">
        <fgColor indexed="50"/>
        <bgColor indexed="64"/>
      </patternFill>
    </fill>
    <fill>
      <patternFill patternType="solid">
        <fgColor rgb="FF92D050"/>
        <bgColor indexed="64"/>
      </patternFill>
    </fill>
    <fill>
      <patternFill patternType="solid">
        <fgColor theme="8" tint="0.79998168889431442"/>
        <bgColor theme="6" tint="0.79998168889431442"/>
      </patternFill>
    </fill>
    <fill>
      <patternFill patternType="solid">
        <fgColor theme="8" tint="0.79998168889431442"/>
        <bgColor indexed="64"/>
      </patternFill>
    </fill>
    <fill>
      <patternFill patternType="solid">
        <fgColor theme="0" tint="-0.14999847407452621"/>
        <bgColor indexed="64"/>
      </patternFill>
    </fill>
    <fill>
      <patternFill patternType="solid">
        <fgColor theme="2"/>
        <bgColor indexed="64"/>
      </patternFill>
    </fill>
    <fill>
      <patternFill patternType="solid">
        <fgColor theme="6" tint="0.79998168889431442"/>
        <bgColor indexed="64"/>
      </patternFill>
    </fill>
    <fill>
      <patternFill patternType="solid">
        <fgColor theme="6" tint="0.79998168889431442"/>
        <bgColor theme="6" tint="0.79998168889431442"/>
      </patternFill>
    </fill>
    <fill>
      <patternFill patternType="solid">
        <fgColor theme="8" tint="0.59999389629810485"/>
        <bgColor indexed="64"/>
      </patternFill>
    </fill>
    <fill>
      <patternFill patternType="solid">
        <fgColor theme="8" tint="0.59999389629810485"/>
        <bgColor theme="6" tint="0.79998168889431442"/>
      </patternFill>
    </fill>
    <fill>
      <patternFill patternType="solid">
        <fgColor theme="5" tint="0.79998168889431442"/>
        <bgColor indexed="64"/>
      </patternFill>
    </fill>
    <fill>
      <patternFill patternType="solid">
        <fgColor theme="5" tint="0.79998168889431442"/>
        <bgColor theme="6" tint="0.79998168889431442"/>
      </patternFill>
    </fill>
  </fills>
  <borders count="1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auto="1"/>
      </left>
      <right style="thin">
        <color auto="1"/>
      </right>
      <top style="thin">
        <color auto="1"/>
      </top>
      <bottom style="thin">
        <color auto="1"/>
      </bottom>
      <diagonal/>
    </border>
    <border>
      <left style="hair">
        <color indexed="64"/>
      </left>
      <right style="hair">
        <color indexed="64"/>
      </right>
      <top style="hair">
        <color indexed="64"/>
      </top>
      <bottom style="hair">
        <color indexed="64"/>
      </bottom>
      <diagonal/>
    </border>
  </borders>
  <cellStyleXfs count="7">
    <xf numFmtId="0" fontId="0" fillId="0" borderId="0"/>
    <xf numFmtId="0" fontId="12" fillId="0" borderId="0"/>
    <xf numFmtId="0" fontId="13" fillId="0" borderId="0"/>
    <xf numFmtId="0" fontId="23" fillId="0" borderId="0"/>
    <xf numFmtId="0" fontId="23" fillId="0" borderId="0"/>
    <xf numFmtId="43" fontId="24" fillId="0" borderId="0" applyFont="0" applyFill="0" applyBorder="0" applyAlignment="0" applyProtection="0"/>
    <xf numFmtId="0" fontId="12" fillId="0" borderId="0"/>
  </cellStyleXfs>
  <cellXfs count="234">
    <xf numFmtId="0" fontId="0" fillId="0" borderId="0" xfId="0"/>
    <xf numFmtId="0" fontId="12" fillId="0" borderId="0" xfId="1" applyAlignment="1">
      <alignment vertical="top"/>
    </xf>
    <xf numFmtId="0" fontId="0" fillId="3" borderId="0" xfId="0" applyFill="1"/>
    <xf numFmtId="0" fontId="17" fillId="3" borderId="0" xfId="0" applyFont="1" applyFill="1"/>
    <xf numFmtId="0" fontId="17" fillId="3" borderId="0" xfId="0" quotePrefix="1" applyFont="1" applyFill="1"/>
    <xf numFmtId="0" fontId="12" fillId="7" borderId="1" xfId="1" applyFill="1" applyBorder="1" applyAlignment="1">
      <alignment vertical="top" wrapText="1"/>
    </xf>
    <xf numFmtId="0" fontId="23" fillId="0" borderId="0" xfId="3" applyAlignment="1">
      <alignment vertical="top"/>
    </xf>
    <xf numFmtId="0" fontId="12" fillId="0" borderId="0" xfId="1" applyAlignment="1">
      <alignment vertical="top" wrapText="1"/>
    </xf>
    <xf numFmtId="164" fontId="23" fillId="0" borderId="0" xfId="5" applyNumberFormat="1" applyFont="1" applyFill="1" applyAlignment="1">
      <alignment horizontal="right" vertical="top"/>
    </xf>
    <xf numFmtId="164" fontId="12" fillId="0" borderId="0" xfId="5" applyNumberFormat="1" applyFont="1" applyFill="1" applyAlignment="1">
      <alignment vertical="top"/>
    </xf>
    <xf numFmtId="0" fontId="25" fillId="7" borderId="1" xfId="0" applyFont="1" applyFill="1" applyBorder="1" applyAlignment="1">
      <alignment vertical="top"/>
    </xf>
    <xf numFmtId="0" fontId="25" fillId="0" borderId="0" xfId="0" applyFont="1" applyAlignment="1">
      <alignment vertical="top"/>
    </xf>
    <xf numFmtId="2" fontId="25" fillId="0" borderId="0" xfId="0" applyNumberFormat="1" applyFont="1" applyAlignment="1">
      <alignment horizontal="right" vertical="top"/>
    </xf>
    <xf numFmtId="0" fontId="12" fillId="7" borderId="1" xfId="1" applyFill="1" applyBorder="1" applyAlignment="1">
      <alignment vertical="top"/>
    </xf>
    <xf numFmtId="164" fontId="25" fillId="0" borderId="0" xfId="5" applyNumberFormat="1" applyFont="1" applyAlignment="1">
      <alignment horizontal="right" vertical="top"/>
    </xf>
    <xf numFmtId="0" fontId="26" fillId="7" borderId="9" xfId="0" applyFont="1" applyFill="1" applyBorder="1" applyAlignment="1">
      <alignment horizontal="center" vertical="top"/>
    </xf>
    <xf numFmtId="0" fontId="12" fillId="0" borderId="0" xfId="1" applyAlignment="1">
      <alignment horizontal="center" vertical="top"/>
    </xf>
    <xf numFmtId="0" fontId="25" fillId="7" borderId="9" xfId="0" applyFont="1" applyFill="1" applyBorder="1" applyAlignment="1">
      <alignment vertical="top"/>
    </xf>
    <xf numFmtId="0" fontId="25" fillId="0" borderId="0" xfId="0" applyFont="1" applyAlignment="1">
      <alignment wrapText="1"/>
    </xf>
    <xf numFmtId="0" fontId="26" fillId="13" borderId="9" xfId="0" applyFont="1" applyFill="1" applyBorder="1" applyAlignment="1">
      <alignment horizontal="center" vertical="center" wrapText="1"/>
    </xf>
    <xf numFmtId="0" fontId="25" fillId="0" borderId="0" xfId="0" applyFont="1" applyAlignment="1">
      <alignment horizontal="left" wrapText="1"/>
    </xf>
    <xf numFmtId="0" fontId="26" fillId="13" borderId="9" xfId="0" applyFont="1" applyFill="1" applyBorder="1" applyAlignment="1">
      <alignment horizontal="center" wrapText="1"/>
    </xf>
    <xf numFmtId="0" fontId="26" fillId="13" borderId="9" xfId="0" applyFont="1" applyFill="1" applyBorder="1" applyAlignment="1">
      <alignment horizontal="left" wrapText="1"/>
    </xf>
    <xf numFmtId="0" fontId="25" fillId="0" borderId="0" xfId="0" applyFont="1"/>
    <xf numFmtId="0" fontId="26" fillId="13" borderId="8" xfId="0" applyFont="1" applyFill="1" applyBorder="1"/>
    <xf numFmtId="0" fontId="26" fillId="13" borderId="9" xfId="0" applyFont="1" applyFill="1" applyBorder="1"/>
    <xf numFmtId="0" fontId="12" fillId="7" borderId="1" xfId="4" applyFont="1" applyFill="1" applyBorder="1" applyAlignment="1">
      <alignment vertical="top" wrapText="1"/>
    </xf>
    <xf numFmtId="0" fontId="12" fillId="0" borderId="0" xfId="4" applyFont="1" applyAlignment="1">
      <alignment vertical="top" wrapText="1"/>
    </xf>
    <xf numFmtId="0" fontId="25" fillId="0" borderId="0" xfId="0" applyFont="1" applyAlignment="1">
      <alignment vertical="top" wrapText="1"/>
    </xf>
    <xf numFmtId="0" fontId="25" fillId="0" borderId="0" xfId="0" applyFont="1" applyAlignment="1">
      <alignment horizontal="center" wrapText="1"/>
    </xf>
    <xf numFmtId="0" fontId="23" fillId="7" borderId="1" xfId="3" applyFill="1" applyBorder="1" applyAlignment="1">
      <alignment horizontal="center" vertical="center" wrapText="1"/>
    </xf>
    <xf numFmtId="0" fontId="3" fillId="3" borderId="0" xfId="0" applyFont="1" applyFill="1" applyAlignment="1">
      <alignment vertical="top" wrapText="1"/>
    </xf>
    <xf numFmtId="0" fontId="4" fillId="3" borderId="0" xfId="0" applyFont="1" applyFill="1" applyAlignment="1">
      <alignment vertical="top" wrapText="1"/>
    </xf>
    <xf numFmtId="0" fontId="9" fillId="3" borderId="0" xfId="0" applyFont="1" applyFill="1" applyAlignment="1">
      <alignment vertical="top" wrapText="1"/>
    </xf>
    <xf numFmtId="0" fontId="0" fillId="3" borderId="0" xfId="0" applyFill="1" applyAlignment="1">
      <alignment wrapText="1"/>
    </xf>
    <xf numFmtId="0" fontId="3" fillId="0" borderId="0" xfId="0" applyFont="1" applyAlignment="1">
      <alignment vertical="top" wrapText="1"/>
    </xf>
    <xf numFmtId="0" fontId="2" fillId="6" borderId="11" xfId="0" applyFont="1" applyFill="1" applyBorder="1" applyAlignment="1">
      <alignment horizontal="center" vertical="center" wrapText="1"/>
    </xf>
    <xf numFmtId="0" fontId="11" fillId="11" borderId="11" xfId="0" applyFont="1" applyFill="1" applyBorder="1" applyAlignment="1">
      <alignment horizontal="center" vertical="center" wrapText="1"/>
    </xf>
    <xf numFmtId="0" fontId="11" fillId="11" borderId="11" xfId="0" applyFont="1" applyFill="1" applyBorder="1" applyAlignment="1">
      <alignment horizontal="left" vertical="center" wrapText="1"/>
    </xf>
    <xf numFmtId="0" fontId="20" fillId="11" borderId="11" xfId="0" applyFont="1" applyFill="1" applyBorder="1" applyAlignment="1">
      <alignment horizontal="center" vertical="center" wrapText="1"/>
    </xf>
    <xf numFmtId="0" fontId="20" fillId="11" borderId="11" xfId="0" applyFont="1" applyFill="1" applyBorder="1" applyAlignment="1">
      <alignment horizontal="left" vertical="center" wrapText="1"/>
    </xf>
    <xf numFmtId="0" fontId="22" fillId="2" borderId="11" xfId="0" applyFont="1" applyFill="1" applyBorder="1" applyAlignment="1">
      <alignment horizontal="center" vertical="center" wrapText="1"/>
    </xf>
    <xf numFmtId="0" fontId="20" fillId="11" borderId="11" xfId="0" quotePrefix="1" applyFont="1" applyFill="1" applyBorder="1" applyAlignment="1">
      <alignment horizontal="center" vertical="center" wrapText="1"/>
    </xf>
    <xf numFmtId="0" fontId="11" fillId="11" borderId="11" xfId="0" quotePrefix="1" applyFont="1" applyFill="1" applyBorder="1" applyAlignment="1">
      <alignment horizontal="left" vertical="center" wrapText="1"/>
    </xf>
    <xf numFmtId="0" fontId="27" fillId="11" borderId="11" xfId="0" applyFont="1" applyFill="1" applyBorder="1" applyAlignment="1">
      <alignment horizontal="center" vertical="center" wrapText="1"/>
    </xf>
    <xf numFmtId="0" fontId="11" fillId="0" borderId="11" xfId="0" applyFont="1" applyBorder="1" applyAlignment="1">
      <alignment horizontal="center" vertical="center" wrapText="1"/>
    </xf>
    <xf numFmtId="49" fontId="16" fillId="14" borderId="11" xfId="0" applyNumberFormat="1" applyFont="1" applyFill="1" applyBorder="1" applyAlignment="1">
      <alignment horizontal="center" vertical="center" wrapText="1"/>
    </xf>
    <xf numFmtId="165" fontId="20" fillId="11" borderId="11" xfId="0" applyNumberFormat="1" applyFont="1" applyFill="1" applyBorder="1" applyAlignment="1">
      <alignment horizontal="center" vertical="center" wrapText="1"/>
    </xf>
    <xf numFmtId="165" fontId="11" fillId="11" borderId="11" xfId="0" applyNumberFormat="1" applyFont="1" applyFill="1" applyBorder="1" applyAlignment="1">
      <alignment horizontal="center" vertical="center" wrapText="1"/>
    </xf>
    <xf numFmtId="165" fontId="2" fillId="2" borderId="11" xfId="0" applyNumberFormat="1" applyFont="1" applyFill="1" applyBorder="1" applyAlignment="1">
      <alignment horizontal="center" vertical="center" wrapText="1"/>
    </xf>
    <xf numFmtId="165" fontId="27" fillId="11" borderId="11" xfId="0" applyNumberFormat="1" applyFont="1" applyFill="1" applyBorder="1" applyAlignment="1">
      <alignment horizontal="center" vertical="center" wrapText="1"/>
    </xf>
    <xf numFmtId="165" fontId="20" fillId="11" borderId="11" xfId="0" quotePrefix="1" applyNumberFormat="1" applyFont="1" applyFill="1" applyBorder="1" applyAlignment="1">
      <alignment horizontal="center" vertical="center" wrapText="1"/>
    </xf>
    <xf numFmtId="1" fontId="16" fillId="14" borderId="11" xfId="0" applyNumberFormat="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14" borderId="9" xfId="0" quotePrefix="1" applyFont="1" applyFill="1" applyBorder="1" applyAlignment="1">
      <alignment horizontal="center" vertical="center" wrapText="1"/>
    </xf>
    <xf numFmtId="0" fontId="15" fillId="10" borderId="11" xfId="0" applyFont="1" applyFill="1" applyBorder="1" applyAlignment="1">
      <alignment horizontal="center" vertical="center"/>
    </xf>
    <xf numFmtId="0" fontId="2" fillId="8" borderId="11" xfId="0" applyFont="1" applyFill="1" applyBorder="1" applyAlignment="1">
      <alignment horizontal="center" vertical="center" wrapText="1"/>
    </xf>
    <xf numFmtId="0" fontId="4" fillId="3" borderId="0" xfId="0" applyFont="1" applyFill="1" applyAlignment="1">
      <alignment vertical="top"/>
    </xf>
    <xf numFmtId="0" fontId="11" fillId="11" borderId="2" xfId="0" applyFont="1" applyFill="1" applyBorder="1" applyAlignment="1">
      <alignment horizontal="center" vertical="center" wrapText="1"/>
    </xf>
    <xf numFmtId="1" fontId="18" fillId="11" borderId="2" xfId="0" quotePrefix="1" applyNumberFormat="1" applyFont="1" applyFill="1" applyBorder="1" applyAlignment="1">
      <alignment horizontal="left" vertical="center" wrapText="1"/>
    </xf>
    <xf numFmtId="0" fontId="14" fillId="12" borderId="0" xfId="0" applyFont="1" applyFill="1"/>
    <xf numFmtId="0" fontId="18" fillId="11" borderId="2" xfId="0" applyFont="1" applyFill="1" applyBorder="1" applyAlignment="1">
      <alignment horizontal="center" vertical="center" wrapText="1"/>
    </xf>
    <xf numFmtId="0" fontId="20" fillId="11" borderId="2" xfId="0" applyFont="1" applyFill="1" applyBorder="1" applyAlignment="1">
      <alignment horizontal="center" vertical="center" wrapText="1"/>
    </xf>
    <xf numFmtId="1" fontId="22" fillId="11" borderId="2" xfId="0" quotePrefix="1" applyNumberFormat="1" applyFont="1" applyFill="1" applyBorder="1" applyAlignment="1">
      <alignment horizontal="left" vertical="center" wrapText="1"/>
    </xf>
    <xf numFmtId="0" fontId="20" fillId="11" borderId="2" xfId="0" quotePrefix="1" applyFont="1" applyFill="1" applyBorder="1" applyAlignment="1">
      <alignment horizontal="left" vertical="center" wrapText="1"/>
    </xf>
    <xf numFmtId="0" fontId="21" fillId="12" borderId="0" xfId="0" applyFont="1" applyFill="1"/>
    <xf numFmtId="0" fontId="2" fillId="2" borderId="8"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1" fillId="2" borderId="4" xfId="0" applyFont="1" applyFill="1" applyBorder="1" applyAlignment="1">
      <alignment horizontal="center" vertical="center"/>
    </xf>
    <xf numFmtId="0" fontId="21" fillId="0" borderId="0" xfId="0" applyFont="1"/>
    <xf numFmtId="0" fontId="14" fillId="0" borderId="0" xfId="0" applyFont="1"/>
    <xf numFmtId="1" fontId="2" fillId="14" borderId="2" xfId="0" quotePrefix="1" applyNumberFormat="1" applyFont="1" applyFill="1" applyBorder="1" applyAlignment="1">
      <alignment horizontal="center" vertical="center"/>
    </xf>
    <xf numFmtId="0" fontId="1" fillId="0" borderId="0" xfId="0" applyFont="1" applyAlignment="1">
      <alignment vertical="center"/>
    </xf>
    <xf numFmtId="0" fontId="2" fillId="14" borderId="0" xfId="0" applyFont="1" applyFill="1" applyAlignment="1">
      <alignment horizontal="center" vertical="center"/>
    </xf>
    <xf numFmtId="0" fontId="15" fillId="10" borderId="8" xfId="0" applyFont="1" applyFill="1" applyBorder="1" applyAlignment="1">
      <alignment horizontal="center" vertical="center"/>
    </xf>
    <xf numFmtId="1" fontId="21" fillId="12" borderId="0" xfId="0" applyNumberFormat="1" applyFont="1" applyFill="1"/>
    <xf numFmtId="1" fontId="14" fillId="12" borderId="0" xfId="0" applyNumberFormat="1" applyFont="1" applyFill="1"/>
    <xf numFmtId="0" fontId="14" fillId="0" borderId="0" xfId="0" quotePrefix="1" applyFont="1" applyAlignment="1">
      <alignment vertical="top" wrapText="1"/>
    </xf>
    <xf numFmtId="0" fontId="0" fillId="0" borderId="0" xfId="0" applyAlignment="1">
      <alignment horizontal="left"/>
    </xf>
    <xf numFmtId="49" fontId="25" fillId="0" borderId="0" xfId="0" applyNumberFormat="1" applyFont="1" applyAlignment="1">
      <alignment vertical="top"/>
    </xf>
    <xf numFmtId="49" fontId="23" fillId="0" borderId="0" xfId="3" applyNumberFormat="1" applyAlignment="1">
      <alignment vertical="top"/>
    </xf>
    <xf numFmtId="49" fontId="12" fillId="0" borderId="0" xfId="4" applyNumberFormat="1" applyFont="1" applyAlignment="1">
      <alignment vertical="top" wrapText="1"/>
    </xf>
    <xf numFmtId="49" fontId="12" fillId="0" borderId="0" xfId="4" applyNumberFormat="1" applyFont="1" applyAlignment="1">
      <alignment horizontal="right" vertical="top" wrapText="1"/>
    </xf>
    <xf numFmtId="0" fontId="25" fillId="0" borderId="0" xfId="0" applyFont="1" applyAlignment="1">
      <alignment horizontal="center" vertical="top" wrapText="1"/>
    </xf>
    <xf numFmtId="0" fontId="25" fillId="0" borderId="0" xfId="0" applyFont="1" applyAlignment="1">
      <alignment horizontal="center" vertical="center" wrapText="1"/>
    </xf>
    <xf numFmtId="1" fontId="0" fillId="3" borderId="11" xfId="5" applyNumberFormat="1" applyFont="1" applyFill="1" applyBorder="1" applyAlignment="1">
      <alignment horizontal="center"/>
    </xf>
    <xf numFmtId="0" fontId="0" fillId="3" borderId="11" xfId="0" applyFill="1" applyBorder="1"/>
    <xf numFmtId="0" fontId="0" fillId="3" borderId="11" xfId="0" applyFill="1" applyBorder="1" applyAlignment="1">
      <alignment horizontal="center"/>
    </xf>
    <xf numFmtId="49" fontId="0" fillId="3" borderId="11" xfId="0" applyNumberFormat="1" applyFill="1" applyBorder="1"/>
    <xf numFmtId="0" fontId="14" fillId="3" borderId="11" xfId="0" applyFont="1" applyFill="1" applyBorder="1"/>
    <xf numFmtId="49" fontId="29" fillId="0" borderId="11" xfId="0" applyNumberFormat="1" applyFont="1" applyBorder="1" applyAlignment="1">
      <alignment vertical="center"/>
    </xf>
    <xf numFmtId="165" fontId="0" fillId="3" borderId="11" xfId="0" applyNumberFormat="1" applyFill="1" applyBorder="1"/>
    <xf numFmtId="166" fontId="0" fillId="3" borderId="11" xfId="0" applyNumberFormat="1" applyFill="1" applyBorder="1"/>
    <xf numFmtId="165" fontId="0" fillId="3" borderId="11" xfId="5" applyNumberFormat="1" applyFont="1" applyFill="1" applyBorder="1" applyAlignment="1"/>
    <xf numFmtId="43" fontId="0" fillId="3" borderId="11" xfId="5" applyFont="1" applyFill="1" applyBorder="1" applyAlignment="1"/>
    <xf numFmtId="2" fontId="0" fillId="3" borderId="11" xfId="5" applyNumberFormat="1" applyFont="1" applyFill="1" applyBorder="1" applyAlignment="1"/>
    <xf numFmtId="49" fontId="0" fillId="3" borderId="11" xfId="0" quotePrefix="1" applyNumberFormat="1" applyFill="1" applyBorder="1"/>
    <xf numFmtId="1" fontId="0" fillId="3" borderId="11" xfId="0" applyNumberFormat="1" applyFill="1" applyBorder="1"/>
    <xf numFmtId="1" fontId="0" fillId="3" borderId="11" xfId="5" applyNumberFormat="1" applyFont="1" applyFill="1" applyBorder="1" applyAlignment="1"/>
    <xf numFmtId="167" fontId="25" fillId="0" borderId="0" xfId="0" applyNumberFormat="1" applyFont="1" applyAlignment="1">
      <alignment horizontal="right" vertical="top"/>
    </xf>
    <xf numFmtId="167" fontId="25" fillId="0" borderId="0" xfId="0" applyNumberFormat="1" applyFont="1" applyAlignment="1">
      <alignment vertical="top"/>
    </xf>
    <xf numFmtId="167" fontId="12" fillId="0" borderId="0" xfId="1" applyNumberFormat="1" applyAlignment="1">
      <alignment horizontal="right" vertical="top"/>
    </xf>
    <xf numFmtId="167" fontId="12" fillId="0" borderId="0" xfId="1" applyNumberFormat="1" applyAlignment="1">
      <alignment vertical="top"/>
    </xf>
    <xf numFmtId="167" fontId="23" fillId="0" borderId="0" xfId="3" applyNumberFormat="1" applyAlignment="1">
      <alignment horizontal="right" vertical="top"/>
    </xf>
    <xf numFmtId="167" fontId="12" fillId="0" borderId="0" xfId="4" applyNumberFormat="1" applyFont="1" applyAlignment="1">
      <alignment horizontal="right" vertical="top" wrapText="1"/>
    </xf>
    <xf numFmtId="14" fontId="0" fillId="3" borderId="11" xfId="0" applyNumberFormat="1" applyFill="1" applyBorder="1"/>
    <xf numFmtId="0" fontId="20" fillId="11" borderId="2" xfId="0" applyFont="1" applyFill="1" applyBorder="1" applyAlignment="1">
      <alignment horizontal="left" vertical="center" wrapText="1"/>
    </xf>
    <xf numFmtId="0" fontId="11" fillId="11" borderId="9" xfId="0" applyFont="1" applyFill="1" applyBorder="1" applyAlignment="1">
      <alignment horizontal="center" vertical="center" wrapText="1"/>
    </xf>
    <xf numFmtId="0" fontId="11" fillId="11" borderId="8" xfId="0" applyFont="1" applyFill="1" applyBorder="1" applyAlignment="1">
      <alignment horizontal="center" vertical="center" wrapText="1"/>
    </xf>
    <xf numFmtId="1" fontId="2" fillId="14" borderId="11" xfId="0" quotePrefix="1" applyNumberFormat="1" applyFont="1" applyFill="1" applyBorder="1" applyAlignment="1">
      <alignment horizontal="center" vertical="center"/>
    </xf>
    <xf numFmtId="0" fontId="2" fillId="14" borderId="11" xfId="0" quotePrefix="1" applyFont="1" applyFill="1" applyBorder="1" applyAlignment="1">
      <alignment horizontal="center" vertical="center" wrapText="1"/>
    </xf>
    <xf numFmtId="49" fontId="0" fillId="0" borderId="11" xfId="0" applyNumberFormat="1" applyBorder="1"/>
    <xf numFmtId="49" fontId="25" fillId="7" borderId="1" xfId="0" applyNumberFormat="1" applyFont="1" applyFill="1" applyBorder="1" applyAlignment="1">
      <alignment vertical="top"/>
    </xf>
    <xf numFmtId="49" fontId="12" fillId="0" borderId="0" xfId="1" applyNumberFormat="1" applyAlignment="1">
      <alignment vertical="top"/>
    </xf>
    <xf numFmtId="49" fontId="12" fillId="7" borderId="1" xfId="1" applyNumberFormat="1" applyFill="1" applyBorder="1" applyAlignment="1">
      <alignment vertical="top" wrapText="1"/>
    </xf>
    <xf numFmtId="49" fontId="26" fillId="7" borderId="9" xfId="0" applyNumberFormat="1" applyFont="1" applyFill="1" applyBorder="1" applyAlignment="1">
      <alignment horizontal="center" vertical="top"/>
    </xf>
    <xf numFmtId="49" fontId="25" fillId="7" borderId="9" xfId="0" applyNumberFormat="1" applyFont="1" applyFill="1" applyBorder="1" applyAlignment="1">
      <alignment vertical="top"/>
    </xf>
    <xf numFmtId="49" fontId="26" fillId="13" borderId="9" xfId="0" applyNumberFormat="1" applyFont="1" applyFill="1" applyBorder="1" applyAlignment="1">
      <alignment horizontal="center" vertical="center" wrapText="1"/>
    </xf>
    <xf numFmtId="49" fontId="25" fillId="0" borderId="0" xfId="0" applyNumberFormat="1" applyFont="1" applyAlignment="1">
      <alignment horizontal="left" vertical="center" wrapText="1"/>
    </xf>
    <xf numFmtId="49" fontId="25" fillId="0" borderId="0" xfId="0" applyNumberFormat="1" applyFont="1" applyAlignment="1">
      <alignment wrapText="1"/>
    </xf>
    <xf numFmtId="49" fontId="26" fillId="13" borderId="9" xfId="0" applyNumberFormat="1" applyFont="1" applyFill="1" applyBorder="1" applyAlignment="1">
      <alignment horizontal="left" wrapText="1"/>
    </xf>
    <xf numFmtId="49" fontId="25" fillId="0" borderId="0" xfId="0" applyNumberFormat="1" applyFont="1" applyAlignment="1">
      <alignment horizontal="left" vertical="top" wrapText="1"/>
    </xf>
    <xf numFmtId="49" fontId="25" fillId="0" borderId="0" xfId="0" applyNumberFormat="1" applyFont="1" applyAlignment="1">
      <alignment horizontal="left" wrapText="1"/>
    </xf>
    <xf numFmtId="49" fontId="26" fillId="13" borderId="9" xfId="0" applyNumberFormat="1" applyFont="1" applyFill="1" applyBorder="1"/>
    <xf numFmtId="49" fontId="0" fillId="0" borderId="0" xfId="0" applyNumberFormat="1"/>
    <xf numFmtId="49" fontId="12" fillId="7" borderId="1" xfId="4" applyNumberFormat="1" applyFont="1" applyFill="1" applyBorder="1" applyAlignment="1">
      <alignment vertical="top" wrapText="1"/>
    </xf>
    <xf numFmtId="49" fontId="25" fillId="0" borderId="0" xfId="0" applyNumberFormat="1" applyFont="1" applyAlignment="1">
      <alignment vertical="top" wrapText="1"/>
    </xf>
    <xf numFmtId="49" fontId="12" fillId="7" borderId="1" xfId="1" applyNumberFormat="1" applyFill="1" applyBorder="1" applyAlignment="1">
      <alignment vertical="top"/>
    </xf>
    <xf numFmtId="49" fontId="23" fillId="7" borderId="1" xfId="3" applyNumberFormat="1" applyFill="1" applyBorder="1" applyAlignment="1">
      <alignment horizontal="center" vertical="center" wrapText="1"/>
    </xf>
    <xf numFmtId="0" fontId="17" fillId="6" borderId="11" xfId="0" quotePrefix="1" applyFont="1" applyFill="1" applyBorder="1"/>
    <xf numFmtId="0" fontId="17" fillId="8" borderId="11" xfId="0" quotePrefix="1" applyFont="1" applyFill="1" applyBorder="1"/>
    <xf numFmtId="0" fontId="17" fillId="2" borderId="11" xfId="0" quotePrefix="1" applyFont="1" applyFill="1" applyBorder="1"/>
    <xf numFmtId="49" fontId="0" fillId="3" borderId="0" xfId="0" applyNumberFormat="1" applyFill="1"/>
    <xf numFmtId="49" fontId="2" fillId="14" borderId="9" xfId="0" quotePrefix="1" applyNumberFormat="1" applyFont="1" applyFill="1" applyBorder="1" applyAlignment="1">
      <alignment horizontal="center" vertical="center" wrapText="1"/>
    </xf>
    <xf numFmtId="49" fontId="20" fillId="11" borderId="2" xfId="0" applyNumberFormat="1" applyFont="1" applyFill="1" applyBorder="1" applyAlignment="1">
      <alignment horizontal="center" vertical="center" wrapText="1"/>
    </xf>
    <xf numFmtId="49" fontId="11" fillId="11" borderId="2" xfId="0" applyNumberFormat="1" applyFont="1" applyFill="1" applyBorder="1" applyAlignment="1">
      <alignment horizontal="center" vertical="center" wrapText="1"/>
    </xf>
    <xf numFmtId="0" fontId="3" fillId="15" borderId="0" xfId="0" applyFont="1" applyFill="1" applyAlignment="1">
      <alignment vertical="top" wrapText="1"/>
    </xf>
    <xf numFmtId="0" fontId="0" fillId="15" borderId="0" xfId="0" applyFill="1"/>
    <xf numFmtId="0" fontId="20" fillId="16" borderId="11" xfId="0" applyFont="1" applyFill="1" applyBorder="1" applyAlignment="1">
      <alignment horizontal="center" vertical="center" wrapText="1"/>
    </xf>
    <xf numFmtId="0" fontId="11" fillId="16" borderId="11" xfId="0" applyFont="1" applyFill="1" applyBorder="1" applyAlignment="1">
      <alignment horizontal="center" vertical="center" wrapText="1"/>
    </xf>
    <xf numFmtId="0" fontId="2" fillId="15" borderId="9" xfId="0" quotePrefix="1" applyFont="1" applyFill="1" applyBorder="1" applyAlignment="1">
      <alignment horizontal="center" vertical="center" wrapText="1"/>
    </xf>
    <xf numFmtId="49" fontId="17" fillId="15" borderId="11" xfId="0" applyNumberFormat="1" applyFont="1" applyFill="1" applyBorder="1"/>
    <xf numFmtId="0" fontId="20" fillId="16" borderId="11" xfId="0" applyFont="1" applyFill="1" applyBorder="1" applyAlignment="1">
      <alignment horizontal="left" vertical="center" wrapText="1"/>
    </xf>
    <xf numFmtId="0" fontId="11" fillId="16" borderId="11" xfId="0" applyFont="1" applyFill="1" applyBorder="1" applyAlignment="1">
      <alignment horizontal="left" vertical="center" wrapText="1"/>
    </xf>
    <xf numFmtId="0" fontId="2" fillId="15" borderId="11" xfId="0" applyFont="1" applyFill="1" applyBorder="1" applyAlignment="1">
      <alignment horizontal="center" vertical="center" wrapText="1"/>
    </xf>
    <xf numFmtId="0" fontId="14" fillId="15" borderId="11" xfId="0" applyFont="1" applyFill="1" applyBorder="1"/>
    <xf numFmtId="0" fontId="3" fillId="17" borderId="0" xfId="0" applyFont="1" applyFill="1" applyAlignment="1">
      <alignment vertical="top" wrapText="1"/>
    </xf>
    <xf numFmtId="0" fontId="0" fillId="17" borderId="0" xfId="0" applyFill="1"/>
    <xf numFmtId="0" fontId="20" fillId="18" borderId="2" xfId="0" applyFont="1" applyFill="1" applyBorder="1" applyAlignment="1">
      <alignment horizontal="center" vertical="center" wrapText="1"/>
    </xf>
    <xf numFmtId="0" fontId="11" fillId="18" borderId="2" xfId="0" applyFont="1" applyFill="1" applyBorder="1" applyAlignment="1">
      <alignment horizontal="center" vertical="center" wrapText="1"/>
    </xf>
    <xf numFmtId="0" fontId="2" fillId="17" borderId="9" xfId="0" quotePrefix="1" applyFont="1" applyFill="1" applyBorder="1" applyAlignment="1">
      <alignment horizontal="center" vertical="center" wrapText="1"/>
    </xf>
    <xf numFmtId="0" fontId="0" fillId="17" borderId="11" xfId="0" applyFill="1" applyBorder="1"/>
    <xf numFmtId="0" fontId="20" fillId="16" borderId="11" xfId="0" quotePrefix="1" applyFont="1" applyFill="1" applyBorder="1" applyAlignment="1">
      <alignment horizontal="center" vertical="center" wrapText="1"/>
    </xf>
    <xf numFmtId="0" fontId="0" fillId="15" borderId="11" xfId="0" applyFill="1" applyBorder="1"/>
    <xf numFmtId="0" fontId="9" fillId="15" borderId="0" xfId="0" applyFont="1" applyFill="1" applyAlignment="1">
      <alignment vertical="top" wrapText="1"/>
    </xf>
    <xf numFmtId="0" fontId="4" fillId="15" borderId="0" xfId="0" applyFont="1" applyFill="1" applyAlignment="1">
      <alignment vertical="top" wrapText="1"/>
    </xf>
    <xf numFmtId="49" fontId="20" fillId="16" borderId="11" xfId="0" applyNumberFormat="1" applyFont="1" applyFill="1" applyBorder="1" applyAlignment="1">
      <alignment horizontal="left" vertical="center" wrapText="1"/>
    </xf>
    <xf numFmtId="49" fontId="11" fillId="16" borderId="11" xfId="0" applyNumberFormat="1" applyFont="1" applyFill="1" applyBorder="1" applyAlignment="1">
      <alignment horizontal="center" vertical="center" wrapText="1"/>
    </xf>
    <xf numFmtId="49" fontId="2" fillId="15" borderId="11" xfId="0" applyNumberFormat="1" applyFont="1" applyFill="1" applyBorder="1" applyAlignment="1">
      <alignment horizontal="center" vertical="center" wrapText="1"/>
    </xf>
    <xf numFmtId="49" fontId="2" fillId="15" borderId="9" xfId="0" quotePrefix="1" applyNumberFormat="1" applyFont="1" applyFill="1" applyBorder="1" applyAlignment="1">
      <alignment horizontal="center" vertical="center" wrapText="1"/>
    </xf>
    <xf numFmtId="49" fontId="0" fillId="15" borderId="11" xfId="0" applyNumberFormat="1" applyFill="1" applyBorder="1"/>
    <xf numFmtId="49" fontId="0" fillId="15" borderId="0" xfId="0" applyNumberFormat="1" applyFill="1"/>
    <xf numFmtId="165" fontId="20" fillId="16" borderId="11" xfId="0" applyNumberFormat="1" applyFont="1" applyFill="1" applyBorder="1" applyAlignment="1">
      <alignment horizontal="center" vertical="center" wrapText="1"/>
    </xf>
    <xf numFmtId="165" fontId="11" fillId="16" borderId="11" xfId="0" applyNumberFormat="1" applyFont="1" applyFill="1" applyBorder="1" applyAlignment="1">
      <alignment horizontal="center" vertical="center" wrapText="1"/>
    </xf>
    <xf numFmtId="165" fontId="2" fillId="15" borderId="11" xfId="0" applyNumberFormat="1" applyFont="1" applyFill="1" applyBorder="1" applyAlignment="1">
      <alignment horizontal="center" vertical="center" wrapText="1"/>
    </xf>
    <xf numFmtId="14" fontId="0" fillId="15" borderId="11" xfId="0" applyNumberFormat="1" applyFill="1" applyBorder="1"/>
    <xf numFmtId="165" fontId="0" fillId="15" borderId="11" xfId="0" applyNumberFormat="1" applyFill="1" applyBorder="1"/>
    <xf numFmtId="0" fontId="3" fillId="19" borderId="0" xfId="0" applyFont="1" applyFill="1" applyAlignment="1">
      <alignment vertical="top" wrapText="1"/>
    </xf>
    <xf numFmtId="0" fontId="9" fillId="19" borderId="0" xfId="0" applyFont="1" applyFill="1" applyAlignment="1">
      <alignment vertical="top" wrapText="1"/>
    </xf>
    <xf numFmtId="0" fontId="4" fillId="19" borderId="0" xfId="0" applyFont="1" applyFill="1" applyAlignment="1">
      <alignment vertical="top" wrapText="1"/>
    </xf>
    <xf numFmtId="0" fontId="20" fillId="20" borderId="11" xfId="0" applyFont="1" applyFill="1" applyBorder="1" applyAlignment="1">
      <alignment horizontal="center" vertical="center" wrapText="1"/>
    </xf>
    <xf numFmtId="165" fontId="20" fillId="20" borderId="11" xfId="0" applyNumberFormat="1" applyFont="1" applyFill="1" applyBorder="1" applyAlignment="1">
      <alignment horizontal="center" vertical="center" wrapText="1"/>
    </xf>
    <xf numFmtId="0" fontId="11" fillId="20" borderId="11" xfId="0" applyFont="1" applyFill="1" applyBorder="1" applyAlignment="1">
      <alignment horizontal="center" vertical="center" wrapText="1"/>
    </xf>
    <xf numFmtId="165" fontId="11" fillId="20" borderId="11" xfId="0" applyNumberFormat="1" applyFont="1" applyFill="1" applyBorder="1" applyAlignment="1">
      <alignment horizontal="center" vertical="center" wrapText="1"/>
    </xf>
    <xf numFmtId="0" fontId="2" fillId="19" borderId="11" xfId="0" applyFont="1" applyFill="1" applyBorder="1" applyAlignment="1">
      <alignment horizontal="center" vertical="center" wrapText="1"/>
    </xf>
    <xf numFmtId="165" fontId="2" fillId="19" borderId="11" xfId="0" applyNumberFormat="1" applyFont="1" applyFill="1" applyBorder="1" applyAlignment="1">
      <alignment horizontal="center" vertical="center" wrapText="1"/>
    </xf>
    <xf numFmtId="0" fontId="2" fillId="19" borderId="9" xfId="0" quotePrefix="1" applyFont="1" applyFill="1" applyBorder="1" applyAlignment="1">
      <alignment horizontal="center" vertical="center" wrapText="1"/>
    </xf>
    <xf numFmtId="165" fontId="0" fillId="19" borderId="11" xfId="5" applyNumberFormat="1" applyFont="1" applyFill="1" applyBorder="1" applyAlignment="1"/>
    <xf numFmtId="43" fontId="0" fillId="19" borderId="11" xfId="5" applyFont="1" applyFill="1" applyBorder="1" applyAlignment="1"/>
    <xf numFmtId="0" fontId="0" fillId="19" borderId="0" xfId="0" applyFill="1"/>
    <xf numFmtId="49" fontId="20" fillId="16" borderId="11" xfId="0" applyNumberFormat="1" applyFont="1" applyFill="1" applyBorder="1" applyAlignment="1">
      <alignment horizontal="center" vertical="center" wrapText="1"/>
    </xf>
    <xf numFmtId="165" fontId="0" fillId="19" borderId="11" xfId="0" applyNumberFormat="1" applyFill="1" applyBorder="1"/>
    <xf numFmtId="0" fontId="0" fillId="15" borderId="11" xfId="5" applyNumberFormat="1" applyFont="1" applyFill="1" applyBorder="1" applyAlignment="1"/>
    <xf numFmtId="43" fontId="0" fillId="15" borderId="11" xfId="5" applyFont="1" applyFill="1" applyBorder="1" applyAlignment="1"/>
    <xf numFmtId="2" fontId="20" fillId="16" borderId="11" xfId="0" applyNumberFormat="1" applyFont="1" applyFill="1" applyBorder="1" applyAlignment="1">
      <alignment horizontal="center" vertical="center" wrapText="1"/>
    </xf>
    <xf numFmtId="2" fontId="11" fillId="16" borderId="11" xfId="0" applyNumberFormat="1" applyFont="1" applyFill="1" applyBorder="1" applyAlignment="1">
      <alignment horizontal="center" vertical="center" wrapText="1"/>
    </xf>
    <xf numFmtId="2" fontId="2" fillId="15" borderId="11" xfId="0" applyNumberFormat="1" applyFont="1" applyFill="1" applyBorder="1" applyAlignment="1">
      <alignment horizontal="center" vertical="center" wrapText="1"/>
    </xf>
    <xf numFmtId="2" fontId="0" fillId="15" borderId="11" xfId="5" quotePrefix="1" applyNumberFormat="1" applyFont="1" applyFill="1" applyBorder="1" applyAlignment="1">
      <alignment horizontal="left"/>
    </xf>
    <xf numFmtId="165" fontId="0" fillId="15" borderId="11" xfId="5" applyNumberFormat="1" applyFont="1" applyFill="1" applyBorder="1" applyAlignment="1"/>
    <xf numFmtId="0" fontId="19" fillId="3" borderId="0" xfId="0" applyFont="1" applyFill="1" applyAlignment="1">
      <alignment horizontal="center"/>
    </xf>
    <xf numFmtId="0" fontId="10" fillId="3" borderId="0" xfId="0" applyFont="1" applyFill="1" applyAlignment="1">
      <alignment horizontal="left"/>
    </xf>
    <xf numFmtId="0" fontId="7" fillId="3" borderId="0" xfId="0" applyFont="1" applyFill="1" applyAlignment="1">
      <alignment horizontal="left"/>
    </xf>
    <xf numFmtId="0" fontId="8" fillId="0" borderId="0" xfId="0" applyFont="1" applyAlignment="1">
      <alignment horizontal="center" wrapText="1"/>
    </xf>
    <xf numFmtId="0" fontId="9" fillId="0" borderId="0" xfId="0" applyFont="1" applyAlignment="1">
      <alignment horizontal="center" wrapText="1"/>
    </xf>
    <xf numFmtId="0" fontId="5" fillId="0" borderId="0" xfId="0" applyFont="1" applyAlignment="1">
      <alignment horizontal="center" wrapText="1"/>
    </xf>
    <xf numFmtId="0" fontId="15" fillId="10" borderId="11" xfId="0" applyFont="1" applyFill="1" applyBorder="1" applyAlignment="1">
      <alignment horizontal="center" vertical="center"/>
    </xf>
    <xf numFmtId="0" fontId="2" fillId="2" borderId="11" xfId="0" applyFont="1" applyFill="1" applyBorder="1" applyAlignment="1">
      <alignment horizontal="center" vertical="center" wrapText="1"/>
    </xf>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7"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6" xfId="0" applyFont="1" applyFill="1" applyBorder="1" applyAlignment="1">
      <alignment horizontal="center" vertical="center" wrapText="1"/>
    </xf>
    <xf numFmtId="1" fontId="15" fillId="9" borderId="11" xfId="0" applyNumberFormat="1" applyFont="1" applyFill="1" applyBorder="1" applyAlignment="1">
      <alignment horizontal="center" vertical="center"/>
    </xf>
    <xf numFmtId="0" fontId="2" fillId="8" borderId="11"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6" borderId="4" xfId="0" applyFont="1" applyFill="1" applyBorder="1" applyAlignment="1">
      <alignment horizontal="center" vertical="center"/>
    </xf>
    <xf numFmtId="0" fontId="1" fillId="6" borderId="11"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2" xfId="0" applyFont="1" applyFill="1" applyBorder="1" applyAlignment="1">
      <alignment horizontal="center" vertical="center" wrapText="1"/>
    </xf>
    <xf numFmtId="49" fontId="2" fillId="8" borderId="9" xfId="0" applyNumberFormat="1" applyFont="1" applyFill="1" applyBorder="1" applyAlignment="1">
      <alignment horizontal="center" vertical="center" wrapText="1"/>
    </xf>
    <xf numFmtId="49" fontId="2" fillId="8" borderId="8" xfId="0" applyNumberFormat="1" applyFont="1" applyFill="1" applyBorder="1" applyAlignment="1">
      <alignment horizontal="center" vertical="center" wrapText="1"/>
    </xf>
    <xf numFmtId="49" fontId="2" fillId="8" borderId="10" xfId="0" applyNumberFormat="1" applyFont="1" applyFill="1" applyBorder="1" applyAlignment="1">
      <alignment horizontal="center" vertical="center" wrapText="1"/>
    </xf>
    <xf numFmtId="0" fontId="2" fillId="8" borderId="9" xfId="0" applyFont="1" applyFill="1" applyBorder="1" applyAlignment="1">
      <alignment horizontal="center" vertical="center" wrapText="1"/>
    </xf>
    <xf numFmtId="0" fontId="2" fillId="8" borderId="8" xfId="0" applyFont="1" applyFill="1" applyBorder="1" applyAlignment="1">
      <alignment horizontal="center" vertical="center" wrapText="1"/>
    </xf>
    <xf numFmtId="0" fontId="2" fillId="8" borderId="10" xfId="0" applyFont="1" applyFill="1" applyBorder="1" applyAlignment="1">
      <alignment horizontal="center" vertical="center" wrapText="1"/>
    </xf>
    <xf numFmtId="0" fontId="2" fillId="17" borderId="9" xfId="0" applyFont="1" applyFill="1" applyBorder="1" applyAlignment="1">
      <alignment horizontal="center" vertical="center" wrapText="1"/>
    </xf>
    <xf numFmtId="0" fontId="2" fillId="17" borderId="8" xfId="0" applyFont="1" applyFill="1" applyBorder="1" applyAlignment="1">
      <alignment horizontal="center" vertical="center" wrapText="1"/>
    </xf>
    <xf numFmtId="0" fontId="2" fillId="17" borderId="10" xfId="0" applyFont="1" applyFill="1" applyBorder="1" applyAlignment="1">
      <alignment horizontal="center" vertical="center" wrapText="1"/>
    </xf>
    <xf numFmtId="0" fontId="2" fillId="2" borderId="11" xfId="0" applyFont="1" applyFill="1" applyBorder="1" applyAlignment="1">
      <alignment horizontal="center" vertical="center"/>
    </xf>
    <xf numFmtId="0" fontId="2" fillId="2" borderId="9" xfId="0" applyFont="1" applyFill="1" applyBorder="1" applyAlignment="1">
      <alignment horizontal="center" vertical="center" wrapText="1"/>
    </xf>
    <xf numFmtId="0" fontId="2" fillId="2" borderId="8" xfId="0" applyFont="1" applyFill="1" applyBorder="1" applyAlignment="1">
      <alignment horizontal="center" vertical="center" wrapText="1"/>
    </xf>
    <xf numFmtId="0" fontId="2" fillId="2" borderId="10" xfId="0" applyFont="1" applyFill="1" applyBorder="1" applyAlignment="1">
      <alignment horizontal="center" vertical="center" wrapText="1"/>
    </xf>
    <xf numFmtId="0" fontId="2" fillId="15" borderId="9" xfId="0" applyFont="1" applyFill="1" applyBorder="1" applyAlignment="1">
      <alignment horizontal="center" vertical="center" wrapText="1"/>
    </xf>
    <xf numFmtId="0" fontId="2" fillId="15" borderId="8" xfId="0" applyFont="1" applyFill="1" applyBorder="1" applyAlignment="1">
      <alignment horizontal="center" vertical="center" wrapText="1"/>
    </xf>
    <xf numFmtId="0" fontId="2" fillId="15" borderId="10"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6" borderId="3" xfId="0" applyFont="1" applyFill="1" applyBorder="1" applyAlignment="1">
      <alignment horizontal="center" vertical="center" wrapText="1"/>
    </xf>
    <xf numFmtId="0" fontId="2" fillId="6" borderId="4" xfId="0" applyFont="1" applyFill="1" applyBorder="1" applyAlignment="1">
      <alignment horizontal="center" vertical="center" wrapText="1"/>
    </xf>
    <xf numFmtId="0" fontId="2" fillId="6" borderId="2" xfId="0" applyFont="1" applyFill="1" applyBorder="1" applyAlignment="1">
      <alignment horizontal="center" vertical="center" wrapText="1"/>
    </xf>
    <xf numFmtId="168" fontId="31" fillId="0" borderId="12" xfId="1" applyNumberFormat="1" applyFont="1" applyBorder="1" applyAlignment="1" applyProtection="1">
      <alignment wrapText="1"/>
      <protection locked="0"/>
    </xf>
  </cellXfs>
  <cellStyles count="7">
    <cellStyle name="Comma" xfId="5" builtinId="3"/>
    <cellStyle name="Normal" xfId="0" builtinId="0"/>
    <cellStyle name="Normal 2" xfId="1" xr:uid="{00000000-0005-0000-0000-000002000000}"/>
    <cellStyle name="Normal_08_DMGiaDat" xfId="3" xr:uid="{00000000-0005-0000-0000-000003000000}"/>
    <cellStyle name="Normal_DM_MienGiam" xfId="4" xr:uid="{00000000-0005-0000-0000-000004000000}"/>
    <cellStyle name="Percent 2" xfId="2" xr:uid="{00000000-0005-0000-0000-000005000000}"/>
    <cellStyle name="Percent 2 2" xfId="6" xr:uid="{00000000-0005-0000-0000-00000600000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2:AD11"/>
  <sheetViews>
    <sheetView zoomScale="85" zoomScaleNormal="85" workbookViewId="0"/>
  </sheetViews>
  <sheetFormatPr baseColWidth="10" defaultColWidth="9.1640625" defaultRowHeight="15" x14ac:dyDescent="0.2"/>
  <cols>
    <col min="1" max="1" width="9.1640625" style="2"/>
    <col min="2" max="2" width="17.83203125" style="2" customWidth="1"/>
    <col min="3" max="3" width="20.83203125" style="2" customWidth="1"/>
    <col min="4" max="4" width="8.1640625" style="2" customWidth="1"/>
    <col min="5" max="10" width="17.83203125" style="2" customWidth="1"/>
    <col min="11" max="30" width="9.1640625" style="2"/>
  </cols>
  <sheetData>
    <row r="2" spans="2:10" ht="16" x14ac:dyDescent="0.2">
      <c r="B2" s="189" t="s">
        <v>49</v>
      </c>
      <c r="C2" s="189"/>
      <c r="D2" s="189"/>
      <c r="E2" s="189"/>
      <c r="F2" s="189"/>
      <c r="G2" s="189"/>
      <c r="H2" s="189"/>
      <c r="I2" s="189"/>
      <c r="J2" s="189"/>
    </row>
    <row r="3" spans="2:10" ht="16" x14ac:dyDescent="0.2">
      <c r="B3" s="3" t="s">
        <v>50</v>
      </c>
      <c r="C3" s="3"/>
      <c r="D3" s="3"/>
      <c r="E3" s="3"/>
      <c r="F3" s="3"/>
      <c r="G3" s="3"/>
      <c r="H3" s="3"/>
      <c r="I3" s="3"/>
      <c r="J3" s="3"/>
    </row>
    <row r="4" spans="2:10" ht="16" x14ac:dyDescent="0.2">
      <c r="B4" s="3"/>
      <c r="C4" s="3"/>
      <c r="D4" s="3"/>
      <c r="E4" s="3"/>
      <c r="F4" s="3"/>
      <c r="G4" s="3"/>
      <c r="H4" s="3"/>
      <c r="I4" s="3"/>
      <c r="J4" s="3"/>
    </row>
    <row r="5" spans="2:10" ht="16" x14ac:dyDescent="0.2">
      <c r="B5" s="3"/>
      <c r="C5" s="3"/>
      <c r="D5" s="3"/>
      <c r="E5" s="3"/>
      <c r="F5" s="3"/>
      <c r="G5" s="3"/>
      <c r="H5" s="3"/>
      <c r="I5" s="3"/>
      <c r="J5" s="3"/>
    </row>
    <row r="6" spans="2:10" ht="16" x14ac:dyDescent="0.2">
      <c r="B6" s="3"/>
      <c r="C6" s="3"/>
      <c r="D6" s="3"/>
      <c r="E6" s="3"/>
      <c r="F6" s="3"/>
      <c r="G6" s="3"/>
      <c r="H6" s="3"/>
      <c r="I6" s="3"/>
      <c r="J6" s="3"/>
    </row>
    <row r="7" spans="2:10" ht="16" x14ac:dyDescent="0.2">
      <c r="B7" s="3"/>
      <c r="C7" s="3"/>
      <c r="D7" s="3"/>
      <c r="E7" s="3"/>
      <c r="F7" s="3"/>
      <c r="G7" s="3"/>
      <c r="H7" s="3"/>
      <c r="I7" s="3"/>
      <c r="J7" s="3"/>
    </row>
    <row r="8" spans="2:10" ht="16" x14ac:dyDescent="0.2">
      <c r="B8" s="3" t="s">
        <v>51</v>
      </c>
      <c r="C8" s="3"/>
      <c r="D8" s="3"/>
      <c r="E8" s="3"/>
      <c r="F8" s="3"/>
      <c r="G8" s="3"/>
      <c r="H8" s="3"/>
      <c r="I8" s="3"/>
      <c r="J8" s="3"/>
    </row>
    <row r="9" spans="2:10" ht="16" x14ac:dyDescent="0.2">
      <c r="B9" s="3"/>
      <c r="C9" s="4" t="s">
        <v>52</v>
      </c>
      <c r="D9" s="129"/>
      <c r="E9" s="3" t="s">
        <v>53</v>
      </c>
      <c r="F9" s="3"/>
      <c r="G9" s="3"/>
      <c r="H9" s="3"/>
      <c r="I9" s="3"/>
      <c r="J9" s="3"/>
    </row>
    <row r="10" spans="2:10" ht="16" x14ac:dyDescent="0.2">
      <c r="B10" s="3"/>
      <c r="C10" s="4" t="s">
        <v>54</v>
      </c>
      <c r="D10" s="130"/>
      <c r="E10" s="3" t="s">
        <v>55</v>
      </c>
      <c r="F10" s="3"/>
      <c r="G10" s="3"/>
      <c r="H10" s="3"/>
      <c r="I10" s="3"/>
      <c r="J10" s="3"/>
    </row>
    <row r="11" spans="2:10" ht="16" x14ac:dyDescent="0.2">
      <c r="B11" s="3"/>
      <c r="C11" s="4" t="s">
        <v>56</v>
      </c>
      <c r="D11" s="131"/>
      <c r="E11" s="3" t="s">
        <v>57</v>
      </c>
      <c r="F11" s="3"/>
      <c r="G11" s="3"/>
      <c r="H11" s="3"/>
      <c r="I11" s="3"/>
      <c r="J11" s="3"/>
    </row>
  </sheetData>
  <mergeCells count="1">
    <mergeCell ref="B2:J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C1170"/>
  <sheetViews>
    <sheetView tabSelected="1" topLeftCell="A50" zoomScale="85" zoomScaleNormal="85" workbookViewId="0">
      <selection activeCell="E9" sqref="E9"/>
    </sheetView>
  </sheetViews>
  <sheetFormatPr baseColWidth="10" defaultColWidth="9.1640625" defaultRowHeight="15" x14ac:dyDescent="0.2"/>
  <cols>
    <col min="1" max="1" width="11.33203125" customWidth="1"/>
    <col min="2" max="2" width="13.1640625" customWidth="1"/>
    <col min="3" max="3" width="13.5" customWidth="1"/>
    <col min="4" max="4" width="17" style="137" customWidth="1"/>
    <col min="5" max="5" width="18.6640625" customWidth="1"/>
    <col min="6" max="6" width="21.1640625" style="124" customWidth="1"/>
    <col min="7" max="7" width="12.5" customWidth="1"/>
    <col min="8" max="8" width="13.5" style="147" customWidth="1"/>
    <col min="9" max="9" width="15.5" customWidth="1"/>
    <col min="10" max="10" width="12.5" customWidth="1"/>
    <col min="11" max="11" width="11.5" style="137" customWidth="1"/>
    <col min="12" max="12" width="16.1640625" customWidth="1"/>
    <col min="18" max="18" width="9.1640625" style="137"/>
    <col min="25" max="26" width="13.5" customWidth="1"/>
    <col min="28" max="29" width="0" hidden="1" customWidth="1"/>
    <col min="30" max="30" width="7.6640625" hidden="1" customWidth="1"/>
    <col min="34" max="34" width="9.1640625" style="161"/>
    <col min="35" max="35" width="12.83203125" style="137" customWidth="1"/>
    <col min="36" max="36" width="16.83203125" style="137" customWidth="1"/>
    <col min="39" max="40" width="9.1640625" style="137"/>
    <col min="41" max="41" width="13.83203125" style="137" bestFit="1" customWidth="1"/>
    <col min="42" max="42" width="13.5" style="137" customWidth="1"/>
    <col min="43" max="43" width="9.1640625" style="137"/>
    <col min="44" max="44" width="12.83203125" style="137" bestFit="1" customWidth="1"/>
    <col min="45" max="45" width="20" customWidth="1"/>
    <col min="48" max="48" width="15.83203125" customWidth="1"/>
    <col min="49" max="49" width="12.1640625" style="137" bestFit="1" customWidth="1"/>
    <col min="50" max="50" width="14.1640625" customWidth="1"/>
    <col min="51" max="52" width="14.1640625" style="179" customWidth="1"/>
    <col min="53" max="53" width="13.5" style="179" customWidth="1"/>
    <col min="54" max="54" width="15.83203125" customWidth="1"/>
    <col min="55" max="55" width="14" customWidth="1"/>
    <col min="56" max="56" width="18.5" customWidth="1"/>
    <col min="59" max="59" width="10.6640625" customWidth="1"/>
    <col min="60" max="60" width="13.1640625" customWidth="1"/>
    <col min="68" max="68" width="9" customWidth="1"/>
    <col min="69" max="69" width="15.5" style="161" bestFit="1" customWidth="1"/>
    <col min="70" max="70" width="9" customWidth="1"/>
    <col min="71" max="71" width="12.33203125" customWidth="1"/>
    <col min="72" max="72" width="9" customWidth="1"/>
    <col min="73" max="73" width="13.1640625" customWidth="1"/>
    <col min="74" max="77" width="9" customWidth="1"/>
    <col min="78" max="78" width="11.1640625" bestFit="1" customWidth="1"/>
    <col min="79" max="79" width="27.5" customWidth="1"/>
    <col min="80" max="80" width="16.33203125" customWidth="1"/>
    <col min="81" max="81" width="10.5" bestFit="1" customWidth="1"/>
    <col min="82" max="82" width="9" customWidth="1"/>
    <col min="83" max="83" width="18.83203125" customWidth="1"/>
    <col min="84" max="84" width="15.1640625" customWidth="1"/>
    <col min="85" max="85" width="12.5" customWidth="1"/>
    <col min="86" max="86" width="13.5" customWidth="1"/>
    <col min="87" max="87" width="9" customWidth="1"/>
    <col min="88" max="88" width="15.83203125" style="137" customWidth="1"/>
    <col min="89" max="89" width="28.6640625" style="179" customWidth="1"/>
    <col min="90" max="90" width="11.6640625" style="179" bestFit="1" customWidth="1"/>
    <col min="91" max="91" width="9" customWidth="1"/>
    <col min="92" max="92" width="20.5" style="137" customWidth="1"/>
    <col min="93" max="93" width="10.6640625" style="137" customWidth="1"/>
    <col min="94" max="94" width="9" customWidth="1"/>
    <col min="95" max="95" width="9" style="137" customWidth="1"/>
    <col min="96" max="96" width="12.5" style="137" bestFit="1" customWidth="1"/>
    <col min="97" max="97" width="9" style="137" customWidth="1"/>
    <col min="98" max="98" width="15.6640625" style="137" bestFit="1" customWidth="1"/>
    <col min="99" max="99" width="15" customWidth="1"/>
    <col min="100" max="100" width="17.5" customWidth="1"/>
    <col min="101" max="101" width="20.5" customWidth="1"/>
    <col min="102" max="102" width="23.6640625" customWidth="1"/>
    <col min="103" max="103" width="22.33203125" customWidth="1"/>
    <col min="104" max="106" width="18.1640625" customWidth="1"/>
    <col min="107" max="107" width="17.83203125" customWidth="1"/>
    <col min="108" max="108" width="14.6640625" customWidth="1"/>
    <col min="109" max="109" width="9" customWidth="1"/>
    <col min="110" max="110" width="10.6640625" customWidth="1"/>
    <col min="111" max="112" width="11.83203125" customWidth="1"/>
    <col min="113" max="113" width="14.1640625" customWidth="1"/>
    <col min="114" max="115" width="9" customWidth="1"/>
    <col min="116" max="117" width="14.1640625" customWidth="1"/>
    <col min="118" max="118" width="15.6640625" bestFit="1" customWidth="1"/>
    <col min="119" max="119" width="22.5" customWidth="1"/>
    <col min="120" max="120" width="16.5" customWidth="1"/>
    <col min="121" max="121" width="9" hidden="1" customWidth="1"/>
    <col min="122" max="122" width="13.6640625" hidden="1" customWidth="1"/>
    <col min="123" max="123" width="14.1640625" hidden="1" customWidth="1"/>
    <col min="124" max="124" width="16.1640625" hidden="1" customWidth="1"/>
    <col min="125" max="125" width="18.5" hidden="1" customWidth="1"/>
    <col min="126" max="126" width="16.33203125" hidden="1" customWidth="1"/>
    <col min="127" max="127" width="17.5" hidden="1" customWidth="1"/>
    <col min="128" max="128" width="20.1640625" hidden="1" customWidth="1"/>
    <col min="129" max="129" width="16.5" hidden="1" customWidth="1"/>
    <col min="130" max="130" width="15" hidden="1" customWidth="1"/>
    <col min="131" max="131" width="21" hidden="1" customWidth="1"/>
    <col min="132" max="132" width="14.83203125" hidden="1" customWidth="1"/>
    <col min="133" max="133" width="24.6640625" customWidth="1"/>
  </cols>
  <sheetData>
    <row r="1" spans="1:133" s="31" customFormat="1" ht="15.75" customHeight="1" x14ac:dyDescent="0.15">
      <c r="A1" s="190" t="s">
        <v>448</v>
      </c>
      <c r="B1" s="190"/>
      <c r="C1" s="190"/>
      <c r="D1" s="136"/>
      <c r="H1" s="146"/>
      <c r="K1" s="136"/>
      <c r="R1" s="136"/>
      <c r="AH1" s="136"/>
      <c r="AI1" s="136"/>
      <c r="AJ1" s="136"/>
      <c r="AM1" s="136"/>
      <c r="AN1" s="136"/>
      <c r="AO1" s="136"/>
      <c r="AP1" s="136"/>
      <c r="AQ1" s="136"/>
      <c r="AR1" s="136"/>
      <c r="AW1" s="136"/>
      <c r="AY1" s="167"/>
      <c r="AZ1" s="167"/>
      <c r="BA1" s="167"/>
      <c r="BQ1" s="136"/>
      <c r="CJ1" s="136"/>
      <c r="CK1" s="167"/>
      <c r="CL1" s="167"/>
      <c r="CN1" s="136"/>
      <c r="CO1" s="136"/>
      <c r="CQ1" s="136"/>
      <c r="CR1" s="136"/>
      <c r="CS1" s="136"/>
      <c r="CT1" s="136"/>
    </row>
    <row r="2" spans="1:133" s="31" customFormat="1" ht="18" customHeight="1" x14ac:dyDescent="0.15">
      <c r="A2" s="191" t="s">
        <v>449</v>
      </c>
      <c r="B2" s="191"/>
      <c r="C2" s="191"/>
      <c r="D2" s="136"/>
      <c r="H2" s="146"/>
      <c r="K2" s="136"/>
      <c r="R2" s="136"/>
      <c r="AH2" s="136"/>
      <c r="AI2" s="136"/>
      <c r="AJ2" s="136"/>
      <c r="AM2" s="136"/>
      <c r="AN2" s="136"/>
      <c r="AO2" s="136"/>
      <c r="AP2" s="136"/>
      <c r="AQ2" s="136"/>
      <c r="AR2" s="136"/>
      <c r="AW2" s="136"/>
      <c r="AY2" s="167"/>
      <c r="AZ2" s="167"/>
      <c r="BA2" s="167"/>
      <c r="BQ2" s="136"/>
      <c r="CJ2" s="136"/>
      <c r="CK2" s="167"/>
      <c r="CL2" s="167"/>
      <c r="CN2" s="136"/>
      <c r="CO2" s="136"/>
      <c r="CQ2" s="136"/>
      <c r="CR2" s="136"/>
      <c r="CS2" s="136"/>
      <c r="CT2" s="136"/>
    </row>
    <row r="3" spans="1:133" s="31" customFormat="1" ht="15" customHeight="1" x14ac:dyDescent="0.15">
      <c r="A3" s="191" t="s">
        <v>450</v>
      </c>
      <c r="B3" s="191"/>
      <c r="C3" s="191"/>
      <c r="D3" s="136"/>
      <c r="H3" s="146"/>
      <c r="K3" s="136"/>
      <c r="R3" s="136"/>
      <c r="AH3" s="136"/>
      <c r="AI3" s="136"/>
      <c r="AJ3" s="136"/>
      <c r="AM3" s="136"/>
      <c r="AN3" s="136"/>
      <c r="AO3" s="136"/>
      <c r="AP3" s="136"/>
      <c r="AQ3" s="136"/>
      <c r="AR3" s="136"/>
      <c r="AW3" s="136"/>
      <c r="AY3" s="167"/>
      <c r="AZ3" s="167"/>
      <c r="BA3" s="167"/>
      <c r="BQ3" s="136"/>
      <c r="CJ3" s="136"/>
      <c r="CK3" s="167"/>
      <c r="CL3" s="167"/>
      <c r="CN3" s="136"/>
      <c r="CO3" s="136"/>
      <c r="CQ3" s="136"/>
      <c r="CR3" s="136"/>
      <c r="CS3" s="136"/>
      <c r="CT3" s="136"/>
    </row>
    <row r="4" spans="1:133" s="31" customFormat="1" ht="15" customHeight="1" x14ac:dyDescent="0.15">
      <c r="A4" s="191" t="s">
        <v>451</v>
      </c>
      <c r="B4" s="191"/>
      <c r="C4" s="191"/>
      <c r="D4" s="136"/>
      <c r="H4" s="146"/>
      <c r="K4" s="136"/>
      <c r="R4" s="136"/>
      <c r="AH4" s="136"/>
      <c r="AI4" s="136"/>
      <c r="AJ4" s="136"/>
      <c r="AM4" s="136"/>
      <c r="AN4" s="136"/>
      <c r="AO4" s="136"/>
      <c r="AP4" s="136"/>
      <c r="AQ4" s="136"/>
      <c r="AR4" s="136"/>
      <c r="AW4" s="136"/>
      <c r="AY4" s="167"/>
      <c r="AZ4" s="167"/>
      <c r="BA4" s="167"/>
      <c r="BQ4" s="136"/>
      <c r="CJ4" s="136"/>
      <c r="CK4" s="167"/>
      <c r="CL4" s="167"/>
      <c r="CN4" s="136"/>
      <c r="CO4" s="136"/>
      <c r="CQ4" s="136"/>
      <c r="CR4" s="136"/>
      <c r="CS4" s="136"/>
      <c r="CT4" s="136"/>
    </row>
    <row r="5" spans="1:133" s="31" customFormat="1" ht="15" customHeight="1" x14ac:dyDescent="0.2">
      <c r="C5" s="2"/>
      <c r="D5" s="137"/>
      <c r="E5" s="2"/>
      <c r="F5" s="132"/>
      <c r="G5" s="2"/>
      <c r="H5" s="147"/>
      <c r="I5" s="2"/>
      <c r="J5" s="2"/>
      <c r="K5" s="137"/>
      <c r="L5" s="2"/>
      <c r="M5" s="2"/>
      <c r="N5" s="2"/>
      <c r="O5" s="2"/>
      <c r="P5" s="2"/>
      <c r="Q5" s="2"/>
      <c r="R5" s="137"/>
      <c r="S5" s="2"/>
      <c r="T5" s="2"/>
      <c r="U5" s="2"/>
      <c r="V5" s="2"/>
      <c r="W5" s="2"/>
      <c r="AH5" s="136"/>
      <c r="AI5" s="136"/>
      <c r="AJ5" s="136"/>
      <c r="AM5" s="136"/>
      <c r="AN5" s="136"/>
      <c r="AO5" s="136"/>
      <c r="AP5" s="136"/>
      <c r="AQ5" s="136"/>
      <c r="AR5" s="136"/>
      <c r="AW5" s="136"/>
      <c r="AY5" s="167"/>
      <c r="AZ5" s="167"/>
      <c r="BA5" s="167"/>
      <c r="BQ5" s="136"/>
      <c r="CJ5" s="136"/>
      <c r="CK5" s="167"/>
      <c r="CL5" s="167"/>
      <c r="CN5" s="136"/>
      <c r="CO5" s="136"/>
      <c r="CQ5" s="136"/>
      <c r="CR5" s="136"/>
      <c r="CS5" s="136"/>
      <c r="CT5" s="136"/>
    </row>
    <row r="6" spans="1:133" s="35" customFormat="1" ht="22.5" customHeight="1" x14ac:dyDescent="0.25">
      <c r="C6" s="194" t="s">
        <v>446</v>
      </c>
      <c r="D6" s="194"/>
      <c r="E6" s="194"/>
      <c r="F6" s="194"/>
      <c r="G6" s="194"/>
      <c r="H6" s="194"/>
      <c r="I6" s="194"/>
      <c r="J6" s="194"/>
      <c r="K6" s="194"/>
      <c r="L6" s="194"/>
      <c r="M6" s="194"/>
      <c r="N6" s="194"/>
      <c r="O6" s="194"/>
      <c r="P6" s="194"/>
      <c r="Q6" s="194"/>
      <c r="R6" s="194"/>
      <c r="S6" s="194"/>
      <c r="T6" s="194"/>
      <c r="U6" s="194"/>
      <c r="V6" s="194"/>
      <c r="W6" s="194"/>
      <c r="AH6" s="136"/>
      <c r="AI6" s="136"/>
      <c r="AJ6" s="136"/>
      <c r="AM6" s="136"/>
      <c r="AN6" s="136"/>
      <c r="AO6" s="136"/>
      <c r="AP6" s="136"/>
      <c r="AQ6" s="136"/>
      <c r="AR6" s="136"/>
      <c r="AW6" s="136"/>
      <c r="AY6" s="167"/>
      <c r="AZ6" s="167"/>
      <c r="BA6" s="167"/>
      <c r="BQ6" s="136"/>
      <c r="CJ6" s="136"/>
      <c r="CK6" s="167"/>
      <c r="CL6" s="167"/>
      <c r="CN6" s="136"/>
      <c r="CO6" s="136"/>
      <c r="CQ6" s="136"/>
      <c r="CR6" s="136"/>
      <c r="CS6" s="136"/>
      <c r="CT6" s="136"/>
    </row>
    <row r="7" spans="1:133" s="33" customFormat="1" ht="22.5" customHeight="1" x14ac:dyDescent="0.2">
      <c r="C7" s="193" t="s">
        <v>452</v>
      </c>
      <c r="D7" s="193"/>
      <c r="E7" s="193"/>
      <c r="F7" s="193"/>
      <c r="G7" s="193"/>
      <c r="H7" s="193"/>
      <c r="I7" s="193"/>
      <c r="J7" s="193"/>
      <c r="K7" s="193"/>
      <c r="L7" s="193"/>
      <c r="M7" s="193"/>
      <c r="N7" s="193"/>
      <c r="O7" s="193"/>
      <c r="P7" s="193"/>
      <c r="Q7" s="193"/>
      <c r="R7" s="193"/>
      <c r="S7" s="193"/>
      <c r="T7" s="193"/>
      <c r="U7" s="193"/>
      <c r="V7" s="193"/>
      <c r="W7" s="193"/>
      <c r="AH7" s="154"/>
      <c r="AI7" s="154"/>
      <c r="AJ7" s="154"/>
      <c r="AM7" s="154"/>
      <c r="AN7" s="154"/>
      <c r="AO7" s="154"/>
      <c r="AP7" s="154"/>
      <c r="AQ7" s="154"/>
      <c r="AR7" s="154"/>
      <c r="AW7" s="154"/>
      <c r="AY7" s="168"/>
      <c r="AZ7" s="168"/>
      <c r="BA7" s="168"/>
      <c r="BQ7" s="154"/>
      <c r="CJ7" s="154"/>
      <c r="CK7" s="168"/>
      <c r="CL7" s="168"/>
      <c r="CN7" s="154"/>
      <c r="CO7" s="154"/>
      <c r="CQ7" s="154"/>
      <c r="CR7" s="154"/>
      <c r="CS7" s="154"/>
      <c r="CT7" s="154"/>
    </row>
    <row r="8" spans="1:133" s="32" customFormat="1" ht="17.25" customHeight="1" x14ac:dyDescent="0.2">
      <c r="A8" s="57"/>
      <c r="B8" s="57"/>
      <c r="C8" s="192" t="s">
        <v>447</v>
      </c>
      <c r="D8" s="192"/>
      <c r="E8" s="192"/>
      <c r="F8" s="192"/>
      <c r="G8" s="192"/>
      <c r="H8" s="192"/>
      <c r="I8" s="192"/>
      <c r="J8" s="192"/>
      <c r="K8" s="192"/>
      <c r="L8" s="192"/>
      <c r="M8" s="192"/>
      <c r="N8" s="192"/>
      <c r="O8" s="192"/>
      <c r="P8" s="192"/>
      <c r="Q8" s="192"/>
      <c r="R8" s="192"/>
      <c r="S8" s="192"/>
      <c r="T8" s="192"/>
      <c r="U8" s="192"/>
      <c r="V8" s="192"/>
      <c r="W8" s="192"/>
      <c r="AH8" s="155"/>
      <c r="AI8" s="155"/>
      <c r="AJ8" s="155"/>
      <c r="AM8" s="155"/>
      <c r="AN8" s="155"/>
      <c r="AO8" s="155"/>
      <c r="AP8" s="155"/>
      <c r="AQ8" s="155"/>
      <c r="AR8" s="155"/>
      <c r="AW8" s="155"/>
      <c r="AY8" s="169"/>
      <c r="AZ8" s="169"/>
      <c r="BA8" s="169"/>
      <c r="BQ8" s="155"/>
      <c r="CJ8" s="155"/>
      <c r="CK8" s="169"/>
      <c r="CL8" s="169"/>
      <c r="CN8" s="155"/>
      <c r="CO8" s="155"/>
      <c r="CQ8" s="155"/>
      <c r="CR8" s="155"/>
      <c r="CS8" s="155"/>
      <c r="CT8" s="155"/>
    </row>
    <row r="9" spans="1:133" ht="210.75" customHeight="1" x14ac:dyDescent="0.2">
      <c r="A9" s="63" t="s">
        <v>58</v>
      </c>
      <c r="B9" s="64" t="s">
        <v>83</v>
      </c>
      <c r="C9" s="62" t="s">
        <v>84</v>
      </c>
      <c r="D9" s="138" t="s">
        <v>85</v>
      </c>
      <c r="E9" s="62" t="s">
        <v>86</v>
      </c>
      <c r="F9" s="134" t="s">
        <v>87</v>
      </c>
      <c r="G9" s="62" t="s">
        <v>88</v>
      </c>
      <c r="H9" s="148" t="s">
        <v>89</v>
      </c>
      <c r="I9" s="64" t="s">
        <v>90</v>
      </c>
      <c r="J9" s="62" t="s">
        <v>91</v>
      </c>
      <c r="K9" s="142" t="s">
        <v>92</v>
      </c>
      <c r="L9" s="40" t="s">
        <v>92</v>
      </c>
      <c r="M9" s="40" t="s">
        <v>92</v>
      </c>
      <c r="N9" s="40" t="s">
        <v>92</v>
      </c>
      <c r="O9" s="40" t="s">
        <v>92</v>
      </c>
      <c r="P9" s="42" t="s">
        <v>93</v>
      </c>
      <c r="Q9" s="40" t="s">
        <v>94</v>
      </c>
      <c r="R9" s="152" t="s">
        <v>93</v>
      </c>
      <c r="S9" s="40" t="s">
        <v>95</v>
      </c>
      <c r="T9" s="40" t="s">
        <v>95</v>
      </c>
      <c r="U9" s="40" t="s">
        <v>95</v>
      </c>
      <c r="V9" s="42" t="s">
        <v>96</v>
      </c>
      <c r="W9" s="40" t="s">
        <v>97</v>
      </c>
      <c r="X9" s="40" t="s">
        <v>98</v>
      </c>
      <c r="Y9" s="40" t="s">
        <v>99</v>
      </c>
      <c r="Z9" s="40" t="s">
        <v>100</v>
      </c>
      <c r="AA9" s="40" t="s">
        <v>101</v>
      </c>
      <c r="AB9" s="40" t="s">
        <v>61</v>
      </c>
      <c r="AC9" s="40" t="s">
        <v>102</v>
      </c>
      <c r="AD9" s="40" t="s">
        <v>61</v>
      </c>
      <c r="AE9" s="39" t="s">
        <v>103</v>
      </c>
      <c r="AF9" s="39" t="s">
        <v>104</v>
      </c>
      <c r="AG9" s="39" t="s">
        <v>105</v>
      </c>
      <c r="AH9" s="156" t="s">
        <v>106</v>
      </c>
      <c r="AI9" s="138" t="s">
        <v>107</v>
      </c>
      <c r="AJ9" s="138" t="s">
        <v>108</v>
      </c>
      <c r="AK9" s="39" t="s">
        <v>109</v>
      </c>
      <c r="AL9" s="39" t="s">
        <v>110</v>
      </c>
      <c r="AM9" s="138" t="s">
        <v>111</v>
      </c>
      <c r="AN9" s="138" t="s">
        <v>112</v>
      </c>
      <c r="AO9" s="138" t="s">
        <v>113</v>
      </c>
      <c r="AP9" s="138" t="s">
        <v>114</v>
      </c>
      <c r="AQ9" s="138" t="s">
        <v>115</v>
      </c>
      <c r="AR9" s="162" t="s">
        <v>116</v>
      </c>
      <c r="AS9" s="39" t="s">
        <v>117</v>
      </c>
      <c r="AT9" s="42" t="s">
        <v>118</v>
      </c>
      <c r="AU9" s="39" t="s">
        <v>119</v>
      </c>
      <c r="AV9" s="39" t="s">
        <v>120</v>
      </c>
      <c r="AW9" s="162" t="s">
        <v>121</v>
      </c>
      <c r="AX9" s="39" t="s">
        <v>122</v>
      </c>
      <c r="AY9" s="170" t="s">
        <v>123</v>
      </c>
      <c r="AZ9" s="171" t="s">
        <v>124</v>
      </c>
      <c r="BA9" s="170" t="s">
        <v>125</v>
      </c>
      <c r="BB9" s="39" t="s">
        <v>126</v>
      </c>
      <c r="BC9" s="39" t="s">
        <v>126</v>
      </c>
      <c r="BD9" s="39" t="s">
        <v>127</v>
      </c>
      <c r="BE9" s="47" t="s">
        <v>128</v>
      </c>
      <c r="BF9" s="47" t="s">
        <v>129</v>
      </c>
      <c r="BG9" s="39" t="s">
        <v>130</v>
      </c>
      <c r="BH9" s="39" t="s">
        <v>131</v>
      </c>
      <c r="BI9" s="39" t="s">
        <v>132</v>
      </c>
      <c r="BJ9" s="39" t="s">
        <v>133</v>
      </c>
      <c r="BK9" s="39" t="s">
        <v>134</v>
      </c>
      <c r="BL9" s="39" t="s">
        <v>135</v>
      </c>
      <c r="BM9" s="39" t="s">
        <v>136</v>
      </c>
      <c r="BN9" s="39" t="s">
        <v>137</v>
      </c>
      <c r="BO9" s="39" t="s">
        <v>138</v>
      </c>
      <c r="BP9" s="39" t="s">
        <v>139</v>
      </c>
      <c r="BQ9" s="180" t="s">
        <v>140</v>
      </c>
      <c r="BR9" s="39" t="s">
        <v>141</v>
      </c>
      <c r="BS9" s="39" t="s">
        <v>142</v>
      </c>
      <c r="BT9" s="39" t="s">
        <v>143</v>
      </c>
      <c r="BU9" s="39" t="s">
        <v>144</v>
      </c>
      <c r="BV9" s="39" t="s">
        <v>145</v>
      </c>
      <c r="BW9" s="39" t="s">
        <v>146</v>
      </c>
      <c r="BX9" s="39" t="s">
        <v>147</v>
      </c>
      <c r="BY9" s="39" t="s">
        <v>148</v>
      </c>
      <c r="BZ9" s="47" t="s">
        <v>149</v>
      </c>
      <c r="CA9" s="47" t="s">
        <v>150</v>
      </c>
      <c r="CB9" s="39" t="s">
        <v>151</v>
      </c>
      <c r="CC9" s="47" t="s">
        <v>152</v>
      </c>
      <c r="CD9" s="39" t="s">
        <v>153</v>
      </c>
      <c r="CE9" s="47" t="s">
        <v>154</v>
      </c>
      <c r="CF9" s="39" t="s">
        <v>155</v>
      </c>
      <c r="CG9" s="39" t="s">
        <v>156</v>
      </c>
      <c r="CH9" s="39" t="s">
        <v>157</v>
      </c>
      <c r="CI9" s="39" t="s">
        <v>158</v>
      </c>
      <c r="CJ9" s="138" t="s">
        <v>159</v>
      </c>
      <c r="CK9" s="172" t="s">
        <v>160</v>
      </c>
      <c r="CL9" s="171" t="s">
        <v>161</v>
      </c>
      <c r="CM9" s="39" t="s">
        <v>162</v>
      </c>
      <c r="CN9" s="138" t="s">
        <v>163</v>
      </c>
      <c r="CO9" s="138" t="s">
        <v>164</v>
      </c>
      <c r="CP9" s="39" t="s">
        <v>165</v>
      </c>
      <c r="CQ9" s="138" t="s">
        <v>166</v>
      </c>
      <c r="CR9" s="184" t="s">
        <v>167</v>
      </c>
      <c r="CS9" s="138" t="s">
        <v>168</v>
      </c>
      <c r="CT9" s="138" t="s">
        <v>169</v>
      </c>
      <c r="CU9" s="39" t="s">
        <v>170</v>
      </c>
      <c r="CV9" s="43" t="s">
        <v>171</v>
      </c>
      <c r="CW9" s="43" t="s">
        <v>171</v>
      </c>
      <c r="CX9" s="43" t="s">
        <v>171</v>
      </c>
      <c r="CY9" s="43" t="s">
        <v>172</v>
      </c>
      <c r="CZ9" s="47" t="s">
        <v>173</v>
      </c>
      <c r="DA9" s="42" t="s">
        <v>174</v>
      </c>
      <c r="DB9" s="43" t="s">
        <v>172</v>
      </c>
      <c r="DC9" s="51" t="s">
        <v>175</v>
      </c>
      <c r="DD9" s="50" t="s">
        <v>176</v>
      </c>
      <c r="DE9" s="43" t="s">
        <v>177</v>
      </c>
      <c r="DF9" s="44" t="s">
        <v>178</v>
      </c>
      <c r="DG9" s="39" t="s">
        <v>179</v>
      </c>
      <c r="DH9" s="50" t="s">
        <v>176</v>
      </c>
      <c r="DI9" s="44" t="s">
        <v>180</v>
      </c>
      <c r="DJ9" s="43" t="s">
        <v>172</v>
      </c>
      <c r="DK9" s="48" t="s">
        <v>181</v>
      </c>
      <c r="DL9" s="39" t="s">
        <v>182</v>
      </c>
      <c r="DM9" s="50" t="s">
        <v>176</v>
      </c>
      <c r="DN9" s="37" t="s">
        <v>183</v>
      </c>
      <c r="DO9" s="43" t="s">
        <v>172</v>
      </c>
      <c r="DP9" s="43" t="s">
        <v>172</v>
      </c>
      <c r="DQ9" s="75"/>
      <c r="DR9" s="75"/>
      <c r="DS9" s="65"/>
      <c r="DT9" s="69"/>
      <c r="DU9" s="65"/>
      <c r="DV9" s="65"/>
      <c r="DW9" s="65"/>
      <c r="DX9" s="65"/>
      <c r="DY9" s="65"/>
      <c r="DZ9" s="65"/>
      <c r="EA9" s="65"/>
      <c r="EB9" s="65"/>
      <c r="EC9" s="77"/>
    </row>
    <row r="10" spans="1:133" ht="42" x14ac:dyDescent="0.2">
      <c r="A10" s="59" t="s">
        <v>64</v>
      </c>
      <c r="B10" s="58"/>
      <c r="C10" s="61"/>
      <c r="D10" s="139" t="s">
        <v>184</v>
      </c>
      <c r="E10" s="58" t="s">
        <v>65</v>
      </c>
      <c r="F10" s="135" t="s">
        <v>65</v>
      </c>
      <c r="G10" s="58" t="s">
        <v>65</v>
      </c>
      <c r="H10" s="149" t="s">
        <v>185</v>
      </c>
      <c r="I10" s="58" t="s">
        <v>186</v>
      </c>
      <c r="J10" s="58" t="s">
        <v>186</v>
      </c>
      <c r="K10" s="143" t="s">
        <v>187</v>
      </c>
      <c r="L10" s="38" t="s">
        <v>188</v>
      </c>
      <c r="M10" s="37" t="s">
        <v>189</v>
      </c>
      <c r="N10" s="38" t="s">
        <v>188</v>
      </c>
      <c r="O10" s="38" t="s">
        <v>190</v>
      </c>
      <c r="P10" s="37" t="s">
        <v>66</v>
      </c>
      <c r="Q10" s="37" t="s">
        <v>66</v>
      </c>
      <c r="R10" s="139" t="s">
        <v>66</v>
      </c>
      <c r="S10" s="37" t="s">
        <v>66</v>
      </c>
      <c r="T10" s="37" t="s">
        <v>66</v>
      </c>
      <c r="U10" s="37" t="s">
        <v>66</v>
      </c>
      <c r="V10" s="38" t="s">
        <v>190</v>
      </c>
      <c r="W10" s="37" t="s">
        <v>66</v>
      </c>
      <c r="X10" s="38" t="s">
        <v>187</v>
      </c>
      <c r="Y10" s="37" t="s">
        <v>184</v>
      </c>
      <c r="Z10" s="37" t="s">
        <v>184</v>
      </c>
      <c r="AA10" s="38" t="s">
        <v>188</v>
      </c>
      <c r="AB10" s="37" t="s">
        <v>66</v>
      </c>
      <c r="AC10" s="37" t="s">
        <v>66</v>
      </c>
      <c r="AD10" s="37" t="s">
        <v>66</v>
      </c>
      <c r="AE10" s="37" t="s">
        <v>191</v>
      </c>
      <c r="AF10" s="37" t="s">
        <v>191</v>
      </c>
      <c r="AG10" s="37" t="s">
        <v>191</v>
      </c>
      <c r="AH10" s="157" t="s">
        <v>191</v>
      </c>
      <c r="AI10" s="139" t="s">
        <v>191</v>
      </c>
      <c r="AJ10" s="139" t="s">
        <v>191</v>
      </c>
      <c r="AK10" s="37" t="s">
        <v>186</v>
      </c>
      <c r="AL10" s="37" t="s">
        <v>191</v>
      </c>
      <c r="AM10" s="139" t="s">
        <v>192</v>
      </c>
      <c r="AN10" s="139" t="s">
        <v>193</v>
      </c>
      <c r="AO10" s="139" t="s">
        <v>194</v>
      </c>
      <c r="AP10" s="139" t="s">
        <v>195</v>
      </c>
      <c r="AQ10" s="139" t="s">
        <v>195</v>
      </c>
      <c r="AR10" s="163" t="s">
        <v>196</v>
      </c>
      <c r="AS10" s="37" t="s">
        <v>191</v>
      </c>
      <c r="AT10" s="37" t="s">
        <v>196</v>
      </c>
      <c r="AU10" s="37" t="s">
        <v>196</v>
      </c>
      <c r="AV10" s="37" t="s">
        <v>196</v>
      </c>
      <c r="AW10" s="163" t="s">
        <v>196</v>
      </c>
      <c r="AX10" s="37" t="s">
        <v>196</v>
      </c>
      <c r="AY10" s="172" t="s">
        <v>192</v>
      </c>
      <c r="AZ10" s="173" t="s">
        <v>196</v>
      </c>
      <c r="BA10" s="172" t="s">
        <v>191</v>
      </c>
      <c r="BB10" s="37" t="s">
        <v>194</v>
      </c>
      <c r="BC10" s="37" t="s">
        <v>194</v>
      </c>
      <c r="BD10" s="37" t="s">
        <v>187</v>
      </c>
      <c r="BE10" s="48" t="s">
        <v>196</v>
      </c>
      <c r="BF10" s="48" t="s">
        <v>196</v>
      </c>
      <c r="BG10" s="37" t="s">
        <v>191</v>
      </c>
      <c r="BH10" s="37" t="s">
        <v>66</v>
      </c>
      <c r="BI10" s="37" t="s">
        <v>197</v>
      </c>
      <c r="BJ10" s="37" t="s">
        <v>194</v>
      </c>
      <c r="BK10" s="37" t="s">
        <v>198</v>
      </c>
      <c r="BL10" s="37" t="s">
        <v>189</v>
      </c>
      <c r="BM10" s="37" t="s">
        <v>194</v>
      </c>
      <c r="BN10" s="37" t="s">
        <v>191</v>
      </c>
      <c r="BO10" s="37" t="s">
        <v>66</v>
      </c>
      <c r="BP10" s="37" t="s">
        <v>66</v>
      </c>
      <c r="BQ10" s="157" t="s">
        <v>191</v>
      </c>
      <c r="BR10" s="37" t="s">
        <v>191</v>
      </c>
      <c r="BS10" s="37" t="s">
        <v>191</v>
      </c>
      <c r="BT10" s="45" t="s">
        <v>191</v>
      </c>
      <c r="BU10" s="37" t="s">
        <v>186</v>
      </c>
      <c r="BV10" s="37" t="s">
        <v>193</v>
      </c>
      <c r="BW10" s="37" t="s">
        <v>194</v>
      </c>
      <c r="BX10" s="37" t="s">
        <v>195</v>
      </c>
      <c r="BY10" s="37" t="s">
        <v>195</v>
      </c>
      <c r="BZ10" s="48" t="s">
        <v>196</v>
      </c>
      <c r="CA10" s="48" t="s">
        <v>196</v>
      </c>
      <c r="CB10" s="37" t="s">
        <v>191</v>
      </c>
      <c r="CC10" s="48" t="s">
        <v>196</v>
      </c>
      <c r="CD10" s="37" t="s">
        <v>186</v>
      </c>
      <c r="CE10" s="48" t="s">
        <v>196</v>
      </c>
      <c r="CF10" s="37" t="s">
        <v>191</v>
      </c>
      <c r="CG10" s="37" t="s">
        <v>194</v>
      </c>
      <c r="CH10" s="37" t="s">
        <v>194</v>
      </c>
      <c r="CI10" s="37" t="s">
        <v>191</v>
      </c>
      <c r="CJ10" s="139" t="s">
        <v>66</v>
      </c>
      <c r="CK10" s="173" t="s">
        <v>196</v>
      </c>
      <c r="CL10" s="173" t="s">
        <v>199</v>
      </c>
      <c r="CM10" s="37" t="s">
        <v>191</v>
      </c>
      <c r="CN10" s="139" t="s">
        <v>191</v>
      </c>
      <c r="CO10" s="139" t="s">
        <v>191</v>
      </c>
      <c r="CP10" s="37" t="s">
        <v>191</v>
      </c>
      <c r="CQ10" s="139" t="s">
        <v>191</v>
      </c>
      <c r="CR10" s="185" t="s">
        <v>67</v>
      </c>
      <c r="CS10" s="139" t="s">
        <v>67</v>
      </c>
      <c r="CT10" s="139" t="s">
        <v>67</v>
      </c>
      <c r="CU10" s="37" t="s">
        <v>192</v>
      </c>
      <c r="CV10" s="37" t="s">
        <v>67</v>
      </c>
      <c r="CW10" s="37" t="s">
        <v>67</v>
      </c>
      <c r="CX10" s="37" t="s">
        <v>67</v>
      </c>
      <c r="CY10" s="37" t="s">
        <v>67</v>
      </c>
      <c r="CZ10" s="48" t="s">
        <v>67</v>
      </c>
      <c r="DA10" s="37" t="s">
        <v>196</v>
      </c>
      <c r="DB10" s="37" t="s">
        <v>200</v>
      </c>
      <c r="DC10" s="37" t="s">
        <v>196</v>
      </c>
      <c r="DD10" s="37" t="s">
        <v>196</v>
      </c>
      <c r="DE10" s="37" t="s">
        <v>200</v>
      </c>
      <c r="DF10" s="37" t="s">
        <v>196</v>
      </c>
      <c r="DG10" s="37" t="s">
        <v>196</v>
      </c>
      <c r="DH10" s="37" t="s">
        <v>196</v>
      </c>
      <c r="DI10" s="37" t="s">
        <v>196</v>
      </c>
      <c r="DJ10" s="37" t="s">
        <v>200</v>
      </c>
      <c r="DK10" s="48" t="s">
        <v>196</v>
      </c>
      <c r="DL10" s="37" t="s">
        <v>191</v>
      </c>
      <c r="DM10" s="37" t="s">
        <v>196</v>
      </c>
      <c r="DN10" s="37" t="s">
        <v>196</v>
      </c>
      <c r="DO10" s="37" t="s">
        <v>200</v>
      </c>
      <c r="DP10" s="37" t="s">
        <v>201</v>
      </c>
      <c r="DQ10" s="76"/>
      <c r="DR10" s="76"/>
      <c r="DS10" s="60"/>
      <c r="DT10" s="70"/>
      <c r="DU10" s="60"/>
      <c r="DV10" s="60"/>
      <c r="DW10" s="60"/>
      <c r="DX10" s="60"/>
      <c r="DY10" s="60"/>
      <c r="DZ10" s="60"/>
      <c r="EA10" s="60"/>
      <c r="EB10" s="60"/>
    </row>
    <row r="11" spans="1:133" ht="16.5" customHeight="1" x14ac:dyDescent="0.2">
      <c r="A11" s="220" t="s">
        <v>68</v>
      </c>
      <c r="B11" s="221" t="s">
        <v>202</v>
      </c>
      <c r="C11" s="214" t="s">
        <v>203</v>
      </c>
      <c r="D11" s="224" t="s">
        <v>204</v>
      </c>
      <c r="E11" s="214" t="s">
        <v>69</v>
      </c>
      <c r="F11" s="211" t="s">
        <v>70</v>
      </c>
      <c r="G11" s="214" t="s">
        <v>205</v>
      </c>
      <c r="H11" s="217" t="s">
        <v>206</v>
      </c>
      <c r="I11" s="196" t="s">
        <v>207</v>
      </c>
      <c r="J11" s="214" t="s">
        <v>208</v>
      </c>
      <c r="K11" s="197" t="s">
        <v>209</v>
      </c>
      <c r="L11" s="198"/>
      <c r="M11" s="198"/>
      <c r="N11" s="198"/>
      <c r="O11" s="198"/>
      <c r="P11" s="198"/>
      <c r="Q11" s="198"/>
      <c r="R11" s="198"/>
      <c r="S11" s="198"/>
      <c r="T11" s="198"/>
      <c r="U11" s="198"/>
      <c r="V11" s="198"/>
      <c r="W11" s="198"/>
      <c r="X11" s="198"/>
      <c r="Y11" s="198"/>
      <c r="Z11" s="198"/>
      <c r="AA11" s="198"/>
      <c r="AB11" s="198"/>
      <c r="AC11" s="198"/>
      <c r="AD11" s="198"/>
      <c r="AE11" s="198"/>
      <c r="AF11" s="198"/>
      <c r="AG11" s="198"/>
      <c r="AH11" s="198"/>
      <c r="AI11" s="198"/>
      <c r="AJ11" s="198"/>
      <c r="AK11" s="198"/>
      <c r="AL11" s="198"/>
      <c r="AM11" s="198"/>
      <c r="AN11" s="198"/>
      <c r="AO11" s="198"/>
      <c r="AP11" s="198"/>
      <c r="AQ11" s="198"/>
      <c r="AR11" s="198"/>
      <c r="AS11" s="198"/>
      <c r="AT11" s="198"/>
      <c r="AU11" s="198"/>
      <c r="AV11" s="198"/>
      <c r="AW11" s="198"/>
      <c r="AX11" s="198"/>
      <c r="AY11" s="198"/>
      <c r="AZ11" s="198"/>
      <c r="BA11" s="198"/>
      <c r="BB11" s="198"/>
      <c r="BC11" s="198"/>
      <c r="BD11" s="198"/>
      <c r="BE11" s="198"/>
      <c r="BF11" s="198"/>
      <c r="BG11" s="198"/>
      <c r="BH11" s="198"/>
      <c r="BI11" s="199" t="s">
        <v>210</v>
      </c>
      <c r="BJ11" s="200"/>
      <c r="BK11" s="200"/>
      <c r="BL11" s="200"/>
      <c r="BM11" s="200"/>
      <c r="BN11" s="200"/>
      <c r="BO11" s="200"/>
      <c r="BP11" s="200"/>
      <c r="BQ11" s="200"/>
      <c r="BR11" s="200"/>
      <c r="BS11" s="200"/>
      <c r="BT11" s="200"/>
      <c r="BU11" s="200"/>
      <c r="BV11" s="200"/>
      <c r="BW11" s="200"/>
      <c r="BX11" s="200"/>
      <c r="BY11" s="200"/>
      <c r="BZ11" s="200"/>
      <c r="CA11" s="200"/>
      <c r="CB11" s="200"/>
      <c r="CC11" s="200"/>
      <c r="CD11" s="200"/>
      <c r="CE11" s="200"/>
      <c r="CF11" s="200"/>
      <c r="CG11" s="200"/>
      <c r="CH11" s="200"/>
      <c r="CI11" s="200"/>
      <c r="CJ11" s="200"/>
      <c r="CK11" s="200"/>
      <c r="CL11" s="200"/>
      <c r="CM11" s="200"/>
      <c r="CN11" s="200"/>
      <c r="CO11" s="200"/>
      <c r="CP11" s="200"/>
      <c r="CQ11" s="200"/>
      <c r="CR11" s="200"/>
      <c r="CS11" s="200"/>
      <c r="CT11" s="200"/>
      <c r="CU11" s="200"/>
      <c r="CV11" s="200"/>
      <c r="CW11" s="200"/>
      <c r="CX11" s="200"/>
      <c r="CY11" s="200"/>
      <c r="CZ11" s="200"/>
      <c r="DA11" s="200"/>
      <c r="DB11" s="200"/>
      <c r="DC11" s="200"/>
      <c r="DD11" s="200"/>
      <c r="DE11" s="200"/>
      <c r="DF11" s="200"/>
      <c r="DG11" s="200"/>
      <c r="DH11" s="200"/>
      <c r="DI11" s="200"/>
      <c r="DJ11" s="200"/>
      <c r="DK11" s="200"/>
      <c r="DL11" s="200"/>
      <c r="DM11" s="200"/>
      <c r="DN11" s="200"/>
      <c r="DO11" s="200"/>
      <c r="DP11" s="201"/>
      <c r="DQ11" s="202" t="s">
        <v>211</v>
      </c>
      <c r="DR11" s="202" t="s">
        <v>212</v>
      </c>
      <c r="DS11" s="195" t="s">
        <v>213</v>
      </c>
      <c r="DT11" s="195" t="s">
        <v>214</v>
      </c>
      <c r="DU11" s="72"/>
      <c r="DV11" s="72"/>
      <c r="DW11" s="72"/>
      <c r="DX11" s="72"/>
      <c r="DY11" s="72"/>
      <c r="DZ11" s="72"/>
      <c r="EA11" s="72"/>
      <c r="EB11" s="72"/>
    </row>
    <row r="12" spans="1:133" ht="15" customHeight="1" x14ac:dyDescent="0.2">
      <c r="A12" s="220"/>
      <c r="B12" s="222"/>
      <c r="C12" s="215"/>
      <c r="D12" s="225"/>
      <c r="E12" s="215"/>
      <c r="F12" s="212"/>
      <c r="G12" s="215"/>
      <c r="H12" s="218"/>
      <c r="I12" s="196"/>
      <c r="J12" s="215"/>
      <c r="K12" s="204" t="s">
        <v>215</v>
      </c>
      <c r="L12" s="205"/>
      <c r="M12" s="205"/>
      <c r="N12" s="205"/>
      <c r="O12" s="205"/>
      <c r="P12" s="205"/>
      <c r="Q12" s="205"/>
      <c r="R12" s="205"/>
      <c r="S12" s="205"/>
      <c r="T12" s="205"/>
      <c r="U12" s="205"/>
      <c r="V12" s="205"/>
      <c r="W12" s="205"/>
      <c r="X12" s="206" t="s">
        <v>216</v>
      </c>
      <c r="Y12" s="206"/>
      <c r="Z12" s="206"/>
      <c r="AA12" s="206"/>
      <c r="AB12" s="207" t="s">
        <v>71</v>
      </c>
      <c r="AC12" s="207"/>
      <c r="AD12" s="207"/>
      <c r="AE12" s="208"/>
      <c r="AF12" s="208"/>
      <c r="AG12" s="208"/>
      <c r="AH12" s="208"/>
      <c r="AI12" s="208"/>
      <c r="AJ12" s="208"/>
      <c r="AK12" s="208"/>
      <c r="AL12" s="208"/>
      <c r="AM12" s="208"/>
      <c r="AN12" s="208"/>
      <c r="AO12" s="208"/>
      <c r="AP12" s="208"/>
      <c r="AQ12" s="208"/>
      <c r="AR12" s="208"/>
      <c r="AS12" s="208"/>
      <c r="AT12" s="208"/>
      <c r="AU12" s="208"/>
      <c r="AV12" s="208"/>
      <c r="AW12" s="208"/>
      <c r="AX12" s="208"/>
      <c r="AY12" s="208"/>
      <c r="AZ12" s="208"/>
      <c r="BA12" s="209"/>
      <c r="BB12" s="68"/>
      <c r="BC12" s="68"/>
      <c r="BD12" s="204" t="s">
        <v>217</v>
      </c>
      <c r="BE12" s="205"/>
      <c r="BF12" s="210"/>
      <c r="BG12" s="204" t="s">
        <v>218</v>
      </c>
      <c r="BH12" s="210"/>
      <c r="BI12" s="230" t="s">
        <v>215</v>
      </c>
      <c r="BJ12" s="231"/>
      <c r="BK12" s="231"/>
      <c r="BL12" s="231"/>
      <c r="BM12" s="231"/>
      <c r="BN12" s="232"/>
      <c r="BO12" s="227" t="s">
        <v>219</v>
      </c>
      <c r="BP12" s="228"/>
      <c r="BQ12" s="228"/>
      <c r="BR12" s="228"/>
      <c r="BS12" s="228"/>
      <c r="BT12" s="228"/>
      <c r="BU12" s="228"/>
      <c r="BV12" s="228"/>
      <c r="BW12" s="228"/>
      <c r="BX12" s="228"/>
      <c r="BY12" s="228"/>
      <c r="BZ12" s="228"/>
      <c r="CA12" s="228"/>
      <c r="CB12" s="228"/>
      <c r="CC12" s="228"/>
      <c r="CD12" s="228"/>
      <c r="CE12" s="228"/>
      <c r="CF12" s="228"/>
      <c r="CG12" s="67"/>
      <c r="CH12" s="67"/>
      <c r="CI12" s="196" t="s">
        <v>220</v>
      </c>
      <c r="CJ12" s="196"/>
      <c r="CK12" s="196" t="s">
        <v>221</v>
      </c>
      <c r="CL12" s="196"/>
      <c r="CM12" s="196"/>
      <c r="CN12" s="196"/>
      <c r="CO12" s="196"/>
      <c r="CP12" s="196"/>
      <c r="CQ12" s="196"/>
      <c r="CR12" s="196"/>
      <c r="CS12" s="196"/>
      <c r="CT12" s="196"/>
      <c r="CU12" s="196"/>
      <c r="CV12" s="203" t="s">
        <v>222</v>
      </c>
      <c r="CW12" s="203"/>
      <c r="CX12" s="203"/>
      <c r="CY12" s="203"/>
      <c r="CZ12" s="196" t="s">
        <v>223</v>
      </c>
      <c r="DA12" s="196"/>
      <c r="DB12" s="196"/>
      <c r="DC12" s="227" t="s">
        <v>224</v>
      </c>
      <c r="DD12" s="228"/>
      <c r="DE12" s="229"/>
      <c r="DF12" s="196" t="s">
        <v>225</v>
      </c>
      <c r="DG12" s="196"/>
      <c r="DH12" s="196"/>
      <c r="DI12" s="196"/>
      <c r="DJ12" s="196"/>
      <c r="DK12" s="196" t="s">
        <v>226</v>
      </c>
      <c r="DL12" s="196"/>
      <c r="DM12" s="196"/>
      <c r="DN12" s="196"/>
      <c r="DO12" s="196"/>
      <c r="DP12" s="203" t="s">
        <v>227</v>
      </c>
      <c r="DQ12" s="202"/>
      <c r="DR12" s="202"/>
      <c r="DS12" s="195"/>
      <c r="DT12" s="195"/>
      <c r="DU12" s="72"/>
      <c r="DV12" s="72"/>
      <c r="DW12" s="72"/>
      <c r="DX12" s="72"/>
      <c r="DY12" s="72"/>
      <c r="DZ12" s="72"/>
      <c r="EA12" s="72"/>
      <c r="EB12" s="72"/>
    </row>
    <row r="13" spans="1:133" ht="98" x14ac:dyDescent="0.2">
      <c r="A13" s="220"/>
      <c r="B13" s="223"/>
      <c r="C13" s="216"/>
      <c r="D13" s="226"/>
      <c r="E13" s="216"/>
      <c r="F13" s="213"/>
      <c r="G13" s="216"/>
      <c r="H13" s="219"/>
      <c r="I13" s="196"/>
      <c r="J13" s="216"/>
      <c r="K13" s="144" t="s">
        <v>228</v>
      </c>
      <c r="L13" s="36" t="s">
        <v>229</v>
      </c>
      <c r="M13" s="36" t="s">
        <v>230</v>
      </c>
      <c r="N13" s="36" t="s">
        <v>231</v>
      </c>
      <c r="O13" s="36" t="s">
        <v>232</v>
      </c>
      <c r="P13" s="53" t="s">
        <v>233</v>
      </c>
      <c r="Q13" s="53" t="s">
        <v>234</v>
      </c>
      <c r="R13" s="144" t="s">
        <v>235</v>
      </c>
      <c r="S13" s="36" t="s">
        <v>236</v>
      </c>
      <c r="T13" s="36" t="s">
        <v>237</v>
      </c>
      <c r="U13" s="36" t="s">
        <v>238</v>
      </c>
      <c r="V13" s="53" t="s">
        <v>239</v>
      </c>
      <c r="W13" s="36" t="s">
        <v>240</v>
      </c>
      <c r="X13" s="56" t="s">
        <v>241</v>
      </c>
      <c r="Y13" s="56" t="s">
        <v>242</v>
      </c>
      <c r="Z13" s="56" t="s">
        <v>243</v>
      </c>
      <c r="AA13" s="36" t="s">
        <v>244</v>
      </c>
      <c r="AB13" s="36" t="s">
        <v>72</v>
      </c>
      <c r="AC13" s="36" t="s">
        <v>73</v>
      </c>
      <c r="AD13" s="36" t="s">
        <v>74</v>
      </c>
      <c r="AE13" s="56" t="s">
        <v>245</v>
      </c>
      <c r="AF13" s="56" t="s">
        <v>246</v>
      </c>
      <c r="AG13" s="53" t="s">
        <v>247</v>
      </c>
      <c r="AH13" s="158" t="s">
        <v>248</v>
      </c>
      <c r="AI13" s="144" t="s">
        <v>249</v>
      </c>
      <c r="AJ13" s="144" t="s">
        <v>250</v>
      </c>
      <c r="AK13" s="53" t="s">
        <v>251</v>
      </c>
      <c r="AL13" s="53" t="s">
        <v>252</v>
      </c>
      <c r="AM13" s="144" t="s">
        <v>253</v>
      </c>
      <c r="AN13" s="144" t="s">
        <v>254</v>
      </c>
      <c r="AO13" s="144" t="s">
        <v>255</v>
      </c>
      <c r="AP13" s="144" t="s">
        <v>256</v>
      </c>
      <c r="AQ13" s="144" t="s">
        <v>257</v>
      </c>
      <c r="AR13" s="164" t="s">
        <v>258</v>
      </c>
      <c r="AS13" s="53" t="s">
        <v>259</v>
      </c>
      <c r="AT13" s="56" t="s">
        <v>260</v>
      </c>
      <c r="AU13" s="41" t="s">
        <v>261</v>
      </c>
      <c r="AV13" s="41" t="s">
        <v>262</v>
      </c>
      <c r="AW13" s="164" t="s">
        <v>263</v>
      </c>
      <c r="AX13" s="53" t="s">
        <v>264</v>
      </c>
      <c r="AY13" s="174" t="s">
        <v>265</v>
      </c>
      <c r="AZ13" s="175" t="s">
        <v>266</v>
      </c>
      <c r="BA13" s="174" t="s">
        <v>267</v>
      </c>
      <c r="BB13" s="53" t="s">
        <v>268</v>
      </c>
      <c r="BC13" s="66" t="s">
        <v>269</v>
      </c>
      <c r="BD13" s="53" t="s">
        <v>270</v>
      </c>
      <c r="BE13" s="49" t="s">
        <v>271</v>
      </c>
      <c r="BF13" s="49" t="s">
        <v>272</v>
      </c>
      <c r="BG13" s="53" t="s">
        <v>273</v>
      </c>
      <c r="BH13" s="53" t="s">
        <v>214</v>
      </c>
      <c r="BI13" s="36" t="s">
        <v>274</v>
      </c>
      <c r="BJ13" s="36" t="s">
        <v>275</v>
      </c>
      <c r="BK13" s="36" t="s">
        <v>276</v>
      </c>
      <c r="BL13" s="36" t="s">
        <v>277</v>
      </c>
      <c r="BM13" s="36" t="s">
        <v>278</v>
      </c>
      <c r="BN13" s="36" t="s">
        <v>279</v>
      </c>
      <c r="BO13" s="53" t="s">
        <v>280</v>
      </c>
      <c r="BP13" s="53" t="s">
        <v>281</v>
      </c>
      <c r="BQ13" s="158" t="s">
        <v>282</v>
      </c>
      <c r="BR13" s="53" t="s">
        <v>283</v>
      </c>
      <c r="BS13" s="53" t="s">
        <v>284</v>
      </c>
      <c r="BT13" s="53" t="s">
        <v>285</v>
      </c>
      <c r="BU13" s="53" t="s">
        <v>286</v>
      </c>
      <c r="BV13" s="53" t="s">
        <v>287</v>
      </c>
      <c r="BW13" s="53" t="s">
        <v>288</v>
      </c>
      <c r="BX13" s="53" t="s">
        <v>289</v>
      </c>
      <c r="BY13" s="53" t="s">
        <v>290</v>
      </c>
      <c r="BZ13" s="49" t="s">
        <v>291</v>
      </c>
      <c r="CA13" s="49" t="s">
        <v>292</v>
      </c>
      <c r="CB13" s="53" t="s">
        <v>293</v>
      </c>
      <c r="CC13" s="49" t="s">
        <v>294</v>
      </c>
      <c r="CD13" s="53" t="s">
        <v>295</v>
      </c>
      <c r="CE13" s="49" t="s">
        <v>296</v>
      </c>
      <c r="CF13" s="53" t="s">
        <v>297</v>
      </c>
      <c r="CG13" s="53" t="s">
        <v>298</v>
      </c>
      <c r="CH13" s="66" t="s">
        <v>299</v>
      </c>
      <c r="CI13" s="41" t="s">
        <v>300</v>
      </c>
      <c r="CJ13" s="144" t="s">
        <v>214</v>
      </c>
      <c r="CK13" s="175" t="s">
        <v>301</v>
      </c>
      <c r="CL13" s="175" t="s">
        <v>302</v>
      </c>
      <c r="CM13" s="53" t="s">
        <v>303</v>
      </c>
      <c r="CN13" s="144" t="s">
        <v>304</v>
      </c>
      <c r="CO13" s="144" t="s">
        <v>305</v>
      </c>
      <c r="CP13" s="53" t="s">
        <v>306</v>
      </c>
      <c r="CQ13" s="144" t="s">
        <v>307</v>
      </c>
      <c r="CR13" s="186" t="s">
        <v>308</v>
      </c>
      <c r="CS13" s="144" t="s">
        <v>309</v>
      </c>
      <c r="CT13" s="144" t="s">
        <v>310</v>
      </c>
      <c r="CU13" s="56" t="s">
        <v>311</v>
      </c>
      <c r="CV13" s="56" t="s">
        <v>312</v>
      </c>
      <c r="CW13" s="56" t="s">
        <v>313</v>
      </c>
      <c r="CX13" s="56" t="s">
        <v>314</v>
      </c>
      <c r="CY13" s="56" t="s">
        <v>315</v>
      </c>
      <c r="CZ13" s="49" t="s">
        <v>316</v>
      </c>
      <c r="DA13" s="53" t="s">
        <v>317</v>
      </c>
      <c r="DB13" s="56" t="s">
        <v>318</v>
      </c>
      <c r="DC13" s="49" t="s">
        <v>319</v>
      </c>
      <c r="DD13" s="49" t="s">
        <v>320</v>
      </c>
      <c r="DE13" s="56" t="s">
        <v>321</v>
      </c>
      <c r="DF13" s="53" t="s">
        <v>322</v>
      </c>
      <c r="DG13" s="53" t="s">
        <v>323</v>
      </c>
      <c r="DH13" s="53" t="s">
        <v>324</v>
      </c>
      <c r="DI13" s="53" t="s">
        <v>325</v>
      </c>
      <c r="DJ13" s="56" t="s">
        <v>326</v>
      </c>
      <c r="DK13" s="49" t="s">
        <v>327</v>
      </c>
      <c r="DL13" s="53" t="s">
        <v>328</v>
      </c>
      <c r="DM13" s="53" t="s">
        <v>329</v>
      </c>
      <c r="DN13" s="53" t="s">
        <v>325</v>
      </c>
      <c r="DO13" s="56" t="s">
        <v>330</v>
      </c>
      <c r="DP13" s="203"/>
      <c r="DQ13" s="202"/>
      <c r="DR13" s="202"/>
      <c r="DS13" s="195"/>
      <c r="DT13" s="195"/>
      <c r="DU13" s="55" t="s">
        <v>331</v>
      </c>
      <c r="DV13" s="55" t="s">
        <v>331</v>
      </c>
      <c r="DW13" s="55" t="s">
        <v>331</v>
      </c>
      <c r="DX13" s="55" t="s">
        <v>331</v>
      </c>
      <c r="DY13" s="55" t="s">
        <v>331</v>
      </c>
      <c r="DZ13" s="55" t="s">
        <v>331</v>
      </c>
      <c r="EA13" s="55" t="s">
        <v>331</v>
      </c>
      <c r="EB13" s="55" t="s">
        <v>331</v>
      </c>
      <c r="EC13" s="74" t="s">
        <v>332</v>
      </c>
    </row>
    <row r="14" spans="1:133" ht="16" x14ac:dyDescent="0.2">
      <c r="A14" s="71" t="s">
        <v>76</v>
      </c>
      <c r="B14" s="71" t="s">
        <v>77</v>
      </c>
      <c r="C14" s="54" t="s">
        <v>78</v>
      </c>
      <c r="D14" s="140" t="s">
        <v>79</v>
      </c>
      <c r="E14" s="54" t="s">
        <v>80</v>
      </c>
      <c r="F14" s="133" t="s">
        <v>81</v>
      </c>
      <c r="G14" s="54" t="s">
        <v>82</v>
      </c>
      <c r="H14" s="150" t="s">
        <v>333</v>
      </c>
      <c r="I14" s="54" t="s">
        <v>334</v>
      </c>
      <c r="J14" s="54" t="s">
        <v>335</v>
      </c>
      <c r="K14" s="140" t="s">
        <v>336</v>
      </c>
      <c r="L14" s="54" t="s">
        <v>337</v>
      </c>
      <c r="M14" s="54" t="s">
        <v>338</v>
      </c>
      <c r="N14" s="54" t="s">
        <v>339</v>
      </c>
      <c r="O14" s="54" t="s">
        <v>340</v>
      </c>
      <c r="P14" s="54" t="s">
        <v>341</v>
      </c>
      <c r="Q14" s="54" t="s">
        <v>342</v>
      </c>
      <c r="R14" s="140" t="s">
        <v>343</v>
      </c>
      <c r="S14" s="54" t="s">
        <v>344</v>
      </c>
      <c r="T14" s="54" t="s">
        <v>345</v>
      </c>
      <c r="U14" s="54" t="s">
        <v>346</v>
      </c>
      <c r="V14" s="54" t="s">
        <v>347</v>
      </c>
      <c r="W14" s="54" t="s">
        <v>348</v>
      </c>
      <c r="X14" s="54" t="s">
        <v>349</v>
      </c>
      <c r="Y14" s="54" t="s">
        <v>350</v>
      </c>
      <c r="Z14" s="54" t="s">
        <v>351</v>
      </c>
      <c r="AA14" s="54" t="s">
        <v>352</v>
      </c>
      <c r="AB14" s="54" t="s">
        <v>353</v>
      </c>
      <c r="AC14" s="54" t="s">
        <v>354</v>
      </c>
      <c r="AD14" s="54" t="s">
        <v>355</v>
      </c>
      <c r="AE14" s="54" t="s">
        <v>356</v>
      </c>
      <c r="AF14" s="54" t="s">
        <v>357</v>
      </c>
      <c r="AG14" s="54" t="s">
        <v>358</v>
      </c>
      <c r="AH14" s="159" t="s">
        <v>359</v>
      </c>
      <c r="AI14" s="140" t="s">
        <v>360</v>
      </c>
      <c r="AJ14" s="140" t="s">
        <v>361</v>
      </c>
      <c r="AK14" s="54" t="s">
        <v>362</v>
      </c>
      <c r="AL14" s="54" t="s">
        <v>363</v>
      </c>
      <c r="AM14" s="140" t="s">
        <v>364</v>
      </c>
      <c r="AN14" s="140" t="s">
        <v>365</v>
      </c>
      <c r="AO14" s="140" t="s">
        <v>366</v>
      </c>
      <c r="AP14" s="140" t="s">
        <v>367</v>
      </c>
      <c r="AQ14" s="140" t="s">
        <v>368</v>
      </c>
      <c r="AR14" s="140" t="s">
        <v>369</v>
      </c>
      <c r="AS14" s="54" t="s">
        <v>370</v>
      </c>
      <c r="AT14" s="54" t="s">
        <v>371</v>
      </c>
      <c r="AU14" s="54" t="s">
        <v>372</v>
      </c>
      <c r="AV14" s="54" t="s">
        <v>373</v>
      </c>
      <c r="AW14" s="140" t="s">
        <v>374</v>
      </c>
      <c r="AX14" s="54" t="s">
        <v>375</v>
      </c>
      <c r="AY14" s="176" t="s">
        <v>376</v>
      </c>
      <c r="AZ14" s="176" t="s">
        <v>377</v>
      </c>
      <c r="BA14" s="176" t="s">
        <v>378</v>
      </c>
      <c r="BB14" s="54" t="s">
        <v>379</v>
      </c>
      <c r="BC14" s="54" t="s">
        <v>380</v>
      </c>
      <c r="BD14" s="54" t="s">
        <v>381</v>
      </c>
      <c r="BE14" s="54" t="s">
        <v>382</v>
      </c>
      <c r="BF14" s="54" t="s">
        <v>383</v>
      </c>
      <c r="BG14" s="54" t="s">
        <v>384</v>
      </c>
      <c r="BH14" s="54" t="s">
        <v>385</v>
      </c>
      <c r="BI14" s="54" t="s">
        <v>386</v>
      </c>
      <c r="BJ14" s="54" t="s">
        <v>387</v>
      </c>
      <c r="BK14" s="54" t="s">
        <v>388</v>
      </c>
      <c r="BL14" s="54" t="s">
        <v>389</v>
      </c>
      <c r="BM14" s="54" t="s">
        <v>390</v>
      </c>
      <c r="BN14" s="54" t="s">
        <v>391</v>
      </c>
      <c r="BO14" s="54" t="s">
        <v>392</v>
      </c>
      <c r="BP14" s="54" t="s">
        <v>393</v>
      </c>
      <c r="BQ14" s="159" t="s">
        <v>394</v>
      </c>
      <c r="BR14" s="54" t="s">
        <v>395</v>
      </c>
      <c r="BS14" s="54" t="s">
        <v>396</v>
      </c>
      <c r="BT14" s="54" t="s">
        <v>397</v>
      </c>
      <c r="BU14" s="54" t="s">
        <v>398</v>
      </c>
      <c r="BV14" s="54" t="s">
        <v>399</v>
      </c>
      <c r="BW14" s="54" t="s">
        <v>400</v>
      </c>
      <c r="BX14" s="54" t="s">
        <v>401</v>
      </c>
      <c r="BY14" s="54" t="s">
        <v>402</v>
      </c>
      <c r="BZ14" s="54" t="s">
        <v>403</v>
      </c>
      <c r="CA14" s="54" t="s">
        <v>404</v>
      </c>
      <c r="CB14" s="54" t="s">
        <v>405</v>
      </c>
      <c r="CC14" s="54" t="s">
        <v>406</v>
      </c>
      <c r="CD14" s="54" t="s">
        <v>407</v>
      </c>
      <c r="CE14" s="54" t="s">
        <v>408</v>
      </c>
      <c r="CF14" s="54" t="s">
        <v>409</v>
      </c>
      <c r="CG14" s="54" t="s">
        <v>410</v>
      </c>
      <c r="CH14" s="54" t="s">
        <v>411</v>
      </c>
      <c r="CI14" s="54" t="s">
        <v>412</v>
      </c>
      <c r="CJ14" s="140" t="s">
        <v>413</v>
      </c>
      <c r="CK14" s="176" t="s">
        <v>414</v>
      </c>
      <c r="CL14" s="176" t="s">
        <v>415</v>
      </c>
      <c r="CM14" s="54" t="s">
        <v>416</v>
      </c>
      <c r="CN14" s="140" t="s">
        <v>417</v>
      </c>
      <c r="CO14" s="140" t="s">
        <v>418</v>
      </c>
      <c r="CP14" s="54" t="s">
        <v>419</v>
      </c>
      <c r="CQ14" s="140" t="s">
        <v>420</v>
      </c>
      <c r="CR14" s="140" t="s">
        <v>421</v>
      </c>
      <c r="CS14" s="140" t="s">
        <v>422</v>
      </c>
      <c r="CT14" s="140" t="s">
        <v>423</v>
      </c>
      <c r="CU14" s="54" t="s">
        <v>424</v>
      </c>
      <c r="CV14" s="54" t="s">
        <v>425</v>
      </c>
      <c r="CW14" s="54" t="s">
        <v>426</v>
      </c>
      <c r="CX14" s="54" t="s">
        <v>427</v>
      </c>
      <c r="CY14" s="54" t="s">
        <v>428</v>
      </c>
      <c r="CZ14" s="54" t="s">
        <v>429</v>
      </c>
      <c r="DA14" s="54" t="s">
        <v>430</v>
      </c>
      <c r="DB14" s="54" t="s">
        <v>431</v>
      </c>
      <c r="DC14" s="54" t="s">
        <v>432</v>
      </c>
      <c r="DD14" s="54" t="s">
        <v>433</v>
      </c>
      <c r="DE14" s="54" t="s">
        <v>434</v>
      </c>
      <c r="DF14" s="54" t="s">
        <v>435</v>
      </c>
      <c r="DG14" s="54" t="s">
        <v>436</v>
      </c>
      <c r="DH14" s="54" t="s">
        <v>437</v>
      </c>
      <c r="DI14" s="54" t="s">
        <v>438</v>
      </c>
      <c r="DJ14" s="54" t="s">
        <v>439</v>
      </c>
      <c r="DK14" s="54" t="s">
        <v>440</v>
      </c>
      <c r="DL14" s="54" t="s">
        <v>441</v>
      </c>
      <c r="DM14" s="54" t="s">
        <v>442</v>
      </c>
      <c r="DN14" s="54" t="s">
        <v>443</v>
      </c>
      <c r="DO14" s="54" t="s">
        <v>444</v>
      </c>
      <c r="DP14" s="54" t="s">
        <v>445</v>
      </c>
      <c r="DQ14" s="52"/>
      <c r="DR14" s="52"/>
      <c r="DS14" s="46"/>
      <c r="DT14" s="46"/>
      <c r="DU14" s="73"/>
      <c r="DV14" s="73"/>
      <c r="DW14" s="73"/>
      <c r="DX14" s="73"/>
      <c r="DY14" s="73"/>
      <c r="DZ14" s="73"/>
      <c r="EA14" s="73"/>
      <c r="EB14" s="73"/>
    </row>
    <row r="15" spans="1:133" s="34" customFormat="1" ht="16" x14ac:dyDescent="0.2">
      <c r="A15" s="85">
        <v>1</v>
      </c>
      <c r="B15" s="86"/>
      <c r="C15" s="87"/>
      <c r="D15" s="141" t="s">
        <v>5725</v>
      </c>
      <c r="E15" s="86"/>
      <c r="F15" s="88"/>
      <c r="G15" s="88" t="s">
        <v>5718</v>
      </c>
      <c r="H15" s="151">
        <v>2022</v>
      </c>
      <c r="I15" s="86"/>
      <c r="J15" s="86"/>
      <c r="K15" s="145" t="s">
        <v>6338</v>
      </c>
      <c r="L15" s="105"/>
      <c r="M15" s="86"/>
      <c r="N15" s="105"/>
      <c r="O15" s="105"/>
      <c r="P15" s="86"/>
      <c r="Q15" s="86"/>
      <c r="R15" s="153" t="str">
        <f>"Tổ "&amp;RIGHT(AH15,2)</f>
        <v>Tổ 66</v>
      </c>
      <c r="S15" s="86"/>
      <c r="T15" s="86"/>
      <c r="U15" s="86"/>
      <c r="V15" s="86" t="str">
        <f>AJ15&amp;", "&amp;AI15</f>
        <v xml:space="preserve">, </v>
      </c>
      <c r="W15" s="86"/>
      <c r="X15" s="86"/>
      <c r="Y15" s="86"/>
      <c r="Z15" s="88"/>
      <c r="AA15" s="105"/>
      <c r="AB15" s="86"/>
      <c r="AC15" s="90"/>
      <c r="AD15" s="86"/>
      <c r="AE15" s="86"/>
      <c r="AF15" s="86"/>
      <c r="AG15" s="86"/>
      <c r="AH15" s="160" t="s">
        <v>6960</v>
      </c>
      <c r="AI15" s="153"/>
      <c r="AJ15" s="153"/>
      <c r="AK15" s="86"/>
      <c r="AL15" s="86"/>
      <c r="AM15" s="153" t="s">
        <v>7015</v>
      </c>
      <c r="AN15" s="153" t="s">
        <v>7016</v>
      </c>
      <c r="AO15" s="165">
        <v>43171</v>
      </c>
      <c r="AP15" s="153" t="s">
        <v>1787</v>
      </c>
      <c r="AQ15" s="153" t="s">
        <v>2116</v>
      </c>
      <c r="AR15" s="166">
        <v>110</v>
      </c>
      <c r="AS15" s="88" t="s">
        <v>5719</v>
      </c>
      <c r="AT15" s="92">
        <f t="shared" ref="AT15:AT46" si="0">AU15+AV15+AX15</f>
        <v>0</v>
      </c>
      <c r="AU15" s="93">
        <v>0</v>
      </c>
      <c r="AV15" s="93">
        <v>0</v>
      </c>
      <c r="AW15" s="166">
        <v>200</v>
      </c>
      <c r="AX15" s="93">
        <v>0</v>
      </c>
      <c r="AY15" s="177"/>
      <c r="AZ15" s="177">
        <v>0</v>
      </c>
      <c r="BA15" s="178"/>
      <c r="BB15" s="105"/>
      <c r="BC15" s="105"/>
      <c r="BD15" s="93"/>
      <c r="BE15" s="93">
        <v>0</v>
      </c>
      <c r="BF15" s="91">
        <v>0</v>
      </c>
      <c r="BG15" s="94"/>
      <c r="BH15" s="95"/>
      <c r="BI15" s="93" t="str">
        <f t="shared" ref="BI15:BI46" si="1">K15</f>
        <v>Lê Thanh Đắc</v>
      </c>
      <c r="BJ15" s="105">
        <f t="shared" ref="BJ15:BJ46" si="2">L15</f>
        <v>0</v>
      </c>
      <c r="BK15" s="88" t="str">
        <f t="shared" ref="BK15:BK46" si="3">D15</f>
        <v>8085790824</v>
      </c>
      <c r="BL15" s="86">
        <f t="shared" ref="BL15:BL46" si="4">M15</f>
        <v>0</v>
      </c>
      <c r="BM15" s="105">
        <f t="shared" ref="BM15:BM46" si="5">N15</f>
        <v>0</v>
      </c>
      <c r="BN15" s="86">
        <f t="shared" ref="BN15:BN46" si="6">O15</f>
        <v>0</v>
      </c>
      <c r="BO15" s="86">
        <f t="shared" ref="BO15:BO46" si="7">AJ15</f>
        <v>0</v>
      </c>
      <c r="BP15" s="86">
        <f>AI15</f>
        <v>0</v>
      </c>
      <c r="BQ15" s="160" t="s">
        <v>6960</v>
      </c>
      <c r="BR15" s="86" t="s">
        <v>5720</v>
      </c>
      <c r="BS15" s="88" t="s">
        <v>5721</v>
      </c>
      <c r="BT15" s="86" t="s">
        <v>5722</v>
      </c>
      <c r="BU15" s="86"/>
      <c r="BV15" s="86" t="str">
        <f>AN15</f>
        <v>CM 669785</v>
      </c>
      <c r="BW15" s="105" t="str">
        <f>IF(BU15="X",AO15,"")</f>
        <v/>
      </c>
      <c r="BX15" s="86" t="str">
        <f t="shared" ref="BX15:BZ16" si="8">AP15</f>
        <v>146</v>
      </c>
      <c r="BY15" s="86" t="str">
        <f t="shared" si="8"/>
        <v>230</v>
      </c>
      <c r="BZ15" s="91">
        <f t="shared" si="8"/>
        <v>110</v>
      </c>
      <c r="CA15" s="91">
        <v>0</v>
      </c>
      <c r="CB15" s="96" t="s">
        <v>5719</v>
      </c>
      <c r="CC15" s="91">
        <f>AW15</f>
        <v>200</v>
      </c>
      <c r="CD15" s="91">
        <f>AY15</f>
        <v>0</v>
      </c>
      <c r="CE15" s="93">
        <f>AZ15</f>
        <v>0</v>
      </c>
      <c r="CF15" s="93">
        <f>BA15</f>
        <v>0</v>
      </c>
      <c r="CG15" s="105"/>
      <c r="CH15" s="105"/>
      <c r="CI15" s="86"/>
      <c r="CJ15" s="188"/>
      <c r="CK15" s="181">
        <f>BZ15</f>
        <v>110</v>
      </c>
      <c r="CL15" s="181">
        <f>AW15</f>
        <v>200</v>
      </c>
      <c r="CM15" s="86" t="s">
        <v>5723</v>
      </c>
      <c r="CN15" s="182" t="s">
        <v>7854</v>
      </c>
      <c r="CO15" s="183" t="s">
        <v>7855</v>
      </c>
      <c r="CP15" s="86" t="s">
        <v>5724</v>
      </c>
      <c r="CQ15" s="153" t="s">
        <v>7924</v>
      </c>
      <c r="CR15" s="187">
        <f>EC15</f>
        <v>7970000</v>
      </c>
      <c r="CS15" s="188">
        <v>1</v>
      </c>
      <c r="CT15" s="188">
        <f t="shared" ref="CT15:CT46" si="9">CR15*CS15</f>
        <v>7970000</v>
      </c>
      <c r="CU15" s="93"/>
      <c r="CV15" s="94">
        <f>IF(OR(CK15=0,CK15&lt;=CL15),CK15,CL15)</f>
        <v>110</v>
      </c>
      <c r="CW15" s="93">
        <f>IF(AND(CK15&gt;CL15,CK15&lt;=CL15*4),CK15-CL15,IF(CK15&gt;=CL15*4,CL15*3,0))</f>
        <v>0</v>
      </c>
      <c r="CX15" s="86">
        <f>IF(CK15&gt;=CL15*4,CK15-CL15*4,0)</f>
        <v>0</v>
      </c>
      <c r="CY15" s="93">
        <f t="shared" ref="CY15:CY46" si="10">(CV15*0.03/100+CW15*0.07/100+CX15*0.15/100)*CT15</f>
        <v>263010</v>
      </c>
      <c r="CZ15" s="93">
        <v>0</v>
      </c>
      <c r="DA15" s="93">
        <v>0</v>
      </c>
      <c r="DB15" s="93">
        <f t="shared" ref="DB15:DB46" si="11">CZ15*DA15*CT15</f>
        <v>0</v>
      </c>
      <c r="DC15" s="93">
        <v>0</v>
      </c>
      <c r="DD15" s="91">
        <v>0</v>
      </c>
      <c r="DE15" s="93">
        <f t="shared" ref="DE15:DE46" si="12">DC15*DD15*CT15*0.03/100</f>
        <v>0</v>
      </c>
      <c r="DF15" s="93">
        <f t="shared" ref="DF15:DF46" si="13">AV15</f>
        <v>0</v>
      </c>
      <c r="DG15" s="93"/>
      <c r="DH15" s="93">
        <v>0</v>
      </c>
      <c r="DI15" s="93">
        <v>0</v>
      </c>
      <c r="DJ15" s="86">
        <f t="shared" ref="DJ15:DJ46" si="14">IF(DH15&gt;0,DF15*DH15*DI15*0.15/100,DF15*DI15*0.15/100)</f>
        <v>0</v>
      </c>
      <c r="DK15" s="91">
        <v>0</v>
      </c>
      <c r="DL15" s="93"/>
      <c r="DM15" s="93">
        <v>0</v>
      </c>
      <c r="DN15" s="93">
        <f t="shared" ref="DN15:DN46" si="15">CT15</f>
        <v>7970000</v>
      </c>
      <c r="DO15" s="93">
        <f t="shared" ref="DO15:DO46" si="16">IF(DM15&gt;0,DK15*DM15*DN15*0.2/100,DK15*DN15*0.2/100)</f>
        <v>0</v>
      </c>
      <c r="DP15" s="92">
        <f t="shared" ref="DP15:DP46" si="17">CY15+DB15+DE15+DJ15+DO15</f>
        <v>263010</v>
      </c>
      <c r="DQ15" s="97" t="str">
        <f t="shared" ref="DQ15:DQ46" si="18">IF(LEN(D15)=13,LEFT(D15,10)&amp;"-"&amp;RIGHT(D15,3),D15)</f>
        <v>8085790824</v>
      </c>
      <c r="DR15" s="98">
        <f t="shared" ref="DR15:DR46" si="19">10-MOD(VALUE(LEFT(RIGHT(LEFT(DQ15,10),2)))*3+VALUE(LEFT(LEFT(DQ15,10)))*31+VALUE(LEFT(RIGHT(LEFT(DQ15,10),9)))*29+VALUE(LEFT(RIGHT(LEFT(DQ15,10),8)))*23+VALUE(LEFT(RIGHT(LEFT(DQ15,10),7)))*19+VALUE(LEFT(RIGHT(LEFT(DQ15,10),6)))*17+VALUE(LEFT(RIGHT(LEFT(DQ15,10),5)))*13+VALUE(LEFT(RIGHT(LEFT(DQ15,10),4)))*7+VALUE(LEFT(RIGHT(LEFT(DQ15,10),3)))*5,11)-VALUE(RIGHT(LEFT(DQ15,10)))</f>
        <v>0</v>
      </c>
      <c r="DS15" s="93" t="str">
        <f t="shared" ref="DS15:DS46" si="20">IF(ISERROR(DR15),"Mã tin sai !!!",IF(DR15=0,"OK","Mã tin sai !!!"))</f>
        <v>OK</v>
      </c>
      <c r="DT15" s="93"/>
      <c r="DU15" s="78" t="str">
        <f t="shared" ref="DU15:DU46" si="21">IF(CP15="",CONCATENATE(LEFT(BS15,FIND("-",BS15)-1),LEFT(CM15,FIND("-",CM15)-1),LEFT(CN15,FIND("-",CN15)-1),LEFT(CO15,FIND("-",CO15)-1),LEFT(CQ15,FIND("-",CQ15)-1),LEFT(CB15,FIND("-",CB15)-1)),CONCATENATE(LEFT(BS15,FIND("-",BS15)-1),LEFT(CM15,FIND("-",CM15)-1),LEFT(CN15,FIND("-",CN15)-1),LEFT(CO15,FIND("-",CO15)-1),LEFT(CP15,FIND("-",CP15)-1),LEFT(CQ15,FIND("-",CQ15)-1),LEFT(CB15,FIND("-",CB15)-1)))</f>
        <v>5010700215011501100001VT100001</v>
      </c>
      <c r="DV15" s="78">
        <f>INDEX('08_DMGiaDat'!$L:$L,MATCH(DU15,'08_DMGiaDat'!$R:$R,0))</f>
        <v>7970000</v>
      </c>
      <c r="DW15" s="78" t="str">
        <f t="shared" ref="DW15:DW46" si="22">CONCATENATE(LEFT(BS15,5),LEFT(CM15,3),LEFT(CN15,3),MID(CO15,4,2),LEFT(CP15,3),"00000",LEFT(CB15,3))</f>
        <v>501070021501100100000001</v>
      </c>
      <c r="DX15" s="78" t="str">
        <f>IFERROR(VLOOKUP(DW15,'08_DMGiaDat'!C18:C19,2,FALSE),"N")</f>
        <v>N</v>
      </c>
      <c r="DY15" s="78" t="str">
        <f t="shared" ref="DY15:DY46" si="23">CONCATENATE(LEFT(BS15,5),LEFT(CM15,3),LEFT(CN15,3),MID(CO15,4,2),LEFT(CP15,3),LEFT(CQ15,5),"001")</f>
        <v>5010700215011001VT100001</v>
      </c>
      <c r="DZ15" s="78" t="str">
        <f>IFERROR(VLOOKUP(DY15,'08_DMGiaDat'!C18:C19,2,FALSE),"N")</f>
        <v>N</v>
      </c>
      <c r="EA15" s="78" t="str">
        <f t="shared" ref="EA15:EA46" si="24">CONCATENATE(LEFT(BS15,5),LEFT(CM15,3),LEFT(CN15,3),MID(CO15,4,2),LEFT(CP15,3),"00000","001")</f>
        <v>501070021501100100000001</v>
      </c>
      <c r="EB15" s="78" t="str">
        <f>IFERROR(VLOOKUP(EA15,'08_DMGiaDat'!C18:C19,2,FALSE),"N")</f>
        <v>N</v>
      </c>
      <c r="EC15" s="92">
        <f>IF(DV15&lt;&gt;"N",DV15,IF(DX15&lt;&gt;"N",DX15,IF(DZ15&lt;&gt;"N",DZ15*VLOOKUP(LEFT(CB15,3),'03_DMMucDich'!C2:C6,5,FALSE),IF(EB15&lt;&gt;"N",EB15*VLOOKUP(LEFT(CB15,3),'03_DMMucDich'!C2:C6,5,FALSE),"N/A"))))</f>
        <v>7970000</v>
      </c>
    </row>
    <row r="16" spans="1:133" s="34" customFormat="1" ht="16" x14ac:dyDescent="0.2">
      <c r="A16" s="85">
        <v>2</v>
      </c>
      <c r="B16" s="86"/>
      <c r="C16" s="87"/>
      <c r="D16" s="141" t="s">
        <v>5726</v>
      </c>
      <c r="E16" s="86"/>
      <c r="F16" s="88"/>
      <c r="G16" s="88" t="s">
        <v>5718</v>
      </c>
      <c r="H16" s="151">
        <v>2022</v>
      </c>
      <c r="I16" s="86"/>
      <c r="J16" s="86"/>
      <c r="K16" s="145" t="s">
        <v>6339</v>
      </c>
      <c r="L16" s="105"/>
      <c r="M16" s="86"/>
      <c r="N16" s="105"/>
      <c r="O16" s="105"/>
      <c r="P16" s="86"/>
      <c r="Q16" s="86"/>
      <c r="R16" s="153" t="str">
        <f t="shared" ref="R16:R79" si="25">"Tổ "&amp;RIGHT(AH16,2)</f>
        <v>Tổ 64</v>
      </c>
      <c r="S16" s="86"/>
      <c r="T16" s="86"/>
      <c r="U16" s="86"/>
      <c r="V16" s="86" t="str">
        <f t="shared" ref="V16:V79" si="26">AJ16&amp;", "&amp;AI16</f>
        <v xml:space="preserve">, </v>
      </c>
      <c r="W16" s="86"/>
      <c r="X16" s="86"/>
      <c r="Y16" s="86"/>
      <c r="Z16" s="88"/>
      <c r="AA16" s="105"/>
      <c r="AB16" s="86"/>
      <c r="AC16" s="90"/>
      <c r="AD16" s="86"/>
      <c r="AE16" s="86"/>
      <c r="AF16" s="86"/>
      <c r="AG16" s="86"/>
      <c r="AH16" s="160" t="s">
        <v>6961</v>
      </c>
      <c r="AI16" s="153"/>
      <c r="AJ16" s="153"/>
      <c r="AK16" s="86"/>
      <c r="AL16" s="86"/>
      <c r="AM16" s="153" t="s">
        <v>7015</v>
      </c>
      <c r="AN16" s="153" t="s">
        <v>7017</v>
      </c>
      <c r="AO16" s="165">
        <v>42853</v>
      </c>
      <c r="AP16" s="153" t="s">
        <v>2132</v>
      </c>
      <c r="AQ16" s="153" t="s">
        <v>5687</v>
      </c>
      <c r="AR16" s="166">
        <v>105</v>
      </c>
      <c r="AS16" s="88" t="s">
        <v>5719</v>
      </c>
      <c r="AT16" s="92">
        <f t="shared" si="0"/>
        <v>0</v>
      </c>
      <c r="AU16" s="93">
        <v>0</v>
      </c>
      <c r="AV16" s="93">
        <v>0</v>
      </c>
      <c r="AW16" s="166">
        <v>200</v>
      </c>
      <c r="AX16" s="93">
        <v>0</v>
      </c>
      <c r="AY16" s="177"/>
      <c r="AZ16" s="177">
        <v>0</v>
      </c>
      <c r="BA16" s="178"/>
      <c r="BB16" s="105"/>
      <c r="BC16" s="105"/>
      <c r="BD16" s="93"/>
      <c r="BE16" s="93">
        <v>0</v>
      </c>
      <c r="BF16" s="91">
        <v>0</v>
      </c>
      <c r="BG16" s="94"/>
      <c r="BH16" s="95"/>
      <c r="BI16" s="93" t="str">
        <f t="shared" si="1"/>
        <v>Trần Thị Kim Phượng</v>
      </c>
      <c r="BJ16" s="105">
        <f t="shared" si="2"/>
        <v>0</v>
      </c>
      <c r="BK16" s="88" t="str">
        <f t="shared" si="3"/>
        <v>0316752856</v>
      </c>
      <c r="BL16" s="86">
        <f t="shared" si="4"/>
        <v>0</v>
      </c>
      <c r="BM16" s="105">
        <f t="shared" si="5"/>
        <v>0</v>
      </c>
      <c r="BN16" s="86">
        <f t="shared" si="6"/>
        <v>0</v>
      </c>
      <c r="BO16" s="86">
        <f t="shared" si="7"/>
        <v>0</v>
      </c>
      <c r="BP16" s="86">
        <f t="shared" ref="BP16:BP79" si="27">AI16</f>
        <v>0</v>
      </c>
      <c r="BQ16" s="160" t="s">
        <v>6961</v>
      </c>
      <c r="BR16" s="86" t="s">
        <v>5720</v>
      </c>
      <c r="BS16" s="88" t="s">
        <v>5721</v>
      </c>
      <c r="BT16" s="86" t="s">
        <v>5722</v>
      </c>
      <c r="BU16" s="86"/>
      <c r="BV16" s="86" t="str">
        <f t="shared" ref="BV16:BV79" si="28">AN16</f>
        <v>CH 646769</v>
      </c>
      <c r="BW16" s="105" t="str">
        <f t="shared" ref="BW16:BW79" si="29">IF(BU16="X",AO16,"")</f>
        <v/>
      </c>
      <c r="BX16" s="86" t="str">
        <f t="shared" si="8"/>
        <v>246</v>
      </c>
      <c r="BY16" s="86" t="str">
        <f t="shared" si="8"/>
        <v>19</v>
      </c>
      <c r="BZ16" s="91">
        <f t="shared" si="8"/>
        <v>105</v>
      </c>
      <c r="CA16" s="91">
        <v>0</v>
      </c>
      <c r="CB16" s="96" t="s">
        <v>5719</v>
      </c>
      <c r="CC16" s="91">
        <f t="shared" ref="CC16:CC79" si="30">AW16</f>
        <v>200</v>
      </c>
      <c r="CD16" s="91">
        <f t="shared" ref="CD16:CD79" si="31">AY16</f>
        <v>0</v>
      </c>
      <c r="CE16" s="93">
        <f t="shared" ref="CE16:CE18" si="32">AZ16</f>
        <v>0</v>
      </c>
      <c r="CF16" s="93">
        <f t="shared" ref="CF16:CF18" si="33">BA16</f>
        <v>0</v>
      </c>
      <c r="CG16" s="105"/>
      <c r="CH16" s="105"/>
      <c r="CI16" s="86"/>
      <c r="CJ16" s="188"/>
      <c r="CK16" s="181">
        <f t="shared" ref="CK16:CK79" si="34">BZ16</f>
        <v>105</v>
      </c>
      <c r="CL16" s="181">
        <f t="shared" ref="CL16:CL79" si="35">AW16</f>
        <v>200</v>
      </c>
      <c r="CM16" s="86" t="s">
        <v>5723</v>
      </c>
      <c r="CN16" s="182" t="s">
        <v>7854</v>
      </c>
      <c r="CO16" s="183" t="s">
        <v>7855</v>
      </c>
      <c r="CP16" s="86" t="s">
        <v>5724</v>
      </c>
      <c r="CQ16" s="153" t="s">
        <v>7924</v>
      </c>
      <c r="CR16" s="187">
        <f t="shared" ref="CR16:CR79" si="36">EC16</f>
        <v>7970000</v>
      </c>
      <c r="CS16" s="188">
        <v>1</v>
      </c>
      <c r="CT16" s="188">
        <f t="shared" si="9"/>
        <v>7970000</v>
      </c>
      <c r="CU16" s="93"/>
      <c r="CV16" s="94">
        <f t="shared" ref="CV16:CV79" si="37">IF(OR(CK16=0,CK16&lt;=CL16),CK16,CL16)</f>
        <v>105</v>
      </c>
      <c r="CW16" s="93">
        <f t="shared" ref="CW16:CW79" si="38">IF(AND(CK16&gt;CL16,CK16&lt;=CL16*4),CK16-CL16,IF(CK16&gt;=CL16*4,CL16*3,0))</f>
        <v>0</v>
      </c>
      <c r="CX16" s="86">
        <f t="shared" ref="CX16:CX79" si="39">IF(CK16&gt;=CL16*4,CK16-CL16*4,0)</f>
        <v>0</v>
      </c>
      <c r="CY16" s="93">
        <f t="shared" si="10"/>
        <v>251055</v>
      </c>
      <c r="CZ16" s="93">
        <v>0</v>
      </c>
      <c r="DA16" s="93">
        <v>0</v>
      </c>
      <c r="DB16" s="93">
        <f t="shared" si="11"/>
        <v>0</v>
      </c>
      <c r="DC16" s="93">
        <v>0</v>
      </c>
      <c r="DD16" s="91">
        <v>0</v>
      </c>
      <c r="DE16" s="93">
        <f t="shared" si="12"/>
        <v>0</v>
      </c>
      <c r="DF16" s="93">
        <f t="shared" si="13"/>
        <v>0</v>
      </c>
      <c r="DG16" s="93"/>
      <c r="DH16" s="93">
        <v>0</v>
      </c>
      <c r="DI16" s="93">
        <v>0</v>
      </c>
      <c r="DJ16" s="86">
        <f t="shared" si="14"/>
        <v>0</v>
      </c>
      <c r="DK16" s="91">
        <v>0</v>
      </c>
      <c r="DL16" s="93"/>
      <c r="DM16" s="93">
        <v>0</v>
      </c>
      <c r="DN16" s="93">
        <f t="shared" si="15"/>
        <v>7970000</v>
      </c>
      <c r="DO16" s="93">
        <f t="shared" si="16"/>
        <v>0</v>
      </c>
      <c r="DP16" s="92">
        <f t="shared" si="17"/>
        <v>251055</v>
      </c>
      <c r="DQ16" s="97" t="str">
        <f t="shared" si="18"/>
        <v>0316752856</v>
      </c>
      <c r="DR16" s="98">
        <f t="shared" si="19"/>
        <v>0</v>
      </c>
      <c r="DS16" s="93" t="str">
        <f t="shared" si="20"/>
        <v>OK</v>
      </c>
      <c r="DT16" s="93"/>
      <c r="DU16" s="78" t="str">
        <f t="shared" si="21"/>
        <v>5010700215011501100001VT100001</v>
      </c>
      <c r="DV16" s="78">
        <f>INDEX('08_DMGiaDat'!$L:$L,MATCH(DU16,'08_DMGiaDat'!$R:$R,0))</f>
        <v>7970000</v>
      </c>
      <c r="DW16" s="78" t="str">
        <f t="shared" si="22"/>
        <v>501070021501100100000001</v>
      </c>
      <c r="DX16" s="78" t="str">
        <f>IFERROR(VLOOKUP(DW16,'08_DMGiaDat'!C18:C19,2,FALSE),"N")</f>
        <v>N</v>
      </c>
      <c r="DY16" s="78" t="str">
        <f t="shared" si="23"/>
        <v>5010700215011001VT100001</v>
      </c>
      <c r="DZ16" s="78" t="str">
        <f>IFERROR(VLOOKUP(DY16,'08_DMGiaDat'!C18:C19,2,FALSE),"N")</f>
        <v>N</v>
      </c>
      <c r="EA16" s="78" t="str">
        <f t="shared" si="24"/>
        <v>501070021501100100000001</v>
      </c>
      <c r="EB16" s="78" t="str">
        <f>IFERROR(VLOOKUP(EA16,'08_DMGiaDat'!C18:C19,2,FALSE),"N")</f>
        <v>N</v>
      </c>
      <c r="EC16" s="92">
        <f>IF(DV16&lt;&gt;"N",DV16,IF(DX16&lt;&gt;"N",DX16,IF(DZ16&lt;&gt;"N",DZ16*VLOOKUP(LEFT(CB16,3),'03_DMMucDich'!C2:C6,5,FALSE),IF(EB16&lt;&gt;"N",EB16*VLOOKUP(LEFT(CB16,3),'03_DMMucDich'!C2:C6,5,FALSE),"N/A"))))</f>
        <v>7970000</v>
      </c>
    </row>
    <row r="17" spans="1:133" s="34" customFormat="1" ht="16" x14ac:dyDescent="0.2">
      <c r="A17" s="85">
        <v>3</v>
      </c>
      <c r="B17" s="86"/>
      <c r="C17" s="87"/>
      <c r="D17" s="141" t="s">
        <v>5727</v>
      </c>
      <c r="E17" s="86"/>
      <c r="F17" s="88"/>
      <c r="G17" s="88" t="s">
        <v>5718</v>
      </c>
      <c r="H17" s="151">
        <v>2022</v>
      </c>
      <c r="I17" s="86"/>
      <c r="J17" s="86"/>
      <c r="K17" s="145" t="s">
        <v>6340</v>
      </c>
      <c r="L17" s="105"/>
      <c r="M17" s="86"/>
      <c r="N17" s="105"/>
      <c r="O17" s="105"/>
      <c r="P17" s="86"/>
      <c r="Q17" s="86"/>
      <c r="R17" s="153" t="str">
        <f t="shared" si="25"/>
        <v>Tổ 64</v>
      </c>
      <c r="S17" s="86"/>
      <c r="T17" s="86"/>
      <c r="U17" s="86"/>
      <c r="V17" s="86" t="str">
        <f t="shared" si="26"/>
        <v xml:space="preserve">, </v>
      </c>
      <c r="W17" s="86"/>
      <c r="X17" s="86"/>
      <c r="Y17" s="86"/>
      <c r="Z17" s="88"/>
      <c r="AA17" s="105"/>
      <c r="AB17" s="86"/>
      <c r="AC17" s="90"/>
      <c r="AD17" s="86"/>
      <c r="AE17" s="86"/>
      <c r="AF17" s="86"/>
      <c r="AG17" s="86"/>
      <c r="AH17" s="160" t="s">
        <v>6961</v>
      </c>
      <c r="AI17" s="153"/>
      <c r="AJ17" s="153"/>
      <c r="AK17" s="86"/>
      <c r="AL17" s="86"/>
      <c r="AM17" s="153" t="s">
        <v>7015</v>
      </c>
      <c r="AN17" s="153" t="s">
        <v>7018</v>
      </c>
      <c r="AO17" s="165">
        <v>43990</v>
      </c>
      <c r="AP17" s="153" t="s">
        <v>2083</v>
      </c>
      <c r="AQ17" s="153" t="s">
        <v>5663</v>
      </c>
      <c r="AR17" s="166">
        <v>105</v>
      </c>
      <c r="AS17" s="88" t="s">
        <v>5719</v>
      </c>
      <c r="AT17" s="92">
        <f t="shared" si="0"/>
        <v>0</v>
      </c>
      <c r="AU17" s="93">
        <v>0</v>
      </c>
      <c r="AV17" s="93">
        <v>0</v>
      </c>
      <c r="AW17" s="166">
        <v>200</v>
      </c>
      <c r="AX17" s="93">
        <v>0</v>
      </c>
      <c r="AY17" s="177"/>
      <c r="AZ17" s="177">
        <v>0</v>
      </c>
      <c r="BA17" s="178"/>
      <c r="BB17" s="105"/>
      <c r="BC17" s="105"/>
      <c r="BD17" s="93"/>
      <c r="BE17" s="93">
        <v>0</v>
      </c>
      <c r="BF17" s="91">
        <v>0</v>
      </c>
      <c r="BG17" s="94"/>
      <c r="BH17" s="95"/>
      <c r="BI17" s="93" t="str">
        <f t="shared" si="1"/>
        <v>Lê Bá Thủy</v>
      </c>
      <c r="BJ17" s="105">
        <f t="shared" si="2"/>
        <v>0</v>
      </c>
      <c r="BK17" s="88" t="str">
        <f t="shared" si="3"/>
        <v>8440552119</v>
      </c>
      <c r="BL17" s="86">
        <f t="shared" si="4"/>
        <v>0</v>
      </c>
      <c r="BM17" s="105">
        <f t="shared" si="5"/>
        <v>0</v>
      </c>
      <c r="BN17" s="86">
        <f t="shared" si="6"/>
        <v>0</v>
      </c>
      <c r="BO17" s="86">
        <f t="shared" si="7"/>
        <v>0</v>
      </c>
      <c r="BP17" s="86">
        <f t="shared" si="27"/>
        <v>0</v>
      </c>
      <c r="BQ17" s="160" t="s">
        <v>6961</v>
      </c>
      <c r="BR17" s="86" t="s">
        <v>5720</v>
      </c>
      <c r="BS17" s="88" t="s">
        <v>5721</v>
      </c>
      <c r="BT17" s="86" t="s">
        <v>5722</v>
      </c>
      <c r="BU17" s="86"/>
      <c r="BV17" s="86" t="str">
        <f t="shared" si="28"/>
        <v>CV 050063</v>
      </c>
      <c r="BW17" s="105" t="str">
        <f t="shared" si="29"/>
        <v/>
      </c>
      <c r="BX17" s="86" t="str">
        <f t="shared" ref="BX17:BX80" si="40">AP17</f>
        <v>197</v>
      </c>
      <c r="BY17" s="86" t="str">
        <f t="shared" ref="BY17:BY80" si="41">AQ17</f>
        <v>11</v>
      </c>
      <c r="BZ17" s="91">
        <f t="shared" ref="BZ17:BZ80" si="42">AR17</f>
        <v>105</v>
      </c>
      <c r="CA17" s="91">
        <v>0</v>
      </c>
      <c r="CB17" s="96" t="s">
        <v>5719</v>
      </c>
      <c r="CC17" s="91">
        <f t="shared" si="30"/>
        <v>200</v>
      </c>
      <c r="CD17" s="91">
        <f t="shared" si="31"/>
        <v>0</v>
      </c>
      <c r="CE17" s="93">
        <f t="shared" si="32"/>
        <v>0</v>
      </c>
      <c r="CF17" s="93">
        <f t="shared" si="33"/>
        <v>0</v>
      </c>
      <c r="CG17" s="105"/>
      <c r="CH17" s="105"/>
      <c r="CI17" s="86"/>
      <c r="CJ17" s="188"/>
      <c r="CK17" s="181">
        <f t="shared" si="34"/>
        <v>105</v>
      </c>
      <c r="CL17" s="181">
        <f t="shared" si="35"/>
        <v>200</v>
      </c>
      <c r="CM17" s="86" t="s">
        <v>5723</v>
      </c>
      <c r="CN17" s="182" t="s">
        <v>7854</v>
      </c>
      <c r="CO17" s="183" t="s">
        <v>7855</v>
      </c>
      <c r="CP17" s="86" t="s">
        <v>5724</v>
      </c>
      <c r="CQ17" s="153" t="s">
        <v>7924</v>
      </c>
      <c r="CR17" s="187">
        <f t="shared" si="36"/>
        <v>7970000</v>
      </c>
      <c r="CS17" s="188">
        <v>1</v>
      </c>
      <c r="CT17" s="188">
        <f t="shared" si="9"/>
        <v>7970000</v>
      </c>
      <c r="CU17" s="93"/>
      <c r="CV17" s="94">
        <f t="shared" si="37"/>
        <v>105</v>
      </c>
      <c r="CW17" s="93">
        <f t="shared" si="38"/>
        <v>0</v>
      </c>
      <c r="CX17" s="86">
        <f t="shared" si="39"/>
        <v>0</v>
      </c>
      <c r="CY17" s="93">
        <f t="shared" si="10"/>
        <v>251055</v>
      </c>
      <c r="CZ17" s="93">
        <v>0</v>
      </c>
      <c r="DA17" s="93">
        <v>0</v>
      </c>
      <c r="DB17" s="93">
        <f t="shared" si="11"/>
        <v>0</v>
      </c>
      <c r="DC17" s="93">
        <v>0</v>
      </c>
      <c r="DD17" s="91">
        <v>0</v>
      </c>
      <c r="DE17" s="93">
        <f t="shared" si="12"/>
        <v>0</v>
      </c>
      <c r="DF17" s="93">
        <f t="shared" si="13"/>
        <v>0</v>
      </c>
      <c r="DG17" s="93"/>
      <c r="DH17" s="93">
        <v>0</v>
      </c>
      <c r="DI17" s="93">
        <v>0</v>
      </c>
      <c r="DJ17" s="86">
        <f t="shared" si="14"/>
        <v>0</v>
      </c>
      <c r="DK17" s="91">
        <v>0</v>
      </c>
      <c r="DL17" s="93"/>
      <c r="DM17" s="93">
        <v>0</v>
      </c>
      <c r="DN17" s="93">
        <f t="shared" si="15"/>
        <v>7970000</v>
      </c>
      <c r="DO17" s="93">
        <f t="shared" si="16"/>
        <v>0</v>
      </c>
      <c r="DP17" s="92">
        <f t="shared" si="17"/>
        <v>251055</v>
      </c>
      <c r="DQ17" s="97" t="str">
        <f t="shared" si="18"/>
        <v>8440552119</v>
      </c>
      <c r="DR17" s="98">
        <f t="shared" si="19"/>
        <v>0</v>
      </c>
      <c r="DS17" s="93" t="str">
        <f t="shared" si="20"/>
        <v>OK</v>
      </c>
      <c r="DT17" s="93"/>
      <c r="DU17" s="78" t="str">
        <f t="shared" si="21"/>
        <v>5010700215011501100001VT100001</v>
      </c>
      <c r="DV17" s="78">
        <f>INDEX('08_DMGiaDat'!$L:$L,MATCH(DU17,'08_DMGiaDat'!$R:$R,0))</f>
        <v>7970000</v>
      </c>
      <c r="DW17" s="78" t="str">
        <f t="shared" si="22"/>
        <v>501070021501100100000001</v>
      </c>
      <c r="DX17" s="78" t="str">
        <f>IFERROR(VLOOKUP(DW17,'08_DMGiaDat'!C18:C19,2,FALSE),"N")</f>
        <v>N</v>
      </c>
      <c r="DY17" s="78" t="str">
        <f t="shared" si="23"/>
        <v>5010700215011001VT100001</v>
      </c>
      <c r="DZ17" s="78" t="str">
        <f>IFERROR(VLOOKUP(DY17,'08_DMGiaDat'!C18:C19,2,FALSE),"N")</f>
        <v>N</v>
      </c>
      <c r="EA17" s="78" t="str">
        <f t="shared" si="24"/>
        <v>501070021501100100000001</v>
      </c>
      <c r="EB17" s="78" t="str">
        <f>IFERROR(VLOOKUP(EA17,'08_DMGiaDat'!C18:C19,2,FALSE),"N")</f>
        <v>N</v>
      </c>
      <c r="EC17" s="92">
        <f>IF(DV17&lt;&gt;"N",DV17,IF(DX17&lt;&gt;"N",DX17,IF(DZ17&lt;&gt;"N",DZ17*VLOOKUP(LEFT(CB17,3),'03_DMMucDich'!C2:C6,5,FALSE),IF(EB17&lt;&gt;"N",EB17*VLOOKUP(LEFT(CB17,3),'03_DMMucDich'!C2:C6,5,FALSE),"N/A"))))</f>
        <v>7970000</v>
      </c>
    </row>
    <row r="18" spans="1:133" s="34" customFormat="1" ht="16" x14ac:dyDescent="0.2">
      <c r="A18" s="85">
        <v>4</v>
      </c>
      <c r="B18" s="86"/>
      <c r="C18" s="87"/>
      <c r="D18" s="141" t="s">
        <v>5727</v>
      </c>
      <c r="E18" s="86"/>
      <c r="F18" s="88"/>
      <c r="G18" s="88" t="s">
        <v>5718</v>
      </c>
      <c r="H18" s="151">
        <v>2022</v>
      </c>
      <c r="I18" s="86"/>
      <c r="J18" s="86"/>
      <c r="K18" s="145" t="s">
        <v>6340</v>
      </c>
      <c r="L18" s="105"/>
      <c r="M18" s="86"/>
      <c r="N18" s="105"/>
      <c r="O18" s="105"/>
      <c r="P18" s="86"/>
      <c r="Q18" s="86"/>
      <c r="R18" s="153" t="str">
        <f t="shared" si="25"/>
        <v>Tổ 64</v>
      </c>
      <c r="S18" s="86"/>
      <c r="T18" s="86"/>
      <c r="U18" s="86"/>
      <c r="V18" s="86" t="str">
        <f t="shared" si="26"/>
        <v xml:space="preserve">, </v>
      </c>
      <c r="W18" s="86"/>
      <c r="X18" s="86"/>
      <c r="Y18" s="86"/>
      <c r="Z18" s="88"/>
      <c r="AA18" s="105"/>
      <c r="AB18" s="86"/>
      <c r="AC18" s="90"/>
      <c r="AD18" s="86"/>
      <c r="AE18" s="86"/>
      <c r="AF18" s="86"/>
      <c r="AG18" s="86"/>
      <c r="AH18" s="160" t="s">
        <v>6961</v>
      </c>
      <c r="AI18" s="153"/>
      <c r="AJ18" s="153"/>
      <c r="AK18" s="86"/>
      <c r="AL18" s="86"/>
      <c r="AM18" s="153" t="s">
        <v>7015</v>
      </c>
      <c r="AN18" s="153" t="s">
        <v>7019</v>
      </c>
      <c r="AO18" s="165">
        <v>43984</v>
      </c>
      <c r="AP18" s="153" t="s">
        <v>2082</v>
      </c>
      <c r="AQ18" s="153" t="s">
        <v>5663</v>
      </c>
      <c r="AR18" s="166">
        <v>105</v>
      </c>
      <c r="AS18" s="88" t="s">
        <v>5719</v>
      </c>
      <c r="AT18" s="92">
        <f t="shared" si="0"/>
        <v>0</v>
      </c>
      <c r="AU18" s="93">
        <v>0</v>
      </c>
      <c r="AV18" s="93">
        <v>0</v>
      </c>
      <c r="AW18" s="166">
        <v>200</v>
      </c>
      <c r="AX18" s="93">
        <v>0</v>
      </c>
      <c r="AY18" s="177"/>
      <c r="AZ18" s="177">
        <v>0</v>
      </c>
      <c r="BA18" s="178"/>
      <c r="BB18" s="105"/>
      <c r="BC18" s="105"/>
      <c r="BD18" s="93"/>
      <c r="BE18" s="93">
        <v>0</v>
      </c>
      <c r="BF18" s="91">
        <v>0</v>
      </c>
      <c r="BG18" s="94"/>
      <c r="BH18" s="95"/>
      <c r="BI18" s="93" t="str">
        <f t="shared" si="1"/>
        <v>Lê Bá Thủy</v>
      </c>
      <c r="BJ18" s="105">
        <f t="shared" si="2"/>
        <v>0</v>
      </c>
      <c r="BK18" s="88" t="str">
        <f t="shared" si="3"/>
        <v>8440552119</v>
      </c>
      <c r="BL18" s="86">
        <f t="shared" si="4"/>
        <v>0</v>
      </c>
      <c r="BM18" s="105">
        <f t="shared" si="5"/>
        <v>0</v>
      </c>
      <c r="BN18" s="86">
        <f t="shared" si="6"/>
        <v>0</v>
      </c>
      <c r="BO18" s="86">
        <f t="shared" si="7"/>
        <v>0</v>
      </c>
      <c r="BP18" s="86">
        <f t="shared" si="27"/>
        <v>0</v>
      </c>
      <c r="BQ18" s="160" t="s">
        <v>6961</v>
      </c>
      <c r="BR18" s="86" t="s">
        <v>5720</v>
      </c>
      <c r="BS18" s="88" t="s">
        <v>5721</v>
      </c>
      <c r="BT18" s="86" t="s">
        <v>5722</v>
      </c>
      <c r="BU18" s="86"/>
      <c r="BV18" s="86" t="str">
        <f t="shared" si="28"/>
        <v>CV 050024</v>
      </c>
      <c r="BW18" s="105" t="str">
        <f t="shared" si="29"/>
        <v/>
      </c>
      <c r="BX18" s="86" t="str">
        <f t="shared" si="40"/>
        <v>196</v>
      </c>
      <c r="BY18" s="86" t="str">
        <f t="shared" si="41"/>
        <v>11</v>
      </c>
      <c r="BZ18" s="91">
        <f t="shared" si="42"/>
        <v>105</v>
      </c>
      <c r="CA18" s="91">
        <v>0</v>
      </c>
      <c r="CB18" s="96" t="s">
        <v>5719</v>
      </c>
      <c r="CC18" s="91">
        <f t="shared" si="30"/>
        <v>200</v>
      </c>
      <c r="CD18" s="91">
        <f t="shared" si="31"/>
        <v>0</v>
      </c>
      <c r="CE18" s="93">
        <f t="shared" si="32"/>
        <v>0</v>
      </c>
      <c r="CF18" s="93">
        <f t="shared" si="33"/>
        <v>0</v>
      </c>
      <c r="CG18" s="105"/>
      <c r="CH18" s="105"/>
      <c r="CI18" s="86"/>
      <c r="CJ18" s="188"/>
      <c r="CK18" s="181">
        <f t="shared" si="34"/>
        <v>105</v>
      </c>
      <c r="CL18" s="181">
        <f t="shared" si="35"/>
        <v>200</v>
      </c>
      <c r="CM18" s="86" t="s">
        <v>5723</v>
      </c>
      <c r="CN18" s="182" t="s">
        <v>7854</v>
      </c>
      <c r="CO18" s="183" t="s">
        <v>7855</v>
      </c>
      <c r="CP18" s="86" t="s">
        <v>5724</v>
      </c>
      <c r="CQ18" s="153" t="s">
        <v>7924</v>
      </c>
      <c r="CR18" s="187">
        <f t="shared" si="36"/>
        <v>7970000</v>
      </c>
      <c r="CS18" s="188">
        <v>1</v>
      </c>
      <c r="CT18" s="188">
        <f t="shared" si="9"/>
        <v>7970000</v>
      </c>
      <c r="CU18" s="93"/>
      <c r="CV18" s="94">
        <f t="shared" si="37"/>
        <v>105</v>
      </c>
      <c r="CW18" s="93">
        <f t="shared" si="38"/>
        <v>0</v>
      </c>
      <c r="CX18" s="86">
        <f t="shared" si="39"/>
        <v>0</v>
      </c>
      <c r="CY18" s="93">
        <f t="shared" si="10"/>
        <v>251055</v>
      </c>
      <c r="CZ18" s="93">
        <v>0</v>
      </c>
      <c r="DA18" s="93">
        <v>0</v>
      </c>
      <c r="DB18" s="93">
        <f t="shared" si="11"/>
        <v>0</v>
      </c>
      <c r="DC18" s="93">
        <v>0</v>
      </c>
      <c r="DD18" s="91">
        <v>0</v>
      </c>
      <c r="DE18" s="93">
        <f t="shared" si="12"/>
        <v>0</v>
      </c>
      <c r="DF18" s="93">
        <f t="shared" si="13"/>
        <v>0</v>
      </c>
      <c r="DG18" s="93"/>
      <c r="DH18" s="93">
        <v>0</v>
      </c>
      <c r="DI18" s="93">
        <v>0</v>
      </c>
      <c r="DJ18" s="86">
        <f t="shared" si="14"/>
        <v>0</v>
      </c>
      <c r="DK18" s="91">
        <v>0</v>
      </c>
      <c r="DL18" s="93"/>
      <c r="DM18" s="93">
        <v>0</v>
      </c>
      <c r="DN18" s="93">
        <f t="shared" si="15"/>
        <v>7970000</v>
      </c>
      <c r="DO18" s="93">
        <f t="shared" si="16"/>
        <v>0</v>
      </c>
      <c r="DP18" s="92">
        <f t="shared" si="17"/>
        <v>251055</v>
      </c>
      <c r="DQ18" s="97" t="str">
        <f t="shared" si="18"/>
        <v>8440552119</v>
      </c>
      <c r="DR18" s="98">
        <f t="shared" si="19"/>
        <v>0</v>
      </c>
      <c r="DS18" s="93" t="str">
        <f t="shared" si="20"/>
        <v>OK</v>
      </c>
      <c r="DT18" s="93"/>
      <c r="DU18" s="78" t="str">
        <f t="shared" si="21"/>
        <v>5010700215011501100001VT100001</v>
      </c>
      <c r="DV18" s="78">
        <f>INDEX('08_DMGiaDat'!$L:$L,MATCH(DU18,'08_DMGiaDat'!$R:$R,0))</f>
        <v>7970000</v>
      </c>
      <c r="DW18" s="78" t="str">
        <f t="shared" si="22"/>
        <v>501070021501100100000001</v>
      </c>
      <c r="DX18" s="78" t="str">
        <f>IFERROR(VLOOKUP(DW18,'08_DMGiaDat'!C18:C19,2,FALSE),"N")</f>
        <v>N</v>
      </c>
      <c r="DY18" s="78" t="str">
        <f t="shared" si="23"/>
        <v>5010700215011001VT100001</v>
      </c>
      <c r="DZ18" s="78" t="str">
        <f>IFERROR(VLOOKUP(DY18,'08_DMGiaDat'!C18:C19,2,FALSE),"N")</f>
        <v>N</v>
      </c>
      <c r="EA18" s="78" t="str">
        <f t="shared" si="24"/>
        <v>501070021501100100000001</v>
      </c>
      <c r="EB18" s="78" t="str">
        <f>IFERROR(VLOOKUP(EA18,'08_DMGiaDat'!C18:C19,2,FALSE),"N")</f>
        <v>N</v>
      </c>
      <c r="EC18" s="92">
        <f>IF(DV18&lt;&gt;"N",DV18,IF(DX18&lt;&gt;"N",DX18,IF(DZ18&lt;&gt;"N",DZ18*VLOOKUP(LEFT(CB18,3),'03_DMMucDich'!C2:C6,5,FALSE),IF(EB18&lt;&gt;"N",EB18*VLOOKUP(LEFT(CB18,3),'03_DMMucDich'!C2:C6,5,FALSE),"N/A"))))</f>
        <v>7970000</v>
      </c>
    </row>
    <row r="19" spans="1:133" s="34" customFormat="1" ht="16" x14ac:dyDescent="0.2">
      <c r="A19" s="85">
        <v>5</v>
      </c>
      <c r="B19" s="86"/>
      <c r="C19" s="87"/>
      <c r="D19" s="141" t="s">
        <v>5728</v>
      </c>
      <c r="E19" s="86"/>
      <c r="F19" s="88"/>
      <c r="G19" s="88" t="s">
        <v>5718</v>
      </c>
      <c r="H19" s="151">
        <v>2022</v>
      </c>
      <c r="I19" s="86"/>
      <c r="J19" s="86"/>
      <c r="K19" s="145" t="s">
        <v>6341</v>
      </c>
      <c r="L19" s="105"/>
      <c r="M19" s="86"/>
      <c r="N19" s="105"/>
      <c r="O19" s="105"/>
      <c r="P19" s="86"/>
      <c r="Q19" s="86"/>
      <c r="R19" s="153" t="str">
        <f t="shared" si="25"/>
        <v>Tổ 66</v>
      </c>
      <c r="S19" s="86"/>
      <c r="T19" s="86"/>
      <c r="U19" s="86"/>
      <c r="V19" s="86" t="str">
        <f t="shared" si="26"/>
        <v xml:space="preserve">, </v>
      </c>
      <c r="W19" s="86"/>
      <c r="X19" s="86"/>
      <c r="Y19" s="86"/>
      <c r="Z19" s="88"/>
      <c r="AA19" s="105"/>
      <c r="AB19" s="86"/>
      <c r="AC19" s="90"/>
      <c r="AD19" s="86"/>
      <c r="AE19" s="86"/>
      <c r="AF19" s="86"/>
      <c r="AG19" s="86"/>
      <c r="AH19" s="160" t="s">
        <v>6960</v>
      </c>
      <c r="AI19" s="153"/>
      <c r="AJ19" s="153"/>
      <c r="AK19" s="86"/>
      <c r="AL19" s="86"/>
      <c r="AM19" s="153" t="s">
        <v>7015</v>
      </c>
      <c r="AN19" s="153" t="s">
        <v>7020</v>
      </c>
      <c r="AO19" s="165">
        <v>43167</v>
      </c>
      <c r="AP19" s="153" t="s">
        <v>2141</v>
      </c>
      <c r="AQ19" s="153" t="s">
        <v>7021</v>
      </c>
      <c r="AR19" s="166">
        <v>102.5</v>
      </c>
      <c r="AS19" s="88" t="s">
        <v>5719</v>
      </c>
      <c r="AT19" s="92">
        <f t="shared" si="0"/>
        <v>0</v>
      </c>
      <c r="AU19" s="93">
        <v>0</v>
      </c>
      <c r="AV19" s="93">
        <v>0</v>
      </c>
      <c r="AW19" s="166">
        <v>200</v>
      </c>
      <c r="AX19" s="93">
        <v>0</v>
      </c>
      <c r="AY19" s="177"/>
      <c r="AZ19" s="177">
        <v>0</v>
      </c>
      <c r="BA19" s="178"/>
      <c r="BB19" s="105"/>
      <c r="BC19" s="105"/>
      <c r="BD19" s="93"/>
      <c r="BE19" s="93">
        <v>0</v>
      </c>
      <c r="BF19" s="91">
        <v>0</v>
      </c>
      <c r="BG19" s="94"/>
      <c r="BH19" s="95"/>
      <c r="BI19" s="93" t="str">
        <f t="shared" si="1"/>
        <v>Đặng Hữu Nam Quang</v>
      </c>
      <c r="BJ19" s="105">
        <f t="shared" si="2"/>
        <v>0</v>
      </c>
      <c r="BK19" s="88" t="str">
        <f t="shared" si="3"/>
        <v>8456490725</v>
      </c>
      <c r="BL19" s="86">
        <f t="shared" si="4"/>
        <v>0</v>
      </c>
      <c r="BM19" s="105">
        <f t="shared" si="5"/>
        <v>0</v>
      </c>
      <c r="BN19" s="86">
        <f t="shared" si="6"/>
        <v>0</v>
      </c>
      <c r="BO19" s="86">
        <f t="shared" si="7"/>
        <v>0</v>
      </c>
      <c r="BP19" s="86">
        <f t="shared" si="27"/>
        <v>0</v>
      </c>
      <c r="BQ19" s="160" t="s">
        <v>6960</v>
      </c>
      <c r="BR19" s="86" t="s">
        <v>5720</v>
      </c>
      <c r="BS19" s="88" t="s">
        <v>5721</v>
      </c>
      <c r="BT19" s="86" t="s">
        <v>5722</v>
      </c>
      <c r="BU19" s="86"/>
      <c r="BV19" s="86" t="str">
        <f t="shared" si="28"/>
        <v>CM 676195</v>
      </c>
      <c r="BW19" s="105" t="str">
        <f t="shared" si="29"/>
        <v/>
      </c>
      <c r="BX19" s="86" t="str">
        <f t="shared" si="40"/>
        <v>255</v>
      </c>
      <c r="BY19" s="86" t="str">
        <f t="shared" si="41"/>
        <v>45</v>
      </c>
      <c r="BZ19" s="91">
        <f t="shared" si="42"/>
        <v>102.5</v>
      </c>
      <c r="CA19" s="91">
        <v>0</v>
      </c>
      <c r="CB19" s="96" t="s">
        <v>5719</v>
      </c>
      <c r="CC19" s="91">
        <f t="shared" si="30"/>
        <v>200</v>
      </c>
      <c r="CD19" s="91">
        <f t="shared" si="31"/>
        <v>0</v>
      </c>
      <c r="CE19" s="93">
        <f t="shared" ref="CE19:CE82" si="43">AZ19</f>
        <v>0</v>
      </c>
      <c r="CF19" s="93">
        <f t="shared" ref="CF19:CF82" si="44">BA19</f>
        <v>0</v>
      </c>
      <c r="CG19" s="105"/>
      <c r="CH19" s="105"/>
      <c r="CI19" s="86"/>
      <c r="CJ19" s="188"/>
      <c r="CK19" s="181">
        <f t="shared" si="34"/>
        <v>102.5</v>
      </c>
      <c r="CL19" s="181">
        <f t="shared" si="35"/>
        <v>200</v>
      </c>
      <c r="CM19" s="86" t="s">
        <v>5723</v>
      </c>
      <c r="CN19" s="182" t="s">
        <v>7854</v>
      </c>
      <c r="CO19" s="183" t="s">
        <v>7856</v>
      </c>
      <c r="CP19" s="86" t="s">
        <v>5724</v>
      </c>
      <c r="CQ19" s="153" t="s">
        <v>7924</v>
      </c>
      <c r="CR19" s="187">
        <f t="shared" si="36"/>
        <v>9190000</v>
      </c>
      <c r="CS19" s="188">
        <v>1</v>
      </c>
      <c r="CT19" s="188">
        <f t="shared" si="9"/>
        <v>9190000</v>
      </c>
      <c r="CU19" s="93"/>
      <c r="CV19" s="94">
        <f t="shared" si="37"/>
        <v>102.5</v>
      </c>
      <c r="CW19" s="93">
        <f t="shared" si="38"/>
        <v>0</v>
      </c>
      <c r="CX19" s="86">
        <f t="shared" si="39"/>
        <v>0</v>
      </c>
      <c r="CY19" s="93">
        <f t="shared" si="10"/>
        <v>282592.49999999994</v>
      </c>
      <c r="CZ19" s="93">
        <v>0</v>
      </c>
      <c r="DA19" s="93">
        <v>0</v>
      </c>
      <c r="DB19" s="93">
        <f t="shared" si="11"/>
        <v>0</v>
      </c>
      <c r="DC19" s="93">
        <v>0</v>
      </c>
      <c r="DD19" s="91">
        <v>0</v>
      </c>
      <c r="DE19" s="93">
        <f t="shared" si="12"/>
        <v>0</v>
      </c>
      <c r="DF19" s="93">
        <f t="shared" si="13"/>
        <v>0</v>
      </c>
      <c r="DG19" s="93"/>
      <c r="DH19" s="93">
        <v>0</v>
      </c>
      <c r="DI19" s="93">
        <v>0</v>
      </c>
      <c r="DJ19" s="86">
        <f t="shared" si="14"/>
        <v>0</v>
      </c>
      <c r="DK19" s="91">
        <v>0</v>
      </c>
      <c r="DL19" s="93"/>
      <c r="DM19" s="93">
        <v>0</v>
      </c>
      <c r="DN19" s="93">
        <f t="shared" si="15"/>
        <v>9190000</v>
      </c>
      <c r="DO19" s="93">
        <f t="shared" si="16"/>
        <v>0</v>
      </c>
      <c r="DP19" s="92">
        <f t="shared" si="17"/>
        <v>282592.49999999994</v>
      </c>
      <c r="DQ19" s="97" t="str">
        <f t="shared" si="18"/>
        <v>8456490725</v>
      </c>
      <c r="DR19" s="98">
        <f t="shared" si="19"/>
        <v>0</v>
      </c>
      <c r="DS19" s="93" t="str">
        <f t="shared" si="20"/>
        <v>OK</v>
      </c>
      <c r="DT19" s="93"/>
      <c r="DU19" s="78" t="str">
        <f t="shared" si="21"/>
        <v>5010700215011501101001VT100001</v>
      </c>
      <c r="DV19" s="78">
        <f>INDEX('08_DMGiaDat'!$L:$L,MATCH(DU19,'08_DMGiaDat'!$R:$R,0))</f>
        <v>9190000</v>
      </c>
      <c r="DW19" s="78" t="str">
        <f t="shared" si="22"/>
        <v>501070021501100100000001</v>
      </c>
      <c r="DX19" s="78" t="str">
        <f>IFERROR(VLOOKUP(DW19,'08_DMGiaDat'!C18:C19,2,FALSE),"N")</f>
        <v>N</v>
      </c>
      <c r="DY19" s="78" t="str">
        <f t="shared" si="23"/>
        <v>5010700215011001VT100001</v>
      </c>
      <c r="DZ19" s="78" t="str">
        <f>IFERROR(VLOOKUP(DY19,'08_DMGiaDat'!C18:C19,2,FALSE),"N")</f>
        <v>N</v>
      </c>
      <c r="EA19" s="78" t="str">
        <f t="shared" si="24"/>
        <v>501070021501100100000001</v>
      </c>
      <c r="EB19" s="78" t="str">
        <f>IFERROR(VLOOKUP(EA19,'08_DMGiaDat'!C18:C19,2,FALSE),"N")</f>
        <v>N</v>
      </c>
      <c r="EC19" s="92">
        <f>IF(DV19&lt;&gt;"N",DV19,IF(DX19&lt;&gt;"N",DX19,IF(DZ19&lt;&gt;"N",DZ19*VLOOKUP(LEFT(CB19,3),'03_DMMucDich'!C2:C6,5,FALSE),IF(EB19&lt;&gt;"N",EB19*VLOOKUP(LEFT(CB19,3),'03_DMMucDich'!C2:C6,5,FALSE),"N/A"))))</f>
        <v>9190000</v>
      </c>
    </row>
    <row r="20" spans="1:133" s="34" customFormat="1" ht="16" x14ac:dyDescent="0.2">
      <c r="A20" s="85">
        <v>6</v>
      </c>
      <c r="B20" s="86"/>
      <c r="C20" s="87"/>
      <c r="D20" s="141" t="s">
        <v>5729</v>
      </c>
      <c r="E20" s="86"/>
      <c r="F20" s="88"/>
      <c r="G20" s="88" t="s">
        <v>5718</v>
      </c>
      <c r="H20" s="151">
        <v>2022</v>
      </c>
      <c r="I20" s="86"/>
      <c r="J20" s="86"/>
      <c r="K20" s="145" t="s">
        <v>6342</v>
      </c>
      <c r="L20" s="105"/>
      <c r="M20" s="86"/>
      <c r="N20" s="105"/>
      <c r="O20" s="105"/>
      <c r="P20" s="86"/>
      <c r="Q20" s="86"/>
      <c r="R20" s="153" t="str">
        <f t="shared" si="25"/>
        <v>Tổ 42</v>
      </c>
      <c r="S20" s="86"/>
      <c r="T20" s="86"/>
      <c r="U20" s="86"/>
      <c r="V20" s="86" t="str">
        <f t="shared" si="26"/>
        <v xml:space="preserve">, </v>
      </c>
      <c r="W20" s="86"/>
      <c r="X20" s="86"/>
      <c r="Y20" s="86"/>
      <c r="Z20" s="88"/>
      <c r="AA20" s="105"/>
      <c r="AB20" s="86"/>
      <c r="AC20" s="90"/>
      <c r="AD20" s="86"/>
      <c r="AE20" s="86"/>
      <c r="AF20" s="86"/>
      <c r="AG20" s="86"/>
      <c r="AH20" s="160" t="s">
        <v>6962</v>
      </c>
      <c r="AI20" s="153"/>
      <c r="AJ20" s="153"/>
      <c r="AK20" s="86"/>
      <c r="AL20" s="86"/>
      <c r="AM20" s="153" t="s">
        <v>7015</v>
      </c>
      <c r="AN20" s="153" t="s">
        <v>7022</v>
      </c>
      <c r="AO20" s="165">
        <v>42066</v>
      </c>
      <c r="AP20" s="153" t="s">
        <v>7023</v>
      </c>
      <c r="AQ20" s="153" t="s">
        <v>1309</v>
      </c>
      <c r="AR20" s="166">
        <v>100</v>
      </c>
      <c r="AS20" s="88" t="s">
        <v>5719</v>
      </c>
      <c r="AT20" s="92">
        <f t="shared" si="0"/>
        <v>0</v>
      </c>
      <c r="AU20" s="93">
        <v>0</v>
      </c>
      <c r="AV20" s="93">
        <v>0</v>
      </c>
      <c r="AW20" s="166">
        <v>200</v>
      </c>
      <c r="AX20" s="93">
        <v>0</v>
      </c>
      <c r="AY20" s="177"/>
      <c r="AZ20" s="177">
        <v>0</v>
      </c>
      <c r="BA20" s="178"/>
      <c r="BB20" s="105"/>
      <c r="BC20" s="105"/>
      <c r="BD20" s="93"/>
      <c r="BE20" s="93">
        <v>0</v>
      </c>
      <c r="BF20" s="91">
        <v>0</v>
      </c>
      <c r="BG20" s="94"/>
      <c r="BH20" s="95"/>
      <c r="BI20" s="93" t="str">
        <f t="shared" si="1"/>
        <v>Trần Văn Toản</v>
      </c>
      <c r="BJ20" s="105">
        <f t="shared" si="2"/>
        <v>0</v>
      </c>
      <c r="BK20" s="88" t="str">
        <f t="shared" si="3"/>
        <v>8838984162</v>
      </c>
      <c r="BL20" s="86">
        <f t="shared" si="4"/>
        <v>0</v>
      </c>
      <c r="BM20" s="105">
        <f t="shared" si="5"/>
        <v>0</v>
      </c>
      <c r="BN20" s="86">
        <f t="shared" si="6"/>
        <v>0</v>
      </c>
      <c r="BO20" s="86">
        <f t="shared" si="7"/>
        <v>0</v>
      </c>
      <c r="BP20" s="86">
        <f t="shared" si="27"/>
        <v>0</v>
      </c>
      <c r="BQ20" s="160" t="s">
        <v>6962</v>
      </c>
      <c r="BR20" s="86" t="s">
        <v>5720</v>
      </c>
      <c r="BS20" s="88" t="s">
        <v>5721</v>
      </c>
      <c r="BT20" s="86" t="s">
        <v>5722</v>
      </c>
      <c r="BU20" s="86"/>
      <c r="BV20" s="86" t="str">
        <f t="shared" si="28"/>
        <v>BY 7583267</v>
      </c>
      <c r="BW20" s="105" t="str">
        <f t="shared" si="29"/>
        <v/>
      </c>
      <c r="BX20" s="86" t="str">
        <f t="shared" si="40"/>
        <v>61</v>
      </c>
      <c r="BY20" s="86" t="str">
        <f t="shared" si="41"/>
        <v>121</v>
      </c>
      <c r="BZ20" s="91">
        <f t="shared" si="42"/>
        <v>100</v>
      </c>
      <c r="CA20" s="91">
        <v>0</v>
      </c>
      <c r="CB20" s="96" t="s">
        <v>5719</v>
      </c>
      <c r="CC20" s="91">
        <f t="shared" si="30"/>
        <v>200</v>
      </c>
      <c r="CD20" s="91">
        <f t="shared" si="31"/>
        <v>0</v>
      </c>
      <c r="CE20" s="93">
        <f t="shared" si="43"/>
        <v>0</v>
      </c>
      <c r="CF20" s="93">
        <f t="shared" si="44"/>
        <v>0</v>
      </c>
      <c r="CG20" s="105"/>
      <c r="CH20" s="105"/>
      <c r="CI20" s="86"/>
      <c r="CJ20" s="188"/>
      <c r="CK20" s="181">
        <f t="shared" si="34"/>
        <v>100</v>
      </c>
      <c r="CL20" s="181">
        <f t="shared" si="35"/>
        <v>200</v>
      </c>
      <c r="CM20" s="86" t="s">
        <v>5723</v>
      </c>
      <c r="CN20" s="182" t="s">
        <v>7857</v>
      </c>
      <c r="CO20" s="183" t="s">
        <v>7858</v>
      </c>
      <c r="CP20" s="86" t="s">
        <v>5724</v>
      </c>
      <c r="CQ20" s="153" t="s">
        <v>7924</v>
      </c>
      <c r="CR20" s="187">
        <f t="shared" si="36"/>
        <v>5850000</v>
      </c>
      <c r="CS20" s="188">
        <v>1</v>
      </c>
      <c r="CT20" s="188">
        <f t="shared" si="9"/>
        <v>5850000</v>
      </c>
      <c r="CU20" s="93"/>
      <c r="CV20" s="94">
        <f t="shared" si="37"/>
        <v>100</v>
      </c>
      <c r="CW20" s="93">
        <f t="shared" si="38"/>
        <v>0</v>
      </c>
      <c r="CX20" s="86">
        <f t="shared" si="39"/>
        <v>0</v>
      </c>
      <c r="CY20" s="93">
        <f t="shared" si="10"/>
        <v>175500</v>
      </c>
      <c r="CZ20" s="93">
        <v>0</v>
      </c>
      <c r="DA20" s="93">
        <v>0</v>
      </c>
      <c r="DB20" s="93">
        <f t="shared" si="11"/>
        <v>0</v>
      </c>
      <c r="DC20" s="93">
        <v>0</v>
      </c>
      <c r="DD20" s="91">
        <v>0</v>
      </c>
      <c r="DE20" s="93">
        <f t="shared" si="12"/>
        <v>0</v>
      </c>
      <c r="DF20" s="93">
        <f t="shared" si="13"/>
        <v>0</v>
      </c>
      <c r="DG20" s="93"/>
      <c r="DH20" s="93">
        <v>0</v>
      </c>
      <c r="DI20" s="93">
        <v>0</v>
      </c>
      <c r="DJ20" s="86">
        <f t="shared" si="14"/>
        <v>0</v>
      </c>
      <c r="DK20" s="91">
        <v>0</v>
      </c>
      <c r="DL20" s="93"/>
      <c r="DM20" s="93">
        <v>0</v>
      </c>
      <c r="DN20" s="93">
        <f t="shared" si="15"/>
        <v>5850000</v>
      </c>
      <c r="DO20" s="93">
        <f t="shared" si="16"/>
        <v>0</v>
      </c>
      <c r="DP20" s="92">
        <f t="shared" si="17"/>
        <v>175500</v>
      </c>
      <c r="DQ20" s="97" t="str">
        <f t="shared" si="18"/>
        <v>8838984162</v>
      </c>
      <c r="DR20" s="98">
        <f t="shared" si="19"/>
        <v>0</v>
      </c>
      <c r="DS20" s="93" t="str">
        <f t="shared" si="20"/>
        <v>OK</v>
      </c>
      <c r="DT20" s="93"/>
      <c r="DU20" s="78" t="str">
        <f t="shared" si="21"/>
        <v>5010700214991499101001VT100001</v>
      </c>
      <c r="DV20" s="78">
        <f>INDEX('08_DMGiaDat'!$L:$L,MATCH(DU20,'08_DMGiaDat'!$R:$R,0))</f>
        <v>5850000</v>
      </c>
      <c r="DW20" s="78" t="str">
        <f t="shared" si="22"/>
        <v>501070021499100100000001</v>
      </c>
      <c r="DX20" s="78" t="str">
        <f>IFERROR(VLOOKUP(DW20,'08_DMGiaDat'!C18:C19,2,FALSE),"N")</f>
        <v>N</v>
      </c>
      <c r="DY20" s="78" t="str">
        <f t="shared" si="23"/>
        <v>5010700214991001VT100001</v>
      </c>
      <c r="DZ20" s="78" t="str">
        <f>IFERROR(VLOOKUP(DY20,'08_DMGiaDat'!C18:C19,2,FALSE),"N")</f>
        <v>N</v>
      </c>
      <c r="EA20" s="78" t="str">
        <f t="shared" si="24"/>
        <v>501070021499100100000001</v>
      </c>
      <c r="EB20" s="78" t="str">
        <f>IFERROR(VLOOKUP(EA20,'08_DMGiaDat'!C18:C19,2,FALSE),"N")</f>
        <v>N</v>
      </c>
      <c r="EC20" s="92">
        <f>IF(DV20&lt;&gt;"N",DV20,IF(DX20&lt;&gt;"N",DX20,IF(DZ20&lt;&gt;"N",DZ20*VLOOKUP(LEFT(CB20,3),'03_DMMucDich'!C2:C6,5,FALSE),IF(EB20&lt;&gt;"N",EB20*VLOOKUP(LEFT(CB20,3),'03_DMMucDich'!C2:C6,5,FALSE),"N/A"))))</f>
        <v>5850000</v>
      </c>
    </row>
    <row r="21" spans="1:133" s="34" customFormat="1" ht="16" x14ac:dyDescent="0.2">
      <c r="A21" s="85">
        <v>7</v>
      </c>
      <c r="B21" s="86"/>
      <c r="C21" s="87"/>
      <c r="D21" s="141" t="s">
        <v>5730</v>
      </c>
      <c r="E21" s="86"/>
      <c r="F21" s="88"/>
      <c r="G21" s="88" t="s">
        <v>5718</v>
      </c>
      <c r="H21" s="151">
        <v>2023</v>
      </c>
      <c r="I21" s="86"/>
      <c r="J21" s="86"/>
      <c r="K21" s="145" t="s">
        <v>6343</v>
      </c>
      <c r="L21" s="105"/>
      <c r="M21" s="86"/>
      <c r="N21" s="105"/>
      <c r="O21" s="105"/>
      <c r="P21" s="86"/>
      <c r="Q21" s="86"/>
      <c r="R21" s="153" t="str">
        <f t="shared" si="25"/>
        <v>Tổ 64</v>
      </c>
      <c r="S21" s="86"/>
      <c r="T21" s="86"/>
      <c r="U21" s="86"/>
      <c r="V21" s="86" t="str">
        <f t="shared" si="26"/>
        <v xml:space="preserve">, </v>
      </c>
      <c r="W21" s="86"/>
      <c r="X21" s="86"/>
      <c r="Y21" s="86"/>
      <c r="Z21" s="88"/>
      <c r="AA21" s="105"/>
      <c r="AB21" s="86"/>
      <c r="AC21" s="90"/>
      <c r="AD21" s="86"/>
      <c r="AE21" s="86"/>
      <c r="AF21" s="86"/>
      <c r="AG21" s="86"/>
      <c r="AH21" s="160" t="s">
        <v>6961</v>
      </c>
      <c r="AI21" s="153"/>
      <c r="AJ21" s="153"/>
      <c r="AK21" s="86"/>
      <c r="AL21" s="86"/>
      <c r="AM21" s="153" t="s">
        <v>7015</v>
      </c>
      <c r="AN21" s="153" t="s">
        <v>7024</v>
      </c>
      <c r="AO21" s="165">
        <v>43689</v>
      </c>
      <c r="AP21" s="153" t="s">
        <v>7025</v>
      </c>
      <c r="AQ21" s="153" t="s">
        <v>7026</v>
      </c>
      <c r="AR21" s="166">
        <v>110</v>
      </c>
      <c r="AS21" s="88" t="s">
        <v>5719</v>
      </c>
      <c r="AT21" s="92">
        <f t="shared" si="0"/>
        <v>0</v>
      </c>
      <c r="AU21" s="93">
        <v>0</v>
      </c>
      <c r="AV21" s="93">
        <v>0</v>
      </c>
      <c r="AW21" s="166">
        <v>200</v>
      </c>
      <c r="AX21" s="93">
        <v>0</v>
      </c>
      <c r="AY21" s="177"/>
      <c r="AZ21" s="177">
        <v>0</v>
      </c>
      <c r="BA21" s="178"/>
      <c r="BB21" s="105"/>
      <c r="BC21" s="105"/>
      <c r="BD21" s="93"/>
      <c r="BE21" s="93">
        <v>0</v>
      </c>
      <c r="BF21" s="91">
        <v>0</v>
      </c>
      <c r="BG21" s="94"/>
      <c r="BH21" s="95"/>
      <c r="BI21" s="93" t="str">
        <f t="shared" si="1"/>
        <v>Lê Xuân Hoàng</v>
      </c>
      <c r="BJ21" s="105">
        <f t="shared" si="2"/>
        <v>0</v>
      </c>
      <c r="BK21" s="88" t="str">
        <f t="shared" si="3"/>
        <v>8042567469</v>
      </c>
      <c r="BL21" s="86">
        <f t="shared" si="4"/>
        <v>0</v>
      </c>
      <c r="BM21" s="105">
        <f t="shared" si="5"/>
        <v>0</v>
      </c>
      <c r="BN21" s="86">
        <f t="shared" si="6"/>
        <v>0</v>
      </c>
      <c r="BO21" s="86">
        <f t="shared" si="7"/>
        <v>0</v>
      </c>
      <c r="BP21" s="86">
        <f t="shared" si="27"/>
        <v>0</v>
      </c>
      <c r="BQ21" s="160" t="s">
        <v>6961</v>
      </c>
      <c r="BR21" s="86" t="s">
        <v>5720</v>
      </c>
      <c r="BS21" s="88" t="s">
        <v>5721</v>
      </c>
      <c r="BT21" s="86" t="s">
        <v>5722</v>
      </c>
      <c r="BU21" s="86"/>
      <c r="BV21" s="86" t="str">
        <f t="shared" si="28"/>
        <v>CR 936850</v>
      </c>
      <c r="BW21" s="105" t="str">
        <f t="shared" si="29"/>
        <v/>
      </c>
      <c r="BX21" s="86" t="str">
        <f t="shared" si="40"/>
        <v>59</v>
      </c>
      <c r="BY21" s="86" t="str">
        <f t="shared" si="41"/>
        <v>42</v>
      </c>
      <c r="BZ21" s="91">
        <f t="shared" si="42"/>
        <v>110</v>
      </c>
      <c r="CA21" s="91">
        <v>0</v>
      </c>
      <c r="CB21" s="96" t="s">
        <v>5719</v>
      </c>
      <c r="CC21" s="91">
        <f t="shared" si="30"/>
        <v>200</v>
      </c>
      <c r="CD21" s="91">
        <f t="shared" si="31"/>
        <v>0</v>
      </c>
      <c r="CE21" s="93">
        <f t="shared" si="43"/>
        <v>0</v>
      </c>
      <c r="CF21" s="93">
        <f t="shared" si="44"/>
        <v>0</v>
      </c>
      <c r="CG21" s="105"/>
      <c r="CH21" s="105"/>
      <c r="CI21" s="86"/>
      <c r="CJ21" s="188"/>
      <c r="CK21" s="181">
        <f t="shared" si="34"/>
        <v>110</v>
      </c>
      <c r="CL21" s="181">
        <f t="shared" si="35"/>
        <v>200</v>
      </c>
      <c r="CM21" s="86" t="s">
        <v>5723</v>
      </c>
      <c r="CN21" s="182" t="s">
        <v>7854</v>
      </c>
      <c r="CO21" s="183" t="s">
        <v>7855</v>
      </c>
      <c r="CP21" s="86" t="s">
        <v>5724</v>
      </c>
      <c r="CQ21" s="153" t="s">
        <v>7924</v>
      </c>
      <c r="CR21" s="187">
        <f t="shared" si="36"/>
        <v>7970000</v>
      </c>
      <c r="CS21" s="188">
        <v>1</v>
      </c>
      <c r="CT21" s="188">
        <f t="shared" si="9"/>
        <v>7970000</v>
      </c>
      <c r="CU21" s="93"/>
      <c r="CV21" s="94">
        <f t="shared" si="37"/>
        <v>110</v>
      </c>
      <c r="CW21" s="93">
        <f t="shared" si="38"/>
        <v>0</v>
      </c>
      <c r="CX21" s="86">
        <f t="shared" si="39"/>
        <v>0</v>
      </c>
      <c r="CY21" s="93">
        <f t="shared" si="10"/>
        <v>263010</v>
      </c>
      <c r="CZ21" s="93">
        <v>0</v>
      </c>
      <c r="DA21" s="93">
        <v>0</v>
      </c>
      <c r="DB21" s="93">
        <f t="shared" si="11"/>
        <v>0</v>
      </c>
      <c r="DC21" s="93">
        <v>0</v>
      </c>
      <c r="DD21" s="91">
        <v>0</v>
      </c>
      <c r="DE21" s="93">
        <f t="shared" si="12"/>
        <v>0</v>
      </c>
      <c r="DF21" s="93">
        <f t="shared" si="13"/>
        <v>0</v>
      </c>
      <c r="DG21" s="93"/>
      <c r="DH21" s="93">
        <v>0</v>
      </c>
      <c r="DI21" s="93">
        <v>0</v>
      </c>
      <c r="DJ21" s="86">
        <f t="shared" si="14"/>
        <v>0</v>
      </c>
      <c r="DK21" s="91">
        <v>0</v>
      </c>
      <c r="DL21" s="93"/>
      <c r="DM21" s="93">
        <v>0</v>
      </c>
      <c r="DN21" s="93">
        <f t="shared" si="15"/>
        <v>7970000</v>
      </c>
      <c r="DO21" s="93">
        <f t="shared" si="16"/>
        <v>0</v>
      </c>
      <c r="DP21" s="92">
        <f t="shared" si="17"/>
        <v>263010</v>
      </c>
      <c r="DQ21" s="97" t="str">
        <f t="shared" si="18"/>
        <v>8042567469</v>
      </c>
      <c r="DR21" s="98">
        <f t="shared" si="19"/>
        <v>0</v>
      </c>
      <c r="DS21" s="93" t="str">
        <f t="shared" si="20"/>
        <v>OK</v>
      </c>
      <c r="DT21" s="93"/>
      <c r="DU21" s="78" t="str">
        <f t="shared" si="21"/>
        <v>5010700215011501100001VT100001</v>
      </c>
      <c r="DV21" s="78">
        <f>INDEX('08_DMGiaDat'!$L:$L,MATCH(DU21,'08_DMGiaDat'!$R:$R,0))</f>
        <v>7970000</v>
      </c>
      <c r="DW21" s="78" t="str">
        <f t="shared" si="22"/>
        <v>501070021501100100000001</v>
      </c>
      <c r="DX21" s="78" t="str">
        <f>IFERROR(VLOOKUP(DW21,'08_DMGiaDat'!C18:C19,2,FALSE),"N")</f>
        <v>N</v>
      </c>
      <c r="DY21" s="78" t="str">
        <f t="shared" si="23"/>
        <v>5010700215011001VT100001</v>
      </c>
      <c r="DZ21" s="78" t="str">
        <f>IFERROR(VLOOKUP(DY21,'08_DMGiaDat'!C18:C19,2,FALSE),"N")</f>
        <v>N</v>
      </c>
      <c r="EA21" s="78" t="str">
        <f t="shared" si="24"/>
        <v>501070021501100100000001</v>
      </c>
      <c r="EB21" s="78" t="str">
        <f>IFERROR(VLOOKUP(EA21,'08_DMGiaDat'!C18:C19,2,FALSE),"N")</f>
        <v>N</v>
      </c>
      <c r="EC21" s="92">
        <f>IF(DV21&lt;&gt;"N",DV21,IF(DX21&lt;&gt;"N",DX21,IF(DZ21&lt;&gt;"N",DZ21*VLOOKUP(LEFT(CB21,3),'03_DMMucDich'!C2:C6,5,FALSE),IF(EB21&lt;&gt;"N",EB21*VLOOKUP(LEFT(CB21,3),'03_DMMucDich'!C2:C6,5,FALSE),"N/A"))))</f>
        <v>7970000</v>
      </c>
    </row>
    <row r="22" spans="1:133" s="34" customFormat="1" ht="16" x14ac:dyDescent="0.2">
      <c r="A22" s="85">
        <v>8</v>
      </c>
      <c r="B22" s="86"/>
      <c r="C22" s="87"/>
      <c r="D22" s="141" t="s">
        <v>5731</v>
      </c>
      <c r="E22" s="86"/>
      <c r="F22" s="88"/>
      <c r="G22" s="88" t="s">
        <v>5718</v>
      </c>
      <c r="H22" s="151">
        <v>2023</v>
      </c>
      <c r="I22" s="86"/>
      <c r="J22" s="86"/>
      <c r="K22" s="145" t="s">
        <v>6344</v>
      </c>
      <c r="L22" s="105"/>
      <c r="M22" s="86"/>
      <c r="N22" s="105"/>
      <c r="O22" s="105"/>
      <c r="P22" s="86"/>
      <c r="Q22" s="86"/>
      <c r="R22" s="153" t="str">
        <f t="shared" si="25"/>
        <v>Tổ 22</v>
      </c>
      <c r="S22" s="86"/>
      <c r="T22" s="86"/>
      <c r="U22" s="86"/>
      <c r="V22" s="86" t="str">
        <f t="shared" si="26"/>
        <v xml:space="preserve">, </v>
      </c>
      <c r="W22" s="86"/>
      <c r="X22" s="86"/>
      <c r="Y22" s="86"/>
      <c r="Z22" s="88"/>
      <c r="AA22" s="105"/>
      <c r="AB22" s="86"/>
      <c r="AC22" s="90"/>
      <c r="AD22" s="86"/>
      <c r="AE22" s="86"/>
      <c r="AF22" s="86"/>
      <c r="AG22" s="86"/>
      <c r="AH22" s="160" t="s">
        <v>6963</v>
      </c>
      <c r="AI22" s="153"/>
      <c r="AJ22" s="153"/>
      <c r="AK22" s="86"/>
      <c r="AL22" s="86"/>
      <c r="AM22" s="153" t="s">
        <v>7015</v>
      </c>
      <c r="AN22" s="153" t="s">
        <v>7027</v>
      </c>
      <c r="AO22" s="165">
        <v>44997</v>
      </c>
      <c r="AP22" s="153" t="s">
        <v>2323</v>
      </c>
      <c r="AQ22" s="153" t="s">
        <v>1826</v>
      </c>
      <c r="AR22" s="166">
        <v>162</v>
      </c>
      <c r="AS22" s="88" t="s">
        <v>5719</v>
      </c>
      <c r="AT22" s="92">
        <f t="shared" si="0"/>
        <v>0</v>
      </c>
      <c r="AU22" s="93">
        <v>0</v>
      </c>
      <c r="AV22" s="93">
        <v>0</v>
      </c>
      <c r="AW22" s="166">
        <v>200</v>
      </c>
      <c r="AX22" s="93">
        <v>0</v>
      </c>
      <c r="AY22" s="177"/>
      <c r="AZ22" s="177">
        <v>0</v>
      </c>
      <c r="BA22" s="178"/>
      <c r="BB22" s="105"/>
      <c r="BC22" s="105"/>
      <c r="BD22" s="93"/>
      <c r="BE22" s="93">
        <v>0</v>
      </c>
      <c r="BF22" s="91">
        <v>0</v>
      </c>
      <c r="BG22" s="94"/>
      <c r="BH22" s="95"/>
      <c r="BI22" s="93" t="str">
        <f t="shared" si="1"/>
        <v>Nguyễn Quang Hùng</v>
      </c>
      <c r="BJ22" s="105">
        <f t="shared" si="2"/>
        <v>0</v>
      </c>
      <c r="BK22" s="88" t="str">
        <f t="shared" si="3"/>
        <v>8059434040</v>
      </c>
      <c r="BL22" s="86">
        <f t="shared" si="4"/>
        <v>0</v>
      </c>
      <c r="BM22" s="105">
        <f t="shared" si="5"/>
        <v>0</v>
      </c>
      <c r="BN22" s="86">
        <f t="shared" si="6"/>
        <v>0</v>
      </c>
      <c r="BO22" s="86">
        <f t="shared" si="7"/>
        <v>0</v>
      </c>
      <c r="BP22" s="86">
        <f t="shared" si="27"/>
        <v>0</v>
      </c>
      <c r="BQ22" s="160" t="s">
        <v>6963</v>
      </c>
      <c r="BR22" s="86" t="s">
        <v>5720</v>
      </c>
      <c r="BS22" s="88" t="s">
        <v>5721</v>
      </c>
      <c r="BT22" s="86" t="s">
        <v>5722</v>
      </c>
      <c r="BU22" s="86"/>
      <c r="BV22" s="86" t="str">
        <f t="shared" si="28"/>
        <v>DI 823916</v>
      </c>
      <c r="BW22" s="105" t="str">
        <f t="shared" si="29"/>
        <v/>
      </c>
      <c r="BX22" s="86" t="str">
        <f t="shared" si="40"/>
        <v>437</v>
      </c>
      <c r="BY22" s="86" t="str">
        <f t="shared" si="41"/>
        <v>148</v>
      </c>
      <c r="BZ22" s="91">
        <f t="shared" si="42"/>
        <v>162</v>
      </c>
      <c r="CA22" s="91">
        <v>0</v>
      </c>
      <c r="CB22" s="96" t="s">
        <v>5719</v>
      </c>
      <c r="CC22" s="91">
        <f t="shared" si="30"/>
        <v>200</v>
      </c>
      <c r="CD22" s="91">
        <f t="shared" si="31"/>
        <v>0</v>
      </c>
      <c r="CE22" s="93">
        <f t="shared" si="43"/>
        <v>0</v>
      </c>
      <c r="CF22" s="93">
        <f t="shared" si="44"/>
        <v>0</v>
      </c>
      <c r="CG22" s="105"/>
      <c r="CH22" s="105"/>
      <c r="CI22" s="86"/>
      <c r="CJ22" s="188"/>
      <c r="CK22" s="181">
        <f t="shared" si="34"/>
        <v>162</v>
      </c>
      <c r="CL22" s="181">
        <f t="shared" si="35"/>
        <v>200</v>
      </c>
      <c r="CM22" s="86" t="s">
        <v>5723</v>
      </c>
      <c r="CN22" s="182" t="s">
        <v>7859</v>
      </c>
      <c r="CO22" s="183" t="s">
        <v>7860</v>
      </c>
      <c r="CP22" s="86" t="s">
        <v>5724</v>
      </c>
      <c r="CQ22" s="153" t="s">
        <v>7925</v>
      </c>
      <c r="CR22" s="187">
        <f t="shared" si="36"/>
        <v>2730000</v>
      </c>
      <c r="CS22" s="188">
        <v>0.8</v>
      </c>
      <c r="CT22" s="188">
        <f t="shared" si="9"/>
        <v>2184000</v>
      </c>
      <c r="CU22" s="93"/>
      <c r="CV22" s="94">
        <f t="shared" si="37"/>
        <v>162</v>
      </c>
      <c r="CW22" s="93">
        <f t="shared" si="38"/>
        <v>0</v>
      </c>
      <c r="CX22" s="86">
        <f t="shared" si="39"/>
        <v>0</v>
      </c>
      <c r="CY22" s="93">
        <f t="shared" si="10"/>
        <v>106142.39999999999</v>
      </c>
      <c r="CZ22" s="93">
        <v>0</v>
      </c>
      <c r="DA22" s="93">
        <v>0</v>
      </c>
      <c r="DB22" s="93">
        <f t="shared" si="11"/>
        <v>0</v>
      </c>
      <c r="DC22" s="93">
        <v>0</v>
      </c>
      <c r="DD22" s="91">
        <v>0</v>
      </c>
      <c r="DE22" s="93">
        <f t="shared" si="12"/>
        <v>0</v>
      </c>
      <c r="DF22" s="93">
        <f t="shared" si="13"/>
        <v>0</v>
      </c>
      <c r="DG22" s="93"/>
      <c r="DH22" s="93">
        <v>0</v>
      </c>
      <c r="DI22" s="93">
        <v>0</v>
      </c>
      <c r="DJ22" s="86">
        <f t="shared" si="14"/>
        <v>0</v>
      </c>
      <c r="DK22" s="91">
        <v>0</v>
      </c>
      <c r="DL22" s="93"/>
      <c r="DM22" s="93">
        <v>0</v>
      </c>
      <c r="DN22" s="93">
        <f t="shared" si="15"/>
        <v>2184000</v>
      </c>
      <c r="DO22" s="93">
        <f t="shared" si="16"/>
        <v>0</v>
      </c>
      <c r="DP22" s="92">
        <f t="shared" si="17"/>
        <v>106142.39999999999</v>
      </c>
      <c r="DQ22" s="97" t="str">
        <f t="shared" si="18"/>
        <v>8059434040</v>
      </c>
      <c r="DR22" s="98">
        <f t="shared" si="19"/>
        <v>0</v>
      </c>
      <c r="DS22" s="93" t="str">
        <f t="shared" si="20"/>
        <v>OK</v>
      </c>
      <c r="DT22" s="93"/>
      <c r="DU22" s="78" t="str">
        <f t="shared" si="21"/>
        <v>5010700212541254101001VT400001</v>
      </c>
      <c r="DV22" s="78">
        <f>INDEX('08_DMGiaDat'!$L:$L,MATCH(DU22,'08_DMGiaDat'!$R:$R,0))</f>
        <v>2730000</v>
      </c>
      <c r="DW22" s="78" t="str">
        <f t="shared" si="22"/>
        <v>501070021254100100000001</v>
      </c>
      <c r="DX22" s="78" t="str">
        <f>IFERROR(VLOOKUP(DW22,'08_DMGiaDat'!C18:C19,2,FALSE),"N")</f>
        <v>N</v>
      </c>
      <c r="DY22" s="78" t="str">
        <f t="shared" si="23"/>
        <v>5010700212541001VT400001</v>
      </c>
      <c r="DZ22" s="78" t="str">
        <f>IFERROR(VLOOKUP(DY22,'08_DMGiaDat'!C18:C19,2,FALSE),"N")</f>
        <v>N</v>
      </c>
      <c r="EA22" s="78" t="str">
        <f t="shared" si="24"/>
        <v>501070021254100100000001</v>
      </c>
      <c r="EB22" s="78" t="str">
        <f>IFERROR(VLOOKUP(EA22,'08_DMGiaDat'!C18:C19,2,FALSE),"N")</f>
        <v>N</v>
      </c>
      <c r="EC22" s="92">
        <f>IF(DV22&lt;&gt;"N",DV22,IF(DX22&lt;&gt;"N",DX22,IF(DZ22&lt;&gt;"N",DZ22*VLOOKUP(LEFT(CB22,3),'03_DMMucDich'!C2:C6,5,FALSE),IF(EB22&lt;&gt;"N",EB22*VLOOKUP(LEFT(CB22,3),'03_DMMucDich'!C2:C6,5,FALSE),"N/A"))))</f>
        <v>2730000</v>
      </c>
    </row>
    <row r="23" spans="1:133" s="34" customFormat="1" ht="16" x14ac:dyDescent="0.2">
      <c r="A23" s="85">
        <v>9</v>
      </c>
      <c r="B23" s="86"/>
      <c r="C23" s="87"/>
      <c r="D23" s="141" t="s">
        <v>5732</v>
      </c>
      <c r="E23" s="86"/>
      <c r="F23" s="88"/>
      <c r="G23" s="88" t="s">
        <v>5718</v>
      </c>
      <c r="H23" s="151">
        <v>2022</v>
      </c>
      <c r="I23" s="86"/>
      <c r="J23" s="86"/>
      <c r="K23" s="145" t="s">
        <v>6345</v>
      </c>
      <c r="L23" s="105"/>
      <c r="M23" s="86"/>
      <c r="N23" s="105"/>
      <c r="O23" s="105"/>
      <c r="P23" s="86"/>
      <c r="Q23" s="86"/>
      <c r="R23" s="153" t="str">
        <f t="shared" si="25"/>
        <v>Tổ 64</v>
      </c>
      <c r="S23" s="86"/>
      <c r="T23" s="86"/>
      <c r="U23" s="86"/>
      <c r="V23" s="86" t="str">
        <f t="shared" si="26"/>
        <v xml:space="preserve">, </v>
      </c>
      <c r="W23" s="86"/>
      <c r="X23" s="86"/>
      <c r="Y23" s="86"/>
      <c r="Z23" s="88"/>
      <c r="AA23" s="105"/>
      <c r="AB23" s="86"/>
      <c r="AC23" s="90"/>
      <c r="AD23" s="86"/>
      <c r="AE23" s="86"/>
      <c r="AF23" s="86"/>
      <c r="AG23" s="86"/>
      <c r="AH23" s="160" t="s">
        <v>6961</v>
      </c>
      <c r="AI23" s="153"/>
      <c r="AJ23" s="153"/>
      <c r="AK23" s="86"/>
      <c r="AL23" s="86"/>
      <c r="AM23" s="153" t="s">
        <v>7015</v>
      </c>
      <c r="AN23" s="153" t="s">
        <v>7028</v>
      </c>
      <c r="AO23" s="165">
        <v>42853</v>
      </c>
      <c r="AP23" s="153" t="s">
        <v>2100</v>
      </c>
      <c r="AQ23" s="153" t="s">
        <v>5687</v>
      </c>
      <c r="AR23" s="166">
        <v>127</v>
      </c>
      <c r="AS23" s="88" t="s">
        <v>5719</v>
      </c>
      <c r="AT23" s="92">
        <f t="shared" si="0"/>
        <v>0</v>
      </c>
      <c r="AU23" s="93">
        <v>0</v>
      </c>
      <c r="AV23" s="93">
        <v>0</v>
      </c>
      <c r="AW23" s="166">
        <v>200</v>
      </c>
      <c r="AX23" s="93">
        <v>0</v>
      </c>
      <c r="AY23" s="177"/>
      <c r="AZ23" s="177">
        <v>0</v>
      </c>
      <c r="BA23" s="178"/>
      <c r="BB23" s="105"/>
      <c r="BC23" s="105"/>
      <c r="BD23" s="93"/>
      <c r="BE23" s="93">
        <v>0</v>
      </c>
      <c r="BF23" s="91">
        <v>0</v>
      </c>
      <c r="BG23" s="94"/>
      <c r="BH23" s="95"/>
      <c r="BI23" s="93" t="str">
        <f t="shared" si="1"/>
        <v>Nguyễn Thắng Lợi</v>
      </c>
      <c r="BJ23" s="105">
        <f t="shared" si="2"/>
        <v>0</v>
      </c>
      <c r="BK23" s="88" t="str">
        <f t="shared" si="3"/>
        <v>8518827643</v>
      </c>
      <c r="BL23" s="86">
        <f t="shared" si="4"/>
        <v>0</v>
      </c>
      <c r="BM23" s="105">
        <f t="shared" si="5"/>
        <v>0</v>
      </c>
      <c r="BN23" s="86">
        <f t="shared" si="6"/>
        <v>0</v>
      </c>
      <c r="BO23" s="86">
        <f t="shared" si="7"/>
        <v>0</v>
      </c>
      <c r="BP23" s="86">
        <f t="shared" si="27"/>
        <v>0</v>
      </c>
      <c r="BQ23" s="160" t="s">
        <v>6961</v>
      </c>
      <c r="BR23" s="86" t="s">
        <v>5720</v>
      </c>
      <c r="BS23" s="88" t="s">
        <v>5721</v>
      </c>
      <c r="BT23" s="86" t="s">
        <v>5722</v>
      </c>
      <c r="BU23" s="86"/>
      <c r="BV23" s="86" t="str">
        <f t="shared" si="28"/>
        <v>CH 646709</v>
      </c>
      <c r="BW23" s="105" t="str">
        <f t="shared" si="29"/>
        <v/>
      </c>
      <c r="BX23" s="86" t="str">
        <f t="shared" si="40"/>
        <v>214</v>
      </c>
      <c r="BY23" s="86" t="str">
        <f t="shared" si="41"/>
        <v>19</v>
      </c>
      <c r="BZ23" s="91">
        <f t="shared" si="42"/>
        <v>127</v>
      </c>
      <c r="CA23" s="91">
        <v>0</v>
      </c>
      <c r="CB23" s="96" t="s">
        <v>5719</v>
      </c>
      <c r="CC23" s="91">
        <f t="shared" si="30"/>
        <v>200</v>
      </c>
      <c r="CD23" s="91">
        <f t="shared" si="31"/>
        <v>0</v>
      </c>
      <c r="CE23" s="93">
        <f t="shared" si="43"/>
        <v>0</v>
      </c>
      <c r="CF23" s="93">
        <f t="shared" si="44"/>
        <v>0</v>
      </c>
      <c r="CG23" s="105"/>
      <c r="CH23" s="105"/>
      <c r="CI23" s="86"/>
      <c r="CJ23" s="188"/>
      <c r="CK23" s="181">
        <f t="shared" si="34"/>
        <v>127</v>
      </c>
      <c r="CL23" s="181">
        <f t="shared" si="35"/>
        <v>200</v>
      </c>
      <c r="CM23" s="86" t="s">
        <v>5723</v>
      </c>
      <c r="CN23" s="182" t="s">
        <v>7854</v>
      </c>
      <c r="CO23" s="183" t="s">
        <v>7855</v>
      </c>
      <c r="CP23" s="86" t="s">
        <v>5724</v>
      </c>
      <c r="CQ23" s="153" t="s">
        <v>7924</v>
      </c>
      <c r="CR23" s="187">
        <f t="shared" si="36"/>
        <v>7970000</v>
      </c>
      <c r="CS23" s="188">
        <v>1.2</v>
      </c>
      <c r="CT23" s="188">
        <f t="shared" si="9"/>
        <v>9564000</v>
      </c>
      <c r="CU23" s="93"/>
      <c r="CV23" s="94">
        <f t="shared" si="37"/>
        <v>127</v>
      </c>
      <c r="CW23" s="93">
        <f t="shared" si="38"/>
        <v>0</v>
      </c>
      <c r="CX23" s="86">
        <f t="shared" si="39"/>
        <v>0</v>
      </c>
      <c r="CY23" s="93">
        <f t="shared" si="10"/>
        <v>364388.4</v>
      </c>
      <c r="CZ23" s="93">
        <v>0</v>
      </c>
      <c r="DA23" s="93">
        <v>0</v>
      </c>
      <c r="DB23" s="93">
        <f t="shared" si="11"/>
        <v>0</v>
      </c>
      <c r="DC23" s="93">
        <v>0</v>
      </c>
      <c r="DD23" s="91">
        <v>0</v>
      </c>
      <c r="DE23" s="93">
        <f t="shared" si="12"/>
        <v>0</v>
      </c>
      <c r="DF23" s="93">
        <f t="shared" si="13"/>
        <v>0</v>
      </c>
      <c r="DG23" s="93"/>
      <c r="DH23" s="93">
        <v>0</v>
      </c>
      <c r="DI23" s="93">
        <v>0</v>
      </c>
      <c r="DJ23" s="86">
        <f t="shared" si="14"/>
        <v>0</v>
      </c>
      <c r="DK23" s="91">
        <v>0</v>
      </c>
      <c r="DL23" s="93"/>
      <c r="DM23" s="93">
        <v>0</v>
      </c>
      <c r="DN23" s="93">
        <f t="shared" si="15"/>
        <v>9564000</v>
      </c>
      <c r="DO23" s="93">
        <f t="shared" si="16"/>
        <v>0</v>
      </c>
      <c r="DP23" s="92">
        <f t="shared" si="17"/>
        <v>364388.4</v>
      </c>
      <c r="DQ23" s="97" t="str">
        <f t="shared" si="18"/>
        <v>8518827643</v>
      </c>
      <c r="DR23" s="98">
        <f t="shared" si="19"/>
        <v>0</v>
      </c>
      <c r="DS23" s="93" t="str">
        <f t="shared" si="20"/>
        <v>OK</v>
      </c>
      <c r="DT23" s="93"/>
      <c r="DU23" s="78" t="str">
        <f t="shared" si="21"/>
        <v>5010700215011501100001VT100001</v>
      </c>
      <c r="DV23" s="78">
        <f>INDEX('08_DMGiaDat'!$L:$L,MATCH(DU23,'08_DMGiaDat'!$R:$R,0))</f>
        <v>7970000</v>
      </c>
      <c r="DW23" s="78" t="str">
        <f t="shared" si="22"/>
        <v>501070021501100100000001</v>
      </c>
      <c r="DX23" s="78" t="str">
        <f>IFERROR(VLOOKUP(DW23,'08_DMGiaDat'!C18:C19,2,FALSE),"N")</f>
        <v>N</v>
      </c>
      <c r="DY23" s="78" t="str">
        <f t="shared" si="23"/>
        <v>5010700215011001VT100001</v>
      </c>
      <c r="DZ23" s="78" t="str">
        <f>IFERROR(VLOOKUP(DY23,'08_DMGiaDat'!C18:C19,2,FALSE),"N")</f>
        <v>N</v>
      </c>
      <c r="EA23" s="78" t="str">
        <f t="shared" si="24"/>
        <v>501070021501100100000001</v>
      </c>
      <c r="EB23" s="78" t="str">
        <f>IFERROR(VLOOKUP(EA23,'08_DMGiaDat'!C18:C19,2,FALSE),"N")</f>
        <v>N</v>
      </c>
      <c r="EC23" s="92">
        <f>IF(DV23&lt;&gt;"N",DV23,IF(DX23&lt;&gt;"N",DX23,IF(DZ23&lt;&gt;"N",DZ23*VLOOKUP(LEFT(CB23,3),'03_DMMucDich'!C2:C6,5,FALSE),IF(EB23&lt;&gt;"N",EB23*VLOOKUP(LEFT(CB23,3),'03_DMMucDich'!C2:C6,5,FALSE),"N/A"))))</f>
        <v>7970000</v>
      </c>
    </row>
    <row r="24" spans="1:133" s="34" customFormat="1" ht="16" x14ac:dyDescent="0.2">
      <c r="A24" s="85">
        <v>10</v>
      </c>
      <c r="B24" s="86"/>
      <c r="C24" s="87"/>
      <c r="D24" s="141" t="s">
        <v>5733</v>
      </c>
      <c r="E24" s="86"/>
      <c r="F24" s="88"/>
      <c r="G24" s="88" t="s">
        <v>5718</v>
      </c>
      <c r="H24" s="151">
        <v>2023</v>
      </c>
      <c r="I24" s="86"/>
      <c r="J24" s="86"/>
      <c r="K24" s="145" t="s">
        <v>6346</v>
      </c>
      <c r="L24" s="105"/>
      <c r="M24" s="86"/>
      <c r="N24" s="105"/>
      <c r="O24" s="105"/>
      <c r="P24" s="86"/>
      <c r="Q24" s="86"/>
      <c r="R24" s="153" t="str">
        <f t="shared" si="25"/>
        <v>Tổ 65</v>
      </c>
      <c r="S24" s="86"/>
      <c r="T24" s="86"/>
      <c r="U24" s="86"/>
      <c r="V24" s="86" t="str">
        <f t="shared" si="26"/>
        <v xml:space="preserve">, </v>
      </c>
      <c r="W24" s="86"/>
      <c r="X24" s="86"/>
      <c r="Y24" s="86"/>
      <c r="Z24" s="88"/>
      <c r="AA24" s="105"/>
      <c r="AB24" s="86"/>
      <c r="AC24" s="90"/>
      <c r="AD24" s="86"/>
      <c r="AE24" s="86"/>
      <c r="AF24" s="86"/>
      <c r="AG24" s="86"/>
      <c r="AH24" s="160" t="s">
        <v>6964</v>
      </c>
      <c r="AI24" s="153"/>
      <c r="AJ24" s="153"/>
      <c r="AK24" s="86"/>
      <c r="AL24" s="86"/>
      <c r="AM24" s="153" t="s">
        <v>7015</v>
      </c>
      <c r="AN24" s="153" t="s">
        <v>7029</v>
      </c>
      <c r="AO24" s="165">
        <v>43325</v>
      </c>
      <c r="AP24" s="153" t="s">
        <v>5687</v>
      </c>
      <c r="AQ24" s="153" t="s">
        <v>5669</v>
      </c>
      <c r="AR24" s="166">
        <v>105</v>
      </c>
      <c r="AS24" s="88" t="s">
        <v>5719</v>
      </c>
      <c r="AT24" s="92">
        <f t="shared" si="0"/>
        <v>0</v>
      </c>
      <c r="AU24" s="93">
        <v>0</v>
      </c>
      <c r="AV24" s="93">
        <v>0</v>
      </c>
      <c r="AW24" s="166">
        <v>200</v>
      </c>
      <c r="AX24" s="93">
        <v>0</v>
      </c>
      <c r="AY24" s="177"/>
      <c r="AZ24" s="177">
        <v>0</v>
      </c>
      <c r="BA24" s="178"/>
      <c r="BB24" s="105"/>
      <c r="BC24" s="105"/>
      <c r="BD24" s="93"/>
      <c r="BE24" s="93">
        <v>0</v>
      </c>
      <c r="BF24" s="91">
        <v>0</v>
      </c>
      <c r="BG24" s="94"/>
      <c r="BH24" s="95"/>
      <c r="BI24" s="93" t="str">
        <f t="shared" si="1"/>
        <v>Nguyễn Trần Thảo Uyên</v>
      </c>
      <c r="BJ24" s="105">
        <f t="shared" si="2"/>
        <v>0</v>
      </c>
      <c r="BK24" s="88" t="str">
        <f t="shared" si="3"/>
        <v>8756816008</v>
      </c>
      <c r="BL24" s="86">
        <f t="shared" si="4"/>
        <v>0</v>
      </c>
      <c r="BM24" s="105">
        <f t="shared" si="5"/>
        <v>0</v>
      </c>
      <c r="BN24" s="86">
        <f t="shared" si="6"/>
        <v>0</v>
      </c>
      <c r="BO24" s="86">
        <f t="shared" si="7"/>
        <v>0</v>
      </c>
      <c r="BP24" s="86">
        <f t="shared" si="27"/>
        <v>0</v>
      </c>
      <c r="BQ24" s="160" t="s">
        <v>6964</v>
      </c>
      <c r="BR24" s="86" t="s">
        <v>5720</v>
      </c>
      <c r="BS24" s="88" t="s">
        <v>5721</v>
      </c>
      <c r="BT24" s="86" t="s">
        <v>5722</v>
      </c>
      <c r="BU24" s="86"/>
      <c r="BV24" s="86" t="str">
        <f t="shared" si="28"/>
        <v>CO 103138</v>
      </c>
      <c r="BW24" s="105" t="str">
        <f t="shared" si="29"/>
        <v/>
      </c>
      <c r="BX24" s="86" t="str">
        <f t="shared" si="40"/>
        <v>19</v>
      </c>
      <c r="BY24" s="86" t="str">
        <f t="shared" si="41"/>
        <v>13</v>
      </c>
      <c r="BZ24" s="91">
        <f t="shared" si="42"/>
        <v>105</v>
      </c>
      <c r="CA24" s="91">
        <v>0</v>
      </c>
      <c r="CB24" s="96" t="s">
        <v>5719</v>
      </c>
      <c r="CC24" s="91">
        <f t="shared" si="30"/>
        <v>200</v>
      </c>
      <c r="CD24" s="91">
        <f t="shared" si="31"/>
        <v>0</v>
      </c>
      <c r="CE24" s="93">
        <f t="shared" si="43"/>
        <v>0</v>
      </c>
      <c r="CF24" s="93">
        <f t="shared" si="44"/>
        <v>0</v>
      </c>
      <c r="CG24" s="105"/>
      <c r="CH24" s="105"/>
      <c r="CI24" s="86"/>
      <c r="CJ24" s="188"/>
      <c r="CK24" s="181">
        <f t="shared" si="34"/>
        <v>105</v>
      </c>
      <c r="CL24" s="181">
        <f t="shared" si="35"/>
        <v>200</v>
      </c>
      <c r="CM24" s="86" t="s">
        <v>5723</v>
      </c>
      <c r="CN24" s="182" t="s">
        <v>7854</v>
      </c>
      <c r="CO24" s="183" t="s">
        <v>7855</v>
      </c>
      <c r="CP24" s="86" t="s">
        <v>5724</v>
      </c>
      <c r="CQ24" s="153" t="s">
        <v>7924</v>
      </c>
      <c r="CR24" s="187">
        <f t="shared" si="36"/>
        <v>7970000</v>
      </c>
      <c r="CS24" s="188">
        <v>1</v>
      </c>
      <c r="CT24" s="188">
        <f t="shared" si="9"/>
        <v>7970000</v>
      </c>
      <c r="CU24" s="93"/>
      <c r="CV24" s="94">
        <f t="shared" si="37"/>
        <v>105</v>
      </c>
      <c r="CW24" s="93">
        <f t="shared" si="38"/>
        <v>0</v>
      </c>
      <c r="CX24" s="86">
        <f t="shared" si="39"/>
        <v>0</v>
      </c>
      <c r="CY24" s="93">
        <f t="shared" si="10"/>
        <v>251055</v>
      </c>
      <c r="CZ24" s="93">
        <v>0</v>
      </c>
      <c r="DA24" s="93">
        <v>0</v>
      </c>
      <c r="DB24" s="93">
        <f t="shared" si="11"/>
        <v>0</v>
      </c>
      <c r="DC24" s="93">
        <v>0</v>
      </c>
      <c r="DD24" s="91">
        <v>0</v>
      </c>
      <c r="DE24" s="93">
        <f t="shared" si="12"/>
        <v>0</v>
      </c>
      <c r="DF24" s="93">
        <f t="shared" si="13"/>
        <v>0</v>
      </c>
      <c r="DG24" s="93"/>
      <c r="DH24" s="93">
        <v>0</v>
      </c>
      <c r="DI24" s="93">
        <v>0</v>
      </c>
      <c r="DJ24" s="86">
        <f t="shared" si="14"/>
        <v>0</v>
      </c>
      <c r="DK24" s="91">
        <v>0</v>
      </c>
      <c r="DL24" s="93"/>
      <c r="DM24" s="93">
        <v>0</v>
      </c>
      <c r="DN24" s="93">
        <f t="shared" si="15"/>
        <v>7970000</v>
      </c>
      <c r="DO24" s="93">
        <f t="shared" si="16"/>
        <v>0</v>
      </c>
      <c r="DP24" s="92">
        <f t="shared" si="17"/>
        <v>251055</v>
      </c>
      <c r="DQ24" s="97" t="str">
        <f t="shared" si="18"/>
        <v>8756816008</v>
      </c>
      <c r="DR24" s="98">
        <f t="shared" si="19"/>
        <v>0</v>
      </c>
      <c r="DS24" s="93" t="str">
        <f t="shared" si="20"/>
        <v>OK</v>
      </c>
      <c r="DT24" s="93"/>
      <c r="DU24" s="78" t="str">
        <f t="shared" si="21"/>
        <v>5010700215011501100001VT100001</v>
      </c>
      <c r="DV24" s="78">
        <f>INDEX('08_DMGiaDat'!$L:$L,MATCH(DU24,'08_DMGiaDat'!$R:$R,0))</f>
        <v>7970000</v>
      </c>
      <c r="DW24" s="78" t="str">
        <f t="shared" si="22"/>
        <v>501070021501100100000001</v>
      </c>
      <c r="DX24" s="78" t="str">
        <f>IFERROR(VLOOKUP(DW24,'08_DMGiaDat'!C18:C19,2,FALSE),"N")</f>
        <v>N</v>
      </c>
      <c r="DY24" s="78" t="str">
        <f t="shared" si="23"/>
        <v>5010700215011001VT100001</v>
      </c>
      <c r="DZ24" s="78" t="str">
        <f>IFERROR(VLOOKUP(DY24,'08_DMGiaDat'!C18:C19,2,FALSE),"N")</f>
        <v>N</v>
      </c>
      <c r="EA24" s="78" t="str">
        <f t="shared" si="24"/>
        <v>501070021501100100000001</v>
      </c>
      <c r="EB24" s="78" t="str">
        <f>IFERROR(VLOOKUP(EA24,'08_DMGiaDat'!C18:C19,2,FALSE),"N")</f>
        <v>N</v>
      </c>
      <c r="EC24" s="92">
        <f>IF(DV24&lt;&gt;"N",DV24,IF(DX24&lt;&gt;"N",DX24,IF(DZ24&lt;&gt;"N",DZ24*VLOOKUP(LEFT(CB24,3),'03_DMMucDich'!C2:C6,5,FALSE),IF(EB24&lt;&gt;"N",EB24*VLOOKUP(LEFT(CB24,3),'03_DMMucDich'!C2:C6,5,FALSE),"N/A"))))</f>
        <v>7970000</v>
      </c>
    </row>
    <row r="25" spans="1:133" s="34" customFormat="1" ht="16" x14ac:dyDescent="0.2">
      <c r="A25" s="85">
        <v>11</v>
      </c>
      <c r="B25" s="86"/>
      <c r="C25" s="87"/>
      <c r="D25" s="141" t="s">
        <v>5734</v>
      </c>
      <c r="E25" s="86"/>
      <c r="F25" s="88"/>
      <c r="G25" s="88" t="s">
        <v>5718</v>
      </c>
      <c r="H25" s="151">
        <v>2023</v>
      </c>
      <c r="I25" s="86"/>
      <c r="J25" s="86"/>
      <c r="K25" s="145" t="s">
        <v>6347</v>
      </c>
      <c r="L25" s="105"/>
      <c r="M25" s="86"/>
      <c r="N25" s="105"/>
      <c r="O25" s="105"/>
      <c r="P25" s="86"/>
      <c r="Q25" s="86"/>
      <c r="R25" s="153" t="str">
        <f t="shared" si="25"/>
        <v>Tổ 39</v>
      </c>
      <c r="S25" s="86"/>
      <c r="T25" s="86"/>
      <c r="U25" s="86"/>
      <c r="V25" s="86" t="str">
        <f t="shared" si="26"/>
        <v xml:space="preserve">, </v>
      </c>
      <c r="W25" s="86"/>
      <c r="X25" s="86"/>
      <c r="Y25" s="86"/>
      <c r="Z25" s="88"/>
      <c r="AA25" s="105"/>
      <c r="AB25" s="86"/>
      <c r="AC25" s="90"/>
      <c r="AD25" s="86"/>
      <c r="AE25" s="86"/>
      <c r="AF25" s="86"/>
      <c r="AG25" s="86"/>
      <c r="AH25" s="160" t="s">
        <v>6965</v>
      </c>
      <c r="AI25" s="153"/>
      <c r="AJ25" s="153"/>
      <c r="AK25" s="86"/>
      <c r="AL25" s="86"/>
      <c r="AM25" s="153" t="s">
        <v>7015</v>
      </c>
      <c r="AN25" s="153" t="s">
        <v>7030</v>
      </c>
      <c r="AO25" s="165">
        <v>43578</v>
      </c>
      <c r="AP25" s="153" t="s">
        <v>2074</v>
      </c>
      <c r="AQ25" s="153" t="s">
        <v>7031</v>
      </c>
      <c r="AR25" s="166">
        <v>143.5</v>
      </c>
      <c r="AS25" s="88" t="s">
        <v>5719</v>
      </c>
      <c r="AT25" s="92">
        <f t="shared" si="0"/>
        <v>0</v>
      </c>
      <c r="AU25" s="93">
        <v>0</v>
      </c>
      <c r="AV25" s="93">
        <v>0</v>
      </c>
      <c r="AW25" s="166">
        <v>200</v>
      </c>
      <c r="AX25" s="93">
        <v>0</v>
      </c>
      <c r="AY25" s="177"/>
      <c r="AZ25" s="177">
        <v>0</v>
      </c>
      <c r="BA25" s="178"/>
      <c r="BB25" s="105"/>
      <c r="BC25" s="105"/>
      <c r="BD25" s="93"/>
      <c r="BE25" s="93">
        <v>0</v>
      </c>
      <c r="BF25" s="91">
        <v>0</v>
      </c>
      <c r="BG25" s="94"/>
      <c r="BH25" s="95"/>
      <c r="BI25" s="93" t="str">
        <f t="shared" si="1"/>
        <v>Lương Thanh Tùng</v>
      </c>
      <c r="BJ25" s="105">
        <f t="shared" si="2"/>
        <v>0</v>
      </c>
      <c r="BK25" s="88" t="str">
        <f t="shared" si="3"/>
        <v>8430365462</v>
      </c>
      <c r="BL25" s="86">
        <f t="shared" si="4"/>
        <v>0</v>
      </c>
      <c r="BM25" s="105">
        <f t="shared" si="5"/>
        <v>0</v>
      </c>
      <c r="BN25" s="86">
        <f t="shared" si="6"/>
        <v>0</v>
      </c>
      <c r="BO25" s="86">
        <f t="shared" si="7"/>
        <v>0</v>
      </c>
      <c r="BP25" s="86">
        <f t="shared" si="27"/>
        <v>0</v>
      </c>
      <c r="BQ25" s="160" t="s">
        <v>6965</v>
      </c>
      <c r="BR25" s="86" t="s">
        <v>5720</v>
      </c>
      <c r="BS25" s="88" t="s">
        <v>5721</v>
      </c>
      <c r="BT25" s="86" t="s">
        <v>5722</v>
      </c>
      <c r="BU25" s="86"/>
      <c r="BV25" s="86" t="str">
        <f t="shared" si="28"/>
        <v>CR 922110</v>
      </c>
      <c r="BW25" s="105" t="str">
        <f t="shared" si="29"/>
        <v/>
      </c>
      <c r="BX25" s="86" t="str">
        <f t="shared" si="40"/>
        <v>188</v>
      </c>
      <c r="BY25" s="86" t="str">
        <f t="shared" si="41"/>
        <v>80</v>
      </c>
      <c r="BZ25" s="91">
        <f t="shared" si="42"/>
        <v>143.5</v>
      </c>
      <c r="CA25" s="91">
        <v>0</v>
      </c>
      <c r="CB25" s="96" t="s">
        <v>5719</v>
      </c>
      <c r="CC25" s="91">
        <f t="shared" si="30"/>
        <v>200</v>
      </c>
      <c r="CD25" s="91">
        <f t="shared" si="31"/>
        <v>0</v>
      </c>
      <c r="CE25" s="93">
        <f t="shared" si="43"/>
        <v>0</v>
      </c>
      <c r="CF25" s="93">
        <f t="shared" si="44"/>
        <v>0</v>
      </c>
      <c r="CG25" s="105"/>
      <c r="CH25" s="105"/>
      <c r="CI25" s="86"/>
      <c r="CJ25" s="188"/>
      <c r="CK25" s="181">
        <f t="shared" si="34"/>
        <v>143.5</v>
      </c>
      <c r="CL25" s="181">
        <f t="shared" si="35"/>
        <v>200</v>
      </c>
      <c r="CM25" s="86" t="s">
        <v>5723</v>
      </c>
      <c r="CN25" s="182" t="s">
        <v>7861</v>
      </c>
      <c r="CO25" s="183" t="s">
        <v>7862</v>
      </c>
      <c r="CP25" s="86" t="s">
        <v>5724</v>
      </c>
      <c r="CQ25" s="153" t="s">
        <v>7924</v>
      </c>
      <c r="CR25" s="187">
        <f t="shared" si="36"/>
        <v>6690000</v>
      </c>
      <c r="CS25" s="188">
        <v>1</v>
      </c>
      <c r="CT25" s="188">
        <f t="shared" si="9"/>
        <v>6690000</v>
      </c>
      <c r="CU25" s="93"/>
      <c r="CV25" s="94">
        <f t="shared" si="37"/>
        <v>143.5</v>
      </c>
      <c r="CW25" s="93">
        <f t="shared" si="38"/>
        <v>0</v>
      </c>
      <c r="CX25" s="86">
        <f t="shared" si="39"/>
        <v>0</v>
      </c>
      <c r="CY25" s="93">
        <f t="shared" si="10"/>
        <v>288004.5</v>
      </c>
      <c r="CZ25" s="93">
        <v>0</v>
      </c>
      <c r="DA25" s="93">
        <v>0</v>
      </c>
      <c r="DB25" s="93">
        <f t="shared" si="11"/>
        <v>0</v>
      </c>
      <c r="DC25" s="93">
        <v>0</v>
      </c>
      <c r="DD25" s="91">
        <v>0</v>
      </c>
      <c r="DE25" s="93">
        <f t="shared" si="12"/>
        <v>0</v>
      </c>
      <c r="DF25" s="93">
        <f t="shared" si="13"/>
        <v>0</v>
      </c>
      <c r="DG25" s="93"/>
      <c r="DH25" s="93">
        <v>0</v>
      </c>
      <c r="DI25" s="93">
        <v>0</v>
      </c>
      <c r="DJ25" s="86">
        <f t="shared" si="14"/>
        <v>0</v>
      </c>
      <c r="DK25" s="91">
        <v>0</v>
      </c>
      <c r="DL25" s="93"/>
      <c r="DM25" s="93">
        <v>0</v>
      </c>
      <c r="DN25" s="93">
        <f t="shared" si="15"/>
        <v>6690000</v>
      </c>
      <c r="DO25" s="93">
        <f t="shared" si="16"/>
        <v>0</v>
      </c>
      <c r="DP25" s="92">
        <f t="shared" si="17"/>
        <v>288004.5</v>
      </c>
      <c r="DQ25" s="97" t="str">
        <f t="shared" si="18"/>
        <v>8430365462</v>
      </c>
      <c r="DR25" s="98">
        <f t="shared" si="19"/>
        <v>0</v>
      </c>
      <c r="DS25" s="93" t="str">
        <f t="shared" si="20"/>
        <v>OK</v>
      </c>
      <c r="DT25" s="93"/>
      <c r="DU25" s="78" t="str">
        <f t="shared" si="21"/>
        <v>5010700214641464100001VT100001</v>
      </c>
      <c r="DV25" s="78">
        <f>INDEX('08_DMGiaDat'!$L:$L,MATCH(DU25,'08_DMGiaDat'!$R:$R,0))</f>
        <v>6690000</v>
      </c>
      <c r="DW25" s="78" t="str">
        <f t="shared" si="22"/>
        <v>501070021464100100000001</v>
      </c>
      <c r="DX25" s="78" t="str">
        <f>IFERROR(VLOOKUP(DW25,'08_DMGiaDat'!C18:C19,2,FALSE),"N")</f>
        <v>N</v>
      </c>
      <c r="DY25" s="78" t="str">
        <f t="shared" si="23"/>
        <v>5010700214641001VT100001</v>
      </c>
      <c r="DZ25" s="78" t="str">
        <f>IFERROR(VLOOKUP(DY25,'08_DMGiaDat'!C18:C19,2,FALSE),"N")</f>
        <v>N</v>
      </c>
      <c r="EA25" s="78" t="str">
        <f t="shared" si="24"/>
        <v>501070021464100100000001</v>
      </c>
      <c r="EB25" s="78" t="str">
        <f>IFERROR(VLOOKUP(EA25,'08_DMGiaDat'!C18:C19,2,FALSE),"N")</f>
        <v>N</v>
      </c>
      <c r="EC25" s="92">
        <f>IF(DV25&lt;&gt;"N",DV25,IF(DX25&lt;&gt;"N",DX25,IF(DZ25&lt;&gt;"N",DZ25*VLOOKUP(LEFT(CB25,3),'03_DMMucDich'!C2:C6,5,FALSE),IF(EB25&lt;&gt;"N",EB25*VLOOKUP(LEFT(CB25,3),'03_DMMucDich'!C2:C6,5,FALSE),"N/A"))))</f>
        <v>6690000</v>
      </c>
    </row>
    <row r="26" spans="1:133" s="34" customFormat="1" ht="16" x14ac:dyDescent="0.2">
      <c r="A26" s="85">
        <v>12</v>
      </c>
      <c r="B26" s="86"/>
      <c r="C26" s="87"/>
      <c r="D26" s="141" t="s">
        <v>5735</v>
      </c>
      <c r="E26" s="86"/>
      <c r="F26" s="88"/>
      <c r="G26" s="88" t="s">
        <v>5718</v>
      </c>
      <c r="H26" s="151">
        <v>2023</v>
      </c>
      <c r="I26" s="86"/>
      <c r="J26" s="86"/>
      <c r="K26" s="145" t="s">
        <v>6348</v>
      </c>
      <c r="L26" s="105"/>
      <c r="M26" s="86"/>
      <c r="N26" s="105"/>
      <c r="O26" s="105"/>
      <c r="P26" s="86"/>
      <c r="Q26" s="86"/>
      <c r="R26" s="153" t="str">
        <f t="shared" si="25"/>
        <v>Tổ 48</v>
      </c>
      <c r="S26" s="86"/>
      <c r="T26" s="86"/>
      <c r="U26" s="86"/>
      <c r="V26" s="86" t="str">
        <f t="shared" si="26"/>
        <v xml:space="preserve">, </v>
      </c>
      <c r="W26" s="86"/>
      <c r="X26" s="86"/>
      <c r="Y26" s="86"/>
      <c r="Z26" s="88"/>
      <c r="AA26" s="105"/>
      <c r="AB26" s="86"/>
      <c r="AC26" s="90"/>
      <c r="AD26" s="86"/>
      <c r="AE26" s="86"/>
      <c r="AF26" s="86"/>
      <c r="AG26" s="86"/>
      <c r="AH26" s="160" t="s">
        <v>6966</v>
      </c>
      <c r="AI26" s="153"/>
      <c r="AJ26" s="153"/>
      <c r="AK26" s="86"/>
      <c r="AL26" s="86"/>
      <c r="AM26" s="153" t="s">
        <v>7015</v>
      </c>
      <c r="AN26" s="153" t="s">
        <v>7032</v>
      </c>
      <c r="AO26" s="165">
        <v>44799</v>
      </c>
      <c r="AP26" s="153" t="s">
        <v>1567</v>
      </c>
      <c r="AQ26" s="153" t="s">
        <v>2131</v>
      </c>
      <c r="AR26" s="166">
        <v>1000</v>
      </c>
      <c r="AS26" s="88" t="s">
        <v>5719</v>
      </c>
      <c r="AT26" s="92">
        <f t="shared" si="0"/>
        <v>0</v>
      </c>
      <c r="AU26" s="93">
        <v>0</v>
      </c>
      <c r="AV26" s="93">
        <v>0</v>
      </c>
      <c r="AW26" s="166">
        <v>200</v>
      </c>
      <c r="AX26" s="93">
        <v>0</v>
      </c>
      <c r="AY26" s="177"/>
      <c r="AZ26" s="177">
        <v>0</v>
      </c>
      <c r="BA26" s="178"/>
      <c r="BB26" s="105"/>
      <c r="BC26" s="105"/>
      <c r="BD26" s="93"/>
      <c r="BE26" s="93">
        <v>0</v>
      </c>
      <c r="BF26" s="91">
        <v>0</v>
      </c>
      <c r="BG26" s="94"/>
      <c r="BH26" s="95"/>
      <c r="BI26" s="93" t="str">
        <f t="shared" si="1"/>
        <v>Huỳnh Đức Thanh</v>
      </c>
      <c r="BJ26" s="105">
        <f t="shared" si="2"/>
        <v>0</v>
      </c>
      <c r="BK26" s="88" t="str">
        <f t="shared" si="3"/>
        <v>8305770417</v>
      </c>
      <c r="BL26" s="86">
        <f t="shared" si="4"/>
        <v>0</v>
      </c>
      <c r="BM26" s="105">
        <f t="shared" si="5"/>
        <v>0</v>
      </c>
      <c r="BN26" s="86">
        <f t="shared" si="6"/>
        <v>0</v>
      </c>
      <c r="BO26" s="86">
        <f t="shared" si="7"/>
        <v>0</v>
      </c>
      <c r="BP26" s="86">
        <f t="shared" si="27"/>
        <v>0</v>
      </c>
      <c r="BQ26" s="160" t="s">
        <v>6966</v>
      </c>
      <c r="BR26" s="86" t="s">
        <v>5720</v>
      </c>
      <c r="BS26" s="88" t="s">
        <v>5721</v>
      </c>
      <c r="BT26" s="86" t="s">
        <v>5722</v>
      </c>
      <c r="BU26" s="86"/>
      <c r="BV26" s="86" t="str">
        <f t="shared" si="28"/>
        <v>DG 244041</v>
      </c>
      <c r="BW26" s="105" t="str">
        <f t="shared" si="29"/>
        <v/>
      </c>
      <c r="BX26" s="86" t="str">
        <f t="shared" si="40"/>
        <v>135</v>
      </c>
      <c r="BY26" s="86" t="str">
        <f t="shared" si="41"/>
        <v>245</v>
      </c>
      <c r="BZ26" s="91">
        <f t="shared" si="42"/>
        <v>1000</v>
      </c>
      <c r="CA26" s="91">
        <v>0</v>
      </c>
      <c r="CB26" s="96" t="s">
        <v>5719</v>
      </c>
      <c r="CC26" s="91">
        <f t="shared" si="30"/>
        <v>200</v>
      </c>
      <c r="CD26" s="91">
        <f t="shared" si="31"/>
        <v>0</v>
      </c>
      <c r="CE26" s="93">
        <f t="shared" si="43"/>
        <v>0</v>
      </c>
      <c r="CF26" s="93">
        <f t="shared" si="44"/>
        <v>0</v>
      </c>
      <c r="CG26" s="105"/>
      <c r="CH26" s="105"/>
      <c r="CI26" s="86"/>
      <c r="CJ26" s="188"/>
      <c r="CK26" s="181">
        <f t="shared" si="34"/>
        <v>1000</v>
      </c>
      <c r="CL26" s="181">
        <f t="shared" si="35"/>
        <v>200</v>
      </c>
      <c r="CM26" s="86" t="s">
        <v>5723</v>
      </c>
      <c r="CN26" s="182" t="s">
        <v>7859</v>
      </c>
      <c r="CO26" s="183" t="s">
        <v>7863</v>
      </c>
      <c r="CP26" s="86" t="s">
        <v>5724</v>
      </c>
      <c r="CQ26" s="153" t="s">
        <v>7925</v>
      </c>
      <c r="CR26" s="187">
        <f t="shared" si="36"/>
        <v>2170000</v>
      </c>
      <c r="CS26" s="188">
        <v>0.8</v>
      </c>
      <c r="CT26" s="188">
        <f t="shared" si="9"/>
        <v>1736000</v>
      </c>
      <c r="CU26" s="93"/>
      <c r="CV26" s="94">
        <f t="shared" si="37"/>
        <v>200</v>
      </c>
      <c r="CW26" s="93">
        <f t="shared" si="38"/>
        <v>600</v>
      </c>
      <c r="CX26" s="86">
        <f t="shared" si="39"/>
        <v>200</v>
      </c>
      <c r="CY26" s="93">
        <f t="shared" si="10"/>
        <v>1354080</v>
      </c>
      <c r="CZ26" s="93">
        <v>0</v>
      </c>
      <c r="DA26" s="93">
        <v>0</v>
      </c>
      <c r="DB26" s="93">
        <f t="shared" si="11"/>
        <v>0</v>
      </c>
      <c r="DC26" s="93">
        <v>0</v>
      </c>
      <c r="DD26" s="91">
        <v>0</v>
      </c>
      <c r="DE26" s="93">
        <f t="shared" si="12"/>
        <v>0</v>
      </c>
      <c r="DF26" s="93">
        <f t="shared" si="13"/>
        <v>0</v>
      </c>
      <c r="DG26" s="93"/>
      <c r="DH26" s="93">
        <v>0</v>
      </c>
      <c r="DI26" s="93">
        <v>0</v>
      </c>
      <c r="DJ26" s="86">
        <f t="shared" si="14"/>
        <v>0</v>
      </c>
      <c r="DK26" s="91">
        <v>0</v>
      </c>
      <c r="DL26" s="93"/>
      <c r="DM26" s="93">
        <v>0</v>
      </c>
      <c r="DN26" s="93">
        <f t="shared" si="15"/>
        <v>1736000</v>
      </c>
      <c r="DO26" s="93">
        <f t="shared" si="16"/>
        <v>0</v>
      </c>
      <c r="DP26" s="92">
        <f t="shared" si="17"/>
        <v>1354080</v>
      </c>
      <c r="DQ26" s="97" t="str">
        <f t="shared" si="18"/>
        <v>8305770417</v>
      </c>
      <c r="DR26" s="98">
        <f t="shared" si="19"/>
        <v>0</v>
      </c>
      <c r="DS26" s="93" t="str">
        <f t="shared" si="20"/>
        <v>OK</v>
      </c>
      <c r="DT26" s="93"/>
      <c r="DU26" s="78" t="str">
        <f t="shared" si="21"/>
        <v>5010700212541254102001VT400001</v>
      </c>
      <c r="DV26" s="78">
        <f>INDEX('08_DMGiaDat'!$L:$L,MATCH(DU26,'08_DMGiaDat'!$R:$R,0))</f>
        <v>2170000</v>
      </c>
      <c r="DW26" s="78" t="str">
        <f t="shared" si="22"/>
        <v>501070021254100100000001</v>
      </c>
      <c r="DX26" s="78" t="str">
        <f>IFERROR(VLOOKUP(DW26,'08_DMGiaDat'!C18:C19,2,FALSE),"N")</f>
        <v>N</v>
      </c>
      <c r="DY26" s="78" t="str">
        <f t="shared" si="23"/>
        <v>5010700212541001VT400001</v>
      </c>
      <c r="DZ26" s="78" t="str">
        <f>IFERROR(VLOOKUP(DY26,'08_DMGiaDat'!C18:C19,2,FALSE),"N")</f>
        <v>N</v>
      </c>
      <c r="EA26" s="78" t="str">
        <f t="shared" si="24"/>
        <v>501070021254100100000001</v>
      </c>
      <c r="EB26" s="78" t="str">
        <f>IFERROR(VLOOKUP(EA26,'08_DMGiaDat'!C18:C19,2,FALSE),"N")</f>
        <v>N</v>
      </c>
      <c r="EC26" s="92">
        <f>IF(DV26&lt;&gt;"N",DV26,IF(DX26&lt;&gt;"N",DX26,IF(DZ26&lt;&gt;"N",DZ26*VLOOKUP(LEFT(CB26,3),'03_DMMucDich'!C2:C6,5,FALSE),IF(EB26&lt;&gt;"N",EB26*VLOOKUP(LEFT(CB26,3),'03_DMMucDich'!C2:C6,5,FALSE),"N/A"))))</f>
        <v>2170000</v>
      </c>
    </row>
    <row r="27" spans="1:133" s="34" customFormat="1" ht="16" x14ac:dyDescent="0.2">
      <c r="A27" s="85">
        <v>13</v>
      </c>
      <c r="B27" s="86"/>
      <c r="C27" s="87"/>
      <c r="D27" s="141" t="s">
        <v>5736</v>
      </c>
      <c r="E27" s="86"/>
      <c r="F27" s="88"/>
      <c r="G27" s="88" t="s">
        <v>5718</v>
      </c>
      <c r="H27" s="151">
        <v>2023</v>
      </c>
      <c r="I27" s="86"/>
      <c r="J27" s="86"/>
      <c r="K27" s="145" t="s">
        <v>6349</v>
      </c>
      <c r="L27" s="105"/>
      <c r="M27" s="86"/>
      <c r="N27" s="105"/>
      <c r="O27" s="105"/>
      <c r="P27" s="86"/>
      <c r="Q27" s="86"/>
      <c r="R27" s="153" t="str">
        <f t="shared" si="25"/>
        <v>Tổ 66</v>
      </c>
      <c r="S27" s="86"/>
      <c r="T27" s="86"/>
      <c r="U27" s="86"/>
      <c r="V27" s="86" t="str">
        <f t="shared" si="26"/>
        <v xml:space="preserve">, </v>
      </c>
      <c r="W27" s="86"/>
      <c r="X27" s="86"/>
      <c r="Y27" s="86"/>
      <c r="Z27" s="88"/>
      <c r="AA27" s="105"/>
      <c r="AB27" s="86"/>
      <c r="AC27" s="90"/>
      <c r="AD27" s="86"/>
      <c r="AE27" s="86"/>
      <c r="AF27" s="86"/>
      <c r="AG27" s="86"/>
      <c r="AH27" s="160" t="s">
        <v>6960</v>
      </c>
      <c r="AI27" s="153"/>
      <c r="AJ27" s="153"/>
      <c r="AK27" s="86"/>
      <c r="AL27" s="86"/>
      <c r="AM27" s="153" t="s">
        <v>7015</v>
      </c>
      <c r="AN27" s="153" t="s">
        <v>7033</v>
      </c>
      <c r="AO27" s="165">
        <v>43889</v>
      </c>
      <c r="AP27" s="153" t="s">
        <v>7034</v>
      </c>
      <c r="AQ27" s="153" t="s">
        <v>7035</v>
      </c>
      <c r="AR27" s="166">
        <v>100</v>
      </c>
      <c r="AS27" s="88" t="s">
        <v>5719</v>
      </c>
      <c r="AT27" s="92">
        <f t="shared" si="0"/>
        <v>0</v>
      </c>
      <c r="AU27" s="93">
        <v>0</v>
      </c>
      <c r="AV27" s="93">
        <v>0</v>
      </c>
      <c r="AW27" s="166">
        <v>200</v>
      </c>
      <c r="AX27" s="93">
        <v>0</v>
      </c>
      <c r="AY27" s="177"/>
      <c r="AZ27" s="177">
        <v>0</v>
      </c>
      <c r="BA27" s="178"/>
      <c r="BB27" s="105"/>
      <c r="BC27" s="105"/>
      <c r="BD27" s="93"/>
      <c r="BE27" s="93">
        <v>0</v>
      </c>
      <c r="BF27" s="91">
        <v>0</v>
      </c>
      <c r="BG27" s="94"/>
      <c r="BH27" s="95"/>
      <c r="BI27" s="93" t="str">
        <f t="shared" si="1"/>
        <v>Nguyễn Đức Tú Anh</v>
      </c>
      <c r="BJ27" s="105">
        <f t="shared" si="2"/>
        <v>0</v>
      </c>
      <c r="BK27" s="88" t="str">
        <f t="shared" si="3"/>
        <v>8051343592</v>
      </c>
      <c r="BL27" s="86">
        <f t="shared" si="4"/>
        <v>0</v>
      </c>
      <c r="BM27" s="105">
        <f t="shared" si="5"/>
        <v>0</v>
      </c>
      <c r="BN27" s="86">
        <f t="shared" si="6"/>
        <v>0</v>
      </c>
      <c r="BO27" s="86">
        <f t="shared" si="7"/>
        <v>0</v>
      </c>
      <c r="BP27" s="86">
        <f t="shared" si="27"/>
        <v>0</v>
      </c>
      <c r="BQ27" s="160" t="s">
        <v>6960</v>
      </c>
      <c r="BR27" s="86" t="s">
        <v>5720</v>
      </c>
      <c r="BS27" s="88" t="s">
        <v>5721</v>
      </c>
      <c r="BT27" s="86" t="s">
        <v>5722</v>
      </c>
      <c r="BU27" s="86"/>
      <c r="BV27" s="86" t="str">
        <f t="shared" si="28"/>
        <v>CT 538652</v>
      </c>
      <c r="BW27" s="105" t="str">
        <f t="shared" si="29"/>
        <v/>
      </c>
      <c r="BX27" s="86" t="str">
        <f t="shared" si="40"/>
        <v>81</v>
      </c>
      <c r="BY27" s="86" t="str">
        <f t="shared" si="41"/>
        <v>87</v>
      </c>
      <c r="BZ27" s="91">
        <f t="shared" si="42"/>
        <v>100</v>
      </c>
      <c r="CA27" s="91">
        <v>0</v>
      </c>
      <c r="CB27" s="96" t="s">
        <v>5719</v>
      </c>
      <c r="CC27" s="91">
        <f t="shared" si="30"/>
        <v>200</v>
      </c>
      <c r="CD27" s="91">
        <f t="shared" si="31"/>
        <v>0</v>
      </c>
      <c r="CE27" s="93">
        <f t="shared" si="43"/>
        <v>0</v>
      </c>
      <c r="CF27" s="93">
        <f t="shared" si="44"/>
        <v>0</v>
      </c>
      <c r="CG27" s="105"/>
      <c r="CH27" s="105"/>
      <c r="CI27" s="86"/>
      <c r="CJ27" s="188"/>
      <c r="CK27" s="181">
        <f t="shared" si="34"/>
        <v>100</v>
      </c>
      <c r="CL27" s="181">
        <f t="shared" si="35"/>
        <v>200</v>
      </c>
      <c r="CM27" s="86" t="s">
        <v>5723</v>
      </c>
      <c r="CN27" s="182" t="s">
        <v>7854</v>
      </c>
      <c r="CO27" s="183" t="s">
        <v>7855</v>
      </c>
      <c r="CP27" s="86" t="s">
        <v>5724</v>
      </c>
      <c r="CQ27" s="153" t="s">
        <v>7924</v>
      </c>
      <c r="CR27" s="187">
        <f t="shared" si="36"/>
        <v>7970000</v>
      </c>
      <c r="CS27" s="188">
        <v>1</v>
      </c>
      <c r="CT27" s="188">
        <f t="shared" si="9"/>
        <v>7970000</v>
      </c>
      <c r="CU27" s="93"/>
      <c r="CV27" s="94">
        <f t="shared" si="37"/>
        <v>100</v>
      </c>
      <c r="CW27" s="93">
        <f t="shared" si="38"/>
        <v>0</v>
      </c>
      <c r="CX27" s="86">
        <f t="shared" si="39"/>
        <v>0</v>
      </c>
      <c r="CY27" s="93">
        <f t="shared" si="10"/>
        <v>239100</v>
      </c>
      <c r="CZ27" s="93">
        <v>0</v>
      </c>
      <c r="DA27" s="93">
        <v>0</v>
      </c>
      <c r="DB27" s="93">
        <f t="shared" si="11"/>
        <v>0</v>
      </c>
      <c r="DC27" s="93">
        <v>0</v>
      </c>
      <c r="DD27" s="91">
        <v>0</v>
      </c>
      <c r="DE27" s="93">
        <f t="shared" si="12"/>
        <v>0</v>
      </c>
      <c r="DF27" s="93">
        <f t="shared" si="13"/>
        <v>0</v>
      </c>
      <c r="DG27" s="93"/>
      <c r="DH27" s="93">
        <v>0</v>
      </c>
      <c r="DI27" s="93">
        <v>0</v>
      </c>
      <c r="DJ27" s="86">
        <f t="shared" si="14"/>
        <v>0</v>
      </c>
      <c r="DK27" s="91">
        <v>0</v>
      </c>
      <c r="DL27" s="93"/>
      <c r="DM27" s="93">
        <v>0</v>
      </c>
      <c r="DN27" s="93">
        <f t="shared" si="15"/>
        <v>7970000</v>
      </c>
      <c r="DO27" s="93">
        <f t="shared" si="16"/>
        <v>0</v>
      </c>
      <c r="DP27" s="92">
        <f t="shared" si="17"/>
        <v>239100</v>
      </c>
      <c r="DQ27" s="97" t="str">
        <f t="shared" si="18"/>
        <v>8051343592</v>
      </c>
      <c r="DR27" s="98">
        <f t="shared" si="19"/>
        <v>0</v>
      </c>
      <c r="DS27" s="93" t="str">
        <f t="shared" si="20"/>
        <v>OK</v>
      </c>
      <c r="DT27" s="93"/>
      <c r="DU27" s="78" t="str">
        <f t="shared" si="21"/>
        <v>5010700215011501100001VT100001</v>
      </c>
      <c r="DV27" s="78">
        <f>INDEX('08_DMGiaDat'!$L:$L,MATCH(DU27,'08_DMGiaDat'!$R:$R,0))</f>
        <v>7970000</v>
      </c>
      <c r="DW27" s="78" t="str">
        <f t="shared" si="22"/>
        <v>501070021501100100000001</v>
      </c>
      <c r="DX27" s="78" t="str">
        <f>IFERROR(VLOOKUP(DW27,'08_DMGiaDat'!C18:C19,2,FALSE),"N")</f>
        <v>N</v>
      </c>
      <c r="DY27" s="78" t="str">
        <f t="shared" si="23"/>
        <v>5010700215011001VT100001</v>
      </c>
      <c r="DZ27" s="78" t="str">
        <f>IFERROR(VLOOKUP(DY27,'08_DMGiaDat'!C18:C19,2,FALSE),"N")</f>
        <v>N</v>
      </c>
      <c r="EA27" s="78" t="str">
        <f t="shared" si="24"/>
        <v>501070021501100100000001</v>
      </c>
      <c r="EB27" s="78" t="str">
        <f>IFERROR(VLOOKUP(EA27,'08_DMGiaDat'!C18:C19,2,FALSE),"N")</f>
        <v>N</v>
      </c>
      <c r="EC27" s="92">
        <f>IF(DV27&lt;&gt;"N",DV27,IF(DX27&lt;&gt;"N",DX27,IF(DZ27&lt;&gt;"N",DZ27*VLOOKUP(LEFT(CB27,3),'03_DMMucDich'!C2:C6,5,FALSE),IF(EB27&lt;&gt;"N",EB27*VLOOKUP(LEFT(CB27,3),'03_DMMucDich'!C2:C6,5,FALSE),"N/A"))))</f>
        <v>7970000</v>
      </c>
    </row>
    <row r="28" spans="1:133" s="34" customFormat="1" ht="16" x14ac:dyDescent="0.2">
      <c r="A28" s="85">
        <v>14</v>
      </c>
      <c r="B28" s="86"/>
      <c r="C28" s="87"/>
      <c r="D28" s="141" t="s">
        <v>5737</v>
      </c>
      <c r="E28" s="86"/>
      <c r="F28" s="88"/>
      <c r="G28" s="88" t="s">
        <v>5718</v>
      </c>
      <c r="H28" s="151">
        <v>2022</v>
      </c>
      <c r="I28" s="86"/>
      <c r="J28" s="86"/>
      <c r="K28" s="145" t="s">
        <v>6350</v>
      </c>
      <c r="L28" s="105"/>
      <c r="M28" s="86"/>
      <c r="N28" s="105"/>
      <c r="O28" s="105"/>
      <c r="P28" s="86"/>
      <c r="Q28" s="86"/>
      <c r="R28" s="153" t="str">
        <f t="shared" si="25"/>
        <v>Tổ 38</v>
      </c>
      <c r="S28" s="86"/>
      <c r="T28" s="86"/>
      <c r="U28" s="86"/>
      <c r="V28" s="86" t="str">
        <f t="shared" si="26"/>
        <v xml:space="preserve">, </v>
      </c>
      <c r="W28" s="86"/>
      <c r="X28" s="86"/>
      <c r="Y28" s="86"/>
      <c r="Z28" s="88"/>
      <c r="AA28" s="105"/>
      <c r="AB28" s="86"/>
      <c r="AC28" s="90"/>
      <c r="AD28" s="86"/>
      <c r="AE28" s="86"/>
      <c r="AF28" s="86"/>
      <c r="AG28" s="86"/>
      <c r="AH28" s="160" t="s">
        <v>6967</v>
      </c>
      <c r="AI28" s="153"/>
      <c r="AJ28" s="153"/>
      <c r="AK28" s="86"/>
      <c r="AL28" s="86"/>
      <c r="AM28" s="153" t="s">
        <v>7015</v>
      </c>
      <c r="AN28" s="153" t="s">
        <v>7036</v>
      </c>
      <c r="AO28" s="165">
        <v>43531</v>
      </c>
      <c r="AP28" s="153" t="s">
        <v>1644</v>
      </c>
      <c r="AQ28" s="153" t="s">
        <v>931</v>
      </c>
      <c r="AR28" s="166">
        <v>100</v>
      </c>
      <c r="AS28" s="88" t="s">
        <v>5719</v>
      </c>
      <c r="AT28" s="92">
        <f t="shared" si="0"/>
        <v>0</v>
      </c>
      <c r="AU28" s="93">
        <v>0</v>
      </c>
      <c r="AV28" s="93">
        <v>0</v>
      </c>
      <c r="AW28" s="166">
        <v>200</v>
      </c>
      <c r="AX28" s="93">
        <v>0</v>
      </c>
      <c r="AY28" s="177"/>
      <c r="AZ28" s="177">
        <v>0</v>
      </c>
      <c r="BA28" s="178"/>
      <c r="BB28" s="105"/>
      <c r="BC28" s="105"/>
      <c r="BD28" s="93"/>
      <c r="BE28" s="93">
        <v>0</v>
      </c>
      <c r="BF28" s="91">
        <v>0</v>
      </c>
      <c r="BG28" s="94"/>
      <c r="BH28" s="95"/>
      <c r="BI28" s="93" t="str">
        <f t="shared" si="1"/>
        <v>Nguyễn Quang Năm</v>
      </c>
      <c r="BJ28" s="105">
        <f t="shared" si="2"/>
        <v>0</v>
      </c>
      <c r="BK28" s="88" t="str">
        <f t="shared" si="3"/>
        <v>8107430553</v>
      </c>
      <c r="BL28" s="86">
        <f t="shared" si="4"/>
        <v>0</v>
      </c>
      <c r="BM28" s="105">
        <f t="shared" si="5"/>
        <v>0</v>
      </c>
      <c r="BN28" s="86">
        <f t="shared" si="6"/>
        <v>0</v>
      </c>
      <c r="BO28" s="86">
        <f t="shared" si="7"/>
        <v>0</v>
      </c>
      <c r="BP28" s="86">
        <f t="shared" si="27"/>
        <v>0</v>
      </c>
      <c r="BQ28" s="160" t="s">
        <v>6967</v>
      </c>
      <c r="BR28" s="86" t="s">
        <v>5720</v>
      </c>
      <c r="BS28" s="88" t="s">
        <v>5721</v>
      </c>
      <c r="BT28" s="86" t="s">
        <v>5722</v>
      </c>
      <c r="BU28" s="86"/>
      <c r="BV28" s="86" t="str">
        <f t="shared" si="28"/>
        <v>CP 878562</v>
      </c>
      <c r="BW28" s="105" t="str">
        <f t="shared" si="29"/>
        <v/>
      </c>
      <c r="BX28" s="86" t="str">
        <f t="shared" si="40"/>
        <v>139</v>
      </c>
      <c r="BY28" s="86" t="str">
        <f t="shared" si="41"/>
        <v>101</v>
      </c>
      <c r="BZ28" s="91">
        <f t="shared" si="42"/>
        <v>100</v>
      </c>
      <c r="CA28" s="91">
        <v>0</v>
      </c>
      <c r="CB28" s="96" t="s">
        <v>5719</v>
      </c>
      <c r="CC28" s="91">
        <f t="shared" si="30"/>
        <v>200</v>
      </c>
      <c r="CD28" s="91">
        <f t="shared" si="31"/>
        <v>0</v>
      </c>
      <c r="CE28" s="93">
        <f t="shared" si="43"/>
        <v>0</v>
      </c>
      <c r="CF28" s="93">
        <f t="shared" si="44"/>
        <v>0</v>
      </c>
      <c r="CG28" s="105"/>
      <c r="CH28" s="105"/>
      <c r="CI28" s="86"/>
      <c r="CJ28" s="188"/>
      <c r="CK28" s="181">
        <f t="shared" si="34"/>
        <v>100</v>
      </c>
      <c r="CL28" s="181">
        <f t="shared" si="35"/>
        <v>200</v>
      </c>
      <c r="CM28" s="86" t="s">
        <v>5723</v>
      </c>
      <c r="CN28" s="182" t="s">
        <v>7864</v>
      </c>
      <c r="CO28" s="183" t="s">
        <v>7865</v>
      </c>
      <c r="CP28" s="86" t="s">
        <v>5724</v>
      </c>
      <c r="CQ28" s="153" t="s">
        <v>7924</v>
      </c>
      <c r="CR28" s="187">
        <f t="shared" si="36"/>
        <v>6800000</v>
      </c>
      <c r="CS28" s="188">
        <v>1</v>
      </c>
      <c r="CT28" s="188">
        <f t="shared" si="9"/>
        <v>6800000</v>
      </c>
      <c r="CU28" s="93"/>
      <c r="CV28" s="94">
        <f t="shared" si="37"/>
        <v>100</v>
      </c>
      <c r="CW28" s="93">
        <f t="shared" si="38"/>
        <v>0</v>
      </c>
      <c r="CX28" s="86">
        <f t="shared" si="39"/>
        <v>0</v>
      </c>
      <c r="CY28" s="93">
        <f t="shared" si="10"/>
        <v>204000</v>
      </c>
      <c r="CZ28" s="93">
        <v>0</v>
      </c>
      <c r="DA28" s="93">
        <v>0</v>
      </c>
      <c r="DB28" s="93">
        <f t="shared" si="11"/>
        <v>0</v>
      </c>
      <c r="DC28" s="93">
        <v>0</v>
      </c>
      <c r="DD28" s="91">
        <v>0</v>
      </c>
      <c r="DE28" s="93">
        <f t="shared" si="12"/>
        <v>0</v>
      </c>
      <c r="DF28" s="93">
        <f t="shared" si="13"/>
        <v>0</v>
      </c>
      <c r="DG28" s="93"/>
      <c r="DH28" s="93">
        <v>0</v>
      </c>
      <c r="DI28" s="93">
        <v>0</v>
      </c>
      <c r="DJ28" s="86">
        <f t="shared" si="14"/>
        <v>0</v>
      </c>
      <c r="DK28" s="91">
        <v>0</v>
      </c>
      <c r="DL28" s="93"/>
      <c r="DM28" s="93">
        <v>0</v>
      </c>
      <c r="DN28" s="93">
        <f t="shared" si="15"/>
        <v>6800000</v>
      </c>
      <c r="DO28" s="93">
        <f t="shared" si="16"/>
        <v>0</v>
      </c>
      <c r="DP28" s="92">
        <f t="shared" si="17"/>
        <v>204000</v>
      </c>
      <c r="DQ28" s="97" t="str">
        <f t="shared" si="18"/>
        <v>8107430553</v>
      </c>
      <c r="DR28" s="98">
        <f t="shared" si="19"/>
        <v>0</v>
      </c>
      <c r="DS28" s="93" t="str">
        <f t="shared" si="20"/>
        <v>OK</v>
      </c>
      <c r="DT28" s="93"/>
      <c r="DU28" s="78" t="str">
        <f t="shared" si="21"/>
        <v>5010700211771177100001VT100001</v>
      </c>
      <c r="DV28" s="78">
        <f>INDEX('08_DMGiaDat'!$L:$L,MATCH(DU28,'08_DMGiaDat'!$R:$R,0))</f>
        <v>6800000</v>
      </c>
      <c r="DW28" s="78" t="str">
        <f t="shared" si="22"/>
        <v>501070021177100100000001</v>
      </c>
      <c r="DX28" s="78" t="str">
        <f>IFERROR(VLOOKUP(DW28,'08_DMGiaDat'!C18:C19,2,FALSE),"N")</f>
        <v>N</v>
      </c>
      <c r="DY28" s="78" t="str">
        <f t="shared" si="23"/>
        <v>5010700211771001VT100001</v>
      </c>
      <c r="DZ28" s="78" t="str">
        <f>IFERROR(VLOOKUP(DY28,'08_DMGiaDat'!C18:C19,2,FALSE),"N")</f>
        <v>N</v>
      </c>
      <c r="EA28" s="78" t="str">
        <f t="shared" si="24"/>
        <v>501070021177100100000001</v>
      </c>
      <c r="EB28" s="78" t="str">
        <f>IFERROR(VLOOKUP(EA28,'08_DMGiaDat'!C18:C19,2,FALSE),"N")</f>
        <v>N</v>
      </c>
      <c r="EC28" s="92">
        <f>IF(DV28&lt;&gt;"N",DV28,IF(DX28&lt;&gt;"N",DX28,IF(DZ28&lt;&gt;"N",DZ28*VLOOKUP(LEFT(CB28,3),'03_DMMucDich'!C2:C6,5,FALSE),IF(EB28&lt;&gt;"N",EB28*VLOOKUP(LEFT(CB28,3),'03_DMMucDich'!C2:C6,5,FALSE),"N/A"))))</f>
        <v>6800000</v>
      </c>
    </row>
    <row r="29" spans="1:133" s="34" customFormat="1" ht="16" x14ac:dyDescent="0.2">
      <c r="A29" s="85">
        <v>15</v>
      </c>
      <c r="B29" s="86"/>
      <c r="C29" s="87"/>
      <c r="D29" s="141" t="s">
        <v>5738</v>
      </c>
      <c r="E29" s="86"/>
      <c r="F29" s="88"/>
      <c r="G29" s="88" t="s">
        <v>5718</v>
      </c>
      <c r="H29" s="151">
        <v>2022</v>
      </c>
      <c r="I29" s="86"/>
      <c r="J29" s="86"/>
      <c r="K29" s="145" t="s">
        <v>6351</v>
      </c>
      <c r="L29" s="105"/>
      <c r="M29" s="86"/>
      <c r="N29" s="105"/>
      <c r="O29" s="105"/>
      <c r="P29" s="86"/>
      <c r="Q29" s="86"/>
      <c r="R29" s="153" t="str">
        <f t="shared" si="25"/>
        <v>Tổ 05</v>
      </c>
      <c r="S29" s="86"/>
      <c r="T29" s="86"/>
      <c r="U29" s="86"/>
      <c r="V29" s="86" t="str">
        <f t="shared" si="26"/>
        <v xml:space="preserve">, </v>
      </c>
      <c r="W29" s="86"/>
      <c r="X29" s="86"/>
      <c r="Y29" s="86"/>
      <c r="Z29" s="88"/>
      <c r="AA29" s="105"/>
      <c r="AB29" s="86"/>
      <c r="AC29" s="90"/>
      <c r="AD29" s="86"/>
      <c r="AE29" s="86"/>
      <c r="AF29" s="86"/>
      <c r="AG29" s="86"/>
      <c r="AH29" s="160" t="s">
        <v>6968</v>
      </c>
      <c r="AI29" s="153"/>
      <c r="AJ29" s="153"/>
      <c r="AK29" s="86"/>
      <c r="AL29" s="86"/>
      <c r="AM29" s="153" t="s">
        <v>7015</v>
      </c>
      <c r="AN29" s="153" t="s">
        <v>7037</v>
      </c>
      <c r="AO29" s="165">
        <v>39035</v>
      </c>
      <c r="AP29" s="153" t="s">
        <v>5701</v>
      </c>
      <c r="AQ29" s="153" t="s">
        <v>7038</v>
      </c>
      <c r="AR29" s="166">
        <v>391.4</v>
      </c>
      <c r="AS29" s="88" t="s">
        <v>5719</v>
      </c>
      <c r="AT29" s="92">
        <f t="shared" si="0"/>
        <v>0</v>
      </c>
      <c r="AU29" s="93">
        <v>0</v>
      </c>
      <c r="AV29" s="93">
        <v>0</v>
      </c>
      <c r="AW29" s="166">
        <v>200</v>
      </c>
      <c r="AX29" s="93">
        <v>0</v>
      </c>
      <c r="AY29" s="177"/>
      <c r="AZ29" s="177">
        <v>0</v>
      </c>
      <c r="BA29" s="178"/>
      <c r="BB29" s="105"/>
      <c r="BC29" s="105"/>
      <c r="BD29" s="93"/>
      <c r="BE29" s="93">
        <v>0</v>
      </c>
      <c r="BF29" s="91">
        <v>0</v>
      </c>
      <c r="BG29" s="94"/>
      <c r="BH29" s="95"/>
      <c r="BI29" s="93" t="str">
        <f t="shared" si="1"/>
        <v>Nguyễn Văn Nhành</v>
      </c>
      <c r="BJ29" s="105">
        <f t="shared" si="2"/>
        <v>0</v>
      </c>
      <c r="BK29" s="88" t="str">
        <f t="shared" si="3"/>
        <v>8305769838</v>
      </c>
      <c r="BL29" s="86">
        <f t="shared" si="4"/>
        <v>0</v>
      </c>
      <c r="BM29" s="105">
        <f t="shared" si="5"/>
        <v>0</v>
      </c>
      <c r="BN29" s="86">
        <f t="shared" si="6"/>
        <v>0</v>
      </c>
      <c r="BO29" s="86">
        <f t="shared" si="7"/>
        <v>0</v>
      </c>
      <c r="BP29" s="86">
        <f t="shared" si="27"/>
        <v>0</v>
      </c>
      <c r="BQ29" s="160" t="s">
        <v>6968</v>
      </c>
      <c r="BR29" s="86" t="s">
        <v>5720</v>
      </c>
      <c r="BS29" s="88" t="s">
        <v>5721</v>
      </c>
      <c r="BT29" s="86" t="s">
        <v>5722</v>
      </c>
      <c r="BU29" s="86"/>
      <c r="BV29" s="86" t="str">
        <f t="shared" si="28"/>
        <v>AG 956042</v>
      </c>
      <c r="BW29" s="105" t="str">
        <f t="shared" si="29"/>
        <v/>
      </c>
      <c r="BX29" s="86" t="str">
        <f t="shared" si="40"/>
        <v>33</v>
      </c>
      <c r="BY29" s="86" t="str">
        <f t="shared" si="41"/>
        <v>84</v>
      </c>
      <c r="BZ29" s="91">
        <f t="shared" si="42"/>
        <v>391.4</v>
      </c>
      <c r="CA29" s="91">
        <v>0</v>
      </c>
      <c r="CB29" s="96" t="s">
        <v>5719</v>
      </c>
      <c r="CC29" s="91">
        <f t="shared" si="30"/>
        <v>200</v>
      </c>
      <c r="CD29" s="91">
        <f t="shared" si="31"/>
        <v>0</v>
      </c>
      <c r="CE29" s="93">
        <f t="shared" si="43"/>
        <v>0</v>
      </c>
      <c r="CF29" s="93">
        <f t="shared" si="44"/>
        <v>0</v>
      </c>
      <c r="CG29" s="105"/>
      <c r="CH29" s="105"/>
      <c r="CI29" s="86"/>
      <c r="CJ29" s="188"/>
      <c r="CK29" s="181">
        <f t="shared" si="34"/>
        <v>391.4</v>
      </c>
      <c r="CL29" s="181">
        <f t="shared" si="35"/>
        <v>200</v>
      </c>
      <c r="CM29" s="86" t="s">
        <v>5723</v>
      </c>
      <c r="CN29" s="182" t="s">
        <v>7866</v>
      </c>
      <c r="CO29" s="183" t="s">
        <v>7867</v>
      </c>
      <c r="CP29" s="86" t="s">
        <v>5724</v>
      </c>
      <c r="CQ29" s="153" t="s">
        <v>7925</v>
      </c>
      <c r="CR29" s="187">
        <f t="shared" si="36"/>
        <v>2360000</v>
      </c>
      <c r="CS29" s="188">
        <v>0.8</v>
      </c>
      <c r="CT29" s="188">
        <f t="shared" si="9"/>
        <v>1888000</v>
      </c>
      <c r="CU29" s="93"/>
      <c r="CV29" s="94">
        <f t="shared" si="37"/>
        <v>200</v>
      </c>
      <c r="CW29" s="93">
        <f t="shared" si="38"/>
        <v>191.39999999999998</v>
      </c>
      <c r="CX29" s="86">
        <f t="shared" si="39"/>
        <v>0</v>
      </c>
      <c r="CY29" s="93">
        <f t="shared" si="10"/>
        <v>366234.24</v>
      </c>
      <c r="CZ29" s="93">
        <v>0</v>
      </c>
      <c r="DA29" s="93">
        <v>0</v>
      </c>
      <c r="DB29" s="93">
        <f t="shared" si="11"/>
        <v>0</v>
      </c>
      <c r="DC29" s="93">
        <v>0</v>
      </c>
      <c r="DD29" s="91">
        <v>0</v>
      </c>
      <c r="DE29" s="93">
        <f t="shared" si="12"/>
        <v>0</v>
      </c>
      <c r="DF29" s="93">
        <f t="shared" si="13"/>
        <v>0</v>
      </c>
      <c r="DG29" s="93"/>
      <c r="DH29" s="93">
        <v>0</v>
      </c>
      <c r="DI29" s="93">
        <v>0</v>
      </c>
      <c r="DJ29" s="86">
        <f t="shared" si="14"/>
        <v>0</v>
      </c>
      <c r="DK29" s="91">
        <v>0</v>
      </c>
      <c r="DL29" s="93"/>
      <c r="DM29" s="93">
        <v>0</v>
      </c>
      <c r="DN29" s="93">
        <f t="shared" si="15"/>
        <v>1888000</v>
      </c>
      <c r="DO29" s="93">
        <f t="shared" si="16"/>
        <v>0</v>
      </c>
      <c r="DP29" s="92">
        <f t="shared" si="17"/>
        <v>366234.24</v>
      </c>
      <c r="DQ29" s="97" t="str">
        <f t="shared" si="18"/>
        <v>8305769838</v>
      </c>
      <c r="DR29" s="98">
        <f t="shared" si="19"/>
        <v>0</v>
      </c>
      <c r="DS29" s="93" t="str">
        <f t="shared" si="20"/>
        <v>OK</v>
      </c>
      <c r="DT29" s="93"/>
      <c r="DU29" s="78" t="str">
        <f t="shared" si="21"/>
        <v>5010700210791079100001VT400001</v>
      </c>
      <c r="DV29" s="78">
        <f>INDEX('08_DMGiaDat'!$L:$L,MATCH(DU29,'08_DMGiaDat'!$R:$R,0))</f>
        <v>2360000</v>
      </c>
      <c r="DW29" s="78" t="str">
        <f t="shared" si="22"/>
        <v>501070021079100100000001</v>
      </c>
      <c r="DX29" s="78" t="str">
        <f>IFERROR(VLOOKUP(DW29,'08_DMGiaDat'!C18:C19,2,FALSE),"N")</f>
        <v>N</v>
      </c>
      <c r="DY29" s="78" t="str">
        <f t="shared" si="23"/>
        <v>5010700210791001VT400001</v>
      </c>
      <c r="DZ29" s="78" t="str">
        <f>IFERROR(VLOOKUP(DY29,'08_DMGiaDat'!C18:C19,2,FALSE),"N")</f>
        <v>N</v>
      </c>
      <c r="EA29" s="78" t="str">
        <f t="shared" si="24"/>
        <v>501070021079100100000001</v>
      </c>
      <c r="EB29" s="78" t="str">
        <f>IFERROR(VLOOKUP(EA29,'08_DMGiaDat'!C18:C19,2,FALSE),"N")</f>
        <v>N</v>
      </c>
      <c r="EC29" s="92">
        <f>IF(DV29&lt;&gt;"N",DV29,IF(DX29&lt;&gt;"N",DX29,IF(DZ29&lt;&gt;"N",DZ29*VLOOKUP(LEFT(CB29,3),'03_DMMucDich'!C2:C6,5,FALSE),IF(EB29&lt;&gt;"N",EB29*VLOOKUP(LEFT(CB29,3),'03_DMMucDich'!C2:C6,5,FALSE),"N/A"))))</f>
        <v>2360000</v>
      </c>
    </row>
    <row r="30" spans="1:133" s="34" customFormat="1" ht="16" x14ac:dyDescent="0.2">
      <c r="A30" s="85">
        <v>16</v>
      </c>
      <c r="B30" s="86"/>
      <c r="C30" s="87"/>
      <c r="D30" s="141" t="s">
        <v>5739</v>
      </c>
      <c r="E30" s="86"/>
      <c r="F30" s="88"/>
      <c r="G30" s="88" t="s">
        <v>5718</v>
      </c>
      <c r="H30" s="151">
        <v>2022</v>
      </c>
      <c r="I30" s="86"/>
      <c r="J30" s="86"/>
      <c r="K30" s="145" t="s">
        <v>6352</v>
      </c>
      <c r="L30" s="105"/>
      <c r="M30" s="86"/>
      <c r="N30" s="105"/>
      <c r="O30" s="105"/>
      <c r="P30" s="86"/>
      <c r="Q30" s="86"/>
      <c r="R30" s="153" t="str">
        <f t="shared" si="25"/>
        <v>Tổ 66</v>
      </c>
      <c r="S30" s="86"/>
      <c r="T30" s="86"/>
      <c r="U30" s="86"/>
      <c r="V30" s="86" t="str">
        <f t="shared" si="26"/>
        <v xml:space="preserve">, </v>
      </c>
      <c r="W30" s="86"/>
      <c r="X30" s="86"/>
      <c r="Y30" s="86"/>
      <c r="Z30" s="88"/>
      <c r="AA30" s="105"/>
      <c r="AB30" s="86"/>
      <c r="AC30" s="90"/>
      <c r="AD30" s="86"/>
      <c r="AE30" s="86"/>
      <c r="AF30" s="86"/>
      <c r="AG30" s="86"/>
      <c r="AH30" s="160" t="s">
        <v>6960</v>
      </c>
      <c r="AI30" s="153"/>
      <c r="AJ30" s="153"/>
      <c r="AK30" s="86"/>
      <c r="AL30" s="86"/>
      <c r="AM30" s="153" t="s">
        <v>7015</v>
      </c>
      <c r="AN30" s="153" t="s">
        <v>7039</v>
      </c>
      <c r="AO30" s="165">
        <v>43313</v>
      </c>
      <c r="AP30" s="153" t="s">
        <v>7040</v>
      </c>
      <c r="AQ30" s="153" t="s">
        <v>7041</v>
      </c>
      <c r="AR30" s="166">
        <v>105</v>
      </c>
      <c r="AS30" s="88" t="s">
        <v>5719</v>
      </c>
      <c r="AT30" s="92">
        <f t="shared" si="0"/>
        <v>0</v>
      </c>
      <c r="AU30" s="93">
        <v>0</v>
      </c>
      <c r="AV30" s="93">
        <v>0</v>
      </c>
      <c r="AW30" s="166">
        <v>200</v>
      </c>
      <c r="AX30" s="93">
        <v>0</v>
      </c>
      <c r="AY30" s="177"/>
      <c r="AZ30" s="177">
        <v>0</v>
      </c>
      <c r="BA30" s="178"/>
      <c r="BB30" s="105"/>
      <c r="BC30" s="105"/>
      <c r="BD30" s="93"/>
      <c r="BE30" s="93">
        <v>0</v>
      </c>
      <c r="BF30" s="91">
        <v>0</v>
      </c>
      <c r="BG30" s="94"/>
      <c r="BH30" s="95"/>
      <c r="BI30" s="93" t="str">
        <f t="shared" si="1"/>
        <v>Trần Thanh Hiền</v>
      </c>
      <c r="BJ30" s="105">
        <f t="shared" si="2"/>
        <v>0</v>
      </c>
      <c r="BK30" s="88" t="str">
        <f t="shared" si="3"/>
        <v>8455297736</v>
      </c>
      <c r="BL30" s="86">
        <f t="shared" si="4"/>
        <v>0</v>
      </c>
      <c r="BM30" s="105">
        <f t="shared" si="5"/>
        <v>0</v>
      </c>
      <c r="BN30" s="86">
        <f t="shared" si="6"/>
        <v>0</v>
      </c>
      <c r="BO30" s="86">
        <f t="shared" si="7"/>
        <v>0</v>
      </c>
      <c r="BP30" s="86">
        <f t="shared" si="27"/>
        <v>0</v>
      </c>
      <c r="BQ30" s="160" t="s">
        <v>6960</v>
      </c>
      <c r="BR30" s="86" t="s">
        <v>5720</v>
      </c>
      <c r="BS30" s="88" t="s">
        <v>5721</v>
      </c>
      <c r="BT30" s="86" t="s">
        <v>5722</v>
      </c>
      <c r="BU30" s="86"/>
      <c r="BV30" s="86" t="str">
        <f t="shared" si="28"/>
        <v>CO 039358</v>
      </c>
      <c r="BW30" s="105" t="str">
        <f t="shared" si="29"/>
        <v/>
      </c>
      <c r="BX30" s="86" t="str">
        <f t="shared" si="40"/>
        <v>83</v>
      </c>
      <c r="BY30" s="86" t="str">
        <f t="shared" si="41"/>
        <v>50</v>
      </c>
      <c r="BZ30" s="91">
        <f t="shared" si="42"/>
        <v>105</v>
      </c>
      <c r="CA30" s="91">
        <v>0</v>
      </c>
      <c r="CB30" s="96" t="s">
        <v>5719</v>
      </c>
      <c r="CC30" s="91">
        <f t="shared" si="30"/>
        <v>200</v>
      </c>
      <c r="CD30" s="91">
        <f t="shared" si="31"/>
        <v>0</v>
      </c>
      <c r="CE30" s="93">
        <f t="shared" si="43"/>
        <v>0</v>
      </c>
      <c r="CF30" s="93">
        <f t="shared" si="44"/>
        <v>0</v>
      </c>
      <c r="CG30" s="105"/>
      <c r="CH30" s="105"/>
      <c r="CI30" s="86"/>
      <c r="CJ30" s="188"/>
      <c r="CK30" s="181">
        <f t="shared" si="34"/>
        <v>105</v>
      </c>
      <c r="CL30" s="181">
        <f t="shared" si="35"/>
        <v>200</v>
      </c>
      <c r="CM30" s="86" t="s">
        <v>5723</v>
      </c>
      <c r="CN30" s="182" t="s">
        <v>7854</v>
      </c>
      <c r="CO30" s="183" t="s">
        <v>7855</v>
      </c>
      <c r="CP30" s="86" t="s">
        <v>5724</v>
      </c>
      <c r="CQ30" s="153" t="s">
        <v>7924</v>
      </c>
      <c r="CR30" s="187">
        <f t="shared" si="36"/>
        <v>7970000</v>
      </c>
      <c r="CS30" s="188">
        <v>1</v>
      </c>
      <c r="CT30" s="188">
        <f t="shared" si="9"/>
        <v>7970000</v>
      </c>
      <c r="CU30" s="93"/>
      <c r="CV30" s="94">
        <f t="shared" si="37"/>
        <v>105</v>
      </c>
      <c r="CW30" s="93">
        <f t="shared" si="38"/>
        <v>0</v>
      </c>
      <c r="CX30" s="86">
        <f t="shared" si="39"/>
        <v>0</v>
      </c>
      <c r="CY30" s="93">
        <f t="shared" si="10"/>
        <v>251055</v>
      </c>
      <c r="CZ30" s="93">
        <v>0</v>
      </c>
      <c r="DA30" s="93">
        <v>0</v>
      </c>
      <c r="DB30" s="93">
        <f t="shared" si="11"/>
        <v>0</v>
      </c>
      <c r="DC30" s="93">
        <v>0</v>
      </c>
      <c r="DD30" s="91">
        <v>0</v>
      </c>
      <c r="DE30" s="93">
        <f t="shared" si="12"/>
        <v>0</v>
      </c>
      <c r="DF30" s="93">
        <f t="shared" si="13"/>
        <v>0</v>
      </c>
      <c r="DG30" s="93"/>
      <c r="DH30" s="93">
        <v>0</v>
      </c>
      <c r="DI30" s="93">
        <v>0</v>
      </c>
      <c r="DJ30" s="86">
        <f t="shared" si="14"/>
        <v>0</v>
      </c>
      <c r="DK30" s="91">
        <v>0</v>
      </c>
      <c r="DL30" s="93"/>
      <c r="DM30" s="93">
        <v>0</v>
      </c>
      <c r="DN30" s="93">
        <f t="shared" si="15"/>
        <v>7970000</v>
      </c>
      <c r="DO30" s="93">
        <f t="shared" si="16"/>
        <v>0</v>
      </c>
      <c r="DP30" s="92">
        <f t="shared" si="17"/>
        <v>251055</v>
      </c>
      <c r="DQ30" s="97" t="str">
        <f t="shared" si="18"/>
        <v>8455297736</v>
      </c>
      <c r="DR30" s="98">
        <f t="shared" si="19"/>
        <v>0</v>
      </c>
      <c r="DS30" s="93" t="str">
        <f t="shared" si="20"/>
        <v>OK</v>
      </c>
      <c r="DT30" s="93"/>
      <c r="DU30" s="78" t="str">
        <f t="shared" si="21"/>
        <v>5010700215011501100001VT100001</v>
      </c>
      <c r="DV30" s="78">
        <f>INDEX('08_DMGiaDat'!$L:$L,MATCH(DU30,'08_DMGiaDat'!$R:$R,0))</f>
        <v>7970000</v>
      </c>
      <c r="DW30" s="78" t="str">
        <f t="shared" si="22"/>
        <v>501070021501100100000001</v>
      </c>
      <c r="DX30" s="78" t="str">
        <f>IFERROR(VLOOKUP(DW30,'08_DMGiaDat'!C18:C19,2,FALSE),"N")</f>
        <v>N</v>
      </c>
      <c r="DY30" s="78" t="str">
        <f t="shared" si="23"/>
        <v>5010700215011001VT100001</v>
      </c>
      <c r="DZ30" s="78" t="str">
        <f>IFERROR(VLOOKUP(DY30,'08_DMGiaDat'!C18:C19,2,FALSE),"N")</f>
        <v>N</v>
      </c>
      <c r="EA30" s="78" t="str">
        <f t="shared" si="24"/>
        <v>501070021501100100000001</v>
      </c>
      <c r="EB30" s="78" t="str">
        <f>IFERROR(VLOOKUP(EA30,'08_DMGiaDat'!C18:C19,2,FALSE),"N")</f>
        <v>N</v>
      </c>
      <c r="EC30" s="92">
        <f>IF(DV30&lt;&gt;"N",DV30,IF(DX30&lt;&gt;"N",DX30,IF(DZ30&lt;&gt;"N",DZ30*VLOOKUP(LEFT(CB30,3),'03_DMMucDich'!C2:C6,5,FALSE),IF(EB30&lt;&gt;"N",EB30*VLOOKUP(LEFT(CB30,3),'03_DMMucDich'!C2:C6,5,FALSE),"N/A"))))</f>
        <v>7970000</v>
      </c>
    </row>
    <row r="31" spans="1:133" s="34" customFormat="1" ht="16" x14ac:dyDescent="0.2">
      <c r="A31" s="85">
        <v>17</v>
      </c>
      <c r="B31" s="86"/>
      <c r="C31" s="87"/>
      <c r="D31" s="141" t="s">
        <v>5740</v>
      </c>
      <c r="E31" s="86"/>
      <c r="F31" s="88"/>
      <c r="G31" s="88" t="s">
        <v>5718</v>
      </c>
      <c r="H31" s="151">
        <v>2023</v>
      </c>
      <c r="I31" s="86"/>
      <c r="J31" s="86"/>
      <c r="K31" s="145" t="s">
        <v>6353</v>
      </c>
      <c r="L31" s="105"/>
      <c r="M31" s="86"/>
      <c r="N31" s="105"/>
      <c r="O31" s="105"/>
      <c r="P31" s="86"/>
      <c r="Q31" s="86"/>
      <c r="R31" s="153" t="str">
        <f t="shared" si="25"/>
        <v>Tổ 11</v>
      </c>
      <c r="S31" s="86"/>
      <c r="T31" s="86"/>
      <c r="U31" s="86"/>
      <c r="V31" s="86" t="str">
        <f t="shared" si="26"/>
        <v xml:space="preserve">, </v>
      </c>
      <c r="W31" s="86"/>
      <c r="X31" s="86"/>
      <c r="Y31" s="86"/>
      <c r="Z31" s="88"/>
      <c r="AA31" s="105"/>
      <c r="AB31" s="86"/>
      <c r="AC31" s="90"/>
      <c r="AD31" s="86"/>
      <c r="AE31" s="86"/>
      <c r="AF31" s="86"/>
      <c r="AG31" s="86"/>
      <c r="AH31" s="160" t="s">
        <v>6969</v>
      </c>
      <c r="AI31" s="153"/>
      <c r="AJ31" s="153"/>
      <c r="AK31" s="86"/>
      <c r="AL31" s="86"/>
      <c r="AM31" s="153" t="s">
        <v>7015</v>
      </c>
      <c r="AN31" s="153" t="s">
        <v>7042</v>
      </c>
      <c r="AO31" s="165">
        <v>39564</v>
      </c>
      <c r="AP31" s="153" t="s">
        <v>7043</v>
      </c>
      <c r="AQ31" s="153" t="s">
        <v>7044</v>
      </c>
      <c r="AR31" s="166">
        <v>111.6</v>
      </c>
      <c r="AS31" s="88" t="s">
        <v>5719</v>
      </c>
      <c r="AT31" s="92">
        <f t="shared" si="0"/>
        <v>0</v>
      </c>
      <c r="AU31" s="93">
        <v>0</v>
      </c>
      <c r="AV31" s="93">
        <v>0</v>
      </c>
      <c r="AW31" s="166">
        <v>200</v>
      </c>
      <c r="AX31" s="93">
        <v>0</v>
      </c>
      <c r="AY31" s="177"/>
      <c r="AZ31" s="177">
        <v>0</v>
      </c>
      <c r="BA31" s="178"/>
      <c r="BB31" s="105"/>
      <c r="BC31" s="105"/>
      <c r="BD31" s="93"/>
      <c r="BE31" s="93">
        <v>0</v>
      </c>
      <c r="BF31" s="91">
        <v>0</v>
      </c>
      <c r="BG31" s="94"/>
      <c r="BH31" s="95"/>
      <c r="BI31" s="93" t="str">
        <f t="shared" si="1"/>
        <v>Nguyễn Ly Na</v>
      </c>
      <c r="BJ31" s="105">
        <f t="shared" si="2"/>
        <v>0</v>
      </c>
      <c r="BK31" s="88" t="str">
        <f t="shared" si="3"/>
        <v>8788604574</v>
      </c>
      <c r="BL31" s="86">
        <f t="shared" si="4"/>
        <v>0</v>
      </c>
      <c r="BM31" s="105">
        <f t="shared" si="5"/>
        <v>0</v>
      </c>
      <c r="BN31" s="86">
        <f t="shared" si="6"/>
        <v>0</v>
      </c>
      <c r="BO31" s="86">
        <f t="shared" si="7"/>
        <v>0</v>
      </c>
      <c r="BP31" s="86">
        <f t="shared" si="27"/>
        <v>0</v>
      </c>
      <c r="BQ31" s="160" t="s">
        <v>6969</v>
      </c>
      <c r="BR31" s="86" t="s">
        <v>5720</v>
      </c>
      <c r="BS31" s="88" t="s">
        <v>5721</v>
      </c>
      <c r="BT31" s="86" t="s">
        <v>5722</v>
      </c>
      <c r="BU31" s="86"/>
      <c r="BV31" s="86" t="str">
        <f t="shared" si="28"/>
        <v>AM 125744</v>
      </c>
      <c r="BW31" s="105" t="str">
        <f t="shared" si="29"/>
        <v/>
      </c>
      <c r="BX31" s="86" t="str">
        <f t="shared" si="40"/>
        <v>97</v>
      </c>
      <c r="BY31" s="86" t="str">
        <f t="shared" si="41"/>
        <v>92</v>
      </c>
      <c r="BZ31" s="91">
        <f t="shared" si="42"/>
        <v>111.6</v>
      </c>
      <c r="CA31" s="91">
        <v>0</v>
      </c>
      <c r="CB31" s="96" t="s">
        <v>5719</v>
      </c>
      <c r="CC31" s="91">
        <f t="shared" si="30"/>
        <v>200</v>
      </c>
      <c r="CD31" s="91">
        <f t="shared" si="31"/>
        <v>0</v>
      </c>
      <c r="CE31" s="93">
        <f t="shared" si="43"/>
        <v>0</v>
      </c>
      <c r="CF31" s="93">
        <f t="shared" si="44"/>
        <v>0</v>
      </c>
      <c r="CG31" s="105"/>
      <c r="CH31" s="105"/>
      <c r="CI31" s="86"/>
      <c r="CJ31" s="188"/>
      <c r="CK31" s="181">
        <f t="shared" si="34"/>
        <v>111.6</v>
      </c>
      <c r="CL31" s="181">
        <f t="shared" si="35"/>
        <v>200</v>
      </c>
      <c r="CM31" s="86" t="s">
        <v>5723</v>
      </c>
      <c r="CN31" s="182" t="s">
        <v>7866</v>
      </c>
      <c r="CO31" s="183" t="s">
        <v>7867</v>
      </c>
      <c r="CP31" s="86" t="s">
        <v>5724</v>
      </c>
      <c r="CQ31" s="153" t="s">
        <v>7924</v>
      </c>
      <c r="CR31" s="187">
        <f t="shared" si="36"/>
        <v>4310000</v>
      </c>
      <c r="CS31" s="188">
        <v>1</v>
      </c>
      <c r="CT31" s="188">
        <f t="shared" si="9"/>
        <v>4310000</v>
      </c>
      <c r="CU31" s="93"/>
      <c r="CV31" s="94">
        <f t="shared" si="37"/>
        <v>111.6</v>
      </c>
      <c r="CW31" s="93">
        <f t="shared" si="38"/>
        <v>0</v>
      </c>
      <c r="CX31" s="86">
        <f t="shared" si="39"/>
        <v>0</v>
      </c>
      <c r="CY31" s="93">
        <f t="shared" si="10"/>
        <v>144298.79999999999</v>
      </c>
      <c r="CZ31" s="93">
        <v>0</v>
      </c>
      <c r="DA31" s="93">
        <v>0</v>
      </c>
      <c r="DB31" s="93">
        <f t="shared" si="11"/>
        <v>0</v>
      </c>
      <c r="DC31" s="93">
        <v>0</v>
      </c>
      <c r="DD31" s="91">
        <v>0</v>
      </c>
      <c r="DE31" s="93">
        <f t="shared" si="12"/>
        <v>0</v>
      </c>
      <c r="DF31" s="93">
        <f t="shared" si="13"/>
        <v>0</v>
      </c>
      <c r="DG31" s="93"/>
      <c r="DH31" s="93">
        <v>0</v>
      </c>
      <c r="DI31" s="93">
        <v>0</v>
      </c>
      <c r="DJ31" s="86">
        <f t="shared" si="14"/>
        <v>0</v>
      </c>
      <c r="DK31" s="91">
        <v>0</v>
      </c>
      <c r="DL31" s="93"/>
      <c r="DM31" s="93">
        <v>0</v>
      </c>
      <c r="DN31" s="93">
        <f t="shared" si="15"/>
        <v>4310000</v>
      </c>
      <c r="DO31" s="93">
        <f t="shared" si="16"/>
        <v>0</v>
      </c>
      <c r="DP31" s="92">
        <f t="shared" si="17"/>
        <v>144298.79999999999</v>
      </c>
      <c r="DQ31" s="97" t="str">
        <f t="shared" si="18"/>
        <v>8788604574</v>
      </c>
      <c r="DR31" s="98">
        <f t="shared" si="19"/>
        <v>0</v>
      </c>
      <c r="DS31" s="93" t="str">
        <f t="shared" si="20"/>
        <v>OK</v>
      </c>
      <c r="DT31" s="93"/>
      <c r="DU31" s="78" t="str">
        <f t="shared" si="21"/>
        <v>5010700210791079100001VT100001</v>
      </c>
      <c r="DV31" s="78">
        <f>INDEX('08_DMGiaDat'!$L:$L,MATCH(DU31,'08_DMGiaDat'!$R:$R,0))</f>
        <v>4310000</v>
      </c>
      <c r="DW31" s="78" t="str">
        <f t="shared" si="22"/>
        <v>501070021079100100000001</v>
      </c>
      <c r="DX31" s="78" t="str">
        <f>IFERROR(VLOOKUP(DW31,'08_DMGiaDat'!C18:C19,2,FALSE),"N")</f>
        <v>N</v>
      </c>
      <c r="DY31" s="78" t="str">
        <f t="shared" si="23"/>
        <v>5010700210791001VT100001</v>
      </c>
      <c r="DZ31" s="78" t="str">
        <f>IFERROR(VLOOKUP(DY31,'08_DMGiaDat'!C18:C19,2,FALSE),"N")</f>
        <v>N</v>
      </c>
      <c r="EA31" s="78" t="str">
        <f t="shared" si="24"/>
        <v>501070021079100100000001</v>
      </c>
      <c r="EB31" s="78" t="str">
        <f>IFERROR(VLOOKUP(EA31,'08_DMGiaDat'!C18:C19,2,FALSE),"N")</f>
        <v>N</v>
      </c>
      <c r="EC31" s="92">
        <f>IF(DV31&lt;&gt;"N",DV31,IF(DX31&lt;&gt;"N",DX31,IF(DZ31&lt;&gt;"N",DZ31*VLOOKUP(LEFT(CB31,3),'03_DMMucDich'!C2:C6,5,FALSE),IF(EB31&lt;&gt;"N",EB31*VLOOKUP(LEFT(CB31,3),'03_DMMucDich'!C2:C6,5,FALSE),"N/A"))))</f>
        <v>4310000</v>
      </c>
    </row>
    <row r="32" spans="1:133" s="34" customFormat="1" ht="16" x14ac:dyDescent="0.2">
      <c r="A32" s="85">
        <v>18</v>
      </c>
      <c r="B32" s="86"/>
      <c r="C32" s="87"/>
      <c r="D32" s="141" t="s">
        <v>5741</v>
      </c>
      <c r="E32" s="86"/>
      <c r="F32" s="88"/>
      <c r="G32" s="88" t="s">
        <v>5718</v>
      </c>
      <c r="H32" s="151">
        <v>2022</v>
      </c>
      <c r="I32" s="86"/>
      <c r="J32" s="86"/>
      <c r="K32" s="145" t="s">
        <v>6354</v>
      </c>
      <c r="L32" s="105"/>
      <c r="M32" s="86"/>
      <c r="N32" s="105"/>
      <c r="O32" s="105"/>
      <c r="P32" s="86"/>
      <c r="Q32" s="86"/>
      <c r="R32" s="153" t="str">
        <f t="shared" si="25"/>
        <v>Tổ 22</v>
      </c>
      <c r="S32" s="86"/>
      <c r="T32" s="86"/>
      <c r="U32" s="86"/>
      <c r="V32" s="86" t="str">
        <f t="shared" si="26"/>
        <v xml:space="preserve">, </v>
      </c>
      <c r="W32" s="86"/>
      <c r="X32" s="86"/>
      <c r="Y32" s="86"/>
      <c r="Z32" s="88"/>
      <c r="AA32" s="105"/>
      <c r="AB32" s="86"/>
      <c r="AC32" s="90"/>
      <c r="AD32" s="86"/>
      <c r="AE32" s="86"/>
      <c r="AF32" s="86"/>
      <c r="AG32" s="86"/>
      <c r="AH32" s="160" t="s">
        <v>6963</v>
      </c>
      <c r="AI32" s="153"/>
      <c r="AJ32" s="153"/>
      <c r="AK32" s="86"/>
      <c r="AL32" s="86"/>
      <c r="AM32" s="153" t="s">
        <v>7015</v>
      </c>
      <c r="AN32" s="153" t="s">
        <v>7045</v>
      </c>
      <c r="AO32" s="165">
        <v>42523</v>
      </c>
      <c r="AP32" s="153" t="s">
        <v>1271</v>
      </c>
      <c r="AQ32" s="153" t="s">
        <v>1826</v>
      </c>
      <c r="AR32" s="166">
        <v>100</v>
      </c>
      <c r="AS32" s="88" t="s">
        <v>5719</v>
      </c>
      <c r="AT32" s="92">
        <f t="shared" si="0"/>
        <v>0</v>
      </c>
      <c r="AU32" s="93">
        <v>0</v>
      </c>
      <c r="AV32" s="93">
        <v>0</v>
      </c>
      <c r="AW32" s="166">
        <v>200</v>
      </c>
      <c r="AX32" s="93">
        <v>0</v>
      </c>
      <c r="AY32" s="177"/>
      <c r="AZ32" s="177">
        <v>0</v>
      </c>
      <c r="BA32" s="178"/>
      <c r="BB32" s="105"/>
      <c r="BC32" s="105"/>
      <c r="BD32" s="93"/>
      <c r="BE32" s="93">
        <v>0</v>
      </c>
      <c r="BF32" s="91">
        <v>0</v>
      </c>
      <c r="BG32" s="94"/>
      <c r="BH32" s="95"/>
      <c r="BI32" s="93" t="str">
        <f t="shared" si="1"/>
        <v>Nguyễn Thị Ảnh</v>
      </c>
      <c r="BJ32" s="105">
        <f t="shared" si="2"/>
        <v>0</v>
      </c>
      <c r="BK32" s="88" t="str">
        <f t="shared" si="3"/>
        <v>8439926955</v>
      </c>
      <c r="BL32" s="86">
        <f t="shared" si="4"/>
        <v>0</v>
      </c>
      <c r="BM32" s="105">
        <f t="shared" si="5"/>
        <v>0</v>
      </c>
      <c r="BN32" s="86">
        <f t="shared" si="6"/>
        <v>0</v>
      </c>
      <c r="BO32" s="86">
        <f t="shared" si="7"/>
        <v>0</v>
      </c>
      <c r="BP32" s="86">
        <f t="shared" si="27"/>
        <v>0</v>
      </c>
      <c r="BQ32" s="160" t="s">
        <v>6963</v>
      </c>
      <c r="BR32" s="86" t="s">
        <v>5720</v>
      </c>
      <c r="BS32" s="88" t="s">
        <v>5721</v>
      </c>
      <c r="BT32" s="86" t="s">
        <v>5722</v>
      </c>
      <c r="BU32" s="86"/>
      <c r="BV32" s="86" t="str">
        <f t="shared" si="28"/>
        <v>CĐ 077140</v>
      </c>
      <c r="BW32" s="105" t="str">
        <f t="shared" si="29"/>
        <v/>
      </c>
      <c r="BX32" s="86" t="str">
        <f t="shared" si="40"/>
        <v>119</v>
      </c>
      <c r="BY32" s="86" t="str">
        <f t="shared" si="41"/>
        <v>148</v>
      </c>
      <c r="BZ32" s="91">
        <f t="shared" si="42"/>
        <v>100</v>
      </c>
      <c r="CA32" s="91">
        <v>0</v>
      </c>
      <c r="CB32" s="96" t="s">
        <v>5719</v>
      </c>
      <c r="CC32" s="91">
        <f t="shared" si="30"/>
        <v>200</v>
      </c>
      <c r="CD32" s="91">
        <f t="shared" si="31"/>
        <v>0</v>
      </c>
      <c r="CE32" s="93">
        <f t="shared" si="43"/>
        <v>0</v>
      </c>
      <c r="CF32" s="93">
        <f t="shared" si="44"/>
        <v>0</v>
      </c>
      <c r="CG32" s="105"/>
      <c r="CH32" s="105"/>
      <c r="CI32" s="86"/>
      <c r="CJ32" s="188"/>
      <c r="CK32" s="181">
        <f t="shared" si="34"/>
        <v>100</v>
      </c>
      <c r="CL32" s="181">
        <f t="shared" si="35"/>
        <v>200</v>
      </c>
      <c r="CM32" s="86" t="s">
        <v>5723</v>
      </c>
      <c r="CN32" s="182" t="s">
        <v>7859</v>
      </c>
      <c r="CO32" s="183" t="s">
        <v>7860</v>
      </c>
      <c r="CP32" s="86" t="s">
        <v>5724</v>
      </c>
      <c r="CQ32" s="153" t="s">
        <v>7926</v>
      </c>
      <c r="CR32" s="187">
        <f t="shared" si="36"/>
        <v>3900000</v>
      </c>
      <c r="CS32" s="188">
        <v>0.8</v>
      </c>
      <c r="CT32" s="188">
        <f t="shared" si="9"/>
        <v>3120000</v>
      </c>
      <c r="CU32" s="93"/>
      <c r="CV32" s="94">
        <f t="shared" si="37"/>
        <v>100</v>
      </c>
      <c r="CW32" s="93">
        <f t="shared" si="38"/>
        <v>0</v>
      </c>
      <c r="CX32" s="86">
        <f t="shared" si="39"/>
        <v>0</v>
      </c>
      <c r="CY32" s="93">
        <f t="shared" si="10"/>
        <v>93600</v>
      </c>
      <c r="CZ32" s="93">
        <v>0</v>
      </c>
      <c r="DA32" s="93">
        <v>0</v>
      </c>
      <c r="DB32" s="93">
        <f t="shared" si="11"/>
        <v>0</v>
      </c>
      <c r="DC32" s="93">
        <v>0</v>
      </c>
      <c r="DD32" s="91">
        <v>0</v>
      </c>
      <c r="DE32" s="93">
        <f t="shared" si="12"/>
        <v>0</v>
      </c>
      <c r="DF32" s="93">
        <f t="shared" si="13"/>
        <v>0</v>
      </c>
      <c r="DG32" s="93"/>
      <c r="DH32" s="93">
        <v>0</v>
      </c>
      <c r="DI32" s="93">
        <v>0</v>
      </c>
      <c r="DJ32" s="86">
        <f t="shared" si="14"/>
        <v>0</v>
      </c>
      <c r="DK32" s="91">
        <v>0</v>
      </c>
      <c r="DL32" s="93"/>
      <c r="DM32" s="93">
        <v>0</v>
      </c>
      <c r="DN32" s="93">
        <f t="shared" si="15"/>
        <v>3120000</v>
      </c>
      <c r="DO32" s="93">
        <f t="shared" si="16"/>
        <v>0</v>
      </c>
      <c r="DP32" s="92">
        <f t="shared" si="17"/>
        <v>93600</v>
      </c>
      <c r="DQ32" s="97" t="str">
        <f t="shared" si="18"/>
        <v>8439926955</v>
      </c>
      <c r="DR32" s="98">
        <f t="shared" si="19"/>
        <v>0</v>
      </c>
      <c r="DS32" s="93" t="str">
        <f t="shared" si="20"/>
        <v>OK</v>
      </c>
      <c r="DT32" s="93"/>
      <c r="DU32" s="78" t="str">
        <f t="shared" si="21"/>
        <v>5010700212541254101001VT200001</v>
      </c>
      <c r="DV32" s="78">
        <f>INDEX('08_DMGiaDat'!$L:$L,MATCH(DU32,'08_DMGiaDat'!$R:$R,0))</f>
        <v>3900000</v>
      </c>
      <c r="DW32" s="78" t="str">
        <f t="shared" si="22"/>
        <v>501070021254100100000001</v>
      </c>
      <c r="DX32" s="78" t="str">
        <f>IFERROR(VLOOKUP(DW32,'08_DMGiaDat'!C18:C19,2,FALSE),"N")</f>
        <v>N</v>
      </c>
      <c r="DY32" s="78" t="str">
        <f t="shared" si="23"/>
        <v>5010700212541001VT200001</v>
      </c>
      <c r="DZ32" s="78" t="str">
        <f>IFERROR(VLOOKUP(DY32,'08_DMGiaDat'!C18:C19,2,FALSE),"N")</f>
        <v>N</v>
      </c>
      <c r="EA32" s="78" t="str">
        <f t="shared" si="24"/>
        <v>501070021254100100000001</v>
      </c>
      <c r="EB32" s="78" t="str">
        <f>IFERROR(VLOOKUP(EA32,'08_DMGiaDat'!C18:C19,2,FALSE),"N")</f>
        <v>N</v>
      </c>
      <c r="EC32" s="92">
        <f>IF(DV32&lt;&gt;"N",DV32,IF(DX32&lt;&gt;"N",DX32,IF(DZ32&lt;&gt;"N",DZ32*VLOOKUP(LEFT(CB32,3),'03_DMMucDich'!C2:C6,5,FALSE),IF(EB32&lt;&gt;"N",EB32*VLOOKUP(LEFT(CB32,3),'03_DMMucDich'!C2:C6,5,FALSE),"N/A"))))</f>
        <v>3900000</v>
      </c>
    </row>
    <row r="33" spans="1:133" s="34" customFormat="1" ht="16" x14ac:dyDescent="0.2">
      <c r="A33" s="85">
        <v>19</v>
      </c>
      <c r="B33" s="86"/>
      <c r="C33" s="87"/>
      <c r="D33" s="141" t="s">
        <v>5742</v>
      </c>
      <c r="E33" s="86"/>
      <c r="F33" s="88"/>
      <c r="G33" s="88" t="s">
        <v>5718</v>
      </c>
      <c r="H33" s="151">
        <v>2023</v>
      </c>
      <c r="I33" s="86"/>
      <c r="J33" s="86"/>
      <c r="K33" s="145" t="s">
        <v>6355</v>
      </c>
      <c r="L33" s="105"/>
      <c r="M33" s="86"/>
      <c r="N33" s="105"/>
      <c r="O33" s="105"/>
      <c r="P33" s="86"/>
      <c r="Q33" s="86"/>
      <c r="R33" s="153" t="str">
        <f t="shared" si="25"/>
        <v>Tổ 47</v>
      </c>
      <c r="S33" s="86"/>
      <c r="T33" s="86"/>
      <c r="U33" s="86"/>
      <c r="V33" s="86" t="str">
        <f t="shared" si="26"/>
        <v xml:space="preserve">, </v>
      </c>
      <c r="W33" s="86"/>
      <c r="X33" s="86"/>
      <c r="Y33" s="86"/>
      <c r="Z33" s="88"/>
      <c r="AA33" s="105"/>
      <c r="AB33" s="86"/>
      <c r="AC33" s="90"/>
      <c r="AD33" s="86"/>
      <c r="AE33" s="86"/>
      <c r="AF33" s="86"/>
      <c r="AG33" s="86"/>
      <c r="AH33" s="160" t="s">
        <v>6970</v>
      </c>
      <c r="AI33" s="153"/>
      <c r="AJ33" s="153"/>
      <c r="AK33" s="86"/>
      <c r="AL33" s="86"/>
      <c r="AM33" s="153" t="s">
        <v>7015</v>
      </c>
      <c r="AN33" s="153" t="s">
        <v>7046</v>
      </c>
      <c r="AO33" s="165">
        <v>45040</v>
      </c>
      <c r="AP33" s="153" t="s">
        <v>7047</v>
      </c>
      <c r="AQ33" s="153" t="s">
        <v>2131</v>
      </c>
      <c r="AR33" s="166">
        <v>160</v>
      </c>
      <c r="AS33" s="88" t="s">
        <v>5719</v>
      </c>
      <c r="AT33" s="92">
        <f t="shared" si="0"/>
        <v>0</v>
      </c>
      <c r="AU33" s="93">
        <v>0</v>
      </c>
      <c r="AV33" s="93">
        <v>0</v>
      </c>
      <c r="AW33" s="166">
        <v>200</v>
      </c>
      <c r="AX33" s="93">
        <v>0</v>
      </c>
      <c r="AY33" s="177"/>
      <c r="AZ33" s="177">
        <v>0</v>
      </c>
      <c r="BA33" s="178"/>
      <c r="BB33" s="105"/>
      <c r="BC33" s="105"/>
      <c r="BD33" s="93"/>
      <c r="BE33" s="93">
        <v>0</v>
      </c>
      <c r="BF33" s="91">
        <v>0</v>
      </c>
      <c r="BG33" s="94"/>
      <c r="BH33" s="95"/>
      <c r="BI33" s="93" t="str">
        <f t="shared" si="1"/>
        <v>Phan Thị Chanh</v>
      </c>
      <c r="BJ33" s="105">
        <f t="shared" si="2"/>
        <v>0</v>
      </c>
      <c r="BK33" s="88" t="str">
        <f t="shared" si="3"/>
        <v>8171632941</v>
      </c>
      <c r="BL33" s="86">
        <f t="shared" si="4"/>
        <v>0</v>
      </c>
      <c r="BM33" s="105">
        <f t="shared" si="5"/>
        <v>0</v>
      </c>
      <c r="BN33" s="86">
        <f t="shared" si="6"/>
        <v>0</v>
      </c>
      <c r="BO33" s="86">
        <f t="shared" si="7"/>
        <v>0</v>
      </c>
      <c r="BP33" s="86">
        <f t="shared" si="27"/>
        <v>0</v>
      </c>
      <c r="BQ33" s="160" t="s">
        <v>6970</v>
      </c>
      <c r="BR33" s="86" t="s">
        <v>5720</v>
      </c>
      <c r="BS33" s="88" t="s">
        <v>5721</v>
      </c>
      <c r="BT33" s="86" t="s">
        <v>5722</v>
      </c>
      <c r="BU33" s="86"/>
      <c r="BV33" s="86" t="str">
        <f t="shared" si="28"/>
        <v>DI 405500</v>
      </c>
      <c r="BW33" s="105" t="str">
        <f t="shared" si="29"/>
        <v/>
      </c>
      <c r="BX33" s="86" t="str">
        <f t="shared" si="40"/>
        <v>492</v>
      </c>
      <c r="BY33" s="86" t="str">
        <f t="shared" si="41"/>
        <v>245</v>
      </c>
      <c r="BZ33" s="91">
        <f t="shared" si="42"/>
        <v>160</v>
      </c>
      <c r="CA33" s="91">
        <v>0</v>
      </c>
      <c r="CB33" s="96" t="s">
        <v>5719</v>
      </c>
      <c r="CC33" s="91">
        <f t="shared" si="30"/>
        <v>200</v>
      </c>
      <c r="CD33" s="91">
        <f t="shared" si="31"/>
        <v>0</v>
      </c>
      <c r="CE33" s="93">
        <f t="shared" si="43"/>
        <v>0</v>
      </c>
      <c r="CF33" s="93">
        <f t="shared" si="44"/>
        <v>0</v>
      </c>
      <c r="CG33" s="105"/>
      <c r="CH33" s="105"/>
      <c r="CI33" s="86"/>
      <c r="CJ33" s="188"/>
      <c r="CK33" s="181">
        <f t="shared" si="34"/>
        <v>160</v>
      </c>
      <c r="CL33" s="181">
        <f t="shared" si="35"/>
        <v>200</v>
      </c>
      <c r="CM33" s="86" t="s">
        <v>5723</v>
      </c>
      <c r="CN33" s="182" t="s">
        <v>7859</v>
      </c>
      <c r="CO33" s="183" t="s">
        <v>7863</v>
      </c>
      <c r="CP33" s="86" t="s">
        <v>5724</v>
      </c>
      <c r="CQ33" s="153" t="s">
        <v>7925</v>
      </c>
      <c r="CR33" s="187">
        <f t="shared" si="36"/>
        <v>2170000</v>
      </c>
      <c r="CS33" s="188">
        <v>0.8</v>
      </c>
      <c r="CT33" s="188">
        <f t="shared" si="9"/>
        <v>1736000</v>
      </c>
      <c r="CU33" s="93"/>
      <c r="CV33" s="94">
        <f t="shared" si="37"/>
        <v>160</v>
      </c>
      <c r="CW33" s="93">
        <f t="shared" si="38"/>
        <v>0</v>
      </c>
      <c r="CX33" s="86">
        <f t="shared" si="39"/>
        <v>0</v>
      </c>
      <c r="CY33" s="93">
        <f t="shared" si="10"/>
        <v>83328</v>
      </c>
      <c r="CZ33" s="93">
        <v>0</v>
      </c>
      <c r="DA33" s="93">
        <v>0</v>
      </c>
      <c r="DB33" s="93">
        <f t="shared" si="11"/>
        <v>0</v>
      </c>
      <c r="DC33" s="93">
        <v>0</v>
      </c>
      <c r="DD33" s="91">
        <v>0</v>
      </c>
      <c r="DE33" s="93">
        <f t="shared" si="12"/>
        <v>0</v>
      </c>
      <c r="DF33" s="93">
        <f t="shared" si="13"/>
        <v>0</v>
      </c>
      <c r="DG33" s="93"/>
      <c r="DH33" s="93">
        <v>0</v>
      </c>
      <c r="DI33" s="93">
        <v>0</v>
      </c>
      <c r="DJ33" s="86">
        <f t="shared" si="14"/>
        <v>0</v>
      </c>
      <c r="DK33" s="91">
        <v>0</v>
      </c>
      <c r="DL33" s="93"/>
      <c r="DM33" s="93">
        <v>0</v>
      </c>
      <c r="DN33" s="93">
        <f t="shared" si="15"/>
        <v>1736000</v>
      </c>
      <c r="DO33" s="93">
        <f t="shared" si="16"/>
        <v>0</v>
      </c>
      <c r="DP33" s="92">
        <f t="shared" si="17"/>
        <v>83328</v>
      </c>
      <c r="DQ33" s="97" t="str">
        <f t="shared" si="18"/>
        <v>8171632941</v>
      </c>
      <c r="DR33" s="98">
        <f t="shared" si="19"/>
        <v>0</v>
      </c>
      <c r="DS33" s="93" t="str">
        <f t="shared" si="20"/>
        <v>OK</v>
      </c>
      <c r="DT33" s="93"/>
      <c r="DU33" s="78" t="str">
        <f t="shared" si="21"/>
        <v>5010700212541254102001VT400001</v>
      </c>
      <c r="DV33" s="78">
        <f>INDEX('08_DMGiaDat'!$L:$L,MATCH(DU33,'08_DMGiaDat'!$R:$R,0))</f>
        <v>2170000</v>
      </c>
      <c r="DW33" s="78" t="str">
        <f t="shared" si="22"/>
        <v>501070021254100100000001</v>
      </c>
      <c r="DX33" s="78" t="str">
        <f>IFERROR(VLOOKUP(DW33,'08_DMGiaDat'!C18:C19,2,FALSE),"N")</f>
        <v>N</v>
      </c>
      <c r="DY33" s="78" t="str">
        <f t="shared" si="23"/>
        <v>5010700212541001VT400001</v>
      </c>
      <c r="DZ33" s="78" t="str">
        <f>IFERROR(VLOOKUP(DY33,'08_DMGiaDat'!C18:C19,2,FALSE),"N")</f>
        <v>N</v>
      </c>
      <c r="EA33" s="78" t="str">
        <f t="shared" si="24"/>
        <v>501070021254100100000001</v>
      </c>
      <c r="EB33" s="78" t="str">
        <f>IFERROR(VLOOKUP(EA33,'08_DMGiaDat'!C18:C19,2,FALSE),"N")</f>
        <v>N</v>
      </c>
      <c r="EC33" s="92">
        <f>IF(DV33&lt;&gt;"N",DV33,IF(DX33&lt;&gt;"N",DX33,IF(DZ33&lt;&gt;"N",DZ33*VLOOKUP(LEFT(CB33,3),'03_DMMucDich'!C2:C6,5,FALSE),IF(EB33&lt;&gt;"N",EB33*VLOOKUP(LEFT(CB33,3),'03_DMMucDich'!C2:C6,5,FALSE),"N/A"))))</f>
        <v>2170000</v>
      </c>
    </row>
    <row r="34" spans="1:133" s="34" customFormat="1" ht="16" x14ac:dyDescent="0.2">
      <c r="A34" s="85">
        <v>20</v>
      </c>
      <c r="B34" s="86"/>
      <c r="C34" s="87"/>
      <c r="D34" s="141" t="s">
        <v>5742</v>
      </c>
      <c r="E34" s="86"/>
      <c r="F34" s="88"/>
      <c r="G34" s="88" t="s">
        <v>5718</v>
      </c>
      <c r="H34" s="151">
        <v>2023</v>
      </c>
      <c r="I34" s="86"/>
      <c r="J34" s="86"/>
      <c r="K34" s="145" t="s">
        <v>6355</v>
      </c>
      <c r="L34" s="105"/>
      <c r="M34" s="86"/>
      <c r="N34" s="105"/>
      <c r="O34" s="105"/>
      <c r="P34" s="86"/>
      <c r="Q34" s="86"/>
      <c r="R34" s="153" t="str">
        <f t="shared" si="25"/>
        <v>Tổ 47</v>
      </c>
      <c r="S34" s="86"/>
      <c r="T34" s="86"/>
      <c r="U34" s="86"/>
      <c r="V34" s="86" t="str">
        <f t="shared" si="26"/>
        <v xml:space="preserve">, </v>
      </c>
      <c r="W34" s="86"/>
      <c r="X34" s="86"/>
      <c r="Y34" s="86"/>
      <c r="Z34" s="88"/>
      <c r="AA34" s="105"/>
      <c r="AB34" s="86"/>
      <c r="AC34" s="90"/>
      <c r="AD34" s="86"/>
      <c r="AE34" s="86"/>
      <c r="AF34" s="86"/>
      <c r="AG34" s="86"/>
      <c r="AH34" s="160" t="s">
        <v>6970</v>
      </c>
      <c r="AI34" s="153"/>
      <c r="AJ34" s="153"/>
      <c r="AK34" s="86"/>
      <c r="AL34" s="86"/>
      <c r="AM34" s="153" t="s">
        <v>7015</v>
      </c>
      <c r="AN34" s="153" t="s">
        <v>7048</v>
      </c>
      <c r="AO34" s="165">
        <v>45040</v>
      </c>
      <c r="AP34" s="153" t="s">
        <v>7049</v>
      </c>
      <c r="AQ34" s="153" t="s">
        <v>2131</v>
      </c>
      <c r="AR34" s="166">
        <v>80</v>
      </c>
      <c r="AS34" s="88" t="s">
        <v>5719</v>
      </c>
      <c r="AT34" s="92">
        <f t="shared" si="0"/>
        <v>0</v>
      </c>
      <c r="AU34" s="93">
        <v>0</v>
      </c>
      <c r="AV34" s="93">
        <v>0</v>
      </c>
      <c r="AW34" s="166">
        <v>200</v>
      </c>
      <c r="AX34" s="93">
        <v>0</v>
      </c>
      <c r="AY34" s="177"/>
      <c r="AZ34" s="177">
        <v>0</v>
      </c>
      <c r="BA34" s="178"/>
      <c r="BB34" s="105"/>
      <c r="BC34" s="105"/>
      <c r="BD34" s="93"/>
      <c r="BE34" s="93">
        <v>0</v>
      </c>
      <c r="BF34" s="91">
        <v>0</v>
      </c>
      <c r="BG34" s="94"/>
      <c r="BH34" s="95"/>
      <c r="BI34" s="93" t="str">
        <f t="shared" si="1"/>
        <v>Phan Thị Chanh</v>
      </c>
      <c r="BJ34" s="105">
        <f t="shared" si="2"/>
        <v>0</v>
      </c>
      <c r="BK34" s="88" t="str">
        <f t="shared" si="3"/>
        <v>8171632941</v>
      </c>
      <c r="BL34" s="86">
        <f t="shared" si="4"/>
        <v>0</v>
      </c>
      <c r="BM34" s="105">
        <f t="shared" si="5"/>
        <v>0</v>
      </c>
      <c r="BN34" s="86">
        <f t="shared" si="6"/>
        <v>0</v>
      </c>
      <c r="BO34" s="86">
        <f t="shared" si="7"/>
        <v>0</v>
      </c>
      <c r="BP34" s="86">
        <f t="shared" si="27"/>
        <v>0</v>
      </c>
      <c r="BQ34" s="160" t="s">
        <v>6970</v>
      </c>
      <c r="BR34" s="86" t="s">
        <v>5720</v>
      </c>
      <c r="BS34" s="88" t="s">
        <v>5721</v>
      </c>
      <c r="BT34" s="86" t="s">
        <v>5722</v>
      </c>
      <c r="BU34" s="86"/>
      <c r="BV34" s="86" t="str">
        <f t="shared" si="28"/>
        <v>DI 405498</v>
      </c>
      <c r="BW34" s="105" t="str">
        <f t="shared" si="29"/>
        <v/>
      </c>
      <c r="BX34" s="86" t="str">
        <f t="shared" si="40"/>
        <v>490</v>
      </c>
      <c r="BY34" s="86" t="str">
        <f t="shared" si="41"/>
        <v>245</v>
      </c>
      <c r="BZ34" s="91">
        <f t="shared" si="42"/>
        <v>80</v>
      </c>
      <c r="CA34" s="91">
        <v>0</v>
      </c>
      <c r="CB34" s="96" t="s">
        <v>5719</v>
      </c>
      <c r="CC34" s="91">
        <f t="shared" si="30"/>
        <v>200</v>
      </c>
      <c r="CD34" s="91">
        <f t="shared" si="31"/>
        <v>0</v>
      </c>
      <c r="CE34" s="93">
        <f t="shared" si="43"/>
        <v>0</v>
      </c>
      <c r="CF34" s="93">
        <f t="shared" si="44"/>
        <v>0</v>
      </c>
      <c r="CG34" s="105"/>
      <c r="CH34" s="105"/>
      <c r="CI34" s="86"/>
      <c r="CJ34" s="188"/>
      <c r="CK34" s="181">
        <f t="shared" si="34"/>
        <v>80</v>
      </c>
      <c r="CL34" s="181">
        <f t="shared" si="35"/>
        <v>200</v>
      </c>
      <c r="CM34" s="86" t="s">
        <v>5723</v>
      </c>
      <c r="CN34" s="182" t="s">
        <v>7859</v>
      </c>
      <c r="CO34" s="183" t="s">
        <v>7863</v>
      </c>
      <c r="CP34" s="86" t="s">
        <v>5724</v>
      </c>
      <c r="CQ34" s="153" t="s">
        <v>7925</v>
      </c>
      <c r="CR34" s="187">
        <f t="shared" si="36"/>
        <v>2170000</v>
      </c>
      <c r="CS34" s="188">
        <v>0.8</v>
      </c>
      <c r="CT34" s="188">
        <f t="shared" si="9"/>
        <v>1736000</v>
      </c>
      <c r="CU34" s="93"/>
      <c r="CV34" s="94">
        <f t="shared" si="37"/>
        <v>80</v>
      </c>
      <c r="CW34" s="93">
        <f t="shared" si="38"/>
        <v>0</v>
      </c>
      <c r="CX34" s="86">
        <f t="shared" si="39"/>
        <v>0</v>
      </c>
      <c r="CY34" s="93">
        <f t="shared" si="10"/>
        <v>41664</v>
      </c>
      <c r="CZ34" s="93">
        <v>0</v>
      </c>
      <c r="DA34" s="93">
        <v>0</v>
      </c>
      <c r="DB34" s="93">
        <f t="shared" si="11"/>
        <v>0</v>
      </c>
      <c r="DC34" s="93">
        <v>0</v>
      </c>
      <c r="DD34" s="91">
        <v>0</v>
      </c>
      <c r="DE34" s="93">
        <f t="shared" si="12"/>
        <v>0</v>
      </c>
      <c r="DF34" s="93">
        <f t="shared" si="13"/>
        <v>0</v>
      </c>
      <c r="DG34" s="93"/>
      <c r="DH34" s="93">
        <v>0</v>
      </c>
      <c r="DI34" s="93">
        <v>0</v>
      </c>
      <c r="DJ34" s="86">
        <f t="shared" si="14"/>
        <v>0</v>
      </c>
      <c r="DK34" s="91">
        <v>0</v>
      </c>
      <c r="DL34" s="93"/>
      <c r="DM34" s="93">
        <v>0</v>
      </c>
      <c r="DN34" s="93">
        <f t="shared" si="15"/>
        <v>1736000</v>
      </c>
      <c r="DO34" s="93">
        <f t="shared" si="16"/>
        <v>0</v>
      </c>
      <c r="DP34" s="92">
        <f t="shared" si="17"/>
        <v>41664</v>
      </c>
      <c r="DQ34" s="97" t="str">
        <f t="shared" si="18"/>
        <v>8171632941</v>
      </c>
      <c r="DR34" s="98">
        <f t="shared" si="19"/>
        <v>0</v>
      </c>
      <c r="DS34" s="93" t="str">
        <f t="shared" si="20"/>
        <v>OK</v>
      </c>
      <c r="DT34" s="93"/>
      <c r="DU34" s="78" t="str">
        <f t="shared" si="21"/>
        <v>5010700212541254102001VT400001</v>
      </c>
      <c r="DV34" s="78">
        <f>INDEX('08_DMGiaDat'!$L:$L,MATCH(DU34,'08_DMGiaDat'!$R:$R,0))</f>
        <v>2170000</v>
      </c>
      <c r="DW34" s="78" t="str">
        <f t="shared" si="22"/>
        <v>501070021254100100000001</v>
      </c>
      <c r="DX34" s="78" t="str">
        <f>IFERROR(VLOOKUP(DW34,'08_DMGiaDat'!C18:C19,2,FALSE),"N")</f>
        <v>N</v>
      </c>
      <c r="DY34" s="78" t="str">
        <f t="shared" si="23"/>
        <v>5010700212541001VT400001</v>
      </c>
      <c r="DZ34" s="78" t="str">
        <f>IFERROR(VLOOKUP(DY34,'08_DMGiaDat'!C18:C19,2,FALSE),"N")</f>
        <v>N</v>
      </c>
      <c r="EA34" s="78" t="str">
        <f t="shared" si="24"/>
        <v>501070021254100100000001</v>
      </c>
      <c r="EB34" s="78" t="str">
        <f>IFERROR(VLOOKUP(EA34,'08_DMGiaDat'!C18:C19,2,FALSE),"N")</f>
        <v>N</v>
      </c>
      <c r="EC34" s="92">
        <f>IF(DV34&lt;&gt;"N",DV34,IF(DX34&lt;&gt;"N",DX34,IF(DZ34&lt;&gt;"N",DZ34*VLOOKUP(LEFT(CB34,3),'03_DMMucDich'!C2:C6,5,FALSE),IF(EB34&lt;&gt;"N",EB34*VLOOKUP(LEFT(CB34,3),'03_DMMucDich'!C2:C6,5,FALSE),"N/A"))))</f>
        <v>2170000</v>
      </c>
    </row>
    <row r="35" spans="1:133" s="34" customFormat="1" ht="16" x14ac:dyDescent="0.2">
      <c r="A35" s="85">
        <v>21</v>
      </c>
      <c r="B35" s="86"/>
      <c r="C35" s="87"/>
      <c r="D35" s="141" t="s">
        <v>5742</v>
      </c>
      <c r="E35" s="86"/>
      <c r="F35" s="88"/>
      <c r="G35" s="88" t="s">
        <v>5718</v>
      </c>
      <c r="H35" s="151">
        <v>2023</v>
      </c>
      <c r="I35" s="86"/>
      <c r="J35" s="86"/>
      <c r="K35" s="145" t="s">
        <v>6355</v>
      </c>
      <c r="L35" s="105"/>
      <c r="M35" s="86"/>
      <c r="N35" s="105"/>
      <c r="O35" s="105"/>
      <c r="P35" s="86"/>
      <c r="Q35" s="86"/>
      <c r="R35" s="153" t="str">
        <f t="shared" si="25"/>
        <v>Tổ 47</v>
      </c>
      <c r="S35" s="86"/>
      <c r="T35" s="86"/>
      <c r="U35" s="86"/>
      <c r="V35" s="86" t="str">
        <f t="shared" si="26"/>
        <v xml:space="preserve">, </v>
      </c>
      <c r="W35" s="86"/>
      <c r="X35" s="86"/>
      <c r="Y35" s="86"/>
      <c r="Z35" s="88"/>
      <c r="AA35" s="105"/>
      <c r="AB35" s="86"/>
      <c r="AC35" s="90"/>
      <c r="AD35" s="86"/>
      <c r="AE35" s="86"/>
      <c r="AF35" s="86"/>
      <c r="AG35" s="86"/>
      <c r="AH35" s="160" t="s">
        <v>6970</v>
      </c>
      <c r="AI35" s="153"/>
      <c r="AJ35" s="153"/>
      <c r="AK35" s="86"/>
      <c r="AL35" s="86"/>
      <c r="AM35" s="153" t="s">
        <v>7015</v>
      </c>
      <c r="AN35" s="153" t="s">
        <v>7050</v>
      </c>
      <c r="AO35" s="165">
        <v>45040</v>
      </c>
      <c r="AP35" s="153" t="s">
        <v>7051</v>
      </c>
      <c r="AQ35" s="153" t="s">
        <v>2131</v>
      </c>
      <c r="AR35" s="166">
        <v>80</v>
      </c>
      <c r="AS35" s="88" t="s">
        <v>5719</v>
      </c>
      <c r="AT35" s="92">
        <f t="shared" si="0"/>
        <v>0</v>
      </c>
      <c r="AU35" s="93">
        <v>0</v>
      </c>
      <c r="AV35" s="93">
        <v>0</v>
      </c>
      <c r="AW35" s="166">
        <v>200</v>
      </c>
      <c r="AX35" s="93">
        <v>0</v>
      </c>
      <c r="AY35" s="177"/>
      <c r="AZ35" s="177">
        <v>0</v>
      </c>
      <c r="BA35" s="178"/>
      <c r="BB35" s="105"/>
      <c r="BC35" s="105"/>
      <c r="BD35" s="93"/>
      <c r="BE35" s="93">
        <v>0</v>
      </c>
      <c r="BF35" s="91">
        <v>0</v>
      </c>
      <c r="BG35" s="94"/>
      <c r="BH35" s="95"/>
      <c r="BI35" s="93" t="str">
        <f t="shared" si="1"/>
        <v>Phan Thị Chanh</v>
      </c>
      <c r="BJ35" s="105">
        <f t="shared" si="2"/>
        <v>0</v>
      </c>
      <c r="BK35" s="88" t="str">
        <f t="shared" si="3"/>
        <v>8171632941</v>
      </c>
      <c r="BL35" s="86">
        <f t="shared" si="4"/>
        <v>0</v>
      </c>
      <c r="BM35" s="105">
        <f t="shared" si="5"/>
        <v>0</v>
      </c>
      <c r="BN35" s="86">
        <f t="shared" si="6"/>
        <v>0</v>
      </c>
      <c r="BO35" s="86">
        <f t="shared" si="7"/>
        <v>0</v>
      </c>
      <c r="BP35" s="86">
        <f t="shared" si="27"/>
        <v>0</v>
      </c>
      <c r="BQ35" s="160" t="s">
        <v>6970</v>
      </c>
      <c r="BR35" s="86" t="s">
        <v>5720</v>
      </c>
      <c r="BS35" s="88" t="s">
        <v>5721</v>
      </c>
      <c r="BT35" s="86" t="s">
        <v>5722</v>
      </c>
      <c r="BU35" s="86"/>
      <c r="BV35" s="86" t="str">
        <f t="shared" si="28"/>
        <v>DI 405497</v>
      </c>
      <c r="BW35" s="105" t="str">
        <f t="shared" si="29"/>
        <v/>
      </c>
      <c r="BX35" s="86" t="str">
        <f t="shared" si="40"/>
        <v>489</v>
      </c>
      <c r="BY35" s="86" t="str">
        <f t="shared" si="41"/>
        <v>245</v>
      </c>
      <c r="BZ35" s="91">
        <f t="shared" si="42"/>
        <v>80</v>
      </c>
      <c r="CA35" s="91">
        <v>0</v>
      </c>
      <c r="CB35" s="96" t="s">
        <v>5719</v>
      </c>
      <c r="CC35" s="91">
        <f t="shared" si="30"/>
        <v>200</v>
      </c>
      <c r="CD35" s="91">
        <f t="shared" si="31"/>
        <v>0</v>
      </c>
      <c r="CE35" s="93">
        <f t="shared" si="43"/>
        <v>0</v>
      </c>
      <c r="CF35" s="93">
        <f t="shared" si="44"/>
        <v>0</v>
      </c>
      <c r="CG35" s="105"/>
      <c r="CH35" s="105"/>
      <c r="CI35" s="86"/>
      <c r="CJ35" s="188"/>
      <c r="CK35" s="181">
        <f t="shared" si="34"/>
        <v>80</v>
      </c>
      <c r="CL35" s="181">
        <f t="shared" si="35"/>
        <v>200</v>
      </c>
      <c r="CM35" s="86" t="s">
        <v>5723</v>
      </c>
      <c r="CN35" s="182" t="s">
        <v>7859</v>
      </c>
      <c r="CO35" s="183" t="s">
        <v>7863</v>
      </c>
      <c r="CP35" s="86" t="s">
        <v>5724</v>
      </c>
      <c r="CQ35" s="153" t="s">
        <v>7925</v>
      </c>
      <c r="CR35" s="187">
        <f t="shared" si="36"/>
        <v>2170000</v>
      </c>
      <c r="CS35" s="188">
        <v>0.8</v>
      </c>
      <c r="CT35" s="188">
        <f t="shared" si="9"/>
        <v>1736000</v>
      </c>
      <c r="CU35" s="93"/>
      <c r="CV35" s="94">
        <f t="shared" si="37"/>
        <v>80</v>
      </c>
      <c r="CW35" s="93">
        <f t="shared" si="38"/>
        <v>0</v>
      </c>
      <c r="CX35" s="86">
        <f t="shared" si="39"/>
        <v>0</v>
      </c>
      <c r="CY35" s="93">
        <f t="shared" si="10"/>
        <v>41664</v>
      </c>
      <c r="CZ35" s="93">
        <v>0</v>
      </c>
      <c r="DA35" s="93">
        <v>0</v>
      </c>
      <c r="DB35" s="93">
        <f t="shared" si="11"/>
        <v>0</v>
      </c>
      <c r="DC35" s="93">
        <v>0</v>
      </c>
      <c r="DD35" s="91">
        <v>0</v>
      </c>
      <c r="DE35" s="93">
        <f t="shared" si="12"/>
        <v>0</v>
      </c>
      <c r="DF35" s="93">
        <f t="shared" si="13"/>
        <v>0</v>
      </c>
      <c r="DG35" s="93"/>
      <c r="DH35" s="93">
        <v>0</v>
      </c>
      <c r="DI35" s="93">
        <v>0</v>
      </c>
      <c r="DJ35" s="86">
        <f t="shared" si="14"/>
        <v>0</v>
      </c>
      <c r="DK35" s="91">
        <v>0</v>
      </c>
      <c r="DL35" s="93"/>
      <c r="DM35" s="93">
        <v>0</v>
      </c>
      <c r="DN35" s="93">
        <f t="shared" si="15"/>
        <v>1736000</v>
      </c>
      <c r="DO35" s="93">
        <f t="shared" si="16"/>
        <v>0</v>
      </c>
      <c r="DP35" s="92">
        <f t="shared" si="17"/>
        <v>41664</v>
      </c>
      <c r="DQ35" s="97" t="str">
        <f t="shared" si="18"/>
        <v>8171632941</v>
      </c>
      <c r="DR35" s="98">
        <f t="shared" si="19"/>
        <v>0</v>
      </c>
      <c r="DS35" s="93" t="str">
        <f t="shared" si="20"/>
        <v>OK</v>
      </c>
      <c r="DT35" s="93"/>
      <c r="DU35" s="78" t="str">
        <f t="shared" si="21"/>
        <v>5010700212541254102001VT400001</v>
      </c>
      <c r="DV35" s="78">
        <f>INDEX('08_DMGiaDat'!$L:$L,MATCH(DU35,'08_DMGiaDat'!$R:$R,0))</f>
        <v>2170000</v>
      </c>
      <c r="DW35" s="78" t="str">
        <f t="shared" si="22"/>
        <v>501070021254100100000001</v>
      </c>
      <c r="DX35" s="78" t="str">
        <f>IFERROR(VLOOKUP(DW35,'08_DMGiaDat'!C18:C19,2,FALSE),"N")</f>
        <v>N</v>
      </c>
      <c r="DY35" s="78" t="str">
        <f t="shared" si="23"/>
        <v>5010700212541001VT400001</v>
      </c>
      <c r="DZ35" s="78" t="str">
        <f>IFERROR(VLOOKUP(DY35,'08_DMGiaDat'!C18:C19,2,FALSE),"N")</f>
        <v>N</v>
      </c>
      <c r="EA35" s="78" t="str">
        <f t="shared" si="24"/>
        <v>501070021254100100000001</v>
      </c>
      <c r="EB35" s="78" t="str">
        <f>IFERROR(VLOOKUP(EA35,'08_DMGiaDat'!C18:C19,2,FALSE),"N")</f>
        <v>N</v>
      </c>
      <c r="EC35" s="92">
        <f>IF(DV35&lt;&gt;"N",DV35,IF(DX35&lt;&gt;"N",DX35,IF(DZ35&lt;&gt;"N",DZ35*VLOOKUP(LEFT(CB35,3),'03_DMMucDich'!C2:C6,5,FALSE),IF(EB35&lt;&gt;"N",EB35*VLOOKUP(LEFT(CB35,3),'03_DMMucDich'!C2:C6,5,FALSE),"N/A"))))</f>
        <v>2170000</v>
      </c>
    </row>
    <row r="36" spans="1:133" s="34" customFormat="1" ht="16" x14ac:dyDescent="0.2">
      <c r="A36" s="85">
        <v>22</v>
      </c>
      <c r="B36" s="86"/>
      <c r="C36" s="87"/>
      <c r="D36" s="141" t="s">
        <v>5743</v>
      </c>
      <c r="E36" s="86"/>
      <c r="F36" s="88"/>
      <c r="G36" s="88" t="s">
        <v>5718</v>
      </c>
      <c r="H36" s="151">
        <v>2023</v>
      </c>
      <c r="I36" s="86"/>
      <c r="J36" s="86"/>
      <c r="K36" s="145" t="s">
        <v>6356</v>
      </c>
      <c r="L36" s="105"/>
      <c r="M36" s="86"/>
      <c r="N36" s="105"/>
      <c r="O36" s="105"/>
      <c r="P36" s="86"/>
      <c r="Q36" s="86"/>
      <c r="R36" s="153" t="str">
        <f t="shared" si="25"/>
        <v>Tổ 66</v>
      </c>
      <c r="S36" s="86"/>
      <c r="T36" s="86"/>
      <c r="U36" s="86"/>
      <c r="V36" s="86" t="str">
        <f t="shared" si="26"/>
        <v xml:space="preserve">, </v>
      </c>
      <c r="W36" s="86"/>
      <c r="X36" s="86"/>
      <c r="Y36" s="86"/>
      <c r="Z36" s="88"/>
      <c r="AA36" s="105"/>
      <c r="AB36" s="86"/>
      <c r="AC36" s="90"/>
      <c r="AD36" s="86"/>
      <c r="AE36" s="86"/>
      <c r="AF36" s="86"/>
      <c r="AG36" s="86"/>
      <c r="AH36" s="160" t="s">
        <v>6960</v>
      </c>
      <c r="AI36" s="153"/>
      <c r="AJ36" s="153"/>
      <c r="AK36" s="86"/>
      <c r="AL36" s="86"/>
      <c r="AM36" s="153" t="s">
        <v>7015</v>
      </c>
      <c r="AN36" s="153" t="s">
        <v>7052</v>
      </c>
      <c r="AO36" s="165">
        <v>45107</v>
      </c>
      <c r="AP36" s="153" t="s">
        <v>2239</v>
      </c>
      <c r="AQ36" s="153" t="s">
        <v>7053</v>
      </c>
      <c r="AR36" s="166">
        <v>105</v>
      </c>
      <c r="AS36" s="88" t="s">
        <v>5719</v>
      </c>
      <c r="AT36" s="92">
        <f t="shared" si="0"/>
        <v>0</v>
      </c>
      <c r="AU36" s="93">
        <v>0</v>
      </c>
      <c r="AV36" s="93">
        <v>0</v>
      </c>
      <c r="AW36" s="166">
        <v>200</v>
      </c>
      <c r="AX36" s="93">
        <v>0</v>
      </c>
      <c r="AY36" s="177"/>
      <c r="AZ36" s="177">
        <v>0</v>
      </c>
      <c r="BA36" s="178"/>
      <c r="BB36" s="105"/>
      <c r="BC36" s="105"/>
      <c r="BD36" s="93"/>
      <c r="BE36" s="93">
        <v>0</v>
      </c>
      <c r="BF36" s="91">
        <v>0</v>
      </c>
      <c r="BG36" s="94"/>
      <c r="BH36" s="95"/>
      <c r="BI36" s="93" t="str">
        <f t="shared" si="1"/>
        <v>Võ Doãn Đồng</v>
      </c>
      <c r="BJ36" s="105">
        <f t="shared" si="2"/>
        <v>0</v>
      </c>
      <c r="BK36" s="88" t="str">
        <f t="shared" si="3"/>
        <v>8502791399</v>
      </c>
      <c r="BL36" s="86">
        <f t="shared" si="4"/>
        <v>0</v>
      </c>
      <c r="BM36" s="105">
        <f t="shared" si="5"/>
        <v>0</v>
      </c>
      <c r="BN36" s="86">
        <f t="shared" si="6"/>
        <v>0</v>
      </c>
      <c r="BO36" s="86">
        <f t="shared" si="7"/>
        <v>0</v>
      </c>
      <c r="BP36" s="86">
        <f t="shared" si="27"/>
        <v>0</v>
      </c>
      <c r="BQ36" s="160" t="s">
        <v>6960</v>
      </c>
      <c r="BR36" s="86" t="s">
        <v>5720</v>
      </c>
      <c r="BS36" s="88" t="s">
        <v>5721</v>
      </c>
      <c r="BT36" s="86" t="s">
        <v>5722</v>
      </c>
      <c r="BU36" s="86"/>
      <c r="BV36" s="86" t="str">
        <f t="shared" si="28"/>
        <v>DI 532336</v>
      </c>
      <c r="BW36" s="105" t="str">
        <f t="shared" si="29"/>
        <v/>
      </c>
      <c r="BX36" s="86" t="str">
        <f t="shared" si="40"/>
        <v>353</v>
      </c>
      <c r="BY36" s="86" t="str">
        <f t="shared" si="41"/>
        <v>44</v>
      </c>
      <c r="BZ36" s="91">
        <f t="shared" si="42"/>
        <v>105</v>
      </c>
      <c r="CA36" s="91">
        <v>0</v>
      </c>
      <c r="CB36" s="96" t="s">
        <v>5719</v>
      </c>
      <c r="CC36" s="91">
        <f t="shared" si="30"/>
        <v>200</v>
      </c>
      <c r="CD36" s="91">
        <f t="shared" si="31"/>
        <v>0</v>
      </c>
      <c r="CE36" s="93">
        <f t="shared" si="43"/>
        <v>0</v>
      </c>
      <c r="CF36" s="93">
        <f t="shared" si="44"/>
        <v>0</v>
      </c>
      <c r="CG36" s="105"/>
      <c r="CH36" s="105"/>
      <c r="CI36" s="86"/>
      <c r="CJ36" s="188"/>
      <c r="CK36" s="181">
        <f t="shared" si="34"/>
        <v>105</v>
      </c>
      <c r="CL36" s="181">
        <f t="shared" si="35"/>
        <v>200</v>
      </c>
      <c r="CM36" s="86" t="s">
        <v>5723</v>
      </c>
      <c r="CN36" s="182" t="s">
        <v>7854</v>
      </c>
      <c r="CO36" s="183" t="s">
        <v>7855</v>
      </c>
      <c r="CP36" s="86" t="s">
        <v>5724</v>
      </c>
      <c r="CQ36" s="153" t="s">
        <v>7924</v>
      </c>
      <c r="CR36" s="187">
        <f t="shared" si="36"/>
        <v>7970000</v>
      </c>
      <c r="CS36" s="188">
        <v>1</v>
      </c>
      <c r="CT36" s="188">
        <f t="shared" si="9"/>
        <v>7970000</v>
      </c>
      <c r="CU36" s="93"/>
      <c r="CV36" s="94">
        <f t="shared" si="37"/>
        <v>105</v>
      </c>
      <c r="CW36" s="93">
        <f t="shared" si="38"/>
        <v>0</v>
      </c>
      <c r="CX36" s="86">
        <f t="shared" si="39"/>
        <v>0</v>
      </c>
      <c r="CY36" s="93">
        <f t="shared" si="10"/>
        <v>251055</v>
      </c>
      <c r="CZ36" s="93">
        <v>0</v>
      </c>
      <c r="DA36" s="93">
        <v>0</v>
      </c>
      <c r="DB36" s="93">
        <f t="shared" si="11"/>
        <v>0</v>
      </c>
      <c r="DC36" s="93">
        <v>0</v>
      </c>
      <c r="DD36" s="91">
        <v>0</v>
      </c>
      <c r="DE36" s="93">
        <f t="shared" si="12"/>
        <v>0</v>
      </c>
      <c r="DF36" s="93">
        <f t="shared" si="13"/>
        <v>0</v>
      </c>
      <c r="DG36" s="93"/>
      <c r="DH36" s="93">
        <v>0</v>
      </c>
      <c r="DI36" s="93">
        <v>0</v>
      </c>
      <c r="DJ36" s="86">
        <f t="shared" si="14"/>
        <v>0</v>
      </c>
      <c r="DK36" s="91">
        <v>0</v>
      </c>
      <c r="DL36" s="93"/>
      <c r="DM36" s="93">
        <v>0</v>
      </c>
      <c r="DN36" s="93">
        <f t="shared" si="15"/>
        <v>7970000</v>
      </c>
      <c r="DO36" s="93">
        <f t="shared" si="16"/>
        <v>0</v>
      </c>
      <c r="DP36" s="92">
        <f t="shared" si="17"/>
        <v>251055</v>
      </c>
      <c r="DQ36" s="97" t="str">
        <f t="shared" si="18"/>
        <v>8502791399</v>
      </c>
      <c r="DR36" s="98">
        <f t="shared" si="19"/>
        <v>0</v>
      </c>
      <c r="DS36" s="93" t="str">
        <f t="shared" si="20"/>
        <v>OK</v>
      </c>
      <c r="DT36" s="93"/>
      <c r="DU36" s="78" t="str">
        <f t="shared" si="21"/>
        <v>5010700215011501100001VT100001</v>
      </c>
      <c r="DV36" s="78">
        <f>INDEX('08_DMGiaDat'!$L:$L,MATCH(DU36,'08_DMGiaDat'!$R:$R,0))</f>
        <v>7970000</v>
      </c>
      <c r="DW36" s="78" t="str">
        <f t="shared" si="22"/>
        <v>501070021501100100000001</v>
      </c>
      <c r="DX36" s="78" t="str">
        <f>IFERROR(VLOOKUP(DW36,'08_DMGiaDat'!C18:C19,2,FALSE),"N")</f>
        <v>N</v>
      </c>
      <c r="DY36" s="78" t="str">
        <f t="shared" si="23"/>
        <v>5010700215011001VT100001</v>
      </c>
      <c r="DZ36" s="78" t="str">
        <f>IFERROR(VLOOKUP(DY36,'08_DMGiaDat'!C18:C19,2,FALSE),"N")</f>
        <v>N</v>
      </c>
      <c r="EA36" s="78" t="str">
        <f t="shared" si="24"/>
        <v>501070021501100100000001</v>
      </c>
      <c r="EB36" s="78" t="str">
        <f>IFERROR(VLOOKUP(EA36,'08_DMGiaDat'!C18:C19,2,FALSE),"N")</f>
        <v>N</v>
      </c>
      <c r="EC36" s="92">
        <f>IF(DV36&lt;&gt;"N",DV36,IF(DX36&lt;&gt;"N",DX36,IF(DZ36&lt;&gt;"N",DZ36*VLOOKUP(LEFT(CB36,3),'03_DMMucDich'!C2:C6,5,FALSE),IF(EB36&lt;&gt;"N",EB36*VLOOKUP(LEFT(CB36,3),'03_DMMucDich'!C2:C6,5,FALSE),"N/A"))))</f>
        <v>7970000</v>
      </c>
    </row>
    <row r="37" spans="1:133" s="34" customFormat="1" ht="16" x14ac:dyDescent="0.2">
      <c r="A37" s="85">
        <v>23</v>
      </c>
      <c r="B37" s="86"/>
      <c r="C37" s="87"/>
      <c r="D37" s="141" t="s">
        <v>5744</v>
      </c>
      <c r="E37" s="86"/>
      <c r="F37" s="88"/>
      <c r="G37" s="88" t="s">
        <v>5718</v>
      </c>
      <c r="H37" s="151">
        <v>2022</v>
      </c>
      <c r="I37" s="86"/>
      <c r="J37" s="86"/>
      <c r="K37" s="145" t="s">
        <v>6357</v>
      </c>
      <c r="L37" s="105"/>
      <c r="M37" s="86"/>
      <c r="N37" s="105"/>
      <c r="O37" s="105"/>
      <c r="P37" s="86"/>
      <c r="Q37" s="86"/>
      <c r="R37" s="153" t="str">
        <f t="shared" si="25"/>
        <v>Tổ 66</v>
      </c>
      <c r="S37" s="86"/>
      <c r="T37" s="86"/>
      <c r="U37" s="86"/>
      <c r="V37" s="86" t="str">
        <f t="shared" si="26"/>
        <v xml:space="preserve">, </v>
      </c>
      <c r="W37" s="86"/>
      <c r="X37" s="86"/>
      <c r="Y37" s="86"/>
      <c r="Z37" s="88"/>
      <c r="AA37" s="105"/>
      <c r="AB37" s="86"/>
      <c r="AC37" s="90"/>
      <c r="AD37" s="86"/>
      <c r="AE37" s="86"/>
      <c r="AF37" s="86"/>
      <c r="AG37" s="86"/>
      <c r="AH37" s="160" t="s">
        <v>6960</v>
      </c>
      <c r="AI37" s="153"/>
      <c r="AJ37" s="153"/>
      <c r="AK37" s="86"/>
      <c r="AL37" s="86"/>
      <c r="AM37" s="153" t="s">
        <v>7015</v>
      </c>
      <c r="AN37" s="153" t="s">
        <v>7054</v>
      </c>
      <c r="AO37" s="165">
        <v>43362</v>
      </c>
      <c r="AP37" s="153" t="s">
        <v>5678</v>
      </c>
      <c r="AQ37" s="153" t="s">
        <v>7055</v>
      </c>
      <c r="AR37" s="166">
        <v>100</v>
      </c>
      <c r="AS37" s="88" t="s">
        <v>5719</v>
      </c>
      <c r="AT37" s="92">
        <f t="shared" si="0"/>
        <v>0</v>
      </c>
      <c r="AU37" s="93">
        <v>0</v>
      </c>
      <c r="AV37" s="93">
        <v>0</v>
      </c>
      <c r="AW37" s="166">
        <v>200</v>
      </c>
      <c r="AX37" s="93">
        <v>0</v>
      </c>
      <c r="AY37" s="177"/>
      <c r="AZ37" s="177">
        <v>0</v>
      </c>
      <c r="BA37" s="178"/>
      <c r="BB37" s="105"/>
      <c r="BC37" s="105"/>
      <c r="BD37" s="93"/>
      <c r="BE37" s="93">
        <v>0</v>
      </c>
      <c r="BF37" s="91">
        <v>0</v>
      </c>
      <c r="BG37" s="94"/>
      <c r="BH37" s="95"/>
      <c r="BI37" s="93" t="str">
        <f t="shared" si="1"/>
        <v>Thân Trọng Hiếu</v>
      </c>
      <c r="BJ37" s="105">
        <f t="shared" si="2"/>
        <v>0</v>
      </c>
      <c r="BK37" s="88" t="str">
        <f t="shared" si="3"/>
        <v>8583171640</v>
      </c>
      <c r="BL37" s="86">
        <f t="shared" si="4"/>
        <v>0</v>
      </c>
      <c r="BM37" s="105">
        <f t="shared" si="5"/>
        <v>0</v>
      </c>
      <c r="BN37" s="86">
        <f t="shared" si="6"/>
        <v>0</v>
      </c>
      <c r="BO37" s="86">
        <f t="shared" si="7"/>
        <v>0</v>
      </c>
      <c r="BP37" s="86">
        <f t="shared" si="27"/>
        <v>0</v>
      </c>
      <c r="BQ37" s="160" t="s">
        <v>6960</v>
      </c>
      <c r="BR37" s="86" t="s">
        <v>5720</v>
      </c>
      <c r="BS37" s="88" t="s">
        <v>5721</v>
      </c>
      <c r="BT37" s="86" t="s">
        <v>5722</v>
      </c>
      <c r="BU37" s="86"/>
      <c r="BV37" s="86" t="str">
        <f t="shared" si="28"/>
        <v>CO 213020</v>
      </c>
      <c r="BW37" s="105" t="str">
        <f t="shared" si="29"/>
        <v/>
      </c>
      <c r="BX37" s="86" t="str">
        <f t="shared" si="40"/>
        <v>16</v>
      </c>
      <c r="BY37" s="86" t="str">
        <f t="shared" si="41"/>
        <v>64</v>
      </c>
      <c r="BZ37" s="91">
        <f t="shared" si="42"/>
        <v>100</v>
      </c>
      <c r="CA37" s="91">
        <v>0</v>
      </c>
      <c r="CB37" s="96" t="s">
        <v>5719</v>
      </c>
      <c r="CC37" s="91">
        <f t="shared" si="30"/>
        <v>200</v>
      </c>
      <c r="CD37" s="91">
        <f t="shared" si="31"/>
        <v>0</v>
      </c>
      <c r="CE37" s="93">
        <f t="shared" si="43"/>
        <v>0</v>
      </c>
      <c r="CF37" s="93">
        <f t="shared" si="44"/>
        <v>0</v>
      </c>
      <c r="CG37" s="105"/>
      <c r="CH37" s="105"/>
      <c r="CI37" s="86"/>
      <c r="CJ37" s="188"/>
      <c r="CK37" s="181">
        <f t="shared" si="34"/>
        <v>100</v>
      </c>
      <c r="CL37" s="181">
        <f t="shared" si="35"/>
        <v>200</v>
      </c>
      <c r="CM37" s="86" t="s">
        <v>5723</v>
      </c>
      <c r="CN37" s="182" t="s">
        <v>7854</v>
      </c>
      <c r="CO37" s="183" t="s">
        <v>7855</v>
      </c>
      <c r="CP37" s="86" t="s">
        <v>5724</v>
      </c>
      <c r="CQ37" s="153" t="s">
        <v>7924</v>
      </c>
      <c r="CR37" s="187">
        <f t="shared" si="36"/>
        <v>7970000</v>
      </c>
      <c r="CS37" s="188">
        <v>1</v>
      </c>
      <c r="CT37" s="188">
        <f t="shared" si="9"/>
        <v>7970000</v>
      </c>
      <c r="CU37" s="93"/>
      <c r="CV37" s="94">
        <f t="shared" si="37"/>
        <v>100</v>
      </c>
      <c r="CW37" s="93">
        <f t="shared" si="38"/>
        <v>0</v>
      </c>
      <c r="CX37" s="86">
        <f t="shared" si="39"/>
        <v>0</v>
      </c>
      <c r="CY37" s="93">
        <f t="shared" si="10"/>
        <v>239100</v>
      </c>
      <c r="CZ37" s="93">
        <v>0</v>
      </c>
      <c r="DA37" s="93">
        <v>0</v>
      </c>
      <c r="DB37" s="93">
        <f t="shared" si="11"/>
        <v>0</v>
      </c>
      <c r="DC37" s="93">
        <v>0</v>
      </c>
      <c r="DD37" s="91">
        <v>0</v>
      </c>
      <c r="DE37" s="93">
        <f t="shared" si="12"/>
        <v>0</v>
      </c>
      <c r="DF37" s="93">
        <f t="shared" si="13"/>
        <v>0</v>
      </c>
      <c r="DG37" s="93"/>
      <c r="DH37" s="93">
        <v>0</v>
      </c>
      <c r="DI37" s="93">
        <v>0</v>
      </c>
      <c r="DJ37" s="86">
        <f t="shared" si="14"/>
        <v>0</v>
      </c>
      <c r="DK37" s="91">
        <v>0</v>
      </c>
      <c r="DL37" s="93"/>
      <c r="DM37" s="93">
        <v>0</v>
      </c>
      <c r="DN37" s="93">
        <f t="shared" si="15"/>
        <v>7970000</v>
      </c>
      <c r="DO37" s="93">
        <f t="shared" si="16"/>
        <v>0</v>
      </c>
      <c r="DP37" s="92">
        <f t="shared" si="17"/>
        <v>239100</v>
      </c>
      <c r="DQ37" s="97" t="str">
        <f t="shared" si="18"/>
        <v>8583171640</v>
      </c>
      <c r="DR37" s="98">
        <f t="shared" si="19"/>
        <v>0</v>
      </c>
      <c r="DS37" s="93" t="str">
        <f t="shared" si="20"/>
        <v>OK</v>
      </c>
      <c r="DT37" s="93"/>
      <c r="DU37" s="78" t="str">
        <f t="shared" si="21"/>
        <v>5010700215011501100001VT100001</v>
      </c>
      <c r="DV37" s="78">
        <f>INDEX('08_DMGiaDat'!$L:$L,MATCH(DU37,'08_DMGiaDat'!$R:$R,0))</f>
        <v>7970000</v>
      </c>
      <c r="DW37" s="78" t="str">
        <f t="shared" si="22"/>
        <v>501070021501100100000001</v>
      </c>
      <c r="DX37" s="78" t="str">
        <f>IFERROR(VLOOKUP(DW37,'08_DMGiaDat'!C18:C19,2,FALSE),"N")</f>
        <v>N</v>
      </c>
      <c r="DY37" s="78" t="str">
        <f t="shared" si="23"/>
        <v>5010700215011001VT100001</v>
      </c>
      <c r="DZ37" s="78" t="str">
        <f>IFERROR(VLOOKUP(DY37,'08_DMGiaDat'!C18:C19,2,FALSE),"N")</f>
        <v>N</v>
      </c>
      <c r="EA37" s="78" t="str">
        <f t="shared" si="24"/>
        <v>501070021501100100000001</v>
      </c>
      <c r="EB37" s="78" t="str">
        <f>IFERROR(VLOOKUP(EA37,'08_DMGiaDat'!C18:C19,2,FALSE),"N")</f>
        <v>N</v>
      </c>
      <c r="EC37" s="92">
        <f>IF(DV37&lt;&gt;"N",DV37,IF(DX37&lt;&gt;"N",DX37,IF(DZ37&lt;&gt;"N",DZ37*VLOOKUP(LEFT(CB37,3),'03_DMMucDich'!C2:C6,5,FALSE),IF(EB37&lt;&gt;"N",EB37*VLOOKUP(LEFT(CB37,3),'03_DMMucDich'!C2:C6,5,FALSE),"N/A"))))</f>
        <v>7970000</v>
      </c>
    </row>
    <row r="38" spans="1:133" s="34" customFormat="1" ht="16" x14ac:dyDescent="0.2">
      <c r="A38" s="85">
        <v>24</v>
      </c>
      <c r="B38" s="86"/>
      <c r="C38" s="87"/>
      <c r="D38" s="141" t="s">
        <v>5745</v>
      </c>
      <c r="E38" s="86"/>
      <c r="F38" s="88"/>
      <c r="G38" s="88" t="s">
        <v>5718</v>
      </c>
      <c r="H38" s="151">
        <v>2023</v>
      </c>
      <c r="I38" s="86"/>
      <c r="J38" s="86"/>
      <c r="K38" s="145" t="s">
        <v>6358</v>
      </c>
      <c r="L38" s="105"/>
      <c r="M38" s="86"/>
      <c r="N38" s="105"/>
      <c r="O38" s="105"/>
      <c r="P38" s="86"/>
      <c r="Q38" s="86"/>
      <c r="R38" s="153" t="str">
        <f t="shared" si="25"/>
        <v>Tổ 52</v>
      </c>
      <c r="S38" s="86"/>
      <c r="T38" s="86"/>
      <c r="U38" s="86"/>
      <c r="V38" s="86" t="str">
        <f t="shared" si="26"/>
        <v xml:space="preserve">, </v>
      </c>
      <c r="W38" s="86"/>
      <c r="X38" s="86"/>
      <c r="Y38" s="86"/>
      <c r="Z38" s="88"/>
      <c r="AA38" s="105"/>
      <c r="AB38" s="86"/>
      <c r="AC38" s="90"/>
      <c r="AD38" s="86"/>
      <c r="AE38" s="86"/>
      <c r="AF38" s="86"/>
      <c r="AG38" s="86"/>
      <c r="AH38" s="160" t="s">
        <v>6971</v>
      </c>
      <c r="AI38" s="153"/>
      <c r="AJ38" s="153"/>
      <c r="AK38" s="86"/>
      <c r="AL38" s="86"/>
      <c r="AM38" s="153" t="s">
        <v>7015</v>
      </c>
      <c r="AN38" s="153" t="s">
        <v>7056</v>
      </c>
      <c r="AO38" s="165">
        <v>45062</v>
      </c>
      <c r="AP38" s="153" t="s">
        <v>2326</v>
      </c>
      <c r="AQ38" s="153" t="s">
        <v>2091</v>
      </c>
      <c r="AR38" s="166">
        <v>83.8</v>
      </c>
      <c r="AS38" s="88" t="s">
        <v>5719</v>
      </c>
      <c r="AT38" s="92">
        <f t="shared" si="0"/>
        <v>0</v>
      </c>
      <c r="AU38" s="93">
        <v>0</v>
      </c>
      <c r="AV38" s="93">
        <v>0</v>
      </c>
      <c r="AW38" s="166">
        <v>200</v>
      </c>
      <c r="AX38" s="93">
        <v>0</v>
      </c>
      <c r="AY38" s="177"/>
      <c r="AZ38" s="177">
        <v>0</v>
      </c>
      <c r="BA38" s="178"/>
      <c r="BB38" s="105"/>
      <c r="BC38" s="105"/>
      <c r="BD38" s="93"/>
      <c r="BE38" s="93">
        <v>0</v>
      </c>
      <c r="BF38" s="91">
        <v>0</v>
      </c>
      <c r="BG38" s="94"/>
      <c r="BH38" s="95"/>
      <c r="BI38" s="93" t="str">
        <f t="shared" si="1"/>
        <v>Nguyễn Hoàng Nhân</v>
      </c>
      <c r="BJ38" s="105">
        <f t="shared" si="2"/>
        <v>0</v>
      </c>
      <c r="BK38" s="88" t="str">
        <f t="shared" si="3"/>
        <v>8377202325</v>
      </c>
      <c r="BL38" s="86">
        <f t="shared" si="4"/>
        <v>0</v>
      </c>
      <c r="BM38" s="105">
        <f t="shared" si="5"/>
        <v>0</v>
      </c>
      <c r="BN38" s="86">
        <f t="shared" si="6"/>
        <v>0</v>
      </c>
      <c r="BO38" s="86">
        <f t="shared" si="7"/>
        <v>0</v>
      </c>
      <c r="BP38" s="86">
        <f t="shared" si="27"/>
        <v>0</v>
      </c>
      <c r="BQ38" s="160" t="s">
        <v>6971</v>
      </c>
      <c r="BR38" s="86" t="s">
        <v>5720</v>
      </c>
      <c r="BS38" s="88" t="s">
        <v>5721</v>
      </c>
      <c r="BT38" s="86" t="s">
        <v>5722</v>
      </c>
      <c r="BU38" s="86"/>
      <c r="BV38" s="86" t="str">
        <f t="shared" si="28"/>
        <v>DI 512313</v>
      </c>
      <c r="BW38" s="105" t="str">
        <f t="shared" si="29"/>
        <v/>
      </c>
      <c r="BX38" s="86" t="str">
        <f t="shared" si="40"/>
        <v>440</v>
      </c>
      <c r="BY38" s="86" t="str">
        <f t="shared" si="41"/>
        <v>205</v>
      </c>
      <c r="BZ38" s="91">
        <f t="shared" si="42"/>
        <v>83.8</v>
      </c>
      <c r="CA38" s="91">
        <v>0</v>
      </c>
      <c r="CB38" s="96" t="s">
        <v>5719</v>
      </c>
      <c r="CC38" s="91">
        <f t="shared" si="30"/>
        <v>200</v>
      </c>
      <c r="CD38" s="91">
        <f t="shared" si="31"/>
        <v>0</v>
      </c>
      <c r="CE38" s="93">
        <f t="shared" si="43"/>
        <v>0</v>
      </c>
      <c r="CF38" s="93">
        <f t="shared" si="44"/>
        <v>0</v>
      </c>
      <c r="CG38" s="105"/>
      <c r="CH38" s="105"/>
      <c r="CI38" s="86"/>
      <c r="CJ38" s="188"/>
      <c r="CK38" s="181">
        <f t="shared" si="34"/>
        <v>83.8</v>
      </c>
      <c r="CL38" s="181">
        <f t="shared" si="35"/>
        <v>200</v>
      </c>
      <c r="CM38" s="86" t="s">
        <v>5723</v>
      </c>
      <c r="CN38" s="182" t="s">
        <v>7859</v>
      </c>
      <c r="CO38" s="183" t="s">
        <v>7863</v>
      </c>
      <c r="CP38" s="86" t="s">
        <v>5724</v>
      </c>
      <c r="CQ38" s="153" t="s">
        <v>7925</v>
      </c>
      <c r="CR38" s="187">
        <f t="shared" si="36"/>
        <v>2170000</v>
      </c>
      <c r="CS38" s="188">
        <v>0.8</v>
      </c>
      <c r="CT38" s="188">
        <f t="shared" si="9"/>
        <v>1736000</v>
      </c>
      <c r="CU38" s="93"/>
      <c r="CV38" s="94">
        <f t="shared" si="37"/>
        <v>83.8</v>
      </c>
      <c r="CW38" s="93">
        <f t="shared" si="38"/>
        <v>0</v>
      </c>
      <c r="CX38" s="86">
        <f t="shared" si="39"/>
        <v>0</v>
      </c>
      <c r="CY38" s="93">
        <f t="shared" si="10"/>
        <v>43643.040000000001</v>
      </c>
      <c r="CZ38" s="93">
        <v>0</v>
      </c>
      <c r="DA38" s="93">
        <v>0</v>
      </c>
      <c r="DB38" s="93">
        <f t="shared" si="11"/>
        <v>0</v>
      </c>
      <c r="DC38" s="93">
        <v>0</v>
      </c>
      <c r="DD38" s="91">
        <v>0</v>
      </c>
      <c r="DE38" s="93">
        <f t="shared" si="12"/>
        <v>0</v>
      </c>
      <c r="DF38" s="93">
        <f t="shared" si="13"/>
        <v>0</v>
      </c>
      <c r="DG38" s="93"/>
      <c r="DH38" s="93">
        <v>0</v>
      </c>
      <c r="DI38" s="93">
        <v>0</v>
      </c>
      <c r="DJ38" s="86">
        <f t="shared" si="14"/>
        <v>0</v>
      </c>
      <c r="DK38" s="91">
        <v>0</v>
      </c>
      <c r="DL38" s="93"/>
      <c r="DM38" s="93">
        <v>0</v>
      </c>
      <c r="DN38" s="93">
        <f t="shared" si="15"/>
        <v>1736000</v>
      </c>
      <c r="DO38" s="93">
        <f t="shared" si="16"/>
        <v>0</v>
      </c>
      <c r="DP38" s="92">
        <f t="shared" si="17"/>
        <v>43643.040000000001</v>
      </c>
      <c r="DQ38" s="97" t="str">
        <f t="shared" si="18"/>
        <v>8377202325</v>
      </c>
      <c r="DR38" s="98">
        <f t="shared" si="19"/>
        <v>0</v>
      </c>
      <c r="DS38" s="93" t="str">
        <f t="shared" si="20"/>
        <v>OK</v>
      </c>
      <c r="DT38" s="93"/>
      <c r="DU38" s="78" t="str">
        <f t="shared" si="21"/>
        <v>5010700212541254102001VT400001</v>
      </c>
      <c r="DV38" s="78">
        <f>INDEX('08_DMGiaDat'!$L:$L,MATCH(DU38,'08_DMGiaDat'!$R:$R,0))</f>
        <v>2170000</v>
      </c>
      <c r="DW38" s="78" t="str">
        <f t="shared" si="22"/>
        <v>501070021254100100000001</v>
      </c>
      <c r="DX38" s="78" t="str">
        <f>IFERROR(VLOOKUP(DW38,'08_DMGiaDat'!C18:C19,2,FALSE),"N")</f>
        <v>N</v>
      </c>
      <c r="DY38" s="78" t="str">
        <f t="shared" si="23"/>
        <v>5010700212541001VT400001</v>
      </c>
      <c r="DZ38" s="78" t="str">
        <f>IFERROR(VLOOKUP(DY38,'08_DMGiaDat'!C18:C19,2,FALSE),"N")</f>
        <v>N</v>
      </c>
      <c r="EA38" s="78" t="str">
        <f t="shared" si="24"/>
        <v>501070021254100100000001</v>
      </c>
      <c r="EB38" s="78" t="str">
        <f>IFERROR(VLOOKUP(EA38,'08_DMGiaDat'!C18:C19,2,FALSE),"N")</f>
        <v>N</v>
      </c>
      <c r="EC38" s="92">
        <f>IF(DV38&lt;&gt;"N",DV38,IF(DX38&lt;&gt;"N",DX38,IF(DZ38&lt;&gt;"N",DZ38*VLOOKUP(LEFT(CB38,3),'03_DMMucDich'!C2:C6,5,FALSE),IF(EB38&lt;&gt;"N",EB38*VLOOKUP(LEFT(CB38,3),'03_DMMucDich'!C2:C6,5,FALSE),"N/A"))))</f>
        <v>2170000</v>
      </c>
    </row>
    <row r="39" spans="1:133" s="34" customFormat="1" ht="16" x14ac:dyDescent="0.2">
      <c r="A39" s="85">
        <v>25</v>
      </c>
      <c r="B39" s="86"/>
      <c r="C39" s="87"/>
      <c r="D39" s="141" t="s">
        <v>5745</v>
      </c>
      <c r="E39" s="86"/>
      <c r="F39" s="88"/>
      <c r="G39" s="88" t="s">
        <v>5718</v>
      </c>
      <c r="H39" s="151">
        <v>2023</v>
      </c>
      <c r="I39" s="86"/>
      <c r="J39" s="86"/>
      <c r="K39" s="145" t="s">
        <v>6358</v>
      </c>
      <c r="L39" s="105"/>
      <c r="M39" s="86"/>
      <c r="N39" s="105"/>
      <c r="O39" s="105"/>
      <c r="P39" s="86"/>
      <c r="Q39" s="86"/>
      <c r="R39" s="153" t="str">
        <f t="shared" si="25"/>
        <v>Tổ 52</v>
      </c>
      <c r="S39" s="86"/>
      <c r="T39" s="86"/>
      <c r="U39" s="86"/>
      <c r="V39" s="86" t="str">
        <f t="shared" si="26"/>
        <v xml:space="preserve">, </v>
      </c>
      <c r="W39" s="86"/>
      <c r="X39" s="86"/>
      <c r="Y39" s="86"/>
      <c r="Z39" s="88"/>
      <c r="AA39" s="105"/>
      <c r="AB39" s="86"/>
      <c r="AC39" s="90"/>
      <c r="AD39" s="86"/>
      <c r="AE39" s="86"/>
      <c r="AF39" s="86"/>
      <c r="AG39" s="86"/>
      <c r="AH39" s="160" t="s">
        <v>6971</v>
      </c>
      <c r="AI39" s="153"/>
      <c r="AJ39" s="153"/>
      <c r="AK39" s="86"/>
      <c r="AL39" s="86"/>
      <c r="AM39" s="153" t="s">
        <v>7015</v>
      </c>
      <c r="AN39" s="153" t="s">
        <v>7057</v>
      </c>
      <c r="AO39" s="165">
        <v>45062</v>
      </c>
      <c r="AP39" s="153" t="s">
        <v>2324</v>
      </c>
      <c r="AQ39" s="153" t="s">
        <v>2091</v>
      </c>
      <c r="AR39" s="166">
        <v>81.3</v>
      </c>
      <c r="AS39" s="88" t="s">
        <v>5719</v>
      </c>
      <c r="AT39" s="92">
        <f t="shared" si="0"/>
        <v>0</v>
      </c>
      <c r="AU39" s="93">
        <v>0</v>
      </c>
      <c r="AV39" s="93">
        <v>0</v>
      </c>
      <c r="AW39" s="166">
        <v>200</v>
      </c>
      <c r="AX39" s="93">
        <v>0</v>
      </c>
      <c r="AY39" s="177"/>
      <c r="AZ39" s="177">
        <v>0</v>
      </c>
      <c r="BA39" s="178"/>
      <c r="BB39" s="105"/>
      <c r="BC39" s="105"/>
      <c r="BD39" s="93"/>
      <c r="BE39" s="93">
        <v>0</v>
      </c>
      <c r="BF39" s="91">
        <v>0</v>
      </c>
      <c r="BG39" s="94"/>
      <c r="BH39" s="95"/>
      <c r="BI39" s="93" t="str">
        <f t="shared" si="1"/>
        <v>Nguyễn Hoàng Nhân</v>
      </c>
      <c r="BJ39" s="105">
        <f t="shared" si="2"/>
        <v>0</v>
      </c>
      <c r="BK39" s="88" t="str">
        <f t="shared" si="3"/>
        <v>8377202325</v>
      </c>
      <c r="BL39" s="86">
        <f t="shared" si="4"/>
        <v>0</v>
      </c>
      <c r="BM39" s="105">
        <f t="shared" si="5"/>
        <v>0</v>
      </c>
      <c r="BN39" s="86">
        <f t="shared" si="6"/>
        <v>0</v>
      </c>
      <c r="BO39" s="86">
        <f t="shared" si="7"/>
        <v>0</v>
      </c>
      <c r="BP39" s="86">
        <f t="shared" si="27"/>
        <v>0</v>
      </c>
      <c r="BQ39" s="160" t="s">
        <v>6971</v>
      </c>
      <c r="BR39" s="86" t="s">
        <v>5720</v>
      </c>
      <c r="BS39" s="88" t="s">
        <v>5721</v>
      </c>
      <c r="BT39" s="86" t="s">
        <v>5722</v>
      </c>
      <c r="BU39" s="86"/>
      <c r="BV39" s="86" t="str">
        <f t="shared" si="28"/>
        <v>DI 512311</v>
      </c>
      <c r="BW39" s="105" t="str">
        <f t="shared" si="29"/>
        <v/>
      </c>
      <c r="BX39" s="86" t="str">
        <f t="shared" si="40"/>
        <v>438</v>
      </c>
      <c r="BY39" s="86" t="str">
        <f t="shared" si="41"/>
        <v>205</v>
      </c>
      <c r="BZ39" s="91">
        <f t="shared" si="42"/>
        <v>81.3</v>
      </c>
      <c r="CA39" s="91">
        <v>0</v>
      </c>
      <c r="CB39" s="96" t="s">
        <v>5719</v>
      </c>
      <c r="CC39" s="91">
        <f t="shared" si="30"/>
        <v>200</v>
      </c>
      <c r="CD39" s="91">
        <f t="shared" si="31"/>
        <v>0</v>
      </c>
      <c r="CE39" s="93">
        <f t="shared" si="43"/>
        <v>0</v>
      </c>
      <c r="CF39" s="93">
        <f t="shared" si="44"/>
        <v>0</v>
      </c>
      <c r="CG39" s="105"/>
      <c r="CH39" s="105"/>
      <c r="CI39" s="86"/>
      <c r="CJ39" s="188"/>
      <c r="CK39" s="181">
        <f t="shared" si="34"/>
        <v>81.3</v>
      </c>
      <c r="CL39" s="181">
        <f t="shared" si="35"/>
        <v>200</v>
      </c>
      <c r="CM39" s="86" t="s">
        <v>5723</v>
      </c>
      <c r="CN39" s="182" t="s">
        <v>7859</v>
      </c>
      <c r="CO39" s="183" t="s">
        <v>7863</v>
      </c>
      <c r="CP39" s="86" t="s">
        <v>5724</v>
      </c>
      <c r="CQ39" s="153" t="s">
        <v>7925</v>
      </c>
      <c r="CR39" s="187">
        <f t="shared" si="36"/>
        <v>2170000</v>
      </c>
      <c r="CS39" s="188">
        <v>0.8</v>
      </c>
      <c r="CT39" s="188">
        <f t="shared" si="9"/>
        <v>1736000</v>
      </c>
      <c r="CU39" s="93"/>
      <c r="CV39" s="94">
        <f t="shared" si="37"/>
        <v>81.3</v>
      </c>
      <c r="CW39" s="93">
        <f t="shared" si="38"/>
        <v>0</v>
      </c>
      <c r="CX39" s="86">
        <f t="shared" si="39"/>
        <v>0</v>
      </c>
      <c r="CY39" s="93">
        <f t="shared" si="10"/>
        <v>42341.039999999994</v>
      </c>
      <c r="CZ39" s="93">
        <v>0</v>
      </c>
      <c r="DA39" s="93">
        <v>0</v>
      </c>
      <c r="DB39" s="93">
        <f t="shared" si="11"/>
        <v>0</v>
      </c>
      <c r="DC39" s="93">
        <v>0</v>
      </c>
      <c r="DD39" s="91">
        <v>0</v>
      </c>
      <c r="DE39" s="93">
        <f t="shared" si="12"/>
        <v>0</v>
      </c>
      <c r="DF39" s="93">
        <f t="shared" si="13"/>
        <v>0</v>
      </c>
      <c r="DG39" s="93"/>
      <c r="DH39" s="93">
        <v>0</v>
      </c>
      <c r="DI39" s="93">
        <v>0</v>
      </c>
      <c r="DJ39" s="86">
        <f t="shared" si="14"/>
        <v>0</v>
      </c>
      <c r="DK39" s="91">
        <v>0</v>
      </c>
      <c r="DL39" s="93"/>
      <c r="DM39" s="93">
        <v>0</v>
      </c>
      <c r="DN39" s="93">
        <f t="shared" si="15"/>
        <v>1736000</v>
      </c>
      <c r="DO39" s="93">
        <f t="shared" si="16"/>
        <v>0</v>
      </c>
      <c r="DP39" s="92">
        <f t="shared" si="17"/>
        <v>42341.039999999994</v>
      </c>
      <c r="DQ39" s="97" t="str">
        <f t="shared" si="18"/>
        <v>8377202325</v>
      </c>
      <c r="DR39" s="98">
        <f t="shared" si="19"/>
        <v>0</v>
      </c>
      <c r="DS39" s="93" t="str">
        <f t="shared" si="20"/>
        <v>OK</v>
      </c>
      <c r="DT39" s="93"/>
      <c r="DU39" s="78" t="str">
        <f t="shared" si="21"/>
        <v>5010700212541254102001VT400001</v>
      </c>
      <c r="DV39" s="78">
        <f>INDEX('08_DMGiaDat'!$L:$L,MATCH(DU39,'08_DMGiaDat'!$R:$R,0))</f>
        <v>2170000</v>
      </c>
      <c r="DW39" s="78" t="str">
        <f t="shared" si="22"/>
        <v>501070021254100100000001</v>
      </c>
      <c r="DX39" s="78" t="str">
        <f>IFERROR(VLOOKUP(DW39,'08_DMGiaDat'!C18:C19,2,FALSE),"N")</f>
        <v>N</v>
      </c>
      <c r="DY39" s="78" t="str">
        <f t="shared" si="23"/>
        <v>5010700212541001VT400001</v>
      </c>
      <c r="DZ39" s="78" t="str">
        <f>IFERROR(VLOOKUP(DY39,'08_DMGiaDat'!C18:C19,2,FALSE),"N")</f>
        <v>N</v>
      </c>
      <c r="EA39" s="78" t="str">
        <f t="shared" si="24"/>
        <v>501070021254100100000001</v>
      </c>
      <c r="EB39" s="78" t="str">
        <f>IFERROR(VLOOKUP(EA39,'08_DMGiaDat'!C18:C19,2,FALSE),"N")</f>
        <v>N</v>
      </c>
      <c r="EC39" s="92">
        <f>IF(DV39&lt;&gt;"N",DV39,IF(DX39&lt;&gt;"N",DX39,IF(DZ39&lt;&gt;"N",DZ39*VLOOKUP(LEFT(CB39,3),'03_DMMucDich'!C2:C6,5,FALSE),IF(EB39&lt;&gt;"N",EB39*VLOOKUP(LEFT(CB39,3),'03_DMMucDich'!C2:C6,5,FALSE),"N/A"))))</f>
        <v>2170000</v>
      </c>
    </row>
    <row r="40" spans="1:133" s="34" customFormat="1" ht="16" x14ac:dyDescent="0.2">
      <c r="A40" s="85">
        <v>26</v>
      </c>
      <c r="B40" s="86"/>
      <c r="C40" s="87"/>
      <c r="D40" s="141" t="s">
        <v>5746</v>
      </c>
      <c r="E40" s="86"/>
      <c r="F40" s="88"/>
      <c r="G40" s="88" t="s">
        <v>5718</v>
      </c>
      <c r="H40" s="151">
        <v>2022</v>
      </c>
      <c r="I40" s="86"/>
      <c r="J40" s="86"/>
      <c r="K40" s="145" t="s">
        <v>6359</v>
      </c>
      <c r="L40" s="105"/>
      <c r="M40" s="86"/>
      <c r="N40" s="105"/>
      <c r="O40" s="105"/>
      <c r="P40" s="86"/>
      <c r="Q40" s="86"/>
      <c r="R40" s="153" t="str">
        <f t="shared" si="25"/>
        <v>Tổ 65</v>
      </c>
      <c r="S40" s="86"/>
      <c r="T40" s="86"/>
      <c r="U40" s="86"/>
      <c r="V40" s="86" t="str">
        <f t="shared" si="26"/>
        <v xml:space="preserve">, </v>
      </c>
      <c r="W40" s="86"/>
      <c r="X40" s="86"/>
      <c r="Y40" s="86"/>
      <c r="Z40" s="88"/>
      <c r="AA40" s="105"/>
      <c r="AB40" s="86"/>
      <c r="AC40" s="90"/>
      <c r="AD40" s="86"/>
      <c r="AE40" s="86"/>
      <c r="AF40" s="86"/>
      <c r="AG40" s="86"/>
      <c r="AH40" s="160" t="s">
        <v>6964</v>
      </c>
      <c r="AI40" s="153"/>
      <c r="AJ40" s="153"/>
      <c r="AK40" s="86"/>
      <c r="AL40" s="86"/>
      <c r="AM40" s="153" t="s">
        <v>7015</v>
      </c>
      <c r="AN40" s="153" t="s">
        <v>7058</v>
      </c>
      <c r="AO40" s="165">
        <v>43531</v>
      </c>
      <c r="AP40" s="153" t="s">
        <v>7059</v>
      </c>
      <c r="AQ40" s="153" t="s">
        <v>7021</v>
      </c>
      <c r="AR40" s="166">
        <v>105</v>
      </c>
      <c r="AS40" s="88" t="s">
        <v>5719</v>
      </c>
      <c r="AT40" s="92">
        <f t="shared" si="0"/>
        <v>0</v>
      </c>
      <c r="AU40" s="93">
        <v>0</v>
      </c>
      <c r="AV40" s="93">
        <v>0</v>
      </c>
      <c r="AW40" s="166">
        <v>200</v>
      </c>
      <c r="AX40" s="93">
        <v>0</v>
      </c>
      <c r="AY40" s="177"/>
      <c r="AZ40" s="177">
        <v>0</v>
      </c>
      <c r="BA40" s="178"/>
      <c r="BB40" s="105"/>
      <c r="BC40" s="105"/>
      <c r="BD40" s="93"/>
      <c r="BE40" s="93">
        <v>0</v>
      </c>
      <c r="BF40" s="91">
        <v>0</v>
      </c>
      <c r="BG40" s="94"/>
      <c r="BH40" s="95"/>
      <c r="BI40" s="93" t="str">
        <f t="shared" si="1"/>
        <v>Nguyễn Văn Chư</v>
      </c>
      <c r="BJ40" s="105">
        <f t="shared" si="2"/>
        <v>0</v>
      </c>
      <c r="BK40" s="88" t="str">
        <f t="shared" si="3"/>
        <v>0400223434</v>
      </c>
      <c r="BL40" s="86">
        <f t="shared" si="4"/>
        <v>0</v>
      </c>
      <c r="BM40" s="105">
        <f t="shared" si="5"/>
        <v>0</v>
      </c>
      <c r="BN40" s="86">
        <f t="shared" si="6"/>
        <v>0</v>
      </c>
      <c r="BO40" s="86">
        <f t="shared" si="7"/>
        <v>0</v>
      </c>
      <c r="BP40" s="86">
        <f t="shared" si="27"/>
        <v>0</v>
      </c>
      <c r="BQ40" s="160" t="s">
        <v>6964</v>
      </c>
      <c r="BR40" s="86" t="s">
        <v>5720</v>
      </c>
      <c r="BS40" s="88" t="s">
        <v>5721</v>
      </c>
      <c r="BT40" s="86" t="s">
        <v>5722</v>
      </c>
      <c r="BU40" s="86"/>
      <c r="BV40" s="86" t="str">
        <f t="shared" si="28"/>
        <v>CP 878550</v>
      </c>
      <c r="BW40" s="105" t="str">
        <f t="shared" si="29"/>
        <v/>
      </c>
      <c r="BX40" s="86" t="str">
        <f t="shared" si="40"/>
        <v>53</v>
      </c>
      <c r="BY40" s="86" t="str">
        <f t="shared" si="41"/>
        <v>45</v>
      </c>
      <c r="BZ40" s="91">
        <f t="shared" si="42"/>
        <v>105</v>
      </c>
      <c r="CA40" s="91">
        <v>0</v>
      </c>
      <c r="CB40" s="96" t="s">
        <v>5719</v>
      </c>
      <c r="CC40" s="91">
        <f t="shared" si="30"/>
        <v>200</v>
      </c>
      <c r="CD40" s="91">
        <f t="shared" si="31"/>
        <v>0</v>
      </c>
      <c r="CE40" s="93">
        <f t="shared" si="43"/>
        <v>0</v>
      </c>
      <c r="CF40" s="93">
        <f t="shared" si="44"/>
        <v>0</v>
      </c>
      <c r="CG40" s="105"/>
      <c r="CH40" s="105"/>
      <c r="CI40" s="86"/>
      <c r="CJ40" s="188"/>
      <c r="CK40" s="181">
        <f t="shared" si="34"/>
        <v>105</v>
      </c>
      <c r="CL40" s="181">
        <f t="shared" si="35"/>
        <v>200</v>
      </c>
      <c r="CM40" s="86" t="s">
        <v>5723</v>
      </c>
      <c r="CN40" s="182" t="s">
        <v>7854</v>
      </c>
      <c r="CO40" s="183" t="s">
        <v>7855</v>
      </c>
      <c r="CP40" s="86" t="s">
        <v>5724</v>
      </c>
      <c r="CQ40" s="153" t="s">
        <v>7924</v>
      </c>
      <c r="CR40" s="187">
        <f t="shared" si="36"/>
        <v>7970000</v>
      </c>
      <c r="CS40" s="188">
        <v>1</v>
      </c>
      <c r="CT40" s="188">
        <f t="shared" si="9"/>
        <v>7970000</v>
      </c>
      <c r="CU40" s="93"/>
      <c r="CV40" s="94">
        <f t="shared" si="37"/>
        <v>105</v>
      </c>
      <c r="CW40" s="93">
        <f t="shared" si="38"/>
        <v>0</v>
      </c>
      <c r="CX40" s="86">
        <f t="shared" si="39"/>
        <v>0</v>
      </c>
      <c r="CY40" s="93">
        <f t="shared" si="10"/>
        <v>251055</v>
      </c>
      <c r="CZ40" s="93">
        <v>0</v>
      </c>
      <c r="DA40" s="93">
        <v>0</v>
      </c>
      <c r="DB40" s="93">
        <f t="shared" si="11"/>
        <v>0</v>
      </c>
      <c r="DC40" s="93">
        <v>0</v>
      </c>
      <c r="DD40" s="91">
        <v>0</v>
      </c>
      <c r="DE40" s="93">
        <f t="shared" si="12"/>
        <v>0</v>
      </c>
      <c r="DF40" s="93">
        <f t="shared" si="13"/>
        <v>0</v>
      </c>
      <c r="DG40" s="93"/>
      <c r="DH40" s="93">
        <v>0</v>
      </c>
      <c r="DI40" s="93">
        <v>0</v>
      </c>
      <c r="DJ40" s="86">
        <f t="shared" si="14"/>
        <v>0</v>
      </c>
      <c r="DK40" s="91">
        <v>0</v>
      </c>
      <c r="DL40" s="93"/>
      <c r="DM40" s="93">
        <v>0</v>
      </c>
      <c r="DN40" s="93">
        <f t="shared" si="15"/>
        <v>7970000</v>
      </c>
      <c r="DO40" s="93">
        <f t="shared" si="16"/>
        <v>0</v>
      </c>
      <c r="DP40" s="92">
        <f t="shared" si="17"/>
        <v>251055</v>
      </c>
      <c r="DQ40" s="97" t="str">
        <f t="shared" si="18"/>
        <v>0400223434</v>
      </c>
      <c r="DR40" s="98">
        <f t="shared" si="19"/>
        <v>0</v>
      </c>
      <c r="DS40" s="93" t="str">
        <f t="shared" si="20"/>
        <v>OK</v>
      </c>
      <c r="DT40" s="93"/>
      <c r="DU40" s="78" t="str">
        <f t="shared" si="21"/>
        <v>5010700215011501100001VT100001</v>
      </c>
      <c r="DV40" s="78">
        <f>INDEX('08_DMGiaDat'!$L:$L,MATCH(DU40,'08_DMGiaDat'!$R:$R,0))</f>
        <v>7970000</v>
      </c>
      <c r="DW40" s="78" t="str">
        <f t="shared" si="22"/>
        <v>501070021501100100000001</v>
      </c>
      <c r="DX40" s="78" t="str">
        <f>IFERROR(VLOOKUP(DW40,'08_DMGiaDat'!C18:C19,2,FALSE),"N")</f>
        <v>N</v>
      </c>
      <c r="DY40" s="78" t="str">
        <f t="shared" si="23"/>
        <v>5010700215011001VT100001</v>
      </c>
      <c r="DZ40" s="78" t="str">
        <f>IFERROR(VLOOKUP(DY40,'08_DMGiaDat'!C18:C19,2,FALSE),"N")</f>
        <v>N</v>
      </c>
      <c r="EA40" s="78" t="str">
        <f t="shared" si="24"/>
        <v>501070021501100100000001</v>
      </c>
      <c r="EB40" s="78" t="str">
        <f>IFERROR(VLOOKUP(EA40,'08_DMGiaDat'!C18:C19,2,FALSE),"N")</f>
        <v>N</v>
      </c>
      <c r="EC40" s="92">
        <f>IF(DV40&lt;&gt;"N",DV40,IF(DX40&lt;&gt;"N",DX40,IF(DZ40&lt;&gt;"N",DZ40*VLOOKUP(LEFT(CB40,3),'03_DMMucDich'!C2:C6,5,FALSE),IF(EB40&lt;&gt;"N",EB40*VLOOKUP(LEFT(CB40,3),'03_DMMucDich'!C2:C6,5,FALSE),"N/A"))))</f>
        <v>7970000</v>
      </c>
    </row>
    <row r="41" spans="1:133" s="34" customFormat="1" ht="16" x14ac:dyDescent="0.2">
      <c r="A41" s="85">
        <v>27</v>
      </c>
      <c r="B41" s="86"/>
      <c r="C41" s="87"/>
      <c r="D41" s="141" t="s">
        <v>5747</v>
      </c>
      <c r="E41" s="86"/>
      <c r="F41" s="88"/>
      <c r="G41" s="88" t="s">
        <v>5718</v>
      </c>
      <c r="H41" s="151">
        <v>2022</v>
      </c>
      <c r="I41" s="86"/>
      <c r="J41" s="86"/>
      <c r="K41" s="145" t="s">
        <v>6360</v>
      </c>
      <c r="L41" s="105"/>
      <c r="M41" s="86"/>
      <c r="N41" s="105"/>
      <c r="O41" s="105"/>
      <c r="P41" s="86"/>
      <c r="Q41" s="86"/>
      <c r="R41" s="153" t="str">
        <f t="shared" si="25"/>
        <v>Tổ 66</v>
      </c>
      <c r="S41" s="86"/>
      <c r="T41" s="86"/>
      <c r="U41" s="86"/>
      <c r="V41" s="86" t="str">
        <f t="shared" si="26"/>
        <v xml:space="preserve">, </v>
      </c>
      <c r="W41" s="86"/>
      <c r="X41" s="86"/>
      <c r="Y41" s="86"/>
      <c r="Z41" s="88"/>
      <c r="AA41" s="105"/>
      <c r="AB41" s="86"/>
      <c r="AC41" s="90"/>
      <c r="AD41" s="86"/>
      <c r="AE41" s="86"/>
      <c r="AF41" s="86"/>
      <c r="AG41" s="86"/>
      <c r="AH41" s="160" t="s">
        <v>6960</v>
      </c>
      <c r="AI41" s="153"/>
      <c r="AJ41" s="153"/>
      <c r="AK41" s="86"/>
      <c r="AL41" s="86"/>
      <c r="AM41" s="153" t="s">
        <v>7015</v>
      </c>
      <c r="AN41" s="153" t="s">
        <v>7060</v>
      </c>
      <c r="AO41" s="165">
        <v>43171</v>
      </c>
      <c r="AP41" s="153" t="s">
        <v>7061</v>
      </c>
      <c r="AQ41" s="153" t="s">
        <v>2116</v>
      </c>
      <c r="AR41" s="166">
        <v>110</v>
      </c>
      <c r="AS41" s="88" t="s">
        <v>5719</v>
      </c>
      <c r="AT41" s="92">
        <f t="shared" si="0"/>
        <v>0</v>
      </c>
      <c r="AU41" s="93">
        <v>0</v>
      </c>
      <c r="AV41" s="93">
        <v>0</v>
      </c>
      <c r="AW41" s="166">
        <v>200</v>
      </c>
      <c r="AX41" s="93">
        <v>0</v>
      </c>
      <c r="AY41" s="177"/>
      <c r="AZ41" s="177">
        <v>0</v>
      </c>
      <c r="BA41" s="178"/>
      <c r="BB41" s="105"/>
      <c r="BC41" s="105"/>
      <c r="BD41" s="93"/>
      <c r="BE41" s="93">
        <v>0</v>
      </c>
      <c r="BF41" s="91">
        <v>0</v>
      </c>
      <c r="BG41" s="94"/>
      <c r="BH41" s="95"/>
      <c r="BI41" s="93" t="str">
        <f t="shared" si="1"/>
        <v>Đặng Vĩnh Siêu</v>
      </c>
      <c r="BJ41" s="105">
        <f t="shared" si="2"/>
        <v>0</v>
      </c>
      <c r="BK41" s="88" t="str">
        <f t="shared" si="3"/>
        <v>8716990803</v>
      </c>
      <c r="BL41" s="86">
        <f t="shared" si="4"/>
        <v>0</v>
      </c>
      <c r="BM41" s="105">
        <f t="shared" si="5"/>
        <v>0</v>
      </c>
      <c r="BN41" s="86">
        <f t="shared" si="6"/>
        <v>0</v>
      </c>
      <c r="BO41" s="86">
        <f t="shared" si="7"/>
        <v>0</v>
      </c>
      <c r="BP41" s="86">
        <f t="shared" si="27"/>
        <v>0</v>
      </c>
      <c r="BQ41" s="160" t="s">
        <v>6960</v>
      </c>
      <c r="BR41" s="86" t="s">
        <v>5720</v>
      </c>
      <c r="BS41" s="88" t="s">
        <v>5721</v>
      </c>
      <c r="BT41" s="86" t="s">
        <v>5722</v>
      </c>
      <c r="BU41" s="86"/>
      <c r="BV41" s="86" t="str">
        <f t="shared" si="28"/>
        <v>CM 669859</v>
      </c>
      <c r="BW41" s="105" t="str">
        <f t="shared" si="29"/>
        <v/>
      </c>
      <c r="BX41" s="86" t="str">
        <f t="shared" si="40"/>
        <v>85</v>
      </c>
      <c r="BY41" s="86" t="str">
        <f t="shared" si="41"/>
        <v>230</v>
      </c>
      <c r="BZ41" s="91">
        <f t="shared" si="42"/>
        <v>110</v>
      </c>
      <c r="CA41" s="91">
        <v>0</v>
      </c>
      <c r="CB41" s="96" t="s">
        <v>5719</v>
      </c>
      <c r="CC41" s="91">
        <f t="shared" si="30"/>
        <v>200</v>
      </c>
      <c r="CD41" s="91">
        <f t="shared" si="31"/>
        <v>0</v>
      </c>
      <c r="CE41" s="93">
        <f t="shared" si="43"/>
        <v>0</v>
      </c>
      <c r="CF41" s="93">
        <f t="shared" si="44"/>
        <v>0</v>
      </c>
      <c r="CG41" s="105"/>
      <c r="CH41" s="105"/>
      <c r="CI41" s="86"/>
      <c r="CJ41" s="188"/>
      <c r="CK41" s="181">
        <f t="shared" si="34"/>
        <v>110</v>
      </c>
      <c r="CL41" s="181">
        <f t="shared" si="35"/>
        <v>200</v>
      </c>
      <c r="CM41" s="86" t="s">
        <v>5723</v>
      </c>
      <c r="CN41" s="182" t="s">
        <v>7854</v>
      </c>
      <c r="CO41" s="183" t="s">
        <v>7855</v>
      </c>
      <c r="CP41" s="86" t="s">
        <v>5724</v>
      </c>
      <c r="CQ41" s="153" t="s">
        <v>7924</v>
      </c>
      <c r="CR41" s="187">
        <f t="shared" si="36"/>
        <v>7970000</v>
      </c>
      <c r="CS41" s="188">
        <v>1</v>
      </c>
      <c r="CT41" s="188">
        <f t="shared" si="9"/>
        <v>7970000</v>
      </c>
      <c r="CU41" s="93"/>
      <c r="CV41" s="94">
        <f t="shared" si="37"/>
        <v>110</v>
      </c>
      <c r="CW41" s="93">
        <f t="shared" si="38"/>
        <v>0</v>
      </c>
      <c r="CX41" s="86">
        <f t="shared" si="39"/>
        <v>0</v>
      </c>
      <c r="CY41" s="93">
        <f t="shared" si="10"/>
        <v>263010</v>
      </c>
      <c r="CZ41" s="93">
        <v>0</v>
      </c>
      <c r="DA41" s="93">
        <v>0</v>
      </c>
      <c r="DB41" s="93">
        <f t="shared" si="11"/>
        <v>0</v>
      </c>
      <c r="DC41" s="93">
        <v>0</v>
      </c>
      <c r="DD41" s="91">
        <v>0</v>
      </c>
      <c r="DE41" s="93">
        <f t="shared" si="12"/>
        <v>0</v>
      </c>
      <c r="DF41" s="93">
        <f t="shared" si="13"/>
        <v>0</v>
      </c>
      <c r="DG41" s="93"/>
      <c r="DH41" s="93">
        <v>0</v>
      </c>
      <c r="DI41" s="93">
        <v>0</v>
      </c>
      <c r="DJ41" s="86">
        <f t="shared" si="14"/>
        <v>0</v>
      </c>
      <c r="DK41" s="91">
        <v>0</v>
      </c>
      <c r="DL41" s="93"/>
      <c r="DM41" s="93">
        <v>0</v>
      </c>
      <c r="DN41" s="93">
        <f t="shared" si="15"/>
        <v>7970000</v>
      </c>
      <c r="DO41" s="93">
        <f t="shared" si="16"/>
        <v>0</v>
      </c>
      <c r="DP41" s="92">
        <f t="shared" si="17"/>
        <v>263010</v>
      </c>
      <c r="DQ41" s="97" t="str">
        <f t="shared" si="18"/>
        <v>8716990803</v>
      </c>
      <c r="DR41" s="98">
        <f t="shared" si="19"/>
        <v>0</v>
      </c>
      <c r="DS41" s="93" t="str">
        <f t="shared" si="20"/>
        <v>OK</v>
      </c>
      <c r="DT41" s="93"/>
      <c r="DU41" s="78" t="str">
        <f t="shared" si="21"/>
        <v>5010700215011501100001VT100001</v>
      </c>
      <c r="DV41" s="78">
        <f>INDEX('08_DMGiaDat'!$L:$L,MATCH(DU41,'08_DMGiaDat'!$R:$R,0))</f>
        <v>7970000</v>
      </c>
      <c r="DW41" s="78" t="str">
        <f t="shared" si="22"/>
        <v>501070021501100100000001</v>
      </c>
      <c r="DX41" s="78" t="str">
        <f>IFERROR(VLOOKUP(DW41,'08_DMGiaDat'!C18:C19,2,FALSE),"N")</f>
        <v>N</v>
      </c>
      <c r="DY41" s="78" t="str">
        <f t="shared" si="23"/>
        <v>5010700215011001VT100001</v>
      </c>
      <c r="DZ41" s="78" t="str">
        <f>IFERROR(VLOOKUP(DY41,'08_DMGiaDat'!C18:C19,2,FALSE),"N")</f>
        <v>N</v>
      </c>
      <c r="EA41" s="78" t="str">
        <f t="shared" si="24"/>
        <v>501070021501100100000001</v>
      </c>
      <c r="EB41" s="78" t="str">
        <f>IFERROR(VLOOKUP(EA41,'08_DMGiaDat'!C18:C19,2,FALSE),"N")</f>
        <v>N</v>
      </c>
      <c r="EC41" s="92">
        <f>IF(DV41&lt;&gt;"N",DV41,IF(DX41&lt;&gt;"N",DX41,IF(DZ41&lt;&gt;"N",DZ41*VLOOKUP(LEFT(CB41,3),'03_DMMucDich'!C2:C6,5,FALSE),IF(EB41&lt;&gt;"N",EB41*VLOOKUP(LEFT(CB41,3),'03_DMMucDich'!C2:C6,5,FALSE),"N/A"))))</f>
        <v>7970000</v>
      </c>
    </row>
    <row r="42" spans="1:133" s="34" customFormat="1" ht="16" x14ac:dyDescent="0.2">
      <c r="A42" s="85">
        <v>28</v>
      </c>
      <c r="B42" s="86"/>
      <c r="C42" s="87"/>
      <c r="D42" s="141" t="s">
        <v>5748</v>
      </c>
      <c r="E42" s="86"/>
      <c r="F42" s="88"/>
      <c r="G42" s="88" t="s">
        <v>5718</v>
      </c>
      <c r="H42" s="151">
        <v>2022</v>
      </c>
      <c r="I42" s="86"/>
      <c r="J42" s="86"/>
      <c r="K42" s="145" t="s">
        <v>6361</v>
      </c>
      <c r="L42" s="105"/>
      <c r="M42" s="86"/>
      <c r="N42" s="105"/>
      <c r="O42" s="105"/>
      <c r="P42" s="86"/>
      <c r="Q42" s="86"/>
      <c r="R42" s="153" t="str">
        <f t="shared" si="25"/>
        <v>Tổ 66</v>
      </c>
      <c r="S42" s="86"/>
      <c r="T42" s="86"/>
      <c r="U42" s="86"/>
      <c r="V42" s="86" t="str">
        <f t="shared" si="26"/>
        <v xml:space="preserve">, </v>
      </c>
      <c r="W42" s="86"/>
      <c r="X42" s="86"/>
      <c r="Y42" s="86"/>
      <c r="Z42" s="88"/>
      <c r="AA42" s="105"/>
      <c r="AB42" s="86"/>
      <c r="AC42" s="90"/>
      <c r="AD42" s="86"/>
      <c r="AE42" s="86"/>
      <c r="AF42" s="86"/>
      <c r="AG42" s="86"/>
      <c r="AH42" s="160" t="s">
        <v>6960</v>
      </c>
      <c r="AI42" s="153"/>
      <c r="AJ42" s="153"/>
      <c r="AK42" s="86"/>
      <c r="AL42" s="86"/>
      <c r="AM42" s="153" t="s">
        <v>7015</v>
      </c>
      <c r="AN42" s="153" t="s">
        <v>7062</v>
      </c>
      <c r="AO42" s="165">
        <v>44302</v>
      </c>
      <c r="AP42" s="153" t="s">
        <v>2262</v>
      </c>
      <c r="AQ42" s="153" t="s">
        <v>7063</v>
      </c>
      <c r="AR42" s="166">
        <v>105</v>
      </c>
      <c r="AS42" s="88" t="s">
        <v>5719</v>
      </c>
      <c r="AT42" s="92">
        <f t="shared" si="0"/>
        <v>0</v>
      </c>
      <c r="AU42" s="93">
        <v>0</v>
      </c>
      <c r="AV42" s="93">
        <v>0</v>
      </c>
      <c r="AW42" s="166">
        <v>200</v>
      </c>
      <c r="AX42" s="93">
        <v>0</v>
      </c>
      <c r="AY42" s="177"/>
      <c r="AZ42" s="177">
        <v>0</v>
      </c>
      <c r="BA42" s="178"/>
      <c r="BB42" s="105"/>
      <c r="BC42" s="105"/>
      <c r="BD42" s="93"/>
      <c r="BE42" s="93">
        <v>0</v>
      </c>
      <c r="BF42" s="91">
        <v>0</v>
      </c>
      <c r="BG42" s="94"/>
      <c r="BH42" s="95"/>
      <c r="BI42" s="93" t="str">
        <f t="shared" si="1"/>
        <v>Nguyễn Văn Liên</v>
      </c>
      <c r="BJ42" s="105">
        <f t="shared" si="2"/>
        <v>0</v>
      </c>
      <c r="BK42" s="88" t="str">
        <f t="shared" si="3"/>
        <v>8839374226</v>
      </c>
      <c r="BL42" s="86">
        <f t="shared" si="4"/>
        <v>0</v>
      </c>
      <c r="BM42" s="105">
        <f t="shared" si="5"/>
        <v>0</v>
      </c>
      <c r="BN42" s="86">
        <f t="shared" si="6"/>
        <v>0</v>
      </c>
      <c r="BO42" s="86">
        <f t="shared" si="7"/>
        <v>0</v>
      </c>
      <c r="BP42" s="86">
        <f t="shared" si="27"/>
        <v>0</v>
      </c>
      <c r="BQ42" s="160" t="s">
        <v>6960</v>
      </c>
      <c r="BR42" s="86" t="s">
        <v>5720</v>
      </c>
      <c r="BS42" s="88" t="s">
        <v>5721</v>
      </c>
      <c r="BT42" s="86" t="s">
        <v>5722</v>
      </c>
      <c r="BU42" s="86"/>
      <c r="BV42" s="86" t="str">
        <f t="shared" si="28"/>
        <v>DA 284311</v>
      </c>
      <c r="BW42" s="105" t="str">
        <f t="shared" si="29"/>
        <v/>
      </c>
      <c r="BX42" s="86" t="str">
        <f t="shared" si="40"/>
        <v>376</v>
      </c>
      <c r="BY42" s="86" t="str">
        <f t="shared" si="41"/>
        <v>51</v>
      </c>
      <c r="BZ42" s="91">
        <f t="shared" si="42"/>
        <v>105</v>
      </c>
      <c r="CA42" s="91">
        <v>0</v>
      </c>
      <c r="CB42" s="96" t="s">
        <v>5719</v>
      </c>
      <c r="CC42" s="91">
        <f t="shared" si="30"/>
        <v>200</v>
      </c>
      <c r="CD42" s="91">
        <f t="shared" si="31"/>
        <v>0</v>
      </c>
      <c r="CE42" s="93">
        <f t="shared" si="43"/>
        <v>0</v>
      </c>
      <c r="CF42" s="93">
        <f t="shared" si="44"/>
        <v>0</v>
      </c>
      <c r="CG42" s="105"/>
      <c r="CH42" s="105"/>
      <c r="CI42" s="86"/>
      <c r="CJ42" s="188"/>
      <c r="CK42" s="181">
        <f t="shared" si="34"/>
        <v>105</v>
      </c>
      <c r="CL42" s="181">
        <f t="shared" si="35"/>
        <v>200</v>
      </c>
      <c r="CM42" s="86" t="s">
        <v>5723</v>
      </c>
      <c r="CN42" s="182" t="s">
        <v>7854</v>
      </c>
      <c r="CO42" s="183" t="s">
        <v>7855</v>
      </c>
      <c r="CP42" s="86" t="s">
        <v>5724</v>
      </c>
      <c r="CQ42" s="153" t="s">
        <v>7924</v>
      </c>
      <c r="CR42" s="187">
        <f t="shared" si="36"/>
        <v>7970000</v>
      </c>
      <c r="CS42" s="188">
        <v>1</v>
      </c>
      <c r="CT42" s="188">
        <f t="shared" si="9"/>
        <v>7970000</v>
      </c>
      <c r="CU42" s="93"/>
      <c r="CV42" s="94">
        <f t="shared" si="37"/>
        <v>105</v>
      </c>
      <c r="CW42" s="93">
        <f t="shared" si="38"/>
        <v>0</v>
      </c>
      <c r="CX42" s="86">
        <f t="shared" si="39"/>
        <v>0</v>
      </c>
      <c r="CY42" s="93">
        <f t="shared" si="10"/>
        <v>251055</v>
      </c>
      <c r="CZ42" s="93">
        <v>0</v>
      </c>
      <c r="DA42" s="93">
        <v>0</v>
      </c>
      <c r="DB42" s="93">
        <f t="shared" si="11"/>
        <v>0</v>
      </c>
      <c r="DC42" s="93">
        <v>0</v>
      </c>
      <c r="DD42" s="91">
        <v>0</v>
      </c>
      <c r="DE42" s="93">
        <f t="shared" si="12"/>
        <v>0</v>
      </c>
      <c r="DF42" s="93">
        <f t="shared" si="13"/>
        <v>0</v>
      </c>
      <c r="DG42" s="93"/>
      <c r="DH42" s="93">
        <v>0</v>
      </c>
      <c r="DI42" s="93">
        <v>0</v>
      </c>
      <c r="DJ42" s="86">
        <f t="shared" si="14"/>
        <v>0</v>
      </c>
      <c r="DK42" s="91">
        <v>0</v>
      </c>
      <c r="DL42" s="93"/>
      <c r="DM42" s="93">
        <v>0</v>
      </c>
      <c r="DN42" s="93">
        <f t="shared" si="15"/>
        <v>7970000</v>
      </c>
      <c r="DO42" s="93">
        <f t="shared" si="16"/>
        <v>0</v>
      </c>
      <c r="DP42" s="92">
        <f t="shared" si="17"/>
        <v>251055</v>
      </c>
      <c r="DQ42" s="97" t="str">
        <f t="shared" si="18"/>
        <v>8839374226</v>
      </c>
      <c r="DR42" s="98">
        <f t="shared" si="19"/>
        <v>0</v>
      </c>
      <c r="DS42" s="93" t="str">
        <f t="shared" si="20"/>
        <v>OK</v>
      </c>
      <c r="DT42" s="93"/>
      <c r="DU42" s="78" t="str">
        <f t="shared" si="21"/>
        <v>5010700215011501100001VT100001</v>
      </c>
      <c r="DV42" s="78">
        <f>INDEX('08_DMGiaDat'!$L:$L,MATCH(DU42,'08_DMGiaDat'!$R:$R,0))</f>
        <v>7970000</v>
      </c>
      <c r="DW42" s="78" t="str">
        <f t="shared" si="22"/>
        <v>501070021501100100000001</v>
      </c>
      <c r="DX42" s="78" t="str">
        <f>IFERROR(VLOOKUP(DW42,'08_DMGiaDat'!C18:C19,2,FALSE),"N")</f>
        <v>N</v>
      </c>
      <c r="DY42" s="78" t="str">
        <f t="shared" si="23"/>
        <v>5010700215011001VT100001</v>
      </c>
      <c r="DZ42" s="78" t="str">
        <f>IFERROR(VLOOKUP(DY42,'08_DMGiaDat'!C18:C19,2,FALSE),"N")</f>
        <v>N</v>
      </c>
      <c r="EA42" s="78" t="str">
        <f t="shared" si="24"/>
        <v>501070021501100100000001</v>
      </c>
      <c r="EB42" s="78" t="str">
        <f>IFERROR(VLOOKUP(EA42,'08_DMGiaDat'!C18:C19,2,FALSE),"N")</f>
        <v>N</v>
      </c>
      <c r="EC42" s="92">
        <f>IF(DV42&lt;&gt;"N",DV42,IF(DX42&lt;&gt;"N",DX42,IF(DZ42&lt;&gt;"N",DZ42*VLOOKUP(LEFT(CB42,3),'03_DMMucDich'!C2:C6,5,FALSE),IF(EB42&lt;&gt;"N",EB42*VLOOKUP(LEFT(CB42,3),'03_DMMucDich'!C2:C6,5,FALSE),"N/A"))))</f>
        <v>7970000</v>
      </c>
    </row>
    <row r="43" spans="1:133" s="34" customFormat="1" ht="16" x14ac:dyDescent="0.2">
      <c r="A43" s="85">
        <v>29</v>
      </c>
      <c r="B43" s="86"/>
      <c r="C43" s="87"/>
      <c r="D43" s="141" t="s">
        <v>5749</v>
      </c>
      <c r="E43" s="86"/>
      <c r="F43" s="88"/>
      <c r="G43" s="88" t="s">
        <v>5718</v>
      </c>
      <c r="H43" s="151">
        <v>2022</v>
      </c>
      <c r="I43" s="86"/>
      <c r="J43" s="86"/>
      <c r="K43" s="145" t="s">
        <v>6362</v>
      </c>
      <c r="L43" s="105"/>
      <c r="M43" s="86"/>
      <c r="N43" s="105"/>
      <c r="O43" s="105"/>
      <c r="P43" s="86"/>
      <c r="Q43" s="86"/>
      <c r="R43" s="153" t="str">
        <f t="shared" si="25"/>
        <v>Tổ 66</v>
      </c>
      <c r="S43" s="86"/>
      <c r="T43" s="86"/>
      <c r="U43" s="86"/>
      <c r="V43" s="86" t="str">
        <f t="shared" si="26"/>
        <v xml:space="preserve">, </v>
      </c>
      <c r="W43" s="86"/>
      <c r="X43" s="86"/>
      <c r="Y43" s="86"/>
      <c r="Z43" s="88"/>
      <c r="AA43" s="105"/>
      <c r="AB43" s="86"/>
      <c r="AC43" s="90"/>
      <c r="AD43" s="86"/>
      <c r="AE43" s="86"/>
      <c r="AF43" s="86"/>
      <c r="AG43" s="86"/>
      <c r="AH43" s="160" t="s">
        <v>6960</v>
      </c>
      <c r="AI43" s="153"/>
      <c r="AJ43" s="153"/>
      <c r="AK43" s="86"/>
      <c r="AL43" s="86"/>
      <c r="AM43" s="153" t="s">
        <v>7015</v>
      </c>
      <c r="AN43" s="153" t="s">
        <v>7064</v>
      </c>
      <c r="AO43" s="165">
        <v>43224</v>
      </c>
      <c r="AP43" s="153" t="s">
        <v>1288</v>
      </c>
      <c r="AQ43" s="153" t="s">
        <v>7065</v>
      </c>
      <c r="AR43" s="166">
        <v>100</v>
      </c>
      <c r="AS43" s="88" t="s">
        <v>5719</v>
      </c>
      <c r="AT43" s="92">
        <f t="shared" si="0"/>
        <v>0</v>
      </c>
      <c r="AU43" s="93">
        <v>0</v>
      </c>
      <c r="AV43" s="93">
        <v>0</v>
      </c>
      <c r="AW43" s="166">
        <v>200</v>
      </c>
      <c r="AX43" s="93">
        <v>0</v>
      </c>
      <c r="AY43" s="177"/>
      <c r="AZ43" s="177">
        <v>0</v>
      </c>
      <c r="BA43" s="178"/>
      <c r="BB43" s="105"/>
      <c r="BC43" s="105"/>
      <c r="BD43" s="93"/>
      <c r="BE43" s="93">
        <v>0</v>
      </c>
      <c r="BF43" s="91">
        <v>0</v>
      </c>
      <c r="BG43" s="94"/>
      <c r="BH43" s="95"/>
      <c r="BI43" s="93" t="str">
        <f t="shared" si="1"/>
        <v>Phạm Trần Anh Nguyên</v>
      </c>
      <c r="BJ43" s="105">
        <f t="shared" si="2"/>
        <v>0</v>
      </c>
      <c r="BK43" s="88" t="str">
        <f t="shared" si="3"/>
        <v>8489352625</v>
      </c>
      <c r="BL43" s="86">
        <f t="shared" si="4"/>
        <v>0</v>
      </c>
      <c r="BM43" s="105">
        <f t="shared" si="5"/>
        <v>0</v>
      </c>
      <c r="BN43" s="86">
        <f t="shared" si="6"/>
        <v>0</v>
      </c>
      <c r="BO43" s="86">
        <f t="shared" si="7"/>
        <v>0</v>
      </c>
      <c r="BP43" s="86">
        <f t="shared" si="27"/>
        <v>0</v>
      </c>
      <c r="BQ43" s="160" t="s">
        <v>6960</v>
      </c>
      <c r="BR43" s="86" t="s">
        <v>5720</v>
      </c>
      <c r="BS43" s="88" t="s">
        <v>5721</v>
      </c>
      <c r="BT43" s="86" t="s">
        <v>5722</v>
      </c>
      <c r="BU43" s="86"/>
      <c r="BV43" s="86" t="str">
        <f t="shared" si="28"/>
        <v>CM 713036</v>
      </c>
      <c r="BW43" s="105" t="str">
        <f t="shared" si="29"/>
        <v/>
      </c>
      <c r="BX43" s="86" t="str">
        <f t="shared" si="40"/>
        <v>120</v>
      </c>
      <c r="BY43" s="86" t="str">
        <f t="shared" si="41"/>
        <v>52</v>
      </c>
      <c r="BZ43" s="91">
        <f t="shared" si="42"/>
        <v>100</v>
      </c>
      <c r="CA43" s="91">
        <v>0</v>
      </c>
      <c r="CB43" s="96" t="s">
        <v>5719</v>
      </c>
      <c r="CC43" s="91">
        <f t="shared" si="30"/>
        <v>200</v>
      </c>
      <c r="CD43" s="91">
        <f t="shared" si="31"/>
        <v>0</v>
      </c>
      <c r="CE43" s="93">
        <f t="shared" si="43"/>
        <v>0</v>
      </c>
      <c r="CF43" s="93">
        <f t="shared" si="44"/>
        <v>0</v>
      </c>
      <c r="CG43" s="105"/>
      <c r="CH43" s="105"/>
      <c r="CI43" s="86"/>
      <c r="CJ43" s="188"/>
      <c r="CK43" s="181">
        <f t="shared" si="34"/>
        <v>100</v>
      </c>
      <c r="CL43" s="181">
        <f t="shared" si="35"/>
        <v>200</v>
      </c>
      <c r="CM43" s="86" t="s">
        <v>5723</v>
      </c>
      <c r="CN43" s="182" t="s">
        <v>7854</v>
      </c>
      <c r="CO43" s="183" t="s">
        <v>7855</v>
      </c>
      <c r="CP43" s="86" t="s">
        <v>5724</v>
      </c>
      <c r="CQ43" s="153" t="s">
        <v>7924</v>
      </c>
      <c r="CR43" s="187">
        <f t="shared" si="36"/>
        <v>7970000</v>
      </c>
      <c r="CS43" s="188">
        <v>1</v>
      </c>
      <c r="CT43" s="188">
        <f t="shared" si="9"/>
        <v>7970000</v>
      </c>
      <c r="CU43" s="93"/>
      <c r="CV43" s="94">
        <f t="shared" si="37"/>
        <v>100</v>
      </c>
      <c r="CW43" s="93">
        <f t="shared" si="38"/>
        <v>0</v>
      </c>
      <c r="CX43" s="86">
        <f t="shared" si="39"/>
        <v>0</v>
      </c>
      <c r="CY43" s="93">
        <f t="shared" si="10"/>
        <v>239100</v>
      </c>
      <c r="CZ43" s="93">
        <v>0</v>
      </c>
      <c r="DA43" s="93">
        <v>0</v>
      </c>
      <c r="DB43" s="93">
        <f t="shared" si="11"/>
        <v>0</v>
      </c>
      <c r="DC43" s="93">
        <v>0</v>
      </c>
      <c r="DD43" s="91">
        <v>0</v>
      </c>
      <c r="DE43" s="93">
        <f t="shared" si="12"/>
        <v>0</v>
      </c>
      <c r="DF43" s="93">
        <f t="shared" si="13"/>
        <v>0</v>
      </c>
      <c r="DG43" s="93"/>
      <c r="DH43" s="93">
        <v>0</v>
      </c>
      <c r="DI43" s="93">
        <v>0</v>
      </c>
      <c r="DJ43" s="86">
        <f t="shared" si="14"/>
        <v>0</v>
      </c>
      <c r="DK43" s="91">
        <v>0</v>
      </c>
      <c r="DL43" s="93"/>
      <c r="DM43" s="93">
        <v>0</v>
      </c>
      <c r="DN43" s="93">
        <f t="shared" si="15"/>
        <v>7970000</v>
      </c>
      <c r="DO43" s="93">
        <f t="shared" si="16"/>
        <v>0</v>
      </c>
      <c r="DP43" s="92">
        <f t="shared" si="17"/>
        <v>239100</v>
      </c>
      <c r="DQ43" s="97" t="str">
        <f t="shared" si="18"/>
        <v>8489352625</v>
      </c>
      <c r="DR43" s="98">
        <f t="shared" si="19"/>
        <v>0</v>
      </c>
      <c r="DS43" s="93" t="str">
        <f t="shared" si="20"/>
        <v>OK</v>
      </c>
      <c r="DT43" s="93"/>
      <c r="DU43" s="78" t="str">
        <f t="shared" si="21"/>
        <v>5010700215011501100001VT100001</v>
      </c>
      <c r="DV43" s="78">
        <f>INDEX('08_DMGiaDat'!$L:$L,MATCH(DU43,'08_DMGiaDat'!$R:$R,0))</f>
        <v>7970000</v>
      </c>
      <c r="DW43" s="78" t="str">
        <f t="shared" si="22"/>
        <v>501070021501100100000001</v>
      </c>
      <c r="DX43" s="78" t="str">
        <f>IFERROR(VLOOKUP(DW43,'08_DMGiaDat'!C18:C19,2,FALSE),"N")</f>
        <v>N</v>
      </c>
      <c r="DY43" s="78" t="str">
        <f t="shared" si="23"/>
        <v>5010700215011001VT100001</v>
      </c>
      <c r="DZ43" s="78" t="str">
        <f>IFERROR(VLOOKUP(DY43,'08_DMGiaDat'!C18:C19,2,FALSE),"N")</f>
        <v>N</v>
      </c>
      <c r="EA43" s="78" t="str">
        <f t="shared" si="24"/>
        <v>501070021501100100000001</v>
      </c>
      <c r="EB43" s="78" t="str">
        <f>IFERROR(VLOOKUP(EA43,'08_DMGiaDat'!C18:C19,2,FALSE),"N")</f>
        <v>N</v>
      </c>
      <c r="EC43" s="92">
        <f>IF(DV43&lt;&gt;"N",DV43,IF(DX43&lt;&gt;"N",DX43,IF(DZ43&lt;&gt;"N",DZ43*VLOOKUP(LEFT(CB43,3),'03_DMMucDich'!C2:C6,5,FALSE),IF(EB43&lt;&gt;"N",EB43*VLOOKUP(LEFT(CB43,3),'03_DMMucDich'!C2:C6,5,FALSE),"N/A"))))</f>
        <v>7970000</v>
      </c>
    </row>
    <row r="44" spans="1:133" s="34" customFormat="1" ht="16" x14ac:dyDescent="0.2">
      <c r="A44" s="85">
        <v>30</v>
      </c>
      <c r="B44" s="86"/>
      <c r="C44" s="87"/>
      <c r="D44" s="141" t="s">
        <v>5750</v>
      </c>
      <c r="E44" s="86"/>
      <c r="F44" s="88"/>
      <c r="G44" s="88" t="s">
        <v>5718</v>
      </c>
      <c r="H44" s="151">
        <v>2023</v>
      </c>
      <c r="I44" s="86"/>
      <c r="J44" s="86"/>
      <c r="K44" s="145" t="s">
        <v>6363</v>
      </c>
      <c r="L44" s="105"/>
      <c r="M44" s="86"/>
      <c r="N44" s="105"/>
      <c r="O44" s="105"/>
      <c r="P44" s="86"/>
      <c r="Q44" s="86"/>
      <c r="R44" s="153" t="str">
        <f t="shared" si="25"/>
        <v>Tổ 66</v>
      </c>
      <c r="S44" s="86"/>
      <c r="T44" s="86"/>
      <c r="U44" s="86"/>
      <c r="V44" s="86" t="str">
        <f t="shared" si="26"/>
        <v xml:space="preserve">, </v>
      </c>
      <c r="W44" s="86"/>
      <c r="X44" s="86"/>
      <c r="Y44" s="86"/>
      <c r="Z44" s="88"/>
      <c r="AA44" s="105"/>
      <c r="AB44" s="86"/>
      <c r="AC44" s="90"/>
      <c r="AD44" s="86"/>
      <c r="AE44" s="86"/>
      <c r="AF44" s="86"/>
      <c r="AG44" s="86"/>
      <c r="AH44" s="160" t="s">
        <v>6960</v>
      </c>
      <c r="AI44" s="153"/>
      <c r="AJ44" s="153"/>
      <c r="AK44" s="86"/>
      <c r="AL44" s="86"/>
      <c r="AM44" s="153" t="s">
        <v>7015</v>
      </c>
      <c r="AN44" s="153" t="s">
        <v>7066</v>
      </c>
      <c r="AO44" s="165">
        <v>43168</v>
      </c>
      <c r="AP44" s="153" t="s">
        <v>2199</v>
      </c>
      <c r="AQ44" s="153" t="s">
        <v>7063</v>
      </c>
      <c r="AR44" s="166">
        <v>105</v>
      </c>
      <c r="AS44" s="88" t="s">
        <v>5719</v>
      </c>
      <c r="AT44" s="92">
        <f t="shared" si="0"/>
        <v>0</v>
      </c>
      <c r="AU44" s="93">
        <v>0</v>
      </c>
      <c r="AV44" s="93">
        <v>0</v>
      </c>
      <c r="AW44" s="166">
        <v>200</v>
      </c>
      <c r="AX44" s="93">
        <v>0</v>
      </c>
      <c r="AY44" s="177"/>
      <c r="AZ44" s="177">
        <v>0</v>
      </c>
      <c r="BA44" s="178"/>
      <c r="BB44" s="105"/>
      <c r="BC44" s="105"/>
      <c r="BD44" s="93"/>
      <c r="BE44" s="93">
        <v>0</v>
      </c>
      <c r="BF44" s="91">
        <v>0</v>
      </c>
      <c r="BG44" s="94"/>
      <c r="BH44" s="95"/>
      <c r="BI44" s="93" t="str">
        <f t="shared" si="1"/>
        <v>Phạm Văn Tuấn</v>
      </c>
      <c r="BJ44" s="105">
        <f t="shared" si="2"/>
        <v>0</v>
      </c>
      <c r="BK44" s="88" t="str">
        <f t="shared" si="3"/>
        <v>8839379104</v>
      </c>
      <c r="BL44" s="86">
        <f t="shared" si="4"/>
        <v>0</v>
      </c>
      <c r="BM44" s="105">
        <f t="shared" si="5"/>
        <v>0</v>
      </c>
      <c r="BN44" s="86">
        <f t="shared" si="6"/>
        <v>0</v>
      </c>
      <c r="BO44" s="86">
        <f t="shared" si="7"/>
        <v>0</v>
      </c>
      <c r="BP44" s="86">
        <f t="shared" si="27"/>
        <v>0</v>
      </c>
      <c r="BQ44" s="160" t="s">
        <v>6960</v>
      </c>
      <c r="BR44" s="86" t="s">
        <v>5720</v>
      </c>
      <c r="BS44" s="88" t="s">
        <v>5721</v>
      </c>
      <c r="BT44" s="86" t="s">
        <v>5722</v>
      </c>
      <c r="BU44" s="86"/>
      <c r="BV44" s="86" t="str">
        <f t="shared" si="28"/>
        <v>CM 669821</v>
      </c>
      <c r="BW44" s="105" t="str">
        <f t="shared" si="29"/>
        <v/>
      </c>
      <c r="BX44" s="86" t="str">
        <f t="shared" si="40"/>
        <v>313</v>
      </c>
      <c r="BY44" s="86" t="str">
        <f t="shared" si="41"/>
        <v>51</v>
      </c>
      <c r="BZ44" s="91">
        <f t="shared" si="42"/>
        <v>105</v>
      </c>
      <c r="CA44" s="91">
        <v>0</v>
      </c>
      <c r="CB44" s="96" t="s">
        <v>5719</v>
      </c>
      <c r="CC44" s="91">
        <f t="shared" si="30"/>
        <v>200</v>
      </c>
      <c r="CD44" s="91">
        <f t="shared" si="31"/>
        <v>0</v>
      </c>
      <c r="CE44" s="93">
        <f t="shared" si="43"/>
        <v>0</v>
      </c>
      <c r="CF44" s="93">
        <f t="shared" si="44"/>
        <v>0</v>
      </c>
      <c r="CG44" s="105"/>
      <c r="CH44" s="105"/>
      <c r="CI44" s="86"/>
      <c r="CJ44" s="188"/>
      <c r="CK44" s="181">
        <f t="shared" si="34"/>
        <v>105</v>
      </c>
      <c r="CL44" s="181">
        <f t="shared" si="35"/>
        <v>200</v>
      </c>
      <c r="CM44" s="86" t="s">
        <v>5723</v>
      </c>
      <c r="CN44" s="182" t="s">
        <v>7854</v>
      </c>
      <c r="CO44" s="183" t="s">
        <v>7855</v>
      </c>
      <c r="CP44" s="86" t="s">
        <v>5724</v>
      </c>
      <c r="CQ44" s="153" t="s">
        <v>7924</v>
      </c>
      <c r="CR44" s="187">
        <f t="shared" si="36"/>
        <v>7970000</v>
      </c>
      <c r="CS44" s="188">
        <v>1</v>
      </c>
      <c r="CT44" s="188">
        <f t="shared" si="9"/>
        <v>7970000</v>
      </c>
      <c r="CU44" s="93"/>
      <c r="CV44" s="94">
        <f t="shared" si="37"/>
        <v>105</v>
      </c>
      <c r="CW44" s="93">
        <f t="shared" si="38"/>
        <v>0</v>
      </c>
      <c r="CX44" s="86">
        <f t="shared" si="39"/>
        <v>0</v>
      </c>
      <c r="CY44" s="93">
        <f t="shared" si="10"/>
        <v>251055</v>
      </c>
      <c r="CZ44" s="93">
        <v>0</v>
      </c>
      <c r="DA44" s="93">
        <v>0</v>
      </c>
      <c r="DB44" s="93">
        <f t="shared" si="11"/>
        <v>0</v>
      </c>
      <c r="DC44" s="93">
        <v>0</v>
      </c>
      <c r="DD44" s="91">
        <v>0</v>
      </c>
      <c r="DE44" s="93">
        <f t="shared" si="12"/>
        <v>0</v>
      </c>
      <c r="DF44" s="93">
        <f t="shared" si="13"/>
        <v>0</v>
      </c>
      <c r="DG44" s="93"/>
      <c r="DH44" s="93">
        <v>0</v>
      </c>
      <c r="DI44" s="93">
        <v>0</v>
      </c>
      <c r="DJ44" s="86">
        <f t="shared" si="14"/>
        <v>0</v>
      </c>
      <c r="DK44" s="91">
        <v>0</v>
      </c>
      <c r="DL44" s="93"/>
      <c r="DM44" s="93">
        <v>0</v>
      </c>
      <c r="DN44" s="93">
        <f t="shared" si="15"/>
        <v>7970000</v>
      </c>
      <c r="DO44" s="93">
        <f t="shared" si="16"/>
        <v>0</v>
      </c>
      <c r="DP44" s="92">
        <f t="shared" si="17"/>
        <v>251055</v>
      </c>
      <c r="DQ44" s="97" t="str">
        <f t="shared" si="18"/>
        <v>8839379104</v>
      </c>
      <c r="DR44" s="98">
        <f t="shared" si="19"/>
        <v>0</v>
      </c>
      <c r="DS44" s="93" t="str">
        <f t="shared" si="20"/>
        <v>OK</v>
      </c>
      <c r="DT44" s="93"/>
      <c r="DU44" s="78" t="str">
        <f t="shared" si="21"/>
        <v>5010700215011501100001VT100001</v>
      </c>
      <c r="DV44" s="78">
        <f>INDEX('08_DMGiaDat'!$L:$L,MATCH(DU44,'08_DMGiaDat'!$R:$R,0))</f>
        <v>7970000</v>
      </c>
      <c r="DW44" s="78" t="str">
        <f t="shared" si="22"/>
        <v>501070021501100100000001</v>
      </c>
      <c r="DX44" s="78" t="str">
        <f>IFERROR(VLOOKUP(DW44,'08_DMGiaDat'!C18:C19,2,FALSE),"N")</f>
        <v>N</v>
      </c>
      <c r="DY44" s="78" t="str">
        <f t="shared" si="23"/>
        <v>5010700215011001VT100001</v>
      </c>
      <c r="DZ44" s="78" t="str">
        <f>IFERROR(VLOOKUP(DY44,'08_DMGiaDat'!C18:C19,2,FALSE),"N")</f>
        <v>N</v>
      </c>
      <c r="EA44" s="78" t="str">
        <f t="shared" si="24"/>
        <v>501070021501100100000001</v>
      </c>
      <c r="EB44" s="78" t="str">
        <f>IFERROR(VLOOKUP(EA44,'08_DMGiaDat'!C18:C19,2,FALSE),"N")</f>
        <v>N</v>
      </c>
      <c r="EC44" s="92">
        <f>IF(DV44&lt;&gt;"N",DV44,IF(DX44&lt;&gt;"N",DX44,IF(DZ44&lt;&gt;"N",DZ44*VLOOKUP(LEFT(CB44,3),'03_DMMucDich'!C2:C6,5,FALSE),IF(EB44&lt;&gt;"N",EB44*VLOOKUP(LEFT(CB44,3),'03_DMMucDich'!C2:C6,5,FALSE),"N/A"))))</f>
        <v>7970000</v>
      </c>
    </row>
    <row r="45" spans="1:133" s="34" customFormat="1" ht="16" x14ac:dyDescent="0.2">
      <c r="A45" s="85">
        <v>31</v>
      </c>
      <c r="B45" s="86"/>
      <c r="C45" s="87"/>
      <c r="D45" s="141" t="s">
        <v>5751</v>
      </c>
      <c r="E45" s="86"/>
      <c r="F45" s="88"/>
      <c r="G45" s="88" t="s">
        <v>5718</v>
      </c>
      <c r="H45" s="151">
        <v>2023</v>
      </c>
      <c r="I45" s="86"/>
      <c r="J45" s="86"/>
      <c r="K45" s="145" t="s">
        <v>6364</v>
      </c>
      <c r="L45" s="105"/>
      <c r="M45" s="86"/>
      <c r="N45" s="105"/>
      <c r="O45" s="105"/>
      <c r="P45" s="86"/>
      <c r="Q45" s="86"/>
      <c r="R45" s="153" t="str">
        <f t="shared" si="25"/>
        <v>Tổ 66</v>
      </c>
      <c r="S45" s="86"/>
      <c r="T45" s="86"/>
      <c r="U45" s="86"/>
      <c r="V45" s="86" t="str">
        <f t="shared" si="26"/>
        <v xml:space="preserve">, </v>
      </c>
      <c r="W45" s="86"/>
      <c r="X45" s="86"/>
      <c r="Y45" s="86"/>
      <c r="Z45" s="88"/>
      <c r="AA45" s="105"/>
      <c r="AB45" s="86"/>
      <c r="AC45" s="90"/>
      <c r="AD45" s="86"/>
      <c r="AE45" s="86"/>
      <c r="AF45" s="86"/>
      <c r="AG45" s="86"/>
      <c r="AH45" s="160" t="s">
        <v>6960</v>
      </c>
      <c r="AI45" s="153"/>
      <c r="AJ45" s="153"/>
      <c r="AK45" s="86"/>
      <c r="AL45" s="86"/>
      <c r="AM45" s="153" t="s">
        <v>7015</v>
      </c>
      <c r="AN45" s="153" t="s">
        <v>7067</v>
      </c>
      <c r="AO45" s="165">
        <v>43171</v>
      </c>
      <c r="AP45" s="153" t="s">
        <v>7068</v>
      </c>
      <c r="AQ45" s="153" t="s">
        <v>7065</v>
      </c>
      <c r="AR45" s="166">
        <v>157.30000000000001</v>
      </c>
      <c r="AS45" s="88" t="s">
        <v>5719</v>
      </c>
      <c r="AT45" s="92">
        <f t="shared" si="0"/>
        <v>0</v>
      </c>
      <c r="AU45" s="93">
        <v>0</v>
      </c>
      <c r="AV45" s="93">
        <v>0</v>
      </c>
      <c r="AW45" s="166">
        <v>200</v>
      </c>
      <c r="AX45" s="93">
        <v>0</v>
      </c>
      <c r="AY45" s="177"/>
      <c r="AZ45" s="177">
        <v>0</v>
      </c>
      <c r="BA45" s="178"/>
      <c r="BB45" s="105"/>
      <c r="BC45" s="105"/>
      <c r="BD45" s="93"/>
      <c r="BE45" s="93">
        <v>0</v>
      </c>
      <c r="BF45" s="91">
        <v>0</v>
      </c>
      <c r="BG45" s="94"/>
      <c r="BH45" s="95"/>
      <c r="BI45" s="93" t="str">
        <f t="shared" si="1"/>
        <v>Bùi Công Quốc</v>
      </c>
      <c r="BJ45" s="105">
        <f t="shared" si="2"/>
        <v>0</v>
      </c>
      <c r="BK45" s="88" t="str">
        <f t="shared" si="3"/>
        <v>8710299124</v>
      </c>
      <c r="BL45" s="86">
        <f t="shared" si="4"/>
        <v>0</v>
      </c>
      <c r="BM45" s="105">
        <f t="shared" si="5"/>
        <v>0</v>
      </c>
      <c r="BN45" s="86">
        <f t="shared" si="6"/>
        <v>0</v>
      </c>
      <c r="BO45" s="86">
        <f t="shared" si="7"/>
        <v>0</v>
      </c>
      <c r="BP45" s="86">
        <f t="shared" si="27"/>
        <v>0</v>
      </c>
      <c r="BQ45" s="160" t="s">
        <v>6960</v>
      </c>
      <c r="BR45" s="86" t="s">
        <v>5720</v>
      </c>
      <c r="BS45" s="88" t="s">
        <v>5721</v>
      </c>
      <c r="BT45" s="86" t="s">
        <v>5722</v>
      </c>
      <c r="BU45" s="86"/>
      <c r="BV45" s="86" t="str">
        <f t="shared" si="28"/>
        <v>CM 773960</v>
      </c>
      <c r="BW45" s="105" t="str">
        <f t="shared" si="29"/>
        <v/>
      </c>
      <c r="BX45" s="86" t="str">
        <f t="shared" si="40"/>
        <v>57</v>
      </c>
      <c r="BY45" s="86" t="str">
        <f t="shared" si="41"/>
        <v>52</v>
      </c>
      <c r="BZ45" s="91">
        <f t="shared" si="42"/>
        <v>157.30000000000001</v>
      </c>
      <c r="CA45" s="91">
        <v>0</v>
      </c>
      <c r="CB45" s="96" t="s">
        <v>5719</v>
      </c>
      <c r="CC45" s="91">
        <f t="shared" si="30"/>
        <v>200</v>
      </c>
      <c r="CD45" s="91">
        <f t="shared" si="31"/>
        <v>0</v>
      </c>
      <c r="CE45" s="93">
        <f t="shared" si="43"/>
        <v>0</v>
      </c>
      <c r="CF45" s="93">
        <f t="shared" si="44"/>
        <v>0</v>
      </c>
      <c r="CG45" s="105"/>
      <c r="CH45" s="105"/>
      <c r="CI45" s="86"/>
      <c r="CJ45" s="188"/>
      <c r="CK45" s="181">
        <f t="shared" si="34"/>
        <v>157.30000000000001</v>
      </c>
      <c r="CL45" s="181">
        <f t="shared" si="35"/>
        <v>200</v>
      </c>
      <c r="CM45" s="86" t="s">
        <v>5723</v>
      </c>
      <c r="CN45" s="182" t="s">
        <v>7854</v>
      </c>
      <c r="CO45" s="183" t="s">
        <v>7855</v>
      </c>
      <c r="CP45" s="86" t="s">
        <v>5724</v>
      </c>
      <c r="CQ45" s="153" t="s">
        <v>7924</v>
      </c>
      <c r="CR45" s="187">
        <f t="shared" si="36"/>
        <v>7970000</v>
      </c>
      <c r="CS45" s="188">
        <v>1.2</v>
      </c>
      <c r="CT45" s="188">
        <f t="shared" si="9"/>
        <v>9564000</v>
      </c>
      <c r="CU45" s="93"/>
      <c r="CV45" s="94">
        <f t="shared" si="37"/>
        <v>157.30000000000001</v>
      </c>
      <c r="CW45" s="93">
        <f t="shared" si="38"/>
        <v>0</v>
      </c>
      <c r="CX45" s="86">
        <f t="shared" si="39"/>
        <v>0</v>
      </c>
      <c r="CY45" s="93">
        <f t="shared" si="10"/>
        <v>451325.16000000003</v>
      </c>
      <c r="CZ45" s="93">
        <v>0</v>
      </c>
      <c r="DA45" s="93">
        <v>0</v>
      </c>
      <c r="DB45" s="93">
        <f t="shared" si="11"/>
        <v>0</v>
      </c>
      <c r="DC45" s="93">
        <v>0</v>
      </c>
      <c r="DD45" s="91">
        <v>0</v>
      </c>
      <c r="DE45" s="93">
        <f t="shared" si="12"/>
        <v>0</v>
      </c>
      <c r="DF45" s="93">
        <f t="shared" si="13"/>
        <v>0</v>
      </c>
      <c r="DG45" s="93"/>
      <c r="DH45" s="93">
        <v>0</v>
      </c>
      <c r="DI45" s="93">
        <v>0</v>
      </c>
      <c r="DJ45" s="86">
        <f t="shared" si="14"/>
        <v>0</v>
      </c>
      <c r="DK45" s="91">
        <v>0</v>
      </c>
      <c r="DL45" s="93"/>
      <c r="DM45" s="93">
        <v>0</v>
      </c>
      <c r="DN45" s="93">
        <f t="shared" si="15"/>
        <v>9564000</v>
      </c>
      <c r="DO45" s="93">
        <f t="shared" si="16"/>
        <v>0</v>
      </c>
      <c r="DP45" s="92">
        <f t="shared" si="17"/>
        <v>451325.16000000003</v>
      </c>
      <c r="DQ45" s="97" t="str">
        <f t="shared" si="18"/>
        <v>8710299124</v>
      </c>
      <c r="DR45" s="98">
        <f t="shared" si="19"/>
        <v>0</v>
      </c>
      <c r="DS45" s="93" t="str">
        <f t="shared" si="20"/>
        <v>OK</v>
      </c>
      <c r="DT45" s="93"/>
      <c r="DU45" s="78" t="str">
        <f t="shared" si="21"/>
        <v>5010700215011501100001VT100001</v>
      </c>
      <c r="DV45" s="78">
        <f>INDEX('08_DMGiaDat'!$L:$L,MATCH(DU45,'08_DMGiaDat'!$R:$R,0))</f>
        <v>7970000</v>
      </c>
      <c r="DW45" s="78" t="str">
        <f t="shared" si="22"/>
        <v>501070021501100100000001</v>
      </c>
      <c r="DX45" s="78" t="str">
        <f>IFERROR(VLOOKUP(DW45,'08_DMGiaDat'!C18:C19,2,FALSE),"N")</f>
        <v>N</v>
      </c>
      <c r="DY45" s="78" t="str">
        <f t="shared" si="23"/>
        <v>5010700215011001VT100001</v>
      </c>
      <c r="DZ45" s="78" t="str">
        <f>IFERROR(VLOOKUP(DY45,'08_DMGiaDat'!C18:C19,2,FALSE),"N")</f>
        <v>N</v>
      </c>
      <c r="EA45" s="78" t="str">
        <f t="shared" si="24"/>
        <v>501070021501100100000001</v>
      </c>
      <c r="EB45" s="78" t="str">
        <f>IFERROR(VLOOKUP(EA45,'08_DMGiaDat'!C18:C19,2,FALSE),"N")</f>
        <v>N</v>
      </c>
      <c r="EC45" s="92">
        <f>IF(DV45&lt;&gt;"N",DV45,IF(DX45&lt;&gt;"N",DX45,IF(DZ45&lt;&gt;"N",DZ45*VLOOKUP(LEFT(CB45,3),'03_DMMucDich'!C2:C6,5,FALSE),IF(EB45&lt;&gt;"N",EB45*VLOOKUP(LEFT(CB45,3),'03_DMMucDich'!C2:C6,5,FALSE),"N/A"))))</f>
        <v>7970000</v>
      </c>
    </row>
    <row r="46" spans="1:133" s="34" customFormat="1" ht="16" x14ac:dyDescent="0.2">
      <c r="A46" s="85">
        <v>32</v>
      </c>
      <c r="B46" s="86"/>
      <c r="C46" s="87"/>
      <c r="D46" s="141" t="s">
        <v>5752</v>
      </c>
      <c r="E46" s="86"/>
      <c r="F46" s="88"/>
      <c r="G46" s="88" t="s">
        <v>5718</v>
      </c>
      <c r="H46" s="151">
        <v>2022</v>
      </c>
      <c r="I46" s="86"/>
      <c r="J46" s="86"/>
      <c r="K46" s="145" t="s">
        <v>6365</v>
      </c>
      <c r="L46" s="105"/>
      <c r="M46" s="86"/>
      <c r="N46" s="105"/>
      <c r="O46" s="105"/>
      <c r="P46" s="86"/>
      <c r="Q46" s="86"/>
      <c r="R46" s="153" t="str">
        <f t="shared" si="25"/>
        <v>Tổ 37</v>
      </c>
      <c r="S46" s="86"/>
      <c r="T46" s="86"/>
      <c r="U46" s="86"/>
      <c r="V46" s="86" t="str">
        <f t="shared" si="26"/>
        <v xml:space="preserve">, </v>
      </c>
      <c r="W46" s="86"/>
      <c r="X46" s="86"/>
      <c r="Y46" s="86"/>
      <c r="Z46" s="88"/>
      <c r="AA46" s="105"/>
      <c r="AB46" s="86"/>
      <c r="AC46" s="90"/>
      <c r="AD46" s="86"/>
      <c r="AE46" s="86"/>
      <c r="AF46" s="86"/>
      <c r="AG46" s="86"/>
      <c r="AH46" s="160" t="s">
        <v>6972</v>
      </c>
      <c r="AI46" s="153"/>
      <c r="AJ46" s="153"/>
      <c r="AK46" s="86"/>
      <c r="AL46" s="86"/>
      <c r="AM46" s="153" t="s">
        <v>7015</v>
      </c>
      <c r="AN46" s="153" t="s">
        <v>7069</v>
      </c>
      <c r="AO46" s="165">
        <v>44460</v>
      </c>
      <c r="AP46" s="153" t="s">
        <v>2061</v>
      </c>
      <c r="AQ46" s="153" t="s">
        <v>7070</v>
      </c>
      <c r="AR46" s="166">
        <v>100</v>
      </c>
      <c r="AS46" s="88" t="s">
        <v>5719</v>
      </c>
      <c r="AT46" s="92">
        <f t="shared" si="0"/>
        <v>0</v>
      </c>
      <c r="AU46" s="93">
        <v>0</v>
      </c>
      <c r="AV46" s="93">
        <v>0</v>
      </c>
      <c r="AW46" s="166">
        <v>200</v>
      </c>
      <c r="AX46" s="93">
        <v>0</v>
      </c>
      <c r="AY46" s="177"/>
      <c r="AZ46" s="177">
        <v>0</v>
      </c>
      <c r="BA46" s="178"/>
      <c r="BB46" s="105"/>
      <c r="BC46" s="105"/>
      <c r="BD46" s="93"/>
      <c r="BE46" s="93">
        <v>0</v>
      </c>
      <c r="BF46" s="91">
        <v>0</v>
      </c>
      <c r="BG46" s="94"/>
      <c r="BH46" s="95"/>
      <c r="BI46" s="93" t="str">
        <f t="shared" si="1"/>
        <v>Trần Kỳ</v>
      </c>
      <c r="BJ46" s="105">
        <f t="shared" si="2"/>
        <v>0</v>
      </c>
      <c r="BK46" s="88" t="str">
        <f t="shared" si="3"/>
        <v>8152788703</v>
      </c>
      <c r="BL46" s="86">
        <f t="shared" si="4"/>
        <v>0</v>
      </c>
      <c r="BM46" s="105">
        <f t="shared" si="5"/>
        <v>0</v>
      </c>
      <c r="BN46" s="86">
        <f t="shared" si="6"/>
        <v>0</v>
      </c>
      <c r="BO46" s="86">
        <f t="shared" si="7"/>
        <v>0</v>
      </c>
      <c r="BP46" s="86">
        <f t="shared" si="27"/>
        <v>0</v>
      </c>
      <c r="BQ46" s="160" t="s">
        <v>6972</v>
      </c>
      <c r="BR46" s="86" t="s">
        <v>5720</v>
      </c>
      <c r="BS46" s="88" t="s">
        <v>5721</v>
      </c>
      <c r="BT46" s="86" t="s">
        <v>5722</v>
      </c>
      <c r="BU46" s="86"/>
      <c r="BV46" s="86" t="str">
        <f t="shared" si="28"/>
        <v>DA 379189</v>
      </c>
      <c r="BW46" s="105" t="str">
        <f t="shared" si="29"/>
        <v/>
      </c>
      <c r="BX46" s="86" t="str">
        <f t="shared" si="40"/>
        <v>175</v>
      </c>
      <c r="BY46" s="86" t="str">
        <f t="shared" si="41"/>
        <v>94</v>
      </c>
      <c r="BZ46" s="91">
        <f t="shared" si="42"/>
        <v>100</v>
      </c>
      <c r="CA46" s="91">
        <v>0</v>
      </c>
      <c r="CB46" s="96" t="s">
        <v>5719</v>
      </c>
      <c r="CC46" s="91">
        <f t="shared" si="30"/>
        <v>200</v>
      </c>
      <c r="CD46" s="91">
        <f t="shared" si="31"/>
        <v>0</v>
      </c>
      <c r="CE46" s="93">
        <f t="shared" si="43"/>
        <v>0</v>
      </c>
      <c r="CF46" s="93">
        <f t="shared" si="44"/>
        <v>0</v>
      </c>
      <c r="CG46" s="105"/>
      <c r="CH46" s="105"/>
      <c r="CI46" s="86"/>
      <c r="CJ46" s="188"/>
      <c r="CK46" s="181">
        <f t="shared" si="34"/>
        <v>100</v>
      </c>
      <c r="CL46" s="181">
        <f t="shared" si="35"/>
        <v>200</v>
      </c>
      <c r="CM46" s="86" t="s">
        <v>5723</v>
      </c>
      <c r="CN46" s="182" t="s">
        <v>7868</v>
      </c>
      <c r="CO46" s="183" t="s">
        <v>7869</v>
      </c>
      <c r="CP46" s="86" t="s">
        <v>5724</v>
      </c>
      <c r="CQ46" s="153" t="s">
        <v>7924</v>
      </c>
      <c r="CR46" s="187">
        <f t="shared" si="36"/>
        <v>6110000</v>
      </c>
      <c r="CS46" s="188">
        <v>1</v>
      </c>
      <c r="CT46" s="188">
        <f t="shared" si="9"/>
        <v>6110000</v>
      </c>
      <c r="CU46" s="93"/>
      <c r="CV46" s="94">
        <f t="shared" si="37"/>
        <v>100</v>
      </c>
      <c r="CW46" s="93">
        <f t="shared" si="38"/>
        <v>0</v>
      </c>
      <c r="CX46" s="86">
        <f t="shared" si="39"/>
        <v>0</v>
      </c>
      <c r="CY46" s="93">
        <f t="shared" si="10"/>
        <v>183300</v>
      </c>
      <c r="CZ46" s="93">
        <v>0</v>
      </c>
      <c r="DA46" s="93">
        <v>0</v>
      </c>
      <c r="DB46" s="93">
        <f t="shared" si="11"/>
        <v>0</v>
      </c>
      <c r="DC46" s="93">
        <v>0</v>
      </c>
      <c r="DD46" s="91">
        <v>0</v>
      </c>
      <c r="DE46" s="93">
        <f t="shared" si="12"/>
        <v>0</v>
      </c>
      <c r="DF46" s="93">
        <f t="shared" si="13"/>
        <v>0</v>
      </c>
      <c r="DG46" s="93"/>
      <c r="DH46" s="93">
        <v>0</v>
      </c>
      <c r="DI46" s="93">
        <v>0</v>
      </c>
      <c r="DJ46" s="86">
        <f t="shared" si="14"/>
        <v>0</v>
      </c>
      <c r="DK46" s="91">
        <v>0</v>
      </c>
      <c r="DL46" s="93"/>
      <c r="DM46" s="93">
        <v>0</v>
      </c>
      <c r="DN46" s="93">
        <f t="shared" si="15"/>
        <v>6110000</v>
      </c>
      <c r="DO46" s="93">
        <f t="shared" si="16"/>
        <v>0</v>
      </c>
      <c r="DP46" s="92">
        <f t="shared" si="17"/>
        <v>183300</v>
      </c>
      <c r="DQ46" s="97" t="str">
        <f t="shared" si="18"/>
        <v>8152788703</v>
      </c>
      <c r="DR46" s="98">
        <f t="shared" si="19"/>
        <v>0</v>
      </c>
      <c r="DS46" s="93" t="str">
        <f t="shared" si="20"/>
        <v>OK</v>
      </c>
      <c r="DT46" s="93"/>
      <c r="DU46" s="78" t="str">
        <f t="shared" si="21"/>
        <v>5010700215031503101001VT100001</v>
      </c>
      <c r="DV46" s="78">
        <f>INDEX('08_DMGiaDat'!$L:$L,MATCH(DU46,'08_DMGiaDat'!$R:$R,0))</f>
        <v>6110000</v>
      </c>
      <c r="DW46" s="78" t="str">
        <f t="shared" si="22"/>
        <v>501070021503100100000001</v>
      </c>
      <c r="DX46" s="78" t="str">
        <f>IFERROR(VLOOKUP(DW46,'08_DMGiaDat'!C18:C19,2,FALSE),"N")</f>
        <v>N</v>
      </c>
      <c r="DY46" s="78" t="str">
        <f t="shared" si="23"/>
        <v>5010700215031001VT100001</v>
      </c>
      <c r="DZ46" s="78" t="str">
        <f>IFERROR(VLOOKUP(DY46,'08_DMGiaDat'!C18:C19,2,FALSE),"N")</f>
        <v>N</v>
      </c>
      <c r="EA46" s="78" t="str">
        <f t="shared" si="24"/>
        <v>501070021503100100000001</v>
      </c>
      <c r="EB46" s="78" t="str">
        <f>IFERROR(VLOOKUP(EA46,'08_DMGiaDat'!C18:C19,2,FALSE),"N")</f>
        <v>N</v>
      </c>
      <c r="EC46" s="92">
        <f>IF(DV46&lt;&gt;"N",DV46,IF(DX46&lt;&gt;"N",DX46,IF(DZ46&lt;&gt;"N",DZ46*VLOOKUP(LEFT(CB46,3),'03_DMMucDich'!C2:C6,5,FALSE),IF(EB46&lt;&gt;"N",EB46*VLOOKUP(LEFT(CB46,3),'03_DMMucDich'!C2:C6,5,FALSE),"N/A"))))</f>
        <v>6110000</v>
      </c>
    </row>
    <row r="47" spans="1:133" s="34" customFormat="1" ht="16" x14ac:dyDescent="0.2">
      <c r="A47" s="85">
        <v>33</v>
      </c>
      <c r="B47" s="86"/>
      <c r="C47" s="87"/>
      <c r="D47" s="141" t="s">
        <v>5753</v>
      </c>
      <c r="E47" s="86"/>
      <c r="F47" s="88"/>
      <c r="G47" s="88" t="s">
        <v>5718</v>
      </c>
      <c r="H47" s="151">
        <v>2022</v>
      </c>
      <c r="I47" s="86"/>
      <c r="J47" s="86"/>
      <c r="K47" s="145" t="s">
        <v>6366</v>
      </c>
      <c r="L47" s="105"/>
      <c r="M47" s="86"/>
      <c r="N47" s="105"/>
      <c r="O47" s="105"/>
      <c r="P47" s="86"/>
      <c r="Q47" s="86"/>
      <c r="R47" s="153" t="str">
        <f t="shared" si="25"/>
        <v>Tổ 41</v>
      </c>
      <c r="S47" s="86"/>
      <c r="T47" s="86"/>
      <c r="U47" s="86"/>
      <c r="V47" s="86" t="str">
        <f t="shared" si="26"/>
        <v xml:space="preserve">, </v>
      </c>
      <c r="W47" s="86"/>
      <c r="X47" s="86"/>
      <c r="Y47" s="86"/>
      <c r="Z47" s="88"/>
      <c r="AA47" s="105"/>
      <c r="AB47" s="86"/>
      <c r="AC47" s="90"/>
      <c r="AD47" s="86"/>
      <c r="AE47" s="86"/>
      <c r="AF47" s="86"/>
      <c r="AG47" s="86"/>
      <c r="AH47" s="160" t="s">
        <v>6973</v>
      </c>
      <c r="AI47" s="153"/>
      <c r="AJ47" s="153"/>
      <c r="AK47" s="86"/>
      <c r="AL47" s="86"/>
      <c r="AM47" s="153" t="s">
        <v>7015</v>
      </c>
      <c r="AN47" s="153" t="s">
        <v>7071</v>
      </c>
      <c r="AO47" s="165">
        <v>42913</v>
      </c>
      <c r="AP47" s="153" t="s">
        <v>1432</v>
      </c>
      <c r="AQ47" s="153" t="s">
        <v>1331</v>
      </c>
      <c r="AR47" s="166">
        <v>100</v>
      </c>
      <c r="AS47" s="88" t="s">
        <v>5719</v>
      </c>
      <c r="AT47" s="92">
        <f t="shared" ref="AT47:AT78" si="45">AU47+AV47+AX47</f>
        <v>0</v>
      </c>
      <c r="AU47" s="93">
        <v>0</v>
      </c>
      <c r="AV47" s="93">
        <v>0</v>
      </c>
      <c r="AW47" s="166">
        <v>200</v>
      </c>
      <c r="AX47" s="93">
        <v>0</v>
      </c>
      <c r="AY47" s="177"/>
      <c r="AZ47" s="177">
        <v>0</v>
      </c>
      <c r="BA47" s="178"/>
      <c r="BB47" s="105"/>
      <c r="BC47" s="105"/>
      <c r="BD47" s="93"/>
      <c r="BE47" s="93">
        <v>0</v>
      </c>
      <c r="BF47" s="91">
        <v>0</v>
      </c>
      <c r="BG47" s="94"/>
      <c r="BH47" s="95"/>
      <c r="BI47" s="93" t="str">
        <f t="shared" ref="BI47:BI78" si="46">K47</f>
        <v>Trương Thị Bích Trâm</v>
      </c>
      <c r="BJ47" s="105">
        <f t="shared" ref="BJ47:BJ78" si="47">L47</f>
        <v>0</v>
      </c>
      <c r="BK47" s="88" t="str">
        <f t="shared" ref="BK47:BK78" si="48">D47</f>
        <v>8106940671</v>
      </c>
      <c r="BL47" s="86">
        <f t="shared" ref="BL47:BL78" si="49">M47</f>
        <v>0</v>
      </c>
      <c r="BM47" s="105">
        <f t="shared" ref="BM47:BM78" si="50">N47</f>
        <v>0</v>
      </c>
      <c r="BN47" s="86">
        <f t="shared" ref="BN47:BN78" si="51">O47</f>
        <v>0</v>
      </c>
      <c r="BO47" s="86">
        <f t="shared" ref="BO47:BO78" si="52">AJ47</f>
        <v>0</v>
      </c>
      <c r="BP47" s="86">
        <f t="shared" si="27"/>
        <v>0</v>
      </c>
      <c r="BQ47" s="160" t="s">
        <v>6973</v>
      </c>
      <c r="BR47" s="86" t="s">
        <v>5720</v>
      </c>
      <c r="BS47" s="88" t="s">
        <v>5721</v>
      </c>
      <c r="BT47" s="86" t="s">
        <v>5722</v>
      </c>
      <c r="BU47" s="86"/>
      <c r="BV47" s="86" t="str">
        <f t="shared" si="28"/>
        <v>CH 737796</v>
      </c>
      <c r="BW47" s="105" t="str">
        <f t="shared" si="29"/>
        <v/>
      </c>
      <c r="BX47" s="86" t="str">
        <f t="shared" si="40"/>
        <v>128</v>
      </c>
      <c r="BY47" s="86" t="str">
        <f t="shared" si="41"/>
        <v>122</v>
      </c>
      <c r="BZ47" s="91">
        <f t="shared" si="42"/>
        <v>100</v>
      </c>
      <c r="CA47" s="91">
        <v>0</v>
      </c>
      <c r="CB47" s="96" t="s">
        <v>5719</v>
      </c>
      <c r="CC47" s="91">
        <f t="shared" si="30"/>
        <v>200</v>
      </c>
      <c r="CD47" s="91">
        <f t="shared" si="31"/>
        <v>0</v>
      </c>
      <c r="CE47" s="93">
        <f t="shared" si="43"/>
        <v>0</v>
      </c>
      <c r="CF47" s="93">
        <f t="shared" si="44"/>
        <v>0</v>
      </c>
      <c r="CG47" s="105"/>
      <c r="CH47" s="105"/>
      <c r="CI47" s="86"/>
      <c r="CJ47" s="188"/>
      <c r="CK47" s="181">
        <f t="shared" si="34"/>
        <v>100</v>
      </c>
      <c r="CL47" s="181">
        <f t="shared" si="35"/>
        <v>200</v>
      </c>
      <c r="CM47" s="86" t="s">
        <v>5723</v>
      </c>
      <c r="CN47" s="182" t="s">
        <v>7857</v>
      </c>
      <c r="CO47" s="183" t="s">
        <v>7858</v>
      </c>
      <c r="CP47" s="86" t="s">
        <v>5724</v>
      </c>
      <c r="CQ47" s="153" t="s">
        <v>7924</v>
      </c>
      <c r="CR47" s="187">
        <f t="shared" si="36"/>
        <v>5850000</v>
      </c>
      <c r="CS47" s="188">
        <v>1</v>
      </c>
      <c r="CT47" s="188">
        <f t="shared" ref="CT47:CT78" si="53">CR47*CS47</f>
        <v>5850000</v>
      </c>
      <c r="CU47" s="93"/>
      <c r="CV47" s="94">
        <f t="shared" si="37"/>
        <v>100</v>
      </c>
      <c r="CW47" s="93">
        <f t="shared" si="38"/>
        <v>0</v>
      </c>
      <c r="CX47" s="86">
        <f t="shared" si="39"/>
        <v>0</v>
      </c>
      <c r="CY47" s="93">
        <f t="shared" ref="CY47:CY78" si="54">(CV47*0.03/100+CW47*0.07/100+CX47*0.15/100)*CT47</f>
        <v>175500</v>
      </c>
      <c r="CZ47" s="93">
        <v>0</v>
      </c>
      <c r="DA47" s="93">
        <v>0</v>
      </c>
      <c r="DB47" s="93">
        <f t="shared" ref="DB47:DB78" si="55">CZ47*DA47*CT47</f>
        <v>0</v>
      </c>
      <c r="DC47" s="93">
        <v>0</v>
      </c>
      <c r="DD47" s="91">
        <v>0</v>
      </c>
      <c r="DE47" s="93">
        <f t="shared" ref="DE47:DE78" si="56">DC47*DD47*CT47*0.03/100</f>
        <v>0</v>
      </c>
      <c r="DF47" s="93">
        <f t="shared" ref="DF47:DF78" si="57">AV47</f>
        <v>0</v>
      </c>
      <c r="DG47" s="93"/>
      <c r="DH47" s="93">
        <v>0</v>
      </c>
      <c r="DI47" s="93">
        <v>0</v>
      </c>
      <c r="DJ47" s="86">
        <f t="shared" ref="DJ47:DJ78" si="58">IF(DH47&gt;0,DF47*DH47*DI47*0.15/100,DF47*DI47*0.15/100)</f>
        <v>0</v>
      </c>
      <c r="DK47" s="91">
        <v>0</v>
      </c>
      <c r="DL47" s="93"/>
      <c r="DM47" s="93">
        <v>0</v>
      </c>
      <c r="DN47" s="93">
        <f t="shared" ref="DN47:DN78" si="59">CT47</f>
        <v>5850000</v>
      </c>
      <c r="DO47" s="93">
        <f t="shared" ref="DO47:DO78" si="60">IF(DM47&gt;0,DK47*DM47*DN47*0.2/100,DK47*DN47*0.2/100)</f>
        <v>0</v>
      </c>
      <c r="DP47" s="92">
        <f t="shared" ref="DP47:DP78" si="61">CY47+DB47+DE47+DJ47+DO47</f>
        <v>175500</v>
      </c>
      <c r="DQ47" s="97" t="str">
        <f t="shared" ref="DQ47:DQ78" si="62">IF(LEN(D47)=13,LEFT(D47,10)&amp;"-"&amp;RIGHT(D47,3),D47)</f>
        <v>8106940671</v>
      </c>
      <c r="DR47" s="98">
        <f t="shared" ref="DR47:DR78" si="63">10-MOD(VALUE(LEFT(RIGHT(LEFT(DQ47,10),2)))*3+VALUE(LEFT(LEFT(DQ47,10)))*31+VALUE(LEFT(RIGHT(LEFT(DQ47,10),9)))*29+VALUE(LEFT(RIGHT(LEFT(DQ47,10),8)))*23+VALUE(LEFT(RIGHT(LEFT(DQ47,10),7)))*19+VALUE(LEFT(RIGHT(LEFT(DQ47,10),6)))*17+VALUE(LEFT(RIGHT(LEFT(DQ47,10),5)))*13+VALUE(LEFT(RIGHT(LEFT(DQ47,10),4)))*7+VALUE(LEFT(RIGHT(LEFT(DQ47,10),3)))*5,11)-VALUE(RIGHT(LEFT(DQ47,10)))</f>
        <v>0</v>
      </c>
      <c r="DS47" s="93" t="str">
        <f t="shared" ref="DS47:DS78" si="64">IF(ISERROR(DR47),"Mã tin sai !!!",IF(DR47=0,"OK","Mã tin sai !!!"))</f>
        <v>OK</v>
      </c>
      <c r="DT47" s="93"/>
      <c r="DU47" s="78" t="str">
        <f t="shared" ref="DU47:DU78" si="65">IF(CP47="",CONCATENATE(LEFT(BS47,FIND("-",BS47)-1),LEFT(CM47,FIND("-",CM47)-1),LEFT(CN47,FIND("-",CN47)-1),LEFT(CO47,FIND("-",CO47)-1),LEFT(CQ47,FIND("-",CQ47)-1),LEFT(CB47,FIND("-",CB47)-1)),CONCATENATE(LEFT(BS47,FIND("-",BS47)-1),LEFT(CM47,FIND("-",CM47)-1),LEFT(CN47,FIND("-",CN47)-1),LEFT(CO47,FIND("-",CO47)-1),LEFT(CP47,FIND("-",CP47)-1),LEFT(CQ47,FIND("-",CQ47)-1),LEFT(CB47,FIND("-",CB47)-1)))</f>
        <v>5010700214991499101001VT100001</v>
      </c>
      <c r="DV47" s="78">
        <f>INDEX('08_DMGiaDat'!$L:$L,MATCH(DU47,'08_DMGiaDat'!$R:$R,0))</f>
        <v>5850000</v>
      </c>
      <c r="DW47" s="78" t="str">
        <f t="shared" ref="DW47:DW78" si="66">CONCATENATE(LEFT(BS47,5),LEFT(CM47,3),LEFT(CN47,3),MID(CO47,4,2),LEFT(CP47,3),"00000",LEFT(CB47,3))</f>
        <v>501070021499100100000001</v>
      </c>
      <c r="DX47" s="78" t="str">
        <f>IFERROR(VLOOKUP(DW47,'08_DMGiaDat'!C18:C19,2,FALSE),"N")</f>
        <v>N</v>
      </c>
      <c r="DY47" s="78" t="str">
        <f t="shared" ref="DY47:DY78" si="67">CONCATENATE(LEFT(BS47,5),LEFT(CM47,3),LEFT(CN47,3),MID(CO47,4,2),LEFT(CP47,3),LEFT(CQ47,5),"001")</f>
        <v>5010700214991001VT100001</v>
      </c>
      <c r="DZ47" s="78" t="str">
        <f>IFERROR(VLOOKUP(DY47,'08_DMGiaDat'!C18:C19,2,FALSE),"N")</f>
        <v>N</v>
      </c>
      <c r="EA47" s="78" t="str">
        <f t="shared" ref="EA47:EA78" si="68">CONCATENATE(LEFT(BS47,5),LEFT(CM47,3),LEFT(CN47,3),MID(CO47,4,2),LEFT(CP47,3),"00000","001")</f>
        <v>501070021499100100000001</v>
      </c>
      <c r="EB47" s="78" t="str">
        <f>IFERROR(VLOOKUP(EA47,'08_DMGiaDat'!C18:C19,2,FALSE),"N")</f>
        <v>N</v>
      </c>
      <c r="EC47" s="92">
        <f>IF(DV47&lt;&gt;"N",DV47,IF(DX47&lt;&gt;"N",DX47,IF(DZ47&lt;&gt;"N",DZ47*VLOOKUP(LEFT(CB47,3),'03_DMMucDich'!C2:C6,5,FALSE),IF(EB47&lt;&gt;"N",EB47*VLOOKUP(LEFT(CB47,3),'03_DMMucDich'!C2:C6,5,FALSE),"N/A"))))</f>
        <v>5850000</v>
      </c>
    </row>
    <row r="48" spans="1:133" s="34" customFormat="1" ht="16" x14ac:dyDescent="0.2">
      <c r="A48" s="85">
        <v>34</v>
      </c>
      <c r="B48" s="86"/>
      <c r="C48" s="87"/>
      <c r="D48" s="141" t="s">
        <v>5754</v>
      </c>
      <c r="E48" s="86"/>
      <c r="F48" s="88"/>
      <c r="G48" s="88" t="s">
        <v>5718</v>
      </c>
      <c r="H48" s="151">
        <v>2023</v>
      </c>
      <c r="I48" s="86"/>
      <c r="J48" s="86"/>
      <c r="K48" s="145" t="s">
        <v>6367</v>
      </c>
      <c r="L48" s="105"/>
      <c r="M48" s="86"/>
      <c r="N48" s="105"/>
      <c r="O48" s="105"/>
      <c r="P48" s="86"/>
      <c r="Q48" s="86"/>
      <c r="R48" s="153" t="str">
        <f t="shared" si="25"/>
        <v>Tổ 51</v>
      </c>
      <c r="S48" s="86"/>
      <c r="T48" s="86"/>
      <c r="U48" s="86"/>
      <c r="V48" s="86" t="str">
        <f t="shared" si="26"/>
        <v xml:space="preserve">, </v>
      </c>
      <c r="W48" s="86"/>
      <c r="X48" s="86"/>
      <c r="Y48" s="86"/>
      <c r="Z48" s="88"/>
      <c r="AA48" s="105"/>
      <c r="AB48" s="86"/>
      <c r="AC48" s="90"/>
      <c r="AD48" s="86"/>
      <c r="AE48" s="86"/>
      <c r="AF48" s="86"/>
      <c r="AG48" s="86"/>
      <c r="AH48" s="160" t="s">
        <v>6974</v>
      </c>
      <c r="AI48" s="153"/>
      <c r="AJ48" s="153"/>
      <c r="AK48" s="86"/>
      <c r="AL48" s="86"/>
      <c r="AM48" s="153" t="s">
        <v>7015</v>
      </c>
      <c r="AN48" s="153" t="s">
        <v>7072</v>
      </c>
      <c r="AO48" s="165">
        <v>45055</v>
      </c>
      <c r="AP48" s="153" t="s">
        <v>2311</v>
      </c>
      <c r="AQ48" s="153" t="s">
        <v>2091</v>
      </c>
      <c r="AR48" s="166">
        <v>80</v>
      </c>
      <c r="AS48" s="88" t="s">
        <v>5719</v>
      </c>
      <c r="AT48" s="92">
        <f t="shared" si="45"/>
        <v>0</v>
      </c>
      <c r="AU48" s="93">
        <v>0</v>
      </c>
      <c r="AV48" s="93">
        <v>0</v>
      </c>
      <c r="AW48" s="166">
        <v>200</v>
      </c>
      <c r="AX48" s="93">
        <v>0</v>
      </c>
      <c r="AY48" s="177"/>
      <c r="AZ48" s="177">
        <v>0</v>
      </c>
      <c r="BA48" s="178"/>
      <c r="BB48" s="105"/>
      <c r="BC48" s="105"/>
      <c r="BD48" s="93"/>
      <c r="BE48" s="93">
        <v>0</v>
      </c>
      <c r="BF48" s="91">
        <v>0</v>
      </c>
      <c r="BG48" s="94"/>
      <c r="BH48" s="95"/>
      <c r="BI48" s="93" t="str">
        <f t="shared" si="46"/>
        <v>Nguyễn Thị Vân</v>
      </c>
      <c r="BJ48" s="105">
        <f t="shared" si="47"/>
        <v>0</v>
      </c>
      <c r="BK48" s="88" t="str">
        <f t="shared" si="48"/>
        <v>8057325247</v>
      </c>
      <c r="BL48" s="86">
        <f t="shared" si="49"/>
        <v>0</v>
      </c>
      <c r="BM48" s="105">
        <f t="shared" si="50"/>
        <v>0</v>
      </c>
      <c r="BN48" s="86">
        <f t="shared" si="51"/>
        <v>0</v>
      </c>
      <c r="BO48" s="86">
        <f t="shared" si="52"/>
        <v>0</v>
      </c>
      <c r="BP48" s="86">
        <f t="shared" si="27"/>
        <v>0</v>
      </c>
      <c r="BQ48" s="160" t="s">
        <v>6974</v>
      </c>
      <c r="BR48" s="86" t="s">
        <v>5720</v>
      </c>
      <c r="BS48" s="88" t="s">
        <v>5721</v>
      </c>
      <c r="BT48" s="86" t="s">
        <v>5722</v>
      </c>
      <c r="BU48" s="86"/>
      <c r="BV48" s="86" t="str">
        <f t="shared" si="28"/>
        <v>DI 405565</v>
      </c>
      <c r="BW48" s="105" t="str">
        <f t="shared" si="29"/>
        <v/>
      </c>
      <c r="BX48" s="86" t="str">
        <f t="shared" si="40"/>
        <v>425</v>
      </c>
      <c r="BY48" s="86" t="str">
        <f t="shared" si="41"/>
        <v>205</v>
      </c>
      <c r="BZ48" s="91">
        <f t="shared" si="42"/>
        <v>80</v>
      </c>
      <c r="CA48" s="91">
        <v>0</v>
      </c>
      <c r="CB48" s="96" t="s">
        <v>5719</v>
      </c>
      <c r="CC48" s="91">
        <f t="shared" si="30"/>
        <v>200</v>
      </c>
      <c r="CD48" s="91">
        <f t="shared" si="31"/>
        <v>0</v>
      </c>
      <c r="CE48" s="93">
        <f t="shared" si="43"/>
        <v>0</v>
      </c>
      <c r="CF48" s="93">
        <f t="shared" si="44"/>
        <v>0</v>
      </c>
      <c r="CG48" s="105"/>
      <c r="CH48" s="105"/>
      <c r="CI48" s="86"/>
      <c r="CJ48" s="188"/>
      <c r="CK48" s="181">
        <f t="shared" si="34"/>
        <v>80</v>
      </c>
      <c r="CL48" s="181">
        <f t="shared" si="35"/>
        <v>200</v>
      </c>
      <c r="CM48" s="86" t="s">
        <v>5723</v>
      </c>
      <c r="CN48" s="182" t="s">
        <v>7859</v>
      </c>
      <c r="CO48" s="183" t="s">
        <v>7863</v>
      </c>
      <c r="CP48" s="86" t="s">
        <v>5724</v>
      </c>
      <c r="CQ48" s="153" t="s">
        <v>7925</v>
      </c>
      <c r="CR48" s="187">
        <f t="shared" si="36"/>
        <v>2170000</v>
      </c>
      <c r="CS48" s="188">
        <v>0.8</v>
      </c>
      <c r="CT48" s="188">
        <f t="shared" si="53"/>
        <v>1736000</v>
      </c>
      <c r="CU48" s="93"/>
      <c r="CV48" s="94">
        <f t="shared" si="37"/>
        <v>80</v>
      </c>
      <c r="CW48" s="93">
        <f t="shared" si="38"/>
        <v>0</v>
      </c>
      <c r="CX48" s="86">
        <f t="shared" si="39"/>
        <v>0</v>
      </c>
      <c r="CY48" s="93">
        <f t="shared" si="54"/>
        <v>41664</v>
      </c>
      <c r="CZ48" s="93">
        <v>0</v>
      </c>
      <c r="DA48" s="93">
        <v>0</v>
      </c>
      <c r="DB48" s="93">
        <f t="shared" si="55"/>
        <v>0</v>
      </c>
      <c r="DC48" s="93">
        <v>0</v>
      </c>
      <c r="DD48" s="91">
        <v>0</v>
      </c>
      <c r="DE48" s="93">
        <f t="shared" si="56"/>
        <v>0</v>
      </c>
      <c r="DF48" s="93">
        <f t="shared" si="57"/>
        <v>0</v>
      </c>
      <c r="DG48" s="93"/>
      <c r="DH48" s="93">
        <v>0</v>
      </c>
      <c r="DI48" s="93">
        <v>0</v>
      </c>
      <c r="DJ48" s="86">
        <f t="shared" si="58"/>
        <v>0</v>
      </c>
      <c r="DK48" s="91">
        <v>0</v>
      </c>
      <c r="DL48" s="93"/>
      <c r="DM48" s="93">
        <v>0</v>
      </c>
      <c r="DN48" s="93">
        <f t="shared" si="59"/>
        <v>1736000</v>
      </c>
      <c r="DO48" s="93">
        <f t="shared" si="60"/>
        <v>0</v>
      </c>
      <c r="DP48" s="92">
        <f t="shared" si="61"/>
        <v>41664</v>
      </c>
      <c r="DQ48" s="97" t="str">
        <f t="shared" si="62"/>
        <v>8057325247</v>
      </c>
      <c r="DR48" s="98">
        <f t="shared" si="63"/>
        <v>0</v>
      </c>
      <c r="DS48" s="93" t="str">
        <f t="shared" si="64"/>
        <v>OK</v>
      </c>
      <c r="DT48" s="93"/>
      <c r="DU48" s="78" t="str">
        <f t="shared" si="65"/>
        <v>5010700212541254102001VT400001</v>
      </c>
      <c r="DV48" s="78">
        <f>INDEX('08_DMGiaDat'!$L:$L,MATCH(DU48,'08_DMGiaDat'!$R:$R,0))</f>
        <v>2170000</v>
      </c>
      <c r="DW48" s="78" t="str">
        <f t="shared" si="66"/>
        <v>501070021254100100000001</v>
      </c>
      <c r="DX48" s="78" t="str">
        <f>IFERROR(VLOOKUP(DW48,'08_DMGiaDat'!C18:C19,2,FALSE),"N")</f>
        <v>N</v>
      </c>
      <c r="DY48" s="78" t="str">
        <f t="shared" si="67"/>
        <v>5010700212541001VT400001</v>
      </c>
      <c r="DZ48" s="78" t="str">
        <f>IFERROR(VLOOKUP(DY48,'08_DMGiaDat'!C18:C19,2,FALSE),"N")</f>
        <v>N</v>
      </c>
      <c r="EA48" s="78" t="str">
        <f t="shared" si="68"/>
        <v>501070021254100100000001</v>
      </c>
      <c r="EB48" s="78" t="str">
        <f>IFERROR(VLOOKUP(EA48,'08_DMGiaDat'!C18:C19,2,FALSE),"N")</f>
        <v>N</v>
      </c>
      <c r="EC48" s="92">
        <f>IF(DV48&lt;&gt;"N",DV48,IF(DX48&lt;&gt;"N",DX48,IF(DZ48&lt;&gt;"N",DZ48*VLOOKUP(LEFT(CB48,3),'03_DMMucDich'!C2:C6,5,FALSE),IF(EB48&lt;&gt;"N",EB48*VLOOKUP(LEFT(CB48,3),'03_DMMucDich'!C2:C6,5,FALSE),"N/A"))))</f>
        <v>2170000</v>
      </c>
    </row>
    <row r="49" spans="1:133" s="34" customFormat="1" ht="16" x14ac:dyDescent="0.2">
      <c r="A49" s="85">
        <v>35</v>
      </c>
      <c r="B49" s="86"/>
      <c r="C49" s="87"/>
      <c r="D49" s="141" t="s">
        <v>5755</v>
      </c>
      <c r="E49" s="86"/>
      <c r="F49" s="88"/>
      <c r="G49" s="88" t="s">
        <v>5718</v>
      </c>
      <c r="H49" s="151">
        <v>2023</v>
      </c>
      <c r="I49" s="86"/>
      <c r="J49" s="86"/>
      <c r="K49" s="145" t="s">
        <v>6368</v>
      </c>
      <c r="L49" s="105"/>
      <c r="M49" s="86"/>
      <c r="N49" s="105"/>
      <c r="O49" s="105"/>
      <c r="P49" s="86"/>
      <c r="Q49" s="86"/>
      <c r="R49" s="153" t="str">
        <f t="shared" si="25"/>
        <v>Tổ 51</v>
      </c>
      <c r="S49" s="86"/>
      <c r="T49" s="86"/>
      <c r="U49" s="86"/>
      <c r="V49" s="86" t="str">
        <f t="shared" si="26"/>
        <v xml:space="preserve">, </v>
      </c>
      <c r="W49" s="86"/>
      <c r="X49" s="86"/>
      <c r="Y49" s="86"/>
      <c r="Z49" s="88"/>
      <c r="AA49" s="105"/>
      <c r="AB49" s="86"/>
      <c r="AC49" s="90"/>
      <c r="AD49" s="86"/>
      <c r="AE49" s="86"/>
      <c r="AF49" s="86"/>
      <c r="AG49" s="86"/>
      <c r="AH49" s="160" t="s">
        <v>6974</v>
      </c>
      <c r="AI49" s="153"/>
      <c r="AJ49" s="153"/>
      <c r="AK49" s="86"/>
      <c r="AL49" s="86"/>
      <c r="AM49" s="153" t="s">
        <v>7015</v>
      </c>
      <c r="AN49" s="153" t="s">
        <v>7073</v>
      </c>
      <c r="AO49" s="165">
        <v>45055</v>
      </c>
      <c r="AP49" s="153" t="s">
        <v>2310</v>
      </c>
      <c r="AQ49" s="153" t="s">
        <v>2091</v>
      </c>
      <c r="AR49" s="166">
        <v>80</v>
      </c>
      <c r="AS49" s="88" t="s">
        <v>5719</v>
      </c>
      <c r="AT49" s="92">
        <f t="shared" si="45"/>
        <v>0</v>
      </c>
      <c r="AU49" s="93">
        <v>0</v>
      </c>
      <c r="AV49" s="93">
        <v>0</v>
      </c>
      <c r="AW49" s="166">
        <v>200</v>
      </c>
      <c r="AX49" s="93">
        <v>0</v>
      </c>
      <c r="AY49" s="177"/>
      <c r="AZ49" s="177">
        <v>0</v>
      </c>
      <c r="BA49" s="178"/>
      <c r="BB49" s="105"/>
      <c r="BC49" s="105"/>
      <c r="BD49" s="93"/>
      <c r="BE49" s="93">
        <v>0</v>
      </c>
      <c r="BF49" s="91">
        <v>0</v>
      </c>
      <c r="BG49" s="94"/>
      <c r="BH49" s="95"/>
      <c r="BI49" s="93" t="str">
        <f t="shared" si="46"/>
        <v>Nguyễn Thị Mỹ Lệ</v>
      </c>
      <c r="BJ49" s="105">
        <f t="shared" si="47"/>
        <v>0</v>
      </c>
      <c r="BK49" s="88" t="str">
        <f t="shared" si="48"/>
        <v>8418384035</v>
      </c>
      <c r="BL49" s="86">
        <f t="shared" si="49"/>
        <v>0</v>
      </c>
      <c r="BM49" s="105">
        <f t="shared" si="50"/>
        <v>0</v>
      </c>
      <c r="BN49" s="86">
        <f t="shared" si="51"/>
        <v>0</v>
      </c>
      <c r="BO49" s="86">
        <f t="shared" si="52"/>
        <v>0</v>
      </c>
      <c r="BP49" s="86">
        <f t="shared" si="27"/>
        <v>0</v>
      </c>
      <c r="BQ49" s="160" t="s">
        <v>6974</v>
      </c>
      <c r="BR49" s="86" t="s">
        <v>5720</v>
      </c>
      <c r="BS49" s="88" t="s">
        <v>5721</v>
      </c>
      <c r="BT49" s="86" t="s">
        <v>5722</v>
      </c>
      <c r="BU49" s="86"/>
      <c r="BV49" s="86" t="str">
        <f t="shared" si="28"/>
        <v>DI 405564</v>
      </c>
      <c r="BW49" s="105" t="str">
        <f t="shared" si="29"/>
        <v/>
      </c>
      <c r="BX49" s="86" t="str">
        <f t="shared" si="40"/>
        <v>424</v>
      </c>
      <c r="BY49" s="86" t="str">
        <f t="shared" si="41"/>
        <v>205</v>
      </c>
      <c r="BZ49" s="91">
        <f t="shared" si="42"/>
        <v>80</v>
      </c>
      <c r="CA49" s="91">
        <v>0</v>
      </c>
      <c r="CB49" s="96" t="s">
        <v>5719</v>
      </c>
      <c r="CC49" s="91">
        <f t="shared" si="30"/>
        <v>200</v>
      </c>
      <c r="CD49" s="91">
        <f t="shared" si="31"/>
        <v>0</v>
      </c>
      <c r="CE49" s="93">
        <f t="shared" si="43"/>
        <v>0</v>
      </c>
      <c r="CF49" s="93">
        <f t="shared" si="44"/>
        <v>0</v>
      </c>
      <c r="CG49" s="105"/>
      <c r="CH49" s="105"/>
      <c r="CI49" s="86"/>
      <c r="CJ49" s="188"/>
      <c r="CK49" s="181">
        <f t="shared" si="34"/>
        <v>80</v>
      </c>
      <c r="CL49" s="181">
        <f t="shared" si="35"/>
        <v>200</v>
      </c>
      <c r="CM49" s="86" t="s">
        <v>5723</v>
      </c>
      <c r="CN49" s="182" t="s">
        <v>7859</v>
      </c>
      <c r="CO49" s="183" t="s">
        <v>7863</v>
      </c>
      <c r="CP49" s="86" t="s">
        <v>5724</v>
      </c>
      <c r="CQ49" s="153" t="s">
        <v>7925</v>
      </c>
      <c r="CR49" s="187">
        <f t="shared" si="36"/>
        <v>2170000</v>
      </c>
      <c r="CS49" s="188">
        <v>0.8</v>
      </c>
      <c r="CT49" s="188">
        <f t="shared" si="53"/>
        <v>1736000</v>
      </c>
      <c r="CU49" s="93"/>
      <c r="CV49" s="94">
        <f t="shared" si="37"/>
        <v>80</v>
      </c>
      <c r="CW49" s="93">
        <f t="shared" si="38"/>
        <v>0</v>
      </c>
      <c r="CX49" s="86">
        <f t="shared" si="39"/>
        <v>0</v>
      </c>
      <c r="CY49" s="93">
        <f t="shared" si="54"/>
        <v>41664</v>
      </c>
      <c r="CZ49" s="93">
        <v>0</v>
      </c>
      <c r="DA49" s="93">
        <v>0</v>
      </c>
      <c r="DB49" s="93">
        <f t="shared" si="55"/>
        <v>0</v>
      </c>
      <c r="DC49" s="93">
        <v>0</v>
      </c>
      <c r="DD49" s="91">
        <v>0</v>
      </c>
      <c r="DE49" s="93">
        <f t="shared" si="56"/>
        <v>0</v>
      </c>
      <c r="DF49" s="93">
        <f t="shared" si="57"/>
        <v>0</v>
      </c>
      <c r="DG49" s="93"/>
      <c r="DH49" s="93">
        <v>0</v>
      </c>
      <c r="DI49" s="93">
        <v>0</v>
      </c>
      <c r="DJ49" s="86">
        <f t="shared" si="58"/>
        <v>0</v>
      </c>
      <c r="DK49" s="91">
        <v>0</v>
      </c>
      <c r="DL49" s="93"/>
      <c r="DM49" s="93">
        <v>0</v>
      </c>
      <c r="DN49" s="93">
        <f t="shared" si="59"/>
        <v>1736000</v>
      </c>
      <c r="DO49" s="93">
        <f t="shared" si="60"/>
        <v>0</v>
      </c>
      <c r="DP49" s="92">
        <f t="shared" si="61"/>
        <v>41664</v>
      </c>
      <c r="DQ49" s="97" t="str">
        <f t="shared" si="62"/>
        <v>8418384035</v>
      </c>
      <c r="DR49" s="98">
        <f t="shared" si="63"/>
        <v>0</v>
      </c>
      <c r="DS49" s="93" t="str">
        <f t="shared" si="64"/>
        <v>OK</v>
      </c>
      <c r="DT49" s="93"/>
      <c r="DU49" s="78" t="str">
        <f t="shared" si="65"/>
        <v>5010700212541254102001VT400001</v>
      </c>
      <c r="DV49" s="78">
        <f>INDEX('08_DMGiaDat'!$L:$L,MATCH(DU49,'08_DMGiaDat'!$R:$R,0))</f>
        <v>2170000</v>
      </c>
      <c r="DW49" s="78" t="str">
        <f t="shared" si="66"/>
        <v>501070021254100100000001</v>
      </c>
      <c r="DX49" s="78" t="str">
        <f>IFERROR(VLOOKUP(DW49,'08_DMGiaDat'!C18:C19,2,FALSE),"N")</f>
        <v>N</v>
      </c>
      <c r="DY49" s="78" t="str">
        <f t="shared" si="67"/>
        <v>5010700212541001VT400001</v>
      </c>
      <c r="DZ49" s="78" t="str">
        <f>IFERROR(VLOOKUP(DY49,'08_DMGiaDat'!C18:C19,2,FALSE),"N")</f>
        <v>N</v>
      </c>
      <c r="EA49" s="78" t="str">
        <f t="shared" si="68"/>
        <v>501070021254100100000001</v>
      </c>
      <c r="EB49" s="78" t="str">
        <f>IFERROR(VLOOKUP(EA49,'08_DMGiaDat'!C18:C19,2,FALSE),"N")</f>
        <v>N</v>
      </c>
      <c r="EC49" s="92">
        <f>IF(DV49&lt;&gt;"N",DV49,IF(DX49&lt;&gt;"N",DX49,IF(DZ49&lt;&gt;"N",DZ49*VLOOKUP(LEFT(CB49,3),'03_DMMucDich'!C2:C6,5,FALSE),IF(EB49&lt;&gt;"N",EB49*VLOOKUP(LEFT(CB49,3),'03_DMMucDich'!C2:C6,5,FALSE),"N/A"))))</f>
        <v>2170000</v>
      </c>
    </row>
    <row r="50" spans="1:133" s="34" customFormat="1" ht="16" x14ac:dyDescent="0.2">
      <c r="A50" s="85">
        <v>36</v>
      </c>
      <c r="B50" s="86"/>
      <c r="C50" s="87"/>
      <c r="D50" s="141" t="s">
        <v>5756</v>
      </c>
      <c r="E50" s="86"/>
      <c r="F50" s="88"/>
      <c r="G50" s="88" t="s">
        <v>5718</v>
      </c>
      <c r="H50" s="151">
        <v>2023</v>
      </c>
      <c r="I50" s="86"/>
      <c r="J50" s="86"/>
      <c r="K50" s="145" t="s">
        <v>6369</v>
      </c>
      <c r="L50" s="105"/>
      <c r="M50" s="86"/>
      <c r="N50" s="105"/>
      <c r="O50" s="105"/>
      <c r="P50" s="86"/>
      <c r="Q50" s="86"/>
      <c r="R50" s="153" t="str">
        <f t="shared" si="25"/>
        <v>Tổ 55</v>
      </c>
      <c r="S50" s="86"/>
      <c r="T50" s="86"/>
      <c r="U50" s="86"/>
      <c r="V50" s="86" t="str">
        <f t="shared" si="26"/>
        <v xml:space="preserve">, </v>
      </c>
      <c r="W50" s="86"/>
      <c r="X50" s="86"/>
      <c r="Y50" s="86"/>
      <c r="Z50" s="88"/>
      <c r="AA50" s="105"/>
      <c r="AB50" s="86"/>
      <c r="AC50" s="90"/>
      <c r="AD50" s="86"/>
      <c r="AE50" s="86"/>
      <c r="AF50" s="86"/>
      <c r="AG50" s="86"/>
      <c r="AH50" s="160" t="s">
        <v>6975</v>
      </c>
      <c r="AI50" s="153"/>
      <c r="AJ50" s="153"/>
      <c r="AK50" s="86"/>
      <c r="AL50" s="86"/>
      <c r="AM50" s="153" t="s">
        <v>7015</v>
      </c>
      <c r="AN50" s="153" t="s">
        <v>7074</v>
      </c>
      <c r="AO50" s="165">
        <v>45105</v>
      </c>
      <c r="AP50" s="153" t="s">
        <v>2255</v>
      </c>
      <c r="AQ50" s="153" t="s">
        <v>2106</v>
      </c>
      <c r="AR50" s="166">
        <v>80.599999999999994</v>
      </c>
      <c r="AS50" s="88" t="s">
        <v>5719</v>
      </c>
      <c r="AT50" s="92">
        <f t="shared" si="45"/>
        <v>0</v>
      </c>
      <c r="AU50" s="93">
        <v>0</v>
      </c>
      <c r="AV50" s="93">
        <v>0</v>
      </c>
      <c r="AW50" s="166">
        <v>200</v>
      </c>
      <c r="AX50" s="93">
        <v>0</v>
      </c>
      <c r="AY50" s="177"/>
      <c r="AZ50" s="177">
        <v>0</v>
      </c>
      <c r="BA50" s="178"/>
      <c r="BB50" s="105"/>
      <c r="BC50" s="105"/>
      <c r="BD50" s="93"/>
      <c r="BE50" s="93">
        <v>0</v>
      </c>
      <c r="BF50" s="91">
        <v>0</v>
      </c>
      <c r="BG50" s="94"/>
      <c r="BH50" s="95"/>
      <c r="BI50" s="93" t="str">
        <f t="shared" si="46"/>
        <v>Huỳnh Mạnh</v>
      </c>
      <c r="BJ50" s="105">
        <f t="shared" si="47"/>
        <v>0</v>
      </c>
      <c r="BK50" s="88" t="str">
        <f t="shared" si="48"/>
        <v>8569881695</v>
      </c>
      <c r="BL50" s="86">
        <f t="shared" si="49"/>
        <v>0</v>
      </c>
      <c r="BM50" s="105">
        <f t="shared" si="50"/>
        <v>0</v>
      </c>
      <c r="BN50" s="86">
        <f t="shared" si="51"/>
        <v>0</v>
      </c>
      <c r="BO50" s="86">
        <f t="shared" si="52"/>
        <v>0</v>
      </c>
      <c r="BP50" s="86">
        <f t="shared" si="27"/>
        <v>0</v>
      </c>
      <c r="BQ50" s="160" t="s">
        <v>6975</v>
      </c>
      <c r="BR50" s="86" t="s">
        <v>5720</v>
      </c>
      <c r="BS50" s="88" t="s">
        <v>5721</v>
      </c>
      <c r="BT50" s="86" t="s">
        <v>5722</v>
      </c>
      <c r="BU50" s="86"/>
      <c r="BV50" s="86" t="str">
        <f t="shared" si="28"/>
        <v>DG 242216</v>
      </c>
      <c r="BW50" s="105" t="str">
        <f t="shared" si="29"/>
        <v/>
      </c>
      <c r="BX50" s="86" t="str">
        <f t="shared" si="40"/>
        <v>369</v>
      </c>
      <c r="BY50" s="86" t="str">
        <f t="shared" si="41"/>
        <v>220</v>
      </c>
      <c r="BZ50" s="91">
        <f t="shared" si="42"/>
        <v>80.599999999999994</v>
      </c>
      <c r="CA50" s="91">
        <v>0</v>
      </c>
      <c r="CB50" s="96" t="s">
        <v>5719</v>
      </c>
      <c r="CC50" s="91">
        <f t="shared" si="30"/>
        <v>200</v>
      </c>
      <c r="CD50" s="91">
        <f t="shared" si="31"/>
        <v>0</v>
      </c>
      <c r="CE50" s="93">
        <f t="shared" si="43"/>
        <v>0</v>
      </c>
      <c r="CF50" s="93">
        <f t="shared" si="44"/>
        <v>0</v>
      </c>
      <c r="CG50" s="105"/>
      <c r="CH50" s="105"/>
      <c r="CI50" s="86"/>
      <c r="CJ50" s="188"/>
      <c r="CK50" s="181">
        <f t="shared" si="34"/>
        <v>80.599999999999994</v>
      </c>
      <c r="CL50" s="181">
        <f t="shared" si="35"/>
        <v>200</v>
      </c>
      <c r="CM50" s="86" t="s">
        <v>5723</v>
      </c>
      <c r="CN50" s="182" t="s">
        <v>7870</v>
      </c>
      <c r="CO50" s="183" t="s">
        <v>7871</v>
      </c>
      <c r="CP50" s="86" t="s">
        <v>5724</v>
      </c>
      <c r="CQ50" s="153" t="s">
        <v>7925</v>
      </c>
      <c r="CR50" s="187">
        <f t="shared" si="36"/>
        <v>2280000</v>
      </c>
      <c r="CS50" s="188">
        <v>0.8</v>
      </c>
      <c r="CT50" s="188">
        <f t="shared" si="53"/>
        <v>1824000</v>
      </c>
      <c r="CU50" s="93"/>
      <c r="CV50" s="94">
        <f t="shared" si="37"/>
        <v>80.599999999999994</v>
      </c>
      <c r="CW50" s="93">
        <f t="shared" si="38"/>
        <v>0</v>
      </c>
      <c r="CX50" s="86">
        <f t="shared" si="39"/>
        <v>0</v>
      </c>
      <c r="CY50" s="93">
        <f t="shared" si="54"/>
        <v>44104.319999999992</v>
      </c>
      <c r="CZ50" s="93">
        <v>0</v>
      </c>
      <c r="DA50" s="93">
        <v>0</v>
      </c>
      <c r="DB50" s="93">
        <f t="shared" si="55"/>
        <v>0</v>
      </c>
      <c r="DC50" s="93">
        <v>0</v>
      </c>
      <c r="DD50" s="91">
        <v>0</v>
      </c>
      <c r="DE50" s="93">
        <f t="shared" si="56"/>
        <v>0</v>
      </c>
      <c r="DF50" s="93">
        <f t="shared" si="57"/>
        <v>0</v>
      </c>
      <c r="DG50" s="93"/>
      <c r="DH50" s="93">
        <v>0</v>
      </c>
      <c r="DI50" s="93">
        <v>0</v>
      </c>
      <c r="DJ50" s="86">
        <f t="shared" si="58"/>
        <v>0</v>
      </c>
      <c r="DK50" s="91">
        <v>0</v>
      </c>
      <c r="DL50" s="93"/>
      <c r="DM50" s="93">
        <v>0</v>
      </c>
      <c r="DN50" s="93">
        <f t="shared" si="59"/>
        <v>1824000</v>
      </c>
      <c r="DO50" s="93">
        <f t="shared" si="60"/>
        <v>0</v>
      </c>
      <c r="DP50" s="92">
        <f t="shared" si="61"/>
        <v>44104.319999999992</v>
      </c>
      <c r="DQ50" s="97" t="str">
        <f t="shared" si="62"/>
        <v>8569881695</v>
      </c>
      <c r="DR50" s="98">
        <f t="shared" si="63"/>
        <v>0</v>
      </c>
      <c r="DS50" s="93" t="str">
        <f t="shared" si="64"/>
        <v>OK</v>
      </c>
      <c r="DT50" s="93"/>
      <c r="DU50" s="78" t="str">
        <f t="shared" si="65"/>
        <v>5010700212491249100001VT400001</v>
      </c>
      <c r="DV50" s="78">
        <f>INDEX('08_DMGiaDat'!$L:$L,MATCH(DU50,'08_DMGiaDat'!$R:$R,0))</f>
        <v>2280000</v>
      </c>
      <c r="DW50" s="78" t="str">
        <f t="shared" si="66"/>
        <v>501070021249100100000001</v>
      </c>
      <c r="DX50" s="78" t="str">
        <f>IFERROR(VLOOKUP(DW50,'08_DMGiaDat'!C18:C19,2,FALSE),"N")</f>
        <v>N</v>
      </c>
      <c r="DY50" s="78" t="str">
        <f t="shared" si="67"/>
        <v>5010700212491001VT400001</v>
      </c>
      <c r="DZ50" s="78" t="str">
        <f>IFERROR(VLOOKUP(DY50,'08_DMGiaDat'!C18:C19,2,FALSE),"N")</f>
        <v>N</v>
      </c>
      <c r="EA50" s="78" t="str">
        <f t="shared" si="68"/>
        <v>501070021249100100000001</v>
      </c>
      <c r="EB50" s="78" t="str">
        <f>IFERROR(VLOOKUP(EA50,'08_DMGiaDat'!C18:C19,2,FALSE),"N")</f>
        <v>N</v>
      </c>
      <c r="EC50" s="92">
        <f>IF(DV50&lt;&gt;"N",DV50,IF(DX50&lt;&gt;"N",DX50,IF(DZ50&lt;&gt;"N",DZ50*VLOOKUP(LEFT(CB50,3),'03_DMMucDich'!C2:C6,5,FALSE),IF(EB50&lt;&gt;"N",EB50*VLOOKUP(LEFT(CB50,3),'03_DMMucDich'!C2:C6,5,FALSE),"N/A"))))</f>
        <v>2280000</v>
      </c>
    </row>
    <row r="51" spans="1:133" s="34" customFormat="1" ht="16" x14ac:dyDescent="0.2">
      <c r="A51" s="85">
        <v>37</v>
      </c>
      <c r="B51" s="86"/>
      <c r="C51" s="87"/>
      <c r="D51" s="141" t="s">
        <v>5757</v>
      </c>
      <c r="E51" s="86"/>
      <c r="F51" s="88"/>
      <c r="G51" s="88" t="s">
        <v>5718</v>
      </c>
      <c r="H51" s="151">
        <v>2022</v>
      </c>
      <c r="I51" s="86"/>
      <c r="J51" s="86"/>
      <c r="K51" s="145" t="s">
        <v>6370</v>
      </c>
      <c r="L51" s="105"/>
      <c r="M51" s="86"/>
      <c r="N51" s="105"/>
      <c r="O51" s="105"/>
      <c r="P51" s="86"/>
      <c r="Q51" s="86"/>
      <c r="R51" s="153" t="str">
        <f t="shared" si="25"/>
        <v>Tổ 18</v>
      </c>
      <c r="S51" s="86"/>
      <c r="T51" s="86"/>
      <c r="U51" s="86"/>
      <c r="V51" s="86" t="str">
        <f t="shared" si="26"/>
        <v xml:space="preserve">, </v>
      </c>
      <c r="W51" s="86"/>
      <c r="X51" s="86"/>
      <c r="Y51" s="86"/>
      <c r="Z51" s="88"/>
      <c r="AA51" s="105"/>
      <c r="AB51" s="86"/>
      <c r="AC51" s="90"/>
      <c r="AD51" s="86"/>
      <c r="AE51" s="86"/>
      <c r="AF51" s="86"/>
      <c r="AG51" s="86"/>
      <c r="AH51" s="160" t="s">
        <v>6976</v>
      </c>
      <c r="AI51" s="153"/>
      <c r="AJ51" s="153"/>
      <c r="AK51" s="86"/>
      <c r="AL51" s="86"/>
      <c r="AM51" s="153" t="s">
        <v>7015</v>
      </c>
      <c r="AN51" s="153" t="s">
        <v>7075</v>
      </c>
      <c r="AO51" s="165">
        <v>40484</v>
      </c>
      <c r="AP51" s="153" t="s">
        <v>1529</v>
      </c>
      <c r="AQ51" s="153" t="s">
        <v>1082</v>
      </c>
      <c r="AR51" s="166">
        <v>100</v>
      </c>
      <c r="AS51" s="88" t="s">
        <v>5719</v>
      </c>
      <c r="AT51" s="92">
        <f t="shared" si="45"/>
        <v>0</v>
      </c>
      <c r="AU51" s="93">
        <v>0</v>
      </c>
      <c r="AV51" s="93">
        <v>0</v>
      </c>
      <c r="AW51" s="166">
        <v>200</v>
      </c>
      <c r="AX51" s="93">
        <v>0</v>
      </c>
      <c r="AY51" s="177"/>
      <c r="AZ51" s="177">
        <v>0</v>
      </c>
      <c r="BA51" s="178"/>
      <c r="BB51" s="105"/>
      <c r="BC51" s="105"/>
      <c r="BD51" s="93"/>
      <c r="BE51" s="93">
        <v>0</v>
      </c>
      <c r="BF51" s="91">
        <v>0</v>
      </c>
      <c r="BG51" s="94"/>
      <c r="BH51" s="95"/>
      <c r="BI51" s="93" t="str">
        <f t="shared" si="46"/>
        <v>Hồ Thị Ngọc Giàu</v>
      </c>
      <c r="BJ51" s="105">
        <f t="shared" si="47"/>
        <v>0</v>
      </c>
      <c r="BK51" s="88" t="str">
        <f t="shared" si="48"/>
        <v>8098267121</v>
      </c>
      <c r="BL51" s="86">
        <f t="shared" si="49"/>
        <v>0</v>
      </c>
      <c r="BM51" s="105">
        <f t="shared" si="50"/>
        <v>0</v>
      </c>
      <c r="BN51" s="86">
        <f t="shared" si="51"/>
        <v>0</v>
      </c>
      <c r="BO51" s="86">
        <f t="shared" si="52"/>
        <v>0</v>
      </c>
      <c r="BP51" s="86">
        <f t="shared" si="27"/>
        <v>0</v>
      </c>
      <c r="BQ51" s="160" t="s">
        <v>6976</v>
      </c>
      <c r="BR51" s="86" t="s">
        <v>5720</v>
      </c>
      <c r="BS51" s="88" t="s">
        <v>5721</v>
      </c>
      <c r="BT51" s="86" t="s">
        <v>5722</v>
      </c>
      <c r="BU51" s="86"/>
      <c r="BV51" s="86" t="str">
        <f t="shared" si="28"/>
        <v>BC 755423</v>
      </c>
      <c r="BW51" s="105" t="str">
        <f t="shared" si="29"/>
        <v/>
      </c>
      <c r="BX51" s="86" t="str">
        <f t="shared" si="40"/>
        <v>133</v>
      </c>
      <c r="BY51" s="86" t="str">
        <f t="shared" si="41"/>
        <v>109</v>
      </c>
      <c r="BZ51" s="91">
        <f t="shared" si="42"/>
        <v>100</v>
      </c>
      <c r="CA51" s="91">
        <v>0</v>
      </c>
      <c r="CB51" s="96" t="s">
        <v>5719</v>
      </c>
      <c r="CC51" s="91">
        <f t="shared" si="30"/>
        <v>200</v>
      </c>
      <c r="CD51" s="91">
        <f t="shared" si="31"/>
        <v>0</v>
      </c>
      <c r="CE51" s="93">
        <f t="shared" si="43"/>
        <v>0</v>
      </c>
      <c r="CF51" s="93">
        <f t="shared" si="44"/>
        <v>0</v>
      </c>
      <c r="CG51" s="105"/>
      <c r="CH51" s="105"/>
      <c r="CI51" s="86"/>
      <c r="CJ51" s="188"/>
      <c r="CK51" s="181">
        <f t="shared" si="34"/>
        <v>100</v>
      </c>
      <c r="CL51" s="181">
        <f t="shared" si="35"/>
        <v>200</v>
      </c>
      <c r="CM51" s="86" t="s">
        <v>5723</v>
      </c>
      <c r="CN51" s="182" t="s">
        <v>7866</v>
      </c>
      <c r="CO51" s="183" t="s">
        <v>7867</v>
      </c>
      <c r="CP51" s="86" t="s">
        <v>5724</v>
      </c>
      <c r="CQ51" s="153" t="s">
        <v>7925</v>
      </c>
      <c r="CR51" s="187">
        <f t="shared" si="36"/>
        <v>2360000</v>
      </c>
      <c r="CS51" s="188">
        <v>0.8</v>
      </c>
      <c r="CT51" s="188">
        <f t="shared" si="53"/>
        <v>1888000</v>
      </c>
      <c r="CU51" s="93"/>
      <c r="CV51" s="94">
        <f t="shared" si="37"/>
        <v>100</v>
      </c>
      <c r="CW51" s="93">
        <f t="shared" si="38"/>
        <v>0</v>
      </c>
      <c r="CX51" s="86">
        <f t="shared" si="39"/>
        <v>0</v>
      </c>
      <c r="CY51" s="93">
        <f t="shared" si="54"/>
        <v>56640</v>
      </c>
      <c r="CZ51" s="93">
        <v>0</v>
      </c>
      <c r="DA51" s="93">
        <v>0</v>
      </c>
      <c r="DB51" s="93">
        <f t="shared" si="55"/>
        <v>0</v>
      </c>
      <c r="DC51" s="93">
        <v>0</v>
      </c>
      <c r="DD51" s="91">
        <v>0</v>
      </c>
      <c r="DE51" s="93">
        <f t="shared" si="56"/>
        <v>0</v>
      </c>
      <c r="DF51" s="93">
        <f t="shared" si="57"/>
        <v>0</v>
      </c>
      <c r="DG51" s="93"/>
      <c r="DH51" s="93">
        <v>0</v>
      </c>
      <c r="DI51" s="93">
        <v>0</v>
      </c>
      <c r="DJ51" s="86">
        <f t="shared" si="58"/>
        <v>0</v>
      </c>
      <c r="DK51" s="91">
        <v>0</v>
      </c>
      <c r="DL51" s="93"/>
      <c r="DM51" s="93">
        <v>0</v>
      </c>
      <c r="DN51" s="93">
        <f t="shared" si="59"/>
        <v>1888000</v>
      </c>
      <c r="DO51" s="93">
        <f t="shared" si="60"/>
        <v>0</v>
      </c>
      <c r="DP51" s="92">
        <f t="shared" si="61"/>
        <v>56640</v>
      </c>
      <c r="DQ51" s="97" t="str">
        <f t="shared" si="62"/>
        <v>8098267121</v>
      </c>
      <c r="DR51" s="98">
        <f t="shared" si="63"/>
        <v>0</v>
      </c>
      <c r="DS51" s="93" t="str">
        <f t="shared" si="64"/>
        <v>OK</v>
      </c>
      <c r="DT51" s="93"/>
      <c r="DU51" s="78" t="str">
        <f t="shared" si="65"/>
        <v>5010700210791079100001VT400001</v>
      </c>
      <c r="DV51" s="78">
        <f>INDEX('08_DMGiaDat'!$L:$L,MATCH(DU51,'08_DMGiaDat'!$R:$R,0))</f>
        <v>2360000</v>
      </c>
      <c r="DW51" s="78" t="str">
        <f t="shared" si="66"/>
        <v>501070021079100100000001</v>
      </c>
      <c r="DX51" s="78" t="str">
        <f>IFERROR(VLOOKUP(DW51,'08_DMGiaDat'!C18:C19,2,FALSE),"N")</f>
        <v>N</v>
      </c>
      <c r="DY51" s="78" t="str">
        <f t="shared" si="67"/>
        <v>5010700210791001VT400001</v>
      </c>
      <c r="DZ51" s="78" t="str">
        <f>IFERROR(VLOOKUP(DY51,'08_DMGiaDat'!C18:C19,2,FALSE),"N")</f>
        <v>N</v>
      </c>
      <c r="EA51" s="78" t="str">
        <f t="shared" si="68"/>
        <v>501070021079100100000001</v>
      </c>
      <c r="EB51" s="78" t="str">
        <f>IFERROR(VLOOKUP(EA51,'08_DMGiaDat'!C18:C19,2,FALSE),"N")</f>
        <v>N</v>
      </c>
      <c r="EC51" s="92">
        <f>IF(DV51&lt;&gt;"N",DV51,IF(DX51&lt;&gt;"N",DX51,IF(DZ51&lt;&gt;"N",DZ51*VLOOKUP(LEFT(CB51,3),'03_DMMucDich'!C2:C6,5,FALSE),IF(EB51&lt;&gt;"N",EB51*VLOOKUP(LEFT(CB51,3),'03_DMMucDich'!C2:C6,5,FALSE),"N/A"))))</f>
        <v>2360000</v>
      </c>
    </row>
    <row r="52" spans="1:133" s="34" customFormat="1" ht="16" x14ac:dyDescent="0.2">
      <c r="A52" s="85">
        <v>38</v>
      </c>
      <c r="B52" s="86"/>
      <c r="C52" s="87"/>
      <c r="D52" s="141" t="s">
        <v>5758</v>
      </c>
      <c r="E52" s="86"/>
      <c r="F52" s="88"/>
      <c r="G52" s="88" t="s">
        <v>5718</v>
      </c>
      <c r="H52" s="151">
        <v>2022</v>
      </c>
      <c r="I52" s="86"/>
      <c r="J52" s="86"/>
      <c r="K52" s="145" t="s">
        <v>6371</v>
      </c>
      <c r="L52" s="105"/>
      <c r="M52" s="86"/>
      <c r="N52" s="105"/>
      <c r="O52" s="105"/>
      <c r="P52" s="86"/>
      <c r="Q52" s="86"/>
      <c r="R52" s="153" t="str">
        <f t="shared" si="25"/>
        <v>Tổ 01</v>
      </c>
      <c r="S52" s="86"/>
      <c r="T52" s="86"/>
      <c r="U52" s="86"/>
      <c r="V52" s="86" t="str">
        <f t="shared" si="26"/>
        <v xml:space="preserve">, </v>
      </c>
      <c r="W52" s="86"/>
      <c r="X52" s="86"/>
      <c r="Y52" s="86"/>
      <c r="Z52" s="88"/>
      <c r="AA52" s="105"/>
      <c r="AB52" s="86"/>
      <c r="AC52" s="90"/>
      <c r="AD52" s="86"/>
      <c r="AE52" s="86"/>
      <c r="AF52" s="86"/>
      <c r="AG52" s="86"/>
      <c r="AH52" s="160" t="s">
        <v>6977</v>
      </c>
      <c r="AI52" s="153"/>
      <c r="AJ52" s="153"/>
      <c r="AK52" s="86"/>
      <c r="AL52" s="86"/>
      <c r="AM52" s="153"/>
      <c r="AN52" s="153"/>
      <c r="AO52" s="165"/>
      <c r="AP52" s="153"/>
      <c r="AQ52" s="153"/>
      <c r="AR52" s="166"/>
      <c r="AS52" s="88" t="s">
        <v>5719</v>
      </c>
      <c r="AT52" s="92">
        <f t="shared" si="45"/>
        <v>0</v>
      </c>
      <c r="AU52" s="93">
        <v>0</v>
      </c>
      <c r="AV52" s="93">
        <v>0</v>
      </c>
      <c r="AW52" s="166">
        <v>0</v>
      </c>
      <c r="AX52" s="93">
        <v>0</v>
      </c>
      <c r="AY52" s="177" t="s">
        <v>7015</v>
      </c>
      <c r="AZ52" s="177">
        <v>350</v>
      </c>
      <c r="BA52" s="178" t="s">
        <v>5719</v>
      </c>
      <c r="BB52" s="105"/>
      <c r="BC52" s="105"/>
      <c r="BD52" s="93"/>
      <c r="BE52" s="93">
        <v>0</v>
      </c>
      <c r="BF52" s="91">
        <v>0</v>
      </c>
      <c r="BG52" s="94"/>
      <c r="BH52" s="95"/>
      <c r="BI52" s="93" t="str">
        <f t="shared" si="46"/>
        <v>Trần Thị Tuyết Nhung</v>
      </c>
      <c r="BJ52" s="105">
        <f t="shared" si="47"/>
        <v>0</v>
      </c>
      <c r="BK52" s="88" t="str">
        <f t="shared" si="48"/>
        <v>8413804159</v>
      </c>
      <c r="BL52" s="86">
        <f t="shared" si="49"/>
        <v>0</v>
      </c>
      <c r="BM52" s="105">
        <f t="shared" si="50"/>
        <v>0</v>
      </c>
      <c r="BN52" s="86">
        <f t="shared" si="51"/>
        <v>0</v>
      </c>
      <c r="BO52" s="86">
        <f t="shared" si="52"/>
        <v>0</v>
      </c>
      <c r="BP52" s="86">
        <f t="shared" si="27"/>
        <v>0</v>
      </c>
      <c r="BQ52" s="160" t="s">
        <v>6977</v>
      </c>
      <c r="BR52" s="86" t="s">
        <v>5720</v>
      </c>
      <c r="BS52" s="88" t="s">
        <v>5721</v>
      </c>
      <c r="BT52" s="86" t="s">
        <v>5722</v>
      </c>
      <c r="BU52" s="86"/>
      <c r="BV52" s="86">
        <f t="shared" si="28"/>
        <v>0</v>
      </c>
      <c r="BW52" s="105" t="str">
        <f t="shared" si="29"/>
        <v/>
      </c>
      <c r="BX52" s="86">
        <f t="shared" si="40"/>
        <v>0</v>
      </c>
      <c r="BY52" s="86">
        <f t="shared" si="41"/>
        <v>0</v>
      </c>
      <c r="BZ52" s="91">
        <f t="shared" si="42"/>
        <v>0</v>
      </c>
      <c r="CA52" s="91">
        <v>0</v>
      </c>
      <c r="CB52" s="96" t="s">
        <v>5719</v>
      </c>
      <c r="CC52" s="91">
        <f t="shared" si="30"/>
        <v>0</v>
      </c>
      <c r="CD52" s="91" t="str">
        <f t="shared" si="31"/>
        <v>X</v>
      </c>
      <c r="CE52" s="93">
        <f t="shared" si="43"/>
        <v>350</v>
      </c>
      <c r="CF52" s="93" t="str">
        <f t="shared" si="44"/>
        <v>001-Đất ở</v>
      </c>
      <c r="CG52" s="105"/>
      <c r="CH52" s="105"/>
      <c r="CI52" s="86"/>
      <c r="CJ52" s="188"/>
      <c r="CK52" s="181">
        <f>CE52</f>
        <v>350</v>
      </c>
      <c r="CL52" s="181">
        <f t="shared" si="35"/>
        <v>0</v>
      </c>
      <c r="CM52" s="86" t="s">
        <v>5723</v>
      </c>
      <c r="CN52" s="182" t="s">
        <v>7866</v>
      </c>
      <c r="CO52" s="183" t="s">
        <v>7867</v>
      </c>
      <c r="CP52" s="86" t="s">
        <v>5724</v>
      </c>
      <c r="CQ52" s="153" t="s">
        <v>7925</v>
      </c>
      <c r="CR52" s="187">
        <f t="shared" si="36"/>
        <v>2360000</v>
      </c>
      <c r="CS52" s="188">
        <v>0.8</v>
      </c>
      <c r="CT52" s="188">
        <f t="shared" si="53"/>
        <v>1888000</v>
      </c>
      <c r="CU52" s="93"/>
      <c r="CV52" s="94">
        <f>CK52</f>
        <v>350</v>
      </c>
      <c r="CW52" s="93">
        <f t="shared" si="38"/>
        <v>0</v>
      </c>
      <c r="CX52" s="86"/>
      <c r="CY52" s="93">
        <f t="shared" si="54"/>
        <v>198240</v>
      </c>
      <c r="CZ52" s="93">
        <v>0</v>
      </c>
      <c r="DA52" s="93">
        <v>0</v>
      </c>
      <c r="DB52" s="93">
        <f t="shared" si="55"/>
        <v>0</v>
      </c>
      <c r="DC52" s="93">
        <v>0</v>
      </c>
      <c r="DD52" s="91">
        <v>0</v>
      </c>
      <c r="DE52" s="93">
        <f t="shared" si="56"/>
        <v>0</v>
      </c>
      <c r="DF52" s="93">
        <f t="shared" si="57"/>
        <v>0</v>
      </c>
      <c r="DG52" s="93"/>
      <c r="DH52" s="93">
        <v>0</v>
      </c>
      <c r="DI52" s="93">
        <v>0</v>
      </c>
      <c r="DJ52" s="86">
        <f t="shared" si="58"/>
        <v>0</v>
      </c>
      <c r="DK52" s="91">
        <v>0</v>
      </c>
      <c r="DL52" s="93"/>
      <c r="DM52" s="93">
        <v>0</v>
      </c>
      <c r="DN52" s="93">
        <f t="shared" si="59"/>
        <v>1888000</v>
      </c>
      <c r="DO52" s="93">
        <f t="shared" si="60"/>
        <v>0</v>
      </c>
      <c r="DP52" s="92">
        <f t="shared" si="61"/>
        <v>198240</v>
      </c>
      <c r="DQ52" s="97" t="str">
        <f t="shared" si="62"/>
        <v>8413804159</v>
      </c>
      <c r="DR52" s="98">
        <f t="shared" si="63"/>
        <v>0</v>
      </c>
      <c r="DS52" s="93" t="str">
        <f t="shared" si="64"/>
        <v>OK</v>
      </c>
      <c r="DT52" s="93"/>
      <c r="DU52" s="78" t="str">
        <f t="shared" si="65"/>
        <v>5010700210791079100001VT400001</v>
      </c>
      <c r="DV52" s="78">
        <f>INDEX('08_DMGiaDat'!$L:$L,MATCH(DU52,'08_DMGiaDat'!$R:$R,0))</f>
        <v>2360000</v>
      </c>
      <c r="DW52" s="78" t="str">
        <f t="shared" si="66"/>
        <v>501070021079100100000001</v>
      </c>
      <c r="DX52" s="78" t="str">
        <f>IFERROR(VLOOKUP(DW52,'08_DMGiaDat'!C18:C19,2,FALSE),"N")</f>
        <v>N</v>
      </c>
      <c r="DY52" s="78" t="str">
        <f t="shared" si="67"/>
        <v>5010700210791001VT400001</v>
      </c>
      <c r="DZ52" s="78" t="str">
        <f>IFERROR(VLOOKUP(DY52,'08_DMGiaDat'!C18:C19,2,FALSE),"N")</f>
        <v>N</v>
      </c>
      <c r="EA52" s="78" t="str">
        <f t="shared" si="68"/>
        <v>501070021079100100000001</v>
      </c>
      <c r="EB52" s="78" t="str">
        <f>IFERROR(VLOOKUP(EA52,'08_DMGiaDat'!C18:C19,2,FALSE),"N")</f>
        <v>N</v>
      </c>
      <c r="EC52" s="92">
        <f>IF(DV52&lt;&gt;"N",DV52,IF(DX52&lt;&gt;"N",DX52,IF(DZ52&lt;&gt;"N",DZ52*VLOOKUP(LEFT(CB52,3),'03_DMMucDich'!C2:C6,5,FALSE),IF(EB52&lt;&gt;"N",EB52*VLOOKUP(LEFT(CB52,3),'03_DMMucDich'!C2:C6,5,FALSE),"N/A"))))</f>
        <v>2360000</v>
      </c>
    </row>
    <row r="53" spans="1:133" s="34" customFormat="1" ht="16" x14ac:dyDescent="0.2">
      <c r="A53" s="85">
        <v>39</v>
      </c>
      <c r="B53" s="86"/>
      <c r="C53" s="87"/>
      <c r="D53" s="141" t="s">
        <v>5759</v>
      </c>
      <c r="E53" s="86"/>
      <c r="F53" s="88"/>
      <c r="G53" s="88" t="s">
        <v>5718</v>
      </c>
      <c r="H53" s="151">
        <v>2022</v>
      </c>
      <c r="I53" s="86"/>
      <c r="J53" s="86"/>
      <c r="K53" s="145" t="s">
        <v>6372</v>
      </c>
      <c r="L53" s="105"/>
      <c r="M53" s="86"/>
      <c r="N53" s="105"/>
      <c r="O53" s="105"/>
      <c r="P53" s="86"/>
      <c r="Q53" s="86"/>
      <c r="R53" s="153" t="str">
        <f t="shared" si="25"/>
        <v>Tổ 66</v>
      </c>
      <c r="S53" s="86"/>
      <c r="T53" s="86"/>
      <c r="U53" s="86"/>
      <c r="V53" s="86" t="str">
        <f t="shared" si="26"/>
        <v xml:space="preserve">, </v>
      </c>
      <c r="W53" s="86"/>
      <c r="X53" s="86"/>
      <c r="Y53" s="86"/>
      <c r="Z53" s="88"/>
      <c r="AA53" s="105"/>
      <c r="AB53" s="86"/>
      <c r="AC53" s="90"/>
      <c r="AD53" s="86"/>
      <c r="AE53" s="86"/>
      <c r="AF53" s="86"/>
      <c r="AG53" s="86"/>
      <c r="AH53" s="160" t="s">
        <v>6960</v>
      </c>
      <c r="AI53" s="153"/>
      <c r="AJ53" s="153"/>
      <c r="AK53" s="86"/>
      <c r="AL53" s="86"/>
      <c r="AM53" s="153" t="s">
        <v>7015</v>
      </c>
      <c r="AN53" s="153" t="s">
        <v>7076</v>
      </c>
      <c r="AO53" s="165">
        <v>44189</v>
      </c>
      <c r="AP53" s="153" t="s">
        <v>1868</v>
      </c>
      <c r="AQ53" s="153" t="s">
        <v>7053</v>
      </c>
      <c r="AR53" s="166">
        <v>110</v>
      </c>
      <c r="AS53" s="88" t="s">
        <v>5719</v>
      </c>
      <c r="AT53" s="92">
        <f t="shared" si="45"/>
        <v>0</v>
      </c>
      <c r="AU53" s="93">
        <v>0</v>
      </c>
      <c r="AV53" s="93">
        <v>0</v>
      </c>
      <c r="AW53" s="166">
        <v>200</v>
      </c>
      <c r="AX53" s="93">
        <v>0</v>
      </c>
      <c r="AY53" s="177"/>
      <c r="AZ53" s="177">
        <v>0</v>
      </c>
      <c r="BA53" s="178"/>
      <c r="BB53" s="105"/>
      <c r="BC53" s="105"/>
      <c r="BD53" s="93"/>
      <c r="BE53" s="93">
        <v>0</v>
      </c>
      <c r="BF53" s="91">
        <v>0</v>
      </c>
      <c r="BG53" s="94"/>
      <c r="BH53" s="95"/>
      <c r="BI53" s="93" t="str">
        <f t="shared" si="46"/>
        <v>Lê Thị Bé Trang</v>
      </c>
      <c r="BJ53" s="105">
        <f t="shared" si="47"/>
        <v>0</v>
      </c>
      <c r="BK53" s="88" t="str">
        <f t="shared" si="48"/>
        <v>8069071942</v>
      </c>
      <c r="BL53" s="86">
        <f t="shared" si="49"/>
        <v>0</v>
      </c>
      <c r="BM53" s="105">
        <f t="shared" si="50"/>
        <v>0</v>
      </c>
      <c r="BN53" s="86">
        <f t="shared" si="51"/>
        <v>0</v>
      </c>
      <c r="BO53" s="86">
        <f t="shared" si="52"/>
        <v>0</v>
      </c>
      <c r="BP53" s="86">
        <f t="shared" si="27"/>
        <v>0</v>
      </c>
      <c r="BQ53" s="160" t="s">
        <v>6960</v>
      </c>
      <c r="BR53" s="86" t="s">
        <v>5720</v>
      </c>
      <c r="BS53" s="88" t="s">
        <v>5721</v>
      </c>
      <c r="BT53" s="86" t="s">
        <v>5722</v>
      </c>
      <c r="BU53" s="86"/>
      <c r="BV53" s="86" t="str">
        <f t="shared" si="28"/>
        <v>DA 120217</v>
      </c>
      <c r="BW53" s="105" t="str">
        <f t="shared" si="29"/>
        <v/>
      </c>
      <c r="BX53" s="86" t="str">
        <f t="shared" si="40"/>
        <v>150</v>
      </c>
      <c r="BY53" s="86" t="str">
        <f t="shared" si="41"/>
        <v>44</v>
      </c>
      <c r="BZ53" s="91">
        <f t="shared" si="42"/>
        <v>110</v>
      </c>
      <c r="CA53" s="91">
        <v>0</v>
      </c>
      <c r="CB53" s="96" t="s">
        <v>5719</v>
      </c>
      <c r="CC53" s="91">
        <f t="shared" si="30"/>
        <v>200</v>
      </c>
      <c r="CD53" s="91">
        <f t="shared" si="31"/>
        <v>0</v>
      </c>
      <c r="CE53" s="93">
        <f t="shared" si="43"/>
        <v>0</v>
      </c>
      <c r="CF53" s="93">
        <f t="shared" si="44"/>
        <v>0</v>
      </c>
      <c r="CG53" s="105"/>
      <c r="CH53" s="105"/>
      <c r="CI53" s="86"/>
      <c r="CJ53" s="188"/>
      <c r="CK53" s="181">
        <f t="shared" si="34"/>
        <v>110</v>
      </c>
      <c r="CL53" s="181">
        <f t="shared" si="35"/>
        <v>200</v>
      </c>
      <c r="CM53" s="86" t="s">
        <v>5723</v>
      </c>
      <c r="CN53" s="182" t="s">
        <v>7854</v>
      </c>
      <c r="CO53" s="183" t="s">
        <v>7855</v>
      </c>
      <c r="CP53" s="86" t="s">
        <v>5724</v>
      </c>
      <c r="CQ53" s="153" t="s">
        <v>7924</v>
      </c>
      <c r="CR53" s="187">
        <f t="shared" si="36"/>
        <v>7970000</v>
      </c>
      <c r="CS53" s="188">
        <v>1</v>
      </c>
      <c r="CT53" s="188">
        <f t="shared" si="53"/>
        <v>7970000</v>
      </c>
      <c r="CU53" s="93"/>
      <c r="CV53" s="94">
        <f t="shared" si="37"/>
        <v>110</v>
      </c>
      <c r="CW53" s="93">
        <f t="shared" si="38"/>
        <v>0</v>
      </c>
      <c r="CX53" s="86">
        <f t="shared" si="39"/>
        <v>0</v>
      </c>
      <c r="CY53" s="93">
        <f t="shared" si="54"/>
        <v>263010</v>
      </c>
      <c r="CZ53" s="93">
        <v>0</v>
      </c>
      <c r="DA53" s="93">
        <v>0</v>
      </c>
      <c r="DB53" s="93">
        <f t="shared" si="55"/>
        <v>0</v>
      </c>
      <c r="DC53" s="93">
        <v>0</v>
      </c>
      <c r="DD53" s="91">
        <v>0</v>
      </c>
      <c r="DE53" s="93">
        <f t="shared" si="56"/>
        <v>0</v>
      </c>
      <c r="DF53" s="93">
        <f t="shared" si="57"/>
        <v>0</v>
      </c>
      <c r="DG53" s="93"/>
      <c r="DH53" s="93">
        <v>0</v>
      </c>
      <c r="DI53" s="93">
        <v>0</v>
      </c>
      <c r="DJ53" s="86">
        <f t="shared" si="58"/>
        <v>0</v>
      </c>
      <c r="DK53" s="91">
        <v>0</v>
      </c>
      <c r="DL53" s="93"/>
      <c r="DM53" s="93">
        <v>0</v>
      </c>
      <c r="DN53" s="93">
        <f t="shared" si="59"/>
        <v>7970000</v>
      </c>
      <c r="DO53" s="93">
        <f t="shared" si="60"/>
        <v>0</v>
      </c>
      <c r="DP53" s="92">
        <f t="shared" si="61"/>
        <v>263010</v>
      </c>
      <c r="DQ53" s="97" t="str">
        <f t="shared" si="62"/>
        <v>8069071942</v>
      </c>
      <c r="DR53" s="98">
        <f t="shared" si="63"/>
        <v>0</v>
      </c>
      <c r="DS53" s="93" t="str">
        <f t="shared" si="64"/>
        <v>OK</v>
      </c>
      <c r="DT53" s="93"/>
      <c r="DU53" s="78" t="str">
        <f t="shared" si="65"/>
        <v>5010700215011501100001VT100001</v>
      </c>
      <c r="DV53" s="78">
        <f>INDEX('08_DMGiaDat'!$L:$L,MATCH(DU53,'08_DMGiaDat'!$R:$R,0))</f>
        <v>7970000</v>
      </c>
      <c r="DW53" s="78" t="str">
        <f t="shared" si="66"/>
        <v>501070021501100100000001</v>
      </c>
      <c r="DX53" s="78" t="str">
        <f>IFERROR(VLOOKUP(DW53,'08_DMGiaDat'!C18:C19,2,FALSE),"N")</f>
        <v>N</v>
      </c>
      <c r="DY53" s="78" t="str">
        <f t="shared" si="67"/>
        <v>5010700215011001VT100001</v>
      </c>
      <c r="DZ53" s="78" t="str">
        <f>IFERROR(VLOOKUP(DY53,'08_DMGiaDat'!C18:C19,2,FALSE),"N")</f>
        <v>N</v>
      </c>
      <c r="EA53" s="78" t="str">
        <f t="shared" si="68"/>
        <v>501070021501100100000001</v>
      </c>
      <c r="EB53" s="78" t="str">
        <f>IFERROR(VLOOKUP(EA53,'08_DMGiaDat'!C18:C19,2,FALSE),"N")</f>
        <v>N</v>
      </c>
      <c r="EC53" s="92">
        <f>IF(DV53&lt;&gt;"N",DV53,IF(DX53&lt;&gt;"N",DX53,IF(DZ53&lt;&gt;"N",DZ53*VLOOKUP(LEFT(CB53,3),'03_DMMucDich'!C2:C6,5,FALSE),IF(EB53&lt;&gt;"N",EB53*VLOOKUP(LEFT(CB53,3),'03_DMMucDich'!C2:C6,5,FALSE),"N/A"))))</f>
        <v>7970000</v>
      </c>
    </row>
    <row r="54" spans="1:133" s="34" customFormat="1" ht="16" x14ac:dyDescent="0.2">
      <c r="A54" s="85">
        <v>40</v>
      </c>
      <c r="B54" s="86"/>
      <c r="C54" s="87"/>
      <c r="D54" s="141" t="s">
        <v>5760</v>
      </c>
      <c r="E54" s="86"/>
      <c r="F54" s="88"/>
      <c r="G54" s="88" t="s">
        <v>5718</v>
      </c>
      <c r="H54" s="151">
        <v>2023</v>
      </c>
      <c r="I54" s="86"/>
      <c r="J54" s="86"/>
      <c r="K54" s="145" t="s">
        <v>6373</v>
      </c>
      <c r="L54" s="105"/>
      <c r="M54" s="86"/>
      <c r="N54" s="105"/>
      <c r="O54" s="105"/>
      <c r="P54" s="86"/>
      <c r="Q54" s="86"/>
      <c r="R54" s="153" t="str">
        <f t="shared" si="25"/>
        <v>Tổ 50</v>
      </c>
      <c r="S54" s="86"/>
      <c r="T54" s="86"/>
      <c r="U54" s="86"/>
      <c r="V54" s="86" t="str">
        <f t="shared" si="26"/>
        <v xml:space="preserve">, </v>
      </c>
      <c r="W54" s="86"/>
      <c r="X54" s="86"/>
      <c r="Y54" s="86"/>
      <c r="Z54" s="88"/>
      <c r="AA54" s="105"/>
      <c r="AB54" s="86"/>
      <c r="AC54" s="90"/>
      <c r="AD54" s="86"/>
      <c r="AE54" s="86"/>
      <c r="AF54" s="86"/>
      <c r="AG54" s="86"/>
      <c r="AH54" s="160" t="s">
        <v>6978</v>
      </c>
      <c r="AI54" s="153"/>
      <c r="AJ54" s="153"/>
      <c r="AK54" s="86"/>
      <c r="AL54" s="86"/>
      <c r="AM54" s="153" t="s">
        <v>7015</v>
      </c>
      <c r="AN54" s="153" t="s">
        <v>7077</v>
      </c>
      <c r="AO54" s="165">
        <v>42272</v>
      </c>
      <c r="AP54" s="153" t="s">
        <v>7023</v>
      </c>
      <c r="AQ54" s="153" t="s">
        <v>2109</v>
      </c>
      <c r="AR54" s="166">
        <v>200</v>
      </c>
      <c r="AS54" s="88" t="s">
        <v>5719</v>
      </c>
      <c r="AT54" s="92">
        <f t="shared" si="45"/>
        <v>0</v>
      </c>
      <c r="AU54" s="93">
        <v>0</v>
      </c>
      <c r="AV54" s="93">
        <v>0</v>
      </c>
      <c r="AW54" s="166">
        <v>200</v>
      </c>
      <c r="AX54" s="93">
        <v>0</v>
      </c>
      <c r="AY54" s="177"/>
      <c r="AZ54" s="177">
        <v>0</v>
      </c>
      <c r="BA54" s="178"/>
      <c r="BB54" s="105"/>
      <c r="BC54" s="105"/>
      <c r="BD54" s="93"/>
      <c r="BE54" s="93">
        <v>0</v>
      </c>
      <c r="BF54" s="91">
        <v>0</v>
      </c>
      <c r="BG54" s="94"/>
      <c r="BH54" s="95"/>
      <c r="BI54" s="93" t="str">
        <f t="shared" si="46"/>
        <v>Nguyễn Văn Anh</v>
      </c>
      <c r="BJ54" s="105">
        <f t="shared" si="47"/>
        <v>0</v>
      </c>
      <c r="BK54" s="88" t="str">
        <f t="shared" si="48"/>
        <v>0400670256</v>
      </c>
      <c r="BL54" s="86">
        <f t="shared" si="49"/>
        <v>0</v>
      </c>
      <c r="BM54" s="105">
        <f t="shared" si="50"/>
        <v>0</v>
      </c>
      <c r="BN54" s="86">
        <f t="shared" si="51"/>
        <v>0</v>
      </c>
      <c r="BO54" s="86">
        <f t="shared" si="52"/>
        <v>0</v>
      </c>
      <c r="BP54" s="86">
        <f t="shared" si="27"/>
        <v>0</v>
      </c>
      <c r="BQ54" s="160" t="s">
        <v>6978</v>
      </c>
      <c r="BR54" s="86" t="s">
        <v>5720</v>
      </c>
      <c r="BS54" s="88" t="s">
        <v>5721</v>
      </c>
      <c r="BT54" s="86" t="s">
        <v>5722</v>
      </c>
      <c r="BU54" s="86"/>
      <c r="BV54" s="86" t="str">
        <f t="shared" si="28"/>
        <v>CA 508476</v>
      </c>
      <c r="BW54" s="105" t="str">
        <f t="shared" si="29"/>
        <v/>
      </c>
      <c r="BX54" s="86" t="str">
        <f t="shared" si="40"/>
        <v>61</v>
      </c>
      <c r="BY54" s="86" t="str">
        <f t="shared" si="41"/>
        <v>223</v>
      </c>
      <c r="BZ54" s="91">
        <f t="shared" si="42"/>
        <v>200</v>
      </c>
      <c r="CA54" s="91">
        <v>0</v>
      </c>
      <c r="CB54" s="96" t="s">
        <v>5719</v>
      </c>
      <c r="CC54" s="91">
        <f t="shared" si="30"/>
        <v>200</v>
      </c>
      <c r="CD54" s="91">
        <f t="shared" si="31"/>
        <v>0</v>
      </c>
      <c r="CE54" s="93">
        <f t="shared" si="43"/>
        <v>0</v>
      </c>
      <c r="CF54" s="93">
        <f t="shared" si="44"/>
        <v>0</v>
      </c>
      <c r="CG54" s="105"/>
      <c r="CH54" s="105"/>
      <c r="CI54" s="86"/>
      <c r="CJ54" s="188"/>
      <c r="CK54" s="181">
        <f t="shared" si="34"/>
        <v>200</v>
      </c>
      <c r="CL54" s="181">
        <f t="shared" si="35"/>
        <v>200</v>
      </c>
      <c r="CM54" s="86" t="s">
        <v>5723</v>
      </c>
      <c r="CN54" s="182" t="s">
        <v>7859</v>
      </c>
      <c r="CO54" s="183" t="s">
        <v>7863</v>
      </c>
      <c r="CP54" s="86" t="s">
        <v>5724</v>
      </c>
      <c r="CQ54" s="153" t="s">
        <v>7925</v>
      </c>
      <c r="CR54" s="187">
        <f t="shared" si="36"/>
        <v>2170000</v>
      </c>
      <c r="CS54" s="188">
        <v>0.8</v>
      </c>
      <c r="CT54" s="188">
        <f t="shared" si="53"/>
        <v>1736000</v>
      </c>
      <c r="CU54" s="93"/>
      <c r="CV54" s="94">
        <f t="shared" si="37"/>
        <v>200</v>
      </c>
      <c r="CW54" s="93">
        <f t="shared" si="38"/>
        <v>0</v>
      </c>
      <c r="CX54" s="86">
        <f t="shared" si="39"/>
        <v>0</v>
      </c>
      <c r="CY54" s="93">
        <f t="shared" si="54"/>
        <v>104160</v>
      </c>
      <c r="CZ54" s="93">
        <v>0</v>
      </c>
      <c r="DA54" s="93">
        <v>0</v>
      </c>
      <c r="DB54" s="93">
        <f t="shared" si="55"/>
        <v>0</v>
      </c>
      <c r="DC54" s="93">
        <v>0</v>
      </c>
      <c r="DD54" s="91">
        <v>0</v>
      </c>
      <c r="DE54" s="93">
        <f t="shared" si="56"/>
        <v>0</v>
      </c>
      <c r="DF54" s="93">
        <f t="shared" si="57"/>
        <v>0</v>
      </c>
      <c r="DG54" s="93"/>
      <c r="DH54" s="93">
        <v>0</v>
      </c>
      <c r="DI54" s="93">
        <v>0</v>
      </c>
      <c r="DJ54" s="86">
        <f t="shared" si="58"/>
        <v>0</v>
      </c>
      <c r="DK54" s="91">
        <v>0</v>
      </c>
      <c r="DL54" s="93"/>
      <c r="DM54" s="93">
        <v>0</v>
      </c>
      <c r="DN54" s="93">
        <f t="shared" si="59"/>
        <v>1736000</v>
      </c>
      <c r="DO54" s="93">
        <f t="shared" si="60"/>
        <v>0</v>
      </c>
      <c r="DP54" s="92">
        <f t="shared" si="61"/>
        <v>104160</v>
      </c>
      <c r="DQ54" s="97" t="str">
        <f t="shared" si="62"/>
        <v>0400670256</v>
      </c>
      <c r="DR54" s="98">
        <f t="shared" si="63"/>
        <v>0</v>
      </c>
      <c r="DS54" s="93" t="str">
        <f t="shared" si="64"/>
        <v>OK</v>
      </c>
      <c r="DT54" s="93"/>
      <c r="DU54" s="78" t="str">
        <f t="shared" si="65"/>
        <v>5010700212541254102001VT400001</v>
      </c>
      <c r="DV54" s="78">
        <f>INDEX('08_DMGiaDat'!$L:$L,MATCH(DU54,'08_DMGiaDat'!$R:$R,0))</f>
        <v>2170000</v>
      </c>
      <c r="DW54" s="78" t="str">
        <f t="shared" si="66"/>
        <v>501070021254100100000001</v>
      </c>
      <c r="DX54" s="78" t="str">
        <f>IFERROR(VLOOKUP(DW54,'08_DMGiaDat'!C18:C19,2,FALSE),"N")</f>
        <v>N</v>
      </c>
      <c r="DY54" s="78" t="str">
        <f t="shared" si="67"/>
        <v>5010700212541001VT400001</v>
      </c>
      <c r="DZ54" s="78" t="str">
        <f>IFERROR(VLOOKUP(DY54,'08_DMGiaDat'!C18:C19,2,FALSE),"N")</f>
        <v>N</v>
      </c>
      <c r="EA54" s="78" t="str">
        <f t="shared" si="68"/>
        <v>501070021254100100000001</v>
      </c>
      <c r="EB54" s="78" t="str">
        <f>IFERROR(VLOOKUP(EA54,'08_DMGiaDat'!C18:C19,2,FALSE),"N")</f>
        <v>N</v>
      </c>
      <c r="EC54" s="92">
        <f>IF(DV54&lt;&gt;"N",DV54,IF(DX54&lt;&gt;"N",DX54,IF(DZ54&lt;&gt;"N",DZ54*VLOOKUP(LEFT(CB54,3),'03_DMMucDich'!C2:C6,5,FALSE),IF(EB54&lt;&gt;"N",EB54*VLOOKUP(LEFT(CB54,3),'03_DMMucDich'!C2:C6,5,FALSE),"N/A"))))</f>
        <v>2170000</v>
      </c>
    </row>
    <row r="55" spans="1:133" s="34" customFormat="1" ht="16" x14ac:dyDescent="0.2">
      <c r="A55" s="85">
        <v>41</v>
      </c>
      <c r="B55" s="86"/>
      <c r="C55" s="87"/>
      <c r="D55" s="141" t="s">
        <v>5761</v>
      </c>
      <c r="E55" s="86"/>
      <c r="F55" s="88"/>
      <c r="G55" s="88" t="s">
        <v>5718</v>
      </c>
      <c r="H55" s="151">
        <v>2022</v>
      </c>
      <c r="I55" s="86"/>
      <c r="J55" s="86"/>
      <c r="K55" s="145" t="s">
        <v>6374</v>
      </c>
      <c r="L55" s="105"/>
      <c r="M55" s="86"/>
      <c r="N55" s="105"/>
      <c r="O55" s="105"/>
      <c r="P55" s="86"/>
      <c r="Q55" s="86"/>
      <c r="R55" s="153" t="str">
        <f t="shared" si="25"/>
        <v>Tổ 66</v>
      </c>
      <c r="S55" s="86"/>
      <c r="T55" s="86"/>
      <c r="U55" s="86"/>
      <c r="V55" s="86" t="str">
        <f t="shared" si="26"/>
        <v xml:space="preserve">, </v>
      </c>
      <c r="W55" s="86"/>
      <c r="X55" s="86"/>
      <c r="Y55" s="86"/>
      <c r="Z55" s="88"/>
      <c r="AA55" s="105"/>
      <c r="AB55" s="86"/>
      <c r="AC55" s="90"/>
      <c r="AD55" s="86"/>
      <c r="AE55" s="86"/>
      <c r="AF55" s="86"/>
      <c r="AG55" s="86"/>
      <c r="AH55" s="160" t="s">
        <v>6960</v>
      </c>
      <c r="AI55" s="153"/>
      <c r="AJ55" s="153"/>
      <c r="AK55" s="86"/>
      <c r="AL55" s="86"/>
      <c r="AM55" s="153" t="s">
        <v>7015</v>
      </c>
      <c r="AN55" s="153" t="s">
        <v>7078</v>
      </c>
      <c r="AO55" s="165">
        <v>44207</v>
      </c>
      <c r="AP55" s="153" t="s">
        <v>2066</v>
      </c>
      <c r="AQ55" s="153" t="s">
        <v>7079</v>
      </c>
      <c r="AR55" s="166">
        <v>100</v>
      </c>
      <c r="AS55" s="88" t="s">
        <v>5719</v>
      </c>
      <c r="AT55" s="92">
        <f t="shared" si="45"/>
        <v>0</v>
      </c>
      <c r="AU55" s="93">
        <v>0</v>
      </c>
      <c r="AV55" s="93">
        <v>0</v>
      </c>
      <c r="AW55" s="166">
        <v>200</v>
      </c>
      <c r="AX55" s="93">
        <v>0</v>
      </c>
      <c r="AY55" s="177"/>
      <c r="AZ55" s="177">
        <v>0</v>
      </c>
      <c r="BA55" s="178"/>
      <c r="BB55" s="105"/>
      <c r="BC55" s="105"/>
      <c r="BD55" s="93"/>
      <c r="BE55" s="93">
        <v>0</v>
      </c>
      <c r="BF55" s="91">
        <v>0</v>
      </c>
      <c r="BG55" s="94"/>
      <c r="BH55" s="95"/>
      <c r="BI55" s="93" t="str">
        <f t="shared" si="46"/>
        <v>Phạm Trọng Long</v>
      </c>
      <c r="BJ55" s="105">
        <f t="shared" si="47"/>
        <v>0</v>
      </c>
      <c r="BK55" s="88" t="str">
        <f t="shared" si="48"/>
        <v>8839620376</v>
      </c>
      <c r="BL55" s="86">
        <f t="shared" si="49"/>
        <v>0</v>
      </c>
      <c r="BM55" s="105">
        <f t="shared" si="50"/>
        <v>0</v>
      </c>
      <c r="BN55" s="86">
        <f t="shared" si="51"/>
        <v>0</v>
      </c>
      <c r="BO55" s="86">
        <f t="shared" si="52"/>
        <v>0</v>
      </c>
      <c r="BP55" s="86">
        <f t="shared" si="27"/>
        <v>0</v>
      </c>
      <c r="BQ55" s="160" t="s">
        <v>6960</v>
      </c>
      <c r="BR55" s="86" t="s">
        <v>5720</v>
      </c>
      <c r="BS55" s="88" t="s">
        <v>5721</v>
      </c>
      <c r="BT55" s="86" t="s">
        <v>5722</v>
      </c>
      <c r="BU55" s="86"/>
      <c r="BV55" s="86" t="str">
        <f t="shared" si="28"/>
        <v>DA 148050</v>
      </c>
      <c r="BW55" s="105" t="str">
        <f t="shared" si="29"/>
        <v/>
      </c>
      <c r="BX55" s="86" t="str">
        <f t="shared" si="40"/>
        <v>180</v>
      </c>
      <c r="BY55" s="86" t="str">
        <f t="shared" si="41"/>
        <v>30</v>
      </c>
      <c r="BZ55" s="91">
        <f t="shared" si="42"/>
        <v>100</v>
      </c>
      <c r="CA55" s="91">
        <v>0</v>
      </c>
      <c r="CB55" s="96" t="s">
        <v>5719</v>
      </c>
      <c r="CC55" s="91">
        <f t="shared" si="30"/>
        <v>200</v>
      </c>
      <c r="CD55" s="91">
        <f t="shared" si="31"/>
        <v>0</v>
      </c>
      <c r="CE55" s="93">
        <f t="shared" si="43"/>
        <v>0</v>
      </c>
      <c r="CF55" s="93">
        <f t="shared" si="44"/>
        <v>0</v>
      </c>
      <c r="CG55" s="105"/>
      <c r="CH55" s="105"/>
      <c r="CI55" s="86"/>
      <c r="CJ55" s="188"/>
      <c r="CK55" s="181">
        <f t="shared" si="34"/>
        <v>100</v>
      </c>
      <c r="CL55" s="181">
        <f t="shared" si="35"/>
        <v>200</v>
      </c>
      <c r="CM55" s="86" t="s">
        <v>5723</v>
      </c>
      <c r="CN55" s="182" t="s">
        <v>7854</v>
      </c>
      <c r="CO55" s="183" t="s">
        <v>7855</v>
      </c>
      <c r="CP55" s="86" t="s">
        <v>5724</v>
      </c>
      <c r="CQ55" s="153" t="s">
        <v>7924</v>
      </c>
      <c r="CR55" s="187">
        <f t="shared" si="36"/>
        <v>7970000</v>
      </c>
      <c r="CS55" s="188">
        <v>1</v>
      </c>
      <c r="CT55" s="188">
        <f t="shared" si="53"/>
        <v>7970000</v>
      </c>
      <c r="CU55" s="93"/>
      <c r="CV55" s="94">
        <f t="shared" si="37"/>
        <v>100</v>
      </c>
      <c r="CW55" s="93">
        <f t="shared" si="38"/>
        <v>0</v>
      </c>
      <c r="CX55" s="86">
        <f t="shared" si="39"/>
        <v>0</v>
      </c>
      <c r="CY55" s="93">
        <f t="shared" si="54"/>
        <v>239100</v>
      </c>
      <c r="CZ55" s="93">
        <v>0</v>
      </c>
      <c r="DA55" s="93">
        <v>0</v>
      </c>
      <c r="DB55" s="93">
        <f t="shared" si="55"/>
        <v>0</v>
      </c>
      <c r="DC55" s="93">
        <v>0</v>
      </c>
      <c r="DD55" s="91">
        <v>0</v>
      </c>
      <c r="DE55" s="93">
        <f t="shared" si="56"/>
        <v>0</v>
      </c>
      <c r="DF55" s="93">
        <f t="shared" si="57"/>
        <v>0</v>
      </c>
      <c r="DG55" s="93"/>
      <c r="DH55" s="93">
        <v>0</v>
      </c>
      <c r="DI55" s="93">
        <v>0</v>
      </c>
      <c r="DJ55" s="86">
        <f t="shared" si="58"/>
        <v>0</v>
      </c>
      <c r="DK55" s="91">
        <v>0</v>
      </c>
      <c r="DL55" s="93"/>
      <c r="DM55" s="93">
        <v>0</v>
      </c>
      <c r="DN55" s="93">
        <f t="shared" si="59"/>
        <v>7970000</v>
      </c>
      <c r="DO55" s="93">
        <f t="shared" si="60"/>
        <v>0</v>
      </c>
      <c r="DP55" s="92">
        <f t="shared" si="61"/>
        <v>239100</v>
      </c>
      <c r="DQ55" s="97" t="str">
        <f t="shared" si="62"/>
        <v>8839620376</v>
      </c>
      <c r="DR55" s="98">
        <f t="shared" si="63"/>
        <v>0</v>
      </c>
      <c r="DS55" s="93" t="str">
        <f t="shared" si="64"/>
        <v>OK</v>
      </c>
      <c r="DT55" s="93"/>
      <c r="DU55" s="78" t="str">
        <f t="shared" si="65"/>
        <v>5010700215011501100001VT100001</v>
      </c>
      <c r="DV55" s="78">
        <f>INDEX('08_DMGiaDat'!$L:$L,MATCH(DU55,'08_DMGiaDat'!$R:$R,0))</f>
        <v>7970000</v>
      </c>
      <c r="DW55" s="78" t="str">
        <f t="shared" si="66"/>
        <v>501070021501100100000001</v>
      </c>
      <c r="DX55" s="78" t="str">
        <f>IFERROR(VLOOKUP(DW55,'08_DMGiaDat'!C18:C19,2,FALSE),"N")</f>
        <v>N</v>
      </c>
      <c r="DY55" s="78" t="str">
        <f t="shared" si="67"/>
        <v>5010700215011001VT100001</v>
      </c>
      <c r="DZ55" s="78" t="str">
        <f>IFERROR(VLOOKUP(DY55,'08_DMGiaDat'!C18:C19,2,FALSE),"N")</f>
        <v>N</v>
      </c>
      <c r="EA55" s="78" t="str">
        <f t="shared" si="68"/>
        <v>501070021501100100000001</v>
      </c>
      <c r="EB55" s="78" t="str">
        <f>IFERROR(VLOOKUP(EA55,'08_DMGiaDat'!C18:C19,2,FALSE),"N")</f>
        <v>N</v>
      </c>
      <c r="EC55" s="92">
        <f>IF(DV55&lt;&gt;"N",DV55,IF(DX55&lt;&gt;"N",DX55,IF(DZ55&lt;&gt;"N",DZ55*VLOOKUP(LEFT(CB55,3),'03_DMMucDich'!C2:C6,5,FALSE),IF(EB55&lt;&gt;"N",EB55*VLOOKUP(LEFT(CB55,3),'03_DMMucDich'!C2:C6,5,FALSE),"N/A"))))</f>
        <v>7970000</v>
      </c>
    </row>
    <row r="56" spans="1:133" s="34" customFormat="1" ht="16" x14ac:dyDescent="0.2">
      <c r="A56" s="85">
        <v>42</v>
      </c>
      <c r="B56" s="86"/>
      <c r="C56" s="87"/>
      <c r="D56" s="141" t="s">
        <v>5762</v>
      </c>
      <c r="E56" s="86"/>
      <c r="F56" s="88"/>
      <c r="G56" s="88" t="s">
        <v>5718</v>
      </c>
      <c r="H56" s="151">
        <v>2022</v>
      </c>
      <c r="I56" s="86"/>
      <c r="J56" s="86"/>
      <c r="K56" s="145" t="s">
        <v>6375</v>
      </c>
      <c r="L56" s="105"/>
      <c r="M56" s="86"/>
      <c r="N56" s="105"/>
      <c r="O56" s="105"/>
      <c r="P56" s="86"/>
      <c r="Q56" s="86"/>
      <c r="R56" s="153" t="str">
        <f t="shared" si="25"/>
        <v>Tổ 39</v>
      </c>
      <c r="S56" s="86"/>
      <c r="T56" s="86"/>
      <c r="U56" s="86"/>
      <c r="V56" s="86" t="str">
        <f t="shared" si="26"/>
        <v xml:space="preserve">, </v>
      </c>
      <c r="W56" s="86"/>
      <c r="X56" s="86"/>
      <c r="Y56" s="86"/>
      <c r="Z56" s="88"/>
      <c r="AA56" s="105"/>
      <c r="AB56" s="86"/>
      <c r="AC56" s="90"/>
      <c r="AD56" s="86"/>
      <c r="AE56" s="86"/>
      <c r="AF56" s="86"/>
      <c r="AG56" s="86"/>
      <c r="AH56" s="160" t="s">
        <v>6965</v>
      </c>
      <c r="AI56" s="153"/>
      <c r="AJ56" s="153"/>
      <c r="AK56" s="86"/>
      <c r="AL56" s="86"/>
      <c r="AM56" s="153" t="s">
        <v>7015</v>
      </c>
      <c r="AN56" s="153" t="s">
        <v>7080</v>
      </c>
      <c r="AO56" s="165">
        <v>44249</v>
      </c>
      <c r="AP56" s="153" t="s">
        <v>2070</v>
      </c>
      <c r="AQ56" s="153" t="s">
        <v>7081</v>
      </c>
      <c r="AR56" s="166">
        <v>142.5</v>
      </c>
      <c r="AS56" s="88" t="s">
        <v>5719</v>
      </c>
      <c r="AT56" s="92">
        <f t="shared" si="45"/>
        <v>0</v>
      </c>
      <c r="AU56" s="93">
        <v>0</v>
      </c>
      <c r="AV56" s="93">
        <v>0</v>
      </c>
      <c r="AW56" s="166">
        <v>200</v>
      </c>
      <c r="AX56" s="93">
        <v>0</v>
      </c>
      <c r="AY56" s="177"/>
      <c r="AZ56" s="177">
        <v>0</v>
      </c>
      <c r="BA56" s="178"/>
      <c r="BB56" s="105"/>
      <c r="BC56" s="105"/>
      <c r="BD56" s="93"/>
      <c r="BE56" s="93">
        <v>0</v>
      </c>
      <c r="BF56" s="91">
        <v>0</v>
      </c>
      <c r="BG56" s="94"/>
      <c r="BH56" s="95"/>
      <c r="BI56" s="93" t="str">
        <f t="shared" si="46"/>
        <v>Lê Tuấn Tú</v>
      </c>
      <c r="BJ56" s="105">
        <f t="shared" si="47"/>
        <v>0</v>
      </c>
      <c r="BK56" s="88" t="str">
        <f t="shared" si="48"/>
        <v>8339343653</v>
      </c>
      <c r="BL56" s="86">
        <f t="shared" si="49"/>
        <v>0</v>
      </c>
      <c r="BM56" s="105">
        <f t="shared" si="50"/>
        <v>0</v>
      </c>
      <c r="BN56" s="86">
        <f t="shared" si="51"/>
        <v>0</v>
      </c>
      <c r="BO56" s="86">
        <f t="shared" si="52"/>
        <v>0</v>
      </c>
      <c r="BP56" s="86">
        <f t="shared" si="27"/>
        <v>0</v>
      </c>
      <c r="BQ56" s="160" t="s">
        <v>6965</v>
      </c>
      <c r="BR56" s="86" t="s">
        <v>5720</v>
      </c>
      <c r="BS56" s="88" t="s">
        <v>5721</v>
      </c>
      <c r="BT56" s="86" t="s">
        <v>5722</v>
      </c>
      <c r="BU56" s="86"/>
      <c r="BV56" s="86" t="str">
        <f t="shared" si="28"/>
        <v>DA 149422</v>
      </c>
      <c r="BW56" s="105" t="str">
        <f t="shared" si="29"/>
        <v/>
      </c>
      <c r="BX56" s="86" t="str">
        <f t="shared" si="40"/>
        <v>184</v>
      </c>
      <c r="BY56" s="86" t="str">
        <f t="shared" si="41"/>
        <v>95</v>
      </c>
      <c r="BZ56" s="91">
        <f t="shared" si="42"/>
        <v>142.5</v>
      </c>
      <c r="CA56" s="91">
        <v>0</v>
      </c>
      <c r="CB56" s="96" t="s">
        <v>5719</v>
      </c>
      <c r="CC56" s="91">
        <f t="shared" si="30"/>
        <v>200</v>
      </c>
      <c r="CD56" s="91">
        <f t="shared" si="31"/>
        <v>0</v>
      </c>
      <c r="CE56" s="93">
        <f t="shared" si="43"/>
        <v>0</v>
      </c>
      <c r="CF56" s="93">
        <f t="shared" si="44"/>
        <v>0</v>
      </c>
      <c r="CG56" s="105"/>
      <c r="CH56" s="105"/>
      <c r="CI56" s="86"/>
      <c r="CJ56" s="188"/>
      <c r="CK56" s="181">
        <f t="shared" si="34"/>
        <v>142.5</v>
      </c>
      <c r="CL56" s="181">
        <f t="shared" si="35"/>
        <v>200</v>
      </c>
      <c r="CM56" s="86" t="s">
        <v>5723</v>
      </c>
      <c r="CN56" s="182" t="s">
        <v>7861</v>
      </c>
      <c r="CO56" s="183" t="s">
        <v>7862</v>
      </c>
      <c r="CP56" s="86" t="s">
        <v>5724</v>
      </c>
      <c r="CQ56" s="153" t="s">
        <v>7924</v>
      </c>
      <c r="CR56" s="187">
        <f t="shared" si="36"/>
        <v>6690000</v>
      </c>
      <c r="CS56" s="188">
        <v>1</v>
      </c>
      <c r="CT56" s="188">
        <f t="shared" si="53"/>
        <v>6690000</v>
      </c>
      <c r="CU56" s="93"/>
      <c r="CV56" s="94">
        <f t="shared" si="37"/>
        <v>142.5</v>
      </c>
      <c r="CW56" s="93">
        <f t="shared" si="38"/>
        <v>0</v>
      </c>
      <c r="CX56" s="86">
        <f t="shared" si="39"/>
        <v>0</v>
      </c>
      <c r="CY56" s="93">
        <f t="shared" si="54"/>
        <v>285997.5</v>
      </c>
      <c r="CZ56" s="93">
        <v>0</v>
      </c>
      <c r="DA56" s="93">
        <v>0</v>
      </c>
      <c r="DB56" s="93">
        <f t="shared" si="55"/>
        <v>0</v>
      </c>
      <c r="DC56" s="93">
        <v>0</v>
      </c>
      <c r="DD56" s="91">
        <v>0</v>
      </c>
      <c r="DE56" s="93">
        <f t="shared" si="56"/>
        <v>0</v>
      </c>
      <c r="DF56" s="93">
        <f t="shared" si="57"/>
        <v>0</v>
      </c>
      <c r="DG56" s="93"/>
      <c r="DH56" s="93">
        <v>0</v>
      </c>
      <c r="DI56" s="93">
        <v>0</v>
      </c>
      <c r="DJ56" s="86">
        <f t="shared" si="58"/>
        <v>0</v>
      </c>
      <c r="DK56" s="91">
        <v>0</v>
      </c>
      <c r="DL56" s="93"/>
      <c r="DM56" s="93">
        <v>0</v>
      </c>
      <c r="DN56" s="93">
        <f t="shared" si="59"/>
        <v>6690000</v>
      </c>
      <c r="DO56" s="93">
        <f t="shared" si="60"/>
        <v>0</v>
      </c>
      <c r="DP56" s="92">
        <f t="shared" si="61"/>
        <v>285997.5</v>
      </c>
      <c r="DQ56" s="97" t="str">
        <f t="shared" si="62"/>
        <v>8339343653</v>
      </c>
      <c r="DR56" s="98">
        <f t="shared" si="63"/>
        <v>0</v>
      </c>
      <c r="DS56" s="93" t="str">
        <f t="shared" si="64"/>
        <v>OK</v>
      </c>
      <c r="DT56" s="93"/>
      <c r="DU56" s="78" t="str">
        <f t="shared" si="65"/>
        <v>5010700214641464100001VT100001</v>
      </c>
      <c r="DV56" s="78">
        <f>INDEX('08_DMGiaDat'!$L:$L,MATCH(DU56,'08_DMGiaDat'!$R:$R,0))</f>
        <v>6690000</v>
      </c>
      <c r="DW56" s="78" t="str">
        <f t="shared" si="66"/>
        <v>501070021464100100000001</v>
      </c>
      <c r="DX56" s="78" t="str">
        <f>IFERROR(VLOOKUP(DW56,'08_DMGiaDat'!C18:C19,2,FALSE),"N")</f>
        <v>N</v>
      </c>
      <c r="DY56" s="78" t="str">
        <f t="shared" si="67"/>
        <v>5010700214641001VT100001</v>
      </c>
      <c r="DZ56" s="78" t="str">
        <f>IFERROR(VLOOKUP(DY56,'08_DMGiaDat'!C18:C19,2,FALSE),"N")</f>
        <v>N</v>
      </c>
      <c r="EA56" s="78" t="str">
        <f t="shared" si="68"/>
        <v>501070021464100100000001</v>
      </c>
      <c r="EB56" s="78" t="str">
        <f>IFERROR(VLOOKUP(EA56,'08_DMGiaDat'!C18:C19,2,FALSE),"N")</f>
        <v>N</v>
      </c>
      <c r="EC56" s="92">
        <f>IF(DV56&lt;&gt;"N",DV56,IF(DX56&lt;&gt;"N",DX56,IF(DZ56&lt;&gt;"N",DZ56*VLOOKUP(LEFT(CB56,3),'03_DMMucDich'!C2:C6,5,FALSE),IF(EB56&lt;&gt;"N",EB56*VLOOKUP(LEFT(CB56,3),'03_DMMucDich'!C2:C6,5,FALSE),"N/A"))))</f>
        <v>6690000</v>
      </c>
    </row>
    <row r="57" spans="1:133" s="34" customFormat="1" ht="16" x14ac:dyDescent="0.2">
      <c r="A57" s="85">
        <v>43</v>
      </c>
      <c r="B57" s="86"/>
      <c r="C57" s="87"/>
      <c r="D57" s="141" t="s">
        <v>5763</v>
      </c>
      <c r="E57" s="86"/>
      <c r="F57" s="88"/>
      <c r="G57" s="88" t="s">
        <v>5718</v>
      </c>
      <c r="H57" s="151">
        <v>2022</v>
      </c>
      <c r="I57" s="86"/>
      <c r="J57" s="86"/>
      <c r="K57" s="145" t="s">
        <v>6376</v>
      </c>
      <c r="L57" s="105"/>
      <c r="M57" s="86"/>
      <c r="N57" s="105"/>
      <c r="O57" s="105"/>
      <c r="P57" s="86"/>
      <c r="Q57" s="86"/>
      <c r="R57" s="153" t="str">
        <f t="shared" si="25"/>
        <v>Tổ 51</v>
      </c>
      <c r="S57" s="86"/>
      <c r="T57" s="86"/>
      <c r="U57" s="86"/>
      <c r="V57" s="86" t="str">
        <f t="shared" si="26"/>
        <v xml:space="preserve">, </v>
      </c>
      <c r="W57" s="86"/>
      <c r="X57" s="86"/>
      <c r="Y57" s="86"/>
      <c r="Z57" s="88"/>
      <c r="AA57" s="105"/>
      <c r="AB57" s="86"/>
      <c r="AC57" s="90"/>
      <c r="AD57" s="86"/>
      <c r="AE57" s="86"/>
      <c r="AF57" s="86"/>
      <c r="AG57" s="86"/>
      <c r="AH57" s="160" t="s">
        <v>6974</v>
      </c>
      <c r="AI57" s="153"/>
      <c r="AJ57" s="153"/>
      <c r="AK57" s="86"/>
      <c r="AL57" s="86"/>
      <c r="AM57" s="153" t="s">
        <v>7015</v>
      </c>
      <c r="AN57" s="153" t="s">
        <v>7082</v>
      </c>
      <c r="AO57" s="165">
        <v>42104</v>
      </c>
      <c r="AP57" s="153" t="s">
        <v>931</v>
      </c>
      <c r="AQ57" s="153" t="s">
        <v>2110</v>
      </c>
      <c r="AR57" s="166">
        <v>103.1</v>
      </c>
      <c r="AS57" s="88" t="s">
        <v>5719</v>
      </c>
      <c r="AT57" s="92">
        <f t="shared" si="45"/>
        <v>0</v>
      </c>
      <c r="AU57" s="93">
        <v>0</v>
      </c>
      <c r="AV57" s="93">
        <v>0</v>
      </c>
      <c r="AW57" s="166">
        <v>200</v>
      </c>
      <c r="AX57" s="93">
        <v>0</v>
      </c>
      <c r="AY57" s="177"/>
      <c r="AZ57" s="177">
        <v>0</v>
      </c>
      <c r="BA57" s="178"/>
      <c r="BB57" s="105"/>
      <c r="BC57" s="105"/>
      <c r="BD57" s="93"/>
      <c r="BE57" s="93">
        <v>0</v>
      </c>
      <c r="BF57" s="91">
        <v>0</v>
      </c>
      <c r="BG57" s="94"/>
      <c r="BH57" s="95"/>
      <c r="BI57" s="93" t="str">
        <f t="shared" si="46"/>
        <v>Trần Phước Nhựt</v>
      </c>
      <c r="BJ57" s="105">
        <f t="shared" si="47"/>
        <v>0</v>
      </c>
      <c r="BK57" s="88" t="str">
        <f t="shared" si="48"/>
        <v>8093751995</v>
      </c>
      <c r="BL57" s="86">
        <f t="shared" si="49"/>
        <v>0</v>
      </c>
      <c r="BM57" s="105">
        <f t="shared" si="50"/>
        <v>0</v>
      </c>
      <c r="BN57" s="86">
        <f t="shared" si="51"/>
        <v>0</v>
      </c>
      <c r="BO57" s="86">
        <f t="shared" si="52"/>
        <v>0</v>
      </c>
      <c r="BP57" s="86">
        <f t="shared" si="27"/>
        <v>0</v>
      </c>
      <c r="BQ57" s="160" t="s">
        <v>6974</v>
      </c>
      <c r="BR57" s="86" t="s">
        <v>5720</v>
      </c>
      <c r="BS57" s="88" t="s">
        <v>5721</v>
      </c>
      <c r="BT57" s="86" t="s">
        <v>5722</v>
      </c>
      <c r="BU57" s="86"/>
      <c r="BV57" s="86" t="str">
        <f t="shared" si="28"/>
        <v>BY 758855</v>
      </c>
      <c r="BW57" s="105" t="str">
        <f t="shared" si="29"/>
        <v/>
      </c>
      <c r="BX57" s="86" t="str">
        <f t="shared" si="40"/>
        <v>101</v>
      </c>
      <c r="BY57" s="86" t="str">
        <f t="shared" si="41"/>
        <v>224</v>
      </c>
      <c r="BZ57" s="91">
        <f t="shared" si="42"/>
        <v>103.1</v>
      </c>
      <c r="CA57" s="91">
        <v>0</v>
      </c>
      <c r="CB57" s="96" t="s">
        <v>5719</v>
      </c>
      <c r="CC57" s="91">
        <f t="shared" si="30"/>
        <v>200</v>
      </c>
      <c r="CD57" s="91">
        <f t="shared" si="31"/>
        <v>0</v>
      </c>
      <c r="CE57" s="93">
        <f t="shared" si="43"/>
        <v>0</v>
      </c>
      <c r="CF57" s="93">
        <f t="shared" si="44"/>
        <v>0</v>
      </c>
      <c r="CG57" s="105"/>
      <c r="CH57" s="105"/>
      <c r="CI57" s="86"/>
      <c r="CJ57" s="188"/>
      <c r="CK57" s="181">
        <f t="shared" si="34"/>
        <v>103.1</v>
      </c>
      <c r="CL57" s="181">
        <f t="shared" si="35"/>
        <v>200</v>
      </c>
      <c r="CM57" s="86" t="s">
        <v>5723</v>
      </c>
      <c r="CN57" s="182" t="s">
        <v>7870</v>
      </c>
      <c r="CO57" s="183" t="s">
        <v>7871</v>
      </c>
      <c r="CP57" s="86" t="s">
        <v>5724</v>
      </c>
      <c r="CQ57" s="153" t="s">
        <v>7925</v>
      </c>
      <c r="CR57" s="187">
        <f t="shared" si="36"/>
        <v>2280000</v>
      </c>
      <c r="CS57" s="188">
        <v>0.8</v>
      </c>
      <c r="CT57" s="188">
        <f t="shared" si="53"/>
        <v>1824000</v>
      </c>
      <c r="CU57" s="93"/>
      <c r="CV57" s="94">
        <f t="shared" si="37"/>
        <v>103.1</v>
      </c>
      <c r="CW57" s="93">
        <f t="shared" si="38"/>
        <v>0</v>
      </c>
      <c r="CX57" s="86">
        <f t="shared" si="39"/>
        <v>0</v>
      </c>
      <c r="CY57" s="93">
        <f t="shared" si="54"/>
        <v>56416.319999999992</v>
      </c>
      <c r="CZ57" s="93">
        <v>0</v>
      </c>
      <c r="DA57" s="93">
        <v>0</v>
      </c>
      <c r="DB57" s="93">
        <f t="shared" si="55"/>
        <v>0</v>
      </c>
      <c r="DC57" s="93">
        <v>0</v>
      </c>
      <c r="DD57" s="91">
        <v>0</v>
      </c>
      <c r="DE57" s="93">
        <f t="shared" si="56"/>
        <v>0</v>
      </c>
      <c r="DF57" s="93">
        <f t="shared" si="57"/>
        <v>0</v>
      </c>
      <c r="DG57" s="93"/>
      <c r="DH57" s="93">
        <v>0</v>
      </c>
      <c r="DI57" s="93">
        <v>0</v>
      </c>
      <c r="DJ57" s="86">
        <f t="shared" si="58"/>
        <v>0</v>
      </c>
      <c r="DK57" s="91">
        <v>0</v>
      </c>
      <c r="DL57" s="93"/>
      <c r="DM57" s="93">
        <v>0</v>
      </c>
      <c r="DN57" s="93">
        <f t="shared" si="59"/>
        <v>1824000</v>
      </c>
      <c r="DO57" s="93">
        <f t="shared" si="60"/>
        <v>0</v>
      </c>
      <c r="DP57" s="92">
        <f t="shared" si="61"/>
        <v>56416.319999999992</v>
      </c>
      <c r="DQ57" s="97" t="str">
        <f t="shared" si="62"/>
        <v>8093751995</v>
      </c>
      <c r="DR57" s="98">
        <f t="shared" si="63"/>
        <v>0</v>
      </c>
      <c r="DS57" s="93" t="str">
        <f t="shared" si="64"/>
        <v>OK</v>
      </c>
      <c r="DT57" s="93"/>
      <c r="DU57" s="78" t="str">
        <f t="shared" si="65"/>
        <v>5010700212491249100001VT400001</v>
      </c>
      <c r="DV57" s="78">
        <f>INDEX('08_DMGiaDat'!$L:$L,MATCH(DU57,'08_DMGiaDat'!$R:$R,0))</f>
        <v>2280000</v>
      </c>
      <c r="DW57" s="78" t="str">
        <f t="shared" si="66"/>
        <v>501070021249100100000001</v>
      </c>
      <c r="DX57" s="78" t="str">
        <f>IFERROR(VLOOKUP(DW57,'08_DMGiaDat'!C18:C19,2,FALSE),"N")</f>
        <v>N</v>
      </c>
      <c r="DY57" s="78" t="str">
        <f t="shared" si="67"/>
        <v>5010700212491001VT400001</v>
      </c>
      <c r="DZ57" s="78" t="str">
        <f>IFERROR(VLOOKUP(DY57,'08_DMGiaDat'!C18:C19,2,FALSE),"N")</f>
        <v>N</v>
      </c>
      <c r="EA57" s="78" t="str">
        <f t="shared" si="68"/>
        <v>501070021249100100000001</v>
      </c>
      <c r="EB57" s="78" t="str">
        <f>IFERROR(VLOOKUP(EA57,'08_DMGiaDat'!C18:C19,2,FALSE),"N")</f>
        <v>N</v>
      </c>
      <c r="EC57" s="92">
        <f>IF(DV57&lt;&gt;"N",DV57,IF(DX57&lt;&gt;"N",DX57,IF(DZ57&lt;&gt;"N",DZ57*VLOOKUP(LEFT(CB57,3),'03_DMMucDich'!C2:C6,5,FALSE),IF(EB57&lt;&gt;"N",EB57*VLOOKUP(LEFT(CB57,3),'03_DMMucDich'!C2:C6,5,FALSE),"N/A"))))</f>
        <v>2280000</v>
      </c>
    </row>
    <row r="58" spans="1:133" s="34" customFormat="1" ht="16" x14ac:dyDescent="0.2">
      <c r="A58" s="85">
        <v>44</v>
      </c>
      <c r="B58" s="86"/>
      <c r="C58" s="87"/>
      <c r="D58" s="141" t="s">
        <v>5764</v>
      </c>
      <c r="E58" s="86"/>
      <c r="F58" s="88"/>
      <c r="G58" s="88" t="s">
        <v>5718</v>
      </c>
      <c r="H58" s="151">
        <v>2022</v>
      </c>
      <c r="I58" s="86"/>
      <c r="J58" s="86"/>
      <c r="K58" s="145" t="s">
        <v>6377</v>
      </c>
      <c r="L58" s="105"/>
      <c r="M58" s="86"/>
      <c r="N58" s="105"/>
      <c r="O58" s="105"/>
      <c r="P58" s="86"/>
      <c r="Q58" s="86"/>
      <c r="R58" s="153" t="str">
        <f t="shared" si="25"/>
        <v>Tổ 52</v>
      </c>
      <c r="S58" s="86"/>
      <c r="T58" s="86"/>
      <c r="U58" s="86"/>
      <c r="V58" s="86" t="str">
        <f t="shared" si="26"/>
        <v xml:space="preserve">, </v>
      </c>
      <c r="W58" s="86"/>
      <c r="X58" s="86"/>
      <c r="Y58" s="86"/>
      <c r="Z58" s="88"/>
      <c r="AA58" s="105"/>
      <c r="AB58" s="86"/>
      <c r="AC58" s="90"/>
      <c r="AD58" s="86"/>
      <c r="AE58" s="86"/>
      <c r="AF58" s="86"/>
      <c r="AG58" s="86"/>
      <c r="AH58" s="160" t="s">
        <v>6971</v>
      </c>
      <c r="AI58" s="153"/>
      <c r="AJ58" s="153"/>
      <c r="AK58" s="86"/>
      <c r="AL58" s="86"/>
      <c r="AM58" s="153"/>
      <c r="AN58" s="153"/>
      <c r="AO58" s="165"/>
      <c r="AP58" s="153"/>
      <c r="AQ58" s="153"/>
      <c r="AR58" s="166"/>
      <c r="AS58" s="88" t="s">
        <v>5719</v>
      </c>
      <c r="AT58" s="92">
        <f t="shared" si="45"/>
        <v>0</v>
      </c>
      <c r="AU58" s="93">
        <v>0</v>
      </c>
      <c r="AV58" s="93">
        <v>0</v>
      </c>
      <c r="AW58" s="166">
        <v>0</v>
      </c>
      <c r="AX58" s="93">
        <v>0</v>
      </c>
      <c r="AY58" s="177" t="s">
        <v>7015</v>
      </c>
      <c r="AZ58" s="177">
        <v>125</v>
      </c>
      <c r="BA58" s="178" t="s">
        <v>5719</v>
      </c>
      <c r="BB58" s="105"/>
      <c r="BC58" s="105"/>
      <c r="BD58" s="93"/>
      <c r="BE58" s="93">
        <v>0</v>
      </c>
      <c r="BF58" s="91">
        <v>0</v>
      </c>
      <c r="BG58" s="94"/>
      <c r="BH58" s="95"/>
      <c r="BI58" s="93" t="str">
        <f t="shared" si="46"/>
        <v>Trần Ngọc Lâm</v>
      </c>
      <c r="BJ58" s="105">
        <f t="shared" si="47"/>
        <v>0</v>
      </c>
      <c r="BK58" s="88" t="str">
        <f t="shared" si="48"/>
        <v>8029120375</v>
      </c>
      <c r="BL58" s="86">
        <f t="shared" si="49"/>
        <v>0</v>
      </c>
      <c r="BM58" s="105">
        <f t="shared" si="50"/>
        <v>0</v>
      </c>
      <c r="BN58" s="86">
        <f t="shared" si="51"/>
        <v>0</v>
      </c>
      <c r="BO58" s="86">
        <f t="shared" si="52"/>
        <v>0</v>
      </c>
      <c r="BP58" s="86">
        <f t="shared" si="27"/>
        <v>0</v>
      </c>
      <c r="BQ58" s="160" t="s">
        <v>6971</v>
      </c>
      <c r="BR58" s="86" t="s">
        <v>5720</v>
      </c>
      <c r="BS58" s="88" t="s">
        <v>5721</v>
      </c>
      <c r="BT58" s="86" t="s">
        <v>5722</v>
      </c>
      <c r="BU58" s="86"/>
      <c r="BV58" s="86">
        <f t="shared" si="28"/>
        <v>0</v>
      </c>
      <c r="BW58" s="105" t="str">
        <f t="shared" si="29"/>
        <v/>
      </c>
      <c r="BX58" s="86">
        <f t="shared" si="40"/>
        <v>0</v>
      </c>
      <c r="BY58" s="86">
        <f t="shared" si="41"/>
        <v>0</v>
      </c>
      <c r="BZ58" s="91">
        <f t="shared" si="42"/>
        <v>0</v>
      </c>
      <c r="CA58" s="91">
        <v>0</v>
      </c>
      <c r="CB58" s="96" t="s">
        <v>5719</v>
      </c>
      <c r="CC58" s="91">
        <f t="shared" si="30"/>
        <v>0</v>
      </c>
      <c r="CD58" s="91" t="str">
        <f t="shared" si="31"/>
        <v>X</v>
      </c>
      <c r="CE58" s="93">
        <f t="shared" si="43"/>
        <v>125</v>
      </c>
      <c r="CF58" s="93" t="str">
        <f t="shared" si="44"/>
        <v>001-Đất ở</v>
      </c>
      <c r="CG58" s="105"/>
      <c r="CH58" s="105"/>
      <c r="CI58" s="86"/>
      <c r="CJ58" s="188"/>
      <c r="CK58" s="181">
        <f>CE58</f>
        <v>125</v>
      </c>
      <c r="CL58" s="181">
        <f t="shared" si="35"/>
        <v>0</v>
      </c>
      <c r="CM58" s="86" t="s">
        <v>5723</v>
      </c>
      <c r="CN58" s="182" t="s">
        <v>7859</v>
      </c>
      <c r="CO58" s="183" t="s">
        <v>7863</v>
      </c>
      <c r="CP58" s="86" t="s">
        <v>5724</v>
      </c>
      <c r="CQ58" s="153" t="s">
        <v>7925</v>
      </c>
      <c r="CR58" s="187">
        <f t="shared" si="36"/>
        <v>2170000</v>
      </c>
      <c r="CS58" s="188">
        <v>0.8</v>
      </c>
      <c r="CT58" s="188">
        <f t="shared" si="53"/>
        <v>1736000</v>
      </c>
      <c r="CU58" s="93"/>
      <c r="CV58" s="94">
        <f>CK58</f>
        <v>125</v>
      </c>
      <c r="CW58" s="93">
        <f t="shared" si="38"/>
        <v>0</v>
      </c>
      <c r="CX58" s="86"/>
      <c r="CY58" s="93">
        <f t="shared" si="54"/>
        <v>65100</v>
      </c>
      <c r="CZ58" s="93">
        <v>0</v>
      </c>
      <c r="DA58" s="93">
        <v>0</v>
      </c>
      <c r="DB58" s="93">
        <f t="shared" si="55"/>
        <v>0</v>
      </c>
      <c r="DC58" s="93">
        <v>0</v>
      </c>
      <c r="DD58" s="91">
        <v>0</v>
      </c>
      <c r="DE58" s="93">
        <f t="shared" si="56"/>
        <v>0</v>
      </c>
      <c r="DF58" s="93">
        <f t="shared" si="57"/>
        <v>0</v>
      </c>
      <c r="DG58" s="93"/>
      <c r="DH58" s="93">
        <v>0</v>
      </c>
      <c r="DI58" s="93">
        <v>0</v>
      </c>
      <c r="DJ58" s="86">
        <f t="shared" si="58"/>
        <v>0</v>
      </c>
      <c r="DK58" s="91">
        <v>0</v>
      </c>
      <c r="DL58" s="93"/>
      <c r="DM58" s="93">
        <v>0</v>
      </c>
      <c r="DN58" s="93">
        <f t="shared" si="59"/>
        <v>1736000</v>
      </c>
      <c r="DO58" s="93">
        <f t="shared" si="60"/>
        <v>0</v>
      </c>
      <c r="DP58" s="92">
        <f t="shared" si="61"/>
        <v>65100</v>
      </c>
      <c r="DQ58" s="97" t="str">
        <f t="shared" si="62"/>
        <v>8029120375</v>
      </c>
      <c r="DR58" s="98">
        <f t="shared" si="63"/>
        <v>0</v>
      </c>
      <c r="DS58" s="93" t="str">
        <f t="shared" si="64"/>
        <v>OK</v>
      </c>
      <c r="DT58" s="93"/>
      <c r="DU58" s="78" t="str">
        <f t="shared" si="65"/>
        <v>5010700212541254102001VT400001</v>
      </c>
      <c r="DV58" s="78">
        <f>INDEX('08_DMGiaDat'!$L:$L,MATCH(DU58,'08_DMGiaDat'!$R:$R,0))</f>
        <v>2170000</v>
      </c>
      <c r="DW58" s="78" t="str">
        <f t="shared" si="66"/>
        <v>501070021254100100000001</v>
      </c>
      <c r="DX58" s="78" t="str">
        <f>IFERROR(VLOOKUP(DW58,'08_DMGiaDat'!C18:C19,2,FALSE),"N")</f>
        <v>N</v>
      </c>
      <c r="DY58" s="78" t="str">
        <f t="shared" si="67"/>
        <v>5010700212541001VT400001</v>
      </c>
      <c r="DZ58" s="78" t="str">
        <f>IFERROR(VLOOKUP(DY58,'08_DMGiaDat'!C18:C19,2,FALSE),"N")</f>
        <v>N</v>
      </c>
      <c r="EA58" s="78" t="str">
        <f t="shared" si="68"/>
        <v>501070021254100100000001</v>
      </c>
      <c r="EB58" s="78" t="str">
        <f>IFERROR(VLOOKUP(EA58,'08_DMGiaDat'!C18:C19,2,FALSE),"N")</f>
        <v>N</v>
      </c>
      <c r="EC58" s="92">
        <f>IF(DV58&lt;&gt;"N",DV58,IF(DX58&lt;&gt;"N",DX58,IF(DZ58&lt;&gt;"N",DZ58*VLOOKUP(LEFT(CB58,3),'03_DMMucDich'!C2:C6,5,FALSE),IF(EB58&lt;&gt;"N",EB58*VLOOKUP(LEFT(CB58,3),'03_DMMucDich'!C2:C6,5,FALSE),"N/A"))))</f>
        <v>2170000</v>
      </c>
    </row>
    <row r="59" spans="1:133" s="34" customFormat="1" ht="16" x14ac:dyDescent="0.2">
      <c r="A59" s="85">
        <v>45</v>
      </c>
      <c r="B59" s="86"/>
      <c r="C59" s="87"/>
      <c r="D59" s="141" t="s">
        <v>5765</v>
      </c>
      <c r="E59" s="86"/>
      <c r="F59" s="88"/>
      <c r="G59" s="88" t="s">
        <v>5718</v>
      </c>
      <c r="H59" s="151">
        <v>2022</v>
      </c>
      <c r="I59" s="86"/>
      <c r="J59" s="86"/>
      <c r="K59" s="145" t="s">
        <v>6378</v>
      </c>
      <c r="L59" s="105"/>
      <c r="M59" s="86"/>
      <c r="N59" s="105"/>
      <c r="O59" s="105"/>
      <c r="P59" s="86"/>
      <c r="Q59" s="86"/>
      <c r="R59" s="153" t="str">
        <f t="shared" si="25"/>
        <v>Tổ 66</v>
      </c>
      <c r="S59" s="86"/>
      <c r="T59" s="86"/>
      <c r="U59" s="86"/>
      <c r="V59" s="86" t="str">
        <f t="shared" si="26"/>
        <v xml:space="preserve">, </v>
      </c>
      <c r="W59" s="86"/>
      <c r="X59" s="86"/>
      <c r="Y59" s="86"/>
      <c r="Z59" s="88"/>
      <c r="AA59" s="105"/>
      <c r="AB59" s="86"/>
      <c r="AC59" s="90"/>
      <c r="AD59" s="86"/>
      <c r="AE59" s="86"/>
      <c r="AF59" s="86"/>
      <c r="AG59" s="86"/>
      <c r="AH59" s="160" t="s">
        <v>6960</v>
      </c>
      <c r="AI59" s="153"/>
      <c r="AJ59" s="153"/>
      <c r="AK59" s="86"/>
      <c r="AL59" s="86"/>
      <c r="AM59" s="153" t="s">
        <v>7015</v>
      </c>
      <c r="AN59" s="153" t="s">
        <v>7083</v>
      </c>
      <c r="AO59" s="165">
        <v>43577</v>
      </c>
      <c r="AP59" s="153" t="s">
        <v>2244</v>
      </c>
      <c r="AQ59" s="153" t="s">
        <v>7084</v>
      </c>
      <c r="AR59" s="166">
        <v>124.8</v>
      </c>
      <c r="AS59" s="88" t="s">
        <v>5719</v>
      </c>
      <c r="AT59" s="92">
        <f t="shared" si="45"/>
        <v>0</v>
      </c>
      <c r="AU59" s="93">
        <v>0</v>
      </c>
      <c r="AV59" s="93">
        <v>0</v>
      </c>
      <c r="AW59" s="166">
        <v>200</v>
      </c>
      <c r="AX59" s="93">
        <v>0</v>
      </c>
      <c r="AY59" s="177"/>
      <c r="AZ59" s="177">
        <v>0</v>
      </c>
      <c r="BA59" s="178"/>
      <c r="BB59" s="105"/>
      <c r="BC59" s="105"/>
      <c r="BD59" s="93"/>
      <c r="BE59" s="93">
        <v>0</v>
      </c>
      <c r="BF59" s="91">
        <v>0</v>
      </c>
      <c r="BG59" s="94"/>
      <c r="BH59" s="95"/>
      <c r="BI59" s="93" t="str">
        <f t="shared" si="46"/>
        <v>HUỲNH THỊ KIM ĐÍNH</v>
      </c>
      <c r="BJ59" s="105">
        <f t="shared" si="47"/>
        <v>0</v>
      </c>
      <c r="BK59" s="88" t="str">
        <f t="shared" si="48"/>
        <v>0400622492</v>
      </c>
      <c r="BL59" s="86">
        <f t="shared" si="49"/>
        <v>0</v>
      </c>
      <c r="BM59" s="105">
        <f t="shared" si="50"/>
        <v>0</v>
      </c>
      <c r="BN59" s="86">
        <f t="shared" si="51"/>
        <v>0</v>
      </c>
      <c r="BO59" s="86">
        <f t="shared" si="52"/>
        <v>0</v>
      </c>
      <c r="BP59" s="86">
        <f t="shared" si="27"/>
        <v>0</v>
      </c>
      <c r="BQ59" s="160" t="s">
        <v>6960</v>
      </c>
      <c r="BR59" s="86" t="s">
        <v>5720</v>
      </c>
      <c r="BS59" s="88" t="s">
        <v>5721</v>
      </c>
      <c r="BT59" s="86" t="s">
        <v>5722</v>
      </c>
      <c r="BU59" s="86"/>
      <c r="BV59" s="86" t="str">
        <f t="shared" si="28"/>
        <v>CP 893291</v>
      </c>
      <c r="BW59" s="105" t="str">
        <f t="shared" si="29"/>
        <v/>
      </c>
      <c r="BX59" s="86" t="str">
        <f t="shared" si="40"/>
        <v>358</v>
      </c>
      <c r="BY59" s="86" t="str">
        <f t="shared" si="41"/>
        <v>29</v>
      </c>
      <c r="BZ59" s="91">
        <f t="shared" si="42"/>
        <v>124.8</v>
      </c>
      <c r="CA59" s="91">
        <v>0</v>
      </c>
      <c r="CB59" s="96" t="s">
        <v>5719</v>
      </c>
      <c r="CC59" s="91">
        <f t="shared" si="30"/>
        <v>200</v>
      </c>
      <c r="CD59" s="91">
        <f t="shared" si="31"/>
        <v>0</v>
      </c>
      <c r="CE59" s="93">
        <f t="shared" si="43"/>
        <v>0</v>
      </c>
      <c r="CF59" s="93">
        <f t="shared" si="44"/>
        <v>0</v>
      </c>
      <c r="CG59" s="105"/>
      <c r="CH59" s="105"/>
      <c r="CI59" s="86"/>
      <c r="CJ59" s="188"/>
      <c r="CK59" s="181">
        <f t="shared" si="34"/>
        <v>124.8</v>
      </c>
      <c r="CL59" s="181">
        <f t="shared" si="35"/>
        <v>200</v>
      </c>
      <c r="CM59" s="86" t="s">
        <v>5723</v>
      </c>
      <c r="CN59" s="182" t="s">
        <v>7854</v>
      </c>
      <c r="CO59" s="183" t="s">
        <v>7855</v>
      </c>
      <c r="CP59" s="86" t="s">
        <v>5724</v>
      </c>
      <c r="CQ59" s="153" t="s">
        <v>7924</v>
      </c>
      <c r="CR59" s="187">
        <f t="shared" si="36"/>
        <v>7970000</v>
      </c>
      <c r="CS59" s="188">
        <v>1</v>
      </c>
      <c r="CT59" s="188">
        <f t="shared" si="53"/>
        <v>7970000</v>
      </c>
      <c r="CU59" s="93"/>
      <c r="CV59" s="94">
        <f t="shared" si="37"/>
        <v>124.8</v>
      </c>
      <c r="CW59" s="93">
        <f t="shared" si="38"/>
        <v>0</v>
      </c>
      <c r="CX59" s="86">
        <f t="shared" si="39"/>
        <v>0</v>
      </c>
      <c r="CY59" s="93">
        <f t="shared" si="54"/>
        <v>298396.79999999999</v>
      </c>
      <c r="CZ59" s="93">
        <v>0</v>
      </c>
      <c r="DA59" s="93">
        <v>0</v>
      </c>
      <c r="DB59" s="93">
        <f t="shared" si="55"/>
        <v>0</v>
      </c>
      <c r="DC59" s="93">
        <v>0</v>
      </c>
      <c r="DD59" s="91">
        <v>0</v>
      </c>
      <c r="DE59" s="93">
        <f t="shared" si="56"/>
        <v>0</v>
      </c>
      <c r="DF59" s="93">
        <f t="shared" si="57"/>
        <v>0</v>
      </c>
      <c r="DG59" s="93"/>
      <c r="DH59" s="93">
        <v>0</v>
      </c>
      <c r="DI59" s="93">
        <v>0</v>
      </c>
      <c r="DJ59" s="86">
        <f t="shared" si="58"/>
        <v>0</v>
      </c>
      <c r="DK59" s="91">
        <v>0</v>
      </c>
      <c r="DL59" s="93"/>
      <c r="DM59" s="93">
        <v>0</v>
      </c>
      <c r="DN59" s="93">
        <f t="shared" si="59"/>
        <v>7970000</v>
      </c>
      <c r="DO59" s="93">
        <f t="shared" si="60"/>
        <v>0</v>
      </c>
      <c r="DP59" s="92">
        <f t="shared" si="61"/>
        <v>298396.79999999999</v>
      </c>
      <c r="DQ59" s="97" t="str">
        <f t="shared" si="62"/>
        <v>0400622492</v>
      </c>
      <c r="DR59" s="98">
        <f t="shared" si="63"/>
        <v>0</v>
      </c>
      <c r="DS59" s="93" t="str">
        <f t="shared" si="64"/>
        <v>OK</v>
      </c>
      <c r="DT59" s="93"/>
      <c r="DU59" s="78" t="str">
        <f t="shared" si="65"/>
        <v>5010700215011501100001VT100001</v>
      </c>
      <c r="DV59" s="78">
        <f>INDEX('08_DMGiaDat'!$L:$L,MATCH(DU59,'08_DMGiaDat'!$R:$R,0))</f>
        <v>7970000</v>
      </c>
      <c r="DW59" s="78" t="str">
        <f t="shared" si="66"/>
        <v>501070021501100100000001</v>
      </c>
      <c r="DX59" s="78" t="str">
        <f>IFERROR(VLOOKUP(DW59,'08_DMGiaDat'!C18:C19,2,FALSE),"N")</f>
        <v>N</v>
      </c>
      <c r="DY59" s="78" t="str">
        <f t="shared" si="67"/>
        <v>5010700215011001VT100001</v>
      </c>
      <c r="DZ59" s="78" t="str">
        <f>IFERROR(VLOOKUP(DY59,'08_DMGiaDat'!C18:C19,2,FALSE),"N")</f>
        <v>N</v>
      </c>
      <c r="EA59" s="78" t="str">
        <f t="shared" si="68"/>
        <v>501070021501100100000001</v>
      </c>
      <c r="EB59" s="78" t="str">
        <f>IFERROR(VLOOKUP(EA59,'08_DMGiaDat'!C18:C19,2,FALSE),"N")</f>
        <v>N</v>
      </c>
      <c r="EC59" s="92">
        <f>IF(DV59&lt;&gt;"N",DV59,IF(DX59&lt;&gt;"N",DX59,IF(DZ59&lt;&gt;"N",DZ59*VLOOKUP(LEFT(CB59,3),'03_DMMucDich'!C2:C6,5,FALSE),IF(EB59&lt;&gt;"N",EB59*VLOOKUP(LEFT(CB59,3),'03_DMMucDich'!C2:C6,5,FALSE),"N/A"))))</f>
        <v>7970000</v>
      </c>
    </row>
    <row r="60" spans="1:133" s="34" customFormat="1" ht="16" x14ac:dyDescent="0.2">
      <c r="A60" s="85">
        <v>46</v>
      </c>
      <c r="B60" s="86"/>
      <c r="C60" s="87"/>
      <c r="D60" s="141" t="s">
        <v>5766</v>
      </c>
      <c r="E60" s="86"/>
      <c r="F60" s="88"/>
      <c r="G60" s="88" t="s">
        <v>5718</v>
      </c>
      <c r="H60" s="151">
        <v>2022</v>
      </c>
      <c r="I60" s="86"/>
      <c r="J60" s="86"/>
      <c r="K60" s="145" t="s">
        <v>6379</v>
      </c>
      <c r="L60" s="105"/>
      <c r="M60" s="86"/>
      <c r="N60" s="105"/>
      <c r="O60" s="105"/>
      <c r="P60" s="86"/>
      <c r="Q60" s="86"/>
      <c r="R60" s="153" t="str">
        <f t="shared" si="25"/>
        <v>Tổ 66</v>
      </c>
      <c r="S60" s="86"/>
      <c r="T60" s="86"/>
      <c r="U60" s="86"/>
      <c r="V60" s="86" t="str">
        <f t="shared" si="26"/>
        <v xml:space="preserve">, </v>
      </c>
      <c r="W60" s="86"/>
      <c r="X60" s="86"/>
      <c r="Y60" s="86"/>
      <c r="Z60" s="88"/>
      <c r="AA60" s="105"/>
      <c r="AB60" s="86"/>
      <c r="AC60" s="90"/>
      <c r="AD60" s="86"/>
      <c r="AE60" s="86"/>
      <c r="AF60" s="86"/>
      <c r="AG60" s="86"/>
      <c r="AH60" s="160" t="s">
        <v>6960</v>
      </c>
      <c r="AI60" s="153"/>
      <c r="AJ60" s="153"/>
      <c r="AK60" s="86"/>
      <c r="AL60" s="86"/>
      <c r="AM60" s="153" t="s">
        <v>7015</v>
      </c>
      <c r="AN60" s="153" t="s">
        <v>7085</v>
      </c>
      <c r="AO60" s="165">
        <v>43599</v>
      </c>
      <c r="AP60" s="153" t="s">
        <v>2089</v>
      </c>
      <c r="AQ60" s="153" t="s">
        <v>5681</v>
      </c>
      <c r="AR60" s="166">
        <v>169.5</v>
      </c>
      <c r="AS60" s="88" t="s">
        <v>5719</v>
      </c>
      <c r="AT60" s="92">
        <f t="shared" si="45"/>
        <v>0</v>
      </c>
      <c r="AU60" s="93">
        <v>0</v>
      </c>
      <c r="AV60" s="93">
        <v>0</v>
      </c>
      <c r="AW60" s="166">
        <v>200</v>
      </c>
      <c r="AX60" s="93">
        <v>0</v>
      </c>
      <c r="AY60" s="177"/>
      <c r="AZ60" s="177">
        <v>0</v>
      </c>
      <c r="BA60" s="178"/>
      <c r="BB60" s="105"/>
      <c r="BC60" s="105"/>
      <c r="BD60" s="93"/>
      <c r="BE60" s="93">
        <v>0</v>
      </c>
      <c r="BF60" s="91">
        <v>0</v>
      </c>
      <c r="BG60" s="94"/>
      <c r="BH60" s="95"/>
      <c r="BI60" s="93" t="str">
        <f t="shared" si="46"/>
        <v>Lê Văn Hưng</v>
      </c>
      <c r="BJ60" s="105">
        <f t="shared" si="47"/>
        <v>0</v>
      </c>
      <c r="BK60" s="88" t="str">
        <f t="shared" si="48"/>
        <v>8116434265</v>
      </c>
      <c r="BL60" s="86">
        <f t="shared" si="49"/>
        <v>0</v>
      </c>
      <c r="BM60" s="105">
        <f t="shared" si="50"/>
        <v>0</v>
      </c>
      <c r="BN60" s="86">
        <f t="shared" si="51"/>
        <v>0</v>
      </c>
      <c r="BO60" s="86">
        <f t="shared" si="52"/>
        <v>0</v>
      </c>
      <c r="BP60" s="86">
        <f t="shared" si="27"/>
        <v>0</v>
      </c>
      <c r="BQ60" s="160" t="s">
        <v>6960</v>
      </c>
      <c r="BR60" s="86" t="s">
        <v>5720</v>
      </c>
      <c r="BS60" s="88" t="s">
        <v>5721</v>
      </c>
      <c r="BT60" s="86" t="s">
        <v>5722</v>
      </c>
      <c r="BU60" s="86"/>
      <c r="BV60" s="86" t="str">
        <f t="shared" si="28"/>
        <v>CP 903272</v>
      </c>
      <c r="BW60" s="105" t="str">
        <f t="shared" si="29"/>
        <v/>
      </c>
      <c r="BX60" s="86" t="str">
        <f t="shared" si="40"/>
        <v>203</v>
      </c>
      <c r="BY60" s="86" t="str">
        <f t="shared" si="41"/>
        <v>17</v>
      </c>
      <c r="BZ60" s="91">
        <f t="shared" si="42"/>
        <v>169.5</v>
      </c>
      <c r="CA60" s="91">
        <v>0</v>
      </c>
      <c r="CB60" s="96" t="s">
        <v>5719</v>
      </c>
      <c r="CC60" s="91">
        <f t="shared" si="30"/>
        <v>200</v>
      </c>
      <c r="CD60" s="91">
        <f t="shared" si="31"/>
        <v>0</v>
      </c>
      <c r="CE60" s="93">
        <f t="shared" si="43"/>
        <v>0</v>
      </c>
      <c r="CF60" s="93">
        <f t="shared" si="44"/>
        <v>0</v>
      </c>
      <c r="CG60" s="105"/>
      <c r="CH60" s="105"/>
      <c r="CI60" s="86"/>
      <c r="CJ60" s="188"/>
      <c r="CK60" s="181">
        <f t="shared" si="34"/>
        <v>169.5</v>
      </c>
      <c r="CL60" s="181">
        <f t="shared" si="35"/>
        <v>200</v>
      </c>
      <c r="CM60" s="86" t="s">
        <v>5723</v>
      </c>
      <c r="CN60" s="182" t="s">
        <v>7854</v>
      </c>
      <c r="CO60" s="183" t="s">
        <v>7855</v>
      </c>
      <c r="CP60" s="86" t="s">
        <v>5724</v>
      </c>
      <c r="CQ60" s="153" t="s">
        <v>7924</v>
      </c>
      <c r="CR60" s="187">
        <f t="shared" si="36"/>
        <v>7970000</v>
      </c>
      <c r="CS60" s="188">
        <v>1.2</v>
      </c>
      <c r="CT60" s="188">
        <f t="shared" si="53"/>
        <v>9564000</v>
      </c>
      <c r="CU60" s="93"/>
      <c r="CV60" s="94">
        <f t="shared" si="37"/>
        <v>169.5</v>
      </c>
      <c r="CW60" s="93">
        <f t="shared" si="38"/>
        <v>0</v>
      </c>
      <c r="CX60" s="86">
        <f t="shared" si="39"/>
        <v>0</v>
      </c>
      <c r="CY60" s="93">
        <f t="shared" si="54"/>
        <v>486329.39999999997</v>
      </c>
      <c r="CZ60" s="93">
        <v>0</v>
      </c>
      <c r="DA60" s="93">
        <v>0</v>
      </c>
      <c r="DB60" s="93">
        <f t="shared" si="55"/>
        <v>0</v>
      </c>
      <c r="DC60" s="93">
        <v>0</v>
      </c>
      <c r="DD60" s="91">
        <v>0</v>
      </c>
      <c r="DE60" s="93">
        <f t="shared" si="56"/>
        <v>0</v>
      </c>
      <c r="DF60" s="93">
        <f t="shared" si="57"/>
        <v>0</v>
      </c>
      <c r="DG60" s="93"/>
      <c r="DH60" s="93">
        <v>0</v>
      </c>
      <c r="DI60" s="93">
        <v>0</v>
      </c>
      <c r="DJ60" s="86">
        <f t="shared" si="58"/>
        <v>0</v>
      </c>
      <c r="DK60" s="91">
        <v>0</v>
      </c>
      <c r="DL60" s="93"/>
      <c r="DM60" s="93">
        <v>0</v>
      </c>
      <c r="DN60" s="93">
        <f t="shared" si="59"/>
        <v>9564000</v>
      </c>
      <c r="DO60" s="93">
        <f t="shared" si="60"/>
        <v>0</v>
      </c>
      <c r="DP60" s="92">
        <f t="shared" si="61"/>
        <v>486329.39999999997</v>
      </c>
      <c r="DQ60" s="97" t="str">
        <f t="shared" si="62"/>
        <v>8116434265</v>
      </c>
      <c r="DR60" s="98">
        <f t="shared" si="63"/>
        <v>0</v>
      </c>
      <c r="DS60" s="93" t="str">
        <f t="shared" si="64"/>
        <v>OK</v>
      </c>
      <c r="DT60" s="93"/>
      <c r="DU60" s="78" t="str">
        <f t="shared" si="65"/>
        <v>5010700215011501100001VT100001</v>
      </c>
      <c r="DV60" s="78">
        <f>INDEX('08_DMGiaDat'!$L:$L,MATCH(DU60,'08_DMGiaDat'!$R:$R,0))</f>
        <v>7970000</v>
      </c>
      <c r="DW60" s="78" t="str">
        <f t="shared" si="66"/>
        <v>501070021501100100000001</v>
      </c>
      <c r="DX60" s="78" t="str">
        <f>IFERROR(VLOOKUP(DW60,'08_DMGiaDat'!C18:C19,2,FALSE),"N")</f>
        <v>N</v>
      </c>
      <c r="DY60" s="78" t="str">
        <f t="shared" si="67"/>
        <v>5010700215011001VT100001</v>
      </c>
      <c r="DZ60" s="78" t="str">
        <f>IFERROR(VLOOKUP(DY60,'08_DMGiaDat'!C18:C19,2,FALSE),"N")</f>
        <v>N</v>
      </c>
      <c r="EA60" s="78" t="str">
        <f t="shared" si="68"/>
        <v>501070021501100100000001</v>
      </c>
      <c r="EB60" s="78" t="str">
        <f>IFERROR(VLOOKUP(EA60,'08_DMGiaDat'!C18:C19,2,FALSE),"N")</f>
        <v>N</v>
      </c>
      <c r="EC60" s="92">
        <f>IF(DV60&lt;&gt;"N",DV60,IF(DX60&lt;&gt;"N",DX60,IF(DZ60&lt;&gt;"N",DZ60*VLOOKUP(LEFT(CB60,3),'03_DMMucDich'!C2:C6,5,FALSE),IF(EB60&lt;&gt;"N",EB60*VLOOKUP(LEFT(CB60,3),'03_DMMucDich'!C2:C6,5,FALSE),"N/A"))))</f>
        <v>7970000</v>
      </c>
    </row>
    <row r="61" spans="1:133" s="34" customFormat="1" ht="16" x14ac:dyDescent="0.2">
      <c r="A61" s="85">
        <v>47</v>
      </c>
      <c r="B61" s="86"/>
      <c r="C61" s="87"/>
      <c r="D61" s="141" t="s">
        <v>5767</v>
      </c>
      <c r="E61" s="86"/>
      <c r="F61" s="88"/>
      <c r="G61" s="88" t="s">
        <v>5718</v>
      </c>
      <c r="H61" s="151">
        <v>2022</v>
      </c>
      <c r="I61" s="86"/>
      <c r="J61" s="86"/>
      <c r="K61" s="145" t="s">
        <v>6380</v>
      </c>
      <c r="L61" s="105"/>
      <c r="M61" s="86"/>
      <c r="N61" s="105"/>
      <c r="O61" s="105"/>
      <c r="P61" s="86"/>
      <c r="Q61" s="86"/>
      <c r="R61" s="153" t="str">
        <f t="shared" si="25"/>
        <v>Tổ 66</v>
      </c>
      <c r="S61" s="86"/>
      <c r="T61" s="86"/>
      <c r="U61" s="86"/>
      <c r="V61" s="86" t="str">
        <f t="shared" si="26"/>
        <v xml:space="preserve">, </v>
      </c>
      <c r="W61" s="86"/>
      <c r="X61" s="86"/>
      <c r="Y61" s="86"/>
      <c r="Z61" s="88"/>
      <c r="AA61" s="105"/>
      <c r="AB61" s="86"/>
      <c r="AC61" s="90"/>
      <c r="AD61" s="86"/>
      <c r="AE61" s="86"/>
      <c r="AF61" s="86"/>
      <c r="AG61" s="86"/>
      <c r="AH61" s="160" t="s">
        <v>6960</v>
      </c>
      <c r="AI61" s="153"/>
      <c r="AJ61" s="153"/>
      <c r="AK61" s="86"/>
      <c r="AL61" s="86"/>
      <c r="AM61" s="153" t="s">
        <v>7015</v>
      </c>
      <c r="AN61" s="153" t="s">
        <v>7086</v>
      </c>
      <c r="AO61" s="165">
        <v>43577</v>
      </c>
      <c r="AP61" s="153" t="s">
        <v>2070</v>
      </c>
      <c r="AQ61" s="153" t="s">
        <v>7084</v>
      </c>
      <c r="AR61" s="166">
        <v>100</v>
      </c>
      <c r="AS61" s="88" t="s">
        <v>5719</v>
      </c>
      <c r="AT61" s="92">
        <f t="shared" si="45"/>
        <v>0</v>
      </c>
      <c r="AU61" s="93">
        <v>0</v>
      </c>
      <c r="AV61" s="93">
        <v>0</v>
      </c>
      <c r="AW61" s="166">
        <v>200</v>
      </c>
      <c r="AX61" s="93">
        <v>0</v>
      </c>
      <c r="AY61" s="177"/>
      <c r="AZ61" s="177">
        <v>0</v>
      </c>
      <c r="BA61" s="178"/>
      <c r="BB61" s="105"/>
      <c r="BC61" s="105"/>
      <c r="BD61" s="93"/>
      <c r="BE61" s="93">
        <v>0</v>
      </c>
      <c r="BF61" s="91">
        <v>0</v>
      </c>
      <c r="BG61" s="94"/>
      <c r="BH61" s="95"/>
      <c r="BI61" s="93" t="str">
        <f t="shared" si="46"/>
        <v>Nguyễn Nhật Trường</v>
      </c>
      <c r="BJ61" s="105">
        <f t="shared" si="47"/>
        <v>0</v>
      </c>
      <c r="BK61" s="88" t="str">
        <f t="shared" si="48"/>
        <v>8038713004</v>
      </c>
      <c r="BL61" s="86">
        <f t="shared" si="49"/>
        <v>0</v>
      </c>
      <c r="BM61" s="105">
        <f t="shared" si="50"/>
        <v>0</v>
      </c>
      <c r="BN61" s="86">
        <f t="shared" si="51"/>
        <v>0</v>
      </c>
      <c r="BO61" s="86">
        <f t="shared" si="52"/>
        <v>0</v>
      </c>
      <c r="BP61" s="86">
        <f t="shared" si="27"/>
        <v>0</v>
      </c>
      <c r="BQ61" s="160" t="s">
        <v>6960</v>
      </c>
      <c r="BR61" s="86" t="s">
        <v>5720</v>
      </c>
      <c r="BS61" s="88" t="s">
        <v>5721</v>
      </c>
      <c r="BT61" s="86" t="s">
        <v>5722</v>
      </c>
      <c r="BU61" s="86"/>
      <c r="BV61" s="86" t="str">
        <f t="shared" si="28"/>
        <v>CP 893778</v>
      </c>
      <c r="BW61" s="105" t="str">
        <f t="shared" si="29"/>
        <v/>
      </c>
      <c r="BX61" s="86" t="str">
        <f t="shared" si="40"/>
        <v>184</v>
      </c>
      <c r="BY61" s="86" t="str">
        <f t="shared" si="41"/>
        <v>29</v>
      </c>
      <c r="BZ61" s="91">
        <f t="shared" si="42"/>
        <v>100</v>
      </c>
      <c r="CA61" s="91">
        <v>0</v>
      </c>
      <c r="CB61" s="96" t="s">
        <v>5719</v>
      </c>
      <c r="CC61" s="91">
        <f t="shared" si="30"/>
        <v>200</v>
      </c>
      <c r="CD61" s="91">
        <f t="shared" si="31"/>
        <v>0</v>
      </c>
      <c r="CE61" s="93">
        <f t="shared" si="43"/>
        <v>0</v>
      </c>
      <c r="CF61" s="93">
        <f t="shared" si="44"/>
        <v>0</v>
      </c>
      <c r="CG61" s="105"/>
      <c r="CH61" s="105"/>
      <c r="CI61" s="86"/>
      <c r="CJ61" s="188"/>
      <c r="CK61" s="181">
        <f t="shared" si="34"/>
        <v>100</v>
      </c>
      <c r="CL61" s="181">
        <f t="shared" si="35"/>
        <v>200</v>
      </c>
      <c r="CM61" s="86" t="s">
        <v>5723</v>
      </c>
      <c r="CN61" s="182" t="s">
        <v>7854</v>
      </c>
      <c r="CO61" s="183" t="s">
        <v>7855</v>
      </c>
      <c r="CP61" s="86" t="s">
        <v>5724</v>
      </c>
      <c r="CQ61" s="153" t="s">
        <v>7924</v>
      </c>
      <c r="CR61" s="187">
        <f t="shared" si="36"/>
        <v>7970000</v>
      </c>
      <c r="CS61" s="188">
        <v>1</v>
      </c>
      <c r="CT61" s="188">
        <f t="shared" si="53"/>
        <v>7970000</v>
      </c>
      <c r="CU61" s="93"/>
      <c r="CV61" s="94">
        <f t="shared" si="37"/>
        <v>100</v>
      </c>
      <c r="CW61" s="93">
        <f t="shared" si="38"/>
        <v>0</v>
      </c>
      <c r="CX61" s="86">
        <f t="shared" si="39"/>
        <v>0</v>
      </c>
      <c r="CY61" s="93">
        <f t="shared" si="54"/>
        <v>239100</v>
      </c>
      <c r="CZ61" s="93">
        <v>0</v>
      </c>
      <c r="DA61" s="93">
        <v>0</v>
      </c>
      <c r="DB61" s="93">
        <f t="shared" si="55"/>
        <v>0</v>
      </c>
      <c r="DC61" s="93">
        <v>0</v>
      </c>
      <c r="DD61" s="91">
        <v>0</v>
      </c>
      <c r="DE61" s="93">
        <f t="shared" si="56"/>
        <v>0</v>
      </c>
      <c r="DF61" s="93">
        <f t="shared" si="57"/>
        <v>0</v>
      </c>
      <c r="DG61" s="93"/>
      <c r="DH61" s="93">
        <v>0</v>
      </c>
      <c r="DI61" s="93">
        <v>0</v>
      </c>
      <c r="DJ61" s="86">
        <f t="shared" si="58"/>
        <v>0</v>
      </c>
      <c r="DK61" s="91">
        <v>0</v>
      </c>
      <c r="DL61" s="93"/>
      <c r="DM61" s="93">
        <v>0</v>
      </c>
      <c r="DN61" s="93">
        <f t="shared" si="59"/>
        <v>7970000</v>
      </c>
      <c r="DO61" s="93">
        <f t="shared" si="60"/>
        <v>0</v>
      </c>
      <c r="DP61" s="92">
        <f t="shared" si="61"/>
        <v>239100</v>
      </c>
      <c r="DQ61" s="97" t="str">
        <f t="shared" si="62"/>
        <v>8038713004</v>
      </c>
      <c r="DR61" s="98">
        <f t="shared" si="63"/>
        <v>0</v>
      </c>
      <c r="DS61" s="93" t="str">
        <f t="shared" si="64"/>
        <v>OK</v>
      </c>
      <c r="DT61" s="93"/>
      <c r="DU61" s="78" t="str">
        <f t="shared" si="65"/>
        <v>5010700215011501100001VT100001</v>
      </c>
      <c r="DV61" s="78">
        <f>INDEX('08_DMGiaDat'!$L:$L,MATCH(DU61,'08_DMGiaDat'!$R:$R,0))</f>
        <v>7970000</v>
      </c>
      <c r="DW61" s="78" t="str">
        <f t="shared" si="66"/>
        <v>501070021501100100000001</v>
      </c>
      <c r="DX61" s="78" t="str">
        <f>IFERROR(VLOOKUP(DW61,'08_DMGiaDat'!C18:C19,2,FALSE),"N")</f>
        <v>N</v>
      </c>
      <c r="DY61" s="78" t="str">
        <f t="shared" si="67"/>
        <v>5010700215011001VT100001</v>
      </c>
      <c r="DZ61" s="78" t="str">
        <f>IFERROR(VLOOKUP(DY61,'08_DMGiaDat'!C18:C19,2,FALSE),"N")</f>
        <v>N</v>
      </c>
      <c r="EA61" s="78" t="str">
        <f t="shared" si="68"/>
        <v>501070021501100100000001</v>
      </c>
      <c r="EB61" s="78" t="str">
        <f>IFERROR(VLOOKUP(EA61,'08_DMGiaDat'!C18:C19,2,FALSE),"N")</f>
        <v>N</v>
      </c>
      <c r="EC61" s="92">
        <f>IF(DV61&lt;&gt;"N",DV61,IF(DX61&lt;&gt;"N",DX61,IF(DZ61&lt;&gt;"N",DZ61*VLOOKUP(LEFT(CB61,3),'03_DMMucDich'!C2:C6,5,FALSE),IF(EB61&lt;&gt;"N",EB61*VLOOKUP(LEFT(CB61,3),'03_DMMucDich'!C2:C6,5,FALSE),"N/A"))))</f>
        <v>7970000</v>
      </c>
    </row>
    <row r="62" spans="1:133" s="34" customFormat="1" ht="16" x14ac:dyDescent="0.2">
      <c r="A62" s="85">
        <v>48</v>
      </c>
      <c r="B62" s="86"/>
      <c r="C62" s="87"/>
      <c r="D62" s="141" t="s">
        <v>5768</v>
      </c>
      <c r="E62" s="86"/>
      <c r="F62" s="88"/>
      <c r="G62" s="88" t="s">
        <v>5718</v>
      </c>
      <c r="H62" s="151">
        <v>2023</v>
      </c>
      <c r="I62" s="86"/>
      <c r="J62" s="86"/>
      <c r="K62" s="145" t="s">
        <v>6381</v>
      </c>
      <c r="L62" s="105"/>
      <c r="M62" s="86"/>
      <c r="N62" s="105"/>
      <c r="O62" s="105"/>
      <c r="P62" s="86"/>
      <c r="Q62" s="86"/>
      <c r="R62" s="153" t="str">
        <f t="shared" si="25"/>
        <v>Tổ 64</v>
      </c>
      <c r="S62" s="86"/>
      <c r="T62" s="86"/>
      <c r="U62" s="86"/>
      <c r="V62" s="86" t="str">
        <f t="shared" si="26"/>
        <v xml:space="preserve">, </v>
      </c>
      <c r="W62" s="86"/>
      <c r="X62" s="86"/>
      <c r="Y62" s="86"/>
      <c r="Z62" s="88"/>
      <c r="AA62" s="105"/>
      <c r="AB62" s="86"/>
      <c r="AC62" s="90"/>
      <c r="AD62" s="86"/>
      <c r="AE62" s="86"/>
      <c r="AF62" s="86"/>
      <c r="AG62" s="86"/>
      <c r="AH62" s="160" t="s">
        <v>6961</v>
      </c>
      <c r="AI62" s="153"/>
      <c r="AJ62" s="153"/>
      <c r="AK62" s="86"/>
      <c r="AL62" s="86"/>
      <c r="AM62" s="153" t="s">
        <v>7015</v>
      </c>
      <c r="AN62" s="153" t="s">
        <v>7087</v>
      </c>
      <c r="AO62" s="165">
        <v>44637</v>
      </c>
      <c r="AP62" s="153" t="s">
        <v>7088</v>
      </c>
      <c r="AQ62" s="153" t="s">
        <v>5708</v>
      </c>
      <c r="AR62" s="166">
        <v>105</v>
      </c>
      <c r="AS62" s="88" t="s">
        <v>5719</v>
      </c>
      <c r="AT62" s="92">
        <f t="shared" si="45"/>
        <v>0</v>
      </c>
      <c r="AU62" s="93">
        <v>0</v>
      </c>
      <c r="AV62" s="93">
        <v>0</v>
      </c>
      <c r="AW62" s="166">
        <v>200</v>
      </c>
      <c r="AX62" s="93">
        <v>0</v>
      </c>
      <c r="AY62" s="177"/>
      <c r="AZ62" s="177">
        <v>0</v>
      </c>
      <c r="BA62" s="178"/>
      <c r="BB62" s="105"/>
      <c r="BC62" s="105"/>
      <c r="BD62" s="93"/>
      <c r="BE62" s="93">
        <v>0</v>
      </c>
      <c r="BF62" s="91">
        <v>0</v>
      </c>
      <c r="BG62" s="94"/>
      <c r="BH62" s="95"/>
      <c r="BI62" s="93" t="str">
        <f t="shared" si="46"/>
        <v>Nguyễn Thị Hoa</v>
      </c>
      <c r="BJ62" s="105">
        <f t="shared" si="47"/>
        <v>0</v>
      </c>
      <c r="BK62" s="88" t="str">
        <f t="shared" si="48"/>
        <v>8555937838</v>
      </c>
      <c r="BL62" s="86">
        <f t="shared" si="49"/>
        <v>0</v>
      </c>
      <c r="BM62" s="105">
        <f t="shared" si="50"/>
        <v>0</v>
      </c>
      <c r="BN62" s="86">
        <f t="shared" si="51"/>
        <v>0</v>
      </c>
      <c r="BO62" s="86">
        <f t="shared" si="52"/>
        <v>0</v>
      </c>
      <c r="BP62" s="86">
        <f t="shared" si="27"/>
        <v>0</v>
      </c>
      <c r="BQ62" s="160" t="s">
        <v>6961</v>
      </c>
      <c r="BR62" s="86" t="s">
        <v>5720</v>
      </c>
      <c r="BS62" s="88" t="s">
        <v>5721</v>
      </c>
      <c r="BT62" s="86" t="s">
        <v>5722</v>
      </c>
      <c r="BU62" s="86"/>
      <c r="BV62" s="86" t="str">
        <f t="shared" si="28"/>
        <v>DC 940737</v>
      </c>
      <c r="BW62" s="105" t="str">
        <f t="shared" si="29"/>
        <v/>
      </c>
      <c r="BX62" s="86" t="str">
        <f t="shared" si="40"/>
        <v>5</v>
      </c>
      <c r="BY62" s="86" t="str">
        <f t="shared" si="41"/>
        <v>37</v>
      </c>
      <c r="BZ62" s="91">
        <f t="shared" si="42"/>
        <v>105</v>
      </c>
      <c r="CA62" s="91">
        <v>0</v>
      </c>
      <c r="CB62" s="96" t="s">
        <v>5719</v>
      </c>
      <c r="CC62" s="91">
        <f t="shared" si="30"/>
        <v>200</v>
      </c>
      <c r="CD62" s="91">
        <f t="shared" si="31"/>
        <v>0</v>
      </c>
      <c r="CE62" s="93">
        <f t="shared" si="43"/>
        <v>0</v>
      </c>
      <c r="CF62" s="93">
        <f t="shared" si="44"/>
        <v>0</v>
      </c>
      <c r="CG62" s="105"/>
      <c r="CH62" s="105"/>
      <c r="CI62" s="86"/>
      <c r="CJ62" s="188"/>
      <c r="CK62" s="181">
        <f t="shared" si="34"/>
        <v>105</v>
      </c>
      <c r="CL62" s="181">
        <f t="shared" si="35"/>
        <v>200</v>
      </c>
      <c r="CM62" s="86" t="s">
        <v>5723</v>
      </c>
      <c r="CN62" s="182" t="s">
        <v>7854</v>
      </c>
      <c r="CO62" s="183" t="s">
        <v>7855</v>
      </c>
      <c r="CP62" s="86" t="s">
        <v>5724</v>
      </c>
      <c r="CQ62" s="153" t="s">
        <v>7924</v>
      </c>
      <c r="CR62" s="187">
        <f t="shared" si="36"/>
        <v>7970000</v>
      </c>
      <c r="CS62" s="188">
        <v>1</v>
      </c>
      <c r="CT62" s="188">
        <f t="shared" si="53"/>
        <v>7970000</v>
      </c>
      <c r="CU62" s="93"/>
      <c r="CV62" s="94">
        <f t="shared" si="37"/>
        <v>105</v>
      </c>
      <c r="CW62" s="93">
        <f t="shared" si="38"/>
        <v>0</v>
      </c>
      <c r="CX62" s="86">
        <f t="shared" si="39"/>
        <v>0</v>
      </c>
      <c r="CY62" s="93">
        <f t="shared" si="54"/>
        <v>251055</v>
      </c>
      <c r="CZ62" s="93">
        <v>0</v>
      </c>
      <c r="DA62" s="93">
        <v>0</v>
      </c>
      <c r="DB62" s="93">
        <f t="shared" si="55"/>
        <v>0</v>
      </c>
      <c r="DC62" s="93">
        <v>0</v>
      </c>
      <c r="DD62" s="91">
        <v>0</v>
      </c>
      <c r="DE62" s="93">
        <f t="shared" si="56"/>
        <v>0</v>
      </c>
      <c r="DF62" s="93">
        <f t="shared" si="57"/>
        <v>0</v>
      </c>
      <c r="DG62" s="93"/>
      <c r="DH62" s="93">
        <v>0</v>
      </c>
      <c r="DI62" s="93">
        <v>0</v>
      </c>
      <c r="DJ62" s="86">
        <f t="shared" si="58"/>
        <v>0</v>
      </c>
      <c r="DK62" s="91">
        <v>0</v>
      </c>
      <c r="DL62" s="93"/>
      <c r="DM62" s="93">
        <v>0</v>
      </c>
      <c r="DN62" s="93">
        <f t="shared" si="59"/>
        <v>7970000</v>
      </c>
      <c r="DO62" s="93">
        <f t="shared" si="60"/>
        <v>0</v>
      </c>
      <c r="DP62" s="92">
        <f t="shared" si="61"/>
        <v>251055</v>
      </c>
      <c r="DQ62" s="97" t="str">
        <f t="shared" si="62"/>
        <v>8555937838</v>
      </c>
      <c r="DR62" s="98">
        <f t="shared" si="63"/>
        <v>0</v>
      </c>
      <c r="DS62" s="93" t="str">
        <f t="shared" si="64"/>
        <v>OK</v>
      </c>
      <c r="DT62" s="93"/>
      <c r="DU62" s="78" t="str">
        <f t="shared" si="65"/>
        <v>5010700215011501100001VT100001</v>
      </c>
      <c r="DV62" s="78">
        <f>INDEX('08_DMGiaDat'!$L:$L,MATCH(DU62,'08_DMGiaDat'!$R:$R,0))</f>
        <v>7970000</v>
      </c>
      <c r="DW62" s="78" t="str">
        <f t="shared" si="66"/>
        <v>501070021501100100000001</v>
      </c>
      <c r="DX62" s="78" t="str">
        <f>IFERROR(VLOOKUP(DW62,'08_DMGiaDat'!C18:C19,2,FALSE),"N")</f>
        <v>N</v>
      </c>
      <c r="DY62" s="78" t="str">
        <f t="shared" si="67"/>
        <v>5010700215011001VT100001</v>
      </c>
      <c r="DZ62" s="78" t="str">
        <f>IFERROR(VLOOKUP(DY62,'08_DMGiaDat'!C18:C19,2,FALSE),"N")</f>
        <v>N</v>
      </c>
      <c r="EA62" s="78" t="str">
        <f t="shared" si="68"/>
        <v>501070021501100100000001</v>
      </c>
      <c r="EB62" s="78" t="str">
        <f>IFERROR(VLOOKUP(EA62,'08_DMGiaDat'!C18:C19,2,FALSE),"N")</f>
        <v>N</v>
      </c>
      <c r="EC62" s="92">
        <f>IF(DV62&lt;&gt;"N",DV62,IF(DX62&lt;&gt;"N",DX62,IF(DZ62&lt;&gt;"N",DZ62*VLOOKUP(LEFT(CB62,3),'03_DMMucDich'!C2:C6,5,FALSE),IF(EB62&lt;&gt;"N",EB62*VLOOKUP(LEFT(CB62,3),'03_DMMucDich'!C2:C6,5,FALSE),"N/A"))))</f>
        <v>7970000</v>
      </c>
    </row>
    <row r="63" spans="1:133" s="34" customFormat="1" ht="16" x14ac:dyDescent="0.2">
      <c r="A63" s="85">
        <v>49</v>
      </c>
      <c r="B63" s="86"/>
      <c r="C63" s="87"/>
      <c r="D63" s="141">
        <v>8467418569</v>
      </c>
      <c r="E63" s="86"/>
      <c r="F63" s="88"/>
      <c r="G63" s="88" t="s">
        <v>5718</v>
      </c>
      <c r="H63" s="151">
        <v>2022</v>
      </c>
      <c r="I63" s="86"/>
      <c r="J63" s="86"/>
      <c r="K63" s="145" t="s">
        <v>6382</v>
      </c>
      <c r="L63" s="105"/>
      <c r="M63" s="86"/>
      <c r="N63" s="105"/>
      <c r="O63" s="105"/>
      <c r="P63" s="86"/>
      <c r="Q63" s="86"/>
      <c r="R63" s="153" t="str">
        <f t="shared" si="25"/>
        <v>Tổ 64</v>
      </c>
      <c r="S63" s="86"/>
      <c r="T63" s="86"/>
      <c r="U63" s="86"/>
      <c r="V63" s="86" t="str">
        <f t="shared" si="26"/>
        <v xml:space="preserve">, </v>
      </c>
      <c r="W63" s="86"/>
      <c r="X63" s="86"/>
      <c r="Y63" s="86"/>
      <c r="Z63" s="88"/>
      <c r="AA63" s="105"/>
      <c r="AB63" s="86"/>
      <c r="AC63" s="90"/>
      <c r="AD63" s="86"/>
      <c r="AE63" s="86"/>
      <c r="AF63" s="86"/>
      <c r="AG63" s="86"/>
      <c r="AH63" s="160" t="s">
        <v>6961</v>
      </c>
      <c r="AI63" s="153"/>
      <c r="AJ63" s="153"/>
      <c r="AK63" s="86"/>
      <c r="AL63" s="86"/>
      <c r="AM63" s="153" t="s">
        <v>7015</v>
      </c>
      <c r="AN63" s="153" t="s">
        <v>7089</v>
      </c>
      <c r="AO63" s="165">
        <v>42853</v>
      </c>
      <c r="AP63" s="153" t="s">
        <v>7090</v>
      </c>
      <c r="AQ63" s="153" t="s">
        <v>5691</v>
      </c>
      <c r="AR63" s="166">
        <v>105</v>
      </c>
      <c r="AS63" s="88" t="s">
        <v>5719</v>
      </c>
      <c r="AT63" s="92">
        <f t="shared" si="45"/>
        <v>0</v>
      </c>
      <c r="AU63" s="93">
        <v>0</v>
      </c>
      <c r="AV63" s="93">
        <v>0</v>
      </c>
      <c r="AW63" s="166">
        <v>200</v>
      </c>
      <c r="AX63" s="93">
        <v>0</v>
      </c>
      <c r="AY63" s="177"/>
      <c r="AZ63" s="177">
        <v>0</v>
      </c>
      <c r="BA63" s="178"/>
      <c r="BB63" s="105"/>
      <c r="BC63" s="105"/>
      <c r="BD63" s="93"/>
      <c r="BE63" s="93">
        <v>0</v>
      </c>
      <c r="BF63" s="91">
        <v>0</v>
      </c>
      <c r="BG63" s="94"/>
      <c r="BH63" s="95"/>
      <c r="BI63" s="93" t="str">
        <f t="shared" si="46"/>
        <v>Hồ Sỹ Kiên</v>
      </c>
      <c r="BJ63" s="105">
        <f t="shared" si="47"/>
        <v>0</v>
      </c>
      <c r="BK63" s="88">
        <f t="shared" si="48"/>
        <v>8467418569</v>
      </c>
      <c r="BL63" s="86">
        <f t="shared" si="49"/>
        <v>0</v>
      </c>
      <c r="BM63" s="105">
        <f t="shared" si="50"/>
        <v>0</v>
      </c>
      <c r="BN63" s="86">
        <f t="shared" si="51"/>
        <v>0</v>
      </c>
      <c r="BO63" s="86">
        <f t="shared" si="52"/>
        <v>0</v>
      </c>
      <c r="BP63" s="86">
        <f t="shared" si="27"/>
        <v>0</v>
      </c>
      <c r="BQ63" s="160" t="s">
        <v>6961</v>
      </c>
      <c r="BR63" s="86" t="s">
        <v>5720</v>
      </c>
      <c r="BS63" s="88" t="s">
        <v>5721</v>
      </c>
      <c r="BT63" s="86" t="s">
        <v>5722</v>
      </c>
      <c r="BU63" s="86"/>
      <c r="BV63" s="86" t="str">
        <f t="shared" si="28"/>
        <v>CK 327150</v>
      </c>
      <c r="BW63" s="105" t="str">
        <f t="shared" si="29"/>
        <v/>
      </c>
      <c r="BX63" s="86" t="str">
        <f t="shared" si="40"/>
        <v>26</v>
      </c>
      <c r="BY63" s="86" t="str">
        <f t="shared" si="41"/>
        <v>21</v>
      </c>
      <c r="BZ63" s="91">
        <f t="shared" si="42"/>
        <v>105</v>
      </c>
      <c r="CA63" s="91">
        <v>0</v>
      </c>
      <c r="CB63" s="96" t="s">
        <v>5719</v>
      </c>
      <c r="CC63" s="91">
        <f t="shared" si="30"/>
        <v>200</v>
      </c>
      <c r="CD63" s="91">
        <f t="shared" si="31"/>
        <v>0</v>
      </c>
      <c r="CE63" s="93">
        <f t="shared" si="43"/>
        <v>0</v>
      </c>
      <c r="CF63" s="93">
        <f t="shared" si="44"/>
        <v>0</v>
      </c>
      <c r="CG63" s="105"/>
      <c r="CH63" s="105"/>
      <c r="CI63" s="86"/>
      <c r="CJ63" s="188"/>
      <c r="CK63" s="181">
        <f t="shared" si="34"/>
        <v>105</v>
      </c>
      <c r="CL63" s="181">
        <f t="shared" si="35"/>
        <v>200</v>
      </c>
      <c r="CM63" s="86" t="s">
        <v>5723</v>
      </c>
      <c r="CN63" s="182" t="s">
        <v>7854</v>
      </c>
      <c r="CO63" s="183" t="s">
        <v>7855</v>
      </c>
      <c r="CP63" s="86" t="s">
        <v>5724</v>
      </c>
      <c r="CQ63" s="153" t="s">
        <v>7924</v>
      </c>
      <c r="CR63" s="187">
        <f t="shared" si="36"/>
        <v>7970000</v>
      </c>
      <c r="CS63" s="188">
        <v>1</v>
      </c>
      <c r="CT63" s="188">
        <f t="shared" si="53"/>
        <v>7970000</v>
      </c>
      <c r="CU63" s="93"/>
      <c r="CV63" s="94">
        <f t="shared" si="37"/>
        <v>105</v>
      </c>
      <c r="CW63" s="93">
        <f t="shared" si="38"/>
        <v>0</v>
      </c>
      <c r="CX63" s="86">
        <f t="shared" si="39"/>
        <v>0</v>
      </c>
      <c r="CY63" s="93">
        <f t="shared" si="54"/>
        <v>251055</v>
      </c>
      <c r="CZ63" s="93">
        <v>0</v>
      </c>
      <c r="DA63" s="93">
        <v>0</v>
      </c>
      <c r="DB63" s="93">
        <f t="shared" si="55"/>
        <v>0</v>
      </c>
      <c r="DC63" s="93">
        <v>0</v>
      </c>
      <c r="DD63" s="91">
        <v>0</v>
      </c>
      <c r="DE63" s="93">
        <f t="shared" si="56"/>
        <v>0</v>
      </c>
      <c r="DF63" s="93">
        <f t="shared" si="57"/>
        <v>0</v>
      </c>
      <c r="DG63" s="93"/>
      <c r="DH63" s="93">
        <v>0</v>
      </c>
      <c r="DI63" s="93">
        <v>0</v>
      </c>
      <c r="DJ63" s="86">
        <f t="shared" si="58"/>
        <v>0</v>
      </c>
      <c r="DK63" s="91">
        <v>0</v>
      </c>
      <c r="DL63" s="93"/>
      <c r="DM63" s="93">
        <v>0</v>
      </c>
      <c r="DN63" s="93">
        <f t="shared" si="59"/>
        <v>7970000</v>
      </c>
      <c r="DO63" s="93">
        <f t="shared" si="60"/>
        <v>0</v>
      </c>
      <c r="DP63" s="92">
        <f t="shared" si="61"/>
        <v>251055</v>
      </c>
      <c r="DQ63" s="97">
        <f t="shared" si="62"/>
        <v>8467418569</v>
      </c>
      <c r="DR63" s="98">
        <f t="shared" si="63"/>
        <v>0</v>
      </c>
      <c r="DS63" s="93" t="str">
        <f t="shared" si="64"/>
        <v>OK</v>
      </c>
      <c r="DT63" s="93"/>
      <c r="DU63" s="78" t="str">
        <f t="shared" si="65"/>
        <v>5010700215011501100001VT100001</v>
      </c>
      <c r="DV63" s="78">
        <f>INDEX('08_DMGiaDat'!$L:$L,MATCH(DU63,'08_DMGiaDat'!$R:$R,0))</f>
        <v>7970000</v>
      </c>
      <c r="DW63" s="78" t="str">
        <f t="shared" si="66"/>
        <v>501070021501100100000001</v>
      </c>
      <c r="DX63" s="78" t="str">
        <f>IFERROR(VLOOKUP(DW63,'08_DMGiaDat'!C18:C19,2,FALSE),"N")</f>
        <v>N</v>
      </c>
      <c r="DY63" s="78" t="str">
        <f t="shared" si="67"/>
        <v>5010700215011001VT100001</v>
      </c>
      <c r="DZ63" s="78" t="str">
        <f>IFERROR(VLOOKUP(DY63,'08_DMGiaDat'!C18:C19,2,FALSE),"N")</f>
        <v>N</v>
      </c>
      <c r="EA63" s="78" t="str">
        <f t="shared" si="68"/>
        <v>501070021501100100000001</v>
      </c>
      <c r="EB63" s="78" t="str">
        <f>IFERROR(VLOOKUP(EA63,'08_DMGiaDat'!C18:C19,2,FALSE),"N")</f>
        <v>N</v>
      </c>
      <c r="EC63" s="92">
        <f>IF(DV63&lt;&gt;"N",DV63,IF(DX63&lt;&gt;"N",DX63,IF(DZ63&lt;&gt;"N",DZ63*VLOOKUP(LEFT(CB63,3),'03_DMMucDich'!C2:C6,5,FALSE),IF(EB63&lt;&gt;"N",EB63*VLOOKUP(LEFT(CB63,3),'03_DMMucDich'!C2:C6,5,FALSE),"N/A"))))</f>
        <v>7970000</v>
      </c>
    </row>
    <row r="64" spans="1:133" s="34" customFormat="1" ht="16" x14ac:dyDescent="0.2">
      <c r="A64" s="85">
        <v>50</v>
      </c>
      <c r="B64" s="86"/>
      <c r="C64" s="87"/>
      <c r="D64" s="141" t="s">
        <v>5769</v>
      </c>
      <c r="E64" s="86"/>
      <c r="F64" s="88"/>
      <c r="G64" s="88" t="s">
        <v>5718</v>
      </c>
      <c r="H64" s="151">
        <v>2022</v>
      </c>
      <c r="I64" s="86"/>
      <c r="J64" s="86"/>
      <c r="K64" s="145" t="s">
        <v>6383</v>
      </c>
      <c r="L64" s="105"/>
      <c r="M64" s="86"/>
      <c r="N64" s="105"/>
      <c r="O64" s="105"/>
      <c r="P64" s="86"/>
      <c r="Q64" s="86"/>
      <c r="R64" s="153" t="str">
        <f t="shared" si="25"/>
        <v>Tổ 09</v>
      </c>
      <c r="S64" s="86"/>
      <c r="T64" s="86"/>
      <c r="U64" s="86"/>
      <c r="V64" s="86" t="str">
        <f t="shared" si="26"/>
        <v xml:space="preserve">, </v>
      </c>
      <c r="W64" s="86"/>
      <c r="X64" s="86"/>
      <c r="Y64" s="86"/>
      <c r="Z64" s="88"/>
      <c r="AA64" s="105"/>
      <c r="AB64" s="86"/>
      <c r="AC64" s="90"/>
      <c r="AD64" s="86"/>
      <c r="AE64" s="86"/>
      <c r="AF64" s="86"/>
      <c r="AG64" s="86"/>
      <c r="AH64" s="160" t="s">
        <v>6979</v>
      </c>
      <c r="AI64" s="153"/>
      <c r="AJ64" s="153"/>
      <c r="AK64" s="86"/>
      <c r="AL64" s="86"/>
      <c r="AM64" s="153" t="s">
        <v>7015</v>
      </c>
      <c r="AN64" s="153" t="s">
        <v>7091</v>
      </c>
      <c r="AO64" s="165">
        <v>42138</v>
      </c>
      <c r="AP64" s="153" t="s">
        <v>1309</v>
      </c>
      <c r="AQ64" s="153" t="s">
        <v>7092</v>
      </c>
      <c r="AR64" s="166">
        <v>100</v>
      </c>
      <c r="AS64" s="88" t="s">
        <v>5719</v>
      </c>
      <c r="AT64" s="92">
        <f t="shared" si="45"/>
        <v>0</v>
      </c>
      <c r="AU64" s="93">
        <v>0</v>
      </c>
      <c r="AV64" s="93">
        <v>0</v>
      </c>
      <c r="AW64" s="166">
        <v>200</v>
      </c>
      <c r="AX64" s="93">
        <v>0</v>
      </c>
      <c r="AY64" s="177"/>
      <c r="AZ64" s="177">
        <v>0</v>
      </c>
      <c r="BA64" s="178"/>
      <c r="BB64" s="105"/>
      <c r="BC64" s="105"/>
      <c r="BD64" s="93"/>
      <c r="BE64" s="93">
        <v>0</v>
      </c>
      <c r="BF64" s="91">
        <v>0</v>
      </c>
      <c r="BG64" s="94"/>
      <c r="BH64" s="95"/>
      <c r="BI64" s="93" t="str">
        <f t="shared" si="46"/>
        <v>Thái Lê Anh Tú</v>
      </c>
      <c r="BJ64" s="105">
        <f t="shared" si="47"/>
        <v>0</v>
      </c>
      <c r="BK64" s="88" t="str">
        <f t="shared" si="48"/>
        <v>8330627795</v>
      </c>
      <c r="BL64" s="86">
        <f t="shared" si="49"/>
        <v>0</v>
      </c>
      <c r="BM64" s="105">
        <f t="shared" si="50"/>
        <v>0</v>
      </c>
      <c r="BN64" s="86">
        <f t="shared" si="51"/>
        <v>0</v>
      </c>
      <c r="BO64" s="86">
        <f t="shared" si="52"/>
        <v>0</v>
      </c>
      <c r="BP64" s="86">
        <f t="shared" si="27"/>
        <v>0</v>
      </c>
      <c r="BQ64" s="160" t="s">
        <v>6979</v>
      </c>
      <c r="BR64" s="86" t="s">
        <v>5720</v>
      </c>
      <c r="BS64" s="88" t="s">
        <v>5721</v>
      </c>
      <c r="BT64" s="86" t="s">
        <v>5722</v>
      </c>
      <c r="BU64" s="86"/>
      <c r="BV64" s="86" t="str">
        <f t="shared" si="28"/>
        <v>BY 789323</v>
      </c>
      <c r="BW64" s="105" t="str">
        <f t="shared" si="29"/>
        <v/>
      </c>
      <c r="BX64" s="86" t="str">
        <f t="shared" si="40"/>
        <v>121</v>
      </c>
      <c r="BY64" s="86" t="str">
        <f t="shared" si="41"/>
        <v>76</v>
      </c>
      <c r="BZ64" s="91">
        <f t="shared" si="42"/>
        <v>100</v>
      </c>
      <c r="CA64" s="91">
        <v>0</v>
      </c>
      <c r="CB64" s="96" t="s">
        <v>5719</v>
      </c>
      <c r="CC64" s="91">
        <f t="shared" si="30"/>
        <v>200</v>
      </c>
      <c r="CD64" s="91">
        <f t="shared" si="31"/>
        <v>0</v>
      </c>
      <c r="CE64" s="93">
        <f t="shared" si="43"/>
        <v>0</v>
      </c>
      <c r="CF64" s="93">
        <f t="shared" si="44"/>
        <v>0</v>
      </c>
      <c r="CG64" s="105"/>
      <c r="CH64" s="105"/>
      <c r="CI64" s="86"/>
      <c r="CJ64" s="188"/>
      <c r="CK64" s="181">
        <f t="shared" si="34"/>
        <v>100</v>
      </c>
      <c r="CL64" s="181">
        <f t="shared" si="35"/>
        <v>200</v>
      </c>
      <c r="CM64" s="86" t="s">
        <v>5723</v>
      </c>
      <c r="CN64" s="182" t="s">
        <v>7872</v>
      </c>
      <c r="CO64" s="183" t="s">
        <v>7873</v>
      </c>
      <c r="CP64" s="86" t="s">
        <v>5724</v>
      </c>
      <c r="CQ64" s="153" t="s">
        <v>7924</v>
      </c>
      <c r="CR64" s="187">
        <f t="shared" si="36"/>
        <v>6110000</v>
      </c>
      <c r="CS64" s="188">
        <v>1</v>
      </c>
      <c r="CT64" s="188">
        <f t="shared" si="53"/>
        <v>6110000</v>
      </c>
      <c r="CU64" s="93"/>
      <c r="CV64" s="94">
        <f t="shared" si="37"/>
        <v>100</v>
      </c>
      <c r="CW64" s="93">
        <f t="shared" si="38"/>
        <v>0</v>
      </c>
      <c r="CX64" s="86">
        <f t="shared" si="39"/>
        <v>0</v>
      </c>
      <c r="CY64" s="93">
        <f t="shared" si="54"/>
        <v>183300</v>
      </c>
      <c r="CZ64" s="93">
        <v>0</v>
      </c>
      <c r="DA64" s="93">
        <v>0</v>
      </c>
      <c r="DB64" s="93">
        <f t="shared" si="55"/>
        <v>0</v>
      </c>
      <c r="DC64" s="93">
        <v>0</v>
      </c>
      <c r="DD64" s="91">
        <v>0</v>
      </c>
      <c r="DE64" s="93">
        <f t="shared" si="56"/>
        <v>0</v>
      </c>
      <c r="DF64" s="93">
        <f t="shared" si="57"/>
        <v>0</v>
      </c>
      <c r="DG64" s="93"/>
      <c r="DH64" s="93">
        <v>0</v>
      </c>
      <c r="DI64" s="93">
        <v>0</v>
      </c>
      <c r="DJ64" s="86">
        <f t="shared" si="58"/>
        <v>0</v>
      </c>
      <c r="DK64" s="91">
        <v>0</v>
      </c>
      <c r="DL64" s="93"/>
      <c r="DM64" s="93">
        <v>0</v>
      </c>
      <c r="DN64" s="93">
        <f t="shared" si="59"/>
        <v>6110000</v>
      </c>
      <c r="DO64" s="93">
        <f t="shared" si="60"/>
        <v>0</v>
      </c>
      <c r="DP64" s="92">
        <f t="shared" si="61"/>
        <v>183300</v>
      </c>
      <c r="DQ64" s="97" t="str">
        <f t="shared" si="62"/>
        <v>8330627795</v>
      </c>
      <c r="DR64" s="98">
        <f t="shared" si="63"/>
        <v>0</v>
      </c>
      <c r="DS64" s="93" t="str">
        <f t="shared" si="64"/>
        <v>OK</v>
      </c>
      <c r="DT64" s="93"/>
      <c r="DU64" s="78" t="str">
        <f t="shared" si="65"/>
        <v>5010700215001500101001VT100001</v>
      </c>
      <c r="DV64" s="78">
        <f>INDEX('08_DMGiaDat'!$L:$L,MATCH(DU64,'08_DMGiaDat'!$R:$R,0))</f>
        <v>6110000</v>
      </c>
      <c r="DW64" s="78" t="str">
        <f t="shared" si="66"/>
        <v>501070021500100100000001</v>
      </c>
      <c r="DX64" s="78" t="str">
        <f>IFERROR(VLOOKUP(DW64,'08_DMGiaDat'!C18:C19,2,FALSE),"N")</f>
        <v>N</v>
      </c>
      <c r="DY64" s="78" t="str">
        <f t="shared" si="67"/>
        <v>5010700215001001VT100001</v>
      </c>
      <c r="DZ64" s="78" t="str">
        <f>IFERROR(VLOOKUP(DY64,'08_DMGiaDat'!C18:C19,2,FALSE),"N")</f>
        <v>N</v>
      </c>
      <c r="EA64" s="78" t="str">
        <f t="shared" si="68"/>
        <v>501070021500100100000001</v>
      </c>
      <c r="EB64" s="78" t="str">
        <f>IFERROR(VLOOKUP(EA64,'08_DMGiaDat'!C18:C19,2,FALSE),"N")</f>
        <v>N</v>
      </c>
      <c r="EC64" s="92">
        <f>IF(DV64&lt;&gt;"N",DV64,IF(DX64&lt;&gt;"N",DX64,IF(DZ64&lt;&gt;"N",DZ64*VLOOKUP(LEFT(CB64,3),'03_DMMucDich'!C2:C6,5,FALSE),IF(EB64&lt;&gt;"N",EB64*VLOOKUP(LEFT(CB64,3),'03_DMMucDich'!C2:C6,5,FALSE),"N/A"))))</f>
        <v>6110000</v>
      </c>
    </row>
    <row r="65" spans="1:133" s="34" customFormat="1" ht="16" x14ac:dyDescent="0.2">
      <c r="A65" s="85">
        <v>51</v>
      </c>
      <c r="B65" s="86"/>
      <c r="C65" s="87"/>
      <c r="D65" s="141" t="s">
        <v>5770</v>
      </c>
      <c r="E65" s="86"/>
      <c r="F65" s="88"/>
      <c r="G65" s="88" t="s">
        <v>5718</v>
      </c>
      <c r="H65" s="151">
        <v>2022</v>
      </c>
      <c r="I65" s="86"/>
      <c r="J65" s="86"/>
      <c r="K65" s="145" t="s">
        <v>6384</v>
      </c>
      <c r="L65" s="105"/>
      <c r="M65" s="86"/>
      <c r="N65" s="105"/>
      <c r="O65" s="105"/>
      <c r="P65" s="86"/>
      <c r="Q65" s="86"/>
      <c r="R65" s="153" t="str">
        <f t="shared" si="25"/>
        <v>Tổ 41</v>
      </c>
      <c r="S65" s="86"/>
      <c r="T65" s="86"/>
      <c r="U65" s="86"/>
      <c r="V65" s="86" t="str">
        <f t="shared" si="26"/>
        <v xml:space="preserve">, </v>
      </c>
      <c r="W65" s="86"/>
      <c r="X65" s="86"/>
      <c r="Y65" s="86"/>
      <c r="Z65" s="88"/>
      <c r="AA65" s="105"/>
      <c r="AB65" s="86"/>
      <c r="AC65" s="90"/>
      <c r="AD65" s="86"/>
      <c r="AE65" s="86"/>
      <c r="AF65" s="86"/>
      <c r="AG65" s="86"/>
      <c r="AH65" s="160" t="s">
        <v>6973</v>
      </c>
      <c r="AI65" s="153"/>
      <c r="AJ65" s="153"/>
      <c r="AK65" s="86"/>
      <c r="AL65" s="86"/>
      <c r="AM65" s="153" t="s">
        <v>7015</v>
      </c>
      <c r="AN65" s="153" t="s">
        <v>7093</v>
      </c>
      <c r="AO65" s="165">
        <v>43311</v>
      </c>
      <c r="AP65" s="153" t="s">
        <v>2112</v>
      </c>
      <c r="AQ65" s="153" t="s">
        <v>1644</v>
      </c>
      <c r="AR65" s="166">
        <v>100</v>
      </c>
      <c r="AS65" s="88" t="s">
        <v>5719</v>
      </c>
      <c r="AT65" s="92">
        <f t="shared" si="45"/>
        <v>0</v>
      </c>
      <c r="AU65" s="93">
        <v>0</v>
      </c>
      <c r="AV65" s="93">
        <v>0</v>
      </c>
      <c r="AW65" s="166">
        <v>200</v>
      </c>
      <c r="AX65" s="93">
        <v>0</v>
      </c>
      <c r="AY65" s="177"/>
      <c r="AZ65" s="177">
        <v>0</v>
      </c>
      <c r="BA65" s="178"/>
      <c r="BB65" s="105"/>
      <c r="BC65" s="105"/>
      <c r="BD65" s="93"/>
      <c r="BE65" s="93">
        <v>0</v>
      </c>
      <c r="BF65" s="91">
        <v>0</v>
      </c>
      <c r="BG65" s="94"/>
      <c r="BH65" s="95"/>
      <c r="BI65" s="93" t="str">
        <f t="shared" si="46"/>
        <v>Phạm Tiến Đạt</v>
      </c>
      <c r="BJ65" s="105">
        <f t="shared" si="47"/>
        <v>0</v>
      </c>
      <c r="BK65" s="88" t="str">
        <f t="shared" si="48"/>
        <v>8500933129</v>
      </c>
      <c r="BL65" s="86">
        <f t="shared" si="49"/>
        <v>0</v>
      </c>
      <c r="BM65" s="105">
        <f t="shared" si="50"/>
        <v>0</v>
      </c>
      <c r="BN65" s="86">
        <f t="shared" si="51"/>
        <v>0</v>
      </c>
      <c r="BO65" s="86">
        <f t="shared" si="52"/>
        <v>0</v>
      </c>
      <c r="BP65" s="86">
        <f t="shared" si="27"/>
        <v>0</v>
      </c>
      <c r="BQ65" s="160" t="s">
        <v>6973</v>
      </c>
      <c r="BR65" s="86" t="s">
        <v>5720</v>
      </c>
      <c r="BS65" s="88" t="s">
        <v>5721</v>
      </c>
      <c r="BT65" s="86" t="s">
        <v>5722</v>
      </c>
      <c r="BU65" s="86"/>
      <c r="BV65" s="86" t="str">
        <f t="shared" si="28"/>
        <v>CO 039307</v>
      </c>
      <c r="BW65" s="105" t="str">
        <f t="shared" si="29"/>
        <v/>
      </c>
      <c r="BX65" s="86" t="str">
        <f t="shared" si="40"/>
        <v>226</v>
      </c>
      <c r="BY65" s="86" t="str">
        <f t="shared" si="41"/>
        <v>139</v>
      </c>
      <c r="BZ65" s="91">
        <f t="shared" si="42"/>
        <v>100</v>
      </c>
      <c r="CA65" s="91">
        <v>0</v>
      </c>
      <c r="CB65" s="96" t="s">
        <v>5719</v>
      </c>
      <c r="CC65" s="91">
        <f t="shared" si="30"/>
        <v>200</v>
      </c>
      <c r="CD65" s="91">
        <f t="shared" si="31"/>
        <v>0</v>
      </c>
      <c r="CE65" s="93">
        <f t="shared" si="43"/>
        <v>0</v>
      </c>
      <c r="CF65" s="93">
        <f t="shared" si="44"/>
        <v>0</v>
      </c>
      <c r="CG65" s="105"/>
      <c r="CH65" s="105"/>
      <c r="CI65" s="86"/>
      <c r="CJ65" s="188"/>
      <c r="CK65" s="181">
        <f t="shared" si="34"/>
        <v>100</v>
      </c>
      <c r="CL65" s="181">
        <f t="shared" si="35"/>
        <v>200</v>
      </c>
      <c r="CM65" s="86" t="s">
        <v>5723</v>
      </c>
      <c r="CN65" s="182" t="s">
        <v>7857</v>
      </c>
      <c r="CO65" s="183" t="s">
        <v>7874</v>
      </c>
      <c r="CP65" s="86" t="s">
        <v>5724</v>
      </c>
      <c r="CQ65" s="153" t="s">
        <v>7924</v>
      </c>
      <c r="CR65" s="187">
        <f t="shared" si="36"/>
        <v>6900000</v>
      </c>
      <c r="CS65" s="188">
        <v>1</v>
      </c>
      <c r="CT65" s="188">
        <f t="shared" si="53"/>
        <v>6900000</v>
      </c>
      <c r="CU65" s="93"/>
      <c r="CV65" s="94">
        <f t="shared" si="37"/>
        <v>100</v>
      </c>
      <c r="CW65" s="93">
        <f t="shared" si="38"/>
        <v>0</v>
      </c>
      <c r="CX65" s="86">
        <f t="shared" si="39"/>
        <v>0</v>
      </c>
      <c r="CY65" s="93">
        <f t="shared" si="54"/>
        <v>207000</v>
      </c>
      <c r="CZ65" s="93">
        <v>0</v>
      </c>
      <c r="DA65" s="93">
        <v>0</v>
      </c>
      <c r="DB65" s="93">
        <f t="shared" si="55"/>
        <v>0</v>
      </c>
      <c r="DC65" s="93">
        <v>0</v>
      </c>
      <c r="DD65" s="91">
        <v>0</v>
      </c>
      <c r="DE65" s="93">
        <f t="shared" si="56"/>
        <v>0</v>
      </c>
      <c r="DF65" s="93">
        <f t="shared" si="57"/>
        <v>0</v>
      </c>
      <c r="DG65" s="93"/>
      <c r="DH65" s="93">
        <v>0</v>
      </c>
      <c r="DI65" s="93">
        <v>0</v>
      </c>
      <c r="DJ65" s="86">
        <f t="shared" si="58"/>
        <v>0</v>
      </c>
      <c r="DK65" s="91">
        <v>0</v>
      </c>
      <c r="DL65" s="93"/>
      <c r="DM65" s="93">
        <v>0</v>
      </c>
      <c r="DN65" s="93">
        <f t="shared" si="59"/>
        <v>6900000</v>
      </c>
      <c r="DO65" s="93">
        <f t="shared" si="60"/>
        <v>0</v>
      </c>
      <c r="DP65" s="92">
        <f t="shared" si="61"/>
        <v>207000</v>
      </c>
      <c r="DQ65" s="97" t="str">
        <f t="shared" si="62"/>
        <v>8500933129</v>
      </c>
      <c r="DR65" s="98">
        <f t="shared" si="63"/>
        <v>0</v>
      </c>
      <c r="DS65" s="93" t="str">
        <f t="shared" si="64"/>
        <v>OK</v>
      </c>
      <c r="DT65" s="93"/>
      <c r="DU65" s="78" t="str">
        <f t="shared" si="65"/>
        <v>5010700214991499102001VT100001</v>
      </c>
      <c r="DV65" s="78">
        <f>INDEX('08_DMGiaDat'!$L:$L,MATCH(DU65,'08_DMGiaDat'!$R:$R,0))</f>
        <v>6900000</v>
      </c>
      <c r="DW65" s="78" t="str">
        <f t="shared" si="66"/>
        <v>501070021499100100000001</v>
      </c>
      <c r="DX65" s="78" t="str">
        <f>IFERROR(VLOOKUP(DW65,'08_DMGiaDat'!C18:C19,2,FALSE),"N")</f>
        <v>N</v>
      </c>
      <c r="DY65" s="78" t="str">
        <f t="shared" si="67"/>
        <v>5010700214991001VT100001</v>
      </c>
      <c r="DZ65" s="78" t="str">
        <f>IFERROR(VLOOKUP(DY65,'08_DMGiaDat'!C18:C19,2,FALSE),"N")</f>
        <v>N</v>
      </c>
      <c r="EA65" s="78" t="str">
        <f t="shared" si="68"/>
        <v>501070021499100100000001</v>
      </c>
      <c r="EB65" s="78" t="str">
        <f>IFERROR(VLOOKUP(EA65,'08_DMGiaDat'!C18:C19,2,FALSE),"N")</f>
        <v>N</v>
      </c>
      <c r="EC65" s="92">
        <f>IF(DV65&lt;&gt;"N",DV65,IF(DX65&lt;&gt;"N",DX65,IF(DZ65&lt;&gt;"N",DZ65*VLOOKUP(LEFT(CB65,3),'03_DMMucDich'!C2:C6,5,FALSE),IF(EB65&lt;&gt;"N",EB65*VLOOKUP(LEFT(CB65,3),'03_DMMucDich'!C2:C6,5,FALSE),"N/A"))))</f>
        <v>6900000</v>
      </c>
    </row>
    <row r="66" spans="1:133" s="34" customFormat="1" ht="16" x14ac:dyDescent="0.2">
      <c r="A66" s="85">
        <v>52</v>
      </c>
      <c r="B66" s="86"/>
      <c r="C66" s="87"/>
      <c r="D66" s="141" t="s">
        <v>5771</v>
      </c>
      <c r="E66" s="86"/>
      <c r="F66" s="88"/>
      <c r="G66" s="88" t="s">
        <v>5718</v>
      </c>
      <c r="H66" s="151">
        <v>2023</v>
      </c>
      <c r="I66" s="86"/>
      <c r="J66" s="86"/>
      <c r="K66" s="145" t="s">
        <v>6385</v>
      </c>
      <c r="L66" s="105"/>
      <c r="M66" s="86"/>
      <c r="N66" s="105"/>
      <c r="O66" s="105"/>
      <c r="P66" s="86"/>
      <c r="Q66" s="86"/>
      <c r="R66" s="153" t="str">
        <f t="shared" si="25"/>
        <v>Tổ 65</v>
      </c>
      <c r="S66" s="86"/>
      <c r="T66" s="86"/>
      <c r="U66" s="86"/>
      <c r="V66" s="86" t="str">
        <f t="shared" si="26"/>
        <v xml:space="preserve">, </v>
      </c>
      <c r="W66" s="86"/>
      <c r="X66" s="86"/>
      <c r="Y66" s="86"/>
      <c r="Z66" s="88"/>
      <c r="AA66" s="105"/>
      <c r="AB66" s="86"/>
      <c r="AC66" s="90"/>
      <c r="AD66" s="86"/>
      <c r="AE66" s="86"/>
      <c r="AF66" s="86"/>
      <c r="AG66" s="86"/>
      <c r="AH66" s="160" t="s">
        <v>6964</v>
      </c>
      <c r="AI66" s="153"/>
      <c r="AJ66" s="153"/>
      <c r="AK66" s="86"/>
      <c r="AL66" s="86"/>
      <c r="AM66" s="153" t="s">
        <v>7015</v>
      </c>
      <c r="AN66" s="153" t="s">
        <v>7094</v>
      </c>
      <c r="AO66" s="165">
        <v>43577</v>
      </c>
      <c r="AP66" s="153" t="s">
        <v>2163</v>
      </c>
      <c r="AQ66" s="153" t="s">
        <v>7095</v>
      </c>
      <c r="AR66" s="166">
        <v>105</v>
      </c>
      <c r="AS66" s="88" t="s">
        <v>5719</v>
      </c>
      <c r="AT66" s="92">
        <f t="shared" si="45"/>
        <v>0</v>
      </c>
      <c r="AU66" s="93">
        <v>0</v>
      </c>
      <c r="AV66" s="93">
        <v>0</v>
      </c>
      <c r="AW66" s="166">
        <v>200</v>
      </c>
      <c r="AX66" s="93">
        <v>0</v>
      </c>
      <c r="AY66" s="177"/>
      <c r="AZ66" s="177">
        <v>0</v>
      </c>
      <c r="BA66" s="178"/>
      <c r="BB66" s="105"/>
      <c r="BC66" s="105"/>
      <c r="BD66" s="93"/>
      <c r="BE66" s="93">
        <v>0</v>
      </c>
      <c r="BF66" s="91">
        <v>0</v>
      </c>
      <c r="BG66" s="94"/>
      <c r="BH66" s="95"/>
      <c r="BI66" s="93" t="str">
        <f t="shared" si="46"/>
        <v>Lê Anh Long</v>
      </c>
      <c r="BJ66" s="105">
        <f t="shared" si="47"/>
        <v>0</v>
      </c>
      <c r="BK66" s="88" t="str">
        <f t="shared" si="48"/>
        <v>8118633516</v>
      </c>
      <c r="BL66" s="86">
        <f t="shared" si="49"/>
        <v>0</v>
      </c>
      <c r="BM66" s="105">
        <f t="shared" si="50"/>
        <v>0</v>
      </c>
      <c r="BN66" s="86">
        <f t="shared" si="51"/>
        <v>0</v>
      </c>
      <c r="BO66" s="86">
        <f t="shared" si="52"/>
        <v>0</v>
      </c>
      <c r="BP66" s="86">
        <f t="shared" si="27"/>
        <v>0</v>
      </c>
      <c r="BQ66" s="160" t="s">
        <v>6964</v>
      </c>
      <c r="BR66" s="86" t="s">
        <v>5720</v>
      </c>
      <c r="BS66" s="88" t="s">
        <v>5721</v>
      </c>
      <c r="BT66" s="86" t="s">
        <v>5722</v>
      </c>
      <c r="BU66" s="86"/>
      <c r="BV66" s="86" t="str">
        <f t="shared" si="28"/>
        <v>CP 844893</v>
      </c>
      <c r="BW66" s="105" t="str">
        <f t="shared" si="29"/>
        <v/>
      </c>
      <c r="BX66" s="86" t="str">
        <f t="shared" si="40"/>
        <v>277</v>
      </c>
      <c r="BY66" s="86" t="str">
        <f t="shared" si="41"/>
        <v>8</v>
      </c>
      <c r="BZ66" s="91">
        <f t="shared" si="42"/>
        <v>105</v>
      </c>
      <c r="CA66" s="91">
        <v>0</v>
      </c>
      <c r="CB66" s="96" t="s">
        <v>5719</v>
      </c>
      <c r="CC66" s="91">
        <f t="shared" si="30"/>
        <v>200</v>
      </c>
      <c r="CD66" s="91">
        <f t="shared" si="31"/>
        <v>0</v>
      </c>
      <c r="CE66" s="93">
        <f t="shared" si="43"/>
        <v>0</v>
      </c>
      <c r="CF66" s="93">
        <f t="shared" si="44"/>
        <v>0</v>
      </c>
      <c r="CG66" s="105"/>
      <c r="CH66" s="105"/>
      <c r="CI66" s="86"/>
      <c r="CJ66" s="188"/>
      <c r="CK66" s="181">
        <f t="shared" si="34"/>
        <v>105</v>
      </c>
      <c r="CL66" s="181">
        <f t="shared" si="35"/>
        <v>200</v>
      </c>
      <c r="CM66" s="86" t="s">
        <v>5723</v>
      </c>
      <c r="CN66" s="182" t="s">
        <v>7854</v>
      </c>
      <c r="CO66" s="183" t="s">
        <v>7855</v>
      </c>
      <c r="CP66" s="86" t="s">
        <v>5724</v>
      </c>
      <c r="CQ66" s="153" t="s">
        <v>7924</v>
      </c>
      <c r="CR66" s="187">
        <f t="shared" si="36"/>
        <v>7970000</v>
      </c>
      <c r="CS66" s="188">
        <v>1</v>
      </c>
      <c r="CT66" s="188">
        <f t="shared" si="53"/>
        <v>7970000</v>
      </c>
      <c r="CU66" s="93"/>
      <c r="CV66" s="94">
        <f t="shared" si="37"/>
        <v>105</v>
      </c>
      <c r="CW66" s="93">
        <f t="shared" si="38"/>
        <v>0</v>
      </c>
      <c r="CX66" s="86">
        <f t="shared" si="39"/>
        <v>0</v>
      </c>
      <c r="CY66" s="93">
        <f t="shared" si="54"/>
        <v>251055</v>
      </c>
      <c r="CZ66" s="93">
        <v>0</v>
      </c>
      <c r="DA66" s="93">
        <v>0</v>
      </c>
      <c r="DB66" s="93">
        <f t="shared" si="55"/>
        <v>0</v>
      </c>
      <c r="DC66" s="93">
        <v>0</v>
      </c>
      <c r="DD66" s="91">
        <v>0</v>
      </c>
      <c r="DE66" s="93">
        <f t="shared" si="56"/>
        <v>0</v>
      </c>
      <c r="DF66" s="93">
        <f t="shared" si="57"/>
        <v>0</v>
      </c>
      <c r="DG66" s="93"/>
      <c r="DH66" s="93">
        <v>0</v>
      </c>
      <c r="DI66" s="93">
        <v>0</v>
      </c>
      <c r="DJ66" s="86">
        <f t="shared" si="58"/>
        <v>0</v>
      </c>
      <c r="DK66" s="91">
        <v>0</v>
      </c>
      <c r="DL66" s="93"/>
      <c r="DM66" s="93">
        <v>0</v>
      </c>
      <c r="DN66" s="93">
        <f t="shared" si="59"/>
        <v>7970000</v>
      </c>
      <c r="DO66" s="93">
        <f t="shared" si="60"/>
        <v>0</v>
      </c>
      <c r="DP66" s="92">
        <f t="shared" si="61"/>
        <v>251055</v>
      </c>
      <c r="DQ66" s="97" t="str">
        <f t="shared" si="62"/>
        <v>8118633516</v>
      </c>
      <c r="DR66" s="98">
        <f t="shared" si="63"/>
        <v>0</v>
      </c>
      <c r="DS66" s="93" t="str">
        <f t="shared" si="64"/>
        <v>OK</v>
      </c>
      <c r="DT66" s="93"/>
      <c r="DU66" s="78" t="str">
        <f t="shared" si="65"/>
        <v>5010700215011501100001VT100001</v>
      </c>
      <c r="DV66" s="78">
        <f>INDEX('08_DMGiaDat'!$L:$L,MATCH(DU66,'08_DMGiaDat'!$R:$R,0))</f>
        <v>7970000</v>
      </c>
      <c r="DW66" s="78" t="str">
        <f t="shared" si="66"/>
        <v>501070021501100100000001</v>
      </c>
      <c r="DX66" s="78" t="str">
        <f>IFERROR(VLOOKUP(DW66,'08_DMGiaDat'!C18:C19,2,FALSE),"N")</f>
        <v>N</v>
      </c>
      <c r="DY66" s="78" t="str">
        <f t="shared" si="67"/>
        <v>5010700215011001VT100001</v>
      </c>
      <c r="DZ66" s="78" t="str">
        <f>IFERROR(VLOOKUP(DY66,'08_DMGiaDat'!C18:C19,2,FALSE),"N")</f>
        <v>N</v>
      </c>
      <c r="EA66" s="78" t="str">
        <f t="shared" si="68"/>
        <v>501070021501100100000001</v>
      </c>
      <c r="EB66" s="78" t="str">
        <f>IFERROR(VLOOKUP(EA66,'08_DMGiaDat'!C18:C19,2,FALSE),"N")</f>
        <v>N</v>
      </c>
      <c r="EC66" s="92">
        <f>IF(DV66&lt;&gt;"N",DV66,IF(DX66&lt;&gt;"N",DX66,IF(DZ66&lt;&gt;"N",DZ66*VLOOKUP(LEFT(CB66,3),'03_DMMucDich'!C2:C6,5,FALSE),IF(EB66&lt;&gt;"N",EB66*VLOOKUP(LEFT(CB66,3),'03_DMMucDich'!C2:C6,5,FALSE),"N/A"))))</f>
        <v>7970000</v>
      </c>
    </row>
    <row r="67" spans="1:133" s="34" customFormat="1" ht="16" x14ac:dyDescent="0.2">
      <c r="A67" s="85">
        <v>53</v>
      </c>
      <c r="B67" s="86"/>
      <c r="C67" s="87"/>
      <c r="D67" s="141" t="s">
        <v>5772</v>
      </c>
      <c r="E67" s="86"/>
      <c r="F67" s="88"/>
      <c r="G67" s="88" t="s">
        <v>5718</v>
      </c>
      <c r="H67" s="151">
        <v>2022</v>
      </c>
      <c r="I67" s="86"/>
      <c r="J67" s="86"/>
      <c r="K67" s="145" t="s">
        <v>6386</v>
      </c>
      <c r="L67" s="105"/>
      <c r="M67" s="86"/>
      <c r="N67" s="105"/>
      <c r="O67" s="105"/>
      <c r="P67" s="86"/>
      <c r="Q67" s="86"/>
      <c r="R67" s="153" t="str">
        <f t="shared" si="25"/>
        <v>Tổ 65</v>
      </c>
      <c r="S67" s="86"/>
      <c r="T67" s="86"/>
      <c r="U67" s="86"/>
      <c r="V67" s="86" t="str">
        <f t="shared" si="26"/>
        <v xml:space="preserve">, </v>
      </c>
      <c r="W67" s="86"/>
      <c r="X67" s="86"/>
      <c r="Y67" s="86"/>
      <c r="Z67" s="88"/>
      <c r="AA67" s="105"/>
      <c r="AB67" s="86"/>
      <c r="AC67" s="90"/>
      <c r="AD67" s="86"/>
      <c r="AE67" s="86"/>
      <c r="AF67" s="86"/>
      <c r="AG67" s="86"/>
      <c r="AH67" s="160" t="s">
        <v>6964</v>
      </c>
      <c r="AI67" s="153"/>
      <c r="AJ67" s="153"/>
      <c r="AK67" s="86"/>
      <c r="AL67" s="86"/>
      <c r="AM67" s="153" t="s">
        <v>7015</v>
      </c>
      <c r="AN67" s="153" t="s">
        <v>7096</v>
      </c>
      <c r="AO67" s="165">
        <v>42926</v>
      </c>
      <c r="AP67" s="153" t="s">
        <v>7097</v>
      </c>
      <c r="AQ67" s="153" t="s">
        <v>7098</v>
      </c>
      <c r="AR67" s="166">
        <v>105</v>
      </c>
      <c r="AS67" s="88" t="s">
        <v>5719</v>
      </c>
      <c r="AT67" s="92">
        <f t="shared" si="45"/>
        <v>0</v>
      </c>
      <c r="AU67" s="93">
        <v>0</v>
      </c>
      <c r="AV67" s="93">
        <v>0</v>
      </c>
      <c r="AW67" s="166">
        <v>200</v>
      </c>
      <c r="AX67" s="93">
        <v>0</v>
      </c>
      <c r="AY67" s="177"/>
      <c r="AZ67" s="177">
        <v>0</v>
      </c>
      <c r="BA67" s="178"/>
      <c r="BB67" s="105"/>
      <c r="BC67" s="105"/>
      <c r="BD67" s="93"/>
      <c r="BE67" s="93">
        <v>0</v>
      </c>
      <c r="BF67" s="91">
        <v>0</v>
      </c>
      <c r="BG67" s="94"/>
      <c r="BH67" s="95"/>
      <c r="BI67" s="93" t="str">
        <f t="shared" si="46"/>
        <v>Đặng Nam Hưng</v>
      </c>
      <c r="BJ67" s="105">
        <f t="shared" si="47"/>
        <v>0</v>
      </c>
      <c r="BK67" s="88" t="str">
        <f t="shared" si="48"/>
        <v>8120548843</v>
      </c>
      <c r="BL67" s="86">
        <f t="shared" si="49"/>
        <v>0</v>
      </c>
      <c r="BM67" s="105">
        <f t="shared" si="50"/>
        <v>0</v>
      </c>
      <c r="BN67" s="86">
        <f t="shared" si="51"/>
        <v>0</v>
      </c>
      <c r="BO67" s="86">
        <f t="shared" si="52"/>
        <v>0</v>
      </c>
      <c r="BP67" s="86">
        <f t="shared" si="27"/>
        <v>0</v>
      </c>
      <c r="BQ67" s="160" t="s">
        <v>6964</v>
      </c>
      <c r="BR67" s="86" t="s">
        <v>5720</v>
      </c>
      <c r="BS67" s="88" t="s">
        <v>5721</v>
      </c>
      <c r="BT67" s="86" t="s">
        <v>5722</v>
      </c>
      <c r="BU67" s="86"/>
      <c r="BV67" s="86" t="str">
        <f t="shared" si="28"/>
        <v>CH 646634</v>
      </c>
      <c r="BW67" s="105" t="str">
        <f t="shared" si="29"/>
        <v/>
      </c>
      <c r="BX67" s="86" t="str">
        <f t="shared" si="40"/>
        <v>75</v>
      </c>
      <c r="BY67" s="86" t="str">
        <f t="shared" si="41"/>
        <v>9</v>
      </c>
      <c r="BZ67" s="91">
        <f t="shared" si="42"/>
        <v>105</v>
      </c>
      <c r="CA67" s="91">
        <v>0</v>
      </c>
      <c r="CB67" s="96" t="s">
        <v>5719</v>
      </c>
      <c r="CC67" s="91">
        <f t="shared" si="30"/>
        <v>200</v>
      </c>
      <c r="CD67" s="91">
        <f t="shared" si="31"/>
        <v>0</v>
      </c>
      <c r="CE67" s="93">
        <f t="shared" si="43"/>
        <v>0</v>
      </c>
      <c r="CF67" s="93">
        <f t="shared" si="44"/>
        <v>0</v>
      </c>
      <c r="CG67" s="105"/>
      <c r="CH67" s="105"/>
      <c r="CI67" s="86"/>
      <c r="CJ67" s="188"/>
      <c r="CK67" s="181">
        <f t="shared" si="34"/>
        <v>105</v>
      </c>
      <c r="CL67" s="181">
        <f t="shared" si="35"/>
        <v>200</v>
      </c>
      <c r="CM67" s="86" t="s">
        <v>5723</v>
      </c>
      <c r="CN67" s="182" t="s">
        <v>7854</v>
      </c>
      <c r="CO67" s="183" t="s">
        <v>7855</v>
      </c>
      <c r="CP67" s="86" t="s">
        <v>5724</v>
      </c>
      <c r="CQ67" s="153" t="s">
        <v>7924</v>
      </c>
      <c r="CR67" s="187">
        <f t="shared" si="36"/>
        <v>7970000</v>
      </c>
      <c r="CS67" s="188">
        <v>1</v>
      </c>
      <c r="CT67" s="188">
        <f t="shared" si="53"/>
        <v>7970000</v>
      </c>
      <c r="CU67" s="93"/>
      <c r="CV67" s="94">
        <f t="shared" si="37"/>
        <v>105</v>
      </c>
      <c r="CW67" s="93">
        <f t="shared" si="38"/>
        <v>0</v>
      </c>
      <c r="CX67" s="86">
        <f t="shared" si="39"/>
        <v>0</v>
      </c>
      <c r="CY67" s="93">
        <f t="shared" si="54"/>
        <v>251055</v>
      </c>
      <c r="CZ67" s="93">
        <v>0</v>
      </c>
      <c r="DA67" s="93">
        <v>0</v>
      </c>
      <c r="DB67" s="93">
        <f t="shared" si="55"/>
        <v>0</v>
      </c>
      <c r="DC67" s="93">
        <v>0</v>
      </c>
      <c r="DD67" s="91">
        <v>0</v>
      </c>
      <c r="DE67" s="93">
        <f t="shared" si="56"/>
        <v>0</v>
      </c>
      <c r="DF67" s="93">
        <f t="shared" si="57"/>
        <v>0</v>
      </c>
      <c r="DG67" s="93"/>
      <c r="DH67" s="93">
        <v>0</v>
      </c>
      <c r="DI67" s="93">
        <v>0</v>
      </c>
      <c r="DJ67" s="86">
        <f t="shared" si="58"/>
        <v>0</v>
      </c>
      <c r="DK67" s="91">
        <v>0</v>
      </c>
      <c r="DL67" s="93"/>
      <c r="DM67" s="93">
        <v>0</v>
      </c>
      <c r="DN67" s="93">
        <f t="shared" si="59"/>
        <v>7970000</v>
      </c>
      <c r="DO67" s="93">
        <f t="shared" si="60"/>
        <v>0</v>
      </c>
      <c r="DP67" s="92">
        <f t="shared" si="61"/>
        <v>251055</v>
      </c>
      <c r="DQ67" s="97" t="str">
        <f t="shared" si="62"/>
        <v>8120548843</v>
      </c>
      <c r="DR67" s="98">
        <f t="shared" si="63"/>
        <v>0</v>
      </c>
      <c r="DS67" s="93" t="str">
        <f t="shared" si="64"/>
        <v>OK</v>
      </c>
      <c r="DT67" s="93"/>
      <c r="DU67" s="78" t="str">
        <f t="shared" si="65"/>
        <v>5010700215011501100001VT100001</v>
      </c>
      <c r="DV67" s="78">
        <f>INDEX('08_DMGiaDat'!$L:$L,MATCH(DU67,'08_DMGiaDat'!$R:$R,0))</f>
        <v>7970000</v>
      </c>
      <c r="DW67" s="78" t="str">
        <f t="shared" si="66"/>
        <v>501070021501100100000001</v>
      </c>
      <c r="DX67" s="78" t="str">
        <f>IFERROR(VLOOKUP(DW67,'08_DMGiaDat'!C18:C19,2,FALSE),"N")</f>
        <v>N</v>
      </c>
      <c r="DY67" s="78" t="str">
        <f t="shared" si="67"/>
        <v>5010700215011001VT100001</v>
      </c>
      <c r="DZ67" s="78" t="str">
        <f>IFERROR(VLOOKUP(DY67,'08_DMGiaDat'!C18:C19,2,FALSE),"N")</f>
        <v>N</v>
      </c>
      <c r="EA67" s="78" t="str">
        <f t="shared" si="68"/>
        <v>501070021501100100000001</v>
      </c>
      <c r="EB67" s="78" t="str">
        <f>IFERROR(VLOOKUP(EA67,'08_DMGiaDat'!C18:C19,2,FALSE),"N")</f>
        <v>N</v>
      </c>
      <c r="EC67" s="92">
        <f>IF(DV67&lt;&gt;"N",DV67,IF(DX67&lt;&gt;"N",DX67,IF(DZ67&lt;&gt;"N",DZ67*VLOOKUP(LEFT(CB67,3),'03_DMMucDich'!C2:C6,5,FALSE),IF(EB67&lt;&gt;"N",EB67*VLOOKUP(LEFT(CB67,3),'03_DMMucDich'!C2:C6,5,FALSE),"N/A"))))</f>
        <v>7970000</v>
      </c>
    </row>
    <row r="68" spans="1:133" s="34" customFormat="1" ht="16" x14ac:dyDescent="0.2">
      <c r="A68" s="85">
        <v>54</v>
      </c>
      <c r="B68" s="86"/>
      <c r="C68" s="87"/>
      <c r="D68" s="141" t="s">
        <v>5772</v>
      </c>
      <c r="E68" s="86"/>
      <c r="F68" s="88"/>
      <c r="G68" s="88" t="s">
        <v>5718</v>
      </c>
      <c r="H68" s="151">
        <v>2023</v>
      </c>
      <c r="I68" s="86"/>
      <c r="J68" s="86"/>
      <c r="K68" s="145" t="s">
        <v>6386</v>
      </c>
      <c r="L68" s="105"/>
      <c r="M68" s="86"/>
      <c r="N68" s="105"/>
      <c r="O68" s="105"/>
      <c r="P68" s="86"/>
      <c r="Q68" s="86"/>
      <c r="R68" s="153" t="str">
        <f t="shared" si="25"/>
        <v>Tổ 66</v>
      </c>
      <c r="S68" s="86"/>
      <c r="T68" s="86"/>
      <c r="U68" s="86"/>
      <c r="V68" s="86" t="str">
        <f t="shared" si="26"/>
        <v xml:space="preserve">, </v>
      </c>
      <c r="W68" s="86"/>
      <c r="X68" s="86"/>
      <c r="Y68" s="86"/>
      <c r="Z68" s="88"/>
      <c r="AA68" s="105"/>
      <c r="AB68" s="86"/>
      <c r="AC68" s="90"/>
      <c r="AD68" s="86"/>
      <c r="AE68" s="86"/>
      <c r="AF68" s="86"/>
      <c r="AG68" s="86"/>
      <c r="AH68" s="160" t="s">
        <v>6960</v>
      </c>
      <c r="AI68" s="153"/>
      <c r="AJ68" s="153"/>
      <c r="AK68" s="86"/>
      <c r="AL68" s="86"/>
      <c r="AM68" s="153" t="s">
        <v>7015</v>
      </c>
      <c r="AN68" s="153" t="s">
        <v>7099</v>
      </c>
      <c r="AO68" s="165">
        <v>44190</v>
      </c>
      <c r="AP68" s="153" t="s">
        <v>7100</v>
      </c>
      <c r="AQ68" s="153" t="s">
        <v>7101</v>
      </c>
      <c r="AR68" s="166">
        <v>100</v>
      </c>
      <c r="AS68" s="88" t="s">
        <v>5719</v>
      </c>
      <c r="AT68" s="92">
        <f t="shared" si="45"/>
        <v>0</v>
      </c>
      <c r="AU68" s="93">
        <v>0</v>
      </c>
      <c r="AV68" s="93">
        <v>0</v>
      </c>
      <c r="AW68" s="166">
        <v>200</v>
      </c>
      <c r="AX68" s="93">
        <v>0</v>
      </c>
      <c r="AY68" s="177"/>
      <c r="AZ68" s="177">
        <v>0</v>
      </c>
      <c r="BA68" s="178"/>
      <c r="BB68" s="105"/>
      <c r="BC68" s="105"/>
      <c r="BD68" s="93"/>
      <c r="BE68" s="93">
        <v>0</v>
      </c>
      <c r="BF68" s="91">
        <v>0</v>
      </c>
      <c r="BG68" s="94"/>
      <c r="BH68" s="95"/>
      <c r="BI68" s="93" t="str">
        <f t="shared" si="46"/>
        <v>Đặng Nam Hưng</v>
      </c>
      <c r="BJ68" s="105">
        <f t="shared" si="47"/>
        <v>0</v>
      </c>
      <c r="BK68" s="88" t="str">
        <f t="shared" si="48"/>
        <v>8120548843</v>
      </c>
      <c r="BL68" s="86">
        <f t="shared" si="49"/>
        <v>0</v>
      </c>
      <c r="BM68" s="105">
        <f t="shared" si="50"/>
        <v>0</v>
      </c>
      <c r="BN68" s="86">
        <f t="shared" si="51"/>
        <v>0</v>
      </c>
      <c r="BO68" s="86">
        <f t="shared" si="52"/>
        <v>0</v>
      </c>
      <c r="BP68" s="86">
        <f t="shared" si="27"/>
        <v>0</v>
      </c>
      <c r="BQ68" s="160" t="s">
        <v>6960</v>
      </c>
      <c r="BR68" s="86" t="s">
        <v>5720</v>
      </c>
      <c r="BS68" s="88" t="s">
        <v>5721</v>
      </c>
      <c r="BT68" s="86" t="s">
        <v>5722</v>
      </c>
      <c r="BU68" s="86"/>
      <c r="BV68" s="86" t="str">
        <f t="shared" si="28"/>
        <v>CT 523768</v>
      </c>
      <c r="BW68" s="105" t="str">
        <f t="shared" si="29"/>
        <v/>
      </c>
      <c r="BX68" s="86" t="str">
        <f t="shared" si="40"/>
        <v>31</v>
      </c>
      <c r="BY68" s="86" t="str">
        <f t="shared" si="41"/>
        <v>48</v>
      </c>
      <c r="BZ68" s="91">
        <f t="shared" si="42"/>
        <v>100</v>
      </c>
      <c r="CA68" s="91">
        <v>0</v>
      </c>
      <c r="CB68" s="96" t="s">
        <v>5719</v>
      </c>
      <c r="CC68" s="91">
        <f t="shared" si="30"/>
        <v>200</v>
      </c>
      <c r="CD68" s="91">
        <f t="shared" si="31"/>
        <v>0</v>
      </c>
      <c r="CE68" s="93">
        <f t="shared" si="43"/>
        <v>0</v>
      </c>
      <c r="CF68" s="93">
        <f t="shared" si="44"/>
        <v>0</v>
      </c>
      <c r="CG68" s="105"/>
      <c r="CH68" s="105"/>
      <c r="CI68" s="86"/>
      <c r="CJ68" s="188"/>
      <c r="CK68" s="181">
        <f t="shared" si="34"/>
        <v>100</v>
      </c>
      <c r="CL68" s="181">
        <f t="shared" si="35"/>
        <v>200</v>
      </c>
      <c r="CM68" s="86" t="s">
        <v>5723</v>
      </c>
      <c r="CN68" s="182" t="s">
        <v>7854</v>
      </c>
      <c r="CO68" s="183" t="s">
        <v>7855</v>
      </c>
      <c r="CP68" s="86" t="s">
        <v>5724</v>
      </c>
      <c r="CQ68" s="153" t="s">
        <v>7924</v>
      </c>
      <c r="CR68" s="187">
        <f t="shared" si="36"/>
        <v>7970000</v>
      </c>
      <c r="CS68" s="188">
        <v>1</v>
      </c>
      <c r="CT68" s="188">
        <f t="shared" si="53"/>
        <v>7970000</v>
      </c>
      <c r="CU68" s="93"/>
      <c r="CV68" s="94">
        <f t="shared" si="37"/>
        <v>100</v>
      </c>
      <c r="CW68" s="93">
        <f t="shared" si="38"/>
        <v>0</v>
      </c>
      <c r="CX68" s="86">
        <f t="shared" si="39"/>
        <v>0</v>
      </c>
      <c r="CY68" s="93">
        <f t="shared" si="54"/>
        <v>239100</v>
      </c>
      <c r="CZ68" s="93">
        <v>0</v>
      </c>
      <c r="DA68" s="93">
        <v>0</v>
      </c>
      <c r="DB68" s="93">
        <f t="shared" si="55"/>
        <v>0</v>
      </c>
      <c r="DC68" s="93">
        <v>0</v>
      </c>
      <c r="DD68" s="91">
        <v>0</v>
      </c>
      <c r="DE68" s="93">
        <f t="shared" si="56"/>
        <v>0</v>
      </c>
      <c r="DF68" s="93">
        <f t="shared" si="57"/>
        <v>0</v>
      </c>
      <c r="DG68" s="93"/>
      <c r="DH68" s="93">
        <v>0</v>
      </c>
      <c r="DI68" s="93">
        <v>0</v>
      </c>
      <c r="DJ68" s="86">
        <f t="shared" si="58"/>
        <v>0</v>
      </c>
      <c r="DK68" s="91">
        <v>0</v>
      </c>
      <c r="DL68" s="93"/>
      <c r="DM68" s="93">
        <v>0</v>
      </c>
      <c r="DN68" s="93">
        <f t="shared" si="59"/>
        <v>7970000</v>
      </c>
      <c r="DO68" s="93">
        <f t="shared" si="60"/>
        <v>0</v>
      </c>
      <c r="DP68" s="92">
        <f t="shared" si="61"/>
        <v>239100</v>
      </c>
      <c r="DQ68" s="97" t="str">
        <f t="shared" si="62"/>
        <v>8120548843</v>
      </c>
      <c r="DR68" s="98">
        <f t="shared" si="63"/>
        <v>0</v>
      </c>
      <c r="DS68" s="93" t="str">
        <f t="shared" si="64"/>
        <v>OK</v>
      </c>
      <c r="DT68" s="93"/>
      <c r="DU68" s="78" t="str">
        <f t="shared" si="65"/>
        <v>5010700215011501100001VT100001</v>
      </c>
      <c r="DV68" s="78">
        <f>INDEX('08_DMGiaDat'!$L:$L,MATCH(DU68,'08_DMGiaDat'!$R:$R,0))</f>
        <v>7970000</v>
      </c>
      <c r="DW68" s="78" t="str">
        <f t="shared" si="66"/>
        <v>501070021501100100000001</v>
      </c>
      <c r="DX68" s="78" t="str">
        <f>IFERROR(VLOOKUP(DW68,'08_DMGiaDat'!C18:C19,2,FALSE),"N")</f>
        <v>N</v>
      </c>
      <c r="DY68" s="78" t="str">
        <f t="shared" si="67"/>
        <v>5010700215011001VT100001</v>
      </c>
      <c r="DZ68" s="78" t="str">
        <f>IFERROR(VLOOKUP(DY68,'08_DMGiaDat'!C18:C19,2,FALSE),"N")</f>
        <v>N</v>
      </c>
      <c r="EA68" s="78" t="str">
        <f t="shared" si="68"/>
        <v>501070021501100100000001</v>
      </c>
      <c r="EB68" s="78" t="str">
        <f>IFERROR(VLOOKUP(EA68,'08_DMGiaDat'!C18:C19,2,FALSE),"N")</f>
        <v>N</v>
      </c>
      <c r="EC68" s="92">
        <f>IF(DV68&lt;&gt;"N",DV68,IF(DX68&lt;&gt;"N",DX68,IF(DZ68&lt;&gt;"N",DZ68*VLOOKUP(LEFT(CB68,3),'03_DMMucDich'!C2:C6,5,FALSE),IF(EB68&lt;&gt;"N",EB68*VLOOKUP(LEFT(CB68,3),'03_DMMucDich'!C2:C6,5,FALSE),"N/A"))))</f>
        <v>7970000</v>
      </c>
    </row>
    <row r="69" spans="1:133" s="34" customFormat="1" ht="16" x14ac:dyDescent="0.2">
      <c r="A69" s="85">
        <v>55</v>
      </c>
      <c r="B69" s="86"/>
      <c r="C69" s="87"/>
      <c r="D69" s="141" t="s">
        <v>5773</v>
      </c>
      <c r="E69" s="86"/>
      <c r="F69" s="88"/>
      <c r="G69" s="88" t="s">
        <v>5718</v>
      </c>
      <c r="H69" s="151">
        <v>2022</v>
      </c>
      <c r="I69" s="86"/>
      <c r="J69" s="86"/>
      <c r="K69" s="145" t="s">
        <v>6387</v>
      </c>
      <c r="L69" s="105"/>
      <c r="M69" s="86"/>
      <c r="N69" s="105"/>
      <c r="O69" s="105"/>
      <c r="P69" s="86"/>
      <c r="Q69" s="86"/>
      <c r="R69" s="153" t="str">
        <f t="shared" si="25"/>
        <v>Tổ 64</v>
      </c>
      <c r="S69" s="86"/>
      <c r="T69" s="86"/>
      <c r="U69" s="86"/>
      <c r="V69" s="86" t="str">
        <f t="shared" si="26"/>
        <v xml:space="preserve">, </v>
      </c>
      <c r="W69" s="86"/>
      <c r="X69" s="86"/>
      <c r="Y69" s="86"/>
      <c r="Z69" s="88"/>
      <c r="AA69" s="105"/>
      <c r="AB69" s="86"/>
      <c r="AC69" s="90"/>
      <c r="AD69" s="86"/>
      <c r="AE69" s="86"/>
      <c r="AF69" s="86"/>
      <c r="AG69" s="86"/>
      <c r="AH69" s="160" t="s">
        <v>6961</v>
      </c>
      <c r="AI69" s="153"/>
      <c r="AJ69" s="153"/>
      <c r="AK69" s="86"/>
      <c r="AL69" s="86"/>
      <c r="AM69" s="153" t="s">
        <v>7015</v>
      </c>
      <c r="AN69" s="153" t="s">
        <v>7102</v>
      </c>
      <c r="AO69" s="165">
        <v>43224</v>
      </c>
      <c r="AP69" s="153" t="s">
        <v>1623</v>
      </c>
      <c r="AQ69" s="153" t="s">
        <v>5698</v>
      </c>
      <c r="AR69" s="166">
        <v>107.5</v>
      </c>
      <c r="AS69" s="88" t="s">
        <v>5719</v>
      </c>
      <c r="AT69" s="92">
        <f t="shared" si="45"/>
        <v>0</v>
      </c>
      <c r="AU69" s="93">
        <v>0</v>
      </c>
      <c r="AV69" s="93">
        <v>0</v>
      </c>
      <c r="AW69" s="166">
        <v>200</v>
      </c>
      <c r="AX69" s="93">
        <v>0</v>
      </c>
      <c r="AY69" s="177"/>
      <c r="AZ69" s="177">
        <v>0</v>
      </c>
      <c r="BA69" s="178"/>
      <c r="BB69" s="105"/>
      <c r="BC69" s="105"/>
      <c r="BD69" s="93"/>
      <c r="BE69" s="93">
        <v>0</v>
      </c>
      <c r="BF69" s="91">
        <v>0</v>
      </c>
      <c r="BG69" s="94"/>
      <c r="BH69" s="95"/>
      <c r="BI69" s="93" t="str">
        <f t="shared" si="46"/>
        <v>Nguyễn Đình Phúc</v>
      </c>
      <c r="BJ69" s="105">
        <f t="shared" si="47"/>
        <v>0</v>
      </c>
      <c r="BK69" s="88" t="str">
        <f t="shared" si="48"/>
        <v>4000448046</v>
      </c>
      <c r="BL69" s="86">
        <f t="shared" si="49"/>
        <v>0</v>
      </c>
      <c r="BM69" s="105">
        <f t="shared" si="50"/>
        <v>0</v>
      </c>
      <c r="BN69" s="86">
        <f t="shared" si="51"/>
        <v>0</v>
      </c>
      <c r="BO69" s="86">
        <f t="shared" si="52"/>
        <v>0</v>
      </c>
      <c r="BP69" s="86">
        <f t="shared" si="27"/>
        <v>0</v>
      </c>
      <c r="BQ69" s="160" t="s">
        <v>6961</v>
      </c>
      <c r="BR69" s="86" t="s">
        <v>5720</v>
      </c>
      <c r="BS69" s="88" t="s">
        <v>5721</v>
      </c>
      <c r="BT69" s="86" t="s">
        <v>5722</v>
      </c>
      <c r="BU69" s="86"/>
      <c r="BV69" s="86" t="str">
        <f t="shared" si="28"/>
        <v>CM 680846</v>
      </c>
      <c r="BW69" s="105" t="str">
        <f t="shared" si="29"/>
        <v/>
      </c>
      <c r="BX69" s="86" t="str">
        <f t="shared" si="40"/>
        <v>138</v>
      </c>
      <c r="BY69" s="86" t="str">
        <f t="shared" si="41"/>
        <v>24</v>
      </c>
      <c r="BZ69" s="91">
        <f t="shared" si="42"/>
        <v>107.5</v>
      </c>
      <c r="CA69" s="91">
        <v>0</v>
      </c>
      <c r="CB69" s="96" t="s">
        <v>5719</v>
      </c>
      <c r="CC69" s="91">
        <f t="shared" si="30"/>
        <v>200</v>
      </c>
      <c r="CD69" s="91">
        <f t="shared" si="31"/>
        <v>0</v>
      </c>
      <c r="CE69" s="93">
        <f t="shared" si="43"/>
        <v>0</v>
      </c>
      <c r="CF69" s="93">
        <f t="shared" si="44"/>
        <v>0</v>
      </c>
      <c r="CG69" s="105"/>
      <c r="CH69" s="105"/>
      <c r="CI69" s="86"/>
      <c r="CJ69" s="188"/>
      <c r="CK69" s="181">
        <f t="shared" si="34"/>
        <v>107.5</v>
      </c>
      <c r="CL69" s="181">
        <f t="shared" si="35"/>
        <v>200</v>
      </c>
      <c r="CM69" s="86" t="s">
        <v>5723</v>
      </c>
      <c r="CN69" s="182" t="s">
        <v>7854</v>
      </c>
      <c r="CO69" s="183" t="s">
        <v>7856</v>
      </c>
      <c r="CP69" s="86" t="s">
        <v>5724</v>
      </c>
      <c r="CQ69" s="153" t="s">
        <v>7924</v>
      </c>
      <c r="CR69" s="187">
        <f t="shared" si="36"/>
        <v>9190000</v>
      </c>
      <c r="CS69" s="188">
        <v>1</v>
      </c>
      <c r="CT69" s="188">
        <f t="shared" si="53"/>
        <v>9190000</v>
      </c>
      <c r="CU69" s="93"/>
      <c r="CV69" s="94">
        <f t="shared" si="37"/>
        <v>107.5</v>
      </c>
      <c r="CW69" s="93">
        <f t="shared" si="38"/>
        <v>0</v>
      </c>
      <c r="CX69" s="86">
        <f t="shared" si="39"/>
        <v>0</v>
      </c>
      <c r="CY69" s="93">
        <f t="shared" si="54"/>
        <v>296377.5</v>
      </c>
      <c r="CZ69" s="93">
        <v>0</v>
      </c>
      <c r="DA69" s="93">
        <v>0</v>
      </c>
      <c r="DB69" s="93">
        <f t="shared" si="55"/>
        <v>0</v>
      </c>
      <c r="DC69" s="93">
        <v>0</v>
      </c>
      <c r="DD69" s="91">
        <v>0</v>
      </c>
      <c r="DE69" s="93">
        <f t="shared" si="56"/>
        <v>0</v>
      </c>
      <c r="DF69" s="93">
        <f t="shared" si="57"/>
        <v>0</v>
      </c>
      <c r="DG69" s="93"/>
      <c r="DH69" s="93">
        <v>0</v>
      </c>
      <c r="DI69" s="93">
        <v>0</v>
      </c>
      <c r="DJ69" s="86">
        <f t="shared" si="58"/>
        <v>0</v>
      </c>
      <c r="DK69" s="91">
        <v>0</v>
      </c>
      <c r="DL69" s="93"/>
      <c r="DM69" s="93">
        <v>0</v>
      </c>
      <c r="DN69" s="93">
        <f t="shared" si="59"/>
        <v>9190000</v>
      </c>
      <c r="DO69" s="93">
        <f t="shared" si="60"/>
        <v>0</v>
      </c>
      <c r="DP69" s="92">
        <f t="shared" si="61"/>
        <v>296377.5</v>
      </c>
      <c r="DQ69" s="97" t="str">
        <f t="shared" si="62"/>
        <v>4000448046</v>
      </c>
      <c r="DR69" s="98">
        <f t="shared" si="63"/>
        <v>0</v>
      </c>
      <c r="DS69" s="93" t="str">
        <f t="shared" si="64"/>
        <v>OK</v>
      </c>
      <c r="DT69" s="93"/>
      <c r="DU69" s="78" t="str">
        <f t="shared" si="65"/>
        <v>5010700215011501101001VT100001</v>
      </c>
      <c r="DV69" s="78">
        <f>INDEX('08_DMGiaDat'!$L:$L,MATCH(DU69,'08_DMGiaDat'!$R:$R,0))</f>
        <v>9190000</v>
      </c>
      <c r="DW69" s="78" t="str">
        <f t="shared" si="66"/>
        <v>501070021501100100000001</v>
      </c>
      <c r="DX69" s="78" t="str">
        <f>IFERROR(VLOOKUP(DW69,'08_DMGiaDat'!C18:C19,2,FALSE),"N")</f>
        <v>N</v>
      </c>
      <c r="DY69" s="78" t="str">
        <f t="shared" si="67"/>
        <v>5010700215011001VT100001</v>
      </c>
      <c r="DZ69" s="78" t="str">
        <f>IFERROR(VLOOKUP(DY69,'08_DMGiaDat'!C18:C19,2,FALSE),"N")</f>
        <v>N</v>
      </c>
      <c r="EA69" s="78" t="str">
        <f t="shared" si="68"/>
        <v>501070021501100100000001</v>
      </c>
      <c r="EB69" s="78" t="str">
        <f>IFERROR(VLOOKUP(EA69,'08_DMGiaDat'!C18:C19,2,FALSE),"N")</f>
        <v>N</v>
      </c>
      <c r="EC69" s="92">
        <f>IF(DV69&lt;&gt;"N",DV69,IF(DX69&lt;&gt;"N",DX69,IF(DZ69&lt;&gt;"N",DZ69*VLOOKUP(LEFT(CB69,3),'03_DMMucDich'!C2:C6,5,FALSE),IF(EB69&lt;&gt;"N",EB69*VLOOKUP(LEFT(CB69,3),'03_DMMucDich'!C2:C6,5,FALSE),"N/A"))))</f>
        <v>9190000</v>
      </c>
    </row>
    <row r="70" spans="1:133" s="34" customFormat="1" ht="16" x14ac:dyDescent="0.2">
      <c r="A70" s="85">
        <v>56</v>
      </c>
      <c r="B70" s="86"/>
      <c r="C70" s="87"/>
      <c r="D70" s="141" t="s">
        <v>5773</v>
      </c>
      <c r="E70" s="86"/>
      <c r="F70" s="88"/>
      <c r="G70" s="88" t="s">
        <v>5718</v>
      </c>
      <c r="H70" s="151">
        <v>2022</v>
      </c>
      <c r="I70" s="86"/>
      <c r="J70" s="86"/>
      <c r="K70" s="145" t="s">
        <v>6387</v>
      </c>
      <c r="L70" s="105"/>
      <c r="M70" s="86"/>
      <c r="N70" s="105"/>
      <c r="O70" s="105"/>
      <c r="P70" s="86"/>
      <c r="Q70" s="86"/>
      <c r="R70" s="153" t="str">
        <f t="shared" si="25"/>
        <v>Tổ 64</v>
      </c>
      <c r="S70" s="86"/>
      <c r="T70" s="86"/>
      <c r="U70" s="86"/>
      <c r="V70" s="86" t="str">
        <f t="shared" si="26"/>
        <v xml:space="preserve">, </v>
      </c>
      <c r="W70" s="86"/>
      <c r="X70" s="86"/>
      <c r="Y70" s="86"/>
      <c r="Z70" s="88"/>
      <c r="AA70" s="105"/>
      <c r="AB70" s="86"/>
      <c r="AC70" s="90"/>
      <c r="AD70" s="86"/>
      <c r="AE70" s="86"/>
      <c r="AF70" s="86"/>
      <c r="AG70" s="86"/>
      <c r="AH70" s="160" t="s">
        <v>6961</v>
      </c>
      <c r="AI70" s="153"/>
      <c r="AJ70" s="153"/>
      <c r="AK70" s="86"/>
      <c r="AL70" s="86"/>
      <c r="AM70" s="153" t="s">
        <v>7015</v>
      </c>
      <c r="AN70" s="153" t="s">
        <v>7103</v>
      </c>
      <c r="AO70" s="165">
        <v>43224</v>
      </c>
      <c r="AP70" s="153" t="s">
        <v>1747</v>
      </c>
      <c r="AQ70" s="153" t="s">
        <v>5698</v>
      </c>
      <c r="AR70" s="166">
        <v>107.5</v>
      </c>
      <c r="AS70" s="88" t="s">
        <v>5719</v>
      </c>
      <c r="AT70" s="92">
        <f t="shared" si="45"/>
        <v>0</v>
      </c>
      <c r="AU70" s="93">
        <v>0</v>
      </c>
      <c r="AV70" s="93">
        <v>0</v>
      </c>
      <c r="AW70" s="166">
        <v>200</v>
      </c>
      <c r="AX70" s="93">
        <v>0</v>
      </c>
      <c r="AY70" s="177"/>
      <c r="AZ70" s="177">
        <v>0</v>
      </c>
      <c r="BA70" s="178"/>
      <c r="BB70" s="105"/>
      <c r="BC70" s="105"/>
      <c r="BD70" s="93"/>
      <c r="BE70" s="93">
        <v>0</v>
      </c>
      <c r="BF70" s="91">
        <v>0</v>
      </c>
      <c r="BG70" s="94"/>
      <c r="BH70" s="95"/>
      <c r="BI70" s="93" t="str">
        <f t="shared" si="46"/>
        <v>Nguyễn Đình Phúc</v>
      </c>
      <c r="BJ70" s="105">
        <f t="shared" si="47"/>
        <v>0</v>
      </c>
      <c r="BK70" s="88" t="str">
        <f t="shared" si="48"/>
        <v>4000448046</v>
      </c>
      <c r="BL70" s="86">
        <f t="shared" si="49"/>
        <v>0</v>
      </c>
      <c r="BM70" s="105">
        <f t="shared" si="50"/>
        <v>0</v>
      </c>
      <c r="BN70" s="86">
        <f t="shared" si="51"/>
        <v>0</v>
      </c>
      <c r="BO70" s="86">
        <f t="shared" si="52"/>
        <v>0</v>
      </c>
      <c r="BP70" s="86">
        <f t="shared" si="27"/>
        <v>0</v>
      </c>
      <c r="BQ70" s="160" t="s">
        <v>6961</v>
      </c>
      <c r="BR70" s="86" t="s">
        <v>5720</v>
      </c>
      <c r="BS70" s="88" t="s">
        <v>5721</v>
      </c>
      <c r="BT70" s="86" t="s">
        <v>5722</v>
      </c>
      <c r="BU70" s="86"/>
      <c r="BV70" s="86" t="str">
        <f t="shared" si="28"/>
        <v>CM 680847</v>
      </c>
      <c r="BW70" s="105" t="str">
        <f t="shared" si="29"/>
        <v/>
      </c>
      <c r="BX70" s="86" t="str">
        <f t="shared" si="40"/>
        <v>144</v>
      </c>
      <c r="BY70" s="86" t="str">
        <f t="shared" si="41"/>
        <v>24</v>
      </c>
      <c r="BZ70" s="91">
        <f t="shared" si="42"/>
        <v>107.5</v>
      </c>
      <c r="CA70" s="91">
        <v>0</v>
      </c>
      <c r="CB70" s="96" t="s">
        <v>5719</v>
      </c>
      <c r="CC70" s="91">
        <f t="shared" si="30"/>
        <v>200</v>
      </c>
      <c r="CD70" s="91">
        <f t="shared" si="31"/>
        <v>0</v>
      </c>
      <c r="CE70" s="93">
        <f t="shared" si="43"/>
        <v>0</v>
      </c>
      <c r="CF70" s="93">
        <f t="shared" si="44"/>
        <v>0</v>
      </c>
      <c r="CG70" s="105"/>
      <c r="CH70" s="105"/>
      <c r="CI70" s="86"/>
      <c r="CJ70" s="188"/>
      <c r="CK70" s="181">
        <f t="shared" si="34"/>
        <v>107.5</v>
      </c>
      <c r="CL70" s="181">
        <f t="shared" si="35"/>
        <v>200</v>
      </c>
      <c r="CM70" s="86" t="s">
        <v>5723</v>
      </c>
      <c r="CN70" s="182" t="s">
        <v>7854</v>
      </c>
      <c r="CO70" s="183" t="s">
        <v>7856</v>
      </c>
      <c r="CP70" s="86" t="s">
        <v>5724</v>
      </c>
      <c r="CQ70" s="153" t="s">
        <v>7924</v>
      </c>
      <c r="CR70" s="187">
        <f t="shared" si="36"/>
        <v>9190000</v>
      </c>
      <c r="CS70" s="188">
        <v>1</v>
      </c>
      <c r="CT70" s="188">
        <f t="shared" si="53"/>
        <v>9190000</v>
      </c>
      <c r="CU70" s="93"/>
      <c r="CV70" s="94">
        <f t="shared" si="37"/>
        <v>107.5</v>
      </c>
      <c r="CW70" s="93">
        <f t="shared" si="38"/>
        <v>0</v>
      </c>
      <c r="CX70" s="86">
        <f t="shared" si="39"/>
        <v>0</v>
      </c>
      <c r="CY70" s="93">
        <f t="shared" si="54"/>
        <v>296377.5</v>
      </c>
      <c r="CZ70" s="93">
        <v>0</v>
      </c>
      <c r="DA70" s="93">
        <v>0</v>
      </c>
      <c r="DB70" s="93">
        <f t="shared" si="55"/>
        <v>0</v>
      </c>
      <c r="DC70" s="93">
        <v>0</v>
      </c>
      <c r="DD70" s="91">
        <v>0</v>
      </c>
      <c r="DE70" s="93">
        <f t="shared" si="56"/>
        <v>0</v>
      </c>
      <c r="DF70" s="93">
        <f t="shared" si="57"/>
        <v>0</v>
      </c>
      <c r="DG70" s="93"/>
      <c r="DH70" s="93">
        <v>0</v>
      </c>
      <c r="DI70" s="93">
        <v>0</v>
      </c>
      <c r="DJ70" s="86">
        <f t="shared" si="58"/>
        <v>0</v>
      </c>
      <c r="DK70" s="91">
        <v>0</v>
      </c>
      <c r="DL70" s="93"/>
      <c r="DM70" s="93">
        <v>0</v>
      </c>
      <c r="DN70" s="93">
        <f t="shared" si="59"/>
        <v>9190000</v>
      </c>
      <c r="DO70" s="93">
        <f t="shared" si="60"/>
        <v>0</v>
      </c>
      <c r="DP70" s="92">
        <f t="shared" si="61"/>
        <v>296377.5</v>
      </c>
      <c r="DQ70" s="97" t="str">
        <f t="shared" si="62"/>
        <v>4000448046</v>
      </c>
      <c r="DR70" s="98">
        <f t="shared" si="63"/>
        <v>0</v>
      </c>
      <c r="DS70" s="93" t="str">
        <f t="shared" si="64"/>
        <v>OK</v>
      </c>
      <c r="DT70" s="93"/>
      <c r="DU70" s="78" t="str">
        <f t="shared" si="65"/>
        <v>5010700215011501101001VT100001</v>
      </c>
      <c r="DV70" s="78">
        <f>INDEX('08_DMGiaDat'!$L:$L,MATCH(DU70,'08_DMGiaDat'!$R:$R,0))</f>
        <v>9190000</v>
      </c>
      <c r="DW70" s="78" t="str">
        <f t="shared" si="66"/>
        <v>501070021501100100000001</v>
      </c>
      <c r="DX70" s="78" t="str">
        <f>IFERROR(VLOOKUP(DW70,'08_DMGiaDat'!C18:C19,2,FALSE),"N")</f>
        <v>N</v>
      </c>
      <c r="DY70" s="78" t="str">
        <f t="shared" si="67"/>
        <v>5010700215011001VT100001</v>
      </c>
      <c r="DZ70" s="78" t="str">
        <f>IFERROR(VLOOKUP(DY70,'08_DMGiaDat'!C18:C19,2,FALSE),"N")</f>
        <v>N</v>
      </c>
      <c r="EA70" s="78" t="str">
        <f t="shared" si="68"/>
        <v>501070021501100100000001</v>
      </c>
      <c r="EB70" s="78" t="str">
        <f>IFERROR(VLOOKUP(EA70,'08_DMGiaDat'!C18:C19,2,FALSE),"N")</f>
        <v>N</v>
      </c>
      <c r="EC70" s="92">
        <f>IF(DV70&lt;&gt;"N",DV70,IF(DX70&lt;&gt;"N",DX70,IF(DZ70&lt;&gt;"N",DZ70*VLOOKUP(LEFT(CB70,3),'03_DMMucDich'!C2:C6,5,FALSE),IF(EB70&lt;&gt;"N",EB70*VLOOKUP(LEFT(CB70,3),'03_DMMucDich'!C2:C6,5,FALSE),"N/A"))))</f>
        <v>9190000</v>
      </c>
    </row>
    <row r="71" spans="1:133" s="34" customFormat="1" ht="16" x14ac:dyDescent="0.2">
      <c r="A71" s="85">
        <v>57</v>
      </c>
      <c r="B71" s="86"/>
      <c r="C71" s="87"/>
      <c r="D71" s="141" t="s">
        <v>5773</v>
      </c>
      <c r="E71" s="86"/>
      <c r="F71" s="88"/>
      <c r="G71" s="88" t="s">
        <v>5718</v>
      </c>
      <c r="H71" s="151">
        <v>2022</v>
      </c>
      <c r="I71" s="86"/>
      <c r="J71" s="86"/>
      <c r="K71" s="145" t="s">
        <v>6387</v>
      </c>
      <c r="L71" s="105"/>
      <c r="M71" s="86"/>
      <c r="N71" s="105"/>
      <c r="O71" s="105"/>
      <c r="P71" s="86"/>
      <c r="Q71" s="86"/>
      <c r="R71" s="153" t="str">
        <f t="shared" si="25"/>
        <v>Tổ 65</v>
      </c>
      <c r="S71" s="86"/>
      <c r="T71" s="86"/>
      <c r="U71" s="86"/>
      <c r="V71" s="86" t="str">
        <f t="shared" si="26"/>
        <v xml:space="preserve">, </v>
      </c>
      <c r="W71" s="86"/>
      <c r="X71" s="86"/>
      <c r="Y71" s="86"/>
      <c r="Z71" s="88"/>
      <c r="AA71" s="105"/>
      <c r="AB71" s="86"/>
      <c r="AC71" s="90"/>
      <c r="AD71" s="86"/>
      <c r="AE71" s="86"/>
      <c r="AF71" s="86"/>
      <c r="AG71" s="86"/>
      <c r="AH71" s="160" t="s">
        <v>6964</v>
      </c>
      <c r="AI71" s="153"/>
      <c r="AJ71" s="153"/>
      <c r="AK71" s="86"/>
      <c r="AL71" s="86"/>
      <c r="AM71" s="153" t="s">
        <v>7015</v>
      </c>
      <c r="AN71" s="153" t="s">
        <v>7104</v>
      </c>
      <c r="AO71" s="165">
        <v>42926</v>
      </c>
      <c r="AP71" s="153" t="s">
        <v>1133</v>
      </c>
      <c r="AQ71" s="153" t="s">
        <v>7098</v>
      </c>
      <c r="AR71" s="166">
        <v>122.5</v>
      </c>
      <c r="AS71" s="88" t="s">
        <v>5719</v>
      </c>
      <c r="AT71" s="92">
        <f t="shared" si="45"/>
        <v>0</v>
      </c>
      <c r="AU71" s="93">
        <v>0</v>
      </c>
      <c r="AV71" s="93">
        <v>0</v>
      </c>
      <c r="AW71" s="166">
        <v>200</v>
      </c>
      <c r="AX71" s="93">
        <v>0</v>
      </c>
      <c r="AY71" s="177"/>
      <c r="AZ71" s="177">
        <v>0</v>
      </c>
      <c r="BA71" s="178"/>
      <c r="BB71" s="105"/>
      <c r="BC71" s="105"/>
      <c r="BD71" s="93"/>
      <c r="BE71" s="93">
        <v>0</v>
      </c>
      <c r="BF71" s="91">
        <v>0</v>
      </c>
      <c r="BG71" s="94"/>
      <c r="BH71" s="95"/>
      <c r="BI71" s="93" t="str">
        <f t="shared" si="46"/>
        <v>Nguyễn Đình Phúc</v>
      </c>
      <c r="BJ71" s="105">
        <f t="shared" si="47"/>
        <v>0</v>
      </c>
      <c r="BK71" s="88" t="str">
        <f t="shared" si="48"/>
        <v>4000448046</v>
      </c>
      <c r="BL71" s="86">
        <f t="shared" si="49"/>
        <v>0</v>
      </c>
      <c r="BM71" s="105">
        <f t="shared" si="50"/>
        <v>0</v>
      </c>
      <c r="BN71" s="86">
        <f t="shared" si="51"/>
        <v>0</v>
      </c>
      <c r="BO71" s="86">
        <f t="shared" si="52"/>
        <v>0</v>
      </c>
      <c r="BP71" s="86">
        <f t="shared" si="27"/>
        <v>0</v>
      </c>
      <c r="BQ71" s="160" t="s">
        <v>6964</v>
      </c>
      <c r="BR71" s="86" t="s">
        <v>5720</v>
      </c>
      <c r="BS71" s="88" t="s">
        <v>5721</v>
      </c>
      <c r="BT71" s="86" t="s">
        <v>5722</v>
      </c>
      <c r="BU71" s="86"/>
      <c r="BV71" s="86" t="str">
        <f t="shared" si="28"/>
        <v>CH 692934</v>
      </c>
      <c r="BW71" s="105" t="str">
        <f t="shared" si="29"/>
        <v/>
      </c>
      <c r="BX71" s="86" t="str">
        <f t="shared" si="40"/>
        <v>112</v>
      </c>
      <c r="BY71" s="86" t="str">
        <f t="shared" si="41"/>
        <v>9</v>
      </c>
      <c r="BZ71" s="91">
        <f t="shared" si="42"/>
        <v>122.5</v>
      </c>
      <c r="CA71" s="91">
        <v>0</v>
      </c>
      <c r="CB71" s="96" t="s">
        <v>5719</v>
      </c>
      <c r="CC71" s="91">
        <f t="shared" si="30"/>
        <v>200</v>
      </c>
      <c r="CD71" s="91">
        <f t="shared" si="31"/>
        <v>0</v>
      </c>
      <c r="CE71" s="93">
        <f t="shared" si="43"/>
        <v>0</v>
      </c>
      <c r="CF71" s="93">
        <f t="shared" si="44"/>
        <v>0</v>
      </c>
      <c r="CG71" s="105"/>
      <c r="CH71" s="105"/>
      <c r="CI71" s="86"/>
      <c r="CJ71" s="188"/>
      <c r="CK71" s="181">
        <f t="shared" si="34"/>
        <v>122.5</v>
      </c>
      <c r="CL71" s="181">
        <f t="shared" si="35"/>
        <v>200</v>
      </c>
      <c r="CM71" s="86" t="s">
        <v>5723</v>
      </c>
      <c r="CN71" s="182" t="s">
        <v>7854</v>
      </c>
      <c r="CO71" s="183" t="s">
        <v>7855</v>
      </c>
      <c r="CP71" s="86" t="s">
        <v>5724</v>
      </c>
      <c r="CQ71" s="153" t="s">
        <v>7924</v>
      </c>
      <c r="CR71" s="187">
        <f t="shared" si="36"/>
        <v>7970000</v>
      </c>
      <c r="CS71" s="188">
        <v>1</v>
      </c>
      <c r="CT71" s="188">
        <f t="shared" si="53"/>
        <v>7970000</v>
      </c>
      <c r="CU71" s="93"/>
      <c r="CV71" s="94">
        <f t="shared" si="37"/>
        <v>122.5</v>
      </c>
      <c r="CW71" s="93">
        <f t="shared" si="38"/>
        <v>0</v>
      </c>
      <c r="CX71" s="86">
        <f t="shared" si="39"/>
        <v>0</v>
      </c>
      <c r="CY71" s="93">
        <f t="shared" si="54"/>
        <v>292897.5</v>
      </c>
      <c r="CZ71" s="93">
        <v>0</v>
      </c>
      <c r="DA71" s="93">
        <v>0</v>
      </c>
      <c r="DB71" s="93">
        <f t="shared" si="55"/>
        <v>0</v>
      </c>
      <c r="DC71" s="93">
        <v>0</v>
      </c>
      <c r="DD71" s="91">
        <v>0</v>
      </c>
      <c r="DE71" s="93">
        <f t="shared" si="56"/>
        <v>0</v>
      </c>
      <c r="DF71" s="93">
        <f t="shared" si="57"/>
        <v>0</v>
      </c>
      <c r="DG71" s="93"/>
      <c r="DH71" s="93">
        <v>0</v>
      </c>
      <c r="DI71" s="93">
        <v>0</v>
      </c>
      <c r="DJ71" s="86">
        <f t="shared" si="58"/>
        <v>0</v>
      </c>
      <c r="DK71" s="91">
        <v>0</v>
      </c>
      <c r="DL71" s="93"/>
      <c r="DM71" s="93">
        <v>0</v>
      </c>
      <c r="DN71" s="93">
        <f t="shared" si="59"/>
        <v>7970000</v>
      </c>
      <c r="DO71" s="93">
        <f t="shared" si="60"/>
        <v>0</v>
      </c>
      <c r="DP71" s="92">
        <f t="shared" si="61"/>
        <v>292897.5</v>
      </c>
      <c r="DQ71" s="97" t="str">
        <f t="shared" si="62"/>
        <v>4000448046</v>
      </c>
      <c r="DR71" s="98">
        <f t="shared" si="63"/>
        <v>0</v>
      </c>
      <c r="DS71" s="93" t="str">
        <f t="shared" si="64"/>
        <v>OK</v>
      </c>
      <c r="DT71" s="93"/>
      <c r="DU71" s="78" t="str">
        <f t="shared" si="65"/>
        <v>5010700215011501100001VT100001</v>
      </c>
      <c r="DV71" s="78">
        <f>INDEX('08_DMGiaDat'!$L:$L,MATCH(DU71,'08_DMGiaDat'!$R:$R,0))</f>
        <v>7970000</v>
      </c>
      <c r="DW71" s="78" t="str">
        <f t="shared" si="66"/>
        <v>501070021501100100000001</v>
      </c>
      <c r="DX71" s="78" t="str">
        <f>IFERROR(VLOOKUP(DW71,'08_DMGiaDat'!C18:C19,2,FALSE),"N")</f>
        <v>N</v>
      </c>
      <c r="DY71" s="78" t="str">
        <f t="shared" si="67"/>
        <v>5010700215011001VT100001</v>
      </c>
      <c r="DZ71" s="78" t="str">
        <f>IFERROR(VLOOKUP(DY71,'08_DMGiaDat'!C18:C19,2,FALSE),"N")</f>
        <v>N</v>
      </c>
      <c r="EA71" s="78" t="str">
        <f t="shared" si="68"/>
        <v>501070021501100100000001</v>
      </c>
      <c r="EB71" s="78" t="str">
        <f>IFERROR(VLOOKUP(EA71,'08_DMGiaDat'!C18:C19,2,FALSE),"N")</f>
        <v>N</v>
      </c>
      <c r="EC71" s="92">
        <f>IF(DV71&lt;&gt;"N",DV71,IF(DX71&lt;&gt;"N",DX71,IF(DZ71&lt;&gt;"N",DZ71*VLOOKUP(LEFT(CB71,3),'03_DMMucDich'!C2:C6,5,FALSE),IF(EB71&lt;&gt;"N",EB71*VLOOKUP(LEFT(CB71,3),'03_DMMucDich'!C2:C6,5,FALSE),"N/A"))))</f>
        <v>7970000</v>
      </c>
    </row>
    <row r="72" spans="1:133" s="34" customFormat="1" ht="16" x14ac:dyDescent="0.2">
      <c r="A72" s="85">
        <v>58</v>
      </c>
      <c r="B72" s="86"/>
      <c r="C72" s="87"/>
      <c r="D72" s="141" t="s">
        <v>5773</v>
      </c>
      <c r="E72" s="86"/>
      <c r="F72" s="88"/>
      <c r="G72" s="88" t="s">
        <v>5718</v>
      </c>
      <c r="H72" s="151">
        <v>2022</v>
      </c>
      <c r="I72" s="86"/>
      <c r="J72" s="86"/>
      <c r="K72" s="145" t="s">
        <v>6387</v>
      </c>
      <c r="L72" s="105"/>
      <c r="M72" s="86"/>
      <c r="N72" s="105"/>
      <c r="O72" s="105"/>
      <c r="P72" s="86"/>
      <c r="Q72" s="86"/>
      <c r="R72" s="153" t="str">
        <f t="shared" si="25"/>
        <v>Tổ 65</v>
      </c>
      <c r="S72" s="86"/>
      <c r="T72" s="86"/>
      <c r="U72" s="86"/>
      <c r="V72" s="86" t="str">
        <f t="shared" si="26"/>
        <v xml:space="preserve">, </v>
      </c>
      <c r="W72" s="86"/>
      <c r="X72" s="86"/>
      <c r="Y72" s="86"/>
      <c r="Z72" s="88"/>
      <c r="AA72" s="105"/>
      <c r="AB72" s="86"/>
      <c r="AC72" s="90"/>
      <c r="AD72" s="86"/>
      <c r="AE72" s="86"/>
      <c r="AF72" s="86"/>
      <c r="AG72" s="86"/>
      <c r="AH72" s="160" t="s">
        <v>6964</v>
      </c>
      <c r="AI72" s="153"/>
      <c r="AJ72" s="153"/>
      <c r="AK72" s="86"/>
      <c r="AL72" s="86"/>
      <c r="AM72" s="153" t="s">
        <v>7015</v>
      </c>
      <c r="AN72" s="153" t="s">
        <v>7105</v>
      </c>
      <c r="AO72" s="165">
        <v>43599</v>
      </c>
      <c r="AP72" s="153" t="s">
        <v>7023</v>
      </c>
      <c r="AQ72" s="153" t="s">
        <v>7106</v>
      </c>
      <c r="AR72" s="166">
        <v>107.5</v>
      </c>
      <c r="AS72" s="88" t="s">
        <v>5719</v>
      </c>
      <c r="AT72" s="92">
        <f t="shared" si="45"/>
        <v>0</v>
      </c>
      <c r="AU72" s="93">
        <v>0</v>
      </c>
      <c r="AV72" s="93">
        <v>0</v>
      </c>
      <c r="AW72" s="166">
        <v>200</v>
      </c>
      <c r="AX72" s="93">
        <v>0</v>
      </c>
      <c r="AY72" s="177"/>
      <c r="AZ72" s="177">
        <v>0</v>
      </c>
      <c r="BA72" s="178"/>
      <c r="BB72" s="105"/>
      <c r="BC72" s="105"/>
      <c r="BD72" s="93"/>
      <c r="BE72" s="93">
        <v>0</v>
      </c>
      <c r="BF72" s="91">
        <v>0</v>
      </c>
      <c r="BG72" s="94"/>
      <c r="BH72" s="95"/>
      <c r="BI72" s="93" t="str">
        <f t="shared" si="46"/>
        <v>Nguyễn Đình Phúc</v>
      </c>
      <c r="BJ72" s="105">
        <f t="shared" si="47"/>
        <v>0</v>
      </c>
      <c r="BK72" s="88" t="str">
        <f t="shared" si="48"/>
        <v>4000448046</v>
      </c>
      <c r="BL72" s="86">
        <f t="shared" si="49"/>
        <v>0</v>
      </c>
      <c r="BM72" s="105">
        <f t="shared" si="50"/>
        <v>0</v>
      </c>
      <c r="BN72" s="86">
        <f t="shared" si="51"/>
        <v>0</v>
      </c>
      <c r="BO72" s="86">
        <f t="shared" si="52"/>
        <v>0</v>
      </c>
      <c r="BP72" s="86">
        <f t="shared" si="27"/>
        <v>0</v>
      </c>
      <c r="BQ72" s="160" t="s">
        <v>6964</v>
      </c>
      <c r="BR72" s="86" t="s">
        <v>5720</v>
      </c>
      <c r="BS72" s="88" t="s">
        <v>5721</v>
      </c>
      <c r="BT72" s="86" t="s">
        <v>5722</v>
      </c>
      <c r="BU72" s="86"/>
      <c r="BV72" s="86" t="str">
        <f t="shared" si="28"/>
        <v>CP 903740</v>
      </c>
      <c r="BW72" s="105" t="str">
        <f t="shared" si="29"/>
        <v/>
      </c>
      <c r="BX72" s="86" t="str">
        <f t="shared" si="40"/>
        <v>61</v>
      </c>
      <c r="BY72" s="86" t="str">
        <f t="shared" si="41"/>
        <v>7</v>
      </c>
      <c r="BZ72" s="91">
        <f t="shared" si="42"/>
        <v>107.5</v>
      </c>
      <c r="CA72" s="91">
        <v>0</v>
      </c>
      <c r="CB72" s="96" t="s">
        <v>5719</v>
      </c>
      <c r="CC72" s="91">
        <f t="shared" si="30"/>
        <v>200</v>
      </c>
      <c r="CD72" s="91">
        <f t="shared" si="31"/>
        <v>0</v>
      </c>
      <c r="CE72" s="93">
        <f t="shared" si="43"/>
        <v>0</v>
      </c>
      <c r="CF72" s="93">
        <f t="shared" si="44"/>
        <v>0</v>
      </c>
      <c r="CG72" s="105"/>
      <c r="CH72" s="105"/>
      <c r="CI72" s="86"/>
      <c r="CJ72" s="188"/>
      <c r="CK72" s="181">
        <f t="shared" si="34"/>
        <v>107.5</v>
      </c>
      <c r="CL72" s="181">
        <f t="shared" si="35"/>
        <v>200</v>
      </c>
      <c r="CM72" s="86" t="s">
        <v>5723</v>
      </c>
      <c r="CN72" s="182" t="s">
        <v>7854</v>
      </c>
      <c r="CO72" s="183" t="s">
        <v>7856</v>
      </c>
      <c r="CP72" s="86" t="s">
        <v>5724</v>
      </c>
      <c r="CQ72" s="153" t="s">
        <v>7924</v>
      </c>
      <c r="CR72" s="187">
        <f t="shared" si="36"/>
        <v>9190000</v>
      </c>
      <c r="CS72" s="188">
        <v>1</v>
      </c>
      <c r="CT72" s="188">
        <f t="shared" si="53"/>
        <v>9190000</v>
      </c>
      <c r="CU72" s="93"/>
      <c r="CV72" s="94">
        <f t="shared" si="37"/>
        <v>107.5</v>
      </c>
      <c r="CW72" s="93">
        <f t="shared" si="38"/>
        <v>0</v>
      </c>
      <c r="CX72" s="86">
        <f t="shared" si="39"/>
        <v>0</v>
      </c>
      <c r="CY72" s="93">
        <f t="shared" si="54"/>
        <v>296377.5</v>
      </c>
      <c r="CZ72" s="93">
        <v>0</v>
      </c>
      <c r="DA72" s="93">
        <v>0</v>
      </c>
      <c r="DB72" s="93">
        <f t="shared" si="55"/>
        <v>0</v>
      </c>
      <c r="DC72" s="93">
        <v>0</v>
      </c>
      <c r="DD72" s="91">
        <v>0</v>
      </c>
      <c r="DE72" s="93">
        <f t="shared" si="56"/>
        <v>0</v>
      </c>
      <c r="DF72" s="93">
        <f t="shared" si="57"/>
        <v>0</v>
      </c>
      <c r="DG72" s="93"/>
      <c r="DH72" s="93">
        <v>0</v>
      </c>
      <c r="DI72" s="93">
        <v>0</v>
      </c>
      <c r="DJ72" s="86">
        <f t="shared" si="58"/>
        <v>0</v>
      </c>
      <c r="DK72" s="91">
        <v>0</v>
      </c>
      <c r="DL72" s="93"/>
      <c r="DM72" s="93">
        <v>0</v>
      </c>
      <c r="DN72" s="93">
        <f t="shared" si="59"/>
        <v>9190000</v>
      </c>
      <c r="DO72" s="93">
        <f t="shared" si="60"/>
        <v>0</v>
      </c>
      <c r="DP72" s="92">
        <f t="shared" si="61"/>
        <v>296377.5</v>
      </c>
      <c r="DQ72" s="97" t="str">
        <f t="shared" si="62"/>
        <v>4000448046</v>
      </c>
      <c r="DR72" s="98">
        <f t="shared" si="63"/>
        <v>0</v>
      </c>
      <c r="DS72" s="93" t="str">
        <f t="shared" si="64"/>
        <v>OK</v>
      </c>
      <c r="DT72" s="93"/>
      <c r="DU72" s="78" t="str">
        <f t="shared" si="65"/>
        <v>5010700215011501101001VT100001</v>
      </c>
      <c r="DV72" s="78">
        <f>INDEX('08_DMGiaDat'!$L:$L,MATCH(DU72,'08_DMGiaDat'!$R:$R,0))</f>
        <v>9190000</v>
      </c>
      <c r="DW72" s="78" t="str">
        <f t="shared" si="66"/>
        <v>501070021501100100000001</v>
      </c>
      <c r="DX72" s="78" t="str">
        <f>IFERROR(VLOOKUP(DW72,'08_DMGiaDat'!C18:C19,2,FALSE),"N")</f>
        <v>N</v>
      </c>
      <c r="DY72" s="78" t="str">
        <f t="shared" si="67"/>
        <v>5010700215011001VT100001</v>
      </c>
      <c r="DZ72" s="78" t="str">
        <f>IFERROR(VLOOKUP(DY72,'08_DMGiaDat'!C18:C19,2,FALSE),"N")</f>
        <v>N</v>
      </c>
      <c r="EA72" s="78" t="str">
        <f t="shared" si="68"/>
        <v>501070021501100100000001</v>
      </c>
      <c r="EB72" s="78" t="str">
        <f>IFERROR(VLOOKUP(EA72,'08_DMGiaDat'!C18:C19,2,FALSE),"N")</f>
        <v>N</v>
      </c>
      <c r="EC72" s="92">
        <f>IF(DV72&lt;&gt;"N",DV72,IF(DX72&lt;&gt;"N",DX72,IF(DZ72&lt;&gt;"N",DZ72*VLOOKUP(LEFT(CB72,3),'03_DMMucDich'!C2:C6,5,FALSE),IF(EB72&lt;&gt;"N",EB72*VLOOKUP(LEFT(CB72,3),'03_DMMucDich'!C2:C6,5,FALSE),"N/A"))))</f>
        <v>9190000</v>
      </c>
    </row>
    <row r="73" spans="1:133" s="34" customFormat="1" ht="16" x14ac:dyDescent="0.2">
      <c r="A73" s="85">
        <v>59</v>
      </c>
      <c r="B73" s="86"/>
      <c r="C73" s="87"/>
      <c r="D73" s="141" t="s">
        <v>5773</v>
      </c>
      <c r="E73" s="86"/>
      <c r="F73" s="88"/>
      <c r="G73" s="88" t="s">
        <v>5718</v>
      </c>
      <c r="H73" s="151">
        <v>2022</v>
      </c>
      <c r="I73" s="86"/>
      <c r="J73" s="86"/>
      <c r="K73" s="145" t="s">
        <v>6387</v>
      </c>
      <c r="L73" s="105"/>
      <c r="M73" s="86"/>
      <c r="N73" s="105"/>
      <c r="O73" s="105"/>
      <c r="P73" s="86"/>
      <c r="Q73" s="86"/>
      <c r="R73" s="153" t="str">
        <f t="shared" si="25"/>
        <v>Tổ 64</v>
      </c>
      <c r="S73" s="86"/>
      <c r="T73" s="86"/>
      <c r="U73" s="86"/>
      <c r="V73" s="86" t="str">
        <f t="shared" si="26"/>
        <v xml:space="preserve">, </v>
      </c>
      <c r="W73" s="86"/>
      <c r="X73" s="86"/>
      <c r="Y73" s="86"/>
      <c r="Z73" s="88"/>
      <c r="AA73" s="105"/>
      <c r="AB73" s="86"/>
      <c r="AC73" s="90"/>
      <c r="AD73" s="86"/>
      <c r="AE73" s="86"/>
      <c r="AF73" s="86"/>
      <c r="AG73" s="86"/>
      <c r="AH73" s="160" t="s">
        <v>6961</v>
      </c>
      <c r="AI73" s="153"/>
      <c r="AJ73" s="153"/>
      <c r="AK73" s="86"/>
      <c r="AL73" s="86"/>
      <c r="AM73" s="153" t="s">
        <v>7015</v>
      </c>
      <c r="AN73" s="153" t="s">
        <v>7107</v>
      </c>
      <c r="AO73" s="165">
        <v>43067</v>
      </c>
      <c r="AP73" s="153" t="s">
        <v>2059</v>
      </c>
      <c r="AQ73" s="153" t="s">
        <v>5663</v>
      </c>
      <c r="AR73" s="166">
        <v>179.5</v>
      </c>
      <c r="AS73" s="88" t="s">
        <v>5719</v>
      </c>
      <c r="AT73" s="92">
        <f t="shared" si="45"/>
        <v>0</v>
      </c>
      <c r="AU73" s="93">
        <v>0</v>
      </c>
      <c r="AV73" s="93">
        <v>0</v>
      </c>
      <c r="AW73" s="166">
        <v>200</v>
      </c>
      <c r="AX73" s="93">
        <v>0</v>
      </c>
      <c r="AY73" s="177"/>
      <c r="AZ73" s="177">
        <v>0</v>
      </c>
      <c r="BA73" s="178"/>
      <c r="BB73" s="105"/>
      <c r="BC73" s="105"/>
      <c r="BD73" s="93"/>
      <c r="BE73" s="93">
        <v>0</v>
      </c>
      <c r="BF73" s="91">
        <v>0</v>
      </c>
      <c r="BG73" s="94"/>
      <c r="BH73" s="95"/>
      <c r="BI73" s="93" t="str">
        <f t="shared" si="46"/>
        <v>Nguyễn Đình Phúc</v>
      </c>
      <c r="BJ73" s="105">
        <f t="shared" si="47"/>
        <v>0</v>
      </c>
      <c r="BK73" s="88" t="str">
        <f t="shared" si="48"/>
        <v>4000448046</v>
      </c>
      <c r="BL73" s="86">
        <f t="shared" si="49"/>
        <v>0</v>
      </c>
      <c r="BM73" s="105">
        <f t="shared" si="50"/>
        <v>0</v>
      </c>
      <c r="BN73" s="86">
        <f t="shared" si="51"/>
        <v>0</v>
      </c>
      <c r="BO73" s="86">
        <f t="shared" si="52"/>
        <v>0</v>
      </c>
      <c r="BP73" s="86">
        <f t="shared" si="27"/>
        <v>0</v>
      </c>
      <c r="BQ73" s="160" t="s">
        <v>6961</v>
      </c>
      <c r="BR73" s="86" t="s">
        <v>5720</v>
      </c>
      <c r="BS73" s="88" t="s">
        <v>5721</v>
      </c>
      <c r="BT73" s="86" t="s">
        <v>5722</v>
      </c>
      <c r="BU73" s="86"/>
      <c r="BV73" s="86" t="str">
        <f t="shared" si="28"/>
        <v>CK 327159</v>
      </c>
      <c r="BW73" s="105" t="str">
        <f t="shared" si="29"/>
        <v/>
      </c>
      <c r="BX73" s="86" t="str">
        <f t="shared" si="40"/>
        <v>173</v>
      </c>
      <c r="BY73" s="86" t="str">
        <f t="shared" si="41"/>
        <v>11</v>
      </c>
      <c r="BZ73" s="91">
        <f t="shared" si="42"/>
        <v>179.5</v>
      </c>
      <c r="CA73" s="91">
        <v>0</v>
      </c>
      <c r="CB73" s="96" t="s">
        <v>5719</v>
      </c>
      <c r="CC73" s="91">
        <f t="shared" si="30"/>
        <v>200</v>
      </c>
      <c r="CD73" s="91">
        <f t="shared" si="31"/>
        <v>0</v>
      </c>
      <c r="CE73" s="93">
        <f t="shared" si="43"/>
        <v>0</v>
      </c>
      <c r="CF73" s="93">
        <f t="shared" si="44"/>
        <v>0</v>
      </c>
      <c r="CG73" s="105"/>
      <c r="CH73" s="105"/>
      <c r="CI73" s="86"/>
      <c r="CJ73" s="188"/>
      <c r="CK73" s="181">
        <f t="shared" si="34"/>
        <v>179.5</v>
      </c>
      <c r="CL73" s="181">
        <f t="shared" si="35"/>
        <v>200</v>
      </c>
      <c r="CM73" s="86" t="s">
        <v>5723</v>
      </c>
      <c r="CN73" s="182" t="s">
        <v>7854</v>
      </c>
      <c r="CO73" s="183" t="s">
        <v>7855</v>
      </c>
      <c r="CP73" s="86" t="s">
        <v>5724</v>
      </c>
      <c r="CQ73" s="153" t="s">
        <v>7924</v>
      </c>
      <c r="CR73" s="187">
        <f t="shared" si="36"/>
        <v>7970000</v>
      </c>
      <c r="CS73" s="188">
        <v>1.3</v>
      </c>
      <c r="CT73" s="188">
        <f t="shared" si="53"/>
        <v>10361000</v>
      </c>
      <c r="CU73" s="93"/>
      <c r="CV73" s="94">
        <f t="shared" si="37"/>
        <v>179.5</v>
      </c>
      <c r="CW73" s="93">
        <f t="shared" si="38"/>
        <v>0</v>
      </c>
      <c r="CX73" s="86">
        <f t="shared" si="39"/>
        <v>0</v>
      </c>
      <c r="CY73" s="93">
        <f t="shared" si="54"/>
        <v>557939.85</v>
      </c>
      <c r="CZ73" s="93">
        <v>0</v>
      </c>
      <c r="DA73" s="93">
        <v>0</v>
      </c>
      <c r="DB73" s="93">
        <f t="shared" si="55"/>
        <v>0</v>
      </c>
      <c r="DC73" s="93">
        <v>0</v>
      </c>
      <c r="DD73" s="91">
        <v>0</v>
      </c>
      <c r="DE73" s="93">
        <f t="shared" si="56"/>
        <v>0</v>
      </c>
      <c r="DF73" s="93">
        <f t="shared" si="57"/>
        <v>0</v>
      </c>
      <c r="DG73" s="93"/>
      <c r="DH73" s="93">
        <v>0</v>
      </c>
      <c r="DI73" s="93">
        <v>0</v>
      </c>
      <c r="DJ73" s="86">
        <f t="shared" si="58"/>
        <v>0</v>
      </c>
      <c r="DK73" s="91">
        <v>0</v>
      </c>
      <c r="DL73" s="93"/>
      <c r="DM73" s="93">
        <v>0</v>
      </c>
      <c r="DN73" s="93">
        <f t="shared" si="59"/>
        <v>10361000</v>
      </c>
      <c r="DO73" s="93">
        <f t="shared" si="60"/>
        <v>0</v>
      </c>
      <c r="DP73" s="92">
        <f t="shared" si="61"/>
        <v>557939.85</v>
      </c>
      <c r="DQ73" s="97" t="str">
        <f t="shared" si="62"/>
        <v>4000448046</v>
      </c>
      <c r="DR73" s="98">
        <f t="shared" si="63"/>
        <v>0</v>
      </c>
      <c r="DS73" s="93" t="str">
        <f t="shared" si="64"/>
        <v>OK</v>
      </c>
      <c r="DT73" s="93"/>
      <c r="DU73" s="78" t="str">
        <f t="shared" si="65"/>
        <v>5010700215011501100001VT100001</v>
      </c>
      <c r="DV73" s="78">
        <f>INDEX('08_DMGiaDat'!$L:$L,MATCH(DU73,'08_DMGiaDat'!$R:$R,0))</f>
        <v>7970000</v>
      </c>
      <c r="DW73" s="78" t="str">
        <f t="shared" si="66"/>
        <v>501070021501100100000001</v>
      </c>
      <c r="DX73" s="78" t="str">
        <f>IFERROR(VLOOKUP(DW73,'08_DMGiaDat'!C18:C19,2,FALSE),"N")</f>
        <v>N</v>
      </c>
      <c r="DY73" s="78" t="str">
        <f t="shared" si="67"/>
        <v>5010700215011001VT100001</v>
      </c>
      <c r="DZ73" s="78" t="str">
        <f>IFERROR(VLOOKUP(DY73,'08_DMGiaDat'!C18:C19,2,FALSE),"N")</f>
        <v>N</v>
      </c>
      <c r="EA73" s="78" t="str">
        <f t="shared" si="68"/>
        <v>501070021501100100000001</v>
      </c>
      <c r="EB73" s="78" t="str">
        <f>IFERROR(VLOOKUP(EA73,'08_DMGiaDat'!C18:C19,2,FALSE),"N")</f>
        <v>N</v>
      </c>
      <c r="EC73" s="92">
        <f>IF(DV73&lt;&gt;"N",DV73,IF(DX73&lt;&gt;"N",DX73,IF(DZ73&lt;&gt;"N",DZ73*VLOOKUP(LEFT(CB73,3),'03_DMMucDich'!C2:C6,5,FALSE),IF(EB73&lt;&gt;"N",EB73*VLOOKUP(LEFT(CB73,3),'03_DMMucDich'!C2:C6,5,FALSE),"N/A"))))</f>
        <v>7970000</v>
      </c>
    </row>
    <row r="74" spans="1:133" s="34" customFormat="1" ht="16" x14ac:dyDescent="0.2">
      <c r="A74" s="85">
        <v>60</v>
      </c>
      <c r="B74" s="86"/>
      <c r="C74" s="87"/>
      <c r="D74" s="141" t="s">
        <v>5773</v>
      </c>
      <c r="E74" s="86"/>
      <c r="F74" s="88"/>
      <c r="G74" s="88" t="s">
        <v>5718</v>
      </c>
      <c r="H74" s="151">
        <v>2022</v>
      </c>
      <c r="I74" s="86"/>
      <c r="J74" s="86"/>
      <c r="K74" s="145" t="s">
        <v>6387</v>
      </c>
      <c r="L74" s="105"/>
      <c r="M74" s="86"/>
      <c r="N74" s="105"/>
      <c r="O74" s="105"/>
      <c r="P74" s="86"/>
      <c r="Q74" s="86"/>
      <c r="R74" s="153" t="str">
        <f t="shared" si="25"/>
        <v>Tổ 65</v>
      </c>
      <c r="S74" s="86"/>
      <c r="T74" s="86"/>
      <c r="U74" s="86"/>
      <c r="V74" s="86" t="str">
        <f t="shared" si="26"/>
        <v xml:space="preserve">, </v>
      </c>
      <c r="W74" s="86"/>
      <c r="X74" s="86"/>
      <c r="Y74" s="86"/>
      <c r="Z74" s="88"/>
      <c r="AA74" s="105"/>
      <c r="AB74" s="86"/>
      <c r="AC74" s="90"/>
      <c r="AD74" s="86"/>
      <c r="AE74" s="86"/>
      <c r="AF74" s="86"/>
      <c r="AG74" s="86"/>
      <c r="AH74" s="160" t="s">
        <v>6964</v>
      </c>
      <c r="AI74" s="153"/>
      <c r="AJ74" s="153"/>
      <c r="AK74" s="86"/>
      <c r="AL74" s="86"/>
      <c r="AM74" s="153" t="s">
        <v>7015</v>
      </c>
      <c r="AN74" s="153" t="s">
        <v>7108</v>
      </c>
      <c r="AO74" s="165">
        <v>43599</v>
      </c>
      <c r="AP74" s="153" t="s">
        <v>7109</v>
      </c>
      <c r="AQ74" s="153" t="s">
        <v>7106</v>
      </c>
      <c r="AR74" s="166">
        <v>283.2</v>
      </c>
      <c r="AS74" s="88" t="s">
        <v>5719</v>
      </c>
      <c r="AT74" s="92">
        <f t="shared" si="45"/>
        <v>0</v>
      </c>
      <c r="AU74" s="93">
        <v>0</v>
      </c>
      <c r="AV74" s="93">
        <v>0</v>
      </c>
      <c r="AW74" s="166">
        <v>200</v>
      </c>
      <c r="AX74" s="93">
        <v>0</v>
      </c>
      <c r="AY74" s="177"/>
      <c r="AZ74" s="177">
        <v>0</v>
      </c>
      <c r="BA74" s="178"/>
      <c r="BB74" s="105"/>
      <c r="BC74" s="105"/>
      <c r="BD74" s="93"/>
      <c r="BE74" s="93">
        <v>0</v>
      </c>
      <c r="BF74" s="91">
        <v>0</v>
      </c>
      <c r="BG74" s="94"/>
      <c r="BH74" s="95"/>
      <c r="BI74" s="93" t="str">
        <f t="shared" si="46"/>
        <v>Nguyễn Đình Phúc</v>
      </c>
      <c r="BJ74" s="105">
        <f t="shared" si="47"/>
        <v>0</v>
      </c>
      <c r="BK74" s="88" t="str">
        <f t="shared" si="48"/>
        <v>4000448046</v>
      </c>
      <c r="BL74" s="86">
        <f t="shared" si="49"/>
        <v>0</v>
      </c>
      <c r="BM74" s="105">
        <f t="shared" si="50"/>
        <v>0</v>
      </c>
      <c r="BN74" s="86">
        <f t="shared" si="51"/>
        <v>0</v>
      </c>
      <c r="BO74" s="86">
        <f t="shared" si="52"/>
        <v>0</v>
      </c>
      <c r="BP74" s="86">
        <f t="shared" si="27"/>
        <v>0</v>
      </c>
      <c r="BQ74" s="160" t="s">
        <v>6964</v>
      </c>
      <c r="BR74" s="86" t="s">
        <v>5720</v>
      </c>
      <c r="BS74" s="88" t="s">
        <v>5721</v>
      </c>
      <c r="BT74" s="86" t="s">
        <v>5722</v>
      </c>
      <c r="BU74" s="86"/>
      <c r="BV74" s="86" t="str">
        <f t="shared" si="28"/>
        <v>CP 903739</v>
      </c>
      <c r="BW74" s="105" t="str">
        <f t="shared" si="29"/>
        <v/>
      </c>
      <c r="BX74" s="86" t="str">
        <f t="shared" si="40"/>
        <v>62</v>
      </c>
      <c r="BY74" s="86" t="str">
        <f t="shared" si="41"/>
        <v>7</v>
      </c>
      <c r="BZ74" s="91">
        <f t="shared" si="42"/>
        <v>283.2</v>
      </c>
      <c r="CA74" s="91">
        <v>0</v>
      </c>
      <c r="CB74" s="96" t="s">
        <v>5719</v>
      </c>
      <c r="CC74" s="91">
        <f t="shared" si="30"/>
        <v>200</v>
      </c>
      <c r="CD74" s="91">
        <f t="shared" si="31"/>
        <v>0</v>
      </c>
      <c r="CE74" s="93">
        <f t="shared" si="43"/>
        <v>0</v>
      </c>
      <c r="CF74" s="93">
        <f t="shared" si="44"/>
        <v>0</v>
      </c>
      <c r="CG74" s="105"/>
      <c r="CH74" s="105"/>
      <c r="CI74" s="86"/>
      <c r="CJ74" s="188"/>
      <c r="CK74" s="181">
        <f t="shared" si="34"/>
        <v>283.2</v>
      </c>
      <c r="CL74" s="181">
        <f t="shared" si="35"/>
        <v>200</v>
      </c>
      <c r="CM74" s="86" t="s">
        <v>5723</v>
      </c>
      <c r="CN74" s="182" t="s">
        <v>7854</v>
      </c>
      <c r="CO74" s="183" t="s">
        <v>7856</v>
      </c>
      <c r="CP74" s="86" t="s">
        <v>5724</v>
      </c>
      <c r="CQ74" s="153" t="s">
        <v>7924</v>
      </c>
      <c r="CR74" s="187">
        <f t="shared" si="36"/>
        <v>9190000</v>
      </c>
      <c r="CS74" s="188">
        <v>1.3</v>
      </c>
      <c r="CT74" s="188">
        <f t="shared" si="53"/>
        <v>11947000</v>
      </c>
      <c r="CU74" s="93"/>
      <c r="CV74" s="94">
        <f t="shared" si="37"/>
        <v>200</v>
      </c>
      <c r="CW74" s="93">
        <f t="shared" si="38"/>
        <v>83.199999999999989</v>
      </c>
      <c r="CX74" s="86">
        <f t="shared" si="39"/>
        <v>0</v>
      </c>
      <c r="CY74" s="93">
        <f t="shared" si="54"/>
        <v>1412613.28</v>
      </c>
      <c r="CZ74" s="93">
        <v>0</v>
      </c>
      <c r="DA74" s="93">
        <v>0</v>
      </c>
      <c r="DB74" s="93">
        <f t="shared" si="55"/>
        <v>0</v>
      </c>
      <c r="DC74" s="93">
        <v>0</v>
      </c>
      <c r="DD74" s="91">
        <v>0</v>
      </c>
      <c r="DE74" s="93">
        <f t="shared" si="56"/>
        <v>0</v>
      </c>
      <c r="DF74" s="93">
        <f t="shared" si="57"/>
        <v>0</v>
      </c>
      <c r="DG74" s="93"/>
      <c r="DH74" s="93">
        <v>0</v>
      </c>
      <c r="DI74" s="93">
        <v>0</v>
      </c>
      <c r="DJ74" s="86">
        <f t="shared" si="58"/>
        <v>0</v>
      </c>
      <c r="DK74" s="91">
        <v>0</v>
      </c>
      <c r="DL74" s="93"/>
      <c r="DM74" s="93">
        <v>0</v>
      </c>
      <c r="DN74" s="93">
        <f t="shared" si="59"/>
        <v>11947000</v>
      </c>
      <c r="DO74" s="93">
        <f t="shared" si="60"/>
        <v>0</v>
      </c>
      <c r="DP74" s="92">
        <f t="shared" si="61"/>
        <v>1412613.28</v>
      </c>
      <c r="DQ74" s="97" t="str">
        <f t="shared" si="62"/>
        <v>4000448046</v>
      </c>
      <c r="DR74" s="98">
        <f t="shared" si="63"/>
        <v>0</v>
      </c>
      <c r="DS74" s="93" t="str">
        <f t="shared" si="64"/>
        <v>OK</v>
      </c>
      <c r="DT74" s="93"/>
      <c r="DU74" s="78" t="str">
        <f t="shared" si="65"/>
        <v>5010700215011501101001VT100001</v>
      </c>
      <c r="DV74" s="78">
        <f>INDEX('08_DMGiaDat'!$L:$L,MATCH(DU74,'08_DMGiaDat'!$R:$R,0))</f>
        <v>9190000</v>
      </c>
      <c r="DW74" s="78" t="str">
        <f t="shared" si="66"/>
        <v>501070021501100100000001</v>
      </c>
      <c r="DX74" s="78" t="str">
        <f>IFERROR(VLOOKUP(DW74,'08_DMGiaDat'!C18:C19,2,FALSE),"N")</f>
        <v>N</v>
      </c>
      <c r="DY74" s="78" t="str">
        <f t="shared" si="67"/>
        <v>5010700215011001VT100001</v>
      </c>
      <c r="DZ74" s="78" t="str">
        <f>IFERROR(VLOOKUP(DY74,'08_DMGiaDat'!C18:C19,2,FALSE),"N")</f>
        <v>N</v>
      </c>
      <c r="EA74" s="78" t="str">
        <f t="shared" si="68"/>
        <v>501070021501100100000001</v>
      </c>
      <c r="EB74" s="78" t="str">
        <f>IFERROR(VLOOKUP(EA74,'08_DMGiaDat'!C18:C19,2,FALSE),"N")</f>
        <v>N</v>
      </c>
      <c r="EC74" s="92">
        <f>IF(DV74&lt;&gt;"N",DV74,IF(DX74&lt;&gt;"N",DX74,IF(DZ74&lt;&gt;"N",DZ74*VLOOKUP(LEFT(CB74,3),'03_DMMucDich'!C2:C6,5,FALSE),IF(EB74&lt;&gt;"N",EB74*VLOOKUP(LEFT(CB74,3),'03_DMMucDich'!C2:C6,5,FALSE),"N/A"))))</f>
        <v>9190000</v>
      </c>
    </row>
    <row r="75" spans="1:133" s="34" customFormat="1" ht="16" x14ac:dyDescent="0.2">
      <c r="A75" s="85">
        <v>61</v>
      </c>
      <c r="B75" s="86"/>
      <c r="C75" s="87"/>
      <c r="D75" s="141" t="s">
        <v>5774</v>
      </c>
      <c r="E75" s="86"/>
      <c r="F75" s="88"/>
      <c r="G75" s="88" t="s">
        <v>5718</v>
      </c>
      <c r="H75" s="151">
        <v>2022</v>
      </c>
      <c r="I75" s="86"/>
      <c r="J75" s="86"/>
      <c r="K75" s="145" t="s">
        <v>6388</v>
      </c>
      <c r="L75" s="105"/>
      <c r="M75" s="86"/>
      <c r="N75" s="105"/>
      <c r="O75" s="105"/>
      <c r="P75" s="86"/>
      <c r="Q75" s="86"/>
      <c r="R75" s="153" t="str">
        <f t="shared" si="25"/>
        <v>Tổ 39</v>
      </c>
      <c r="S75" s="86"/>
      <c r="T75" s="86"/>
      <c r="U75" s="86"/>
      <c r="V75" s="86" t="str">
        <f t="shared" si="26"/>
        <v xml:space="preserve">, </v>
      </c>
      <c r="W75" s="86"/>
      <c r="X75" s="86"/>
      <c r="Y75" s="86"/>
      <c r="Z75" s="88"/>
      <c r="AA75" s="105"/>
      <c r="AB75" s="86"/>
      <c r="AC75" s="90"/>
      <c r="AD75" s="86"/>
      <c r="AE75" s="86"/>
      <c r="AF75" s="86"/>
      <c r="AG75" s="86"/>
      <c r="AH75" s="160" t="s">
        <v>6965</v>
      </c>
      <c r="AI75" s="153"/>
      <c r="AJ75" s="153"/>
      <c r="AK75" s="86"/>
      <c r="AL75" s="86"/>
      <c r="AM75" s="153" t="s">
        <v>7015</v>
      </c>
      <c r="AN75" s="153" t="s">
        <v>7110</v>
      </c>
      <c r="AO75" s="165">
        <v>43846</v>
      </c>
      <c r="AP75" s="153" t="s">
        <v>2076</v>
      </c>
      <c r="AQ75" s="153" t="s">
        <v>7025</v>
      </c>
      <c r="AR75" s="166">
        <v>110.1</v>
      </c>
      <c r="AS75" s="88" t="s">
        <v>5719</v>
      </c>
      <c r="AT75" s="92">
        <f t="shared" si="45"/>
        <v>0</v>
      </c>
      <c r="AU75" s="93">
        <v>0</v>
      </c>
      <c r="AV75" s="93">
        <v>0</v>
      </c>
      <c r="AW75" s="166">
        <v>200</v>
      </c>
      <c r="AX75" s="93">
        <v>0</v>
      </c>
      <c r="AY75" s="177"/>
      <c r="AZ75" s="177">
        <v>0</v>
      </c>
      <c r="BA75" s="178"/>
      <c r="BB75" s="105"/>
      <c r="BC75" s="105"/>
      <c r="BD75" s="93"/>
      <c r="BE75" s="93">
        <v>0</v>
      </c>
      <c r="BF75" s="91">
        <v>0</v>
      </c>
      <c r="BG75" s="94"/>
      <c r="BH75" s="95"/>
      <c r="BI75" s="93" t="str">
        <f t="shared" si="46"/>
        <v xml:space="preserve">Hoàng Nam Sơn	</v>
      </c>
      <c r="BJ75" s="105">
        <f t="shared" si="47"/>
        <v>0</v>
      </c>
      <c r="BK75" s="88" t="str">
        <f t="shared" si="48"/>
        <v>0400710371</v>
      </c>
      <c r="BL75" s="86">
        <f t="shared" si="49"/>
        <v>0</v>
      </c>
      <c r="BM75" s="105">
        <f t="shared" si="50"/>
        <v>0</v>
      </c>
      <c r="BN75" s="86">
        <f t="shared" si="51"/>
        <v>0</v>
      </c>
      <c r="BO75" s="86">
        <f t="shared" si="52"/>
        <v>0</v>
      </c>
      <c r="BP75" s="86">
        <f t="shared" si="27"/>
        <v>0</v>
      </c>
      <c r="BQ75" s="160" t="s">
        <v>6965</v>
      </c>
      <c r="BR75" s="86" t="s">
        <v>5720</v>
      </c>
      <c r="BS75" s="88" t="s">
        <v>5721</v>
      </c>
      <c r="BT75" s="86" t="s">
        <v>5722</v>
      </c>
      <c r="BU75" s="86"/>
      <c r="BV75" s="86" t="str">
        <f t="shared" si="28"/>
        <v>CT 527091</v>
      </c>
      <c r="BW75" s="105" t="str">
        <f t="shared" si="29"/>
        <v/>
      </c>
      <c r="BX75" s="86" t="str">
        <f t="shared" si="40"/>
        <v>190</v>
      </c>
      <c r="BY75" s="86" t="str">
        <f t="shared" si="41"/>
        <v>59</v>
      </c>
      <c r="BZ75" s="91">
        <f t="shared" si="42"/>
        <v>110.1</v>
      </c>
      <c r="CA75" s="91">
        <v>0</v>
      </c>
      <c r="CB75" s="96" t="s">
        <v>5719</v>
      </c>
      <c r="CC75" s="91">
        <f t="shared" si="30"/>
        <v>200</v>
      </c>
      <c r="CD75" s="91">
        <f t="shared" si="31"/>
        <v>0</v>
      </c>
      <c r="CE75" s="93">
        <f t="shared" si="43"/>
        <v>0</v>
      </c>
      <c r="CF75" s="93">
        <f t="shared" si="44"/>
        <v>0</v>
      </c>
      <c r="CG75" s="105"/>
      <c r="CH75" s="105"/>
      <c r="CI75" s="86"/>
      <c r="CJ75" s="188"/>
      <c r="CK75" s="181">
        <f t="shared" si="34"/>
        <v>110.1</v>
      </c>
      <c r="CL75" s="181">
        <f t="shared" si="35"/>
        <v>200</v>
      </c>
      <c r="CM75" s="86" t="s">
        <v>5723</v>
      </c>
      <c r="CN75" s="182" t="s">
        <v>7854</v>
      </c>
      <c r="CO75" s="183" t="s">
        <v>7855</v>
      </c>
      <c r="CP75" s="86" t="s">
        <v>5724</v>
      </c>
      <c r="CQ75" s="153" t="s">
        <v>7924</v>
      </c>
      <c r="CR75" s="187">
        <f t="shared" si="36"/>
        <v>7970000</v>
      </c>
      <c r="CS75" s="188">
        <v>1</v>
      </c>
      <c r="CT75" s="188">
        <f t="shared" si="53"/>
        <v>7970000</v>
      </c>
      <c r="CU75" s="93"/>
      <c r="CV75" s="94">
        <f t="shared" si="37"/>
        <v>110.1</v>
      </c>
      <c r="CW75" s="93">
        <f t="shared" si="38"/>
        <v>0</v>
      </c>
      <c r="CX75" s="86">
        <f t="shared" si="39"/>
        <v>0</v>
      </c>
      <c r="CY75" s="93">
        <f t="shared" si="54"/>
        <v>263249.09999999998</v>
      </c>
      <c r="CZ75" s="93">
        <v>0</v>
      </c>
      <c r="DA75" s="93">
        <v>0</v>
      </c>
      <c r="DB75" s="93">
        <f t="shared" si="55"/>
        <v>0</v>
      </c>
      <c r="DC75" s="93">
        <v>0</v>
      </c>
      <c r="DD75" s="91">
        <v>0</v>
      </c>
      <c r="DE75" s="93">
        <f t="shared" si="56"/>
        <v>0</v>
      </c>
      <c r="DF75" s="93">
        <f t="shared" si="57"/>
        <v>0</v>
      </c>
      <c r="DG75" s="93"/>
      <c r="DH75" s="93">
        <v>0</v>
      </c>
      <c r="DI75" s="93">
        <v>0</v>
      </c>
      <c r="DJ75" s="86">
        <f t="shared" si="58"/>
        <v>0</v>
      </c>
      <c r="DK75" s="91">
        <v>0</v>
      </c>
      <c r="DL75" s="93"/>
      <c r="DM75" s="93">
        <v>0</v>
      </c>
      <c r="DN75" s="93">
        <f t="shared" si="59"/>
        <v>7970000</v>
      </c>
      <c r="DO75" s="93">
        <f t="shared" si="60"/>
        <v>0</v>
      </c>
      <c r="DP75" s="92">
        <f t="shared" si="61"/>
        <v>263249.09999999998</v>
      </c>
      <c r="DQ75" s="97" t="str">
        <f t="shared" si="62"/>
        <v>0400710371</v>
      </c>
      <c r="DR75" s="98">
        <f t="shared" si="63"/>
        <v>0</v>
      </c>
      <c r="DS75" s="93" t="str">
        <f t="shared" si="64"/>
        <v>OK</v>
      </c>
      <c r="DT75" s="93"/>
      <c r="DU75" s="78" t="str">
        <f t="shared" si="65"/>
        <v>5010700215011501100001VT100001</v>
      </c>
      <c r="DV75" s="78">
        <f>INDEX('08_DMGiaDat'!$L:$L,MATCH(DU75,'08_DMGiaDat'!$R:$R,0))</f>
        <v>7970000</v>
      </c>
      <c r="DW75" s="78" t="str">
        <f t="shared" si="66"/>
        <v>501070021501100100000001</v>
      </c>
      <c r="DX75" s="78" t="str">
        <f>IFERROR(VLOOKUP(DW75,'08_DMGiaDat'!C18:C19,2,FALSE),"N")</f>
        <v>N</v>
      </c>
      <c r="DY75" s="78" t="str">
        <f t="shared" si="67"/>
        <v>5010700215011001VT100001</v>
      </c>
      <c r="DZ75" s="78" t="str">
        <f>IFERROR(VLOOKUP(DY75,'08_DMGiaDat'!C18:C19,2,FALSE),"N")</f>
        <v>N</v>
      </c>
      <c r="EA75" s="78" t="str">
        <f t="shared" si="68"/>
        <v>501070021501100100000001</v>
      </c>
      <c r="EB75" s="78" t="str">
        <f>IFERROR(VLOOKUP(EA75,'08_DMGiaDat'!C18:C19,2,FALSE),"N")</f>
        <v>N</v>
      </c>
      <c r="EC75" s="92">
        <f>IF(DV75&lt;&gt;"N",DV75,IF(DX75&lt;&gt;"N",DX75,IF(DZ75&lt;&gt;"N",DZ75*VLOOKUP(LEFT(CB75,3),'03_DMMucDich'!C2:C6,5,FALSE),IF(EB75&lt;&gt;"N",EB75*VLOOKUP(LEFT(CB75,3),'03_DMMucDich'!C2:C6,5,FALSE),"N/A"))))</f>
        <v>7970000</v>
      </c>
    </row>
    <row r="76" spans="1:133" s="34" customFormat="1" ht="16" x14ac:dyDescent="0.2">
      <c r="A76" s="85">
        <v>62</v>
      </c>
      <c r="B76" s="86"/>
      <c r="C76" s="87"/>
      <c r="D76" s="141" t="s">
        <v>5775</v>
      </c>
      <c r="E76" s="86"/>
      <c r="F76" s="88"/>
      <c r="G76" s="88" t="s">
        <v>5718</v>
      </c>
      <c r="H76" s="151">
        <v>2023</v>
      </c>
      <c r="I76" s="86"/>
      <c r="J76" s="86"/>
      <c r="K76" s="145" t="s">
        <v>6389</v>
      </c>
      <c r="L76" s="105"/>
      <c r="M76" s="86"/>
      <c r="N76" s="105"/>
      <c r="O76" s="105"/>
      <c r="P76" s="86"/>
      <c r="Q76" s="86"/>
      <c r="R76" s="153" t="str">
        <f t="shared" si="25"/>
        <v>Tổ 66</v>
      </c>
      <c r="S76" s="86"/>
      <c r="T76" s="86"/>
      <c r="U76" s="86"/>
      <c r="V76" s="86" t="str">
        <f t="shared" si="26"/>
        <v xml:space="preserve">, </v>
      </c>
      <c r="W76" s="86"/>
      <c r="X76" s="86"/>
      <c r="Y76" s="86"/>
      <c r="Z76" s="88"/>
      <c r="AA76" s="105"/>
      <c r="AB76" s="86"/>
      <c r="AC76" s="90"/>
      <c r="AD76" s="86"/>
      <c r="AE76" s="86"/>
      <c r="AF76" s="86"/>
      <c r="AG76" s="86"/>
      <c r="AH76" s="160" t="s">
        <v>6960</v>
      </c>
      <c r="AI76" s="153"/>
      <c r="AJ76" s="153"/>
      <c r="AK76" s="86"/>
      <c r="AL76" s="86"/>
      <c r="AM76" s="153" t="s">
        <v>7015</v>
      </c>
      <c r="AN76" s="153" t="s">
        <v>7111</v>
      </c>
      <c r="AO76" s="165">
        <v>43224</v>
      </c>
      <c r="AP76" s="153" t="s">
        <v>7112</v>
      </c>
      <c r="AQ76" s="153" t="s">
        <v>7113</v>
      </c>
      <c r="AR76" s="166">
        <v>105</v>
      </c>
      <c r="AS76" s="88" t="s">
        <v>5719</v>
      </c>
      <c r="AT76" s="92">
        <f t="shared" si="45"/>
        <v>0</v>
      </c>
      <c r="AU76" s="93">
        <v>0</v>
      </c>
      <c r="AV76" s="93">
        <v>0</v>
      </c>
      <c r="AW76" s="166">
        <v>200</v>
      </c>
      <c r="AX76" s="93">
        <v>0</v>
      </c>
      <c r="AY76" s="177"/>
      <c r="AZ76" s="177">
        <v>0</v>
      </c>
      <c r="BA76" s="178"/>
      <c r="BB76" s="105"/>
      <c r="BC76" s="105"/>
      <c r="BD76" s="93"/>
      <c r="BE76" s="93">
        <v>0</v>
      </c>
      <c r="BF76" s="91">
        <v>0</v>
      </c>
      <c r="BG76" s="94"/>
      <c r="BH76" s="95"/>
      <c r="BI76" s="93" t="str">
        <f t="shared" si="46"/>
        <v>Đặng Thị Bòng</v>
      </c>
      <c r="BJ76" s="105">
        <f t="shared" si="47"/>
        <v>0</v>
      </c>
      <c r="BK76" s="88" t="str">
        <f t="shared" si="48"/>
        <v>0401344470</v>
      </c>
      <c r="BL76" s="86">
        <f t="shared" si="49"/>
        <v>0</v>
      </c>
      <c r="BM76" s="105">
        <f t="shared" si="50"/>
        <v>0</v>
      </c>
      <c r="BN76" s="86">
        <f t="shared" si="51"/>
        <v>0</v>
      </c>
      <c r="BO76" s="86">
        <f t="shared" si="52"/>
        <v>0</v>
      </c>
      <c r="BP76" s="86">
        <f t="shared" si="27"/>
        <v>0</v>
      </c>
      <c r="BQ76" s="160" t="s">
        <v>6960</v>
      </c>
      <c r="BR76" s="86" t="s">
        <v>5720</v>
      </c>
      <c r="BS76" s="88" t="s">
        <v>5721</v>
      </c>
      <c r="BT76" s="86" t="s">
        <v>5722</v>
      </c>
      <c r="BU76" s="86"/>
      <c r="BV76" s="86" t="str">
        <f t="shared" si="28"/>
        <v>CM 703205</v>
      </c>
      <c r="BW76" s="105" t="str">
        <f t="shared" si="29"/>
        <v/>
      </c>
      <c r="BX76" s="86" t="str">
        <f t="shared" si="40"/>
        <v>60</v>
      </c>
      <c r="BY76" s="86" t="str">
        <f t="shared" si="41"/>
        <v>28</v>
      </c>
      <c r="BZ76" s="91">
        <f t="shared" si="42"/>
        <v>105</v>
      </c>
      <c r="CA76" s="91">
        <v>0</v>
      </c>
      <c r="CB76" s="96" t="s">
        <v>5719</v>
      </c>
      <c r="CC76" s="91">
        <f t="shared" si="30"/>
        <v>200</v>
      </c>
      <c r="CD76" s="91">
        <f t="shared" si="31"/>
        <v>0</v>
      </c>
      <c r="CE76" s="93">
        <f t="shared" si="43"/>
        <v>0</v>
      </c>
      <c r="CF76" s="93">
        <f t="shared" si="44"/>
        <v>0</v>
      </c>
      <c r="CG76" s="105"/>
      <c r="CH76" s="105"/>
      <c r="CI76" s="86"/>
      <c r="CJ76" s="188"/>
      <c r="CK76" s="181">
        <f t="shared" si="34"/>
        <v>105</v>
      </c>
      <c r="CL76" s="181">
        <f t="shared" si="35"/>
        <v>200</v>
      </c>
      <c r="CM76" s="86" t="s">
        <v>5723</v>
      </c>
      <c r="CN76" s="182" t="s">
        <v>7854</v>
      </c>
      <c r="CO76" s="183" t="s">
        <v>7855</v>
      </c>
      <c r="CP76" s="86" t="s">
        <v>5724</v>
      </c>
      <c r="CQ76" s="153" t="s">
        <v>7924</v>
      </c>
      <c r="CR76" s="187">
        <f t="shared" si="36"/>
        <v>7970000</v>
      </c>
      <c r="CS76" s="188">
        <v>1</v>
      </c>
      <c r="CT76" s="188">
        <f t="shared" si="53"/>
        <v>7970000</v>
      </c>
      <c r="CU76" s="93"/>
      <c r="CV76" s="94">
        <f t="shared" si="37"/>
        <v>105</v>
      </c>
      <c r="CW76" s="93">
        <f t="shared" si="38"/>
        <v>0</v>
      </c>
      <c r="CX76" s="86">
        <f t="shared" si="39"/>
        <v>0</v>
      </c>
      <c r="CY76" s="93">
        <f t="shared" si="54"/>
        <v>251055</v>
      </c>
      <c r="CZ76" s="93">
        <v>0</v>
      </c>
      <c r="DA76" s="93">
        <v>0</v>
      </c>
      <c r="DB76" s="93">
        <f t="shared" si="55"/>
        <v>0</v>
      </c>
      <c r="DC76" s="93">
        <v>0</v>
      </c>
      <c r="DD76" s="91">
        <v>0</v>
      </c>
      <c r="DE76" s="93">
        <f t="shared" si="56"/>
        <v>0</v>
      </c>
      <c r="DF76" s="93">
        <f t="shared" si="57"/>
        <v>0</v>
      </c>
      <c r="DG76" s="93"/>
      <c r="DH76" s="93">
        <v>0</v>
      </c>
      <c r="DI76" s="93">
        <v>0</v>
      </c>
      <c r="DJ76" s="86">
        <f t="shared" si="58"/>
        <v>0</v>
      </c>
      <c r="DK76" s="91">
        <v>0</v>
      </c>
      <c r="DL76" s="93"/>
      <c r="DM76" s="93">
        <v>0</v>
      </c>
      <c r="DN76" s="93">
        <f t="shared" si="59"/>
        <v>7970000</v>
      </c>
      <c r="DO76" s="93">
        <f t="shared" si="60"/>
        <v>0</v>
      </c>
      <c r="DP76" s="92">
        <f t="shared" si="61"/>
        <v>251055</v>
      </c>
      <c r="DQ76" s="97" t="str">
        <f t="shared" si="62"/>
        <v>0401344470</v>
      </c>
      <c r="DR76" s="98">
        <f t="shared" si="63"/>
        <v>0</v>
      </c>
      <c r="DS76" s="93" t="str">
        <f t="shared" si="64"/>
        <v>OK</v>
      </c>
      <c r="DT76" s="93"/>
      <c r="DU76" s="78" t="str">
        <f t="shared" si="65"/>
        <v>5010700215011501100001VT100001</v>
      </c>
      <c r="DV76" s="78">
        <f>INDEX('08_DMGiaDat'!$L:$L,MATCH(DU76,'08_DMGiaDat'!$R:$R,0))</f>
        <v>7970000</v>
      </c>
      <c r="DW76" s="78" t="str">
        <f t="shared" si="66"/>
        <v>501070021501100100000001</v>
      </c>
      <c r="DX76" s="78" t="str">
        <f>IFERROR(VLOOKUP(DW76,'08_DMGiaDat'!C18:C19,2,FALSE),"N")</f>
        <v>N</v>
      </c>
      <c r="DY76" s="78" t="str">
        <f t="shared" si="67"/>
        <v>5010700215011001VT100001</v>
      </c>
      <c r="DZ76" s="78" t="str">
        <f>IFERROR(VLOOKUP(DY76,'08_DMGiaDat'!C18:C19,2,FALSE),"N")</f>
        <v>N</v>
      </c>
      <c r="EA76" s="78" t="str">
        <f t="shared" si="68"/>
        <v>501070021501100100000001</v>
      </c>
      <c r="EB76" s="78" t="str">
        <f>IFERROR(VLOOKUP(EA76,'08_DMGiaDat'!C18:C19,2,FALSE),"N")</f>
        <v>N</v>
      </c>
      <c r="EC76" s="92">
        <f>IF(DV76&lt;&gt;"N",DV76,IF(DX76&lt;&gt;"N",DX76,IF(DZ76&lt;&gt;"N",DZ76*VLOOKUP(LEFT(CB76,3),'03_DMMucDich'!C2:C6,5,FALSE),IF(EB76&lt;&gt;"N",EB76*VLOOKUP(LEFT(CB76,3),'03_DMMucDich'!C2:C6,5,FALSE),"N/A"))))</f>
        <v>7970000</v>
      </c>
    </row>
    <row r="77" spans="1:133" s="34" customFormat="1" ht="16" x14ac:dyDescent="0.2">
      <c r="A77" s="85">
        <v>63</v>
      </c>
      <c r="B77" s="86"/>
      <c r="C77" s="87"/>
      <c r="D77" s="141" t="s">
        <v>5776</v>
      </c>
      <c r="E77" s="86"/>
      <c r="F77" s="88"/>
      <c r="G77" s="88" t="s">
        <v>5718</v>
      </c>
      <c r="H77" s="151">
        <v>2022</v>
      </c>
      <c r="I77" s="86"/>
      <c r="J77" s="86"/>
      <c r="K77" s="145" t="s">
        <v>6390</v>
      </c>
      <c r="L77" s="105"/>
      <c r="M77" s="86"/>
      <c r="N77" s="105"/>
      <c r="O77" s="105"/>
      <c r="P77" s="86"/>
      <c r="Q77" s="86"/>
      <c r="R77" s="153" t="str">
        <f t="shared" si="25"/>
        <v>Tổ 42</v>
      </c>
      <c r="S77" s="86"/>
      <c r="T77" s="86"/>
      <c r="U77" s="86"/>
      <c r="V77" s="86" t="str">
        <f t="shared" si="26"/>
        <v xml:space="preserve">, </v>
      </c>
      <c r="W77" s="86"/>
      <c r="X77" s="86"/>
      <c r="Y77" s="86"/>
      <c r="Z77" s="88"/>
      <c r="AA77" s="105"/>
      <c r="AB77" s="86"/>
      <c r="AC77" s="90"/>
      <c r="AD77" s="86"/>
      <c r="AE77" s="86"/>
      <c r="AF77" s="86"/>
      <c r="AG77" s="86"/>
      <c r="AH77" s="160" t="s">
        <v>6962</v>
      </c>
      <c r="AI77" s="153"/>
      <c r="AJ77" s="153"/>
      <c r="AK77" s="86"/>
      <c r="AL77" s="86"/>
      <c r="AM77" s="153" t="s">
        <v>7015</v>
      </c>
      <c r="AN77" s="153" t="s">
        <v>7114</v>
      </c>
      <c r="AO77" s="165">
        <v>43675</v>
      </c>
      <c r="AP77" s="153" t="s">
        <v>7084</v>
      </c>
      <c r="AQ77" s="153" t="s">
        <v>1288</v>
      </c>
      <c r="AR77" s="166">
        <v>100</v>
      </c>
      <c r="AS77" s="88" t="s">
        <v>5719</v>
      </c>
      <c r="AT77" s="92">
        <f t="shared" si="45"/>
        <v>0</v>
      </c>
      <c r="AU77" s="93">
        <v>0</v>
      </c>
      <c r="AV77" s="93">
        <v>0</v>
      </c>
      <c r="AW77" s="166">
        <v>200</v>
      </c>
      <c r="AX77" s="93">
        <v>0</v>
      </c>
      <c r="AY77" s="177"/>
      <c r="AZ77" s="177">
        <v>0</v>
      </c>
      <c r="BA77" s="178"/>
      <c r="BB77" s="105"/>
      <c r="BC77" s="105"/>
      <c r="BD77" s="93"/>
      <c r="BE77" s="93">
        <v>0</v>
      </c>
      <c r="BF77" s="91">
        <v>0</v>
      </c>
      <c r="BG77" s="94"/>
      <c r="BH77" s="95"/>
      <c r="BI77" s="93" t="str">
        <f t="shared" si="46"/>
        <v>Lê Hồng Phong</v>
      </c>
      <c r="BJ77" s="105">
        <f t="shared" si="47"/>
        <v>0</v>
      </c>
      <c r="BK77" s="88" t="str">
        <f t="shared" si="48"/>
        <v>0401475522</v>
      </c>
      <c r="BL77" s="86">
        <f t="shared" si="49"/>
        <v>0</v>
      </c>
      <c r="BM77" s="105">
        <f t="shared" si="50"/>
        <v>0</v>
      </c>
      <c r="BN77" s="86">
        <f t="shared" si="51"/>
        <v>0</v>
      </c>
      <c r="BO77" s="86">
        <f t="shared" si="52"/>
        <v>0</v>
      </c>
      <c r="BP77" s="86">
        <f t="shared" si="27"/>
        <v>0</v>
      </c>
      <c r="BQ77" s="160" t="s">
        <v>6962</v>
      </c>
      <c r="BR77" s="86" t="s">
        <v>5720</v>
      </c>
      <c r="BS77" s="88" t="s">
        <v>5721</v>
      </c>
      <c r="BT77" s="86" t="s">
        <v>5722</v>
      </c>
      <c r="BU77" s="86"/>
      <c r="BV77" s="86" t="str">
        <f t="shared" si="28"/>
        <v>CR 922393</v>
      </c>
      <c r="BW77" s="105" t="str">
        <f t="shared" si="29"/>
        <v/>
      </c>
      <c r="BX77" s="86" t="str">
        <f t="shared" si="40"/>
        <v>29</v>
      </c>
      <c r="BY77" s="86" t="str">
        <f t="shared" si="41"/>
        <v>120</v>
      </c>
      <c r="BZ77" s="91">
        <f t="shared" si="42"/>
        <v>100</v>
      </c>
      <c r="CA77" s="91">
        <v>0</v>
      </c>
      <c r="CB77" s="96" t="s">
        <v>5719</v>
      </c>
      <c r="CC77" s="91">
        <f t="shared" si="30"/>
        <v>200</v>
      </c>
      <c r="CD77" s="91">
        <f t="shared" si="31"/>
        <v>0</v>
      </c>
      <c r="CE77" s="93">
        <f t="shared" si="43"/>
        <v>0</v>
      </c>
      <c r="CF77" s="93">
        <f t="shared" si="44"/>
        <v>0</v>
      </c>
      <c r="CG77" s="105"/>
      <c r="CH77" s="105"/>
      <c r="CI77" s="86"/>
      <c r="CJ77" s="188"/>
      <c r="CK77" s="181">
        <f t="shared" si="34"/>
        <v>100</v>
      </c>
      <c r="CL77" s="181">
        <f t="shared" si="35"/>
        <v>200</v>
      </c>
      <c r="CM77" s="86" t="s">
        <v>5723</v>
      </c>
      <c r="CN77" s="182" t="s">
        <v>7857</v>
      </c>
      <c r="CO77" s="183" t="s">
        <v>7874</v>
      </c>
      <c r="CP77" s="86" t="s">
        <v>5724</v>
      </c>
      <c r="CQ77" s="153" t="s">
        <v>7924</v>
      </c>
      <c r="CR77" s="187">
        <f t="shared" si="36"/>
        <v>6900000</v>
      </c>
      <c r="CS77" s="188">
        <v>1</v>
      </c>
      <c r="CT77" s="188">
        <f t="shared" si="53"/>
        <v>6900000</v>
      </c>
      <c r="CU77" s="93"/>
      <c r="CV77" s="94">
        <f t="shared" si="37"/>
        <v>100</v>
      </c>
      <c r="CW77" s="93">
        <f t="shared" si="38"/>
        <v>0</v>
      </c>
      <c r="CX77" s="86">
        <f t="shared" si="39"/>
        <v>0</v>
      </c>
      <c r="CY77" s="93">
        <f t="shared" si="54"/>
        <v>207000</v>
      </c>
      <c r="CZ77" s="93">
        <v>0</v>
      </c>
      <c r="DA77" s="93">
        <v>0</v>
      </c>
      <c r="DB77" s="93">
        <f t="shared" si="55"/>
        <v>0</v>
      </c>
      <c r="DC77" s="93">
        <v>0</v>
      </c>
      <c r="DD77" s="91">
        <v>0</v>
      </c>
      <c r="DE77" s="93">
        <f t="shared" si="56"/>
        <v>0</v>
      </c>
      <c r="DF77" s="93">
        <f t="shared" si="57"/>
        <v>0</v>
      </c>
      <c r="DG77" s="93"/>
      <c r="DH77" s="93">
        <v>0</v>
      </c>
      <c r="DI77" s="93">
        <v>0</v>
      </c>
      <c r="DJ77" s="86">
        <f t="shared" si="58"/>
        <v>0</v>
      </c>
      <c r="DK77" s="91">
        <v>0</v>
      </c>
      <c r="DL77" s="93"/>
      <c r="DM77" s="93">
        <v>0</v>
      </c>
      <c r="DN77" s="93">
        <f t="shared" si="59"/>
        <v>6900000</v>
      </c>
      <c r="DO77" s="93">
        <f t="shared" si="60"/>
        <v>0</v>
      </c>
      <c r="DP77" s="92">
        <f t="shared" si="61"/>
        <v>207000</v>
      </c>
      <c r="DQ77" s="97" t="str">
        <f t="shared" si="62"/>
        <v>0401475522</v>
      </c>
      <c r="DR77" s="98">
        <f t="shared" si="63"/>
        <v>0</v>
      </c>
      <c r="DS77" s="93" t="str">
        <f t="shared" si="64"/>
        <v>OK</v>
      </c>
      <c r="DT77" s="93"/>
      <c r="DU77" s="78" t="str">
        <f t="shared" si="65"/>
        <v>5010700214991499102001VT100001</v>
      </c>
      <c r="DV77" s="78">
        <f>INDEX('08_DMGiaDat'!$L:$L,MATCH(DU77,'08_DMGiaDat'!$R:$R,0))</f>
        <v>6900000</v>
      </c>
      <c r="DW77" s="78" t="str">
        <f t="shared" si="66"/>
        <v>501070021499100100000001</v>
      </c>
      <c r="DX77" s="78" t="str">
        <f>IFERROR(VLOOKUP(DW77,'08_DMGiaDat'!C18:C19,2,FALSE),"N")</f>
        <v>N</v>
      </c>
      <c r="DY77" s="78" t="str">
        <f t="shared" si="67"/>
        <v>5010700214991001VT100001</v>
      </c>
      <c r="DZ77" s="78" t="str">
        <f>IFERROR(VLOOKUP(DY77,'08_DMGiaDat'!C18:C19,2,FALSE),"N")</f>
        <v>N</v>
      </c>
      <c r="EA77" s="78" t="str">
        <f t="shared" si="68"/>
        <v>501070021499100100000001</v>
      </c>
      <c r="EB77" s="78" t="str">
        <f>IFERROR(VLOOKUP(EA77,'08_DMGiaDat'!C18:C19,2,FALSE),"N")</f>
        <v>N</v>
      </c>
      <c r="EC77" s="92">
        <f>IF(DV77&lt;&gt;"N",DV77,IF(DX77&lt;&gt;"N",DX77,IF(DZ77&lt;&gt;"N",DZ77*VLOOKUP(LEFT(CB77,3),'03_DMMucDich'!C2:C6,5,FALSE),IF(EB77&lt;&gt;"N",EB77*VLOOKUP(LEFT(CB77,3),'03_DMMucDich'!C2:C6,5,FALSE),"N/A"))))</f>
        <v>6900000</v>
      </c>
    </row>
    <row r="78" spans="1:133" s="34" customFormat="1" ht="16" x14ac:dyDescent="0.2">
      <c r="A78" s="85">
        <v>64</v>
      </c>
      <c r="B78" s="86"/>
      <c r="C78" s="87"/>
      <c r="D78" s="141" t="s">
        <v>5777</v>
      </c>
      <c r="E78" s="86"/>
      <c r="F78" s="88"/>
      <c r="G78" s="88" t="s">
        <v>5718</v>
      </c>
      <c r="H78" s="151">
        <v>2022</v>
      </c>
      <c r="I78" s="86"/>
      <c r="J78" s="86"/>
      <c r="K78" s="145" t="s">
        <v>6391</v>
      </c>
      <c r="L78" s="105"/>
      <c r="M78" s="86"/>
      <c r="N78" s="105"/>
      <c r="O78" s="105"/>
      <c r="P78" s="86"/>
      <c r="Q78" s="86"/>
      <c r="R78" s="153" t="str">
        <f t="shared" si="25"/>
        <v>Tổ 66</v>
      </c>
      <c r="S78" s="86"/>
      <c r="T78" s="86"/>
      <c r="U78" s="86"/>
      <c r="V78" s="86" t="str">
        <f t="shared" si="26"/>
        <v xml:space="preserve">, </v>
      </c>
      <c r="W78" s="86"/>
      <c r="X78" s="86"/>
      <c r="Y78" s="86"/>
      <c r="Z78" s="88"/>
      <c r="AA78" s="105"/>
      <c r="AB78" s="86"/>
      <c r="AC78" s="90"/>
      <c r="AD78" s="86"/>
      <c r="AE78" s="86"/>
      <c r="AF78" s="86"/>
      <c r="AG78" s="86"/>
      <c r="AH78" s="160" t="s">
        <v>6960</v>
      </c>
      <c r="AI78" s="153"/>
      <c r="AJ78" s="153"/>
      <c r="AK78" s="86"/>
      <c r="AL78" s="86"/>
      <c r="AM78" s="153" t="s">
        <v>7015</v>
      </c>
      <c r="AN78" s="153" t="s">
        <v>7115</v>
      </c>
      <c r="AO78" s="165">
        <v>43383</v>
      </c>
      <c r="AP78" s="153" t="s">
        <v>1806</v>
      </c>
      <c r="AQ78" s="153" t="s">
        <v>7116</v>
      </c>
      <c r="AR78" s="166">
        <v>150</v>
      </c>
      <c r="AS78" s="88" t="s">
        <v>5719</v>
      </c>
      <c r="AT78" s="92">
        <f t="shared" si="45"/>
        <v>0</v>
      </c>
      <c r="AU78" s="93">
        <v>0</v>
      </c>
      <c r="AV78" s="93">
        <v>0</v>
      </c>
      <c r="AW78" s="166">
        <v>200</v>
      </c>
      <c r="AX78" s="93">
        <v>0</v>
      </c>
      <c r="AY78" s="177"/>
      <c r="AZ78" s="177">
        <v>0</v>
      </c>
      <c r="BA78" s="178"/>
      <c r="BB78" s="105"/>
      <c r="BC78" s="105"/>
      <c r="BD78" s="93"/>
      <c r="BE78" s="93">
        <v>0</v>
      </c>
      <c r="BF78" s="91">
        <v>0</v>
      </c>
      <c r="BG78" s="94"/>
      <c r="BH78" s="95"/>
      <c r="BI78" s="93" t="str">
        <f t="shared" si="46"/>
        <v>Nguyễn Ngọc Hà Phương</v>
      </c>
      <c r="BJ78" s="105">
        <f t="shared" si="47"/>
        <v>0</v>
      </c>
      <c r="BK78" s="88" t="str">
        <f t="shared" si="48"/>
        <v>8120137120</v>
      </c>
      <c r="BL78" s="86">
        <f t="shared" si="49"/>
        <v>0</v>
      </c>
      <c r="BM78" s="105">
        <f t="shared" si="50"/>
        <v>0</v>
      </c>
      <c r="BN78" s="86">
        <f t="shared" si="51"/>
        <v>0</v>
      </c>
      <c r="BO78" s="86">
        <f t="shared" si="52"/>
        <v>0</v>
      </c>
      <c r="BP78" s="86">
        <f t="shared" si="27"/>
        <v>0</v>
      </c>
      <c r="BQ78" s="160" t="s">
        <v>6960</v>
      </c>
      <c r="BR78" s="86" t="s">
        <v>5720</v>
      </c>
      <c r="BS78" s="88" t="s">
        <v>5721</v>
      </c>
      <c r="BT78" s="86" t="s">
        <v>5722</v>
      </c>
      <c r="BU78" s="86"/>
      <c r="BV78" s="86" t="str">
        <f t="shared" si="28"/>
        <v>CO 213268</v>
      </c>
      <c r="BW78" s="105" t="str">
        <f t="shared" si="29"/>
        <v/>
      </c>
      <c r="BX78" s="86" t="str">
        <f t="shared" si="40"/>
        <v>147</v>
      </c>
      <c r="BY78" s="86" t="str">
        <f t="shared" si="41"/>
        <v>43</v>
      </c>
      <c r="BZ78" s="91">
        <f t="shared" si="42"/>
        <v>150</v>
      </c>
      <c r="CA78" s="91">
        <v>0</v>
      </c>
      <c r="CB78" s="96" t="s">
        <v>5719</v>
      </c>
      <c r="CC78" s="91">
        <f t="shared" si="30"/>
        <v>200</v>
      </c>
      <c r="CD78" s="91">
        <f t="shared" si="31"/>
        <v>0</v>
      </c>
      <c r="CE78" s="93">
        <f t="shared" si="43"/>
        <v>0</v>
      </c>
      <c r="CF78" s="93">
        <f t="shared" si="44"/>
        <v>0</v>
      </c>
      <c r="CG78" s="105"/>
      <c r="CH78" s="105"/>
      <c r="CI78" s="86"/>
      <c r="CJ78" s="188"/>
      <c r="CK78" s="181">
        <f t="shared" si="34"/>
        <v>150</v>
      </c>
      <c r="CL78" s="181">
        <f t="shared" si="35"/>
        <v>200</v>
      </c>
      <c r="CM78" s="86" t="s">
        <v>5723</v>
      </c>
      <c r="CN78" s="182" t="s">
        <v>7854</v>
      </c>
      <c r="CO78" s="183" t="s">
        <v>7855</v>
      </c>
      <c r="CP78" s="86" t="s">
        <v>5724</v>
      </c>
      <c r="CQ78" s="153" t="s">
        <v>7924</v>
      </c>
      <c r="CR78" s="187">
        <f t="shared" si="36"/>
        <v>7970000</v>
      </c>
      <c r="CS78" s="188">
        <v>1</v>
      </c>
      <c r="CT78" s="188">
        <f t="shared" si="53"/>
        <v>7970000</v>
      </c>
      <c r="CU78" s="93"/>
      <c r="CV78" s="94">
        <f t="shared" si="37"/>
        <v>150</v>
      </c>
      <c r="CW78" s="93">
        <f t="shared" si="38"/>
        <v>0</v>
      </c>
      <c r="CX78" s="86">
        <f t="shared" si="39"/>
        <v>0</v>
      </c>
      <c r="CY78" s="93">
        <f t="shared" si="54"/>
        <v>358650</v>
      </c>
      <c r="CZ78" s="93">
        <v>0</v>
      </c>
      <c r="DA78" s="93">
        <v>0</v>
      </c>
      <c r="DB78" s="93">
        <f t="shared" si="55"/>
        <v>0</v>
      </c>
      <c r="DC78" s="93">
        <v>0</v>
      </c>
      <c r="DD78" s="91">
        <v>0</v>
      </c>
      <c r="DE78" s="93">
        <f t="shared" si="56"/>
        <v>0</v>
      </c>
      <c r="DF78" s="93">
        <f t="shared" si="57"/>
        <v>0</v>
      </c>
      <c r="DG78" s="93"/>
      <c r="DH78" s="93">
        <v>0</v>
      </c>
      <c r="DI78" s="93">
        <v>0</v>
      </c>
      <c r="DJ78" s="86">
        <f t="shared" si="58"/>
        <v>0</v>
      </c>
      <c r="DK78" s="91">
        <v>0</v>
      </c>
      <c r="DL78" s="93"/>
      <c r="DM78" s="93">
        <v>0</v>
      </c>
      <c r="DN78" s="93">
        <f t="shared" si="59"/>
        <v>7970000</v>
      </c>
      <c r="DO78" s="93">
        <f t="shared" si="60"/>
        <v>0</v>
      </c>
      <c r="DP78" s="92">
        <f t="shared" si="61"/>
        <v>358650</v>
      </c>
      <c r="DQ78" s="97" t="str">
        <f t="shared" si="62"/>
        <v>8120137120</v>
      </c>
      <c r="DR78" s="98">
        <f t="shared" si="63"/>
        <v>0</v>
      </c>
      <c r="DS78" s="93" t="str">
        <f t="shared" si="64"/>
        <v>OK</v>
      </c>
      <c r="DT78" s="93"/>
      <c r="DU78" s="78" t="str">
        <f t="shared" si="65"/>
        <v>5010700215011501100001VT100001</v>
      </c>
      <c r="DV78" s="78">
        <f>INDEX('08_DMGiaDat'!$L:$L,MATCH(DU78,'08_DMGiaDat'!$R:$R,0))</f>
        <v>7970000</v>
      </c>
      <c r="DW78" s="78" t="str">
        <f t="shared" si="66"/>
        <v>501070021501100100000001</v>
      </c>
      <c r="DX78" s="78" t="str">
        <f>IFERROR(VLOOKUP(DW78,'08_DMGiaDat'!C18:C19,2,FALSE),"N")</f>
        <v>N</v>
      </c>
      <c r="DY78" s="78" t="str">
        <f t="shared" si="67"/>
        <v>5010700215011001VT100001</v>
      </c>
      <c r="DZ78" s="78" t="str">
        <f>IFERROR(VLOOKUP(DY78,'08_DMGiaDat'!C18:C19,2,FALSE),"N")</f>
        <v>N</v>
      </c>
      <c r="EA78" s="78" t="str">
        <f t="shared" si="68"/>
        <v>501070021501100100000001</v>
      </c>
      <c r="EB78" s="78" t="str">
        <f>IFERROR(VLOOKUP(EA78,'08_DMGiaDat'!C18:C19,2,FALSE),"N")</f>
        <v>N</v>
      </c>
      <c r="EC78" s="92">
        <f>IF(DV78&lt;&gt;"N",DV78,IF(DX78&lt;&gt;"N",DX78,IF(DZ78&lt;&gt;"N",DZ78*VLOOKUP(LEFT(CB78,3),'03_DMMucDich'!C2:C6,5,FALSE),IF(EB78&lt;&gt;"N",EB78*VLOOKUP(LEFT(CB78,3),'03_DMMucDich'!C2:C6,5,FALSE),"N/A"))))</f>
        <v>7970000</v>
      </c>
    </row>
    <row r="79" spans="1:133" s="34" customFormat="1" ht="16" x14ac:dyDescent="0.2">
      <c r="A79" s="85">
        <v>65</v>
      </c>
      <c r="B79" s="86"/>
      <c r="C79" s="87"/>
      <c r="D79" s="141" t="s">
        <v>5778</v>
      </c>
      <c r="E79" s="86"/>
      <c r="F79" s="88"/>
      <c r="G79" s="88" t="s">
        <v>5718</v>
      </c>
      <c r="H79" s="151">
        <v>2023</v>
      </c>
      <c r="I79" s="86"/>
      <c r="J79" s="86"/>
      <c r="K79" s="145" t="s">
        <v>6392</v>
      </c>
      <c r="L79" s="105"/>
      <c r="M79" s="86"/>
      <c r="N79" s="105"/>
      <c r="O79" s="105"/>
      <c r="P79" s="86"/>
      <c r="Q79" s="86"/>
      <c r="R79" s="153" t="str">
        <f t="shared" si="25"/>
        <v>Tổ 66</v>
      </c>
      <c r="S79" s="86"/>
      <c r="T79" s="86"/>
      <c r="U79" s="86"/>
      <c r="V79" s="86" t="str">
        <f t="shared" si="26"/>
        <v xml:space="preserve">, </v>
      </c>
      <c r="W79" s="86"/>
      <c r="X79" s="86"/>
      <c r="Y79" s="86"/>
      <c r="Z79" s="88"/>
      <c r="AA79" s="105"/>
      <c r="AB79" s="86"/>
      <c r="AC79" s="90"/>
      <c r="AD79" s="86"/>
      <c r="AE79" s="86"/>
      <c r="AF79" s="86"/>
      <c r="AG79" s="86"/>
      <c r="AH79" s="160" t="s">
        <v>6960</v>
      </c>
      <c r="AI79" s="153"/>
      <c r="AJ79" s="153"/>
      <c r="AK79" s="86"/>
      <c r="AL79" s="86"/>
      <c r="AM79" s="153" t="s">
        <v>7015</v>
      </c>
      <c r="AN79" s="153" t="s">
        <v>7117</v>
      </c>
      <c r="AO79" s="165">
        <v>43383</v>
      </c>
      <c r="AP79" s="153" t="s">
        <v>5675</v>
      </c>
      <c r="AQ79" s="153" t="s">
        <v>7053</v>
      </c>
      <c r="AR79" s="166">
        <v>150</v>
      </c>
      <c r="AS79" s="88" t="s">
        <v>5719</v>
      </c>
      <c r="AT79" s="92">
        <f t="shared" ref="AT79:AT110" si="69">AU79+AV79+AX79</f>
        <v>0</v>
      </c>
      <c r="AU79" s="93">
        <v>0</v>
      </c>
      <c r="AV79" s="93">
        <v>0</v>
      </c>
      <c r="AW79" s="166">
        <v>200</v>
      </c>
      <c r="AX79" s="93">
        <v>0</v>
      </c>
      <c r="AY79" s="177"/>
      <c r="AZ79" s="177">
        <v>0</v>
      </c>
      <c r="BA79" s="178"/>
      <c r="BB79" s="105"/>
      <c r="BC79" s="105"/>
      <c r="BD79" s="93"/>
      <c r="BE79" s="93">
        <v>0</v>
      </c>
      <c r="BF79" s="91">
        <v>0</v>
      </c>
      <c r="BG79" s="94"/>
      <c r="BH79" s="95"/>
      <c r="BI79" s="93" t="str">
        <f t="shared" ref="BI79:BI142" si="70">K79</f>
        <v>Trần Thanh Hùng</v>
      </c>
      <c r="BJ79" s="105">
        <f t="shared" ref="BJ79:BJ142" si="71">L79</f>
        <v>0</v>
      </c>
      <c r="BK79" s="88" t="str">
        <f t="shared" ref="BK79:BK142" si="72">D79</f>
        <v>0400737246</v>
      </c>
      <c r="BL79" s="86">
        <f t="shared" ref="BL79:BL142" si="73">M79</f>
        <v>0</v>
      </c>
      <c r="BM79" s="105">
        <f t="shared" ref="BM79:BM142" si="74">N79</f>
        <v>0</v>
      </c>
      <c r="BN79" s="86">
        <f t="shared" ref="BN79:BN142" si="75">O79</f>
        <v>0</v>
      </c>
      <c r="BO79" s="86">
        <f t="shared" ref="BO79:BO142" si="76">AJ79</f>
        <v>0</v>
      </c>
      <c r="BP79" s="86">
        <f t="shared" si="27"/>
        <v>0</v>
      </c>
      <c r="BQ79" s="160" t="s">
        <v>6960</v>
      </c>
      <c r="BR79" s="86" t="s">
        <v>5720</v>
      </c>
      <c r="BS79" s="88" t="s">
        <v>5721</v>
      </c>
      <c r="BT79" s="86" t="s">
        <v>5722</v>
      </c>
      <c r="BU79" s="86"/>
      <c r="BV79" s="86" t="str">
        <f t="shared" si="28"/>
        <v>CO 213269</v>
      </c>
      <c r="BW79" s="105" t="str">
        <f t="shared" si="29"/>
        <v/>
      </c>
      <c r="BX79" s="86" t="str">
        <f t="shared" si="40"/>
        <v>15</v>
      </c>
      <c r="BY79" s="86" t="str">
        <f t="shared" si="41"/>
        <v>44</v>
      </c>
      <c r="BZ79" s="91">
        <f t="shared" si="42"/>
        <v>150</v>
      </c>
      <c r="CA79" s="91">
        <v>0</v>
      </c>
      <c r="CB79" s="96" t="s">
        <v>5719</v>
      </c>
      <c r="CC79" s="91">
        <f t="shared" si="30"/>
        <v>200</v>
      </c>
      <c r="CD79" s="91">
        <f t="shared" si="31"/>
        <v>0</v>
      </c>
      <c r="CE79" s="93">
        <f t="shared" si="43"/>
        <v>0</v>
      </c>
      <c r="CF79" s="93">
        <f t="shared" si="44"/>
        <v>0</v>
      </c>
      <c r="CG79" s="105"/>
      <c r="CH79" s="105"/>
      <c r="CI79" s="86"/>
      <c r="CJ79" s="188"/>
      <c r="CK79" s="181">
        <f t="shared" si="34"/>
        <v>150</v>
      </c>
      <c r="CL79" s="181">
        <f t="shared" si="35"/>
        <v>200</v>
      </c>
      <c r="CM79" s="86" t="s">
        <v>5723</v>
      </c>
      <c r="CN79" s="182" t="s">
        <v>7854</v>
      </c>
      <c r="CO79" s="183" t="s">
        <v>7855</v>
      </c>
      <c r="CP79" s="86" t="s">
        <v>5724</v>
      </c>
      <c r="CQ79" s="153" t="s">
        <v>7924</v>
      </c>
      <c r="CR79" s="187">
        <f t="shared" si="36"/>
        <v>7970000</v>
      </c>
      <c r="CS79" s="188">
        <v>1</v>
      </c>
      <c r="CT79" s="188">
        <f t="shared" ref="CT79:CT110" si="77">CR79*CS79</f>
        <v>7970000</v>
      </c>
      <c r="CU79" s="93"/>
      <c r="CV79" s="94">
        <f t="shared" si="37"/>
        <v>150</v>
      </c>
      <c r="CW79" s="93">
        <f t="shared" si="38"/>
        <v>0</v>
      </c>
      <c r="CX79" s="86">
        <f t="shared" si="39"/>
        <v>0</v>
      </c>
      <c r="CY79" s="93">
        <f t="shared" ref="CY79:CY110" si="78">(CV79*0.03/100+CW79*0.07/100+CX79*0.15/100)*CT79</f>
        <v>358650</v>
      </c>
      <c r="CZ79" s="93">
        <v>0</v>
      </c>
      <c r="DA79" s="93">
        <v>0</v>
      </c>
      <c r="DB79" s="93">
        <f t="shared" ref="DB79:DB110" si="79">CZ79*DA79*CT79</f>
        <v>0</v>
      </c>
      <c r="DC79" s="93">
        <v>0</v>
      </c>
      <c r="DD79" s="91">
        <v>0</v>
      </c>
      <c r="DE79" s="93">
        <f t="shared" ref="DE79:DE110" si="80">DC79*DD79*CT79*0.03/100</f>
        <v>0</v>
      </c>
      <c r="DF79" s="93">
        <f t="shared" ref="DF79:DF142" si="81">AV79</f>
        <v>0</v>
      </c>
      <c r="DG79" s="93"/>
      <c r="DH79" s="93">
        <v>0</v>
      </c>
      <c r="DI79" s="93">
        <v>0</v>
      </c>
      <c r="DJ79" s="86">
        <f t="shared" ref="DJ79:DJ110" si="82">IF(DH79&gt;0,DF79*DH79*DI79*0.15/100,DF79*DI79*0.15/100)</f>
        <v>0</v>
      </c>
      <c r="DK79" s="91">
        <v>0</v>
      </c>
      <c r="DL79" s="93"/>
      <c r="DM79" s="93">
        <v>0</v>
      </c>
      <c r="DN79" s="93">
        <f t="shared" ref="DN79:DN142" si="83">CT79</f>
        <v>7970000</v>
      </c>
      <c r="DO79" s="93">
        <f t="shared" ref="DO79:DO110" si="84">IF(DM79&gt;0,DK79*DM79*DN79*0.2/100,DK79*DN79*0.2/100)</f>
        <v>0</v>
      </c>
      <c r="DP79" s="92">
        <f t="shared" ref="DP79:DP110" si="85">CY79+DB79+DE79+DJ79+DO79</f>
        <v>358650</v>
      </c>
      <c r="DQ79" s="97" t="str">
        <f t="shared" ref="DQ79:DQ142" si="86">IF(LEN(D79)=13,LEFT(D79,10)&amp;"-"&amp;RIGHT(D79,3),D79)</f>
        <v>0400737246</v>
      </c>
      <c r="DR79" s="98">
        <f t="shared" ref="DR79:DR110" si="87">10-MOD(VALUE(LEFT(RIGHT(LEFT(DQ79,10),2)))*3+VALUE(LEFT(LEFT(DQ79,10)))*31+VALUE(LEFT(RIGHT(LEFT(DQ79,10),9)))*29+VALUE(LEFT(RIGHT(LEFT(DQ79,10),8)))*23+VALUE(LEFT(RIGHT(LEFT(DQ79,10),7)))*19+VALUE(LEFT(RIGHT(LEFT(DQ79,10),6)))*17+VALUE(LEFT(RIGHT(LEFT(DQ79,10),5)))*13+VALUE(LEFT(RIGHT(LEFT(DQ79,10),4)))*7+VALUE(LEFT(RIGHT(LEFT(DQ79,10),3)))*5,11)-VALUE(RIGHT(LEFT(DQ79,10)))</f>
        <v>0</v>
      </c>
      <c r="DS79" s="93" t="str">
        <f t="shared" ref="DS79:DS110" si="88">IF(ISERROR(DR79),"Mã tin sai !!!",IF(DR79=0,"OK","Mã tin sai !!!"))</f>
        <v>OK</v>
      </c>
      <c r="DT79" s="93"/>
      <c r="DU79" s="78" t="str">
        <f t="shared" ref="DU79:DU142" si="89">IF(CP79="",CONCATENATE(LEFT(BS79,FIND("-",BS79)-1),LEFT(CM79,FIND("-",CM79)-1),LEFT(CN79,FIND("-",CN79)-1),LEFT(CO79,FIND("-",CO79)-1),LEFT(CQ79,FIND("-",CQ79)-1),LEFT(CB79,FIND("-",CB79)-1)),CONCATENATE(LEFT(BS79,FIND("-",BS79)-1),LEFT(CM79,FIND("-",CM79)-1),LEFT(CN79,FIND("-",CN79)-1),LEFT(CO79,FIND("-",CO79)-1),LEFT(CP79,FIND("-",CP79)-1),LEFT(CQ79,FIND("-",CQ79)-1),LEFT(CB79,FIND("-",CB79)-1)))</f>
        <v>5010700215011501100001VT100001</v>
      </c>
      <c r="DV79" s="78">
        <f>INDEX('08_DMGiaDat'!$L:$L,MATCH(DU79,'08_DMGiaDat'!$R:$R,0))</f>
        <v>7970000</v>
      </c>
      <c r="DW79" s="78" t="str">
        <f t="shared" ref="DW79:DW142" si="90">CONCATENATE(LEFT(BS79,5),LEFT(CM79,3),LEFT(CN79,3),MID(CO79,4,2),LEFT(CP79,3),"00000",LEFT(CB79,3))</f>
        <v>501070021501100100000001</v>
      </c>
      <c r="DX79" s="78" t="str">
        <f>IFERROR(VLOOKUP(DW79,'08_DMGiaDat'!C18:C19,2,FALSE),"N")</f>
        <v>N</v>
      </c>
      <c r="DY79" s="78" t="str">
        <f t="shared" ref="DY79:DY142" si="91">CONCATENATE(LEFT(BS79,5),LEFT(CM79,3),LEFT(CN79,3),MID(CO79,4,2),LEFT(CP79,3),LEFT(CQ79,5),"001")</f>
        <v>5010700215011001VT100001</v>
      </c>
      <c r="DZ79" s="78" t="str">
        <f>IFERROR(VLOOKUP(DY79,'08_DMGiaDat'!C18:C19,2,FALSE),"N")</f>
        <v>N</v>
      </c>
      <c r="EA79" s="78" t="str">
        <f t="shared" ref="EA79:EA142" si="92">CONCATENATE(LEFT(BS79,5),LEFT(CM79,3),LEFT(CN79,3),MID(CO79,4,2),LEFT(CP79,3),"00000","001")</f>
        <v>501070021501100100000001</v>
      </c>
      <c r="EB79" s="78" t="str">
        <f>IFERROR(VLOOKUP(EA79,'08_DMGiaDat'!C18:C19,2,FALSE),"N")</f>
        <v>N</v>
      </c>
      <c r="EC79" s="92">
        <f>IF(DV79&lt;&gt;"N",DV79,IF(DX79&lt;&gt;"N",DX79,IF(DZ79&lt;&gt;"N",DZ79*VLOOKUP(LEFT(CB79,3),'03_DMMucDich'!C2:C6,5,FALSE),IF(EB79&lt;&gt;"N",EB79*VLOOKUP(LEFT(CB79,3),'03_DMMucDich'!C2:C6,5,FALSE),"N/A"))))</f>
        <v>7970000</v>
      </c>
    </row>
    <row r="80" spans="1:133" s="34" customFormat="1" ht="16" x14ac:dyDescent="0.2">
      <c r="A80" s="85">
        <v>66</v>
      </c>
      <c r="B80" s="86"/>
      <c r="C80" s="87"/>
      <c r="D80" s="141" t="s">
        <v>5779</v>
      </c>
      <c r="E80" s="86"/>
      <c r="F80" s="88"/>
      <c r="G80" s="88" t="s">
        <v>5718</v>
      </c>
      <c r="H80" s="151">
        <v>2023</v>
      </c>
      <c r="I80" s="86"/>
      <c r="J80" s="86"/>
      <c r="K80" s="145" t="s">
        <v>6393</v>
      </c>
      <c r="L80" s="105"/>
      <c r="M80" s="86"/>
      <c r="N80" s="105"/>
      <c r="O80" s="105"/>
      <c r="P80" s="86"/>
      <c r="Q80" s="86"/>
      <c r="R80" s="153" t="str">
        <f t="shared" ref="R80:R143" si="93">"Tổ "&amp;RIGHT(AH80,2)</f>
        <v>Tổ 07</v>
      </c>
      <c r="S80" s="86"/>
      <c r="T80" s="86"/>
      <c r="U80" s="86"/>
      <c r="V80" s="86" t="str">
        <f t="shared" ref="V80:V143" si="94">AJ80&amp;", "&amp;AI80</f>
        <v xml:space="preserve">, </v>
      </c>
      <c r="W80" s="86"/>
      <c r="X80" s="86"/>
      <c r="Y80" s="86"/>
      <c r="Z80" s="88"/>
      <c r="AA80" s="105"/>
      <c r="AB80" s="86"/>
      <c r="AC80" s="90"/>
      <c r="AD80" s="86"/>
      <c r="AE80" s="86"/>
      <c r="AF80" s="86"/>
      <c r="AG80" s="86"/>
      <c r="AH80" s="160" t="s">
        <v>6980</v>
      </c>
      <c r="AI80" s="153"/>
      <c r="AJ80" s="153"/>
      <c r="AK80" s="86"/>
      <c r="AL80" s="86"/>
      <c r="AM80" s="153" t="s">
        <v>7015</v>
      </c>
      <c r="AN80" s="153" t="s">
        <v>7118</v>
      </c>
      <c r="AO80" s="165">
        <v>40555</v>
      </c>
      <c r="AP80" s="153" t="s">
        <v>2056</v>
      </c>
      <c r="AQ80" s="153" t="s">
        <v>7119</v>
      </c>
      <c r="AR80" s="166">
        <v>88.5</v>
      </c>
      <c r="AS80" s="88" t="s">
        <v>5719</v>
      </c>
      <c r="AT80" s="92">
        <f t="shared" si="69"/>
        <v>0</v>
      </c>
      <c r="AU80" s="93">
        <v>0</v>
      </c>
      <c r="AV80" s="93">
        <v>0</v>
      </c>
      <c r="AW80" s="166">
        <v>200</v>
      </c>
      <c r="AX80" s="93">
        <v>0</v>
      </c>
      <c r="AY80" s="177"/>
      <c r="AZ80" s="177">
        <v>0</v>
      </c>
      <c r="BA80" s="178"/>
      <c r="BB80" s="105"/>
      <c r="BC80" s="105"/>
      <c r="BD80" s="93"/>
      <c r="BE80" s="93">
        <v>0</v>
      </c>
      <c r="BF80" s="91">
        <v>0</v>
      </c>
      <c r="BG80" s="94"/>
      <c r="BH80" s="95"/>
      <c r="BI80" s="93" t="str">
        <f t="shared" si="70"/>
        <v>Trần Lê Phước Nguyên</v>
      </c>
      <c r="BJ80" s="105">
        <f t="shared" si="71"/>
        <v>0</v>
      </c>
      <c r="BK80" s="88" t="str">
        <f t="shared" si="72"/>
        <v>8819630827</v>
      </c>
      <c r="BL80" s="86">
        <f t="shared" si="73"/>
        <v>0</v>
      </c>
      <c r="BM80" s="105">
        <f t="shared" si="74"/>
        <v>0</v>
      </c>
      <c r="BN80" s="86">
        <f t="shared" si="75"/>
        <v>0</v>
      </c>
      <c r="BO80" s="86">
        <f t="shared" si="76"/>
        <v>0</v>
      </c>
      <c r="BP80" s="86">
        <f t="shared" ref="BP80:BP143" si="95">AI80</f>
        <v>0</v>
      </c>
      <c r="BQ80" s="160" t="s">
        <v>6980</v>
      </c>
      <c r="BR80" s="86" t="s">
        <v>5720</v>
      </c>
      <c r="BS80" s="88" t="s">
        <v>5721</v>
      </c>
      <c r="BT80" s="86" t="s">
        <v>5722</v>
      </c>
      <c r="BU80" s="86"/>
      <c r="BV80" s="86" t="str">
        <f t="shared" ref="BV80:BV143" si="96">AN80</f>
        <v>BC 771586</v>
      </c>
      <c r="BW80" s="105" t="str">
        <f t="shared" ref="BW80:BW143" si="97">IF(BU80="X",AO80,"")</f>
        <v/>
      </c>
      <c r="BX80" s="86" t="str">
        <f t="shared" si="40"/>
        <v>170</v>
      </c>
      <c r="BY80" s="86" t="str">
        <f t="shared" si="41"/>
        <v>74</v>
      </c>
      <c r="BZ80" s="91">
        <f t="shared" si="42"/>
        <v>88.5</v>
      </c>
      <c r="CA80" s="91">
        <v>0</v>
      </c>
      <c r="CB80" s="96" t="s">
        <v>5719</v>
      </c>
      <c r="CC80" s="91">
        <f t="shared" ref="CC80:CC143" si="98">AW80</f>
        <v>200</v>
      </c>
      <c r="CD80" s="91">
        <f t="shared" ref="CD80:CD143" si="99">AY80</f>
        <v>0</v>
      </c>
      <c r="CE80" s="93">
        <f t="shared" si="43"/>
        <v>0</v>
      </c>
      <c r="CF80" s="93">
        <f t="shared" si="44"/>
        <v>0</v>
      </c>
      <c r="CG80" s="105"/>
      <c r="CH80" s="105"/>
      <c r="CI80" s="86"/>
      <c r="CJ80" s="188"/>
      <c r="CK80" s="181">
        <f t="shared" ref="CK80:CK143" si="100">BZ80</f>
        <v>88.5</v>
      </c>
      <c r="CL80" s="181">
        <f t="shared" ref="CL80:CL143" si="101">AW80</f>
        <v>200</v>
      </c>
      <c r="CM80" s="86" t="s">
        <v>5723</v>
      </c>
      <c r="CN80" s="182" t="s">
        <v>7866</v>
      </c>
      <c r="CO80" s="183" t="s">
        <v>7867</v>
      </c>
      <c r="CP80" s="86" t="s">
        <v>5724</v>
      </c>
      <c r="CQ80" s="153" t="s">
        <v>7925</v>
      </c>
      <c r="CR80" s="187">
        <f t="shared" ref="CR80:CR143" si="102">EC80</f>
        <v>2360000</v>
      </c>
      <c r="CS80" s="188">
        <v>0.8</v>
      </c>
      <c r="CT80" s="188">
        <f t="shared" si="77"/>
        <v>1888000</v>
      </c>
      <c r="CU80" s="93"/>
      <c r="CV80" s="94">
        <f t="shared" ref="CV80:CV143" si="103">IF(OR(CK80=0,CK80&lt;=CL80),CK80,CL80)</f>
        <v>88.5</v>
      </c>
      <c r="CW80" s="93">
        <f t="shared" ref="CW80:CW143" si="104">IF(AND(CK80&gt;CL80,CK80&lt;=CL80*4),CK80-CL80,IF(CK80&gt;=CL80*4,CL80*3,0))</f>
        <v>0</v>
      </c>
      <c r="CX80" s="86">
        <f t="shared" ref="CX80:CX143" si="105">IF(CK80&gt;=CL80*4,CK80-CL80*4,0)</f>
        <v>0</v>
      </c>
      <c r="CY80" s="93">
        <f t="shared" si="78"/>
        <v>50126.399999999994</v>
      </c>
      <c r="CZ80" s="93">
        <v>0</v>
      </c>
      <c r="DA80" s="93">
        <v>0</v>
      </c>
      <c r="DB80" s="93">
        <f t="shared" si="79"/>
        <v>0</v>
      </c>
      <c r="DC80" s="93">
        <v>0</v>
      </c>
      <c r="DD80" s="91">
        <v>0</v>
      </c>
      <c r="DE80" s="93">
        <f t="shared" si="80"/>
        <v>0</v>
      </c>
      <c r="DF80" s="93">
        <f t="shared" si="81"/>
        <v>0</v>
      </c>
      <c r="DG80" s="93"/>
      <c r="DH80" s="93">
        <v>0</v>
      </c>
      <c r="DI80" s="93">
        <v>0</v>
      </c>
      <c r="DJ80" s="86">
        <f t="shared" si="82"/>
        <v>0</v>
      </c>
      <c r="DK80" s="91">
        <v>0</v>
      </c>
      <c r="DL80" s="93"/>
      <c r="DM80" s="93">
        <v>0</v>
      </c>
      <c r="DN80" s="93">
        <f t="shared" si="83"/>
        <v>1888000</v>
      </c>
      <c r="DO80" s="93">
        <f t="shared" si="84"/>
        <v>0</v>
      </c>
      <c r="DP80" s="92">
        <f t="shared" si="85"/>
        <v>50126.399999999994</v>
      </c>
      <c r="DQ80" s="97" t="str">
        <f t="shared" si="86"/>
        <v>8819630827</v>
      </c>
      <c r="DR80" s="98">
        <f t="shared" si="87"/>
        <v>0</v>
      </c>
      <c r="DS80" s="93" t="str">
        <f t="shared" si="88"/>
        <v>OK</v>
      </c>
      <c r="DT80" s="93"/>
      <c r="DU80" s="78" t="str">
        <f t="shared" si="89"/>
        <v>5010700210791079100001VT400001</v>
      </c>
      <c r="DV80" s="78">
        <f>INDEX('08_DMGiaDat'!$L:$L,MATCH(DU80,'08_DMGiaDat'!$R:$R,0))</f>
        <v>2360000</v>
      </c>
      <c r="DW80" s="78" t="str">
        <f t="shared" si="90"/>
        <v>501070021079100100000001</v>
      </c>
      <c r="DX80" s="78" t="str">
        <f>IFERROR(VLOOKUP(DW80,'08_DMGiaDat'!C18:C19,2,FALSE),"N")</f>
        <v>N</v>
      </c>
      <c r="DY80" s="78" t="str">
        <f t="shared" si="91"/>
        <v>5010700210791001VT400001</v>
      </c>
      <c r="DZ80" s="78" t="str">
        <f>IFERROR(VLOOKUP(DY80,'08_DMGiaDat'!C18:C19,2,FALSE),"N")</f>
        <v>N</v>
      </c>
      <c r="EA80" s="78" t="str">
        <f t="shared" si="92"/>
        <v>501070021079100100000001</v>
      </c>
      <c r="EB80" s="78" t="str">
        <f>IFERROR(VLOOKUP(EA80,'08_DMGiaDat'!C18:C19,2,FALSE),"N")</f>
        <v>N</v>
      </c>
      <c r="EC80" s="92">
        <f>IF(DV80&lt;&gt;"N",DV80,IF(DX80&lt;&gt;"N",DX80,IF(DZ80&lt;&gt;"N",DZ80*VLOOKUP(LEFT(CB80,3),'03_DMMucDich'!C2:C6,5,FALSE),IF(EB80&lt;&gt;"N",EB80*VLOOKUP(LEFT(CB80,3),'03_DMMucDich'!C2:C6,5,FALSE),"N/A"))))</f>
        <v>2360000</v>
      </c>
    </row>
    <row r="81" spans="1:133" s="34" customFormat="1" ht="16" x14ac:dyDescent="0.2">
      <c r="A81" s="85">
        <v>67</v>
      </c>
      <c r="B81" s="86"/>
      <c r="C81" s="87"/>
      <c r="D81" s="141" t="s">
        <v>5780</v>
      </c>
      <c r="E81" s="86"/>
      <c r="F81" s="88"/>
      <c r="G81" s="88" t="s">
        <v>5718</v>
      </c>
      <c r="H81" s="151">
        <v>2022</v>
      </c>
      <c r="I81" s="86"/>
      <c r="J81" s="86"/>
      <c r="K81" s="145" t="s">
        <v>6394</v>
      </c>
      <c r="L81" s="105"/>
      <c r="M81" s="86"/>
      <c r="N81" s="105"/>
      <c r="O81" s="105"/>
      <c r="P81" s="86"/>
      <c r="Q81" s="86"/>
      <c r="R81" s="153" t="str">
        <f t="shared" si="93"/>
        <v>Tổ 29</v>
      </c>
      <c r="S81" s="86"/>
      <c r="T81" s="86"/>
      <c r="U81" s="86"/>
      <c r="V81" s="86" t="str">
        <f t="shared" si="94"/>
        <v xml:space="preserve">, </v>
      </c>
      <c r="W81" s="86"/>
      <c r="X81" s="86"/>
      <c r="Y81" s="86"/>
      <c r="Z81" s="88"/>
      <c r="AA81" s="105"/>
      <c r="AB81" s="86"/>
      <c r="AC81" s="90"/>
      <c r="AD81" s="86"/>
      <c r="AE81" s="86"/>
      <c r="AF81" s="86"/>
      <c r="AG81" s="86"/>
      <c r="AH81" s="160" t="s">
        <v>6981</v>
      </c>
      <c r="AI81" s="153"/>
      <c r="AJ81" s="153"/>
      <c r="AK81" s="86"/>
      <c r="AL81" s="86"/>
      <c r="AM81" s="153" t="s">
        <v>7015</v>
      </c>
      <c r="AN81" s="153" t="s">
        <v>7120</v>
      </c>
      <c r="AO81" s="165">
        <v>42044</v>
      </c>
      <c r="AP81" s="153" t="s">
        <v>7038</v>
      </c>
      <c r="AQ81" s="153" t="s">
        <v>2042</v>
      </c>
      <c r="AR81" s="166">
        <v>103.9</v>
      </c>
      <c r="AS81" s="88" t="s">
        <v>5719</v>
      </c>
      <c r="AT81" s="92">
        <f t="shared" si="69"/>
        <v>0</v>
      </c>
      <c r="AU81" s="93">
        <v>0</v>
      </c>
      <c r="AV81" s="93">
        <v>0</v>
      </c>
      <c r="AW81" s="166">
        <v>200</v>
      </c>
      <c r="AX81" s="93">
        <v>0</v>
      </c>
      <c r="AY81" s="177"/>
      <c r="AZ81" s="177">
        <v>0</v>
      </c>
      <c r="BA81" s="178"/>
      <c r="BB81" s="105"/>
      <c r="BC81" s="105"/>
      <c r="BD81" s="93"/>
      <c r="BE81" s="93">
        <v>0</v>
      </c>
      <c r="BF81" s="91">
        <v>0</v>
      </c>
      <c r="BG81" s="94"/>
      <c r="BH81" s="95"/>
      <c r="BI81" s="93" t="str">
        <f t="shared" si="70"/>
        <v>Ngô Thị Cưng</v>
      </c>
      <c r="BJ81" s="105">
        <f t="shared" si="71"/>
        <v>0</v>
      </c>
      <c r="BK81" s="88" t="str">
        <f t="shared" si="72"/>
        <v>8750278875</v>
      </c>
      <c r="BL81" s="86">
        <f t="shared" si="73"/>
        <v>0</v>
      </c>
      <c r="BM81" s="105">
        <f t="shared" si="74"/>
        <v>0</v>
      </c>
      <c r="BN81" s="86">
        <f t="shared" si="75"/>
        <v>0</v>
      </c>
      <c r="BO81" s="86">
        <f t="shared" si="76"/>
        <v>0</v>
      </c>
      <c r="BP81" s="86">
        <f t="shared" si="95"/>
        <v>0</v>
      </c>
      <c r="BQ81" s="160" t="s">
        <v>6981</v>
      </c>
      <c r="BR81" s="86" t="s">
        <v>5720</v>
      </c>
      <c r="BS81" s="88" t="s">
        <v>5721</v>
      </c>
      <c r="BT81" s="86" t="s">
        <v>5722</v>
      </c>
      <c r="BU81" s="86"/>
      <c r="BV81" s="86" t="str">
        <f t="shared" si="96"/>
        <v>BX 442878</v>
      </c>
      <c r="BW81" s="105" t="str">
        <f t="shared" si="97"/>
        <v/>
      </c>
      <c r="BX81" s="86" t="str">
        <f t="shared" ref="BX81:BX144" si="106">AP81</f>
        <v>84</v>
      </c>
      <c r="BY81" s="86" t="str">
        <f t="shared" ref="BY81:BY144" si="107">AQ81</f>
        <v>161</v>
      </c>
      <c r="BZ81" s="91">
        <f t="shared" ref="BZ81:BZ144" si="108">AR81</f>
        <v>103.9</v>
      </c>
      <c r="CA81" s="91">
        <v>0</v>
      </c>
      <c r="CB81" s="96" t="s">
        <v>5719</v>
      </c>
      <c r="CC81" s="91">
        <f t="shared" si="98"/>
        <v>200</v>
      </c>
      <c r="CD81" s="91">
        <f t="shared" si="99"/>
        <v>0</v>
      </c>
      <c r="CE81" s="93">
        <f t="shared" si="43"/>
        <v>0</v>
      </c>
      <c r="CF81" s="93">
        <f t="shared" si="44"/>
        <v>0</v>
      </c>
      <c r="CG81" s="105"/>
      <c r="CH81" s="105"/>
      <c r="CI81" s="86"/>
      <c r="CJ81" s="188"/>
      <c r="CK81" s="181">
        <f t="shared" si="100"/>
        <v>103.9</v>
      </c>
      <c r="CL81" s="181">
        <f t="shared" si="101"/>
        <v>200</v>
      </c>
      <c r="CM81" s="86" t="s">
        <v>5723</v>
      </c>
      <c r="CN81" s="182" t="s">
        <v>7857</v>
      </c>
      <c r="CO81" s="183" t="s">
        <v>7874</v>
      </c>
      <c r="CP81" s="86" t="s">
        <v>5724</v>
      </c>
      <c r="CQ81" s="153" t="s">
        <v>7924</v>
      </c>
      <c r="CR81" s="187">
        <f t="shared" si="102"/>
        <v>6900000</v>
      </c>
      <c r="CS81" s="188">
        <v>1</v>
      </c>
      <c r="CT81" s="188">
        <f t="shared" si="77"/>
        <v>6900000</v>
      </c>
      <c r="CU81" s="93"/>
      <c r="CV81" s="94">
        <f t="shared" si="103"/>
        <v>103.9</v>
      </c>
      <c r="CW81" s="93">
        <f t="shared" si="104"/>
        <v>0</v>
      </c>
      <c r="CX81" s="86">
        <f t="shared" si="105"/>
        <v>0</v>
      </c>
      <c r="CY81" s="93">
        <f t="shared" si="78"/>
        <v>215073</v>
      </c>
      <c r="CZ81" s="93">
        <v>0</v>
      </c>
      <c r="DA81" s="93">
        <v>0</v>
      </c>
      <c r="DB81" s="93">
        <f t="shared" si="79"/>
        <v>0</v>
      </c>
      <c r="DC81" s="93">
        <v>0</v>
      </c>
      <c r="DD81" s="91">
        <v>0</v>
      </c>
      <c r="DE81" s="93">
        <f t="shared" si="80"/>
        <v>0</v>
      </c>
      <c r="DF81" s="93">
        <f t="shared" si="81"/>
        <v>0</v>
      </c>
      <c r="DG81" s="93"/>
      <c r="DH81" s="93">
        <v>0</v>
      </c>
      <c r="DI81" s="93">
        <v>0</v>
      </c>
      <c r="DJ81" s="86">
        <f t="shared" si="82"/>
        <v>0</v>
      </c>
      <c r="DK81" s="91">
        <v>0</v>
      </c>
      <c r="DL81" s="93"/>
      <c r="DM81" s="93">
        <v>0</v>
      </c>
      <c r="DN81" s="93">
        <f t="shared" si="83"/>
        <v>6900000</v>
      </c>
      <c r="DO81" s="93">
        <f t="shared" si="84"/>
        <v>0</v>
      </c>
      <c r="DP81" s="92">
        <f t="shared" si="85"/>
        <v>215073</v>
      </c>
      <c r="DQ81" s="97" t="str">
        <f t="shared" si="86"/>
        <v>8750278875</v>
      </c>
      <c r="DR81" s="98">
        <f t="shared" si="87"/>
        <v>0</v>
      </c>
      <c r="DS81" s="93" t="str">
        <f t="shared" si="88"/>
        <v>OK</v>
      </c>
      <c r="DT81" s="93"/>
      <c r="DU81" s="78" t="str">
        <f t="shared" si="89"/>
        <v>5010700214991499102001VT100001</v>
      </c>
      <c r="DV81" s="78">
        <f>INDEX('08_DMGiaDat'!$L:$L,MATCH(DU81,'08_DMGiaDat'!$R:$R,0))</f>
        <v>6900000</v>
      </c>
      <c r="DW81" s="78" t="str">
        <f t="shared" si="90"/>
        <v>501070021499100100000001</v>
      </c>
      <c r="DX81" s="78" t="str">
        <f>IFERROR(VLOOKUP(DW81,'08_DMGiaDat'!C18:C19,2,FALSE),"N")</f>
        <v>N</v>
      </c>
      <c r="DY81" s="78" t="str">
        <f t="shared" si="91"/>
        <v>5010700214991001VT100001</v>
      </c>
      <c r="DZ81" s="78" t="str">
        <f>IFERROR(VLOOKUP(DY81,'08_DMGiaDat'!C18:C19,2,FALSE),"N")</f>
        <v>N</v>
      </c>
      <c r="EA81" s="78" t="str">
        <f t="shared" si="92"/>
        <v>501070021499100100000001</v>
      </c>
      <c r="EB81" s="78" t="str">
        <f>IFERROR(VLOOKUP(EA81,'08_DMGiaDat'!C18:C19,2,FALSE),"N")</f>
        <v>N</v>
      </c>
      <c r="EC81" s="92">
        <f>IF(DV81&lt;&gt;"N",DV81,IF(DX81&lt;&gt;"N",DX81,IF(DZ81&lt;&gt;"N",DZ81*VLOOKUP(LEFT(CB81,3),'03_DMMucDich'!C2:C6,5,FALSE),IF(EB81&lt;&gt;"N",EB81*VLOOKUP(LEFT(CB81,3),'03_DMMucDich'!C2:C6,5,FALSE),"N/A"))))</f>
        <v>6900000</v>
      </c>
    </row>
    <row r="82" spans="1:133" s="34" customFormat="1" ht="16" x14ac:dyDescent="0.2">
      <c r="A82" s="85">
        <v>68</v>
      </c>
      <c r="B82" s="86"/>
      <c r="C82" s="87"/>
      <c r="D82" s="141" t="s">
        <v>5781</v>
      </c>
      <c r="E82" s="86"/>
      <c r="F82" s="88"/>
      <c r="G82" s="88" t="s">
        <v>5718</v>
      </c>
      <c r="H82" s="151">
        <v>2022</v>
      </c>
      <c r="I82" s="86"/>
      <c r="J82" s="86"/>
      <c r="K82" s="145" t="s">
        <v>6395</v>
      </c>
      <c r="L82" s="105"/>
      <c r="M82" s="86"/>
      <c r="N82" s="105"/>
      <c r="O82" s="105"/>
      <c r="P82" s="86"/>
      <c r="Q82" s="86"/>
      <c r="R82" s="153" t="str">
        <f t="shared" si="93"/>
        <v>Tổ 31</v>
      </c>
      <c r="S82" s="86"/>
      <c r="T82" s="86"/>
      <c r="U82" s="86"/>
      <c r="V82" s="86" t="str">
        <f t="shared" si="94"/>
        <v xml:space="preserve">, </v>
      </c>
      <c r="W82" s="86"/>
      <c r="X82" s="86"/>
      <c r="Y82" s="86"/>
      <c r="Z82" s="88"/>
      <c r="AA82" s="105"/>
      <c r="AB82" s="86"/>
      <c r="AC82" s="90"/>
      <c r="AD82" s="86"/>
      <c r="AE82" s="86"/>
      <c r="AF82" s="86"/>
      <c r="AG82" s="86"/>
      <c r="AH82" s="160" t="s">
        <v>6982</v>
      </c>
      <c r="AI82" s="153"/>
      <c r="AJ82" s="153"/>
      <c r="AK82" s="86"/>
      <c r="AL82" s="86"/>
      <c r="AM82" s="153" t="s">
        <v>7015</v>
      </c>
      <c r="AN82" s="153" t="s">
        <v>7121</v>
      </c>
      <c r="AO82" s="165">
        <v>41009</v>
      </c>
      <c r="AP82" s="153" t="s">
        <v>2172</v>
      </c>
      <c r="AQ82" s="153" t="s">
        <v>1384</v>
      </c>
      <c r="AR82" s="166">
        <v>100</v>
      </c>
      <c r="AS82" s="88" t="s">
        <v>5719</v>
      </c>
      <c r="AT82" s="92">
        <f t="shared" si="69"/>
        <v>0</v>
      </c>
      <c r="AU82" s="93">
        <v>0</v>
      </c>
      <c r="AV82" s="93">
        <v>0</v>
      </c>
      <c r="AW82" s="166">
        <v>200</v>
      </c>
      <c r="AX82" s="93">
        <v>0</v>
      </c>
      <c r="AY82" s="177"/>
      <c r="AZ82" s="177">
        <v>0</v>
      </c>
      <c r="BA82" s="178"/>
      <c r="BB82" s="105"/>
      <c r="BC82" s="105"/>
      <c r="BD82" s="93"/>
      <c r="BE82" s="93">
        <v>0</v>
      </c>
      <c r="BF82" s="91">
        <v>0</v>
      </c>
      <c r="BG82" s="94"/>
      <c r="BH82" s="95"/>
      <c r="BI82" s="93" t="str">
        <f t="shared" si="70"/>
        <v>Nguyễn Đoàn Tiến Duy</v>
      </c>
      <c r="BJ82" s="105">
        <f t="shared" si="71"/>
        <v>0</v>
      </c>
      <c r="BK82" s="88" t="str">
        <f t="shared" si="72"/>
        <v>8426900766</v>
      </c>
      <c r="BL82" s="86">
        <f t="shared" si="73"/>
        <v>0</v>
      </c>
      <c r="BM82" s="105">
        <f t="shared" si="74"/>
        <v>0</v>
      </c>
      <c r="BN82" s="86">
        <f t="shared" si="75"/>
        <v>0</v>
      </c>
      <c r="BO82" s="86">
        <f t="shared" si="76"/>
        <v>0</v>
      </c>
      <c r="BP82" s="86">
        <f t="shared" si="95"/>
        <v>0</v>
      </c>
      <c r="BQ82" s="160" t="s">
        <v>6982</v>
      </c>
      <c r="BR82" s="86" t="s">
        <v>5720</v>
      </c>
      <c r="BS82" s="88" t="s">
        <v>5721</v>
      </c>
      <c r="BT82" s="86" t="s">
        <v>5722</v>
      </c>
      <c r="BU82" s="86"/>
      <c r="BV82" s="86" t="str">
        <f t="shared" si="96"/>
        <v>BE 750597</v>
      </c>
      <c r="BW82" s="105" t="str">
        <f t="shared" si="97"/>
        <v/>
      </c>
      <c r="BX82" s="86" t="str">
        <f t="shared" si="106"/>
        <v>286</v>
      </c>
      <c r="BY82" s="86" t="str">
        <f t="shared" si="107"/>
        <v>125</v>
      </c>
      <c r="BZ82" s="91">
        <f t="shared" si="108"/>
        <v>100</v>
      </c>
      <c r="CA82" s="91">
        <v>0</v>
      </c>
      <c r="CB82" s="96" t="s">
        <v>5719</v>
      </c>
      <c r="CC82" s="91">
        <f t="shared" si="98"/>
        <v>200</v>
      </c>
      <c r="CD82" s="91">
        <f t="shared" si="99"/>
        <v>0</v>
      </c>
      <c r="CE82" s="93">
        <f t="shared" si="43"/>
        <v>0</v>
      </c>
      <c r="CF82" s="93">
        <f t="shared" si="44"/>
        <v>0</v>
      </c>
      <c r="CG82" s="105"/>
      <c r="CH82" s="105"/>
      <c r="CI82" s="86"/>
      <c r="CJ82" s="188"/>
      <c r="CK82" s="181">
        <f t="shared" si="100"/>
        <v>100</v>
      </c>
      <c r="CL82" s="181">
        <f t="shared" si="101"/>
        <v>200</v>
      </c>
      <c r="CM82" s="86" t="s">
        <v>5723</v>
      </c>
      <c r="CN82" s="182" t="s">
        <v>7875</v>
      </c>
      <c r="CO82" s="183" t="s">
        <v>7876</v>
      </c>
      <c r="CP82" s="86" t="s">
        <v>5724</v>
      </c>
      <c r="CQ82" s="153" t="s">
        <v>7924</v>
      </c>
      <c r="CR82" s="187">
        <f t="shared" si="102"/>
        <v>7430000</v>
      </c>
      <c r="CS82" s="188">
        <v>1</v>
      </c>
      <c r="CT82" s="188">
        <f t="shared" si="77"/>
        <v>7430000</v>
      </c>
      <c r="CU82" s="93"/>
      <c r="CV82" s="94">
        <f t="shared" si="103"/>
        <v>100</v>
      </c>
      <c r="CW82" s="93">
        <f t="shared" si="104"/>
        <v>0</v>
      </c>
      <c r="CX82" s="86">
        <f t="shared" si="105"/>
        <v>0</v>
      </c>
      <c r="CY82" s="93">
        <f t="shared" si="78"/>
        <v>222900</v>
      </c>
      <c r="CZ82" s="93">
        <v>0</v>
      </c>
      <c r="DA82" s="93">
        <v>0</v>
      </c>
      <c r="DB82" s="93">
        <f t="shared" si="79"/>
        <v>0</v>
      </c>
      <c r="DC82" s="93">
        <v>0</v>
      </c>
      <c r="DD82" s="91">
        <v>0</v>
      </c>
      <c r="DE82" s="93">
        <f t="shared" si="80"/>
        <v>0</v>
      </c>
      <c r="DF82" s="93">
        <f t="shared" si="81"/>
        <v>0</v>
      </c>
      <c r="DG82" s="93"/>
      <c r="DH82" s="93">
        <v>0</v>
      </c>
      <c r="DI82" s="93">
        <v>0</v>
      </c>
      <c r="DJ82" s="86">
        <f t="shared" si="82"/>
        <v>0</v>
      </c>
      <c r="DK82" s="91">
        <v>0</v>
      </c>
      <c r="DL82" s="93"/>
      <c r="DM82" s="93">
        <v>0</v>
      </c>
      <c r="DN82" s="93">
        <f t="shared" si="83"/>
        <v>7430000</v>
      </c>
      <c r="DO82" s="93">
        <f t="shared" si="84"/>
        <v>0</v>
      </c>
      <c r="DP82" s="92">
        <f t="shared" si="85"/>
        <v>222900</v>
      </c>
      <c r="DQ82" s="97" t="str">
        <f t="shared" si="86"/>
        <v>8426900766</v>
      </c>
      <c r="DR82" s="98">
        <f t="shared" si="87"/>
        <v>0</v>
      </c>
      <c r="DS82" s="93" t="str">
        <f t="shared" si="88"/>
        <v>OK</v>
      </c>
      <c r="DT82" s="93"/>
      <c r="DU82" s="78" t="str">
        <f t="shared" si="89"/>
        <v>5010700210681068100001VT100001</v>
      </c>
      <c r="DV82" s="78">
        <f>INDEX('08_DMGiaDat'!$L:$L,MATCH(DU82,'08_DMGiaDat'!$R:$R,0))</f>
        <v>7430000</v>
      </c>
      <c r="DW82" s="78" t="str">
        <f t="shared" si="90"/>
        <v>501070021068100100000001</v>
      </c>
      <c r="DX82" s="78" t="str">
        <f>IFERROR(VLOOKUP(DW82,'08_DMGiaDat'!C18:C19,2,FALSE),"N")</f>
        <v>N</v>
      </c>
      <c r="DY82" s="78" t="str">
        <f t="shared" si="91"/>
        <v>5010700210681001VT100001</v>
      </c>
      <c r="DZ82" s="78" t="str">
        <f>IFERROR(VLOOKUP(DY82,'08_DMGiaDat'!C18:C19,2,FALSE),"N")</f>
        <v>N</v>
      </c>
      <c r="EA82" s="78" t="str">
        <f t="shared" si="92"/>
        <v>501070021068100100000001</v>
      </c>
      <c r="EB82" s="78" t="str">
        <f>IFERROR(VLOOKUP(EA82,'08_DMGiaDat'!C18:C19,2,FALSE),"N")</f>
        <v>N</v>
      </c>
      <c r="EC82" s="92">
        <f>IF(DV82&lt;&gt;"N",DV82,IF(DX82&lt;&gt;"N",DX82,IF(DZ82&lt;&gt;"N",DZ82*VLOOKUP(LEFT(CB82,3),'03_DMMucDich'!C2:C6,5,FALSE),IF(EB82&lt;&gt;"N",EB82*VLOOKUP(LEFT(CB82,3),'03_DMMucDich'!C2:C6,5,FALSE),"N/A"))))</f>
        <v>7430000</v>
      </c>
    </row>
    <row r="83" spans="1:133" s="34" customFormat="1" ht="16" x14ac:dyDescent="0.2">
      <c r="A83" s="85">
        <v>69</v>
      </c>
      <c r="B83" s="86"/>
      <c r="C83" s="87"/>
      <c r="D83" s="141" t="s">
        <v>5782</v>
      </c>
      <c r="E83" s="86"/>
      <c r="F83" s="88"/>
      <c r="G83" s="88" t="s">
        <v>5718</v>
      </c>
      <c r="H83" s="151">
        <v>2022</v>
      </c>
      <c r="I83" s="86"/>
      <c r="J83" s="86"/>
      <c r="K83" s="145" t="s">
        <v>6396</v>
      </c>
      <c r="L83" s="105"/>
      <c r="M83" s="86"/>
      <c r="N83" s="105"/>
      <c r="O83" s="105"/>
      <c r="P83" s="86"/>
      <c r="Q83" s="86"/>
      <c r="R83" s="153" t="str">
        <f t="shared" si="93"/>
        <v>Tổ 66</v>
      </c>
      <c r="S83" s="86"/>
      <c r="T83" s="86"/>
      <c r="U83" s="86"/>
      <c r="V83" s="86" t="str">
        <f t="shared" si="94"/>
        <v xml:space="preserve">, </v>
      </c>
      <c r="W83" s="86"/>
      <c r="X83" s="86"/>
      <c r="Y83" s="86"/>
      <c r="Z83" s="88"/>
      <c r="AA83" s="105"/>
      <c r="AB83" s="86"/>
      <c r="AC83" s="90"/>
      <c r="AD83" s="86"/>
      <c r="AE83" s="86"/>
      <c r="AF83" s="86"/>
      <c r="AG83" s="86"/>
      <c r="AH83" s="160" t="s">
        <v>6960</v>
      </c>
      <c r="AI83" s="153"/>
      <c r="AJ83" s="153"/>
      <c r="AK83" s="86"/>
      <c r="AL83" s="86"/>
      <c r="AM83" s="153" t="s">
        <v>7015</v>
      </c>
      <c r="AN83" s="153" t="s">
        <v>7122</v>
      </c>
      <c r="AO83" s="165">
        <v>43406</v>
      </c>
      <c r="AP83" s="153" t="s">
        <v>2104</v>
      </c>
      <c r="AQ83" s="153" t="s">
        <v>7123</v>
      </c>
      <c r="AR83" s="166">
        <v>105</v>
      </c>
      <c r="AS83" s="88" t="s">
        <v>5719</v>
      </c>
      <c r="AT83" s="92">
        <f t="shared" si="69"/>
        <v>0</v>
      </c>
      <c r="AU83" s="93">
        <v>0</v>
      </c>
      <c r="AV83" s="93">
        <v>0</v>
      </c>
      <c r="AW83" s="166">
        <v>200</v>
      </c>
      <c r="AX83" s="93">
        <v>0</v>
      </c>
      <c r="AY83" s="177"/>
      <c r="AZ83" s="177">
        <v>0</v>
      </c>
      <c r="BA83" s="178"/>
      <c r="BB83" s="105"/>
      <c r="BC83" s="105"/>
      <c r="BD83" s="93"/>
      <c r="BE83" s="93">
        <v>0</v>
      </c>
      <c r="BF83" s="91">
        <v>0</v>
      </c>
      <c r="BG83" s="94"/>
      <c r="BH83" s="95"/>
      <c r="BI83" s="93" t="str">
        <f t="shared" si="70"/>
        <v>Phạm Trung Thành</v>
      </c>
      <c r="BJ83" s="105">
        <f t="shared" si="71"/>
        <v>0</v>
      </c>
      <c r="BK83" s="88" t="str">
        <f t="shared" si="72"/>
        <v>8066310053</v>
      </c>
      <c r="BL83" s="86">
        <f t="shared" si="73"/>
        <v>0</v>
      </c>
      <c r="BM83" s="105">
        <f t="shared" si="74"/>
        <v>0</v>
      </c>
      <c r="BN83" s="86">
        <f t="shared" si="75"/>
        <v>0</v>
      </c>
      <c r="BO83" s="86">
        <f t="shared" si="76"/>
        <v>0</v>
      </c>
      <c r="BP83" s="86">
        <f t="shared" si="95"/>
        <v>0</v>
      </c>
      <c r="BQ83" s="160" t="s">
        <v>6960</v>
      </c>
      <c r="BR83" s="86" t="s">
        <v>5720</v>
      </c>
      <c r="BS83" s="88" t="s">
        <v>5721</v>
      </c>
      <c r="BT83" s="86" t="s">
        <v>5722</v>
      </c>
      <c r="BU83" s="86"/>
      <c r="BV83" s="86" t="str">
        <f t="shared" si="96"/>
        <v>CP 820927</v>
      </c>
      <c r="BW83" s="105" t="str">
        <f t="shared" si="97"/>
        <v/>
      </c>
      <c r="BX83" s="86" t="str">
        <f t="shared" si="106"/>
        <v>218</v>
      </c>
      <c r="BY83" s="86" t="str">
        <f t="shared" si="107"/>
        <v>34</v>
      </c>
      <c r="BZ83" s="91">
        <f t="shared" si="108"/>
        <v>105</v>
      </c>
      <c r="CA83" s="91">
        <v>0</v>
      </c>
      <c r="CB83" s="96" t="s">
        <v>5719</v>
      </c>
      <c r="CC83" s="91">
        <f t="shared" si="98"/>
        <v>200</v>
      </c>
      <c r="CD83" s="91">
        <f t="shared" si="99"/>
        <v>0</v>
      </c>
      <c r="CE83" s="93">
        <f t="shared" ref="CE83:CE146" si="109">AZ83</f>
        <v>0</v>
      </c>
      <c r="CF83" s="93">
        <f t="shared" ref="CF83:CF146" si="110">BA83</f>
        <v>0</v>
      </c>
      <c r="CG83" s="105"/>
      <c r="CH83" s="105"/>
      <c r="CI83" s="86"/>
      <c r="CJ83" s="188"/>
      <c r="CK83" s="181">
        <f t="shared" si="100"/>
        <v>105</v>
      </c>
      <c r="CL83" s="181">
        <f t="shared" si="101"/>
        <v>200</v>
      </c>
      <c r="CM83" s="86" t="s">
        <v>5723</v>
      </c>
      <c r="CN83" s="182" t="s">
        <v>7854</v>
      </c>
      <c r="CO83" s="183" t="s">
        <v>7855</v>
      </c>
      <c r="CP83" s="86" t="s">
        <v>5724</v>
      </c>
      <c r="CQ83" s="153" t="s">
        <v>7924</v>
      </c>
      <c r="CR83" s="187">
        <f t="shared" si="102"/>
        <v>7970000</v>
      </c>
      <c r="CS83" s="188">
        <v>1</v>
      </c>
      <c r="CT83" s="188">
        <f t="shared" si="77"/>
        <v>7970000</v>
      </c>
      <c r="CU83" s="93"/>
      <c r="CV83" s="94">
        <f t="shared" si="103"/>
        <v>105</v>
      </c>
      <c r="CW83" s="93">
        <f t="shared" si="104"/>
        <v>0</v>
      </c>
      <c r="CX83" s="86">
        <f t="shared" si="105"/>
        <v>0</v>
      </c>
      <c r="CY83" s="93">
        <f t="shared" si="78"/>
        <v>251055</v>
      </c>
      <c r="CZ83" s="93">
        <v>0</v>
      </c>
      <c r="DA83" s="93">
        <v>0</v>
      </c>
      <c r="DB83" s="93">
        <f t="shared" si="79"/>
        <v>0</v>
      </c>
      <c r="DC83" s="93">
        <v>0</v>
      </c>
      <c r="DD83" s="91">
        <v>0</v>
      </c>
      <c r="DE83" s="93">
        <f t="shared" si="80"/>
        <v>0</v>
      </c>
      <c r="DF83" s="93">
        <f t="shared" si="81"/>
        <v>0</v>
      </c>
      <c r="DG83" s="93"/>
      <c r="DH83" s="93">
        <v>0</v>
      </c>
      <c r="DI83" s="93">
        <v>0</v>
      </c>
      <c r="DJ83" s="86">
        <f t="shared" si="82"/>
        <v>0</v>
      </c>
      <c r="DK83" s="91">
        <v>0</v>
      </c>
      <c r="DL83" s="93"/>
      <c r="DM83" s="93">
        <v>0</v>
      </c>
      <c r="DN83" s="93">
        <f t="shared" si="83"/>
        <v>7970000</v>
      </c>
      <c r="DO83" s="93">
        <f t="shared" si="84"/>
        <v>0</v>
      </c>
      <c r="DP83" s="92">
        <f t="shared" si="85"/>
        <v>251055</v>
      </c>
      <c r="DQ83" s="97" t="str">
        <f t="shared" si="86"/>
        <v>8066310053</v>
      </c>
      <c r="DR83" s="98">
        <f t="shared" si="87"/>
        <v>0</v>
      </c>
      <c r="DS83" s="93" t="str">
        <f t="shared" si="88"/>
        <v>OK</v>
      </c>
      <c r="DT83" s="93"/>
      <c r="DU83" s="78" t="str">
        <f t="shared" si="89"/>
        <v>5010700215011501100001VT100001</v>
      </c>
      <c r="DV83" s="78">
        <f>INDEX('08_DMGiaDat'!$L:$L,MATCH(DU83,'08_DMGiaDat'!$R:$R,0))</f>
        <v>7970000</v>
      </c>
      <c r="DW83" s="78" t="str">
        <f t="shared" si="90"/>
        <v>501070021501100100000001</v>
      </c>
      <c r="DX83" s="78" t="str">
        <f>IFERROR(VLOOKUP(DW83,'08_DMGiaDat'!C18:C19,2,FALSE),"N")</f>
        <v>N</v>
      </c>
      <c r="DY83" s="78" t="str">
        <f t="shared" si="91"/>
        <v>5010700215011001VT100001</v>
      </c>
      <c r="DZ83" s="78" t="str">
        <f>IFERROR(VLOOKUP(DY83,'08_DMGiaDat'!C18:C19,2,FALSE),"N")</f>
        <v>N</v>
      </c>
      <c r="EA83" s="78" t="str">
        <f t="shared" si="92"/>
        <v>501070021501100100000001</v>
      </c>
      <c r="EB83" s="78" t="str">
        <f>IFERROR(VLOOKUP(EA83,'08_DMGiaDat'!C18:C19,2,FALSE),"N")</f>
        <v>N</v>
      </c>
      <c r="EC83" s="92">
        <f>IF(DV83&lt;&gt;"N",DV83,IF(DX83&lt;&gt;"N",DX83,IF(DZ83&lt;&gt;"N",DZ83*VLOOKUP(LEFT(CB83,3),'03_DMMucDich'!C2:C6,5,FALSE),IF(EB83&lt;&gt;"N",EB83*VLOOKUP(LEFT(CB83,3),'03_DMMucDich'!C2:C6,5,FALSE),"N/A"))))</f>
        <v>7970000</v>
      </c>
    </row>
    <row r="84" spans="1:133" s="34" customFormat="1" ht="16" x14ac:dyDescent="0.2">
      <c r="A84" s="85">
        <v>70</v>
      </c>
      <c r="B84" s="86"/>
      <c r="C84" s="87"/>
      <c r="D84" s="141" t="s">
        <v>5783</v>
      </c>
      <c r="E84" s="86"/>
      <c r="F84" s="88"/>
      <c r="G84" s="88" t="s">
        <v>5718</v>
      </c>
      <c r="H84" s="151">
        <v>2022</v>
      </c>
      <c r="I84" s="86"/>
      <c r="J84" s="86"/>
      <c r="K84" s="145" t="s">
        <v>6397</v>
      </c>
      <c r="L84" s="105"/>
      <c r="M84" s="86"/>
      <c r="N84" s="105"/>
      <c r="O84" s="105"/>
      <c r="P84" s="86"/>
      <c r="Q84" s="86"/>
      <c r="R84" s="153" t="str">
        <f t="shared" si="93"/>
        <v>Tổ 65</v>
      </c>
      <c r="S84" s="86"/>
      <c r="T84" s="86"/>
      <c r="U84" s="86"/>
      <c r="V84" s="86" t="str">
        <f t="shared" si="94"/>
        <v xml:space="preserve">, </v>
      </c>
      <c r="W84" s="86"/>
      <c r="X84" s="86"/>
      <c r="Y84" s="86"/>
      <c r="Z84" s="88"/>
      <c r="AA84" s="105"/>
      <c r="AB84" s="86"/>
      <c r="AC84" s="90"/>
      <c r="AD84" s="86"/>
      <c r="AE84" s="86"/>
      <c r="AF84" s="86"/>
      <c r="AG84" s="86"/>
      <c r="AH84" s="160" t="s">
        <v>6964</v>
      </c>
      <c r="AI84" s="153"/>
      <c r="AJ84" s="153"/>
      <c r="AK84" s="86"/>
      <c r="AL84" s="86"/>
      <c r="AM84" s="153" t="s">
        <v>7015</v>
      </c>
      <c r="AN84" s="153" t="s">
        <v>7124</v>
      </c>
      <c r="AO84" s="165">
        <v>43746</v>
      </c>
      <c r="AP84" s="153" t="s">
        <v>5681</v>
      </c>
      <c r="AQ84" s="153" t="s">
        <v>7106</v>
      </c>
      <c r="AR84" s="166">
        <v>100</v>
      </c>
      <c r="AS84" s="88" t="s">
        <v>5719</v>
      </c>
      <c r="AT84" s="92">
        <f t="shared" si="69"/>
        <v>0</v>
      </c>
      <c r="AU84" s="93">
        <v>0</v>
      </c>
      <c r="AV84" s="93">
        <v>0</v>
      </c>
      <c r="AW84" s="166">
        <v>200</v>
      </c>
      <c r="AX84" s="93">
        <v>0</v>
      </c>
      <c r="AY84" s="177"/>
      <c r="AZ84" s="177">
        <v>0</v>
      </c>
      <c r="BA84" s="178"/>
      <c r="BB84" s="105"/>
      <c r="BC84" s="105"/>
      <c r="BD84" s="93"/>
      <c r="BE84" s="93">
        <v>0</v>
      </c>
      <c r="BF84" s="91">
        <v>0</v>
      </c>
      <c r="BG84" s="94"/>
      <c r="BH84" s="95"/>
      <c r="BI84" s="93" t="str">
        <f t="shared" si="70"/>
        <v>Hoàng Đình Hùng</v>
      </c>
      <c r="BJ84" s="105">
        <f t="shared" si="71"/>
        <v>0</v>
      </c>
      <c r="BK84" s="88" t="str">
        <f t="shared" si="72"/>
        <v>4300316379</v>
      </c>
      <c r="BL84" s="86">
        <f t="shared" si="73"/>
        <v>0</v>
      </c>
      <c r="BM84" s="105">
        <f t="shared" si="74"/>
        <v>0</v>
      </c>
      <c r="BN84" s="86">
        <f t="shared" si="75"/>
        <v>0</v>
      </c>
      <c r="BO84" s="86">
        <f t="shared" si="76"/>
        <v>0</v>
      </c>
      <c r="BP84" s="86">
        <f t="shared" si="95"/>
        <v>0</v>
      </c>
      <c r="BQ84" s="160" t="s">
        <v>6964</v>
      </c>
      <c r="BR84" s="86" t="s">
        <v>5720</v>
      </c>
      <c r="BS84" s="88" t="s">
        <v>5721</v>
      </c>
      <c r="BT84" s="86" t="s">
        <v>5722</v>
      </c>
      <c r="BU84" s="86"/>
      <c r="BV84" s="86" t="str">
        <f t="shared" si="96"/>
        <v>CR 915877</v>
      </c>
      <c r="BW84" s="105" t="str">
        <f t="shared" si="97"/>
        <v/>
      </c>
      <c r="BX84" s="86" t="str">
        <f t="shared" si="106"/>
        <v>17</v>
      </c>
      <c r="BY84" s="86" t="str">
        <f t="shared" si="107"/>
        <v>7</v>
      </c>
      <c r="BZ84" s="91">
        <f t="shared" si="108"/>
        <v>100</v>
      </c>
      <c r="CA84" s="91">
        <v>0</v>
      </c>
      <c r="CB84" s="96" t="s">
        <v>5719</v>
      </c>
      <c r="CC84" s="91">
        <f t="shared" si="98"/>
        <v>200</v>
      </c>
      <c r="CD84" s="91">
        <f t="shared" si="99"/>
        <v>0</v>
      </c>
      <c r="CE84" s="93">
        <f t="shared" si="109"/>
        <v>0</v>
      </c>
      <c r="CF84" s="93">
        <f t="shared" si="110"/>
        <v>0</v>
      </c>
      <c r="CG84" s="105"/>
      <c r="CH84" s="105"/>
      <c r="CI84" s="86"/>
      <c r="CJ84" s="188"/>
      <c r="CK84" s="181">
        <f t="shared" si="100"/>
        <v>100</v>
      </c>
      <c r="CL84" s="181">
        <f t="shared" si="101"/>
        <v>200</v>
      </c>
      <c r="CM84" s="86" t="s">
        <v>5723</v>
      </c>
      <c r="CN84" s="182" t="s">
        <v>7854</v>
      </c>
      <c r="CO84" s="183" t="s">
        <v>7855</v>
      </c>
      <c r="CP84" s="86" t="s">
        <v>5724</v>
      </c>
      <c r="CQ84" s="153" t="s">
        <v>7924</v>
      </c>
      <c r="CR84" s="187">
        <f t="shared" si="102"/>
        <v>7970000</v>
      </c>
      <c r="CS84" s="188">
        <v>1</v>
      </c>
      <c r="CT84" s="188">
        <f t="shared" si="77"/>
        <v>7970000</v>
      </c>
      <c r="CU84" s="93"/>
      <c r="CV84" s="94">
        <f t="shared" si="103"/>
        <v>100</v>
      </c>
      <c r="CW84" s="93">
        <f t="shared" si="104"/>
        <v>0</v>
      </c>
      <c r="CX84" s="86">
        <f t="shared" si="105"/>
        <v>0</v>
      </c>
      <c r="CY84" s="93">
        <f t="shared" si="78"/>
        <v>239100</v>
      </c>
      <c r="CZ84" s="93">
        <v>0</v>
      </c>
      <c r="DA84" s="93">
        <v>0</v>
      </c>
      <c r="DB84" s="93">
        <f t="shared" si="79"/>
        <v>0</v>
      </c>
      <c r="DC84" s="93">
        <v>0</v>
      </c>
      <c r="DD84" s="91">
        <v>0</v>
      </c>
      <c r="DE84" s="93">
        <f t="shared" si="80"/>
        <v>0</v>
      </c>
      <c r="DF84" s="93">
        <f t="shared" si="81"/>
        <v>0</v>
      </c>
      <c r="DG84" s="93"/>
      <c r="DH84" s="93">
        <v>0</v>
      </c>
      <c r="DI84" s="93">
        <v>0</v>
      </c>
      <c r="DJ84" s="86">
        <f t="shared" si="82"/>
        <v>0</v>
      </c>
      <c r="DK84" s="91">
        <v>0</v>
      </c>
      <c r="DL84" s="93"/>
      <c r="DM84" s="93">
        <v>0</v>
      </c>
      <c r="DN84" s="93">
        <f t="shared" si="83"/>
        <v>7970000</v>
      </c>
      <c r="DO84" s="93">
        <f t="shared" si="84"/>
        <v>0</v>
      </c>
      <c r="DP84" s="92">
        <f t="shared" si="85"/>
        <v>239100</v>
      </c>
      <c r="DQ84" s="97" t="str">
        <f t="shared" si="86"/>
        <v>4300316379</v>
      </c>
      <c r="DR84" s="98">
        <f t="shared" si="87"/>
        <v>0</v>
      </c>
      <c r="DS84" s="93" t="str">
        <f t="shared" si="88"/>
        <v>OK</v>
      </c>
      <c r="DT84" s="93"/>
      <c r="DU84" s="78" t="str">
        <f t="shared" si="89"/>
        <v>5010700215011501100001VT100001</v>
      </c>
      <c r="DV84" s="78">
        <f>INDEX('08_DMGiaDat'!$L:$L,MATCH(DU84,'08_DMGiaDat'!$R:$R,0))</f>
        <v>7970000</v>
      </c>
      <c r="DW84" s="78" t="str">
        <f t="shared" si="90"/>
        <v>501070021501100100000001</v>
      </c>
      <c r="DX84" s="78" t="str">
        <f>IFERROR(VLOOKUP(DW84,'08_DMGiaDat'!C18:C19,2,FALSE),"N")</f>
        <v>N</v>
      </c>
      <c r="DY84" s="78" t="str">
        <f t="shared" si="91"/>
        <v>5010700215011001VT100001</v>
      </c>
      <c r="DZ84" s="78" t="str">
        <f>IFERROR(VLOOKUP(DY84,'08_DMGiaDat'!C18:C19,2,FALSE),"N")</f>
        <v>N</v>
      </c>
      <c r="EA84" s="78" t="str">
        <f t="shared" si="92"/>
        <v>501070021501100100000001</v>
      </c>
      <c r="EB84" s="78" t="str">
        <f>IFERROR(VLOOKUP(EA84,'08_DMGiaDat'!C18:C19,2,FALSE),"N")</f>
        <v>N</v>
      </c>
      <c r="EC84" s="92">
        <f>IF(DV84&lt;&gt;"N",DV84,IF(DX84&lt;&gt;"N",DX84,IF(DZ84&lt;&gt;"N",DZ84*VLOOKUP(LEFT(CB84,3),'03_DMMucDich'!C2:C6,5,FALSE),IF(EB84&lt;&gt;"N",EB84*VLOOKUP(LEFT(CB84,3),'03_DMMucDich'!C2:C6,5,FALSE),"N/A"))))</f>
        <v>7970000</v>
      </c>
    </row>
    <row r="85" spans="1:133" s="34" customFormat="1" ht="16" x14ac:dyDescent="0.2">
      <c r="A85" s="85">
        <v>71</v>
      </c>
      <c r="B85" s="86"/>
      <c r="C85" s="87"/>
      <c r="D85" s="141">
        <v>8429460224</v>
      </c>
      <c r="E85" s="86"/>
      <c r="F85" s="88"/>
      <c r="G85" s="88" t="s">
        <v>5718</v>
      </c>
      <c r="H85" s="151">
        <v>2022</v>
      </c>
      <c r="I85" s="86"/>
      <c r="J85" s="86"/>
      <c r="K85" s="145" t="s">
        <v>6398</v>
      </c>
      <c r="L85" s="105"/>
      <c r="M85" s="86"/>
      <c r="N85" s="105"/>
      <c r="O85" s="105"/>
      <c r="P85" s="86"/>
      <c r="Q85" s="86"/>
      <c r="R85" s="153" t="str">
        <f t="shared" si="93"/>
        <v>Tổ 64</v>
      </c>
      <c r="S85" s="86"/>
      <c r="T85" s="86"/>
      <c r="U85" s="86"/>
      <c r="V85" s="86" t="str">
        <f t="shared" si="94"/>
        <v xml:space="preserve">, </v>
      </c>
      <c r="W85" s="86"/>
      <c r="X85" s="86"/>
      <c r="Y85" s="86"/>
      <c r="Z85" s="88"/>
      <c r="AA85" s="105"/>
      <c r="AB85" s="86"/>
      <c r="AC85" s="90"/>
      <c r="AD85" s="86"/>
      <c r="AE85" s="86"/>
      <c r="AF85" s="86"/>
      <c r="AG85" s="86"/>
      <c r="AH85" s="160" t="s">
        <v>6961</v>
      </c>
      <c r="AI85" s="153"/>
      <c r="AJ85" s="153"/>
      <c r="AK85" s="86"/>
      <c r="AL85" s="86"/>
      <c r="AM85" s="153" t="s">
        <v>7015</v>
      </c>
      <c r="AN85" s="153" t="s">
        <v>7125</v>
      </c>
      <c r="AO85" s="165">
        <v>43628</v>
      </c>
      <c r="AP85" s="153" t="s">
        <v>965</v>
      </c>
      <c r="AQ85" s="153" t="s">
        <v>5684</v>
      </c>
      <c r="AR85" s="166">
        <v>105</v>
      </c>
      <c r="AS85" s="88" t="s">
        <v>5719</v>
      </c>
      <c r="AT85" s="92">
        <f t="shared" si="69"/>
        <v>0</v>
      </c>
      <c r="AU85" s="93">
        <v>0</v>
      </c>
      <c r="AV85" s="93">
        <v>0</v>
      </c>
      <c r="AW85" s="166">
        <v>200</v>
      </c>
      <c r="AX85" s="93">
        <v>0</v>
      </c>
      <c r="AY85" s="177"/>
      <c r="AZ85" s="177">
        <v>0</v>
      </c>
      <c r="BA85" s="178"/>
      <c r="BB85" s="105"/>
      <c r="BC85" s="105"/>
      <c r="BD85" s="93"/>
      <c r="BE85" s="93">
        <v>0</v>
      </c>
      <c r="BF85" s="91">
        <v>0</v>
      </c>
      <c r="BG85" s="94"/>
      <c r="BH85" s="95"/>
      <c r="BI85" s="93" t="str">
        <f t="shared" si="70"/>
        <v>Lê Quang Hải</v>
      </c>
      <c r="BJ85" s="105">
        <f t="shared" si="71"/>
        <v>0</v>
      </c>
      <c r="BK85" s="88">
        <f t="shared" si="72"/>
        <v>8429460224</v>
      </c>
      <c r="BL85" s="86">
        <f t="shared" si="73"/>
        <v>0</v>
      </c>
      <c r="BM85" s="105">
        <f t="shared" si="74"/>
        <v>0</v>
      </c>
      <c r="BN85" s="86">
        <f t="shared" si="75"/>
        <v>0</v>
      </c>
      <c r="BO85" s="86">
        <f t="shared" si="76"/>
        <v>0</v>
      </c>
      <c r="BP85" s="86">
        <f t="shared" si="95"/>
        <v>0</v>
      </c>
      <c r="BQ85" s="160" t="s">
        <v>6961</v>
      </c>
      <c r="BR85" s="86" t="s">
        <v>5720</v>
      </c>
      <c r="BS85" s="88" t="s">
        <v>5721</v>
      </c>
      <c r="BT85" s="86" t="s">
        <v>5722</v>
      </c>
      <c r="BU85" s="86"/>
      <c r="BV85" s="86" t="str">
        <f t="shared" si="96"/>
        <v>CR 891311</v>
      </c>
      <c r="BW85" s="105" t="str">
        <f t="shared" si="97"/>
        <v/>
      </c>
      <c r="BX85" s="86" t="str">
        <f t="shared" si="106"/>
        <v>103</v>
      </c>
      <c r="BY85" s="86" t="str">
        <f t="shared" si="107"/>
        <v>18</v>
      </c>
      <c r="BZ85" s="91">
        <f t="shared" si="108"/>
        <v>105</v>
      </c>
      <c r="CA85" s="91">
        <v>0</v>
      </c>
      <c r="CB85" s="96" t="s">
        <v>5719</v>
      </c>
      <c r="CC85" s="91">
        <f t="shared" si="98"/>
        <v>200</v>
      </c>
      <c r="CD85" s="91">
        <f t="shared" si="99"/>
        <v>0</v>
      </c>
      <c r="CE85" s="93">
        <f t="shared" si="109"/>
        <v>0</v>
      </c>
      <c r="CF85" s="93">
        <f t="shared" si="110"/>
        <v>0</v>
      </c>
      <c r="CG85" s="105"/>
      <c r="CH85" s="105"/>
      <c r="CI85" s="86"/>
      <c r="CJ85" s="188"/>
      <c r="CK85" s="181">
        <f t="shared" si="100"/>
        <v>105</v>
      </c>
      <c r="CL85" s="181">
        <f t="shared" si="101"/>
        <v>200</v>
      </c>
      <c r="CM85" s="86" t="s">
        <v>5723</v>
      </c>
      <c r="CN85" s="182" t="s">
        <v>7854</v>
      </c>
      <c r="CO85" s="183" t="s">
        <v>7855</v>
      </c>
      <c r="CP85" s="86" t="s">
        <v>5724</v>
      </c>
      <c r="CQ85" s="153" t="s">
        <v>7924</v>
      </c>
      <c r="CR85" s="187">
        <f t="shared" si="102"/>
        <v>7970000</v>
      </c>
      <c r="CS85" s="188">
        <v>1</v>
      </c>
      <c r="CT85" s="188">
        <f t="shared" si="77"/>
        <v>7970000</v>
      </c>
      <c r="CU85" s="93"/>
      <c r="CV85" s="94">
        <f t="shared" si="103"/>
        <v>105</v>
      </c>
      <c r="CW85" s="93">
        <f t="shared" si="104"/>
        <v>0</v>
      </c>
      <c r="CX85" s="86">
        <f t="shared" si="105"/>
        <v>0</v>
      </c>
      <c r="CY85" s="93">
        <f t="shared" si="78"/>
        <v>251055</v>
      </c>
      <c r="CZ85" s="93">
        <v>0</v>
      </c>
      <c r="DA85" s="93">
        <v>0</v>
      </c>
      <c r="DB85" s="93">
        <f t="shared" si="79"/>
        <v>0</v>
      </c>
      <c r="DC85" s="93">
        <v>0</v>
      </c>
      <c r="DD85" s="91">
        <v>0</v>
      </c>
      <c r="DE85" s="93">
        <f t="shared" si="80"/>
        <v>0</v>
      </c>
      <c r="DF85" s="93">
        <f t="shared" si="81"/>
        <v>0</v>
      </c>
      <c r="DG85" s="93"/>
      <c r="DH85" s="93">
        <v>0</v>
      </c>
      <c r="DI85" s="93">
        <v>0</v>
      </c>
      <c r="DJ85" s="86">
        <f t="shared" si="82"/>
        <v>0</v>
      </c>
      <c r="DK85" s="91">
        <v>0</v>
      </c>
      <c r="DL85" s="93"/>
      <c r="DM85" s="93">
        <v>0</v>
      </c>
      <c r="DN85" s="93">
        <f t="shared" si="83"/>
        <v>7970000</v>
      </c>
      <c r="DO85" s="93">
        <f t="shared" si="84"/>
        <v>0</v>
      </c>
      <c r="DP85" s="92">
        <f t="shared" si="85"/>
        <v>251055</v>
      </c>
      <c r="DQ85" s="97">
        <f t="shared" si="86"/>
        <v>8429460224</v>
      </c>
      <c r="DR85" s="98">
        <f t="shared" si="87"/>
        <v>0</v>
      </c>
      <c r="DS85" s="93" t="str">
        <f t="shared" si="88"/>
        <v>OK</v>
      </c>
      <c r="DT85" s="93"/>
      <c r="DU85" s="78" t="str">
        <f t="shared" si="89"/>
        <v>5010700215011501100001VT100001</v>
      </c>
      <c r="DV85" s="78">
        <f>INDEX('08_DMGiaDat'!$L:$L,MATCH(DU85,'08_DMGiaDat'!$R:$R,0))</f>
        <v>7970000</v>
      </c>
      <c r="DW85" s="78" t="str">
        <f t="shared" si="90"/>
        <v>501070021501100100000001</v>
      </c>
      <c r="DX85" s="78" t="str">
        <f>IFERROR(VLOOKUP(DW85,'08_DMGiaDat'!C18:C19,2,FALSE),"N")</f>
        <v>N</v>
      </c>
      <c r="DY85" s="78" t="str">
        <f t="shared" si="91"/>
        <v>5010700215011001VT100001</v>
      </c>
      <c r="DZ85" s="78" t="str">
        <f>IFERROR(VLOOKUP(DY85,'08_DMGiaDat'!C18:C19,2,FALSE),"N")</f>
        <v>N</v>
      </c>
      <c r="EA85" s="78" t="str">
        <f t="shared" si="92"/>
        <v>501070021501100100000001</v>
      </c>
      <c r="EB85" s="78" t="str">
        <f>IFERROR(VLOOKUP(EA85,'08_DMGiaDat'!C18:C19,2,FALSE),"N")</f>
        <v>N</v>
      </c>
      <c r="EC85" s="92">
        <f>IF(DV85&lt;&gt;"N",DV85,IF(DX85&lt;&gt;"N",DX85,IF(DZ85&lt;&gt;"N",DZ85*VLOOKUP(LEFT(CB85,3),'03_DMMucDich'!C2:C6,5,FALSE),IF(EB85&lt;&gt;"N",EB85*VLOOKUP(LEFT(CB85,3),'03_DMMucDich'!C2:C6,5,FALSE),"N/A"))))</f>
        <v>7970000</v>
      </c>
    </row>
    <row r="86" spans="1:133" s="34" customFormat="1" ht="16" x14ac:dyDescent="0.2">
      <c r="A86" s="85">
        <v>72</v>
      </c>
      <c r="B86" s="86"/>
      <c r="C86" s="87"/>
      <c r="D86" s="141">
        <v>8597803561</v>
      </c>
      <c r="E86" s="86"/>
      <c r="F86" s="88"/>
      <c r="G86" s="88" t="s">
        <v>5718</v>
      </c>
      <c r="H86" s="151">
        <v>2022</v>
      </c>
      <c r="I86" s="86"/>
      <c r="J86" s="86"/>
      <c r="K86" s="145" t="s">
        <v>6399</v>
      </c>
      <c r="L86" s="105"/>
      <c r="M86" s="86"/>
      <c r="N86" s="105"/>
      <c r="O86" s="105"/>
      <c r="P86" s="86"/>
      <c r="Q86" s="86"/>
      <c r="R86" s="153" t="str">
        <f t="shared" si="93"/>
        <v>Tổ 64</v>
      </c>
      <c r="S86" s="86"/>
      <c r="T86" s="86"/>
      <c r="U86" s="86"/>
      <c r="V86" s="86" t="str">
        <f t="shared" si="94"/>
        <v xml:space="preserve">, </v>
      </c>
      <c r="W86" s="86"/>
      <c r="X86" s="86"/>
      <c r="Y86" s="86"/>
      <c r="Z86" s="88"/>
      <c r="AA86" s="105"/>
      <c r="AB86" s="86"/>
      <c r="AC86" s="90"/>
      <c r="AD86" s="86"/>
      <c r="AE86" s="86"/>
      <c r="AF86" s="86"/>
      <c r="AG86" s="86"/>
      <c r="AH86" s="160" t="s">
        <v>6961</v>
      </c>
      <c r="AI86" s="153"/>
      <c r="AJ86" s="153"/>
      <c r="AK86" s="86"/>
      <c r="AL86" s="86"/>
      <c r="AM86" s="153" t="s">
        <v>7015</v>
      </c>
      <c r="AN86" s="153" t="s">
        <v>7126</v>
      </c>
      <c r="AO86" s="165">
        <v>42893</v>
      </c>
      <c r="AP86" s="153" t="s">
        <v>2129</v>
      </c>
      <c r="AQ86" s="153" t="s">
        <v>5669</v>
      </c>
      <c r="AR86" s="166">
        <v>105</v>
      </c>
      <c r="AS86" s="88" t="s">
        <v>5719</v>
      </c>
      <c r="AT86" s="92">
        <f t="shared" si="69"/>
        <v>0</v>
      </c>
      <c r="AU86" s="93">
        <v>0</v>
      </c>
      <c r="AV86" s="93">
        <v>0</v>
      </c>
      <c r="AW86" s="166">
        <v>200</v>
      </c>
      <c r="AX86" s="93">
        <v>0</v>
      </c>
      <c r="AY86" s="177"/>
      <c r="AZ86" s="177">
        <v>0</v>
      </c>
      <c r="BA86" s="178"/>
      <c r="BB86" s="105"/>
      <c r="BC86" s="105"/>
      <c r="BD86" s="93"/>
      <c r="BE86" s="93">
        <v>0</v>
      </c>
      <c r="BF86" s="91">
        <v>0</v>
      </c>
      <c r="BG86" s="94"/>
      <c r="BH86" s="95"/>
      <c r="BI86" s="93" t="str">
        <f t="shared" si="70"/>
        <v>Võ Thị Hồng Diễm</v>
      </c>
      <c r="BJ86" s="105">
        <f t="shared" si="71"/>
        <v>0</v>
      </c>
      <c r="BK86" s="88">
        <f t="shared" si="72"/>
        <v>8597803561</v>
      </c>
      <c r="BL86" s="86">
        <f t="shared" si="73"/>
        <v>0</v>
      </c>
      <c r="BM86" s="105">
        <f t="shared" si="74"/>
        <v>0</v>
      </c>
      <c r="BN86" s="86">
        <f t="shared" si="75"/>
        <v>0</v>
      </c>
      <c r="BO86" s="86">
        <f t="shared" si="76"/>
        <v>0</v>
      </c>
      <c r="BP86" s="86">
        <f t="shared" si="95"/>
        <v>0</v>
      </c>
      <c r="BQ86" s="160" t="s">
        <v>6961</v>
      </c>
      <c r="BR86" s="86" t="s">
        <v>5720</v>
      </c>
      <c r="BS86" s="88" t="s">
        <v>5721</v>
      </c>
      <c r="BT86" s="86" t="s">
        <v>5722</v>
      </c>
      <c r="BU86" s="86"/>
      <c r="BV86" s="86" t="str">
        <f t="shared" si="96"/>
        <v>CH 692528</v>
      </c>
      <c r="BW86" s="105" t="str">
        <f t="shared" si="97"/>
        <v/>
      </c>
      <c r="BX86" s="86" t="str">
        <f t="shared" si="106"/>
        <v>243</v>
      </c>
      <c r="BY86" s="86" t="str">
        <f t="shared" si="107"/>
        <v>13</v>
      </c>
      <c r="BZ86" s="91">
        <f t="shared" si="108"/>
        <v>105</v>
      </c>
      <c r="CA86" s="91">
        <v>0</v>
      </c>
      <c r="CB86" s="96" t="s">
        <v>5719</v>
      </c>
      <c r="CC86" s="91">
        <f t="shared" si="98"/>
        <v>200</v>
      </c>
      <c r="CD86" s="91">
        <f t="shared" si="99"/>
        <v>0</v>
      </c>
      <c r="CE86" s="93">
        <f t="shared" si="109"/>
        <v>0</v>
      </c>
      <c r="CF86" s="93">
        <f t="shared" si="110"/>
        <v>0</v>
      </c>
      <c r="CG86" s="105"/>
      <c r="CH86" s="105"/>
      <c r="CI86" s="86"/>
      <c r="CJ86" s="188"/>
      <c r="CK86" s="181">
        <f t="shared" si="100"/>
        <v>105</v>
      </c>
      <c r="CL86" s="181">
        <f t="shared" si="101"/>
        <v>200</v>
      </c>
      <c r="CM86" s="86" t="s">
        <v>5723</v>
      </c>
      <c r="CN86" s="182" t="s">
        <v>7854</v>
      </c>
      <c r="CO86" s="183" t="s">
        <v>7855</v>
      </c>
      <c r="CP86" s="86" t="s">
        <v>5724</v>
      </c>
      <c r="CQ86" s="153" t="s">
        <v>7924</v>
      </c>
      <c r="CR86" s="187">
        <f t="shared" si="102"/>
        <v>7970000</v>
      </c>
      <c r="CS86" s="188">
        <v>1</v>
      </c>
      <c r="CT86" s="188">
        <f t="shared" si="77"/>
        <v>7970000</v>
      </c>
      <c r="CU86" s="93"/>
      <c r="CV86" s="94">
        <f t="shared" si="103"/>
        <v>105</v>
      </c>
      <c r="CW86" s="93">
        <f t="shared" si="104"/>
        <v>0</v>
      </c>
      <c r="CX86" s="86">
        <f t="shared" si="105"/>
        <v>0</v>
      </c>
      <c r="CY86" s="93">
        <f t="shared" si="78"/>
        <v>251055</v>
      </c>
      <c r="CZ86" s="93">
        <v>0</v>
      </c>
      <c r="DA86" s="93">
        <v>0</v>
      </c>
      <c r="DB86" s="93">
        <f t="shared" si="79"/>
        <v>0</v>
      </c>
      <c r="DC86" s="93">
        <v>0</v>
      </c>
      <c r="DD86" s="91">
        <v>0</v>
      </c>
      <c r="DE86" s="93">
        <f t="shared" si="80"/>
        <v>0</v>
      </c>
      <c r="DF86" s="93">
        <f t="shared" si="81"/>
        <v>0</v>
      </c>
      <c r="DG86" s="93"/>
      <c r="DH86" s="93">
        <v>0</v>
      </c>
      <c r="DI86" s="93">
        <v>0</v>
      </c>
      <c r="DJ86" s="86">
        <f t="shared" si="82"/>
        <v>0</v>
      </c>
      <c r="DK86" s="91">
        <v>0</v>
      </c>
      <c r="DL86" s="93"/>
      <c r="DM86" s="93">
        <v>0</v>
      </c>
      <c r="DN86" s="93">
        <f t="shared" si="83"/>
        <v>7970000</v>
      </c>
      <c r="DO86" s="93">
        <f t="shared" si="84"/>
        <v>0</v>
      </c>
      <c r="DP86" s="92">
        <f t="shared" si="85"/>
        <v>251055</v>
      </c>
      <c r="DQ86" s="97">
        <f t="shared" si="86"/>
        <v>8597803561</v>
      </c>
      <c r="DR86" s="98">
        <f t="shared" si="87"/>
        <v>0</v>
      </c>
      <c r="DS86" s="93" t="str">
        <f t="shared" si="88"/>
        <v>OK</v>
      </c>
      <c r="DT86" s="93"/>
      <c r="DU86" s="78" t="str">
        <f t="shared" si="89"/>
        <v>5010700215011501100001VT100001</v>
      </c>
      <c r="DV86" s="78">
        <f>INDEX('08_DMGiaDat'!$L:$L,MATCH(DU86,'08_DMGiaDat'!$R:$R,0))</f>
        <v>7970000</v>
      </c>
      <c r="DW86" s="78" t="str">
        <f t="shared" si="90"/>
        <v>501070021501100100000001</v>
      </c>
      <c r="DX86" s="78" t="str">
        <f>IFERROR(VLOOKUP(DW86,'08_DMGiaDat'!C18:C19,2,FALSE),"N")</f>
        <v>N</v>
      </c>
      <c r="DY86" s="78" t="str">
        <f t="shared" si="91"/>
        <v>5010700215011001VT100001</v>
      </c>
      <c r="DZ86" s="78" t="str">
        <f>IFERROR(VLOOKUP(DY86,'08_DMGiaDat'!C18:C19,2,FALSE),"N")</f>
        <v>N</v>
      </c>
      <c r="EA86" s="78" t="str">
        <f t="shared" si="92"/>
        <v>501070021501100100000001</v>
      </c>
      <c r="EB86" s="78" t="str">
        <f>IFERROR(VLOOKUP(EA86,'08_DMGiaDat'!C18:C19,2,FALSE),"N")</f>
        <v>N</v>
      </c>
      <c r="EC86" s="92">
        <f>IF(DV86&lt;&gt;"N",DV86,IF(DX86&lt;&gt;"N",DX86,IF(DZ86&lt;&gt;"N",DZ86*VLOOKUP(LEFT(CB86,3),'03_DMMucDich'!C2:C6,5,FALSE),IF(EB86&lt;&gt;"N",EB86*VLOOKUP(LEFT(CB86,3),'03_DMMucDich'!C2:C6,5,FALSE),"N/A"))))</f>
        <v>7970000</v>
      </c>
    </row>
    <row r="87" spans="1:133" s="34" customFormat="1" ht="16" x14ac:dyDescent="0.2">
      <c r="A87" s="85">
        <v>73</v>
      </c>
      <c r="B87" s="86"/>
      <c r="C87" s="87"/>
      <c r="D87" s="141">
        <v>8048467809</v>
      </c>
      <c r="E87" s="86"/>
      <c r="F87" s="88"/>
      <c r="G87" s="88" t="s">
        <v>5718</v>
      </c>
      <c r="H87" s="151">
        <v>2022</v>
      </c>
      <c r="I87" s="86"/>
      <c r="J87" s="86"/>
      <c r="K87" s="145" t="s">
        <v>6400</v>
      </c>
      <c r="L87" s="105"/>
      <c r="M87" s="86"/>
      <c r="N87" s="105"/>
      <c r="O87" s="105"/>
      <c r="P87" s="86"/>
      <c r="Q87" s="86"/>
      <c r="R87" s="153" t="str">
        <f t="shared" si="93"/>
        <v>Tổ 64</v>
      </c>
      <c r="S87" s="86"/>
      <c r="T87" s="86"/>
      <c r="U87" s="86"/>
      <c r="V87" s="86" t="str">
        <f t="shared" si="94"/>
        <v xml:space="preserve">, </v>
      </c>
      <c r="W87" s="86"/>
      <c r="X87" s="86"/>
      <c r="Y87" s="86"/>
      <c r="Z87" s="88"/>
      <c r="AA87" s="105"/>
      <c r="AB87" s="86"/>
      <c r="AC87" s="90"/>
      <c r="AD87" s="86"/>
      <c r="AE87" s="86"/>
      <c r="AF87" s="86"/>
      <c r="AG87" s="86"/>
      <c r="AH87" s="160" t="s">
        <v>6961</v>
      </c>
      <c r="AI87" s="153"/>
      <c r="AJ87" s="153"/>
      <c r="AK87" s="86"/>
      <c r="AL87" s="86"/>
      <c r="AM87" s="153" t="s">
        <v>7015</v>
      </c>
      <c r="AN87" s="153" t="s">
        <v>7127</v>
      </c>
      <c r="AO87" s="165">
        <v>43196</v>
      </c>
      <c r="AP87" s="153" t="s">
        <v>1082</v>
      </c>
      <c r="AQ87" s="153" t="s">
        <v>7128</v>
      </c>
      <c r="AR87" s="166">
        <v>105</v>
      </c>
      <c r="AS87" s="88" t="s">
        <v>5719</v>
      </c>
      <c r="AT87" s="92">
        <f t="shared" si="69"/>
        <v>0</v>
      </c>
      <c r="AU87" s="93">
        <v>0</v>
      </c>
      <c r="AV87" s="93">
        <v>0</v>
      </c>
      <c r="AW87" s="166">
        <v>200</v>
      </c>
      <c r="AX87" s="93">
        <v>0</v>
      </c>
      <c r="AY87" s="177"/>
      <c r="AZ87" s="177">
        <v>0</v>
      </c>
      <c r="BA87" s="178"/>
      <c r="BB87" s="105"/>
      <c r="BC87" s="105"/>
      <c r="BD87" s="93"/>
      <c r="BE87" s="93">
        <v>0</v>
      </c>
      <c r="BF87" s="91">
        <v>0</v>
      </c>
      <c r="BG87" s="94"/>
      <c r="BH87" s="95"/>
      <c r="BI87" s="93" t="str">
        <f t="shared" si="70"/>
        <v>Nguyễn Thị  Diệu Trâm</v>
      </c>
      <c r="BJ87" s="105">
        <f t="shared" si="71"/>
        <v>0</v>
      </c>
      <c r="BK87" s="88">
        <f t="shared" si="72"/>
        <v>8048467809</v>
      </c>
      <c r="BL87" s="86">
        <f t="shared" si="73"/>
        <v>0</v>
      </c>
      <c r="BM87" s="105">
        <f t="shared" si="74"/>
        <v>0</v>
      </c>
      <c r="BN87" s="86">
        <f t="shared" si="75"/>
        <v>0</v>
      </c>
      <c r="BO87" s="86">
        <f t="shared" si="76"/>
        <v>0</v>
      </c>
      <c r="BP87" s="86">
        <f t="shared" si="95"/>
        <v>0</v>
      </c>
      <c r="BQ87" s="160" t="s">
        <v>6961</v>
      </c>
      <c r="BR87" s="86" t="s">
        <v>5720</v>
      </c>
      <c r="BS87" s="88" t="s">
        <v>5721</v>
      </c>
      <c r="BT87" s="86" t="s">
        <v>5722</v>
      </c>
      <c r="BU87" s="86"/>
      <c r="BV87" s="86" t="str">
        <f t="shared" si="96"/>
        <v>CM 676655</v>
      </c>
      <c r="BW87" s="105" t="str">
        <f t="shared" si="97"/>
        <v/>
      </c>
      <c r="BX87" s="86" t="str">
        <f t="shared" si="106"/>
        <v>109</v>
      </c>
      <c r="BY87" s="86" t="str">
        <f t="shared" si="107"/>
        <v>46</v>
      </c>
      <c r="BZ87" s="91">
        <f t="shared" si="108"/>
        <v>105</v>
      </c>
      <c r="CA87" s="91">
        <v>0</v>
      </c>
      <c r="CB87" s="96" t="s">
        <v>5719</v>
      </c>
      <c r="CC87" s="91">
        <f t="shared" si="98"/>
        <v>200</v>
      </c>
      <c r="CD87" s="91">
        <f t="shared" si="99"/>
        <v>0</v>
      </c>
      <c r="CE87" s="93">
        <f t="shared" si="109"/>
        <v>0</v>
      </c>
      <c r="CF87" s="93">
        <f t="shared" si="110"/>
        <v>0</v>
      </c>
      <c r="CG87" s="105"/>
      <c r="CH87" s="105"/>
      <c r="CI87" s="86"/>
      <c r="CJ87" s="188"/>
      <c r="CK87" s="181">
        <f t="shared" si="100"/>
        <v>105</v>
      </c>
      <c r="CL87" s="181">
        <f t="shared" si="101"/>
        <v>200</v>
      </c>
      <c r="CM87" s="86" t="s">
        <v>5723</v>
      </c>
      <c r="CN87" s="182" t="s">
        <v>7854</v>
      </c>
      <c r="CO87" s="183" t="s">
        <v>7855</v>
      </c>
      <c r="CP87" s="86" t="s">
        <v>5724</v>
      </c>
      <c r="CQ87" s="153" t="s">
        <v>7924</v>
      </c>
      <c r="CR87" s="187">
        <f t="shared" si="102"/>
        <v>7970000</v>
      </c>
      <c r="CS87" s="188">
        <v>1</v>
      </c>
      <c r="CT87" s="188">
        <f t="shared" si="77"/>
        <v>7970000</v>
      </c>
      <c r="CU87" s="93"/>
      <c r="CV87" s="94">
        <f t="shared" si="103"/>
        <v>105</v>
      </c>
      <c r="CW87" s="93">
        <f t="shared" si="104"/>
        <v>0</v>
      </c>
      <c r="CX87" s="86">
        <f t="shared" si="105"/>
        <v>0</v>
      </c>
      <c r="CY87" s="93">
        <f t="shared" si="78"/>
        <v>251055</v>
      </c>
      <c r="CZ87" s="93">
        <v>0</v>
      </c>
      <c r="DA87" s="93">
        <v>0</v>
      </c>
      <c r="DB87" s="93">
        <f t="shared" si="79"/>
        <v>0</v>
      </c>
      <c r="DC87" s="93">
        <v>0</v>
      </c>
      <c r="DD87" s="91">
        <v>0</v>
      </c>
      <c r="DE87" s="93">
        <f t="shared" si="80"/>
        <v>0</v>
      </c>
      <c r="DF87" s="93">
        <f t="shared" si="81"/>
        <v>0</v>
      </c>
      <c r="DG87" s="93"/>
      <c r="DH87" s="93">
        <v>0</v>
      </c>
      <c r="DI87" s="93">
        <v>0</v>
      </c>
      <c r="DJ87" s="86">
        <f t="shared" si="82"/>
        <v>0</v>
      </c>
      <c r="DK87" s="91">
        <v>0</v>
      </c>
      <c r="DL87" s="93"/>
      <c r="DM87" s="93">
        <v>0</v>
      </c>
      <c r="DN87" s="93">
        <f t="shared" si="83"/>
        <v>7970000</v>
      </c>
      <c r="DO87" s="93">
        <f t="shared" si="84"/>
        <v>0</v>
      </c>
      <c r="DP87" s="92">
        <f t="shared" si="85"/>
        <v>251055</v>
      </c>
      <c r="DQ87" s="97">
        <f t="shared" si="86"/>
        <v>8048467809</v>
      </c>
      <c r="DR87" s="98">
        <f t="shared" si="87"/>
        <v>0</v>
      </c>
      <c r="DS87" s="93" t="str">
        <f t="shared" si="88"/>
        <v>OK</v>
      </c>
      <c r="DT87" s="93"/>
      <c r="DU87" s="78" t="str">
        <f t="shared" si="89"/>
        <v>5010700215011501100001VT100001</v>
      </c>
      <c r="DV87" s="78">
        <f>INDEX('08_DMGiaDat'!$L:$L,MATCH(DU87,'08_DMGiaDat'!$R:$R,0))</f>
        <v>7970000</v>
      </c>
      <c r="DW87" s="78" t="str">
        <f t="shared" si="90"/>
        <v>501070021501100100000001</v>
      </c>
      <c r="DX87" s="78" t="str">
        <f>IFERROR(VLOOKUP(DW87,'08_DMGiaDat'!C18:C19,2,FALSE),"N")</f>
        <v>N</v>
      </c>
      <c r="DY87" s="78" t="str">
        <f t="shared" si="91"/>
        <v>5010700215011001VT100001</v>
      </c>
      <c r="DZ87" s="78" t="str">
        <f>IFERROR(VLOOKUP(DY87,'08_DMGiaDat'!C18:C19,2,FALSE),"N")</f>
        <v>N</v>
      </c>
      <c r="EA87" s="78" t="str">
        <f t="shared" si="92"/>
        <v>501070021501100100000001</v>
      </c>
      <c r="EB87" s="78" t="str">
        <f>IFERROR(VLOOKUP(EA87,'08_DMGiaDat'!C18:C19,2,FALSE),"N")</f>
        <v>N</v>
      </c>
      <c r="EC87" s="92">
        <f>IF(DV87&lt;&gt;"N",DV87,IF(DX87&lt;&gt;"N",DX87,IF(DZ87&lt;&gt;"N",DZ87*VLOOKUP(LEFT(CB87,3),'03_DMMucDich'!C2:C6,5,FALSE),IF(EB87&lt;&gt;"N",EB87*VLOOKUP(LEFT(CB87,3),'03_DMMucDich'!C2:C6,5,FALSE),"N/A"))))</f>
        <v>7970000</v>
      </c>
    </row>
    <row r="88" spans="1:133" s="34" customFormat="1" ht="16" x14ac:dyDescent="0.2">
      <c r="A88" s="85">
        <v>74</v>
      </c>
      <c r="B88" s="86"/>
      <c r="C88" s="87"/>
      <c r="D88" s="141" t="s">
        <v>5784</v>
      </c>
      <c r="E88" s="86"/>
      <c r="F88" s="88"/>
      <c r="G88" s="88" t="s">
        <v>5718</v>
      </c>
      <c r="H88" s="151">
        <v>2022</v>
      </c>
      <c r="I88" s="86"/>
      <c r="J88" s="86"/>
      <c r="K88" s="145" t="s">
        <v>6401</v>
      </c>
      <c r="L88" s="105"/>
      <c r="M88" s="86"/>
      <c r="N88" s="105"/>
      <c r="O88" s="105"/>
      <c r="P88" s="86"/>
      <c r="Q88" s="86"/>
      <c r="R88" s="153" t="str">
        <f t="shared" si="93"/>
        <v>Tổ 50</v>
      </c>
      <c r="S88" s="86"/>
      <c r="T88" s="86"/>
      <c r="U88" s="86"/>
      <c r="V88" s="86" t="str">
        <f t="shared" si="94"/>
        <v xml:space="preserve">, </v>
      </c>
      <c r="W88" s="86"/>
      <c r="X88" s="86"/>
      <c r="Y88" s="86"/>
      <c r="Z88" s="88"/>
      <c r="AA88" s="105"/>
      <c r="AB88" s="86"/>
      <c r="AC88" s="90"/>
      <c r="AD88" s="86"/>
      <c r="AE88" s="86"/>
      <c r="AF88" s="86"/>
      <c r="AG88" s="86"/>
      <c r="AH88" s="160" t="s">
        <v>6978</v>
      </c>
      <c r="AI88" s="153"/>
      <c r="AJ88" s="153"/>
      <c r="AK88" s="86"/>
      <c r="AL88" s="86"/>
      <c r="AM88" s="153" t="s">
        <v>7015</v>
      </c>
      <c r="AN88" s="153" t="s">
        <v>7129</v>
      </c>
      <c r="AO88" s="165">
        <v>40526</v>
      </c>
      <c r="AP88" s="153" t="s">
        <v>7130</v>
      </c>
      <c r="AQ88" s="153" t="s">
        <v>2122</v>
      </c>
      <c r="AR88" s="166">
        <v>112</v>
      </c>
      <c r="AS88" s="88" t="s">
        <v>5719</v>
      </c>
      <c r="AT88" s="92">
        <f t="shared" si="69"/>
        <v>0</v>
      </c>
      <c r="AU88" s="93">
        <v>0</v>
      </c>
      <c r="AV88" s="93">
        <v>0</v>
      </c>
      <c r="AW88" s="166">
        <v>200</v>
      </c>
      <c r="AX88" s="93">
        <v>0</v>
      </c>
      <c r="AY88" s="177"/>
      <c r="AZ88" s="177">
        <v>0</v>
      </c>
      <c r="BA88" s="178"/>
      <c r="BB88" s="105"/>
      <c r="BC88" s="105"/>
      <c r="BD88" s="93"/>
      <c r="BE88" s="93">
        <v>0</v>
      </c>
      <c r="BF88" s="91">
        <v>0</v>
      </c>
      <c r="BG88" s="94"/>
      <c r="BH88" s="95"/>
      <c r="BI88" s="93" t="str">
        <f t="shared" si="70"/>
        <v>Phan Minh Hà</v>
      </c>
      <c r="BJ88" s="105">
        <f t="shared" si="71"/>
        <v>0</v>
      </c>
      <c r="BK88" s="88" t="str">
        <f t="shared" si="72"/>
        <v>8483153285</v>
      </c>
      <c r="BL88" s="86">
        <f t="shared" si="73"/>
        <v>0</v>
      </c>
      <c r="BM88" s="105">
        <f t="shared" si="74"/>
        <v>0</v>
      </c>
      <c r="BN88" s="86">
        <f t="shared" si="75"/>
        <v>0</v>
      </c>
      <c r="BO88" s="86">
        <f t="shared" si="76"/>
        <v>0</v>
      </c>
      <c r="BP88" s="86">
        <f t="shared" si="95"/>
        <v>0</v>
      </c>
      <c r="BQ88" s="160" t="s">
        <v>6978</v>
      </c>
      <c r="BR88" s="86" t="s">
        <v>5720</v>
      </c>
      <c r="BS88" s="88" t="s">
        <v>5721</v>
      </c>
      <c r="BT88" s="86" t="s">
        <v>5722</v>
      </c>
      <c r="BU88" s="86"/>
      <c r="BV88" s="86" t="str">
        <f t="shared" si="96"/>
        <v>BA 615420</v>
      </c>
      <c r="BW88" s="105" t="str">
        <f t="shared" si="97"/>
        <v/>
      </c>
      <c r="BX88" s="86" t="str">
        <f t="shared" si="106"/>
        <v>119+118</v>
      </c>
      <c r="BY88" s="86" t="str">
        <f t="shared" si="107"/>
        <v>236</v>
      </c>
      <c r="BZ88" s="91">
        <f t="shared" si="108"/>
        <v>112</v>
      </c>
      <c r="CA88" s="91">
        <v>0</v>
      </c>
      <c r="CB88" s="96" t="s">
        <v>5719</v>
      </c>
      <c r="CC88" s="91">
        <f t="shared" si="98"/>
        <v>200</v>
      </c>
      <c r="CD88" s="91">
        <f t="shared" si="99"/>
        <v>0</v>
      </c>
      <c r="CE88" s="93">
        <f t="shared" si="109"/>
        <v>0</v>
      </c>
      <c r="CF88" s="93">
        <f t="shared" si="110"/>
        <v>0</v>
      </c>
      <c r="CG88" s="105"/>
      <c r="CH88" s="105"/>
      <c r="CI88" s="86"/>
      <c r="CJ88" s="188"/>
      <c r="CK88" s="181">
        <f t="shared" si="100"/>
        <v>112</v>
      </c>
      <c r="CL88" s="181">
        <f t="shared" si="101"/>
        <v>200</v>
      </c>
      <c r="CM88" s="86" t="s">
        <v>5723</v>
      </c>
      <c r="CN88" s="182" t="s">
        <v>7859</v>
      </c>
      <c r="CO88" s="183" t="s">
        <v>7863</v>
      </c>
      <c r="CP88" s="86" t="s">
        <v>5724</v>
      </c>
      <c r="CQ88" s="153" t="s">
        <v>7925</v>
      </c>
      <c r="CR88" s="187">
        <f t="shared" si="102"/>
        <v>2170000</v>
      </c>
      <c r="CS88" s="188">
        <v>0.8</v>
      </c>
      <c r="CT88" s="188">
        <f t="shared" si="77"/>
        <v>1736000</v>
      </c>
      <c r="CU88" s="93"/>
      <c r="CV88" s="94">
        <f t="shared" si="103"/>
        <v>112</v>
      </c>
      <c r="CW88" s="93">
        <f t="shared" si="104"/>
        <v>0</v>
      </c>
      <c r="CX88" s="86">
        <f t="shared" si="105"/>
        <v>0</v>
      </c>
      <c r="CY88" s="93">
        <f t="shared" si="78"/>
        <v>58329.599999999999</v>
      </c>
      <c r="CZ88" s="93">
        <v>0</v>
      </c>
      <c r="DA88" s="93">
        <v>0</v>
      </c>
      <c r="DB88" s="93">
        <f t="shared" si="79"/>
        <v>0</v>
      </c>
      <c r="DC88" s="93">
        <v>0</v>
      </c>
      <c r="DD88" s="91">
        <v>0</v>
      </c>
      <c r="DE88" s="93">
        <f t="shared" si="80"/>
        <v>0</v>
      </c>
      <c r="DF88" s="93">
        <f t="shared" si="81"/>
        <v>0</v>
      </c>
      <c r="DG88" s="93"/>
      <c r="DH88" s="93">
        <v>0</v>
      </c>
      <c r="DI88" s="93">
        <v>0</v>
      </c>
      <c r="DJ88" s="86">
        <f t="shared" si="82"/>
        <v>0</v>
      </c>
      <c r="DK88" s="91">
        <v>0</v>
      </c>
      <c r="DL88" s="93"/>
      <c r="DM88" s="93">
        <v>0</v>
      </c>
      <c r="DN88" s="93">
        <f t="shared" si="83"/>
        <v>1736000</v>
      </c>
      <c r="DO88" s="93">
        <f t="shared" si="84"/>
        <v>0</v>
      </c>
      <c r="DP88" s="92">
        <f t="shared" si="85"/>
        <v>58329.599999999999</v>
      </c>
      <c r="DQ88" s="97" t="str">
        <f t="shared" si="86"/>
        <v>8483153285</v>
      </c>
      <c r="DR88" s="98">
        <f t="shared" si="87"/>
        <v>0</v>
      </c>
      <c r="DS88" s="93" t="str">
        <f t="shared" si="88"/>
        <v>OK</v>
      </c>
      <c r="DT88" s="93"/>
      <c r="DU88" s="78" t="str">
        <f t="shared" si="89"/>
        <v>5010700212541254102001VT400001</v>
      </c>
      <c r="DV88" s="78">
        <f>INDEX('08_DMGiaDat'!$L:$L,MATCH(DU88,'08_DMGiaDat'!$R:$R,0))</f>
        <v>2170000</v>
      </c>
      <c r="DW88" s="78" t="str">
        <f t="shared" si="90"/>
        <v>501070021254100100000001</v>
      </c>
      <c r="DX88" s="78" t="str">
        <f>IFERROR(VLOOKUP(DW88,'08_DMGiaDat'!C18:C19,2,FALSE),"N")</f>
        <v>N</v>
      </c>
      <c r="DY88" s="78" t="str">
        <f t="shared" si="91"/>
        <v>5010700212541001VT400001</v>
      </c>
      <c r="DZ88" s="78" t="str">
        <f>IFERROR(VLOOKUP(DY88,'08_DMGiaDat'!C18:C19,2,FALSE),"N")</f>
        <v>N</v>
      </c>
      <c r="EA88" s="78" t="str">
        <f t="shared" si="92"/>
        <v>501070021254100100000001</v>
      </c>
      <c r="EB88" s="78" t="str">
        <f>IFERROR(VLOOKUP(EA88,'08_DMGiaDat'!C18:C19,2,FALSE),"N")</f>
        <v>N</v>
      </c>
      <c r="EC88" s="92">
        <f>IF(DV88&lt;&gt;"N",DV88,IF(DX88&lt;&gt;"N",DX88,IF(DZ88&lt;&gt;"N",DZ88*VLOOKUP(LEFT(CB88,3),'03_DMMucDich'!C2:C6,5,FALSE),IF(EB88&lt;&gt;"N",EB88*VLOOKUP(LEFT(CB88,3),'03_DMMucDich'!C2:C6,5,FALSE),"N/A"))))</f>
        <v>2170000</v>
      </c>
    </row>
    <row r="89" spans="1:133" s="34" customFormat="1" ht="16" x14ac:dyDescent="0.2">
      <c r="A89" s="85">
        <v>75</v>
      </c>
      <c r="B89" s="86"/>
      <c r="C89" s="87"/>
      <c r="D89" s="141" t="s">
        <v>5785</v>
      </c>
      <c r="E89" s="86"/>
      <c r="F89" s="88"/>
      <c r="G89" s="88" t="s">
        <v>5718</v>
      </c>
      <c r="H89" s="151">
        <v>2022</v>
      </c>
      <c r="I89" s="86"/>
      <c r="J89" s="86"/>
      <c r="K89" s="145" t="s">
        <v>6402</v>
      </c>
      <c r="L89" s="105"/>
      <c r="M89" s="86"/>
      <c r="N89" s="105"/>
      <c r="O89" s="105"/>
      <c r="P89" s="86"/>
      <c r="Q89" s="86"/>
      <c r="R89" s="153" t="str">
        <f t="shared" si="93"/>
        <v>Tổ 64</v>
      </c>
      <c r="S89" s="86"/>
      <c r="T89" s="86"/>
      <c r="U89" s="86"/>
      <c r="V89" s="86" t="str">
        <f t="shared" si="94"/>
        <v xml:space="preserve">, </v>
      </c>
      <c r="W89" s="86"/>
      <c r="X89" s="86"/>
      <c r="Y89" s="86"/>
      <c r="Z89" s="88"/>
      <c r="AA89" s="105"/>
      <c r="AB89" s="86"/>
      <c r="AC89" s="90"/>
      <c r="AD89" s="86"/>
      <c r="AE89" s="86"/>
      <c r="AF89" s="86"/>
      <c r="AG89" s="86"/>
      <c r="AH89" s="160" t="s">
        <v>6961</v>
      </c>
      <c r="AI89" s="153"/>
      <c r="AJ89" s="153"/>
      <c r="AK89" s="86"/>
      <c r="AL89" s="86"/>
      <c r="AM89" s="153" t="s">
        <v>7015</v>
      </c>
      <c r="AN89" s="153" t="s">
        <v>7131</v>
      </c>
      <c r="AO89" s="165">
        <v>43272</v>
      </c>
      <c r="AP89" s="153" t="s">
        <v>7081</v>
      </c>
      <c r="AQ89" s="153" t="s">
        <v>5691</v>
      </c>
      <c r="AR89" s="166">
        <v>105</v>
      </c>
      <c r="AS89" s="88" t="s">
        <v>5719</v>
      </c>
      <c r="AT89" s="92">
        <f t="shared" si="69"/>
        <v>0</v>
      </c>
      <c r="AU89" s="93">
        <v>0</v>
      </c>
      <c r="AV89" s="93">
        <v>0</v>
      </c>
      <c r="AW89" s="166">
        <v>200</v>
      </c>
      <c r="AX89" s="93">
        <v>0</v>
      </c>
      <c r="AY89" s="177"/>
      <c r="AZ89" s="177">
        <v>0</v>
      </c>
      <c r="BA89" s="178"/>
      <c r="BB89" s="105"/>
      <c r="BC89" s="105"/>
      <c r="BD89" s="93"/>
      <c r="BE89" s="93">
        <v>0</v>
      </c>
      <c r="BF89" s="91">
        <v>0</v>
      </c>
      <c r="BG89" s="94"/>
      <c r="BH89" s="95"/>
      <c r="BI89" s="93" t="str">
        <f t="shared" si="70"/>
        <v>Trần Anh Tuấn</v>
      </c>
      <c r="BJ89" s="105">
        <f t="shared" si="71"/>
        <v>0</v>
      </c>
      <c r="BK89" s="88" t="str">
        <f t="shared" si="72"/>
        <v>8526330252</v>
      </c>
      <c r="BL89" s="86">
        <f t="shared" si="73"/>
        <v>0</v>
      </c>
      <c r="BM89" s="105">
        <f t="shared" si="74"/>
        <v>0</v>
      </c>
      <c r="BN89" s="86">
        <f t="shared" si="75"/>
        <v>0</v>
      </c>
      <c r="BO89" s="86">
        <f t="shared" si="76"/>
        <v>0</v>
      </c>
      <c r="BP89" s="86">
        <f t="shared" si="95"/>
        <v>0</v>
      </c>
      <c r="BQ89" s="160" t="s">
        <v>6961</v>
      </c>
      <c r="BR89" s="86" t="s">
        <v>5720</v>
      </c>
      <c r="BS89" s="88" t="s">
        <v>5721</v>
      </c>
      <c r="BT89" s="86" t="s">
        <v>5722</v>
      </c>
      <c r="BU89" s="86"/>
      <c r="BV89" s="86" t="str">
        <f t="shared" si="96"/>
        <v>CO 214042</v>
      </c>
      <c r="BW89" s="105" t="str">
        <f t="shared" si="97"/>
        <v/>
      </c>
      <c r="BX89" s="86" t="str">
        <f t="shared" si="106"/>
        <v>95</v>
      </c>
      <c r="BY89" s="86" t="str">
        <f t="shared" si="107"/>
        <v>21</v>
      </c>
      <c r="BZ89" s="91">
        <f t="shared" si="108"/>
        <v>105</v>
      </c>
      <c r="CA89" s="91">
        <v>0</v>
      </c>
      <c r="CB89" s="96" t="s">
        <v>5719</v>
      </c>
      <c r="CC89" s="91">
        <f t="shared" si="98"/>
        <v>200</v>
      </c>
      <c r="CD89" s="91">
        <f t="shared" si="99"/>
        <v>0</v>
      </c>
      <c r="CE89" s="93">
        <f t="shared" si="109"/>
        <v>0</v>
      </c>
      <c r="CF89" s="93">
        <f t="shared" si="110"/>
        <v>0</v>
      </c>
      <c r="CG89" s="105"/>
      <c r="CH89" s="105"/>
      <c r="CI89" s="86"/>
      <c r="CJ89" s="188"/>
      <c r="CK89" s="181">
        <f t="shared" si="100"/>
        <v>105</v>
      </c>
      <c r="CL89" s="181">
        <f t="shared" si="101"/>
        <v>200</v>
      </c>
      <c r="CM89" s="86" t="s">
        <v>5723</v>
      </c>
      <c r="CN89" s="182" t="s">
        <v>7854</v>
      </c>
      <c r="CO89" s="183" t="s">
        <v>7855</v>
      </c>
      <c r="CP89" s="86" t="s">
        <v>5724</v>
      </c>
      <c r="CQ89" s="153" t="s">
        <v>7924</v>
      </c>
      <c r="CR89" s="187">
        <f t="shared" si="102"/>
        <v>7970000</v>
      </c>
      <c r="CS89" s="188">
        <v>1</v>
      </c>
      <c r="CT89" s="188">
        <f t="shared" si="77"/>
        <v>7970000</v>
      </c>
      <c r="CU89" s="93"/>
      <c r="CV89" s="94">
        <f t="shared" si="103"/>
        <v>105</v>
      </c>
      <c r="CW89" s="93">
        <f t="shared" si="104"/>
        <v>0</v>
      </c>
      <c r="CX89" s="86">
        <f t="shared" si="105"/>
        <v>0</v>
      </c>
      <c r="CY89" s="93">
        <f t="shared" si="78"/>
        <v>251055</v>
      </c>
      <c r="CZ89" s="93">
        <v>0</v>
      </c>
      <c r="DA89" s="93">
        <v>0</v>
      </c>
      <c r="DB89" s="93">
        <f t="shared" si="79"/>
        <v>0</v>
      </c>
      <c r="DC89" s="93">
        <v>0</v>
      </c>
      <c r="DD89" s="91">
        <v>0</v>
      </c>
      <c r="DE89" s="93">
        <f t="shared" si="80"/>
        <v>0</v>
      </c>
      <c r="DF89" s="93">
        <f t="shared" si="81"/>
        <v>0</v>
      </c>
      <c r="DG89" s="93"/>
      <c r="DH89" s="93">
        <v>0</v>
      </c>
      <c r="DI89" s="93">
        <v>0</v>
      </c>
      <c r="DJ89" s="86">
        <f t="shared" si="82"/>
        <v>0</v>
      </c>
      <c r="DK89" s="91">
        <v>0</v>
      </c>
      <c r="DL89" s="93"/>
      <c r="DM89" s="93">
        <v>0</v>
      </c>
      <c r="DN89" s="93">
        <f t="shared" si="83"/>
        <v>7970000</v>
      </c>
      <c r="DO89" s="93">
        <f t="shared" si="84"/>
        <v>0</v>
      </c>
      <c r="DP89" s="92">
        <f t="shared" si="85"/>
        <v>251055</v>
      </c>
      <c r="DQ89" s="97" t="str">
        <f t="shared" si="86"/>
        <v>8526330252</v>
      </c>
      <c r="DR89" s="98">
        <f t="shared" si="87"/>
        <v>0</v>
      </c>
      <c r="DS89" s="93" t="str">
        <f t="shared" si="88"/>
        <v>OK</v>
      </c>
      <c r="DT89" s="93"/>
      <c r="DU89" s="78" t="str">
        <f t="shared" si="89"/>
        <v>5010700215011501100001VT100001</v>
      </c>
      <c r="DV89" s="78">
        <f>INDEX('08_DMGiaDat'!$L:$L,MATCH(DU89,'08_DMGiaDat'!$R:$R,0))</f>
        <v>7970000</v>
      </c>
      <c r="DW89" s="78" t="str">
        <f t="shared" si="90"/>
        <v>501070021501100100000001</v>
      </c>
      <c r="DX89" s="78" t="str">
        <f>IFERROR(VLOOKUP(DW89,'08_DMGiaDat'!C18:C19,2,FALSE),"N")</f>
        <v>N</v>
      </c>
      <c r="DY89" s="78" t="str">
        <f t="shared" si="91"/>
        <v>5010700215011001VT100001</v>
      </c>
      <c r="DZ89" s="78" t="str">
        <f>IFERROR(VLOOKUP(DY89,'08_DMGiaDat'!C18:C19,2,FALSE),"N")</f>
        <v>N</v>
      </c>
      <c r="EA89" s="78" t="str">
        <f t="shared" si="92"/>
        <v>501070021501100100000001</v>
      </c>
      <c r="EB89" s="78" t="str">
        <f>IFERROR(VLOOKUP(EA89,'08_DMGiaDat'!C18:C19,2,FALSE),"N")</f>
        <v>N</v>
      </c>
      <c r="EC89" s="92">
        <f>IF(DV89&lt;&gt;"N",DV89,IF(DX89&lt;&gt;"N",DX89,IF(DZ89&lt;&gt;"N",DZ89*VLOOKUP(LEFT(CB89,3),'03_DMMucDich'!C2:C6,5,FALSE),IF(EB89&lt;&gt;"N",EB89*VLOOKUP(LEFT(CB89,3),'03_DMMucDich'!C2:C6,5,FALSE),"N/A"))))</f>
        <v>7970000</v>
      </c>
    </row>
    <row r="90" spans="1:133" s="34" customFormat="1" ht="16" x14ac:dyDescent="0.2">
      <c r="A90" s="85">
        <v>76</v>
      </c>
      <c r="B90" s="86"/>
      <c r="C90" s="87"/>
      <c r="D90" s="141" t="s">
        <v>5786</v>
      </c>
      <c r="E90" s="86"/>
      <c r="F90" s="88"/>
      <c r="G90" s="88" t="s">
        <v>5718</v>
      </c>
      <c r="H90" s="151">
        <v>2023</v>
      </c>
      <c r="I90" s="86"/>
      <c r="J90" s="86"/>
      <c r="K90" s="145" t="s">
        <v>6403</v>
      </c>
      <c r="L90" s="105"/>
      <c r="M90" s="86"/>
      <c r="N90" s="105"/>
      <c r="O90" s="105"/>
      <c r="P90" s="86"/>
      <c r="Q90" s="86"/>
      <c r="R90" s="153" t="str">
        <f t="shared" si="93"/>
        <v>Tổ 16</v>
      </c>
      <c r="S90" s="86"/>
      <c r="T90" s="86"/>
      <c r="U90" s="86"/>
      <c r="V90" s="86" t="str">
        <f t="shared" si="94"/>
        <v xml:space="preserve">, </v>
      </c>
      <c r="W90" s="86"/>
      <c r="X90" s="86"/>
      <c r="Y90" s="86"/>
      <c r="Z90" s="88"/>
      <c r="AA90" s="105"/>
      <c r="AB90" s="86"/>
      <c r="AC90" s="90"/>
      <c r="AD90" s="86"/>
      <c r="AE90" s="86"/>
      <c r="AF90" s="86"/>
      <c r="AG90" s="86"/>
      <c r="AH90" s="160" t="s">
        <v>6983</v>
      </c>
      <c r="AI90" s="153"/>
      <c r="AJ90" s="153"/>
      <c r="AK90" s="86"/>
      <c r="AL90" s="86"/>
      <c r="AM90" s="153" t="s">
        <v>7015</v>
      </c>
      <c r="AN90" s="153" t="s">
        <v>7132</v>
      </c>
      <c r="AO90" s="165">
        <v>43517</v>
      </c>
      <c r="AP90" s="153" t="s">
        <v>2044</v>
      </c>
      <c r="AQ90" s="153" t="s">
        <v>7044</v>
      </c>
      <c r="AR90" s="166">
        <v>97.4</v>
      </c>
      <c r="AS90" s="88" t="s">
        <v>5719</v>
      </c>
      <c r="AT90" s="92">
        <f t="shared" si="69"/>
        <v>0</v>
      </c>
      <c r="AU90" s="93">
        <v>0</v>
      </c>
      <c r="AV90" s="93">
        <v>0</v>
      </c>
      <c r="AW90" s="166">
        <v>200</v>
      </c>
      <c r="AX90" s="93">
        <v>0</v>
      </c>
      <c r="AY90" s="177"/>
      <c r="AZ90" s="177">
        <v>0</v>
      </c>
      <c r="BA90" s="178"/>
      <c r="BB90" s="105"/>
      <c r="BC90" s="105"/>
      <c r="BD90" s="93"/>
      <c r="BE90" s="93">
        <v>0</v>
      </c>
      <c r="BF90" s="91">
        <v>0</v>
      </c>
      <c r="BG90" s="94"/>
      <c r="BH90" s="95"/>
      <c r="BI90" s="93" t="str">
        <f t="shared" si="70"/>
        <v>Nguyễn Thị Mỹ Nam</v>
      </c>
      <c r="BJ90" s="105">
        <f t="shared" si="71"/>
        <v>0</v>
      </c>
      <c r="BK90" s="88" t="str">
        <f t="shared" si="72"/>
        <v>8076862617</v>
      </c>
      <c r="BL90" s="86">
        <f t="shared" si="73"/>
        <v>0</v>
      </c>
      <c r="BM90" s="105">
        <f t="shared" si="74"/>
        <v>0</v>
      </c>
      <c r="BN90" s="86">
        <f t="shared" si="75"/>
        <v>0</v>
      </c>
      <c r="BO90" s="86">
        <f t="shared" si="76"/>
        <v>0</v>
      </c>
      <c r="BP90" s="86">
        <f t="shared" si="95"/>
        <v>0</v>
      </c>
      <c r="BQ90" s="160" t="s">
        <v>6983</v>
      </c>
      <c r="BR90" s="86" t="s">
        <v>5720</v>
      </c>
      <c r="BS90" s="88" t="s">
        <v>5721</v>
      </c>
      <c r="BT90" s="86" t="s">
        <v>5722</v>
      </c>
      <c r="BU90" s="86"/>
      <c r="BV90" s="86" t="str">
        <f t="shared" si="96"/>
        <v>CP 878125</v>
      </c>
      <c r="BW90" s="105" t="str">
        <f t="shared" si="97"/>
        <v/>
      </c>
      <c r="BX90" s="86" t="str">
        <f t="shared" si="106"/>
        <v>162</v>
      </c>
      <c r="BY90" s="86" t="str">
        <f t="shared" si="107"/>
        <v>92</v>
      </c>
      <c r="BZ90" s="91">
        <f t="shared" si="108"/>
        <v>97.4</v>
      </c>
      <c r="CA90" s="91">
        <v>0</v>
      </c>
      <c r="CB90" s="96" t="s">
        <v>5719</v>
      </c>
      <c r="CC90" s="91">
        <f t="shared" si="98"/>
        <v>200</v>
      </c>
      <c r="CD90" s="91">
        <f t="shared" si="99"/>
        <v>0</v>
      </c>
      <c r="CE90" s="93">
        <f t="shared" si="109"/>
        <v>0</v>
      </c>
      <c r="CF90" s="93">
        <f t="shared" si="110"/>
        <v>0</v>
      </c>
      <c r="CG90" s="105"/>
      <c r="CH90" s="105"/>
      <c r="CI90" s="86"/>
      <c r="CJ90" s="188"/>
      <c r="CK90" s="181">
        <f t="shared" si="100"/>
        <v>97.4</v>
      </c>
      <c r="CL90" s="181">
        <f t="shared" si="101"/>
        <v>200</v>
      </c>
      <c r="CM90" s="86" t="s">
        <v>5723</v>
      </c>
      <c r="CN90" s="182" t="s">
        <v>7866</v>
      </c>
      <c r="CO90" s="183" t="s">
        <v>7867</v>
      </c>
      <c r="CP90" s="86" t="s">
        <v>5724</v>
      </c>
      <c r="CQ90" s="153" t="s">
        <v>7925</v>
      </c>
      <c r="CR90" s="187">
        <f t="shared" si="102"/>
        <v>2360000</v>
      </c>
      <c r="CS90" s="188">
        <v>0.8</v>
      </c>
      <c r="CT90" s="188">
        <f t="shared" si="77"/>
        <v>1888000</v>
      </c>
      <c r="CU90" s="93"/>
      <c r="CV90" s="94">
        <f t="shared" si="103"/>
        <v>97.4</v>
      </c>
      <c r="CW90" s="93">
        <f t="shared" si="104"/>
        <v>0</v>
      </c>
      <c r="CX90" s="86">
        <f t="shared" si="105"/>
        <v>0</v>
      </c>
      <c r="CY90" s="93">
        <f t="shared" si="78"/>
        <v>55167.360000000008</v>
      </c>
      <c r="CZ90" s="93">
        <v>0</v>
      </c>
      <c r="DA90" s="93">
        <v>0</v>
      </c>
      <c r="DB90" s="93">
        <f t="shared" si="79"/>
        <v>0</v>
      </c>
      <c r="DC90" s="93">
        <v>0</v>
      </c>
      <c r="DD90" s="91">
        <v>0</v>
      </c>
      <c r="DE90" s="93">
        <f t="shared" si="80"/>
        <v>0</v>
      </c>
      <c r="DF90" s="93">
        <f t="shared" si="81"/>
        <v>0</v>
      </c>
      <c r="DG90" s="93"/>
      <c r="DH90" s="93">
        <v>0</v>
      </c>
      <c r="DI90" s="93">
        <v>0</v>
      </c>
      <c r="DJ90" s="86">
        <f t="shared" si="82"/>
        <v>0</v>
      </c>
      <c r="DK90" s="91">
        <v>0</v>
      </c>
      <c r="DL90" s="93"/>
      <c r="DM90" s="93">
        <v>0</v>
      </c>
      <c r="DN90" s="93">
        <f t="shared" si="83"/>
        <v>1888000</v>
      </c>
      <c r="DO90" s="93">
        <f t="shared" si="84"/>
        <v>0</v>
      </c>
      <c r="DP90" s="92">
        <f t="shared" si="85"/>
        <v>55167.360000000008</v>
      </c>
      <c r="DQ90" s="97" t="str">
        <f t="shared" si="86"/>
        <v>8076862617</v>
      </c>
      <c r="DR90" s="98">
        <f t="shared" si="87"/>
        <v>0</v>
      </c>
      <c r="DS90" s="93" t="str">
        <f t="shared" si="88"/>
        <v>OK</v>
      </c>
      <c r="DT90" s="93"/>
      <c r="DU90" s="78" t="str">
        <f t="shared" si="89"/>
        <v>5010700210791079100001VT400001</v>
      </c>
      <c r="DV90" s="78">
        <f>INDEX('08_DMGiaDat'!$L:$L,MATCH(DU90,'08_DMGiaDat'!$R:$R,0))</f>
        <v>2360000</v>
      </c>
      <c r="DW90" s="78" t="str">
        <f t="shared" si="90"/>
        <v>501070021079100100000001</v>
      </c>
      <c r="DX90" s="78" t="str">
        <f>IFERROR(VLOOKUP(DW90,'08_DMGiaDat'!C18:C19,2,FALSE),"N")</f>
        <v>N</v>
      </c>
      <c r="DY90" s="78" t="str">
        <f t="shared" si="91"/>
        <v>5010700210791001VT400001</v>
      </c>
      <c r="DZ90" s="78" t="str">
        <f>IFERROR(VLOOKUP(DY90,'08_DMGiaDat'!C18:C19,2,FALSE),"N")</f>
        <v>N</v>
      </c>
      <c r="EA90" s="78" t="str">
        <f t="shared" si="92"/>
        <v>501070021079100100000001</v>
      </c>
      <c r="EB90" s="78" t="str">
        <f>IFERROR(VLOOKUP(EA90,'08_DMGiaDat'!C18:C19,2,FALSE),"N")</f>
        <v>N</v>
      </c>
      <c r="EC90" s="92">
        <f>IF(DV90&lt;&gt;"N",DV90,IF(DX90&lt;&gt;"N",DX90,IF(DZ90&lt;&gt;"N",DZ90*VLOOKUP(LEFT(CB90,3),'03_DMMucDich'!C2:C6,5,FALSE),IF(EB90&lt;&gt;"N",EB90*VLOOKUP(LEFT(CB90,3),'03_DMMucDich'!C2:C6,5,FALSE),"N/A"))))</f>
        <v>2360000</v>
      </c>
    </row>
    <row r="91" spans="1:133" s="34" customFormat="1" ht="16" x14ac:dyDescent="0.2">
      <c r="A91" s="85">
        <v>77</v>
      </c>
      <c r="B91" s="86"/>
      <c r="C91" s="87"/>
      <c r="D91" s="141" t="s">
        <v>5727</v>
      </c>
      <c r="E91" s="86"/>
      <c r="F91" s="88"/>
      <c r="G91" s="88" t="s">
        <v>5718</v>
      </c>
      <c r="H91" s="151">
        <v>2022</v>
      </c>
      <c r="I91" s="86"/>
      <c r="J91" s="86"/>
      <c r="K91" s="145" t="s">
        <v>6340</v>
      </c>
      <c r="L91" s="105"/>
      <c r="M91" s="86"/>
      <c r="N91" s="105"/>
      <c r="O91" s="105"/>
      <c r="P91" s="86"/>
      <c r="Q91" s="86"/>
      <c r="R91" s="153" t="str">
        <f t="shared" si="93"/>
        <v>Tổ 64</v>
      </c>
      <c r="S91" s="86"/>
      <c r="T91" s="86"/>
      <c r="U91" s="86"/>
      <c r="V91" s="86" t="str">
        <f t="shared" si="94"/>
        <v xml:space="preserve">, </v>
      </c>
      <c r="W91" s="86"/>
      <c r="X91" s="86"/>
      <c r="Y91" s="86"/>
      <c r="Z91" s="88"/>
      <c r="AA91" s="105"/>
      <c r="AB91" s="86"/>
      <c r="AC91" s="90"/>
      <c r="AD91" s="86"/>
      <c r="AE91" s="86"/>
      <c r="AF91" s="86"/>
      <c r="AG91" s="86"/>
      <c r="AH91" s="160" t="s">
        <v>6961</v>
      </c>
      <c r="AI91" s="153"/>
      <c r="AJ91" s="153"/>
      <c r="AK91" s="86"/>
      <c r="AL91" s="86"/>
      <c r="AM91" s="153" t="s">
        <v>7015</v>
      </c>
      <c r="AN91" s="153" t="s">
        <v>7133</v>
      </c>
      <c r="AO91" s="165">
        <v>43112</v>
      </c>
      <c r="AP91" s="153" t="s">
        <v>2082</v>
      </c>
      <c r="AQ91" s="153" t="s">
        <v>5687</v>
      </c>
      <c r="AR91" s="166">
        <v>102.5</v>
      </c>
      <c r="AS91" s="88" t="s">
        <v>5719</v>
      </c>
      <c r="AT91" s="92">
        <f t="shared" si="69"/>
        <v>0</v>
      </c>
      <c r="AU91" s="93">
        <v>0</v>
      </c>
      <c r="AV91" s="93">
        <v>0</v>
      </c>
      <c r="AW91" s="166">
        <v>200</v>
      </c>
      <c r="AX91" s="93">
        <v>0</v>
      </c>
      <c r="AY91" s="177"/>
      <c r="AZ91" s="177">
        <v>0</v>
      </c>
      <c r="BA91" s="178"/>
      <c r="BB91" s="105"/>
      <c r="BC91" s="105"/>
      <c r="BD91" s="93"/>
      <c r="BE91" s="93">
        <v>0</v>
      </c>
      <c r="BF91" s="91">
        <v>0</v>
      </c>
      <c r="BG91" s="94"/>
      <c r="BH91" s="95"/>
      <c r="BI91" s="93" t="str">
        <f t="shared" si="70"/>
        <v>Lê Bá Thủy</v>
      </c>
      <c r="BJ91" s="105">
        <f t="shared" si="71"/>
        <v>0</v>
      </c>
      <c r="BK91" s="88" t="str">
        <f t="shared" si="72"/>
        <v>8440552119</v>
      </c>
      <c r="BL91" s="86">
        <f t="shared" si="73"/>
        <v>0</v>
      </c>
      <c r="BM91" s="105">
        <f t="shared" si="74"/>
        <v>0</v>
      </c>
      <c r="BN91" s="86">
        <f t="shared" si="75"/>
        <v>0</v>
      </c>
      <c r="BO91" s="86">
        <f t="shared" si="76"/>
        <v>0</v>
      </c>
      <c r="BP91" s="86">
        <f t="shared" si="95"/>
        <v>0</v>
      </c>
      <c r="BQ91" s="160" t="s">
        <v>6961</v>
      </c>
      <c r="BR91" s="86" t="s">
        <v>5720</v>
      </c>
      <c r="BS91" s="88" t="s">
        <v>5721</v>
      </c>
      <c r="BT91" s="86" t="s">
        <v>5722</v>
      </c>
      <c r="BU91" s="86"/>
      <c r="BV91" s="86" t="str">
        <f t="shared" si="96"/>
        <v>CK 389498</v>
      </c>
      <c r="BW91" s="105" t="str">
        <f t="shared" si="97"/>
        <v/>
      </c>
      <c r="BX91" s="86" t="str">
        <f t="shared" si="106"/>
        <v>196</v>
      </c>
      <c r="BY91" s="86" t="str">
        <f t="shared" si="107"/>
        <v>19</v>
      </c>
      <c r="BZ91" s="91">
        <f t="shared" si="108"/>
        <v>102.5</v>
      </c>
      <c r="CA91" s="91">
        <v>0</v>
      </c>
      <c r="CB91" s="96" t="s">
        <v>5719</v>
      </c>
      <c r="CC91" s="91">
        <f t="shared" si="98"/>
        <v>200</v>
      </c>
      <c r="CD91" s="91">
        <f t="shared" si="99"/>
        <v>0</v>
      </c>
      <c r="CE91" s="93">
        <f t="shared" si="109"/>
        <v>0</v>
      </c>
      <c r="CF91" s="93">
        <f t="shared" si="110"/>
        <v>0</v>
      </c>
      <c r="CG91" s="105"/>
      <c r="CH91" s="105"/>
      <c r="CI91" s="86"/>
      <c r="CJ91" s="188"/>
      <c r="CK91" s="181">
        <f t="shared" si="100"/>
        <v>102.5</v>
      </c>
      <c r="CL91" s="181">
        <f t="shared" si="101"/>
        <v>200</v>
      </c>
      <c r="CM91" s="86" t="s">
        <v>5723</v>
      </c>
      <c r="CN91" s="182" t="s">
        <v>7854</v>
      </c>
      <c r="CO91" s="183" t="s">
        <v>7856</v>
      </c>
      <c r="CP91" s="86" t="s">
        <v>5724</v>
      </c>
      <c r="CQ91" s="153" t="s">
        <v>7924</v>
      </c>
      <c r="CR91" s="187">
        <f t="shared" si="102"/>
        <v>9190000</v>
      </c>
      <c r="CS91" s="188">
        <v>1</v>
      </c>
      <c r="CT91" s="188">
        <f t="shared" si="77"/>
        <v>9190000</v>
      </c>
      <c r="CU91" s="93"/>
      <c r="CV91" s="94">
        <f t="shared" si="103"/>
        <v>102.5</v>
      </c>
      <c r="CW91" s="93">
        <f t="shared" si="104"/>
        <v>0</v>
      </c>
      <c r="CX91" s="86">
        <f t="shared" si="105"/>
        <v>0</v>
      </c>
      <c r="CY91" s="93">
        <f t="shared" si="78"/>
        <v>282592.49999999994</v>
      </c>
      <c r="CZ91" s="93">
        <v>0</v>
      </c>
      <c r="DA91" s="93">
        <v>0</v>
      </c>
      <c r="DB91" s="93">
        <f t="shared" si="79"/>
        <v>0</v>
      </c>
      <c r="DC91" s="93">
        <v>0</v>
      </c>
      <c r="DD91" s="91">
        <v>0</v>
      </c>
      <c r="DE91" s="93">
        <f t="shared" si="80"/>
        <v>0</v>
      </c>
      <c r="DF91" s="93">
        <f t="shared" si="81"/>
        <v>0</v>
      </c>
      <c r="DG91" s="93"/>
      <c r="DH91" s="93">
        <v>0</v>
      </c>
      <c r="DI91" s="93">
        <v>0</v>
      </c>
      <c r="DJ91" s="86">
        <f t="shared" si="82"/>
        <v>0</v>
      </c>
      <c r="DK91" s="91">
        <v>0</v>
      </c>
      <c r="DL91" s="93"/>
      <c r="DM91" s="93">
        <v>0</v>
      </c>
      <c r="DN91" s="93">
        <f t="shared" si="83"/>
        <v>9190000</v>
      </c>
      <c r="DO91" s="93">
        <f t="shared" si="84"/>
        <v>0</v>
      </c>
      <c r="DP91" s="92">
        <f t="shared" si="85"/>
        <v>282592.49999999994</v>
      </c>
      <c r="DQ91" s="97" t="str">
        <f t="shared" si="86"/>
        <v>8440552119</v>
      </c>
      <c r="DR91" s="98">
        <f t="shared" si="87"/>
        <v>0</v>
      </c>
      <c r="DS91" s="93" t="str">
        <f t="shared" si="88"/>
        <v>OK</v>
      </c>
      <c r="DT91" s="93"/>
      <c r="DU91" s="78" t="str">
        <f t="shared" si="89"/>
        <v>5010700215011501101001VT100001</v>
      </c>
      <c r="DV91" s="78">
        <f>INDEX('08_DMGiaDat'!$L:$L,MATCH(DU91,'08_DMGiaDat'!$R:$R,0))</f>
        <v>9190000</v>
      </c>
      <c r="DW91" s="78" t="str">
        <f t="shared" si="90"/>
        <v>501070021501100100000001</v>
      </c>
      <c r="DX91" s="78" t="str">
        <f>IFERROR(VLOOKUP(DW91,'08_DMGiaDat'!C18:C19,2,FALSE),"N")</f>
        <v>N</v>
      </c>
      <c r="DY91" s="78" t="str">
        <f t="shared" si="91"/>
        <v>5010700215011001VT100001</v>
      </c>
      <c r="DZ91" s="78" t="str">
        <f>IFERROR(VLOOKUP(DY91,'08_DMGiaDat'!C18:C19,2,FALSE),"N")</f>
        <v>N</v>
      </c>
      <c r="EA91" s="78" t="str">
        <f t="shared" si="92"/>
        <v>501070021501100100000001</v>
      </c>
      <c r="EB91" s="78" t="str">
        <f>IFERROR(VLOOKUP(EA91,'08_DMGiaDat'!C18:C19,2,FALSE),"N")</f>
        <v>N</v>
      </c>
      <c r="EC91" s="92">
        <f>IF(DV91&lt;&gt;"N",DV91,IF(DX91&lt;&gt;"N",DX91,IF(DZ91&lt;&gt;"N",DZ91*VLOOKUP(LEFT(CB91,3),'03_DMMucDich'!C2:C6,5,FALSE),IF(EB91&lt;&gt;"N",EB91*VLOOKUP(LEFT(CB91,3),'03_DMMucDich'!C2:C6,5,FALSE),"N/A"))))</f>
        <v>9190000</v>
      </c>
    </row>
    <row r="92" spans="1:133" s="34" customFormat="1" ht="16" x14ac:dyDescent="0.2">
      <c r="A92" s="85">
        <v>78</v>
      </c>
      <c r="B92" s="86"/>
      <c r="C92" s="87"/>
      <c r="D92" s="141" t="s">
        <v>5787</v>
      </c>
      <c r="E92" s="86"/>
      <c r="F92" s="88"/>
      <c r="G92" s="88" t="s">
        <v>5718</v>
      </c>
      <c r="H92" s="151">
        <v>2023</v>
      </c>
      <c r="I92" s="86"/>
      <c r="J92" s="86"/>
      <c r="K92" s="145" t="s">
        <v>6404</v>
      </c>
      <c r="L92" s="105"/>
      <c r="M92" s="86"/>
      <c r="N92" s="105"/>
      <c r="O92" s="105"/>
      <c r="P92" s="86"/>
      <c r="Q92" s="86"/>
      <c r="R92" s="153" t="str">
        <f t="shared" si="93"/>
        <v>Tổ 10</v>
      </c>
      <c r="S92" s="86"/>
      <c r="T92" s="86"/>
      <c r="U92" s="86"/>
      <c r="V92" s="86" t="str">
        <f t="shared" si="94"/>
        <v xml:space="preserve">, </v>
      </c>
      <c r="W92" s="86"/>
      <c r="X92" s="86"/>
      <c r="Y92" s="86"/>
      <c r="Z92" s="88"/>
      <c r="AA92" s="105"/>
      <c r="AB92" s="86"/>
      <c r="AC92" s="90"/>
      <c r="AD92" s="86"/>
      <c r="AE92" s="86"/>
      <c r="AF92" s="86"/>
      <c r="AG92" s="86"/>
      <c r="AH92" s="160" t="s">
        <v>6984</v>
      </c>
      <c r="AI92" s="153"/>
      <c r="AJ92" s="153"/>
      <c r="AK92" s="86"/>
      <c r="AL92" s="86"/>
      <c r="AM92" s="153" t="s">
        <v>7015</v>
      </c>
      <c r="AN92" s="153" t="s">
        <v>7134</v>
      </c>
      <c r="AO92" s="165">
        <v>44561</v>
      </c>
      <c r="AP92" s="153" t="s">
        <v>7135</v>
      </c>
      <c r="AQ92" s="153" t="s">
        <v>7097</v>
      </c>
      <c r="AR92" s="166">
        <v>93.5</v>
      </c>
      <c r="AS92" s="88" t="s">
        <v>5719</v>
      </c>
      <c r="AT92" s="92">
        <f t="shared" si="69"/>
        <v>0</v>
      </c>
      <c r="AU92" s="93">
        <v>0</v>
      </c>
      <c r="AV92" s="93">
        <v>0</v>
      </c>
      <c r="AW92" s="166">
        <v>200</v>
      </c>
      <c r="AX92" s="93">
        <v>0</v>
      </c>
      <c r="AY92" s="177"/>
      <c r="AZ92" s="177">
        <v>0</v>
      </c>
      <c r="BA92" s="178"/>
      <c r="BB92" s="105"/>
      <c r="BC92" s="105"/>
      <c r="BD92" s="93"/>
      <c r="BE92" s="93">
        <v>0</v>
      </c>
      <c r="BF92" s="91">
        <v>0</v>
      </c>
      <c r="BG92" s="94"/>
      <c r="BH92" s="95"/>
      <c r="BI92" s="93" t="str">
        <f t="shared" si="70"/>
        <v>Trần Ngọc Trung</v>
      </c>
      <c r="BJ92" s="105">
        <f t="shared" si="71"/>
        <v>0</v>
      </c>
      <c r="BK92" s="88" t="str">
        <f t="shared" si="72"/>
        <v>8453529558</v>
      </c>
      <c r="BL92" s="86">
        <f t="shared" si="73"/>
        <v>0</v>
      </c>
      <c r="BM92" s="105">
        <f t="shared" si="74"/>
        <v>0</v>
      </c>
      <c r="BN92" s="86">
        <f t="shared" si="75"/>
        <v>0</v>
      </c>
      <c r="BO92" s="86">
        <f t="shared" si="76"/>
        <v>0</v>
      </c>
      <c r="BP92" s="86">
        <f t="shared" si="95"/>
        <v>0</v>
      </c>
      <c r="BQ92" s="160" t="s">
        <v>6984</v>
      </c>
      <c r="BR92" s="86" t="s">
        <v>5720</v>
      </c>
      <c r="BS92" s="88" t="s">
        <v>5721</v>
      </c>
      <c r="BT92" s="86" t="s">
        <v>5722</v>
      </c>
      <c r="BU92" s="86"/>
      <c r="BV92" s="86" t="str">
        <f t="shared" si="96"/>
        <v>DC 927624</v>
      </c>
      <c r="BW92" s="105" t="str">
        <f t="shared" si="97"/>
        <v/>
      </c>
      <c r="BX92" s="86" t="str">
        <f t="shared" si="106"/>
        <v>722</v>
      </c>
      <c r="BY92" s="86" t="str">
        <f t="shared" si="107"/>
        <v>75</v>
      </c>
      <c r="BZ92" s="91">
        <f t="shared" si="108"/>
        <v>93.5</v>
      </c>
      <c r="CA92" s="91">
        <v>0</v>
      </c>
      <c r="CB92" s="96" t="s">
        <v>5719</v>
      </c>
      <c r="CC92" s="91">
        <f t="shared" si="98"/>
        <v>200</v>
      </c>
      <c r="CD92" s="91">
        <f t="shared" si="99"/>
        <v>0</v>
      </c>
      <c r="CE92" s="93">
        <f t="shared" si="109"/>
        <v>0</v>
      </c>
      <c r="CF92" s="93">
        <f t="shared" si="110"/>
        <v>0</v>
      </c>
      <c r="CG92" s="105"/>
      <c r="CH92" s="105"/>
      <c r="CI92" s="86"/>
      <c r="CJ92" s="188"/>
      <c r="CK92" s="181">
        <f t="shared" si="100"/>
        <v>93.5</v>
      </c>
      <c r="CL92" s="181">
        <f t="shared" si="101"/>
        <v>200</v>
      </c>
      <c r="CM92" s="86" t="s">
        <v>5723</v>
      </c>
      <c r="CN92" s="182" t="s">
        <v>7866</v>
      </c>
      <c r="CO92" s="183" t="s">
        <v>7867</v>
      </c>
      <c r="CP92" s="86" t="s">
        <v>5724</v>
      </c>
      <c r="CQ92" s="153" t="s">
        <v>7927</v>
      </c>
      <c r="CR92" s="187">
        <f t="shared" si="102"/>
        <v>2890000</v>
      </c>
      <c r="CS92" s="188">
        <v>0.9</v>
      </c>
      <c r="CT92" s="188">
        <f t="shared" si="77"/>
        <v>2601000</v>
      </c>
      <c r="CU92" s="93"/>
      <c r="CV92" s="94">
        <f t="shared" si="103"/>
        <v>93.5</v>
      </c>
      <c r="CW92" s="93">
        <f t="shared" si="104"/>
        <v>0</v>
      </c>
      <c r="CX92" s="86">
        <f t="shared" si="105"/>
        <v>0</v>
      </c>
      <c r="CY92" s="93">
        <f t="shared" si="78"/>
        <v>72958.05</v>
      </c>
      <c r="CZ92" s="93">
        <v>0</v>
      </c>
      <c r="DA92" s="93">
        <v>0</v>
      </c>
      <c r="DB92" s="93">
        <f t="shared" si="79"/>
        <v>0</v>
      </c>
      <c r="DC92" s="93">
        <v>0</v>
      </c>
      <c r="DD92" s="91">
        <v>0</v>
      </c>
      <c r="DE92" s="93">
        <f t="shared" si="80"/>
        <v>0</v>
      </c>
      <c r="DF92" s="93">
        <f t="shared" si="81"/>
        <v>0</v>
      </c>
      <c r="DG92" s="93"/>
      <c r="DH92" s="93">
        <v>0</v>
      </c>
      <c r="DI92" s="93">
        <v>0</v>
      </c>
      <c r="DJ92" s="86">
        <f t="shared" si="82"/>
        <v>0</v>
      </c>
      <c r="DK92" s="91">
        <v>0</v>
      </c>
      <c r="DL92" s="93"/>
      <c r="DM92" s="93">
        <v>0</v>
      </c>
      <c r="DN92" s="93">
        <f t="shared" si="83"/>
        <v>2601000</v>
      </c>
      <c r="DO92" s="93">
        <f t="shared" si="84"/>
        <v>0</v>
      </c>
      <c r="DP92" s="92">
        <f t="shared" si="85"/>
        <v>72958.05</v>
      </c>
      <c r="DQ92" s="97" t="str">
        <f t="shared" si="86"/>
        <v>8453529558</v>
      </c>
      <c r="DR92" s="98">
        <f t="shared" si="87"/>
        <v>0</v>
      </c>
      <c r="DS92" s="93" t="str">
        <f t="shared" si="88"/>
        <v>OK</v>
      </c>
      <c r="DT92" s="93"/>
      <c r="DU92" s="78" t="str">
        <f t="shared" si="89"/>
        <v>5010700210791079100001VT300001</v>
      </c>
      <c r="DV92" s="78">
        <f>INDEX('08_DMGiaDat'!$L:$L,MATCH(DU92,'08_DMGiaDat'!$R:$R,0))</f>
        <v>2890000</v>
      </c>
      <c r="DW92" s="78" t="str">
        <f t="shared" si="90"/>
        <v>501070021079100100000001</v>
      </c>
      <c r="DX92" s="78" t="str">
        <f>IFERROR(VLOOKUP(DW92,'08_DMGiaDat'!C18:C19,2,FALSE),"N")</f>
        <v>N</v>
      </c>
      <c r="DY92" s="78" t="str">
        <f t="shared" si="91"/>
        <v>5010700210791001VT300001</v>
      </c>
      <c r="DZ92" s="78" t="str">
        <f>IFERROR(VLOOKUP(DY92,'08_DMGiaDat'!C18:C19,2,FALSE),"N")</f>
        <v>N</v>
      </c>
      <c r="EA92" s="78" t="str">
        <f t="shared" si="92"/>
        <v>501070021079100100000001</v>
      </c>
      <c r="EB92" s="78" t="str">
        <f>IFERROR(VLOOKUP(EA92,'08_DMGiaDat'!C18:C19,2,FALSE),"N")</f>
        <v>N</v>
      </c>
      <c r="EC92" s="92">
        <f>IF(DV92&lt;&gt;"N",DV92,IF(DX92&lt;&gt;"N",DX92,IF(DZ92&lt;&gt;"N",DZ92*VLOOKUP(LEFT(CB92,3),'03_DMMucDich'!C2:C6,5,FALSE),IF(EB92&lt;&gt;"N",EB92*VLOOKUP(LEFT(CB92,3),'03_DMMucDich'!C2:C6,5,FALSE),"N/A"))))</f>
        <v>2890000</v>
      </c>
    </row>
    <row r="93" spans="1:133" s="34" customFormat="1" ht="16" x14ac:dyDescent="0.2">
      <c r="A93" s="85">
        <v>79</v>
      </c>
      <c r="B93" s="86"/>
      <c r="C93" s="87"/>
      <c r="D93" s="141" t="s">
        <v>5788</v>
      </c>
      <c r="E93" s="86"/>
      <c r="F93" s="88"/>
      <c r="G93" s="88" t="s">
        <v>5718</v>
      </c>
      <c r="H93" s="151">
        <v>2022</v>
      </c>
      <c r="I93" s="86"/>
      <c r="J93" s="86"/>
      <c r="K93" s="145" t="s">
        <v>6405</v>
      </c>
      <c r="L93" s="105"/>
      <c r="M93" s="86"/>
      <c r="N93" s="105"/>
      <c r="O93" s="105"/>
      <c r="P93" s="86"/>
      <c r="Q93" s="86"/>
      <c r="R93" s="153" t="str">
        <f t="shared" si="93"/>
        <v>Tổ 54</v>
      </c>
      <c r="S93" s="86"/>
      <c r="T93" s="86"/>
      <c r="U93" s="86"/>
      <c r="V93" s="86" t="str">
        <f t="shared" si="94"/>
        <v xml:space="preserve">, </v>
      </c>
      <c r="W93" s="86"/>
      <c r="X93" s="86"/>
      <c r="Y93" s="86"/>
      <c r="Z93" s="88"/>
      <c r="AA93" s="105"/>
      <c r="AB93" s="86"/>
      <c r="AC93" s="90"/>
      <c r="AD93" s="86"/>
      <c r="AE93" s="86"/>
      <c r="AF93" s="86"/>
      <c r="AG93" s="86"/>
      <c r="AH93" s="160" t="s">
        <v>6985</v>
      </c>
      <c r="AI93" s="153"/>
      <c r="AJ93" s="153"/>
      <c r="AK93" s="86"/>
      <c r="AL93" s="86"/>
      <c r="AM93" s="153" t="s">
        <v>7015</v>
      </c>
      <c r="AN93" s="153" t="s">
        <v>7136</v>
      </c>
      <c r="AO93" s="165">
        <v>43052</v>
      </c>
      <c r="AP93" s="153" t="s">
        <v>5712</v>
      </c>
      <c r="AQ93" s="153" t="s">
        <v>2107</v>
      </c>
      <c r="AR93" s="166">
        <v>130</v>
      </c>
      <c r="AS93" s="88" t="s">
        <v>5719</v>
      </c>
      <c r="AT93" s="92">
        <f t="shared" si="69"/>
        <v>0</v>
      </c>
      <c r="AU93" s="93">
        <v>0</v>
      </c>
      <c r="AV93" s="93">
        <v>0</v>
      </c>
      <c r="AW93" s="166">
        <v>200</v>
      </c>
      <c r="AX93" s="93">
        <v>0</v>
      </c>
      <c r="AY93" s="177"/>
      <c r="AZ93" s="177">
        <v>0</v>
      </c>
      <c r="BA93" s="178"/>
      <c r="BB93" s="105"/>
      <c r="BC93" s="105"/>
      <c r="BD93" s="93"/>
      <c r="BE93" s="93">
        <v>0</v>
      </c>
      <c r="BF93" s="91">
        <v>0</v>
      </c>
      <c r="BG93" s="94"/>
      <c r="BH93" s="95"/>
      <c r="BI93" s="93" t="str">
        <f t="shared" si="70"/>
        <v>Huỳnh Thị Thoa</v>
      </c>
      <c r="BJ93" s="105">
        <f t="shared" si="71"/>
        <v>0</v>
      </c>
      <c r="BK93" s="88" t="str">
        <f t="shared" si="72"/>
        <v>8181136597</v>
      </c>
      <c r="BL93" s="86">
        <f t="shared" si="73"/>
        <v>0</v>
      </c>
      <c r="BM93" s="105">
        <f t="shared" si="74"/>
        <v>0</v>
      </c>
      <c r="BN93" s="86">
        <f t="shared" si="75"/>
        <v>0</v>
      </c>
      <c r="BO93" s="86">
        <f t="shared" si="76"/>
        <v>0</v>
      </c>
      <c r="BP93" s="86">
        <f t="shared" si="95"/>
        <v>0</v>
      </c>
      <c r="BQ93" s="160" t="s">
        <v>6985</v>
      </c>
      <c r="BR93" s="86" t="s">
        <v>5720</v>
      </c>
      <c r="BS93" s="88" t="s">
        <v>5721</v>
      </c>
      <c r="BT93" s="86" t="s">
        <v>5722</v>
      </c>
      <c r="BU93" s="86"/>
      <c r="BV93" s="86" t="str">
        <f t="shared" si="96"/>
        <v>CK 329936</v>
      </c>
      <c r="BW93" s="105" t="str">
        <f t="shared" si="97"/>
        <v/>
      </c>
      <c r="BX93" s="86" t="str">
        <f t="shared" si="106"/>
        <v>39</v>
      </c>
      <c r="BY93" s="86" t="str">
        <f t="shared" si="107"/>
        <v>221</v>
      </c>
      <c r="BZ93" s="91">
        <f t="shared" si="108"/>
        <v>130</v>
      </c>
      <c r="CA93" s="91">
        <v>0</v>
      </c>
      <c r="CB93" s="96" t="s">
        <v>5719</v>
      </c>
      <c r="CC93" s="91">
        <f t="shared" si="98"/>
        <v>200</v>
      </c>
      <c r="CD93" s="91">
        <f t="shared" si="99"/>
        <v>0</v>
      </c>
      <c r="CE93" s="93">
        <f t="shared" si="109"/>
        <v>0</v>
      </c>
      <c r="CF93" s="93">
        <f t="shared" si="110"/>
        <v>0</v>
      </c>
      <c r="CG93" s="105"/>
      <c r="CH93" s="105"/>
      <c r="CI93" s="86"/>
      <c r="CJ93" s="188"/>
      <c r="CK93" s="181">
        <f t="shared" si="100"/>
        <v>130</v>
      </c>
      <c r="CL93" s="181">
        <f t="shared" si="101"/>
        <v>200</v>
      </c>
      <c r="CM93" s="86" t="s">
        <v>5723</v>
      </c>
      <c r="CN93" s="182" t="s">
        <v>7870</v>
      </c>
      <c r="CO93" s="183" t="s">
        <v>7871</v>
      </c>
      <c r="CP93" s="86" t="s">
        <v>5724</v>
      </c>
      <c r="CQ93" s="153" t="s">
        <v>7925</v>
      </c>
      <c r="CR93" s="187">
        <f t="shared" si="102"/>
        <v>2280000</v>
      </c>
      <c r="CS93" s="188">
        <v>0.8</v>
      </c>
      <c r="CT93" s="188">
        <f t="shared" si="77"/>
        <v>1824000</v>
      </c>
      <c r="CU93" s="93"/>
      <c r="CV93" s="94">
        <f t="shared" si="103"/>
        <v>130</v>
      </c>
      <c r="CW93" s="93">
        <f t="shared" si="104"/>
        <v>0</v>
      </c>
      <c r="CX93" s="86">
        <f t="shared" si="105"/>
        <v>0</v>
      </c>
      <c r="CY93" s="93">
        <f t="shared" si="78"/>
        <v>71136</v>
      </c>
      <c r="CZ93" s="93">
        <v>0</v>
      </c>
      <c r="DA93" s="93">
        <v>0</v>
      </c>
      <c r="DB93" s="93">
        <f t="shared" si="79"/>
        <v>0</v>
      </c>
      <c r="DC93" s="93">
        <v>0</v>
      </c>
      <c r="DD93" s="91">
        <v>0</v>
      </c>
      <c r="DE93" s="93">
        <f t="shared" si="80"/>
        <v>0</v>
      </c>
      <c r="DF93" s="93">
        <f t="shared" si="81"/>
        <v>0</v>
      </c>
      <c r="DG93" s="93"/>
      <c r="DH93" s="93">
        <v>0</v>
      </c>
      <c r="DI93" s="93">
        <v>0</v>
      </c>
      <c r="DJ93" s="86">
        <f t="shared" si="82"/>
        <v>0</v>
      </c>
      <c r="DK93" s="91">
        <v>0</v>
      </c>
      <c r="DL93" s="93"/>
      <c r="DM93" s="93">
        <v>0</v>
      </c>
      <c r="DN93" s="93">
        <f t="shared" si="83"/>
        <v>1824000</v>
      </c>
      <c r="DO93" s="93">
        <f t="shared" si="84"/>
        <v>0</v>
      </c>
      <c r="DP93" s="92">
        <f t="shared" si="85"/>
        <v>71136</v>
      </c>
      <c r="DQ93" s="97" t="str">
        <f t="shared" si="86"/>
        <v>8181136597</v>
      </c>
      <c r="DR93" s="98">
        <f t="shared" si="87"/>
        <v>0</v>
      </c>
      <c r="DS93" s="93" t="str">
        <f t="shared" si="88"/>
        <v>OK</v>
      </c>
      <c r="DT93" s="93"/>
      <c r="DU93" s="78" t="str">
        <f t="shared" si="89"/>
        <v>5010700212491249100001VT400001</v>
      </c>
      <c r="DV93" s="78">
        <f>INDEX('08_DMGiaDat'!$L:$L,MATCH(DU93,'08_DMGiaDat'!$R:$R,0))</f>
        <v>2280000</v>
      </c>
      <c r="DW93" s="78" t="str">
        <f t="shared" si="90"/>
        <v>501070021249100100000001</v>
      </c>
      <c r="DX93" s="78" t="str">
        <f>IFERROR(VLOOKUP(DW93,'08_DMGiaDat'!C18:C19,2,FALSE),"N")</f>
        <v>N</v>
      </c>
      <c r="DY93" s="78" t="str">
        <f t="shared" si="91"/>
        <v>5010700212491001VT400001</v>
      </c>
      <c r="DZ93" s="78" t="str">
        <f>IFERROR(VLOOKUP(DY93,'08_DMGiaDat'!C18:C19,2,FALSE),"N")</f>
        <v>N</v>
      </c>
      <c r="EA93" s="78" t="str">
        <f t="shared" si="92"/>
        <v>501070021249100100000001</v>
      </c>
      <c r="EB93" s="78" t="str">
        <f>IFERROR(VLOOKUP(EA93,'08_DMGiaDat'!C18:C19,2,FALSE),"N")</f>
        <v>N</v>
      </c>
      <c r="EC93" s="92">
        <f>IF(DV93&lt;&gt;"N",DV93,IF(DX93&lt;&gt;"N",DX93,IF(DZ93&lt;&gt;"N",DZ93*VLOOKUP(LEFT(CB93,3),'03_DMMucDich'!C2:C6,5,FALSE),IF(EB93&lt;&gt;"N",EB93*VLOOKUP(LEFT(CB93,3),'03_DMMucDich'!C2:C6,5,FALSE),"N/A"))))</f>
        <v>2280000</v>
      </c>
    </row>
    <row r="94" spans="1:133" s="34" customFormat="1" ht="16" x14ac:dyDescent="0.2">
      <c r="A94" s="85">
        <v>80</v>
      </c>
      <c r="B94" s="86"/>
      <c r="C94" s="87"/>
      <c r="D94" s="141" t="s">
        <v>5789</v>
      </c>
      <c r="E94" s="86"/>
      <c r="F94" s="88"/>
      <c r="G94" s="88" t="s">
        <v>5718</v>
      </c>
      <c r="H94" s="151">
        <v>2022</v>
      </c>
      <c r="I94" s="86"/>
      <c r="J94" s="86"/>
      <c r="K94" s="145" t="s">
        <v>6406</v>
      </c>
      <c r="L94" s="105"/>
      <c r="M94" s="86"/>
      <c r="N94" s="105"/>
      <c r="O94" s="105"/>
      <c r="P94" s="86"/>
      <c r="Q94" s="86"/>
      <c r="R94" s="153" t="str">
        <f t="shared" si="93"/>
        <v>Tổ 64</v>
      </c>
      <c r="S94" s="86"/>
      <c r="T94" s="86"/>
      <c r="U94" s="86"/>
      <c r="V94" s="86" t="str">
        <f t="shared" si="94"/>
        <v xml:space="preserve">, </v>
      </c>
      <c r="W94" s="86"/>
      <c r="X94" s="86"/>
      <c r="Y94" s="86"/>
      <c r="Z94" s="88"/>
      <c r="AA94" s="105"/>
      <c r="AB94" s="86"/>
      <c r="AC94" s="90"/>
      <c r="AD94" s="86"/>
      <c r="AE94" s="86"/>
      <c r="AF94" s="86"/>
      <c r="AG94" s="86"/>
      <c r="AH94" s="160" t="s">
        <v>6961</v>
      </c>
      <c r="AI94" s="153"/>
      <c r="AJ94" s="153"/>
      <c r="AK94" s="86"/>
      <c r="AL94" s="86"/>
      <c r="AM94" s="153" t="s">
        <v>7015</v>
      </c>
      <c r="AN94" s="153" t="s">
        <v>7137</v>
      </c>
      <c r="AO94" s="165">
        <v>43383</v>
      </c>
      <c r="AP94" s="153" t="s">
        <v>2222</v>
      </c>
      <c r="AQ94" s="153" t="s">
        <v>7090</v>
      </c>
      <c r="AR94" s="166">
        <v>110</v>
      </c>
      <c r="AS94" s="88" t="s">
        <v>5719</v>
      </c>
      <c r="AT94" s="92">
        <f t="shared" si="69"/>
        <v>0</v>
      </c>
      <c r="AU94" s="93">
        <v>0</v>
      </c>
      <c r="AV94" s="93">
        <v>0</v>
      </c>
      <c r="AW94" s="166">
        <v>200</v>
      </c>
      <c r="AX94" s="93">
        <v>0</v>
      </c>
      <c r="AY94" s="177"/>
      <c r="AZ94" s="177">
        <v>0</v>
      </c>
      <c r="BA94" s="178"/>
      <c r="BB94" s="105"/>
      <c r="BC94" s="105"/>
      <c r="BD94" s="93"/>
      <c r="BE94" s="93">
        <v>0</v>
      </c>
      <c r="BF94" s="91">
        <v>0</v>
      </c>
      <c r="BG94" s="94"/>
      <c r="BH94" s="95"/>
      <c r="BI94" s="93" t="str">
        <f t="shared" si="70"/>
        <v>Nguyễn Trung Thành</v>
      </c>
      <c r="BJ94" s="105">
        <f t="shared" si="71"/>
        <v>0</v>
      </c>
      <c r="BK94" s="88" t="str">
        <f t="shared" si="72"/>
        <v>8020092412</v>
      </c>
      <c r="BL94" s="86">
        <f t="shared" si="73"/>
        <v>0</v>
      </c>
      <c r="BM94" s="105">
        <f t="shared" si="74"/>
        <v>0</v>
      </c>
      <c r="BN94" s="86">
        <f t="shared" si="75"/>
        <v>0</v>
      </c>
      <c r="BO94" s="86">
        <f t="shared" si="76"/>
        <v>0</v>
      </c>
      <c r="BP94" s="86">
        <f t="shared" si="95"/>
        <v>0</v>
      </c>
      <c r="BQ94" s="160" t="s">
        <v>6961</v>
      </c>
      <c r="BR94" s="86" t="s">
        <v>5720</v>
      </c>
      <c r="BS94" s="88" t="s">
        <v>5721</v>
      </c>
      <c r="BT94" s="86" t="s">
        <v>5722</v>
      </c>
      <c r="BU94" s="86"/>
      <c r="BV94" s="86" t="str">
        <f t="shared" si="96"/>
        <v>CO 199341</v>
      </c>
      <c r="BW94" s="105" t="str">
        <f t="shared" si="97"/>
        <v/>
      </c>
      <c r="BX94" s="86" t="str">
        <f t="shared" si="106"/>
        <v>336</v>
      </c>
      <c r="BY94" s="86" t="str">
        <f t="shared" si="107"/>
        <v>26</v>
      </c>
      <c r="BZ94" s="91">
        <f t="shared" si="108"/>
        <v>110</v>
      </c>
      <c r="CA94" s="91">
        <v>0</v>
      </c>
      <c r="CB94" s="96" t="s">
        <v>5719</v>
      </c>
      <c r="CC94" s="91">
        <f t="shared" si="98"/>
        <v>200</v>
      </c>
      <c r="CD94" s="91">
        <f t="shared" si="99"/>
        <v>0</v>
      </c>
      <c r="CE94" s="93">
        <f t="shared" si="109"/>
        <v>0</v>
      </c>
      <c r="CF94" s="93">
        <f t="shared" si="110"/>
        <v>0</v>
      </c>
      <c r="CG94" s="105"/>
      <c r="CH94" s="105"/>
      <c r="CI94" s="86"/>
      <c r="CJ94" s="188"/>
      <c r="CK94" s="181">
        <f t="shared" si="100"/>
        <v>110</v>
      </c>
      <c r="CL94" s="181">
        <f t="shared" si="101"/>
        <v>200</v>
      </c>
      <c r="CM94" s="86" t="s">
        <v>5723</v>
      </c>
      <c r="CN94" s="182" t="s">
        <v>7854</v>
      </c>
      <c r="CO94" s="183" t="s">
        <v>7855</v>
      </c>
      <c r="CP94" s="86" t="s">
        <v>5724</v>
      </c>
      <c r="CQ94" s="153" t="s">
        <v>7924</v>
      </c>
      <c r="CR94" s="187">
        <f t="shared" si="102"/>
        <v>7970000</v>
      </c>
      <c r="CS94" s="188">
        <v>1</v>
      </c>
      <c r="CT94" s="188">
        <f t="shared" si="77"/>
        <v>7970000</v>
      </c>
      <c r="CU94" s="93"/>
      <c r="CV94" s="94">
        <f t="shared" si="103"/>
        <v>110</v>
      </c>
      <c r="CW94" s="93">
        <f t="shared" si="104"/>
        <v>0</v>
      </c>
      <c r="CX94" s="86">
        <f t="shared" si="105"/>
        <v>0</v>
      </c>
      <c r="CY94" s="93">
        <f t="shared" si="78"/>
        <v>263010</v>
      </c>
      <c r="CZ94" s="93">
        <v>0</v>
      </c>
      <c r="DA94" s="93">
        <v>0</v>
      </c>
      <c r="DB94" s="93">
        <f t="shared" si="79"/>
        <v>0</v>
      </c>
      <c r="DC94" s="93">
        <v>0</v>
      </c>
      <c r="DD94" s="91">
        <v>0</v>
      </c>
      <c r="DE94" s="93">
        <f t="shared" si="80"/>
        <v>0</v>
      </c>
      <c r="DF94" s="93">
        <f t="shared" si="81"/>
        <v>0</v>
      </c>
      <c r="DG94" s="93"/>
      <c r="DH94" s="93">
        <v>0</v>
      </c>
      <c r="DI94" s="93">
        <v>0</v>
      </c>
      <c r="DJ94" s="86">
        <f t="shared" si="82"/>
        <v>0</v>
      </c>
      <c r="DK94" s="91">
        <v>0</v>
      </c>
      <c r="DL94" s="93"/>
      <c r="DM94" s="93">
        <v>0</v>
      </c>
      <c r="DN94" s="93">
        <f t="shared" si="83"/>
        <v>7970000</v>
      </c>
      <c r="DO94" s="93">
        <f t="shared" si="84"/>
        <v>0</v>
      </c>
      <c r="DP94" s="92">
        <f t="shared" si="85"/>
        <v>263010</v>
      </c>
      <c r="DQ94" s="97" t="str">
        <f t="shared" si="86"/>
        <v>8020092412</v>
      </c>
      <c r="DR94" s="98">
        <f t="shared" si="87"/>
        <v>0</v>
      </c>
      <c r="DS94" s="93" t="str">
        <f t="shared" si="88"/>
        <v>OK</v>
      </c>
      <c r="DT94" s="93"/>
      <c r="DU94" s="78" t="str">
        <f t="shared" si="89"/>
        <v>5010700215011501100001VT100001</v>
      </c>
      <c r="DV94" s="78">
        <f>INDEX('08_DMGiaDat'!$L:$L,MATCH(DU94,'08_DMGiaDat'!$R:$R,0))</f>
        <v>7970000</v>
      </c>
      <c r="DW94" s="78" t="str">
        <f t="shared" si="90"/>
        <v>501070021501100100000001</v>
      </c>
      <c r="DX94" s="78" t="str">
        <f>IFERROR(VLOOKUP(DW94,'08_DMGiaDat'!C18:C19,2,FALSE),"N")</f>
        <v>N</v>
      </c>
      <c r="DY94" s="78" t="str">
        <f t="shared" si="91"/>
        <v>5010700215011001VT100001</v>
      </c>
      <c r="DZ94" s="78" t="str">
        <f>IFERROR(VLOOKUP(DY94,'08_DMGiaDat'!C18:C19,2,FALSE),"N")</f>
        <v>N</v>
      </c>
      <c r="EA94" s="78" t="str">
        <f t="shared" si="92"/>
        <v>501070021501100100000001</v>
      </c>
      <c r="EB94" s="78" t="str">
        <f>IFERROR(VLOOKUP(EA94,'08_DMGiaDat'!C18:C19,2,FALSE),"N")</f>
        <v>N</v>
      </c>
      <c r="EC94" s="92">
        <f>IF(DV94&lt;&gt;"N",DV94,IF(DX94&lt;&gt;"N",DX94,IF(DZ94&lt;&gt;"N",DZ94*VLOOKUP(LEFT(CB94,3),'03_DMMucDich'!C2:C6,5,FALSE),IF(EB94&lt;&gt;"N",EB94*VLOOKUP(LEFT(CB94,3),'03_DMMucDich'!C2:C6,5,FALSE),"N/A"))))</f>
        <v>7970000</v>
      </c>
    </row>
    <row r="95" spans="1:133" s="34" customFormat="1" ht="16" x14ac:dyDescent="0.2">
      <c r="A95" s="85">
        <v>81</v>
      </c>
      <c r="B95" s="86"/>
      <c r="C95" s="87"/>
      <c r="D95" s="141" t="s">
        <v>5790</v>
      </c>
      <c r="E95" s="86"/>
      <c r="F95" s="88"/>
      <c r="G95" s="88" t="s">
        <v>5718</v>
      </c>
      <c r="H95" s="151">
        <v>2023</v>
      </c>
      <c r="I95" s="86"/>
      <c r="J95" s="86"/>
      <c r="K95" s="145" t="s">
        <v>6407</v>
      </c>
      <c r="L95" s="105"/>
      <c r="M95" s="86"/>
      <c r="N95" s="105"/>
      <c r="O95" s="105"/>
      <c r="P95" s="86"/>
      <c r="Q95" s="86"/>
      <c r="R95" s="153" t="str">
        <f t="shared" si="93"/>
        <v>Tổ 39</v>
      </c>
      <c r="S95" s="86"/>
      <c r="T95" s="86"/>
      <c r="U95" s="86"/>
      <c r="V95" s="86" t="str">
        <f t="shared" si="94"/>
        <v xml:space="preserve">, </v>
      </c>
      <c r="W95" s="86"/>
      <c r="X95" s="86"/>
      <c r="Y95" s="86"/>
      <c r="Z95" s="88"/>
      <c r="AA95" s="105"/>
      <c r="AB95" s="86"/>
      <c r="AC95" s="90"/>
      <c r="AD95" s="86"/>
      <c r="AE95" s="86"/>
      <c r="AF95" s="86"/>
      <c r="AG95" s="86"/>
      <c r="AH95" s="160" t="s">
        <v>6965</v>
      </c>
      <c r="AI95" s="153"/>
      <c r="AJ95" s="153"/>
      <c r="AK95" s="86"/>
      <c r="AL95" s="86"/>
      <c r="AM95" s="153" t="s">
        <v>7015</v>
      </c>
      <c r="AN95" s="153" t="s">
        <v>7138</v>
      </c>
      <c r="AO95" s="165">
        <v>44858</v>
      </c>
      <c r="AP95" s="153" t="s">
        <v>5698</v>
      </c>
      <c r="AQ95" s="153" t="s">
        <v>7139</v>
      </c>
      <c r="AR95" s="166">
        <v>110.1</v>
      </c>
      <c r="AS95" s="88" t="s">
        <v>5719</v>
      </c>
      <c r="AT95" s="92">
        <f t="shared" si="69"/>
        <v>0</v>
      </c>
      <c r="AU95" s="93">
        <v>0</v>
      </c>
      <c r="AV95" s="93">
        <v>0</v>
      </c>
      <c r="AW95" s="166">
        <v>200</v>
      </c>
      <c r="AX95" s="93">
        <v>0</v>
      </c>
      <c r="AY95" s="177"/>
      <c r="AZ95" s="177">
        <v>0</v>
      </c>
      <c r="BA95" s="178"/>
      <c r="BB95" s="105"/>
      <c r="BC95" s="105"/>
      <c r="BD95" s="93"/>
      <c r="BE95" s="93">
        <v>0</v>
      </c>
      <c r="BF95" s="91">
        <v>0</v>
      </c>
      <c r="BG95" s="94"/>
      <c r="BH95" s="95"/>
      <c r="BI95" s="93" t="str">
        <f t="shared" si="70"/>
        <v>Vũ Đức Dũng</v>
      </c>
      <c r="BJ95" s="105">
        <f t="shared" si="71"/>
        <v>0</v>
      </c>
      <c r="BK95" s="88" t="str">
        <f t="shared" si="72"/>
        <v>0401021021</v>
      </c>
      <c r="BL95" s="86">
        <f t="shared" si="73"/>
        <v>0</v>
      </c>
      <c r="BM95" s="105">
        <f t="shared" si="74"/>
        <v>0</v>
      </c>
      <c r="BN95" s="86">
        <f t="shared" si="75"/>
        <v>0</v>
      </c>
      <c r="BO95" s="86">
        <f t="shared" si="76"/>
        <v>0</v>
      </c>
      <c r="BP95" s="86">
        <f t="shared" si="95"/>
        <v>0</v>
      </c>
      <c r="BQ95" s="160" t="s">
        <v>6965</v>
      </c>
      <c r="BR95" s="86" t="s">
        <v>5720</v>
      </c>
      <c r="BS95" s="88" t="s">
        <v>5721</v>
      </c>
      <c r="BT95" s="86" t="s">
        <v>5722</v>
      </c>
      <c r="BU95" s="86"/>
      <c r="BV95" s="86" t="str">
        <f t="shared" si="96"/>
        <v>DG 264392</v>
      </c>
      <c r="BW95" s="105" t="str">
        <f t="shared" si="97"/>
        <v/>
      </c>
      <c r="BX95" s="86" t="str">
        <f t="shared" si="106"/>
        <v>24</v>
      </c>
      <c r="BY95" s="86" t="str">
        <f t="shared" si="107"/>
        <v>77</v>
      </c>
      <c r="BZ95" s="91">
        <f t="shared" si="108"/>
        <v>110.1</v>
      </c>
      <c r="CA95" s="91">
        <v>0</v>
      </c>
      <c r="CB95" s="96" t="s">
        <v>5719</v>
      </c>
      <c r="CC95" s="91">
        <f t="shared" si="98"/>
        <v>200</v>
      </c>
      <c r="CD95" s="91">
        <f t="shared" si="99"/>
        <v>0</v>
      </c>
      <c r="CE95" s="93">
        <f t="shared" si="109"/>
        <v>0</v>
      </c>
      <c r="CF95" s="93">
        <f t="shared" si="110"/>
        <v>0</v>
      </c>
      <c r="CG95" s="105"/>
      <c r="CH95" s="105"/>
      <c r="CI95" s="86"/>
      <c r="CJ95" s="188"/>
      <c r="CK95" s="181">
        <f t="shared" si="100"/>
        <v>110.1</v>
      </c>
      <c r="CL95" s="181">
        <f t="shared" si="101"/>
        <v>200</v>
      </c>
      <c r="CM95" s="86" t="s">
        <v>5723</v>
      </c>
      <c r="CN95" s="182" t="s">
        <v>7854</v>
      </c>
      <c r="CO95" s="183" t="s">
        <v>7855</v>
      </c>
      <c r="CP95" s="86" t="s">
        <v>5724</v>
      </c>
      <c r="CQ95" s="153" t="s">
        <v>7924</v>
      </c>
      <c r="CR95" s="187">
        <f t="shared" si="102"/>
        <v>7970000</v>
      </c>
      <c r="CS95" s="188">
        <v>1</v>
      </c>
      <c r="CT95" s="188">
        <f t="shared" si="77"/>
        <v>7970000</v>
      </c>
      <c r="CU95" s="93"/>
      <c r="CV95" s="94">
        <f t="shared" si="103"/>
        <v>110.1</v>
      </c>
      <c r="CW95" s="93">
        <f t="shared" si="104"/>
        <v>0</v>
      </c>
      <c r="CX95" s="86">
        <f t="shared" si="105"/>
        <v>0</v>
      </c>
      <c r="CY95" s="93">
        <f t="shared" si="78"/>
        <v>263249.09999999998</v>
      </c>
      <c r="CZ95" s="93">
        <v>0</v>
      </c>
      <c r="DA95" s="93">
        <v>0</v>
      </c>
      <c r="DB95" s="93">
        <f t="shared" si="79"/>
        <v>0</v>
      </c>
      <c r="DC95" s="93">
        <v>0</v>
      </c>
      <c r="DD95" s="91">
        <v>0</v>
      </c>
      <c r="DE95" s="93">
        <f t="shared" si="80"/>
        <v>0</v>
      </c>
      <c r="DF95" s="93">
        <f t="shared" si="81"/>
        <v>0</v>
      </c>
      <c r="DG95" s="93"/>
      <c r="DH95" s="93">
        <v>0</v>
      </c>
      <c r="DI95" s="93">
        <v>0</v>
      </c>
      <c r="DJ95" s="86">
        <f t="shared" si="82"/>
        <v>0</v>
      </c>
      <c r="DK95" s="91">
        <v>0</v>
      </c>
      <c r="DL95" s="93"/>
      <c r="DM95" s="93">
        <v>0</v>
      </c>
      <c r="DN95" s="93">
        <f t="shared" si="83"/>
        <v>7970000</v>
      </c>
      <c r="DO95" s="93">
        <f t="shared" si="84"/>
        <v>0</v>
      </c>
      <c r="DP95" s="92">
        <f t="shared" si="85"/>
        <v>263249.09999999998</v>
      </c>
      <c r="DQ95" s="97" t="str">
        <f t="shared" si="86"/>
        <v>0401021021</v>
      </c>
      <c r="DR95" s="98">
        <f t="shared" si="87"/>
        <v>0</v>
      </c>
      <c r="DS95" s="93" t="str">
        <f t="shared" si="88"/>
        <v>OK</v>
      </c>
      <c r="DT95" s="93"/>
      <c r="DU95" s="78" t="str">
        <f t="shared" si="89"/>
        <v>5010700215011501100001VT100001</v>
      </c>
      <c r="DV95" s="78">
        <f>INDEX('08_DMGiaDat'!$L:$L,MATCH(DU95,'08_DMGiaDat'!$R:$R,0))</f>
        <v>7970000</v>
      </c>
      <c r="DW95" s="78" t="str">
        <f t="shared" si="90"/>
        <v>501070021501100100000001</v>
      </c>
      <c r="DX95" s="78" t="str">
        <f>IFERROR(VLOOKUP(DW95,'08_DMGiaDat'!C18:C19,2,FALSE),"N")</f>
        <v>N</v>
      </c>
      <c r="DY95" s="78" t="str">
        <f t="shared" si="91"/>
        <v>5010700215011001VT100001</v>
      </c>
      <c r="DZ95" s="78" t="str">
        <f>IFERROR(VLOOKUP(DY95,'08_DMGiaDat'!C18:C19,2,FALSE),"N")</f>
        <v>N</v>
      </c>
      <c r="EA95" s="78" t="str">
        <f t="shared" si="92"/>
        <v>501070021501100100000001</v>
      </c>
      <c r="EB95" s="78" t="str">
        <f>IFERROR(VLOOKUP(EA95,'08_DMGiaDat'!C18:C19,2,FALSE),"N")</f>
        <v>N</v>
      </c>
      <c r="EC95" s="92">
        <f>IF(DV95&lt;&gt;"N",DV95,IF(DX95&lt;&gt;"N",DX95,IF(DZ95&lt;&gt;"N",DZ95*VLOOKUP(LEFT(CB95,3),'03_DMMucDich'!C2:C6,5,FALSE),IF(EB95&lt;&gt;"N",EB95*VLOOKUP(LEFT(CB95,3),'03_DMMucDich'!C2:C6,5,FALSE),"N/A"))))</f>
        <v>7970000</v>
      </c>
    </row>
    <row r="96" spans="1:133" s="34" customFormat="1" ht="16" x14ac:dyDescent="0.2">
      <c r="A96" s="85">
        <v>82</v>
      </c>
      <c r="B96" s="86"/>
      <c r="C96" s="87"/>
      <c r="D96" s="141" t="s">
        <v>5791</v>
      </c>
      <c r="E96" s="86"/>
      <c r="F96" s="88"/>
      <c r="G96" s="88" t="s">
        <v>5718</v>
      </c>
      <c r="H96" s="151">
        <v>2022</v>
      </c>
      <c r="I96" s="86"/>
      <c r="J96" s="86"/>
      <c r="K96" s="145" t="s">
        <v>6408</v>
      </c>
      <c r="L96" s="105"/>
      <c r="M96" s="86"/>
      <c r="N96" s="105"/>
      <c r="O96" s="105"/>
      <c r="P96" s="86"/>
      <c r="Q96" s="86"/>
      <c r="R96" s="153" t="str">
        <f t="shared" si="93"/>
        <v>Tổ 42</v>
      </c>
      <c r="S96" s="86"/>
      <c r="T96" s="86"/>
      <c r="U96" s="86"/>
      <c r="V96" s="86" t="str">
        <f t="shared" si="94"/>
        <v xml:space="preserve">, </v>
      </c>
      <c r="W96" s="86"/>
      <c r="X96" s="86"/>
      <c r="Y96" s="86"/>
      <c r="Z96" s="88"/>
      <c r="AA96" s="105"/>
      <c r="AB96" s="86"/>
      <c r="AC96" s="90"/>
      <c r="AD96" s="86"/>
      <c r="AE96" s="86"/>
      <c r="AF96" s="86"/>
      <c r="AG96" s="86"/>
      <c r="AH96" s="160" t="s">
        <v>6962</v>
      </c>
      <c r="AI96" s="153"/>
      <c r="AJ96" s="153"/>
      <c r="AK96" s="86"/>
      <c r="AL96" s="86"/>
      <c r="AM96" s="153" t="s">
        <v>7015</v>
      </c>
      <c r="AN96" s="153" t="s">
        <v>7140</v>
      </c>
      <c r="AO96" s="165">
        <v>41472</v>
      </c>
      <c r="AP96" s="153" t="s">
        <v>7141</v>
      </c>
      <c r="AQ96" s="153" t="s">
        <v>7142</v>
      </c>
      <c r="AR96" s="166">
        <v>100</v>
      </c>
      <c r="AS96" s="88" t="s">
        <v>5719</v>
      </c>
      <c r="AT96" s="92">
        <f t="shared" si="69"/>
        <v>0</v>
      </c>
      <c r="AU96" s="93">
        <v>0</v>
      </c>
      <c r="AV96" s="93">
        <v>0</v>
      </c>
      <c r="AW96" s="166">
        <v>200</v>
      </c>
      <c r="AX96" s="93">
        <v>0</v>
      </c>
      <c r="AY96" s="177"/>
      <c r="AZ96" s="177">
        <v>0</v>
      </c>
      <c r="BA96" s="178"/>
      <c r="BB96" s="105"/>
      <c r="BC96" s="105"/>
      <c r="BD96" s="93"/>
      <c r="BE96" s="93">
        <v>0</v>
      </c>
      <c r="BF96" s="91">
        <v>0</v>
      </c>
      <c r="BG96" s="94"/>
      <c r="BH96" s="95"/>
      <c r="BI96" s="93" t="str">
        <f t="shared" si="70"/>
        <v>Nguyễn Mạnh Đấu</v>
      </c>
      <c r="BJ96" s="105">
        <f t="shared" si="71"/>
        <v>0</v>
      </c>
      <c r="BK96" s="88" t="str">
        <f t="shared" si="72"/>
        <v>8150647094</v>
      </c>
      <c r="BL96" s="86">
        <f t="shared" si="73"/>
        <v>0</v>
      </c>
      <c r="BM96" s="105">
        <f t="shared" si="74"/>
        <v>0</v>
      </c>
      <c r="BN96" s="86">
        <f t="shared" si="75"/>
        <v>0</v>
      </c>
      <c r="BO96" s="86">
        <f t="shared" si="76"/>
        <v>0</v>
      </c>
      <c r="BP96" s="86">
        <f t="shared" si="95"/>
        <v>0</v>
      </c>
      <c r="BQ96" s="160" t="s">
        <v>6962</v>
      </c>
      <c r="BR96" s="86" t="s">
        <v>5720</v>
      </c>
      <c r="BS96" s="88" t="s">
        <v>5721</v>
      </c>
      <c r="BT96" s="86" t="s">
        <v>5722</v>
      </c>
      <c r="BU96" s="86"/>
      <c r="BV96" s="86" t="str">
        <f t="shared" si="96"/>
        <v>BO 605755</v>
      </c>
      <c r="BW96" s="105" t="str">
        <f t="shared" si="97"/>
        <v/>
      </c>
      <c r="BX96" s="86" t="str">
        <f t="shared" si="106"/>
        <v>25</v>
      </c>
      <c r="BY96" s="86" t="str">
        <f t="shared" si="107"/>
        <v>B2.10</v>
      </c>
      <c r="BZ96" s="91">
        <f t="shared" si="108"/>
        <v>100</v>
      </c>
      <c r="CA96" s="91">
        <v>0</v>
      </c>
      <c r="CB96" s="96" t="s">
        <v>5719</v>
      </c>
      <c r="CC96" s="91">
        <f t="shared" si="98"/>
        <v>200</v>
      </c>
      <c r="CD96" s="91">
        <f t="shared" si="99"/>
        <v>0</v>
      </c>
      <c r="CE96" s="93">
        <f t="shared" si="109"/>
        <v>0</v>
      </c>
      <c r="CF96" s="93">
        <f t="shared" si="110"/>
        <v>0</v>
      </c>
      <c r="CG96" s="105"/>
      <c r="CH96" s="105"/>
      <c r="CI96" s="86"/>
      <c r="CJ96" s="188"/>
      <c r="CK96" s="181">
        <f t="shared" si="100"/>
        <v>100</v>
      </c>
      <c r="CL96" s="181">
        <f t="shared" si="101"/>
        <v>200</v>
      </c>
      <c r="CM96" s="86" t="s">
        <v>5723</v>
      </c>
      <c r="CN96" s="182" t="s">
        <v>7857</v>
      </c>
      <c r="CO96" s="183" t="s">
        <v>7858</v>
      </c>
      <c r="CP96" s="86" t="s">
        <v>5724</v>
      </c>
      <c r="CQ96" s="153" t="s">
        <v>7924</v>
      </c>
      <c r="CR96" s="187">
        <f t="shared" si="102"/>
        <v>5850000</v>
      </c>
      <c r="CS96" s="188">
        <v>1</v>
      </c>
      <c r="CT96" s="188">
        <f t="shared" si="77"/>
        <v>5850000</v>
      </c>
      <c r="CU96" s="93"/>
      <c r="CV96" s="94">
        <f t="shared" si="103"/>
        <v>100</v>
      </c>
      <c r="CW96" s="93">
        <f t="shared" si="104"/>
        <v>0</v>
      </c>
      <c r="CX96" s="86">
        <f t="shared" si="105"/>
        <v>0</v>
      </c>
      <c r="CY96" s="93">
        <f t="shared" si="78"/>
        <v>175500</v>
      </c>
      <c r="CZ96" s="93">
        <v>0</v>
      </c>
      <c r="DA96" s="93">
        <v>0</v>
      </c>
      <c r="DB96" s="93">
        <f t="shared" si="79"/>
        <v>0</v>
      </c>
      <c r="DC96" s="93">
        <v>0</v>
      </c>
      <c r="DD96" s="91">
        <v>0</v>
      </c>
      <c r="DE96" s="93">
        <f t="shared" si="80"/>
        <v>0</v>
      </c>
      <c r="DF96" s="93">
        <f t="shared" si="81"/>
        <v>0</v>
      </c>
      <c r="DG96" s="93"/>
      <c r="DH96" s="93">
        <v>0</v>
      </c>
      <c r="DI96" s="93">
        <v>0</v>
      </c>
      <c r="DJ96" s="86">
        <f t="shared" si="82"/>
        <v>0</v>
      </c>
      <c r="DK96" s="91">
        <v>0</v>
      </c>
      <c r="DL96" s="93"/>
      <c r="DM96" s="93">
        <v>0</v>
      </c>
      <c r="DN96" s="93">
        <f t="shared" si="83"/>
        <v>5850000</v>
      </c>
      <c r="DO96" s="93">
        <f t="shared" si="84"/>
        <v>0</v>
      </c>
      <c r="DP96" s="92">
        <f t="shared" si="85"/>
        <v>175500</v>
      </c>
      <c r="DQ96" s="97" t="str">
        <f t="shared" si="86"/>
        <v>8150647094</v>
      </c>
      <c r="DR96" s="98">
        <f t="shared" si="87"/>
        <v>0</v>
      </c>
      <c r="DS96" s="93" t="str">
        <f t="shared" si="88"/>
        <v>OK</v>
      </c>
      <c r="DT96" s="93"/>
      <c r="DU96" s="78" t="str">
        <f t="shared" si="89"/>
        <v>5010700214991499101001VT100001</v>
      </c>
      <c r="DV96" s="78">
        <f>INDEX('08_DMGiaDat'!$L:$L,MATCH(DU96,'08_DMGiaDat'!$R:$R,0))</f>
        <v>5850000</v>
      </c>
      <c r="DW96" s="78" t="str">
        <f t="shared" si="90"/>
        <v>501070021499100100000001</v>
      </c>
      <c r="DX96" s="78" t="str">
        <f>IFERROR(VLOOKUP(DW96,'08_DMGiaDat'!C18:C19,2,FALSE),"N")</f>
        <v>N</v>
      </c>
      <c r="DY96" s="78" t="str">
        <f t="shared" si="91"/>
        <v>5010700214991001VT100001</v>
      </c>
      <c r="DZ96" s="78" t="str">
        <f>IFERROR(VLOOKUP(DY96,'08_DMGiaDat'!C18:C19,2,FALSE),"N")</f>
        <v>N</v>
      </c>
      <c r="EA96" s="78" t="str">
        <f t="shared" si="92"/>
        <v>501070021499100100000001</v>
      </c>
      <c r="EB96" s="78" t="str">
        <f>IFERROR(VLOOKUP(EA96,'08_DMGiaDat'!C18:C19,2,FALSE),"N")</f>
        <v>N</v>
      </c>
      <c r="EC96" s="92">
        <f>IF(DV96&lt;&gt;"N",DV96,IF(DX96&lt;&gt;"N",DX96,IF(DZ96&lt;&gt;"N",DZ96*VLOOKUP(LEFT(CB96,3),'03_DMMucDich'!C2:C6,5,FALSE),IF(EB96&lt;&gt;"N",EB96*VLOOKUP(LEFT(CB96,3),'03_DMMucDich'!C2:C6,5,FALSE),"N/A"))))</f>
        <v>5850000</v>
      </c>
    </row>
    <row r="97" spans="1:133" s="34" customFormat="1" ht="16" x14ac:dyDescent="0.2">
      <c r="A97" s="85">
        <v>83</v>
      </c>
      <c r="B97" s="86"/>
      <c r="C97" s="87"/>
      <c r="D97" s="141" t="s">
        <v>5792</v>
      </c>
      <c r="E97" s="86"/>
      <c r="F97" s="88"/>
      <c r="G97" s="88" t="s">
        <v>5718</v>
      </c>
      <c r="H97" s="151">
        <v>2022</v>
      </c>
      <c r="I97" s="86"/>
      <c r="J97" s="86"/>
      <c r="K97" s="145" t="s">
        <v>6409</v>
      </c>
      <c r="L97" s="105"/>
      <c r="M97" s="86"/>
      <c r="N97" s="105"/>
      <c r="O97" s="105"/>
      <c r="P97" s="86"/>
      <c r="Q97" s="86"/>
      <c r="R97" s="153" t="str">
        <f t="shared" si="93"/>
        <v>Tổ 46</v>
      </c>
      <c r="S97" s="86"/>
      <c r="T97" s="86"/>
      <c r="U97" s="86"/>
      <c r="V97" s="86" t="str">
        <f t="shared" si="94"/>
        <v xml:space="preserve">, </v>
      </c>
      <c r="W97" s="86"/>
      <c r="X97" s="86"/>
      <c r="Y97" s="86"/>
      <c r="Z97" s="88"/>
      <c r="AA97" s="105"/>
      <c r="AB97" s="86"/>
      <c r="AC97" s="90"/>
      <c r="AD97" s="86"/>
      <c r="AE97" s="86"/>
      <c r="AF97" s="86"/>
      <c r="AG97" s="86"/>
      <c r="AH97" s="160" t="s">
        <v>6986</v>
      </c>
      <c r="AI97" s="153"/>
      <c r="AJ97" s="153"/>
      <c r="AK97" s="86"/>
      <c r="AL97" s="86"/>
      <c r="AM97" s="153" t="s">
        <v>7015</v>
      </c>
      <c r="AN97" s="153" t="s">
        <v>7143</v>
      </c>
      <c r="AO97" s="165">
        <v>40637</v>
      </c>
      <c r="AP97" s="153" t="s">
        <v>7144</v>
      </c>
      <c r="AQ97" s="153" t="s">
        <v>2136</v>
      </c>
      <c r="AR97" s="166">
        <v>116.7</v>
      </c>
      <c r="AS97" s="88" t="s">
        <v>5719</v>
      </c>
      <c r="AT97" s="92">
        <f t="shared" si="69"/>
        <v>0</v>
      </c>
      <c r="AU97" s="93">
        <v>0</v>
      </c>
      <c r="AV97" s="93">
        <v>0</v>
      </c>
      <c r="AW97" s="166">
        <v>200</v>
      </c>
      <c r="AX97" s="93">
        <v>0</v>
      </c>
      <c r="AY97" s="177"/>
      <c r="AZ97" s="177">
        <v>0</v>
      </c>
      <c r="BA97" s="178"/>
      <c r="BB97" s="105"/>
      <c r="BC97" s="105"/>
      <c r="BD97" s="93"/>
      <c r="BE97" s="93">
        <v>0</v>
      </c>
      <c r="BF97" s="91">
        <v>0</v>
      </c>
      <c r="BG97" s="94"/>
      <c r="BH97" s="95"/>
      <c r="BI97" s="93" t="str">
        <f t="shared" si="70"/>
        <v>Nguyễn Trọng Chiến</v>
      </c>
      <c r="BJ97" s="105">
        <f t="shared" si="71"/>
        <v>0</v>
      </c>
      <c r="BK97" s="88" t="str">
        <f t="shared" si="72"/>
        <v>8150646823</v>
      </c>
      <c r="BL97" s="86">
        <f t="shared" si="73"/>
        <v>0</v>
      </c>
      <c r="BM97" s="105">
        <f t="shared" si="74"/>
        <v>0</v>
      </c>
      <c r="BN97" s="86">
        <f t="shared" si="75"/>
        <v>0</v>
      </c>
      <c r="BO97" s="86">
        <f t="shared" si="76"/>
        <v>0</v>
      </c>
      <c r="BP97" s="86">
        <f t="shared" si="95"/>
        <v>0</v>
      </c>
      <c r="BQ97" s="160" t="s">
        <v>6986</v>
      </c>
      <c r="BR97" s="86" t="s">
        <v>5720</v>
      </c>
      <c r="BS97" s="88" t="s">
        <v>5721</v>
      </c>
      <c r="BT97" s="86" t="s">
        <v>5722</v>
      </c>
      <c r="BU97" s="86"/>
      <c r="BV97" s="86" t="str">
        <f t="shared" si="96"/>
        <v>BE 799036</v>
      </c>
      <c r="BW97" s="105" t="str">
        <f t="shared" si="97"/>
        <v/>
      </c>
      <c r="BX97" s="86" t="str">
        <f t="shared" si="106"/>
        <v>137+141</v>
      </c>
      <c r="BY97" s="86" t="str">
        <f t="shared" si="107"/>
        <v>250</v>
      </c>
      <c r="BZ97" s="91">
        <f t="shared" si="108"/>
        <v>116.7</v>
      </c>
      <c r="CA97" s="91">
        <v>0</v>
      </c>
      <c r="CB97" s="96" t="s">
        <v>5719</v>
      </c>
      <c r="CC97" s="91">
        <f t="shared" si="98"/>
        <v>200</v>
      </c>
      <c r="CD97" s="91">
        <f t="shared" si="99"/>
        <v>0</v>
      </c>
      <c r="CE97" s="93">
        <f t="shared" si="109"/>
        <v>0</v>
      </c>
      <c r="CF97" s="93">
        <f t="shared" si="110"/>
        <v>0</v>
      </c>
      <c r="CG97" s="105"/>
      <c r="CH97" s="105"/>
      <c r="CI97" s="86"/>
      <c r="CJ97" s="188"/>
      <c r="CK97" s="181">
        <f t="shared" si="100"/>
        <v>116.7</v>
      </c>
      <c r="CL97" s="181">
        <f t="shared" si="101"/>
        <v>200</v>
      </c>
      <c r="CM97" s="86" t="s">
        <v>5723</v>
      </c>
      <c r="CN97" s="182" t="s">
        <v>7859</v>
      </c>
      <c r="CO97" s="183" t="s">
        <v>7863</v>
      </c>
      <c r="CP97" s="86" t="s">
        <v>5724</v>
      </c>
      <c r="CQ97" s="153" t="s">
        <v>7925</v>
      </c>
      <c r="CR97" s="187">
        <f t="shared" si="102"/>
        <v>2170000</v>
      </c>
      <c r="CS97" s="188">
        <v>0.8</v>
      </c>
      <c r="CT97" s="188">
        <f t="shared" si="77"/>
        <v>1736000</v>
      </c>
      <c r="CU97" s="93"/>
      <c r="CV97" s="94">
        <f t="shared" si="103"/>
        <v>116.7</v>
      </c>
      <c r="CW97" s="93">
        <f t="shared" si="104"/>
        <v>0</v>
      </c>
      <c r="CX97" s="86">
        <f t="shared" si="105"/>
        <v>0</v>
      </c>
      <c r="CY97" s="93">
        <f t="shared" si="78"/>
        <v>60777.36</v>
      </c>
      <c r="CZ97" s="93">
        <v>0</v>
      </c>
      <c r="DA97" s="93">
        <v>0</v>
      </c>
      <c r="DB97" s="93">
        <f t="shared" si="79"/>
        <v>0</v>
      </c>
      <c r="DC97" s="93">
        <v>0</v>
      </c>
      <c r="DD97" s="91">
        <v>0</v>
      </c>
      <c r="DE97" s="93">
        <f t="shared" si="80"/>
        <v>0</v>
      </c>
      <c r="DF97" s="93">
        <f t="shared" si="81"/>
        <v>0</v>
      </c>
      <c r="DG97" s="93"/>
      <c r="DH97" s="93">
        <v>0</v>
      </c>
      <c r="DI97" s="93">
        <v>0</v>
      </c>
      <c r="DJ97" s="86">
        <f t="shared" si="82"/>
        <v>0</v>
      </c>
      <c r="DK97" s="91">
        <v>0</v>
      </c>
      <c r="DL97" s="93"/>
      <c r="DM97" s="93">
        <v>0</v>
      </c>
      <c r="DN97" s="93">
        <f t="shared" si="83"/>
        <v>1736000</v>
      </c>
      <c r="DO97" s="93">
        <f t="shared" si="84"/>
        <v>0</v>
      </c>
      <c r="DP97" s="92">
        <f t="shared" si="85"/>
        <v>60777.36</v>
      </c>
      <c r="DQ97" s="97" t="str">
        <f t="shared" si="86"/>
        <v>8150646823</v>
      </c>
      <c r="DR97" s="98">
        <f t="shared" si="87"/>
        <v>0</v>
      </c>
      <c r="DS97" s="93" t="str">
        <f t="shared" si="88"/>
        <v>OK</v>
      </c>
      <c r="DT97" s="93"/>
      <c r="DU97" s="78" t="str">
        <f t="shared" si="89"/>
        <v>5010700212541254102001VT400001</v>
      </c>
      <c r="DV97" s="78">
        <f>INDEX('08_DMGiaDat'!$L:$L,MATCH(DU97,'08_DMGiaDat'!$R:$R,0))</f>
        <v>2170000</v>
      </c>
      <c r="DW97" s="78" t="str">
        <f t="shared" si="90"/>
        <v>501070021254100100000001</v>
      </c>
      <c r="DX97" s="78" t="str">
        <f>IFERROR(VLOOKUP(DW97,'08_DMGiaDat'!C18:C19,2,FALSE),"N")</f>
        <v>N</v>
      </c>
      <c r="DY97" s="78" t="str">
        <f t="shared" si="91"/>
        <v>5010700212541001VT400001</v>
      </c>
      <c r="DZ97" s="78" t="str">
        <f>IFERROR(VLOOKUP(DY97,'08_DMGiaDat'!C18:C19,2,FALSE),"N")</f>
        <v>N</v>
      </c>
      <c r="EA97" s="78" t="str">
        <f t="shared" si="92"/>
        <v>501070021254100100000001</v>
      </c>
      <c r="EB97" s="78" t="str">
        <f>IFERROR(VLOOKUP(EA97,'08_DMGiaDat'!C18:C19,2,FALSE),"N")</f>
        <v>N</v>
      </c>
      <c r="EC97" s="92">
        <f>IF(DV97&lt;&gt;"N",DV97,IF(DX97&lt;&gt;"N",DX97,IF(DZ97&lt;&gt;"N",DZ97*VLOOKUP(LEFT(CB97,3),'03_DMMucDich'!C2:C6,5,FALSE),IF(EB97&lt;&gt;"N",EB97*VLOOKUP(LEFT(CB97,3),'03_DMMucDich'!C2:C6,5,FALSE),"N/A"))))</f>
        <v>2170000</v>
      </c>
    </row>
    <row r="98" spans="1:133" s="34" customFormat="1" ht="16" x14ac:dyDescent="0.2">
      <c r="A98" s="85">
        <v>84</v>
      </c>
      <c r="B98" s="86"/>
      <c r="C98" s="87"/>
      <c r="D98" s="141" t="s">
        <v>5793</v>
      </c>
      <c r="E98" s="86"/>
      <c r="F98" s="88"/>
      <c r="G98" s="88" t="s">
        <v>5718</v>
      </c>
      <c r="H98" s="151">
        <v>2023</v>
      </c>
      <c r="I98" s="86"/>
      <c r="J98" s="86"/>
      <c r="K98" s="145" t="s">
        <v>6410</v>
      </c>
      <c r="L98" s="105"/>
      <c r="M98" s="86"/>
      <c r="N98" s="105"/>
      <c r="O98" s="105"/>
      <c r="P98" s="86"/>
      <c r="Q98" s="86"/>
      <c r="R98" s="153" t="str">
        <f t="shared" si="93"/>
        <v>Tổ 65</v>
      </c>
      <c r="S98" s="86"/>
      <c r="T98" s="86"/>
      <c r="U98" s="86"/>
      <c r="V98" s="86" t="str">
        <f t="shared" si="94"/>
        <v xml:space="preserve">, </v>
      </c>
      <c r="W98" s="86"/>
      <c r="X98" s="86"/>
      <c r="Y98" s="86"/>
      <c r="Z98" s="88"/>
      <c r="AA98" s="105"/>
      <c r="AB98" s="86"/>
      <c r="AC98" s="90"/>
      <c r="AD98" s="86"/>
      <c r="AE98" s="86"/>
      <c r="AF98" s="86"/>
      <c r="AG98" s="86"/>
      <c r="AH98" s="160" t="s">
        <v>6964</v>
      </c>
      <c r="AI98" s="153"/>
      <c r="AJ98" s="153"/>
      <c r="AK98" s="86"/>
      <c r="AL98" s="86"/>
      <c r="AM98" s="153" t="s">
        <v>7015</v>
      </c>
      <c r="AN98" s="153" t="s">
        <v>7145</v>
      </c>
      <c r="AO98" s="165">
        <v>44588</v>
      </c>
      <c r="AP98" s="153" t="s">
        <v>2242</v>
      </c>
      <c r="AQ98" s="153" t="s">
        <v>7095</v>
      </c>
      <c r="AR98" s="166">
        <v>100</v>
      </c>
      <c r="AS98" s="88" t="s">
        <v>5719</v>
      </c>
      <c r="AT98" s="92">
        <f t="shared" si="69"/>
        <v>0</v>
      </c>
      <c r="AU98" s="93">
        <v>0</v>
      </c>
      <c r="AV98" s="93">
        <v>0</v>
      </c>
      <c r="AW98" s="166">
        <v>200</v>
      </c>
      <c r="AX98" s="93">
        <v>0</v>
      </c>
      <c r="AY98" s="177"/>
      <c r="AZ98" s="177">
        <v>0</v>
      </c>
      <c r="BA98" s="178"/>
      <c r="BB98" s="105"/>
      <c r="BC98" s="105"/>
      <c r="BD98" s="93"/>
      <c r="BE98" s="93">
        <v>0</v>
      </c>
      <c r="BF98" s="91">
        <v>0</v>
      </c>
      <c r="BG98" s="94"/>
      <c r="BH98" s="95"/>
      <c r="BI98" s="93" t="str">
        <f t="shared" si="70"/>
        <v>Phan Ích Phương</v>
      </c>
      <c r="BJ98" s="105">
        <f t="shared" si="71"/>
        <v>0</v>
      </c>
      <c r="BK98" s="88" t="str">
        <f t="shared" si="72"/>
        <v>8195568389</v>
      </c>
      <c r="BL98" s="86">
        <f t="shared" si="73"/>
        <v>0</v>
      </c>
      <c r="BM98" s="105">
        <f t="shared" si="74"/>
        <v>0</v>
      </c>
      <c r="BN98" s="86">
        <f t="shared" si="75"/>
        <v>0</v>
      </c>
      <c r="BO98" s="86">
        <f t="shared" si="76"/>
        <v>0</v>
      </c>
      <c r="BP98" s="86">
        <f t="shared" si="95"/>
        <v>0</v>
      </c>
      <c r="BQ98" s="160" t="s">
        <v>6964</v>
      </c>
      <c r="BR98" s="86" t="s">
        <v>5720</v>
      </c>
      <c r="BS98" s="88" t="s">
        <v>5721</v>
      </c>
      <c r="BT98" s="86" t="s">
        <v>5722</v>
      </c>
      <c r="BU98" s="86"/>
      <c r="BV98" s="86" t="str">
        <f t="shared" si="96"/>
        <v>DC 934695</v>
      </c>
      <c r="BW98" s="105" t="str">
        <f t="shared" si="97"/>
        <v/>
      </c>
      <c r="BX98" s="86" t="str">
        <f t="shared" si="106"/>
        <v>356</v>
      </c>
      <c r="BY98" s="86" t="str">
        <f t="shared" si="107"/>
        <v>8</v>
      </c>
      <c r="BZ98" s="91">
        <f t="shared" si="108"/>
        <v>100</v>
      </c>
      <c r="CA98" s="91">
        <v>0</v>
      </c>
      <c r="CB98" s="96" t="s">
        <v>5719</v>
      </c>
      <c r="CC98" s="91">
        <f t="shared" si="98"/>
        <v>200</v>
      </c>
      <c r="CD98" s="91">
        <f t="shared" si="99"/>
        <v>0</v>
      </c>
      <c r="CE98" s="93">
        <f t="shared" si="109"/>
        <v>0</v>
      </c>
      <c r="CF98" s="93">
        <f t="shared" si="110"/>
        <v>0</v>
      </c>
      <c r="CG98" s="105"/>
      <c r="CH98" s="105"/>
      <c r="CI98" s="86"/>
      <c r="CJ98" s="188"/>
      <c r="CK98" s="181">
        <f t="shared" si="100"/>
        <v>100</v>
      </c>
      <c r="CL98" s="181">
        <f t="shared" si="101"/>
        <v>200</v>
      </c>
      <c r="CM98" s="86" t="s">
        <v>5723</v>
      </c>
      <c r="CN98" s="182" t="s">
        <v>7854</v>
      </c>
      <c r="CO98" s="183" t="s">
        <v>7855</v>
      </c>
      <c r="CP98" s="86" t="s">
        <v>5724</v>
      </c>
      <c r="CQ98" s="153" t="s">
        <v>7924</v>
      </c>
      <c r="CR98" s="187">
        <f t="shared" si="102"/>
        <v>7970000</v>
      </c>
      <c r="CS98" s="188">
        <v>1</v>
      </c>
      <c r="CT98" s="188">
        <f t="shared" si="77"/>
        <v>7970000</v>
      </c>
      <c r="CU98" s="93"/>
      <c r="CV98" s="94">
        <f t="shared" si="103"/>
        <v>100</v>
      </c>
      <c r="CW98" s="93">
        <f t="shared" si="104"/>
        <v>0</v>
      </c>
      <c r="CX98" s="86">
        <f t="shared" si="105"/>
        <v>0</v>
      </c>
      <c r="CY98" s="93">
        <f t="shared" si="78"/>
        <v>239100</v>
      </c>
      <c r="CZ98" s="93">
        <v>0</v>
      </c>
      <c r="DA98" s="93">
        <v>0</v>
      </c>
      <c r="DB98" s="93">
        <f t="shared" si="79"/>
        <v>0</v>
      </c>
      <c r="DC98" s="93">
        <v>0</v>
      </c>
      <c r="DD98" s="91">
        <v>0</v>
      </c>
      <c r="DE98" s="93">
        <f t="shared" si="80"/>
        <v>0</v>
      </c>
      <c r="DF98" s="93">
        <f t="shared" si="81"/>
        <v>0</v>
      </c>
      <c r="DG98" s="93"/>
      <c r="DH98" s="93">
        <v>0</v>
      </c>
      <c r="DI98" s="93">
        <v>0</v>
      </c>
      <c r="DJ98" s="86">
        <f t="shared" si="82"/>
        <v>0</v>
      </c>
      <c r="DK98" s="91">
        <v>0</v>
      </c>
      <c r="DL98" s="93"/>
      <c r="DM98" s="93">
        <v>0</v>
      </c>
      <c r="DN98" s="93">
        <f t="shared" si="83"/>
        <v>7970000</v>
      </c>
      <c r="DO98" s="93">
        <f t="shared" si="84"/>
        <v>0</v>
      </c>
      <c r="DP98" s="92">
        <f t="shared" si="85"/>
        <v>239100</v>
      </c>
      <c r="DQ98" s="97" t="str">
        <f t="shared" si="86"/>
        <v>8195568389</v>
      </c>
      <c r="DR98" s="98">
        <f t="shared" si="87"/>
        <v>0</v>
      </c>
      <c r="DS98" s="93" t="str">
        <f t="shared" si="88"/>
        <v>OK</v>
      </c>
      <c r="DT98" s="93"/>
      <c r="DU98" s="78" t="str">
        <f t="shared" si="89"/>
        <v>5010700215011501100001VT100001</v>
      </c>
      <c r="DV98" s="78">
        <f>INDEX('08_DMGiaDat'!$L:$L,MATCH(DU98,'08_DMGiaDat'!$R:$R,0))</f>
        <v>7970000</v>
      </c>
      <c r="DW98" s="78" t="str">
        <f t="shared" si="90"/>
        <v>501070021501100100000001</v>
      </c>
      <c r="DX98" s="78" t="str">
        <f>IFERROR(VLOOKUP(DW98,'08_DMGiaDat'!C18:C19,2,FALSE),"N")</f>
        <v>N</v>
      </c>
      <c r="DY98" s="78" t="str">
        <f t="shared" si="91"/>
        <v>5010700215011001VT100001</v>
      </c>
      <c r="DZ98" s="78" t="str">
        <f>IFERROR(VLOOKUP(DY98,'08_DMGiaDat'!C18:C19,2,FALSE),"N")</f>
        <v>N</v>
      </c>
      <c r="EA98" s="78" t="str">
        <f t="shared" si="92"/>
        <v>501070021501100100000001</v>
      </c>
      <c r="EB98" s="78" t="str">
        <f>IFERROR(VLOOKUP(EA98,'08_DMGiaDat'!C18:C19,2,FALSE),"N")</f>
        <v>N</v>
      </c>
      <c r="EC98" s="92">
        <f>IF(DV98&lt;&gt;"N",DV98,IF(DX98&lt;&gt;"N",DX98,IF(DZ98&lt;&gt;"N",DZ98*VLOOKUP(LEFT(CB98,3),'03_DMMucDich'!C2:C6,5,FALSE),IF(EB98&lt;&gt;"N",EB98*VLOOKUP(LEFT(CB98,3),'03_DMMucDich'!C2:C6,5,FALSE),"N/A"))))</f>
        <v>7970000</v>
      </c>
    </row>
    <row r="99" spans="1:133" s="34" customFormat="1" ht="16" x14ac:dyDescent="0.2">
      <c r="A99" s="85">
        <v>85</v>
      </c>
      <c r="B99" s="86"/>
      <c r="C99" s="87"/>
      <c r="D99" s="141" t="s">
        <v>5794</v>
      </c>
      <c r="E99" s="86"/>
      <c r="F99" s="88"/>
      <c r="G99" s="88" t="s">
        <v>5718</v>
      </c>
      <c r="H99" s="151">
        <v>2022</v>
      </c>
      <c r="I99" s="86"/>
      <c r="J99" s="86"/>
      <c r="K99" s="145" t="s">
        <v>6411</v>
      </c>
      <c r="L99" s="105"/>
      <c r="M99" s="86"/>
      <c r="N99" s="105"/>
      <c r="O99" s="105"/>
      <c r="P99" s="86"/>
      <c r="Q99" s="86"/>
      <c r="R99" s="153" t="str">
        <f t="shared" si="93"/>
        <v>Tổ 37</v>
      </c>
      <c r="S99" s="86"/>
      <c r="T99" s="86"/>
      <c r="U99" s="86"/>
      <c r="V99" s="86" t="str">
        <f t="shared" si="94"/>
        <v xml:space="preserve">, </v>
      </c>
      <c r="W99" s="86"/>
      <c r="X99" s="86"/>
      <c r="Y99" s="86"/>
      <c r="Z99" s="88"/>
      <c r="AA99" s="105"/>
      <c r="AB99" s="86"/>
      <c r="AC99" s="90"/>
      <c r="AD99" s="86"/>
      <c r="AE99" s="86"/>
      <c r="AF99" s="86"/>
      <c r="AG99" s="86"/>
      <c r="AH99" s="160" t="s">
        <v>6972</v>
      </c>
      <c r="AI99" s="153"/>
      <c r="AJ99" s="153"/>
      <c r="AK99" s="86"/>
      <c r="AL99" s="86"/>
      <c r="AM99" s="153" t="s">
        <v>7015</v>
      </c>
      <c r="AN99" s="153" t="s">
        <v>7146</v>
      </c>
      <c r="AO99" s="165">
        <v>44585</v>
      </c>
      <c r="AP99" s="153" t="s">
        <v>1932</v>
      </c>
      <c r="AQ99" s="153" t="s">
        <v>7070</v>
      </c>
      <c r="AR99" s="166">
        <v>100</v>
      </c>
      <c r="AS99" s="88" t="s">
        <v>5719</v>
      </c>
      <c r="AT99" s="92">
        <f t="shared" si="69"/>
        <v>0</v>
      </c>
      <c r="AU99" s="93">
        <v>0</v>
      </c>
      <c r="AV99" s="93">
        <v>0</v>
      </c>
      <c r="AW99" s="166">
        <v>200</v>
      </c>
      <c r="AX99" s="93">
        <v>0</v>
      </c>
      <c r="AY99" s="177"/>
      <c r="AZ99" s="177">
        <v>0</v>
      </c>
      <c r="BA99" s="178"/>
      <c r="BB99" s="105"/>
      <c r="BC99" s="105"/>
      <c r="BD99" s="93"/>
      <c r="BE99" s="93">
        <v>0</v>
      </c>
      <c r="BF99" s="91">
        <v>0</v>
      </c>
      <c r="BG99" s="94"/>
      <c r="BH99" s="95"/>
      <c r="BI99" s="93" t="str">
        <f t="shared" si="70"/>
        <v>Thái Thanh kông</v>
      </c>
      <c r="BJ99" s="105">
        <f t="shared" si="71"/>
        <v>0</v>
      </c>
      <c r="BK99" s="88" t="str">
        <f t="shared" si="72"/>
        <v>8398782638</v>
      </c>
      <c r="BL99" s="86">
        <f t="shared" si="73"/>
        <v>0</v>
      </c>
      <c r="BM99" s="105">
        <f t="shared" si="74"/>
        <v>0</v>
      </c>
      <c r="BN99" s="86">
        <f t="shared" si="75"/>
        <v>0</v>
      </c>
      <c r="BO99" s="86">
        <f t="shared" si="76"/>
        <v>0</v>
      </c>
      <c r="BP99" s="86">
        <f t="shared" si="95"/>
        <v>0</v>
      </c>
      <c r="BQ99" s="160" t="s">
        <v>6972</v>
      </c>
      <c r="BR99" s="86" t="s">
        <v>5720</v>
      </c>
      <c r="BS99" s="88" t="s">
        <v>5721</v>
      </c>
      <c r="BT99" s="86" t="s">
        <v>5722</v>
      </c>
      <c r="BU99" s="86"/>
      <c r="BV99" s="86" t="str">
        <f t="shared" si="96"/>
        <v>DC 913333</v>
      </c>
      <c r="BW99" s="105" t="str">
        <f t="shared" si="97"/>
        <v/>
      </c>
      <c r="BX99" s="86" t="str">
        <f t="shared" si="106"/>
        <v>153</v>
      </c>
      <c r="BY99" s="86" t="str">
        <f t="shared" si="107"/>
        <v>94</v>
      </c>
      <c r="BZ99" s="91">
        <f t="shared" si="108"/>
        <v>100</v>
      </c>
      <c r="CA99" s="91">
        <v>0</v>
      </c>
      <c r="CB99" s="96" t="s">
        <v>5719</v>
      </c>
      <c r="CC99" s="91">
        <f t="shared" si="98"/>
        <v>200</v>
      </c>
      <c r="CD99" s="91">
        <f t="shared" si="99"/>
        <v>0</v>
      </c>
      <c r="CE99" s="93">
        <f t="shared" si="109"/>
        <v>0</v>
      </c>
      <c r="CF99" s="93">
        <f t="shared" si="110"/>
        <v>0</v>
      </c>
      <c r="CG99" s="105"/>
      <c r="CH99" s="105"/>
      <c r="CI99" s="86"/>
      <c r="CJ99" s="188"/>
      <c r="CK99" s="181">
        <f t="shared" si="100"/>
        <v>100</v>
      </c>
      <c r="CL99" s="181">
        <f t="shared" si="101"/>
        <v>200</v>
      </c>
      <c r="CM99" s="86" t="s">
        <v>5723</v>
      </c>
      <c r="CN99" s="182" t="s">
        <v>7868</v>
      </c>
      <c r="CO99" s="183" t="s">
        <v>7869</v>
      </c>
      <c r="CP99" s="86" t="s">
        <v>5724</v>
      </c>
      <c r="CQ99" s="153" t="s">
        <v>7924</v>
      </c>
      <c r="CR99" s="187">
        <f t="shared" si="102"/>
        <v>6110000</v>
      </c>
      <c r="CS99" s="188">
        <v>1</v>
      </c>
      <c r="CT99" s="188">
        <f t="shared" si="77"/>
        <v>6110000</v>
      </c>
      <c r="CU99" s="93"/>
      <c r="CV99" s="94">
        <f t="shared" si="103"/>
        <v>100</v>
      </c>
      <c r="CW99" s="93">
        <f t="shared" si="104"/>
        <v>0</v>
      </c>
      <c r="CX99" s="86">
        <f t="shared" si="105"/>
        <v>0</v>
      </c>
      <c r="CY99" s="93">
        <f t="shared" si="78"/>
        <v>183300</v>
      </c>
      <c r="CZ99" s="93">
        <v>0</v>
      </c>
      <c r="DA99" s="93">
        <v>0</v>
      </c>
      <c r="DB99" s="93">
        <f t="shared" si="79"/>
        <v>0</v>
      </c>
      <c r="DC99" s="93">
        <v>0</v>
      </c>
      <c r="DD99" s="91">
        <v>0</v>
      </c>
      <c r="DE99" s="93">
        <f t="shared" si="80"/>
        <v>0</v>
      </c>
      <c r="DF99" s="93">
        <f t="shared" si="81"/>
        <v>0</v>
      </c>
      <c r="DG99" s="93"/>
      <c r="DH99" s="93">
        <v>0</v>
      </c>
      <c r="DI99" s="93">
        <v>0</v>
      </c>
      <c r="DJ99" s="86">
        <f t="shared" si="82"/>
        <v>0</v>
      </c>
      <c r="DK99" s="91">
        <v>0</v>
      </c>
      <c r="DL99" s="93"/>
      <c r="DM99" s="93">
        <v>0</v>
      </c>
      <c r="DN99" s="93">
        <f t="shared" si="83"/>
        <v>6110000</v>
      </c>
      <c r="DO99" s="93">
        <f t="shared" si="84"/>
        <v>0</v>
      </c>
      <c r="DP99" s="92">
        <f t="shared" si="85"/>
        <v>183300</v>
      </c>
      <c r="DQ99" s="97" t="str">
        <f t="shared" si="86"/>
        <v>8398782638</v>
      </c>
      <c r="DR99" s="98">
        <f t="shared" si="87"/>
        <v>0</v>
      </c>
      <c r="DS99" s="93" t="str">
        <f t="shared" si="88"/>
        <v>OK</v>
      </c>
      <c r="DT99" s="93"/>
      <c r="DU99" s="78" t="str">
        <f t="shared" si="89"/>
        <v>5010700215031503101001VT100001</v>
      </c>
      <c r="DV99" s="78">
        <f>INDEX('08_DMGiaDat'!$L:$L,MATCH(DU99,'08_DMGiaDat'!$R:$R,0))</f>
        <v>6110000</v>
      </c>
      <c r="DW99" s="78" t="str">
        <f t="shared" si="90"/>
        <v>501070021503100100000001</v>
      </c>
      <c r="DX99" s="78" t="str">
        <f>IFERROR(VLOOKUP(DW99,'08_DMGiaDat'!C18:C19,2,FALSE),"N")</f>
        <v>N</v>
      </c>
      <c r="DY99" s="78" t="str">
        <f t="shared" si="91"/>
        <v>5010700215031001VT100001</v>
      </c>
      <c r="DZ99" s="78" t="str">
        <f>IFERROR(VLOOKUP(DY99,'08_DMGiaDat'!C18:C19,2,FALSE),"N")</f>
        <v>N</v>
      </c>
      <c r="EA99" s="78" t="str">
        <f t="shared" si="92"/>
        <v>501070021503100100000001</v>
      </c>
      <c r="EB99" s="78" t="str">
        <f>IFERROR(VLOOKUP(EA99,'08_DMGiaDat'!C18:C19,2,FALSE),"N")</f>
        <v>N</v>
      </c>
      <c r="EC99" s="92">
        <f>IF(DV99&lt;&gt;"N",DV99,IF(DX99&lt;&gt;"N",DX99,IF(DZ99&lt;&gt;"N",DZ99*VLOOKUP(LEFT(CB99,3),'03_DMMucDich'!C2:C6,5,FALSE),IF(EB99&lt;&gt;"N",EB99*VLOOKUP(LEFT(CB99,3),'03_DMMucDich'!C2:C6,5,FALSE),"N/A"))))</f>
        <v>6110000</v>
      </c>
    </row>
    <row r="100" spans="1:133" s="34" customFormat="1" ht="16" x14ac:dyDescent="0.2">
      <c r="A100" s="85">
        <v>86</v>
      </c>
      <c r="B100" s="86"/>
      <c r="C100" s="87"/>
      <c r="D100" s="141" t="s">
        <v>5795</v>
      </c>
      <c r="E100" s="86"/>
      <c r="F100" s="88"/>
      <c r="G100" s="88" t="s">
        <v>5718</v>
      </c>
      <c r="H100" s="151">
        <v>2022</v>
      </c>
      <c r="I100" s="86"/>
      <c r="J100" s="86"/>
      <c r="K100" s="145" t="s">
        <v>6412</v>
      </c>
      <c r="L100" s="105"/>
      <c r="M100" s="86"/>
      <c r="N100" s="105"/>
      <c r="O100" s="105"/>
      <c r="P100" s="86"/>
      <c r="Q100" s="86"/>
      <c r="R100" s="153" t="str">
        <f t="shared" si="93"/>
        <v>Tổ 38</v>
      </c>
      <c r="S100" s="86"/>
      <c r="T100" s="86"/>
      <c r="U100" s="86"/>
      <c r="V100" s="86" t="str">
        <f t="shared" si="94"/>
        <v xml:space="preserve">, </v>
      </c>
      <c r="W100" s="86"/>
      <c r="X100" s="86"/>
      <c r="Y100" s="86"/>
      <c r="Z100" s="88"/>
      <c r="AA100" s="105"/>
      <c r="AB100" s="86"/>
      <c r="AC100" s="90"/>
      <c r="AD100" s="86"/>
      <c r="AE100" s="86"/>
      <c r="AF100" s="86"/>
      <c r="AG100" s="86"/>
      <c r="AH100" s="160" t="s">
        <v>6967</v>
      </c>
      <c r="AI100" s="153"/>
      <c r="AJ100" s="153"/>
      <c r="AK100" s="86"/>
      <c r="AL100" s="86"/>
      <c r="AM100" s="153" t="s">
        <v>7015</v>
      </c>
      <c r="AN100" s="153" t="s">
        <v>7147</v>
      </c>
      <c r="AO100" s="165">
        <v>42496</v>
      </c>
      <c r="AP100" s="153" t="s">
        <v>2074</v>
      </c>
      <c r="AQ100" s="153" t="s">
        <v>1174</v>
      </c>
      <c r="AR100" s="166">
        <v>100</v>
      </c>
      <c r="AS100" s="88" t="s">
        <v>5719</v>
      </c>
      <c r="AT100" s="92">
        <f t="shared" si="69"/>
        <v>0</v>
      </c>
      <c r="AU100" s="93">
        <v>0</v>
      </c>
      <c r="AV100" s="93">
        <v>0</v>
      </c>
      <c r="AW100" s="166">
        <v>200</v>
      </c>
      <c r="AX100" s="93">
        <v>0</v>
      </c>
      <c r="AY100" s="177"/>
      <c r="AZ100" s="177">
        <v>0</v>
      </c>
      <c r="BA100" s="178"/>
      <c r="BB100" s="105"/>
      <c r="BC100" s="105"/>
      <c r="BD100" s="93"/>
      <c r="BE100" s="93">
        <v>0</v>
      </c>
      <c r="BF100" s="91">
        <v>0</v>
      </c>
      <c r="BG100" s="94"/>
      <c r="BH100" s="95"/>
      <c r="BI100" s="93" t="str">
        <f t="shared" si="70"/>
        <v>Nguyễn Thanh Sinh</v>
      </c>
      <c r="BJ100" s="105">
        <f t="shared" si="71"/>
        <v>0</v>
      </c>
      <c r="BK100" s="88" t="str">
        <f t="shared" si="72"/>
        <v>8191069357</v>
      </c>
      <c r="BL100" s="86">
        <f t="shared" si="73"/>
        <v>0</v>
      </c>
      <c r="BM100" s="105">
        <f t="shared" si="74"/>
        <v>0</v>
      </c>
      <c r="BN100" s="86">
        <f t="shared" si="75"/>
        <v>0</v>
      </c>
      <c r="BO100" s="86">
        <f t="shared" si="76"/>
        <v>0</v>
      </c>
      <c r="BP100" s="86">
        <f t="shared" si="95"/>
        <v>0</v>
      </c>
      <c r="BQ100" s="160" t="s">
        <v>6967</v>
      </c>
      <c r="BR100" s="86" t="s">
        <v>5720</v>
      </c>
      <c r="BS100" s="88" t="s">
        <v>5721</v>
      </c>
      <c r="BT100" s="86" t="s">
        <v>5722</v>
      </c>
      <c r="BU100" s="86"/>
      <c r="BV100" s="86" t="str">
        <f t="shared" si="96"/>
        <v>CC 944834</v>
      </c>
      <c r="BW100" s="105" t="str">
        <f t="shared" si="97"/>
        <v/>
      </c>
      <c r="BX100" s="86" t="str">
        <f t="shared" si="106"/>
        <v>188</v>
      </c>
      <c r="BY100" s="86" t="str">
        <f t="shared" si="107"/>
        <v>114</v>
      </c>
      <c r="BZ100" s="91">
        <f t="shared" si="108"/>
        <v>100</v>
      </c>
      <c r="CA100" s="91">
        <v>0</v>
      </c>
      <c r="CB100" s="96" t="s">
        <v>5719</v>
      </c>
      <c r="CC100" s="91">
        <f t="shared" si="98"/>
        <v>200</v>
      </c>
      <c r="CD100" s="91">
        <f t="shared" si="99"/>
        <v>0</v>
      </c>
      <c r="CE100" s="93">
        <f t="shared" si="109"/>
        <v>0</v>
      </c>
      <c r="CF100" s="93">
        <f t="shared" si="110"/>
        <v>0</v>
      </c>
      <c r="CG100" s="105"/>
      <c r="CH100" s="105"/>
      <c r="CI100" s="86"/>
      <c r="CJ100" s="188"/>
      <c r="CK100" s="181">
        <f t="shared" si="100"/>
        <v>100</v>
      </c>
      <c r="CL100" s="181">
        <f t="shared" si="101"/>
        <v>200</v>
      </c>
      <c r="CM100" s="86" t="s">
        <v>5723</v>
      </c>
      <c r="CN100" s="182" t="s">
        <v>7877</v>
      </c>
      <c r="CO100" s="183" t="s">
        <v>7878</v>
      </c>
      <c r="CP100" s="86" t="s">
        <v>5724</v>
      </c>
      <c r="CQ100" s="153" t="s">
        <v>7924</v>
      </c>
      <c r="CR100" s="187">
        <f t="shared" si="102"/>
        <v>10340000</v>
      </c>
      <c r="CS100" s="188">
        <v>1</v>
      </c>
      <c r="CT100" s="188">
        <f t="shared" si="77"/>
        <v>10340000</v>
      </c>
      <c r="CU100" s="93"/>
      <c r="CV100" s="94">
        <f t="shared" si="103"/>
        <v>100</v>
      </c>
      <c r="CW100" s="93">
        <f t="shared" si="104"/>
        <v>0</v>
      </c>
      <c r="CX100" s="86">
        <f t="shared" si="105"/>
        <v>0</v>
      </c>
      <c r="CY100" s="93">
        <f t="shared" si="78"/>
        <v>310200</v>
      </c>
      <c r="CZ100" s="93">
        <v>0</v>
      </c>
      <c r="DA100" s="93">
        <v>0</v>
      </c>
      <c r="DB100" s="93">
        <f t="shared" si="79"/>
        <v>0</v>
      </c>
      <c r="DC100" s="93">
        <v>0</v>
      </c>
      <c r="DD100" s="91">
        <v>0</v>
      </c>
      <c r="DE100" s="93">
        <f t="shared" si="80"/>
        <v>0</v>
      </c>
      <c r="DF100" s="93">
        <f t="shared" si="81"/>
        <v>0</v>
      </c>
      <c r="DG100" s="93"/>
      <c r="DH100" s="93">
        <v>0</v>
      </c>
      <c r="DI100" s="93">
        <v>0</v>
      </c>
      <c r="DJ100" s="86">
        <f t="shared" si="82"/>
        <v>0</v>
      </c>
      <c r="DK100" s="91">
        <v>0</v>
      </c>
      <c r="DL100" s="93"/>
      <c r="DM100" s="93">
        <v>0</v>
      </c>
      <c r="DN100" s="93">
        <f t="shared" si="83"/>
        <v>10340000</v>
      </c>
      <c r="DO100" s="93">
        <f t="shared" si="84"/>
        <v>0</v>
      </c>
      <c r="DP100" s="92">
        <f t="shared" si="85"/>
        <v>310200</v>
      </c>
      <c r="DQ100" s="97" t="str">
        <f t="shared" si="86"/>
        <v>8191069357</v>
      </c>
      <c r="DR100" s="98">
        <f t="shared" si="87"/>
        <v>0</v>
      </c>
      <c r="DS100" s="93" t="str">
        <f t="shared" si="88"/>
        <v>OK</v>
      </c>
      <c r="DT100" s="93"/>
      <c r="DU100" s="78" t="str">
        <f t="shared" si="89"/>
        <v>5010700215261526100001VT100001</v>
      </c>
      <c r="DV100" s="78">
        <f>INDEX('08_DMGiaDat'!$L:$L,MATCH(DU100,'08_DMGiaDat'!$R:$R,0))</f>
        <v>10340000</v>
      </c>
      <c r="DW100" s="78" t="str">
        <f t="shared" si="90"/>
        <v>501070021526100100000001</v>
      </c>
      <c r="DX100" s="78" t="str">
        <f>IFERROR(VLOOKUP(DW100,'08_DMGiaDat'!C18:C19,2,FALSE),"N")</f>
        <v>N</v>
      </c>
      <c r="DY100" s="78" t="str">
        <f t="shared" si="91"/>
        <v>5010700215261001VT100001</v>
      </c>
      <c r="DZ100" s="78" t="str">
        <f>IFERROR(VLOOKUP(DY100,'08_DMGiaDat'!C18:C19,2,FALSE),"N")</f>
        <v>N</v>
      </c>
      <c r="EA100" s="78" t="str">
        <f t="shared" si="92"/>
        <v>501070021526100100000001</v>
      </c>
      <c r="EB100" s="78" t="str">
        <f>IFERROR(VLOOKUP(EA100,'08_DMGiaDat'!C18:C19,2,FALSE),"N")</f>
        <v>N</v>
      </c>
      <c r="EC100" s="92">
        <f>IF(DV100&lt;&gt;"N",DV100,IF(DX100&lt;&gt;"N",DX100,IF(DZ100&lt;&gt;"N",DZ100*VLOOKUP(LEFT(CB100,3),'03_DMMucDich'!C2:C6,5,FALSE),IF(EB100&lt;&gt;"N",EB100*VLOOKUP(LEFT(CB100,3),'03_DMMucDich'!C2:C6,5,FALSE),"N/A"))))</f>
        <v>10340000</v>
      </c>
    </row>
    <row r="101" spans="1:133" s="34" customFormat="1" ht="16" x14ac:dyDescent="0.2">
      <c r="A101" s="85">
        <v>87</v>
      </c>
      <c r="B101" s="86"/>
      <c r="C101" s="87"/>
      <c r="D101" s="141" t="s">
        <v>5742</v>
      </c>
      <c r="E101" s="86"/>
      <c r="F101" s="88"/>
      <c r="G101" s="88" t="s">
        <v>5718</v>
      </c>
      <c r="H101" s="151">
        <v>2023</v>
      </c>
      <c r="I101" s="86"/>
      <c r="J101" s="86"/>
      <c r="K101" s="145" t="s">
        <v>6413</v>
      </c>
      <c r="L101" s="105"/>
      <c r="M101" s="86"/>
      <c r="N101" s="105"/>
      <c r="O101" s="105"/>
      <c r="P101" s="86"/>
      <c r="Q101" s="86"/>
      <c r="R101" s="153" t="str">
        <f t="shared" si="93"/>
        <v>Tổ 47</v>
      </c>
      <c r="S101" s="86"/>
      <c r="T101" s="86"/>
      <c r="U101" s="86"/>
      <c r="V101" s="86" t="str">
        <f t="shared" si="94"/>
        <v xml:space="preserve">, </v>
      </c>
      <c r="W101" s="86"/>
      <c r="X101" s="86"/>
      <c r="Y101" s="86"/>
      <c r="Z101" s="88"/>
      <c r="AA101" s="105"/>
      <c r="AB101" s="86"/>
      <c r="AC101" s="90"/>
      <c r="AD101" s="86"/>
      <c r="AE101" s="86"/>
      <c r="AF101" s="86"/>
      <c r="AG101" s="86"/>
      <c r="AH101" s="160" t="s">
        <v>6970</v>
      </c>
      <c r="AI101" s="153"/>
      <c r="AJ101" s="153"/>
      <c r="AK101" s="86"/>
      <c r="AL101" s="86"/>
      <c r="AM101" s="153" t="s">
        <v>7015</v>
      </c>
      <c r="AN101" s="153" t="s">
        <v>7148</v>
      </c>
      <c r="AO101" s="165">
        <v>45040</v>
      </c>
      <c r="AP101" s="153" t="s">
        <v>7149</v>
      </c>
      <c r="AQ101" s="153" t="s">
        <v>2131</v>
      </c>
      <c r="AR101" s="166">
        <v>80</v>
      </c>
      <c r="AS101" s="88" t="s">
        <v>5719</v>
      </c>
      <c r="AT101" s="92">
        <f t="shared" si="69"/>
        <v>0</v>
      </c>
      <c r="AU101" s="93">
        <v>0</v>
      </c>
      <c r="AV101" s="93">
        <v>0</v>
      </c>
      <c r="AW101" s="166">
        <v>200</v>
      </c>
      <c r="AX101" s="93">
        <v>0</v>
      </c>
      <c r="AY101" s="177"/>
      <c r="AZ101" s="177">
        <v>0</v>
      </c>
      <c r="BA101" s="178"/>
      <c r="BB101" s="105"/>
      <c r="BC101" s="105"/>
      <c r="BD101" s="93"/>
      <c r="BE101" s="93">
        <v>0</v>
      </c>
      <c r="BF101" s="91">
        <v>0</v>
      </c>
      <c r="BG101" s="94"/>
      <c r="BH101" s="95"/>
      <c r="BI101" s="93" t="str">
        <f t="shared" si="70"/>
        <v>PHAN THỊ CHANH</v>
      </c>
      <c r="BJ101" s="105">
        <f t="shared" si="71"/>
        <v>0</v>
      </c>
      <c r="BK101" s="88" t="str">
        <f t="shared" si="72"/>
        <v>8171632941</v>
      </c>
      <c r="BL101" s="86">
        <f t="shared" si="73"/>
        <v>0</v>
      </c>
      <c r="BM101" s="105">
        <f t="shared" si="74"/>
        <v>0</v>
      </c>
      <c r="BN101" s="86">
        <f t="shared" si="75"/>
        <v>0</v>
      </c>
      <c r="BO101" s="86">
        <f t="shared" si="76"/>
        <v>0</v>
      </c>
      <c r="BP101" s="86">
        <f t="shared" si="95"/>
        <v>0</v>
      </c>
      <c r="BQ101" s="160" t="s">
        <v>6970</v>
      </c>
      <c r="BR101" s="86" t="s">
        <v>5720</v>
      </c>
      <c r="BS101" s="88" t="s">
        <v>5721</v>
      </c>
      <c r="BT101" s="86" t="s">
        <v>5722</v>
      </c>
      <c r="BU101" s="86"/>
      <c r="BV101" s="86" t="str">
        <f t="shared" si="96"/>
        <v>DI 405499</v>
      </c>
      <c r="BW101" s="105" t="str">
        <f t="shared" si="97"/>
        <v/>
      </c>
      <c r="BX101" s="86" t="str">
        <f t="shared" si="106"/>
        <v>491</v>
      </c>
      <c r="BY101" s="86" t="str">
        <f t="shared" si="107"/>
        <v>245</v>
      </c>
      <c r="BZ101" s="91">
        <f t="shared" si="108"/>
        <v>80</v>
      </c>
      <c r="CA101" s="91">
        <v>0</v>
      </c>
      <c r="CB101" s="96" t="s">
        <v>5719</v>
      </c>
      <c r="CC101" s="91">
        <f t="shared" si="98"/>
        <v>200</v>
      </c>
      <c r="CD101" s="91">
        <f t="shared" si="99"/>
        <v>0</v>
      </c>
      <c r="CE101" s="93">
        <f t="shared" si="109"/>
        <v>0</v>
      </c>
      <c r="CF101" s="93">
        <f t="shared" si="110"/>
        <v>0</v>
      </c>
      <c r="CG101" s="105"/>
      <c r="CH101" s="105"/>
      <c r="CI101" s="86"/>
      <c r="CJ101" s="188"/>
      <c r="CK101" s="181">
        <f t="shared" si="100"/>
        <v>80</v>
      </c>
      <c r="CL101" s="181">
        <f t="shared" si="101"/>
        <v>200</v>
      </c>
      <c r="CM101" s="86" t="s">
        <v>5723</v>
      </c>
      <c r="CN101" s="182" t="s">
        <v>7859</v>
      </c>
      <c r="CO101" s="183" t="s">
        <v>7863</v>
      </c>
      <c r="CP101" s="86" t="s">
        <v>5724</v>
      </c>
      <c r="CQ101" s="153" t="s">
        <v>7925</v>
      </c>
      <c r="CR101" s="187">
        <f t="shared" si="102"/>
        <v>2170000</v>
      </c>
      <c r="CS101" s="188">
        <v>0.8</v>
      </c>
      <c r="CT101" s="188">
        <f t="shared" si="77"/>
        <v>1736000</v>
      </c>
      <c r="CU101" s="93"/>
      <c r="CV101" s="94">
        <f t="shared" si="103"/>
        <v>80</v>
      </c>
      <c r="CW101" s="93">
        <f t="shared" si="104"/>
        <v>0</v>
      </c>
      <c r="CX101" s="86">
        <f t="shared" si="105"/>
        <v>0</v>
      </c>
      <c r="CY101" s="93">
        <f t="shared" si="78"/>
        <v>41664</v>
      </c>
      <c r="CZ101" s="93">
        <v>0</v>
      </c>
      <c r="DA101" s="93">
        <v>0</v>
      </c>
      <c r="DB101" s="93">
        <f t="shared" si="79"/>
        <v>0</v>
      </c>
      <c r="DC101" s="93">
        <v>0</v>
      </c>
      <c r="DD101" s="91">
        <v>0</v>
      </c>
      <c r="DE101" s="93">
        <f t="shared" si="80"/>
        <v>0</v>
      </c>
      <c r="DF101" s="93">
        <f t="shared" si="81"/>
        <v>0</v>
      </c>
      <c r="DG101" s="93"/>
      <c r="DH101" s="93">
        <v>0</v>
      </c>
      <c r="DI101" s="93">
        <v>0</v>
      </c>
      <c r="DJ101" s="86">
        <f t="shared" si="82"/>
        <v>0</v>
      </c>
      <c r="DK101" s="91">
        <v>0</v>
      </c>
      <c r="DL101" s="93"/>
      <c r="DM101" s="93">
        <v>0</v>
      </c>
      <c r="DN101" s="93">
        <f t="shared" si="83"/>
        <v>1736000</v>
      </c>
      <c r="DO101" s="93">
        <f t="shared" si="84"/>
        <v>0</v>
      </c>
      <c r="DP101" s="92">
        <f t="shared" si="85"/>
        <v>41664</v>
      </c>
      <c r="DQ101" s="97" t="str">
        <f t="shared" si="86"/>
        <v>8171632941</v>
      </c>
      <c r="DR101" s="98">
        <f t="shared" si="87"/>
        <v>0</v>
      </c>
      <c r="DS101" s="93" t="str">
        <f t="shared" si="88"/>
        <v>OK</v>
      </c>
      <c r="DT101" s="93"/>
      <c r="DU101" s="78" t="str">
        <f t="shared" si="89"/>
        <v>5010700212541254102001VT400001</v>
      </c>
      <c r="DV101" s="78">
        <f>INDEX('08_DMGiaDat'!$L:$L,MATCH(DU101,'08_DMGiaDat'!$R:$R,0))</f>
        <v>2170000</v>
      </c>
      <c r="DW101" s="78" t="str">
        <f t="shared" si="90"/>
        <v>501070021254100100000001</v>
      </c>
      <c r="DX101" s="78" t="str">
        <f>IFERROR(VLOOKUP(DW101,'08_DMGiaDat'!C18:C19,2,FALSE),"N")</f>
        <v>N</v>
      </c>
      <c r="DY101" s="78" t="str">
        <f t="shared" si="91"/>
        <v>5010700212541001VT400001</v>
      </c>
      <c r="DZ101" s="78" t="str">
        <f>IFERROR(VLOOKUP(DY101,'08_DMGiaDat'!C18:C19,2,FALSE),"N")</f>
        <v>N</v>
      </c>
      <c r="EA101" s="78" t="str">
        <f t="shared" si="92"/>
        <v>501070021254100100000001</v>
      </c>
      <c r="EB101" s="78" t="str">
        <f>IFERROR(VLOOKUP(EA101,'08_DMGiaDat'!C18:C19,2,FALSE),"N")</f>
        <v>N</v>
      </c>
      <c r="EC101" s="92">
        <f>IF(DV101&lt;&gt;"N",DV101,IF(DX101&lt;&gt;"N",DX101,IF(DZ101&lt;&gt;"N",DZ101*VLOOKUP(LEFT(CB101,3),'03_DMMucDich'!C2:C6,5,FALSE),IF(EB101&lt;&gt;"N",EB101*VLOOKUP(LEFT(CB101,3),'03_DMMucDich'!C2:C6,5,FALSE),"N/A"))))</f>
        <v>2170000</v>
      </c>
    </row>
    <row r="102" spans="1:133" s="34" customFormat="1" ht="16" x14ac:dyDescent="0.2">
      <c r="A102" s="85">
        <v>88</v>
      </c>
      <c r="B102" s="86"/>
      <c r="C102" s="87"/>
      <c r="D102" s="141" t="s">
        <v>5796</v>
      </c>
      <c r="E102" s="86"/>
      <c r="F102" s="88"/>
      <c r="G102" s="88" t="s">
        <v>5718</v>
      </c>
      <c r="H102" s="151">
        <v>2022</v>
      </c>
      <c r="I102" s="86"/>
      <c r="J102" s="86"/>
      <c r="K102" s="145" t="s">
        <v>6414</v>
      </c>
      <c r="L102" s="105"/>
      <c r="M102" s="86"/>
      <c r="N102" s="105"/>
      <c r="O102" s="105"/>
      <c r="P102" s="86"/>
      <c r="Q102" s="86"/>
      <c r="R102" s="153" t="str">
        <f t="shared" si="93"/>
        <v>Tổ 12</v>
      </c>
      <c r="S102" s="86"/>
      <c r="T102" s="86"/>
      <c r="U102" s="86"/>
      <c r="V102" s="86" t="str">
        <f t="shared" si="94"/>
        <v xml:space="preserve">, </v>
      </c>
      <c r="W102" s="86"/>
      <c r="X102" s="86"/>
      <c r="Y102" s="86"/>
      <c r="Z102" s="88"/>
      <c r="AA102" s="105"/>
      <c r="AB102" s="86"/>
      <c r="AC102" s="90"/>
      <c r="AD102" s="86"/>
      <c r="AE102" s="86"/>
      <c r="AF102" s="86"/>
      <c r="AG102" s="86"/>
      <c r="AH102" s="160" t="s">
        <v>6987</v>
      </c>
      <c r="AI102" s="153"/>
      <c r="AJ102" s="153"/>
      <c r="AK102" s="86"/>
      <c r="AL102" s="86"/>
      <c r="AM102" s="153" t="s">
        <v>7015</v>
      </c>
      <c r="AN102" s="153" t="s">
        <v>7150</v>
      </c>
      <c r="AO102" s="165">
        <v>39682</v>
      </c>
      <c r="AP102" s="153" t="s">
        <v>7081</v>
      </c>
      <c r="AQ102" s="153" t="s">
        <v>7151</v>
      </c>
      <c r="AR102" s="166">
        <v>94.4</v>
      </c>
      <c r="AS102" s="88" t="s">
        <v>5719</v>
      </c>
      <c r="AT102" s="92">
        <f t="shared" si="69"/>
        <v>0</v>
      </c>
      <c r="AU102" s="93">
        <v>0</v>
      </c>
      <c r="AV102" s="93">
        <v>0</v>
      </c>
      <c r="AW102" s="166">
        <v>200</v>
      </c>
      <c r="AX102" s="93">
        <v>0</v>
      </c>
      <c r="AY102" s="177"/>
      <c r="AZ102" s="177">
        <v>0</v>
      </c>
      <c r="BA102" s="178"/>
      <c r="BB102" s="105"/>
      <c r="BC102" s="105"/>
      <c r="BD102" s="93"/>
      <c r="BE102" s="93">
        <v>0</v>
      </c>
      <c r="BF102" s="91">
        <v>0</v>
      </c>
      <c r="BG102" s="94"/>
      <c r="BH102" s="95"/>
      <c r="BI102" s="93" t="str">
        <f t="shared" si="70"/>
        <v>Nguyễn Thị Thuỳ Duyên</v>
      </c>
      <c r="BJ102" s="105">
        <f t="shared" si="71"/>
        <v>0</v>
      </c>
      <c r="BK102" s="88" t="str">
        <f t="shared" si="72"/>
        <v>8049201897</v>
      </c>
      <c r="BL102" s="86">
        <f t="shared" si="73"/>
        <v>0</v>
      </c>
      <c r="BM102" s="105">
        <f t="shared" si="74"/>
        <v>0</v>
      </c>
      <c r="BN102" s="86">
        <f t="shared" si="75"/>
        <v>0</v>
      </c>
      <c r="BO102" s="86">
        <f t="shared" si="76"/>
        <v>0</v>
      </c>
      <c r="BP102" s="86">
        <f t="shared" si="95"/>
        <v>0</v>
      </c>
      <c r="BQ102" s="160" t="s">
        <v>6987</v>
      </c>
      <c r="BR102" s="86" t="s">
        <v>5720</v>
      </c>
      <c r="BS102" s="88" t="s">
        <v>5721</v>
      </c>
      <c r="BT102" s="86" t="s">
        <v>5722</v>
      </c>
      <c r="BU102" s="86"/>
      <c r="BV102" s="86" t="str">
        <f t="shared" si="96"/>
        <v>AM 761578</v>
      </c>
      <c r="BW102" s="105" t="str">
        <f t="shared" si="97"/>
        <v/>
      </c>
      <c r="BX102" s="86" t="str">
        <f t="shared" si="106"/>
        <v>95</v>
      </c>
      <c r="BY102" s="86" t="str">
        <f t="shared" si="107"/>
        <v>82</v>
      </c>
      <c r="BZ102" s="91">
        <f t="shared" si="108"/>
        <v>94.4</v>
      </c>
      <c r="CA102" s="91">
        <v>0</v>
      </c>
      <c r="CB102" s="96" t="s">
        <v>5719</v>
      </c>
      <c r="CC102" s="91">
        <f t="shared" si="98"/>
        <v>200</v>
      </c>
      <c r="CD102" s="91">
        <f t="shared" si="99"/>
        <v>0</v>
      </c>
      <c r="CE102" s="93">
        <f t="shared" si="109"/>
        <v>0</v>
      </c>
      <c r="CF102" s="93">
        <f t="shared" si="110"/>
        <v>0</v>
      </c>
      <c r="CG102" s="105"/>
      <c r="CH102" s="105"/>
      <c r="CI102" s="86"/>
      <c r="CJ102" s="188"/>
      <c r="CK102" s="181">
        <f t="shared" si="100"/>
        <v>94.4</v>
      </c>
      <c r="CL102" s="181">
        <f t="shared" si="101"/>
        <v>200</v>
      </c>
      <c r="CM102" s="86" t="s">
        <v>5723</v>
      </c>
      <c r="CN102" s="182" t="s">
        <v>7866</v>
      </c>
      <c r="CO102" s="183" t="s">
        <v>7867</v>
      </c>
      <c r="CP102" s="86" t="s">
        <v>5724</v>
      </c>
      <c r="CQ102" s="153" t="s">
        <v>7925</v>
      </c>
      <c r="CR102" s="187">
        <f t="shared" si="102"/>
        <v>2360000</v>
      </c>
      <c r="CS102" s="188">
        <v>0.8</v>
      </c>
      <c r="CT102" s="188">
        <f t="shared" si="77"/>
        <v>1888000</v>
      </c>
      <c r="CU102" s="93"/>
      <c r="CV102" s="94">
        <f t="shared" si="103"/>
        <v>94.4</v>
      </c>
      <c r="CW102" s="93">
        <f t="shared" si="104"/>
        <v>0</v>
      </c>
      <c r="CX102" s="86">
        <f t="shared" si="105"/>
        <v>0</v>
      </c>
      <c r="CY102" s="93">
        <f t="shared" si="78"/>
        <v>53468.159999999996</v>
      </c>
      <c r="CZ102" s="93">
        <v>0</v>
      </c>
      <c r="DA102" s="93">
        <v>0</v>
      </c>
      <c r="DB102" s="93">
        <f t="shared" si="79"/>
        <v>0</v>
      </c>
      <c r="DC102" s="93">
        <v>0</v>
      </c>
      <c r="DD102" s="91">
        <v>0</v>
      </c>
      <c r="DE102" s="93">
        <f t="shared" si="80"/>
        <v>0</v>
      </c>
      <c r="DF102" s="93">
        <f t="shared" si="81"/>
        <v>0</v>
      </c>
      <c r="DG102" s="93"/>
      <c r="DH102" s="93">
        <v>0</v>
      </c>
      <c r="DI102" s="93">
        <v>0</v>
      </c>
      <c r="DJ102" s="86">
        <f t="shared" si="82"/>
        <v>0</v>
      </c>
      <c r="DK102" s="91">
        <v>0</v>
      </c>
      <c r="DL102" s="93"/>
      <c r="DM102" s="93">
        <v>0</v>
      </c>
      <c r="DN102" s="93">
        <f t="shared" si="83"/>
        <v>1888000</v>
      </c>
      <c r="DO102" s="93">
        <f t="shared" si="84"/>
        <v>0</v>
      </c>
      <c r="DP102" s="92">
        <f t="shared" si="85"/>
        <v>53468.159999999996</v>
      </c>
      <c r="DQ102" s="97" t="str">
        <f t="shared" si="86"/>
        <v>8049201897</v>
      </c>
      <c r="DR102" s="98">
        <f t="shared" si="87"/>
        <v>0</v>
      </c>
      <c r="DS102" s="93" t="str">
        <f t="shared" si="88"/>
        <v>OK</v>
      </c>
      <c r="DT102" s="93"/>
      <c r="DU102" s="78" t="str">
        <f t="shared" si="89"/>
        <v>5010700210791079100001VT400001</v>
      </c>
      <c r="DV102" s="78">
        <f>INDEX('08_DMGiaDat'!$L:$L,MATCH(DU102,'08_DMGiaDat'!$R:$R,0))</f>
        <v>2360000</v>
      </c>
      <c r="DW102" s="78" t="str">
        <f t="shared" si="90"/>
        <v>501070021079100100000001</v>
      </c>
      <c r="DX102" s="78" t="str">
        <f>IFERROR(VLOOKUP(DW102,'08_DMGiaDat'!C18:C19,2,FALSE),"N")</f>
        <v>N</v>
      </c>
      <c r="DY102" s="78" t="str">
        <f t="shared" si="91"/>
        <v>5010700210791001VT400001</v>
      </c>
      <c r="DZ102" s="78" t="str">
        <f>IFERROR(VLOOKUP(DY102,'08_DMGiaDat'!C18:C19,2,FALSE),"N")</f>
        <v>N</v>
      </c>
      <c r="EA102" s="78" t="str">
        <f t="shared" si="92"/>
        <v>501070021079100100000001</v>
      </c>
      <c r="EB102" s="78" t="str">
        <f>IFERROR(VLOOKUP(EA102,'08_DMGiaDat'!C18:C19,2,FALSE),"N")</f>
        <v>N</v>
      </c>
      <c r="EC102" s="92">
        <f>IF(DV102&lt;&gt;"N",DV102,IF(DX102&lt;&gt;"N",DX102,IF(DZ102&lt;&gt;"N",DZ102*VLOOKUP(LEFT(CB102,3),'03_DMMucDich'!C2:C6,5,FALSE),IF(EB102&lt;&gt;"N",EB102*VLOOKUP(LEFT(CB102,3),'03_DMMucDich'!C2:C6,5,FALSE),"N/A"))))</f>
        <v>2360000</v>
      </c>
    </row>
    <row r="103" spans="1:133" s="34" customFormat="1" ht="16" x14ac:dyDescent="0.2">
      <c r="A103" s="85">
        <v>89</v>
      </c>
      <c r="B103" s="86"/>
      <c r="C103" s="87"/>
      <c r="D103" s="141" t="s">
        <v>5797</v>
      </c>
      <c r="E103" s="86"/>
      <c r="F103" s="88"/>
      <c r="G103" s="88" t="s">
        <v>5718</v>
      </c>
      <c r="H103" s="151">
        <v>2023</v>
      </c>
      <c r="I103" s="86"/>
      <c r="J103" s="86"/>
      <c r="K103" s="145" t="s">
        <v>6415</v>
      </c>
      <c r="L103" s="105"/>
      <c r="M103" s="86"/>
      <c r="N103" s="105"/>
      <c r="O103" s="105"/>
      <c r="P103" s="86"/>
      <c r="Q103" s="86"/>
      <c r="R103" s="153" t="str">
        <f t="shared" si="93"/>
        <v>Tổ 66</v>
      </c>
      <c r="S103" s="86"/>
      <c r="T103" s="86"/>
      <c r="U103" s="86"/>
      <c r="V103" s="86" t="str">
        <f t="shared" si="94"/>
        <v xml:space="preserve">, </v>
      </c>
      <c r="W103" s="86"/>
      <c r="X103" s="86"/>
      <c r="Y103" s="86"/>
      <c r="Z103" s="88"/>
      <c r="AA103" s="105"/>
      <c r="AB103" s="86"/>
      <c r="AC103" s="90"/>
      <c r="AD103" s="86"/>
      <c r="AE103" s="86"/>
      <c r="AF103" s="86"/>
      <c r="AG103" s="86"/>
      <c r="AH103" s="160" t="s">
        <v>6960</v>
      </c>
      <c r="AI103" s="153"/>
      <c r="AJ103" s="153"/>
      <c r="AK103" s="86"/>
      <c r="AL103" s="86"/>
      <c r="AM103" s="153" t="s">
        <v>7015</v>
      </c>
      <c r="AN103" s="153" t="s">
        <v>7152</v>
      </c>
      <c r="AO103" s="165">
        <v>44743</v>
      </c>
      <c r="AP103" s="153" t="s">
        <v>2084</v>
      </c>
      <c r="AQ103" s="153" t="s">
        <v>7084</v>
      </c>
      <c r="AR103" s="166">
        <v>100</v>
      </c>
      <c r="AS103" s="88" t="s">
        <v>5719</v>
      </c>
      <c r="AT103" s="92">
        <f t="shared" si="69"/>
        <v>0</v>
      </c>
      <c r="AU103" s="93">
        <v>0</v>
      </c>
      <c r="AV103" s="93">
        <v>0</v>
      </c>
      <c r="AW103" s="166">
        <v>200</v>
      </c>
      <c r="AX103" s="93">
        <v>0</v>
      </c>
      <c r="AY103" s="177"/>
      <c r="AZ103" s="177">
        <v>0</v>
      </c>
      <c r="BA103" s="178"/>
      <c r="BB103" s="105"/>
      <c r="BC103" s="105"/>
      <c r="BD103" s="93"/>
      <c r="BE103" s="93">
        <v>0</v>
      </c>
      <c r="BF103" s="91">
        <v>0</v>
      </c>
      <c r="BG103" s="94"/>
      <c r="BH103" s="95"/>
      <c r="BI103" s="93" t="str">
        <f t="shared" si="70"/>
        <v>Huỳnh Thị Hồng Hạnh</v>
      </c>
      <c r="BJ103" s="105">
        <f t="shared" si="71"/>
        <v>0</v>
      </c>
      <c r="BK103" s="88" t="str">
        <f t="shared" si="72"/>
        <v>8394003425</v>
      </c>
      <c r="BL103" s="86">
        <f t="shared" si="73"/>
        <v>0</v>
      </c>
      <c r="BM103" s="105">
        <f t="shared" si="74"/>
        <v>0</v>
      </c>
      <c r="BN103" s="86">
        <f t="shared" si="75"/>
        <v>0</v>
      </c>
      <c r="BO103" s="86">
        <f t="shared" si="76"/>
        <v>0</v>
      </c>
      <c r="BP103" s="86">
        <f t="shared" si="95"/>
        <v>0</v>
      </c>
      <c r="BQ103" s="160" t="s">
        <v>6960</v>
      </c>
      <c r="BR103" s="86" t="s">
        <v>5720</v>
      </c>
      <c r="BS103" s="88" t="s">
        <v>5721</v>
      </c>
      <c r="BT103" s="86" t="s">
        <v>5722</v>
      </c>
      <c r="BU103" s="86"/>
      <c r="BV103" s="86" t="str">
        <f t="shared" si="96"/>
        <v>DG 245014</v>
      </c>
      <c r="BW103" s="105" t="str">
        <f t="shared" si="97"/>
        <v/>
      </c>
      <c r="BX103" s="86" t="str">
        <f t="shared" si="106"/>
        <v>198</v>
      </c>
      <c r="BY103" s="86" t="str">
        <f t="shared" si="107"/>
        <v>29</v>
      </c>
      <c r="BZ103" s="91">
        <f t="shared" si="108"/>
        <v>100</v>
      </c>
      <c r="CA103" s="91">
        <v>0</v>
      </c>
      <c r="CB103" s="96" t="s">
        <v>5719</v>
      </c>
      <c r="CC103" s="91">
        <f t="shared" si="98"/>
        <v>200</v>
      </c>
      <c r="CD103" s="91">
        <f t="shared" si="99"/>
        <v>0</v>
      </c>
      <c r="CE103" s="93">
        <f t="shared" si="109"/>
        <v>0</v>
      </c>
      <c r="CF103" s="93">
        <f t="shared" si="110"/>
        <v>0</v>
      </c>
      <c r="CG103" s="105"/>
      <c r="CH103" s="105"/>
      <c r="CI103" s="86"/>
      <c r="CJ103" s="188"/>
      <c r="CK103" s="181">
        <f t="shared" si="100"/>
        <v>100</v>
      </c>
      <c r="CL103" s="181">
        <f t="shared" si="101"/>
        <v>200</v>
      </c>
      <c r="CM103" s="86" t="s">
        <v>5723</v>
      </c>
      <c r="CN103" s="182" t="s">
        <v>7854</v>
      </c>
      <c r="CO103" s="183" t="s">
        <v>7855</v>
      </c>
      <c r="CP103" s="86" t="s">
        <v>5724</v>
      </c>
      <c r="CQ103" s="153" t="s">
        <v>7924</v>
      </c>
      <c r="CR103" s="187">
        <f t="shared" si="102"/>
        <v>7970000</v>
      </c>
      <c r="CS103" s="188">
        <v>1</v>
      </c>
      <c r="CT103" s="188">
        <f t="shared" si="77"/>
        <v>7970000</v>
      </c>
      <c r="CU103" s="93"/>
      <c r="CV103" s="94">
        <f t="shared" si="103"/>
        <v>100</v>
      </c>
      <c r="CW103" s="93">
        <f t="shared" si="104"/>
        <v>0</v>
      </c>
      <c r="CX103" s="86">
        <f t="shared" si="105"/>
        <v>0</v>
      </c>
      <c r="CY103" s="93">
        <f t="shared" si="78"/>
        <v>239100</v>
      </c>
      <c r="CZ103" s="93">
        <v>0</v>
      </c>
      <c r="DA103" s="93">
        <v>0</v>
      </c>
      <c r="DB103" s="93">
        <f t="shared" si="79"/>
        <v>0</v>
      </c>
      <c r="DC103" s="93">
        <v>0</v>
      </c>
      <c r="DD103" s="91">
        <v>0</v>
      </c>
      <c r="DE103" s="93">
        <f t="shared" si="80"/>
        <v>0</v>
      </c>
      <c r="DF103" s="93">
        <f t="shared" si="81"/>
        <v>0</v>
      </c>
      <c r="DG103" s="93"/>
      <c r="DH103" s="93">
        <v>0</v>
      </c>
      <c r="DI103" s="93">
        <v>0</v>
      </c>
      <c r="DJ103" s="86">
        <f t="shared" si="82"/>
        <v>0</v>
      </c>
      <c r="DK103" s="91">
        <v>0</v>
      </c>
      <c r="DL103" s="93"/>
      <c r="DM103" s="93">
        <v>0</v>
      </c>
      <c r="DN103" s="93">
        <f t="shared" si="83"/>
        <v>7970000</v>
      </c>
      <c r="DO103" s="93">
        <f t="shared" si="84"/>
        <v>0</v>
      </c>
      <c r="DP103" s="92">
        <f t="shared" si="85"/>
        <v>239100</v>
      </c>
      <c r="DQ103" s="97" t="str">
        <f t="shared" si="86"/>
        <v>8394003425</v>
      </c>
      <c r="DR103" s="98">
        <f t="shared" si="87"/>
        <v>0</v>
      </c>
      <c r="DS103" s="93" t="str">
        <f t="shared" si="88"/>
        <v>OK</v>
      </c>
      <c r="DT103" s="93"/>
      <c r="DU103" s="78" t="str">
        <f t="shared" si="89"/>
        <v>5010700215011501100001VT100001</v>
      </c>
      <c r="DV103" s="78">
        <f>INDEX('08_DMGiaDat'!$L:$L,MATCH(DU103,'08_DMGiaDat'!$R:$R,0))</f>
        <v>7970000</v>
      </c>
      <c r="DW103" s="78" t="str">
        <f t="shared" si="90"/>
        <v>501070021501100100000001</v>
      </c>
      <c r="DX103" s="78" t="str">
        <f>IFERROR(VLOOKUP(DW103,'08_DMGiaDat'!C18:C19,2,FALSE),"N")</f>
        <v>N</v>
      </c>
      <c r="DY103" s="78" t="str">
        <f t="shared" si="91"/>
        <v>5010700215011001VT100001</v>
      </c>
      <c r="DZ103" s="78" t="str">
        <f>IFERROR(VLOOKUP(DY103,'08_DMGiaDat'!C18:C19,2,FALSE),"N")</f>
        <v>N</v>
      </c>
      <c r="EA103" s="78" t="str">
        <f t="shared" si="92"/>
        <v>501070021501100100000001</v>
      </c>
      <c r="EB103" s="78" t="str">
        <f>IFERROR(VLOOKUP(EA103,'08_DMGiaDat'!C18:C19,2,FALSE),"N")</f>
        <v>N</v>
      </c>
      <c r="EC103" s="92">
        <f>IF(DV103&lt;&gt;"N",DV103,IF(DX103&lt;&gt;"N",DX103,IF(DZ103&lt;&gt;"N",DZ103*VLOOKUP(LEFT(CB103,3),'03_DMMucDich'!C2:C6,5,FALSE),IF(EB103&lt;&gt;"N",EB103*VLOOKUP(LEFT(CB103,3),'03_DMMucDich'!C2:C6,5,FALSE),"N/A"))))</f>
        <v>7970000</v>
      </c>
    </row>
    <row r="104" spans="1:133" s="34" customFormat="1" ht="16" x14ac:dyDescent="0.2">
      <c r="A104" s="85">
        <v>90</v>
      </c>
      <c r="B104" s="86"/>
      <c r="C104" s="87"/>
      <c r="D104" s="141" t="s">
        <v>5798</v>
      </c>
      <c r="E104" s="86"/>
      <c r="F104" s="88"/>
      <c r="G104" s="88" t="s">
        <v>5718</v>
      </c>
      <c r="H104" s="151">
        <v>2022</v>
      </c>
      <c r="I104" s="86"/>
      <c r="J104" s="86"/>
      <c r="K104" s="145" t="s">
        <v>6416</v>
      </c>
      <c r="L104" s="105"/>
      <c r="M104" s="86"/>
      <c r="N104" s="105"/>
      <c r="O104" s="105"/>
      <c r="P104" s="86"/>
      <c r="Q104" s="86"/>
      <c r="R104" s="153" t="str">
        <f t="shared" si="93"/>
        <v>Tổ 64</v>
      </c>
      <c r="S104" s="86"/>
      <c r="T104" s="86"/>
      <c r="U104" s="86"/>
      <c r="V104" s="86" t="str">
        <f t="shared" si="94"/>
        <v xml:space="preserve">, </v>
      </c>
      <c r="W104" s="86"/>
      <c r="X104" s="86"/>
      <c r="Y104" s="86"/>
      <c r="Z104" s="88"/>
      <c r="AA104" s="105"/>
      <c r="AB104" s="86"/>
      <c r="AC104" s="90"/>
      <c r="AD104" s="86"/>
      <c r="AE104" s="86"/>
      <c r="AF104" s="86"/>
      <c r="AG104" s="86"/>
      <c r="AH104" s="160" t="s">
        <v>6961</v>
      </c>
      <c r="AI104" s="153"/>
      <c r="AJ104" s="153"/>
      <c r="AK104" s="86"/>
      <c r="AL104" s="86"/>
      <c r="AM104" s="153" t="s">
        <v>7015</v>
      </c>
      <c r="AN104" s="153" t="s">
        <v>7153</v>
      </c>
      <c r="AO104" s="165">
        <v>43224</v>
      </c>
      <c r="AP104" s="153" t="s">
        <v>7154</v>
      </c>
      <c r="AQ104" s="153" t="s">
        <v>5698</v>
      </c>
      <c r="AR104" s="166">
        <v>107.5</v>
      </c>
      <c r="AS104" s="88" t="s">
        <v>5719</v>
      </c>
      <c r="AT104" s="92">
        <f t="shared" si="69"/>
        <v>0</v>
      </c>
      <c r="AU104" s="93">
        <v>0</v>
      </c>
      <c r="AV104" s="93">
        <v>0</v>
      </c>
      <c r="AW104" s="166">
        <v>200</v>
      </c>
      <c r="AX104" s="93">
        <v>0</v>
      </c>
      <c r="AY104" s="177"/>
      <c r="AZ104" s="177">
        <v>0</v>
      </c>
      <c r="BA104" s="178"/>
      <c r="BB104" s="105"/>
      <c r="BC104" s="105"/>
      <c r="BD104" s="93"/>
      <c r="BE104" s="93">
        <v>0</v>
      </c>
      <c r="BF104" s="91">
        <v>0</v>
      </c>
      <c r="BG104" s="94"/>
      <c r="BH104" s="95"/>
      <c r="BI104" s="93" t="str">
        <f t="shared" si="70"/>
        <v>Đoàn Minh Hợp</v>
      </c>
      <c r="BJ104" s="105">
        <f t="shared" si="71"/>
        <v>0</v>
      </c>
      <c r="BK104" s="88" t="str">
        <f t="shared" si="72"/>
        <v>0400798337</v>
      </c>
      <c r="BL104" s="86">
        <f t="shared" si="73"/>
        <v>0</v>
      </c>
      <c r="BM104" s="105">
        <f t="shared" si="74"/>
        <v>0</v>
      </c>
      <c r="BN104" s="86">
        <f t="shared" si="75"/>
        <v>0</v>
      </c>
      <c r="BO104" s="86">
        <f t="shared" si="76"/>
        <v>0</v>
      </c>
      <c r="BP104" s="86">
        <f t="shared" si="95"/>
        <v>0</v>
      </c>
      <c r="BQ104" s="160" t="s">
        <v>6961</v>
      </c>
      <c r="BR104" s="86" t="s">
        <v>5720</v>
      </c>
      <c r="BS104" s="88" t="s">
        <v>5721</v>
      </c>
      <c r="BT104" s="86" t="s">
        <v>5722</v>
      </c>
      <c r="BU104" s="86"/>
      <c r="BV104" s="86" t="str">
        <f t="shared" si="96"/>
        <v>CM 680831</v>
      </c>
      <c r="BW104" s="105" t="str">
        <f t="shared" si="97"/>
        <v/>
      </c>
      <c r="BX104" s="86" t="str">
        <f t="shared" si="106"/>
        <v>98</v>
      </c>
      <c r="BY104" s="86" t="str">
        <f t="shared" si="107"/>
        <v>24</v>
      </c>
      <c r="BZ104" s="91">
        <f t="shared" si="108"/>
        <v>107.5</v>
      </c>
      <c r="CA104" s="91">
        <v>0</v>
      </c>
      <c r="CB104" s="96" t="s">
        <v>5719</v>
      </c>
      <c r="CC104" s="91">
        <f t="shared" si="98"/>
        <v>200</v>
      </c>
      <c r="CD104" s="91">
        <f t="shared" si="99"/>
        <v>0</v>
      </c>
      <c r="CE104" s="93">
        <f t="shared" si="109"/>
        <v>0</v>
      </c>
      <c r="CF104" s="93">
        <f t="shared" si="110"/>
        <v>0</v>
      </c>
      <c r="CG104" s="105"/>
      <c r="CH104" s="105"/>
      <c r="CI104" s="86"/>
      <c r="CJ104" s="188"/>
      <c r="CK104" s="181">
        <f t="shared" si="100"/>
        <v>107.5</v>
      </c>
      <c r="CL104" s="181">
        <f t="shared" si="101"/>
        <v>200</v>
      </c>
      <c r="CM104" s="86" t="s">
        <v>5723</v>
      </c>
      <c r="CN104" s="182" t="s">
        <v>7854</v>
      </c>
      <c r="CO104" s="183" t="s">
        <v>7856</v>
      </c>
      <c r="CP104" s="86" t="s">
        <v>5724</v>
      </c>
      <c r="CQ104" s="153" t="s">
        <v>7924</v>
      </c>
      <c r="CR104" s="187">
        <f t="shared" si="102"/>
        <v>9190000</v>
      </c>
      <c r="CS104" s="188">
        <v>1</v>
      </c>
      <c r="CT104" s="188">
        <f t="shared" si="77"/>
        <v>9190000</v>
      </c>
      <c r="CU104" s="93"/>
      <c r="CV104" s="94">
        <f t="shared" si="103"/>
        <v>107.5</v>
      </c>
      <c r="CW104" s="93">
        <f t="shared" si="104"/>
        <v>0</v>
      </c>
      <c r="CX104" s="86">
        <f t="shared" si="105"/>
        <v>0</v>
      </c>
      <c r="CY104" s="93">
        <f t="shared" si="78"/>
        <v>296377.5</v>
      </c>
      <c r="CZ104" s="93">
        <v>0</v>
      </c>
      <c r="DA104" s="93">
        <v>0</v>
      </c>
      <c r="DB104" s="93">
        <f t="shared" si="79"/>
        <v>0</v>
      </c>
      <c r="DC104" s="93">
        <v>0</v>
      </c>
      <c r="DD104" s="91">
        <v>0</v>
      </c>
      <c r="DE104" s="93">
        <f t="shared" si="80"/>
        <v>0</v>
      </c>
      <c r="DF104" s="93">
        <f t="shared" si="81"/>
        <v>0</v>
      </c>
      <c r="DG104" s="93"/>
      <c r="DH104" s="93">
        <v>0</v>
      </c>
      <c r="DI104" s="93">
        <v>0</v>
      </c>
      <c r="DJ104" s="86">
        <f t="shared" si="82"/>
        <v>0</v>
      </c>
      <c r="DK104" s="91">
        <v>0</v>
      </c>
      <c r="DL104" s="93"/>
      <c r="DM104" s="93">
        <v>0</v>
      </c>
      <c r="DN104" s="93">
        <f t="shared" si="83"/>
        <v>9190000</v>
      </c>
      <c r="DO104" s="93">
        <f t="shared" si="84"/>
        <v>0</v>
      </c>
      <c r="DP104" s="92">
        <f t="shared" si="85"/>
        <v>296377.5</v>
      </c>
      <c r="DQ104" s="97" t="str">
        <f t="shared" si="86"/>
        <v>0400798337</v>
      </c>
      <c r="DR104" s="98">
        <f t="shared" si="87"/>
        <v>0</v>
      </c>
      <c r="DS104" s="93" t="str">
        <f t="shared" si="88"/>
        <v>OK</v>
      </c>
      <c r="DT104" s="93"/>
      <c r="DU104" s="78" t="str">
        <f t="shared" si="89"/>
        <v>5010700215011501101001VT100001</v>
      </c>
      <c r="DV104" s="78">
        <f>INDEX('08_DMGiaDat'!$L:$L,MATCH(DU104,'08_DMGiaDat'!$R:$R,0))</f>
        <v>9190000</v>
      </c>
      <c r="DW104" s="78" t="str">
        <f t="shared" si="90"/>
        <v>501070021501100100000001</v>
      </c>
      <c r="DX104" s="78" t="str">
        <f>IFERROR(VLOOKUP(DW104,'08_DMGiaDat'!C18:C19,2,FALSE),"N")</f>
        <v>N</v>
      </c>
      <c r="DY104" s="78" t="str">
        <f t="shared" si="91"/>
        <v>5010700215011001VT100001</v>
      </c>
      <c r="DZ104" s="78" t="str">
        <f>IFERROR(VLOOKUP(DY104,'08_DMGiaDat'!C18:C19,2,FALSE),"N")</f>
        <v>N</v>
      </c>
      <c r="EA104" s="78" t="str">
        <f t="shared" si="92"/>
        <v>501070021501100100000001</v>
      </c>
      <c r="EB104" s="78" t="str">
        <f>IFERROR(VLOOKUP(EA104,'08_DMGiaDat'!C18:C19,2,FALSE),"N")</f>
        <v>N</v>
      </c>
      <c r="EC104" s="92">
        <f>IF(DV104&lt;&gt;"N",DV104,IF(DX104&lt;&gt;"N",DX104,IF(DZ104&lt;&gt;"N",DZ104*VLOOKUP(LEFT(CB104,3),'03_DMMucDich'!C2:C6,5,FALSE),IF(EB104&lt;&gt;"N",EB104*VLOOKUP(LEFT(CB104,3),'03_DMMucDich'!C2:C6,5,FALSE),"N/A"))))</f>
        <v>9190000</v>
      </c>
    </row>
    <row r="105" spans="1:133" s="34" customFormat="1" ht="16" x14ac:dyDescent="0.2">
      <c r="A105" s="85">
        <v>91</v>
      </c>
      <c r="B105" s="86"/>
      <c r="C105" s="87"/>
      <c r="D105" s="141" t="s">
        <v>5799</v>
      </c>
      <c r="E105" s="86"/>
      <c r="F105" s="88"/>
      <c r="G105" s="88" t="s">
        <v>5718</v>
      </c>
      <c r="H105" s="151">
        <v>2022</v>
      </c>
      <c r="I105" s="86"/>
      <c r="J105" s="86"/>
      <c r="K105" s="145" t="s">
        <v>6417</v>
      </c>
      <c r="L105" s="105"/>
      <c r="M105" s="86"/>
      <c r="N105" s="105"/>
      <c r="O105" s="105"/>
      <c r="P105" s="86"/>
      <c r="Q105" s="86"/>
      <c r="R105" s="153" t="str">
        <f t="shared" si="93"/>
        <v>Tổ 31</v>
      </c>
      <c r="S105" s="86"/>
      <c r="T105" s="86"/>
      <c r="U105" s="86"/>
      <c r="V105" s="86" t="str">
        <f t="shared" si="94"/>
        <v xml:space="preserve">, </v>
      </c>
      <c r="W105" s="86"/>
      <c r="X105" s="86"/>
      <c r="Y105" s="86"/>
      <c r="Z105" s="88"/>
      <c r="AA105" s="105"/>
      <c r="AB105" s="86"/>
      <c r="AC105" s="90"/>
      <c r="AD105" s="86"/>
      <c r="AE105" s="86"/>
      <c r="AF105" s="86"/>
      <c r="AG105" s="86"/>
      <c r="AH105" s="160" t="s">
        <v>6982</v>
      </c>
      <c r="AI105" s="153"/>
      <c r="AJ105" s="153"/>
      <c r="AK105" s="86"/>
      <c r="AL105" s="86"/>
      <c r="AM105" s="153" t="s">
        <v>7015</v>
      </c>
      <c r="AN105" s="153" t="s">
        <v>7155</v>
      </c>
      <c r="AO105" s="165">
        <v>43441</v>
      </c>
      <c r="AP105" s="153" t="s">
        <v>2200</v>
      </c>
      <c r="AQ105" s="153" t="s">
        <v>1115</v>
      </c>
      <c r="AR105" s="166">
        <v>100</v>
      </c>
      <c r="AS105" s="88" t="s">
        <v>5719</v>
      </c>
      <c r="AT105" s="92">
        <f t="shared" si="69"/>
        <v>0</v>
      </c>
      <c r="AU105" s="93">
        <v>0</v>
      </c>
      <c r="AV105" s="93">
        <v>0</v>
      </c>
      <c r="AW105" s="166">
        <v>200</v>
      </c>
      <c r="AX105" s="93">
        <v>0</v>
      </c>
      <c r="AY105" s="177"/>
      <c r="AZ105" s="177">
        <v>0</v>
      </c>
      <c r="BA105" s="178"/>
      <c r="BB105" s="105"/>
      <c r="BC105" s="105"/>
      <c r="BD105" s="93"/>
      <c r="BE105" s="93">
        <v>0</v>
      </c>
      <c r="BF105" s="91">
        <v>0</v>
      </c>
      <c r="BG105" s="94"/>
      <c r="BH105" s="95"/>
      <c r="BI105" s="93" t="str">
        <f t="shared" si="70"/>
        <v>Thái Đình Tuấn</v>
      </c>
      <c r="BJ105" s="105">
        <f t="shared" si="71"/>
        <v>0</v>
      </c>
      <c r="BK105" s="88" t="str">
        <f t="shared" si="72"/>
        <v>8447257232</v>
      </c>
      <c r="BL105" s="86">
        <f t="shared" si="73"/>
        <v>0</v>
      </c>
      <c r="BM105" s="105">
        <f t="shared" si="74"/>
        <v>0</v>
      </c>
      <c r="BN105" s="86">
        <f t="shared" si="75"/>
        <v>0</v>
      </c>
      <c r="BO105" s="86">
        <f t="shared" si="76"/>
        <v>0</v>
      </c>
      <c r="BP105" s="86">
        <f t="shared" si="95"/>
        <v>0</v>
      </c>
      <c r="BQ105" s="160" t="s">
        <v>6982</v>
      </c>
      <c r="BR105" s="86" t="s">
        <v>5720</v>
      </c>
      <c r="BS105" s="88" t="s">
        <v>5721</v>
      </c>
      <c r="BT105" s="86" t="s">
        <v>5722</v>
      </c>
      <c r="BU105" s="86"/>
      <c r="BV105" s="86" t="str">
        <f t="shared" si="96"/>
        <v>CP 846097</v>
      </c>
      <c r="BW105" s="105" t="str">
        <f t="shared" si="97"/>
        <v/>
      </c>
      <c r="BX105" s="86" t="str">
        <f t="shared" si="106"/>
        <v>314</v>
      </c>
      <c r="BY105" s="86" t="str">
        <f t="shared" si="107"/>
        <v>111</v>
      </c>
      <c r="BZ105" s="91">
        <f t="shared" si="108"/>
        <v>100</v>
      </c>
      <c r="CA105" s="91">
        <v>0</v>
      </c>
      <c r="CB105" s="96" t="s">
        <v>5719</v>
      </c>
      <c r="CC105" s="91">
        <f t="shared" si="98"/>
        <v>200</v>
      </c>
      <c r="CD105" s="91">
        <f t="shared" si="99"/>
        <v>0</v>
      </c>
      <c r="CE105" s="93">
        <f t="shared" si="109"/>
        <v>0</v>
      </c>
      <c r="CF105" s="93">
        <f t="shared" si="110"/>
        <v>0</v>
      </c>
      <c r="CG105" s="105"/>
      <c r="CH105" s="105"/>
      <c r="CI105" s="86"/>
      <c r="CJ105" s="188"/>
      <c r="CK105" s="181">
        <f t="shared" si="100"/>
        <v>100</v>
      </c>
      <c r="CL105" s="181">
        <f t="shared" si="101"/>
        <v>200</v>
      </c>
      <c r="CM105" s="86" t="s">
        <v>5723</v>
      </c>
      <c r="CN105" s="182" t="s">
        <v>7879</v>
      </c>
      <c r="CO105" s="183" t="s">
        <v>7880</v>
      </c>
      <c r="CP105" s="86" t="s">
        <v>5724</v>
      </c>
      <c r="CQ105" s="153" t="s">
        <v>7924</v>
      </c>
      <c r="CR105" s="187">
        <f t="shared" si="102"/>
        <v>8900000</v>
      </c>
      <c r="CS105" s="188">
        <v>1</v>
      </c>
      <c r="CT105" s="188">
        <f t="shared" si="77"/>
        <v>8900000</v>
      </c>
      <c r="CU105" s="93"/>
      <c r="CV105" s="94">
        <f t="shared" si="103"/>
        <v>100</v>
      </c>
      <c r="CW105" s="93">
        <f t="shared" si="104"/>
        <v>0</v>
      </c>
      <c r="CX105" s="86">
        <f t="shared" si="105"/>
        <v>0</v>
      </c>
      <c r="CY105" s="93">
        <f t="shared" si="78"/>
        <v>267000</v>
      </c>
      <c r="CZ105" s="93">
        <v>0</v>
      </c>
      <c r="DA105" s="93">
        <v>0</v>
      </c>
      <c r="DB105" s="93">
        <f t="shared" si="79"/>
        <v>0</v>
      </c>
      <c r="DC105" s="93">
        <v>0</v>
      </c>
      <c r="DD105" s="91">
        <v>0</v>
      </c>
      <c r="DE105" s="93">
        <f t="shared" si="80"/>
        <v>0</v>
      </c>
      <c r="DF105" s="93">
        <f t="shared" si="81"/>
        <v>0</v>
      </c>
      <c r="DG105" s="93"/>
      <c r="DH105" s="93">
        <v>0</v>
      </c>
      <c r="DI105" s="93">
        <v>0</v>
      </c>
      <c r="DJ105" s="86">
        <f t="shared" si="82"/>
        <v>0</v>
      </c>
      <c r="DK105" s="91">
        <v>0</v>
      </c>
      <c r="DL105" s="93"/>
      <c r="DM105" s="93">
        <v>0</v>
      </c>
      <c r="DN105" s="93">
        <f t="shared" si="83"/>
        <v>8900000</v>
      </c>
      <c r="DO105" s="93">
        <f t="shared" si="84"/>
        <v>0</v>
      </c>
      <c r="DP105" s="92">
        <f t="shared" si="85"/>
        <v>267000</v>
      </c>
      <c r="DQ105" s="97" t="str">
        <f t="shared" si="86"/>
        <v>8447257232</v>
      </c>
      <c r="DR105" s="98">
        <f t="shared" si="87"/>
        <v>0</v>
      </c>
      <c r="DS105" s="93" t="str">
        <f t="shared" si="88"/>
        <v>OK</v>
      </c>
      <c r="DT105" s="93"/>
      <c r="DU105" s="78" t="str">
        <f t="shared" si="89"/>
        <v>5010700213581358100001VT100001</v>
      </c>
      <c r="DV105" s="78">
        <f>INDEX('08_DMGiaDat'!$L:$L,MATCH(DU105,'08_DMGiaDat'!$R:$R,0))</f>
        <v>8900000</v>
      </c>
      <c r="DW105" s="78" t="str">
        <f t="shared" si="90"/>
        <v>501070021358100100000001</v>
      </c>
      <c r="DX105" s="78" t="str">
        <f>IFERROR(VLOOKUP(DW105,'08_DMGiaDat'!C18:C19,2,FALSE),"N")</f>
        <v>N</v>
      </c>
      <c r="DY105" s="78" t="str">
        <f t="shared" si="91"/>
        <v>5010700213581001VT100001</v>
      </c>
      <c r="DZ105" s="78" t="str">
        <f>IFERROR(VLOOKUP(DY105,'08_DMGiaDat'!C18:C19,2,FALSE),"N")</f>
        <v>N</v>
      </c>
      <c r="EA105" s="78" t="str">
        <f t="shared" si="92"/>
        <v>501070021358100100000001</v>
      </c>
      <c r="EB105" s="78" t="str">
        <f>IFERROR(VLOOKUP(EA105,'08_DMGiaDat'!C18:C19,2,FALSE),"N")</f>
        <v>N</v>
      </c>
      <c r="EC105" s="92">
        <f>IF(DV105&lt;&gt;"N",DV105,IF(DX105&lt;&gt;"N",DX105,IF(DZ105&lt;&gt;"N",DZ105*VLOOKUP(LEFT(CB105,3),'03_DMMucDich'!C2:C6,5,FALSE),IF(EB105&lt;&gt;"N",EB105*VLOOKUP(LEFT(CB105,3),'03_DMMucDich'!C2:C6,5,FALSE),"N/A"))))</f>
        <v>8900000</v>
      </c>
    </row>
    <row r="106" spans="1:133" s="34" customFormat="1" ht="16" x14ac:dyDescent="0.2">
      <c r="A106" s="85">
        <v>92</v>
      </c>
      <c r="B106" s="86"/>
      <c r="C106" s="87"/>
      <c r="D106" s="141" t="s">
        <v>5800</v>
      </c>
      <c r="E106" s="86"/>
      <c r="F106" s="88"/>
      <c r="G106" s="88" t="s">
        <v>5718</v>
      </c>
      <c r="H106" s="151">
        <v>2022</v>
      </c>
      <c r="I106" s="86"/>
      <c r="J106" s="86"/>
      <c r="K106" s="145" t="s">
        <v>6418</v>
      </c>
      <c r="L106" s="105"/>
      <c r="M106" s="86"/>
      <c r="N106" s="105"/>
      <c r="O106" s="105"/>
      <c r="P106" s="86"/>
      <c r="Q106" s="86"/>
      <c r="R106" s="153" t="str">
        <f t="shared" si="93"/>
        <v>Tổ 64</v>
      </c>
      <c r="S106" s="86"/>
      <c r="T106" s="86"/>
      <c r="U106" s="86"/>
      <c r="V106" s="86" t="str">
        <f t="shared" si="94"/>
        <v xml:space="preserve">, </v>
      </c>
      <c r="W106" s="86"/>
      <c r="X106" s="86"/>
      <c r="Y106" s="86"/>
      <c r="Z106" s="88"/>
      <c r="AA106" s="105"/>
      <c r="AB106" s="86"/>
      <c r="AC106" s="90"/>
      <c r="AD106" s="86"/>
      <c r="AE106" s="86"/>
      <c r="AF106" s="86"/>
      <c r="AG106" s="86"/>
      <c r="AH106" s="160" t="s">
        <v>6961</v>
      </c>
      <c r="AI106" s="153"/>
      <c r="AJ106" s="153"/>
      <c r="AK106" s="86"/>
      <c r="AL106" s="86"/>
      <c r="AM106" s="153" t="s">
        <v>7015</v>
      </c>
      <c r="AN106" s="153" t="s">
        <v>7156</v>
      </c>
      <c r="AO106" s="165">
        <v>43137</v>
      </c>
      <c r="AP106" s="153" t="s">
        <v>2113</v>
      </c>
      <c r="AQ106" s="153" t="s">
        <v>7090</v>
      </c>
      <c r="AR106" s="166">
        <v>105</v>
      </c>
      <c r="AS106" s="88" t="s">
        <v>5719</v>
      </c>
      <c r="AT106" s="92">
        <f t="shared" si="69"/>
        <v>0</v>
      </c>
      <c r="AU106" s="93">
        <v>0</v>
      </c>
      <c r="AV106" s="93">
        <v>0</v>
      </c>
      <c r="AW106" s="166">
        <v>200</v>
      </c>
      <c r="AX106" s="93">
        <v>0</v>
      </c>
      <c r="AY106" s="177"/>
      <c r="AZ106" s="177">
        <v>0</v>
      </c>
      <c r="BA106" s="178"/>
      <c r="BB106" s="105"/>
      <c r="BC106" s="105"/>
      <c r="BD106" s="93"/>
      <c r="BE106" s="93">
        <v>0</v>
      </c>
      <c r="BF106" s="91">
        <v>0</v>
      </c>
      <c r="BG106" s="94"/>
      <c r="BH106" s="95"/>
      <c r="BI106" s="93" t="str">
        <f t="shared" si="70"/>
        <v>Lê Quốc Anh</v>
      </c>
      <c r="BJ106" s="105">
        <f t="shared" si="71"/>
        <v>0</v>
      </c>
      <c r="BK106" s="88" t="str">
        <f t="shared" si="72"/>
        <v>8000329889</v>
      </c>
      <c r="BL106" s="86">
        <f t="shared" si="73"/>
        <v>0</v>
      </c>
      <c r="BM106" s="105">
        <f t="shared" si="74"/>
        <v>0</v>
      </c>
      <c r="BN106" s="86">
        <f t="shared" si="75"/>
        <v>0</v>
      </c>
      <c r="BO106" s="86">
        <f t="shared" si="76"/>
        <v>0</v>
      </c>
      <c r="BP106" s="86">
        <f t="shared" si="95"/>
        <v>0</v>
      </c>
      <c r="BQ106" s="160" t="s">
        <v>6961</v>
      </c>
      <c r="BR106" s="86" t="s">
        <v>5720</v>
      </c>
      <c r="BS106" s="88" t="s">
        <v>5721</v>
      </c>
      <c r="BT106" s="86" t="s">
        <v>5722</v>
      </c>
      <c r="BU106" s="86"/>
      <c r="BV106" s="86" t="str">
        <f t="shared" si="96"/>
        <v>CM 652055</v>
      </c>
      <c r="BW106" s="105" t="str">
        <f t="shared" si="97"/>
        <v/>
      </c>
      <c r="BX106" s="86" t="str">
        <f t="shared" si="106"/>
        <v>227</v>
      </c>
      <c r="BY106" s="86" t="str">
        <f t="shared" si="107"/>
        <v>26</v>
      </c>
      <c r="BZ106" s="91">
        <f t="shared" si="108"/>
        <v>105</v>
      </c>
      <c r="CA106" s="91">
        <v>0</v>
      </c>
      <c r="CB106" s="96" t="s">
        <v>5719</v>
      </c>
      <c r="CC106" s="91">
        <f t="shared" si="98"/>
        <v>200</v>
      </c>
      <c r="CD106" s="91">
        <f t="shared" si="99"/>
        <v>0</v>
      </c>
      <c r="CE106" s="93">
        <f t="shared" si="109"/>
        <v>0</v>
      </c>
      <c r="CF106" s="93">
        <f t="shared" si="110"/>
        <v>0</v>
      </c>
      <c r="CG106" s="105"/>
      <c r="CH106" s="105"/>
      <c r="CI106" s="86"/>
      <c r="CJ106" s="188"/>
      <c r="CK106" s="181">
        <f t="shared" si="100"/>
        <v>105</v>
      </c>
      <c r="CL106" s="181">
        <f t="shared" si="101"/>
        <v>200</v>
      </c>
      <c r="CM106" s="86" t="s">
        <v>5723</v>
      </c>
      <c r="CN106" s="182" t="s">
        <v>7854</v>
      </c>
      <c r="CO106" s="183" t="s">
        <v>7855</v>
      </c>
      <c r="CP106" s="86" t="s">
        <v>5724</v>
      </c>
      <c r="CQ106" s="153" t="s">
        <v>7924</v>
      </c>
      <c r="CR106" s="187">
        <f t="shared" si="102"/>
        <v>7970000</v>
      </c>
      <c r="CS106" s="188">
        <v>1</v>
      </c>
      <c r="CT106" s="188">
        <f t="shared" si="77"/>
        <v>7970000</v>
      </c>
      <c r="CU106" s="93"/>
      <c r="CV106" s="94">
        <f t="shared" si="103"/>
        <v>105</v>
      </c>
      <c r="CW106" s="93">
        <f t="shared" si="104"/>
        <v>0</v>
      </c>
      <c r="CX106" s="86">
        <f t="shared" si="105"/>
        <v>0</v>
      </c>
      <c r="CY106" s="93">
        <f t="shared" si="78"/>
        <v>251055</v>
      </c>
      <c r="CZ106" s="93">
        <v>0</v>
      </c>
      <c r="DA106" s="93">
        <v>0</v>
      </c>
      <c r="DB106" s="93">
        <f t="shared" si="79"/>
        <v>0</v>
      </c>
      <c r="DC106" s="93">
        <v>0</v>
      </c>
      <c r="DD106" s="91">
        <v>0</v>
      </c>
      <c r="DE106" s="93">
        <f t="shared" si="80"/>
        <v>0</v>
      </c>
      <c r="DF106" s="93">
        <f t="shared" si="81"/>
        <v>0</v>
      </c>
      <c r="DG106" s="93"/>
      <c r="DH106" s="93">
        <v>0</v>
      </c>
      <c r="DI106" s="93">
        <v>0</v>
      </c>
      <c r="DJ106" s="86">
        <f t="shared" si="82"/>
        <v>0</v>
      </c>
      <c r="DK106" s="91">
        <v>0</v>
      </c>
      <c r="DL106" s="93"/>
      <c r="DM106" s="93">
        <v>0</v>
      </c>
      <c r="DN106" s="93">
        <f t="shared" si="83"/>
        <v>7970000</v>
      </c>
      <c r="DO106" s="93">
        <f t="shared" si="84"/>
        <v>0</v>
      </c>
      <c r="DP106" s="92">
        <f t="shared" si="85"/>
        <v>251055</v>
      </c>
      <c r="DQ106" s="97" t="str">
        <f t="shared" si="86"/>
        <v>8000329889</v>
      </c>
      <c r="DR106" s="98">
        <f t="shared" si="87"/>
        <v>0</v>
      </c>
      <c r="DS106" s="93" t="str">
        <f t="shared" si="88"/>
        <v>OK</v>
      </c>
      <c r="DT106" s="93"/>
      <c r="DU106" s="78" t="str">
        <f t="shared" si="89"/>
        <v>5010700215011501100001VT100001</v>
      </c>
      <c r="DV106" s="78">
        <f>INDEX('08_DMGiaDat'!$L:$L,MATCH(DU106,'08_DMGiaDat'!$R:$R,0))</f>
        <v>7970000</v>
      </c>
      <c r="DW106" s="78" t="str">
        <f t="shared" si="90"/>
        <v>501070021501100100000001</v>
      </c>
      <c r="DX106" s="78" t="str">
        <f>IFERROR(VLOOKUP(DW106,'08_DMGiaDat'!C18:C19,2,FALSE),"N")</f>
        <v>N</v>
      </c>
      <c r="DY106" s="78" t="str">
        <f t="shared" si="91"/>
        <v>5010700215011001VT100001</v>
      </c>
      <c r="DZ106" s="78" t="str">
        <f>IFERROR(VLOOKUP(DY106,'08_DMGiaDat'!C18:C19,2,FALSE),"N")</f>
        <v>N</v>
      </c>
      <c r="EA106" s="78" t="str">
        <f t="shared" si="92"/>
        <v>501070021501100100000001</v>
      </c>
      <c r="EB106" s="78" t="str">
        <f>IFERROR(VLOOKUP(EA106,'08_DMGiaDat'!C18:C19,2,FALSE),"N")</f>
        <v>N</v>
      </c>
      <c r="EC106" s="92">
        <f>IF(DV106&lt;&gt;"N",DV106,IF(DX106&lt;&gt;"N",DX106,IF(DZ106&lt;&gt;"N",DZ106*VLOOKUP(LEFT(CB106,3),'03_DMMucDich'!C2:C6,5,FALSE),IF(EB106&lt;&gt;"N",EB106*VLOOKUP(LEFT(CB106,3),'03_DMMucDich'!C2:C6,5,FALSE),"N/A"))))</f>
        <v>7970000</v>
      </c>
    </row>
    <row r="107" spans="1:133" s="34" customFormat="1" ht="16" x14ac:dyDescent="0.2">
      <c r="A107" s="85">
        <v>93</v>
      </c>
      <c r="B107" s="86"/>
      <c r="C107" s="87"/>
      <c r="D107" s="141" t="s">
        <v>5791</v>
      </c>
      <c r="E107" s="86"/>
      <c r="F107" s="88"/>
      <c r="G107" s="88" t="s">
        <v>5718</v>
      </c>
      <c r="H107" s="151">
        <v>2022</v>
      </c>
      <c r="I107" s="86"/>
      <c r="J107" s="86"/>
      <c r="K107" s="145" t="s">
        <v>6408</v>
      </c>
      <c r="L107" s="105"/>
      <c r="M107" s="86"/>
      <c r="N107" s="105"/>
      <c r="O107" s="105"/>
      <c r="P107" s="86"/>
      <c r="Q107" s="86"/>
      <c r="R107" s="153" t="str">
        <f t="shared" si="93"/>
        <v>Tổ 42</v>
      </c>
      <c r="S107" s="86"/>
      <c r="T107" s="86"/>
      <c r="U107" s="86"/>
      <c r="V107" s="86" t="str">
        <f t="shared" si="94"/>
        <v xml:space="preserve">, </v>
      </c>
      <c r="W107" s="86"/>
      <c r="X107" s="86"/>
      <c r="Y107" s="86"/>
      <c r="Z107" s="88"/>
      <c r="AA107" s="105"/>
      <c r="AB107" s="86"/>
      <c r="AC107" s="90"/>
      <c r="AD107" s="86"/>
      <c r="AE107" s="86"/>
      <c r="AF107" s="86"/>
      <c r="AG107" s="86"/>
      <c r="AH107" s="160" t="s">
        <v>6962</v>
      </c>
      <c r="AI107" s="153"/>
      <c r="AJ107" s="153"/>
      <c r="AK107" s="86"/>
      <c r="AL107" s="86"/>
      <c r="AM107" s="153" t="s">
        <v>7015</v>
      </c>
      <c r="AN107" s="153" t="s">
        <v>7157</v>
      </c>
      <c r="AO107" s="165">
        <v>42066</v>
      </c>
      <c r="AP107" s="153" t="s">
        <v>5684</v>
      </c>
      <c r="AQ107" s="153" t="s">
        <v>7158</v>
      </c>
      <c r="AR107" s="166">
        <v>100</v>
      </c>
      <c r="AS107" s="88" t="s">
        <v>5719</v>
      </c>
      <c r="AT107" s="92">
        <f t="shared" si="69"/>
        <v>0</v>
      </c>
      <c r="AU107" s="93">
        <v>0</v>
      </c>
      <c r="AV107" s="93">
        <v>0</v>
      </c>
      <c r="AW107" s="166">
        <v>200</v>
      </c>
      <c r="AX107" s="93">
        <v>0</v>
      </c>
      <c r="AY107" s="177"/>
      <c r="AZ107" s="177">
        <v>0</v>
      </c>
      <c r="BA107" s="178"/>
      <c r="BB107" s="105"/>
      <c r="BC107" s="105"/>
      <c r="BD107" s="93"/>
      <c r="BE107" s="93">
        <v>0</v>
      </c>
      <c r="BF107" s="91">
        <v>0</v>
      </c>
      <c r="BG107" s="94"/>
      <c r="BH107" s="95"/>
      <c r="BI107" s="93" t="str">
        <f t="shared" si="70"/>
        <v>Nguyễn Mạnh Đấu</v>
      </c>
      <c r="BJ107" s="105">
        <f t="shared" si="71"/>
        <v>0</v>
      </c>
      <c r="BK107" s="88" t="str">
        <f t="shared" si="72"/>
        <v>8150647094</v>
      </c>
      <c r="BL107" s="86">
        <f t="shared" si="73"/>
        <v>0</v>
      </c>
      <c r="BM107" s="105">
        <f t="shared" si="74"/>
        <v>0</v>
      </c>
      <c r="BN107" s="86">
        <f t="shared" si="75"/>
        <v>0</v>
      </c>
      <c r="BO107" s="86">
        <f t="shared" si="76"/>
        <v>0</v>
      </c>
      <c r="BP107" s="86">
        <f t="shared" si="95"/>
        <v>0</v>
      </c>
      <c r="BQ107" s="160" t="s">
        <v>6962</v>
      </c>
      <c r="BR107" s="86" t="s">
        <v>5720</v>
      </c>
      <c r="BS107" s="88" t="s">
        <v>5721</v>
      </c>
      <c r="BT107" s="86" t="s">
        <v>5722</v>
      </c>
      <c r="BU107" s="86"/>
      <c r="BV107" s="86" t="str">
        <f t="shared" si="96"/>
        <v>BY 758235</v>
      </c>
      <c r="BW107" s="105" t="str">
        <f t="shared" si="97"/>
        <v/>
      </c>
      <c r="BX107" s="86" t="str">
        <f t="shared" si="106"/>
        <v>18</v>
      </c>
      <c r="BY107" s="86" t="str">
        <f t="shared" si="107"/>
        <v>B2.11</v>
      </c>
      <c r="BZ107" s="91">
        <f t="shared" si="108"/>
        <v>100</v>
      </c>
      <c r="CA107" s="91">
        <v>0</v>
      </c>
      <c r="CB107" s="96" t="s">
        <v>5719</v>
      </c>
      <c r="CC107" s="91">
        <f t="shared" si="98"/>
        <v>200</v>
      </c>
      <c r="CD107" s="91">
        <f t="shared" si="99"/>
        <v>0</v>
      </c>
      <c r="CE107" s="93">
        <f t="shared" si="109"/>
        <v>0</v>
      </c>
      <c r="CF107" s="93">
        <f t="shared" si="110"/>
        <v>0</v>
      </c>
      <c r="CG107" s="105"/>
      <c r="CH107" s="105"/>
      <c r="CI107" s="86"/>
      <c r="CJ107" s="188"/>
      <c r="CK107" s="181">
        <f t="shared" si="100"/>
        <v>100</v>
      </c>
      <c r="CL107" s="181">
        <f t="shared" si="101"/>
        <v>200</v>
      </c>
      <c r="CM107" s="86" t="s">
        <v>5723</v>
      </c>
      <c r="CN107" s="182" t="s">
        <v>7857</v>
      </c>
      <c r="CO107" s="183" t="s">
        <v>7881</v>
      </c>
      <c r="CP107" s="86" t="s">
        <v>5724</v>
      </c>
      <c r="CQ107" s="153" t="s">
        <v>7924</v>
      </c>
      <c r="CR107" s="187">
        <f t="shared" si="102"/>
        <v>8440000</v>
      </c>
      <c r="CS107" s="188">
        <v>1</v>
      </c>
      <c r="CT107" s="188">
        <f t="shared" si="77"/>
        <v>8440000</v>
      </c>
      <c r="CU107" s="93"/>
      <c r="CV107" s="94">
        <f t="shared" si="103"/>
        <v>100</v>
      </c>
      <c r="CW107" s="93">
        <f t="shared" si="104"/>
        <v>0</v>
      </c>
      <c r="CX107" s="86">
        <f t="shared" si="105"/>
        <v>0</v>
      </c>
      <c r="CY107" s="93">
        <f t="shared" si="78"/>
        <v>253200</v>
      </c>
      <c r="CZ107" s="93">
        <v>0</v>
      </c>
      <c r="DA107" s="93">
        <v>0</v>
      </c>
      <c r="DB107" s="93">
        <f t="shared" si="79"/>
        <v>0</v>
      </c>
      <c r="DC107" s="93">
        <v>0</v>
      </c>
      <c r="DD107" s="91">
        <v>0</v>
      </c>
      <c r="DE107" s="93">
        <f t="shared" si="80"/>
        <v>0</v>
      </c>
      <c r="DF107" s="93">
        <f t="shared" si="81"/>
        <v>0</v>
      </c>
      <c r="DG107" s="93"/>
      <c r="DH107" s="93">
        <v>0</v>
      </c>
      <c r="DI107" s="93">
        <v>0</v>
      </c>
      <c r="DJ107" s="86">
        <f t="shared" si="82"/>
        <v>0</v>
      </c>
      <c r="DK107" s="91">
        <v>0</v>
      </c>
      <c r="DL107" s="93"/>
      <c r="DM107" s="93">
        <v>0</v>
      </c>
      <c r="DN107" s="93">
        <f t="shared" si="83"/>
        <v>8440000</v>
      </c>
      <c r="DO107" s="93">
        <f t="shared" si="84"/>
        <v>0</v>
      </c>
      <c r="DP107" s="92">
        <f t="shared" si="85"/>
        <v>253200</v>
      </c>
      <c r="DQ107" s="97" t="str">
        <f t="shared" si="86"/>
        <v>8150647094</v>
      </c>
      <c r="DR107" s="98">
        <f t="shared" si="87"/>
        <v>0</v>
      </c>
      <c r="DS107" s="93" t="str">
        <f t="shared" si="88"/>
        <v>OK</v>
      </c>
      <c r="DT107" s="93"/>
      <c r="DU107" s="78" t="str">
        <f t="shared" si="89"/>
        <v>5010700214991499103001VT100001</v>
      </c>
      <c r="DV107" s="78">
        <f>INDEX('08_DMGiaDat'!$L:$L,MATCH(DU107,'08_DMGiaDat'!$R:$R,0))</f>
        <v>8440000</v>
      </c>
      <c r="DW107" s="78" t="str">
        <f t="shared" si="90"/>
        <v>501070021499100100000001</v>
      </c>
      <c r="DX107" s="78" t="str">
        <f>IFERROR(VLOOKUP(DW107,'08_DMGiaDat'!C18:C19,2,FALSE),"N")</f>
        <v>N</v>
      </c>
      <c r="DY107" s="78" t="str">
        <f t="shared" si="91"/>
        <v>5010700214991001VT100001</v>
      </c>
      <c r="DZ107" s="78" t="str">
        <f>IFERROR(VLOOKUP(DY107,'08_DMGiaDat'!C18:C19,2,FALSE),"N")</f>
        <v>N</v>
      </c>
      <c r="EA107" s="78" t="str">
        <f t="shared" si="92"/>
        <v>501070021499100100000001</v>
      </c>
      <c r="EB107" s="78" t="str">
        <f>IFERROR(VLOOKUP(EA107,'08_DMGiaDat'!C18:C19,2,FALSE),"N")</f>
        <v>N</v>
      </c>
      <c r="EC107" s="92">
        <f>IF(DV107&lt;&gt;"N",DV107,IF(DX107&lt;&gt;"N",DX107,IF(DZ107&lt;&gt;"N",DZ107*VLOOKUP(LEFT(CB107,3),'03_DMMucDich'!C2:C6,5,FALSE),IF(EB107&lt;&gt;"N",EB107*VLOOKUP(LEFT(CB107,3),'03_DMMucDich'!C2:C6,5,FALSE),"N/A"))))</f>
        <v>8440000</v>
      </c>
    </row>
    <row r="108" spans="1:133" s="34" customFormat="1" ht="16" x14ac:dyDescent="0.2">
      <c r="A108" s="85">
        <v>94</v>
      </c>
      <c r="B108" s="86"/>
      <c r="C108" s="87"/>
      <c r="D108" s="141" t="s">
        <v>5801</v>
      </c>
      <c r="E108" s="86"/>
      <c r="F108" s="88"/>
      <c r="G108" s="88" t="s">
        <v>5718</v>
      </c>
      <c r="H108" s="151">
        <v>2023</v>
      </c>
      <c r="I108" s="86"/>
      <c r="J108" s="86"/>
      <c r="K108" s="145" t="s">
        <v>6419</v>
      </c>
      <c r="L108" s="105"/>
      <c r="M108" s="86"/>
      <c r="N108" s="105"/>
      <c r="O108" s="105"/>
      <c r="P108" s="86"/>
      <c r="Q108" s="86"/>
      <c r="R108" s="153" t="str">
        <f t="shared" si="93"/>
        <v>Tổ 31</v>
      </c>
      <c r="S108" s="86"/>
      <c r="T108" s="86"/>
      <c r="U108" s="86"/>
      <c r="V108" s="86" t="str">
        <f t="shared" si="94"/>
        <v xml:space="preserve">, </v>
      </c>
      <c r="W108" s="86"/>
      <c r="X108" s="86"/>
      <c r="Y108" s="86"/>
      <c r="Z108" s="88"/>
      <c r="AA108" s="105"/>
      <c r="AB108" s="86"/>
      <c r="AC108" s="90"/>
      <c r="AD108" s="86"/>
      <c r="AE108" s="86"/>
      <c r="AF108" s="86"/>
      <c r="AG108" s="86"/>
      <c r="AH108" s="160" t="s">
        <v>6982</v>
      </c>
      <c r="AI108" s="153"/>
      <c r="AJ108" s="153"/>
      <c r="AK108" s="86"/>
      <c r="AL108" s="86"/>
      <c r="AM108" s="153" t="s">
        <v>7015</v>
      </c>
      <c r="AN108" s="153" t="s">
        <v>7159</v>
      </c>
      <c r="AO108" s="165">
        <v>44937</v>
      </c>
      <c r="AP108" s="153" t="s">
        <v>2222</v>
      </c>
      <c r="AQ108" s="153" t="s">
        <v>1099</v>
      </c>
      <c r="AR108" s="166">
        <v>100</v>
      </c>
      <c r="AS108" s="88" t="s">
        <v>5719</v>
      </c>
      <c r="AT108" s="92">
        <f t="shared" si="69"/>
        <v>0</v>
      </c>
      <c r="AU108" s="93">
        <v>0</v>
      </c>
      <c r="AV108" s="93">
        <v>0</v>
      </c>
      <c r="AW108" s="166">
        <v>200</v>
      </c>
      <c r="AX108" s="93">
        <v>0</v>
      </c>
      <c r="AY108" s="177"/>
      <c r="AZ108" s="177">
        <v>0</v>
      </c>
      <c r="BA108" s="178"/>
      <c r="BB108" s="105"/>
      <c r="BC108" s="105"/>
      <c r="BD108" s="93"/>
      <c r="BE108" s="93">
        <v>0</v>
      </c>
      <c r="BF108" s="91">
        <v>0</v>
      </c>
      <c r="BG108" s="94"/>
      <c r="BH108" s="95"/>
      <c r="BI108" s="93" t="str">
        <f t="shared" si="70"/>
        <v>Nguyễn Thị Kim Yến</v>
      </c>
      <c r="BJ108" s="105">
        <f t="shared" si="71"/>
        <v>0</v>
      </c>
      <c r="BK108" s="88" t="str">
        <f t="shared" si="72"/>
        <v>8149469545</v>
      </c>
      <c r="BL108" s="86">
        <f t="shared" si="73"/>
        <v>0</v>
      </c>
      <c r="BM108" s="105">
        <f t="shared" si="74"/>
        <v>0</v>
      </c>
      <c r="BN108" s="86">
        <f t="shared" si="75"/>
        <v>0</v>
      </c>
      <c r="BO108" s="86">
        <f t="shared" si="76"/>
        <v>0</v>
      </c>
      <c r="BP108" s="86">
        <f t="shared" si="95"/>
        <v>0</v>
      </c>
      <c r="BQ108" s="160" t="s">
        <v>6982</v>
      </c>
      <c r="BR108" s="86" t="s">
        <v>5720</v>
      </c>
      <c r="BS108" s="88" t="s">
        <v>5721</v>
      </c>
      <c r="BT108" s="86" t="s">
        <v>5722</v>
      </c>
      <c r="BU108" s="86"/>
      <c r="BV108" s="86" t="str">
        <f t="shared" si="96"/>
        <v>DG 242199</v>
      </c>
      <c r="BW108" s="105" t="str">
        <f t="shared" si="97"/>
        <v/>
      </c>
      <c r="BX108" s="86" t="str">
        <f t="shared" si="106"/>
        <v>336</v>
      </c>
      <c r="BY108" s="86" t="str">
        <f t="shared" si="107"/>
        <v>110</v>
      </c>
      <c r="BZ108" s="91">
        <f t="shared" si="108"/>
        <v>100</v>
      </c>
      <c r="CA108" s="91">
        <v>0</v>
      </c>
      <c r="CB108" s="96" t="s">
        <v>5719</v>
      </c>
      <c r="CC108" s="91">
        <f t="shared" si="98"/>
        <v>200</v>
      </c>
      <c r="CD108" s="91">
        <f t="shared" si="99"/>
        <v>0</v>
      </c>
      <c r="CE108" s="93">
        <f t="shared" si="109"/>
        <v>0</v>
      </c>
      <c r="CF108" s="93">
        <f t="shared" si="110"/>
        <v>0</v>
      </c>
      <c r="CG108" s="105"/>
      <c r="CH108" s="105"/>
      <c r="CI108" s="86"/>
      <c r="CJ108" s="188"/>
      <c r="CK108" s="181">
        <f t="shared" si="100"/>
        <v>100</v>
      </c>
      <c r="CL108" s="181">
        <f t="shared" si="101"/>
        <v>200</v>
      </c>
      <c r="CM108" s="86" t="s">
        <v>5723</v>
      </c>
      <c r="CN108" s="182" t="s">
        <v>7868</v>
      </c>
      <c r="CO108" s="183" t="s">
        <v>7869</v>
      </c>
      <c r="CP108" s="86" t="s">
        <v>5724</v>
      </c>
      <c r="CQ108" s="153" t="s">
        <v>7924</v>
      </c>
      <c r="CR108" s="187">
        <f t="shared" si="102"/>
        <v>6110000</v>
      </c>
      <c r="CS108" s="188">
        <v>1</v>
      </c>
      <c r="CT108" s="188">
        <f t="shared" si="77"/>
        <v>6110000</v>
      </c>
      <c r="CU108" s="93"/>
      <c r="CV108" s="94">
        <f t="shared" si="103"/>
        <v>100</v>
      </c>
      <c r="CW108" s="93">
        <f t="shared" si="104"/>
        <v>0</v>
      </c>
      <c r="CX108" s="86">
        <f t="shared" si="105"/>
        <v>0</v>
      </c>
      <c r="CY108" s="93">
        <f t="shared" si="78"/>
        <v>183300</v>
      </c>
      <c r="CZ108" s="93">
        <v>0</v>
      </c>
      <c r="DA108" s="93">
        <v>0</v>
      </c>
      <c r="DB108" s="93">
        <f t="shared" si="79"/>
        <v>0</v>
      </c>
      <c r="DC108" s="93">
        <v>0</v>
      </c>
      <c r="DD108" s="91">
        <v>0</v>
      </c>
      <c r="DE108" s="93">
        <f t="shared" si="80"/>
        <v>0</v>
      </c>
      <c r="DF108" s="93">
        <f t="shared" si="81"/>
        <v>0</v>
      </c>
      <c r="DG108" s="93"/>
      <c r="DH108" s="93">
        <v>0</v>
      </c>
      <c r="DI108" s="93">
        <v>0</v>
      </c>
      <c r="DJ108" s="86">
        <f t="shared" si="82"/>
        <v>0</v>
      </c>
      <c r="DK108" s="91">
        <v>0</v>
      </c>
      <c r="DL108" s="93"/>
      <c r="DM108" s="93">
        <v>0</v>
      </c>
      <c r="DN108" s="93">
        <f t="shared" si="83"/>
        <v>6110000</v>
      </c>
      <c r="DO108" s="93">
        <f t="shared" si="84"/>
        <v>0</v>
      </c>
      <c r="DP108" s="92">
        <f t="shared" si="85"/>
        <v>183300</v>
      </c>
      <c r="DQ108" s="97" t="str">
        <f t="shared" si="86"/>
        <v>8149469545</v>
      </c>
      <c r="DR108" s="98">
        <f t="shared" si="87"/>
        <v>0</v>
      </c>
      <c r="DS108" s="93" t="str">
        <f t="shared" si="88"/>
        <v>OK</v>
      </c>
      <c r="DT108" s="93"/>
      <c r="DU108" s="78" t="str">
        <f t="shared" si="89"/>
        <v>5010700215031503101001VT100001</v>
      </c>
      <c r="DV108" s="78">
        <f>INDEX('08_DMGiaDat'!$L:$L,MATCH(DU108,'08_DMGiaDat'!$R:$R,0))</f>
        <v>6110000</v>
      </c>
      <c r="DW108" s="78" t="str">
        <f t="shared" si="90"/>
        <v>501070021503100100000001</v>
      </c>
      <c r="DX108" s="78" t="str">
        <f>IFERROR(VLOOKUP(DW108,'08_DMGiaDat'!C18:C19,2,FALSE),"N")</f>
        <v>N</v>
      </c>
      <c r="DY108" s="78" t="str">
        <f t="shared" si="91"/>
        <v>5010700215031001VT100001</v>
      </c>
      <c r="DZ108" s="78" t="str">
        <f>IFERROR(VLOOKUP(DY108,'08_DMGiaDat'!C18:C19,2,FALSE),"N")</f>
        <v>N</v>
      </c>
      <c r="EA108" s="78" t="str">
        <f t="shared" si="92"/>
        <v>501070021503100100000001</v>
      </c>
      <c r="EB108" s="78" t="str">
        <f>IFERROR(VLOOKUP(EA108,'08_DMGiaDat'!C18:C19,2,FALSE),"N")</f>
        <v>N</v>
      </c>
      <c r="EC108" s="92">
        <f>IF(DV108&lt;&gt;"N",DV108,IF(DX108&lt;&gt;"N",DX108,IF(DZ108&lt;&gt;"N",DZ108*VLOOKUP(LEFT(CB108,3),'03_DMMucDich'!C2:C6,5,FALSE),IF(EB108&lt;&gt;"N",EB108*VLOOKUP(LEFT(CB108,3),'03_DMMucDich'!C2:C6,5,FALSE),"N/A"))))</f>
        <v>6110000</v>
      </c>
    </row>
    <row r="109" spans="1:133" s="34" customFormat="1" ht="16" x14ac:dyDescent="0.2">
      <c r="A109" s="85">
        <v>95</v>
      </c>
      <c r="B109" s="86"/>
      <c r="C109" s="87"/>
      <c r="D109" s="141" t="s">
        <v>5802</v>
      </c>
      <c r="E109" s="86"/>
      <c r="F109" s="88"/>
      <c r="G109" s="88" t="s">
        <v>5718</v>
      </c>
      <c r="H109" s="151">
        <v>2022</v>
      </c>
      <c r="I109" s="86"/>
      <c r="J109" s="86"/>
      <c r="K109" s="145" t="s">
        <v>6420</v>
      </c>
      <c r="L109" s="105"/>
      <c r="M109" s="86"/>
      <c r="N109" s="105"/>
      <c r="O109" s="105"/>
      <c r="P109" s="86"/>
      <c r="Q109" s="86"/>
      <c r="R109" s="153" t="str">
        <f t="shared" si="93"/>
        <v>Tổ 47</v>
      </c>
      <c r="S109" s="86"/>
      <c r="T109" s="86"/>
      <c r="U109" s="86"/>
      <c r="V109" s="86" t="str">
        <f t="shared" si="94"/>
        <v xml:space="preserve">, </v>
      </c>
      <c r="W109" s="86"/>
      <c r="X109" s="86"/>
      <c r="Y109" s="86"/>
      <c r="Z109" s="88"/>
      <c r="AA109" s="105"/>
      <c r="AB109" s="86"/>
      <c r="AC109" s="90"/>
      <c r="AD109" s="86"/>
      <c r="AE109" s="86"/>
      <c r="AF109" s="86"/>
      <c r="AG109" s="86"/>
      <c r="AH109" s="160" t="s">
        <v>6970</v>
      </c>
      <c r="AI109" s="153"/>
      <c r="AJ109" s="153"/>
      <c r="AK109" s="86"/>
      <c r="AL109" s="86"/>
      <c r="AM109" s="153" t="s">
        <v>7015</v>
      </c>
      <c r="AN109" s="153" t="s">
        <v>7160</v>
      </c>
      <c r="AO109" s="165">
        <v>43641</v>
      </c>
      <c r="AP109" s="153" t="s">
        <v>7031</v>
      </c>
      <c r="AQ109" s="153" t="s">
        <v>2143</v>
      </c>
      <c r="AR109" s="166">
        <v>111.9</v>
      </c>
      <c r="AS109" s="88" t="s">
        <v>5719</v>
      </c>
      <c r="AT109" s="92">
        <f t="shared" si="69"/>
        <v>0</v>
      </c>
      <c r="AU109" s="93">
        <v>0</v>
      </c>
      <c r="AV109" s="93">
        <v>0</v>
      </c>
      <c r="AW109" s="166">
        <v>200</v>
      </c>
      <c r="AX109" s="93">
        <v>0</v>
      </c>
      <c r="AY109" s="177"/>
      <c r="AZ109" s="177">
        <v>0</v>
      </c>
      <c r="BA109" s="178"/>
      <c r="BB109" s="105"/>
      <c r="BC109" s="105"/>
      <c r="BD109" s="93"/>
      <c r="BE109" s="93">
        <v>0</v>
      </c>
      <c r="BF109" s="91">
        <v>0</v>
      </c>
      <c r="BG109" s="94"/>
      <c r="BH109" s="95"/>
      <c r="BI109" s="93" t="str">
        <f t="shared" si="70"/>
        <v>Nguyễn Quang Thủy</v>
      </c>
      <c r="BJ109" s="105">
        <f t="shared" si="71"/>
        <v>0</v>
      </c>
      <c r="BK109" s="88" t="str">
        <f t="shared" si="72"/>
        <v>8840821239</v>
      </c>
      <c r="BL109" s="86">
        <f t="shared" si="73"/>
        <v>0</v>
      </c>
      <c r="BM109" s="105">
        <f t="shared" si="74"/>
        <v>0</v>
      </c>
      <c r="BN109" s="86">
        <f t="shared" si="75"/>
        <v>0</v>
      </c>
      <c r="BO109" s="86">
        <f t="shared" si="76"/>
        <v>0</v>
      </c>
      <c r="BP109" s="86">
        <f t="shared" si="95"/>
        <v>0</v>
      </c>
      <c r="BQ109" s="160" t="s">
        <v>6970</v>
      </c>
      <c r="BR109" s="86" t="s">
        <v>5720</v>
      </c>
      <c r="BS109" s="88" t="s">
        <v>5721</v>
      </c>
      <c r="BT109" s="86" t="s">
        <v>5722</v>
      </c>
      <c r="BU109" s="86"/>
      <c r="BV109" s="86" t="str">
        <f t="shared" si="96"/>
        <v>CR 891987</v>
      </c>
      <c r="BW109" s="105" t="str">
        <f t="shared" si="97"/>
        <v/>
      </c>
      <c r="BX109" s="86" t="str">
        <f t="shared" si="106"/>
        <v>80</v>
      </c>
      <c r="BY109" s="86" t="str">
        <f t="shared" si="107"/>
        <v>257</v>
      </c>
      <c r="BZ109" s="91">
        <f t="shared" si="108"/>
        <v>111.9</v>
      </c>
      <c r="CA109" s="91">
        <v>0</v>
      </c>
      <c r="CB109" s="96" t="s">
        <v>5719</v>
      </c>
      <c r="CC109" s="91">
        <f t="shared" si="98"/>
        <v>200</v>
      </c>
      <c r="CD109" s="91">
        <f t="shared" si="99"/>
        <v>0</v>
      </c>
      <c r="CE109" s="93">
        <f t="shared" si="109"/>
        <v>0</v>
      </c>
      <c r="CF109" s="93">
        <f t="shared" si="110"/>
        <v>0</v>
      </c>
      <c r="CG109" s="105"/>
      <c r="CH109" s="105"/>
      <c r="CI109" s="86"/>
      <c r="CJ109" s="188"/>
      <c r="CK109" s="181">
        <f t="shared" si="100"/>
        <v>111.9</v>
      </c>
      <c r="CL109" s="181">
        <f t="shared" si="101"/>
        <v>200</v>
      </c>
      <c r="CM109" s="86" t="s">
        <v>5723</v>
      </c>
      <c r="CN109" s="182" t="s">
        <v>7870</v>
      </c>
      <c r="CO109" s="183" t="s">
        <v>7871</v>
      </c>
      <c r="CP109" s="86" t="s">
        <v>5724</v>
      </c>
      <c r="CQ109" s="153" t="s">
        <v>7925</v>
      </c>
      <c r="CR109" s="187">
        <f t="shared" si="102"/>
        <v>2280000</v>
      </c>
      <c r="CS109" s="188">
        <v>0.8</v>
      </c>
      <c r="CT109" s="188">
        <f t="shared" si="77"/>
        <v>1824000</v>
      </c>
      <c r="CU109" s="93"/>
      <c r="CV109" s="94">
        <f t="shared" si="103"/>
        <v>111.9</v>
      </c>
      <c r="CW109" s="93">
        <f t="shared" si="104"/>
        <v>0</v>
      </c>
      <c r="CX109" s="86">
        <f t="shared" si="105"/>
        <v>0</v>
      </c>
      <c r="CY109" s="93">
        <f t="shared" si="78"/>
        <v>61231.680000000008</v>
      </c>
      <c r="CZ109" s="93">
        <v>0</v>
      </c>
      <c r="DA109" s="93">
        <v>0</v>
      </c>
      <c r="DB109" s="93">
        <f t="shared" si="79"/>
        <v>0</v>
      </c>
      <c r="DC109" s="93">
        <v>0</v>
      </c>
      <c r="DD109" s="91">
        <v>0</v>
      </c>
      <c r="DE109" s="93">
        <f t="shared" si="80"/>
        <v>0</v>
      </c>
      <c r="DF109" s="93">
        <f t="shared" si="81"/>
        <v>0</v>
      </c>
      <c r="DG109" s="93"/>
      <c r="DH109" s="93">
        <v>0</v>
      </c>
      <c r="DI109" s="93">
        <v>0</v>
      </c>
      <c r="DJ109" s="86">
        <f t="shared" si="82"/>
        <v>0</v>
      </c>
      <c r="DK109" s="91">
        <v>0</v>
      </c>
      <c r="DL109" s="93"/>
      <c r="DM109" s="93">
        <v>0</v>
      </c>
      <c r="DN109" s="93">
        <f t="shared" si="83"/>
        <v>1824000</v>
      </c>
      <c r="DO109" s="93">
        <f t="shared" si="84"/>
        <v>0</v>
      </c>
      <c r="DP109" s="92">
        <f t="shared" si="85"/>
        <v>61231.680000000008</v>
      </c>
      <c r="DQ109" s="97" t="str">
        <f t="shared" si="86"/>
        <v>8840821239</v>
      </c>
      <c r="DR109" s="98">
        <f t="shared" si="87"/>
        <v>0</v>
      </c>
      <c r="DS109" s="93" t="str">
        <f t="shared" si="88"/>
        <v>OK</v>
      </c>
      <c r="DT109" s="93"/>
      <c r="DU109" s="78" t="str">
        <f t="shared" si="89"/>
        <v>5010700212491249100001VT400001</v>
      </c>
      <c r="DV109" s="78">
        <f>INDEX('08_DMGiaDat'!$L:$L,MATCH(DU109,'08_DMGiaDat'!$R:$R,0))</f>
        <v>2280000</v>
      </c>
      <c r="DW109" s="78" t="str">
        <f t="shared" si="90"/>
        <v>501070021249100100000001</v>
      </c>
      <c r="DX109" s="78" t="str">
        <f>IFERROR(VLOOKUP(DW109,'08_DMGiaDat'!C18:C19,2,FALSE),"N")</f>
        <v>N</v>
      </c>
      <c r="DY109" s="78" t="str">
        <f t="shared" si="91"/>
        <v>5010700212491001VT400001</v>
      </c>
      <c r="DZ109" s="78" t="str">
        <f>IFERROR(VLOOKUP(DY109,'08_DMGiaDat'!C18:C19,2,FALSE),"N")</f>
        <v>N</v>
      </c>
      <c r="EA109" s="78" t="str">
        <f t="shared" si="92"/>
        <v>501070021249100100000001</v>
      </c>
      <c r="EB109" s="78" t="str">
        <f>IFERROR(VLOOKUP(EA109,'08_DMGiaDat'!C18:C19,2,FALSE),"N")</f>
        <v>N</v>
      </c>
      <c r="EC109" s="92">
        <f>IF(DV109&lt;&gt;"N",DV109,IF(DX109&lt;&gt;"N",DX109,IF(DZ109&lt;&gt;"N",DZ109*VLOOKUP(LEFT(CB109,3),'03_DMMucDich'!C2:C6,5,FALSE),IF(EB109&lt;&gt;"N",EB109*VLOOKUP(LEFT(CB109,3),'03_DMMucDich'!C2:C6,5,FALSE),"N/A"))))</f>
        <v>2280000</v>
      </c>
    </row>
    <row r="110" spans="1:133" s="34" customFormat="1" ht="16" x14ac:dyDescent="0.2">
      <c r="A110" s="85">
        <v>96</v>
      </c>
      <c r="B110" s="86"/>
      <c r="C110" s="87"/>
      <c r="D110" s="141" t="s">
        <v>5803</v>
      </c>
      <c r="E110" s="86"/>
      <c r="F110" s="88"/>
      <c r="G110" s="88" t="s">
        <v>5718</v>
      </c>
      <c r="H110" s="151">
        <v>2022</v>
      </c>
      <c r="I110" s="86"/>
      <c r="J110" s="86"/>
      <c r="K110" s="145" t="s">
        <v>6421</v>
      </c>
      <c r="L110" s="105"/>
      <c r="M110" s="86"/>
      <c r="N110" s="105"/>
      <c r="O110" s="105"/>
      <c r="P110" s="86"/>
      <c r="Q110" s="86"/>
      <c r="R110" s="153" t="str">
        <f t="shared" si="93"/>
        <v>Tổ 22</v>
      </c>
      <c r="S110" s="86"/>
      <c r="T110" s="86"/>
      <c r="U110" s="86"/>
      <c r="V110" s="86" t="str">
        <f t="shared" si="94"/>
        <v xml:space="preserve">, </v>
      </c>
      <c r="W110" s="86"/>
      <c r="X110" s="86"/>
      <c r="Y110" s="86"/>
      <c r="Z110" s="88"/>
      <c r="AA110" s="105"/>
      <c r="AB110" s="86"/>
      <c r="AC110" s="90"/>
      <c r="AD110" s="86"/>
      <c r="AE110" s="86"/>
      <c r="AF110" s="86"/>
      <c r="AG110" s="86"/>
      <c r="AH110" s="160" t="s">
        <v>6963</v>
      </c>
      <c r="AI110" s="153"/>
      <c r="AJ110" s="153"/>
      <c r="AK110" s="86"/>
      <c r="AL110" s="86"/>
      <c r="AM110" s="153" t="s">
        <v>7015</v>
      </c>
      <c r="AN110" s="153" t="s">
        <v>7161</v>
      </c>
      <c r="AO110" s="165">
        <v>44784</v>
      </c>
      <c r="AP110" s="153" t="s">
        <v>2196</v>
      </c>
      <c r="AQ110" s="153" t="s">
        <v>1826</v>
      </c>
      <c r="AR110" s="166">
        <v>90.3</v>
      </c>
      <c r="AS110" s="88" t="s">
        <v>5719</v>
      </c>
      <c r="AT110" s="92">
        <f t="shared" si="69"/>
        <v>0</v>
      </c>
      <c r="AU110" s="93">
        <v>0</v>
      </c>
      <c r="AV110" s="93">
        <v>0</v>
      </c>
      <c r="AW110" s="166">
        <v>200</v>
      </c>
      <c r="AX110" s="93">
        <v>0</v>
      </c>
      <c r="AY110" s="177"/>
      <c r="AZ110" s="177">
        <v>0</v>
      </c>
      <c r="BA110" s="178"/>
      <c r="BB110" s="105"/>
      <c r="BC110" s="105"/>
      <c r="BD110" s="93"/>
      <c r="BE110" s="93">
        <v>0</v>
      </c>
      <c r="BF110" s="91">
        <v>0</v>
      </c>
      <c r="BG110" s="94"/>
      <c r="BH110" s="95"/>
      <c r="BI110" s="93" t="str">
        <f t="shared" si="70"/>
        <v>Huỳnh Thống</v>
      </c>
      <c r="BJ110" s="105">
        <f t="shared" si="71"/>
        <v>0</v>
      </c>
      <c r="BK110" s="88" t="str">
        <f t="shared" si="72"/>
        <v>0401213894</v>
      </c>
      <c r="BL110" s="86">
        <f t="shared" si="73"/>
        <v>0</v>
      </c>
      <c r="BM110" s="105">
        <f t="shared" si="74"/>
        <v>0</v>
      </c>
      <c r="BN110" s="86">
        <f t="shared" si="75"/>
        <v>0</v>
      </c>
      <c r="BO110" s="86">
        <f t="shared" si="76"/>
        <v>0</v>
      </c>
      <c r="BP110" s="86">
        <f t="shared" si="95"/>
        <v>0</v>
      </c>
      <c r="BQ110" s="160" t="s">
        <v>6963</v>
      </c>
      <c r="BR110" s="86" t="s">
        <v>5720</v>
      </c>
      <c r="BS110" s="88" t="s">
        <v>5721</v>
      </c>
      <c r="BT110" s="86" t="s">
        <v>5722</v>
      </c>
      <c r="BU110" s="86"/>
      <c r="BV110" s="86" t="str">
        <f t="shared" si="96"/>
        <v>DG 247398</v>
      </c>
      <c r="BW110" s="105" t="str">
        <f t="shared" si="97"/>
        <v/>
      </c>
      <c r="BX110" s="86" t="str">
        <f t="shared" si="106"/>
        <v>310</v>
      </c>
      <c r="BY110" s="86" t="str">
        <f t="shared" si="107"/>
        <v>148</v>
      </c>
      <c r="BZ110" s="91">
        <f t="shared" si="108"/>
        <v>90.3</v>
      </c>
      <c r="CA110" s="91">
        <v>0</v>
      </c>
      <c r="CB110" s="96" t="s">
        <v>5719</v>
      </c>
      <c r="CC110" s="91">
        <f t="shared" si="98"/>
        <v>200</v>
      </c>
      <c r="CD110" s="91">
        <f t="shared" si="99"/>
        <v>0</v>
      </c>
      <c r="CE110" s="93">
        <f t="shared" si="109"/>
        <v>0</v>
      </c>
      <c r="CF110" s="93">
        <f t="shared" si="110"/>
        <v>0</v>
      </c>
      <c r="CG110" s="105"/>
      <c r="CH110" s="105"/>
      <c r="CI110" s="86"/>
      <c r="CJ110" s="188"/>
      <c r="CK110" s="181">
        <f t="shared" si="100"/>
        <v>90.3</v>
      </c>
      <c r="CL110" s="181">
        <f t="shared" si="101"/>
        <v>200</v>
      </c>
      <c r="CM110" s="86" t="s">
        <v>5723</v>
      </c>
      <c r="CN110" s="182" t="s">
        <v>7859</v>
      </c>
      <c r="CO110" s="183" t="s">
        <v>7860</v>
      </c>
      <c r="CP110" s="86" t="s">
        <v>5724</v>
      </c>
      <c r="CQ110" s="153" t="s">
        <v>7925</v>
      </c>
      <c r="CR110" s="187">
        <f t="shared" si="102"/>
        <v>2730000</v>
      </c>
      <c r="CS110" s="188">
        <v>0.8</v>
      </c>
      <c r="CT110" s="188">
        <f t="shared" si="77"/>
        <v>2184000</v>
      </c>
      <c r="CU110" s="93"/>
      <c r="CV110" s="94">
        <f t="shared" si="103"/>
        <v>90.3</v>
      </c>
      <c r="CW110" s="93">
        <f t="shared" si="104"/>
        <v>0</v>
      </c>
      <c r="CX110" s="86">
        <f t="shared" si="105"/>
        <v>0</v>
      </c>
      <c r="CY110" s="93">
        <f t="shared" si="78"/>
        <v>59164.55999999999</v>
      </c>
      <c r="CZ110" s="93">
        <v>0</v>
      </c>
      <c r="DA110" s="93">
        <v>0</v>
      </c>
      <c r="DB110" s="93">
        <f t="shared" si="79"/>
        <v>0</v>
      </c>
      <c r="DC110" s="93">
        <v>0</v>
      </c>
      <c r="DD110" s="91">
        <v>0</v>
      </c>
      <c r="DE110" s="93">
        <f t="shared" si="80"/>
        <v>0</v>
      </c>
      <c r="DF110" s="93">
        <f t="shared" si="81"/>
        <v>0</v>
      </c>
      <c r="DG110" s="93"/>
      <c r="DH110" s="93">
        <v>0</v>
      </c>
      <c r="DI110" s="93">
        <v>0</v>
      </c>
      <c r="DJ110" s="86">
        <f t="shared" si="82"/>
        <v>0</v>
      </c>
      <c r="DK110" s="91">
        <v>0</v>
      </c>
      <c r="DL110" s="93"/>
      <c r="DM110" s="93">
        <v>0</v>
      </c>
      <c r="DN110" s="93">
        <f t="shared" si="83"/>
        <v>2184000</v>
      </c>
      <c r="DO110" s="93">
        <f t="shared" si="84"/>
        <v>0</v>
      </c>
      <c r="DP110" s="92">
        <f t="shared" si="85"/>
        <v>59164.55999999999</v>
      </c>
      <c r="DQ110" s="97" t="str">
        <f t="shared" si="86"/>
        <v>0401213894</v>
      </c>
      <c r="DR110" s="98">
        <f t="shared" si="87"/>
        <v>0</v>
      </c>
      <c r="DS110" s="93" t="str">
        <f t="shared" si="88"/>
        <v>OK</v>
      </c>
      <c r="DT110" s="93"/>
      <c r="DU110" s="78" t="str">
        <f t="shared" si="89"/>
        <v>5010700212541254101001VT400001</v>
      </c>
      <c r="DV110" s="78">
        <f>INDEX('08_DMGiaDat'!$L:$L,MATCH(DU110,'08_DMGiaDat'!$R:$R,0))</f>
        <v>2730000</v>
      </c>
      <c r="DW110" s="78" t="str">
        <f t="shared" si="90"/>
        <v>501070021254100100000001</v>
      </c>
      <c r="DX110" s="78" t="str">
        <f>IFERROR(VLOOKUP(DW110,'08_DMGiaDat'!C18:C19,2,FALSE),"N")</f>
        <v>N</v>
      </c>
      <c r="DY110" s="78" t="str">
        <f t="shared" si="91"/>
        <v>5010700212541001VT400001</v>
      </c>
      <c r="DZ110" s="78" t="str">
        <f>IFERROR(VLOOKUP(DY110,'08_DMGiaDat'!C18:C19,2,FALSE),"N")</f>
        <v>N</v>
      </c>
      <c r="EA110" s="78" t="str">
        <f t="shared" si="92"/>
        <v>501070021254100100000001</v>
      </c>
      <c r="EB110" s="78" t="str">
        <f>IFERROR(VLOOKUP(EA110,'08_DMGiaDat'!C18:C19,2,FALSE),"N")</f>
        <v>N</v>
      </c>
      <c r="EC110" s="92">
        <f>IF(DV110&lt;&gt;"N",DV110,IF(DX110&lt;&gt;"N",DX110,IF(DZ110&lt;&gt;"N",DZ110*VLOOKUP(LEFT(CB110,3),'03_DMMucDich'!C2:C6,5,FALSE),IF(EB110&lt;&gt;"N",EB110*VLOOKUP(LEFT(CB110,3),'03_DMMucDich'!C2:C6,5,FALSE),"N/A"))))</f>
        <v>2730000</v>
      </c>
    </row>
    <row r="111" spans="1:133" s="34" customFormat="1" ht="16" x14ac:dyDescent="0.2">
      <c r="A111" s="85">
        <v>97</v>
      </c>
      <c r="B111" s="86"/>
      <c r="C111" s="87"/>
      <c r="D111" s="141" t="s">
        <v>5804</v>
      </c>
      <c r="E111" s="86"/>
      <c r="F111" s="88"/>
      <c r="G111" s="88" t="s">
        <v>5718</v>
      </c>
      <c r="H111" s="151">
        <v>2023</v>
      </c>
      <c r="I111" s="86"/>
      <c r="J111" s="86"/>
      <c r="K111" s="145" t="s">
        <v>6422</v>
      </c>
      <c r="L111" s="105"/>
      <c r="M111" s="86"/>
      <c r="N111" s="105"/>
      <c r="O111" s="105"/>
      <c r="P111" s="86"/>
      <c r="Q111" s="86"/>
      <c r="R111" s="153" t="str">
        <f t="shared" si="93"/>
        <v>Tổ 66</v>
      </c>
      <c r="S111" s="86"/>
      <c r="T111" s="86"/>
      <c r="U111" s="86"/>
      <c r="V111" s="86" t="str">
        <f t="shared" si="94"/>
        <v xml:space="preserve">, </v>
      </c>
      <c r="W111" s="86"/>
      <c r="X111" s="86"/>
      <c r="Y111" s="86"/>
      <c r="Z111" s="88"/>
      <c r="AA111" s="105"/>
      <c r="AB111" s="86"/>
      <c r="AC111" s="90"/>
      <c r="AD111" s="86"/>
      <c r="AE111" s="86"/>
      <c r="AF111" s="86"/>
      <c r="AG111" s="86"/>
      <c r="AH111" s="160" t="s">
        <v>6960</v>
      </c>
      <c r="AI111" s="153"/>
      <c r="AJ111" s="153"/>
      <c r="AK111" s="86"/>
      <c r="AL111" s="86"/>
      <c r="AM111" s="153" t="s">
        <v>7015</v>
      </c>
      <c r="AN111" s="153" t="s">
        <v>7162</v>
      </c>
      <c r="AO111" s="165">
        <v>43349</v>
      </c>
      <c r="AP111" s="153" t="s">
        <v>7034</v>
      </c>
      <c r="AQ111" s="153" t="s">
        <v>2116</v>
      </c>
      <c r="AR111" s="166">
        <v>105</v>
      </c>
      <c r="AS111" s="88" t="s">
        <v>5719</v>
      </c>
      <c r="AT111" s="92">
        <f t="shared" ref="AT111:AT174" si="111">AU111+AV111+AX111</f>
        <v>0</v>
      </c>
      <c r="AU111" s="93">
        <v>0</v>
      </c>
      <c r="AV111" s="93">
        <v>0</v>
      </c>
      <c r="AW111" s="166">
        <v>200</v>
      </c>
      <c r="AX111" s="93">
        <v>0</v>
      </c>
      <c r="AY111" s="177"/>
      <c r="AZ111" s="177">
        <v>0</v>
      </c>
      <c r="BA111" s="178"/>
      <c r="BB111" s="105"/>
      <c r="BC111" s="105"/>
      <c r="BD111" s="93"/>
      <c r="BE111" s="93">
        <v>0</v>
      </c>
      <c r="BF111" s="91">
        <v>0</v>
      </c>
      <c r="BG111" s="94"/>
      <c r="BH111" s="95"/>
      <c r="BI111" s="93" t="str">
        <f t="shared" si="70"/>
        <v>Nguyễn Văn Hùng</v>
      </c>
      <c r="BJ111" s="105">
        <f t="shared" si="71"/>
        <v>0</v>
      </c>
      <c r="BK111" s="88" t="str">
        <f t="shared" si="72"/>
        <v>8480598374</v>
      </c>
      <c r="BL111" s="86">
        <f t="shared" si="73"/>
        <v>0</v>
      </c>
      <c r="BM111" s="105">
        <f t="shared" si="74"/>
        <v>0</v>
      </c>
      <c r="BN111" s="86">
        <f t="shared" si="75"/>
        <v>0</v>
      </c>
      <c r="BO111" s="86">
        <f t="shared" si="76"/>
        <v>0</v>
      </c>
      <c r="BP111" s="86">
        <f t="shared" si="95"/>
        <v>0</v>
      </c>
      <c r="BQ111" s="160" t="s">
        <v>6960</v>
      </c>
      <c r="BR111" s="86" t="s">
        <v>5720</v>
      </c>
      <c r="BS111" s="88" t="s">
        <v>5721</v>
      </c>
      <c r="BT111" s="86" t="s">
        <v>5722</v>
      </c>
      <c r="BU111" s="86"/>
      <c r="BV111" s="86" t="str">
        <f t="shared" si="96"/>
        <v>CO 160173</v>
      </c>
      <c r="BW111" s="105" t="str">
        <f t="shared" si="97"/>
        <v/>
      </c>
      <c r="BX111" s="86" t="str">
        <f t="shared" si="106"/>
        <v>81</v>
      </c>
      <c r="BY111" s="86" t="str">
        <f t="shared" si="107"/>
        <v>230</v>
      </c>
      <c r="BZ111" s="91">
        <f t="shared" si="108"/>
        <v>105</v>
      </c>
      <c r="CA111" s="91">
        <v>0</v>
      </c>
      <c r="CB111" s="96" t="s">
        <v>5719</v>
      </c>
      <c r="CC111" s="91">
        <f t="shared" si="98"/>
        <v>200</v>
      </c>
      <c r="CD111" s="91">
        <f t="shared" si="99"/>
        <v>0</v>
      </c>
      <c r="CE111" s="93">
        <f t="shared" si="109"/>
        <v>0</v>
      </c>
      <c r="CF111" s="93">
        <f t="shared" si="110"/>
        <v>0</v>
      </c>
      <c r="CG111" s="105"/>
      <c r="CH111" s="105"/>
      <c r="CI111" s="86"/>
      <c r="CJ111" s="188"/>
      <c r="CK111" s="181">
        <f t="shared" si="100"/>
        <v>105</v>
      </c>
      <c r="CL111" s="181">
        <f t="shared" si="101"/>
        <v>200</v>
      </c>
      <c r="CM111" s="86" t="s">
        <v>5723</v>
      </c>
      <c r="CN111" s="182" t="s">
        <v>7854</v>
      </c>
      <c r="CO111" s="183" t="s">
        <v>7855</v>
      </c>
      <c r="CP111" s="86" t="s">
        <v>5724</v>
      </c>
      <c r="CQ111" s="153" t="s">
        <v>7924</v>
      </c>
      <c r="CR111" s="187">
        <f t="shared" si="102"/>
        <v>7970000</v>
      </c>
      <c r="CS111" s="188">
        <v>1</v>
      </c>
      <c r="CT111" s="188">
        <f t="shared" ref="CT111:CT174" si="112">CR111*CS111</f>
        <v>7970000</v>
      </c>
      <c r="CU111" s="93"/>
      <c r="CV111" s="94">
        <f t="shared" si="103"/>
        <v>105</v>
      </c>
      <c r="CW111" s="93">
        <f t="shared" si="104"/>
        <v>0</v>
      </c>
      <c r="CX111" s="86">
        <f t="shared" si="105"/>
        <v>0</v>
      </c>
      <c r="CY111" s="93">
        <f t="shared" ref="CY111:CY174" si="113">(CV111*0.03/100+CW111*0.07/100+CX111*0.15/100)*CT111</f>
        <v>251055</v>
      </c>
      <c r="CZ111" s="93">
        <v>0</v>
      </c>
      <c r="DA111" s="93">
        <v>0</v>
      </c>
      <c r="DB111" s="93">
        <f t="shared" ref="DB111:DB174" si="114">CZ111*DA111*CT111</f>
        <v>0</v>
      </c>
      <c r="DC111" s="93">
        <v>0</v>
      </c>
      <c r="DD111" s="91">
        <v>0</v>
      </c>
      <c r="DE111" s="93">
        <f t="shared" ref="DE111:DE174" si="115">DC111*DD111*CT111*0.03/100</f>
        <v>0</v>
      </c>
      <c r="DF111" s="93">
        <f t="shared" si="81"/>
        <v>0</v>
      </c>
      <c r="DG111" s="93"/>
      <c r="DH111" s="93">
        <v>0</v>
      </c>
      <c r="DI111" s="93">
        <v>0</v>
      </c>
      <c r="DJ111" s="86">
        <f t="shared" ref="DJ111:DJ174" si="116">IF(DH111&gt;0,DF111*DH111*DI111*0.15/100,DF111*DI111*0.15/100)</f>
        <v>0</v>
      </c>
      <c r="DK111" s="91">
        <v>0</v>
      </c>
      <c r="DL111" s="93"/>
      <c r="DM111" s="93">
        <v>0</v>
      </c>
      <c r="DN111" s="93">
        <f t="shared" si="83"/>
        <v>7970000</v>
      </c>
      <c r="DO111" s="93">
        <f t="shared" ref="DO111:DO174" si="117">IF(DM111&gt;0,DK111*DM111*DN111*0.2/100,DK111*DN111*0.2/100)</f>
        <v>0</v>
      </c>
      <c r="DP111" s="92">
        <f t="shared" ref="DP111:DP174" si="118">CY111+DB111+DE111+DJ111+DO111</f>
        <v>251055</v>
      </c>
      <c r="DQ111" s="97" t="str">
        <f t="shared" si="86"/>
        <v>8480598374</v>
      </c>
      <c r="DR111" s="98">
        <f t="shared" ref="DR111:DR174" si="119">10-MOD(VALUE(LEFT(RIGHT(LEFT(DQ111,10),2)))*3+VALUE(LEFT(LEFT(DQ111,10)))*31+VALUE(LEFT(RIGHT(LEFT(DQ111,10),9)))*29+VALUE(LEFT(RIGHT(LEFT(DQ111,10),8)))*23+VALUE(LEFT(RIGHT(LEFT(DQ111,10),7)))*19+VALUE(LEFT(RIGHT(LEFT(DQ111,10),6)))*17+VALUE(LEFT(RIGHT(LEFT(DQ111,10),5)))*13+VALUE(LEFT(RIGHT(LEFT(DQ111,10),4)))*7+VALUE(LEFT(RIGHT(LEFT(DQ111,10),3)))*5,11)-VALUE(RIGHT(LEFT(DQ111,10)))</f>
        <v>0</v>
      </c>
      <c r="DS111" s="93" t="str">
        <f t="shared" ref="DS111:DS174" si="120">IF(ISERROR(DR111),"Mã tin sai !!!",IF(DR111=0,"OK","Mã tin sai !!!"))</f>
        <v>OK</v>
      </c>
      <c r="DT111" s="93"/>
      <c r="DU111" s="78" t="str">
        <f t="shared" si="89"/>
        <v>5010700215011501100001VT100001</v>
      </c>
      <c r="DV111" s="78">
        <f>INDEX('08_DMGiaDat'!$L:$L,MATCH(DU111,'08_DMGiaDat'!$R:$R,0))</f>
        <v>7970000</v>
      </c>
      <c r="DW111" s="78" t="str">
        <f t="shared" si="90"/>
        <v>501070021501100100000001</v>
      </c>
      <c r="DX111" s="78" t="str">
        <f>IFERROR(VLOOKUP(DW111,'08_DMGiaDat'!C18:C19,2,FALSE),"N")</f>
        <v>N</v>
      </c>
      <c r="DY111" s="78" t="str">
        <f t="shared" si="91"/>
        <v>5010700215011001VT100001</v>
      </c>
      <c r="DZ111" s="78" t="str">
        <f>IFERROR(VLOOKUP(DY111,'08_DMGiaDat'!C18:C19,2,FALSE),"N")</f>
        <v>N</v>
      </c>
      <c r="EA111" s="78" t="str">
        <f t="shared" si="92"/>
        <v>501070021501100100000001</v>
      </c>
      <c r="EB111" s="78" t="str">
        <f>IFERROR(VLOOKUP(EA111,'08_DMGiaDat'!C18:C19,2,FALSE),"N")</f>
        <v>N</v>
      </c>
      <c r="EC111" s="92">
        <f>IF(DV111&lt;&gt;"N",DV111,IF(DX111&lt;&gt;"N",DX111,IF(DZ111&lt;&gt;"N",DZ111*VLOOKUP(LEFT(CB111,3),'03_DMMucDich'!C2:C6,5,FALSE),IF(EB111&lt;&gt;"N",EB111*VLOOKUP(LEFT(CB111,3),'03_DMMucDich'!C2:C6,5,FALSE),"N/A"))))</f>
        <v>7970000</v>
      </c>
    </row>
    <row r="112" spans="1:133" s="34" customFormat="1" ht="16" x14ac:dyDescent="0.2">
      <c r="A112" s="85">
        <v>98</v>
      </c>
      <c r="B112" s="86"/>
      <c r="C112" s="87"/>
      <c r="D112" s="141" t="s">
        <v>5805</v>
      </c>
      <c r="E112" s="86"/>
      <c r="F112" s="88"/>
      <c r="G112" s="88" t="s">
        <v>5718</v>
      </c>
      <c r="H112" s="151">
        <v>2023</v>
      </c>
      <c r="I112" s="86"/>
      <c r="J112" s="86"/>
      <c r="K112" s="145" t="s">
        <v>6423</v>
      </c>
      <c r="L112" s="105"/>
      <c r="M112" s="86"/>
      <c r="N112" s="105"/>
      <c r="O112" s="105"/>
      <c r="P112" s="86"/>
      <c r="Q112" s="86"/>
      <c r="R112" s="153" t="str">
        <f t="shared" si="93"/>
        <v>Tổ 37</v>
      </c>
      <c r="S112" s="86"/>
      <c r="T112" s="86"/>
      <c r="U112" s="86"/>
      <c r="V112" s="86" t="str">
        <f t="shared" si="94"/>
        <v xml:space="preserve">, </v>
      </c>
      <c r="W112" s="86"/>
      <c r="X112" s="86"/>
      <c r="Y112" s="86"/>
      <c r="Z112" s="88"/>
      <c r="AA112" s="105"/>
      <c r="AB112" s="86"/>
      <c r="AC112" s="90"/>
      <c r="AD112" s="86"/>
      <c r="AE112" s="86"/>
      <c r="AF112" s="86"/>
      <c r="AG112" s="86"/>
      <c r="AH112" s="160" t="s">
        <v>6972</v>
      </c>
      <c r="AI112" s="153"/>
      <c r="AJ112" s="153"/>
      <c r="AK112" s="86"/>
      <c r="AL112" s="86"/>
      <c r="AM112" s="153" t="s">
        <v>7015</v>
      </c>
      <c r="AN112" s="153" t="s">
        <v>7163</v>
      </c>
      <c r="AO112" s="165">
        <v>44204</v>
      </c>
      <c r="AP112" s="153" t="s">
        <v>5701</v>
      </c>
      <c r="AQ112" s="153" t="s">
        <v>965</v>
      </c>
      <c r="AR112" s="166">
        <v>100</v>
      </c>
      <c r="AS112" s="88" t="s">
        <v>5719</v>
      </c>
      <c r="AT112" s="92">
        <f t="shared" si="111"/>
        <v>0</v>
      </c>
      <c r="AU112" s="93">
        <v>0</v>
      </c>
      <c r="AV112" s="93">
        <v>0</v>
      </c>
      <c r="AW112" s="166">
        <v>200</v>
      </c>
      <c r="AX112" s="93">
        <v>0</v>
      </c>
      <c r="AY112" s="177"/>
      <c r="AZ112" s="177">
        <v>0</v>
      </c>
      <c r="BA112" s="178"/>
      <c r="BB112" s="105"/>
      <c r="BC112" s="105"/>
      <c r="BD112" s="93"/>
      <c r="BE112" s="93">
        <v>0</v>
      </c>
      <c r="BF112" s="91">
        <v>0</v>
      </c>
      <c r="BG112" s="94"/>
      <c r="BH112" s="95"/>
      <c r="BI112" s="93" t="str">
        <f t="shared" si="70"/>
        <v>Nguyễn Thiên Thanh</v>
      </c>
      <c r="BJ112" s="105">
        <f t="shared" si="71"/>
        <v>0</v>
      </c>
      <c r="BK112" s="88" t="str">
        <f t="shared" si="72"/>
        <v>0401225755</v>
      </c>
      <c r="BL112" s="86">
        <f t="shared" si="73"/>
        <v>0</v>
      </c>
      <c r="BM112" s="105">
        <f t="shared" si="74"/>
        <v>0</v>
      </c>
      <c r="BN112" s="86">
        <f t="shared" si="75"/>
        <v>0</v>
      </c>
      <c r="BO112" s="86">
        <f t="shared" si="76"/>
        <v>0</v>
      </c>
      <c r="BP112" s="86">
        <f t="shared" si="95"/>
        <v>0</v>
      </c>
      <c r="BQ112" s="160" t="s">
        <v>6972</v>
      </c>
      <c r="BR112" s="86" t="s">
        <v>5720</v>
      </c>
      <c r="BS112" s="88" t="s">
        <v>5721</v>
      </c>
      <c r="BT112" s="86" t="s">
        <v>5722</v>
      </c>
      <c r="BU112" s="86"/>
      <c r="BV112" s="86" t="str">
        <f t="shared" si="96"/>
        <v>DA 107174</v>
      </c>
      <c r="BW112" s="105" t="str">
        <f t="shared" si="97"/>
        <v/>
      </c>
      <c r="BX112" s="86" t="str">
        <f t="shared" si="106"/>
        <v>33</v>
      </c>
      <c r="BY112" s="86" t="str">
        <f t="shared" si="107"/>
        <v>103</v>
      </c>
      <c r="BZ112" s="91">
        <f t="shared" si="108"/>
        <v>100</v>
      </c>
      <c r="CA112" s="91">
        <v>0</v>
      </c>
      <c r="CB112" s="96" t="s">
        <v>5719</v>
      </c>
      <c r="CC112" s="91">
        <f t="shared" si="98"/>
        <v>200</v>
      </c>
      <c r="CD112" s="91">
        <f t="shared" si="99"/>
        <v>0</v>
      </c>
      <c r="CE112" s="93">
        <f t="shared" si="109"/>
        <v>0</v>
      </c>
      <c r="CF112" s="93">
        <f t="shared" si="110"/>
        <v>0</v>
      </c>
      <c r="CG112" s="105"/>
      <c r="CH112" s="105"/>
      <c r="CI112" s="86"/>
      <c r="CJ112" s="188"/>
      <c r="CK112" s="181">
        <f t="shared" si="100"/>
        <v>100</v>
      </c>
      <c r="CL112" s="181">
        <f t="shared" si="101"/>
        <v>200</v>
      </c>
      <c r="CM112" s="86" t="s">
        <v>5723</v>
      </c>
      <c r="CN112" s="182" t="s">
        <v>7854</v>
      </c>
      <c r="CO112" s="183" t="s">
        <v>7855</v>
      </c>
      <c r="CP112" s="86" t="s">
        <v>5724</v>
      </c>
      <c r="CQ112" s="153" t="s">
        <v>7924</v>
      </c>
      <c r="CR112" s="187">
        <f t="shared" si="102"/>
        <v>7970000</v>
      </c>
      <c r="CS112" s="188">
        <v>1</v>
      </c>
      <c r="CT112" s="188">
        <f t="shared" si="112"/>
        <v>7970000</v>
      </c>
      <c r="CU112" s="93"/>
      <c r="CV112" s="94">
        <f t="shared" si="103"/>
        <v>100</v>
      </c>
      <c r="CW112" s="93">
        <f t="shared" si="104"/>
        <v>0</v>
      </c>
      <c r="CX112" s="86">
        <f t="shared" si="105"/>
        <v>0</v>
      </c>
      <c r="CY112" s="93">
        <f t="shared" si="113"/>
        <v>239100</v>
      </c>
      <c r="CZ112" s="93">
        <v>0</v>
      </c>
      <c r="DA112" s="93">
        <v>0</v>
      </c>
      <c r="DB112" s="93">
        <f t="shared" si="114"/>
        <v>0</v>
      </c>
      <c r="DC112" s="93">
        <v>0</v>
      </c>
      <c r="DD112" s="91">
        <v>0</v>
      </c>
      <c r="DE112" s="93">
        <f t="shared" si="115"/>
        <v>0</v>
      </c>
      <c r="DF112" s="93">
        <f t="shared" si="81"/>
        <v>0</v>
      </c>
      <c r="DG112" s="93"/>
      <c r="DH112" s="93">
        <v>0</v>
      </c>
      <c r="DI112" s="93">
        <v>0</v>
      </c>
      <c r="DJ112" s="86">
        <f t="shared" si="116"/>
        <v>0</v>
      </c>
      <c r="DK112" s="91">
        <v>0</v>
      </c>
      <c r="DL112" s="93"/>
      <c r="DM112" s="93">
        <v>0</v>
      </c>
      <c r="DN112" s="93">
        <f t="shared" si="83"/>
        <v>7970000</v>
      </c>
      <c r="DO112" s="93">
        <f t="shared" si="117"/>
        <v>0</v>
      </c>
      <c r="DP112" s="92">
        <f t="shared" si="118"/>
        <v>239100</v>
      </c>
      <c r="DQ112" s="97" t="str">
        <f t="shared" si="86"/>
        <v>0401225755</v>
      </c>
      <c r="DR112" s="98">
        <f t="shared" si="119"/>
        <v>0</v>
      </c>
      <c r="DS112" s="93" t="str">
        <f t="shared" si="120"/>
        <v>OK</v>
      </c>
      <c r="DT112" s="93"/>
      <c r="DU112" s="78" t="str">
        <f t="shared" si="89"/>
        <v>5010700215011501100001VT100001</v>
      </c>
      <c r="DV112" s="78">
        <f>INDEX('08_DMGiaDat'!$L:$L,MATCH(DU112,'08_DMGiaDat'!$R:$R,0))</f>
        <v>7970000</v>
      </c>
      <c r="DW112" s="78" t="str">
        <f t="shared" si="90"/>
        <v>501070021501100100000001</v>
      </c>
      <c r="DX112" s="78" t="str">
        <f>IFERROR(VLOOKUP(DW112,'08_DMGiaDat'!C18:C19,2,FALSE),"N")</f>
        <v>N</v>
      </c>
      <c r="DY112" s="78" t="str">
        <f t="shared" si="91"/>
        <v>5010700215011001VT100001</v>
      </c>
      <c r="DZ112" s="78" t="str">
        <f>IFERROR(VLOOKUP(DY112,'08_DMGiaDat'!C18:C19,2,FALSE),"N")</f>
        <v>N</v>
      </c>
      <c r="EA112" s="78" t="str">
        <f t="shared" si="92"/>
        <v>501070021501100100000001</v>
      </c>
      <c r="EB112" s="78" t="str">
        <f>IFERROR(VLOOKUP(EA112,'08_DMGiaDat'!C18:C19,2,FALSE),"N")</f>
        <v>N</v>
      </c>
      <c r="EC112" s="92">
        <f>IF(DV112&lt;&gt;"N",DV112,IF(DX112&lt;&gt;"N",DX112,IF(DZ112&lt;&gt;"N",DZ112*VLOOKUP(LEFT(CB112,3),'03_DMMucDich'!C2:C6,5,FALSE),IF(EB112&lt;&gt;"N",EB112*VLOOKUP(LEFT(CB112,3),'03_DMMucDich'!C2:C6,5,FALSE),"N/A"))))</f>
        <v>7970000</v>
      </c>
    </row>
    <row r="113" spans="1:133" s="34" customFormat="1" ht="16" x14ac:dyDescent="0.2">
      <c r="A113" s="85">
        <v>99</v>
      </c>
      <c r="B113" s="86"/>
      <c r="C113" s="87"/>
      <c r="D113" s="141" t="s">
        <v>5806</v>
      </c>
      <c r="E113" s="86"/>
      <c r="F113" s="88"/>
      <c r="G113" s="88" t="s">
        <v>5718</v>
      </c>
      <c r="H113" s="151">
        <v>2022</v>
      </c>
      <c r="I113" s="86"/>
      <c r="J113" s="86"/>
      <c r="K113" s="145" t="s">
        <v>6424</v>
      </c>
      <c r="L113" s="105"/>
      <c r="M113" s="86"/>
      <c r="N113" s="105"/>
      <c r="O113" s="105"/>
      <c r="P113" s="86"/>
      <c r="Q113" s="86"/>
      <c r="R113" s="153" t="str">
        <f t="shared" si="93"/>
        <v>Tổ 09</v>
      </c>
      <c r="S113" s="86"/>
      <c r="T113" s="86"/>
      <c r="U113" s="86"/>
      <c r="V113" s="86" t="str">
        <f t="shared" si="94"/>
        <v xml:space="preserve">, </v>
      </c>
      <c r="W113" s="86"/>
      <c r="X113" s="86"/>
      <c r="Y113" s="86"/>
      <c r="Z113" s="88"/>
      <c r="AA113" s="105"/>
      <c r="AB113" s="86"/>
      <c r="AC113" s="90"/>
      <c r="AD113" s="86"/>
      <c r="AE113" s="86"/>
      <c r="AF113" s="86"/>
      <c r="AG113" s="86"/>
      <c r="AH113" s="160" t="s">
        <v>6979</v>
      </c>
      <c r="AI113" s="153"/>
      <c r="AJ113" s="153"/>
      <c r="AK113" s="86"/>
      <c r="AL113" s="86"/>
      <c r="AM113" s="153" t="s">
        <v>7015</v>
      </c>
      <c r="AN113" s="153" t="s">
        <v>7164</v>
      </c>
      <c r="AO113" s="165">
        <v>42020</v>
      </c>
      <c r="AP113" s="153" t="s">
        <v>7097</v>
      </c>
      <c r="AQ113" s="153" t="s">
        <v>7034</v>
      </c>
      <c r="AR113" s="166">
        <v>120</v>
      </c>
      <c r="AS113" s="88" t="s">
        <v>5719</v>
      </c>
      <c r="AT113" s="92">
        <f t="shared" si="111"/>
        <v>0</v>
      </c>
      <c r="AU113" s="93">
        <v>0</v>
      </c>
      <c r="AV113" s="93">
        <v>0</v>
      </c>
      <c r="AW113" s="166">
        <v>200</v>
      </c>
      <c r="AX113" s="93">
        <v>0</v>
      </c>
      <c r="AY113" s="177"/>
      <c r="AZ113" s="177">
        <v>0</v>
      </c>
      <c r="BA113" s="178"/>
      <c r="BB113" s="105"/>
      <c r="BC113" s="105"/>
      <c r="BD113" s="93"/>
      <c r="BE113" s="93">
        <v>0</v>
      </c>
      <c r="BF113" s="91">
        <v>0</v>
      </c>
      <c r="BG113" s="94"/>
      <c r="BH113" s="95"/>
      <c r="BI113" s="93" t="str">
        <f t="shared" si="70"/>
        <v>Nguyễn Bảo Sơn</v>
      </c>
      <c r="BJ113" s="105">
        <f t="shared" si="71"/>
        <v>0</v>
      </c>
      <c r="BK113" s="88" t="str">
        <f t="shared" si="72"/>
        <v>8447610708</v>
      </c>
      <c r="BL113" s="86">
        <f t="shared" si="73"/>
        <v>0</v>
      </c>
      <c r="BM113" s="105">
        <f t="shared" si="74"/>
        <v>0</v>
      </c>
      <c r="BN113" s="86">
        <f t="shared" si="75"/>
        <v>0</v>
      </c>
      <c r="BO113" s="86">
        <f t="shared" si="76"/>
        <v>0</v>
      </c>
      <c r="BP113" s="86">
        <f t="shared" si="95"/>
        <v>0</v>
      </c>
      <c r="BQ113" s="160" t="s">
        <v>6979</v>
      </c>
      <c r="BR113" s="86" t="s">
        <v>5720</v>
      </c>
      <c r="BS113" s="88" t="s">
        <v>5721</v>
      </c>
      <c r="BT113" s="86" t="s">
        <v>5722</v>
      </c>
      <c r="BU113" s="86"/>
      <c r="BV113" s="86" t="str">
        <f t="shared" si="96"/>
        <v>BX 442158</v>
      </c>
      <c r="BW113" s="105" t="str">
        <f t="shared" si="97"/>
        <v/>
      </c>
      <c r="BX113" s="86" t="str">
        <f t="shared" si="106"/>
        <v>75</v>
      </c>
      <c r="BY113" s="86" t="str">
        <f t="shared" si="107"/>
        <v>81</v>
      </c>
      <c r="BZ113" s="91">
        <f t="shared" si="108"/>
        <v>120</v>
      </c>
      <c r="CA113" s="91">
        <v>0</v>
      </c>
      <c r="CB113" s="96" t="s">
        <v>5719</v>
      </c>
      <c r="CC113" s="91">
        <f t="shared" si="98"/>
        <v>200</v>
      </c>
      <c r="CD113" s="91">
        <f t="shared" si="99"/>
        <v>0</v>
      </c>
      <c r="CE113" s="93">
        <f t="shared" si="109"/>
        <v>0</v>
      </c>
      <c r="CF113" s="93">
        <f t="shared" si="110"/>
        <v>0</v>
      </c>
      <c r="CG113" s="105"/>
      <c r="CH113" s="105"/>
      <c r="CI113" s="86"/>
      <c r="CJ113" s="188"/>
      <c r="CK113" s="181">
        <f t="shared" si="100"/>
        <v>120</v>
      </c>
      <c r="CL113" s="181">
        <f t="shared" si="101"/>
        <v>200</v>
      </c>
      <c r="CM113" s="86" t="s">
        <v>5723</v>
      </c>
      <c r="CN113" s="182" t="s">
        <v>7872</v>
      </c>
      <c r="CO113" s="183" t="s">
        <v>7873</v>
      </c>
      <c r="CP113" s="86" t="s">
        <v>5724</v>
      </c>
      <c r="CQ113" s="153" t="s">
        <v>7924</v>
      </c>
      <c r="CR113" s="187">
        <f t="shared" si="102"/>
        <v>6110000</v>
      </c>
      <c r="CS113" s="188">
        <v>1</v>
      </c>
      <c r="CT113" s="188">
        <f t="shared" si="112"/>
        <v>6110000</v>
      </c>
      <c r="CU113" s="93"/>
      <c r="CV113" s="94">
        <f t="shared" si="103"/>
        <v>120</v>
      </c>
      <c r="CW113" s="93">
        <f t="shared" si="104"/>
        <v>0</v>
      </c>
      <c r="CX113" s="86">
        <f t="shared" si="105"/>
        <v>0</v>
      </c>
      <c r="CY113" s="93">
        <f t="shared" si="113"/>
        <v>219959.99999999997</v>
      </c>
      <c r="CZ113" s="93">
        <v>0</v>
      </c>
      <c r="DA113" s="93">
        <v>0</v>
      </c>
      <c r="DB113" s="93">
        <f t="shared" si="114"/>
        <v>0</v>
      </c>
      <c r="DC113" s="93">
        <v>0</v>
      </c>
      <c r="DD113" s="91">
        <v>0</v>
      </c>
      <c r="DE113" s="93">
        <f t="shared" si="115"/>
        <v>0</v>
      </c>
      <c r="DF113" s="93">
        <f t="shared" si="81"/>
        <v>0</v>
      </c>
      <c r="DG113" s="93"/>
      <c r="DH113" s="93">
        <v>0</v>
      </c>
      <c r="DI113" s="93">
        <v>0</v>
      </c>
      <c r="DJ113" s="86">
        <f t="shared" si="116"/>
        <v>0</v>
      </c>
      <c r="DK113" s="91">
        <v>0</v>
      </c>
      <c r="DL113" s="93"/>
      <c r="DM113" s="93">
        <v>0</v>
      </c>
      <c r="DN113" s="93">
        <f t="shared" si="83"/>
        <v>6110000</v>
      </c>
      <c r="DO113" s="93">
        <f t="shared" si="117"/>
        <v>0</v>
      </c>
      <c r="DP113" s="92">
        <f t="shared" si="118"/>
        <v>219959.99999999997</v>
      </c>
      <c r="DQ113" s="97" t="str">
        <f t="shared" si="86"/>
        <v>8447610708</v>
      </c>
      <c r="DR113" s="98">
        <f t="shared" si="119"/>
        <v>0</v>
      </c>
      <c r="DS113" s="93" t="str">
        <f t="shared" si="120"/>
        <v>OK</v>
      </c>
      <c r="DT113" s="93"/>
      <c r="DU113" s="78" t="str">
        <f t="shared" si="89"/>
        <v>5010700215001500101001VT100001</v>
      </c>
      <c r="DV113" s="78">
        <f>INDEX('08_DMGiaDat'!$L:$L,MATCH(DU113,'08_DMGiaDat'!$R:$R,0))</f>
        <v>6110000</v>
      </c>
      <c r="DW113" s="78" t="str">
        <f t="shared" si="90"/>
        <v>501070021500100100000001</v>
      </c>
      <c r="DX113" s="78" t="str">
        <f>IFERROR(VLOOKUP(DW113,'08_DMGiaDat'!C18:C19,2,FALSE),"N")</f>
        <v>N</v>
      </c>
      <c r="DY113" s="78" t="str">
        <f t="shared" si="91"/>
        <v>5010700215001001VT100001</v>
      </c>
      <c r="DZ113" s="78" t="str">
        <f>IFERROR(VLOOKUP(DY113,'08_DMGiaDat'!C18:C19,2,FALSE),"N")</f>
        <v>N</v>
      </c>
      <c r="EA113" s="78" t="str">
        <f t="shared" si="92"/>
        <v>501070021500100100000001</v>
      </c>
      <c r="EB113" s="78" t="str">
        <f>IFERROR(VLOOKUP(EA113,'08_DMGiaDat'!C18:C19,2,FALSE),"N")</f>
        <v>N</v>
      </c>
      <c r="EC113" s="92">
        <f>IF(DV113&lt;&gt;"N",DV113,IF(DX113&lt;&gt;"N",DX113,IF(DZ113&lt;&gt;"N",DZ113*VLOOKUP(LEFT(CB113,3),'03_DMMucDich'!C2:C6,5,FALSE),IF(EB113&lt;&gt;"N",EB113*VLOOKUP(LEFT(CB113,3),'03_DMMucDich'!C2:C6,5,FALSE),"N/A"))))</f>
        <v>6110000</v>
      </c>
    </row>
    <row r="114" spans="1:133" s="34" customFormat="1" ht="16" x14ac:dyDescent="0.2">
      <c r="A114" s="85">
        <v>100</v>
      </c>
      <c r="B114" s="86"/>
      <c r="C114" s="87"/>
      <c r="D114" s="141" t="s">
        <v>5806</v>
      </c>
      <c r="E114" s="86"/>
      <c r="F114" s="88"/>
      <c r="G114" s="88" t="s">
        <v>5718</v>
      </c>
      <c r="H114" s="151">
        <v>2022</v>
      </c>
      <c r="I114" s="86"/>
      <c r="J114" s="86"/>
      <c r="K114" s="145" t="s">
        <v>6424</v>
      </c>
      <c r="L114" s="105"/>
      <c r="M114" s="86"/>
      <c r="N114" s="105"/>
      <c r="O114" s="105"/>
      <c r="P114" s="86"/>
      <c r="Q114" s="86"/>
      <c r="R114" s="153" t="str">
        <f t="shared" si="93"/>
        <v>Tổ 09</v>
      </c>
      <c r="S114" s="86"/>
      <c r="T114" s="86"/>
      <c r="U114" s="86"/>
      <c r="V114" s="86" t="str">
        <f t="shared" si="94"/>
        <v xml:space="preserve">, </v>
      </c>
      <c r="W114" s="86"/>
      <c r="X114" s="86"/>
      <c r="Y114" s="86"/>
      <c r="Z114" s="88"/>
      <c r="AA114" s="105"/>
      <c r="AB114" s="86"/>
      <c r="AC114" s="90"/>
      <c r="AD114" s="86"/>
      <c r="AE114" s="86"/>
      <c r="AF114" s="86"/>
      <c r="AG114" s="86"/>
      <c r="AH114" s="160" t="s">
        <v>6979</v>
      </c>
      <c r="AI114" s="153"/>
      <c r="AJ114" s="153"/>
      <c r="AK114" s="86"/>
      <c r="AL114" s="86"/>
      <c r="AM114" s="153" t="s">
        <v>7015</v>
      </c>
      <c r="AN114" s="153" t="s">
        <v>7165</v>
      </c>
      <c r="AO114" s="165">
        <v>42020</v>
      </c>
      <c r="AP114" s="153" t="s">
        <v>7092</v>
      </c>
      <c r="AQ114" s="153" t="s">
        <v>7034</v>
      </c>
      <c r="AR114" s="166">
        <v>120</v>
      </c>
      <c r="AS114" s="88" t="s">
        <v>5719</v>
      </c>
      <c r="AT114" s="92">
        <f t="shared" si="111"/>
        <v>0</v>
      </c>
      <c r="AU114" s="93">
        <v>0</v>
      </c>
      <c r="AV114" s="93">
        <v>0</v>
      </c>
      <c r="AW114" s="166">
        <v>200</v>
      </c>
      <c r="AX114" s="93">
        <v>0</v>
      </c>
      <c r="AY114" s="177"/>
      <c r="AZ114" s="177">
        <v>0</v>
      </c>
      <c r="BA114" s="178"/>
      <c r="BB114" s="105"/>
      <c r="BC114" s="105"/>
      <c r="BD114" s="93"/>
      <c r="BE114" s="93">
        <v>0</v>
      </c>
      <c r="BF114" s="91">
        <v>0</v>
      </c>
      <c r="BG114" s="94"/>
      <c r="BH114" s="95"/>
      <c r="BI114" s="93" t="str">
        <f t="shared" si="70"/>
        <v>Nguyễn Bảo Sơn</v>
      </c>
      <c r="BJ114" s="105">
        <f t="shared" si="71"/>
        <v>0</v>
      </c>
      <c r="BK114" s="88" t="str">
        <f t="shared" si="72"/>
        <v>8447610708</v>
      </c>
      <c r="BL114" s="86">
        <f t="shared" si="73"/>
        <v>0</v>
      </c>
      <c r="BM114" s="105">
        <f t="shared" si="74"/>
        <v>0</v>
      </c>
      <c r="BN114" s="86">
        <f t="shared" si="75"/>
        <v>0</v>
      </c>
      <c r="BO114" s="86">
        <f t="shared" si="76"/>
        <v>0</v>
      </c>
      <c r="BP114" s="86">
        <f t="shared" si="95"/>
        <v>0</v>
      </c>
      <c r="BQ114" s="160" t="s">
        <v>6979</v>
      </c>
      <c r="BR114" s="86" t="s">
        <v>5720</v>
      </c>
      <c r="BS114" s="88" t="s">
        <v>5721</v>
      </c>
      <c r="BT114" s="86" t="s">
        <v>5722</v>
      </c>
      <c r="BU114" s="86"/>
      <c r="BV114" s="86" t="str">
        <f t="shared" si="96"/>
        <v>BX 442159</v>
      </c>
      <c r="BW114" s="105" t="str">
        <f t="shared" si="97"/>
        <v/>
      </c>
      <c r="BX114" s="86" t="str">
        <f t="shared" si="106"/>
        <v>76</v>
      </c>
      <c r="BY114" s="86" t="str">
        <f t="shared" si="107"/>
        <v>81</v>
      </c>
      <c r="BZ114" s="91">
        <f t="shared" si="108"/>
        <v>120</v>
      </c>
      <c r="CA114" s="91">
        <v>0</v>
      </c>
      <c r="CB114" s="96" t="s">
        <v>5719</v>
      </c>
      <c r="CC114" s="91">
        <f t="shared" si="98"/>
        <v>200</v>
      </c>
      <c r="CD114" s="91">
        <f t="shared" si="99"/>
        <v>0</v>
      </c>
      <c r="CE114" s="93">
        <f t="shared" si="109"/>
        <v>0</v>
      </c>
      <c r="CF114" s="93">
        <f t="shared" si="110"/>
        <v>0</v>
      </c>
      <c r="CG114" s="105"/>
      <c r="CH114" s="105"/>
      <c r="CI114" s="86"/>
      <c r="CJ114" s="188"/>
      <c r="CK114" s="181">
        <f t="shared" si="100"/>
        <v>120</v>
      </c>
      <c r="CL114" s="181">
        <f t="shared" si="101"/>
        <v>200</v>
      </c>
      <c r="CM114" s="86" t="s">
        <v>5723</v>
      </c>
      <c r="CN114" s="182" t="s">
        <v>7872</v>
      </c>
      <c r="CO114" s="183" t="s">
        <v>7873</v>
      </c>
      <c r="CP114" s="86" t="s">
        <v>5724</v>
      </c>
      <c r="CQ114" s="153" t="s">
        <v>7924</v>
      </c>
      <c r="CR114" s="187">
        <f t="shared" si="102"/>
        <v>6110000</v>
      </c>
      <c r="CS114" s="188">
        <v>1</v>
      </c>
      <c r="CT114" s="188">
        <f t="shared" si="112"/>
        <v>6110000</v>
      </c>
      <c r="CU114" s="93"/>
      <c r="CV114" s="94">
        <f t="shared" si="103"/>
        <v>120</v>
      </c>
      <c r="CW114" s="93">
        <f t="shared" si="104"/>
        <v>0</v>
      </c>
      <c r="CX114" s="86">
        <f t="shared" si="105"/>
        <v>0</v>
      </c>
      <c r="CY114" s="93">
        <f t="shared" si="113"/>
        <v>219959.99999999997</v>
      </c>
      <c r="CZ114" s="93">
        <v>0</v>
      </c>
      <c r="DA114" s="93">
        <v>0</v>
      </c>
      <c r="DB114" s="93">
        <f t="shared" si="114"/>
        <v>0</v>
      </c>
      <c r="DC114" s="93">
        <v>0</v>
      </c>
      <c r="DD114" s="91">
        <v>0</v>
      </c>
      <c r="DE114" s="93">
        <f t="shared" si="115"/>
        <v>0</v>
      </c>
      <c r="DF114" s="93">
        <f t="shared" si="81"/>
        <v>0</v>
      </c>
      <c r="DG114" s="93"/>
      <c r="DH114" s="93">
        <v>0</v>
      </c>
      <c r="DI114" s="93">
        <v>0</v>
      </c>
      <c r="DJ114" s="86">
        <f t="shared" si="116"/>
        <v>0</v>
      </c>
      <c r="DK114" s="91">
        <v>0</v>
      </c>
      <c r="DL114" s="93"/>
      <c r="DM114" s="93">
        <v>0</v>
      </c>
      <c r="DN114" s="93">
        <f t="shared" si="83"/>
        <v>6110000</v>
      </c>
      <c r="DO114" s="93">
        <f t="shared" si="117"/>
        <v>0</v>
      </c>
      <c r="DP114" s="92">
        <f t="shared" si="118"/>
        <v>219959.99999999997</v>
      </c>
      <c r="DQ114" s="97" t="str">
        <f t="shared" si="86"/>
        <v>8447610708</v>
      </c>
      <c r="DR114" s="98">
        <f t="shared" si="119"/>
        <v>0</v>
      </c>
      <c r="DS114" s="93" t="str">
        <f t="shared" si="120"/>
        <v>OK</v>
      </c>
      <c r="DT114" s="93"/>
      <c r="DU114" s="78" t="str">
        <f t="shared" si="89"/>
        <v>5010700215001500101001VT100001</v>
      </c>
      <c r="DV114" s="78">
        <f>INDEX('08_DMGiaDat'!$L:$L,MATCH(DU114,'08_DMGiaDat'!$R:$R,0))</f>
        <v>6110000</v>
      </c>
      <c r="DW114" s="78" t="str">
        <f t="shared" si="90"/>
        <v>501070021500100100000001</v>
      </c>
      <c r="DX114" s="78" t="str">
        <f>IFERROR(VLOOKUP(DW114,'08_DMGiaDat'!C18:C19,2,FALSE),"N")</f>
        <v>N</v>
      </c>
      <c r="DY114" s="78" t="str">
        <f t="shared" si="91"/>
        <v>5010700215001001VT100001</v>
      </c>
      <c r="DZ114" s="78" t="str">
        <f>IFERROR(VLOOKUP(DY114,'08_DMGiaDat'!C18:C19,2,FALSE),"N")</f>
        <v>N</v>
      </c>
      <c r="EA114" s="78" t="str">
        <f t="shared" si="92"/>
        <v>501070021500100100000001</v>
      </c>
      <c r="EB114" s="78" t="str">
        <f>IFERROR(VLOOKUP(EA114,'08_DMGiaDat'!C18:C19,2,FALSE),"N")</f>
        <v>N</v>
      </c>
      <c r="EC114" s="92">
        <f>IF(DV114&lt;&gt;"N",DV114,IF(DX114&lt;&gt;"N",DX114,IF(DZ114&lt;&gt;"N",DZ114*VLOOKUP(LEFT(CB114,3),'03_DMMucDich'!C2:C6,5,FALSE),IF(EB114&lt;&gt;"N",EB114*VLOOKUP(LEFT(CB114,3),'03_DMMucDich'!C2:C6,5,FALSE),"N/A"))))</f>
        <v>6110000</v>
      </c>
    </row>
    <row r="115" spans="1:133" s="34" customFormat="1" ht="16" x14ac:dyDescent="0.2">
      <c r="A115" s="85">
        <v>101</v>
      </c>
      <c r="B115" s="86"/>
      <c r="C115" s="87"/>
      <c r="D115" s="141" t="s">
        <v>5807</v>
      </c>
      <c r="E115" s="86"/>
      <c r="F115" s="88"/>
      <c r="G115" s="88" t="s">
        <v>5718</v>
      </c>
      <c r="H115" s="151">
        <v>2022</v>
      </c>
      <c r="I115" s="86"/>
      <c r="J115" s="86"/>
      <c r="K115" s="145" t="s">
        <v>6425</v>
      </c>
      <c r="L115" s="105"/>
      <c r="M115" s="86"/>
      <c r="N115" s="105"/>
      <c r="O115" s="105"/>
      <c r="P115" s="86"/>
      <c r="Q115" s="86"/>
      <c r="R115" s="153" t="str">
        <f t="shared" si="93"/>
        <v>Tổ 09</v>
      </c>
      <c r="S115" s="86"/>
      <c r="T115" s="86"/>
      <c r="U115" s="86"/>
      <c r="V115" s="86" t="str">
        <f t="shared" si="94"/>
        <v xml:space="preserve">, </v>
      </c>
      <c r="W115" s="86"/>
      <c r="X115" s="86"/>
      <c r="Y115" s="86"/>
      <c r="Z115" s="88"/>
      <c r="AA115" s="105"/>
      <c r="AB115" s="86"/>
      <c r="AC115" s="90"/>
      <c r="AD115" s="86"/>
      <c r="AE115" s="86"/>
      <c r="AF115" s="86"/>
      <c r="AG115" s="86"/>
      <c r="AH115" s="160" t="s">
        <v>6979</v>
      </c>
      <c r="AI115" s="153"/>
      <c r="AJ115" s="153"/>
      <c r="AK115" s="86"/>
      <c r="AL115" s="86"/>
      <c r="AM115" s="153" t="s">
        <v>7015</v>
      </c>
      <c r="AN115" s="153" t="s">
        <v>7166</v>
      </c>
      <c r="AO115" s="165">
        <v>42020</v>
      </c>
      <c r="AP115" s="153" t="s">
        <v>7025</v>
      </c>
      <c r="AQ115" s="153" t="s">
        <v>7034</v>
      </c>
      <c r="AR115" s="166">
        <v>120.7</v>
      </c>
      <c r="AS115" s="88" t="s">
        <v>5719</v>
      </c>
      <c r="AT115" s="92">
        <f t="shared" si="111"/>
        <v>0</v>
      </c>
      <c r="AU115" s="93">
        <v>0</v>
      </c>
      <c r="AV115" s="93">
        <v>0</v>
      </c>
      <c r="AW115" s="166">
        <v>200</v>
      </c>
      <c r="AX115" s="93">
        <v>0</v>
      </c>
      <c r="AY115" s="177"/>
      <c r="AZ115" s="177">
        <v>0</v>
      </c>
      <c r="BA115" s="178"/>
      <c r="BB115" s="105"/>
      <c r="BC115" s="105"/>
      <c r="BD115" s="93"/>
      <c r="BE115" s="93">
        <v>0</v>
      </c>
      <c r="BF115" s="91">
        <v>0</v>
      </c>
      <c r="BG115" s="94"/>
      <c r="BH115" s="95"/>
      <c r="BI115" s="93" t="str">
        <f t="shared" si="70"/>
        <v>Lưu Thị Thảo Huyên</v>
      </c>
      <c r="BJ115" s="105">
        <f t="shared" si="71"/>
        <v>0</v>
      </c>
      <c r="BK115" s="88" t="str">
        <f t="shared" si="72"/>
        <v>8353980661</v>
      </c>
      <c r="BL115" s="86">
        <f t="shared" si="73"/>
        <v>0</v>
      </c>
      <c r="BM115" s="105">
        <f t="shared" si="74"/>
        <v>0</v>
      </c>
      <c r="BN115" s="86">
        <f t="shared" si="75"/>
        <v>0</v>
      </c>
      <c r="BO115" s="86">
        <f t="shared" si="76"/>
        <v>0</v>
      </c>
      <c r="BP115" s="86">
        <f t="shared" si="95"/>
        <v>0</v>
      </c>
      <c r="BQ115" s="160" t="s">
        <v>6979</v>
      </c>
      <c r="BR115" s="86" t="s">
        <v>5720</v>
      </c>
      <c r="BS115" s="88" t="s">
        <v>5721</v>
      </c>
      <c r="BT115" s="86" t="s">
        <v>5722</v>
      </c>
      <c r="BU115" s="86"/>
      <c r="BV115" s="86" t="str">
        <f t="shared" si="96"/>
        <v>BX 442100</v>
      </c>
      <c r="BW115" s="105" t="str">
        <f t="shared" si="97"/>
        <v/>
      </c>
      <c r="BX115" s="86" t="str">
        <f t="shared" si="106"/>
        <v>59</v>
      </c>
      <c r="BY115" s="86" t="str">
        <f t="shared" si="107"/>
        <v>81</v>
      </c>
      <c r="BZ115" s="91">
        <f t="shared" si="108"/>
        <v>120.7</v>
      </c>
      <c r="CA115" s="91">
        <v>0</v>
      </c>
      <c r="CB115" s="96" t="s">
        <v>5719</v>
      </c>
      <c r="CC115" s="91">
        <f t="shared" si="98"/>
        <v>200</v>
      </c>
      <c r="CD115" s="91">
        <f t="shared" si="99"/>
        <v>0</v>
      </c>
      <c r="CE115" s="93">
        <f t="shared" si="109"/>
        <v>0</v>
      </c>
      <c r="CF115" s="93">
        <f t="shared" si="110"/>
        <v>0</v>
      </c>
      <c r="CG115" s="105"/>
      <c r="CH115" s="105"/>
      <c r="CI115" s="86"/>
      <c r="CJ115" s="188"/>
      <c r="CK115" s="181">
        <f t="shared" si="100"/>
        <v>120.7</v>
      </c>
      <c r="CL115" s="181">
        <f t="shared" si="101"/>
        <v>200</v>
      </c>
      <c r="CM115" s="86" t="s">
        <v>5723</v>
      </c>
      <c r="CN115" s="182" t="s">
        <v>7872</v>
      </c>
      <c r="CO115" s="183" t="s">
        <v>7873</v>
      </c>
      <c r="CP115" s="86" t="s">
        <v>5724</v>
      </c>
      <c r="CQ115" s="153" t="s">
        <v>7924</v>
      </c>
      <c r="CR115" s="187">
        <f t="shared" si="102"/>
        <v>6110000</v>
      </c>
      <c r="CS115" s="188">
        <v>1</v>
      </c>
      <c r="CT115" s="188">
        <f t="shared" si="112"/>
        <v>6110000</v>
      </c>
      <c r="CU115" s="93"/>
      <c r="CV115" s="94">
        <f t="shared" si="103"/>
        <v>120.7</v>
      </c>
      <c r="CW115" s="93">
        <f t="shared" si="104"/>
        <v>0</v>
      </c>
      <c r="CX115" s="86">
        <f t="shared" si="105"/>
        <v>0</v>
      </c>
      <c r="CY115" s="93">
        <f t="shared" si="113"/>
        <v>221243.1</v>
      </c>
      <c r="CZ115" s="93">
        <v>0</v>
      </c>
      <c r="DA115" s="93">
        <v>0</v>
      </c>
      <c r="DB115" s="93">
        <f t="shared" si="114"/>
        <v>0</v>
      </c>
      <c r="DC115" s="93">
        <v>0</v>
      </c>
      <c r="DD115" s="91">
        <v>0</v>
      </c>
      <c r="DE115" s="93">
        <f t="shared" si="115"/>
        <v>0</v>
      </c>
      <c r="DF115" s="93">
        <f t="shared" si="81"/>
        <v>0</v>
      </c>
      <c r="DG115" s="93"/>
      <c r="DH115" s="93">
        <v>0</v>
      </c>
      <c r="DI115" s="93">
        <v>0</v>
      </c>
      <c r="DJ115" s="86">
        <f t="shared" si="116"/>
        <v>0</v>
      </c>
      <c r="DK115" s="91">
        <v>0</v>
      </c>
      <c r="DL115" s="93"/>
      <c r="DM115" s="93">
        <v>0</v>
      </c>
      <c r="DN115" s="93">
        <f t="shared" si="83"/>
        <v>6110000</v>
      </c>
      <c r="DO115" s="93">
        <f t="shared" si="117"/>
        <v>0</v>
      </c>
      <c r="DP115" s="92">
        <f t="shared" si="118"/>
        <v>221243.1</v>
      </c>
      <c r="DQ115" s="97" t="str">
        <f t="shared" si="86"/>
        <v>8353980661</v>
      </c>
      <c r="DR115" s="98">
        <f t="shared" si="119"/>
        <v>0</v>
      </c>
      <c r="DS115" s="93" t="str">
        <f t="shared" si="120"/>
        <v>OK</v>
      </c>
      <c r="DT115" s="93"/>
      <c r="DU115" s="78" t="str">
        <f t="shared" si="89"/>
        <v>5010700215001500101001VT100001</v>
      </c>
      <c r="DV115" s="78">
        <f>INDEX('08_DMGiaDat'!$L:$L,MATCH(DU115,'08_DMGiaDat'!$R:$R,0))</f>
        <v>6110000</v>
      </c>
      <c r="DW115" s="78" t="str">
        <f t="shared" si="90"/>
        <v>501070021500100100000001</v>
      </c>
      <c r="DX115" s="78" t="str">
        <f>IFERROR(VLOOKUP(DW115,'08_DMGiaDat'!C118:C119,2,FALSE),"N")</f>
        <v>N</v>
      </c>
      <c r="DY115" s="78" t="str">
        <f t="shared" si="91"/>
        <v>5010700215001001VT100001</v>
      </c>
      <c r="DZ115" s="78" t="str">
        <f>IFERROR(VLOOKUP(DY115,'08_DMGiaDat'!C118:C119,2,FALSE),"N")</f>
        <v>N</v>
      </c>
      <c r="EA115" s="78" t="str">
        <f t="shared" si="92"/>
        <v>501070021500100100000001</v>
      </c>
      <c r="EB115" s="78" t="str">
        <f>IFERROR(VLOOKUP(EA115,'08_DMGiaDat'!C118:C119,2,FALSE),"N")</f>
        <v>N</v>
      </c>
      <c r="EC115" s="92">
        <f>IF(DV115&lt;&gt;"N",DV115,IF(DX115&lt;&gt;"N",DX115,IF(DZ115&lt;&gt;"N",DZ115*VLOOKUP(LEFT(CB115,3),'03_DMMucDich'!C102:C106,5,FALSE),IF(EB115&lt;&gt;"N",EB115*VLOOKUP(LEFT(CB115,3),'03_DMMucDich'!C102:C106,5,FALSE),"N/A"))))</f>
        <v>6110000</v>
      </c>
    </row>
    <row r="116" spans="1:133" s="34" customFormat="1" ht="16" x14ac:dyDescent="0.2">
      <c r="A116" s="85">
        <v>102</v>
      </c>
      <c r="B116" s="86"/>
      <c r="C116" s="87"/>
      <c r="D116" s="141" t="s">
        <v>5807</v>
      </c>
      <c r="E116" s="86"/>
      <c r="F116" s="88"/>
      <c r="G116" s="88" t="s">
        <v>5718</v>
      </c>
      <c r="H116" s="151">
        <v>2022</v>
      </c>
      <c r="I116" s="86"/>
      <c r="J116" s="86"/>
      <c r="K116" s="145" t="s">
        <v>6425</v>
      </c>
      <c r="L116" s="105"/>
      <c r="M116" s="86"/>
      <c r="N116" s="105"/>
      <c r="O116" s="105"/>
      <c r="P116" s="86"/>
      <c r="Q116" s="86"/>
      <c r="R116" s="153" t="str">
        <f t="shared" si="93"/>
        <v>Tổ 09</v>
      </c>
      <c r="S116" s="86"/>
      <c r="T116" s="86"/>
      <c r="U116" s="86"/>
      <c r="V116" s="86" t="str">
        <f t="shared" si="94"/>
        <v xml:space="preserve">, </v>
      </c>
      <c r="W116" s="86"/>
      <c r="X116" s="86"/>
      <c r="Y116" s="86"/>
      <c r="Z116" s="88"/>
      <c r="AA116" s="105"/>
      <c r="AB116" s="86"/>
      <c r="AC116" s="90"/>
      <c r="AD116" s="86"/>
      <c r="AE116" s="86"/>
      <c r="AF116" s="86"/>
      <c r="AG116" s="86"/>
      <c r="AH116" s="160" t="s">
        <v>6979</v>
      </c>
      <c r="AI116" s="153"/>
      <c r="AJ116" s="153"/>
      <c r="AK116" s="86"/>
      <c r="AL116" s="86"/>
      <c r="AM116" s="153" t="s">
        <v>7015</v>
      </c>
      <c r="AN116" s="153" t="s">
        <v>7167</v>
      </c>
      <c r="AO116" s="165">
        <v>42020</v>
      </c>
      <c r="AP116" s="153" t="s">
        <v>7168</v>
      </c>
      <c r="AQ116" s="153" t="s">
        <v>7034</v>
      </c>
      <c r="AR116" s="166">
        <v>120.7</v>
      </c>
      <c r="AS116" s="88" t="s">
        <v>5719</v>
      </c>
      <c r="AT116" s="92">
        <f t="shared" si="111"/>
        <v>0</v>
      </c>
      <c r="AU116" s="93">
        <v>0</v>
      </c>
      <c r="AV116" s="93">
        <v>0</v>
      </c>
      <c r="AW116" s="166">
        <v>200</v>
      </c>
      <c r="AX116" s="93">
        <v>0</v>
      </c>
      <c r="AY116" s="177"/>
      <c r="AZ116" s="177">
        <v>0</v>
      </c>
      <c r="BA116" s="178"/>
      <c r="BB116" s="105"/>
      <c r="BC116" s="105"/>
      <c r="BD116" s="93"/>
      <c r="BE116" s="93">
        <v>0</v>
      </c>
      <c r="BF116" s="91">
        <v>0</v>
      </c>
      <c r="BG116" s="94"/>
      <c r="BH116" s="95"/>
      <c r="BI116" s="93" t="str">
        <f t="shared" si="70"/>
        <v>Lưu Thị Thảo Huyên</v>
      </c>
      <c r="BJ116" s="105">
        <f t="shared" si="71"/>
        <v>0</v>
      </c>
      <c r="BK116" s="88" t="str">
        <f t="shared" si="72"/>
        <v>8353980661</v>
      </c>
      <c r="BL116" s="86">
        <f t="shared" si="73"/>
        <v>0</v>
      </c>
      <c r="BM116" s="105">
        <f t="shared" si="74"/>
        <v>0</v>
      </c>
      <c r="BN116" s="86">
        <f t="shared" si="75"/>
        <v>0</v>
      </c>
      <c r="BO116" s="86">
        <f t="shared" si="76"/>
        <v>0</v>
      </c>
      <c r="BP116" s="86">
        <f t="shared" si="95"/>
        <v>0</v>
      </c>
      <c r="BQ116" s="160" t="s">
        <v>6979</v>
      </c>
      <c r="BR116" s="86" t="s">
        <v>5720</v>
      </c>
      <c r="BS116" s="88" t="s">
        <v>5721</v>
      </c>
      <c r="BT116" s="86" t="s">
        <v>5722</v>
      </c>
      <c r="BU116" s="86"/>
      <c r="BV116" s="86" t="str">
        <f t="shared" si="96"/>
        <v>BX 442099</v>
      </c>
      <c r="BW116" s="105" t="str">
        <f t="shared" si="97"/>
        <v/>
      </c>
      <c r="BX116" s="86" t="str">
        <f t="shared" si="106"/>
        <v>58</v>
      </c>
      <c r="BY116" s="86" t="str">
        <f t="shared" si="107"/>
        <v>81</v>
      </c>
      <c r="BZ116" s="91">
        <f t="shared" si="108"/>
        <v>120.7</v>
      </c>
      <c r="CA116" s="91">
        <v>0</v>
      </c>
      <c r="CB116" s="96" t="s">
        <v>5719</v>
      </c>
      <c r="CC116" s="91">
        <f t="shared" si="98"/>
        <v>200</v>
      </c>
      <c r="CD116" s="91">
        <f t="shared" si="99"/>
        <v>0</v>
      </c>
      <c r="CE116" s="93">
        <f t="shared" si="109"/>
        <v>0</v>
      </c>
      <c r="CF116" s="93">
        <f t="shared" si="110"/>
        <v>0</v>
      </c>
      <c r="CG116" s="105"/>
      <c r="CH116" s="105"/>
      <c r="CI116" s="86"/>
      <c r="CJ116" s="188"/>
      <c r="CK116" s="181">
        <f t="shared" si="100"/>
        <v>120.7</v>
      </c>
      <c r="CL116" s="181">
        <f t="shared" si="101"/>
        <v>200</v>
      </c>
      <c r="CM116" s="86" t="s">
        <v>5723</v>
      </c>
      <c r="CN116" s="182" t="s">
        <v>7872</v>
      </c>
      <c r="CO116" s="183" t="s">
        <v>7873</v>
      </c>
      <c r="CP116" s="86" t="s">
        <v>5724</v>
      </c>
      <c r="CQ116" s="153" t="s">
        <v>7924</v>
      </c>
      <c r="CR116" s="187">
        <f t="shared" si="102"/>
        <v>6110000</v>
      </c>
      <c r="CS116" s="188">
        <v>1</v>
      </c>
      <c r="CT116" s="188">
        <f t="shared" si="112"/>
        <v>6110000</v>
      </c>
      <c r="CU116" s="93"/>
      <c r="CV116" s="94">
        <f t="shared" si="103"/>
        <v>120.7</v>
      </c>
      <c r="CW116" s="93">
        <f t="shared" si="104"/>
        <v>0</v>
      </c>
      <c r="CX116" s="86">
        <f t="shared" si="105"/>
        <v>0</v>
      </c>
      <c r="CY116" s="93">
        <f t="shared" si="113"/>
        <v>221243.1</v>
      </c>
      <c r="CZ116" s="93">
        <v>0</v>
      </c>
      <c r="DA116" s="93">
        <v>0</v>
      </c>
      <c r="DB116" s="93">
        <f t="shared" si="114"/>
        <v>0</v>
      </c>
      <c r="DC116" s="93">
        <v>0</v>
      </c>
      <c r="DD116" s="91">
        <v>0</v>
      </c>
      <c r="DE116" s="93">
        <f t="shared" si="115"/>
        <v>0</v>
      </c>
      <c r="DF116" s="93">
        <f t="shared" si="81"/>
        <v>0</v>
      </c>
      <c r="DG116" s="93"/>
      <c r="DH116" s="93">
        <v>0</v>
      </c>
      <c r="DI116" s="93">
        <v>0</v>
      </c>
      <c r="DJ116" s="86">
        <f t="shared" si="116"/>
        <v>0</v>
      </c>
      <c r="DK116" s="91">
        <v>0</v>
      </c>
      <c r="DL116" s="93"/>
      <c r="DM116" s="93">
        <v>0</v>
      </c>
      <c r="DN116" s="93">
        <f t="shared" si="83"/>
        <v>6110000</v>
      </c>
      <c r="DO116" s="93">
        <f t="shared" si="117"/>
        <v>0</v>
      </c>
      <c r="DP116" s="92">
        <f t="shared" si="118"/>
        <v>221243.1</v>
      </c>
      <c r="DQ116" s="97" t="str">
        <f t="shared" si="86"/>
        <v>8353980661</v>
      </c>
      <c r="DR116" s="98">
        <f t="shared" si="119"/>
        <v>0</v>
      </c>
      <c r="DS116" s="93" t="str">
        <f t="shared" si="120"/>
        <v>OK</v>
      </c>
      <c r="DT116" s="93"/>
      <c r="DU116" s="78" t="str">
        <f t="shared" si="89"/>
        <v>5010700215001500101001VT100001</v>
      </c>
      <c r="DV116" s="78">
        <f>INDEX('08_DMGiaDat'!$L:$L,MATCH(DU116,'08_DMGiaDat'!$R:$R,0))</f>
        <v>6110000</v>
      </c>
      <c r="DW116" s="78" t="str">
        <f t="shared" si="90"/>
        <v>501070021500100100000001</v>
      </c>
      <c r="DX116" s="78" t="str">
        <f>IFERROR(VLOOKUP(DW116,'08_DMGiaDat'!C118:C119,2,FALSE),"N")</f>
        <v>N</v>
      </c>
      <c r="DY116" s="78" t="str">
        <f t="shared" si="91"/>
        <v>5010700215001001VT100001</v>
      </c>
      <c r="DZ116" s="78" t="str">
        <f>IFERROR(VLOOKUP(DY116,'08_DMGiaDat'!C118:C119,2,FALSE),"N")</f>
        <v>N</v>
      </c>
      <c r="EA116" s="78" t="str">
        <f t="shared" si="92"/>
        <v>501070021500100100000001</v>
      </c>
      <c r="EB116" s="78" t="str">
        <f>IFERROR(VLOOKUP(EA116,'08_DMGiaDat'!C118:C119,2,FALSE),"N")</f>
        <v>N</v>
      </c>
      <c r="EC116" s="92">
        <f>IF(DV116&lt;&gt;"N",DV116,IF(DX116&lt;&gt;"N",DX116,IF(DZ116&lt;&gt;"N",DZ116*VLOOKUP(LEFT(CB116,3),'03_DMMucDich'!C102:C106,5,FALSE),IF(EB116&lt;&gt;"N",EB116*VLOOKUP(LEFT(CB116,3),'03_DMMucDich'!C102:C106,5,FALSE),"N/A"))))</f>
        <v>6110000</v>
      </c>
    </row>
    <row r="117" spans="1:133" s="34" customFormat="1" ht="16" x14ac:dyDescent="0.2">
      <c r="A117" s="85">
        <v>103</v>
      </c>
      <c r="B117" s="86"/>
      <c r="C117" s="87"/>
      <c r="D117" s="141" t="s">
        <v>5808</v>
      </c>
      <c r="E117" s="86"/>
      <c r="F117" s="88"/>
      <c r="G117" s="88" t="s">
        <v>5718</v>
      </c>
      <c r="H117" s="151">
        <v>2022</v>
      </c>
      <c r="I117" s="86"/>
      <c r="J117" s="86"/>
      <c r="K117" s="145" t="s">
        <v>6426</v>
      </c>
      <c r="L117" s="105"/>
      <c r="M117" s="86"/>
      <c r="N117" s="105"/>
      <c r="O117" s="105"/>
      <c r="P117" s="86"/>
      <c r="Q117" s="86"/>
      <c r="R117" s="153" t="str">
        <f t="shared" si="93"/>
        <v>Tổ 56</v>
      </c>
      <c r="S117" s="86"/>
      <c r="T117" s="86"/>
      <c r="U117" s="86"/>
      <c r="V117" s="86" t="str">
        <f t="shared" si="94"/>
        <v xml:space="preserve">, </v>
      </c>
      <c r="W117" s="86"/>
      <c r="X117" s="86"/>
      <c r="Y117" s="86"/>
      <c r="Z117" s="88"/>
      <c r="AA117" s="105"/>
      <c r="AB117" s="86"/>
      <c r="AC117" s="90"/>
      <c r="AD117" s="86"/>
      <c r="AE117" s="86"/>
      <c r="AF117" s="86"/>
      <c r="AG117" s="86"/>
      <c r="AH117" s="160" t="s">
        <v>6988</v>
      </c>
      <c r="AI117" s="153"/>
      <c r="AJ117" s="153"/>
      <c r="AK117" s="86"/>
      <c r="AL117" s="86"/>
      <c r="AM117" s="153" t="s">
        <v>7015</v>
      </c>
      <c r="AN117" s="153" t="s">
        <v>7169</v>
      </c>
      <c r="AO117" s="165">
        <v>39654</v>
      </c>
      <c r="AP117" s="153" t="s">
        <v>7041</v>
      </c>
      <c r="AQ117" s="153" t="s">
        <v>2075</v>
      </c>
      <c r="AR117" s="166">
        <v>108.5</v>
      </c>
      <c r="AS117" s="88" t="s">
        <v>5719</v>
      </c>
      <c r="AT117" s="92">
        <f t="shared" si="111"/>
        <v>0</v>
      </c>
      <c r="AU117" s="93">
        <v>0</v>
      </c>
      <c r="AV117" s="93">
        <v>0</v>
      </c>
      <c r="AW117" s="166">
        <v>200</v>
      </c>
      <c r="AX117" s="93">
        <v>0</v>
      </c>
      <c r="AY117" s="177"/>
      <c r="AZ117" s="177">
        <v>0</v>
      </c>
      <c r="BA117" s="178"/>
      <c r="BB117" s="105"/>
      <c r="BC117" s="105"/>
      <c r="BD117" s="93"/>
      <c r="BE117" s="93">
        <v>0</v>
      </c>
      <c r="BF117" s="91">
        <v>0</v>
      </c>
      <c r="BG117" s="94"/>
      <c r="BH117" s="95"/>
      <c r="BI117" s="93" t="str">
        <f t="shared" si="70"/>
        <v>Ngô Thị Chải</v>
      </c>
      <c r="BJ117" s="105">
        <f t="shared" si="71"/>
        <v>0</v>
      </c>
      <c r="BK117" s="88" t="str">
        <f t="shared" si="72"/>
        <v>0400444592</v>
      </c>
      <c r="BL117" s="86">
        <f t="shared" si="73"/>
        <v>0</v>
      </c>
      <c r="BM117" s="105">
        <f t="shared" si="74"/>
        <v>0</v>
      </c>
      <c r="BN117" s="86">
        <f t="shared" si="75"/>
        <v>0</v>
      </c>
      <c r="BO117" s="86">
        <f t="shared" si="76"/>
        <v>0</v>
      </c>
      <c r="BP117" s="86">
        <f t="shared" si="95"/>
        <v>0</v>
      </c>
      <c r="BQ117" s="160" t="s">
        <v>6988</v>
      </c>
      <c r="BR117" s="86" t="s">
        <v>5720</v>
      </c>
      <c r="BS117" s="88" t="s">
        <v>5721</v>
      </c>
      <c r="BT117" s="86" t="s">
        <v>5722</v>
      </c>
      <c r="BU117" s="86"/>
      <c r="BV117" s="86" t="str">
        <f t="shared" si="96"/>
        <v>AM 761770</v>
      </c>
      <c r="BW117" s="105" t="str">
        <f t="shared" si="97"/>
        <v/>
      </c>
      <c r="BX117" s="86" t="str">
        <f t="shared" si="106"/>
        <v>50</v>
      </c>
      <c r="BY117" s="86" t="str">
        <f t="shared" si="107"/>
        <v>189</v>
      </c>
      <c r="BZ117" s="91">
        <f t="shared" si="108"/>
        <v>108.5</v>
      </c>
      <c r="CA117" s="91">
        <v>0</v>
      </c>
      <c r="CB117" s="96" t="s">
        <v>5719</v>
      </c>
      <c r="CC117" s="91">
        <f t="shared" si="98"/>
        <v>200</v>
      </c>
      <c r="CD117" s="91">
        <f t="shared" si="99"/>
        <v>0</v>
      </c>
      <c r="CE117" s="93">
        <f t="shared" si="109"/>
        <v>0</v>
      </c>
      <c r="CF117" s="93">
        <f t="shared" si="110"/>
        <v>0</v>
      </c>
      <c r="CG117" s="105"/>
      <c r="CH117" s="105"/>
      <c r="CI117" s="86"/>
      <c r="CJ117" s="188"/>
      <c r="CK117" s="181">
        <f t="shared" si="100"/>
        <v>108.5</v>
      </c>
      <c r="CL117" s="181">
        <f t="shared" si="101"/>
        <v>200</v>
      </c>
      <c r="CM117" s="86" t="s">
        <v>5723</v>
      </c>
      <c r="CN117" s="182" t="s">
        <v>7859</v>
      </c>
      <c r="CO117" s="183" t="s">
        <v>7863</v>
      </c>
      <c r="CP117" s="86" t="s">
        <v>5724</v>
      </c>
      <c r="CQ117" s="153" t="s">
        <v>7925</v>
      </c>
      <c r="CR117" s="187">
        <f t="shared" si="102"/>
        <v>2170000</v>
      </c>
      <c r="CS117" s="188">
        <v>0.8</v>
      </c>
      <c r="CT117" s="188">
        <f t="shared" si="112"/>
        <v>1736000</v>
      </c>
      <c r="CU117" s="93"/>
      <c r="CV117" s="94">
        <f t="shared" si="103"/>
        <v>108.5</v>
      </c>
      <c r="CW117" s="93">
        <f t="shared" si="104"/>
        <v>0</v>
      </c>
      <c r="CX117" s="86">
        <f t="shared" si="105"/>
        <v>0</v>
      </c>
      <c r="CY117" s="93">
        <f t="shared" si="113"/>
        <v>56506.799999999996</v>
      </c>
      <c r="CZ117" s="93">
        <v>0</v>
      </c>
      <c r="DA117" s="93">
        <v>0</v>
      </c>
      <c r="DB117" s="93">
        <f t="shared" si="114"/>
        <v>0</v>
      </c>
      <c r="DC117" s="93">
        <v>0</v>
      </c>
      <c r="DD117" s="91">
        <v>0</v>
      </c>
      <c r="DE117" s="93">
        <f t="shared" si="115"/>
        <v>0</v>
      </c>
      <c r="DF117" s="93">
        <f t="shared" si="81"/>
        <v>0</v>
      </c>
      <c r="DG117" s="93"/>
      <c r="DH117" s="93">
        <v>0</v>
      </c>
      <c r="DI117" s="93">
        <v>0</v>
      </c>
      <c r="DJ117" s="86">
        <f t="shared" si="116"/>
        <v>0</v>
      </c>
      <c r="DK117" s="91">
        <v>0</v>
      </c>
      <c r="DL117" s="93"/>
      <c r="DM117" s="93">
        <v>0</v>
      </c>
      <c r="DN117" s="93">
        <f t="shared" si="83"/>
        <v>1736000</v>
      </c>
      <c r="DO117" s="93">
        <f t="shared" si="117"/>
        <v>0</v>
      </c>
      <c r="DP117" s="92">
        <f t="shared" si="118"/>
        <v>56506.799999999996</v>
      </c>
      <c r="DQ117" s="97" t="str">
        <f t="shared" si="86"/>
        <v>0400444592</v>
      </c>
      <c r="DR117" s="98">
        <f t="shared" si="119"/>
        <v>0</v>
      </c>
      <c r="DS117" s="93" t="str">
        <f t="shared" si="120"/>
        <v>OK</v>
      </c>
      <c r="DT117" s="93"/>
      <c r="DU117" s="78" t="str">
        <f t="shared" si="89"/>
        <v>5010700212541254102001VT400001</v>
      </c>
      <c r="DV117" s="78">
        <f>INDEX('08_DMGiaDat'!$L:$L,MATCH(DU117,'08_DMGiaDat'!$R:$R,0))</f>
        <v>2170000</v>
      </c>
      <c r="DW117" s="78" t="str">
        <f t="shared" si="90"/>
        <v>501070021254100100000001</v>
      </c>
      <c r="DX117" s="78" t="str">
        <f>IFERROR(VLOOKUP(DW117,'08_DMGiaDat'!C118:C119,2,FALSE),"N")</f>
        <v>N</v>
      </c>
      <c r="DY117" s="78" t="str">
        <f t="shared" si="91"/>
        <v>5010700212541001VT400001</v>
      </c>
      <c r="DZ117" s="78" t="str">
        <f>IFERROR(VLOOKUP(DY117,'08_DMGiaDat'!C118:C119,2,FALSE),"N")</f>
        <v>N</v>
      </c>
      <c r="EA117" s="78" t="str">
        <f t="shared" si="92"/>
        <v>501070021254100100000001</v>
      </c>
      <c r="EB117" s="78" t="str">
        <f>IFERROR(VLOOKUP(EA117,'08_DMGiaDat'!C118:C119,2,FALSE),"N")</f>
        <v>N</v>
      </c>
      <c r="EC117" s="92">
        <f>IF(DV117&lt;&gt;"N",DV117,IF(DX117&lt;&gt;"N",DX117,IF(DZ117&lt;&gt;"N",DZ117*VLOOKUP(LEFT(CB117,3),'03_DMMucDich'!C102:C106,5,FALSE),IF(EB117&lt;&gt;"N",EB117*VLOOKUP(LEFT(CB117,3),'03_DMMucDich'!C102:C106,5,FALSE),"N/A"))))</f>
        <v>2170000</v>
      </c>
    </row>
    <row r="118" spans="1:133" s="34" customFormat="1" ht="16" x14ac:dyDescent="0.2">
      <c r="A118" s="85">
        <v>104</v>
      </c>
      <c r="B118" s="86"/>
      <c r="C118" s="87"/>
      <c r="D118" s="141" t="s">
        <v>5809</v>
      </c>
      <c r="E118" s="86"/>
      <c r="F118" s="88"/>
      <c r="G118" s="88" t="s">
        <v>5718</v>
      </c>
      <c r="H118" s="151">
        <v>2022</v>
      </c>
      <c r="I118" s="86"/>
      <c r="J118" s="86"/>
      <c r="K118" s="145" t="s">
        <v>6427</v>
      </c>
      <c r="L118" s="105"/>
      <c r="M118" s="86"/>
      <c r="N118" s="105"/>
      <c r="O118" s="105"/>
      <c r="P118" s="86"/>
      <c r="Q118" s="86"/>
      <c r="R118" s="153" t="str">
        <f t="shared" si="93"/>
        <v>Tổ 64</v>
      </c>
      <c r="S118" s="86"/>
      <c r="T118" s="86"/>
      <c r="U118" s="86"/>
      <c r="V118" s="86" t="str">
        <f t="shared" si="94"/>
        <v xml:space="preserve">, </v>
      </c>
      <c r="W118" s="86"/>
      <c r="X118" s="86"/>
      <c r="Y118" s="86"/>
      <c r="Z118" s="88"/>
      <c r="AA118" s="105"/>
      <c r="AB118" s="86"/>
      <c r="AC118" s="90"/>
      <c r="AD118" s="86"/>
      <c r="AE118" s="86"/>
      <c r="AF118" s="86"/>
      <c r="AG118" s="86"/>
      <c r="AH118" s="160" t="s">
        <v>6961</v>
      </c>
      <c r="AI118" s="153"/>
      <c r="AJ118" s="153"/>
      <c r="AK118" s="86"/>
      <c r="AL118" s="86"/>
      <c r="AM118" s="153" t="s">
        <v>7015</v>
      </c>
      <c r="AN118" s="153" t="s">
        <v>7170</v>
      </c>
      <c r="AO118" s="165">
        <v>42853</v>
      </c>
      <c r="AP118" s="153" t="s">
        <v>2211</v>
      </c>
      <c r="AQ118" s="153" t="s">
        <v>5687</v>
      </c>
      <c r="AR118" s="166">
        <v>105</v>
      </c>
      <c r="AS118" s="88" t="s">
        <v>5719</v>
      </c>
      <c r="AT118" s="92">
        <f t="shared" si="111"/>
        <v>0</v>
      </c>
      <c r="AU118" s="93">
        <v>0</v>
      </c>
      <c r="AV118" s="93">
        <v>0</v>
      </c>
      <c r="AW118" s="166">
        <v>200</v>
      </c>
      <c r="AX118" s="93">
        <v>0</v>
      </c>
      <c r="AY118" s="177"/>
      <c r="AZ118" s="177">
        <v>0</v>
      </c>
      <c r="BA118" s="178"/>
      <c r="BB118" s="105"/>
      <c r="BC118" s="105"/>
      <c r="BD118" s="93"/>
      <c r="BE118" s="93">
        <v>0</v>
      </c>
      <c r="BF118" s="91">
        <v>0</v>
      </c>
      <c r="BG118" s="94"/>
      <c r="BH118" s="95"/>
      <c r="BI118" s="93" t="str">
        <f t="shared" si="70"/>
        <v>Nguyễn Đức Nguyên</v>
      </c>
      <c r="BJ118" s="105">
        <f t="shared" si="71"/>
        <v>0</v>
      </c>
      <c r="BK118" s="88" t="str">
        <f t="shared" si="72"/>
        <v>8397573705</v>
      </c>
      <c r="BL118" s="86">
        <f t="shared" si="73"/>
        <v>0</v>
      </c>
      <c r="BM118" s="105">
        <f t="shared" si="74"/>
        <v>0</v>
      </c>
      <c r="BN118" s="86">
        <f t="shared" si="75"/>
        <v>0</v>
      </c>
      <c r="BO118" s="86">
        <f t="shared" si="76"/>
        <v>0</v>
      </c>
      <c r="BP118" s="86">
        <f t="shared" si="95"/>
        <v>0</v>
      </c>
      <c r="BQ118" s="160" t="s">
        <v>6961</v>
      </c>
      <c r="BR118" s="86" t="s">
        <v>5720</v>
      </c>
      <c r="BS118" s="88" t="s">
        <v>5721</v>
      </c>
      <c r="BT118" s="86" t="s">
        <v>5722</v>
      </c>
      <c r="BU118" s="86"/>
      <c r="BV118" s="86" t="str">
        <f t="shared" si="96"/>
        <v>CH 646791</v>
      </c>
      <c r="BW118" s="105" t="str">
        <f t="shared" si="97"/>
        <v/>
      </c>
      <c r="BX118" s="86" t="str">
        <f t="shared" si="106"/>
        <v>325</v>
      </c>
      <c r="BY118" s="86" t="str">
        <f t="shared" si="107"/>
        <v>19</v>
      </c>
      <c r="BZ118" s="91">
        <f t="shared" si="108"/>
        <v>105</v>
      </c>
      <c r="CA118" s="91">
        <v>0</v>
      </c>
      <c r="CB118" s="96" t="s">
        <v>5719</v>
      </c>
      <c r="CC118" s="91">
        <f t="shared" si="98"/>
        <v>200</v>
      </c>
      <c r="CD118" s="91">
        <f t="shared" si="99"/>
        <v>0</v>
      </c>
      <c r="CE118" s="93">
        <f t="shared" si="109"/>
        <v>0</v>
      </c>
      <c r="CF118" s="93">
        <f t="shared" si="110"/>
        <v>0</v>
      </c>
      <c r="CG118" s="105"/>
      <c r="CH118" s="105"/>
      <c r="CI118" s="86"/>
      <c r="CJ118" s="188"/>
      <c r="CK118" s="181">
        <f t="shared" si="100"/>
        <v>105</v>
      </c>
      <c r="CL118" s="181">
        <f t="shared" si="101"/>
        <v>200</v>
      </c>
      <c r="CM118" s="86" t="s">
        <v>5723</v>
      </c>
      <c r="CN118" s="182" t="s">
        <v>7854</v>
      </c>
      <c r="CO118" s="183" t="s">
        <v>7855</v>
      </c>
      <c r="CP118" s="86" t="s">
        <v>5724</v>
      </c>
      <c r="CQ118" s="153" t="s">
        <v>7924</v>
      </c>
      <c r="CR118" s="187">
        <f t="shared" si="102"/>
        <v>7970000</v>
      </c>
      <c r="CS118" s="188">
        <v>1</v>
      </c>
      <c r="CT118" s="188">
        <f t="shared" si="112"/>
        <v>7970000</v>
      </c>
      <c r="CU118" s="93"/>
      <c r="CV118" s="94">
        <f t="shared" si="103"/>
        <v>105</v>
      </c>
      <c r="CW118" s="93">
        <f t="shared" si="104"/>
        <v>0</v>
      </c>
      <c r="CX118" s="86">
        <f t="shared" si="105"/>
        <v>0</v>
      </c>
      <c r="CY118" s="93">
        <f t="shared" si="113"/>
        <v>251055</v>
      </c>
      <c r="CZ118" s="93">
        <v>0</v>
      </c>
      <c r="DA118" s="93">
        <v>0</v>
      </c>
      <c r="DB118" s="93">
        <f t="shared" si="114"/>
        <v>0</v>
      </c>
      <c r="DC118" s="93">
        <v>0</v>
      </c>
      <c r="DD118" s="91">
        <v>0</v>
      </c>
      <c r="DE118" s="93">
        <f t="shared" si="115"/>
        <v>0</v>
      </c>
      <c r="DF118" s="93">
        <f t="shared" si="81"/>
        <v>0</v>
      </c>
      <c r="DG118" s="93"/>
      <c r="DH118" s="93">
        <v>0</v>
      </c>
      <c r="DI118" s="93">
        <v>0</v>
      </c>
      <c r="DJ118" s="86">
        <f t="shared" si="116"/>
        <v>0</v>
      </c>
      <c r="DK118" s="91">
        <v>0</v>
      </c>
      <c r="DL118" s="93"/>
      <c r="DM118" s="93">
        <v>0</v>
      </c>
      <c r="DN118" s="93">
        <f t="shared" si="83"/>
        <v>7970000</v>
      </c>
      <c r="DO118" s="93">
        <f t="shared" si="117"/>
        <v>0</v>
      </c>
      <c r="DP118" s="92">
        <f t="shared" si="118"/>
        <v>251055</v>
      </c>
      <c r="DQ118" s="97" t="str">
        <f t="shared" si="86"/>
        <v>8397573705</v>
      </c>
      <c r="DR118" s="98">
        <f t="shared" si="119"/>
        <v>0</v>
      </c>
      <c r="DS118" s="93" t="str">
        <f t="shared" si="120"/>
        <v>OK</v>
      </c>
      <c r="DT118" s="93"/>
      <c r="DU118" s="78" t="str">
        <f t="shared" si="89"/>
        <v>5010700215011501100001VT100001</v>
      </c>
      <c r="DV118" s="78">
        <f>INDEX('08_DMGiaDat'!$L:$L,MATCH(DU118,'08_DMGiaDat'!$R:$R,0))</f>
        <v>7970000</v>
      </c>
      <c r="DW118" s="78" t="str">
        <f t="shared" si="90"/>
        <v>501070021501100100000001</v>
      </c>
      <c r="DX118" s="78" t="str">
        <f>IFERROR(VLOOKUP(DW118,'08_DMGiaDat'!C118:C119,2,FALSE),"N")</f>
        <v>N</v>
      </c>
      <c r="DY118" s="78" t="str">
        <f t="shared" si="91"/>
        <v>5010700215011001VT100001</v>
      </c>
      <c r="DZ118" s="78" t="str">
        <f>IFERROR(VLOOKUP(DY118,'08_DMGiaDat'!C118:C119,2,FALSE),"N")</f>
        <v>N</v>
      </c>
      <c r="EA118" s="78" t="str">
        <f t="shared" si="92"/>
        <v>501070021501100100000001</v>
      </c>
      <c r="EB118" s="78" t="str">
        <f>IFERROR(VLOOKUP(EA118,'08_DMGiaDat'!C118:C119,2,FALSE),"N")</f>
        <v>N</v>
      </c>
      <c r="EC118" s="92">
        <f>IF(DV118&lt;&gt;"N",DV118,IF(DX118&lt;&gt;"N",DX118,IF(DZ118&lt;&gt;"N",DZ118*VLOOKUP(LEFT(CB118,3),'03_DMMucDich'!C102:C106,5,FALSE),IF(EB118&lt;&gt;"N",EB118*VLOOKUP(LEFT(CB118,3),'03_DMMucDich'!C102:C106,5,FALSE),"N/A"))))</f>
        <v>7970000</v>
      </c>
    </row>
    <row r="119" spans="1:133" s="34" customFormat="1" ht="16" x14ac:dyDescent="0.2">
      <c r="A119" s="85">
        <v>105</v>
      </c>
      <c r="B119" s="86"/>
      <c r="C119" s="87"/>
      <c r="D119" s="141" t="s">
        <v>5810</v>
      </c>
      <c r="E119" s="86"/>
      <c r="F119" s="88"/>
      <c r="G119" s="88" t="s">
        <v>5718</v>
      </c>
      <c r="H119" s="151">
        <v>2022</v>
      </c>
      <c r="I119" s="86"/>
      <c r="J119" s="86"/>
      <c r="K119" s="145" t="s">
        <v>6428</v>
      </c>
      <c r="L119" s="105"/>
      <c r="M119" s="86"/>
      <c r="N119" s="105"/>
      <c r="O119" s="105"/>
      <c r="P119" s="86"/>
      <c r="Q119" s="86"/>
      <c r="R119" s="153" t="str">
        <f t="shared" si="93"/>
        <v>Tổ 66</v>
      </c>
      <c r="S119" s="86"/>
      <c r="T119" s="86"/>
      <c r="U119" s="86"/>
      <c r="V119" s="86" t="str">
        <f t="shared" si="94"/>
        <v xml:space="preserve">, </v>
      </c>
      <c r="W119" s="86"/>
      <c r="X119" s="86"/>
      <c r="Y119" s="86"/>
      <c r="Z119" s="88"/>
      <c r="AA119" s="105"/>
      <c r="AB119" s="86"/>
      <c r="AC119" s="90"/>
      <c r="AD119" s="86"/>
      <c r="AE119" s="86"/>
      <c r="AF119" s="86"/>
      <c r="AG119" s="86"/>
      <c r="AH119" s="160" t="s">
        <v>6960</v>
      </c>
      <c r="AI119" s="153"/>
      <c r="AJ119" s="153"/>
      <c r="AK119" s="86"/>
      <c r="AL119" s="86"/>
      <c r="AM119" s="153" t="s">
        <v>7015</v>
      </c>
      <c r="AN119" s="153" t="s">
        <v>7171</v>
      </c>
      <c r="AO119" s="165">
        <v>43577</v>
      </c>
      <c r="AP119" s="153" t="s">
        <v>2169</v>
      </c>
      <c r="AQ119" s="153" t="s">
        <v>7084</v>
      </c>
      <c r="AR119" s="166">
        <v>100</v>
      </c>
      <c r="AS119" s="88" t="s">
        <v>5719</v>
      </c>
      <c r="AT119" s="92">
        <f t="shared" si="111"/>
        <v>0</v>
      </c>
      <c r="AU119" s="93">
        <v>0</v>
      </c>
      <c r="AV119" s="93">
        <v>0</v>
      </c>
      <c r="AW119" s="166">
        <v>200</v>
      </c>
      <c r="AX119" s="93">
        <v>0</v>
      </c>
      <c r="AY119" s="177"/>
      <c r="AZ119" s="177">
        <v>0</v>
      </c>
      <c r="BA119" s="178"/>
      <c r="BB119" s="105"/>
      <c r="BC119" s="105"/>
      <c r="BD119" s="93"/>
      <c r="BE119" s="93">
        <v>0</v>
      </c>
      <c r="BF119" s="91">
        <v>0</v>
      </c>
      <c r="BG119" s="94"/>
      <c r="BH119" s="95"/>
      <c r="BI119" s="93" t="str">
        <f t="shared" si="70"/>
        <v xml:space="preserve">	Huỳnh Hoài Nam</v>
      </c>
      <c r="BJ119" s="105">
        <f t="shared" si="71"/>
        <v>0</v>
      </c>
      <c r="BK119" s="88" t="str">
        <f t="shared" si="72"/>
        <v>0400756217</v>
      </c>
      <c r="BL119" s="86">
        <f t="shared" si="73"/>
        <v>0</v>
      </c>
      <c r="BM119" s="105">
        <f t="shared" si="74"/>
        <v>0</v>
      </c>
      <c r="BN119" s="86">
        <f t="shared" si="75"/>
        <v>0</v>
      </c>
      <c r="BO119" s="86">
        <f t="shared" si="76"/>
        <v>0</v>
      </c>
      <c r="BP119" s="86">
        <f t="shared" si="95"/>
        <v>0</v>
      </c>
      <c r="BQ119" s="160" t="s">
        <v>6960</v>
      </c>
      <c r="BR119" s="86" t="s">
        <v>5720</v>
      </c>
      <c r="BS119" s="88" t="s">
        <v>5721</v>
      </c>
      <c r="BT119" s="86" t="s">
        <v>5722</v>
      </c>
      <c r="BU119" s="86"/>
      <c r="BV119" s="86" t="str">
        <f t="shared" si="96"/>
        <v>CP 893639</v>
      </c>
      <c r="BW119" s="105" t="str">
        <f t="shared" si="97"/>
        <v/>
      </c>
      <c r="BX119" s="86" t="str">
        <f t="shared" si="106"/>
        <v>283</v>
      </c>
      <c r="BY119" s="86" t="str">
        <f t="shared" si="107"/>
        <v>29</v>
      </c>
      <c r="BZ119" s="91">
        <f t="shared" si="108"/>
        <v>100</v>
      </c>
      <c r="CA119" s="91">
        <v>0</v>
      </c>
      <c r="CB119" s="96" t="s">
        <v>5719</v>
      </c>
      <c r="CC119" s="91">
        <f t="shared" si="98"/>
        <v>200</v>
      </c>
      <c r="CD119" s="91">
        <f t="shared" si="99"/>
        <v>0</v>
      </c>
      <c r="CE119" s="93">
        <f t="shared" si="109"/>
        <v>0</v>
      </c>
      <c r="CF119" s="93">
        <f t="shared" si="110"/>
        <v>0</v>
      </c>
      <c r="CG119" s="105"/>
      <c r="CH119" s="105"/>
      <c r="CI119" s="86"/>
      <c r="CJ119" s="188"/>
      <c r="CK119" s="181">
        <f t="shared" si="100"/>
        <v>100</v>
      </c>
      <c r="CL119" s="181">
        <f t="shared" si="101"/>
        <v>200</v>
      </c>
      <c r="CM119" s="86" t="s">
        <v>5723</v>
      </c>
      <c r="CN119" s="182" t="s">
        <v>7854</v>
      </c>
      <c r="CO119" s="183" t="s">
        <v>7855</v>
      </c>
      <c r="CP119" s="86" t="s">
        <v>5724</v>
      </c>
      <c r="CQ119" s="153" t="s">
        <v>7924</v>
      </c>
      <c r="CR119" s="187">
        <f t="shared" si="102"/>
        <v>7970000</v>
      </c>
      <c r="CS119" s="188">
        <v>1</v>
      </c>
      <c r="CT119" s="188">
        <f t="shared" si="112"/>
        <v>7970000</v>
      </c>
      <c r="CU119" s="93"/>
      <c r="CV119" s="94">
        <f t="shared" si="103"/>
        <v>100</v>
      </c>
      <c r="CW119" s="93">
        <f t="shared" si="104"/>
        <v>0</v>
      </c>
      <c r="CX119" s="86">
        <f t="shared" si="105"/>
        <v>0</v>
      </c>
      <c r="CY119" s="93">
        <f t="shared" si="113"/>
        <v>239100</v>
      </c>
      <c r="CZ119" s="93">
        <v>0</v>
      </c>
      <c r="DA119" s="93">
        <v>0</v>
      </c>
      <c r="DB119" s="93">
        <f t="shared" si="114"/>
        <v>0</v>
      </c>
      <c r="DC119" s="93">
        <v>0</v>
      </c>
      <c r="DD119" s="91">
        <v>0</v>
      </c>
      <c r="DE119" s="93">
        <f t="shared" si="115"/>
        <v>0</v>
      </c>
      <c r="DF119" s="93">
        <f t="shared" si="81"/>
        <v>0</v>
      </c>
      <c r="DG119" s="93"/>
      <c r="DH119" s="93">
        <v>0</v>
      </c>
      <c r="DI119" s="93">
        <v>0</v>
      </c>
      <c r="DJ119" s="86">
        <f t="shared" si="116"/>
        <v>0</v>
      </c>
      <c r="DK119" s="91">
        <v>0</v>
      </c>
      <c r="DL119" s="93"/>
      <c r="DM119" s="93">
        <v>0</v>
      </c>
      <c r="DN119" s="93">
        <f t="shared" si="83"/>
        <v>7970000</v>
      </c>
      <c r="DO119" s="93">
        <f t="shared" si="117"/>
        <v>0</v>
      </c>
      <c r="DP119" s="92">
        <f t="shared" si="118"/>
        <v>239100</v>
      </c>
      <c r="DQ119" s="97" t="str">
        <f t="shared" si="86"/>
        <v>0400756217</v>
      </c>
      <c r="DR119" s="98">
        <f t="shared" si="119"/>
        <v>0</v>
      </c>
      <c r="DS119" s="93" t="str">
        <f t="shared" si="120"/>
        <v>OK</v>
      </c>
      <c r="DT119" s="93"/>
      <c r="DU119" s="78" t="str">
        <f t="shared" si="89"/>
        <v>5010700215011501100001VT100001</v>
      </c>
      <c r="DV119" s="78">
        <f>INDEX('08_DMGiaDat'!$L:$L,MATCH(DU119,'08_DMGiaDat'!$R:$R,0))</f>
        <v>7970000</v>
      </c>
      <c r="DW119" s="78" t="str">
        <f t="shared" si="90"/>
        <v>501070021501100100000001</v>
      </c>
      <c r="DX119" s="78" t="str">
        <f>IFERROR(VLOOKUP(DW119,'08_DMGiaDat'!C118:C119,2,FALSE),"N")</f>
        <v>N</v>
      </c>
      <c r="DY119" s="78" t="str">
        <f t="shared" si="91"/>
        <v>5010700215011001VT100001</v>
      </c>
      <c r="DZ119" s="78" t="str">
        <f>IFERROR(VLOOKUP(DY119,'08_DMGiaDat'!C118:C119,2,FALSE),"N")</f>
        <v>N</v>
      </c>
      <c r="EA119" s="78" t="str">
        <f t="shared" si="92"/>
        <v>501070021501100100000001</v>
      </c>
      <c r="EB119" s="78" t="str">
        <f>IFERROR(VLOOKUP(EA119,'08_DMGiaDat'!C118:C119,2,FALSE),"N")</f>
        <v>N</v>
      </c>
      <c r="EC119" s="92">
        <f>IF(DV119&lt;&gt;"N",DV119,IF(DX119&lt;&gt;"N",DX119,IF(DZ119&lt;&gt;"N",DZ119*VLOOKUP(LEFT(CB119,3),'03_DMMucDich'!C102:C106,5,FALSE),IF(EB119&lt;&gt;"N",EB119*VLOOKUP(LEFT(CB119,3),'03_DMMucDich'!C102:C106,5,FALSE),"N/A"))))</f>
        <v>7970000</v>
      </c>
    </row>
    <row r="120" spans="1:133" s="34" customFormat="1" ht="16" x14ac:dyDescent="0.2">
      <c r="A120" s="85">
        <v>106</v>
      </c>
      <c r="B120" s="86"/>
      <c r="C120" s="87"/>
      <c r="D120" s="141" t="s">
        <v>5811</v>
      </c>
      <c r="E120" s="86"/>
      <c r="F120" s="88"/>
      <c r="G120" s="88" t="s">
        <v>5718</v>
      </c>
      <c r="H120" s="151">
        <v>2022</v>
      </c>
      <c r="I120" s="86"/>
      <c r="J120" s="86"/>
      <c r="K120" s="145" t="s">
        <v>6429</v>
      </c>
      <c r="L120" s="105"/>
      <c r="M120" s="86"/>
      <c r="N120" s="105"/>
      <c r="O120" s="105"/>
      <c r="P120" s="86"/>
      <c r="Q120" s="86"/>
      <c r="R120" s="153" t="str">
        <f t="shared" si="93"/>
        <v>Tổ 66</v>
      </c>
      <c r="S120" s="86"/>
      <c r="T120" s="86"/>
      <c r="U120" s="86"/>
      <c r="V120" s="86" t="str">
        <f t="shared" si="94"/>
        <v xml:space="preserve">, </v>
      </c>
      <c r="W120" s="86"/>
      <c r="X120" s="86"/>
      <c r="Y120" s="86"/>
      <c r="Z120" s="88"/>
      <c r="AA120" s="105"/>
      <c r="AB120" s="86"/>
      <c r="AC120" s="90"/>
      <c r="AD120" s="86"/>
      <c r="AE120" s="86"/>
      <c r="AF120" s="86"/>
      <c r="AG120" s="86"/>
      <c r="AH120" s="160" t="s">
        <v>6960</v>
      </c>
      <c r="AI120" s="153"/>
      <c r="AJ120" s="153"/>
      <c r="AK120" s="86"/>
      <c r="AL120" s="86"/>
      <c r="AM120" s="153" t="s">
        <v>7015</v>
      </c>
      <c r="AN120" s="153" t="s">
        <v>7172</v>
      </c>
      <c r="AO120" s="165">
        <v>43196</v>
      </c>
      <c r="AP120" s="153" t="s">
        <v>2249</v>
      </c>
      <c r="AQ120" s="153" t="s">
        <v>5703</v>
      </c>
      <c r="AR120" s="166">
        <v>110</v>
      </c>
      <c r="AS120" s="88" t="s">
        <v>5719</v>
      </c>
      <c r="AT120" s="92">
        <f t="shared" si="111"/>
        <v>0</v>
      </c>
      <c r="AU120" s="93">
        <v>0</v>
      </c>
      <c r="AV120" s="93">
        <v>0</v>
      </c>
      <c r="AW120" s="166">
        <v>200</v>
      </c>
      <c r="AX120" s="93">
        <v>0</v>
      </c>
      <c r="AY120" s="177"/>
      <c r="AZ120" s="177">
        <v>0</v>
      </c>
      <c r="BA120" s="178"/>
      <c r="BB120" s="105"/>
      <c r="BC120" s="105"/>
      <c r="BD120" s="93"/>
      <c r="BE120" s="93">
        <v>0</v>
      </c>
      <c r="BF120" s="91">
        <v>0</v>
      </c>
      <c r="BG120" s="94"/>
      <c r="BH120" s="95"/>
      <c r="BI120" s="93" t="str">
        <f t="shared" si="70"/>
        <v>Võ Thị Thanh Huyền</v>
      </c>
      <c r="BJ120" s="105">
        <f t="shared" si="71"/>
        <v>0</v>
      </c>
      <c r="BK120" s="88" t="str">
        <f t="shared" si="72"/>
        <v>8341009800</v>
      </c>
      <c r="BL120" s="86">
        <f t="shared" si="73"/>
        <v>0</v>
      </c>
      <c r="BM120" s="105">
        <f t="shared" si="74"/>
        <v>0</v>
      </c>
      <c r="BN120" s="86">
        <f t="shared" si="75"/>
        <v>0</v>
      </c>
      <c r="BO120" s="86">
        <f t="shared" si="76"/>
        <v>0</v>
      </c>
      <c r="BP120" s="86">
        <f t="shared" si="95"/>
        <v>0</v>
      </c>
      <c r="BQ120" s="160" t="s">
        <v>6960</v>
      </c>
      <c r="BR120" s="86" t="s">
        <v>5720</v>
      </c>
      <c r="BS120" s="88" t="s">
        <v>5721</v>
      </c>
      <c r="BT120" s="86" t="s">
        <v>5722</v>
      </c>
      <c r="BU120" s="86"/>
      <c r="BV120" s="86" t="str">
        <f t="shared" si="96"/>
        <v>CM 676786</v>
      </c>
      <c r="BW120" s="105" t="str">
        <f t="shared" si="97"/>
        <v/>
      </c>
      <c r="BX120" s="86" t="str">
        <f t="shared" si="106"/>
        <v>363</v>
      </c>
      <c r="BY120" s="86" t="str">
        <f t="shared" si="107"/>
        <v>35</v>
      </c>
      <c r="BZ120" s="91">
        <f t="shared" si="108"/>
        <v>110</v>
      </c>
      <c r="CA120" s="91">
        <v>0</v>
      </c>
      <c r="CB120" s="96" t="s">
        <v>5719</v>
      </c>
      <c r="CC120" s="91">
        <f t="shared" si="98"/>
        <v>200</v>
      </c>
      <c r="CD120" s="91">
        <f t="shared" si="99"/>
        <v>0</v>
      </c>
      <c r="CE120" s="93">
        <f t="shared" si="109"/>
        <v>0</v>
      </c>
      <c r="CF120" s="93">
        <f t="shared" si="110"/>
        <v>0</v>
      </c>
      <c r="CG120" s="105"/>
      <c r="CH120" s="105"/>
      <c r="CI120" s="86"/>
      <c r="CJ120" s="188"/>
      <c r="CK120" s="181">
        <f t="shared" si="100"/>
        <v>110</v>
      </c>
      <c r="CL120" s="181">
        <f t="shared" si="101"/>
        <v>200</v>
      </c>
      <c r="CM120" s="86" t="s">
        <v>5723</v>
      </c>
      <c r="CN120" s="182" t="s">
        <v>7854</v>
      </c>
      <c r="CO120" s="183" t="s">
        <v>7855</v>
      </c>
      <c r="CP120" s="86" t="s">
        <v>5724</v>
      </c>
      <c r="CQ120" s="153" t="s">
        <v>7924</v>
      </c>
      <c r="CR120" s="187">
        <f t="shared" si="102"/>
        <v>7970000</v>
      </c>
      <c r="CS120" s="188">
        <v>1</v>
      </c>
      <c r="CT120" s="188">
        <f t="shared" si="112"/>
        <v>7970000</v>
      </c>
      <c r="CU120" s="93"/>
      <c r="CV120" s="94">
        <f t="shared" si="103"/>
        <v>110</v>
      </c>
      <c r="CW120" s="93">
        <f t="shared" si="104"/>
        <v>0</v>
      </c>
      <c r="CX120" s="86">
        <f t="shared" si="105"/>
        <v>0</v>
      </c>
      <c r="CY120" s="93">
        <f t="shared" si="113"/>
        <v>263010</v>
      </c>
      <c r="CZ120" s="93">
        <v>0</v>
      </c>
      <c r="DA120" s="93">
        <v>0</v>
      </c>
      <c r="DB120" s="93">
        <f t="shared" si="114"/>
        <v>0</v>
      </c>
      <c r="DC120" s="93">
        <v>0</v>
      </c>
      <c r="DD120" s="91">
        <v>0</v>
      </c>
      <c r="DE120" s="93">
        <f t="shared" si="115"/>
        <v>0</v>
      </c>
      <c r="DF120" s="93">
        <f t="shared" si="81"/>
        <v>0</v>
      </c>
      <c r="DG120" s="93"/>
      <c r="DH120" s="93">
        <v>0</v>
      </c>
      <c r="DI120" s="93">
        <v>0</v>
      </c>
      <c r="DJ120" s="86">
        <f t="shared" si="116"/>
        <v>0</v>
      </c>
      <c r="DK120" s="91">
        <v>0</v>
      </c>
      <c r="DL120" s="93"/>
      <c r="DM120" s="93">
        <v>0</v>
      </c>
      <c r="DN120" s="93">
        <f t="shared" si="83"/>
        <v>7970000</v>
      </c>
      <c r="DO120" s="93">
        <f t="shared" si="117"/>
        <v>0</v>
      </c>
      <c r="DP120" s="92">
        <f t="shared" si="118"/>
        <v>263010</v>
      </c>
      <c r="DQ120" s="97" t="str">
        <f t="shared" si="86"/>
        <v>8341009800</v>
      </c>
      <c r="DR120" s="98">
        <f t="shared" si="119"/>
        <v>0</v>
      </c>
      <c r="DS120" s="93" t="str">
        <f t="shared" si="120"/>
        <v>OK</v>
      </c>
      <c r="DT120" s="93"/>
      <c r="DU120" s="78" t="str">
        <f t="shared" si="89"/>
        <v>5010700215011501100001VT100001</v>
      </c>
      <c r="DV120" s="78">
        <f>INDEX('08_DMGiaDat'!$L:$L,MATCH(DU120,'08_DMGiaDat'!$R:$R,0))</f>
        <v>7970000</v>
      </c>
      <c r="DW120" s="78" t="str">
        <f t="shared" si="90"/>
        <v>501070021501100100000001</v>
      </c>
      <c r="DX120" s="78" t="str">
        <f>IFERROR(VLOOKUP(DW120,'08_DMGiaDat'!C118:C119,2,FALSE),"N")</f>
        <v>N</v>
      </c>
      <c r="DY120" s="78" t="str">
        <f t="shared" si="91"/>
        <v>5010700215011001VT100001</v>
      </c>
      <c r="DZ120" s="78" t="str">
        <f>IFERROR(VLOOKUP(DY120,'08_DMGiaDat'!C118:C119,2,FALSE),"N")</f>
        <v>N</v>
      </c>
      <c r="EA120" s="78" t="str">
        <f t="shared" si="92"/>
        <v>501070021501100100000001</v>
      </c>
      <c r="EB120" s="78" t="str">
        <f>IFERROR(VLOOKUP(EA120,'08_DMGiaDat'!C118:C119,2,FALSE),"N")</f>
        <v>N</v>
      </c>
      <c r="EC120" s="92">
        <f>IF(DV120&lt;&gt;"N",DV120,IF(DX120&lt;&gt;"N",DX120,IF(DZ120&lt;&gt;"N",DZ120*VLOOKUP(LEFT(CB120,3),'03_DMMucDich'!C102:C106,5,FALSE),IF(EB120&lt;&gt;"N",EB120*VLOOKUP(LEFT(CB120,3),'03_DMMucDich'!C102:C106,5,FALSE),"N/A"))))</f>
        <v>7970000</v>
      </c>
    </row>
    <row r="121" spans="1:133" s="34" customFormat="1" ht="16" x14ac:dyDescent="0.2">
      <c r="A121" s="85">
        <v>107</v>
      </c>
      <c r="B121" s="86"/>
      <c r="C121" s="87"/>
      <c r="D121" s="141" t="s">
        <v>5812</v>
      </c>
      <c r="E121" s="86"/>
      <c r="F121" s="88"/>
      <c r="G121" s="88" t="s">
        <v>5718</v>
      </c>
      <c r="H121" s="151">
        <v>2022</v>
      </c>
      <c r="I121" s="86"/>
      <c r="J121" s="86"/>
      <c r="K121" s="145" t="s">
        <v>6430</v>
      </c>
      <c r="L121" s="105"/>
      <c r="M121" s="86"/>
      <c r="N121" s="105"/>
      <c r="O121" s="105"/>
      <c r="P121" s="86"/>
      <c r="Q121" s="86"/>
      <c r="R121" s="153" t="str">
        <f t="shared" si="93"/>
        <v>Tổ 09</v>
      </c>
      <c r="S121" s="86"/>
      <c r="T121" s="86"/>
      <c r="U121" s="86"/>
      <c r="V121" s="86" t="str">
        <f t="shared" si="94"/>
        <v xml:space="preserve">, </v>
      </c>
      <c r="W121" s="86"/>
      <c r="X121" s="86"/>
      <c r="Y121" s="86"/>
      <c r="Z121" s="88"/>
      <c r="AA121" s="105"/>
      <c r="AB121" s="86"/>
      <c r="AC121" s="90"/>
      <c r="AD121" s="86"/>
      <c r="AE121" s="86"/>
      <c r="AF121" s="86"/>
      <c r="AG121" s="86"/>
      <c r="AH121" s="160" t="s">
        <v>6979</v>
      </c>
      <c r="AI121" s="153"/>
      <c r="AJ121" s="153"/>
      <c r="AK121" s="86"/>
      <c r="AL121" s="86"/>
      <c r="AM121" s="153" t="s">
        <v>7015</v>
      </c>
      <c r="AN121" s="153" t="s">
        <v>7173</v>
      </c>
      <c r="AO121" s="165">
        <v>42138</v>
      </c>
      <c r="AP121" s="153" t="s">
        <v>7035</v>
      </c>
      <c r="AQ121" s="153" t="s">
        <v>7092</v>
      </c>
      <c r="AR121" s="166">
        <v>119.4</v>
      </c>
      <c r="AS121" s="88" t="s">
        <v>5719</v>
      </c>
      <c r="AT121" s="92">
        <f t="shared" si="111"/>
        <v>0</v>
      </c>
      <c r="AU121" s="93">
        <v>0</v>
      </c>
      <c r="AV121" s="93">
        <v>0</v>
      </c>
      <c r="AW121" s="166">
        <v>200</v>
      </c>
      <c r="AX121" s="93">
        <v>0</v>
      </c>
      <c r="AY121" s="177"/>
      <c r="AZ121" s="177">
        <v>0</v>
      </c>
      <c r="BA121" s="178"/>
      <c r="BB121" s="105"/>
      <c r="BC121" s="105"/>
      <c r="BD121" s="93"/>
      <c r="BE121" s="93">
        <v>0</v>
      </c>
      <c r="BF121" s="91">
        <v>0</v>
      </c>
      <c r="BG121" s="94"/>
      <c r="BH121" s="95"/>
      <c r="BI121" s="93" t="str">
        <f t="shared" si="70"/>
        <v>Nguyễn Thuận Phúc</v>
      </c>
      <c r="BJ121" s="105">
        <f t="shared" si="71"/>
        <v>0</v>
      </c>
      <c r="BK121" s="88" t="str">
        <f t="shared" si="72"/>
        <v>8444603903</v>
      </c>
      <c r="BL121" s="86">
        <f t="shared" si="73"/>
        <v>0</v>
      </c>
      <c r="BM121" s="105">
        <f t="shared" si="74"/>
        <v>0</v>
      </c>
      <c r="BN121" s="86">
        <f t="shared" si="75"/>
        <v>0</v>
      </c>
      <c r="BO121" s="86">
        <f t="shared" si="76"/>
        <v>0</v>
      </c>
      <c r="BP121" s="86">
        <f t="shared" si="95"/>
        <v>0</v>
      </c>
      <c r="BQ121" s="160" t="s">
        <v>6979</v>
      </c>
      <c r="BR121" s="86" t="s">
        <v>5720</v>
      </c>
      <c r="BS121" s="88" t="s">
        <v>5721</v>
      </c>
      <c r="BT121" s="86" t="s">
        <v>5722</v>
      </c>
      <c r="BU121" s="86"/>
      <c r="BV121" s="86" t="str">
        <f t="shared" si="96"/>
        <v>BY 789289</v>
      </c>
      <c r="BW121" s="105" t="str">
        <f t="shared" si="97"/>
        <v/>
      </c>
      <c r="BX121" s="86" t="str">
        <f t="shared" si="106"/>
        <v>87</v>
      </c>
      <c r="BY121" s="86" t="str">
        <f t="shared" si="107"/>
        <v>76</v>
      </c>
      <c r="BZ121" s="91">
        <f t="shared" si="108"/>
        <v>119.4</v>
      </c>
      <c r="CA121" s="91">
        <v>0</v>
      </c>
      <c r="CB121" s="96" t="s">
        <v>5719</v>
      </c>
      <c r="CC121" s="91">
        <f t="shared" si="98"/>
        <v>200</v>
      </c>
      <c r="CD121" s="91">
        <f t="shared" si="99"/>
        <v>0</v>
      </c>
      <c r="CE121" s="93">
        <f t="shared" si="109"/>
        <v>0</v>
      </c>
      <c r="CF121" s="93">
        <f t="shared" si="110"/>
        <v>0</v>
      </c>
      <c r="CG121" s="105"/>
      <c r="CH121" s="105"/>
      <c r="CI121" s="86"/>
      <c r="CJ121" s="188"/>
      <c r="CK121" s="181">
        <f t="shared" si="100"/>
        <v>119.4</v>
      </c>
      <c r="CL121" s="181">
        <f t="shared" si="101"/>
        <v>200</v>
      </c>
      <c r="CM121" s="86" t="s">
        <v>5723</v>
      </c>
      <c r="CN121" s="182" t="s">
        <v>7872</v>
      </c>
      <c r="CO121" s="183" t="s">
        <v>7882</v>
      </c>
      <c r="CP121" s="86" t="s">
        <v>5724</v>
      </c>
      <c r="CQ121" s="153" t="s">
        <v>7924</v>
      </c>
      <c r="CR121" s="187">
        <f t="shared" si="102"/>
        <v>7150000</v>
      </c>
      <c r="CS121" s="188">
        <v>1.2</v>
      </c>
      <c r="CT121" s="188">
        <f t="shared" si="112"/>
        <v>8580000</v>
      </c>
      <c r="CU121" s="93"/>
      <c r="CV121" s="94">
        <f t="shared" si="103"/>
        <v>119.4</v>
      </c>
      <c r="CW121" s="93">
        <f t="shared" si="104"/>
        <v>0</v>
      </c>
      <c r="CX121" s="86">
        <f t="shared" si="105"/>
        <v>0</v>
      </c>
      <c r="CY121" s="93">
        <f t="shared" si="113"/>
        <v>307335.59999999998</v>
      </c>
      <c r="CZ121" s="93">
        <v>0</v>
      </c>
      <c r="DA121" s="93">
        <v>0</v>
      </c>
      <c r="DB121" s="93">
        <f t="shared" si="114"/>
        <v>0</v>
      </c>
      <c r="DC121" s="93">
        <v>0</v>
      </c>
      <c r="DD121" s="91">
        <v>0</v>
      </c>
      <c r="DE121" s="93">
        <f t="shared" si="115"/>
        <v>0</v>
      </c>
      <c r="DF121" s="93">
        <f t="shared" si="81"/>
        <v>0</v>
      </c>
      <c r="DG121" s="93"/>
      <c r="DH121" s="93">
        <v>0</v>
      </c>
      <c r="DI121" s="93">
        <v>0</v>
      </c>
      <c r="DJ121" s="86">
        <f t="shared" si="116"/>
        <v>0</v>
      </c>
      <c r="DK121" s="91">
        <v>0</v>
      </c>
      <c r="DL121" s="93"/>
      <c r="DM121" s="93">
        <v>0</v>
      </c>
      <c r="DN121" s="93">
        <f t="shared" si="83"/>
        <v>8580000</v>
      </c>
      <c r="DO121" s="93">
        <f t="shared" si="117"/>
        <v>0</v>
      </c>
      <c r="DP121" s="92">
        <f t="shared" si="118"/>
        <v>307335.59999999998</v>
      </c>
      <c r="DQ121" s="97" t="str">
        <f t="shared" si="86"/>
        <v>8444603903</v>
      </c>
      <c r="DR121" s="98">
        <f t="shared" si="119"/>
        <v>0</v>
      </c>
      <c r="DS121" s="93" t="str">
        <f t="shared" si="120"/>
        <v>OK</v>
      </c>
      <c r="DT121" s="93"/>
      <c r="DU121" s="78" t="str">
        <f t="shared" si="89"/>
        <v>5010700215001500102001VT100001</v>
      </c>
      <c r="DV121" s="78">
        <f>INDEX('08_DMGiaDat'!$L:$L,MATCH(DU121,'08_DMGiaDat'!$R:$R,0))</f>
        <v>7150000</v>
      </c>
      <c r="DW121" s="78" t="str">
        <f t="shared" si="90"/>
        <v>501070021500100100000001</v>
      </c>
      <c r="DX121" s="78" t="str">
        <f>IFERROR(VLOOKUP(DW121,'08_DMGiaDat'!C118:C119,2,FALSE),"N")</f>
        <v>N</v>
      </c>
      <c r="DY121" s="78" t="str">
        <f t="shared" si="91"/>
        <v>5010700215001001VT100001</v>
      </c>
      <c r="DZ121" s="78" t="str">
        <f>IFERROR(VLOOKUP(DY121,'08_DMGiaDat'!C118:C119,2,FALSE),"N")</f>
        <v>N</v>
      </c>
      <c r="EA121" s="78" t="str">
        <f t="shared" si="92"/>
        <v>501070021500100100000001</v>
      </c>
      <c r="EB121" s="78" t="str">
        <f>IFERROR(VLOOKUP(EA121,'08_DMGiaDat'!C118:C119,2,FALSE),"N")</f>
        <v>N</v>
      </c>
      <c r="EC121" s="92">
        <f>IF(DV121&lt;&gt;"N",DV121,IF(DX121&lt;&gt;"N",DX121,IF(DZ121&lt;&gt;"N",DZ121*VLOOKUP(LEFT(CB121,3),'03_DMMucDich'!C102:C106,5,FALSE),IF(EB121&lt;&gt;"N",EB121*VLOOKUP(LEFT(CB121,3),'03_DMMucDich'!C102:C106,5,FALSE),"N/A"))))</f>
        <v>7150000</v>
      </c>
    </row>
    <row r="122" spans="1:133" s="34" customFormat="1" ht="16" x14ac:dyDescent="0.2">
      <c r="A122" s="85">
        <v>108</v>
      </c>
      <c r="B122" s="86"/>
      <c r="C122" s="87"/>
      <c r="D122" s="141">
        <v>8506940517</v>
      </c>
      <c r="E122" s="86"/>
      <c r="F122" s="88"/>
      <c r="G122" s="88" t="s">
        <v>5718</v>
      </c>
      <c r="H122" s="151">
        <v>2022</v>
      </c>
      <c r="I122" s="86"/>
      <c r="J122" s="86"/>
      <c r="K122" s="145" t="s">
        <v>6431</v>
      </c>
      <c r="L122" s="105"/>
      <c r="M122" s="86"/>
      <c r="N122" s="105"/>
      <c r="O122" s="105"/>
      <c r="P122" s="86"/>
      <c r="Q122" s="86"/>
      <c r="R122" s="153" t="str">
        <f t="shared" si="93"/>
        <v>Tổ 64</v>
      </c>
      <c r="S122" s="86"/>
      <c r="T122" s="86"/>
      <c r="U122" s="86"/>
      <c r="V122" s="86" t="str">
        <f t="shared" si="94"/>
        <v xml:space="preserve">, </v>
      </c>
      <c r="W122" s="86"/>
      <c r="X122" s="86"/>
      <c r="Y122" s="86"/>
      <c r="Z122" s="88"/>
      <c r="AA122" s="105"/>
      <c r="AB122" s="86"/>
      <c r="AC122" s="90"/>
      <c r="AD122" s="86"/>
      <c r="AE122" s="86"/>
      <c r="AF122" s="86"/>
      <c r="AG122" s="86"/>
      <c r="AH122" s="160" t="s">
        <v>6961</v>
      </c>
      <c r="AI122" s="153"/>
      <c r="AJ122" s="153"/>
      <c r="AK122" s="86"/>
      <c r="AL122" s="86"/>
      <c r="AM122" s="153" t="s">
        <v>7015</v>
      </c>
      <c r="AN122" s="153" t="s">
        <v>7174</v>
      </c>
      <c r="AO122" s="165">
        <v>43321</v>
      </c>
      <c r="AP122" s="153" t="s">
        <v>7141</v>
      </c>
      <c r="AQ122" s="153" t="s">
        <v>7128</v>
      </c>
      <c r="AR122" s="166">
        <v>105</v>
      </c>
      <c r="AS122" s="88" t="s">
        <v>5719</v>
      </c>
      <c r="AT122" s="92">
        <f t="shared" si="111"/>
        <v>0</v>
      </c>
      <c r="AU122" s="93">
        <v>0</v>
      </c>
      <c r="AV122" s="93">
        <v>0</v>
      </c>
      <c r="AW122" s="166">
        <v>200</v>
      </c>
      <c r="AX122" s="93">
        <v>0</v>
      </c>
      <c r="AY122" s="177"/>
      <c r="AZ122" s="177">
        <v>0</v>
      </c>
      <c r="BA122" s="178"/>
      <c r="BB122" s="105"/>
      <c r="BC122" s="105"/>
      <c r="BD122" s="93"/>
      <c r="BE122" s="93">
        <v>0</v>
      </c>
      <c r="BF122" s="91">
        <v>0</v>
      </c>
      <c r="BG122" s="94"/>
      <c r="BH122" s="95"/>
      <c r="BI122" s="93" t="str">
        <f t="shared" si="70"/>
        <v>Thiều Đức Trung</v>
      </c>
      <c r="BJ122" s="105">
        <f t="shared" si="71"/>
        <v>0</v>
      </c>
      <c r="BK122" s="88">
        <f t="shared" si="72"/>
        <v>8506940517</v>
      </c>
      <c r="BL122" s="86">
        <f t="shared" si="73"/>
        <v>0</v>
      </c>
      <c r="BM122" s="105">
        <f t="shared" si="74"/>
        <v>0</v>
      </c>
      <c r="BN122" s="86">
        <f t="shared" si="75"/>
        <v>0</v>
      </c>
      <c r="BO122" s="86">
        <f t="shared" si="76"/>
        <v>0</v>
      </c>
      <c r="BP122" s="86">
        <f t="shared" si="95"/>
        <v>0</v>
      </c>
      <c r="BQ122" s="160" t="s">
        <v>6961</v>
      </c>
      <c r="BR122" s="86" t="s">
        <v>5720</v>
      </c>
      <c r="BS122" s="88" t="s">
        <v>5721</v>
      </c>
      <c r="BT122" s="86" t="s">
        <v>5722</v>
      </c>
      <c r="BU122" s="86"/>
      <c r="BV122" s="86" t="str">
        <f t="shared" si="96"/>
        <v>CO 001541</v>
      </c>
      <c r="BW122" s="105" t="str">
        <f t="shared" si="97"/>
        <v/>
      </c>
      <c r="BX122" s="86" t="str">
        <f t="shared" si="106"/>
        <v>25</v>
      </c>
      <c r="BY122" s="86" t="str">
        <f t="shared" si="107"/>
        <v>46</v>
      </c>
      <c r="BZ122" s="91">
        <f t="shared" si="108"/>
        <v>105</v>
      </c>
      <c r="CA122" s="91">
        <v>0</v>
      </c>
      <c r="CB122" s="96" t="s">
        <v>5719</v>
      </c>
      <c r="CC122" s="91">
        <f t="shared" si="98"/>
        <v>200</v>
      </c>
      <c r="CD122" s="91">
        <f t="shared" si="99"/>
        <v>0</v>
      </c>
      <c r="CE122" s="93">
        <f t="shared" si="109"/>
        <v>0</v>
      </c>
      <c r="CF122" s="93">
        <f t="shared" si="110"/>
        <v>0</v>
      </c>
      <c r="CG122" s="105"/>
      <c r="CH122" s="105"/>
      <c r="CI122" s="86"/>
      <c r="CJ122" s="188"/>
      <c r="CK122" s="181">
        <f t="shared" si="100"/>
        <v>105</v>
      </c>
      <c r="CL122" s="181">
        <f t="shared" si="101"/>
        <v>200</v>
      </c>
      <c r="CM122" s="86" t="s">
        <v>5723</v>
      </c>
      <c r="CN122" s="182" t="s">
        <v>7854</v>
      </c>
      <c r="CO122" s="183" t="s">
        <v>7855</v>
      </c>
      <c r="CP122" s="86" t="s">
        <v>5724</v>
      </c>
      <c r="CQ122" s="153" t="s">
        <v>7924</v>
      </c>
      <c r="CR122" s="187">
        <f t="shared" si="102"/>
        <v>7970000</v>
      </c>
      <c r="CS122" s="188">
        <v>1</v>
      </c>
      <c r="CT122" s="188">
        <f t="shared" si="112"/>
        <v>7970000</v>
      </c>
      <c r="CU122" s="93"/>
      <c r="CV122" s="94">
        <f t="shared" si="103"/>
        <v>105</v>
      </c>
      <c r="CW122" s="93">
        <f t="shared" si="104"/>
        <v>0</v>
      </c>
      <c r="CX122" s="86">
        <f t="shared" si="105"/>
        <v>0</v>
      </c>
      <c r="CY122" s="93">
        <f t="shared" si="113"/>
        <v>251055</v>
      </c>
      <c r="CZ122" s="93">
        <v>0</v>
      </c>
      <c r="DA122" s="93">
        <v>0</v>
      </c>
      <c r="DB122" s="93">
        <f t="shared" si="114"/>
        <v>0</v>
      </c>
      <c r="DC122" s="93">
        <v>0</v>
      </c>
      <c r="DD122" s="91">
        <v>0</v>
      </c>
      <c r="DE122" s="93">
        <f t="shared" si="115"/>
        <v>0</v>
      </c>
      <c r="DF122" s="93">
        <f t="shared" si="81"/>
        <v>0</v>
      </c>
      <c r="DG122" s="93"/>
      <c r="DH122" s="93">
        <v>0</v>
      </c>
      <c r="DI122" s="93">
        <v>0</v>
      </c>
      <c r="DJ122" s="86">
        <f t="shared" si="116"/>
        <v>0</v>
      </c>
      <c r="DK122" s="91">
        <v>0</v>
      </c>
      <c r="DL122" s="93"/>
      <c r="DM122" s="93">
        <v>0</v>
      </c>
      <c r="DN122" s="93">
        <f t="shared" si="83"/>
        <v>7970000</v>
      </c>
      <c r="DO122" s="93">
        <f t="shared" si="117"/>
        <v>0</v>
      </c>
      <c r="DP122" s="92">
        <f t="shared" si="118"/>
        <v>251055</v>
      </c>
      <c r="DQ122" s="97">
        <f t="shared" si="86"/>
        <v>8506940517</v>
      </c>
      <c r="DR122" s="98">
        <f t="shared" si="119"/>
        <v>0</v>
      </c>
      <c r="DS122" s="93" t="str">
        <f t="shared" si="120"/>
        <v>OK</v>
      </c>
      <c r="DT122" s="93"/>
      <c r="DU122" s="78" t="str">
        <f t="shared" si="89"/>
        <v>5010700215011501100001VT100001</v>
      </c>
      <c r="DV122" s="78">
        <f>INDEX('08_DMGiaDat'!$L:$L,MATCH(DU122,'08_DMGiaDat'!$R:$R,0))</f>
        <v>7970000</v>
      </c>
      <c r="DW122" s="78" t="str">
        <f t="shared" si="90"/>
        <v>501070021501100100000001</v>
      </c>
      <c r="DX122" s="78" t="str">
        <f>IFERROR(VLOOKUP(DW122,'08_DMGiaDat'!C118:C119,2,FALSE),"N")</f>
        <v>N</v>
      </c>
      <c r="DY122" s="78" t="str">
        <f t="shared" si="91"/>
        <v>5010700215011001VT100001</v>
      </c>
      <c r="DZ122" s="78" t="str">
        <f>IFERROR(VLOOKUP(DY122,'08_DMGiaDat'!C118:C119,2,FALSE),"N")</f>
        <v>N</v>
      </c>
      <c r="EA122" s="78" t="str">
        <f t="shared" si="92"/>
        <v>501070021501100100000001</v>
      </c>
      <c r="EB122" s="78" t="str">
        <f>IFERROR(VLOOKUP(EA122,'08_DMGiaDat'!C118:C119,2,FALSE),"N")</f>
        <v>N</v>
      </c>
      <c r="EC122" s="92">
        <f>IF(DV122&lt;&gt;"N",DV122,IF(DX122&lt;&gt;"N",DX122,IF(DZ122&lt;&gt;"N",DZ122*VLOOKUP(LEFT(CB122,3),'03_DMMucDich'!C102:C106,5,FALSE),IF(EB122&lt;&gt;"N",EB122*VLOOKUP(LEFT(CB122,3),'03_DMMucDich'!C102:C106,5,FALSE),"N/A"))))</f>
        <v>7970000</v>
      </c>
    </row>
    <row r="123" spans="1:133" s="34" customFormat="1" ht="16" x14ac:dyDescent="0.2">
      <c r="A123" s="85">
        <v>109</v>
      </c>
      <c r="B123" s="86"/>
      <c r="C123" s="87"/>
      <c r="D123" s="141" t="s">
        <v>5813</v>
      </c>
      <c r="E123" s="86"/>
      <c r="F123" s="88"/>
      <c r="G123" s="88" t="s">
        <v>5718</v>
      </c>
      <c r="H123" s="151">
        <v>2022</v>
      </c>
      <c r="I123" s="86"/>
      <c r="J123" s="86"/>
      <c r="K123" s="145" t="s">
        <v>6432</v>
      </c>
      <c r="L123" s="105"/>
      <c r="M123" s="86"/>
      <c r="N123" s="105"/>
      <c r="O123" s="105"/>
      <c r="P123" s="86"/>
      <c r="Q123" s="86"/>
      <c r="R123" s="153" t="str">
        <f t="shared" si="93"/>
        <v>Tổ 66</v>
      </c>
      <c r="S123" s="86"/>
      <c r="T123" s="86"/>
      <c r="U123" s="86"/>
      <c r="V123" s="86" t="str">
        <f t="shared" si="94"/>
        <v xml:space="preserve">, </v>
      </c>
      <c r="W123" s="86"/>
      <c r="X123" s="86"/>
      <c r="Y123" s="86"/>
      <c r="Z123" s="88"/>
      <c r="AA123" s="105"/>
      <c r="AB123" s="86"/>
      <c r="AC123" s="90"/>
      <c r="AD123" s="86"/>
      <c r="AE123" s="86"/>
      <c r="AF123" s="86"/>
      <c r="AG123" s="86"/>
      <c r="AH123" s="160" t="s">
        <v>6960</v>
      </c>
      <c r="AI123" s="153"/>
      <c r="AJ123" s="153"/>
      <c r="AK123" s="86"/>
      <c r="AL123" s="86"/>
      <c r="AM123" s="153" t="s">
        <v>7015</v>
      </c>
      <c r="AN123" s="153" t="s">
        <v>7175</v>
      </c>
      <c r="AO123" s="165">
        <v>44582</v>
      </c>
      <c r="AP123" s="153" t="s">
        <v>2078</v>
      </c>
      <c r="AQ123" s="153" t="s">
        <v>5681</v>
      </c>
      <c r="AR123" s="166">
        <v>100</v>
      </c>
      <c r="AS123" s="88" t="s">
        <v>5719</v>
      </c>
      <c r="AT123" s="92">
        <f t="shared" si="111"/>
        <v>0</v>
      </c>
      <c r="AU123" s="93">
        <v>0</v>
      </c>
      <c r="AV123" s="93">
        <v>0</v>
      </c>
      <c r="AW123" s="166">
        <v>200</v>
      </c>
      <c r="AX123" s="93">
        <v>0</v>
      </c>
      <c r="AY123" s="177"/>
      <c r="AZ123" s="177">
        <v>0</v>
      </c>
      <c r="BA123" s="178"/>
      <c r="BB123" s="105"/>
      <c r="BC123" s="105"/>
      <c r="BD123" s="93"/>
      <c r="BE123" s="93">
        <v>0</v>
      </c>
      <c r="BF123" s="91">
        <v>0</v>
      </c>
      <c r="BG123" s="94"/>
      <c r="BH123" s="95"/>
      <c r="BI123" s="93" t="str">
        <f t="shared" si="70"/>
        <v>Nguyễn Trọng Nguyên</v>
      </c>
      <c r="BJ123" s="105">
        <f t="shared" si="71"/>
        <v>0</v>
      </c>
      <c r="BK123" s="88" t="str">
        <f t="shared" si="72"/>
        <v>8030263089</v>
      </c>
      <c r="BL123" s="86">
        <f t="shared" si="73"/>
        <v>0</v>
      </c>
      <c r="BM123" s="105">
        <f t="shared" si="74"/>
        <v>0</v>
      </c>
      <c r="BN123" s="86">
        <f t="shared" si="75"/>
        <v>0</v>
      </c>
      <c r="BO123" s="86">
        <f t="shared" si="76"/>
        <v>0</v>
      </c>
      <c r="BP123" s="86">
        <f t="shared" si="95"/>
        <v>0</v>
      </c>
      <c r="BQ123" s="160" t="s">
        <v>6960</v>
      </c>
      <c r="BR123" s="86" t="s">
        <v>5720</v>
      </c>
      <c r="BS123" s="88" t="s">
        <v>5721</v>
      </c>
      <c r="BT123" s="86" t="s">
        <v>5722</v>
      </c>
      <c r="BU123" s="86"/>
      <c r="BV123" s="86" t="str">
        <f t="shared" si="96"/>
        <v>DC 934651</v>
      </c>
      <c r="BW123" s="105" t="str">
        <f t="shared" si="97"/>
        <v/>
      </c>
      <c r="BX123" s="86" t="str">
        <f t="shared" si="106"/>
        <v>192</v>
      </c>
      <c r="BY123" s="86" t="str">
        <f t="shared" si="107"/>
        <v>17</v>
      </c>
      <c r="BZ123" s="91">
        <f t="shared" si="108"/>
        <v>100</v>
      </c>
      <c r="CA123" s="91">
        <v>0</v>
      </c>
      <c r="CB123" s="96" t="s">
        <v>5719</v>
      </c>
      <c r="CC123" s="91">
        <f t="shared" si="98"/>
        <v>200</v>
      </c>
      <c r="CD123" s="91">
        <f t="shared" si="99"/>
        <v>0</v>
      </c>
      <c r="CE123" s="93">
        <f t="shared" si="109"/>
        <v>0</v>
      </c>
      <c r="CF123" s="93">
        <f t="shared" si="110"/>
        <v>0</v>
      </c>
      <c r="CG123" s="105"/>
      <c r="CH123" s="105"/>
      <c r="CI123" s="86"/>
      <c r="CJ123" s="188"/>
      <c r="CK123" s="181">
        <f t="shared" si="100"/>
        <v>100</v>
      </c>
      <c r="CL123" s="181">
        <f t="shared" si="101"/>
        <v>200</v>
      </c>
      <c r="CM123" s="86" t="s">
        <v>5723</v>
      </c>
      <c r="CN123" s="182" t="s">
        <v>7854</v>
      </c>
      <c r="CO123" s="183" t="s">
        <v>7855</v>
      </c>
      <c r="CP123" s="86" t="s">
        <v>5724</v>
      </c>
      <c r="CQ123" s="153" t="s">
        <v>7924</v>
      </c>
      <c r="CR123" s="187">
        <f t="shared" si="102"/>
        <v>7970000</v>
      </c>
      <c r="CS123" s="188">
        <v>1</v>
      </c>
      <c r="CT123" s="188">
        <f t="shared" si="112"/>
        <v>7970000</v>
      </c>
      <c r="CU123" s="93"/>
      <c r="CV123" s="94">
        <f t="shared" si="103"/>
        <v>100</v>
      </c>
      <c r="CW123" s="93">
        <f t="shared" si="104"/>
        <v>0</v>
      </c>
      <c r="CX123" s="86">
        <f t="shared" si="105"/>
        <v>0</v>
      </c>
      <c r="CY123" s="93">
        <f t="shared" si="113"/>
        <v>239100</v>
      </c>
      <c r="CZ123" s="93">
        <v>0</v>
      </c>
      <c r="DA123" s="93">
        <v>0</v>
      </c>
      <c r="DB123" s="93">
        <f t="shared" si="114"/>
        <v>0</v>
      </c>
      <c r="DC123" s="93">
        <v>0</v>
      </c>
      <c r="DD123" s="91">
        <v>0</v>
      </c>
      <c r="DE123" s="93">
        <f t="shared" si="115"/>
        <v>0</v>
      </c>
      <c r="DF123" s="93">
        <f t="shared" si="81"/>
        <v>0</v>
      </c>
      <c r="DG123" s="93"/>
      <c r="DH123" s="93">
        <v>0</v>
      </c>
      <c r="DI123" s="93">
        <v>0</v>
      </c>
      <c r="DJ123" s="86">
        <f t="shared" si="116"/>
        <v>0</v>
      </c>
      <c r="DK123" s="91">
        <v>0</v>
      </c>
      <c r="DL123" s="93"/>
      <c r="DM123" s="93">
        <v>0</v>
      </c>
      <c r="DN123" s="93">
        <f t="shared" si="83"/>
        <v>7970000</v>
      </c>
      <c r="DO123" s="93">
        <f t="shared" si="117"/>
        <v>0</v>
      </c>
      <c r="DP123" s="92">
        <f t="shared" si="118"/>
        <v>239100</v>
      </c>
      <c r="DQ123" s="97" t="str">
        <f t="shared" si="86"/>
        <v>8030263089</v>
      </c>
      <c r="DR123" s="98">
        <f t="shared" si="119"/>
        <v>0</v>
      </c>
      <c r="DS123" s="93" t="str">
        <f t="shared" si="120"/>
        <v>OK</v>
      </c>
      <c r="DT123" s="93"/>
      <c r="DU123" s="78" t="str">
        <f t="shared" si="89"/>
        <v>5010700215011501100001VT100001</v>
      </c>
      <c r="DV123" s="78">
        <f>INDEX('08_DMGiaDat'!$L:$L,MATCH(DU123,'08_DMGiaDat'!$R:$R,0))</f>
        <v>7970000</v>
      </c>
      <c r="DW123" s="78" t="str">
        <f t="shared" si="90"/>
        <v>501070021501100100000001</v>
      </c>
      <c r="DX123" s="78" t="str">
        <f>IFERROR(VLOOKUP(DW123,'08_DMGiaDat'!C118:C119,2,FALSE),"N")</f>
        <v>N</v>
      </c>
      <c r="DY123" s="78" t="str">
        <f t="shared" si="91"/>
        <v>5010700215011001VT100001</v>
      </c>
      <c r="DZ123" s="78" t="str">
        <f>IFERROR(VLOOKUP(DY123,'08_DMGiaDat'!C118:C119,2,FALSE),"N")</f>
        <v>N</v>
      </c>
      <c r="EA123" s="78" t="str">
        <f t="shared" si="92"/>
        <v>501070021501100100000001</v>
      </c>
      <c r="EB123" s="78" t="str">
        <f>IFERROR(VLOOKUP(EA123,'08_DMGiaDat'!C118:C119,2,FALSE),"N")</f>
        <v>N</v>
      </c>
      <c r="EC123" s="92">
        <f>IF(DV123&lt;&gt;"N",DV123,IF(DX123&lt;&gt;"N",DX123,IF(DZ123&lt;&gt;"N",DZ123*VLOOKUP(LEFT(CB123,3),'03_DMMucDich'!C102:C106,5,FALSE),IF(EB123&lt;&gt;"N",EB123*VLOOKUP(LEFT(CB123,3),'03_DMMucDich'!C102:C106,5,FALSE),"N/A"))))</f>
        <v>7970000</v>
      </c>
    </row>
    <row r="124" spans="1:133" s="34" customFormat="1" ht="16" x14ac:dyDescent="0.2">
      <c r="A124" s="85">
        <v>110</v>
      </c>
      <c r="B124" s="86"/>
      <c r="C124" s="87"/>
      <c r="D124" s="141" t="s">
        <v>5814</v>
      </c>
      <c r="E124" s="86"/>
      <c r="F124" s="88"/>
      <c r="G124" s="88" t="s">
        <v>5718</v>
      </c>
      <c r="H124" s="151">
        <v>2022</v>
      </c>
      <c r="I124" s="86"/>
      <c r="J124" s="86"/>
      <c r="K124" s="145" t="s">
        <v>6433</v>
      </c>
      <c r="L124" s="105"/>
      <c r="M124" s="86"/>
      <c r="N124" s="105"/>
      <c r="O124" s="105"/>
      <c r="P124" s="86"/>
      <c r="Q124" s="86"/>
      <c r="R124" s="153" t="str">
        <f t="shared" si="93"/>
        <v>Tổ 64</v>
      </c>
      <c r="S124" s="86"/>
      <c r="T124" s="86"/>
      <c r="U124" s="86"/>
      <c r="V124" s="86" t="str">
        <f t="shared" si="94"/>
        <v xml:space="preserve">, </v>
      </c>
      <c r="W124" s="86"/>
      <c r="X124" s="86"/>
      <c r="Y124" s="86"/>
      <c r="Z124" s="88"/>
      <c r="AA124" s="105"/>
      <c r="AB124" s="86"/>
      <c r="AC124" s="90"/>
      <c r="AD124" s="86"/>
      <c r="AE124" s="86"/>
      <c r="AF124" s="86"/>
      <c r="AG124" s="86"/>
      <c r="AH124" s="160" t="s">
        <v>6961</v>
      </c>
      <c r="AI124" s="153"/>
      <c r="AJ124" s="153"/>
      <c r="AK124" s="86"/>
      <c r="AL124" s="86"/>
      <c r="AM124" s="153" t="s">
        <v>7015</v>
      </c>
      <c r="AN124" s="153" t="s">
        <v>7176</v>
      </c>
      <c r="AO124" s="165">
        <v>43382</v>
      </c>
      <c r="AP124" s="153" t="s">
        <v>7128</v>
      </c>
      <c r="AQ124" s="153" t="s">
        <v>5698</v>
      </c>
      <c r="AR124" s="166">
        <v>107.5</v>
      </c>
      <c r="AS124" s="88" t="s">
        <v>5719</v>
      </c>
      <c r="AT124" s="92">
        <f t="shared" si="111"/>
        <v>0</v>
      </c>
      <c r="AU124" s="93">
        <v>0</v>
      </c>
      <c r="AV124" s="93">
        <v>0</v>
      </c>
      <c r="AW124" s="166">
        <v>200</v>
      </c>
      <c r="AX124" s="93">
        <v>0</v>
      </c>
      <c r="AY124" s="177"/>
      <c r="AZ124" s="177">
        <v>0</v>
      </c>
      <c r="BA124" s="178"/>
      <c r="BB124" s="105"/>
      <c r="BC124" s="105"/>
      <c r="BD124" s="93"/>
      <c r="BE124" s="93">
        <v>0</v>
      </c>
      <c r="BF124" s="91">
        <v>0</v>
      </c>
      <c r="BG124" s="94"/>
      <c r="BH124" s="95"/>
      <c r="BI124" s="93" t="str">
        <f t="shared" si="70"/>
        <v>Hoàng Minh Thông</v>
      </c>
      <c r="BJ124" s="105">
        <f t="shared" si="71"/>
        <v>0</v>
      </c>
      <c r="BK124" s="88" t="str">
        <f t="shared" si="72"/>
        <v>3200252994</v>
      </c>
      <c r="BL124" s="86">
        <f t="shared" si="73"/>
        <v>0</v>
      </c>
      <c r="BM124" s="105">
        <f t="shared" si="74"/>
        <v>0</v>
      </c>
      <c r="BN124" s="86">
        <f t="shared" si="75"/>
        <v>0</v>
      </c>
      <c r="BO124" s="86">
        <f t="shared" si="76"/>
        <v>0</v>
      </c>
      <c r="BP124" s="86">
        <f t="shared" si="95"/>
        <v>0</v>
      </c>
      <c r="BQ124" s="160" t="s">
        <v>6961</v>
      </c>
      <c r="BR124" s="86" t="s">
        <v>5720</v>
      </c>
      <c r="BS124" s="88" t="s">
        <v>5721</v>
      </c>
      <c r="BT124" s="86" t="s">
        <v>5722</v>
      </c>
      <c r="BU124" s="86"/>
      <c r="BV124" s="86" t="str">
        <f t="shared" si="96"/>
        <v>CO 161659</v>
      </c>
      <c r="BW124" s="105" t="str">
        <f t="shared" si="97"/>
        <v/>
      </c>
      <c r="BX124" s="86" t="str">
        <f t="shared" si="106"/>
        <v>46</v>
      </c>
      <c r="BY124" s="86" t="str">
        <f t="shared" si="107"/>
        <v>24</v>
      </c>
      <c r="BZ124" s="91">
        <f t="shared" si="108"/>
        <v>107.5</v>
      </c>
      <c r="CA124" s="91">
        <v>0</v>
      </c>
      <c r="CB124" s="96" t="s">
        <v>5719</v>
      </c>
      <c r="CC124" s="91">
        <f t="shared" si="98"/>
        <v>200</v>
      </c>
      <c r="CD124" s="91">
        <f t="shared" si="99"/>
        <v>0</v>
      </c>
      <c r="CE124" s="93">
        <f t="shared" si="109"/>
        <v>0</v>
      </c>
      <c r="CF124" s="93">
        <f t="shared" si="110"/>
        <v>0</v>
      </c>
      <c r="CG124" s="105"/>
      <c r="CH124" s="105"/>
      <c r="CI124" s="86"/>
      <c r="CJ124" s="188"/>
      <c r="CK124" s="181">
        <f t="shared" si="100"/>
        <v>107.5</v>
      </c>
      <c r="CL124" s="181">
        <f t="shared" si="101"/>
        <v>200</v>
      </c>
      <c r="CM124" s="86" t="s">
        <v>5723</v>
      </c>
      <c r="CN124" s="182" t="s">
        <v>7854</v>
      </c>
      <c r="CO124" s="183" t="s">
        <v>7856</v>
      </c>
      <c r="CP124" s="86" t="s">
        <v>5724</v>
      </c>
      <c r="CQ124" s="153" t="s">
        <v>7924</v>
      </c>
      <c r="CR124" s="187">
        <f t="shared" si="102"/>
        <v>9190000</v>
      </c>
      <c r="CS124" s="188">
        <v>1</v>
      </c>
      <c r="CT124" s="188">
        <f t="shared" si="112"/>
        <v>9190000</v>
      </c>
      <c r="CU124" s="93"/>
      <c r="CV124" s="94">
        <f t="shared" si="103"/>
        <v>107.5</v>
      </c>
      <c r="CW124" s="93">
        <f t="shared" si="104"/>
        <v>0</v>
      </c>
      <c r="CX124" s="86">
        <f t="shared" si="105"/>
        <v>0</v>
      </c>
      <c r="CY124" s="93">
        <f t="shared" si="113"/>
        <v>296377.5</v>
      </c>
      <c r="CZ124" s="93">
        <v>0</v>
      </c>
      <c r="DA124" s="93">
        <v>0</v>
      </c>
      <c r="DB124" s="93">
        <f t="shared" si="114"/>
        <v>0</v>
      </c>
      <c r="DC124" s="93">
        <v>0</v>
      </c>
      <c r="DD124" s="91">
        <v>0</v>
      </c>
      <c r="DE124" s="93">
        <f t="shared" si="115"/>
        <v>0</v>
      </c>
      <c r="DF124" s="93">
        <f t="shared" si="81"/>
        <v>0</v>
      </c>
      <c r="DG124" s="93"/>
      <c r="DH124" s="93">
        <v>0</v>
      </c>
      <c r="DI124" s="93">
        <v>0</v>
      </c>
      <c r="DJ124" s="86">
        <f t="shared" si="116"/>
        <v>0</v>
      </c>
      <c r="DK124" s="91">
        <v>0</v>
      </c>
      <c r="DL124" s="93"/>
      <c r="DM124" s="93">
        <v>0</v>
      </c>
      <c r="DN124" s="93">
        <f t="shared" si="83"/>
        <v>9190000</v>
      </c>
      <c r="DO124" s="93">
        <f t="shared" si="117"/>
        <v>0</v>
      </c>
      <c r="DP124" s="92">
        <f t="shared" si="118"/>
        <v>296377.5</v>
      </c>
      <c r="DQ124" s="97" t="str">
        <f t="shared" si="86"/>
        <v>3200252994</v>
      </c>
      <c r="DR124" s="98">
        <f t="shared" si="119"/>
        <v>0</v>
      </c>
      <c r="DS124" s="93" t="str">
        <f t="shared" si="120"/>
        <v>OK</v>
      </c>
      <c r="DT124" s="93"/>
      <c r="DU124" s="78" t="str">
        <f t="shared" si="89"/>
        <v>5010700215011501101001VT100001</v>
      </c>
      <c r="DV124" s="78">
        <f>INDEX('08_DMGiaDat'!$L:$L,MATCH(DU124,'08_DMGiaDat'!$R:$R,0))</f>
        <v>9190000</v>
      </c>
      <c r="DW124" s="78" t="str">
        <f t="shared" si="90"/>
        <v>501070021501100100000001</v>
      </c>
      <c r="DX124" s="78" t="str">
        <f>IFERROR(VLOOKUP(DW124,'08_DMGiaDat'!C118:C119,2,FALSE),"N")</f>
        <v>N</v>
      </c>
      <c r="DY124" s="78" t="str">
        <f t="shared" si="91"/>
        <v>5010700215011001VT100001</v>
      </c>
      <c r="DZ124" s="78" t="str">
        <f>IFERROR(VLOOKUP(DY124,'08_DMGiaDat'!C118:C119,2,FALSE),"N")</f>
        <v>N</v>
      </c>
      <c r="EA124" s="78" t="str">
        <f t="shared" si="92"/>
        <v>501070021501100100000001</v>
      </c>
      <c r="EB124" s="78" t="str">
        <f>IFERROR(VLOOKUP(EA124,'08_DMGiaDat'!C118:C119,2,FALSE),"N")</f>
        <v>N</v>
      </c>
      <c r="EC124" s="92">
        <f>IF(DV124&lt;&gt;"N",DV124,IF(DX124&lt;&gt;"N",DX124,IF(DZ124&lt;&gt;"N",DZ124*VLOOKUP(LEFT(CB124,3),'03_DMMucDich'!C102:C106,5,FALSE),IF(EB124&lt;&gt;"N",EB124*VLOOKUP(LEFT(CB124,3),'03_DMMucDich'!C102:C106,5,FALSE),"N/A"))))</f>
        <v>9190000</v>
      </c>
    </row>
    <row r="125" spans="1:133" s="34" customFormat="1" ht="16" x14ac:dyDescent="0.2">
      <c r="A125" s="85">
        <v>111</v>
      </c>
      <c r="B125" s="86"/>
      <c r="C125" s="87"/>
      <c r="D125" s="141" t="s">
        <v>5815</v>
      </c>
      <c r="E125" s="86"/>
      <c r="F125" s="88"/>
      <c r="G125" s="88" t="s">
        <v>5718</v>
      </c>
      <c r="H125" s="151">
        <v>2023</v>
      </c>
      <c r="I125" s="86"/>
      <c r="J125" s="86"/>
      <c r="K125" s="145" t="s">
        <v>6434</v>
      </c>
      <c r="L125" s="105"/>
      <c r="M125" s="86"/>
      <c r="N125" s="105"/>
      <c r="O125" s="105"/>
      <c r="P125" s="86"/>
      <c r="Q125" s="86"/>
      <c r="R125" s="153" t="str">
        <f t="shared" si="93"/>
        <v>Tổ 63</v>
      </c>
      <c r="S125" s="86"/>
      <c r="T125" s="86"/>
      <c r="U125" s="86"/>
      <c r="V125" s="86" t="str">
        <f t="shared" si="94"/>
        <v xml:space="preserve">, </v>
      </c>
      <c r="W125" s="86"/>
      <c r="X125" s="86"/>
      <c r="Y125" s="86"/>
      <c r="Z125" s="88"/>
      <c r="AA125" s="105"/>
      <c r="AB125" s="86"/>
      <c r="AC125" s="90"/>
      <c r="AD125" s="86"/>
      <c r="AE125" s="86"/>
      <c r="AF125" s="86"/>
      <c r="AG125" s="86"/>
      <c r="AH125" s="160" t="s">
        <v>6989</v>
      </c>
      <c r="AI125" s="153"/>
      <c r="AJ125" s="153"/>
      <c r="AK125" s="86"/>
      <c r="AL125" s="86"/>
      <c r="AM125" s="153" t="s">
        <v>7015</v>
      </c>
      <c r="AN125" s="153" t="s">
        <v>7177</v>
      </c>
      <c r="AO125" s="165">
        <v>43598</v>
      </c>
      <c r="AP125" s="153" t="s">
        <v>7097</v>
      </c>
      <c r="AQ125" s="153" t="s">
        <v>2068</v>
      </c>
      <c r="AR125" s="166">
        <v>236.8</v>
      </c>
      <c r="AS125" s="88" t="s">
        <v>5719</v>
      </c>
      <c r="AT125" s="92">
        <f t="shared" si="111"/>
        <v>0</v>
      </c>
      <c r="AU125" s="93">
        <v>0</v>
      </c>
      <c r="AV125" s="93">
        <v>0</v>
      </c>
      <c r="AW125" s="166">
        <v>200</v>
      </c>
      <c r="AX125" s="93">
        <v>0</v>
      </c>
      <c r="AY125" s="177"/>
      <c r="AZ125" s="177">
        <v>0</v>
      </c>
      <c r="BA125" s="178"/>
      <c r="BB125" s="105"/>
      <c r="BC125" s="105"/>
      <c r="BD125" s="93"/>
      <c r="BE125" s="93">
        <v>0</v>
      </c>
      <c r="BF125" s="91">
        <v>0</v>
      </c>
      <c r="BG125" s="94"/>
      <c r="BH125" s="95"/>
      <c r="BI125" s="93" t="str">
        <f t="shared" si="70"/>
        <v>Phạm Tiến Chung</v>
      </c>
      <c r="BJ125" s="105">
        <f t="shared" si="71"/>
        <v>0</v>
      </c>
      <c r="BK125" s="88" t="str">
        <f t="shared" si="72"/>
        <v>8323793791</v>
      </c>
      <c r="BL125" s="86">
        <f t="shared" si="73"/>
        <v>0</v>
      </c>
      <c r="BM125" s="105">
        <f t="shared" si="74"/>
        <v>0</v>
      </c>
      <c r="BN125" s="86">
        <f t="shared" si="75"/>
        <v>0</v>
      </c>
      <c r="BO125" s="86">
        <f t="shared" si="76"/>
        <v>0</v>
      </c>
      <c r="BP125" s="86">
        <f t="shared" si="95"/>
        <v>0</v>
      </c>
      <c r="BQ125" s="160" t="s">
        <v>6989</v>
      </c>
      <c r="BR125" s="86" t="s">
        <v>5720</v>
      </c>
      <c r="BS125" s="88" t="s">
        <v>5721</v>
      </c>
      <c r="BT125" s="86" t="s">
        <v>5722</v>
      </c>
      <c r="BU125" s="86"/>
      <c r="BV125" s="86" t="str">
        <f t="shared" si="96"/>
        <v>CR 784395</v>
      </c>
      <c r="BW125" s="105" t="str">
        <f t="shared" si="97"/>
        <v/>
      </c>
      <c r="BX125" s="86" t="str">
        <f t="shared" si="106"/>
        <v>75</v>
      </c>
      <c r="BY125" s="86" t="str">
        <f t="shared" si="107"/>
        <v>182</v>
      </c>
      <c r="BZ125" s="91">
        <f t="shared" si="108"/>
        <v>236.8</v>
      </c>
      <c r="CA125" s="91">
        <v>0</v>
      </c>
      <c r="CB125" s="96" t="s">
        <v>5719</v>
      </c>
      <c r="CC125" s="91">
        <f t="shared" si="98"/>
        <v>200</v>
      </c>
      <c r="CD125" s="91">
        <f t="shared" si="99"/>
        <v>0</v>
      </c>
      <c r="CE125" s="93">
        <f t="shared" si="109"/>
        <v>0</v>
      </c>
      <c r="CF125" s="93">
        <f t="shared" si="110"/>
        <v>0</v>
      </c>
      <c r="CG125" s="105"/>
      <c r="CH125" s="105"/>
      <c r="CI125" s="86"/>
      <c r="CJ125" s="188"/>
      <c r="CK125" s="181">
        <f t="shared" si="100"/>
        <v>236.8</v>
      </c>
      <c r="CL125" s="181">
        <f t="shared" si="101"/>
        <v>200</v>
      </c>
      <c r="CM125" s="86" t="s">
        <v>5723</v>
      </c>
      <c r="CN125" s="182" t="s">
        <v>7883</v>
      </c>
      <c r="CO125" s="183" t="s">
        <v>7884</v>
      </c>
      <c r="CP125" s="86" t="s">
        <v>5724</v>
      </c>
      <c r="CQ125" s="153" t="s">
        <v>7924</v>
      </c>
      <c r="CR125" s="187">
        <f t="shared" si="102"/>
        <v>20970000</v>
      </c>
      <c r="CS125" s="188">
        <v>1</v>
      </c>
      <c r="CT125" s="188">
        <f t="shared" si="112"/>
        <v>20970000</v>
      </c>
      <c r="CU125" s="93"/>
      <c r="CV125" s="94">
        <f t="shared" si="103"/>
        <v>200</v>
      </c>
      <c r="CW125" s="93">
        <f t="shared" si="104"/>
        <v>36.800000000000011</v>
      </c>
      <c r="CX125" s="86">
        <f t="shared" si="105"/>
        <v>0</v>
      </c>
      <c r="CY125" s="93">
        <f t="shared" si="113"/>
        <v>1798387.2</v>
      </c>
      <c r="CZ125" s="93">
        <v>0</v>
      </c>
      <c r="DA125" s="93">
        <v>0</v>
      </c>
      <c r="DB125" s="93">
        <f t="shared" si="114"/>
        <v>0</v>
      </c>
      <c r="DC125" s="93">
        <v>0</v>
      </c>
      <c r="DD125" s="91">
        <v>0</v>
      </c>
      <c r="DE125" s="93">
        <f t="shared" si="115"/>
        <v>0</v>
      </c>
      <c r="DF125" s="93">
        <f t="shared" si="81"/>
        <v>0</v>
      </c>
      <c r="DG125" s="93"/>
      <c r="DH125" s="93">
        <v>0</v>
      </c>
      <c r="DI125" s="93">
        <v>0</v>
      </c>
      <c r="DJ125" s="86">
        <f t="shared" si="116"/>
        <v>0</v>
      </c>
      <c r="DK125" s="91">
        <v>0</v>
      </c>
      <c r="DL125" s="93"/>
      <c r="DM125" s="93">
        <v>0</v>
      </c>
      <c r="DN125" s="93">
        <f t="shared" si="83"/>
        <v>20970000</v>
      </c>
      <c r="DO125" s="93">
        <f t="shared" si="117"/>
        <v>0</v>
      </c>
      <c r="DP125" s="92">
        <f t="shared" si="118"/>
        <v>1798387.2</v>
      </c>
      <c r="DQ125" s="97" t="str">
        <f t="shared" si="86"/>
        <v>8323793791</v>
      </c>
      <c r="DR125" s="98">
        <f t="shared" si="119"/>
        <v>0</v>
      </c>
      <c r="DS125" s="93" t="str">
        <f t="shared" si="120"/>
        <v>OK</v>
      </c>
      <c r="DT125" s="93"/>
      <c r="DU125" s="78" t="str">
        <f t="shared" si="89"/>
        <v>5010700214341434101001VT100001</v>
      </c>
      <c r="DV125" s="78">
        <f>INDEX('08_DMGiaDat'!$L:$L,MATCH(DU125,'08_DMGiaDat'!$R:$R,0))</f>
        <v>20970000</v>
      </c>
      <c r="DW125" s="78" t="str">
        <f t="shared" si="90"/>
        <v>501070021434100100000001</v>
      </c>
      <c r="DX125" s="78" t="str">
        <f>IFERROR(VLOOKUP(DW125,'08_DMGiaDat'!C118:C119,2,FALSE),"N")</f>
        <v>N</v>
      </c>
      <c r="DY125" s="78" t="str">
        <f t="shared" si="91"/>
        <v>5010700214341001VT100001</v>
      </c>
      <c r="DZ125" s="78" t="str">
        <f>IFERROR(VLOOKUP(DY125,'08_DMGiaDat'!C118:C119,2,FALSE),"N")</f>
        <v>N</v>
      </c>
      <c r="EA125" s="78" t="str">
        <f t="shared" si="92"/>
        <v>501070021434100100000001</v>
      </c>
      <c r="EB125" s="78" t="str">
        <f>IFERROR(VLOOKUP(EA125,'08_DMGiaDat'!C118:C119,2,FALSE),"N")</f>
        <v>N</v>
      </c>
      <c r="EC125" s="92">
        <f>IF(DV125&lt;&gt;"N",DV125,IF(DX125&lt;&gt;"N",DX125,IF(DZ125&lt;&gt;"N",DZ125*VLOOKUP(LEFT(CB125,3),'03_DMMucDich'!C102:C106,5,FALSE),IF(EB125&lt;&gt;"N",EB125*VLOOKUP(LEFT(CB125,3),'03_DMMucDich'!C102:C106,5,FALSE),"N/A"))))</f>
        <v>20970000</v>
      </c>
    </row>
    <row r="126" spans="1:133" s="34" customFormat="1" ht="16" x14ac:dyDescent="0.2">
      <c r="A126" s="85">
        <v>112</v>
      </c>
      <c r="B126" s="86"/>
      <c r="C126" s="87"/>
      <c r="D126" s="141" t="s">
        <v>5816</v>
      </c>
      <c r="E126" s="86"/>
      <c r="F126" s="88"/>
      <c r="G126" s="88" t="s">
        <v>5718</v>
      </c>
      <c r="H126" s="151">
        <v>2022</v>
      </c>
      <c r="I126" s="86"/>
      <c r="J126" s="86"/>
      <c r="K126" s="145" t="s">
        <v>6435</v>
      </c>
      <c r="L126" s="105"/>
      <c r="M126" s="86"/>
      <c r="N126" s="105"/>
      <c r="O126" s="105"/>
      <c r="P126" s="86"/>
      <c r="Q126" s="86"/>
      <c r="R126" s="153" t="str">
        <f t="shared" si="93"/>
        <v>Tổ 66</v>
      </c>
      <c r="S126" s="86"/>
      <c r="T126" s="86"/>
      <c r="U126" s="86"/>
      <c r="V126" s="86" t="str">
        <f t="shared" si="94"/>
        <v xml:space="preserve">, </v>
      </c>
      <c r="W126" s="86"/>
      <c r="X126" s="86"/>
      <c r="Y126" s="86"/>
      <c r="Z126" s="88"/>
      <c r="AA126" s="105"/>
      <c r="AB126" s="86"/>
      <c r="AC126" s="90"/>
      <c r="AD126" s="86"/>
      <c r="AE126" s="86"/>
      <c r="AF126" s="86"/>
      <c r="AG126" s="86"/>
      <c r="AH126" s="160" t="s">
        <v>6960</v>
      </c>
      <c r="AI126" s="153"/>
      <c r="AJ126" s="153"/>
      <c r="AK126" s="86"/>
      <c r="AL126" s="86"/>
      <c r="AM126" s="153" t="s">
        <v>7015</v>
      </c>
      <c r="AN126" s="153" t="s">
        <v>7178</v>
      </c>
      <c r="AO126" s="165">
        <v>43889</v>
      </c>
      <c r="AP126" s="153" t="s">
        <v>7106</v>
      </c>
      <c r="AQ126" s="153" t="s">
        <v>7035</v>
      </c>
      <c r="AR126" s="166">
        <v>100</v>
      </c>
      <c r="AS126" s="88" t="s">
        <v>5719</v>
      </c>
      <c r="AT126" s="92">
        <f t="shared" si="111"/>
        <v>0</v>
      </c>
      <c r="AU126" s="93">
        <v>0</v>
      </c>
      <c r="AV126" s="93">
        <v>0</v>
      </c>
      <c r="AW126" s="166">
        <v>200</v>
      </c>
      <c r="AX126" s="93">
        <v>0</v>
      </c>
      <c r="AY126" s="177"/>
      <c r="AZ126" s="177">
        <v>0</v>
      </c>
      <c r="BA126" s="178"/>
      <c r="BB126" s="105"/>
      <c r="BC126" s="105"/>
      <c r="BD126" s="93"/>
      <c r="BE126" s="93">
        <v>0</v>
      </c>
      <c r="BF126" s="91">
        <v>0</v>
      </c>
      <c r="BG126" s="94"/>
      <c r="BH126" s="95"/>
      <c r="BI126" s="93" t="str">
        <f t="shared" si="70"/>
        <v>Trần Viết Đức</v>
      </c>
      <c r="BJ126" s="105">
        <f t="shared" si="71"/>
        <v>0</v>
      </c>
      <c r="BK126" s="88" t="str">
        <f t="shared" si="72"/>
        <v>0400970972</v>
      </c>
      <c r="BL126" s="86">
        <f t="shared" si="73"/>
        <v>0</v>
      </c>
      <c r="BM126" s="105">
        <f t="shared" si="74"/>
        <v>0</v>
      </c>
      <c r="BN126" s="86">
        <f t="shared" si="75"/>
        <v>0</v>
      </c>
      <c r="BO126" s="86">
        <f t="shared" si="76"/>
        <v>0</v>
      </c>
      <c r="BP126" s="86">
        <f t="shared" si="95"/>
        <v>0</v>
      </c>
      <c r="BQ126" s="160" t="s">
        <v>6960</v>
      </c>
      <c r="BR126" s="86" t="s">
        <v>5720</v>
      </c>
      <c r="BS126" s="88" t="s">
        <v>5721</v>
      </c>
      <c r="BT126" s="86" t="s">
        <v>5722</v>
      </c>
      <c r="BU126" s="86"/>
      <c r="BV126" s="86" t="str">
        <f t="shared" si="96"/>
        <v>CT 538729</v>
      </c>
      <c r="BW126" s="105" t="str">
        <f t="shared" si="97"/>
        <v/>
      </c>
      <c r="BX126" s="86" t="str">
        <f t="shared" si="106"/>
        <v>7</v>
      </c>
      <c r="BY126" s="86" t="str">
        <f t="shared" si="107"/>
        <v>87</v>
      </c>
      <c r="BZ126" s="91">
        <f t="shared" si="108"/>
        <v>100</v>
      </c>
      <c r="CA126" s="91">
        <v>0</v>
      </c>
      <c r="CB126" s="96" t="s">
        <v>5719</v>
      </c>
      <c r="CC126" s="91">
        <f t="shared" si="98"/>
        <v>200</v>
      </c>
      <c r="CD126" s="91">
        <f t="shared" si="99"/>
        <v>0</v>
      </c>
      <c r="CE126" s="93">
        <f t="shared" si="109"/>
        <v>0</v>
      </c>
      <c r="CF126" s="93">
        <f t="shared" si="110"/>
        <v>0</v>
      </c>
      <c r="CG126" s="105"/>
      <c r="CH126" s="105"/>
      <c r="CI126" s="86"/>
      <c r="CJ126" s="188"/>
      <c r="CK126" s="181">
        <f t="shared" si="100"/>
        <v>100</v>
      </c>
      <c r="CL126" s="181">
        <f t="shared" si="101"/>
        <v>200</v>
      </c>
      <c r="CM126" s="86" t="s">
        <v>5723</v>
      </c>
      <c r="CN126" s="182" t="s">
        <v>7854</v>
      </c>
      <c r="CO126" s="183" t="s">
        <v>7855</v>
      </c>
      <c r="CP126" s="86" t="s">
        <v>5724</v>
      </c>
      <c r="CQ126" s="153" t="s">
        <v>7924</v>
      </c>
      <c r="CR126" s="187">
        <f t="shared" si="102"/>
        <v>7970000</v>
      </c>
      <c r="CS126" s="188">
        <v>1</v>
      </c>
      <c r="CT126" s="188">
        <f t="shared" si="112"/>
        <v>7970000</v>
      </c>
      <c r="CU126" s="93"/>
      <c r="CV126" s="94">
        <f t="shared" si="103"/>
        <v>100</v>
      </c>
      <c r="CW126" s="93">
        <f t="shared" si="104"/>
        <v>0</v>
      </c>
      <c r="CX126" s="86">
        <f t="shared" si="105"/>
        <v>0</v>
      </c>
      <c r="CY126" s="93">
        <f t="shared" si="113"/>
        <v>239100</v>
      </c>
      <c r="CZ126" s="93">
        <v>0</v>
      </c>
      <c r="DA126" s="93">
        <v>0</v>
      </c>
      <c r="DB126" s="93">
        <f t="shared" si="114"/>
        <v>0</v>
      </c>
      <c r="DC126" s="93">
        <v>0</v>
      </c>
      <c r="DD126" s="91">
        <v>0</v>
      </c>
      <c r="DE126" s="93">
        <f t="shared" si="115"/>
        <v>0</v>
      </c>
      <c r="DF126" s="93">
        <f t="shared" si="81"/>
        <v>0</v>
      </c>
      <c r="DG126" s="93"/>
      <c r="DH126" s="93">
        <v>0</v>
      </c>
      <c r="DI126" s="93">
        <v>0</v>
      </c>
      <c r="DJ126" s="86">
        <f t="shared" si="116"/>
        <v>0</v>
      </c>
      <c r="DK126" s="91">
        <v>0</v>
      </c>
      <c r="DL126" s="93"/>
      <c r="DM126" s="93">
        <v>0</v>
      </c>
      <c r="DN126" s="93">
        <f t="shared" si="83"/>
        <v>7970000</v>
      </c>
      <c r="DO126" s="93">
        <f t="shared" si="117"/>
        <v>0</v>
      </c>
      <c r="DP126" s="92">
        <f t="shared" si="118"/>
        <v>239100</v>
      </c>
      <c r="DQ126" s="97" t="str">
        <f t="shared" si="86"/>
        <v>0400970972</v>
      </c>
      <c r="DR126" s="98">
        <f t="shared" si="119"/>
        <v>0</v>
      </c>
      <c r="DS126" s="93" t="str">
        <f t="shared" si="120"/>
        <v>OK</v>
      </c>
      <c r="DT126" s="93"/>
      <c r="DU126" s="78" t="str">
        <f t="shared" si="89"/>
        <v>5010700215011501100001VT100001</v>
      </c>
      <c r="DV126" s="78">
        <f>INDEX('08_DMGiaDat'!$L:$L,MATCH(DU126,'08_DMGiaDat'!$R:$R,0))</f>
        <v>7970000</v>
      </c>
      <c r="DW126" s="78" t="str">
        <f t="shared" si="90"/>
        <v>501070021501100100000001</v>
      </c>
      <c r="DX126" s="78" t="str">
        <f>IFERROR(VLOOKUP(DW126,'08_DMGiaDat'!C118:C119,2,FALSE),"N")</f>
        <v>N</v>
      </c>
      <c r="DY126" s="78" t="str">
        <f t="shared" si="91"/>
        <v>5010700215011001VT100001</v>
      </c>
      <c r="DZ126" s="78" t="str">
        <f>IFERROR(VLOOKUP(DY126,'08_DMGiaDat'!C118:C119,2,FALSE),"N")</f>
        <v>N</v>
      </c>
      <c r="EA126" s="78" t="str">
        <f t="shared" si="92"/>
        <v>501070021501100100000001</v>
      </c>
      <c r="EB126" s="78" t="str">
        <f>IFERROR(VLOOKUP(EA126,'08_DMGiaDat'!C118:C119,2,FALSE),"N")</f>
        <v>N</v>
      </c>
      <c r="EC126" s="92">
        <f>IF(DV126&lt;&gt;"N",DV126,IF(DX126&lt;&gt;"N",DX126,IF(DZ126&lt;&gt;"N",DZ126*VLOOKUP(LEFT(CB126,3),'03_DMMucDich'!C102:C106,5,FALSE),IF(EB126&lt;&gt;"N",EB126*VLOOKUP(LEFT(CB126,3),'03_DMMucDich'!C102:C106,5,FALSE),"N/A"))))</f>
        <v>7970000</v>
      </c>
    </row>
    <row r="127" spans="1:133" s="34" customFormat="1" ht="16" x14ac:dyDescent="0.2">
      <c r="A127" s="85">
        <v>113</v>
      </c>
      <c r="B127" s="86"/>
      <c r="C127" s="87"/>
      <c r="D127" s="141" t="s">
        <v>5817</v>
      </c>
      <c r="E127" s="86"/>
      <c r="F127" s="88"/>
      <c r="G127" s="88" t="s">
        <v>5718</v>
      </c>
      <c r="H127" s="151">
        <v>2023</v>
      </c>
      <c r="I127" s="86"/>
      <c r="J127" s="86"/>
      <c r="K127" s="145" t="s">
        <v>6436</v>
      </c>
      <c r="L127" s="105"/>
      <c r="M127" s="86"/>
      <c r="N127" s="105"/>
      <c r="O127" s="105"/>
      <c r="P127" s="86"/>
      <c r="Q127" s="86"/>
      <c r="R127" s="153" t="str">
        <f t="shared" si="93"/>
        <v>Tổ 66</v>
      </c>
      <c r="S127" s="86"/>
      <c r="T127" s="86"/>
      <c r="U127" s="86"/>
      <c r="V127" s="86" t="str">
        <f t="shared" si="94"/>
        <v xml:space="preserve">, </v>
      </c>
      <c r="W127" s="86"/>
      <c r="X127" s="86"/>
      <c r="Y127" s="86"/>
      <c r="Z127" s="88"/>
      <c r="AA127" s="105"/>
      <c r="AB127" s="86"/>
      <c r="AC127" s="90"/>
      <c r="AD127" s="86"/>
      <c r="AE127" s="86"/>
      <c r="AF127" s="86"/>
      <c r="AG127" s="86"/>
      <c r="AH127" s="160" t="s">
        <v>6960</v>
      </c>
      <c r="AI127" s="153"/>
      <c r="AJ127" s="153"/>
      <c r="AK127" s="86"/>
      <c r="AL127" s="86"/>
      <c r="AM127" s="153" t="s">
        <v>7015</v>
      </c>
      <c r="AN127" s="153" t="s">
        <v>7179</v>
      </c>
      <c r="AO127" s="165">
        <v>43577</v>
      </c>
      <c r="AP127" s="153" t="s">
        <v>2131</v>
      </c>
      <c r="AQ127" s="153" t="s">
        <v>7084</v>
      </c>
      <c r="AR127" s="166">
        <v>100</v>
      </c>
      <c r="AS127" s="88" t="s">
        <v>5719</v>
      </c>
      <c r="AT127" s="92">
        <f t="shared" si="111"/>
        <v>0</v>
      </c>
      <c r="AU127" s="93">
        <v>0</v>
      </c>
      <c r="AV127" s="93">
        <v>0</v>
      </c>
      <c r="AW127" s="166">
        <v>200</v>
      </c>
      <c r="AX127" s="93">
        <v>0</v>
      </c>
      <c r="AY127" s="177"/>
      <c r="AZ127" s="177">
        <v>0</v>
      </c>
      <c r="BA127" s="178"/>
      <c r="BB127" s="105"/>
      <c r="BC127" s="105"/>
      <c r="BD127" s="93"/>
      <c r="BE127" s="93">
        <v>0</v>
      </c>
      <c r="BF127" s="91">
        <v>0</v>
      </c>
      <c r="BG127" s="94"/>
      <c r="BH127" s="95"/>
      <c r="BI127" s="93" t="str">
        <f t="shared" si="70"/>
        <v>Phạm Minh Đức</v>
      </c>
      <c r="BJ127" s="105">
        <f t="shared" si="71"/>
        <v>0</v>
      </c>
      <c r="BK127" s="88" t="str">
        <f t="shared" si="72"/>
        <v>8369555038</v>
      </c>
      <c r="BL127" s="86">
        <f t="shared" si="73"/>
        <v>0</v>
      </c>
      <c r="BM127" s="105">
        <f t="shared" si="74"/>
        <v>0</v>
      </c>
      <c r="BN127" s="86">
        <f t="shared" si="75"/>
        <v>0</v>
      </c>
      <c r="BO127" s="86">
        <f t="shared" si="76"/>
        <v>0</v>
      </c>
      <c r="BP127" s="86">
        <f t="shared" si="95"/>
        <v>0</v>
      </c>
      <c r="BQ127" s="160" t="s">
        <v>6960</v>
      </c>
      <c r="BR127" s="86" t="s">
        <v>5720</v>
      </c>
      <c r="BS127" s="88" t="s">
        <v>5721</v>
      </c>
      <c r="BT127" s="86" t="s">
        <v>5722</v>
      </c>
      <c r="BU127" s="86"/>
      <c r="BV127" s="86" t="str">
        <f t="shared" si="96"/>
        <v>CP 893834</v>
      </c>
      <c r="BW127" s="105" t="str">
        <f t="shared" si="97"/>
        <v/>
      </c>
      <c r="BX127" s="86" t="str">
        <f t="shared" si="106"/>
        <v>245</v>
      </c>
      <c r="BY127" s="86" t="str">
        <f t="shared" si="107"/>
        <v>29</v>
      </c>
      <c r="BZ127" s="91">
        <f t="shared" si="108"/>
        <v>100</v>
      </c>
      <c r="CA127" s="91">
        <v>0</v>
      </c>
      <c r="CB127" s="96" t="s">
        <v>5719</v>
      </c>
      <c r="CC127" s="91">
        <f t="shared" si="98"/>
        <v>200</v>
      </c>
      <c r="CD127" s="91">
        <f t="shared" si="99"/>
        <v>0</v>
      </c>
      <c r="CE127" s="93">
        <f t="shared" si="109"/>
        <v>0</v>
      </c>
      <c r="CF127" s="93">
        <f t="shared" si="110"/>
        <v>0</v>
      </c>
      <c r="CG127" s="105"/>
      <c r="CH127" s="105"/>
      <c r="CI127" s="86"/>
      <c r="CJ127" s="188"/>
      <c r="CK127" s="181">
        <f t="shared" si="100"/>
        <v>100</v>
      </c>
      <c r="CL127" s="181">
        <f t="shared" si="101"/>
        <v>200</v>
      </c>
      <c r="CM127" s="86" t="s">
        <v>5723</v>
      </c>
      <c r="CN127" s="182" t="s">
        <v>7854</v>
      </c>
      <c r="CO127" s="183" t="s">
        <v>7855</v>
      </c>
      <c r="CP127" s="86" t="s">
        <v>5724</v>
      </c>
      <c r="CQ127" s="153" t="s">
        <v>7924</v>
      </c>
      <c r="CR127" s="187">
        <f t="shared" si="102"/>
        <v>7970000</v>
      </c>
      <c r="CS127" s="188">
        <v>1</v>
      </c>
      <c r="CT127" s="188">
        <f t="shared" si="112"/>
        <v>7970000</v>
      </c>
      <c r="CU127" s="93"/>
      <c r="CV127" s="94">
        <f t="shared" si="103"/>
        <v>100</v>
      </c>
      <c r="CW127" s="93">
        <f t="shared" si="104"/>
        <v>0</v>
      </c>
      <c r="CX127" s="86">
        <f t="shared" si="105"/>
        <v>0</v>
      </c>
      <c r="CY127" s="93">
        <f t="shared" si="113"/>
        <v>239100</v>
      </c>
      <c r="CZ127" s="93">
        <v>0</v>
      </c>
      <c r="DA127" s="93">
        <v>0</v>
      </c>
      <c r="DB127" s="93">
        <f t="shared" si="114"/>
        <v>0</v>
      </c>
      <c r="DC127" s="93">
        <v>0</v>
      </c>
      <c r="DD127" s="91">
        <v>0</v>
      </c>
      <c r="DE127" s="93">
        <f t="shared" si="115"/>
        <v>0</v>
      </c>
      <c r="DF127" s="93">
        <f t="shared" si="81"/>
        <v>0</v>
      </c>
      <c r="DG127" s="93"/>
      <c r="DH127" s="93">
        <v>0</v>
      </c>
      <c r="DI127" s="93">
        <v>0</v>
      </c>
      <c r="DJ127" s="86">
        <f t="shared" si="116"/>
        <v>0</v>
      </c>
      <c r="DK127" s="91">
        <v>0</v>
      </c>
      <c r="DL127" s="93"/>
      <c r="DM127" s="93">
        <v>0</v>
      </c>
      <c r="DN127" s="93">
        <f t="shared" si="83"/>
        <v>7970000</v>
      </c>
      <c r="DO127" s="93">
        <f t="shared" si="117"/>
        <v>0</v>
      </c>
      <c r="DP127" s="92">
        <f t="shared" si="118"/>
        <v>239100</v>
      </c>
      <c r="DQ127" s="97" t="str">
        <f t="shared" si="86"/>
        <v>8369555038</v>
      </c>
      <c r="DR127" s="98">
        <f t="shared" si="119"/>
        <v>0</v>
      </c>
      <c r="DS127" s="93" t="str">
        <f t="shared" si="120"/>
        <v>OK</v>
      </c>
      <c r="DT127" s="93"/>
      <c r="DU127" s="78" t="str">
        <f t="shared" si="89"/>
        <v>5010700215011501100001VT100001</v>
      </c>
      <c r="DV127" s="78">
        <f>INDEX('08_DMGiaDat'!$L:$L,MATCH(DU127,'08_DMGiaDat'!$R:$R,0))</f>
        <v>7970000</v>
      </c>
      <c r="DW127" s="78" t="str">
        <f t="shared" si="90"/>
        <v>501070021501100100000001</v>
      </c>
      <c r="DX127" s="78" t="str">
        <f>IFERROR(VLOOKUP(DW127,'08_DMGiaDat'!C118:C119,2,FALSE),"N")</f>
        <v>N</v>
      </c>
      <c r="DY127" s="78" t="str">
        <f t="shared" si="91"/>
        <v>5010700215011001VT100001</v>
      </c>
      <c r="DZ127" s="78" t="str">
        <f>IFERROR(VLOOKUP(DY127,'08_DMGiaDat'!C118:C119,2,FALSE),"N")</f>
        <v>N</v>
      </c>
      <c r="EA127" s="78" t="str">
        <f t="shared" si="92"/>
        <v>501070021501100100000001</v>
      </c>
      <c r="EB127" s="78" t="str">
        <f>IFERROR(VLOOKUP(EA127,'08_DMGiaDat'!C118:C119,2,FALSE),"N")</f>
        <v>N</v>
      </c>
      <c r="EC127" s="92">
        <f>IF(DV127&lt;&gt;"N",DV127,IF(DX127&lt;&gt;"N",DX127,IF(DZ127&lt;&gt;"N",DZ127*VLOOKUP(LEFT(CB127,3),'03_DMMucDich'!C102:C106,5,FALSE),IF(EB127&lt;&gt;"N",EB127*VLOOKUP(LEFT(CB127,3),'03_DMMucDich'!C102:C106,5,FALSE),"N/A"))))</f>
        <v>7970000</v>
      </c>
    </row>
    <row r="128" spans="1:133" s="34" customFormat="1" ht="16" x14ac:dyDescent="0.2">
      <c r="A128" s="85">
        <v>114</v>
      </c>
      <c r="B128" s="86"/>
      <c r="C128" s="87"/>
      <c r="D128" s="141" t="s">
        <v>5817</v>
      </c>
      <c r="E128" s="86"/>
      <c r="F128" s="88"/>
      <c r="G128" s="88" t="s">
        <v>5718</v>
      </c>
      <c r="H128" s="151">
        <v>2023</v>
      </c>
      <c r="I128" s="86"/>
      <c r="J128" s="86"/>
      <c r="K128" s="145" t="s">
        <v>6436</v>
      </c>
      <c r="L128" s="105"/>
      <c r="M128" s="86"/>
      <c r="N128" s="105"/>
      <c r="O128" s="105"/>
      <c r="P128" s="86"/>
      <c r="Q128" s="86"/>
      <c r="R128" s="153" t="str">
        <f t="shared" si="93"/>
        <v>Tổ 66</v>
      </c>
      <c r="S128" s="86"/>
      <c r="T128" s="86"/>
      <c r="U128" s="86"/>
      <c r="V128" s="86" t="str">
        <f t="shared" si="94"/>
        <v xml:space="preserve">, </v>
      </c>
      <c r="W128" s="86"/>
      <c r="X128" s="86"/>
      <c r="Y128" s="86"/>
      <c r="Z128" s="88"/>
      <c r="AA128" s="105"/>
      <c r="AB128" s="86"/>
      <c r="AC128" s="90"/>
      <c r="AD128" s="86"/>
      <c r="AE128" s="86"/>
      <c r="AF128" s="86"/>
      <c r="AG128" s="86"/>
      <c r="AH128" s="160" t="s">
        <v>6960</v>
      </c>
      <c r="AI128" s="153"/>
      <c r="AJ128" s="153"/>
      <c r="AK128" s="86"/>
      <c r="AL128" s="86"/>
      <c r="AM128" s="153" t="s">
        <v>7015</v>
      </c>
      <c r="AN128" s="153" t="s">
        <v>7180</v>
      </c>
      <c r="AO128" s="165">
        <v>44652</v>
      </c>
      <c r="AP128" s="153" t="s">
        <v>1271</v>
      </c>
      <c r="AQ128" s="153" t="s">
        <v>7084</v>
      </c>
      <c r="AR128" s="166">
        <v>100</v>
      </c>
      <c r="AS128" s="88" t="s">
        <v>5719</v>
      </c>
      <c r="AT128" s="92">
        <f t="shared" si="111"/>
        <v>0</v>
      </c>
      <c r="AU128" s="93">
        <v>0</v>
      </c>
      <c r="AV128" s="93">
        <v>0</v>
      </c>
      <c r="AW128" s="166">
        <v>200</v>
      </c>
      <c r="AX128" s="93">
        <v>0</v>
      </c>
      <c r="AY128" s="177"/>
      <c r="AZ128" s="177">
        <v>0</v>
      </c>
      <c r="BA128" s="178"/>
      <c r="BB128" s="105"/>
      <c r="BC128" s="105"/>
      <c r="BD128" s="93"/>
      <c r="BE128" s="93">
        <v>0</v>
      </c>
      <c r="BF128" s="91">
        <v>0</v>
      </c>
      <c r="BG128" s="94"/>
      <c r="BH128" s="95"/>
      <c r="BI128" s="93" t="str">
        <f t="shared" si="70"/>
        <v>Phạm Minh Đức</v>
      </c>
      <c r="BJ128" s="105">
        <f t="shared" si="71"/>
        <v>0</v>
      </c>
      <c r="BK128" s="88" t="str">
        <f t="shared" si="72"/>
        <v>8369555038</v>
      </c>
      <c r="BL128" s="86">
        <f t="shared" si="73"/>
        <v>0</v>
      </c>
      <c r="BM128" s="105">
        <f t="shared" si="74"/>
        <v>0</v>
      </c>
      <c r="BN128" s="86">
        <f t="shared" si="75"/>
        <v>0</v>
      </c>
      <c r="BO128" s="86">
        <f t="shared" si="76"/>
        <v>0</v>
      </c>
      <c r="BP128" s="86">
        <f t="shared" si="95"/>
        <v>0</v>
      </c>
      <c r="BQ128" s="160" t="s">
        <v>6960</v>
      </c>
      <c r="BR128" s="86" t="s">
        <v>5720</v>
      </c>
      <c r="BS128" s="88" t="s">
        <v>5721</v>
      </c>
      <c r="BT128" s="86" t="s">
        <v>5722</v>
      </c>
      <c r="BU128" s="86"/>
      <c r="BV128" s="86" t="str">
        <f t="shared" si="96"/>
        <v>DC 963658</v>
      </c>
      <c r="BW128" s="105" t="str">
        <f t="shared" si="97"/>
        <v/>
      </c>
      <c r="BX128" s="86" t="str">
        <f t="shared" si="106"/>
        <v>119</v>
      </c>
      <c r="BY128" s="86" t="str">
        <f t="shared" si="107"/>
        <v>29</v>
      </c>
      <c r="BZ128" s="91">
        <f t="shared" si="108"/>
        <v>100</v>
      </c>
      <c r="CA128" s="91">
        <v>0</v>
      </c>
      <c r="CB128" s="96" t="s">
        <v>5719</v>
      </c>
      <c r="CC128" s="91">
        <f t="shared" si="98"/>
        <v>200</v>
      </c>
      <c r="CD128" s="91">
        <f t="shared" si="99"/>
        <v>0</v>
      </c>
      <c r="CE128" s="93">
        <f t="shared" si="109"/>
        <v>0</v>
      </c>
      <c r="CF128" s="93">
        <f t="shared" si="110"/>
        <v>0</v>
      </c>
      <c r="CG128" s="105"/>
      <c r="CH128" s="105"/>
      <c r="CI128" s="86"/>
      <c r="CJ128" s="188"/>
      <c r="CK128" s="181">
        <f t="shared" si="100"/>
        <v>100</v>
      </c>
      <c r="CL128" s="181">
        <f t="shared" si="101"/>
        <v>200</v>
      </c>
      <c r="CM128" s="86" t="s">
        <v>5723</v>
      </c>
      <c r="CN128" s="182" t="s">
        <v>7854</v>
      </c>
      <c r="CO128" s="183" t="s">
        <v>7855</v>
      </c>
      <c r="CP128" s="86" t="s">
        <v>5724</v>
      </c>
      <c r="CQ128" s="153" t="s">
        <v>7924</v>
      </c>
      <c r="CR128" s="187">
        <f t="shared" si="102"/>
        <v>7970000</v>
      </c>
      <c r="CS128" s="188">
        <v>1</v>
      </c>
      <c r="CT128" s="188">
        <f t="shared" si="112"/>
        <v>7970000</v>
      </c>
      <c r="CU128" s="93"/>
      <c r="CV128" s="94">
        <f t="shared" si="103"/>
        <v>100</v>
      </c>
      <c r="CW128" s="93">
        <f t="shared" si="104"/>
        <v>0</v>
      </c>
      <c r="CX128" s="86">
        <f t="shared" si="105"/>
        <v>0</v>
      </c>
      <c r="CY128" s="93">
        <f t="shared" si="113"/>
        <v>239100</v>
      </c>
      <c r="CZ128" s="93">
        <v>0</v>
      </c>
      <c r="DA128" s="93">
        <v>0</v>
      </c>
      <c r="DB128" s="93">
        <f t="shared" si="114"/>
        <v>0</v>
      </c>
      <c r="DC128" s="93">
        <v>0</v>
      </c>
      <c r="DD128" s="91">
        <v>0</v>
      </c>
      <c r="DE128" s="93">
        <f t="shared" si="115"/>
        <v>0</v>
      </c>
      <c r="DF128" s="93">
        <f t="shared" si="81"/>
        <v>0</v>
      </c>
      <c r="DG128" s="93"/>
      <c r="DH128" s="93">
        <v>0</v>
      </c>
      <c r="DI128" s="93">
        <v>0</v>
      </c>
      <c r="DJ128" s="86">
        <f t="shared" si="116"/>
        <v>0</v>
      </c>
      <c r="DK128" s="91">
        <v>0</v>
      </c>
      <c r="DL128" s="93"/>
      <c r="DM128" s="93">
        <v>0</v>
      </c>
      <c r="DN128" s="93">
        <f t="shared" si="83"/>
        <v>7970000</v>
      </c>
      <c r="DO128" s="93">
        <f t="shared" si="117"/>
        <v>0</v>
      </c>
      <c r="DP128" s="92">
        <f t="shared" si="118"/>
        <v>239100</v>
      </c>
      <c r="DQ128" s="97" t="str">
        <f t="shared" si="86"/>
        <v>8369555038</v>
      </c>
      <c r="DR128" s="98">
        <f t="shared" si="119"/>
        <v>0</v>
      </c>
      <c r="DS128" s="93" t="str">
        <f t="shared" si="120"/>
        <v>OK</v>
      </c>
      <c r="DT128" s="93"/>
      <c r="DU128" s="78" t="str">
        <f t="shared" si="89"/>
        <v>5010700215011501100001VT100001</v>
      </c>
      <c r="DV128" s="78">
        <f>INDEX('08_DMGiaDat'!$L:$L,MATCH(DU128,'08_DMGiaDat'!$R:$R,0))</f>
        <v>7970000</v>
      </c>
      <c r="DW128" s="78" t="str">
        <f t="shared" si="90"/>
        <v>501070021501100100000001</v>
      </c>
      <c r="DX128" s="78" t="str">
        <f>IFERROR(VLOOKUP(DW128,'08_DMGiaDat'!C118:C119,2,FALSE),"N")</f>
        <v>N</v>
      </c>
      <c r="DY128" s="78" t="str">
        <f t="shared" si="91"/>
        <v>5010700215011001VT100001</v>
      </c>
      <c r="DZ128" s="78" t="str">
        <f>IFERROR(VLOOKUP(DY128,'08_DMGiaDat'!C118:C119,2,FALSE),"N")</f>
        <v>N</v>
      </c>
      <c r="EA128" s="78" t="str">
        <f t="shared" si="92"/>
        <v>501070021501100100000001</v>
      </c>
      <c r="EB128" s="78" t="str">
        <f>IFERROR(VLOOKUP(EA128,'08_DMGiaDat'!C118:C119,2,FALSE),"N")</f>
        <v>N</v>
      </c>
      <c r="EC128" s="92">
        <f>IF(DV128&lt;&gt;"N",DV128,IF(DX128&lt;&gt;"N",DX128,IF(DZ128&lt;&gt;"N",DZ128*VLOOKUP(LEFT(CB128,3),'03_DMMucDich'!C102:C106,5,FALSE),IF(EB128&lt;&gt;"N",EB128*VLOOKUP(LEFT(CB128,3),'03_DMMucDich'!C102:C106,5,FALSE),"N/A"))))</f>
        <v>7970000</v>
      </c>
    </row>
    <row r="129" spans="1:133" s="34" customFormat="1" ht="16" x14ac:dyDescent="0.2">
      <c r="A129" s="85">
        <v>115</v>
      </c>
      <c r="B129" s="86"/>
      <c r="C129" s="87"/>
      <c r="D129" s="141" t="s">
        <v>5818</v>
      </c>
      <c r="E129" s="86"/>
      <c r="F129" s="88"/>
      <c r="G129" s="88" t="s">
        <v>5718</v>
      </c>
      <c r="H129" s="151">
        <v>2022</v>
      </c>
      <c r="I129" s="86"/>
      <c r="J129" s="86"/>
      <c r="K129" s="145" t="s">
        <v>6437</v>
      </c>
      <c r="L129" s="105"/>
      <c r="M129" s="86"/>
      <c r="N129" s="105"/>
      <c r="O129" s="105"/>
      <c r="P129" s="86"/>
      <c r="Q129" s="86"/>
      <c r="R129" s="153" t="str">
        <f t="shared" si="93"/>
        <v>Tổ 63</v>
      </c>
      <c r="S129" s="86"/>
      <c r="T129" s="86"/>
      <c r="U129" s="86"/>
      <c r="V129" s="86" t="str">
        <f t="shared" si="94"/>
        <v xml:space="preserve">, </v>
      </c>
      <c r="W129" s="86"/>
      <c r="X129" s="86"/>
      <c r="Y129" s="86"/>
      <c r="Z129" s="88"/>
      <c r="AA129" s="105"/>
      <c r="AB129" s="86"/>
      <c r="AC129" s="90"/>
      <c r="AD129" s="86"/>
      <c r="AE129" s="86"/>
      <c r="AF129" s="86"/>
      <c r="AG129" s="86"/>
      <c r="AH129" s="160" t="s">
        <v>6989</v>
      </c>
      <c r="AI129" s="153"/>
      <c r="AJ129" s="153"/>
      <c r="AK129" s="86"/>
      <c r="AL129" s="86"/>
      <c r="AM129" s="153" t="s">
        <v>7015</v>
      </c>
      <c r="AN129" s="153" t="s">
        <v>7181</v>
      </c>
      <c r="AO129" s="165">
        <v>34736</v>
      </c>
      <c r="AP129" s="153" t="s">
        <v>5684</v>
      </c>
      <c r="AQ129" s="153" t="s">
        <v>5708</v>
      </c>
      <c r="AR129" s="166">
        <v>400</v>
      </c>
      <c r="AS129" s="88" t="s">
        <v>5719</v>
      </c>
      <c r="AT129" s="92">
        <f t="shared" si="111"/>
        <v>0</v>
      </c>
      <c r="AU129" s="93">
        <v>0</v>
      </c>
      <c r="AV129" s="93">
        <v>0</v>
      </c>
      <c r="AW129" s="166">
        <v>200</v>
      </c>
      <c r="AX129" s="93">
        <v>0</v>
      </c>
      <c r="AY129" s="177"/>
      <c r="AZ129" s="177">
        <v>0</v>
      </c>
      <c r="BA129" s="178"/>
      <c r="BB129" s="105"/>
      <c r="BC129" s="105"/>
      <c r="BD129" s="93"/>
      <c r="BE129" s="93">
        <v>0</v>
      </c>
      <c r="BF129" s="91">
        <v>0</v>
      </c>
      <c r="BG129" s="94"/>
      <c r="BH129" s="95"/>
      <c r="BI129" s="93" t="str">
        <f t="shared" si="70"/>
        <v>Nguyễn Thị Út (Đại diện)</v>
      </c>
      <c r="BJ129" s="105">
        <f t="shared" si="71"/>
        <v>0</v>
      </c>
      <c r="BK129" s="88" t="str">
        <f t="shared" si="72"/>
        <v>8764947854</v>
      </c>
      <c r="BL129" s="86">
        <f t="shared" si="73"/>
        <v>0</v>
      </c>
      <c r="BM129" s="105">
        <f t="shared" si="74"/>
        <v>0</v>
      </c>
      <c r="BN129" s="86">
        <f t="shared" si="75"/>
        <v>0</v>
      </c>
      <c r="BO129" s="86">
        <f t="shared" si="76"/>
        <v>0</v>
      </c>
      <c r="BP129" s="86">
        <f t="shared" si="95"/>
        <v>0</v>
      </c>
      <c r="BQ129" s="160" t="s">
        <v>6989</v>
      </c>
      <c r="BR129" s="86" t="s">
        <v>5720</v>
      </c>
      <c r="BS129" s="88" t="s">
        <v>5721</v>
      </c>
      <c r="BT129" s="86" t="s">
        <v>5722</v>
      </c>
      <c r="BU129" s="86"/>
      <c r="BV129" s="86" t="str">
        <f t="shared" si="96"/>
        <v>E 633280</v>
      </c>
      <c r="BW129" s="105" t="str">
        <f t="shared" si="97"/>
        <v/>
      </c>
      <c r="BX129" s="86" t="str">
        <f t="shared" si="106"/>
        <v>18</v>
      </c>
      <c r="BY129" s="86" t="str">
        <f t="shared" si="107"/>
        <v>37</v>
      </c>
      <c r="BZ129" s="91">
        <f t="shared" si="108"/>
        <v>400</v>
      </c>
      <c r="CA129" s="91">
        <v>0</v>
      </c>
      <c r="CB129" s="96" t="s">
        <v>5719</v>
      </c>
      <c r="CC129" s="91">
        <f t="shared" si="98"/>
        <v>200</v>
      </c>
      <c r="CD129" s="91">
        <f t="shared" si="99"/>
        <v>0</v>
      </c>
      <c r="CE129" s="93">
        <f t="shared" si="109"/>
        <v>0</v>
      </c>
      <c r="CF129" s="93">
        <f t="shared" si="110"/>
        <v>0</v>
      </c>
      <c r="CG129" s="105"/>
      <c r="CH129" s="105"/>
      <c r="CI129" s="86"/>
      <c r="CJ129" s="188"/>
      <c r="CK129" s="181">
        <f t="shared" si="100"/>
        <v>400</v>
      </c>
      <c r="CL129" s="181">
        <f t="shared" si="101"/>
        <v>200</v>
      </c>
      <c r="CM129" s="86" t="s">
        <v>5723</v>
      </c>
      <c r="CN129" s="182" t="s">
        <v>7883</v>
      </c>
      <c r="CO129" s="183" t="s">
        <v>7884</v>
      </c>
      <c r="CP129" s="86" t="s">
        <v>5724</v>
      </c>
      <c r="CQ129" s="153" t="s">
        <v>7925</v>
      </c>
      <c r="CR129" s="187">
        <f t="shared" si="102"/>
        <v>2970000</v>
      </c>
      <c r="CS129" s="188">
        <v>0.8</v>
      </c>
      <c r="CT129" s="188">
        <f t="shared" si="112"/>
        <v>2376000</v>
      </c>
      <c r="CU129" s="93"/>
      <c r="CV129" s="94">
        <f t="shared" si="103"/>
        <v>200</v>
      </c>
      <c r="CW129" s="93">
        <f t="shared" si="104"/>
        <v>200</v>
      </c>
      <c r="CX129" s="86">
        <f t="shared" si="105"/>
        <v>0</v>
      </c>
      <c r="CY129" s="93">
        <f t="shared" si="113"/>
        <v>475200</v>
      </c>
      <c r="CZ129" s="93">
        <v>0</v>
      </c>
      <c r="DA129" s="93">
        <v>0</v>
      </c>
      <c r="DB129" s="93">
        <f t="shared" si="114"/>
        <v>0</v>
      </c>
      <c r="DC129" s="93">
        <v>0</v>
      </c>
      <c r="DD129" s="91">
        <v>0</v>
      </c>
      <c r="DE129" s="93">
        <f t="shared" si="115"/>
        <v>0</v>
      </c>
      <c r="DF129" s="93">
        <f t="shared" si="81"/>
        <v>0</v>
      </c>
      <c r="DG129" s="93"/>
      <c r="DH129" s="93">
        <v>0</v>
      </c>
      <c r="DI129" s="93">
        <v>0</v>
      </c>
      <c r="DJ129" s="86">
        <f t="shared" si="116"/>
        <v>0</v>
      </c>
      <c r="DK129" s="91">
        <v>0</v>
      </c>
      <c r="DL129" s="93"/>
      <c r="DM129" s="93">
        <v>0</v>
      </c>
      <c r="DN129" s="93">
        <f t="shared" si="83"/>
        <v>2376000</v>
      </c>
      <c r="DO129" s="93">
        <f t="shared" si="117"/>
        <v>0</v>
      </c>
      <c r="DP129" s="92">
        <f t="shared" si="118"/>
        <v>475200</v>
      </c>
      <c r="DQ129" s="97" t="str">
        <f t="shared" si="86"/>
        <v>8764947854</v>
      </c>
      <c r="DR129" s="98">
        <f t="shared" si="119"/>
        <v>0</v>
      </c>
      <c r="DS129" s="93" t="str">
        <f t="shared" si="120"/>
        <v>OK</v>
      </c>
      <c r="DT129" s="93"/>
      <c r="DU129" s="78" t="str">
        <f t="shared" si="89"/>
        <v>5010700214341434101001VT400001</v>
      </c>
      <c r="DV129" s="78">
        <f>INDEX('08_DMGiaDat'!$L:$L,MATCH(DU129,'08_DMGiaDat'!$R:$R,0))</f>
        <v>2970000</v>
      </c>
      <c r="DW129" s="78" t="str">
        <f t="shared" si="90"/>
        <v>501070021434100100000001</v>
      </c>
      <c r="DX129" s="78" t="str">
        <f>IFERROR(VLOOKUP(DW129,'08_DMGiaDat'!C118:C119,2,FALSE),"N")</f>
        <v>N</v>
      </c>
      <c r="DY129" s="78" t="str">
        <f t="shared" si="91"/>
        <v>5010700214341001VT400001</v>
      </c>
      <c r="DZ129" s="78" t="str">
        <f>IFERROR(VLOOKUP(DY129,'08_DMGiaDat'!C118:C119,2,FALSE),"N")</f>
        <v>N</v>
      </c>
      <c r="EA129" s="78" t="str">
        <f t="shared" si="92"/>
        <v>501070021434100100000001</v>
      </c>
      <c r="EB129" s="78" t="str">
        <f>IFERROR(VLOOKUP(EA129,'08_DMGiaDat'!C118:C119,2,FALSE),"N")</f>
        <v>N</v>
      </c>
      <c r="EC129" s="92">
        <f>IF(DV129&lt;&gt;"N",DV129,IF(DX129&lt;&gt;"N",DX129,IF(DZ129&lt;&gt;"N",DZ129*VLOOKUP(LEFT(CB129,3),'03_DMMucDich'!C102:C106,5,FALSE),IF(EB129&lt;&gt;"N",EB129*VLOOKUP(LEFT(CB129,3),'03_DMMucDich'!C102:C106,5,FALSE),"N/A"))))</f>
        <v>2970000</v>
      </c>
    </row>
    <row r="130" spans="1:133" s="34" customFormat="1" ht="16" x14ac:dyDescent="0.2">
      <c r="A130" s="85">
        <v>116</v>
      </c>
      <c r="B130" s="86"/>
      <c r="C130" s="87"/>
      <c r="D130" s="141" t="s">
        <v>5819</v>
      </c>
      <c r="E130" s="86"/>
      <c r="F130" s="88"/>
      <c r="G130" s="88" t="s">
        <v>5718</v>
      </c>
      <c r="H130" s="151">
        <v>2023</v>
      </c>
      <c r="I130" s="86"/>
      <c r="J130" s="86"/>
      <c r="K130" s="145" t="s">
        <v>6438</v>
      </c>
      <c r="L130" s="105"/>
      <c r="M130" s="86"/>
      <c r="N130" s="105"/>
      <c r="O130" s="105"/>
      <c r="P130" s="86"/>
      <c r="Q130" s="86"/>
      <c r="R130" s="153" t="str">
        <f t="shared" si="93"/>
        <v>Tổ 66</v>
      </c>
      <c r="S130" s="86"/>
      <c r="T130" s="86"/>
      <c r="U130" s="86"/>
      <c r="V130" s="86" t="str">
        <f t="shared" si="94"/>
        <v xml:space="preserve">, </v>
      </c>
      <c r="W130" s="86"/>
      <c r="X130" s="86"/>
      <c r="Y130" s="86"/>
      <c r="Z130" s="88"/>
      <c r="AA130" s="105"/>
      <c r="AB130" s="86"/>
      <c r="AC130" s="90"/>
      <c r="AD130" s="86"/>
      <c r="AE130" s="86"/>
      <c r="AF130" s="86"/>
      <c r="AG130" s="86"/>
      <c r="AH130" s="160" t="s">
        <v>6960</v>
      </c>
      <c r="AI130" s="153"/>
      <c r="AJ130" s="153"/>
      <c r="AK130" s="86"/>
      <c r="AL130" s="86"/>
      <c r="AM130" s="153" t="s">
        <v>7015</v>
      </c>
      <c r="AN130" s="153" t="s">
        <v>7182</v>
      </c>
      <c r="AO130" s="165">
        <v>43577</v>
      </c>
      <c r="AP130" s="153" t="s">
        <v>2137</v>
      </c>
      <c r="AQ130" s="153" t="s">
        <v>7084</v>
      </c>
      <c r="AR130" s="166">
        <v>100</v>
      </c>
      <c r="AS130" s="88" t="s">
        <v>5719</v>
      </c>
      <c r="AT130" s="92">
        <f t="shared" si="111"/>
        <v>0</v>
      </c>
      <c r="AU130" s="93">
        <v>0</v>
      </c>
      <c r="AV130" s="93">
        <v>0</v>
      </c>
      <c r="AW130" s="166">
        <v>200</v>
      </c>
      <c r="AX130" s="93">
        <v>0</v>
      </c>
      <c r="AY130" s="177"/>
      <c r="AZ130" s="177">
        <v>0</v>
      </c>
      <c r="BA130" s="178"/>
      <c r="BB130" s="105"/>
      <c r="BC130" s="105"/>
      <c r="BD130" s="93"/>
      <c r="BE130" s="93">
        <v>0</v>
      </c>
      <c r="BF130" s="91">
        <v>0</v>
      </c>
      <c r="BG130" s="94"/>
      <c r="BH130" s="95"/>
      <c r="BI130" s="93" t="str">
        <f t="shared" si="70"/>
        <v>Đỗ Thị Mỹ Loan</v>
      </c>
      <c r="BJ130" s="105">
        <f t="shared" si="71"/>
        <v>0</v>
      </c>
      <c r="BK130" s="88" t="str">
        <f t="shared" si="72"/>
        <v>8022267770</v>
      </c>
      <c r="BL130" s="86">
        <f t="shared" si="73"/>
        <v>0</v>
      </c>
      <c r="BM130" s="105">
        <f t="shared" si="74"/>
        <v>0</v>
      </c>
      <c r="BN130" s="86">
        <f t="shared" si="75"/>
        <v>0</v>
      </c>
      <c r="BO130" s="86">
        <f t="shared" si="76"/>
        <v>0</v>
      </c>
      <c r="BP130" s="86">
        <f t="shared" si="95"/>
        <v>0</v>
      </c>
      <c r="BQ130" s="160" t="s">
        <v>6960</v>
      </c>
      <c r="BR130" s="86" t="s">
        <v>5720</v>
      </c>
      <c r="BS130" s="88" t="s">
        <v>5721</v>
      </c>
      <c r="BT130" s="86" t="s">
        <v>5722</v>
      </c>
      <c r="BU130" s="86"/>
      <c r="BV130" s="86" t="str">
        <f t="shared" si="96"/>
        <v>CP 893828</v>
      </c>
      <c r="BW130" s="105" t="str">
        <f t="shared" si="97"/>
        <v/>
      </c>
      <c r="BX130" s="86" t="str">
        <f t="shared" si="106"/>
        <v>251</v>
      </c>
      <c r="BY130" s="86" t="str">
        <f t="shared" si="107"/>
        <v>29</v>
      </c>
      <c r="BZ130" s="91">
        <f t="shared" si="108"/>
        <v>100</v>
      </c>
      <c r="CA130" s="91">
        <v>0</v>
      </c>
      <c r="CB130" s="96" t="s">
        <v>5719</v>
      </c>
      <c r="CC130" s="91">
        <f t="shared" si="98"/>
        <v>200</v>
      </c>
      <c r="CD130" s="91">
        <f t="shared" si="99"/>
        <v>0</v>
      </c>
      <c r="CE130" s="93">
        <f t="shared" si="109"/>
        <v>0</v>
      </c>
      <c r="CF130" s="93">
        <f t="shared" si="110"/>
        <v>0</v>
      </c>
      <c r="CG130" s="105"/>
      <c r="CH130" s="105"/>
      <c r="CI130" s="86"/>
      <c r="CJ130" s="188"/>
      <c r="CK130" s="181">
        <f t="shared" si="100"/>
        <v>100</v>
      </c>
      <c r="CL130" s="181">
        <f t="shared" si="101"/>
        <v>200</v>
      </c>
      <c r="CM130" s="86" t="s">
        <v>5723</v>
      </c>
      <c r="CN130" s="182" t="s">
        <v>7854</v>
      </c>
      <c r="CO130" s="183" t="s">
        <v>7855</v>
      </c>
      <c r="CP130" s="86" t="s">
        <v>5724</v>
      </c>
      <c r="CQ130" s="153" t="s">
        <v>7924</v>
      </c>
      <c r="CR130" s="187">
        <f t="shared" si="102"/>
        <v>7970000</v>
      </c>
      <c r="CS130" s="188">
        <v>1</v>
      </c>
      <c r="CT130" s="188">
        <f t="shared" si="112"/>
        <v>7970000</v>
      </c>
      <c r="CU130" s="93"/>
      <c r="CV130" s="94">
        <f t="shared" si="103"/>
        <v>100</v>
      </c>
      <c r="CW130" s="93">
        <f t="shared" si="104"/>
        <v>0</v>
      </c>
      <c r="CX130" s="86">
        <f t="shared" si="105"/>
        <v>0</v>
      </c>
      <c r="CY130" s="93">
        <f t="shared" si="113"/>
        <v>239100</v>
      </c>
      <c r="CZ130" s="93">
        <v>0</v>
      </c>
      <c r="DA130" s="93">
        <v>0</v>
      </c>
      <c r="DB130" s="93">
        <f t="shared" si="114"/>
        <v>0</v>
      </c>
      <c r="DC130" s="93">
        <v>0</v>
      </c>
      <c r="DD130" s="91">
        <v>0</v>
      </c>
      <c r="DE130" s="93">
        <f t="shared" si="115"/>
        <v>0</v>
      </c>
      <c r="DF130" s="93">
        <f t="shared" si="81"/>
        <v>0</v>
      </c>
      <c r="DG130" s="93"/>
      <c r="DH130" s="93">
        <v>0</v>
      </c>
      <c r="DI130" s="93">
        <v>0</v>
      </c>
      <c r="DJ130" s="86">
        <f t="shared" si="116"/>
        <v>0</v>
      </c>
      <c r="DK130" s="91">
        <v>0</v>
      </c>
      <c r="DL130" s="93"/>
      <c r="DM130" s="93">
        <v>0</v>
      </c>
      <c r="DN130" s="93">
        <f t="shared" si="83"/>
        <v>7970000</v>
      </c>
      <c r="DO130" s="93">
        <f t="shared" si="117"/>
        <v>0</v>
      </c>
      <c r="DP130" s="92">
        <f t="shared" si="118"/>
        <v>239100</v>
      </c>
      <c r="DQ130" s="97" t="str">
        <f t="shared" si="86"/>
        <v>8022267770</v>
      </c>
      <c r="DR130" s="98">
        <f t="shared" si="119"/>
        <v>0</v>
      </c>
      <c r="DS130" s="93" t="str">
        <f t="shared" si="120"/>
        <v>OK</v>
      </c>
      <c r="DT130" s="93"/>
      <c r="DU130" s="78" t="str">
        <f t="shared" si="89"/>
        <v>5010700215011501100001VT100001</v>
      </c>
      <c r="DV130" s="78">
        <f>INDEX('08_DMGiaDat'!$L:$L,MATCH(DU130,'08_DMGiaDat'!$R:$R,0))</f>
        <v>7970000</v>
      </c>
      <c r="DW130" s="78" t="str">
        <f t="shared" si="90"/>
        <v>501070021501100100000001</v>
      </c>
      <c r="DX130" s="78" t="str">
        <f>IFERROR(VLOOKUP(DW130,'08_DMGiaDat'!C118:C119,2,FALSE),"N")</f>
        <v>N</v>
      </c>
      <c r="DY130" s="78" t="str">
        <f t="shared" si="91"/>
        <v>5010700215011001VT100001</v>
      </c>
      <c r="DZ130" s="78" t="str">
        <f>IFERROR(VLOOKUP(DY130,'08_DMGiaDat'!C118:C119,2,FALSE),"N")</f>
        <v>N</v>
      </c>
      <c r="EA130" s="78" t="str">
        <f t="shared" si="92"/>
        <v>501070021501100100000001</v>
      </c>
      <c r="EB130" s="78" t="str">
        <f>IFERROR(VLOOKUP(EA130,'08_DMGiaDat'!C118:C119,2,FALSE),"N")</f>
        <v>N</v>
      </c>
      <c r="EC130" s="92">
        <f>IF(DV130&lt;&gt;"N",DV130,IF(DX130&lt;&gt;"N",DX130,IF(DZ130&lt;&gt;"N",DZ130*VLOOKUP(LEFT(CB130,3),'03_DMMucDich'!C102:C106,5,FALSE),IF(EB130&lt;&gt;"N",EB130*VLOOKUP(LEFT(CB130,3),'03_DMMucDich'!C102:C106,5,FALSE),"N/A"))))</f>
        <v>7970000</v>
      </c>
    </row>
    <row r="131" spans="1:133" s="34" customFormat="1" ht="16" x14ac:dyDescent="0.2">
      <c r="A131" s="85">
        <v>117</v>
      </c>
      <c r="B131" s="86"/>
      <c r="C131" s="87"/>
      <c r="D131" s="141" t="s">
        <v>5820</v>
      </c>
      <c r="E131" s="86"/>
      <c r="F131" s="88"/>
      <c r="G131" s="88" t="s">
        <v>5718</v>
      </c>
      <c r="H131" s="151">
        <v>2022</v>
      </c>
      <c r="I131" s="86"/>
      <c r="J131" s="86"/>
      <c r="K131" s="145" t="s">
        <v>6439</v>
      </c>
      <c r="L131" s="105"/>
      <c r="M131" s="86"/>
      <c r="N131" s="105"/>
      <c r="O131" s="105"/>
      <c r="P131" s="86"/>
      <c r="Q131" s="86"/>
      <c r="R131" s="153" t="str">
        <f t="shared" si="93"/>
        <v>Tổ 66</v>
      </c>
      <c r="S131" s="86"/>
      <c r="T131" s="86"/>
      <c r="U131" s="86"/>
      <c r="V131" s="86" t="str">
        <f t="shared" si="94"/>
        <v xml:space="preserve">, </v>
      </c>
      <c r="W131" s="86"/>
      <c r="X131" s="86"/>
      <c r="Y131" s="86"/>
      <c r="Z131" s="88"/>
      <c r="AA131" s="105"/>
      <c r="AB131" s="86"/>
      <c r="AC131" s="90"/>
      <c r="AD131" s="86"/>
      <c r="AE131" s="86"/>
      <c r="AF131" s="86"/>
      <c r="AG131" s="86"/>
      <c r="AH131" s="160" t="s">
        <v>6960</v>
      </c>
      <c r="AI131" s="153"/>
      <c r="AJ131" s="153"/>
      <c r="AK131" s="86"/>
      <c r="AL131" s="86"/>
      <c r="AM131" s="153" t="s">
        <v>7015</v>
      </c>
      <c r="AN131" s="153" t="s">
        <v>7183</v>
      </c>
      <c r="AO131" s="165">
        <v>43168</v>
      </c>
      <c r="AP131" s="153" t="s">
        <v>2105</v>
      </c>
      <c r="AQ131" s="153" t="s">
        <v>7116</v>
      </c>
      <c r="AR131" s="166">
        <v>105</v>
      </c>
      <c r="AS131" s="88" t="s">
        <v>5719</v>
      </c>
      <c r="AT131" s="92">
        <f t="shared" si="111"/>
        <v>0</v>
      </c>
      <c r="AU131" s="93">
        <v>0</v>
      </c>
      <c r="AV131" s="93">
        <v>0</v>
      </c>
      <c r="AW131" s="166">
        <v>200</v>
      </c>
      <c r="AX131" s="93">
        <v>0</v>
      </c>
      <c r="AY131" s="177"/>
      <c r="AZ131" s="177">
        <v>0</v>
      </c>
      <c r="BA131" s="178"/>
      <c r="BB131" s="105"/>
      <c r="BC131" s="105"/>
      <c r="BD131" s="93"/>
      <c r="BE131" s="93">
        <v>0</v>
      </c>
      <c r="BF131" s="91">
        <v>0</v>
      </c>
      <c r="BG131" s="94"/>
      <c r="BH131" s="95"/>
      <c r="BI131" s="93" t="str">
        <f t="shared" si="70"/>
        <v>Hoàng Thị Mỹ Huyến</v>
      </c>
      <c r="BJ131" s="105">
        <f t="shared" si="71"/>
        <v>0</v>
      </c>
      <c r="BK131" s="88" t="str">
        <f t="shared" si="72"/>
        <v>4600839274</v>
      </c>
      <c r="BL131" s="86">
        <f t="shared" si="73"/>
        <v>0</v>
      </c>
      <c r="BM131" s="105">
        <f t="shared" si="74"/>
        <v>0</v>
      </c>
      <c r="BN131" s="86">
        <f t="shared" si="75"/>
        <v>0</v>
      </c>
      <c r="BO131" s="86">
        <f t="shared" si="76"/>
        <v>0</v>
      </c>
      <c r="BP131" s="86">
        <f t="shared" si="95"/>
        <v>0</v>
      </c>
      <c r="BQ131" s="160" t="s">
        <v>6960</v>
      </c>
      <c r="BR131" s="86" t="s">
        <v>5720</v>
      </c>
      <c r="BS131" s="88" t="s">
        <v>5721</v>
      </c>
      <c r="BT131" s="86" t="s">
        <v>5722</v>
      </c>
      <c r="BU131" s="86"/>
      <c r="BV131" s="86" t="str">
        <f t="shared" si="96"/>
        <v>CM 773785</v>
      </c>
      <c r="BW131" s="105" t="str">
        <f t="shared" si="97"/>
        <v/>
      </c>
      <c r="BX131" s="86" t="str">
        <f t="shared" si="106"/>
        <v>219</v>
      </c>
      <c r="BY131" s="86" t="str">
        <f t="shared" si="107"/>
        <v>43</v>
      </c>
      <c r="BZ131" s="91">
        <f t="shared" si="108"/>
        <v>105</v>
      </c>
      <c r="CA131" s="91">
        <v>0</v>
      </c>
      <c r="CB131" s="96" t="s">
        <v>5719</v>
      </c>
      <c r="CC131" s="91">
        <f t="shared" si="98"/>
        <v>200</v>
      </c>
      <c r="CD131" s="91">
        <f t="shared" si="99"/>
        <v>0</v>
      </c>
      <c r="CE131" s="93">
        <f t="shared" si="109"/>
        <v>0</v>
      </c>
      <c r="CF131" s="93">
        <f t="shared" si="110"/>
        <v>0</v>
      </c>
      <c r="CG131" s="105"/>
      <c r="CH131" s="105"/>
      <c r="CI131" s="86"/>
      <c r="CJ131" s="188"/>
      <c r="CK131" s="181">
        <f t="shared" si="100"/>
        <v>105</v>
      </c>
      <c r="CL131" s="181">
        <f t="shared" si="101"/>
        <v>200</v>
      </c>
      <c r="CM131" s="86" t="s">
        <v>5723</v>
      </c>
      <c r="CN131" s="182" t="s">
        <v>7854</v>
      </c>
      <c r="CO131" s="183" t="s">
        <v>7855</v>
      </c>
      <c r="CP131" s="86" t="s">
        <v>5724</v>
      </c>
      <c r="CQ131" s="153" t="s">
        <v>7924</v>
      </c>
      <c r="CR131" s="187">
        <f t="shared" si="102"/>
        <v>7970000</v>
      </c>
      <c r="CS131" s="188">
        <v>1</v>
      </c>
      <c r="CT131" s="188">
        <f t="shared" si="112"/>
        <v>7970000</v>
      </c>
      <c r="CU131" s="93"/>
      <c r="CV131" s="94">
        <f t="shared" si="103"/>
        <v>105</v>
      </c>
      <c r="CW131" s="93">
        <f t="shared" si="104"/>
        <v>0</v>
      </c>
      <c r="CX131" s="86">
        <f t="shared" si="105"/>
        <v>0</v>
      </c>
      <c r="CY131" s="93">
        <f t="shared" si="113"/>
        <v>251055</v>
      </c>
      <c r="CZ131" s="93">
        <v>0</v>
      </c>
      <c r="DA131" s="93">
        <v>0</v>
      </c>
      <c r="DB131" s="93">
        <f t="shared" si="114"/>
        <v>0</v>
      </c>
      <c r="DC131" s="93">
        <v>0</v>
      </c>
      <c r="DD131" s="91">
        <v>0</v>
      </c>
      <c r="DE131" s="93">
        <f t="shared" si="115"/>
        <v>0</v>
      </c>
      <c r="DF131" s="93">
        <f t="shared" si="81"/>
        <v>0</v>
      </c>
      <c r="DG131" s="93"/>
      <c r="DH131" s="93">
        <v>0</v>
      </c>
      <c r="DI131" s="93">
        <v>0</v>
      </c>
      <c r="DJ131" s="86">
        <f t="shared" si="116"/>
        <v>0</v>
      </c>
      <c r="DK131" s="91">
        <v>0</v>
      </c>
      <c r="DL131" s="93"/>
      <c r="DM131" s="93">
        <v>0</v>
      </c>
      <c r="DN131" s="93">
        <f t="shared" si="83"/>
        <v>7970000</v>
      </c>
      <c r="DO131" s="93">
        <f t="shared" si="117"/>
        <v>0</v>
      </c>
      <c r="DP131" s="92">
        <f t="shared" si="118"/>
        <v>251055</v>
      </c>
      <c r="DQ131" s="97" t="str">
        <f t="shared" si="86"/>
        <v>4600839274</v>
      </c>
      <c r="DR131" s="98">
        <f t="shared" si="119"/>
        <v>0</v>
      </c>
      <c r="DS131" s="93" t="str">
        <f t="shared" si="120"/>
        <v>OK</v>
      </c>
      <c r="DT131" s="93"/>
      <c r="DU131" s="78" t="str">
        <f t="shared" si="89"/>
        <v>5010700215011501100001VT100001</v>
      </c>
      <c r="DV131" s="78">
        <f>INDEX('08_DMGiaDat'!$L:$L,MATCH(DU131,'08_DMGiaDat'!$R:$R,0))</f>
        <v>7970000</v>
      </c>
      <c r="DW131" s="78" t="str">
        <f t="shared" si="90"/>
        <v>501070021501100100000001</v>
      </c>
      <c r="DX131" s="78" t="str">
        <f>IFERROR(VLOOKUP(DW131,'08_DMGiaDat'!C118:C119,2,FALSE),"N")</f>
        <v>N</v>
      </c>
      <c r="DY131" s="78" t="str">
        <f t="shared" si="91"/>
        <v>5010700215011001VT100001</v>
      </c>
      <c r="DZ131" s="78" t="str">
        <f>IFERROR(VLOOKUP(DY131,'08_DMGiaDat'!C118:C119,2,FALSE),"N")</f>
        <v>N</v>
      </c>
      <c r="EA131" s="78" t="str">
        <f t="shared" si="92"/>
        <v>501070021501100100000001</v>
      </c>
      <c r="EB131" s="78" t="str">
        <f>IFERROR(VLOOKUP(EA131,'08_DMGiaDat'!C118:C119,2,FALSE),"N")</f>
        <v>N</v>
      </c>
      <c r="EC131" s="92">
        <f>IF(DV131&lt;&gt;"N",DV131,IF(DX131&lt;&gt;"N",DX131,IF(DZ131&lt;&gt;"N",DZ131*VLOOKUP(LEFT(CB131,3),'03_DMMucDich'!C102:C106,5,FALSE),IF(EB131&lt;&gt;"N",EB131*VLOOKUP(LEFT(CB131,3),'03_DMMucDich'!C102:C106,5,FALSE),"N/A"))))</f>
        <v>7970000</v>
      </c>
    </row>
    <row r="132" spans="1:133" s="34" customFormat="1" ht="16" x14ac:dyDescent="0.2">
      <c r="A132" s="85">
        <v>118</v>
      </c>
      <c r="B132" s="86"/>
      <c r="C132" s="87"/>
      <c r="D132" s="141" t="s">
        <v>5821</v>
      </c>
      <c r="E132" s="86"/>
      <c r="F132" s="88"/>
      <c r="G132" s="88" t="s">
        <v>5718</v>
      </c>
      <c r="H132" s="151">
        <v>2023</v>
      </c>
      <c r="I132" s="86"/>
      <c r="J132" s="86"/>
      <c r="K132" s="145" t="s">
        <v>6440</v>
      </c>
      <c r="L132" s="105"/>
      <c r="M132" s="86"/>
      <c r="N132" s="105"/>
      <c r="O132" s="105"/>
      <c r="P132" s="86"/>
      <c r="Q132" s="86"/>
      <c r="R132" s="153" t="str">
        <f t="shared" si="93"/>
        <v>Tổ 12</v>
      </c>
      <c r="S132" s="86"/>
      <c r="T132" s="86"/>
      <c r="U132" s="86"/>
      <c r="V132" s="86" t="str">
        <f t="shared" si="94"/>
        <v xml:space="preserve">, </v>
      </c>
      <c r="W132" s="86"/>
      <c r="X132" s="86"/>
      <c r="Y132" s="86"/>
      <c r="Z132" s="88"/>
      <c r="AA132" s="105"/>
      <c r="AB132" s="86"/>
      <c r="AC132" s="90"/>
      <c r="AD132" s="86"/>
      <c r="AE132" s="86"/>
      <c r="AF132" s="86"/>
      <c r="AG132" s="86"/>
      <c r="AH132" s="160" t="s">
        <v>6987</v>
      </c>
      <c r="AI132" s="153"/>
      <c r="AJ132" s="153"/>
      <c r="AK132" s="86"/>
      <c r="AL132" s="86"/>
      <c r="AM132" s="153" t="s">
        <v>7015</v>
      </c>
      <c r="AN132" s="153" t="s">
        <v>7184</v>
      </c>
      <c r="AO132" s="165">
        <v>42430</v>
      </c>
      <c r="AP132" s="153" t="s">
        <v>2234</v>
      </c>
      <c r="AQ132" s="153" t="s">
        <v>7119</v>
      </c>
      <c r="AR132" s="166">
        <v>57.7</v>
      </c>
      <c r="AS132" s="88" t="s">
        <v>5719</v>
      </c>
      <c r="AT132" s="92">
        <f t="shared" si="111"/>
        <v>0</v>
      </c>
      <c r="AU132" s="93">
        <v>0</v>
      </c>
      <c r="AV132" s="93">
        <v>0</v>
      </c>
      <c r="AW132" s="166">
        <v>200</v>
      </c>
      <c r="AX132" s="93">
        <v>0</v>
      </c>
      <c r="AY132" s="177"/>
      <c r="AZ132" s="177">
        <v>0</v>
      </c>
      <c r="BA132" s="178"/>
      <c r="BB132" s="105"/>
      <c r="BC132" s="105"/>
      <c r="BD132" s="93"/>
      <c r="BE132" s="93">
        <v>0</v>
      </c>
      <c r="BF132" s="91">
        <v>0</v>
      </c>
      <c r="BG132" s="94"/>
      <c r="BH132" s="95"/>
      <c r="BI132" s="93" t="str">
        <f t="shared" si="70"/>
        <v>Võ Quốc Cường</v>
      </c>
      <c r="BJ132" s="105">
        <f t="shared" si="71"/>
        <v>0</v>
      </c>
      <c r="BK132" s="88" t="str">
        <f t="shared" si="72"/>
        <v>8177232347</v>
      </c>
      <c r="BL132" s="86">
        <f t="shared" si="73"/>
        <v>0</v>
      </c>
      <c r="BM132" s="105">
        <f t="shared" si="74"/>
        <v>0</v>
      </c>
      <c r="BN132" s="86">
        <f t="shared" si="75"/>
        <v>0</v>
      </c>
      <c r="BO132" s="86">
        <f t="shared" si="76"/>
        <v>0</v>
      </c>
      <c r="BP132" s="86">
        <f t="shared" si="95"/>
        <v>0</v>
      </c>
      <c r="BQ132" s="160" t="s">
        <v>6987</v>
      </c>
      <c r="BR132" s="86" t="s">
        <v>5720</v>
      </c>
      <c r="BS132" s="88" t="s">
        <v>5721</v>
      </c>
      <c r="BT132" s="86" t="s">
        <v>5722</v>
      </c>
      <c r="BU132" s="86"/>
      <c r="BV132" s="86" t="str">
        <f t="shared" si="96"/>
        <v>CC 842630</v>
      </c>
      <c r="BW132" s="105" t="str">
        <f t="shared" si="97"/>
        <v/>
      </c>
      <c r="BX132" s="86" t="str">
        <f t="shared" si="106"/>
        <v>348</v>
      </c>
      <c r="BY132" s="86" t="str">
        <f t="shared" si="107"/>
        <v>74</v>
      </c>
      <c r="BZ132" s="91">
        <f t="shared" si="108"/>
        <v>57.7</v>
      </c>
      <c r="CA132" s="91">
        <v>0</v>
      </c>
      <c r="CB132" s="96" t="s">
        <v>5719</v>
      </c>
      <c r="CC132" s="91">
        <f t="shared" si="98"/>
        <v>200</v>
      </c>
      <c r="CD132" s="91">
        <f t="shared" si="99"/>
        <v>0</v>
      </c>
      <c r="CE132" s="93">
        <f t="shared" si="109"/>
        <v>0</v>
      </c>
      <c r="CF132" s="93">
        <f t="shared" si="110"/>
        <v>0</v>
      </c>
      <c r="CG132" s="105"/>
      <c r="CH132" s="105"/>
      <c r="CI132" s="86"/>
      <c r="CJ132" s="188"/>
      <c r="CK132" s="181">
        <f t="shared" si="100"/>
        <v>57.7</v>
      </c>
      <c r="CL132" s="181">
        <f t="shared" si="101"/>
        <v>200</v>
      </c>
      <c r="CM132" s="86" t="s">
        <v>5723</v>
      </c>
      <c r="CN132" s="182" t="s">
        <v>7866</v>
      </c>
      <c r="CO132" s="183" t="s">
        <v>7867</v>
      </c>
      <c r="CP132" s="86" t="s">
        <v>5724</v>
      </c>
      <c r="CQ132" s="153" t="s">
        <v>7925</v>
      </c>
      <c r="CR132" s="187">
        <f t="shared" si="102"/>
        <v>2360000</v>
      </c>
      <c r="CS132" s="188">
        <v>0.8</v>
      </c>
      <c r="CT132" s="188">
        <f t="shared" si="112"/>
        <v>1888000</v>
      </c>
      <c r="CU132" s="93"/>
      <c r="CV132" s="94">
        <f t="shared" si="103"/>
        <v>57.7</v>
      </c>
      <c r="CW132" s="93">
        <f t="shared" si="104"/>
        <v>0</v>
      </c>
      <c r="CX132" s="86">
        <f t="shared" si="105"/>
        <v>0</v>
      </c>
      <c r="CY132" s="93">
        <f t="shared" si="113"/>
        <v>32681.280000000006</v>
      </c>
      <c r="CZ132" s="93">
        <v>0</v>
      </c>
      <c r="DA132" s="93">
        <v>0</v>
      </c>
      <c r="DB132" s="93">
        <f t="shared" si="114"/>
        <v>0</v>
      </c>
      <c r="DC132" s="93">
        <v>0</v>
      </c>
      <c r="DD132" s="91">
        <v>0</v>
      </c>
      <c r="DE132" s="93">
        <f t="shared" si="115"/>
        <v>0</v>
      </c>
      <c r="DF132" s="93">
        <f t="shared" si="81"/>
        <v>0</v>
      </c>
      <c r="DG132" s="93"/>
      <c r="DH132" s="93">
        <v>0</v>
      </c>
      <c r="DI132" s="93">
        <v>0</v>
      </c>
      <c r="DJ132" s="86">
        <f t="shared" si="116"/>
        <v>0</v>
      </c>
      <c r="DK132" s="91">
        <v>0</v>
      </c>
      <c r="DL132" s="93"/>
      <c r="DM132" s="93">
        <v>0</v>
      </c>
      <c r="DN132" s="93">
        <f t="shared" si="83"/>
        <v>1888000</v>
      </c>
      <c r="DO132" s="93">
        <f t="shared" si="117"/>
        <v>0</v>
      </c>
      <c r="DP132" s="92">
        <f t="shared" si="118"/>
        <v>32681.280000000006</v>
      </c>
      <c r="DQ132" s="97" t="str">
        <f t="shared" si="86"/>
        <v>8177232347</v>
      </c>
      <c r="DR132" s="98">
        <f t="shared" si="119"/>
        <v>0</v>
      </c>
      <c r="DS132" s="93" t="str">
        <f t="shared" si="120"/>
        <v>OK</v>
      </c>
      <c r="DT132" s="93"/>
      <c r="DU132" s="78" t="str">
        <f t="shared" si="89"/>
        <v>5010700210791079100001VT400001</v>
      </c>
      <c r="DV132" s="78">
        <f>INDEX('08_DMGiaDat'!$L:$L,MATCH(DU132,'08_DMGiaDat'!$R:$R,0))</f>
        <v>2360000</v>
      </c>
      <c r="DW132" s="78" t="str">
        <f t="shared" si="90"/>
        <v>501070021079100100000001</v>
      </c>
      <c r="DX132" s="78" t="str">
        <f>IFERROR(VLOOKUP(DW132,'08_DMGiaDat'!C118:C119,2,FALSE),"N")</f>
        <v>N</v>
      </c>
      <c r="DY132" s="78" t="str">
        <f t="shared" si="91"/>
        <v>5010700210791001VT400001</v>
      </c>
      <c r="DZ132" s="78" t="str">
        <f>IFERROR(VLOOKUP(DY132,'08_DMGiaDat'!C118:C119,2,FALSE),"N")</f>
        <v>N</v>
      </c>
      <c r="EA132" s="78" t="str">
        <f t="shared" si="92"/>
        <v>501070021079100100000001</v>
      </c>
      <c r="EB132" s="78" t="str">
        <f>IFERROR(VLOOKUP(EA132,'08_DMGiaDat'!C118:C119,2,FALSE),"N")</f>
        <v>N</v>
      </c>
      <c r="EC132" s="92">
        <f>IF(DV132&lt;&gt;"N",DV132,IF(DX132&lt;&gt;"N",DX132,IF(DZ132&lt;&gt;"N",DZ132*VLOOKUP(LEFT(CB132,3),'03_DMMucDich'!C102:C106,5,FALSE),IF(EB132&lt;&gt;"N",EB132*VLOOKUP(LEFT(CB132,3),'03_DMMucDich'!C102:C106,5,FALSE),"N/A"))))</f>
        <v>2360000</v>
      </c>
    </row>
    <row r="133" spans="1:133" s="34" customFormat="1" ht="16" x14ac:dyDescent="0.2">
      <c r="A133" s="85">
        <v>119</v>
      </c>
      <c r="B133" s="86"/>
      <c r="C133" s="87"/>
      <c r="D133" s="141" t="s">
        <v>5822</v>
      </c>
      <c r="E133" s="86"/>
      <c r="F133" s="88"/>
      <c r="G133" s="88" t="s">
        <v>5718</v>
      </c>
      <c r="H133" s="151">
        <v>2022</v>
      </c>
      <c r="I133" s="86"/>
      <c r="J133" s="86"/>
      <c r="K133" s="145" t="s">
        <v>6441</v>
      </c>
      <c r="L133" s="105"/>
      <c r="M133" s="86"/>
      <c r="N133" s="105"/>
      <c r="O133" s="105"/>
      <c r="P133" s="86"/>
      <c r="Q133" s="86"/>
      <c r="R133" s="153" t="str">
        <f t="shared" si="93"/>
        <v>Tổ 39</v>
      </c>
      <c r="S133" s="86"/>
      <c r="T133" s="86"/>
      <c r="U133" s="86"/>
      <c r="V133" s="86" t="str">
        <f t="shared" si="94"/>
        <v xml:space="preserve">, </v>
      </c>
      <c r="W133" s="86"/>
      <c r="X133" s="86"/>
      <c r="Y133" s="86"/>
      <c r="Z133" s="88"/>
      <c r="AA133" s="105"/>
      <c r="AB133" s="86"/>
      <c r="AC133" s="90"/>
      <c r="AD133" s="86"/>
      <c r="AE133" s="86"/>
      <c r="AF133" s="86"/>
      <c r="AG133" s="86"/>
      <c r="AH133" s="160" t="s">
        <v>6965</v>
      </c>
      <c r="AI133" s="153"/>
      <c r="AJ133" s="153"/>
      <c r="AK133" s="86"/>
      <c r="AL133" s="86"/>
      <c r="AM133" s="153" t="s">
        <v>7015</v>
      </c>
      <c r="AN133" s="153" t="s">
        <v>7185</v>
      </c>
      <c r="AO133" s="165">
        <v>41146</v>
      </c>
      <c r="AP133" s="153" t="s">
        <v>7186</v>
      </c>
      <c r="AQ133" s="153" t="s">
        <v>7081</v>
      </c>
      <c r="AR133" s="166">
        <v>100</v>
      </c>
      <c r="AS133" s="88" t="s">
        <v>5719</v>
      </c>
      <c r="AT133" s="92">
        <f t="shared" si="111"/>
        <v>0</v>
      </c>
      <c r="AU133" s="93">
        <v>0</v>
      </c>
      <c r="AV133" s="93">
        <v>0</v>
      </c>
      <c r="AW133" s="166">
        <v>200</v>
      </c>
      <c r="AX133" s="93">
        <v>0</v>
      </c>
      <c r="AY133" s="177"/>
      <c r="AZ133" s="177">
        <v>0</v>
      </c>
      <c r="BA133" s="178"/>
      <c r="BB133" s="105"/>
      <c r="BC133" s="105"/>
      <c r="BD133" s="93"/>
      <c r="BE133" s="93">
        <v>0</v>
      </c>
      <c r="BF133" s="91">
        <v>0</v>
      </c>
      <c r="BG133" s="94"/>
      <c r="BH133" s="95"/>
      <c r="BI133" s="93" t="str">
        <f t="shared" si="70"/>
        <v>Trần Văn Cường</v>
      </c>
      <c r="BJ133" s="105">
        <f t="shared" si="71"/>
        <v>0</v>
      </c>
      <c r="BK133" s="88" t="str">
        <f t="shared" si="72"/>
        <v>8059060042</v>
      </c>
      <c r="BL133" s="86">
        <f t="shared" si="73"/>
        <v>0</v>
      </c>
      <c r="BM133" s="105">
        <f t="shared" si="74"/>
        <v>0</v>
      </c>
      <c r="BN133" s="86">
        <f t="shared" si="75"/>
        <v>0</v>
      </c>
      <c r="BO133" s="86">
        <f t="shared" si="76"/>
        <v>0</v>
      </c>
      <c r="BP133" s="86">
        <f t="shared" si="95"/>
        <v>0</v>
      </c>
      <c r="BQ133" s="160" t="s">
        <v>6965</v>
      </c>
      <c r="BR133" s="86" t="s">
        <v>5720</v>
      </c>
      <c r="BS133" s="88" t="s">
        <v>5721</v>
      </c>
      <c r="BT133" s="86" t="s">
        <v>5722</v>
      </c>
      <c r="BU133" s="86"/>
      <c r="BV133" s="86" t="str">
        <f t="shared" si="96"/>
        <v>BI 172754</v>
      </c>
      <c r="BW133" s="105" t="str">
        <f t="shared" si="97"/>
        <v/>
      </c>
      <c r="BX133" s="86" t="str">
        <f t="shared" si="106"/>
        <v>93</v>
      </c>
      <c r="BY133" s="86" t="str">
        <f t="shared" si="107"/>
        <v>95</v>
      </c>
      <c r="BZ133" s="91">
        <f t="shared" si="108"/>
        <v>100</v>
      </c>
      <c r="CA133" s="91">
        <v>0</v>
      </c>
      <c r="CB133" s="96" t="s">
        <v>5719</v>
      </c>
      <c r="CC133" s="91">
        <f t="shared" si="98"/>
        <v>200</v>
      </c>
      <c r="CD133" s="91">
        <f t="shared" si="99"/>
        <v>0</v>
      </c>
      <c r="CE133" s="93">
        <f t="shared" si="109"/>
        <v>0</v>
      </c>
      <c r="CF133" s="93">
        <f t="shared" si="110"/>
        <v>0</v>
      </c>
      <c r="CG133" s="105"/>
      <c r="CH133" s="105"/>
      <c r="CI133" s="86"/>
      <c r="CJ133" s="188"/>
      <c r="CK133" s="181">
        <f t="shared" si="100"/>
        <v>100</v>
      </c>
      <c r="CL133" s="181">
        <f t="shared" si="101"/>
        <v>200</v>
      </c>
      <c r="CM133" s="86" t="s">
        <v>5723</v>
      </c>
      <c r="CN133" s="182" t="s">
        <v>7885</v>
      </c>
      <c r="CO133" s="183" t="s">
        <v>7886</v>
      </c>
      <c r="CP133" s="86" t="s">
        <v>5724</v>
      </c>
      <c r="CQ133" s="153" t="s">
        <v>7924</v>
      </c>
      <c r="CR133" s="187">
        <f t="shared" si="102"/>
        <v>8270000</v>
      </c>
      <c r="CS133" s="188">
        <v>1</v>
      </c>
      <c r="CT133" s="188">
        <f t="shared" si="112"/>
        <v>8270000</v>
      </c>
      <c r="CU133" s="93"/>
      <c r="CV133" s="94">
        <f t="shared" si="103"/>
        <v>100</v>
      </c>
      <c r="CW133" s="93">
        <f t="shared" si="104"/>
        <v>0</v>
      </c>
      <c r="CX133" s="86">
        <f t="shared" si="105"/>
        <v>0</v>
      </c>
      <c r="CY133" s="93">
        <f t="shared" si="113"/>
        <v>248100</v>
      </c>
      <c r="CZ133" s="93">
        <v>0</v>
      </c>
      <c r="DA133" s="93">
        <v>0</v>
      </c>
      <c r="DB133" s="93">
        <f t="shared" si="114"/>
        <v>0</v>
      </c>
      <c r="DC133" s="93">
        <v>0</v>
      </c>
      <c r="DD133" s="91">
        <v>0</v>
      </c>
      <c r="DE133" s="93">
        <f t="shared" si="115"/>
        <v>0</v>
      </c>
      <c r="DF133" s="93">
        <f t="shared" si="81"/>
        <v>0</v>
      </c>
      <c r="DG133" s="93"/>
      <c r="DH133" s="93">
        <v>0</v>
      </c>
      <c r="DI133" s="93">
        <v>0</v>
      </c>
      <c r="DJ133" s="86">
        <f t="shared" si="116"/>
        <v>0</v>
      </c>
      <c r="DK133" s="91">
        <v>0</v>
      </c>
      <c r="DL133" s="93"/>
      <c r="DM133" s="93">
        <v>0</v>
      </c>
      <c r="DN133" s="93">
        <f t="shared" si="83"/>
        <v>8270000</v>
      </c>
      <c r="DO133" s="93">
        <f t="shared" si="117"/>
        <v>0</v>
      </c>
      <c r="DP133" s="92">
        <f t="shared" si="118"/>
        <v>248100</v>
      </c>
      <c r="DQ133" s="97" t="str">
        <f t="shared" si="86"/>
        <v>8059060042</v>
      </c>
      <c r="DR133" s="98">
        <f t="shared" si="119"/>
        <v>0</v>
      </c>
      <c r="DS133" s="93" t="str">
        <f t="shared" si="120"/>
        <v>OK</v>
      </c>
      <c r="DT133" s="93"/>
      <c r="DU133" s="78" t="str">
        <f t="shared" si="89"/>
        <v>5010700211401140100001VT100001</v>
      </c>
      <c r="DV133" s="78">
        <f>INDEX('08_DMGiaDat'!$L:$L,MATCH(DU133,'08_DMGiaDat'!$R:$R,0))</f>
        <v>8270000</v>
      </c>
      <c r="DW133" s="78" t="str">
        <f t="shared" si="90"/>
        <v>501070021140100100000001</v>
      </c>
      <c r="DX133" s="78" t="str">
        <f>IFERROR(VLOOKUP(DW133,'08_DMGiaDat'!C118:C119,2,FALSE),"N")</f>
        <v>N</v>
      </c>
      <c r="DY133" s="78" t="str">
        <f t="shared" si="91"/>
        <v>5010700211401001VT100001</v>
      </c>
      <c r="DZ133" s="78" t="str">
        <f>IFERROR(VLOOKUP(DY133,'08_DMGiaDat'!C118:C119,2,FALSE),"N")</f>
        <v>N</v>
      </c>
      <c r="EA133" s="78" t="str">
        <f t="shared" si="92"/>
        <v>501070021140100100000001</v>
      </c>
      <c r="EB133" s="78" t="str">
        <f>IFERROR(VLOOKUP(EA133,'08_DMGiaDat'!C118:C119,2,FALSE),"N")</f>
        <v>N</v>
      </c>
      <c r="EC133" s="92">
        <f>IF(DV133&lt;&gt;"N",DV133,IF(DX133&lt;&gt;"N",DX133,IF(DZ133&lt;&gt;"N",DZ133*VLOOKUP(LEFT(CB133,3),'03_DMMucDich'!C102:C106,5,FALSE),IF(EB133&lt;&gt;"N",EB133*VLOOKUP(LEFT(CB133,3),'03_DMMucDich'!C102:C106,5,FALSE),"N/A"))))</f>
        <v>8270000</v>
      </c>
    </row>
    <row r="134" spans="1:133" s="34" customFormat="1" ht="16" x14ac:dyDescent="0.2">
      <c r="A134" s="85">
        <v>120</v>
      </c>
      <c r="B134" s="86"/>
      <c r="C134" s="87"/>
      <c r="D134" s="141" t="s">
        <v>5823</v>
      </c>
      <c r="E134" s="86"/>
      <c r="F134" s="88"/>
      <c r="G134" s="88" t="s">
        <v>5718</v>
      </c>
      <c r="H134" s="151">
        <v>2022</v>
      </c>
      <c r="I134" s="86"/>
      <c r="J134" s="86"/>
      <c r="K134" s="145" t="s">
        <v>6442</v>
      </c>
      <c r="L134" s="105"/>
      <c r="M134" s="86"/>
      <c r="N134" s="105"/>
      <c r="O134" s="105"/>
      <c r="P134" s="86"/>
      <c r="Q134" s="86"/>
      <c r="R134" s="153" t="str">
        <f t="shared" si="93"/>
        <v>Tổ 66</v>
      </c>
      <c r="S134" s="86"/>
      <c r="T134" s="86"/>
      <c r="U134" s="86"/>
      <c r="V134" s="86" t="str">
        <f t="shared" si="94"/>
        <v xml:space="preserve">, </v>
      </c>
      <c r="W134" s="86"/>
      <c r="X134" s="86"/>
      <c r="Y134" s="86"/>
      <c r="Z134" s="88"/>
      <c r="AA134" s="105"/>
      <c r="AB134" s="86"/>
      <c r="AC134" s="90"/>
      <c r="AD134" s="86"/>
      <c r="AE134" s="86"/>
      <c r="AF134" s="86"/>
      <c r="AG134" s="86"/>
      <c r="AH134" s="160" t="s">
        <v>6960</v>
      </c>
      <c r="AI134" s="153"/>
      <c r="AJ134" s="153"/>
      <c r="AK134" s="86"/>
      <c r="AL134" s="86"/>
      <c r="AM134" s="153" t="s">
        <v>7015</v>
      </c>
      <c r="AN134" s="153" t="s">
        <v>7187</v>
      </c>
      <c r="AO134" s="165">
        <v>43839</v>
      </c>
      <c r="AP134" s="153" t="s">
        <v>2123</v>
      </c>
      <c r="AQ134" s="153" t="s">
        <v>7021</v>
      </c>
      <c r="AR134" s="166">
        <v>100</v>
      </c>
      <c r="AS134" s="88" t="s">
        <v>5719</v>
      </c>
      <c r="AT134" s="92">
        <f t="shared" si="111"/>
        <v>0</v>
      </c>
      <c r="AU134" s="93">
        <v>0</v>
      </c>
      <c r="AV134" s="93">
        <v>0</v>
      </c>
      <c r="AW134" s="166">
        <v>200</v>
      </c>
      <c r="AX134" s="93">
        <v>0</v>
      </c>
      <c r="AY134" s="177"/>
      <c r="AZ134" s="177">
        <v>0</v>
      </c>
      <c r="BA134" s="178"/>
      <c r="BB134" s="105"/>
      <c r="BC134" s="105"/>
      <c r="BD134" s="93"/>
      <c r="BE134" s="93">
        <v>0</v>
      </c>
      <c r="BF134" s="91">
        <v>0</v>
      </c>
      <c r="BG134" s="94"/>
      <c r="BH134" s="95"/>
      <c r="BI134" s="93" t="str">
        <f t="shared" si="70"/>
        <v>Phạm Anh Tuân</v>
      </c>
      <c r="BJ134" s="105">
        <f t="shared" si="71"/>
        <v>0</v>
      </c>
      <c r="BK134" s="88" t="str">
        <f t="shared" si="72"/>
        <v>8588606045</v>
      </c>
      <c r="BL134" s="86">
        <f t="shared" si="73"/>
        <v>0</v>
      </c>
      <c r="BM134" s="105">
        <f t="shared" si="74"/>
        <v>0</v>
      </c>
      <c r="BN134" s="86">
        <f t="shared" si="75"/>
        <v>0</v>
      </c>
      <c r="BO134" s="86">
        <f t="shared" si="76"/>
        <v>0</v>
      </c>
      <c r="BP134" s="86">
        <f t="shared" si="95"/>
        <v>0</v>
      </c>
      <c r="BQ134" s="160" t="s">
        <v>6960</v>
      </c>
      <c r="BR134" s="86" t="s">
        <v>5720</v>
      </c>
      <c r="BS134" s="88" t="s">
        <v>5721</v>
      </c>
      <c r="BT134" s="86" t="s">
        <v>5722</v>
      </c>
      <c r="BU134" s="86"/>
      <c r="BV134" s="86" t="str">
        <f t="shared" si="96"/>
        <v>CT 527024</v>
      </c>
      <c r="BW134" s="105" t="str">
        <f t="shared" si="97"/>
        <v/>
      </c>
      <c r="BX134" s="86" t="str">
        <f t="shared" si="106"/>
        <v>237</v>
      </c>
      <c r="BY134" s="86" t="str">
        <f t="shared" si="107"/>
        <v>45</v>
      </c>
      <c r="BZ134" s="91">
        <f t="shared" si="108"/>
        <v>100</v>
      </c>
      <c r="CA134" s="91">
        <v>0</v>
      </c>
      <c r="CB134" s="96" t="s">
        <v>5719</v>
      </c>
      <c r="CC134" s="91">
        <f t="shared" si="98"/>
        <v>200</v>
      </c>
      <c r="CD134" s="91">
        <f t="shared" si="99"/>
        <v>0</v>
      </c>
      <c r="CE134" s="93">
        <f t="shared" si="109"/>
        <v>0</v>
      </c>
      <c r="CF134" s="93">
        <f t="shared" si="110"/>
        <v>0</v>
      </c>
      <c r="CG134" s="105"/>
      <c r="CH134" s="105"/>
      <c r="CI134" s="86"/>
      <c r="CJ134" s="188"/>
      <c r="CK134" s="181">
        <f t="shared" si="100"/>
        <v>100</v>
      </c>
      <c r="CL134" s="181">
        <f t="shared" si="101"/>
        <v>200</v>
      </c>
      <c r="CM134" s="86" t="s">
        <v>5723</v>
      </c>
      <c r="CN134" s="182" t="s">
        <v>7854</v>
      </c>
      <c r="CO134" s="183" t="s">
        <v>7855</v>
      </c>
      <c r="CP134" s="86" t="s">
        <v>5724</v>
      </c>
      <c r="CQ134" s="153" t="s">
        <v>7924</v>
      </c>
      <c r="CR134" s="187">
        <f t="shared" si="102"/>
        <v>7970000</v>
      </c>
      <c r="CS134" s="188">
        <v>1</v>
      </c>
      <c r="CT134" s="188">
        <f t="shared" si="112"/>
        <v>7970000</v>
      </c>
      <c r="CU134" s="93"/>
      <c r="CV134" s="94">
        <f t="shared" si="103"/>
        <v>100</v>
      </c>
      <c r="CW134" s="93">
        <f t="shared" si="104"/>
        <v>0</v>
      </c>
      <c r="CX134" s="86">
        <f t="shared" si="105"/>
        <v>0</v>
      </c>
      <c r="CY134" s="93">
        <f t="shared" si="113"/>
        <v>239100</v>
      </c>
      <c r="CZ134" s="93">
        <v>0</v>
      </c>
      <c r="DA134" s="93">
        <v>0</v>
      </c>
      <c r="DB134" s="93">
        <f t="shared" si="114"/>
        <v>0</v>
      </c>
      <c r="DC134" s="93">
        <v>0</v>
      </c>
      <c r="DD134" s="91">
        <v>0</v>
      </c>
      <c r="DE134" s="93">
        <f t="shared" si="115"/>
        <v>0</v>
      </c>
      <c r="DF134" s="93">
        <f t="shared" si="81"/>
        <v>0</v>
      </c>
      <c r="DG134" s="93"/>
      <c r="DH134" s="93">
        <v>0</v>
      </c>
      <c r="DI134" s="93">
        <v>0</v>
      </c>
      <c r="DJ134" s="86">
        <f t="shared" si="116"/>
        <v>0</v>
      </c>
      <c r="DK134" s="91">
        <v>0</v>
      </c>
      <c r="DL134" s="93"/>
      <c r="DM134" s="93">
        <v>0</v>
      </c>
      <c r="DN134" s="93">
        <f t="shared" si="83"/>
        <v>7970000</v>
      </c>
      <c r="DO134" s="93">
        <f t="shared" si="117"/>
        <v>0</v>
      </c>
      <c r="DP134" s="92">
        <f t="shared" si="118"/>
        <v>239100</v>
      </c>
      <c r="DQ134" s="97" t="str">
        <f t="shared" si="86"/>
        <v>8588606045</v>
      </c>
      <c r="DR134" s="98">
        <f t="shared" si="119"/>
        <v>0</v>
      </c>
      <c r="DS134" s="93" t="str">
        <f t="shared" si="120"/>
        <v>OK</v>
      </c>
      <c r="DT134" s="93"/>
      <c r="DU134" s="78" t="str">
        <f t="shared" si="89"/>
        <v>5010700215011501100001VT100001</v>
      </c>
      <c r="DV134" s="78">
        <f>INDEX('08_DMGiaDat'!$L:$L,MATCH(DU134,'08_DMGiaDat'!$R:$R,0))</f>
        <v>7970000</v>
      </c>
      <c r="DW134" s="78" t="str">
        <f t="shared" si="90"/>
        <v>501070021501100100000001</v>
      </c>
      <c r="DX134" s="78" t="str">
        <f>IFERROR(VLOOKUP(DW134,'08_DMGiaDat'!C118:C119,2,FALSE),"N")</f>
        <v>N</v>
      </c>
      <c r="DY134" s="78" t="str">
        <f t="shared" si="91"/>
        <v>5010700215011001VT100001</v>
      </c>
      <c r="DZ134" s="78" t="str">
        <f>IFERROR(VLOOKUP(DY134,'08_DMGiaDat'!C118:C119,2,FALSE),"N")</f>
        <v>N</v>
      </c>
      <c r="EA134" s="78" t="str">
        <f t="shared" si="92"/>
        <v>501070021501100100000001</v>
      </c>
      <c r="EB134" s="78" t="str">
        <f>IFERROR(VLOOKUP(EA134,'08_DMGiaDat'!C118:C119,2,FALSE),"N")</f>
        <v>N</v>
      </c>
      <c r="EC134" s="92">
        <f>IF(DV134&lt;&gt;"N",DV134,IF(DX134&lt;&gt;"N",DX134,IF(DZ134&lt;&gt;"N",DZ134*VLOOKUP(LEFT(CB134,3),'03_DMMucDich'!C102:C106,5,FALSE),IF(EB134&lt;&gt;"N",EB134*VLOOKUP(LEFT(CB134,3),'03_DMMucDich'!C102:C106,5,FALSE),"N/A"))))</f>
        <v>7970000</v>
      </c>
    </row>
    <row r="135" spans="1:133" s="34" customFormat="1" ht="16" x14ac:dyDescent="0.2">
      <c r="A135" s="85">
        <v>121</v>
      </c>
      <c r="B135" s="86"/>
      <c r="C135" s="87"/>
      <c r="D135" s="141" t="s">
        <v>5824</v>
      </c>
      <c r="E135" s="86"/>
      <c r="F135" s="88"/>
      <c r="G135" s="88" t="s">
        <v>5718</v>
      </c>
      <c r="H135" s="151">
        <v>2022</v>
      </c>
      <c r="I135" s="86"/>
      <c r="J135" s="86"/>
      <c r="K135" s="145" t="s">
        <v>6443</v>
      </c>
      <c r="L135" s="105"/>
      <c r="M135" s="86"/>
      <c r="N135" s="105"/>
      <c r="O135" s="105"/>
      <c r="P135" s="86"/>
      <c r="Q135" s="86"/>
      <c r="R135" s="153" t="str">
        <f t="shared" si="93"/>
        <v>Tổ 66</v>
      </c>
      <c r="S135" s="86"/>
      <c r="T135" s="86"/>
      <c r="U135" s="86"/>
      <c r="V135" s="86" t="str">
        <f t="shared" si="94"/>
        <v xml:space="preserve">, </v>
      </c>
      <c r="W135" s="86"/>
      <c r="X135" s="86"/>
      <c r="Y135" s="86"/>
      <c r="Z135" s="88"/>
      <c r="AA135" s="105"/>
      <c r="AB135" s="86"/>
      <c r="AC135" s="90"/>
      <c r="AD135" s="86"/>
      <c r="AE135" s="86"/>
      <c r="AF135" s="86"/>
      <c r="AG135" s="86"/>
      <c r="AH135" s="160" t="s">
        <v>6960</v>
      </c>
      <c r="AI135" s="153"/>
      <c r="AJ135" s="153"/>
      <c r="AK135" s="86"/>
      <c r="AL135" s="86"/>
      <c r="AM135" s="153" t="s">
        <v>7015</v>
      </c>
      <c r="AN135" s="153" t="s">
        <v>7188</v>
      </c>
      <c r="AO135" s="165">
        <v>43577</v>
      </c>
      <c r="AP135" s="153" t="s">
        <v>2058</v>
      </c>
      <c r="AQ135" s="153" t="s">
        <v>5701</v>
      </c>
      <c r="AR135" s="166">
        <v>100</v>
      </c>
      <c r="AS135" s="88" t="s">
        <v>5719</v>
      </c>
      <c r="AT135" s="92">
        <f t="shared" si="111"/>
        <v>0</v>
      </c>
      <c r="AU135" s="93">
        <v>0</v>
      </c>
      <c r="AV135" s="93">
        <v>0</v>
      </c>
      <c r="AW135" s="166">
        <v>200</v>
      </c>
      <c r="AX135" s="93">
        <v>0</v>
      </c>
      <c r="AY135" s="177"/>
      <c r="AZ135" s="177">
        <v>0</v>
      </c>
      <c r="BA135" s="178"/>
      <c r="BB135" s="105"/>
      <c r="BC135" s="105"/>
      <c r="BD135" s="93"/>
      <c r="BE135" s="93">
        <v>0</v>
      </c>
      <c r="BF135" s="91">
        <v>0</v>
      </c>
      <c r="BG135" s="94"/>
      <c r="BH135" s="95"/>
      <c r="BI135" s="93" t="str">
        <f t="shared" si="70"/>
        <v>Lê Văn Hậu</v>
      </c>
      <c r="BJ135" s="105">
        <f t="shared" si="71"/>
        <v>0</v>
      </c>
      <c r="BK135" s="88" t="str">
        <f t="shared" si="72"/>
        <v>4000519804</v>
      </c>
      <c r="BL135" s="86">
        <f t="shared" si="73"/>
        <v>0</v>
      </c>
      <c r="BM135" s="105">
        <f t="shared" si="74"/>
        <v>0</v>
      </c>
      <c r="BN135" s="86">
        <f t="shared" si="75"/>
        <v>0</v>
      </c>
      <c r="BO135" s="86">
        <f t="shared" si="76"/>
        <v>0</v>
      </c>
      <c r="BP135" s="86">
        <f t="shared" si="95"/>
        <v>0</v>
      </c>
      <c r="BQ135" s="160" t="s">
        <v>6960</v>
      </c>
      <c r="BR135" s="86" t="s">
        <v>5720</v>
      </c>
      <c r="BS135" s="88" t="s">
        <v>5721</v>
      </c>
      <c r="BT135" s="86" t="s">
        <v>5722</v>
      </c>
      <c r="BU135" s="86"/>
      <c r="BV135" s="86" t="str">
        <f t="shared" si="96"/>
        <v>CP 893375</v>
      </c>
      <c r="BW135" s="105" t="str">
        <f t="shared" si="97"/>
        <v/>
      </c>
      <c r="BX135" s="86" t="str">
        <f t="shared" si="106"/>
        <v>172</v>
      </c>
      <c r="BY135" s="86" t="str">
        <f t="shared" si="107"/>
        <v>33</v>
      </c>
      <c r="BZ135" s="91">
        <f t="shared" si="108"/>
        <v>100</v>
      </c>
      <c r="CA135" s="91">
        <v>0</v>
      </c>
      <c r="CB135" s="96" t="s">
        <v>5719</v>
      </c>
      <c r="CC135" s="91">
        <f t="shared" si="98"/>
        <v>200</v>
      </c>
      <c r="CD135" s="91">
        <f t="shared" si="99"/>
        <v>0</v>
      </c>
      <c r="CE135" s="93">
        <f t="shared" si="109"/>
        <v>0</v>
      </c>
      <c r="CF135" s="93">
        <f t="shared" si="110"/>
        <v>0</v>
      </c>
      <c r="CG135" s="105"/>
      <c r="CH135" s="105"/>
      <c r="CI135" s="86"/>
      <c r="CJ135" s="188"/>
      <c r="CK135" s="181">
        <f t="shared" si="100"/>
        <v>100</v>
      </c>
      <c r="CL135" s="181">
        <f t="shared" si="101"/>
        <v>200</v>
      </c>
      <c r="CM135" s="86" t="s">
        <v>5723</v>
      </c>
      <c r="CN135" s="182" t="s">
        <v>7854</v>
      </c>
      <c r="CO135" s="183" t="s">
        <v>7855</v>
      </c>
      <c r="CP135" s="86" t="s">
        <v>5724</v>
      </c>
      <c r="CQ135" s="153" t="s">
        <v>7924</v>
      </c>
      <c r="CR135" s="187">
        <f t="shared" si="102"/>
        <v>7970000</v>
      </c>
      <c r="CS135" s="188">
        <v>1</v>
      </c>
      <c r="CT135" s="188">
        <f t="shared" si="112"/>
        <v>7970000</v>
      </c>
      <c r="CU135" s="93"/>
      <c r="CV135" s="94">
        <f t="shared" si="103"/>
        <v>100</v>
      </c>
      <c r="CW135" s="93">
        <f t="shared" si="104"/>
        <v>0</v>
      </c>
      <c r="CX135" s="86">
        <f t="shared" si="105"/>
        <v>0</v>
      </c>
      <c r="CY135" s="93">
        <f t="shared" si="113"/>
        <v>239100</v>
      </c>
      <c r="CZ135" s="93">
        <v>0</v>
      </c>
      <c r="DA135" s="93">
        <v>0</v>
      </c>
      <c r="DB135" s="93">
        <f t="shared" si="114"/>
        <v>0</v>
      </c>
      <c r="DC135" s="93">
        <v>0</v>
      </c>
      <c r="DD135" s="91">
        <v>0</v>
      </c>
      <c r="DE135" s="93">
        <f t="shared" si="115"/>
        <v>0</v>
      </c>
      <c r="DF135" s="93">
        <f t="shared" si="81"/>
        <v>0</v>
      </c>
      <c r="DG135" s="93"/>
      <c r="DH135" s="93">
        <v>0</v>
      </c>
      <c r="DI135" s="93">
        <v>0</v>
      </c>
      <c r="DJ135" s="86">
        <f t="shared" si="116"/>
        <v>0</v>
      </c>
      <c r="DK135" s="91">
        <v>0</v>
      </c>
      <c r="DL135" s="93"/>
      <c r="DM135" s="93">
        <v>0</v>
      </c>
      <c r="DN135" s="93">
        <f t="shared" si="83"/>
        <v>7970000</v>
      </c>
      <c r="DO135" s="93">
        <f t="shared" si="117"/>
        <v>0</v>
      </c>
      <c r="DP135" s="92">
        <f t="shared" si="118"/>
        <v>239100</v>
      </c>
      <c r="DQ135" s="97" t="str">
        <f t="shared" si="86"/>
        <v>4000519804</v>
      </c>
      <c r="DR135" s="98">
        <f t="shared" si="119"/>
        <v>0</v>
      </c>
      <c r="DS135" s="93" t="str">
        <f t="shared" si="120"/>
        <v>OK</v>
      </c>
      <c r="DT135" s="93"/>
      <c r="DU135" s="78" t="str">
        <f t="shared" si="89"/>
        <v>5010700215011501100001VT100001</v>
      </c>
      <c r="DV135" s="78">
        <f>INDEX('08_DMGiaDat'!$L:$L,MATCH(DU135,'08_DMGiaDat'!$R:$R,0))</f>
        <v>7970000</v>
      </c>
      <c r="DW135" s="78" t="str">
        <f t="shared" si="90"/>
        <v>501070021501100100000001</v>
      </c>
      <c r="DX135" s="78" t="str">
        <f>IFERROR(VLOOKUP(DW135,'08_DMGiaDat'!C118:C119,2,FALSE),"N")</f>
        <v>N</v>
      </c>
      <c r="DY135" s="78" t="str">
        <f t="shared" si="91"/>
        <v>5010700215011001VT100001</v>
      </c>
      <c r="DZ135" s="78" t="str">
        <f>IFERROR(VLOOKUP(DY135,'08_DMGiaDat'!C118:C119,2,FALSE),"N")</f>
        <v>N</v>
      </c>
      <c r="EA135" s="78" t="str">
        <f t="shared" si="92"/>
        <v>501070021501100100000001</v>
      </c>
      <c r="EB135" s="78" t="str">
        <f>IFERROR(VLOOKUP(EA135,'08_DMGiaDat'!C118:C119,2,FALSE),"N")</f>
        <v>N</v>
      </c>
      <c r="EC135" s="92">
        <f>IF(DV135&lt;&gt;"N",DV135,IF(DX135&lt;&gt;"N",DX135,IF(DZ135&lt;&gt;"N",DZ135*VLOOKUP(LEFT(CB135,3),'03_DMMucDich'!C102:C106,5,FALSE),IF(EB135&lt;&gt;"N",EB135*VLOOKUP(LEFT(CB135,3),'03_DMMucDich'!C102:C106,5,FALSE),"N/A"))))</f>
        <v>7970000</v>
      </c>
    </row>
    <row r="136" spans="1:133" s="34" customFormat="1" ht="16" x14ac:dyDescent="0.2">
      <c r="A136" s="85">
        <v>122</v>
      </c>
      <c r="B136" s="86"/>
      <c r="C136" s="87"/>
      <c r="D136" s="141" t="s">
        <v>5825</v>
      </c>
      <c r="E136" s="86"/>
      <c r="F136" s="88"/>
      <c r="G136" s="88" t="s">
        <v>5718</v>
      </c>
      <c r="H136" s="151">
        <v>2022</v>
      </c>
      <c r="I136" s="86"/>
      <c r="J136" s="86"/>
      <c r="K136" s="145" t="s">
        <v>6444</v>
      </c>
      <c r="L136" s="105"/>
      <c r="M136" s="86"/>
      <c r="N136" s="105"/>
      <c r="O136" s="105"/>
      <c r="P136" s="86"/>
      <c r="Q136" s="86"/>
      <c r="R136" s="153" t="str">
        <f t="shared" si="93"/>
        <v>Tổ 66</v>
      </c>
      <c r="S136" s="86"/>
      <c r="T136" s="86"/>
      <c r="U136" s="86"/>
      <c r="V136" s="86" t="str">
        <f t="shared" si="94"/>
        <v xml:space="preserve">, </v>
      </c>
      <c r="W136" s="86"/>
      <c r="X136" s="86"/>
      <c r="Y136" s="86"/>
      <c r="Z136" s="88"/>
      <c r="AA136" s="105"/>
      <c r="AB136" s="86"/>
      <c r="AC136" s="90"/>
      <c r="AD136" s="86"/>
      <c r="AE136" s="86"/>
      <c r="AF136" s="86"/>
      <c r="AG136" s="86"/>
      <c r="AH136" s="160" t="s">
        <v>6960</v>
      </c>
      <c r="AI136" s="153"/>
      <c r="AJ136" s="153"/>
      <c r="AK136" s="86"/>
      <c r="AL136" s="86"/>
      <c r="AM136" s="153" t="s">
        <v>7015</v>
      </c>
      <c r="AN136" s="153" t="s">
        <v>7189</v>
      </c>
      <c r="AO136" s="165">
        <v>44029</v>
      </c>
      <c r="AP136" s="153" t="s">
        <v>2082</v>
      </c>
      <c r="AQ136" s="153" t="s">
        <v>7041</v>
      </c>
      <c r="AR136" s="166">
        <v>124.4</v>
      </c>
      <c r="AS136" s="88" t="s">
        <v>5719</v>
      </c>
      <c r="AT136" s="92">
        <f t="shared" si="111"/>
        <v>0</v>
      </c>
      <c r="AU136" s="93">
        <v>0</v>
      </c>
      <c r="AV136" s="93">
        <v>0</v>
      </c>
      <c r="AW136" s="166">
        <v>200</v>
      </c>
      <c r="AX136" s="93">
        <v>0</v>
      </c>
      <c r="AY136" s="177"/>
      <c r="AZ136" s="177">
        <v>0</v>
      </c>
      <c r="BA136" s="178"/>
      <c r="BB136" s="105"/>
      <c r="BC136" s="105"/>
      <c r="BD136" s="93"/>
      <c r="BE136" s="93">
        <v>0</v>
      </c>
      <c r="BF136" s="91">
        <v>0</v>
      </c>
      <c r="BG136" s="94"/>
      <c r="BH136" s="95"/>
      <c r="BI136" s="93" t="str">
        <f t="shared" si="70"/>
        <v>Tôn Minh Hiền</v>
      </c>
      <c r="BJ136" s="105">
        <f t="shared" si="71"/>
        <v>0</v>
      </c>
      <c r="BK136" s="88" t="str">
        <f t="shared" si="72"/>
        <v>3301033364</v>
      </c>
      <c r="BL136" s="86">
        <f t="shared" si="73"/>
        <v>0</v>
      </c>
      <c r="BM136" s="105">
        <f t="shared" si="74"/>
        <v>0</v>
      </c>
      <c r="BN136" s="86">
        <f t="shared" si="75"/>
        <v>0</v>
      </c>
      <c r="BO136" s="86">
        <f t="shared" si="76"/>
        <v>0</v>
      </c>
      <c r="BP136" s="86">
        <f t="shared" si="95"/>
        <v>0</v>
      </c>
      <c r="BQ136" s="160" t="s">
        <v>6960</v>
      </c>
      <c r="BR136" s="86" t="s">
        <v>5720</v>
      </c>
      <c r="BS136" s="88" t="s">
        <v>5721</v>
      </c>
      <c r="BT136" s="86" t="s">
        <v>5722</v>
      </c>
      <c r="BU136" s="86"/>
      <c r="BV136" s="86" t="str">
        <f t="shared" si="96"/>
        <v>CV 080250</v>
      </c>
      <c r="BW136" s="105" t="str">
        <f t="shared" si="97"/>
        <v/>
      </c>
      <c r="BX136" s="86" t="str">
        <f t="shared" si="106"/>
        <v>196</v>
      </c>
      <c r="BY136" s="86" t="str">
        <f t="shared" si="107"/>
        <v>50</v>
      </c>
      <c r="BZ136" s="91">
        <f t="shared" si="108"/>
        <v>124.4</v>
      </c>
      <c r="CA136" s="91">
        <v>0</v>
      </c>
      <c r="CB136" s="96" t="s">
        <v>5719</v>
      </c>
      <c r="CC136" s="91">
        <f t="shared" si="98"/>
        <v>200</v>
      </c>
      <c r="CD136" s="91">
        <f t="shared" si="99"/>
        <v>0</v>
      </c>
      <c r="CE136" s="93">
        <f t="shared" si="109"/>
        <v>0</v>
      </c>
      <c r="CF136" s="93">
        <f t="shared" si="110"/>
        <v>0</v>
      </c>
      <c r="CG136" s="105"/>
      <c r="CH136" s="105"/>
      <c r="CI136" s="86"/>
      <c r="CJ136" s="188"/>
      <c r="CK136" s="181">
        <f t="shared" si="100"/>
        <v>124.4</v>
      </c>
      <c r="CL136" s="181">
        <f t="shared" si="101"/>
        <v>200</v>
      </c>
      <c r="CM136" s="86" t="s">
        <v>5723</v>
      </c>
      <c r="CN136" s="182" t="s">
        <v>7854</v>
      </c>
      <c r="CO136" s="183" t="s">
        <v>7855</v>
      </c>
      <c r="CP136" s="86" t="s">
        <v>5724</v>
      </c>
      <c r="CQ136" s="153" t="s">
        <v>7924</v>
      </c>
      <c r="CR136" s="187">
        <f t="shared" si="102"/>
        <v>7970000</v>
      </c>
      <c r="CS136" s="188">
        <v>1</v>
      </c>
      <c r="CT136" s="188">
        <f t="shared" si="112"/>
        <v>7970000</v>
      </c>
      <c r="CU136" s="93"/>
      <c r="CV136" s="94">
        <f t="shared" si="103"/>
        <v>124.4</v>
      </c>
      <c r="CW136" s="93">
        <f t="shared" si="104"/>
        <v>0</v>
      </c>
      <c r="CX136" s="86">
        <f t="shared" si="105"/>
        <v>0</v>
      </c>
      <c r="CY136" s="93">
        <f t="shared" si="113"/>
        <v>297440.39999999997</v>
      </c>
      <c r="CZ136" s="93">
        <v>0</v>
      </c>
      <c r="DA136" s="93">
        <v>0</v>
      </c>
      <c r="DB136" s="93">
        <f t="shared" si="114"/>
        <v>0</v>
      </c>
      <c r="DC136" s="93">
        <v>0</v>
      </c>
      <c r="DD136" s="91">
        <v>0</v>
      </c>
      <c r="DE136" s="93">
        <f t="shared" si="115"/>
        <v>0</v>
      </c>
      <c r="DF136" s="93">
        <f t="shared" si="81"/>
        <v>0</v>
      </c>
      <c r="DG136" s="93"/>
      <c r="DH136" s="93">
        <v>0</v>
      </c>
      <c r="DI136" s="93">
        <v>0</v>
      </c>
      <c r="DJ136" s="86">
        <f t="shared" si="116"/>
        <v>0</v>
      </c>
      <c r="DK136" s="91">
        <v>0</v>
      </c>
      <c r="DL136" s="93"/>
      <c r="DM136" s="93">
        <v>0</v>
      </c>
      <c r="DN136" s="93">
        <f t="shared" si="83"/>
        <v>7970000</v>
      </c>
      <c r="DO136" s="93">
        <f t="shared" si="117"/>
        <v>0</v>
      </c>
      <c r="DP136" s="92">
        <f t="shared" si="118"/>
        <v>297440.39999999997</v>
      </c>
      <c r="DQ136" s="97" t="str">
        <f t="shared" si="86"/>
        <v>3301033364</v>
      </c>
      <c r="DR136" s="98">
        <f t="shared" si="119"/>
        <v>0</v>
      </c>
      <c r="DS136" s="93" t="str">
        <f t="shared" si="120"/>
        <v>OK</v>
      </c>
      <c r="DT136" s="93"/>
      <c r="DU136" s="78" t="str">
        <f t="shared" si="89"/>
        <v>5010700215011501100001VT100001</v>
      </c>
      <c r="DV136" s="78">
        <f>INDEX('08_DMGiaDat'!$L:$L,MATCH(DU136,'08_DMGiaDat'!$R:$R,0))</f>
        <v>7970000</v>
      </c>
      <c r="DW136" s="78" t="str">
        <f t="shared" si="90"/>
        <v>501070021501100100000001</v>
      </c>
      <c r="DX136" s="78" t="str">
        <f>IFERROR(VLOOKUP(DW136,'08_DMGiaDat'!C118:C119,2,FALSE),"N")</f>
        <v>N</v>
      </c>
      <c r="DY136" s="78" t="str">
        <f t="shared" si="91"/>
        <v>5010700215011001VT100001</v>
      </c>
      <c r="DZ136" s="78" t="str">
        <f>IFERROR(VLOOKUP(DY136,'08_DMGiaDat'!C118:C119,2,FALSE),"N")</f>
        <v>N</v>
      </c>
      <c r="EA136" s="78" t="str">
        <f t="shared" si="92"/>
        <v>501070021501100100000001</v>
      </c>
      <c r="EB136" s="78" t="str">
        <f>IFERROR(VLOOKUP(EA136,'08_DMGiaDat'!C118:C119,2,FALSE),"N")</f>
        <v>N</v>
      </c>
      <c r="EC136" s="92">
        <f>IF(DV136&lt;&gt;"N",DV136,IF(DX136&lt;&gt;"N",DX136,IF(DZ136&lt;&gt;"N",DZ136*VLOOKUP(LEFT(CB136,3),'03_DMMucDich'!C102:C106,5,FALSE),IF(EB136&lt;&gt;"N",EB136*VLOOKUP(LEFT(CB136,3),'03_DMMucDich'!C102:C106,5,FALSE),"N/A"))))</f>
        <v>7970000</v>
      </c>
    </row>
    <row r="137" spans="1:133" s="34" customFormat="1" ht="16" x14ac:dyDescent="0.2">
      <c r="A137" s="85">
        <v>123</v>
      </c>
      <c r="B137" s="86"/>
      <c r="C137" s="87"/>
      <c r="D137" s="141" t="s">
        <v>5826</v>
      </c>
      <c r="E137" s="86"/>
      <c r="F137" s="88"/>
      <c r="G137" s="88" t="s">
        <v>5718</v>
      </c>
      <c r="H137" s="151">
        <v>2023</v>
      </c>
      <c r="I137" s="86"/>
      <c r="J137" s="86"/>
      <c r="K137" s="145" t="s">
        <v>6445</v>
      </c>
      <c r="L137" s="105"/>
      <c r="M137" s="86"/>
      <c r="N137" s="105"/>
      <c r="O137" s="105"/>
      <c r="P137" s="86"/>
      <c r="Q137" s="86"/>
      <c r="R137" s="153" t="str">
        <f t="shared" si="93"/>
        <v>Tổ 66</v>
      </c>
      <c r="S137" s="86"/>
      <c r="T137" s="86"/>
      <c r="U137" s="86"/>
      <c r="V137" s="86" t="str">
        <f t="shared" si="94"/>
        <v xml:space="preserve">, </v>
      </c>
      <c r="W137" s="86"/>
      <c r="X137" s="86"/>
      <c r="Y137" s="86"/>
      <c r="Z137" s="88"/>
      <c r="AA137" s="105"/>
      <c r="AB137" s="86"/>
      <c r="AC137" s="90"/>
      <c r="AD137" s="86"/>
      <c r="AE137" s="86"/>
      <c r="AF137" s="86"/>
      <c r="AG137" s="86"/>
      <c r="AH137" s="160" t="s">
        <v>6960</v>
      </c>
      <c r="AI137" s="153"/>
      <c r="AJ137" s="153"/>
      <c r="AK137" s="86"/>
      <c r="AL137" s="86"/>
      <c r="AM137" s="153" t="s">
        <v>7015</v>
      </c>
      <c r="AN137" s="153" t="s">
        <v>7190</v>
      </c>
      <c r="AO137" s="165">
        <v>43171</v>
      </c>
      <c r="AP137" s="153" t="s">
        <v>7040</v>
      </c>
      <c r="AQ137" s="153" t="s">
        <v>2116</v>
      </c>
      <c r="AR137" s="166">
        <v>110</v>
      </c>
      <c r="AS137" s="88" t="s">
        <v>5719</v>
      </c>
      <c r="AT137" s="92">
        <f t="shared" si="111"/>
        <v>0</v>
      </c>
      <c r="AU137" s="93">
        <v>0</v>
      </c>
      <c r="AV137" s="93">
        <v>0</v>
      </c>
      <c r="AW137" s="166">
        <v>200</v>
      </c>
      <c r="AX137" s="93">
        <v>0</v>
      </c>
      <c r="AY137" s="177"/>
      <c r="AZ137" s="177">
        <v>0</v>
      </c>
      <c r="BA137" s="178"/>
      <c r="BB137" s="105"/>
      <c r="BC137" s="105"/>
      <c r="BD137" s="93"/>
      <c r="BE137" s="93">
        <v>0</v>
      </c>
      <c r="BF137" s="91">
        <v>0</v>
      </c>
      <c r="BG137" s="94"/>
      <c r="BH137" s="95"/>
      <c r="BI137" s="93" t="str">
        <f t="shared" si="70"/>
        <v>Trịnh Thị Hiếu</v>
      </c>
      <c r="BJ137" s="105">
        <f t="shared" si="71"/>
        <v>0</v>
      </c>
      <c r="BK137" s="88" t="str">
        <f t="shared" si="72"/>
        <v>8000771293</v>
      </c>
      <c r="BL137" s="86">
        <f t="shared" si="73"/>
        <v>0</v>
      </c>
      <c r="BM137" s="105">
        <f t="shared" si="74"/>
        <v>0</v>
      </c>
      <c r="BN137" s="86">
        <f t="shared" si="75"/>
        <v>0</v>
      </c>
      <c r="BO137" s="86">
        <f t="shared" si="76"/>
        <v>0</v>
      </c>
      <c r="BP137" s="86">
        <f t="shared" si="95"/>
        <v>0</v>
      </c>
      <c r="BQ137" s="160" t="s">
        <v>6960</v>
      </c>
      <c r="BR137" s="86" t="s">
        <v>5720</v>
      </c>
      <c r="BS137" s="88" t="s">
        <v>5721</v>
      </c>
      <c r="BT137" s="86" t="s">
        <v>5722</v>
      </c>
      <c r="BU137" s="86"/>
      <c r="BV137" s="86" t="str">
        <f t="shared" si="96"/>
        <v>CM 669857</v>
      </c>
      <c r="BW137" s="105" t="str">
        <f t="shared" si="97"/>
        <v/>
      </c>
      <c r="BX137" s="86" t="str">
        <f t="shared" si="106"/>
        <v>83</v>
      </c>
      <c r="BY137" s="86" t="str">
        <f t="shared" si="107"/>
        <v>230</v>
      </c>
      <c r="BZ137" s="91">
        <f t="shared" si="108"/>
        <v>110</v>
      </c>
      <c r="CA137" s="91">
        <v>0</v>
      </c>
      <c r="CB137" s="96" t="s">
        <v>5719</v>
      </c>
      <c r="CC137" s="91">
        <f t="shared" si="98"/>
        <v>200</v>
      </c>
      <c r="CD137" s="91">
        <f t="shared" si="99"/>
        <v>0</v>
      </c>
      <c r="CE137" s="93">
        <f t="shared" si="109"/>
        <v>0</v>
      </c>
      <c r="CF137" s="93">
        <f t="shared" si="110"/>
        <v>0</v>
      </c>
      <c r="CG137" s="105"/>
      <c r="CH137" s="105"/>
      <c r="CI137" s="86"/>
      <c r="CJ137" s="188"/>
      <c r="CK137" s="181">
        <f t="shared" si="100"/>
        <v>110</v>
      </c>
      <c r="CL137" s="181">
        <f t="shared" si="101"/>
        <v>200</v>
      </c>
      <c r="CM137" s="86" t="s">
        <v>5723</v>
      </c>
      <c r="CN137" s="182" t="s">
        <v>7854</v>
      </c>
      <c r="CO137" s="183" t="s">
        <v>7855</v>
      </c>
      <c r="CP137" s="86" t="s">
        <v>5724</v>
      </c>
      <c r="CQ137" s="153" t="s">
        <v>7924</v>
      </c>
      <c r="CR137" s="187">
        <f t="shared" si="102"/>
        <v>7970000</v>
      </c>
      <c r="CS137" s="188">
        <v>1</v>
      </c>
      <c r="CT137" s="188">
        <f t="shared" si="112"/>
        <v>7970000</v>
      </c>
      <c r="CU137" s="93"/>
      <c r="CV137" s="94">
        <f t="shared" si="103"/>
        <v>110</v>
      </c>
      <c r="CW137" s="93">
        <f t="shared" si="104"/>
        <v>0</v>
      </c>
      <c r="CX137" s="86">
        <f t="shared" si="105"/>
        <v>0</v>
      </c>
      <c r="CY137" s="93">
        <f t="shared" si="113"/>
        <v>263010</v>
      </c>
      <c r="CZ137" s="93">
        <v>0</v>
      </c>
      <c r="DA137" s="93">
        <v>0</v>
      </c>
      <c r="DB137" s="93">
        <f t="shared" si="114"/>
        <v>0</v>
      </c>
      <c r="DC137" s="93">
        <v>0</v>
      </c>
      <c r="DD137" s="91">
        <v>0</v>
      </c>
      <c r="DE137" s="93">
        <f t="shared" si="115"/>
        <v>0</v>
      </c>
      <c r="DF137" s="93">
        <f t="shared" si="81"/>
        <v>0</v>
      </c>
      <c r="DG137" s="93"/>
      <c r="DH137" s="93">
        <v>0</v>
      </c>
      <c r="DI137" s="93">
        <v>0</v>
      </c>
      <c r="DJ137" s="86">
        <f t="shared" si="116"/>
        <v>0</v>
      </c>
      <c r="DK137" s="91">
        <v>0</v>
      </c>
      <c r="DL137" s="93"/>
      <c r="DM137" s="93">
        <v>0</v>
      </c>
      <c r="DN137" s="93">
        <f t="shared" si="83"/>
        <v>7970000</v>
      </c>
      <c r="DO137" s="93">
        <f t="shared" si="117"/>
        <v>0</v>
      </c>
      <c r="DP137" s="92">
        <f t="shared" si="118"/>
        <v>263010</v>
      </c>
      <c r="DQ137" s="97" t="str">
        <f t="shared" si="86"/>
        <v>8000771293</v>
      </c>
      <c r="DR137" s="98">
        <f t="shared" si="119"/>
        <v>0</v>
      </c>
      <c r="DS137" s="93" t="str">
        <f t="shared" si="120"/>
        <v>OK</v>
      </c>
      <c r="DT137" s="93"/>
      <c r="DU137" s="78" t="str">
        <f t="shared" si="89"/>
        <v>5010700215011501100001VT100001</v>
      </c>
      <c r="DV137" s="78">
        <f>INDEX('08_DMGiaDat'!$L:$L,MATCH(DU137,'08_DMGiaDat'!$R:$R,0))</f>
        <v>7970000</v>
      </c>
      <c r="DW137" s="78" t="str">
        <f t="shared" si="90"/>
        <v>501070021501100100000001</v>
      </c>
      <c r="DX137" s="78" t="str">
        <f>IFERROR(VLOOKUP(DW137,'08_DMGiaDat'!C118:C119,2,FALSE),"N")</f>
        <v>N</v>
      </c>
      <c r="DY137" s="78" t="str">
        <f t="shared" si="91"/>
        <v>5010700215011001VT100001</v>
      </c>
      <c r="DZ137" s="78" t="str">
        <f>IFERROR(VLOOKUP(DY137,'08_DMGiaDat'!C118:C119,2,FALSE),"N")</f>
        <v>N</v>
      </c>
      <c r="EA137" s="78" t="str">
        <f t="shared" si="92"/>
        <v>501070021501100100000001</v>
      </c>
      <c r="EB137" s="78" t="str">
        <f>IFERROR(VLOOKUP(EA137,'08_DMGiaDat'!C118:C119,2,FALSE),"N")</f>
        <v>N</v>
      </c>
      <c r="EC137" s="92">
        <f>IF(DV137&lt;&gt;"N",DV137,IF(DX137&lt;&gt;"N",DX137,IF(DZ137&lt;&gt;"N",DZ137*VLOOKUP(LEFT(CB137,3),'03_DMMucDich'!C102:C106,5,FALSE),IF(EB137&lt;&gt;"N",EB137*VLOOKUP(LEFT(CB137,3),'03_DMMucDich'!C102:C106,5,FALSE),"N/A"))))</f>
        <v>7970000</v>
      </c>
    </row>
    <row r="138" spans="1:133" s="34" customFormat="1" ht="16" x14ac:dyDescent="0.2">
      <c r="A138" s="85">
        <v>124</v>
      </c>
      <c r="B138" s="86"/>
      <c r="C138" s="87"/>
      <c r="D138" s="141" t="s">
        <v>5827</v>
      </c>
      <c r="E138" s="86"/>
      <c r="F138" s="88"/>
      <c r="G138" s="88" t="s">
        <v>5718</v>
      </c>
      <c r="H138" s="151">
        <v>2022</v>
      </c>
      <c r="I138" s="86"/>
      <c r="J138" s="86"/>
      <c r="K138" s="145" t="s">
        <v>6446</v>
      </c>
      <c r="L138" s="105"/>
      <c r="M138" s="86"/>
      <c r="N138" s="105"/>
      <c r="O138" s="105"/>
      <c r="P138" s="86"/>
      <c r="Q138" s="86"/>
      <c r="R138" s="153" t="str">
        <f t="shared" si="93"/>
        <v>Tổ 65</v>
      </c>
      <c r="S138" s="86"/>
      <c r="T138" s="86"/>
      <c r="U138" s="86"/>
      <c r="V138" s="86" t="str">
        <f t="shared" si="94"/>
        <v xml:space="preserve">, </v>
      </c>
      <c r="W138" s="86"/>
      <c r="X138" s="86"/>
      <c r="Y138" s="86"/>
      <c r="Z138" s="88"/>
      <c r="AA138" s="105"/>
      <c r="AB138" s="86"/>
      <c r="AC138" s="90"/>
      <c r="AD138" s="86"/>
      <c r="AE138" s="86"/>
      <c r="AF138" s="86"/>
      <c r="AG138" s="86"/>
      <c r="AH138" s="160" t="s">
        <v>6964</v>
      </c>
      <c r="AI138" s="153"/>
      <c r="AJ138" s="153"/>
      <c r="AK138" s="86"/>
      <c r="AL138" s="86"/>
      <c r="AM138" s="153" t="s">
        <v>7015</v>
      </c>
      <c r="AN138" s="153" t="s">
        <v>7191</v>
      </c>
      <c r="AO138" s="165">
        <v>43599</v>
      </c>
      <c r="AP138" s="153" t="s">
        <v>7068</v>
      </c>
      <c r="AQ138" s="153" t="s">
        <v>7106</v>
      </c>
      <c r="AR138" s="166">
        <v>100</v>
      </c>
      <c r="AS138" s="88" t="s">
        <v>5719</v>
      </c>
      <c r="AT138" s="92">
        <f t="shared" si="111"/>
        <v>0</v>
      </c>
      <c r="AU138" s="93">
        <v>0</v>
      </c>
      <c r="AV138" s="93">
        <v>0</v>
      </c>
      <c r="AW138" s="166">
        <v>200</v>
      </c>
      <c r="AX138" s="93">
        <v>0</v>
      </c>
      <c r="AY138" s="177"/>
      <c r="AZ138" s="177">
        <v>0</v>
      </c>
      <c r="BA138" s="178"/>
      <c r="BB138" s="105"/>
      <c r="BC138" s="105"/>
      <c r="BD138" s="93"/>
      <c r="BE138" s="93">
        <v>0</v>
      </c>
      <c r="BF138" s="91">
        <v>0</v>
      </c>
      <c r="BG138" s="94"/>
      <c r="BH138" s="95"/>
      <c r="BI138" s="93" t="str">
        <f t="shared" si="70"/>
        <v>Trương Minh Phụng</v>
      </c>
      <c r="BJ138" s="105">
        <f t="shared" si="71"/>
        <v>0</v>
      </c>
      <c r="BK138" s="88" t="str">
        <f t="shared" si="72"/>
        <v>8447421034</v>
      </c>
      <c r="BL138" s="86">
        <f t="shared" si="73"/>
        <v>0</v>
      </c>
      <c r="BM138" s="105">
        <f t="shared" si="74"/>
        <v>0</v>
      </c>
      <c r="BN138" s="86">
        <f t="shared" si="75"/>
        <v>0</v>
      </c>
      <c r="BO138" s="86">
        <f t="shared" si="76"/>
        <v>0</v>
      </c>
      <c r="BP138" s="86">
        <f t="shared" si="95"/>
        <v>0</v>
      </c>
      <c r="BQ138" s="160" t="s">
        <v>6964</v>
      </c>
      <c r="BR138" s="86" t="s">
        <v>5720</v>
      </c>
      <c r="BS138" s="88" t="s">
        <v>5721</v>
      </c>
      <c r="BT138" s="86" t="s">
        <v>5722</v>
      </c>
      <c r="BU138" s="86"/>
      <c r="BV138" s="86" t="str">
        <f t="shared" si="96"/>
        <v>CP 903736</v>
      </c>
      <c r="BW138" s="105" t="str">
        <f t="shared" si="97"/>
        <v/>
      </c>
      <c r="BX138" s="86" t="str">
        <f t="shared" si="106"/>
        <v>57</v>
      </c>
      <c r="BY138" s="86" t="str">
        <f t="shared" si="107"/>
        <v>7</v>
      </c>
      <c r="BZ138" s="91">
        <f t="shared" si="108"/>
        <v>100</v>
      </c>
      <c r="CA138" s="91">
        <v>0</v>
      </c>
      <c r="CB138" s="96" t="s">
        <v>5719</v>
      </c>
      <c r="CC138" s="91">
        <f t="shared" si="98"/>
        <v>200</v>
      </c>
      <c r="CD138" s="91">
        <f t="shared" si="99"/>
        <v>0</v>
      </c>
      <c r="CE138" s="93">
        <f t="shared" si="109"/>
        <v>0</v>
      </c>
      <c r="CF138" s="93">
        <f t="shared" si="110"/>
        <v>0</v>
      </c>
      <c r="CG138" s="105"/>
      <c r="CH138" s="105"/>
      <c r="CI138" s="86"/>
      <c r="CJ138" s="188"/>
      <c r="CK138" s="181">
        <f t="shared" si="100"/>
        <v>100</v>
      </c>
      <c r="CL138" s="181">
        <f t="shared" si="101"/>
        <v>200</v>
      </c>
      <c r="CM138" s="86" t="s">
        <v>5723</v>
      </c>
      <c r="CN138" s="182" t="s">
        <v>7854</v>
      </c>
      <c r="CO138" s="183" t="s">
        <v>7855</v>
      </c>
      <c r="CP138" s="86" t="s">
        <v>5724</v>
      </c>
      <c r="CQ138" s="153" t="s">
        <v>7924</v>
      </c>
      <c r="CR138" s="187">
        <f t="shared" si="102"/>
        <v>7970000</v>
      </c>
      <c r="CS138" s="188">
        <v>1</v>
      </c>
      <c r="CT138" s="188">
        <f t="shared" si="112"/>
        <v>7970000</v>
      </c>
      <c r="CU138" s="93"/>
      <c r="CV138" s="94">
        <f t="shared" si="103"/>
        <v>100</v>
      </c>
      <c r="CW138" s="93">
        <f t="shared" si="104"/>
        <v>0</v>
      </c>
      <c r="CX138" s="86">
        <f t="shared" si="105"/>
        <v>0</v>
      </c>
      <c r="CY138" s="93">
        <f t="shared" si="113"/>
        <v>239100</v>
      </c>
      <c r="CZ138" s="93">
        <v>0</v>
      </c>
      <c r="DA138" s="93">
        <v>0</v>
      </c>
      <c r="DB138" s="93">
        <f t="shared" si="114"/>
        <v>0</v>
      </c>
      <c r="DC138" s="93">
        <v>0</v>
      </c>
      <c r="DD138" s="91">
        <v>0</v>
      </c>
      <c r="DE138" s="93">
        <f t="shared" si="115"/>
        <v>0</v>
      </c>
      <c r="DF138" s="93">
        <f t="shared" si="81"/>
        <v>0</v>
      </c>
      <c r="DG138" s="93"/>
      <c r="DH138" s="93">
        <v>0</v>
      </c>
      <c r="DI138" s="93">
        <v>0</v>
      </c>
      <c r="DJ138" s="86">
        <f t="shared" si="116"/>
        <v>0</v>
      </c>
      <c r="DK138" s="91">
        <v>0</v>
      </c>
      <c r="DL138" s="93"/>
      <c r="DM138" s="93">
        <v>0</v>
      </c>
      <c r="DN138" s="93">
        <f t="shared" si="83"/>
        <v>7970000</v>
      </c>
      <c r="DO138" s="93">
        <f t="shared" si="117"/>
        <v>0</v>
      </c>
      <c r="DP138" s="92">
        <f t="shared" si="118"/>
        <v>239100</v>
      </c>
      <c r="DQ138" s="97" t="str">
        <f t="shared" si="86"/>
        <v>8447421034</v>
      </c>
      <c r="DR138" s="98">
        <f t="shared" si="119"/>
        <v>0</v>
      </c>
      <c r="DS138" s="93" t="str">
        <f t="shared" si="120"/>
        <v>OK</v>
      </c>
      <c r="DT138" s="93"/>
      <c r="DU138" s="78" t="str">
        <f t="shared" si="89"/>
        <v>5010700215011501100001VT100001</v>
      </c>
      <c r="DV138" s="78">
        <f>INDEX('08_DMGiaDat'!$L:$L,MATCH(DU138,'08_DMGiaDat'!$R:$R,0))</f>
        <v>7970000</v>
      </c>
      <c r="DW138" s="78" t="str">
        <f t="shared" si="90"/>
        <v>501070021501100100000001</v>
      </c>
      <c r="DX138" s="78" t="str">
        <f>IFERROR(VLOOKUP(DW138,'08_DMGiaDat'!C118:C119,2,FALSE),"N")</f>
        <v>N</v>
      </c>
      <c r="DY138" s="78" t="str">
        <f t="shared" si="91"/>
        <v>5010700215011001VT100001</v>
      </c>
      <c r="DZ138" s="78" t="str">
        <f>IFERROR(VLOOKUP(DY138,'08_DMGiaDat'!C118:C119,2,FALSE),"N")</f>
        <v>N</v>
      </c>
      <c r="EA138" s="78" t="str">
        <f t="shared" si="92"/>
        <v>501070021501100100000001</v>
      </c>
      <c r="EB138" s="78" t="str">
        <f>IFERROR(VLOOKUP(EA138,'08_DMGiaDat'!C118:C119,2,FALSE),"N")</f>
        <v>N</v>
      </c>
      <c r="EC138" s="92">
        <f>IF(DV138&lt;&gt;"N",DV138,IF(DX138&lt;&gt;"N",DX138,IF(DZ138&lt;&gt;"N",DZ138*VLOOKUP(LEFT(CB138,3),'03_DMMucDich'!C102:C106,5,FALSE),IF(EB138&lt;&gt;"N",EB138*VLOOKUP(LEFT(CB138,3),'03_DMMucDich'!C102:C106,5,FALSE),"N/A"))))</f>
        <v>7970000</v>
      </c>
    </row>
    <row r="139" spans="1:133" s="34" customFormat="1" ht="16" x14ac:dyDescent="0.2">
      <c r="A139" s="85">
        <v>125</v>
      </c>
      <c r="B139" s="86"/>
      <c r="C139" s="87"/>
      <c r="D139" s="141" t="s">
        <v>5828</v>
      </c>
      <c r="E139" s="86"/>
      <c r="F139" s="88"/>
      <c r="G139" s="88" t="s">
        <v>5718</v>
      </c>
      <c r="H139" s="151">
        <v>2023</v>
      </c>
      <c r="I139" s="86"/>
      <c r="J139" s="86"/>
      <c r="K139" s="145" t="s">
        <v>6447</v>
      </c>
      <c r="L139" s="105"/>
      <c r="M139" s="86"/>
      <c r="N139" s="105"/>
      <c r="O139" s="105"/>
      <c r="P139" s="86"/>
      <c r="Q139" s="86"/>
      <c r="R139" s="153" t="str">
        <f t="shared" si="93"/>
        <v>Tổ 39</v>
      </c>
      <c r="S139" s="86"/>
      <c r="T139" s="86"/>
      <c r="U139" s="86"/>
      <c r="V139" s="86" t="str">
        <f t="shared" si="94"/>
        <v xml:space="preserve">, </v>
      </c>
      <c r="W139" s="86"/>
      <c r="X139" s="86"/>
      <c r="Y139" s="86"/>
      <c r="Z139" s="88"/>
      <c r="AA139" s="105"/>
      <c r="AB139" s="86"/>
      <c r="AC139" s="90"/>
      <c r="AD139" s="86"/>
      <c r="AE139" s="86"/>
      <c r="AF139" s="86"/>
      <c r="AG139" s="86"/>
      <c r="AH139" s="160" t="s">
        <v>6965</v>
      </c>
      <c r="AI139" s="153"/>
      <c r="AJ139" s="153"/>
      <c r="AK139" s="86"/>
      <c r="AL139" s="86"/>
      <c r="AM139" s="153" t="s">
        <v>7015</v>
      </c>
      <c r="AN139" s="153" t="s">
        <v>7192</v>
      </c>
      <c r="AO139" s="165">
        <v>44858</v>
      </c>
      <c r="AP139" s="153" t="s">
        <v>5663</v>
      </c>
      <c r="AQ139" s="153" t="s">
        <v>7139</v>
      </c>
      <c r="AR139" s="166">
        <v>110.1</v>
      </c>
      <c r="AS139" s="88" t="s">
        <v>5719</v>
      </c>
      <c r="AT139" s="92">
        <f t="shared" si="111"/>
        <v>0</v>
      </c>
      <c r="AU139" s="93">
        <v>0</v>
      </c>
      <c r="AV139" s="93">
        <v>0</v>
      </c>
      <c r="AW139" s="166">
        <v>200</v>
      </c>
      <c r="AX139" s="93">
        <v>0</v>
      </c>
      <c r="AY139" s="177"/>
      <c r="AZ139" s="177">
        <v>0</v>
      </c>
      <c r="BA139" s="178"/>
      <c r="BB139" s="105"/>
      <c r="BC139" s="105"/>
      <c r="BD139" s="93"/>
      <c r="BE139" s="93">
        <v>0</v>
      </c>
      <c r="BF139" s="91">
        <v>0</v>
      </c>
      <c r="BG139" s="94"/>
      <c r="BH139" s="95"/>
      <c r="BI139" s="93" t="str">
        <f t="shared" si="70"/>
        <v>Trần Viết Phúc</v>
      </c>
      <c r="BJ139" s="105">
        <f t="shared" si="71"/>
        <v>0</v>
      </c>
      <c r="BK139" s="88" t="str">
        <f t="shared" si="72"/>
        <v>8655551267</v>
      </c>
      <c r="BL139" s="86">
        <f t="shared" si="73"/>
        <v>0</v>
      </c>
      <c r="BM139" s="105">
        <f t="shared" si="74"/>
        <v>0</v>
      </c>
      <c r="BN139" s="86">
        <f t="shared" si="75"/>
        <v>0</v>
      </c>
      <c r="BO139" s="86">
        <f t="shared" si="76"/>
        <v>0</v>
      </c>
      <c r="BP139" s="86">
        <f t="shared" si="95"/>
        <v>0</v>
      </c>
      <c r="BQ139" s="160" t="s">
        <v>6965</v>
      </c>
      <c r="BR139" s="86" t="s">
        <v>5720</v>
      </c>
      <c r="BS139" s="88" t="s">
        <v>5721</v>
      </c>
      <c r="BT139" s="86" t="s">
        <v>5722</v>
      </c>
      <c r="BU139" s="86"/>
      <c r="BV139" s="86" t="str">
        <f t="shared" si="96"/>
        <v>DG 264393</v>
      </c>
      <c r="BW139" s="105" t="str">
        <f t="shared" si="97"/>
        <v/>
      </c>
      <c r="BX139" s="86" t="str">
        <f t="shared" si="106"/>
        <v>11</v>
      </c>
      <c r="BY139" s="86" t="str">
        <f t="shared" si="107"/>
        <v>77</v>
      </c>
      <c r="BZ139" s="91">
        <f t="shared" si="108"/>
        <v>110.1</v>
      </c>
      <c r="CA139" s="91">
        <v>0</v>
      </c>
      <c r="CB139" s="96" t="s">
        <v>5719</v>
      </c>
      <c r="CC139" s="91">
        <f t="shared" si="98"/>
        <v>200</v>
      </c>
      <c r="CD139" s="91">
        <f t="shared" si="99"/>
        <v>0</v>
      </c>
      <c r="CE139" s="93">
        <f t="shared" si="109"/>
        <v>0</v>
      </c>
      <c r="CF139" s="93">
        <f t="shared" si="110"/>
        <v>0</v>
      </c>
      <c r="CG139" s="105"/>
      <c r="CH139" s="105"/>
      <c r="CI139" s="86"/>
      <c r="CJ139" s="188"/>
      <c r="CK139" s="181">
        <f t="shared" si="100"/>
        <v>110.1</v>
      </c>
      <c r="CL139" s="181">
        <f t="shared" si="101"/>
        <v>200</v>
      </c>
      <c r="CM139" s="86" t="s">
        <v>5723</v>
      </c>
      <c r="CN139" s="182" t="s">
        <v>7854</v>
      </c>
      <c r="CO139" s="183" t="s">
        <v>7855</v>
      </c>
      <c r="CP139" s="86" t="s">
        <v>5724</v>
      </c>
      <c r="CQ139" s="153" t="s">
        <v>7924</v>
      </c>
      <c r="CR139" s="187">
        <f t="shared" si="102"/>
        <v>7970000</v>
      </c>
      <c r="CS139" s="188">
        <v>1</v>
      </c>
      <c r="CT139" s="188">
        <f t="shared" si="112"/>
        <v>7970000</v>
      </c>
      <c r="CU139" s="93"/>
      <c r="CV139" s="94">
        <f t="shared" si="103"/>
        <v>110.1</v>
      </c>
      <c r="CW139" s="93">
        <f t="shared" si="104"/>
        <v>0</v>
      </c>
      <c r="CX139" s="86">
        <f t="shared" si="105"/>
        <v>0</v>
      </c>
      <c r="CY139" s="93">
        <f t="shared" si="113"/>
        <v>263249.09999999998</v>
      </c>
      <c r="CZ139" s="93">
        <v>0</v>
      </c>
      <c r="DA139" s="93">
        <v>0</v>
      </c>
      <c r="DB139" s="93">
        <f t="shared" si="114"/>
        <v>0</v>
      </c>
      <c r="DC139" s="93">
        <v>0</v>
      </c>
      <c r="DD139" s="91">
        <v>0</v>
      </c>
      <c r="DE139" s="93">
        <f t="shared" si="115"/>
        <v>0</v>
      </c>
      <c r="DF139" s="93">
        <f t="shared" si="81"/>
        <v>0</v>
      </c>
      <c r="DG139" s="93"/>
      <c r="DH139" s="93">
        <v>0</v>
      </c>
      <c r="DI139" s="93">
        <v>0</v>
      </c>
      <c r="DJ139" s="86">
        <f t="shared" si="116"/>
        <v>0</v>
      </c>
      <c r="DK139" s="91">
        <v>0</v>
      </c>
      <c r="DL139" s="93"/>
      <c r="DM139" s="93">
        <v>0</v>
      </c>
      <c r="DN139" s="93">
        <f t="shared" si="83"/>
        <v>7970000</v>
      </c>
      <c r="DO139" s="93">
        <f t="shared" si="117"/>
        <v>0</v>
      </c>
      <c r="DP139" s="92">
        <f t="shared" si="118"/>
        <v>263249.09999999998</v>
      </c>
      <c r="DQ139" s="97" t="str">
        <f t="shared" si="86"/>
        <v>8655551267</v>
      </c>
      <c r="DR139" s="98">
        <f t="shared" si="119"/>
        <v>0</v>
      </c>
      <c r="DS139" s="93" t="str">
        <f t="shared" si="120"/>
        <v>OK</v>
      </c>
      <c r="DT139" s="93"/>
      <c r="DU139" s="78" t="str">
        <f t="shared" si="89"/>
        <v>5010700215011501100001VT100001</v>
      </c>
      <c r="DV139" s="78">
        <f>INDEX('08_DMGiaDat'!$L:$L,MATCH(DU139,'08_DMGiaDat'!$R:$R,0))</f>
        <v>7970000</v>
      </c>
      <c r="DW139" s="78" t="str">
        <f t="shared" si="90"/>
        <v>501070021501100100000001</v>
      </c>
      <c r="DX139" s="78" t="str">
        <f>IFERROR(VLOOKUP(DW139,'08_DMGiaDat'!C118:C119,2,FALSE),"N")</f>
        <v>N</v>
      </c>
      <c r="DY139" s="78" t="str">
        <f t="shared" si="91"/>
        <v>5010700215011001VT100001</v>
      </c>
      <c r="DZ139" s="78" t="str">
        <f>IFERROR(VLOOKUP(DY139,'08_DMGiaDat'!C118:C119,2,FALSE),"N")</f>
        <v>N</v>
      </c>
      <c r="EA139" s="78" t="str">
        <f t="shared" si="92"/>
        <v>501070021501100100000001</v>
      </c>
      <c r="EB139" s="78" t="str">
        <f>IFERROR(VLOOKUP(EA139,'08_DMGiaDat'!C118:C119,2,FALSE),"N")</f>
        <v>N</v>
      </c>
      <c r="EC139" s="92">
        <f>IF(DV139&lt;&gt;"N",DV139,IF(DX139&lt;&gt;"N",DX139,IF(DZ139&lt;&gt;"N",DZ139*VLOOKUP(LEFT(CB139,3),'03_DMMucDich'!C102:C106,5,FALSE),IF(EB139&lt;&gt;"N",EB139*VLOOKUP(LEFT(CB139,3),'03_DMMucDich'!C102:C106,5,FALSE),"N/A"))))</f>
        <v>7970000</v>
      </c>
    </row>
    <row r="140" spans="1:133" s="34" customFormat="1" ht="16" x14ac:dyDescent="0.2">
      <c r="A140" s="85">
        <v>126</v>
      </c>
      <c r="B140" s="86"/>
      <c r="C140" s="87"/>
      <c r="D140" s="141" t="s">
        <v>5829</v>
      </c>
      <c r="E140" s="86"/>
      <c r="F140" s="88"/>
      <c r="G140" s="88" t="s">
        <v>5718</v>
      </c>
      <c r="H140" s="151">
        <v>2022</v>
      </c>
      <c r="I140" s="86"/>
      <c r="J140" s="86"/>
      <c r="K140" s="145" t="s">
        <v>6448</v>
      </c>
      <c r="L140" s="105"/>
      <c r="M140" s="86"/>
      <c r="N140" s="105"/>
      <c r="O140" s="105"/>
      <c r="P140" s="86"/>
      <c r="Q140" s="86"/>
      <c r="R140" s="153" t="str">
        <f t="shared" si="93"/>
        <v>Tổ 66</v>
      </c>
      <c r="S140" s="86"/>
      <c r="T140" s="86"/>
      <c r="U140" s="86"/>
      <c r="V140" s="86" t="str">
        <f t="shared" si="94"/>
        <v xml:space="preserve">, </v>
      </c>
      <c r="W140" s="86"/>
      <c r="X140" s="86"/>
      <c r="Y140" s="86"/>
      <c r="Z140" s="88"/>
      <c r="AA140" s="105"/>
      <c r="AB140" s="86"/>
      <c r="AC140" s="90"/>
      <c r="AD140" s="86"/>
      <c r="AE140" s="86"/>
      <c r="AF140" s="86"/>
      <c r="AG140" s="86"/>
      <c r="AH140" s="160" t="s">
        <v>6960</v>
      </c>
      <c r="AI140" s="153"/>
      <c r="AJ140" s="153"/>
      <c r="AK140" s="86"/>
      <c r="AL140" s="86"/>
      <c r="AM140" s="153" t="s">
        <v>7015</v>
      </c>
      <c r="AN140" s="153" t="s">
        <v>7193</v>
      </c>
      <c r="AO140" s="165">
        <v>43224</v>
      </c>
      <c r="AP140" s="153" t="s">
        <v>1584</v>
      </c>
      <c r="AQ140" s="153" t="s">
        <v>5706</v>
      </c>
      <c r="AR140" s="166">
        <v>110</v>
      </c>
      <c r="AS140" s="88" t="s">
        <v>5719</v>
      </c>
      <c r="AT140" s="92">
        <f t="shared" si="111"/>
        <v>0</v>
      </c>
      <c r="AU140" s="93">
        <v>0</v>
      </c>
      <c r="AV140" s="93">
        <v>0</v>
      </c>
      <c r="AW140" s="166">
        <v>200</v>
      </c>
      <c r="AX140" s="93">
        <v>0</v>
      </c>
      <c r="AY140" s="177"/>
      <c r="AZ140" s="177">
        <v>0</v>
      </c>
      <c r="BA140" s="178"/>
      <c r="BB140" s="105"/>
      <c r="BC140" s="105"/>
      <c r="BD140" s="93"/>
      <c r="BE140" s="93">
        <v>0</v>
      </c>
      <c r="BF140" s="91">
        <v>0</v>
      </c>
      <c r="BG140" s="94"/>
      <c r="BH140" s="95"/>
      <c r="BI140" s="93" t="str">
        <f t="shared" si="70"/>
        <v>Vũ Thị Hường</v>
      </c>
      <c r="BJ140" s="105">
        <f t="shared" si="71"/>
        <v>0</v>
      </c>
      <c r="BK140" s="88" t="str">
        <f t="shared" si="72"/>
        <v>8692855256</v>
      </c>
      <c r="BL140" s="86">
        <f t="shared" si="73"/>
        <v>0</v>
      </c>
      <c r="BM140" s="105">
        <f t="shared" si="74"/>
        <v>0</v>
      </c>
      <c r="BN140" s="86">
        <f t="shared" si="75"/>
        <v>0</v>
      </c>
      <c r="BO140" s="86">
        <f t="shared" si="76"/>
        <v>0</v>
      </c>
      <c r="BP140" s="86">
        <f t="shared" si="95"/>
        <v>0</v>
      </c>
      <c r="BQ140" s="160" t="s">
        <v>6960</v>
      </c>
      <c r="BR140" s="86" t="s">
        <v>5720</v>
      </c>
      <c r="BS140" s="88" t="s">
        <v>5721</v>
      </c>
      <c r="BT140" s="86" t="s">
        <v>5722</v>
      </c>
      <c r="BU140" s="86"/>
      <c r="BV140" s="86" t="str">
        <f t="shared" si="96"/>
        <v>CM 703434</v>
      </c>
      <c r="BW140" s="105" t="str">
        <f t="shared" si="97"/>
        <v/>
      </c>
      <c r="BX140" s="86" t="str">
        <f t="shared" si="106"/>
        <v>136</v>
      </c>
      <c r="BY140" s="86" t="str">
        <f t="shared" si="107"/>
        <v>36</v>
      </c>
      <c r="BZ140" s="91">
        <f t="shared" si="108"/>
        <v>110</v>
      </c>
      <c r="CA140" s="91">
        <v>0</v>
      </c>
      <c r="CB140" s="96" t="s">
        <v>5719</v>
      </c>
      <c r="CC140" s="91">
        <f t="shared" si="98"/>
        <v>200</v>
      </c>
      <c r="CD140" s="91">
        <f t="shared" si="99"/>
        <v>0</v>
      </c>
      <c r="CE140" s="93">
        <f t="shared" si="109"/>
        <v>0</v>
      </c>
      <c r="CF140" s="93">
        <f t="shared" si="110"/>
        <v>0</v>
      </c>
      <c r="CG140" s="105"/>
      <c r="CH140" s="105"/>
      <c r="CI140" s="86"/>
      <c r="CJ140" s="188"/>
      <c r="CK140" s="181">
        <f t="shared" si="100"/>
        <v>110</v>
      </c>
      <c r="CL140" s="181">
        <f t="shared" si="101"/>
        <v>200</v>
      </c>
      <c r="CM140" s="86" t="s">
        <v>5723</v>
      </c>
      <c r="CN140" s="182" t="s">
        <v>7854</v>
      </c>
      <c r="CO140" s="183" t="s">
        <v>7855</v>
      </c>
      <c r="CP140" s="86" t="s">
        <v>5724</v>
      </c>
      <c r="CQ140" s="153" t="s">
        <v>7924</v>
      </c>
      <c r="CR140" s="187">
        <f t="shared" si="102"/>
        <v>7970000</v>
      </c>
      <c r="CS140" s="188">
        <v>1</v>
      </c>
      <c r="CT140" s="188">
        <f t="shared" si="112"/>
        <v>7970000</v>
      </c>
      <c r="CU140" s="93"/>
      <c r="CV140" s="94">
        <f t="shared" si="103"/>
        <v>110</v>
      </c>
      <c r="CW140" s="93">
        <f t="shared" si="104"/>
        <v>0</v>
      </c>
      <c r="CX140" s="86">
        <f t="shared" si="105"/>
        <v>0</v>
      </c>
      <c r="CY140" s="93">
        <f t="shared" si="113"/>
        <v>263010</v>
      </c>
      <c r="CZ140" s="93">
        <v>0</v>
      </c>
      <c r="DA140" s="93">
        <v>0</v>
      </c>
      <c r="DB140" s="93">
        <f t="shared" si="114"/>
        <v>0</v>
      </c>
      <c r="DC140" s="93">
        <v>0</v>
      </c>
      <c r="DD140" s="91">
        <v>0</v>
      </c>
      <c r="DE140" s="93">
        <f t="shared" si="115"/>
        <v>0</v>
      </c>
      <c r="DF140" s="93">
        <f t="shared" si="81"/>
        <v>0</v>
      </c>
      <c r="DG140" s="93"/>
      <c r="DH140" s="93">
        <v>0</v>
      </c>
      <c r="DI140" s="93">
        <v>0</v>
      </c>
      <c r="DJ140" s="86">
        <f t="shared" si="116"/>
        <v>0</v>
      </c>
      <c r="DK140" s="91">
        <v>0</v>
      </c>
      <c r="DL140" s="93"/>
      <c r="DM140" s="93">
        <v>0</v>
      </c>
      <c r="DN140" s="93">
        <f t="shared" si="83"/>
        <v>7970000</v>
      </c>
      <c r="DO140" s="93">
        <f t="shared" si="117"/>
        <v>0</v>
      </c>
      <c r="DP140" s="92">
        <f t="shared" si="118"/>
        <v>263010</v>
      </c>
      <c r="DQ140" s="97" t="str">
        <f t="shared" si="86"/>
        <v>8692855256</v>
      </c>
      <c r="DR140" s="98">
        <f t="shared" si="119"/>
        <v>0</v>
      </c>
      <c r="DS140" s="93" t="str">
        <f t="shared" si="120"/>
        <v>OK</v>
      </c>
      <c r="DT140" s="93"/>
      <c r="DU140" s="78" t="str">
        <f t="shared" si="89"/>
        <v>5010700215011501100001VT100001</v>
      </c>
      <c r="DV140" s="78">
        <f>INDEX('08_DMGiaDat'!$L:$L,MATCH(DU140,'08_DMGiaDat'!$R:$R,0))</f>
        <v>7970000</v>
      </c>
      <c r="DW140" s="78" t="str">
        <f t="shared" si="90"/>
        <v>501070021501100100000001</v>
      </c>
      <c r="DX140" s="78" t="str">
        <f>IFERROR(VLOOKUP(DW140,'08_DMGiaDat'!C118:C119,2,FALSE),"N")</f>
        <v>N</v>
      </c>
      <c r="DY140" s="78" t="str">
        <f t="shared" si="91"/>
        <v>5010700215011001VT100001</v>
      </c>
      <c r="DZ140" s="78" t="str">
        <f>IFERROR(VLOOKUP(DY140,'08_DMGiaDat'!C118:C119,2,FALSE),"N")</f>
        <v>N</v>
      </c>
      <c r="EA140" s="78" t="str">
        <f t="shared" si="92"/>
        <v>501070021501100100000001</v>
      </c>
      <c r="EB140" s="78" t="str">
        <f>IFERROR(VLOOKUP(EA140,'08_DMGiaDat'!C118:C119,2,FALSE),"N")</f>
        <v>N</v>
      </c>
      <c r="EC140" s="92">
        <f>IF(DV140&lt;&gt;"N",DV140,IF(DX140&lt;&gt;"N",DX140,IF(DZ140&lt;&gt;"N",DZ140*VLOOKUP(LEFT(CB140,3),'03_DMMucDich'!C102:C106,5,FALSE),IF(EB140&lt;&gt;"N",EB140*VLOOKUP(LEFT(CB140,3),'03_DMMucDich'!C102:C106,5,FALSE),"N/A"))))</f>
        <v>7970000</v>
      </c>
    </row>
    <row r="141" spans="1:133" s="34" customFormat="1" ht="16" x14ac:dyDescent="0.2">
      <c r="A141" s="85">
        <v>127</v>
      </c>
      <c r="B141" s="86"/>
      <c r="C141" s="87"/>
      <c r="D141" s="141" t="s">
        <v>5830</v>
      </c>
      <c r="E141" s="86"/>
      <c r="F141" s="88"/>
      <c r="G141" s="88" t="s">
        <v>5718</v>
      </c>
      <c r="H141" s="151">
        <v>2023</v>
      </c>
      <c r="I141" s="86"/>
      <c r="J141" s="86"/>
      <c r="K141" s="145" t="s">
        <v>6449</v>
      </c>
      <c r="L141" s="105"/>
      <c r="M141" s="86"/>
      <c r="N141" s="105"/>
      <c r="O141" s="105"/>
      <c r="P141" s="86"/>
      <c r="Q141" s="86"/>
      <c r="R141" s="153" t="str">
        <f t="shared" si="93"/>
        <v>Tổ 58</v>
      </c>
      <c r="S141" s="86"/>
      <c r="T141" s="86"/>
      <c r="U141" s="86"/>
      <c r="V141" s="86" t="str">
        <f t="shared" si="94"/>
        <v xml:space="preserve">, </v>
      </c>
      <c r="W141" s="86"/>
      <c r="X141" s="86"/>
      <c r="Y141" s="86"/>
      <c r="Z141" s="88"/>
      <c r="AA141" s="105"/>
      <c r="AB141" s="86"/>
      <c r="AC141" s="90"/>
      <c r="AD141" s="86"/>
      <c r="AE141" s="86"/>
      <c r="AF141" s="86"/>
      <c r="AG141" s="86"/>
      <c r="AH141" s="160" t="s">
        <v>6990</v>
      </c>
      <c r="AI141" s="153"/>
      <c r="AJ141" s="153"/>
      <c r="AK141" s="86"/>
      <c r="AL141" s="86"/>
      <c r="AM141" s="153" t="s">
        <v>7015</v>
      </c>
      <c r="AN141" s="153" t="s">
        <v>7194</v>
      </c>
      <c r="AO141" s="165">
        <v>45133</v>
      </c>
      <c r="AP141" s="153" t="s">
        <v>2316</v>
      </c>
      <c r="AQ141" s="153" t="s">
        <v>2107</v>
      </c>
      <c r="AR141" s="166">
        <v>100.1</v>
      </c>
      <c r="AS141" s="88" t="s">
        <v>5719</v>
      </c>
      <c r="AT141" s="92">
        <f t="shared" si="111"/>
        <v>0</v>
      </c>
      <c r="AU141" s="93">
        <v>0</v>
      </c>
      <c r="AV141" s="93">
        <v>0</v>
      </c>
      <c r="AW141" s="166">
        <v>200</v>
      </c>
      <c r="AX141" s="93">
        <v>0</v>
      </c>
      <c r="AY141" s="177"/>
      <c r="AZ141" s="177">
        <v>0</v>
      </c>
      <c r="BA141" s="178"/>
      <c r="BB141" s="105"/>
      <c r="BC141" s="105"/>
      <c r="BD141" s="93"/>
      <c r="BE141" s="93">
        <v>0</v>
      </c>
      <c r="BF141" s="91">
        <v>0</v>
      </c>
      <c r="BG141" s="94"/>
      <c r="BH141" s="95"/>
      <c r="BI141" s="93" t="str">
        <f t="shared" si="70"/>
        <v>Lê Thị Thanh</v>
      </c>
      <c r="BJ141" s="105">
        <f t="shared" si="71"/>
        <v>0</v>
      </c>
      <c r="BK141" s="88" t="str">
        <f t="shared" si="72"/>
        <v>8052683432</v>
      </c>
      <c r="BL141" s="86">
        <f t="shared" si="73"/>
        <v>0</v>
      </c>
      <c r="BM141" s="105">
        <f t="shared" si="74"/>
        <v>0</v>
      </c>
      <c r="BN141" s="86">
        <f t="shared" si="75"/>
        <v>0</v>
      </c>
      <c r="BO141" s="86">
        <f t="shared" si="76"/>
        <v>0</v>
      </c>
      <c r="BP141" s="86">
        <f t="shared" si="95"/>
        <v>0</v>
      </c>
      <c r="BQ141" s="160" t="s">
        <v>6990</v>
      </c>
      <c r="BR141" s="86" t="s">
        <v>5720</v>
      </c>
      <c r="BS141" s="88" t="s">
        <v>5721</v>
      </c>
      <c r="BT141" s="86" t="s">
        <v>5722</v>
      </c>
      <c r="BU141" s="86"/>
      <c r="BV141" s="86" t="str">
        <f t="shared" si="96"/>
        <v>DI 832538</v>
      </c>
      <c r="BW141" s="105" t="str">
        <f t="shared" si="97"/>
        <v/>
      </c>
      <c r="BX141" s="86" t="str">
        <f t="shared" si="106"/>
        <v>430</v>
      </c>
      <c r="BY141" s="86" t="str">
        <f t="shared" si="107"/>
        <v>221</v>
      </c>
      <c r="BZ141" s="91">
        <f t="shared" si="108"/>
        <v>100.1</v>
      </c>
      <c r="CA141" s="91">
        <v>0</v>
      </c>
      <c r="CB141" s="96" t="s">
        <v>5719</v>
      </c>
      <c r="CC141" s="91">
        <f t="shared" si="98"/>
        <v>200</v>
      </c>
      <c r="CD141" s="91">
        <f t="shared" si="99"/>
        <v>0</v>
      </c>
      <c r="CE141" s="93">
        <f t="shared" si="109"/>
        <v>0</v>
      </c>
      <c r="CF141" s="93">
        <f t="shared" si="110"/>
        <v>0</v>
      </c>
      <c r="CG141" s="105"/>
      <c r="CH141" s="105"/>
      <c r="CI141" s="86"/>
      <c r="CJ141" s="188"/>
      <c r="CK141" s="181">
        <f t="shared" si="100"/>
        <v>100.1</v>
      </c>
      <c r="CL141" s="181">
        <f t="shared" si="101"/>
        <v>200</v>
      </c>
      <c r="CM141" s="86" t="s">
        <v>5723</v>
      </c>
      <c r="CN141" s="182" t="s">
        <v>7870</v>
      </c>
      <c r="CO141" s="183" t="s">
        <v>7871</v>
      </c>
      <c r="CP141" s="86" t="s">
        <v>5724</v>
      </c>
      <c r="CQ141" s="153" t="s">
        <v>7925</v>
      </c>
      <c r="CR141" s="187">
        <f t="shared" si="102"/>
        <v>2280000</v>
      </c>
      <c r="CS141" s="188">
        <v>0.8</v>
      </c>
      <c r="CT141" s="188">
        <f t="shared" si="112"/>
        <v>1824000</v>
      </c>
      <c r="CU141" s="93"/>
      <c r="CV141" s="94">
        <f t="shared" si="103"/>
        <v>100.1</v>
      </c>
      <c r="CW141" s="93">
        <f t="shared" si="104"/>
        <v>0</v>
      </c>
      <c r="CX141" s="86">
        <f t="shared" si="105"/>
        <v>0</v>
      </c>
      <c r="CY141" s="93">
        <f t="shared" si="113"/>
        <v>54774.719999999994</v>
      </c>
      <c r="CZ141" s="93">
        <v>0</v>
      </c>
      <c r="DA141" s="93">
        <v>0</v>
      </c>
      <c r="DB141" s="93">
        <f t="shared" si="114"/>
        <v>0</v>
      </c>
      <c r="DC141" s="93">
        <v>0</v>
      </c>
      <c r="DD141" s="91">
        <v>0</v>
      </c>
      <c r="DE141" s="93">
        <f t="shared" si="115"/>
        <v>0</v>
      </c>
      <c r="DF141" s="93">
        <f t="shared" si="81"/>
        <v>0</v>
      </c>
      <c r="DG141" s="93"/>
      <c r="DH141" s="93">
        <v>0</v>
      </c>
      <c r="DI141" s="93">
        <v>0</v>
      </c>
      <c r="DJ141" s="86">
        <f t="shared" si="116"/>
        <v>0</v>
      </c>
      <c r="DK141" s="91">
        <v>0</v>
      </c>
      <c r="DL141" s="93"/>
      <c r="DM141" s="93">
        <v>0</v>
      </c>
      <c r="DN141" s="93">
        <f t="shared" si="83"/>
        <v>1824000</v>
      </c>
      <c r="DO141" s="93">
        <f t="shared" si="117"/>
        <v>0</v>
      </c>
      <c r="DP141" s="92">
        <f t="shared" si="118"/>
        <v>54774.719999999994</v>
      </c>
      <c r="DQ141" s="97" t="str">
        <f t="shared" si="86"/>
        <v>8052683432</v>
      </c>
      <c r="DR141" s="98">
        <f t="shared" si="119"/>
        <v>0</v>
      </c>
      <c r="DS141" s="93" t="str">
        <f t="shared" si="120"/>
        <v>OK</v>
      </c>
      <c r="DT141" s="93"/>
      <c r="DU141" s="78" t="str">
        <f t="shared" si="89"/>
        <v>5010700212491249100001VT400001</v>
      </c>
      <c r="DV141" s="78">
        <f>INDEX('08_DMGiaDat'!$L:$L,MATCH(DU141,'08_DMGiaDat'!$R:$R,0))</f>
        <v>2280000</v>
      </c>
      <c r="DW141" s="78" t="str">
        <f t="shared" si="90"/>
        <v>501070021249100100000001</v>
      </c>
      <c r="DX141" s="78" t="str">
        <f>IFERROR(VLOOKUP(DW141,'08_DMGiaDat'!C118:C119,2,FALSE),"N")</f>
        <v>N</v>
      </c>
      <c r="DY141" s="78" t="str">
        <f t="shared" si="91"/>
        <v>5010700212491001VT400001</v>
      </c>
      <c r="DZ141" s="78" t="str">
        <f>IFERROR(VLOOKUP(DY141,'08_DMGiaDat'!C118:C119,2,FALSE),"N")</f>
        <v>N</v>
      </c>
      <c r="EA141" s="78" t="str">
        <f t="shared" si="92"/>
        <v>501070021249100100000001</v>
      </c>
      <c r="EB141" s="78" t="str">
        <f>IFERROR(VLOOKUP(EA141,'08_DMGiaDat'!C118:C119,2,FALSE),"N")</f>
        <v>N</v>
      </c>
      <c r="EC141" s="92">
        <f>IF(DV141&lt;&gt;"N",DV141,IF(DX141&lt;&gt;"N",DX141,IF(DZ141&lt;&gt;"N",DZ141*VLOOKUP(LEFT(CB141,3),'03_DMMucDich'!C102:C106,5,FALSE),IF(EB141&lt;&gt;"N",EB141*VLOOKUP(LEFT(CB141,3),'03_DMMucDich'!C102:C106,5,FALSE),"N/A"))))</f>
        <v>2280000</v>
      </c>
    </row>
    <row r="142" spans="1:133" s="34" customFormat="1" ht="16" x14ac:dyDescent="0.2">
      <c r="A142" s="85">
        <v>128</v>
      </c>
      <c r="B142" s="86"/>
      <c r="C142" s="87"/>
      <c r="D142" s="141" t="s">
        <v>5831</v>
      </c>
      <c r="E142" s="86"/>
      <c r="F142" s="88"/>
      <c r="G142" s="88" t="s">
        <v>5718</v>
      </c>
      <c r="H142" s="151">
        <v>2022</v>
      </c>
      <c r="I142" s="86"/>
      <c r="J142" s="86"/>
      <c r="K142" s="145" t="s">
        <v>6450</v>
      </c>
      <c r="L142" s="105"/>
      <c r="M142" s="86"/>
      <c r="N142" s="105"/>
      <c r="O142" s="105"/>
      <c r="P142" s="86"/>
      <c r="Q142" s="86"/>
      <c r="R142" s="153" t="str">
        <f t="shared" si="93"/>
        <v>Tổ 66</v>
      </c>
      <c r="S142" s="86"/>
      <c r="T142" s="86"/>
      <c r="U142" s="86"/>
      <c r="V142" s="86" t="str">
        <f t="shared" si="94"/>
        <v xml:space="preserve">, </v>
      </c>
      <c r="W142" s="86"/>
      <c r="X142" s="86"/>
      <c r="Y142" s="86"/>
      <c r="Z142" s="88"/>
      <c r="AA142" s="105"/>
      <c r="AB142" s="86"/>
      <c r="AC142" s="90"/>
      <c r="AD142" s="86"/>
      <c r="AE142" s="86"/>
      <c r="AF142" s="86"/>
      <c r="AG142" s="86"/>
      <c r="AH142" s="160" t="s">
        <v>6960</v>
      </c>
      <c r="AI142" s="153"/>
      <c r="AJ142" s="153"/>
      <c r="AK142" s="86"/>
      <c r="AL142" s="86"/>
      <c r="AM142" s="153" t="s">
        <v>7015</v>
      </c>
      <c r="AN142" s="153" t="s">
        <v>7195</v>
      </c>
      <c r="AO142" s="165">
        <v>43168</v>
      </c>
      <c r="AP142" s="153" t="s">
        <v>2199</v>
      </c>
      <c r="AQ142" s="153" t="s">
        <v>7053</v>
      </c>
      <c r="AR142" s="166">
        <v>105</v>
      </c>
      <c r="AS142" s="88" t="s">
        <v>5719</v>
      </c>
      <c r="AT142" s="92">
        <f t="shared" si="111"/>
        <v>0</v>
      </c>
      <c r="AU142" s="93">
        <v>0</v>
      </c>
      <c r="AV142" s="93">
        <v>0</v>
      </c>
      <c r="AW142" s="166">
        <v>200</v>
      </c>
      <c r="AX142" s="93">
        <v>0</v>
      </c>
      <c r="AY142" s="177"/>
      <c r="AZ142" s="177">
        <v>0</v>
      </c>
      <c r="BA142" s="178"/>
      <c r="BB142" s="105"/>
      <c r="BC142" s="105"/>
      <c r="BD142" s="93"/>
      <c r="BE142" s="93">
        <v>0</v>
      </c>
      <c r="BF142" s="91">
        <v>0</v>
      </c>
      <c r="BG142" s="94"/>
      <c r="BH142" s="95"/>
      <c r="BI142" s="93" t="str">
        <f t="shared" si="70"/>
        <v>Võ Duy Bình</v>
      </c>
      <c r="BJ142" s="105">
        <f t="shared" si="71"/>
        <v>0</v>
      </c>
      <c r="BK142" s="88" t="str">
        <f t="shared" si="72"/>
        <v>8236201079</v>
      </c>
      <c r="BL142" s="86">
        <f t="shared" si="73"/>
        <v>0</v>
      </c>
      <c r="BM142" s="105">
        <f t="shared" si="74"/>
        <v>0</v>
      </c>
      <c r="BN142" s="86">
        <f t="shared" si="75"/>
        <v>0</v>
      </c>
      <c r="BO142" s="86">
        <f t="shared" si="76"/>
        <v>0</v>
      </c>
      <c r="BP142" s="86">
        <f t="shared" si="95"/>
        <v>0</v>
      </c>
      <c r="BQ142" s="160" t="s">
        <v>6960</v>
      </c>
      <c r="BR142" s="86" t="s">
        <v>5720</v>
      </c>
      <c r="BS142" s="88" t="s">
        <v>5721</v>
      </c>
      <c r="BT142" s="86" t="s">
        <v>5722</v>
      </c>
      <c r="BU142" s="86"/>
      <c r="BV142" s="86" t="str">
        <f t="shared" si="96"/>
        <v>CM 773946</v>
      </c>
      <c r="BW142" s="105" t="str">
        <f t="shared" si="97"/>
        <v/>
      </c>
      <c r="BX142" s="86" t="str">
        <f t="shared" si="106"/>
        <v>313</v>
      </c>
      <c r="BY142" s="86" t="str">
        <f t="shared" si="107"/>
        <v>44</v>
      </c>
      <c r="BZ142" s="91">
        <f t="shared" si="108"/>
        <v>105</v>
      </c>
      <c r="CA142" s="91">
        <v>0</v>
      </c>
      <c r="CB142" s="96" t="s">
        <v>5719</v>
      </c>
      <c r="CC142" s="91">
        <f t="shared" si="98"/>
        <v>200</v>
      </c>
      <c r="CD142" s="91">
        <f t="shared" si="99"/>
        <v>0</v>
      </c>
      <c r="CE142" s="93">
        <f t="shared" si="109"/>
        <v>0</v>
      </c>
      <c r="CF142" s="93">
        <f t="shared" si="110"/>
        <v>0</v>
      </c>
      <c r="CG142" s="105"/>
      <c r="CH142" s="105"/>
      <c r="CI142" s="86"/>
      <c r="CJ142" s="188"/>
      <c r="CK142" s="181">
        <f t="shared" si="100"/>
        <v>105</v>
      </c>
      <c r="CL142" s="181">
        <f t="shared" si="101"/>
        <v>200</v>
      </c>
      <c r="CM142" s="86" t="s">
        <v>5723</v>
      </c>
      <c r="CN142" s="182" t="s">
        <v>7854</v>
      </c>
      <c r="CO142" s="183" t="s">
        <v>7855</v>
      </c>
      <c r="CP142" s="86" t="s">
        <v>5724</v>
      </c>
      <c r="CQ142" s="153" t="s">
        <v>7924</v>
      </c>
      <c r="CR142" s="187">
        <f t="shared" si="102"/>
        <v>7970000</v>
      </c>
      <c r="CS142" s="188">
        <v>1</v>
      </c>
      <c r="CT142" s="188">
        <f t="shared" si="112"/>
        <v>7970000</v>
      </c>
      <c r="CU142" s="93"/>
      <c r="CV142" s="94">
        <f t="shared" si="103"/>
        <v>105</v>
      </c>
      <c r="CW142" s="93">
        <f t="shared" si="104"/>
        <v>0</v>
      </c>
      <c r="CX142" s="86">
        <f t="shared" si="105"/>
        <v>0</v>
      </c>
      <c r="CY142" s="93">
        <f t="shared" si="113"/>
        <v>251055</v>
      </c>
      <c r="CZ142" s="93">
        <v>0</v>
      </c>
      <c r="DA142" s="93">
        <v>0</v>
      </c>
      <c r="DB142" s="93">
        <f t="shared" si="114"/>
        <v>0</v>
      </c>
      <c r="DC142" s="93">
        <v>0</v>
      </c>
      <c r="DD142" s="91">
        <v>0</v>
      </c>
      <c r="DE142" s="93">
        <f t="shared" si="115"/>
        <v>0</v>
      </c>
      <c r="DF142" s="93">
        <f t="shared" si="81"/>
        <v>0</v>
      </c>
      <c r="DG142" s="93"/>
      <c r="DH142" s="93">
        <v>0</v>
      </c>
      <c r="DI142" s="93">
        <v>0</v>
      </c>
      <c r="DJ142" s="86">
        <f t="shared" si="116"/>
        <v>0</v>
      </c>
      <c r="DK142" s="91">
        <v>0</v>
      </c>
      <c r="DL142" s="93"/>
      <c r="DM142" s="93">
        <v>0</v>
      </c>
      <c r="DN142" s="93">
        <f t="shared" si="83"/>
        <v>7970000</v>
      </c>
      <c r="DO142" s="93">
        <f t="shared" si="117"/>
        <v>0</v>
      </c>
      <c r="DP142" s="92">
        <f t="shared" si="118"/>
        <v>251055</v>
      </c>
      <c r="DQ142" s="97" t="str">
        <f t="shared" si="86"/>
        <v>8236201079</v>
      </c>
      <c r="DR142" s="98">
        <f t="shared" si="119"/>
        <v>0</v>
      </c>
      <c r="DS142" s="93" t="str">
        <f t="shared" si="120"/>
        <v>OK</v>
      </c>
      <c r="DT142" s="93"/>
      <c r="DU142" s="78" t="str">
        <f t="shared" si="89"/>
        <v>5010700215011501100001VT100001</v>
      </c>
      <c r="DV142" s="78">
        <f>INDEX('08_DMGiaDat'!$L:$L,MATCH(DU142,'08_DMGiaDat'!$R:$R,0))</f>
        <v>7970000</v>
      </c>
      <c r="DW142" s="78" t="str">
        <f t="shared" si="90"/>
        <v>501070021501100100000001</v>
      </c>
      <c r="DX142" s="78" t="str">
        <f>IFERROR(VLOOKUP(DW142,'08_DMGiaDat'!C118:C119,2,FALSE),"N")</f>
        <v>N</v>
      </c>
      <c r="DY142" s="78" t="str">
        <f t="shared" si="91"/>
        <v>5010700215011001VT100001</v>
      </c>
      <c r="DZ142" s="78" t="str">
        <f>IFERROR(VLOOKUP(DY142,'08_DMGiaDat'!C118:C119,2,FALSE),"N")</f>
        <v>N</v>
      </c>
      <c r="EA142" s="78" t="str">
        <f t="shared" si="92"/>
        <v>501070021501100100000001</v>
      </c>
      <c r="EB142" s="78" t="str">
        <f>IFERROR(VLOOKUP(EA142,'08_DMGiaDat'!C118:C119,2,FALSE),"N")</f>
        <v>N</v>
      </c>
      <c r="EC142" s="92">
        <f>IF(DV142&lt;&gt;"N",DV142,IF(DX142&lt;&gt;"N",DX142,IF(DZ142&lt;&gt;"N",DZ142*VLOOKUP(LEFT(CB142,3),'03_DMMucDich'!C102:C106,5,FALSE),IF(EB142&lt;&gt;"N",EB142*VLOOKUP(LEFT(CB142,3),'03_DMMucDich'!C102:C106,5,FALSE),"N/A"))))</f>
        <v>7970000</v>
      </c>
    </row>
    <row r="143" spans="1:133" s="34" customFormat="1" ht="16" x14ac:dyDescent="0.2">
      <c r="A143" s="85">
        <v>129</v>
      </c>
      <c r="B143" s="86"/>
      <c r="C143" s="87"/>
      <c r="D143" s="141" t="s">
        <v>5832</v>
      </c>
      <c r="E143" s="86"/>
      <c r="F143" s="88"/>
      <c r="G143" s="88" t="s">
        <v>5718</v>
      </c>
      <c r="H143" s="151">
        <v>2022</v>
      </c>
      <c r="I143" s="86"/>
      <c r="J143" s="86"/>
      <c r="K143" s="145" t="s">
        <v>6451</v>
      </c>
      <c r="L143" s="105"/>
      <c r="M143" s="86"/>
      <c r="N143" s="105"/>
      <c r="O143" s="105"/>
      <c r="P143" s="86"/>
      <c r="Q143" s="86"/>
      <c r="R143" s="153" t="str">
        <f t="shared" si="93"/>
        <v>Tổ 64</v>
      </c>
      <c r="S143" s="86"/>
      <c r="T143" s="86"/>
      <c r="U143" s="86"/>
      <c r="V143" s="86" t="str">
        <f t="shared" si="94"/>
        <v xml:space="preserve">, </v>
      </c>
      <c r="W143" s="86"/>
      <c r="X143" s="86"/>
      <c r="Y143" s="86"/>
      <c r="Z143" s="88"/>
      <c r="AA143" s="105"/>
      <c r="AB143" s="86"/>
      <c r="AC143" s="90"/>
      <c r="AD143" s="86"/>
      <c r="AE143" s="86"/>
      <c r="AF143" s="86"/>
      <c r="AG143" s="86"/>
      <c r="AH143" s="160" t="s">
        <v>6961</v>
      </c>
      <c r="AI143" s="153"/>
      <c r="AJ143" s="153"/>
      <c r="AK143" s="86"/>
      <c r="AL143" s="86"/>
      <c r="AM143" s="153" t="s">
        <v>7015</v>
      </c>
      <c r="AN143" s="153" t="s">
        <v>7196</v>
      </c>
      <c r="AO143" s="165">
        <v>43224</v>
      </c>
      <c r="AP143" s="153" t="s">
        <v>7055</v>
      </c>
      <c r="AQ143" s="153" t="s">
        <v>7116</v>
      </c>
      <c r="AR143" s="166">
        <v>105</v>
      </c>
      <c r="AS143" s="88" t="s">
        <v>5719</v>
      </c>
      <c r="AT143" s="92">
        <f t="shared" si="111"/>
        <v>0</v>
      </c>
      <c r="AU143" s="93">
        <v>0</v>
      </c>
      <c r="AV143" s="93">
        <v>0</v>
      </c>
      <c r="AW143" s="166">
        <v>200</v>
      </c>
      <c r="AX143" s="93">
        <v>0</v>
      </c>
      <c r="AY143" s="177"/>
      <c r="AZ143" s="177">
        <v>0</v>
      </c>
      <c r="BA143" s="178"/>
      <c r="BB143" s="105"/>
      <c r="BC143" s="105"/>
      <c r="BD143" s="93"/>
      <c r="BE143" s="93">
        <v>0</v>
      </c>
      <c r="BF143" s="91">
        <v>0</v>
      </c>
      <c r="BG143" s="94"/>
      <c r="BH143" s="95"/>
      <c r="BI143" s="93" t="str">
        <f t="shared" ref="BI143:BI206" si="121">K143</f>
        <v>Nguyễn Thế Niên</v>
      </c>
      <c r="BJ143" s="105">
        <f t="shared" ref="BJ143:BJ206" si="122">L143</f>
        <v>0</v>
      </c>
      <c r="BK143" s="88" t="str">
        <f t="shared" ref="BK143:BK206" si="123">D143</f>
        <v>8451864286</v>
      </c>
      <c r="BL143" s="86">
        <f t="shared" ref="BL143:BL206" si="124">M143</f>
        <v>0</v>
      </c>
      <c r="BM143" s="105">
        <f t="shared" ref="BM143:BM206" si="125">N143</f>
        <v>0</v>
      </c>
      <c r="BN143" s="86">
        <f t="shared" ref="BN143:BN206" si="126">O143</f>
        <v>0</v>
      </c>
      <c r="BO143" s="86">
        <f t="shared" ref="BO143:BO206" si="127">AJ143</f>
        <v>0</v>
      </c>
      <c r="BP143" s="86">
        <f t="shared" si="95"/>
        <v>0</v>
      </c>
      <c r="BQ143" s="160" t="s">
        <v>6961</v>
      </c>
      <c r="BR143" s="86" t="s">
        <v>5720</v>
      </c>
      <c r="BS143" s="88" t="s">
        <v>5721</v>
      </c>
      <c r="BT143" s="86" t="s">
        <v>5722</v>
      </c>
      <c r="BU143" s="86"/>
      <c r="BV143" s="86" t="str">
        <f t="shared" si="96"/>
        <v>CM 680960</v>
      </c>
      <c r="BW143" s="105" t="str">
        <f t="shared" si="97"/>
        <v/>
      </c>
      <c r="BX143" s="86" t="str">
        <f t="shared" si="106"/>
        <v>64</v>
      </c>
      <c r="BY143" s="86" t="str">
        <f t="shared" si="107"/>
        <v>43</v>
      </c>
      <c r="BZ143" s="91">
        <f t="shared" si="108"/>
        <v>105</v>
      </c>
      <c r="CA143" s="91">
        <v>0</v>
      </c>
      <c r="CB143" s="96" t="s">
        <v>5719</v>
      </c>
      <c r="CC143" s="91">
        <f t="shared" si="98"/>
        <v>200</v>
      </c>
      <c r="CD143" s="91">
        <f t="shared" si="99"/>
        <v>0</v>
      </c>
      <c r="CE143" s="93">
        <f t="shared" si="109"/>
        <v>0</v>
      </c>
      <c r="CF143" s="93">
        <f t="shared" si="110"/>
        <v>0</v>
      </c>
      <c r="CG143" s="105"/>
      <c r="CH143" s="105"/>
      <c r="CI143" s="86"/>
      <c r="CJ143" s="188"/>
      <c r="CK143" s="181">
        <f t="shared" si="100"/>
        <v>105</v>
      </c>
      <c r="CL143" s="181">
        <f t="shared" si="101"/>
        <v>200</v>
      </c>
      <c r="CM143" s="86" t="s">
        <v>5723</v>
      </c>
      <c r="CN143" s="182" t="s">
        <v>7854</v>
      </c>
      <c r="CO143" s="183" t="s">
        <v>7855</v>
      </c>
      <c r="CP143" s="86" t="s">
        <v>5724</v>
      </c>
      <c r="CQ143" s="153" t="s">
        <v>7924</v>
      </c>
      <c r="CR143" s="187">
        <f t="shared" si="102"/>
        <v>7970000</v>
      </c>
      <c r="CS143" s="188">
        <v>1</v>
      </c>
      <c r="CT143" s="188">
        <f t="shared" si="112"/>
        <v>7970000</v>
      </c>
      <c r="CU143" s="93"/>
      <c r="CV143" s="94">
        <f t="shared" si="103"/>
        <v>105</v>
      </c>
      <c r="CW143" s="93">
        <f t="shared" si="104"/>
        <v>0</v>
      </c>
      <c r="CX143" s="86">
        <f t="shared" si="105"/>
        <v>0</v>
      </c>
      <c r="CY143" s="93">
        <f t="shared" si="113"/>
        <v>251055</v>
      </c>
      <c r="CZ143" s="93">
        <v>0</v>
      </c>
      <c r="DA143" s="93">
        <v>0</v>
      </c>
      <c r="DB143" s="93">
        <f t="shared" si="114"/>
        <v>0</v>
      </c>
      <c r="DC143" s="93">
        <v>0</v>
      </c>
      <c r="DD143" s="91">
        <v>0</v>
      </c>
      <c r="DE143" s="93">
        <f t="shared" si="115"/>
        <v>0</v>
      </c>
      <c r="DF143" s="93">
        <f t="shared" ref="DF143:DF206" si="128">AV143</f>
        <v>0</v>
      </c>
      <c r="DG143" s="93"/>
      <c r="DH143" s="93">
        <v>0</v>
      </c>
      <c r="DI143" s="93">
        <v>0</v>
      </c>
      <c r="DJ143" s="86">
        <f t="shared" si="116"/>
        <v>0</v>
      </c>
      <c r="DK143" s="91">
        <v>0</v>
      </c>
      <c r="DL143" s="93"/>
      <c r="DM143" s="93">
        <v>0</v>
      </c>
      <c r="DN143" s="93">
        <f t="shared" ref="DN143:DN206" si="129">CT143</f>
        <v>7970000</v>
      </c>
      <c r="DO143" s="93">
        <f t="shared" si="117"/>
        <v>0</v>
      </c>
      <c r="DP143" s="92">
        <f t="shared" si="118"/>
        <v>251055</v>
      </c>
      <c r="DQ143" s="97" t="str">
        <f t="shared" ref="DQ143:DQ206" si="130">IF(LEN(D143)=13,LEFT(D143,10)&amp;"-"&amp;RIGHT(D143,3),D143)</f>
        <v>8451864286</v>
      </c>
      <c r="DR143" s="98">
        <f t="shared" si="119"/>
        <v>0</v>
      </c>
      <c r="DS143" s="93" t="str">
        <f t="shared" si="120"/>
        <v>OK</v>
      </c>
      <c r="DT143" s="93"/>
      <c r="DU143" s="78" t="str">
        <f t="shared" ref="DU143:DU206" si="131">IF(CP143="",CONCATENATE(LEFT(BS143,FIND("-",BS143)-1),LEFT(CM143,FIND("-",CM143)-1),LEFT(CN143,FIND("-",CN143)-1),LEFT(CO143,FIND("-",CO143)-1),LEFT(CQ143,FIND("-",CQ143)-1),LEFT(CB143,FIND("-",CB143)-1)),CONCATENATE(LEFT(BS143,FIND("-",BS143)-1),LEFT(CM143,FIND("-",CM143)-1),LEFT(CN143,FIND("-",CN143)-1),LEFT(CO143,FIND("-",CO143)-1),LEFT(CP143,FIND("-",CP143)-1),LEFT(CQ143,FIND("-",CQ143)-1),LEFT(CB143,FIND("-",CB143)-1)))</f>
        <v>5010700215011501100001VT100001</v>
      </c>
      <c r="DV143" s="78">
        <f>INDEX('08_DMGiaDat'!$L:$L,MATCH(DU143,'08_DMGiaDat'!$R:$R,0))</f>
        <v>7970000</v>
      </c>
      <c r="DW143" s="78" t="str">
        <f t="shared" ref="DW143:DW206" si="132">CONCATENATE(LEFT(BS143,5),LEFT(CM143,3),LEFT(CN143,3),MID(CO143,4,2),LEFT(CP143,3),"00000",LEFT(CB143,3))</f>
        <v>501070021501100100000001</v>
      </c>
      <c r="DX143" s="78" t="str">
        <f>IFERROR(VLOOKUP(DW143,'08_DMGiaDat'!C118:C119,2,FALSE),"N")</f>
        <v>N</v>
      </c>
      <c r="DY143" s="78" t="str">
        <f t="shared" ref="DY143:DY206" si="133">CONCATENATE(LEFT(BS143,5),LEFT(CM143,3),LEFT(CN143,3),MID(CO143,4,2),LEFT(CP143,3),LEFT(CQ143,5),"001")</f>
        <v>5010700215011001VT100001</v>
      </c>
      <c r="DZ143" s="78" t="str">
        <f>IFERROR(VLOOKUP(DY143,'08_DMGiaDat'!C118:C119,2,FALSE),"N")</f>
        <v>N</v>
      </c>
      <c r="EA143" s="78" t="str">
        <f t="shared" ref="EA143:EA206" si="134">CONCATENATE(LEFT(BS143,5),LEFT(CM143,3),LEFT(CN143,3),MID(CO143,4,2),LEFT(CP143,3),"00000","001")</f>
        <v>501070021501100100000001</v>
      </c>
      <c r="EB143" s="78" t="str">
        <f>IFERROR(VLOOKUP(EA143,'08_DMGiaDat'!C118:C119,2,FALSE),"N")</f>
        <v>N</v>
      </c>
      <c r="EC143" s="92">
        <f>IF(DV143&lt;&gt;"N",DV143,IF(DX143&lt;&gt;"N",DX143,IF(DZ143&lt;&gt;"N",DZ143*VLOOKUP(LEFT(CB143,3),'03_DMMucDich'!C102:C106,5,FALSE),IF(EB143&lt;&gt;"N",EB143*VLOOKUP(LEFT(CB143,3),'03_DMMucDich'!C102:C106,5,FALSE),"N/A"))))</f>
        <v>7970000</v>
      </c>
    </row>
    <row r="144" spans="1:133" s="34" customFormat="1" ht="16" x14ac:dyDescent="0.2">
      <c r="A144" s="85">
        <v>130</v>
      </c>
      <c r="B144" s="86"/>
      <c r="C144" s="87"/>
      <c r="D144" s="141" t="s">
        <v>5833</v>
      </c>
      <c r="E144" s="86"/>
      <c r="F144" s="88"/>
      <c r="G144" s="88" t="s">
        <v>5718</v>
      </c>
      <c r="H144" s="151">
        <v>2023</v>
      </c>
      <c r="I144" s="86"/>
      <c r="J144" s="86"/>
      <c r="K144" s="145" t="s">
        <v>6452</v>
      </c>
      <c r="L144" s="105"/>
      <c r="M144" s="86"/>
      <c r="N144" s="105"/>
      <c r="O144" s="105"/>
      <c r="P144" s="86"/>
      <c r="Q144" s="86"/>
      <c r="R144" s="153" t="str">
        <f t="shared" ref="R144:R207" si="135">"Tổ "&amp;RIGHT(AH144,2)</f>
        <v>Tổ 37</v>
      </c>
      <c r="S144" s="86"/>
      <c r="T144" s="86"/>
      <c r="U144" s="86"/>
      <c r="V144" s="86" t="str">
        <f t="shared" ref="V144:V207" si="136">AJ144&amp;", "&amp;AI144</f>
        <v xml:space="preserve">, </v>
      </c>
      <c r="W144" s="86"/>
      <c r="X144" s="86"/>
      <c r="Y144" s="86"/>
      <c r="Z144" s="88"/>
      <c r="AA144" s="105"/>
      <c r="AB144" s="86"/>
      <c r="AC144" s="90"/>
      <c r="AD144" s="86"/>
      <c r="AE144" s="86"/>
      <c r="AF144" s="86"/>
      <c r="AG144" s="86"/>
      <c r="AH144" s="160" t="s">
        <v>6972</v>
      </c>
      <c r="AI144" s="153"/>
      <c r="AJ144" s="153"/>
      <c r="AK144" s="86"/>
      <c r="AL144" s="86"/>
      <c r="AM144" s="153" t="s">
        <v>7015</v>
      </c>
      <c r="AN144" s="153" t="s">
        <v>7197</v>
      </c>
      <c r="AO144" s="165">
        <v>44698</v>
      </c>
      <c r="AP144" s="153" t="s">
        <v>7198</v>
      </c>
      <c r="AQ144" s="153" t="s">
        <v>952</v>
      </c>
      <c r="AR144" s="166">
        <v>100</v>
      </c>
      <c r="AS144" s="88" t="s">
        <v>5719</v>
      </c>
      <c r="AT144" s="92">
        <f t="shared" si="111"/>
        <v>0</v>
      </c>
      <c r="AU144" s="93">
        <v>0</v>
      </c>
      <c r="AV144" s="93">
        <v>0</v>
      </c>
      <c r="AW144" s="166">
        <v>200</v>
      </c>
      <c r="AX144" s="93">
        <v>0</v>
      </c>
      <c r="AY144" s="177"/>
      <c r="AZ144" s="177">
        <v>0</v>
      </c>
      <c r="BA144" s="178"/>
      <c r="BB144" s="105"/>
      <c r="BC144" s="105"/>
      <c r="BD144" s="93"/>
      <c r="BE144" s="93">
        <v>0</v>
      </c>
      <c r="BF144" s="91">
        <v>0</v>
      </c>
      <c r="BG144" s="94"/>
      <c r="BH144" s="95"/>
      <c r="BI144" s="93" t="str">
        <f t="shared" si="121"/>
        <v>Nguyễn Thị Mỹ Liên</v>
      </c>
      <c r="BJ144" s="105">
        <f t="shared" si="122"/>
        <v>0</v>
      </c>
      <c r="BK144" s="88" t="str">
        <f t="shared" si="123"/>
        <v>8056594423</v>
      </c>
      <c r="BL144" s="86">
        <f t="shared" si="124"/>
        <v>0</v>
      </c>
      <c r="BM144" s="105">
        <f t="shared" si="125"/>
        <v>0</v>
      </c>
      <c r="BN144" s="86">
        <f t="shared" si="126"/>
        <v>0</v>
      </c>
      <c r="BO144" s="86">
        <f t="shared" si="127"/>
        <v>0</v>
      </c>
      <c r="BP144" s="86">
        <f t="shared" ref="BP144:BP207" si="137">AI144</f>
        <v>0</v>
      </c>
      <c r="BQ144" s="160" t="s">
        <v>6972</v>
      </c>
      <c r="BR144" s="86" t="s">
        <v>5720</v>
      </c>
      <c r="BS144" s="88" t="s">
        <v>5721</v>
      </c>
      <c r="BT144" s="86" t="s">
        <v>5722</v>
      </c>
      <c r="BU144" s="86"/>
      <c r="BV144" s="86" t="str">
        <f t="shared" ref="BV144:BV207" si="138">AN144</f>
        <v>DG 119632</v>
      </c>
      <c r="BW144" s="105" t="str">
        <f t="shared" ref="BW144:BW207" si="139">IF(BU144="X",AO144,"")</f>
        <v/>
      </c>
      <c r="BX144" s="86" t="str">
        <f t="shared" si="106"/>
        <v>71</v>
      </c>
      <c r="BY144" s="86" t="str">
        <f t="shared" si="107"/>
        <v>102</v>
      </c>
      <c r="BZ144" s="91">
        <f t="shared" si="108"/>
        <v>100</v>
      </c>
      <c r="CA144" s="91">
        <v>0</v>
      </c>
      <c r="CB144" s="96" t="s">
        <v>5719</v>
      </c>
      <c r="CC144" s="91">
        <f t="shared" ref="CC144:CC207" si="140">AW144</f>
        <v>200</v>
      </c>
      <c r="CD144" s="91">
        <f t="shared" ref="CD144:CD207" si="141">AY144</f>
        <v>0</v>
      </c>
      <c r="CE144" s="93">
        <f t="shared" si="109"/>
        <v>0</v>
      </c>
      <c r="CF144" s="93">
        <f t="shared" si="110"/>
        <v>0</v>
      </c>
      <c r="CG144" s="105"/>
      <c r="CH144" s="105"/>
      <c r="CI144" s="86"/>
      <c r="CJ144" s="188"/>
      <c r="CK144" s="181">
        <f t="shared" ref="CK144:CK207" si="142">BZ144</f>
        <v>100</v>
      </c>
      <c r="CL144" s="181">
        <f t="shared" ref="CL144:CL207" si="143">AW144</f>
        <v>200</v>
      </c>
      <c r="CM144" s="86" t="s">
        <v>5723</v>
      </c>
      <c r="CN144" s="182" t="s">
        <v>7887</v>
      </c>
      <c r="CO144" s="183" t="s">
        <v>7888</v>
      </c>
      <c r="CP144" s="86" t="s">
        <v>5724</v>
      </c>
      <c r="CQ144" s="153" t="s">
        <v>7924</v>
      </c>
      <c r="CR144" s="187">
        <f t="shared" ref="CR144:CR207" si="144">EC144</f>
        <v>6830000</v>
      </c>
      <c r="CS144" s="188">
        <v>1</v>
      </c>
      <c r="CT144" s="188">
        <f t="shared" si="112"/>
        <v>6830000</v>
      </c>
      <c r="CU144" s="93"/>
      <c r="CV144" s="94">
        <f t="shared" ref="CV144:CV207" si="145">IF(OR(CK144=0,CK144&lt;=CL144),CK144,CL144)</f>
        <v>100</v>
      </c>
      <c r="CW144" s="93">
        <f t="shared" ref="CW144:CW207" si="146">IF(AND(CK144&gt;CL144,CK144&lt;=CL144*4),CK144-CL144,IF(CK144&gt;=CL144*4,CL144*3,0))</f>
        <v>0</v>
      </c>
      <c r="CX144" s="86">
        <f t="shared" ref="CX144:CX207" si="147">IF(CK144&gt;=CL144*4,CK144-CL144*4,0)</f>
        <v>0</v>
      </c>
      <c r="CY144" s="93">
        <f t="shared" si="113"/>
        <v>204900</v>
      </c>
      <c r="CZ144" s="93">
        <v>0</v>
      </c>
      <c r="DA144" s="93">
        <v>0</v>
      </c>
      <c r="DB144" s="93">
        <f t="shared" si="114"/>
        <v>0</v>
      </c>
      <c r="DC144" s="93">
        <v>0</v>
      </c>
      <c r="DD144" s="91">
        <v>0</v>
      </c>
      <c r="DE144" s="93">
        <f t="shared" si="115"/>
        <v>0</v>
      </c>
      <c r="DF144" s="93">
        <f t="shared" si="128"/>
        <v>0</v>
      </c>
      <c r="DG144" s="93"/>
      <c r="DH144" s="93">
        <v>0</v>
      </c>
      <c r="DI144" s="93">
        <v>0</v>
      </c>
      <c r="DJ144" s="86">
        <f t="shared" si="116"/>
        <v>0</v>
      </c>
      <c r="DK144" s="91">
        <v>0</v>
      </c>
      <c r="DL144" s="93"/>
      <c r="DM144" s="93">
        <v>0</v>
      </c>
      <c r="DN144" s="93">
        <f t="shared" si="129"/>
        <v>6830000</v>
      </c>
      <c r="DO144" s="93">
        <f t="shared" si="117"/>
        <v>0</v>
      </c>
      <c r="DP144" s="92">
        <f t="shared" si="118"/>
        <v>204900</v>
      </c>
      <c r="DQ144" s="97" t="str">
        <f t="shared" si="130"/>
        <v>8056594423</v>
      </c>
      <c r="DR144" s="98">
        <f t="shared" si="119"/>
        <v>0</v>
      </c>
      <c r="DS144" s="93" t="str">
        <f t="shared" si="120"/>
        <v>OK</v>
      </c>
      <c r="DT144" s="93"/>
      <c r="DU144" s="78" t="str">
        <f t="shared" si="131"/>
        <v>5010700211331133100001VT100001</v>
      </c>
      <c r="DV144" s="78">
        <f>INDEX('08_DMGiaDat'!$L:$L,MATCH(DU144,'08_DMGiaDat'!$R:$R,0))</f>
        <v>6830000</v>
      </c>
      <c r="DW144" s="78" t="str">
        <f t="shared" si="132"/>
        <v>501070021133100100000001</v>
      </c>
      <c r="DX144" s="78" t="str">
        <f>IFERROR(VLOOKUP(DW144,'08_DMGiaDat'!C118:C119,2,FALSE),"N")</f>
        <v>N</v>
      </c>
      <c r="DY144" s="78" t="str">
        <f t="shared" si="133"/>
        <v>5010700211331001VT100001</v>
      </c>
      <c r="DZ144" s="78" t="str">
        <f>IFERROR(VLOOKUP(DY144,'08_DMGiaDat'!C118:C119,2,FALSE),"N")</f>
        <v>N</v>
      </c>
      <c r="EA144" s="78" t="str">
        <f t="shared" si="134"/>
        <v>501070021133100100000001</v>
      </c>
      <c r="EB144" s="78" t="str">
        <f>IFERROR(VLOOKUP(EA144,'08_DMGiaDat'!C118:C119,2,FALSE),"N")</f>
        <v>N</v>
      </c>
      <c r="EC144" s="92">
        <f>IF(DV144&lt;&gt;"N",DV144,IF(DX144&lt;&gt;"N",DX144,IF(DZ144&lt;&gt;"N",DZ144*VLOOKUP(LEFT(CB144,3),'03_DMMucDich'!C102:C106,5,FALSE),IF(EB144&lt;&gt;"N",EB144*VLOOKUP(LEFT(CB144,3),'03_DMMucDich'!C102:C106,5,FALSE),"N/A"))))</f>
        <v>6830000</v>
      </c>
    </row>
    <row r="145" spans="1:133" s="34" customFormat="1" ht="16" x14ac:dyDescent="0.2">
      <c r="A145" s="85">
        <v>131</v>
      </c>
      <c r="B145" s="86"/>
      <c r="C145" s="87"/>
      <c r="D145" s="141" t="s">
        <v>5834</v>
      </c>
      <c r="E145" s="86"/>
      <c r="F145" s="88"/>
      <c r="G145" s="88" t="s">
        <v>5718</v>
      </c>
      <c r="H145" s="151">
        <v>2022</v>
      </c>
      <c r="I145" s="86"/>
      <c r="J145" s="86"/>
      <c r="K145" s="145" t="s">
        <v>6453</v>
      </c>
      <c r="L145" s="105"/>
      <c r="M145" s="86"/>
      <c r="N145" s="105"/>
      <c r="O145" s="105"/>
      <c r="P145" s="86"/>
      <c r="Q145" s="86"/>
      <c r="R145" s="153" t="str">
        <f t="shared" si="135"/>
        <v>Tổ 64</v>
      </c>
      <c r="S145" s="86"/>
      <c r="T145" s="86"/>
      <c r="U145" s="86"/>
      <c r="V145" s="86" t="str">
        <f t="shared" si="136"/>
        <v xml:space="preserve">, </v>
      </c>
      <c r="W145" s="86"/>
      <c r="X145" s="86"/>
      <c r="Y145" s="86"/>
      <c r="Z145" s="88"/>
      <c r="AA145" s="105"/>
      <c r="AB145" s="86"/>
      <c r="AC145" s="90"/>
      <c r="AD145" s="86"/>
      <c r="AE145" s="86"/>
      <c r="AF145" s="86"/>
      <c r="AG145" s="86"/>
      <c r="AH145" s="160" t="s">
        <v>6961</v>
      </c>
      <c r="AI145" s="153"/>
      <c r="AJ145" s="153"/>
      <c r="AK145" s="86"/>
      <c r="AL145" s="86"/>
      <c r="AM145" s="153" t="s">
        <v>7015</v>
      </c>
      <c r="AN145" s="153" t="s">
        <v>7199</v>
      </c>
      <c r="AO145" s="165">
        <v>43168</v>
      </c>
      <c r="AP145" s="153" t="s">
        <v>7200</v>
      </c>
      <c r="AQ145" s="153" t="s">
        <v>5708</v>
      </c>
      <c r="AR145" s="166">
        <v>100</v>
      </c>
      <c r="AS145" s="88" t="s">
        <v>5719</v>
      </c>
      <c r="AT145" s="92">
        <f t="shared" si="111"/>
        <v>0</v>
      </c>
      <c r="AU145" s="93">
        <v>0</v>
      </c>
      <c r="AV145" s="93">
        <v>0</v>
      </c>
      <c r="AW145" s="166">
        <v>200</v>
      </c>
      <c r="AX145" s="93">
        <v>0</v>
      </c>
      <c r="AY145" s="177"/>
      <c r="AZ145" s="177">
        <v>0</v>
      </c>
      <c r="BA145" s="178"/>
      <c r="BB145" s="105"/>
      <c r="BC145" s="105"/>
      <c r="BD145" s="93"/>
      <c r="BE145" s="93">
        <v>0</v>
      </c>
      <c r="BF145" s="91">
        <v>0</v>
      </c>
      <c r="BG145" s="94"/>
      <c r="BH145" s="95"/>
      <c r="BI145" s="93" t="str">
        <f t="shared" si="121"/>
        <v>Phan Nguyễn Khánh Ngọc</v>
      </c>
      <c r="BJ145" s="105">
        <f t="shared" si="122"/>
        <v>0</v>
      </c>
      <c r="BK145" s="88" t="str">
        <f t="shared" si="123"/>
        <v>8299349790</v>
      </c>
      <c r="BL145" s="86">
        <f t="shared" si="124"/>
        <v>0</v>
      </c>
      <c r="BM145" s="105">
        <f t="shared" si="125"/>
        <v>0</v>
      </c>
      <c r="BN145" s="86">
        <f t="shared" si="126"/>
        <v>0</v>
      </c>
      <c r="BO145" s="86">
        <f t="shared" si="127"/>
        <v>0</v>
      </c>
      <c r="BP145" s="86">
        <f t="shared" si="137"/>
        <v>0</v>
      </c>
      <c r="BQ145" s="160" t="s">
        <v>6961</v>
      </c>
      <c r="BR145" s="86" t="s">
        <v>5720</v>
      </c>
      <c r="BS145" s="88" t="s">
        <v>5721</v>
      </c>
      <c r="BT145" s="86" t="s">
        <v>5722</v>
      </c>
      <c r="BU145" s="86"/>
      <c r="BV145" s="86" t="str">
        <f t="shared" si="138"/>
        <v>CM 773084</v>
      </c>
      <c r="BW145" s="105" t="str">
        <f t="shared" si="139"/>
        <v/>
      </c>
      <c r="BX145" s="86" t="str">
        <f t="shared" ref="BX145:BX208" si="148">AP145</f>
        <v>27</v>
      </c>
      <c r="BY145" s="86" t="str">
        <f t="shared" ref="BY145:BY208" si="149">AQ145</f>
        <v>37</v>
      </c>
      <c r="BZ145" s="91">
        <f t="shared" ref="BZ145:BZ208" si="150">AR145</f>
        <v>100</v>
      </c>
      <c r="CA145" s="91">
        <v>0</v>
      </c>
      <c r="CB145" s="96" t="s">
        <v>5719</v>
      </c>
      <c r="CC145" s="91">
        <f t="shared" si="140"/>
        <v>200</v>
      </c>
      <c r="CD145" s="91">
        <f t="shared" si="141"/>
        <v>0</v>
      </c>
      <c r="CE145" s="93">
        <f t="shared" si="109"/>
        <v>0</v>
      </c>
      <c r="CF145" s="93">
        <f t="shared" si="110"/>
        <v>0</v>
      </c>
      <c r="CG145" s="105"/>
      <c r="CH145" s="105"/>
      <c r="CI145" s="86"/>
      <c r="CJ145" s="188"/>
      <c r="CK145" s="181">
        <f t="shared" si="142"/>
        <v>100</v>
      </c>
      <c r="CL145" s="181">
        <f t="shared" si="143"/>
        <v>200</v>
      </c>
      <c r="CM145" s="86" t="s">
        <v>5723</v>
      </c>
      <c r="CN145" s="182" t="s">
        <v>7854</v>
      </c>
      <c r="CO145" s="183" t="s">
        <v>7855</v>
      </c>
      <c r="CP145" s="86" t="s">
        <v>5724</v>
      </c>
      <c r="CQ145" s="153" t="s">
        <v>7924</v>
      </c>
      <c r="CR145" s="187">
        <f t="shared" si="144"/>
        <v>7970000</v>
      </c>
      <c r="CS145" s="188">
        <v>1</v>
      </c>
      <c r="CT145" s="188">
        <f t="shared" si="112"/>
        <v>7970000</v>
      </c>
      <c r="CU145" s="93"/>
      <c r="CV145" s="94">
        <f t="shared" si="145"/>
        <v>100</v>
      </c>
      <c r="CW145" s="93">
        <f t="shared" si="146"/>
        <v>0</v>
      </c>
      <c r="CX145" s="86">
        <f t="shared" si="147"/>
        <v>0</v>
      </c>
      <c r="CY145" s="93">
        <f t="shared" si="113"/>
        <v>239100</v>
      </c>
      <c r="CZ145" s="93">
        <v>0</v>
      </c>
      <c r="DA145" s="93">
        <v>0</v>
      </c>
      <c r="DB145" s="93">
        <f t="shared" si="114"/>
        <v>0</v>
      </c>
      <c r="DC145" s="93">
        <v>0</v>
      </c>
      <c r="DD145" s="91">
        <v>0</v>
      </c>
      <c r="DE145" s="93">
        <f t="shared" si="115"/>
        <v>0</v>
      </c>
      <c r="DF145" s="93">
        <f t="shared" si="128"/>
        <v>0</v>
      </c>
      <c r="DG145" s="93"/>
      <c r="DH145" s="93">
        <v>0</v>
      </c>
      <c r="DI145" s="93">
        <v>0</v>
      </c>
      <c r="DJ145" s="86">
        <f t="shared" si="116"/>
        <v>0</v>
      </c>
      <c r="DK145" s="91">
        <v>0</v>
      </c>
      <c r="DL145" s="93"/>
      <c r="DM145" s="93">
        <v>0</v>
      </c>
      <c r="DN145" s="93">
        <f t="shared" si="129"/>
        <v>7970000</v>
      </c>
      <c r="DO145" s="93">
        <f t="shared" si="117"/>
        <v>0</v>
      </c>
      <c r="DP145" s="92">
        <f t="shared" si="118"/>
        <v>239100</v>
      </c>
      <c r="DQ145" s="97" t="str">
        <f t="shared" si="130"/>
        <v>8299349790</v>
      </c>
      <c r="DR145" s="98">
        <f t="shared" si="119"/>
        <v>0</v>
      </c>
      <c r="DS145" s="93" t="str">
        <f t="shared" si="120"/>
        <v>OK</v>
      </c>
      <c r="DT145" s="93"/>
      <c r="DU145" s="78" t="str">
        <f t="shared" si="131"/>
        <v>5010700215011501100001VT100001</v>
      </c>
      <c r="DV145" s="78">
        <f>INDEX('08_DMGiaDat'!$L:$L,MATCH(DU145,'08_DMGiaDat'!$R:$R,0))</f>
        <v>7970000</v>
      </c>
      <c r="DW145" s="78" t="str">
        <f t="shared" si="132"/>
        <v>501070021501100100000001</v>
      </c>
      <c r="DX145" s="78" t="str">
        <f>IFERROR(VLOOKUP(DW145,'08_DMGiaDat'!C118:C119,2,FALSE),"N")</f>
        <v>N</v>
      </c>
      <c r="DY145" s="78" t="str">
        <f t="shared" si="133"/>
        <v>5010700215011001VT100001</v>
      </c>
      <c r="DZ145" s="78" t="str">
        <f>IFERROR(VLOOKUP(DY145,'08_DMGiaDat'!C118:C119,2,FALSE),"N")</f>
        <v>N</v>
      </c>
      <c r="EA145" s="78" t="str">
        <f t="shared" si="134"/>
        <v>501070021501100100000001</v>
      </c>
      <c r="EB145" s="78" t="str">
        <f>IFERROR(VLOOKUP(EA145,'08_DMGiaDat'!C118:C119,2,FALSE),"N")</f>
        <v>N</v>
      </c>
      <c r="EC145" s="92">
        <f>IF(DV145&lt;&gt;"N",DV145,IF(DX145&lt;&gt;"N",DX145,IF(DZ145&lt;&gt;"N",DZ145*VLOOKUP(LEFT(CB145,3),'03_DMMucDich'!C102:C106,5,FALSE),IF(EB145&lt;&gt;"N",EB145*VLOOKUP(LEFT(CB145,3),'03_DMMucDich'!C102:C106,5,FALSE),"N/A"))))</f>
        <v>7970000</v>
      </c>
    </row>
    <row r="146" spans="1:133" s="34" customFormat="1" ht="16" x14ac:dyDescent="0.2">
      <c r="A146" s="85">
        <v>132</v>
      </c>
      <c r="B146" s="86"/>
      <c r="C146" s="87"/>
      <c r="D146" s="141" t="s">
        <v>5835</v>
      </c>
      <c r="E146" s="86"/>
      <c r="F146" s="88"/>
      <c r="G146" s="88" t="s">
        <v>5718</v>
      </c>
      <c r="H146" s="151">
        <v>2022</v>
      </c>
      <c r="I146" s="86"/>
      <c r="J146" s="86"/>
      <c r="K146" s="145" t="s">
        <v>6454</v>
      </c>
      <c r="L146" s="105"/>
      <c r="M146" s="86"/>
      <c r="N146" s="105"/>
      <c r="O146" s="105"/>
      <c r="P146" s="86"/>
      <c r="Q146" s="86"/>
      <c r="R146" s="153" t="str">
        <f t="shared" si="135"/>
        <v>Tổ 64</v>
      </c>
      <c r="S146" s="86"/>
      <c r="T146" s="86"/>
      <c r="U146" s="86"/>
      <c r="V146" s="86" t="str">
        <f t="shared" si="136"/>
        <v xml:space="preserve">, </v>
      </c>
      <c r="W146" s="86"/>
      <c r="X146" s="86"/>
      <c r="Y146" s="86"/>
      <c r="Z146" s="88"/>
      <c r="AA146" s="105"/>
      <c r="AB146" s="86"/>
      <c r="AC146" s="90"/>
      <c r="AD146" s="86"/>
      <c r="AE146" s="86"/>
      <c r="AF146" s="86"/>
      <c r="AG146" s="86"/>
      <c r="AH146" s="160" t="s">
        <v>6961</v>
      </c>
      <c r="AI146" s="153"/>
      <c r="AJ146" s="153"/>
      <c r="AK146" s="86"/>
      <c r="AL146" s="86"/>
      <c r="AM146" s="153" t="s">
        <v>7015</v>
      </c>
      <c r="AN146" s="153" t="s">
        <v>7201</v>
      </c>
      <c r="AO146" s="165">
        <v>43171</v>
      </c>
      <c r="AP146" s="153" t="s">
        <v>2110</v>
      </c>
      <c r="AQ146" s="153" t="s">
        <v>5710</v>
      </c>
      <c r="AR146" s="166">
        <v>100</v>
      </c>
      <c r="AS146" s="88" t="s">
        <v>5719</v>
      </c>
      <c r="AT146" s="92">
        <f t="shared" si="111"/>
        <v>0</v>
      </c>
      <c r="AU146" s="93">
        <v>0</v>
      </c>
      <c r="AV146" s="93">
        <v>0</v>
      </c>
      <c r="AW146" s="166">
        <v>200</v>
      </c>
      <c r="AX146" s="93">
        <v>0</v>
      </c>
      <c r="AY146" s="177"/>
      <c r="AZ146" s="177">
        <v>0</v>
      </c>
      <c r="BA146" s="178"/>
      <c r="BB146" s="105"/>
      <c r="BC146" s="105"/>
      <c r="BD146" s="93"/>
      <c r="BE146" s="93">
        <v>0</v>
      </c>
      <c r="BF146" s="91">
        <v>0</v>
      </c>
      <c r="BG146" s="94"/>
      <c r="BH146" s="95"/>
      <c r="BI146" s="93" t="str">
        <f t="shared" si="121"/>
        <v>Trần Hoàng Hải</v>
      </c>
      <c r="BJ146" s="105">
        <f t="shared" si="122"/>
        <v>0</v>
      </c>
      <c r="BK146" s="88" t="str">
        <f t="shared" si="123"/>
        <v>8333656603</v>
      </c>
      <c r="BL146" s="86">
        <f t="shared" si="124"/>
        <v>0</v>
      </c>
      <c r="BM146" s="105">
        <f t="shared" si="125"/>
        <v>0</v>
      </c>
      <c r="BN146" s="86">
        <f t="shared" si="126"/>
        <v>0</v>
      </c>
      <c r="BO146" s="86">
        <f t="shared" si="127"/>
        <v>0</v>
      </c>
      <c r="BP146" s="86">
        <f t="shared" si="137"/>
        <v>0</v>
      </c>
      <c r="BQ146" s="160" t="s">
        <v>6961</v>
      </c>
      <c r="BR146" s="86" t="s">
        <v>5720</v>
      </c>
      <c r="BS146" s="88" t="s">
        <v>5721</v>
      </c>
      <c r="BT146" s="86" t="s">
        <v>5722</v>
      </c>
      <c r="BU146" s="86"/>
      <c r="BV146" s="86" t="str">
        <f t="shared" si="138"/>
        <v>CM 773120</v>
      </c>
      <c r="BW146" s="105" t="str">
        <f t="shared" si="139"/>
        <v/>
      </c>
      <c r="BX146" s="86" t="str">
        <f t="shared" si="148"/>
        <v>224</v>
      </c>
      <c r="BY146" s="86" t="str">
        <f t="shared" si="149"/>
        <v>38</v>
      </c>
      <c r="BZ146" s="91">
        <f t="shared" si="150"/>
        <v>100</v>
      </c>
      <c r="CA146" s="91">
        <v>0</v>
      </c>
      <c r="CB146" s="96" t="s">
        <v>5719</v>
      </c>
      <c r="CC146" s="91">
        <f t="shared" si="140"/>
        <v>200</v>
      </c>
      <c r="CD146" s="91">
        <f t="shared" si="141"/>
        <v>0</v>
      </c>
      <c r="CE146" s="93">
        <f t="shared" si="109"/>
        <v>0</v>
      </c>
      <c r="CF146" s="93">
        <f t="shared" si="110"/>
        <v>0</v>
      </c>
      <c r="CG146" s="105"/>
      <c r="CH146" s="105"/>
      <c r="CI146" s="86"/>
      <c r="CJ146" s="188"/>
      <c r="CK146" s="181">
        <f t="shared" si="142"/>
        <v>100</v>
      </c>
      <c r="CL146" s="181">
        <f t="shared" si="143"/>
        <v>200</v>
      </c>
      <c r="CM146" s="86" t="s">
        <v>5723</v>
      </c>
      <c r="CN146" s="182" t="s">
        <v>7854</v>
      </c>
      <c r="CO146" s="183" t="s">
        <v>7855</v>
      </c>
      <c r="CP146" s="86" t="s">
        <v>5724</v>
      </c>
      <c r="CQ146" s="153" t="s">
        <v>7924</v>
      </c>
      <c r="CR146" s="187">
        <f t="shared" si="144"/>
        <v>7970000</v>
      </c>
      <c r="CS146" s="188">
        <v>1</v>
      </c>
      <c r="CT146" s="188">
        <f t="shared" si="112"/>
        <v>7970000</v>
      </c>
      <c r="CU146" s="93"/>
      <c r="CV146" s="94">
        <f t="shared" si="145"/>
        <v>100</v>
      </c>
      <c r="CW146" s="93">
        <f t="shared" si="146"/>
        <v>0</v>
      </c>
      <c r="CX146" s="86">
        <f t="shared" si="147"/>
        <v>0</v>
      </c>
      <c r="CY146" s="93">
        <f t="shared" si="113"/>
        <v>239100</v>
      </c>
      <c r="CZ146" s="93">
        <v>0</v>
      </c>
      <c r="DA146" s="93">
        <v>0</v>
      </c>
      <c r="DB146" s="93">
        <f t="shared" si="114"/>
        <v>0</v>
      </c>
      <c r="DC146" s="93">
        <v>0</v>
      </c>
      <c r="DD146" s="91">
        <v>0</v>
      </c>
      <c r="DE146" s="93">
        <f t="shared" si="115"/>
        <v>0</v>
      </c>
      <c r="DF146" s="93">
        <f t="shared" si="128"/>
        <v>0</v>
      </c>
      <c r="DG146" s="93"/>
      <c r="DH146" s="93">
        <v>0</v>
      </c>
      <c r="DI146" s="93">
        <v>0</v>
      </c>
      <c r="DJ146" s="86">
        <f t="shared" si="116"/>
        <v>0</v>
      </c>
      <c r="DK146" s="91">
        <v>0</v>
      </c>
      <c r="DL146" s="93"/>
      <c r="DM146" s="93">
        <v>0</v>
      </c>
      <c r="DN146" s="93">
        <f t="shared" si="129"/>
        <v>7970000</v>
      </c>
      <c r="DO146" s="93">
        <f t="shared" si="117"/>
        <v>0</v>
      </c>
      <c r="DP146" s="92">
        <f t="shared" si="118"/>
        <v>239100</v>
      </c>
      <c r="DQ146" s="97" t="str">
        <f t="shared" si="130"/>
        <v>8333656603</v>
      </c>
      <c r="DR146" s="98">
        <f t="shared" si="119"/>
        <v>0</v>
      </c>
      <c r="DS146" s="93" t="str">
        <f t="shared" si="120"/>
        <v>OK</v>
      </c>
      <c r="DT146" s="93"/>
      <c r="DU146" s="78" t="str">
        <f t="shared" si="131"/>
        <v>5010700215011501100001VT100001</v>
      </c>
      <c r="DV146" s="78">
        <f>INDEX('08_DMGiaDat'!$L:$L,MATCH(DU146,'08_DMGiaDat'!$R:$R,0))</f>
        <v>7970000</v>
      </c>
      <c r="DW146" s="78" t="str">
        <f t="shared" si="132"/>
        <v>501070021501100100000001</v>
      </c>
      <c r="DX146" s="78" t="str">
        <f>IFERROR(VLOOKUP(DW146,'08_DMGiaDat'!C118:C119,2,FALSE),"N")</f>
        <v>N</v>
      </c>
      <c r="DY146" s="78" t="str">
        <f t="shared" si="133"/>
        <v>5010700215011001VT100001</v>
      </c>
      <c r="DZ146" s="78" t="str">
        <f>IFERROR(VLOOKUP(DY146,'08_DMGiaDat'!C118:C119,2,FALSE),"N")</f>
        <v>N</v>
      </c>
      <c r="EA146" s="78" t="str">
        <f t="shared" si="134"/>
        <v>501070021501100100000001</v>
      </c>
      <c r="EB146" s="78" t="str">
        <f>IFERROR(VLOOKUP(EA146,'08_DMGiaDat'!C118:C119,2,FALSE),"N")</f>
        <v>N</v>
      </c>
      <c r="EC146" s="92">
        <f>IF(DV146&lt;&gt;"N",DV146,IF(DX146&lt;&gt;"N",DX146,IF(DZ146&lt;&gt;"N",DZ146*VLOOKUP(LEFT(CB146,3),'03_DMMucDich'!C102:C106,5,FALSE),IF(EB146&lt;&gt;"N",EB146*VLOOKUP(LEFT(CB146,3),'03_DMMucDich'!C102:C106,5,FALSE),"N/A"))))</f>
        <v>7970000</v>
      </c>
    </row>
    <row r="147" spans="1:133" s="34" customFormat="1" ht="16" x14ac:dyDescent="0.2">
      <c r="A147" s="85">
        <v>133</v>
      </c>
      <c r="B147" s="86"/>
      <c r="C147" s="87"/>
      <c r="D147" s="141" t="s">
        <v>5836</v>
      </c>
      <c r="E147" s="86"/>
      <c r="F147" s="88"/>
      <c r="G147" s="88" t="s">
        <v>5718</v>
      </c>
      <c r="H147" s="151">
        <v>2022</v>
      </c>
      <c r="I147" s="86"/>
      <c r="J147" s="86"/>
      <c r="K147" s="145" t="s">
        <v>6455</v>
      </c>
      <c r="L147" s="105"/>
      <c r="M147" s="86"/>
      <c r="N147" s="105"/>
      <c r="O147" s="105"/>
      <c r="P147" s="86"/>
      <c r="Q147" s="86"/>
      <c r="R147" s="153" t="str">
        <f t="shared" si="135"/>
        <v>Tổ 45</v>
      </c>
      <c r="S147" s="86"/>
      <c r="T147" s="86"/>
      <c r="U147" s="86"/>
      <c r="V147" s="86" t="str">
        <f t="shared" si="136"/>
        <v xml:space="preserve">, </v>
      </c>
      <c r="W147" s="86"/>
      <c r="X147" s="86"/>
      <c r="Y147" s="86"/>
      <c r="Z147" s="88"/>
      <c r="AA147" s="105"/>
      <c r="AB147" s="86"/>
      <c r="AC147" s="90"/>
      <c r="AD147" s="86"/>
      <c r="AE147" s="86"/>
      <c r="AF147" s="86"/>
      <c r="AG147" s="86"/>
      <c r="AH147" s="160" t="s">
        <v>6991</v>
      </c>
      <c r="AI147" s="153"/>
      <c r="AJ147" s="153"/>
      <c r="AK147" s="86"/>
      <c r="AL147" s="86"/>
      <c r="AM147" s="153" t="s">
        <v>7015</v>
      </c>
      <c r="AN147" s="153" t="s">
        <v>7202</v>
      </c>
      <c r="AO147" s="165">
        <v>43003</v>
      </c>
      <c r="AP147" s="153" t="s">
        <v>7203</v>
      </c>
      <c r="AQ147" s="153" t="s">
        <v>2082</v>
      </c>
      <c r="AR147" s="166">
        <v>100</v>
      </c>
      <c r="AS147" s="88" t="s">
        <v>5719</v>
      </c>
      <c r="AT147" s="92">
        <f t="shared" si="111"/>
        <v>0</v>
      </c>
      <c r="AU147" s="93">
        <v>0</v>
      </c>
      <c r="AV147" s="93">
        <v>0</v>
      </c>
      <c r="AW147" s="166">
        <v>200</v>
      </c>
      <c r="AX147" s="93">
        <v>0</v>
      </c>
      <c r="AY147" s="177"/>
      <c r="AZ147" s="177">
        <v>0</v>
      </c>
      <c r="BA147" s="178"/>
      <c r="BB147" s="105"/>
      <c r="BC147" s="105"/>
      <c r="BD147" s="93"/>
      <c r="BE147" s="93">
        <v>0</v>
      </c>
      <c r="BF147" s="91">
        <v>0</v>
      </c>
      <c r="BG147" s="94"/>
      <c r="BH147" s="95"/>
      <c r="BI147" s="93" t="str">
        <f t="shared" si="121"/>
        <v>Trần Mạnh Huấn</v>
      </c>
      <c r="BJ147" s="105">
        <f t="shared" si="122"/>
        <v>0</v>
      </c>
      <c r="BK147" s="88" t="str">
        <f t="shared" si="123"/>
        <v>8042737978</v>
      </c>
      <c r="BL147" s="86">
        <f t="shared" si="124"/>
        <v>0</v>
      </c>
      <c r="BM147" s="105">
        <f t="shared" si="125"/>
        <v>0</v>
      </c>
      <c r="BN147" s="86">
        <f t="shared" si="126"/>
        <v>0</v>
      </c>
      <c r="BO147" s="86">
        <f t="shared" si="127"/>
        <v>0</v>
      </c>
      <c r="BP147" s="86">
        <f t="shared" si="137"/>
        <v>0</v>
      </c>
      <c r="BQ147" s="160" t="s">
        <v>6991</v>
      </c>
      <c r="BR147" s="86" t="s">
        <v>5720</v>
      </c>
      <c r="BS147" s="88" t="s">
        <v>5721</v>
      </c>
      <c r="BT147" s="86" t="s">
        <v>5722</v>
      </c>
      <c r="BU147" s="86"/>
      <c r="BV147" s="86" t="str">
        <f t="shared" si="138"/>
        <v>CK 228941</v>
      </c>
      <c r="BW147" s="105" t="str">
        <f t="shared" si="139"/>
        <v/>
      </c>
      <c r="BX147" s="86" t="str">
        <f t="shared" si="148"/>
        <v>47</v>
      </c>
      <c r="BY147" s="86" t="str">
        <f t="shared" si="149"/>
        <v>196</v>
      </c>
      <c r="BZ147" s="91">
        <f t="shared" si="150"/>
        <v>100</v>
      </c>
      <c r="CA147" s="91">
        <v>0</v>
      </c>
      <c r="CB147" s="96" t="s">
        <v>5719</v>
      </c>
      <c r="CC147" s="91">
        <f t="shared" si="140"/>
        <v>200</v>
      </c>
      <c r="CD147" s="91">
        <f t="shared" si="141"/>
        <v>0</v>
      </c>
      <c r="CE147" s="93">
        <f t="shared" ref="CE147:CE210" si="151">AZ147</f>
        <v>0</v>
      </c>
      <c r="CF147" s="93">
        <f t="shared" ref="CF147:CF210" si="152">BA147</f>
        <v>0</v>
      </c>
      <c r="CG147" s="105"/>
      <c r="CH147" s="105"/>
      <c r="CI147" s="86"/>
      <c r="CJ147" s="188"/>
      <c r="CK147" s="181">
        <f t="shared" si="142"/>
        <v>100</v>
      </c>
      <c r="CL147" s="181">
        <f t="shared" si="143"/>
        <v>200</v>
      </c>
      <c r="CM147" s="86" t="s">
        <v>5723</v>
      </c>
      <c r="CN147" s="182" t="s">
        <v>7889</v>
      </c>
      <c r="CO147" s="183" t="s">
        <v>7890</v>
      </c>
      <c r="CP147" s="86" t="s">
        <v>5724</v>
      </c>
      <c r="CQ147" s="153" t="s">
        <v>7924</v>
      </c>
      <c r="CR147" s="187">
        <f t="shared" si="144"/>
        <v>6610000</v>
      </c>
      <c r="CS147" s="188">
        <v>1</v>
      </c>
      <c r="CT147" s="188">
        <f t="shared" si="112"/>
        <v>6610000</v>
      </c>
      <c r="CU147" s="93"/>
      <c r="CV147" s="94">
        <f t="shared" si="145"/>
        <v>100</v>
      </c>
      <c r="CW147" s="93">
        <f t="shared" si="146"/>
        <v>0</v>
      </c>
      <c r="CX147" s="86">
        <f t="shared" si="147"/>
        <v>0</v>
      </c>
      <c r="CY147" s="93">
        <f t="shared" si="113"/>
        <v>198300</v>
      </c>
      <c r="CZ147" s="93">
        <v>0</v>
      </c>
      <c r="DA147" s="93">
        <v>0</v>
      </c>
      <c r="DB147" s="93">
        <f t="shared" si="114"/>
        <v>0</v>
      </c>
      <c r="DC147" s="93">
        <v>0</v>
      </c>
      <c r="DD147" s="91">
        <v>0</v>
      </c>
      <c r="DE147" s="93">
        <f t="shared" si="115"/>
        <v>0</v>
      </c>
      <c r="DF147" s="93">
        <f t="shared" si="128"/>
        <v>0</v>
      </c>
      <c r="DG147" s="93"/>
      <c r="DH147" s="93">
        <v>0</v>
      </c>
      <c r="DI147" s="93">
        <v>0</v>
      </c>
      <c r="DJ147" s="86">
        <f t="shared" si="116"/>
        <v>0</v>
      </c>
      <c r="DK147" s="91">
        <v>0</v>
      </c>
      <c r="DL147" s="93"/>
      <c r="DM147" s="93">
        <v>0</v>
      </c>
      <c r="DN147" s="93">
        <f t="shared" si="129"/>
        <v>6610000</v>
      </c>
      <c r="DO147" s="93">
        <f t="shared" si="117"/>
        <v>0</v>
      </c>
      <c r="DP147" s="92">
        <f t="shared" si="118"/>
        <v>198300</v>
      </c>
      <c r="DQ147" s="97" t="str">
        <f t="shared" si="130"/>
        <v>8042737978</v>
      </c>
      <c r="DR147" s="98">
        <f t="shared" si="119"/>
        <v>0</v>
      </c>
      <c r="DS147" s="93" t="str">
        <f t="shared" si="120"/>
        <v>OK</v>
      </c>
      <c r="DT147" s="93"/>
      <c r="DU147" s="78" t="str">
        <f t="shared" si="131"/>
        <v>5010700215021502101001VT100001</v>
      </c>
      <c r="DV147" s="78">
        <f>INDEX('08_DMGiaDat'!$L:$L,MATCH(DU147,'08_DMGiaDat'!$R:$R,0))</f>
        <v>6610000</v>
      </c>
      <c r="DW147" s="78" t="str">
        <f t="shared" si="132"/>
        <v>501070021502100100000001</v>
      </c>
      <c r="DX147" s="78" t="str">
        <f>IFERROR(VLOOKUP(DW147,'08_DMGiaDat'!C118:C119,2,FALSE),"N")</f>
        <v>N</v>
      </c>
      <c r="DY147" s="78" t="str">
        <f t="shared" si="133"/>
        <v>5010700215021001VT100001</v>
      </c>
      <c r="DZ147" s="78" t="str">
        <f>IFERROR(VLOOKUP(DY147,'08_DMGiaDat'!C118:C119,2,FALSE),"N")</f>
        <v>N</v>
      </c>
      <c r="EA147" s="78" t="str">
        <f t="shared" si="134"/>
        <v>501070021502100100000001</v>
      </c>
      <c r="EB147" s="78" t="str">
        <f>IFERROR(VLOOKUP(EA147,'08_DMGiaDat'!C118:C119,2,FALSE),"N")</f>
        <v>N</v>
      </c>
      <c r="EC147" s="92">
        <f>IF(DV147&lt;&gt;"N",DV147,IF(DX147&lt;&gt;"N",DX147,IF(DZ147&lt;&gt;"N",DZ147*VLOOKUP(LEFT(CB147,3),'03_DMMucDich'!C102:C106,5,FALSE),IF(EB147&lt;&gt;"N",EB147*VLOOKUP(LEFT(CB147,3),'03_DMMucDich'!C102:C106,5,FALSE),"N/A"))))</f>
        <v>6610000</v>
      </c>
    </row>
    <row r="148" spans="1:133" s="34" customFormat="1" ht="16" x14ac:dyDescent="0.2">
      <c r="A148" s="85">
        <v>134</v>
      </c>
      <c r="B148" s="86"/>
      <c r="C148" s="87"/>
      <c r="D148" s="141" t="s">
        <v>5837</v>
      </c>
      <c r="E148" s="86"/>
      <c r="F148" s="88"/>
      <c r="G148" s="88" t="s">
        <v>5718</v>
      </c>
      <c r="H148" s="151">
        <v>2022</v>
      </c>
      <c r="I148" s="86"/>
      <c r="J148" s="86"/>
      <c r="K148" s="145" t="s">
        <v>6456</v>
      </c>
      <c r="L148" s="105"/>
      <c r="M148" s="86"/>
      <c r="N148" s="105"/>
      <c r="O148" s="105"/>
      <c r="P148" s="86"/>
      <c r="Q148" s="86"/>
      <c r="R148" s="153" t="str">
        <f t="shared" si="135"/>
        <v>Tổ 66</v>
      </c>
      <c r="S148" s="86"/>
      <c r="T148" s="86"/>
      <c r="U148" s="86"/>
      <c r="V148" s="86" t="str">
        <f t="shared" si="136"/>
        <v xml:space="preserve">, </v>
      </c>
      <c r="W148" s="86"/>
      <c r="X148" s="86"/>
      <c r="Y148" s="86"/>
      <c r="Z148" s="88"/>
      <c r="AA148" s="105"/>
      <c r="AB148" s="86"/>
      <c r="AC148" s="90"/>
      <c r="AD148" s="86"/>
      <c r="AE148" s="86"/>
      <c r="AF148" s="86"/>
      <c r="AG148" s="86"/>
      <c r="AH148" s="160" t="s">
        <v>6960</v>
      </c>
      <c r="AI148" s="153"/>
      <c r="AJ148" s="153"/>
      <c r="AK148" s="86"/>
      <c r="AL148" s="86"/>
      <c r="AM148" s="153" t="s">
        <v>7015</v>
      </c>
      <c r="AN148" s="153" t="s">
        <v>7204</v>
      </c>
      <c r="AO148" s="165">
        <v>43224</v>
      </c>
      <c r="AP148" s="153" t="s">
        <v>7205</v>
      </c>
      <c r="AQ148" s="153" t="s">
        <v>7055</v>
      </c>
      <c r="AR148" s="166">
        <v>241</v>
      </c>
      <c r="AS148" s="88" t="s">
        <v>5719</v>
      </c>
      <c r="AT148" s="92">
        <f t="shared" si="111"/>
        <v>0</v>
      </c>
      <c r="AU148" s="93">
        <v>0</v>
      </c>
      <c r="AV148" s="93">
        <v>0</v>
      </c>
      <c r="AW148" s="166">
        <v>200</v>
      </c>
      <c r="AX148" s="93">
        <v>0</v>
      </c>
      <c r="AY148" s="177"/>
      <c r="AZ148" s="177">
        <v>0</v>
      </c>
      <c r="BA148" s="178"/>
      <c r="BB148" s="105"/>
      <c r="BC148" s="105"/>
      <c r="BD148" s="93"/>
      <c r="BE148" s="93">
        <v>0</v>
      </c>
      <c r="BF148" s="91">
        <v>0</v>
      </c>
      <c r="BG148" s="94"/>
      <c r="BH148" s="95"/>
      <c r="BI148" s="93" t="str">
        <f t="shared" si="121"/>
        <v>Nguyễn Minh Hoa</v>
      </c>
      <c r="BJ148" s="105">
        <f t="shared" si="122"/>
        <v>0</v>
      </c>
      <c r="BK148" s="88" t="str">
        <f t="shared" si="123"/>
        <v>8551825996</v>
      </c>
      <c r="BL148" s="86">
        <f t="shared" si="124"/>
        <v>0</v>
      </c>
      <c r="BM148" s="105">
        <f t="shared" si="125"/>
        <v>0</v>
      </c>
      <c r="BN148" s="86">
        <f t="shared" si="126"/>
        <v>0</v>
      </c>
      <c r="BO148" s="86">
        <f t="shared" si="127"/>
        <v>0</v>
      </c>
      <c r="BP148" s="86">
        <f t="shared" si="137"/>
        <v>0</v>
      </c>
      <c r="BQ148" s="160" t="s">
        <v>6960</v>
      </c>
      <c r="BR148" s="86" t="s">
        <v>5720</v>
      </c>
      <c r="BS148" s="88" t="s">
        <v>5721</v>
      </c>
      <c r="BT148" s="86" t="s">
        <v>5722</v>
      </c>
      <c r="BU148" s="86"/>
      <c r="BV148" s="86" t="str">
        <f t="shared" si="138"/>
        <v>CM 703893</v>
      </c>
      <c r="BW148" s="105" t="str">
        <f t="shared" si="139"/>
        <v/>
      </c>
      <c r="BX148" s="86" t="str">
        <f t="shared" si="148"/>
        <v>68</v>
      </c>
      <c r="BY148" s="86" t="str">
        <f t="shared" si="149"/>
        <v>64</v>
      </c>
      <c r="BZ148" s="91">
        <f t="shared" si="150"/>
        <v>241</v>
      </c>
      <c r="CA148" s="91">
        <v>0</v>
      </c>
      <c r="CB148" s="96" t="s">
        <v>5719</v>
      </c>
      <c r="CC148" s="91">
        <f t="shared" si="140"/>
        <v>200</v>
      </c>
      <c r="CD148" s="91">
        <f t="shared" si="141"/>
        <v>0</v>
      </c>
      <c r="CE148" s="93">
        <f t="shared" si="151"/>
        <v>0</v>
      </c>
      <c r="CF148" s="93">
        <f t="shared" si="152"/>
        <v>0</v>
      </c>
      <c r="CG148" s="105"/>
      <c r="CH148" s="105"/>
      <c r="CI148" s="86"/>
      <c r="CJ148" s="188"/>
      <c r="CK148" s="181">
        <f t="shared" si="142"/>
        <v>241</v>
      </c>
      <c r="CL148" s="181">
        <f t="shared" si="143"/>
        <v>200</v>
      </c>
      <c r="CM148" s="86" t="s">
        <v>5723</v>
      </c>
      <c r="CN148" s="182" t="s">
        <v>7854</v>
      </c>
      <c r="CO148" s="183" t="s">
        <v>7855</v>
      </c>
      <c r="CP148" s="86" t="s">
        <v>5724</v>
      </c>
      <c r="CQ148" s="153" t="s">
        <v>7924</v>
      </c>
      <c r="CR148" s="187">
        <f t="shared" si="144"/>
        <v>7970000</v>
      </c>
      <c r="CS148" s="188">
        <v>1.2</v>
      </c>
      <c r="CT148" s="188">
        <f t="shared" si="112"/>
        <v>9564000</v>
      </c>
      <c r="CU148" s="93"/>
      <c r="CV148" s="94">
        <f t="shared" si="145"/>
        <v>200</v>
      </c>
      <c r="CW148" s="93">
        <f t="shared" si="146"/>
        <v>41</v>
      </c>
      <c r="CX148" s="86">
        <f t="shared" si="147"/>
        <v>0</v>
      </c>
      <c r="CY148" s="93">
        <f t="shared" si="113"/>
        <v>848326.8</v>
      </c>
      <c r="CZ148" s="93">
        <v>0</v>
      </c>
      <c r="DA148" s="93">
        <v>0</v>
      </c>
      <c r="DB148" s="93">
        <f t="shared" si="114"/>
        <v>0</v>
      </c>
      <c r="DC148" s="93">
        <v>0</v>
      </c>
      <c r="DD148" s="91">
        <v>0</v>
      </c>
      <c r="DE148" s="93">
        <f t="shared" si="115"/>
        <v>0</v>
      </c>
      <c r="DF148" s="93">
        <f t="shared" si="128"/>
        <v>0</v>
      </c>
      <c r="DG148" s="93"/>
      <c r="DH148" s="93">
        <v>0</v>
      </c>
      <c r="DI148" s="93">
        <v>0</v>
      </c>
      <c r="DJ148" s="86">
        <f t="shared" si="116"/>
        <v>0</v>
      </c>
      <c r="DK148" s="91">
        <v>0</v>
      </c>
      <c r="DL148" s="93"/>
      <c r="DM148" s="93">
        <v>0</v>
      </c>
      <c r="DN148" s="93">
        <f t="shared" si="129"/>
        <v>9564000</v>
      </c>
      <c r="DO148" s="93">
        <f t="shared" si="117"/>
        <v>0</v>
      </c>
      <c r="DP148" s="92">
        <f t="shared" si="118"/>
        <v>848326.8</v>
      </c>
      <c r="DQ148" s="97" t="str">
        <f t="shared" si="130"/>
        <v>8551825996</v>
      </c>
      <c r="DR148" s="98">
        <f t="shared" si="119"/>
        <v>0</v>
      </c>
      <c r="DS148" s="93" t="str">
        <f t="shared" si="120"/>
        <v>OK</v>
      </c>
      <c r="DT148" s="93"/>
      <c r="DU148" s="78" t="str">
        <f t="shared" si="131"/>
        <v>5010700215011501100001VT100001</v>
      </c>
      <c r="DV148" s="78">
        <f>INDEX('08_DMGiaDat'!$L:$L,MATCH(DU148,'08_DMGiaDat'!$R:$R,0))</f>
        <v>7970000</v>
      </c>
      <c r="DW148" s="78" t="str">
        <f t="shared" si="132"/>
        <v>501070021501100100000001</v>
      </c>
      <c r="DX148" s="78" t="str">
        <f>IFERROR(VLOOKUP(DW148,'08_DMGiaDat'!C118:C119,2,FALSE),"N")</f>
        <v>N</v>
      </c>
      <c r="DY148" s="78" t="str">
        <f t="shared" si="133"/>
        <v>5010700215011001VT100001</v>
      </c>
      <c r="DZ148" s="78" t="str">
        <f>IFERROR(VLOOKUP(DY148,'08_DMGiaDat'!C118:C119,2,FALSE),"N")</f>
        <v>N</v>
      </c>
      <c r="EA148" s="78" t="str">
        <f t="shared" si="134"/>
        <v>501070021501100100000001</v>
      </c>
      <c r="EB148" s="78" t="str">
        <f>IFERROR(VLOOKUP(EA148,'08_DMGiaDat'!C118:C119,2,FALSE),"N")</f>
        <v>N</v>
      </c>
      <c r="EC148" s="92">
        <f>IF(DV148&lt;&gt;"N",DV148,IF(DX148&lt;&gt;"N",DX148,IF(DZ148&lt;&gt;"N",DZ148*VLOOKUP(LEFT(CB148,3),'03_DMMucDich'!C102:C106,5,FALSE),IF(EB148&lt;&gt;"N",EB148*VLOOKUP(LEFT(CB148,3),'03_DMMucDich'!C102:C106,5,FALSE),"N/A"))))</f>
        <v>7970000</v>
      </c>
    </row>
    <row r="149" spans="1:133" s="34" customFormat="1" ht="16" x14ac:dyDescent="0.2">
      <c r="A149" s="85">
        <v>135</v>
      </c>
      <c r="B149" s="86"/>
      <c r="C149" s="87"/>
      <c r="D149" s="141" t="s">
        <v>5838</v>
      </c>
      <c r="E149" s="86"/>
      <c r="F149" s="88"/>
      <c r="G149" s="88" t="s">
        <v>5718</v>
      </c>
      <c r="H149" s="151">
        <v>2022</v>
      </c>
      <c r="I149" s="86"/>
      <c r="J149" s="86"/>
      <c r="K149" s="145" t="s">
        <v>6457</v>
      </c>
      <c r="L149" s="105"/>
      <c r="M149" s="86"/>
      <c r="N149" s="105"/>
      <c r="O149" s="105"/>
      <c r="P149" s="86"/>
      <c r="Q149" s="86"/>
      <c r="R149" s="153" t="str">
        <f t="shared" si="135"/>
        <v>Tổ 66</v>
      </c>
      <c r="S149" s="86"/>
      <c r="T149" s="86"/>
      <c r="U149" s="86"/>
      <c r="V149" s="86" t="str">
        <f t="shared" si="136"/>
        <v xml:space="preserve">, </v>
      </c>
      <c r="W149" s="86"/>
      <c r="X149" s="86"/>
      <c r="Y149" s="86"/>
      <c r="Z149" s="88"/>
      <c r="AA149" s="105"/>
      <c r="AB149" s="86"/>
      <c r="AC149" s="90"/>
      <c r="AD149" s="86"/>
      <c r="AE149" s="86"/>
      <c r="AF149" s="86"/>
      <c r="AG149" s="86"/>
      <c r="AH149" s="160" t="s">
        <v>6960</v>
      </c>
      <c r="AI149" s="153"/>
      <c r="AJ149" s="153"/>
      <c r="AK149" s="86"/>
      <c r="AL149" s="86"/>
      <c r="AM149" s="153" t="s">
        <v>7015</v>
      </c>
      <c r="AN149" s="153" t="s">
        <v>7206</v>
      </c>
      <c r="AO149" s="165">
        <v>43229</v>
      </c>
      <c r="AP149" s="153" t="s">
        <v>2159</v>
      </c>
      <c r="AQ149" s="153" t="s">
        <v>7063</v>
      </c>
      <c r="AR149" s="166">
        <v>105</v>
      </c>
      <c r="AS149" s="88" t="s">
        <v>5719</v>
      </c>
      <c r="AT149" s="92">
        <f t="shared" si="111"/>
        <v>0</v>
      </c>
      <c r="AU149" s="93">
        <v>0</v>
      </c>
      <c r="AV149" s="93">
        <v>0</v>
      </c>
      <c r="AW149" s="166">
        <v>200</v>
      </c>
      <c r="AX149" s="93">
        <v>0</v>
      </c>
      <c r="AY149" s="177"/>
      <c r="AZ149" s="177">
        <v>0</v>
      </c>
      <c r="BA149" s="178"/>
      <c r="BB149" s="105"/>
      <c r="BC149" s="105"/>
      <c r="BD149" s="93"/>
      <c r="BE149" s="93">
        <v>0</v>
      </c>
      <c r="BF149" s="91">
        <v>0</v>
      </c>
      <c r="BG149" s="94"/>
      <c r="BH149" s="95"/>
      <c r="BI149" s="93" t="str">
        <f t="shared" si="121"/>
        <v>Nguyễn Minh Nhật</v>
      </c>
      <c r="BJ149" s="105">
        <f t="shared" si="122"/>
        <v>0</v>
      </c>
      <c r="BK149" s="88" t="str">
        <f t="shared" si="123"/>
        <v>8344701752</v>
      </c>
      <c r="BL149" s="86">
        <f t="shared" si="124"/>
        <v>0</v>
      </c>
      <c r="BM149" s="105">
        <f t="shared" si="125"/>
        <v>0</v>
      </c>
      <c r="BN149" s="86">
        <f t="shared" si="126"/>
        <v>0</v>
      </c>
      <c r="BO149" s="86">
        <f t="shared" si="127"/>
        <v>0</v>
      </c>
      <c r="BP149" s="86">
        <f t="shared" si="137"/>
        <v>0</v>
      </c>
      <c r="BQ149" s="160" t="s">
        <v>6960</v>
      </c>
      <c r="BR149" s="86" t="s">
        <v>5720</v>
      </c>
      <c r="BS149" s="88" t="s">
        <v>5721</v>
      </c>
      <c r="BT149" s="86" t="s">
        <v>5722</v>
      </c>
      <c r="BU149" s="86"/>
      <c r="BV149" s="86" t="str">
        <f t="shared" si="138"/>
        <v>CM 703958</v>
      </c>
      <c r="BW149" s="105" t="str">
        <f t="shared" si="139"/>
        <v/>
      </c>
      <c r="BX149" s="86" t="str">
        <f t="shared" si="148"/>
        <v>273</v>
      </c>
      <c r="BY149" s="86" t="str">
        <f t="shared" si="149"/>
        <v>51</v>
      </c>
      <c r="BZ149" s="91">
        <f t="shared" si="150"/>
        <v>105</v>
      </c>
      <c r="CA149" s="91">
        <v>0</v>
      </c>
      <c r="CB149" s="96" t="s">
        <v>5719</v>
      </c>
      <c r="CC149" s="91">
        <f t="shared" si="140"/>
        <v>200</v>
      </c>
      <c r="CD149" s="91">
        <f t="shared" si="141"/>
        <v>0</v>
      </c>
      <c r="CE149" s="93">
        <f t="shared" si="151"/>
        <v>0</v>
      </c>
      <c r="CF149" s="93">
        <f t="shared" si="152"/>
        <v>0</v>
      </c>
      <c r="CG149" s="105"/>
      <c r="CH149" s="105"/>
      <c r="CI149" s="86"/>
      <c r="CJ149" s="188"/>
      <c r="CK149" s="181">
        <f t="shared" si="142"/>
        <v>105</v>
      </c>
      <c r="CL149" s="181">
        <f t="shared" si="143"/>
        <v>200</v>
      </c>
      <c r="CM149" s="86" t="s">
        <v>5723</v>
      </c>
      <c r="CN149" s="182" t="s">
        <v>7854</v>
      </c>
      <c r="CO149" s="183" t="s">
        <v>7855</v>
      </c>
      <c r="CP149" s="86" t="s">
        <v>5724</v>
      </c>
      <c r="CQ149" s="153" t="s">
        <v>7924</v>
      </c>
      <c r="CR149" s="187">
        <f t="shared" si="144"/>
        <v>7970000</v>
      </c>
      <c r="CS149" s="188">
        <v>1</v>
      </c>
      <c r="CT149" s="188">
        <f t="shared" si="112"/>
        <v>7970000</v>
      </c>
      <c r="CU149" s="93"/>
      <c r="CV149" s="94">
        <f t="shared" si="145"/>
        <v>105</v>
      </c>
      <c r="CW149" s="93">
        <f t="shared" si="146"/>
        <v>0</v>
      </c>
      <c r="CX149" s="86">
        <f t="shared" si="147"/>
        <v>0</v>
      </c>
      <c r="CY149" s="93">
        <f t="shared" si="113"/>
        <v>251055</v>
      </c>
      <c r="CZ149" s="93">
        <v>0</v>
      </c>
      <c r="DA149" s="93">
        <v>0</v>
      </c>
      <c r="DB149" s="93">
        <f t="shared" si="114"/>
        <v>0</v>
      </c>
      <c r="DC149" s="93">
        <v>0</v>
      </c>
      <c r="DD149" s="91">
        <v>0</v>
      </c>
      <c r="DE149" s="93">
        <f t="shared" si="115"/>
        <v>0</v>
      </c>
      <c r="DF149" s="93">
        <f t="shared" si="128"/>
        <v>0</v>
      </c>
      <c r="DG149" s="93"/>
      <c r="DH149" s="93">
        <v>0</v>
      </c>
      <c r="DI149" s="93">
        <v>0</v>
      </c>
      <c r="DJ149" s="86">
        <f t="shared" si="116"/>
        <v>0</v>
      </c>
      <c r="DK149" s="91">
        <v>0</v>
      </c>
      <c r="DL149" s="93"/>
      <c r="DM149" s="93">
        <v>0</v>
      </c>
      <c r="DN149" s="93">
        <f t="shared" si="129"/>
        <v>7970000</v>
      </c>
      <c r="DO149" s="93">
        <f t="shared" si="117"/>
        <v>0</v>
      </c>
      <c r="DP149" s="92">
        <f t="shared" si="118"/>
        <v>251055</v>
      </c>
      <c r="DQ149" s="97" t="str">
        <f t="shared" si="130"/>
        <v>8344701752</v>
      </c>
      <c r="DR149" s="98">
        <f t="shared" si="119"/>
        <v>0</v>
      </c>
      <c r="DS149" s="93" t="str">
        <f t="shared" si="120"/>
        <v>OK</v>
      </c>
      <c r="DT149" s="93"/>
      <c r="DU149" s="78" t="str">
        <f t="shared" si="131"/>
        <v>5010700215011501100001VT100001</v>
      </c>
      <c r="DV149" s="78">
        <f>INDEX('08_DMGiaDat'!$L:$L,MATCH(DU149,'08_DMGiaDat'!$R:$R,0))</f>
        <v>7970000</v>
      </c>
      <c r="DW149" s="78" t="str">
        <f t="shared" si="132"/>
        <v>501070021501100100000001</v>
      </c>
      <c r="DX149" s="78" t="str">
        <f>IFERROR(VLOOKUP(DW149,'08_DMGiaDat'!C118:C119,2,FALSE),"N")</f>
        <v>N</v>
      </c>
      <c r="DY149" s="78" t="str">
        <f t="shared" si="133"/>
        <v>5010700215011001VT100001</v>
      </c>
      <c r="DZ149" s="78" t="str">
        <f>IFERROR(VLOOKUP(DY149,'08_DMGiaDat'!C118:C119,2,FALSE),"N")</f>
        <v>N</v>
      </c>
      <c r="EA149" s="78" t="str">
        <f t="shared" si="134"/>
        <v>501070021501100100000001</v>
      </c>
      <c r="EB149" s="78" t="str">
        <f>IFERROR(VLOOKUP(EA149,'08_DMGiaDat'!C118:C119,2,FALSE),"N")</f>
        <v>N</v>
      </c>
      <c r="EC149" s="92">
        <f>IF(DV149&lt;&gt;"N",DV149,IF(DX149&lt;&gt;"N",DX149,IF(DZ149&lt;&gt;"N",DZ149*VLOOKUP(LEFT(CB149,3),'03_DMMucDich'!C102:C106,5,FALSE),IF(EB149&lt;&gt;"N",EB149*VLOOKUP(LEFT(CB149,3),'03_DMMucDich'!C102:C106,5,FALSE),"N/A"))))</f>
        <v>7970000</v>
      </c>
    </row>
    <row r="150" spans="1:133" s="34" customFormat="1" ht="16" x14ac:dyDescent="0.2">
      <c r="A150" s="85">
        <v>136</v>
      </c>
      <c r="B150" s="86"/>
      <c r="C150" s="87"/>
      <c r="D150" s="141" t="s">
        <v>5839</v>
      </c>
      <c r="E150" s="86"/>
      <c r="F150" s="88"/>
      <c r="G150" s="88" t="s">
        <v>5718</v>
      </c>
      <c r="H150" s="151">
        <v>2023</v>
      </c>
      <c r="I150" s="86"/>
      <c r="J150" s="86"/>
      <c r="K150" s="145" t="s">
        <v>6458</v>
      </c>
      <c r="L150" s="105"/>
      <c r="M150" s="86"/>
      <c r="N150" s="105"/>
      <c r="O150" s="105"/>
      <c r="P150" s="86"/>
      <c r="Q150" s="86"/>
      <c r="R150" s="153" t="str">
        <f t="shared" si="135"/>
        <v>Tổ 66</v>
      </c>
      <c r="S150" s="86"/>
      <c r="T150" s="86"/>
      <c r="U150" s="86"/>
      <c r="V150" s="86" t="str">
        <f t="shared" si="136"/>
        <v xml:space="preserve">, </v>
      </c>
      <c r="W150" s="86"/>
      <c r="X150" s="86"/>
      <c r="Y150" s="86"/>
      <c r="Z150" s="88"/>
      <c r="AA150" s="105"/>
      <c r="AB150" s="86"/>
      <c r="AC150" s="90"/>
      <c r="AD150" s="86"/>
      <c r="AE150" s="86"/>
      <c r="AF150" s="86"/>
      <c r="AG150" s="86"/>
      <c r="AH150" s="160" t="s">
        <v>6960</v>
      </c>
      <c r="AI150" s="153"/>
      <c r="AJ150" s="153"/>
      <c r="AK150" s="86"/>
      <c r="AL150" s="86"/>
      <c r="AM150" s="153" t="s">
        <v>7015</v>
      </c>
      <c r="AN150" s="153" t="s">
        <v>7207</v>
      </c>
      <c r="AO150" s="165">
        <v>43889</v>
      </c>
      <c r="AP150" s="153" t="s">
        <v>2087</v>
      </c>
      <c r="AQ150" s="153" t="s">
        <v>7035</v>
      </c>
      <c r="AR150" s="166">
        <v>100</v>
      </c>
      <c r="AS150" s="88" t="s">
        <v>5719</v>
      </c>
      <c r="AT150" s="92">
        <f t="shared" si="111"/>
        <v>0</v>
      </c>
      <c r="AU150" s="93">
        <v>0</v>
      </c>
      <c r="AV150" s="93">
        <v>0</v>
      </c>
      <c r="AW150" s="166">
        <v>200</v>
      </c>
      <c r="AX150" s="93">
        <v>0</v>
      </c>
      <c r="AY150" s="177"/>
      <c r="AZ150" s="177">
        <v>0</v>
      </c>
      <c r="BA150" s="178"/>
      <c r="BB150" s="105"/>
      <c r="BC150" s="105"/>
      <c r="BD150" s="93"/>
      <c r="BE150" s="93">
        <v>0</v>
      </c>
      <c r="BF150" s="91">
        <v>0</v>
      </c>
      <c r="BG150" s="94"/>
      <c r="BH150" s="95"/>
      <c r="BI150" s="93" t="str">
        <f t="shared" si="121"/>
        <v>Lê Duy Đông</v>
      </c>
      <c r="BJ150" s="105">
        <f t="shared" si="122"/>
        <v>0</v>
      </c>
      <c r="BK150" s="88" t="str">
        <f t="shared" si="123"/>
        <v>8004932720</v>
      </c>
      <c r="BL150" s="86">
        <f t="shared" si="124"/>
        <v>0</v>
      </c>
      <c r="BM150" s="105">
        <f t="shared" si="125"/>
        <v>0</v>
      </c>
      <c r="BN150" s="86">
        <f t="shared" si="126"/>
        <v>0</v>
      </c>
      <c r="BO150" s="86">
        <f t="shared" si="127"/>
        <v>0</v>
      </c>
      <c r="BP150" s="86">
        <f t="shared" si="137"/>
        <v>0</v>
      </c>
      <c r="BQ150" s="160" t="s">
        <v>6960</v>
      </c>
      <c r="BR150" s="86" t="s">
        <v>5720</v>
      </c>
      <c r="BS150" s="88" t="s">
        <v>5721</v>
      </c>
      <c r="BT150" s="86" t="s">
        <v>5722</v>
      </c>
      <c r="BU150" s="86"/>
      <c r="BV150" s="86" t="str">
        <f t="shared" si="138"/>
        <v>CT 523541</v>
      </c>
      <c r="BW150" s="105" t="str">
        <f t="shared" si="139"/>
        <v/>
      </c>
      <c r="BX150" s="86" t="str">
        <f t="shared" si="148"/>
        <v>201</v>
      </c>
      <c r="BY150" s="86" t="str">
        <f t="shared" si="149"/>
        <v>87</v>
      </c>
      <c r="BZ150" s="91">
        <f t="shared" si="150"/>
        <v>100</v>
      </c>
      <c r="CA150" s="91">
        <v>0</v>
      </c>
      <c r="CB150" s="96" t="s">
        <v>5719</v>
      </c>
      <c r="CC150" s="91">
        <f t="shared" si="140"/>
        <v>200</v>
      </c>
      <c r="CD150" s="91">
        <f t="shared" si="141"/>
        <v>0</v>
      </c>
      <c r="CE150" s="93">
        <f t="shared" si="151"/>
        <v>0</v>
      </c>
      <c r="CF150" s="93">
        <f t="shared" si="152"/>
        <v>0</v>
      </c>
      <c r="CG150" s="105"/>
      <c r="CH150" s="105"/>
      <c r="CI150" s="86"/>
      <c r="CJ150" s="188"/>
      <c r="CK150" s="181">
        <f t="shared" si="142"/>
        <v>100</v>
      </c>
      <c r="CL150" s="181">
        <f t="shared" si="143"/>
        <v>200</v>
      </c>
      <c r="CM150" s="86" t="s">
        <v>5723</v>
      </c>
      <c r="CN150" s="182" t="s">
        <v>7854</v>
      </c>
      <c r="CO150" s="183" t="s">
        <v>7855</v>
      </c>
      <c r="CP150" s="86" t="s">
        <v>5724</v>
      </c>
      <c r="CQ150" s="153" t="s">
        <v>7924</v>
      </c>
      <c r="CR150" s="187">
        <f t="shared" si="144"/>
        <v>7970000</v>
      </c>
      <c r="CS150" s="188">
        <v>1</v>
      </c>
      <c r="CT150" s="188">
        <f t="shared" si="112"/>
        <v>7970000</v>
      </c>
      <c r="CU150" s="93"/>
      <c r="CV150" s="94">
        <f t="shared" si="145"/>
        <v>100</v>
      </c>
      <c r="CW150" s="93">
        <f t="shared" si="146"/>
        <v>0</v>
      </c>
      <c r="CX150" s="86">
        <f t="shared" si="147"/>
        <v>0</v>
      </c>
      <c r="CY150" s="93">
        <f t="shared" si="113"/>
        <v>239100</v>
      </c>
      <c r="CZ150" s="93">
        <v>0</v>
      </c>
      <c r="DA150" s="93">
        <v>0</v>
      </c>
      <c r="DB150" s="93">
        <f t="shared" si="114"/>
        <v>0</v>
      </c>
      <c r="DC150" s="93">
        <v>0</v>
      </c>
      <c r="DD150" s="91">
        <v>0</v>
      </c>
      <c r="DE150" s="93">
        <f t="shared" si="115"/>
        <v>0</v>
      </c>
      <c r="DF150" s="93">
        <f t="shared" si="128"/>
        <v>0</v>
      </c>
      <c r="DG150" s="93"/>
      <c r="DH150" s="93">
        <v>0</v>
      </c>
      <c r="DI150" s="93">
        <v>0</v>
      </c>
      <c r="DJ150" s="86">
        <f t="shared" si="116"/>
        <v>0</v>
      </c>
      <c r="DK150" s="91">
        <v>0</v>
      </c>
      <c r="DL150" s="93"/>
      <c r="DM150" s="93">
        <v>0</v>
      </c>
      <c r="DN150" s="93">
        <f t="shared" si="129"/>
        <v>7970000</v>
      </c>
      <c r="DO150" s="93">
        <f t="shared" si="117"/>
        <v>0</v>
      </c>
      <c r="DP150" s="92">
        <f t="shared" si="118"/>
        <v>239100</v>
      </c>
      <c r="DQ150" s="97" t="str">
        <f t="shared" si="130"/>
        <v>8004932720</v>
      </c>
      <c r="DR150" s="98">
        <f t="shared" si="119"/>
        <v>0</v>
      </c>
      <c r="DS150" s="93" t="str">
        <f t="shared" si="120"/>
        <v>OK</v>
      </c>
      <c r="DT150" s="93"/>
      <c r="DU150" s="78" t="str">
        <f t="shared" si="131"/>
        <v>5010700215011501100001VT100001</v>
      </c>
      <c r="DV150" s="78">
        <f>INDEX('08_DMGiaDat'!$L:$L,MATCH(DU150,'08_DMGiaDat'!$R:$R,0))</f>
        <v>7970000</v>
      </c>
      <c r="DW150" s="78" t="str">
        <f t="shared" si="132"/>
        <v>501070021501100100000001</v>
      </c>
      <c r="DX150" s="78" t="str">
        <f>IFERROR(VLOOKUP(DW150,'08_DMGiaDat'!C118:C119,2,FALSE),"N")</f>
        <v>N</v>
      </c>
      <c r="DY150" s="78" t="str">
        <f t="shared" si="133"/>
        <v>5010700215011001VT100001</v>
      </c>
      <c r="DZ150" s="78" t="str">
        <f>IFERROR(VLOOKUP(DY150,'08_DMGiaDat'!C118:C119,2,FALSE),"N")</f>
        <v>N</v>
      </c>
      <c r="EA150" s="78" t="str">
        <f t="shared" si="134"/>
        <v>501070021501100100000001</v>
      </c>
      <c r="EB150" s="78" t="str">
        <f>IFERROR(VLOOKUP(EA150,'08_DMGiaDat'!C118:C119,2,FALSE),"N")</f>
        <v>N</v>
      </c>
      <c r="EC150" s="92">
        <f>IF(DV150&lt;&gt;"N",DV150,IF(DX150&lt;&gt;"N",DX150,IF(DZ150&lt;&gt;"N",DZ150*VLOOKUP(LEFT(CB150,3),'03_DMMucDich'!C102:C106,5,FALSE),IF(EB150&lt;&gt;"N",EB150*VLOOKUP(LEFT(CB150,3),'03_DMMucDich'!C102:C106,5,FALSE),"N/A"))))</f>
        <v>7970000</v>
      </c>
    </row>
    <row r="151" spans="1:133" s="34" customFormat="1" ht="16" x14ac:dyDescent="0.2">
      <c r="A151" s="85">
        <v>137</v>
      </c>
      <c r="B151" s="86"/>
      <c r="C151" s="87"/>
      <c r="D151" s="141" t="s">
        <v>5840</v>
      </c>
      <c r="E151" s="86"/>
      <c r="F151" s="88"/>
      <c r="G151" s="88" t="s">
        <v>5718</v>
      </c>
      <c r="H151" s="151">
        <v>2022</v>
      </c>
      <c r="I151" s="86"/>
      <c r="J151" s="86"/>
      <c r="K151" s="145" t="s">
        <v>6459</v>
      </c>
      <c r="L151" s="105"/>
      <c r="M151" s="86"/>
      <c r="N151" s="105"/>
      <c r="O151" s="105"/>
      <c r="P151" s="86"/>
      <c r="Q151" s="86"/>
      <c r="R151" s="153" t="str">
        <f t="shared" si="135"/>
        <v>Tổ 66</v>
      </c>
      <c r="S151" s="86"/>
      <c r="T151" s="86"/>
      <c r="U151" s="86"/>
      <c r="V151" s="86" t="str">
        <f t="shared" si="136"/>
        <v xml:space="preserve">, </v>
      </c>
      <c r="W151" s="86"/>
      <c r="X151" s="86"/>
      <c r="Y151" s="86"/>
      <c r="Z151" s="88"/>
      <c r="AA151" s="105"/>
      <c r="AB151" s="86"/>
      <c r="AC151" s="90"/>
      <c r="AD151" s="86"/>
      <c r="AE151" s="86"/>
      <c r="AF151" s="86"/>
      <c r="AG151" s="86"/>
      <c r="AH151" s="160" t="s">
        <v>6960</v>
      </c>
      <c r="AI151" s="153"/>
      <c r="AJ151" s="153"/>
      <c r="AK151" s="86"/>
      <c r="AL151" s="86"/>
      <c r="AM151" s="153" t="s">
        <v>7015</v>
      </c>
      <c r="AN151" s="153" t="s">
        <v>7208</v>
      </c>
      <c r="AO151" s="165">
        <v>43224</v>
      </c>
      <c r="AP151" s="153" t="s">
        <v>7209</v>
      </c>
      <c r="AQ151" s="153" t="s">
        <v>7041</v>
      </c>
      <c r="AR151" s="166">
        <v>105</v>
      </c>
      <c r="AS151" s="88" t="s">
        <v>5719</v>
      </c>
      <c r="AT151" s="92">
        <f t="shared" si="111"/>
        <v>0</v>
      </c>
      <c r="AU151" s="93">
        <v>0</v>
      </c>
      <c r="AV151" s="93">
        <v>0</v>
      </c>
      <c r="AW151" s="166">
        <v>200</v>
      </c>
      <c r="AX151" s="93">
        <v>0</v>
      </c>
      <c r="AY151" s="177"/>
      <c r="AZ151" s="177">
        <v>0</v>
      </c>
      <c r="BA151" s="178"/>
      <c r="BB151" s="105"/>
      <c r="BC151" s="105"/>
      <c r="BD151" s="93"/>
      <c r="BE151" s="93">
        <v>0</v>
      </c>
      <c r="BF151" s="91">
        <v>0</v>
      </c>
      <c r="BG151" s="94"/>
      <c r="BH151" s="95"/>
      <c r="BI151" s="93" t="str">
        <f t="shared" si="121"/>
        <v>Đỗ Thị Thanh Hương</v>
      </c>
      <c r="BJ151" s="105">
        <f t="shared" si="122"/>
        <v>0</v>
      </c>
      <c r="BK151" s="88" t="str">
        <f t="shared" si="123"/>
        <v>8519271976</v>
      </c>
      <c r="BL151" s="86">
        <f t="shared" si="124"/>
        <v>0</v>
      </c>
      <c r="BM151" s="105">
        <f t="shared" si="125"/>
        <v>0</v>
      </c>
      <c r="BN151" s="86">
        <f t="shared" si="126"/>
        <v>0</v>
      </c>
      <c r="BO151" s="86">
        <f t="shared" si="127"/>
        <v>0</v>
      </c>
      <c r="BP151" s="86">
        <f t="shared" si="137"/>
        <v>0</v>
      </c>
      <c r="BQ151" s="160" t="s">
        <v>6960</v>
      </c>
      <c r="BR151" s="86" t="s">
        <v>5720</v>
      </c>
      <c r="BS151" s="88" t="s">
        <v>5721</v>
      </c>
      <c r="BT151" s="86" t="s">
        <v>5722</v>
      </c>
      <c r="BU151" s="86"/>
      <c r="BV151" s="86" t="str">
        <f t="shared" si="138"/>
        <v>CM 703710</v>
      </c>
      <c r="BW151" s="105" t="str">
        <f t="shared" si="139"/>
        <v/>
      </c>
      <c r="BX151" s="86" t="str">
        <f t="shared" si="148"/>
        <v>69</v>
      </c>
      <c r="BY151" s="86" t="str">
        <f t="shared" si="149"/>
        <v>50</v>
      </c>
      <c r="BZ151" s="91">
        <f t="shared" si="150"/>
        <v>105</v>
      </c>
      <c r="CA151" s="91">
        <v>0</v>
      </c>
      <c r="CB151" s="96" t="s">
        <v>5719</v>
      </c>
      <c r="CC151" s="91">
        <f t="shared" si="140"/>
        <v>200</v>
      </c>
      <c r="CD151" s="91">
        <f t="shared" si="141"/>
        <v>0</v>
      </c>
      <c r="CE151" s="93">
        <f t="shared" si="151"/>
        <v>0</v>
      </c>
      <c r="CF151" s="93">
        <f t="shared" si="152"/>
        <v>0</v>
      </c>
      <c r="CG151" s="105"/>
      <c r="CH151" s="105"/>
      <c r="CI151" s="86"/>
      <c r="CJ151" s="188"/>
      <c r="CK151" s="181">
        <f t="shared" si="142"/>
        <v>105</v>
      </c>
      <c r="CL151" s="181">
        <f t="shared" si="143"/>
        <v>200</v>
      </c>
      <c r="CM151" s="86" t="s">
        <v>5723</v>
      </c>
      <c r="CN151" s="182" t="s">
        <v>7854</v>
      </c>
      <c r="CO151" s="183" t="s">
        <v>7855</v>
      </c>
      <c r="CP151" s="86" t="s">
        <v>5724</v>
      </c>
      <c r="CQ151" s="153" t="s">
        <v>7924</v>
      </c>
      <c r="CR151" s="187">
        <f t="shared" si="144"/>
        <v>7970000</v>
      </c>
      <c r="CS151" s="188">
        <v>1</v>
      </c>
      <c r="CT151" s="188">
        <f t="shared" si="112"/>
        <v>7970000</v>
      </c>
      <c r="CU151" s="93"/>
      <c r="CV151" s="94">
        <f t="shared" si="145"/>
        <v>105</v>
      </c>
      <c r="CW151" s="93">
        <f t="shared" si="146"/>
        <v>0</v>
      </c>
      <c r="CX151" s="86">
        <f t="shared" si="147"/>
        <v>0</v>
      </c>
      <c r="CY151" s="93">
        <f t="shared" si="113"/>
        <v>251055</v>
      </c>
      <c r="CZ151" s="93">
        <v>0</v>
      </c>
      <c r="DA151" s="93">
        <v>0</v>
      </c>
      <c r="DB151" s="93">
        <f t="shared" si="114"/>
        <v>0</v>
      </c>
      <c r="DC151" s="93">
        <v>0</v>
      </c>
      <c r="DD151" s="91">
        <v>0</v>
      </c>
      <c r="DE151" s="93">
        <f t="shared" si="115"/>
        <v>0</v>
      </c>
      <c r="DF151" s="93">
        <f t="shared" si="128"/>
        <v>0</v>
      </c>
      <c r="DG151" s="93"/>
      <c r="DH151" s="93">
        <v>0</v>
      </c>
      <c r="DI151" s="93">
        <v>0</v>
      </c>
      <c r="DJ151" s="86">
        <f t="shared" si="116"/>
        <v>0</v>
      </c>
      <c r="DK151" s="91">
        <v>0</v>
      </c>
      <c r="DL151" s="93"/>
      <c r="DM151" s="93">
        <v>0</v>
      </c>
      <c r="DN151" s="93">
        <f t="shared" si="129"/>
        <v>7970000</v>
      </c>
      <c r="DO151" s="93">
        <f t="shared" si="117"/>
        <v>0</v>
      </c>
      <c r="DP151" s="92">
        <f t="shared" si="118"/>
        <v>251055</v>
      </c>
      <c r="DQ151" s="97" t="str">
        <f t="shared" si="130"/>
        <v>8519271976</v>
      </c>
      <c r="DR151" s="98">
        <f t="shared" si="119"/>
        <v>0</v>
      </c>
      <c r="DS151" s="93" t="str">
        <f t="shared" si="120"/>
        <v>OK</v>
      </c>
      <c r="DT151" s="93"/>
      <c r="DU151" s="78" t="str">
        <f t="shared" si="131"/>
        <v>5010700215011501100001VT100001</v>
      </c>
      <c r="DV151" s="78">
        <f>INDEX('08_DMGiaDat'!$L:$L,MATCH(DU151,'08_DMGiaDat'!$R:$R,0))</f>
        <v>7970000</v>
      </c>
      <c r="DW151" s="78" t="str">
        <f t="shared" si="132"/>
        <v>501070021501100100000001</v>
      </c>
      <c r="DX151" s="78" t="str">
        <f>IFERROR(VLOOKUP(DW151,'08_DMGiaDat'!C118:C119,2,FALSE),"N")</f>
        <v>N</v>
      </c>
      <c r="DY151" s="78" t="str">
        <f t="shared" si="133"/>
        <v>5010700215011001VT100001</v>
      </c>
      <c r="DZ151" s="78" t="str">
        <f>IFERROR(VLOOKUP(DY151,'08_DMGiaDat'!C118:C119,2,FALSE),"N")</f>
        <v>N</v>
      </c>
      <c r="EA151" s="78" t="str">
        <f t="shared" si="134"/>
        <v>501070021501100100000001</v>
      </c>
      <c r="EB151" s="78" t="str">
        <f>IFERROR(VLOOKUP(EA151,'08_DMGiaDat'!C118:C119,2,FALSE),"N")</f>
        <v>N</v>
      </c>
      <c r="EC151" s="92">
        <f>IF(DV151&lt;&gt;"N",DV151,IF(DX151&lt;&gt;"N",DX151,IF(DZ151&lt;&gt;"N",DZ151*VLOOKUP(LEFT(CB151,3),'03_DMMucDich'!C102:C106,5,FALSE),IF(EB151&lt;&gt;"N",EB151*VLOOKUP(LEFT(CB151,3),'03_DMMucDich'!C102:C106,5,FALSE),"N/A"))))</f>
        <v>7970000</v>
      </c>
    </row>
    <row r="152" spans="1:133" s="34" customFormat="1" ht="16" x14ac:dyDescent="0.2">
      <c r="A152" s="85">
        <v>138</v>
      </c>
      <c r="B152" s="86"/>
      <c r="C152" s="87"/>
      <c r="D152" s="141" t="s">
        <v>5841</v>
      </c>
      <c r="E152" s="86"/>
      <c r="F152" s="88"/>
      <c r="G152" s="88" t="s">
        <v>5718</v>
      </c>
      <c r="H152" s="151">
        <v>2022</v>
      </c>
      <c r="I152" s="86"/>
      <c r="J152" s="86"/>
      <c r="K152" s="145" t="s">
        <v>6460</v>
      </c>
      <c r="L152" s="105"/>
      <c r="M152" s="86"/>
      <c r="N152" s="105"/>
      <c r="O152" s="105"/>
      <c r="P152" s="86"/>
      <c r="Q152" s="86"/>
      <c r="R152" s="153" t="str">
        <f t="shared" si="135"/>
        <v>Tổ 66</v>
      </c>
      <c r="S152" s="86"/>
      <c r="T152" s="86"/>
      <c r="U152" s="86"/>
      <c r="V152" s="86" t="str">
        <f t="shared" si="136"/>
        <v xml:space="preserve">, </v>
      </c>
      <c r="W152" s="86"/>
      <c r="X152" s="86"/>
      <c r="Y152" s="86"/>
      <c r="Z152" s="88"/>
      <c r="AA152" s="105"/>
      <c r="AB152" s="86"/>
      <c r="AC152" s="90"/>
      <c r="AD152" s="86"/>
      <c r="AE152" s="86"/>
      <c r="AF152" s="86"/>
      <c r="AG152" s="86"/>
      <c r="AH152" s="160" t="s">
        <v>6960</v>
      </c>
      <c r="AI152" s="153"/>
      <c r="AJ152" s="153"/>
      <c r="AK152" s="86"/>
      <c r="AL152" s="86"/>
      <c r="AM152" s="153" t="s">
        <v>7015</v>
      </c>
      <c r="AN152" s="153" t="s">
        <v>7210</v>
      </c>
      <c r="AO152" s="165">
        <v>43224</v>
      </c>
      <c r="AP152" s="153" t="s">
        <v>1250</v>
      </c>
      <c r="AQ152" s="153" t="s">
        <v>7053</v>
      </c>
      <c r="AR152" s="166">
        <v>105</v>
      </c>
      <c r="AS152" s="88" t="s">
        <v>5719</v>
      </c>
      <c r="AT152" s="92">
        <f t="shared" si="111"/>
        <v>0</v>
      </c>
      <c r="AU152" s="93">
        <v>0</v>
      </c>
      <c r="AV152" s="93">
        <v>0</v>
      </c>
      <c r="AW152" s="166">
        <v>200</v>
      </c>
      <c r="AX152" s="93">
        <v>0</v>
      </c>
      <c r="AY152" s="177"/>
      <c r="AZ152" s="177">
        <v>0</v>
      </c>
      <c r="BA152" s="178"/>
      <c r="BB152" s="105"/>
      <c r="BC152" s="105"/>
      <c r="BD152" s="93"/>
      <c r="BE152" s="93">
        <v>0</v>
      </c>
      <c r="BF152" s="91">
        <v>0</v>
      </c>
      <c r="BG152" s="94"/>
      <c r="BH152" s="95"/>
      <c r="BI152" s="93" t="str">
        <f t="shared" si="121"/>
        <v>Lê Thị Hoài</v>
      </c>
      <c r="BJ152" s="105">
        <f t="shared" si="122"/>
        <v>0</v>
      </c>
      <c r="BK152" s="88" t="str">
        <f t="shared" si="123"/>
        <v>8560677871</v>
      </c>
      <c r="BL152" s="86">
        <f t="shared" si="124"/>
        <v>0</v>
      </c>
      <c r="BM152" s="105">
        <f t="shared" si="125"/>
        <v>0</v>
      </c>
      <c r="BN152" s="86">
        <f t="shared" si="126"/>
        <v>0</v>
      </c>
      <c r="BO152" s="86">
        <f t="shared" si="127"/>
        <v>0</v>
      </c>
      <c r="BP152" s="86">
        <f t="shared" si="137"/>
        <v>0</v>
      </c>
      <c r="BQ152" s="160" t="s">
        <v>6960</v>
      </c>
      <c r="BR152" s="86" t="s">
        <v>5720</v>
      </c>
      <c r="BS152" s="88" t="s">
        <v>5721</v>
      </c>
      <c r="BT152" s="86" t="s">
        <v>5722</v>
      </c>
      <c r="BU152" s="86"/>
      <c r="BV152" s="86" t="str">
        <f t="shared" si="138"/>
        <v>CM 713115</v>
      </c>
      <c r="BW152" s="105" t="str">
        <f t="shared" si="139"/>
        <v/>
      </c>
      <c r="BX152" s="86" t="str">
        <f t="shared" si="148"/>
        <v>118</v>
      </c>
      <c r="BY152" s="86" t="str">
        <f t="shared" si="149"/>
        <v>44</v>
      </c>
      <c r="BZ152" s="91">
        <f t="shared" si="150"/>
        <v>105</v>
      </c>
      <c r="CA152" s="91">
        <v>0</v>
      </c>
      <c r="CB152" s="96" t="s">
        <v>5719</v>
      </c>
      <c r="CC152" s="91">
        <f t="shared" si="140"/>
        <v>200</v>
      </c>
      <c r="CD152" s="91">
        <f t="shared" si="141"/>
        <v>0</v>
      </c>
      <c r="CE152" s="93">
        <f t="shared" si="151"/>
        <v>0</v>
      </c>
      <c r="CF152" s="93">
        <f t="shared" si="152"/>
        <v>0</v>
      </c>
      <c r="CG152" s="105"/>
      <c r="CH152" s="105"/>
      <c r="CI152" s="86"/>
      <c r="CJ152" s="188"/>
      <c r="CK152" s="181">
        <f t="shared" si="142"/>
        <v>105</v>
      </c>
      <c r="CL152" s="181">
        <f t="shared" si="143"/>
        <v>200</v>
      </c>
      <c r="CM152" s="86" t="s">
        <v>5723</v>
      </c>
      <c r="CN152" s="182" t="s">
        <v>7854</v>
      </c>
      <c r="CO152" s="183" t="s">
        <v>7855</v>
      </c>
      <c r="CP152" s="86" t="s">
        <v>5724</v>
      </c>
      <c r="CQ152" s="153" t="s">
        <v>7924</v>
      </c>
      <c r="CR152" s="187">
        <f t="shared" si="144"/>
        <v>7970000</v>
      </c>
      <c r="CS152" s="188">
        <v>1</v>
      </c>
      <c r="CT152" s="188">
        <f t="shared" si="112"/>
        <v>7970000</v>
      </c>
      <c r="CU152" s="93"/>
      <c r="CV152" s="94">
        <f t="shared" si="145"/>
        <v>105</v>
      </c>
      <c r="CW152" s="93">
        <f t="shared" si="146"/>
        <v>0</v>
      </c>
      <c r="CX152" s="86">
        <f t="shared" si="147"/>
        <v>0</v>
      </c>
      <c r="CY152" s="93">
        <f t="shared" si="113"/>
        <v>251055</v>
      </c>
      <c r="CZ152" s="93">
        <v>0</v>
      </c>
      <c r="DA152" s="93">
        <v>0</v>
      </c>
      <c r="DB152" s="93">
        <f t="shared" si="114"/>
        <v>0</v>
      </c>
      <c r="DC152" s="93">
        <v>0</v>
      </c>
      <c r="DD152" s="91">
        <v>0</v>
      </c>
      <c r="DE152" s="93">
        <f t="shared" si="115"/>
        <v>0</v>
      </c>
      <c r="DF152" s="93">
        <f t="shared" si="128"/>
        <v>0</v>
      </c>
      <c r="DG152" s="93"/>
      <c r="DH152" s="93">
        <v>0</v>
      </c>
      <c r="DI152" s="93">
        <v>0</v>
      </c>
      <c r="DJ152" s="86">
        <f t="shared" si="116"/>
        <v>0</v>
      </c>
      <c r="DK152" s="91">
        <v>0</v>
      </c>
      <c r="DL152" s="93"/>
      <c r="DM152" s="93">
        <v>0</v>
      </c>
      <c r="DN152" s="93">
        <f t="shared" si="129"/>
        <v>7970000</v>
      </c>
      <c r="DO152" s="93">
        <f t="shared" si="117"/>
        <v>0</v>
      </c>
      <c r="DP152" s="92">
        <f t="shared" si="118"/>
        <v>251055</v>
      </c>
      <c r="DQ152" s="97" t="str">
        <f t="shared" si="130"/>
        <v>8560677871</v>
      </c>
      <c r="DR152" s="98">
        <f t="shared" si="119"/>
        <v>0</v>
      </c>
      <c r="DS152" s="93" t="str">
        <f t="shared" si="120"/>
        <v>OK</v>
      </c>
      <c r="DT152" s="93"/>
      <c r="DU152" s="78" t="str">
        <f t="shared" si="131"/>
        <v>5010700215011501100001VT100001</v>
      </c>
      <c r="DV152" s="78">
        <f>INDEX('08_DMGiaDat'!$L:$L,MATCH(DU152,'08_DMGiaDat'!$R:$R,0))</f>
        <v>7970000</v>
      </c>
      <c r="DW152" s="78" t="str">
        <f t="shared" si="132"/>
        <v>501070021501100100000001</v>
      </c>
      <c r="DX152" s="78" t="str">
        <f>IFERROR(VLOOKUP(DW152,'08_DMGiaDat'!C118:C119,2,FALSE),"N")</f>
        <v>N</v>
      </c>
      <c r="DY152" s="78" t="str">
        <f t="shared" si="133"/>
        <v>5010700215011001VT100001</v>
      </c>
      <c r="DZ152" s="78" t="str">
        <f>IFERROR(VLOOKUP(DY152,'08_DMGiaDat'!C118:C119,2,FALSE),"N")</f>
        <v>N</v>
      </c>
      <c r="EA152" s="78" t="str">
        <f t="shared" si="134"/>
        <v>501070021501100100000001</v>
      </c>
      <c r="EB152" s="78" t="str">
        <f>IFERROR(VLOOKUP(EA152,'08_DMGiaDat'!C118:C119,2,FALSE),"N")</f>
        <v>N</v>
      </c>
      <c r="EC152" s="92">
        <f>IF(DV152&lt;&gt;"N",DV152,IF(DX152&lt;&gt;"N",DX152,IF(DZ152&lt;&gt;"N",DZ152*VLOOKUP(LEFT(CB152,3),'03_DMMucDich'!C102:C106,5,FALSE),IF(EB152&lt;&gt;"N",EB152*VLOOKUP(LEFT(CB152,3),'03_DMMucDich'!C102:C106,5,FALSE),"N/A"))))</f>
        <v>7970000</v>
      </c>
    </row>
    <row r="153" spans="1:133" s="34" customFormat="1" ht="16" x14ac:dyDescent="0.2">
      <c r="A153" s="85">
        <v>139</v>
      </c>
      <c r="B153" s="86"/>
      <c r="C153" s="87"/>
      <c r="D153" s="141" t="s">
        <v>5841</v>
      </c>
      <c r="E153" s="86"/>
      <c r="F153" s="88"/>
      <c r="G153" s="88" t="s">
        <v>5718</v>
      </c>
      <c r="H153" s="151">
        <v>2022</v>
      </c>
      <c r="I153" s="86"/>
      <c r="J153" s="86"/>
      <c r="K153" s="145" t="s">
        <v>6460</v>
      </c>
      <c r="L153" s="105"/>
      <c r="M153" s="86"/>
      <c r="N153" s="105"/>
      <c r="O153" s="105"/>
      <c r="P153" s="86"/>
      <c r="Q153" s="86"/>
      <c r="R153" s="153" t="str">
        <f t="shared" si="135"/>
        <v>Tổ 64</v>
      </c>
      <c r="S153" s="86"/>
      <c r="T153" s="86"/>
      <c r="U153" s="86"/>
      <c r="V153" s="86" t="str">
        <f t="shared" si="136"/>
        <v xml:space="preserve">, </v>
      </c>
      <c r="W153" s="86"/>
      <c r="X153" s="86"/>
      <c r="Y153" s="86"/>
      <c r="Z153" s="88"/>
      <c r="AA153" s="105"/>
      <c r="AB153" s="86"/>
      <c r="AC153" s="90"/>
      <c r="AD153" s="86"/>
      <c r="AE153" s="86"/>
      <c r="AF153" s="86"/>
      <c r="AG153" s="86"/>
      <c r="AH153" s="160" t="s">
        <v>6961</v>
      </c>
      <c r="AI153" s="153"/>
      <c r="AJ153" s="153"/>
      <c r="AK153" s="86"/>
      <c r="AL153" s="86"/>
      <c r="AM153" s="153" t="s">
        <v>7015</v>
      </c>
      <c r="AN153" s="153" t="s">
        <v>7211</v>
      </c>
      <c r="AO153" s="165">
        <v>43599</v>
      </c>
      <c r="AP153" s="153" t="s">
        <v>2236</v>
      </c>
      <c r="AQ153" s="153" t="s">
        <v>5708</v>
      </c>
      <c r="AR153" s="166">
        <v>105</v>
      </c>
      <c r="AS153" s="88" t="s">
        <v>5719</v>
      </c>
      <c r="AT153" s="92">
        <f t="shared" si="111"/>
        <v>0</v>
      </c>
      <c r="AU153" s="93">
        <v>0</v>
      </c>
      <c r="AV153" s="93">
        <v>0</v>
      </c>
      <c r="AW153" s="166">
        <v>200</v>
      </c>
      <c r="AX153" s="93">
        <v>0</v>
      </c>
      <c r="AY153" s="177"/>
      <c r="AZ153" s="177">
        <v>0</v>
      </c>
      <c r="BA153" s="178"/>
      <c r="BB153" s="105"/>
      <c r="BC153" s="105"/>
      <c r="BD153" s="93"/>
      <c r="BE153" s="93">
        <v>0</v>
      </c>
      <c r="BF153" s="91">
        <v>0</v>
      </c>
      <c r="BG153" s="94"/>
      <c r="BH153" s="95"/>
      <c r="BI153" s="93" t="str">
        <f t="shared" si="121"/>
        <v>Lê Thị Hoài</v>
      </c>
      <c r="BJ153" s="105">
        <f t="shared" si="122"/>
        <v>0</v>
      </c>
      <c r="BK153" s="88" t="str">
        <f t="shared" si="123"/>
        <v>8560677871</v>
      </c>
      <c r="BL153" s="86">
        <f t="shared" si="124"/>
        <v>0</v>
      </c>
      <c r="BM153" s="105">
        <f t="shared" si="125"/>
        <v>0</v>
      </c>
      <c r="BN153" s="86">
        <f t="shared" si="126"/>
        <v>0</v>
      </c>
      <c r="BO153" s="86">
        <f t="shared" si="127"/>
        <v>0</v>
      </c>
      <c r="BP153" s="86">
        <f t="shared" si="137"/>
        <v>0</v>
      </c>
      <c r="BQ153" s="160" t="s">
        <v>6961</v>
      </c>
      <c r="BR153" s="86" t="s">
        <v>5720</v>
      </c>
      <c r="BS153" s="88" t="s">
        <v>5721</v>
      </c>
      <c r="BT153" s="86" t="s">
        <v>5722</v>
      </c>
      <c r="BU153" s="86"/>
      <c r="BV153" s="86" t="str">
        <f t="shared" si="138"/>
        <v>CP 893225</v>
      </c>
      <c r="BW153" s="105" t="str">
        <f t="shared" si="139"/>
        <v/>
      </c>
      <c r="BX153" s="86" t="str">
        <f t="shared" si="148"/>
        <v>350</v>
      </c>
      <c r="BY153" s="86" t="str">
        <f t="shared" si="149"/>
        <v>37</v>
      </c>
      <c r="BZ153" s="91">
        <f t="shared" si="150"/>
        <v>105</v>
      </c>
      <c r="CA153" s="91">
        <v>0</v>
      </c>
      <c r="CB153" s="96" t="s">
        <v>5719</v>
      </c>
      <c r="CC153" s="91">
        <f t="shared" si="140"/>
        <v>200</v>
      </c>
      <c r="CD153" s="91">
        <f t="shared" si="141"/>
        <v>0</v>
      </c>
      <c r="CE153" s="93">
        <f t="shared" si="151"/>
        <v>0</v>
      </c>
      <c r="CF153" s="93">
        <f t="shared" si="152"/>
        <v>0</v>
      </c>
      <c r="CG153" s="105"/>
      <c r="CH153" s="105"/>
      <c r="CI153" s="86"/>
      <c r="CJ153" s="188"/>
      <c r="CK153" s="181">
        <f t="shared" si="142"/>
        <v>105</v>
      </c>
      <c r="CL153" s="181">
        <f t="shared" si="143"/>
        <v>200</v>
      </c>
      <c r="CM153" s="86" t="s">
        <v>5723</v>
      </c>
      <c r="CN153" s="182" t="s">
        <v>7854</v>
      </c>
      <c r="CO153" s="183" t="s">
        <v>7855</v>
      </c>
      <c r="CP153" s="86" t="s">
        <v>5724</v>
      </c>
      <c r="CQ153" s="153" t="s">
        <v>7924</v>
      </c>
      <c r="CR153" s="187">
        <f t="shared" si="144"/>
        <v>7970000</v>
      </c>
      <c r="CS153" s="188">
        <v>1</v>
      </c>
      <c r="CT153" s="188">
        <f t="shared" si="112"/>
        <v>7970000</v>
      </c>
      <c r="CU153" s="93"/>
      <c r="CV153" s="94">
        <f t="shared" si="145"/>
        <v>105</v>
      </c>
      <c r="CW153" s="93">
        <f t="shared" si="146"/>
        <v>0</v>
      </c>
      <c r="CX153" s="86">
        <f t="shared" si="147"/>
        <v>0</v>
      </c>
      <c r="CY153" s="93">
        <f t="shared" si="113"/>
        <v>251055</v>
      </c>
      <c r="CZ153" s="93">
        <v>0</v>
      </c>
      <c r="DA153" s="93">
        <v>0</v>
      </c>
      <c r="DB153" s="93">
        <f t="shared" si="114"/>
        <v>0</v>
      </c>
      <c r="DC153" s="93">
        <v>0</v>
      </c>
      <c r="DD153" s="91">
        <v>0</v>
      </c>
      <c r="DE153" s="93">
        <f t="shared" si="115"/>
        <v>0</v>
      </c>
      <c r="DF153" s="93">
        <f t="shared" si="128"/>
        <v>0</v>
      </c>
      <c r="DG153" s="93"/>
      <c r="DH153" s="93">
        <v>0</v>
      </c>
      <c r="DI153" s="93">
        <v>0</v>
      </c>
      <c r="DJ153" s="86">
        <f t="shared" si="116"/>
        <v>0</v>
      </c>
      <c r="DK153" s="91">
        <v>0</v>
      </c>
      <c r="DL153" s="93"/>
      <c r="DM153" s="93">
        <v>0</v>
      </c>
      <c r="DN153" s="93">
        <f t="shared" si="129"/>
        <v>7970000</v>
      </c>
      <c r="DO153" s="93">
        <f t="shared" si="117"/>
        <v>0</v>
      </c>
      <c r="DP153" s="92">
        <f t="shared" si="118"/>
        <v>251055</v>
      </c>
      <c r="DQ153" s="97" t="str">
        <f t="shared" si="130"/>
        <v>8560677871</v>
      </c>
      <c r="DR153" s="98">
        <f t="shared" si="119"/>
        <v>0</v>
      </c>
      <c r="DS153" s="93" t="str">
        <f t="shared" si="120"/>
        <v>OK</v>
      </c>
      <c r="DT153" s="93"/>
      <c r="DU153" s="78" t="str">
        <f t="shared" si="131"/>
        <v>5010700215011501100001VT100001</v>
      </c>
      <c r="DV153" s="78">
        <f>INDEX('08_DMGiaDat'!$L:$L,MATCH(DU153,'08_DMGiaDat'!$R:$R,0))</f>
        <v>7970000</v>
      </c>
      <c r="DW153" s="78" t="str">
        <f t="shared" si="132"/>
        <v>501070021501100100000001</v>
      </c>
      <c r="DX153" s="78" t="str">
        <f>IFERROR(VLOOKUP(DW153,'08_DMGiaDat'!C118:C119,2,FALSE),"N")</f>
        <v>N</v>
      </c>
      <c r="DY153" s="78" t="str">
        <f t="shared" si="133"/>
        <v>5010700215011001VT100001</v>
      </c>
      <c r="DZ153" s="78" t="str">
        <f>IFERROR(VLOOKUP(DY153,'08_DMGiaDat'!C118:C119,2,FALSE),"N")</f>
        <v>N</v>
      </c>
      <c r="EA153" s="78" t="str">
        <f t="shared" si="134"/>
        <v>501070021501100100000001</v>
      </c>
      <c r="EB153" s="78" t="str">
        <f>IFERROR(VLOOKUP(EA153,'08_DMGiaDat'!C118:C119,2,FALSE),"N")</f>
        <v>N</v>
      </c>
      <c r="EC153" s="92">
        <f>IF(DV153&lt;&gt;"N",DV153,IF(DX153&lt;&gt;"N",DX153,IF(DZ153&lt;&gt;"N",DZ153*VLOOKUP(LEFT(CB153,3),'03_DMMucDich'!C102:C106,5,FALSE),IF(EB153&lt;&gt;"N",EB153*VLOOKUP(LEFT(CB153,3),'03_DMMucDich'!C102:C106,5,FALSE),"N/A"))))</f>
        <v>7970000</v>
      </c>
    </row>
    <row r="154" spans="1:133" s="34" customFormat="1" ht="16" x14ac:dyDescent="0.2">
      <c r="A154" s="85">
        <v>140</v>
      </c>
      <c r="B154" s="86"/>
      <c r="C154" s="87"/>
      <c r="D154" s="141" t="s">
        <v>5842</v>
      </c>
      <c r="E154" s="86"/>
      <c r="F154" s="88"/>
      <c r="G154" s="88" t="s">
        <v>5718</v>
      </c>
      <c r="H154" s="151">
        <v>2022</v>
      </c>
      <c r="I154" s="86"/>
      <c r="J154" s="86"/>
      <c r="K154" s="145" t="s">
        <v>6461</v>
      </c>
      <c r="L154" s="105"/>
      <c r="M154" s="86"/>
      <c r="N154" s="105"/>
      <c r="O154" s="105"/>
      <c r="P154" s="86"/>
      <c r="Q154" s="86"/>
      <c r="R154" s="153" t="str">
        <f t="shared" si="135"/>
        <v>Tổ 66</v>
      </c>
      <c r="S154" s="86"/>
      <c r="T154" s="86"/>
      <c r="U154" s="86"/>
      <c r="V154" s="86" t="str">
        <f t="shared" si="136"/>
        <v xml:space="preserve">, </v>
      </c>
      <c r="W154" s="86"/>
      <c r="X154" s="86"/>
      <c r="Y154" s="86"/>
      <c r="Z154" s="88"/>
      <c r="AA154" s="105"/>
      <c r="AB154" s="86"/>
      <c r="AC154" s="90"/>
      <c r="AD154" s="86"/>
      <c r="AE154" s="86"/>
      <c r="AF154" s="86"/>
      <c r="AG154" s="86"/>
      <c r="AH154" s="160" t="s">
        <v>6960</v>
      </c>
      <c r="AI154" s="153"/>
      <c r="AJ154" s="153"/>
      <c r="AK154" s="86"/>
      <c r="AL154" s="86"/>
      <c r="AM154" s="153" t="s">
        <v>7015</v>
      </c>
      <c r="AN154" s="153" t="s">
        <v>7212</v>
      </c>
      <c r="AO154" s="165">
        <v>43784</v>
      </c>
      <c r="AP154" s="153" t="s">
        <v>2141</v>
      </c>
      <c r="AQ154" s="153" t="s">
        <v>5703</v>
      </c>
      <c r="AR154" s="166">
        <v>105</v>
      </c>
      <c r="AS154" s="88" t="s">
        <v>5719</v>
      </c>
      <c r="AT154" s="92">
        <f t="shared" si="111"/>
        <v>0</v>
      </c>
      <c r="AU154" s="93">
        <v>0</v>
      </c>
      <c r="AV154" s="93">
        <v>0</v>
      </c>
      <c r="AW154" s="166">
        <v>200</v>
      </c>
      <c r="AX154" s="93">
        <v>0</v>
      </c>
      <c r="AY154" s="177"/>
      <c r="AZ154" s="177">
        <v>0</v>
      </c>
      <c r="BA154" s="178"/>
      <c r="BB154" s="105"/>
      <c r="BC154" s="105"/>
      <c r="BD154" s="93"/>
      <c r="BE154" s="93">
        <v>0</v>
      </c>
      <c r="BF154" s="91">
        <v>0</v>
      </c>
      <c r="BG154" s="94"/>
      <c r="BH154" s="95"/>
      <c r="BI154" s="93" t="str">
        <f t="shared" si="121"/>
        <v>Vũ Thị Bích Liên</v>
      </c>
      <c r="BJ154" s="105">
        <f t="shared" si="122"/>
        <v>0</v>
      </c>
      <c r="BK154" s="88" t="str">
        <f t="shared" si="123"/>
        <v>0400775763</v>
      </c>
      <c r="BL154" s="86">
        <f t="shared" si="124"/>
        <v>0</v>
      </c>
      <c r="BM154" s="105">
        <f t="shared" si="125"/>
        <v>0</v>
      </c>
      <c r="BN154" s="86">
        <f t="shared" si="126"/>
        <v>0</v>
      </c>
      <c r="BO154" s="86">
        <f t="shared" si="127"/>
        <v>0</v>
      </c>
      <c r="BP154" s="86">
        <f t="shared" si="137"/>
        <v>0</v>
      </c>
      <c r="BQ154" s="160" t="s">
        <v>6960</v>
      </c>
      <c r="BR154" s="86" t="s">
        <v>5720</v>
      </c>
      <c r="BS154" s="88" t="s">
        <v>5721</v>
      </c>
      <c r="BT154" s="86" t="s">
        <v>5722</v>
      </c>
      <c r="BU154" s="86"/>
      <c r="BV154" s="86" t="str">
        <f t="shared" si="138"/>
        <v>CR 809461</v>
      </c>
      <c r="BW154" s="105" t="str">
        <f t="shared" si="139"/>
        <v/>
      </c>
      <c r="BX154" s="86" t="str">
        <f t="shared" si="148"/>
        <v>255</v>
      </c>
      <c r="BY154" s="86" t="str">
        <f t="shared" si="149"/>
        <v>35</v>
      </c>
      <c r="BZ154" s="91">
        <f t="shared" si="150"/>
        <v>105</v>
      </c>
      <c r="CA154" s="91">
        <v>0</v>
      </c>
      <c r="CB154" s="96" t="s">
        <v>5719</v>
      </c>
      <c r="CC154" s="91">
        <f t="shared" si="140"/>
        <v>200</v>
      </c>
      <c r="CD154" s="91">
        <f t="shared" si="141"/>
        <v>0</v>
      </c>
      <c r="CE154" s="93">
        <f t="shared" si="151"/>
        <v>0</v>
      </c>
      <c r="CF154" s="93">
        <f t="shared" si="152"/>
        <v>0</v>
      </c>
      <c r="CG154" s="105"/>
      <c r="CH154" s="105"/>
      <c r="CI154" s="86"/>
      <c r="CJ154" s="188"/>
      <c r="CK154" s="181">
        <f t="shared" si="142"/>
        <v>105</v>
      </c>
      <c r="CL154" s="181">
        <f t="shared" si="143"/>
        <v>200</v>
      </c>
      <c r="CM154" s="86" t="s">
        <v>5723</v>
      </c>
      <c r="CN154" s="182" t="s">
        <v>7854</v>
      </c>
      <c r="CO154" s="183" t="s">
        <v>7855</v>
      </c>
      <c r="CP154" s="86" t="s">
        <v>5724</v>
      </c>
      <c r="CQ154" s="153" t="s">
        <v>7924</v>
      </c>
      <c r="CR154" s="187">
        <f t="shared" si="144"/>
        <v>7970000</v>
      </c>
      <c r="CS154" s="188">
        <v>1</v>
      </c>
      <c r="CT154" s="188">
        <f t="shared" si="112"/>
        <v>7970000</v>
      </c>
      <c r="CU154" s="93"/>
      <c r="CV154" s="94">
        <f t="shared" si="145"/>
        <v>105</v>
      </c>
      <c r="CW154" s="93">
        <f t="shared" si="146"/>
        <v>0</v>
      </c>
      <c r="CX154" s="86">
        <f t="shared" si="147"/>
        <v>0</v>
      </c>
      <c r="CY154" s="93">
        <f t="shared" si="113"/>
        <v>251055</v>
      </c>
      <c r="CZ154" s="93">
        <v>0</v>
      </c>
      <c r="DA154" s="93">
        <v>0</v>
      </c>
      <c r="DB154" s="93">
        <f t="shared" si="114"/>
        <v>0</v>
      </c>
      <c r="DC154" s="93">
        <v>0</v>
      </c>
      <c r="DD154" s="91">
        <v>0</v>
      </c>
      <c r="DE154" s="93">
        <f t="shared" si="115"/>
        <v>0</v>
      </c>
      <c r="DF154" s="93">
        <f t="shared" si="128"/>
        <v>0</v>
      </c>
      <c r="DG154" s="93"/>
      <c r="DH154" s="93">
        <v>0</v>
      </c>
      <c r="DI154" s="93">
        <v>0</v>
      </c>
      <c r="DJ154" s="86">
        <f t="shared" si="116"/>
        <v>0</v>
      </c>
      <c r="DK154" s="91">
        <v>0</v>
      </c>
      <c r="DL154" s="93"/>
      <c r="DM154" s="93">
        <v>0</v>
      </c>
      <c r="DN154" s="93">
        <f t="shared" si="129"/>
        <v>7970000</v>
      </c>
      <c r="DO154" s="93">
        <f t="shared" si="117"/>
        <v>0</v>
      </c>
      <c r="DP154" s="92">
        <f t="shared" si="118"/>
        <v>251055</v>
      </c>
      <c r="DQ154" s="97" t="str">
        <f t="shared" si="130"/>
        <v>0400775763</v>
      </c>
      <c r="DR154" s="98">
        <f t="shared" si="119"/>
        <v>0</v>
      </c>
      <c r="DS154" s="93" t="str">
        <f t="shared" si="120"/>
        <v>OK</v>
      </c>
      <c r="DT154" s="93"/>
      <c r="DU154" s="78" t="str">
        <f t="shared" si="131"/>
        <v>5010700215011501100001VT100001</v>
      </c>
      <c r="DV154" s="78">
        <f>INDEX('08_DMGiaDat'!$L:$L,MATCH(DU154,'08_DMGiaDat'!$R:$R,0))</f>
        <v>7970000</v>
      </c>
      <c r="DW154" s="78" t="str">
        <f t="shared" si="132"/>
        <v>501070021501100100000001</v>
      </c>
      <c r="DX154" s="78" t="str">
        <f>IFERROR(VLOOKUP(DW154,'08_DMGiaDat'!C118:C119,2,FALSE),"N")</f>
        <v>N</v>
      </c>
      <c r="DY154" s="78" t="str">
        <f t="shared" si="133"/>
        <v>5010700215011001VT100001</v>
      </c>
      <c r="DZ154" s="78" t="str">
        <f>IFERROR(VLOOKUP(DY154,'08_DMGiaDat'!C118:C119,2,FALSE),"N")</f>
        <v>N</v>
      </c>
      <c r="EA154" s="78" t="str">
        <f t="shared" si="134"/>
        <v>501070021501100100000001</v>
      </c>
      <c r="EB154" s="78" t="str">
        <f>IFERROR(VLOOKUP(EA154,'08_DMGiaDat'!C118:C119,2,FALSE),"N")</f>
        <v>N</v>
      </c>
      <c r="EC154" s="92">
        <f>IF(DV154&lt;&gt;"N",DV154,IF(DX154&lt;&gt;"N",DX154,IF(DZ154&lt;&gt;"N",DZ154*VLOOKUP(LEFT(CB154,3),'03_DMMucDich'!C102:C106,5,FALSE),IF(EB154&lt;&gt;"N",EB154*VLOOKUP(LEFT(CB154,3),'03_DMMucDich'!C102:C106,5,FALSE),"N/A"))))</f>
        <v>7970000</v>
      </c>
    </row>
    <row r="155" spans="1:133" s="34" customFormat="1" ht="16" x14ac:dyDescent="0.2">
      <c r="A155" s="85">
        <v>141</v>
      </c>
      <c r="B155" s="86"/>
      <c r="C155" s="87"/>
      <c r="D155" s="141" t="s">
        <v>5843</v>
      </c>
      <c r="E155" s="86"/>
      <c r="F155" s="88"/>
      <c r="G155" s="88" t="s">
        <v>5718</v>
      </c>
      <c r="H155" s="151">
        <v>2022</v>
      </c>
      <c r="I155" s="86"/>
      <c r="J155" s="86"/>
      <c r="K155" s="145" t="s">
        <v>6462</v>
      </c>
      <c r="L155" s="105"/>
      <c r="M155" s="86"/>
      <c r="N155" s="105"/>
      <c r="O155" s="105"/>
      <c r="P155" s="86"/>
      <c r="Q155" s="86"/>
      <c r="R155" s="153" t="str">
        <f t="shared" si="135"/>
        <v>Tổ 42</v>
      </c>
      <c r="S155" s="86"/>
      <c r="T155" s="86"/>
      <c r="U155" s="86"/>
      <c r="V155" s="86" t="str">
        <f t="shared" si="136"/>
        <v xml:space="preserve">, </v>
      </c>
      <c r="W155" s="86"/>
      <c r="X155" s="86"/>
      <c r="Y155" s="86"/>
      <c r="Z155" s="88"/>
      <c r="AA155" s="105"/>
      <c r="AB155" s="86"/>
      <c r="AC155" s="90"/>
      <c r="AD155" s="86"/>
      <c r="AE155" s="86"/>
      <c r="AF155" s="86"/>
      <c r="AG155" s="86"/>
      <c r="AH155" s="160" t="s">
        <v>6962</v>
      </c>
      <c r="AI155" s="153"/>
      <c r="AJ155" s="153"/>
      <c r="AK155" s="86"/>
      <c r="AL155" s="86"/>
      <c r="AM155" s="153" t="s">
        <v>7015</v>
      </c>
      <c r="AN155" s="153" t="s">
        <v>7213</v>
      </c>
      <c r="AO155" s="165">
        <v>43251</v>
      </c>
      <c r="AP155" s="153" t="s">
        <v>1446</v>
      </c>
      <c r="AQ155" s="153" t="s">
        <v>1309</v>
      </c>
      <c r="AR155" s="166">
        <v>100</v>
      </c>
      <c r="AS155" s="88" t="s">
        <v>5719</v>
      </c>
      <c r="AT155" s="92">
        <f t="shared" si="111"/>
        <v>0</v>
      </c>
      <c r="AU155" s="93">
        <v>0</v>
      </c>
      <c r="AV155" s="93">
        <v>0</v>
      </c>
      <c r="AW155" s="166">
        <v>200</v>
      </c>
      <c r="AX155" s="93">
        <v>0</v>
      </c>
      <c r="AY155" s="177"/>
      <c r="AZ155" s="177">
        <v>0</v>
      </c>
      <c r="BA155" s="178"/>
      <c r="BB155" s="105"/>
      <c r="BC155" s="105"/>
      <c r="BD155" s="93"/>
      <c r="BE155" s="93">
        <v>0</v>
      </c>
      <c r="BF155" s="91">
        <v>0</v>
      </c>
      <c r="BG155" s="94"/>
      <c r="BH155" s="95"/>
      <c r="BI155" s="93" t="str">
        <f t="shared" si="121"/>
        <v>Nguyễn Châu Trung</v>
      </c>
      <c r="BJ155" s="105">
        <f t="shared" si="122"/>
        <v>0</v>
      </c>
      <c r="BK155" s="88" t="str">
        <f t="shared" si="123"/>
        <v>0401070886</v>
      </c>
      <c r="BL155" s="86">
        <f t="shared" si="124"/>
        <v>0</v>
      </c>
      <c r="BM155" s="105">
        <f t="shared" si="125"/>
        <v>0</v>
      </c>
      <c r="BN155" s="86">
        <f t="shared" si="126"/>
        <v>0</v>
      </c>
      <c r="BO155" s="86">
        <f t="shared" si="127"/>
        <v>0</v>
      </c>
      <c r="BP155" s="86">
        <f t="shared" si="137"/>
        <v>0</v>
      </c>
      <c r="BQ155" s="160" t="s">
        <v>6962</v>
      </c>
      <c r="BR155" s="86" t="s">
        <v>5720</v>
      </c>
      <c r="BS155" s="88" t="s">
        <v>5721</v>
      </c>
      <c r="BT155" s="86" t="s">
        <v>5722</v>
      </c>
      <c r="BU155" s="86"/>
      <c r="BV155" s="86" t="str">
        <f t="shared" si="138"/>
        <v>CO 200776</v>
      </c>
      <c r="BW155" s="105" t="str">
        <f t="shared" si="139"/>
        <v/>
      </c>
      <c r="BX155" s="86" t="str">
        <f t="shared" si="148"/>
        <v>129</v>
      </c>
      <c r="BY155" s="86" t="str">
        <f t="shared" si="149"/>
        <v>121</v>
      </c>
      <c r="BZ155" s="91">
        <f t="shared" si="150"/>
        <v>100</v>
      </c>
      <c r="CA155" s="91">
        <v>0</v>
      </c>
      <c r="CB155" s="96" t="s">
        <v>5719</v>
      </c>
      <c r="CC155" s="91">
        <f t="shared" si="140"/>
        <v>200</v>
      </c>
      <c r="CD155" s="91">
        <f t="shared" si="141"/>
        <v>0</v>
      </c>
      <c r="CE155" s="93">
        <f t="shared" si="151"/>
        <v>0</v>
      </c>
      <c r="CF155" s="93">
        <f t="shared" si="152"/>
        <v>0</v>
      </c>
      <c r="CG155" s="105"/>
      <c r="CH155" s="105"/>
      <c r="CI155" s="86"/>
      <c r="CJ155" s="188"/>
      <c r="CK155" s="181">
        <f t="shared" si="142"/>
        <v>100</v>
      </c>
      <c r="CL155" s="181">
        <f t="shared" si="143"/>
        <v>200</v>
      </c>
      <c r="CM155" s="86" t="s">
        <v>5723</v>
      </c>
      <c r="CN155" s="182" t="s">
        <v>7857</v>
      </c>
      <c r="CO155" s="183" t="s">
        <v>7858</v>
      </c>
      <c r="CP155" s="86" t="s">
        <v>5724</v>
      </c>
      <c r="CQ155" s="153" t="s">
        <v>7924</v>
      </c>
      <c r="CR155" s="187">
        <f t="shared" si="144"/>
        <v>5850000</v>
      </c>
      <c r="CS155" s="188">
        <v>1</v>
      </c>
      <c r="CT155" s="188">
        <f t="shared" si="112"/>
        <v>5850000</v>
      </c>
      <c r="CU155" s="93"/>
      <c r="CV155" s="94">
        <f t="shared" si="145"/>
        <v>100</v>
      </c>
      <c r="CW155" s="93">
        <f t="shared" si="146"/>
        <v>0</v>
      </c>
      <c r="CX155" s="86">
        <f t="shared" si="147"/>
        <v>0</v>
      </c>
      <c r="CY155" s="93">
        <f t="shared" si="113"/>
        <v>175500</v>
      </c>
      <c r="CZ155" s="93">
        <v>0</v>
      </c>
      <c r="DA155" s="93">
        <v>0</v>
      </c>
      <c r="DB155" s="93">
        <f t="shared" si="114"/>
        <v>0</v>
      </c>
      <c r="DC155" s="93">
        <v>0</v>
      </c>
      <c r="DD155" s="91">
        <v>0</v>
      </c>
      <c r="DE155" s="93">
        <f t="shared" si="115"/>
        <v>0</v>
      </c>
      <c r="DF155" s="93">
        <f t="shared" si="128"/>
        <v>0</v>
      </c>
      <c r="DG155" s="93"/>
      <c r="DH155" s="93">
        <v>0</v>
      </c>
      <c r="DI155" s="93">
        <v>0</v>
      </c>
      <c r="DJ155" s="86">
        <f t="shared" si="116"/>
        <v>0</v>
      </c>
      <c r="DK155" s="91">
        <v>0</v>
      </c>
      <c r="DL155" s="93"/>
      <c r="DM155" s="93">
        <v>0</v>
      </c>
      <c r="DN155" s="93">
        <f t="shared" si="129"/>
        <v>5850000</v>
      </c>
      <c r="DO155" s="93">
        <f t="shared" si="117"/>
        <v>0</v>
      </c>
      <c r="DP155" s="92">
        <f t="shared" si="118"/>
        <v>175500</v>
      </c>
      <c r="DQ155" s="97" t="str">
        <f t="shared" si="130"/>
        <v>0401070886</v>
      </c>
      <c r="DR155" s="98">
        <f t="shared" si="119"/>
        <v>0</v>
      </c>
      <c r="DS155" s="93" t="str">
        <f t="shared" si="120"/>
        <v>OK</v>
      </c>
      <c r="DT155" s="93"/>
      <c r="DU155" s="78" t="str">
        <f t="shared" si="131"/>
        <v>5010700214991499101001VT100001</v>
      </c>
      <c r="DV155" s="78">
        <f>INDEX('08_DMGiaDat'!$L:$L,MATCH(DU155,'08_DMGiaDat'!$R:$R,0))</f>
        <v>5850000</v>
      </c>
      <c r="DW155" s="78" t="str">
        <f t="shared" si="132"/>
        <v>501070021499100100000001</v>
      </c>
      <c r="DX155" s="78" t="str">
        <f>IFERROR(VLOOKUP(DW155,'08_DMGiaDat'!C118:C119,2,FALSE),"N")</f>
        <v>N</v>
      </c>
      <c r="DY155" s="78" t="str">
        <f t="shared" si="133"/>
        <v>5010700214991001VT100001</v>
      </c>
      <c r="DZ155" s="78" t="str">
        <f>IFERROR(VLOOKUP(DY155,'08_DMGiaDat'!C118:C119,2,FALSE),"N")</f>
        <v>N</v>
      </c>
      <c r="EA155" s="78" t="str">
        <f t="shared" si="134"/>
        <v>501070021499100100000001</v>
      </c>
      <c r="EB155" s="78" t="str">
        <f>IFERROR(VLOOKUP(EA155,'08_DMGiaDat'!C118:C119,2,FALSE),"N")</f>
        <v>N</v>
      </c>
      <c r="EC155" s="92">
        <f>IF(DV155&lt;&gt;"N",DV155,IF(DX155&lt;&gt;"N",DX155,IF(DZ155&lt;&gt;"N",DZ155*VLOOKUP(LEFT(CB155,3),'03_DMMucDich'!C102:C106,5,FALSE),IF(EB155&lt;&gt;"N",EB155*VLOOKUP(LEFT(CB155,3),'03_DMMucDich'!C102:C106,5,FALSE),"N/A"))))</f>
        <v>5850000</v>
      </c>
    </row>
    <row r="156" spans="1:133" s="34" customFormat="1" ht="16" x14ac:dyDescent="0.2">
      <c r="A156" s="85">
        <v>142</v>
      </c>
      <c r="B156" s="86"/>
      <c r="C156" s="87"/>
      <c r="D156" s="141" t="s">
        <v>5844</v>
      </c>
      <c r="E156" s="86"/>
      <c r="F156" s="88"/>
      <c r="G156" s="88" t="s">
        <v>5718</v>
      </c>
      <c r="H156" s="151">
        <v>2022</v>
      </c>
      <c r="I156" s="86"/>
      <c r="J156" s="86"/>
      <c r="K156" s="145" t="s">
        <v>6463</v>
      </c>
      <c r="L156" s="105"/>
      <c r="M156" s="86"/>
      <c r="N156" s="105"/>
      <c r="O156" s="105"/>
      <c r="P156" s="86"/>
      <c r="Q156" s="86"/>
      <c r="R156" s="153" t="str">
        <f t="shared" si="135"/>
        <v>Tổ 64</v>
      </c>
      <c r="S156" s="86"/>
      <c r="T156" s="86"/>
      <c r="U156" s="86"/>
      <c r="V156" s="86" t="str">
        <f t="shared" si="136"/>
        <v xml:space="preserve">, </v>
      </c>
      <c r="W156" s="86"/>
      <c r="X156" s="86"/>
      <c r="Y156" s="86"/>
      <c r="Z156" s="88"/>
      <c r="AA156" s="105"/>
      <c r="AB156" s="86"/>
      <c r="AC156" s="90"/>
      <c r="AD156" s="86"/>
      <c r="AE156" s="86"/>
      <c r="AF156" s="86"/>
      <c r="AG156" s="86"/>
      <c r="AH156" s="160" t="s">
        <v>6961</v>
      </c>
      <c r="AI156" s="153"/>
      <c r="AJ156" s="153"/>
      <c r="AK156" s="86"/>
      <c r="AL156" s="86"/>
      <c r="AM156" s="153" t="s">
        <v>7015</v>
      </c>
      <c r="AN156" s="153" t="s">
        <v>7214</v>
      </c>
      <c r="AO156" s="165">
        <v>43410</v>
      </c>
      <c r="AP156" s="153" t="s">
        <v>2056</v>
      </c>
      <c r="AQ156" s="153" t="s">
        <v>5698</v>
      </c>
      <c r="AR156" s="166">
        <v>110</v>
      </c>
      <c r="AS156" s="88" t="s">
        <v>5719</v>
      </c>
      <c r="AT156" s="92">
        <f t="shared" si="111"/>
        <v>0</v>
      </c>
      <c r="AU156" s="93">
        <v>0</v>
      </c>
      <c r="AV156" s="93">
        <v>0</v>
      </c>
      <c r="AW156" s="166">
        <v>200</v>
      </c>
      <c r="AX156" s="93">
        <v>0</v>
      </c>
      <c r="AY156" s="177"/>
      <c r="AZ156" s="177">
        <v>0</v>
      </c>
      <c r="BA156" s="178"/>
      <c r="BB156" s="105"/>
      <c r="BC156" s="105"/>
      <c r="BD156" s="93"/>
      <c r="BE156" s="93">
        <v>0</v>
      </c>
      <c r="BF156" s="91">
        <v>0</v>
      </c>
      <c r="BG156" s="94"/>
      <c r="BH156" s="95"/>
      <c r="BI156" s="93" t="str">
        <f t="shared" si="121"/>
        <v>Lê Văn Chung</v>
      </c>
      <c r="BJ156" s="105">
        <f t="shared" si="122"/>
        <v>0</v>
      </c>
      <c r="BK156" s="88" t="str">
        <f t="shared" si="123"/>
        <v>0400767434</v>
      </c>
      <c r="BL156" s="86">
        <f t="shared" si="124"/>
        <v>0</v>
      </c>
      <c r="BM156" s="105">
        <f t="shared" si="125"/>
        <v>0</v>
      </c>
      <c r="BN156" s="86">
        <f t="shared" si="126"/>
        <v>0</v>
      </c>
      <c r="BO156" s="86">
        <f t="shared" si="127"/>
        <v>0</v>
      </c>
      <c r="BP156" s="86">
        <f t="shared" si="137"/>
        <v>0</v>
      </c>
      <c r="BQ156" s="160" t="s">
        <v>6961</v>
      </c>
      <c r="BR156" s="86" t="s">
        <v>5720</v>
      </c>
      <c r="BS156" s="88" t="s">
        <v>5721</v>
      </c>
      <c r="BT156" s="86" t="s">
        <v>5722</v>
      </c>
      <c r="BU156" s="86"/>
      <c r="BV156" s="86" t="str">
        <f t="shared" si="138"/>
        <v>CP 820939</v>
      </c>
      <c r="BW156" s="105" t="str">
        <f t="shared" si="139"/>
        <v/>
      </c>
      <c r="BX156" s="86" t="str">
        <f t="shared" si="148"/>
        <v>170</v>
      </c>
      <c r="BY156" s="86" t="str">
        <f t="shared" si="149"/>
        <v>24</v>
      </c>
      <c r="BZ156" s="91">
        <f t="shared" si="150"/>
        <v>110</v>
      </c>
      <c r="CA156" s="91">
        <v>0</v>
      </c>
      <c r="CB156" s="96" t="s">
        <v>5719</v>
      </c>
      <c r="CC156" s="91">
        <f t="shared" si="140"/>
        <v>200</v>
      </c>
      <c r="CD156" s="91">
        <f t="shared" si="141"/>
        <v>0</v>
      </c>
      <c r="CE156" s="93">
        <f t="shared" si="151"/>
        <v>0</v>
      </c>
      <c r="CF156" s="93">
        <f t="shared" si="152"/>
        <v>0</v>
      </c>
      <c r="CG156" s="105"/>
      <c r="CH156" s="105"/>
      <c r="CI156" s="86"/>
      <c r="CJ156" s="188"/>
      <c r="CK156" s="181">
        <f t="shared" si="142"/>
        <v>110</v>
      </c>
      <c r="CL156" s="181">
        <f t="shared" si="143"/>
        <v>200</v>
      </c>
      <c r="CM156" s="86" t="s">
        <v>5723</v>
      </c>
      <c r="CN156" s="182" t="s">
        <v>7854</v>
      </c>
      <c r="CO156" s="183" t="s">
        <v>7855</v>
      </c>
      <c r="CP156" s="86" t="s">
        <v>5724</v>
      </c>
      <c r="CQ156" s="153" t="s">
        <v>7924</v>
      </c>
      <c r="CR156" s="187">
        <f t="shared" si="144"/>
        <v>7970000</v>
      </c>
      <c r="CS156" s="188">
        <v>1</v>
      </c>
      <c r="CT156" s="188">
        <f t="shared" si="112"/>
        <v>7970000</v>
      </c>
      <c r="CU156" s="93"/>
      <c r="CV156" s="94">
        <f t="shared" si="145"/>
        <v>110</v>
      </c>
      <c r="CW156" s="93">
        <f t="shared" si="146"/>
        <v>0</v>
      </c>
      <c r="CX156" s="86">
        <f t="shared" si="147"/>
        <v>0</v>
      </c>
      <c r="CY156" s="93">
        <f t="shared" si="113"/>
        <v>263010</v>
      </c>
      <c r="CZ156" s="93">
        <v>0</v>
      </c>
      <c r="DA156" s="93">
        <v>0</v>
      </c>
      <c r="DB156" s="93">
        <f t="shared" si="114"/>
        <v>0</v>
      </c>
      <c r="DC156" s="93">
        <v>0</v>
      </c>
      <c r="DD156" s="91">
        <v>0</v>
      </c>
      <c r="DE156" s="93">
        <f t="shared" si="115"/>
        <v>0</v>
      </c>
      <c r="DF156" s="93">
        <f t="shared" si="128"/>
        <v>0</v>
      </c>
      <c r="DG156" s="93"/>
      <c r="DH156" s="93">
        <v>0</v>
      </c>
      <c r="DI156" s="93">
        <v>0</v>
      </c>
      <c r="DJ156" s="86">
        <f t="shared" si="116"/>
        <v>0</v>
      </c>
      <c r="DK156" s="91">
        <v>0</v>
      </c>
      <c r="DL156" s="93"/>
      <c r="DM156" s="93">
        <v>0</v>
      </c>
      <c r="DN156" s="93">
        <f t="shared" si="129"/>
        <v>7970000</v>
      </c>
      <c r="DO156" s="93">
        <f t="shared" si="117"/>
        <v>0</v>
      </c>
      <c r="DP156" s="92">
        <f t="shared" si="118"/>
        <v>263010</v>
      </c>
      <c r="DQ156" s="97" t="str">
        <f t="shared" si="130"/>
        <v>0400767434</v>
      </c>
      <c r="DR156" s="98">
        <f t="shared" si="119"/>
        <v>0</v>
      </c>
      <c r="DS156" s="93" t="str">
        <f t="shared" si="120"/>
        <v>OK</v>
      </c>
      <c r="DT156" s="93"/>
      <c r="DU156" s="78" t="str">
        <f t="shared" si="131"/>
        <v>5010700215011501100001VT100001</v>
      </c>
      <c r="DV156" s="78">
        <f>INDEX('08_DMGiaDat'!$L:$L,MATCH(DU156,'08_DMGiaDat'!$R:$R,0))</f>
        <v>7970000</v>
      </c>
      <c r="DW156" s="78" t="str">
        <f t="shared" si="132"/>
        <v>501070021501100100000001</v>
      </c>
      <c r="DX156" s="78" t="str">
        <f>IFERROR(VLOOKUP(DW156,'08_DMGiaDat'!C118:C119,2,FALSE),"N")</f>
        <v>N</v>
      </c>
      <c r="DY156" s="78" t="str">
        <f t="shared" si="133"/>
        <v>5010700215011001VT100001</v>
      </c>
      <c r="DZ156" s="78" t="str">
        <f>IFERROR(VLOOKUP(DY156,'08_DMGiaDat'!C118:C119,2,FALSE),"N")</f>
        <v>N</v>
      </c>
      <c r="EA156" s="78" t="str">
        <f t="shared" si="134"/>
        <v>501070021501100100000001</v>
      </c>
      <c r="EB156" s="78" t="str">
        <f>IFERROR(VLOOKUP(EA156,'08_DMGiaDat'!C118:C119,2,FALSE),"N")</f>
        <v>N</v>
      </c>
      <c r="EC156" s="92">
        <f>IF(DV156&lt;&gt;"N",DV156,IF(DX156&lt;&gt;"N",DX156,IF(DZ156&lt;&gt;"N",DZ156*VLOOKUP(LEFT(CB156,3),'03_DMMucDich'!C102:C106,5,FALSE),IF(EB156&lt;&gt;"N",EB156*VLOOKUP(LEFT(CB156,3),'03_DMMucDich'!C102:C106,5,FALSE),"N/A"))))</f>
        <v>7970000</v>
      </c>
    </row>
    <row r="157" spans="1:133" s="34" customFormat="1" ht="16" x14ac:dyDescent="0.2">
      <c r="A157" s="85">
        <v>143</v>
      </c>
      <c r="B157" s="86"/>
      <c r="C157" s="87"/>
      <c r="D157" s="141" t="s">
        <v>5845</v>
      </c>
      <c r="E157" s="86"/>
      <c r="F157" s="88"/>
      <c r="G157" s="88" t="s">
        <v>5718</v>
      </c>
      <c r="H157" s="151">
        <v>2022</v>
      </c>
      <c r="I157" s="86"/>
      <c r="J157" s="86"/>
      <c r="K157" s="145" t="s">
        <v>6464</v>
      </c>
      <c r="L157" s="105"/>
      <c r="M157" s="86"/>
      <c r="N157" s="105"/>
      <c r="O157" s="105"/>
      <c r="P157" s="86"/>
      <c r="Q157" s="86"/>
      <c r="R157" s="153" t="str">
        <f t="shared" si="135"/>
        <v>Tổ 46</v>
      </c>
      <c r="S157" s="86"/>
      <c r="T157" s="86"/>
      <c r="U157" s="86"/>
      <c r="V157" s="86" t="str">
        <f t="shared" si="136"/>
        <v xml:space="preserve">, </v>
      </c>
      <c r="W157" s="86"/>
      <c r="X157" s="86"/>
      <c r="Y157" s="86"/>
      <c r="Z157" s="88"/>
      <c r="AA157" s="105"/>
      <c r="AB157" s="86"/>
      <c r="AC157" s="90"/>
      <c r="AD157" s="86"/>
      <c r="AE157" s="86"/>
      <c r="AF157" s="86"/>
      <c r="AG157" s="86"/>
      <c r="AH157" s="160" t="s">
        <v>6986</v>
      </c>
      <c r="AI157" s="153"/>
      <c r="AJ157" s="153"/>
      <c r="AK157" s="86"/>
      <c r="AL157" s="86"/>
      <c r="AM157" s="153" t="s">
        <v>7015</v>
      </c>
      <c r="AN157" s="153" t="s">
        <v>7215</v>
      </c>
      <c r="AO157" s="165">
        <v>40507</v>
      </c>
      <c r="AP157" s="153" t="s">
        <v>7141</v>
      </c>
      <c r="AQ157" s="153" t="s">
        <v>2136</v>
      </c>
      <c r="AR157" s="166">
        <v>100</v>
      </c>
      <c r="AS157" s="88" t="s">
        <v>5719</v>
      </c>
      <c r="AT157" s="92">
        <f t="shared" si="111"/>
        <v>0</v>
      </c>
      <c r="AU157" s="93">
        <v>0</v>
      </c>
      <c r="AV157" s="93">
        <v>0</v>
      </c>
      <c r="AW157" s="166">
        <v>200</v>
      </c>
      <c r="AX157" s="93">
        <v>0</v>
      </c>
      <c r="AY157" s="177"/>
      <c r="AZ157" s="177">
        <v>0</v>
      </c>
      <c r="BA157" s="178"/>
      <c r="BB157" s="105"/>
      <c r="BC157" s="105"/>
      <c r="BD157" s="93"/>
      <c r="BE157" s="93">
        <v>0</v>
      </c>
      <c r="BF157" s="91">
        <v>0</v>
      </c>
      <c r="BG157" s="94"/>
      <c r="BH157" s="95"/>
      <c r="BI157" s="93" t="str">
        <f t="shared" si="121"/>
        <v>Lương Thị Hương</v>
      </c>
      <c r="BJ157" s="105">
        <f t="shared" si="122"/>
        <v>0</v>
      </c>
      <c r="BK157" s="88" t="str">
        <f t="shared" si="123"/>
        <v>0401402764</v>
      </c>
      <c r="BL157" s="86">
        <f t="shared" si="124"/>
        <v>0</v>
      </c>
      <c r="BM157" s="105">
        <f t="shared" si="125"/>
        <v>0</v>
      </c>
      <c r="BN157" s="86">
        <f t="shared" si="126"/>
        <v>0</v>
      </c>
      <c r="BO157" s="86">
        <f t="shared" si="127"/>
        <v>0</v>
      </c>
      <c r="BP157" s="86">
        <f t="shared" si="137"/>
        <v>0</v>
      </c>
      <c r="BQ157" s="160" t="s">
        <v>6986</v>
      </c>
      <c r="BR157" s="86" t="s">
        <v>5720</v>
      </c>
      <c r="BS157" s="88" t="s">
        <v>5721</v>
      </c>
      <c r="BT157" s="86" t="s">
        <v>5722</v>
      </c>
      <c r="BU157" s="86"/>
      <c r="BV157" s="86" t="str">
        <f t="shared" si="138"/>
        <v>BC 734103</v>
      </c>
      <c r="BW157" s="105" t="str">
        <f t="shared" si="139"/>
        <v/>
      </c>
      <c r="BX157" s="86" t="str">
        <f t="shared" si="148"/>
        <v>25</v>
      </c>
      <c r="BY157" s="86" t="str">
        <f t="shared" si="149"/>
        <v>250</v>
      </c>
      <c r="BZ157" s="91">
        <f t="shared" si="150"/>
        <v>100</v>
      </c>
      <c r="CA157" s="91">
        <v>0</v>
      </c>
      <c r="CB157" s="96" t="s">
        <v>5719</v>
      </c>
      <c r="CC157" s="91">
        <f t="shared" si="140"/>
        <v>200</v>
      </c>
      <c r="CD157" s="91">
        <f t="shared" si="141"/>
        <v>0</v>
      </c>
      <c r="CE157" s="93">
        <f t="shared" si="151"/>
        <v>0</v>
      </c>
      <c r="CF157" s="93">
        <f t="shared" si="152"/>
        <v>0</v>
      </c>
      <c r="CG157" s="105"/>
      <c r="CH157" s="105"/>
      <c r="CI157" s="86"/>
      <c r="CJ157" s="188"/>
      <c r="CK157" s="181">
        <f t="shared" si="142"/>
        <v>100</v>
      </c>
      <c r="CL157" s="181">
        <f t="shared" si="143"/>
        <v>200</v>
      </c>
      <c r="CM157" s="86" t="s">
        <v>5723</v>
      </c>
      <c r="CN157" s="182" t="s">
        <v>7859</v>
      </c>
      <c r="CO157" s="183" t="s">
        <v>7863</v>
      </c>
      <c r="CP157" s="86" t="s">
        <v>5724</v>
      </c>
      <c r="CQ157" s="153" t="s">
        <v>7925</v>
      </c>
      <c r="CR157" s="187">
        <f t="shared" si="144"/>
        <v>2170000</v>
      </c>
      <c r="CS157" s="188">
        <v>0.8</v>
      </c>
      <c r="CT157" s="188">
        <f t="shared" si="112"/>
        <v>1736000</v>
      </c>
      <c r="CU157" s="93"/>
      <c r="CV157" s="94">
        <f t="shared" si="145"/>
        <v>100</v>
      </c>
      <c r="CW157" s="93">
        <f t="shared" si="146"/>
        <v>0</v>
      </c>
      <c r="CX157" s="86">
        <f t="shared" si="147"/>
        <v>0</v>
      </c>
      <c r="CY157" s="93">
        <f t="shared" si="113"/>
        <v>52080</v>
      </c>
      <c r="CZ157" s="93">
        <v>0</v>
      </c>
      <c r="DA157" s="93">
        <v>0</v>
      </c>
      <c r="DB157" s="93">
        <f t="shared" si="114"/>
        <v>0</v>
      </c>
      <c r="DC157" s="93">
        <v>0</v>
      </c>
      <c r="DD157" s="91">
        <v>0</v>
      </c>
      <c r="DE157" s="93">
        <f t="shared" si="115"/>
        <v>0</v>
      </c>
      <c r="DF157" s="93">
        <f t="shared" si="128"/>
        <v>0</v>
      </c>
      <c r="DG157" s="93"/>
      <c r="DH157" s="93">
        <v>0</v>
      </c>
      <c r="DI157" s="93">
        <v>0</v>
      </c>
      <c r="DJ157" s="86">
        <f t="shared" si="116"/>
        <v>0</v>
      </c>
      <c r="DK157" s="91">
        <v>0</v>
      </c>
      <c r="DL157" s="93"/>
      <c r="DM157" s="93">
        <v>0</v>
      </c>
      <c r="DN157" s="93">
        <f t="shared" si="129"/>
        <v>1736000</v>
      </c>
      <c r="DO157" s="93">
        <f t="shared" si="117"/>
        <v>0</v>
      </c>
      <c r="DP157" s="92">
        <f t="shared" si="118"/>
        <v>52080</v>
      </c>
      <c r="DQ157" s="97" t="str">
        <f t="shared" si="130"/>
        <v>0401402764</v>
      </c>
      <c r="DR157" s="98">
        <f t="shared" si="119"/>
        <v>0</v>
      </c>
      <c r="DS157" s="93" t="str">
        <f t="shared" si="120"/>
        <v>OK</v>
      </c>
      <c r="DT157" s="93"/>
      <c r="DU157" s="78" t="str">
        <f t="shared" si="131"/>
        <v>5010700212541254102001VT400001</v>
      </c>
      <c r="DV157" s="78">
        <f>INDEX('08_DMGiaDat'!$L:$L,MATCH(DU157,'08_DMGiaDat'!$R:$R,0))</f>
        <v>2170000</v>
      </c>
      <c r="DW157" s="78" t="str">
        <f t="shared" si="132"/>
        <v>501070021254100100000001</v>
      </c>
      <c r="DX157" s="78" t="str">
        <f>IFERROR(VLOOKUP(DW157,'08_DMGiaDat'!C118:C119,2,FALSE),"N")</f>
        <v>N</v>
      </c>
      <c r="DY157" s="78" t="str">
        <f t="shared" si="133"/>
        <v>5010700212541001VT400001</v>
      </c>
      <c r="DZ157" s="78" t="str">
        <f>IFERROR(VLOOKUP(DY157,'08_DMGiaDat'!C118:C119,2,FALSE),"N")</f>
        <v>N</v>
      </c>
      <c r="EA157" s="78" t="str">
        <f t="shared" si="134"/>
        <v>501070021254100100000001</v>
      </c>
      <c r="EB157" s="78" t="str">
        <f>IFERROR(VLOOKUP(EA157,'08_DMGiaDat'!C118:C119,2,FALSE),"N")</f>
        <v>N</v>
      </c>
      <c r="EC157" s="92">
        <f>IF(DV157&lt;&gt;"N",DV157,IF(DX157&lt;&gt;"N",DX157,IF(DZ157&lt;&gt;"N",DZ157*VLOOKUP(LEFT(CB157,3),'03_DMMucDich'!C102:C106,5,FALSE),IF(EB157&lt;&gt;"N",EB157*VLOOKUP(LEFT(CB157,3),'03_DMMucDich'!C102:C106,5,FALSE),"N/A"))))</f>
        <v>2170000</v>
      </c>
    </row>
    <row r="158" spans="1:133" s="34" customFormat="1" ht="16" x14ac:dyDescent="0.2">
      <c r="A158" s="85">
        <v>144</v>
      </c>
      <c r="B158" s="86"/>
      <c r="C158" s="87"/>
      <c r="D158" s="141" t="s">
        <v>5845</v>
      </c>
      <c r="E158" s="86"/>
      <c r="F158" s="88"/>
      <c r="G158" s="88" t="s">
        <v>5718</v>
      </c>
      <c r="H158" s="151">
        <v>2022</v>
      </c>
      <c r="I158" s="86"/>
      <c r="J158" s="86"/>
      <c r="K158" s="145" t="s">
        <v>6464</v>
      </c>
      <c r="L158" s="105"/>
      <c r="M158" s="86"/>
      <c r="N158" s="105"/>
      <c r="O158" s="105"/>
      <c r="P158" s="86"/>
      <c r="Q158" s="86"/>
      <c r="R158" s="153" t="str">
        <f t="shared" si="135"/>
        <v>Tổ 46</v>
      </c>
      <c r="S158" s="86"/>
      <c r="T158" s="86"/>
      <c r="U158" s="86"/>
      <c r="V158" s="86" t="str">
        <f t="shared" si="136"/>
        <v xml:space="preserve">, </v>
      </c>
      <c r="W158" s="86"/>
      <c r="X158" s="86"/>
      <c r="Y158" s="86"/>
      <c r="Z158" s="88"/>
      <c r="AA158" s="105"/>
      <c r="AB158" s="86"/>
      <c r="AC158" s="90"/>
      <c r="AD158" s="86"/>
      <c r="AE158" s="86"/>
      <c r="AF158" s="86"/>
      <c r="AG158" s="86"/>
      <c r="AH158" s="160" t="s">
        <v>6986</v>
      </c>
      <c r="AI158" s="153"/>
      <c r="AJ158" s="153"/>
      <c r="AK158" s="86"/>
      <c r="AL158" s="86"/>
      <c r="AM158" s="153" t="s">
        <v>7015</v>
      </c>
      <c r="AN158" s="153" t="s">
        <v>7216</v>
      </c>
      <c r="AO158" s="165">
        <v>40507</v>
      </c>
      <c r="AP158" s="153" t="s">
        <v>7217</v>
      </c>
      <c r="AQ158" s="153" t="s">
        <v>2136</v>
      </c>
      <c r="AR158" s="166">
        <v>100</v>
      </c>
      <c r="AS158" s="88" t="s">
        <v>5719</v>
      </c>
      <c r="AT158" s="92">
        <f t="shared" si="111"/>
        <v>0</v>
      </c>
      <c r="AU158" s="93">
        <v>0</v>
      </c>
      <c r="AV158" s="93">
        <v>0</v>
      </c>
      <c r="AW158" s="166">
        <v>200</v>
      </c>
      <c r="AX158" s="93">
        <v>0</v>
      </c>
      <c r="AY158" s="177"/>
      <c r="AZ158" s="177">
        <v>0</v>
      </c>
      <c r="BA158" s="178"/>
      <c r="BB158" s="105"/>
      <c r="BC158" s="105"/>
      <c r="BD158" s="93"/>
      <c r="BE158" s="93">
        <v>0</v>
      </c>
      <c r="BF158" s="91">
        <v>0</v>
      </c>
      <c r="BG158" s="94"/>
      <c r="BH158" s="95"/>
      <c r="BI158" s="93" t="str">
        <f t="shared" si="121"/>
        <v>Lương Thị Hương</v>
      </c>
      <c r="BJ158" s="105">
        <f t="shared" si="122"/>
        <v>0</v>
      </c>
      <c r="BK158" s="88" t="str">
        <f t="shared" si="123"/>
        <v>0401402764</v>
      </c>
      <c r="BL158" s="86">
        <f t="shared" si="124"/>
        <v>0</v>
      </c>
      <c r="BM158" s="105">
        <f t="shared" si="125"/>
        <v>0</v>
      </c>
      <c r="BN158" s="86">
        <f t="shared" si="126"/>
        <v>0</v>
      </c>
      <c r="BO158" s="86">
        <f t="shared" si="127"/>
        <v>0</v>
      </c>
      <c r="BP158" s="86">
        <f t="shared" si="137"/>
        <v>0</v>
      </c>
      <c r="BQ158" s="160" t="s">
        <v>6986</v>
      </c>
      <c r="BR158" s="86" t="s">
        <v>5720</v>
      </c>
      <c r="BS158" s="88" t="s">
        <v>5721</v>
      </c>
      <c r="BT158" s="86" t="s">
        <v>5722</v>
      </c>
      <c r="BU158" s="86"/>
      <c r="BV158" s="86" t="str">
        <f t="shared" si="138"/>
        <v>BC 734110</v>
      </c>
      <c r="BW158" s="105" t="str">
        <f t="shared" si="139"/>
        <v/>
      </c>
      <c r="BX158" s="86" t="str">
        <f t="shared" si="148"/>
        <v>91</v>
      </c>
      <c r="BY158" s="86" t="str">
        <f t="shared" si="149"/>
        <v>250</v>
      </c>
      <c r="BZ158" s="91">
        <f t="shared" si="150"/>
        <v>100</v>
      </c>
      <c r="CA158" s="91">
        <v>0</v>
      </c>
      <c r="CB158" s="96" t="s">
        <v>5719</v>
      </c>
      <c r="CC158" s="91">
        <f t="shared" si="140"/>
        <v>200</v>
      </c>
      <c r="CD158" s="91">
        <f t="shared" si="141"/>
        <v>0</v>
      </c>
      <c r="CE158" s="93">
        <f t="shared" si="151"/>
        <v>0</v>
      </c>
      <c r="CF158" s="93">
        <f t="shared" si="152"/>
        <v>0</v>
      </c>
      <c r="CG158" s="105"/>
      <c r="CH158" s="105"/>
      <c r="CI158" s="86"/>
      <c r="CJ158" s="188"/>
      <c r="CK158" s="181">
        <f t="shared" si="142"/>
        <v>100</v>
      </c>
      <c r="CL158" s="181">
        <f t="shared" si="143"/>
        <v>200</v>
      </c>
      <c r="CM158" s="86" t="s">
        <v>5723</v>
      </c>
      <c r="CN158" s="182" t="s">
        <v>7859</v>
      </c>
      <c r="CO158" s="183" t="s">
        <v>7863</v>
      </c>
      <c r="CP158" s="86" t="s">
        <v>5724</v>
      </c>
      <c r="CQ158" s="153" t="s">
        <v>7925</v>
      </c>
      <c r="CR158" s="187">
        <f t="shared" si="144"/>
        <v>2170000</v>
      </c>
      <c r="CS158" s="188">
        <v>0.8</v>
      </c>
      <c r="CT158" s="188">
        <f t="shared" si="112"/>
        <v>1736000</v>
      </c>
      <c r="CU158" s="93"/>
      <c r="CV158" s="94">
        <f t="shared" si="145"/>
        <v>100</v>
      </c>
      <c r="CW158" s="93">
        <f t="shared" si="146"/>
        <v>0</v>
      </c>
      <c r="CX158" s="86">
        <f t="shared" si="147"/>
        <v>0</v>
      </c>
      <c r="CY158" s="93">
        <f t="shared" si="113"/>
        <v>52080</v>
      </c>
      <c r="CZ158" s="93">
        <v>0</v>
      </c>
      <c r="DA158" s="93">
        <v>0</v>
      </c>
      <c r="DB158" s="93">
        <f t="shared" si="114"/>
        <v>0</v>
      </c>
      <c r="DC158" s="93">
        <v>0</v>
      </c>
      <c r="DD158" s="91">
        <v>0</v>
      </c>
      <c r="DE158" s="93">
        <f t="shared" si="115"/>
        <v>0</v>
      </c>
      <c r="DF158" s="93">
        <f t="shared" si="128"/>
        <v>0</v>
      </c>
      <c r="DG158" s="93"/>
      <c r="DH158" s="93">
        <v>0</v>
      </c>
      <c r="DI158" s="93">
        <v>0</v>
      </c>
      <c r="DJ158" s="86">
        <f t="shared" si="116"/>
        <v>0</v>
      </c>
      <c r="DK158" s="91">
        <v>0</v>
      </c>
      <c r="DL158" s="93"/>
      <c r="DM158" s="93">
        <v>0</v>
      </c>
      <c r="DN158" s="93">
        <f t="shared" si="129"/>
        <v>1736000</v>
      </c>
      <c r="DO158" s="93">
        <f t="shared" si="117"/>
        <v>0</v>
      </c>
      <c r="DP158" s="92">
        <f t="shared" si="118"/>
        <v>52080</v>
      </c>
      <c r="DQ158" s="97" t="str">
        <f t="shared" si="130"/>
        <v>0401402764</v>
      </c>
      <c r="DR158" s="98">
        <f t="shared" si="119"/>
        <v>0</v>
      </c>
      <c r="DS158" s="93" t="str">
        <f t="shared" si="120"/>
        <v>OK</v>
      </c>
      <c r="DT158" s="93"/>
      <c r="DU158" s="78" t="str">
        <f t="shared" si="131"/>
        <v>5010700212541254102001VT400001</v>
      </c>
      <c r="DV158" s="78">
        <f>INDEX('08_DMGiaDat'!$L:$L,MATCH(DU158,'08_DMGiaDat'!$R:$R,0))</f>
        <v>2170000</v>
      </c>
      <c r="DW158" s="78" t="str">
        <f t="shared" si="132"/>
        <v>501070021254100100000001</v>
      </c>
      <c r="DX158" s="78" t="str">
        <f>IFERROR(VLOOKUP(DW158,'08_DMGiaDat'!C118:C119,2,FALSE),"N")</f>
        <v>N</v>
      </c>
      <c r="DY158" s="78" t="str">
        <f t="shared" si="133"/>
        <v>5010700212541001VT400001</v>
      </c>
      <c r="DZ158" s="78" t="str">
        <f>IFERROR(VLOOKUP(DY158,'08_DMGiaDat'!C118:C119,2,FALSE),"N")</f>
        <v>N</v>
      </c>
      <c r="EA158" s="78" t="str">
        <f t="shared" si="134"/>
        <v>501070021254100100000001</v>
      </c>
      <c r="EB158" s="78" t="str">
        <f>IFERROR(VLOOKUP(EA158,'08_DMGiaDat'!C118:C119,2,FALSE),"N")</f>
        <v>N</v>
      </c>
      <c r="EC158" s="92">
        <f>IF(DV158&lt;&gt;"N",DV158,IF(DX158&lt;&gt;"N",DX158,IF(DZ158&lt;&gt;"N",DZ158*VLOOKUP(LEFT(CB158,3),'03_DMMucDich'!C102:C106,5,FALSE),IF(EB158&lt;&gt;"N",EB158*VLOOKUP(LEFT(CB158,3),'03_DMMucDich'!C102:C106,5,FALSE),"N/A"))))</f>
        <v>2170000</v>
      </c>
    </row>
    <row r="159" spans="1:133" s="34" customFormat="1" ht="16" x14ac:dyDescent="0.2">
      <c r="A159" s="85">
        <v>145</v>
      </c>
      <c r="B159" s="86"/>
      <c r="C159" s="87"/>
      <c r="D159" s="141" t="s">
        <v>5846</v>
      </c>
      <c r="E159" s="86"/>
      <c r="F159" s="88"/>
      <c r="G159" s="88" t="s">
        <v>5718</v>
      </c>
      <c r="H159" s="151">
        <v>2023</v>
      </c>
      <c r="I159" s="86"/>
      <c r="J159" s="86"/>
      <c r="K159" s="145" t="s">
        <v>6465</v>
      </c>
      <c r="L159" s="105"/>
      <c r="M159" s="86"/>
      <c r="N159" s="105"/>
      <c r="O159" s="105"/>
      <c r="P159" s="86"/>
      <c r="Q159" s="86"/>
      <c r="R159" s="153" t="str">
        <f t="shared" si="135"/>
        <v>Tổ 66</v>
      </c>
      <c r="S159" s="86"/>
      <c r="T159" s="86"/>
      <c r="U159" s="86"/>
      <c r="V159" s="86" t="str">
        <f t="shared" si="136"/>
        <v xml:space="preserve">, </v>
      </c>
      <c r="W159" s="86"/>
      <c r="X159" s="86"/>
      <c r="Y159" s="86"/>
      <c r="Z159" s="88"/>
      <c r="AA159" s="105"/>
      <c r="AB159" s="86"/>
      <c r="AC159" s="90"/>
      <c r="AD159" s="86"/>
      <c r="AE159" s="86"/>
      <c r="AF159" s="86"/>
      <c r="AG159" s="86"/>
      <c r="AH159" s="160" t="s">
        <v>6960</v>
      </c>
      <c r="AI159" s="153"/>
      <c r="AJ159" s="153"/>
      <c r="AK159" s="86"/>
      <c r="AL159" s="86"/>
      <c r="AM159" s="153" t="s">
        <v>7015</v>
      </c>
      <c r="AN159" s="153" t="s">
        <v>7218</v>
      </c>
      <c r="AO159" s="165">
        <v>43445</v>
      </c>
      <c r="AP159" s="153" t="s">
        <v>2143</v>
      </c>
      <c r="AQ159" s="153" t="s">
        <v>5703</v>
      </c>
      <c r="AR159" s="166">
        <v>105</v>
      </c>
      <c r="AS159" s="88" t="s">
        <v>5719</v>
      </c>
      <c r="AT159" s="92">
        <f t="shared" si="111"/>
        <v>0</v>
      </c>
      <c r="AU159" s="93">
        <v>0</v>
      </c>
      <c r="AV159" s="93">
        <v>0</v>
      </c>
      <c r="AW159" s="166">
        <v>200</v>
      </c>
      <c r="AX159" s="93">
        <v>0</v>
      </c>
      <c r="AY159" s="177"/>
      <c r="AZ159" s="177">
        <v>0</v>
      </c>
      <c r="BA159" s="178"/>
      <c r="BB159" s="105"/>
      <c r="BC159" s="105"/>
      <c r="BD159" s="93"/>
      <c r="BE159" s="93">
        <v>0</v>
      </c>
      <c r="BF159" s="91">
        <v>0</v>
      </c>
      <c r="BG159" s="94"/>
      <c r="BH159" s="95"/>
      <c r="BI159" s="93" t="str">
        <f t="shared" si="121"/>
        <v>Nguyễn Việt Cường</v>
      </c>
      <c r="BJ159" s="105">
        <f t="shared" si="122"/>
        <v>0</v>
      </c>
      <c r="BK159" s="88" t="str">
        <f t="shared" si="123"/>
        <v>8386843036</v>
      </c>
      <c r="BL159" s="86">
        <f t="shared" si="124"/>
        <v>0</v>
      </c>
      <c r="BM159" s="105">
        <f t="shared" si="125"/>
        <v>0</v>
      </c>
      <c r="BN159" s="86">
        <f t="shared" si="126"/>
        <v>0</v>
      </c>
      <c r="BO159" s="86">
        <f t="shared" si="127"/>
        <v>0</v>
      </c>
      <c r="BP159" s="86">
        <f t="shared" si="137"/>
        <v>0</v>
      </c>
      <c r="BQ159" s="160" t="s">
        <v>6960</v>
      </c>
      <c r="BR159" s="86" t="s">
        <v>5720</v>
      </c>
      <c r="BS159" s="88" t="s">
        <v>5721</v>
      </c>
      <c r="BT159" s="86" t="s">
        <v>5722</v>
      </c>
      <c r="BU159" s="86"/>
      <c r="BV159" s="86" t="str">
        <f t="shared" si="138"/>
        <v>CP 846165</v>
      </c>
      <c r="BW159" s="105" t="str">
        <f t="shared" si="139"/>
        <v/>
      </c>
      <c r="BX159" s="86" t="str">
        <f t="shared" si="148"/>
        <v>257</v>
      </c>
      <c r="BY159" s="86" t="str">
        <f t="shared" si="149"/>
        <v>35</v>
      </c>
      <c r="BZ159" s="91">
        <f t="shared" si="150"/>
        <v>105</v>
      </c>
      <c r="CA159" s="91">
        <v>0</v>
      </c>
      <c r="CB159" s="96" t="s">
        <v>5719</v>
      </c>
      <c r="CC159" s="91">
        <f t="shared" si="140"/>
        <v>200</v>
      </c>
      <c r="CD159" s="91">
        <f t="shared" si="141"/>
        <v>0</v>
      </c>
      <c r="CE159" s="93">
        <f t="shared" si="151"/>
        <v>0</v>
      </c>
      <c r="CF159" s="93">
        <f t="shared" si="152"/>
        <v>0</v>
      </c>
      <c r="CG159" s="105"/>
      <c r="CH159" s="105"/>
      <c r="CI159" s="86"/>
      <c r="CJ159" s="188"/>
      <c r="CK159" s="181">
        <f t="shared" si="142"/>
        <v>105</v>
      </c>
      <c r="CL159" s="181">
        <f t="shared" si="143"/>
        <v>200</v>
      </c>
      <c r="CM159" s="86" t="s">
        <v>5723</v>
      </c>
      <c r="CN159" s="182" t="s">
        <v>7854</v>
      </c>
      <c r="CO159" s="183" t="s">
        <v>7855</v>
      </c>
      <c r="CP159" s="86" t="s">
        <v>5724</v>
      </c>
      <c r="CQ159" s="153" t="s">
        <v>7924</v>
      </c>
      <c r="CR159" s="187">
        <f t="shared" si="144"/>
        <v>7970000</v>
      </c>
      <c r="CS159" s="188">
        <v>1</v>
      </c>
      <c r="CT159" s="188">
        <f t="shared" si="112"/>
        <v>7970000</v>
      </c>
      <c r="CU159" s="93"/>
      <c r="CV159" s="94">
        <f t="shared" si="145"/>
        <v>105</v>
      </c>
      <c r="CW159" s="93">
        <f t="shared" si="146"/>
        <v>0</v>
      </c>
      <c r="CX159" s="86">
        <f t="shared" si="147"/>
        <v>0</v>
      </c>
      <c r="CY159" s="93">
        <f t="shared" si="113"/>
        <v>251055</v>
      </c>
      <c r="CZ159" s="93">
        <v>0</v>
      </c>
      <c r="DA159" s="93">
        <v>0</v>
      </c>
      <c r="DB159" s="93">
        <f t="shared" si="114"/>
        <v>0</v>
      </c>
      <c r="DC159" s="93">
        <v>0</v>
      </c>
      <c r="DD159" s="91">
        <v>0</v>
      </c>
      <c r="DE159" s="93">
        <f t="shared" si="115"/>
        <v>0</v>
      </c>
      <c r="DF159" s="93">
        <f t="shared" si="128"/>
        <v>0</v>
      </c>
      <c r="DG159" s="93"/>
      <c r="DH159" s="93">
        <v>0</v>
      </c>
      <c r="DI159" s="93">
        <v>0</v>
      </c>
      <c r="DJ159" s="86">
        <f t="shared" si="116"/>
        <v>0</v>
      </c>
      <c r="DK159" s="91">
        <v>0</v>
      </c>
      <c r="DL159" s="93"/>
      <c r="DM159" s="93">
        <v>0</v>
      </c>
      <c r="DN159" s="93">
        <f t="shared" si="129"/>
        <v>7970000</v>
      </c>
      <c r="DO159" s="93">
        <f t="shared" si="117"/>
        <v>0</v>
      </c>
      <c r="DP159" s="92">
        <f t="shared" si="118"/>
        <v>251055</v>
      </c>
      <c r="DQ159" s="97" t="str">
        <f t="shared" si="130"/>
        <v>8386843036</v>
      </c>
      <c r="DR159" s="98">
        <f t="shared" si="119"/>
        <v>0</v>
      </c>
      <c r="DS159" s="93" t="str">
        <f t="shared" si="120"/>
        <v>OK</v>
      </c>
      <c r="DT159" s="93"/>
      <c r="DU159" s="78" t="str">
        <f t="shared" si="131"/>
        <v>5010700215011501100001VT100001</v>
      </c>
      <c r="DV159" s="78">
        <f>INDEX('08_DMGiaDat'!$L:$L,MATCH(DU159,'08_DMGiaDat'!$R:$R,0))</f>
        <v>7970000</v>
      </c>
      <c r="DW159" s="78" t="str">
        <f t="shared" si="132"/>
        <v>501070021501100100000001</v>
      </c>
      <c r="DX159" s="78" t="str">
        <f>IFERROR(VLOOKUP(DW159,'08_DMGiaDat'!C118:C119,2,FALSE),"N")</f>
        <v>N</v>
      </c>
      <c r="DY159" s="78" t="str">
        <f t="shared" si="133"/>
        <v>5010700215011001VT100001</v>
      </c>
      <c r="DZ159" s="78" t="str">
        <f>IFERROR(VLOOKUP(DY159,'08_DMGiaDat'!C118:C119,2,FALSE),"N")</f>
        <v>N</v>
      </c>
      <c r="EA159" s="78" t="str">
        <f t="shared" si="134"/>
        <v>501070021501100100000001</v>
      </c>
      <c r="EB159" s="78" t="str">
        <f>IFERROR(VLOOKUP(EA159,'08_DMGiaDat'!C118:C119,2,FALSE),"N")</f>
        <v>N</v>
      </c>
      <c r="EC159" s="92">
        <f>IF(DV159&lt;&gt;"N",DV159,IF(DX159&lt;&gt;"N",DX159,IF(DZ159&lt;&gt;"N",DZ159*VLOOKUP(LEFT(CB159,3),'03_DMMucDich'!C102:C106,5,FALSE),IF(EB159&lt;&gt;"N",EB159*VLOOKUP(LEFT(CB159,3),'03_DMMucDich'!C102:C106,5,FALSE),"N/A"))))</f>
        <v>7970000</v>
      </c>
    </row>
    <row r="160" spans="1:133" s="34" customFormat="1" ht="16" x14ac:dyDescent="0.2">
      <c r="A160" s="85">
        <v>146</v>
      </c>
      <c r="B160" s="86"/>
      <c r="C160" s="87"/>
      <c r="D160" s="141" t="s">
        <v>5847</v>
      </c>
      <c r="E160" s="86"/>
      <c r="F160" s="88"/>
      <c r="G160" s="88" t="s">
        <v>5718</v>
      </c>
      <c r="H160" s="151">
        <v>2022</v>
      </c>
      <c r="I160" s="86"/>
      <c r="J160" s="86"/>
      <c r="K160" s="145" t="s">
        <v>6466</v>
      </c>
      <c r="L160" s="105"/>
      <c r="M160" s="86"/>
      <c r="N160" s="105"/>
      <c r="O160" s="105"/>
      <c r="P160" s="86"/>
      <c r="Q160" s="86"/>
      <c r="R160" s="153" t="str">
        <f t="shared" si="135"/>
        <v>Tổ 64</v>
      </c>
      <c r="S160" s="86"/>
      <c r="T160" s="86"/>
      <c r="U160" s="86"/>
      <c r="V160" s="86" t="str">
        <f t="shared" si="136"/>
        <v xml:space="preserve">, </v>
      </c>
      <c r="W160" s="86"/>
      <c r="X160" s="86"/>
      <c r="Y160" s="86"/>
      <c r="Z160" s="88"/>
      <c r="AA160" s="105"/>
      <c r="AB160" s="86"/>
      <c r="AC160" s="90"/>
      <c r="AD160" s="86"/>
      <c r="AE160" s="86"/>
      <c r="AF160" s="86"/>
      <c r="AG160" s="86"/>
      <c r="AH160" s="160" t="s">
        <v>6961</v>
      </c>
      <c r="AI160" s="153"/>
      <c r="AJ160" s="153"/>
      <c r="AK160" s="86"/>
      <c r="AL160" s="86"/>
      <c r="AM160" s="153" t="s">
        <v>7015</v>
      </c>
      <c r="AN160" s="153" t="s">
        <v>7219</v>
      </c>
      <c r="AO160" s="165">
        <v>42937</v>
      </c>
      <c r="AP160" s="153" t="s">
        <v>7151</v>
      </c>
      <c r="AQ160" s="153" t="s">
        <v>5661</v>
      </c>
      <c r="AR160" s="166">
        <v>110</v>
      </c>
      <c r="AS160" s="88" t="s">
        <v>5719</v>
      </c>
      <c r="AT160" s="92">
        <f t="shared" si="111"/>
        <v>0</v>
      </c>
      <c r="AU160" s="93">
        <v>0</v>
      </c>
      <c r="AV160" s="93">
        <v>0</v>
      </c>
      <c r="AW160" s="166">
        <v>200</v>
      </c>
      <c r="AX160" s="93">
        <v>0</v>
      </c>
      <c r="AY160" s="177"/>
      <c r="AZ160" s="177">
        <v>0</v>
      </c>
      <c r="BA160" s="178"/>
      <c r="BB160" s="105"/>
      <c r="BC160" s="105"/>
      <c r="BD160" s="93"/>
      <c r="BE160" s="93">
        <v>0</v>
      </c>
      <c r="BF160" s="91">
        <v>0</v>
      </c>
      <c r="BG160" s="94"/>
      <c r="BH160" s="95"/>
      <c r="BI160" s="93" t="str">
        <f t="shared" si="121"/>
        <v>Vũ Tuấn Ly</v>
      </c>
      <c r="BJ160" s="105">
        <f t="shared" si="122"/>
        <v>0</v>
      </c>
      <c r="BK160" s="88" t="str">
        <f t="shared" si="123"/>
        <v>8002162307</v>
      </c>
      <c r="BL160" s="86">
        <f t="shared" si="124"/>
        <v>0</v>
      </c>
      <c r="BM160" s="105">
        <f t="shared" si="125"/>
        <v>0</v>
      </c>
      <c r="BN160" s="86">
        <f t="shared" si="126"/>
        <v>0</v>
      </c>
      <c r="BO160" s="86">
        <f t="shared" si="127"/>
        <v>0</v>
      </c>
      <c r="BP160" s="86">
        <f t="shared" si="137"/>
        <v>0</v>
      </c>
      <c r="BQ160" s="160" t="s">
        <v>6961</v>
      </c>
      <c r="BR160" s="86" t="s">
        <v>5720</v>
      </c>
      <c r="BS160" s="88" t="s">
        <v>5721</v>
      </c>
      <c r="BT160" s="86" t="s">
        <v>5722</v>
      </c>
      <c r="BU160" s="86"/>
      <c r="BV160" s="86" t="str">
        <f t="shared" si="138"/>
        <v>CH 697830</v>
      </c>
      <c r="BW160" s="105" t="str">
        <f t="shared" si="139"/>
        <v/>
      </c>
      <c r="BX160" s="86" t="str">
        <f t="shared" si="148"/>
        <v>82</v>
      </c>
      <c r="BY160" s="86" t="str">
        <f t="shared" si="149"/>
        <v>10</v>
      </c>
      <c r="BZ160" s="91">
        <f t="shared" si="150"/>
        <v>110</v>
      </c>
      <c r="CA160" s="91">
        <v>0</v>
      </c>
      <c r="CB160" s="96" t="s">
        <v>5719</v>
      </c>
      <c r="CC160" s="91">
        <f t="shared" si="140"/>
        <v>200</v>
      </c>
      <c r="CD160" s="91">
        <f t="shared" si="141"/>
        <v>0</v>
      </c>
      <c r="CE160" s="93">
        <f t="shared" si="151"/>
        <v>0</v>
      </c>
      <c r="CF160" s="93">
        <f t="shared" si="152"/>
        <v>0</v>
      </c>
      <c r="CG160" s="105"/>
      <c r="CH160" s="105"/>
      <c r="CI160" s="86"/>
      <c r="CJ160" s="188"/>
      <c r="CK160" s="181">
        <f t="shared" si="142"/>
        <v>110</v>
      </c>
      <c r="CL160" s="181">
        <f t="shared" si="143"/>
        <v>200</v>
      </c>
      <c r="CM160" s="86" t="s">
        <v>5723</v>
      </c>
      <c r="CN160" s="182" t="s">
        <v>7854</v>
      </c>
      <c r="CO160" s="183" t="s">
        <v>7855</v>
      </c>
      <c r="CP160" s="86" t="s">
        <v>5724</v>
      </c>
      <c r="CQ160" s="153" t="s">
        <v>7924</v>
      </c>
      <c r="CR160" s="187">
        <f t="shared" si="144"/>
        <v>7970000</v>
      </c>
      <c r="CS160" s="188">
        <v>1</v>
      </c>
      <c r="CT160" s="188">
        <f t="shared" si="112"/>
        <v>7970000</v>
      </c>
      <c r="CU160" s="93"/>
      <c r="CV160" s="94">
        <f t="shared" si="145"/>
        <v>110</v>
      </c>
      <c r="CW160" s="93">
        <f t="shared" si="146"/>
        <v>0</v>
      </c>
      <c r="CX160" s="86">
        <f t="shared" si="147"/>
        <v>0</v>
      </c>
      <c r="CY160" s="93">
        <f t="shared" si="113"/>
        <v>263010</v>
      </c>
      <c r="CZ160" s="93">
        <v>0</v>
      </c>
      <c r="DA160" s="93">
        <v>0</v>
      </c>
      <c r="DB160" s="93">
        <f t="shared" si="114"/>
        <v>0</v>
      </c>
      <c r="DC160" s="93">
        <v>0</v>
      </c>
      <c r="DD160" s="91">
        <v>0</v>
      </c>
      <c r="DE160" s="93">
        <f t="shared" si="115"/>
        <v>0</v>
      </c>
      <c r="DF160" s="93">
        <f t="shared" si="128"/>
        <v>0</v>
      </c>
      <c r="DG160" s="93"/>
      <c r="DH160" s="93">
        <v>0</v>
      </c>
      <c r="DI160" s="93">
        <v>0</v>
      </c>
      <c r="DJ160" s="86">
        <f t="shared" si="116"/>
        <v>0</v>
      </c>
      <c r="DK160" s="91">
        <v>0</v>
      </c>
      <c r="DL160" s="93"/>
      <c r="DM160" s="93">
        <v>0</v>
      </c>
      <c r="DN160" s="93">
        <f t="shared" si="129"/>
        <v>7970000</v>
      </c>
      <c r="DO160" s="93">
        <f t="shared" si="117"/>
        <v>0</v>
      </c>
      <c r="DP160" s="92">
        <f t="shared" si="118"/>
        <v>263010</v>
      </c>
      <c r="DQ160" s="97" t="str">
        <f t="shared" si="130"/>
        <v>8002162307</v>
      </c>
      <c r="DR160" s="98">
        <f t="shared" si="119"/>
        <v>0</v>
      </c>
      <c r="DS160" s="93" t="str">
        <f t="shared" si="120"/>
        <v>OK</v>
      </c>
      <c r="DT160" s="93"/>
      <c r="DU160" s="78" t="str">
        <f t="shared" si="131"/>
        <v>5010700215011501100001VT100001</v>
      </c>
      <c r="DV160" s="78">
        <f>INDEX('08_DMGiaDat'!$L:$L,MATCH(DU160,'08_DMGiaDat'!$R:$R,0))</f>
        <v>7970000</v>
      </c>
      <c r="DW160" s="78" t="str">
        <f t="shared" si="132"/>
        <v>501070021501100100000001</v>
      </c>
      <c r="DX160" s="78" t="str">
        <f>IFERROR(VLOOKUP(DW160,'08_DMGiaDat'!C118:C119,2,FALSE),"N")</f>
        <v>N</v>
      </c>
      <c r="DY160" s="78" t="str">
        <f t="shared" si="133"/>
        <v>5010700215011001VT100001</v>
      </c>
      <c r="DZ160" s="78" t="str">
        <f>IFERROR(VLOOKUP(DY160,'08_DMGiaDat'!C118:C119,2,FALSE),"N")</f>
        <v>N</v>
      </c>
      <c r="EA160" s="78" t="str">
        <f t="shared" si="134"/>
        <v>501070021501100100000001</v>
      </c>
      <c r="EB160" s="78" t="str">
        <f>IFERROR(VLOOKUP(EA160,'08_DMGiaDat'!C118:C119,2,FALSE),"N")</f>
        <v>N</v>
      </c>
      <c r="EC160" s="92">
        <f>IF(DV160&lt;&gt;"N",DV160,IF(DX160&lt;&gt;"N",DX160,IF(DZ160&lt;&gt;"N",DZ160*VLOOKUP(LEFT(CB160,3),'03_DMMucDich'!C102:C106,5,FALSE),IF(EB160&lt;&gt;"N",EB160*VLOOKUP(LEFT(CB160,3),'03_DMMucDich'!C102:C106,5,FALSE),"N/A"))))</f>
        <v>7970000</v>
      </c>
    </row>
    <row r="161" spans="1:133" s="34" customFormat="1" ht="16" x14ac:dyDescent="0.2">
      <c r="A161" s="85">
        <v>147</v>
      </c>
      <c r="B161" s="86"/>
      <c r="C161" s="87"/>
      <c r="D161" s="141" t="s">
        <v>5848</v>
      </c>
      <c r="E161" s="86"/>
      <c r="F161" s="88"/>
      <c r="G161" s="88" t="s">
        <v>5718</v>
      </c>
      <c r="H161" s="151">
        <v>2022</v>
      </c>
      <c r="I161" s="86"/>
      <c r="J161" s="86"/>
      <c r="K161" s="145" t="s">
        <v>6467</v>
      </c>
      <c r="L161" s="105"/>
      <c r="M161" s="86"/>
      <c r="N161" s="105"/>
      <c r="O161" s="105"/>
      <c r="P161" s="86"/>
      <c r="Q161" s="86"/>
      <c r="R161" s="153" t="str">
        <f t="shared" si="135"/>
        <v>Tổ 37</v>
      </c>
      <c r="S161" s="86"/>
      <c r="T161" s="86"/>
      <c r="U161" s="86"/>
      <c r="V161" s="86" t="str">
        <f t="shared" si="136"/>
        <v xml:space="preserve">, </v>
      </c>
      <c r="W161" s="86"/>
      <c r="X161" s="86"/>
      <c r="Y161" s="86"/>
      <c r="Z161" s="88"/>
      <c r="AA161" s="105"/>
      <c r="AB161" s="86"/>
      <c r="AC161" s="90"/>
      <c r="AD161" s="86"/>
      <c r="AE161" s="86"/>
      <c r="AF161" s="86"/>
      <c r="AG161" s="86"/>
      <c r="AH161" s="160" t="s">
        <v>6972</v>
      </c>
      <c r="AI161" s="153"/>
      <c r="AJ161" s="153"/>
      <c r="AK161" s="86"/>
      <c r="AL161" s="86"/>
      <c r="AM161" s="153" t="s">
        <v>7015</v>
      </c>
      <c r="AN161" s="153" t="s">
        <v>7220</v>
      </c>
      <c r="AO161" s="165">
        <v>42339</v>
      </c>
      <c r="AP161" s="153" t="s">
        <v>7221</v>
      </c>
      <c r="AQ161" s="153" t="s">
        <v>7222</v>
      </c>
      <c r="AR161" s="166">
        <v>100</v>
      </c>
      <c r="AS161" s="88" t="s">
        <v>5719</v>
      </c>
      <c r="AT161" s="92">
        <f t="shared" si="111"/>
        <v>0</v>
      </c>
      <c r="AU161" s="93">
        <v>0</v>
      </c>
      <c r="AV161" s="93">
        <v>0</v>
      </c>
      <c r="AW161" s="166">
        <v>200</v>
      </c>
      <c r="AX161" s="93">
        <v>0</v>
      </c>
      <c r="AY161" s="177"/>
      <c r="AZ161" s="177">
        <v>0</v>
      </c>
      <c r="BA161" s="178"/>
      <c r="BB161" s="105"/>
      <c r="BC161" s="105"/>
      <c r="BD161" s="93"/>
      <c r="BE161" s="93">
        <v>0</v>
      </c>
      <c r="BF161" s="91">
        <v>0</v>
      </c>
      <c r="BG161" s="94"/>
      <c r="BH161" s="95"/>
      <c r="BI161" s="93" t="str">
        <f t="shared" si="121"/>
        <v>Võ Đình Sơn</v>
      </c>
      <c r="BJ161" s="105">
        <f t="shared" si="122"/>
        <v>0</v>
      </c>
      <c r="BK161" s="88" t="str">
        <f t="shared" si="123"/>
        <v>8411804675</v>
      </c>
      <c r="BL161" s="86">
        <f t="shared" si="124"/>
        <v>0</v>
      </c>
      <c r="BM161" s="105">
        <f t="shared" si="125"/>
        <v>0</v>
      </c>
      <c r="BN161" s="86">
        <f t="shared" si="126"/>
        <v>0</v>
      </c>
      <c r="BO161" s="86">
        <f t="shared" si="127"/>
        <v>0</v>
      </c>
      <c r="BP161" s="86">
        <f t="shared" si="137"/>
        <v>0</v>
      </c>
      <c r="BQ161" s="160" t="s">
        <v>6972</v>
      </c>
      <c r="BR161" s="86" t="s">
        <v>5720</v>
      </c>
      <c r="BS161" s="88" t="s">
        <v>5721</v>
      </c>
      <c r="BT161" s="86" t="s">
        <v>5722</v>
      </c>
      <c r="BU161" s="86"/>
      <c r="BV161" s="86" t="str">
        <f t="shared" si="138"/>
        <v>CC 714097</v>
      </c>
      <c r="BW161" s="105" t="str">
        <f t="shared" si="139"/>
        <v/>
      </c>
      <c r="BX161" s="86" t="str">
        <f t="shared" si="148"/>
        <v>32</v>
      </c>
      <c r="BY161" s="86" t="str">
        <f t="shared" si="149"/>
        <v>B2.3</v>
      </c>
      <c r="BZ161" s="91">
        <f t="shared" si="150"/>
        <v>100</v>
      </c>
      <c r="CA161" s="91">
        <v>0</v>
      </c>
      <c r="CB161" s="96" t="s">
        <v>5719</v>
      </c>
      <c r="CC161" s="91">
        <f t="shared" si="140"/>
        <v>200</v>
      </c>
      <c r="CD161" s="91">
        <f t="shared" si="141"/>
        <v>0</v>
      </c>
      <c r="CE161" s="93">
        <f t="shared" si="151"/>
        <v>0</v>
      </c>
      <c r="CF161" s="93">
        <f t="shared" si="152"/>
        <v>0</v>
      </c>
      <c r="CG161" s="105"/>
      <c r="CH161" s="105"/>
      <c r="CI161" s="86"/>
      <c r="CJ161" s="188"/>
      <c r="CK161" s="181">
        <f t="shared" si="142"/>
        <v>100</v>
      </c>
      <c r="CL161" s="181">
        <f t="shared" si="143"/>
        <v>200</v>
      </c>
      <c r="CM161" s="86" t="s">
        <v>5723</v>
      </c>
      <c r="CN161" s="182" t="s">
        <v>7891</v>
      </c>
      <c r="CO161" s="183" t="s">
        <v>7892</v>
      </c>
      <c r="CP161" s="86" t="s">
        <v>5724</v>
      </c>
      <c r="CQ161" s="153" t="s">
        <v>7924</v>
      </c>
      <c r="CR161" s="187">
        <f t="shared" si="144"/>
        <v>6830000</v>
      </c>
      <c r="CS161" s="188">
        <v>1</v>
      </c>
      <c r="CT161" s="188">
        <f t="shared" si="112"/>
        <v>6830000</v>
      </c>
      <c r="CU161" s="93"/>
      <c r="CV161" s="94">
        <f t="shared" si="145"/>
        <v>100</v>
      </c>
      <c r="CW161" s="93">
        <f t="shared" si="146"/>
        <v>0</v>
      </c>
      <c r="CX161" s="86">
        <f t="shared" si="147"/>
        <v>0</v>
      </c>
      <c r="CY161" s="93">
        <f t="shared" si="113"/>
        <v>204900</v>
      </c>
      <c r="CZ161" s="93">
        <v>0</v>
      </c>
      <c r="DA161" s="93">
        <v>0</v>
      </c>
      <c r="DB161" s="93">
        <f t="shared" si="114"/>
        <v>0</v>
      </c>
      <c r="DC161" s="93">
        <v>0</v>
      </c>
      <c r="DD161" s="91">
        <v>0</v>
      </c>
      <c r="DE161" s="93">
        <f t="shared" si="115"/>
        <v>0</v>
      </c>
      <c r="DF161" s="93">
        <f t="shared" si="128"/>
        <v>0</v>
      </c>
      <c r="DG161" s="93"/>
      <c r="DH161" s="93">
        <v>0</v>
      </c>
      <c r="DI161" s="93">
        <v>0</v>
      </c>
      <c r="DJ161" s="86">
        <f t="shared" si="116"/>
        <v>0</v>
      </c>
      <c r="DK161" s="91">
        <v>0</v>
      </c>
      <c r="DL161" s="93"/>
      <c r="DM161" s="93">
        <v>0</v>
      </c>
      <c r="DN161" s="93">
        <f t="shared" si="129"/>
        <v>6830000</v>
      </c>
      <c r="DO161" s="93">
        <f t="shared" si="117"/>
        <v>0</v>
      </c>
      <c r="DP161" s="92">
        <f t="shared" si="118"/>
        <v>204900</v>
      </c>
      <c r="DQ161" s="97" t="str">
        <f t="shared" si="130"/>
        <v>8411804675</v>
      </c>
      <c r="DR161" s="98">
        <f t="shared" si="119"/>
        <v>0</v>
      </c>
      <c r="DS161" s="93" t="str">
        <f t="shared" si="120"/>
        <v>OK</v>
      </c>
      <c r="DT161" s="93"/>
      <c r="DU161" s="78" t="str">
        <f t="shared" si="131"/>
        <v>5010700211321132100001VT100001</v>
      </c>
      <c r="DV161" s="78">
        <f>INDEX('08_DMGiaDat'!$L:$L,MATCH(DU161,'08_DMGiaDat'!$R:$R,0))</f>
        <v>6830000</v>
      </c>
      <c r="DW161" s="78" t="str">
        <f t="shared" si="132"/>
        <v>501070021132100100000001</v>
      </c>
      <c r="DX161" s="78" t="str">
        <f>IFERROR(VLOOKUP(DW161,'08_DMGiaDat'!C118:C119,2,FALSE),"N")</f>
        <v>N</v>
      </c>
      <c r="DY161" s="78" t="str">
        <f t="shared" si="133"/>
        <v>5010700211321001VT100001</v>
      </c>
      <c r="DZ161" s="78" t="str">
        <f>IFERROR(VLOOKUP(DY161,'08_DMGiaDat'!C118:C119,2,FALSE),"N")</f>
        <v>N</v>
      </c>
      <c r="EA161" s="78" t="str">
        <f t="shared" si="134"/>
        <v>501070021132100100000001</v>
      </c>
      <c r="EB161" s="78" t="str">
        <f>IFERROR(VLOOKUP(EA161,'08_DMGiaDat'!C118:C119,2,FALSE),"N")</f>
        <v>N</v>
      </c>
      <c r="EC161" s="92">
        <f>IF(DV161&lt;&gt;"N",DV161,IF(DX161&lt;&gt;"N",DX161,IF(DZ161&lt;&gt;"N",DZ161*VLOOKUP(LEFT(CB161,3),'03_DMMucDich'!C102:C106,5,FALSE),IF(EB161&lt;&gt;"N",EB161*VLOOKUP(LEFT(CB161,3),'03_DMMucDich'!C102:C106,5,FALSE),"N/A"))))</f>
        <v>6830000</v>
      </c>
    </row>
    <row r="162" spans="1:133" s="34" customFormat="1" ht="16" x14ac:dyDescent="0.2">
      <c r="A162" s="85">
        <v>148</v>
      </c>
      <c r="B162" s="86"/>
      <c r="C162" s="87"/>
      <c r="D162" s="141" t="s">
        <v>5849</v>
      </c>
      <c r="E162" s="86"/>
      <c r="F162" s="88"/>
      <c r="G162" s="88" t="s">
        <v>5718</v>
      </c>
      <c r="H162" s="151">
        <v>2022</v>
      </c>
      <c r="I162" s="86"/>
      <c r="J162" s="86"/>
      <c r="K162" s="145" t="s">
        <v>6468</v>
      </c>
      <c r="L162" s="105"/>
      <c r="M162" s="86"/>
      <c r="N162" s="105"/>
      <c r="O162" s="105"/>
      <c r="P162" s="86"/>
      <c r="Q162" s="86"/>
      <c r="R162" s="153" t="str">
        <f t="shared" si="135"/>
        <v>Tổ 32</v>
      </c>
      <c r="S162" s="86"/>
      <c r="T162" s="86"/>
      <c r="U162" s="86"/>
      <c r="V162" s="86" t="str">
        <f t="shared" si="136"/>
        <v xml:space="preserve">, </v>
      </c>
      <c r="W162" s="86"/>
      <c r="X162" s="86"/>
      <c r="Y162" s="86"/>
      <c r="Z162" s="88"/>
      <c r="AA162" s="105"/>
      <c r="AB162" s="86"/>
      <c r="AC162" s="90"/>
      <c r="AD162" s="86"/>
      <c r="AE162" s="86"/>
      <c r="AF162" s="86"/>
      <c r="AG162" s="86"/>
      <c r="AH162" s="160" t="s">
        <v>6992</v>
      </c>
      <c r="AI162" s="153"/>
      <c r="AJ162" s="153"/>
      <c r="AK162" s="86"/>
      <c r="AL162" s="86"/>
      <c r="AM162" s="153" t="s">
        <v>7015</v>
      </c>
      <c r="AN162" s="153" t="s">
        <v>7223</v>
      </c>
      <c r="AO162" s="165">
        <v>44168</v>
      </c>
      <c r="AP162" s="153" t="s">
        <v>1345</v>
      </c>
      <c r="AQ162" s="153" t="s">
        <v>1115</v>
      </c>
      <c r="AR162" s="166">
        <v>100</v>
      </c>
      <c r="AS162" s="88" t="s">
        <v>5719</v>
      </c>
      <c r="AT162" s="92">
        <f t="shared" si="111"/>
        <v>0</v>
      </c>
      <c r="AU162" s="93">
        <v>0</v>
      </c>
      <c r="AV162" s="93">
        <v>0</v>
      </c>
      <c r="AW162" s="166">
        <v>200</v>
      </c>
      <c r="AX162" s="93">
        <v>0</v>
      </c>
      <c r="AY162" s="177"/>
      <c r="AZ162" s="177">
        <v>0</v>
      </c>
      <c r="BA162" s="178"/>
      <c r="BB162" s="105"/>
      <c r="BC162" s="105"/>
      <c r="BD162" s="93"/>
      <c r="BE162" s="93">
        <v>0</v>
      </c>
      <c r="BF162" s="91">
        <v>0</v>
      </c>
      <c r="BG162" s="94"/>
      <c r="BH162" s="95"/>
      <c r="BI162" s="93" t="str">
        <f t="shared" si="121"/>
        <v>Huỳnh Nguyễn Ngọc Dũng</v>
      </c>
      <c r="BJ162" s="105">
        <f t="shared" si="122"/>
        <v>0</v>
      </c>
      <c r="BK162" s="88" t="str">
        <f t="shared" si="123"/>
        <v>8335077707</v>
      </c>
      <c r="BL162" s="86">
        <f t="shared" si="124"/>
        <v>0</v>
      </c>
      <c r="BM162" s="105">
        <f t="shared" si="125"/>
        <v>0</v>
      </c>
      <c r="BN162" s="86">
        <f t="shared" si="126"/>
        <v>0</v>
      </c>
      <c r="BO162" s="86">
        <f t="shared" si="127"/>
        <v>0</v>
      </c>
      <c r="BP162" s="86">
        <f t="shared" si="137"/>
        <v>0</v>
      </c>
      <c r="BQ162" s="160" t="s">
        <v>6992</v>
      </c>
      <c r="BR162" s="86" t="s">
        <v>5720</v>
      </c>
      <c r="BS162" s="88" t="s">
        <v>5721</v>
      </c>
      <c r="BT162" s="86" t="s">
        <v>5722</v>
      </c>
      <c r="BU162" s="86"/>
      <c r="BV162" s="86" t="str">
        <f t="shared" si="138"/>
        <v>CV 115772</v>
      </c>
      <c r="BW162" s="105" t="str">
        <f t="shared" si="139"/>
        <v/>
      </c>
      <c r="BX162" s="86" t="str">
        <f t="shared" si="148"/>
        <v>123</v>
      </c>
      <c r="BY162" s="86" t="str">
        <f t="shared" si="149"/>
        <v>111</v>
      </c>
      <c r="BZ162" s="91">
        <f t="shared" si="150"/>
        <v>100</v>
      </c>
      <c r="CA162" s="91">
        <v>0</v>
      </c>
      <c r="CB162" s="96" t="s">
        <v>5719</v>
      </c>
      <c r="CC162" s="91">
        <f t="shared" si="140"/>
        <v>200</v>
      </c>
      <c r="CD162" s="91">
        <f t="shared" si="141"/>
        <v>0</v>
      </c>
      <c r="CE162" s="93">
        <f t="shared" si="151"/>
        <v>0</v>
      </c>
      <c r="CF162" s="93">
        <f t="shared" si="152"/>
        <v>0</v>
      </c>
      <c r="CG162" s="105"/>
      <c r="CH162" s="105"/>
      <c r="CI162" s="86"/>
      <c r="CJ162" s="188"/>
      <c r="CK162" s="181">
        <f t="shared" si="142"/>
        <v>100</v>
      </c>
      <c r="CL162" s="181">
        <f t="shared" si="143"/>
        <v>200</v>
      </c>
      <c r="CM162" s="86" t="s">
        <v>5723</v>
      </c>
      <c r="CN162" s="182" t="s">
        <v>7893</v>
      </c>
      <c r="CO162" s="183" t="s">
        <v>7894</v>
      </c>
      <c r="CP162" s="86" t="s">
        <v>5724</v>
      </c>
      <c r="CQ162" s="153" t="s">
        <v>7924</v>
      </c>
      <c r="CR162" s="187">
        <f t="shared" si="144"/>
        <v>7440000</v>
      </c>
      <c r="CS162" s="188">
        <v>1</v>
      </c>
      <c r="CT162" s="188">
        <f t="shared" si="112"/>
        <v>7440000</v>
      </c>
      <c r="CU162" s="93"/>
      <c r="CV162" s="94">
        <f t="shared" si="145"/>
        <v>100</v>
      </c>
      <c r="CW162" s="93">
        <f t="shared" si="146"/>
        <v>0</v>
      </c>
      <c r="CX162" s="86">
        <f t="shared" si="147"/>
        <v>0</v>
      </c>
      <c r="CY162" s="93">
        <f t="shared" si="113"/>
        <v>223200</v>
      </c>
      <c r="CZ162" s="93">
        <v>0</v>
      </c>
      <c r="DA162" s="93">
        <v>0</v>
      </c>
      <c r="DB162" s="93">
        <f t="shared" si="114"/>
        <v>0</v>
      </c>
      <c r="DC162" s="93">
        <v>0</v>
      </c>
      <c r="DD162" s="91">
        <v>0</v>
      </c>
      <c r="DE162" s="93">
        <f t="shared" si="115"/>
        <v>0</v>
      </c>
      <c r="DF162" s="93">
        <f t="shared" si="128"/>
        <v>0</v>
      </c>
      <c r="DG162" s="93"/>
      <c r="DH162" s="93">
        <v>0</v>
      </c>
      <c r="DI162" s="93">
        <v>0</v>
      </c>
      <c r="DJ162" s="86">
        <f t="shared" si="116"/>
        <v>0</v>
      </c>
      <c r="DK162" s="91">
        <v>0</v>
      </c>
      <c r="DL162" s="93"/>
      <c r="DM162" s="93">
        <v>0</v>
      </c>
      <c r="DN162" s="93">
        <f t="shared" si="129"/>
        <v>7440000</v>
      </c>
      <c r="DO162" s="93">
        <f t="shared" si="117"/>
        <v>0</v>
      </c>
      <c r="DP162" s="92">
        <f t="shared" si="118"/>
        <v>223200</v>
      </c>
      <c r="DQ162" s="97" t="str">
        <f t="shared" si="130"/>
        <v>8335077707</v>
      </c>
      <c r="DR162" s="98">
        <f t="shared" si="119"/>
        <v>0</v>
      </c>
      <c r="DS162" s="93" t="str">
        <f t="shared" si="120"/>
        <v>OK</v>
      </c>
      <c r="DT162" s="93"/>
      <c r="DU162" s="78" t="str">
        <f t="shared" si="131"/>
        <v>5010700214111411100001VT100001</v>
      </c>
      <c r="DV162" s="78">
        <f>INDEX('08_DMGiaDat'!$L:$L,MATCH(DU162,'08_DMGiaDat'!$R:$R,0))</f>
        <v>7440000</v>
      </c>
      <c r="DW162" s="78" t="str">
        <f t="shared" si="132"/>
        <v>501070021411100100000001</v>
      </c>
      <c r="DX162" s="78" t="str">
        <f>IFERROR(VLOOKUP(DW162,'08_DMGiaDat'!C118:C119,2,FALSE),"N")</f>
        <v>N</v>
      </c>
      <c r="DY162" s="78" t="str">
        <f t="shared" si="133"/>
        <v>5010700214111001VT100001</v>
      </c>
      <c r="DZ162" s="78" t="str">
        <f>IFERROR(VLOOKUP(DY162,'08_DMGiaDat'!C118:C119,2,FALSE),"N")</f>
        <v>N</v>
      </c>
      <c r="EA162" s="78" t="str">
        <f t="shared" si="134"/>
        <v>501070021411100100000001</v>
      </c>
      <c r="EB162" s="78" t="str">
        <f>IFERROR(VLOOKUP(EA162,'08_DMGiaDat'!C118:C119,2,FALSE),"N")</f>
        <v>N</v>
      </c>
      <c r="EC162" s="92">
        <f>IF(DV162&lt;&gt;"N",DV162,IF(DX162&lt;&gt;"N",DX162,IF(DZ162&lt;&gt;"N",DZ162*VLOOKUP(LEFT(CB162,3),'03_DMMucDich'!C102:C106,5,FALSE),IF(EB162&lt;&gt;"N",EB162*VLOOKUP(LEFT(CB162,3),'03_DMMucDich'!C102:C106,5,FALSE),"N/A"))))</f>
        <v>7440000</v>
      </c>
    </row>
    <row r="163" spans="1:133" s="34" customFormat="1" ht="16" x14ac:dyDescent="0.2">
      <c r="A163" s="85">
        <v>149</v>
      </c>
      <c r="B163" s="86"/>
      <c r="C163" s="87"/>
      <c r="D163" s="141" t="s">
        <v>5850</v>
      </c>
      <c r="E163" s="86"/>
      <c r="F163" s="88"/>
      <c r="G163" s="88" t="s">
        <v>5718</v>
      </c>
      <c r="H163" s="151">
        <v>2022</v>
      </c>
      <c r="I163" s="86"/>
      <c r="J163" s="86"/>
      <c r="K163" s="145" t="s">
        <v>6469</v>
      </c>
      <c r="L163" s="105"/>
      <c r="M163" s="86"/>
      <c r="N163" s="105"/>
      <c r="O163" s="105"/>
      <c r="P163" s="86"/>
      <c r="Q163" s="86"/>
      <c r="R163" s="153" t="str">
        <f t="shared" si="135"/>
        <v>Tổ 66</v>
      </c>
      <c r="S163" s="86"/>
      <c r="T163" s="86"/>
      <c r="U163" s="86"/>
      <c r="V163" s="86" t="str">
        <f t="shared" si="136"/>
        <v xml:space="preserve">, </v>
      </c>
      <c r="W163" s="86"/>
      <c r="X163" s="86"/>
      <c r="Y163" s="86"/>
      <c r="Z163" s="88"/>
      <c r="AA163" s="105"/>
      <c r="AB163" s="86"/>
      <c r="AC163" s="90"/>
      <c r="AD163" s="86"/>
      <c r="AE163" s="86"/>
      <c r="AF163" s="86"/>
      <c r="AG163" s="86"/>
      <c r="AH163" s="160" t="s">
        <v>6960</v>
      </c>
      <c r="AI163" s="153"/>
      <c r="AJ163" s="153"/>
      <c r="AK163" s="86"/>
      <c r="AL163" s="86"/>
      <c r="AM163" s="153" t="s">
        <v>7015</v>
      </c>
      <c r="AN163" s="153" t="s">
        <v>7224</v>
      </c>
      <c r="AO163" s="165">
        <v>43196</v>
      </c>
      <c r="AP163" s="153" t="s">
        <v>7205</v>
      </c>
      <c r="AQ163" s="153" t="s">
        <v>7021</v>
      </c>
      <c r="AR163" s="166">
        <v>107.5</v>
      </c>
      <c r="AS163" s="88" t="s">
        <v>5719</v>
      </c>
      <c r="AT163" s="92">
        <f t="shared" si="111"/>
        <v>0</v>
      </c>
      <c r="AU163" s="93">
        <v>0</v>
      </c>
      <c r="AV163" s="93">
        <v>0</v>
      </c>
      <c r="AW163" s="166">
        <v>200</v>
      </c>
      <c r="AX163" s="93">
        <v>0</v>
      </c>
      <c r="AY163" s="177"/>
      <c r="AZ163" s="177">
        <v>0</v>
      </c>
      <c r="BA163" s="178"/>
      <c r="BB163" s="105"/>
      <c r="BC163" s="105"/>
      <c r="BD163" s="93"/>
      <c r="BE163" s="93">
        <v>0</v>
      </c>
      <c r="BF163" s="91">
        <v>0</v>
      </c>
      <c r="BG163" s="94"/>
      <c r="BH163" s="95"/>
      <c r="BI163" s="93" t="str">
        <f t="shared" si="121"/>
        <v>Lê Trung Bình</v>
      </c>
      <c r="BJ163" s="105">
        <f t="shared" si="122"/>
        <v>0</v>
      </c>
      <c r="BK163" s="88" t="str">
        <f t="shared" si="123"/>
        <v>8242251060</v>
      </c>
      <c r="BL163" s="86">
        <f t="shared" si="124"/>
        <v>0</v>
      </c>
      <c r="BM163" s="105">
        <f t="shared" si="125"/>
        <v>0</v>
      </c>
      <c r="BN163" s="86">
        <f t="shared" si="126"/>
        <v>0</v>
      </c>
      <c r="BO163" s="86">
        <f t="shared" si="127"/>
        <v>0</v>
      </c>
      <c r="BP163" s="86">
        <f t="shared" si="137"/>
        <v>0</v>
      </c>
      <c r="BQ163" s="160" t="s">
        <v>6960</v>
      </c>
      <c r="BR163" s="86" t="s">
        <v>5720</v>
      </c>
      <c r="BS163" s="88" t="s">
        <v>5721</v>
      </c>
      <c r="BT163" s="86" t="s">
        <v>5722</v>
      </c>
      <c r="BU163" s="86"/>
      <c r="BV163" s="86" t="str">
        <f t="shared" si="138"/>
        <v>CM 676731</v>
      </c>
      <c r="BW163" s="105" t="str">
        <f t="shared" si="139"/>
        <v/>
      </c>
      <c r="BX163" s="86" t="str">
        <f t="shared" si="148"/>
        <v>68</v>
      </c>
      <c r="BY163" s="86" t="str">
        <f t="shared" si="149"/>
        <v>45</v>
      </c>
      <c r="BZ163" s="91">
        <f t="shared" si="150"/>
        <v>107.5</v>
      </c>
      <c r="CA163" s="91">
        <v>0</v>
      </c>
      <c r="CB163" s="96" t="s">
        <v>5719</v>
      </c>
      <c r="CC163" s="91">
        <f t="shared" si="140"/>
        <v>200</v>
      </c>
      <c r="CD163" s="91">
        <f t="shared" si="141"/>
        <v>0</v>
      </c>
      <c r="CE163" s="93">
        <f t="shared" si="151"/>
        <v>0</v>
      </c>
      <c r="CF163" s="93">
        <f t="shared" si="152"/>
        <v>0</v>
      </c>
      <c r="CG163" s="105"/>
      <c r="CH163" s="105"/>
      <c r="CI163" s="86"/>
      <c r="CJ163" s="188"/>
      <c r="CK163" s="181">
        <f t="shared" si="142"/>
        <v>107.5</v>
      </c>
      <c r="CL163" s="181">
        <f t="shared" si="143"/>
        <v>200</v>
      </c>
      <c r="CM163" s="86" t="s">
        <v>5723</v>
      </c>
      <c r="CN163" s="182" t="s">
        <v>7854</v>
      </c>
      <c r="CO163" s="183" t="s">
        <v>7856</v>
      </c>
      <c r="CP163" s="86" t="s">
        <v>5724</v>
      </c>
      <c r="CQ163" s="153" t="s">
        <v>7924</v>
      </c>
      <c r="CR163" s="187">
        <f t="shared" si="144"/>
        <v>9190000</v>
      </c>
      <c r="CS163" s="188">
        <v>1</v>
      </c>
      <c r="CT163" s="188">
        <f t="shared" si="112"/>
        <v>9190000</v>
      </c>
      <c r="CU163" s="93"/>
      <c r="CV163" s="94">
        <f t="shared" si="145"/>
        <v>107.5</v>
      </c>
      <c r="CW163" s="93">
        <f t="shared" si="146"/>
        <v>0</v>
      </c>
      <c r="CX163" s="86">
        <f t="shared" si="147"/>
        <v>0</v>
      </c>
      <c r="CY163" s="93">
        <f t="shared" si="113"/>
        <v>296377.5</v>
      </c>
      <c r="CZ163" s="93">
        <v>0</v>
      </c>
      <c r="DA163" s="93">
        <v>0</v>
      </c>
      <c r="DB163" s="93">
        <f t="shared" si="114"/>
        <v>0</v>
      </c>
      <c r="DC163" s="93">
        <v>0</v>
      </c>
      <c r="DD163" s="91">
        <v>0</v>
      </c>
      <c r="DE163" s="93">
        <f t="shared" si="115"/>
        <v>0</v>
      </c>
      <c r="DF163" s="93">
        <f t="shared" si="128"/>
        <v>0</v>
      </c>
      <c r="DG163" s="93"/>
      <c r="DH163" s="93">
        <v>0</v>
      </c>
      <c r="DI163" s="93">
        <v>0</v>
      </c>
      <c r="DJ163" s="86">
        <f t="shared" si="116"/>
        <v>0</v>
      </c>
      <c r="DK163" s="91">
        <v>0</v>
      </c>
      <c r="DL163" s="93"/>
      <c r="DM163" s="93">
        <v>0</v>
      </c>
      <c r="DN163" s="93">
        <f t="shared" si="129"/>
        <v>9190000</v>
      </c>
      <c r="DO163" s="93">
        <f t="shared" si="117"/>
        <v>0</v>
      </c>
      <c r="DP163" s="92">
        <f t="shared" si="118"/>
        <v>296377.5</v>
      </c>
      <c r="DQ163" s="97" t="str">
        <f t="shared" si="130"/>
        <v>8242251060</v>
      </c>
      <c r="DR163" s="98">
        <f t="shared" si="119"/>
        <v>0</v>
      </c>
      <c r="DS163" s="93" t="str">
        <f t="shared" si="120"/>
        <v>OK</v>
      </c>
      <c r="DT163" s="93"/>
      <c r="DU163" s="78" t="str">
        <f t="shared" si="131"/>
        <v>5010700215011501101001VT100001</v>
      </c>
      <c r="DV163" s="78">
        <f>INDEX('08_DMGiaDat'!$L:$L,MATCH(DU163,'08_DMGiaDat'!$R:$R,0))</f>
        <v>9190000</v>
      </c>
      <c r="DW163" s="78" t="str">
        <f t="shared" si="132"/>
        <v>501070021501100100000001</v>
      </c>
      <c r="DX163" s="78" t="str">
        <f>IFERROR(VLOOKUP(DW163,'08_DMGiaDat'!C118:C119,2,FALSE),"N")</f>
        <v>N</v>
      </c>
      <c r="DY163" s="78" t="str">
        <f t="shared" si="133"/>
        <v>5010700215011001VT100001</v>
      </c>
      <c r="DZ163" s="78" t="str">
        <f>IFERROR(VLOOKUP(DY163,'08_DMGiaDat'!C118:C119,2,FALSE),"N")</f>
        <v>N</v>
      </c>
      <c r="EA163" s="78" t="str">
        <f t="shared" si="134"/>
        <v>501070021501100100000001</v>
      </c>
      <c r="EB163" s="78" t="str">
        <f>IFERROR(VLOOKUP(EA163,'08_DMGiaDat'!C118:C119,2,FALSE),"N")</f>
        <v>N</v>
      </c>
      <c r="EC163" s="92">
        <f>IF(DV163&lt;&gt;"N",DV163,IF(DX163&lt;&gt;"N",DX163,IF(DZ163&lt;&gt;"N",DZ163*VLOOKUP(LEFT(CB163,3),'03_DMMucDich'!C102:C106,5,FALSE),IF(EB163&lt;&gt;"N",EB163*VLOOKUP(LEFT(CB163,3),'03_DMMucDich'!C102:C106,5,FALSE),"N/A"))))</f>
        <v>9190000</v>
      </c>
    </row>
    <row r="164" spans="1:133" s="34" customFormat="1" ht="16" x14ac:dyDescent="0.2">
      <c r="A164" s="85">
        <v>150</v>
      </c>
      <c r="B164" s="86"/>
      <c r="C164" s="87"/>
      <c r="D164" s="141" t="s">
        <v>5851</v>
      </c>
      <c r="E164" s="86"/>
      <c r="F164" s="88"/>
      <c r="G164" s="88" t="s">
        <v>5718</v>
      </c>
      <c r="H164" s="151">
        <v>2023</v>
      </c>
      <c r="I164" s="86"/>
      <c r="J164" s="86"/>
      <c r="K164" s="145" t="s">
        <v>6470</v>
      </c>
      <c r="L164" s="105"/>
      <c r="M164" s="86"/>
      <c r="N164" s="105"/>
      <c r="O164" s="105"/>
      <c r="P164" s="86"/>
      <c r="Q164" s="86"/>
      <c r="R164" s="153" t="str">
        <f t="shared" si="135"/>
        <v>Tổ 64</v>
      </c>
      <c r="S164" s="86"/>
      <c r="T164" s="86"/>
      <c r="U164" s="86"/>
      <c r="V164" s="86" t="str">
        <f t="shared" si="136"/>
        <v xml:space="preserve">, </v>
      </c>
      <c r="W164" s="86"/>
      <c r="X164" s="86"/>
      <c r="Y164" s="86"/>
      <c r="Z164" s="88"/>
      <c r="AA164" s="105"/>
      <c r="AB164" s="86"/>
      <c r="AC164" s="90"/>
      <c r="AD164" s="86"/>
      <c r="AE164" s="86"/>
      <c r="AF164" s="86"/>
      <c r="AG164" s="86"/>
      <c r="AH164" s="160" t="s">
        <v>6961</v>
      </c>
      <c r="AI164" s="153"/>
      <c r="AJ164" s="153"/>
      <c r="AK164" s="86"/>
      <c r="AL164" s="86"/>
      <c r="AM164" s="153" t="s">
        <v>7015</v>
      </c>
      <c r="AN164" s="153" t="s">
        <v>7225</v>
      </c>
      <c r="AO164" s="165">
        <v>44410</v>
      </c>
      <c r="AP164" s="153" t="s">
        <v>2097</v>
      </c>
      <c r="AQ164" s="153" t="s">
        <v>7141</v>
      </c>
      <c r="AR164" s="166">
        <v>105</v>
      </c>
      <c r="AS164" s="88" t="s">
        <v>5719</v>
      </c>
      <c r="AT164" s="92">
        <f t="shared" si="111"/>
        <v>0</v>
      </c>
      <c r="AU164" s="93">
        <v>0</v>
      </c>
      <c r="AV164" s="93">
        <v>0</v>
      </c>
      <c r="AW164" s="166">
        <v>200</v>
      </c>
      <c r="AX164" s="93">
        <v>0</v>
      </c>
      <c r="AY164" s="177"/>
      <c r="AZ164" s="177">
        <v>0</v>
      </c>
      <c r="BA164" s="178"/>
      <c r="BB164" s="105"/>
      <c r="BC164" s="105"/>
      <c r="BD164" s="93"/>
      <c r="BE164" s="93">
        <v>0</v>
      </c>
      <c r="BF164" s="91">
        <v>0</v>
      </c>
      <c r="BG164" s="94"/>
      <c r="BH164" s="95"/>
      <c r="BI164" s="93" t="str">
        <f t="shared" si="121"/>
        <v>Lê Vũ Ngọc Anh</v>
      </c>
      <c r="BJ164" s="105">
        <f t="shared" si="122"/>
        <v>0</v>
      </c>
      <c r="BK164" s="88" t="str">
        <f t="shared" si="123"/>
        <v>8842118127</v>
      </c>
      <c r="BL164" s="86">
        <f t="shared" si="124"/>
        <v>0</v>
      </c>
      <c r="BM164" s="105">
        <f t="shared" si="125"/>
        <v>0</v>
      </c>
      <c r="BN164" s="86">
        <f t="shared" si="126"/>
        <v>0</v>
      </c>
      <c r="BO164" s="86">
        <f t="shared" si="127"/>
        <v>0</v>
      </c>
      <c r="BP164" s="86">
        <f t="shared" si="137"/>
        <v>0</v>
      </c>
      <c r="BQ164" s="160" t="s">
        <v>6961</v>
      </c>
      <c r="BR164" s="86" t="s">
        <v>5720</v>
      </c>
      <c r="BS164" s="88" t="s">
        <v>5721</v>
      </c>
      <c r="BT164" s="86" t="s">
        <v>5722</v>
      </c>
      <c r="BU164" s="86"/>
      <c r="BV164" s="86" t="str">
        <f t="shared" si="138"/>
        <v>DC 911590</v>
      </c>
      <c r="BW164" s="105" t="str">
        <f t="shared" si="139"/>
        <v/>
      </c>
      <c r="BX164" s="86" t="str">
        <f t="shared" si="148"/>
        <v>211</v>
      </c>
      <c r="BY164" s="86" t="str">
        <f t="shared" si="149"/>
        <v>25</v>
      </c>
      <c r="BZ164" s="91">
        <f t="shared" si="150"/>
        <v>105</v>
      </c>
      <c r="CA164" s="91">
        <v>0</v>
      </c>
      <c r="CB164" s="96" t="s">
        <v>5719</v>
      </c>
      <c r="CC164" s="91">
        <f t="shared" si="140"/>
        <v>200</v>
      </c>
      <c r="CD164" s="91">
        <f t="shared" si="141"/>
        <v>0</v>
      </c>
      <c r="CE164" s="93">
        <f t="shared" si="151"/>
        <v>0</v>
      </c>
      <c r="CF164" s="93">
        <f t="shared" si="152"/>
        <v>0</v>
      </c>
      <c r="CG164" s="105"/>
      <c r="CH164" s="105"/>
      <c r="CI164" s="86"/>
      <c r="CJ164" s="188"/>
      <c r="CK164" s="181">
        <f t="shared" si="142"/>
        <v>105</v>
      </c>
      <c r="CL164" s="181">
        <f t="shared" si="143"/>
        <v>200</v>
      </c>
      <c r="CM164" s="86" t="s">
        <v>5723</v>
      </c>
      <c r="CN164" s="182" t="s">
        <v>7854</v>
      </c>
      <c r="CO164" s="183" t="s">
        <v>7855</v>
      </c>
      <c r="CP164" s="86" t="s">
        <v>5724</v>
      </c>
      <c r="CQ164" s="153" t="s">
        <v>7924</v>
      </c>
      <c r="CR164" s="187">
        <f t="shared" si="144"/>
        <v>7970000</v>
      </c>
      <c r="CS164" s="188">
        <v>1</v>
      </c>
      <c r="CT164" s="188">
        <f t="shared" si="112"/>
        <v>7970000</v>
      </c>
      <c r="CU164" s="93"/>
      <c r="CV164" s="94">
        <f t="shared" si="145"/>
        <v>105</v>
      </c>
      <c r="CW164" s="93">
        <f t="shared" si="146"/>
        <v>0</v>
      </c>
      <c r="CX164" s="86">
        <f t="shared" si="147"/>
        <v>0</v>
      </c>
      <c r="CY164" s="93">
        <f t="shared" si="113"/>
        <v>251055</v>
      </c>
      <c r="CZ164" s="93">
        <v>0</v>
      </c>
      <c r="DA164" s="93">
        <v>0</v>
      </c>
      <c r="DB164" s="93">
        <f t="shared" si="114"/>
        <v>0</v>
      </c>
      <c r="DC164" s="93">
        <v>0</v>
      </c>
      <c r="DD164" s="91">
        <v>0</v>
      </c>
      <c r="DE164" s="93">
        <f t="shared" si="115"/>
        <v>0</v>
      </c>
      <c r="DF164" s="93">
        <f t="shared" si="128"/>
        <v>0</v>
      </c>
      <c r="DG164" s="93"/>
      <c r="DH164" s="93">
        <v>0</v>
      </c>
      <c r="DI164" s="93">
        <v>0</v>
      </c>
      <c r="DJ164" s="86">
        <f t="shared" si="116"/>
        <v>0</v>
      </c>
      <c r="DK164" s="91">
        <v>0</v>
      </c>
      <c r="DL164" s="93"/>
      <c r="DM164" s="93">
        <v>0</v>
      </c>
      <c r="DN164" s="93">
        <f t="shared" si="129"/>
        <v>7970000</v>
      </c>
      <c r="DO164" s="93">
        <f t="shared" si="117"/>
        <v>0</v>
      </c>
      <c r="DP164" s="92">
        <f t="shared" si="118"/>
        <v>251055</v>
      </c>
      <c r="DQ164" s="97" t="str">
        <f t="shared" si="130"/>
        <v>8842118127</v>
      </c>
      <c r="DR164" s="98">
        <f t="shared" si="119"/>
        <v>0</v>
      </c>
      <c r="DS164" s="93" t="str">
        <f t="shared" si="120"/>
        <v>OK</v>
      </c>
      <c r="DT164" s="93"/>
      <c r="DU164" s="78" t="str">
        <f t="shared" si="131"/>
        <v>5010700215011501100001VT100001</v>
      </c>
      <c r="DV164" s="78">
        <f>INDEX('08_DMGiaDat'!$L:$L,MATCH(DU164,'08_DMGiaDat'!$R:$R,0))</f>
        <v>7970000</v>
      </c>
      <c r="DW164" s="78" t="str">
        <f t="shared" si="132"/>
        <v>501070021501100100000001</v>
      </c>
      <c r="DX164" s="78" t="str">
        <f>IFERROR(VLOOKUP(DW164,'08_DMGiaDat'!C118:C119,2,FALSE),"N")</f>
        <v>N</v>
      </c>
      <c r="DY164" s="78" t="str">
        <f t="shared" si="133"/>
        <v>5010700215011001VT100001</v>
      </c>
      <c r="DZ164" s="78" t="str">
        <f>IFERROR(VLOOKUP(DY164,'08_DMGiaDat'!C118:C119,2,FALSE),"N")</f>
        <v>N</v>
      </c>
      <c r="EA164" s="78" t="str">
        <f t="shared" si="134"/>
        <v>501070021501100100000001</v>
      </c>
      <c r="EB164" s="78" t="str">
        <f>IFERROR(VLOOKUP(EA164,'08_DMGiaDat'!C118:C119,2,FALSE),"N")</f>
        <v>N</v>
      </c>
      <c r="EC164" s="92">
        <f>IF(DV164&lt;&gt;"N",DV164,IF(DX164&lt;&gt;"N",DX164,IF(DZ164&lt;&gt;"N",DZ164*VLOOKUP(LEFT(CB164,3),'03_DMMucDich'!C102:C106,5,FALSE),IF(EB164&lt;&gt;"N",EB164*VLOOKUP(LEFT(CB164,3),'03_DMMucDich'!C102:C106,5,FALSE),"N/A"))))</f>
        <v>7970000</v>
      </c>
    </row>
    <row r="165" spans="1:133" s="34" customFormat="1" ht="16" x14ac:dyDescent="0.2">
      <c r="A165" s="85">
        <v>151</v>
      </c>
      <c r="B165" s="86"/>
      <c r="C165" s="87"/>
      <c r="D165" s="141" t="s">
        <v>5852</v>
      </c>
      <c r="E165" s="86"/>
      <c r="F165" s="88"/>
      <c r="G165" s="88" t="s">
        <v>5718</v>
      </c>
      <c r="H165" s="151">
        <v>2022</v>
      </c>
      <c r="I165" s="86"/>
      <c r="J165" s="86"/>
      <c r="K165" s="145" t="s">
        <v>6471</v>
      </c>
      <c r="L165" s="105"/>
      <c r="M165" s="86"/>
      <c r="N165" s="105"/>
      <c r="O165" s="105"/>
      <c r="P165" s="86"/>
      <c r="Q165" s="86"/>
      <c r="R165" s="153" t="str">
        <f t="shared" si="135"/>
        <v>Tổ 29</v>
      </c>
      <c r="S165" s="86"/>
      <c r="T165" s="86"/>
      <c r="U165" s="86"/>
      <c r="V165" s="86" t="str">
        <f t="shared" si="136"/>
        <v xml:space="preserve">, </v>
      </c>
      <c r="W165" s="86"/>
      <c r="X165" s="86"/>
      <c r="Y165" s="86"/>
      <c r="Z165" s="88"/>
      <c r="AA165" s="105"/>
      <c r="AB165" s="86"/>
      <c r="AC165" s="90"/>
      <c r="AD165" s="86"/>
      <c r="AE165" s="86"/>
      <c r="AF165" s="86"/>
      <c r="AG165" s="86"/>
      <c r="AH165" s="160" t="s">
        <v>6981</v>
      </c>
      <c r="AI165" s="153"/>
      <c r="AJ165" s="153"/>
      <c r="AK165" s="86"/>
      <c r="AL165" s="86"/>
      <c r="AM165" s="153" t="s">
        <v>7015</v>
      </c>
      <c r="AN165" s="153" t="s">
        <v>7226</v>
      </c>
      <c r="AO165" s="165">
        <v>42212</v>
      </c>
      <c r="AP165" s="153" t="s">
        <v>7100</v>
      </c>
      <c r="AQ165" s="153" t="s">
        <v>7227</v>
      </c>
      <c r="AR165" s="166">
        <v>100</v>
      </c>
      <c r="AS165" s="88" t="s">
        <v>5719</v>
      </c>
      <c r="AT165" s="92">
        <f t="shared" si="111"/>
        <v>0</v>
      </c>
      <c r="AU165" s="93">
        <v>0</v>
      </c>
      <c r="AV165" s="93">
        <v>0</v>
      </c>
      <c r="AW165" s="166">
        <v>200</v>
      </c>
      <c r="AX165" s="93">
        <v>0</v>
      </c>
      <c r="AY165" s="177"/>
      <c r="AZ165" s="177">
        <v>0</v>
      </c>
      <c r="BA165" s="178"/>
      <c r="BB165" s="105"/>
      <c r="BC165" s="105"/>
      <c r="BD165" s="93"/>
      <c r="BE165" s="93">
        <v>0</v>
      </c>
      <c r="BF165" s="91">
        <v>0</v>
      </c>
      <c r="BG165" s="94"/>
      <c r="BH165" s="95"/>
      <c r="BI165" s="93" t="str">
        <f t="shared" si="121"/>
        <v>Trần Ngọc Lễ</v>
      </c>
      <c r="BJ165" s="105">
        <f t="shared" si="122"/>
        <v>0</v>
      </c>
      <c r="BK165" s="88" t="str">
        <f t="shared" si="123"/>
        <v>8248178709</v>
      </c>
      <c r="BL165" s="86">
        <f t="shared" si="124"/>
        <v>0</v>
      </c>
      <c r="BM165" s="105">
        <f t="shared" si="125"/>
        <v>0</v>
      </c>
      <c r="BN165" s="86">
        <f t="shared" si="126"/>
        <v>0</v>
      </c>
      <c r="BO165" s="86">
        <f t="shared" si="127"/>
        <v>0</v>
      </c>
      <c r="BP165" s="86">
        <f t="shared" si="137"/>
        <v>0</v>
      </c>
      <c r="BQ165" s="160" t="s">
        <v>6981</v>
      </c>
      <c r="BR165" s="86" t="s">
        <v>5720</v>
      </c>
      <c r="BS165" s="88" t="s">
        <v>5721</v>
      </c>
      <c r="BT165" s="86" t="s">
        <v>5722</v>
      </c>
      <c r="BU165" s="86"/>
      <c r="BV165" s="86" t="str">
        <f t="shared" si="138"/>
        <v>CA 508109</v>
      </c>
      <c r="BW165" s="105" t="str">
        <f t="shared" si="139"/>
        <v/>
      </c>
      <c r="BX165" s="86" t="str">
        <f t="shared" si="148"/>
        <v>31</v>
      </c>
      <c r="BY165" s="86" t="str">
        <f t="shared" si="149"/>
        <v>B2.4*</v>
      </c>
      <c r="BZ165" s="91">
        <f t="shared" si="150"/>
        <v>100</v>
      </c>
      <c r="CA165" s="91">
        <v>0</v>
      </c>
      <c r="CB165" s="96" t="s">
        <v>5719</v>
      </c>
      <c r="CC165" s="91">
        <f t="shared" si="140"/>
        <v>200</v>
      </c>
      <c r="CD165" s="91">
        <f t="shared" si="141"/>
        <v>0</v>
      </c>
      <c r="CE165" s="93">
        <f t="shared" si="151"/>
        <v>0</v>
      </c>
      <c r="CF165" s="93">
        <f t="shared" si="152"/>
        <v>0</v>
      </c>
      <c r="CG165" s="105"/>
      <c r="CH165" s="105"/>
      <c r="CI165" s="86"/>
      <c r="CJ165" s="188"/>
      <c r="CK165" s="181">
        <f t="shared" si="142"/>
        <v>100</v>
      </c>
      <c r="CL165" s="181">
        <f t="shared" si="143"/>
        <v>200</v>
      </c>
      <c r="CM165" s="86" t="s">
        <v>5723</v>
      </c>
      <c r="CN165" s="182" t="s">
        <v>7857</v>
      </c>
      <c r="CO165" s="183" t="s">
        <v>7874</v>
      </c>
      <c r="CP165" s="86" t="s">
        <v>5724</v>
      </c>
      <c r="CQ165" s="153" t="s">
        <v>7924</v>
      </c>
      <c r="CR165" s="187">
        <f t="shared" si="144"/>
        <v>6900000</v>
      </c>
      <c r="CS165" s="188">
        <v>1</v>
      </c>
      <c r="CT165" s="188">
        <f t="shared" si="112"/>
        <v>6900000</v>
      </c>
      <c r="CU165" s="93"/>
      <c r="CV165" s="94">
        <f t="shared" si="145"/>
        <v>100</v>
      </c>
      <c r="CW165" s="93">
        <f t="shared" si="146"/>
        <v>0</v>
      </c>
      <c r="CX165" s="86">
        <f t="shared" si="147"/>
        <v>0</v>
      </c>
      <c r="CY165" s="93">
        <f t="shared" si="113"/>
        <v>207000</v>
      </c>
      <c r="CZ165" s="93">
        <v>0</v>
      </c>
      <c r="DA165" s="93">
        <v>0</v>
      </c>
      <c r="DB165" s="93">
        <f t="shared" si="114"/>
        <v>0</v>
      </c>
      <c r="DC165" s="93">
        <v>0</v>
      </c>
      <c r="DD165" s="91">
        <v>0</v>
      </c>
      <c r="DE165" s="93">
        <f t="shared" si="115"/>
        <v>0</v>
      </c>
      <c r="DF165" s="93">
        <f t="shared" si="128"/>
        <v>0</v>
      </c>
      <c r="DG165" s="93"/>
      <c r="DH165" s="93">
        <v>0</v>
      </c>
      <c r="DI165" s="93">
        <v>0</v>
      </c>
      <c r="DJ165" s="86">
        <f t="shared" si="116"/>
        <v>0</v>
      </c>
      <c r="DK165" s="91">
        <v>0</v>
      </c>
      <c r="DL165" s="93"/>
      <c r="DM165" s="93">
        <v>0</v>
      </c>
      <c r="DN165" s="93">
        <f t="shared" si="129"/>
        <v>6900000</v>
      </c>
      <c r="DO165" s="93">
        <f t="shared" si="117"/>
        <v>0</v>
      </c>
      <c r="DP165" s="92">
        <f t="shared" si="118"/>
        <v>207000</v>
      </c>
      <c r="DQ165" s="97" t="str">
        <f t="shared" si="130"/>
        <v>8248178709</v>
      </c>
      <c r="DR165" s="98">
        <f t="shared" si="119"/>
        <v>0</v>
      </c>
      <c r="DS165" s="93" t="str">
        <f t="shared" si="120"/>
        <v>OK</v>
      </c>
      <c r="DT165" s="93"/>
      <c r="DU165" s="78" t="str">
        <f t="shared" si="131"/>
        <v>5010700214991499102001VT100001</v>
      </c>
      <c r="DV165" s="78">
        <f>INDEX('08_DMGiaDat'!$L:$L,MATCH(DU165,'08_DMGiaDat'!$R:$R,0))</f>
        <v>6900000</v>
      </c>
      <c r="DW165" s="78" t="str">
        <f t="shared" si="132"/>
        <v>501070021499100100000001</v>
      </c>
      <c r="DX165" s="78" t="str">
        <f>IFERROR(VLOOKUP(DW165,'08_DMGiaDat'!C118:C119,2,FALSE),"N")</f>
        <v>N</v>
      </c>
      <c r="DY165" s="78" t="str">
        <f t="shared" si="133"/>
        <v>5010700214991001VT100001</v>
      </c>
      <c r="DZ165" s="78" t="str">
        <f>IFERROR(VLOOKUP(DY165,'08_DMGiaDat'!C118:C119,2,FALSE),"N")</f>
        <v>N</v>
      </c>
      <c r="EA165" s="78" t="str">
        <f t="shared" si="134"/>
        <v>501070021499100100000001</v>
      </c>
      <c r="EB165" s="78" t="str">
        <f>IFERROR(VLOOKUP(EA165,'08_DMGiaDat'!C118:C119,2,FALSE),"N")</f>
        <v>N</v>
      </c>
      <c r="EC165" s="92">
        <f>IF(DV165&lt;&gt;"N",DV165,IF(DX165&lt;&gt;"N",DX165,IF(DZ165&lt;&gt;"N",DZ165*VLOOKUP(LEFT(CB165,3),'03_DMMucDich'!C102:C106,5,FALSE),IF(EB165&lt;&gt;"N",EB165*VLOOKUP(LEFT(CB165,3),'03_DMMucDich'!C102:C106,5,FALSE),"N/A"))))</f>
        <v>6900000</v>
      </c>
    </row>
    <row r="166" spans="1:133" s="34" customFormat="1" ht="16" x14ac:dyDescent="0.2">
      <c r="A166" s="85">
        <v>152</v>
      </c>
      <c r="B166" s="86"/>
      <c r="C166" s="87"/>
      <c r="D166" s="141" t="s">
        <v>5853</v>
      </c>
      <c r="E166" s="86"/>
      <c r="F166" s="88"/>
      <c r="G166" s="88" t="s">
        <v>5718</v>
      </c>
      <c r="H166" s="151">
        <v>2022</v>
      </c>
      <c r="I166" s="86"/>
      <c r="J166" s="86"/>
      <c r="K166" s="145" t="s">
        <v>6472</v>
      </c>
      <c r="L166" s="105"/>
      <c r="M166" s="86"/>
      <c r="N166" s="105"/>
      <c r="O166" s="105"/>
      <c r="P166" s="86"/>
      <c r="Q166" s="86"/>
      <c r="R166" s="153" t="str">
        <f t="shared" si="135"/>
        <v>Tổ 66</v>
      </c>
      <c r="S166" s="86"/>
      <c r="T166" s="86"/>
      <c r="U166" s="86"/>
      <c r="V166" s="86" t="str">
        <f t="shared" si="136"/>
        <v xml:space="preserve">, </v>
      </c>
      <c r="W166" s="86"/>
      <c r="X166" s="86"/>
      <c r="Y166" s="86"/>
      <c r="Z166" s="88"/>
      <c r="AA166" s="105"/>
      <c r="AB166" s="86"/>
      <c r="AC166" s="90"/>
      <c r="AD166" s="86"/>
      <c r="AE166" s="86"/>
      <c r="AF166" s="86"/>
      <c r="AG166" s="86"/>
      <c r="AH166" s="160" t="s">
        <v>6960</v>
      </c>
      <c r="AI166" s="153"/>
      <c r="AJ166" s="153"/>
      <c r="AK166" s="86"/>
      <c r="AL166" s="86"/>
      <c r="AM166" s="153" t="s">
        <v>7015</v>
      </c>
      <c r="AN166" s="153" t="s">
        <v>7228</v>
      </c>
      <c r="AO166" s="165">
        <v>43171</v>
      </c>
      <c r="AP166" s="153" t="s">
        <v>2180</v>
      </c>
      <c r="AQ166" s="153" t="s">
        <v>7053</v>
      </c>
      <c r="AR166" s="166">
        <v>110.1</v>
      </c>
      <c r="AS166" s="88" t="s">
        <v>5719</v>
      </c>
      <c r="AT166" s="92">
        <f t="shared" si="111"/>
        <v>0</v>
      </c>
      <c r="AU166" s="93">
        <v>0</v>
      </c>
      <c r="AV166" s="93">
        <v>0</v>
      </c>
      <c r="AW166" s="166">
        <v>200</v>
      </c>
      <c r="AX166" s="93">
        <v>0</v>
      </c>
      <c r="AY166" s="177"/>
      <c r="AZ166" s="177">
        <v>0</v>
      </c>
      <c r="BA166" s="178"/>
      <c r="BB166" s="105"/>
      <c r="BC166" s="105"/>
      <c r="BD166" s="93"/>
      <c r="BE166" s="93">
        <v>0</v>
      </c>
      <c r="BF166" s="91">
        <v>0</v>
      </c>
      <c r="BG166" s="94"/>
      <c r="BH166" s="95"/>
      <c r="BI166" s="93" t="str">
        <f t="shared" si="121"/>
        <v>Lê Thị Ngọc Yến</v>
      </c>
      <c r="BJ166" s="105">
        <f t="shared" si="122"/>
        <v>0</v>
      </c>
      <c r="BK166" s="88" t="str">
        <f t="shared" si="123"/>
        <v>8010860217</v>
      </c>
      <c r="BL166" s="86">
        <f t="shared" si="124"/>
        <v>0</v>
      </c>
      <c r="BM166" s="105">
        <f t="shared" si="125"/>
        <v>0</v>
      </c>
      <c r="BN166" s="86">
        <f t="shared" si="126"/>
        <v>0</v>
      </c>
      <c r="BO166" s="86">
        <f t="shared" si="127"/>
        <v>0</v>
      </c>
      <c r="BP166" s="86">
        <f t="shared" si="137"/>
        <v>0</v>
      </c>
      <c r="BQ166" s="160" t="s">
        <v>6960</v>
      </c>
      <c r="BR166" s="86" t="s">
        <v>5720</v>
      </c>
      <c r="BS166" s="88" t="s">
        <v>5721</v>
      </c>
      <c r="BT166" s="86" t="s">
        <v>5722</v>
      </c>
      <c r="BU166" s="86"/>
      <c r="BV166" s="86" t="str">
        <f t="shared" si="138"/>
        <v>CM 773373</v>
      </c>
      <c r="BW166" s="105" t="str">
        <f t="shared" si="139"/>
        <v/>
      </c>
      <c r="BX166" s="86" t="str">
        <f t="shared" si="148"/>
        <v>294</v>
      </c>
      <c r="BY166" s="86" t="str">
        <f t="shared" si="149"/>
        <v>44</v>
      </c>
      <c r="BZ166" s="91">
        <f t="shared" si="150"/>
        <v>110.1</v>
      </c>
      <c r="CA166" s="91">
        <v>0</v>
      </c>
      <c r="CB166" s="96" t="s">
        <v>5719</v>
      </c>
      <c r="CC166" s="91">
        <f t="shared" si="140"/>
        <v>200</v>
      </c>
      <c r="CD166" s="91">
        <f t="shared" si="141"/>
        <v>0</v>
      </c>
      <c r="CE166" s="93">
        <f t="shared" si="151"/>
        <v>0</v>
      </c>
      <c r="CF166" s="93">
        <f t="shared" si="152"/>
        <v>0</v>
      </c>
      <c r="CG166" s="105"/>
      <c r="CH166" s="105"/>
      <c r="CI166" s="86"/>
      <c r="CJ166" s="188"/>
      <c r="CK166" s="181">
        <f t="shared" si="142"/>
        <v>110.1</v>
      </c>
      <c r="CL166" s="181">
        <f t="shared" si="143"/>
        <v>200</v>
      </c>
      <c r="CM166" s="86" t="s">
        <v>5723</v>
      </c>
      <c r="CN166" s="182" t="s">
        <v>7854</v>
      </c>
      <c r="CO166" s="183" t="s">
        <v>7855</v>
      </c>
      <c r="CP166" s="86" t="s">
        <v>5724</v>
      </c>
      <c r="CQ166" s="153" t="s">
        <v>7924</v>
      </c>
      <c r="CR166" s="187">
        <f t="shared" si="144"/>
        <v>7970000</v>
      </c>
      <c r="CS166" s="188">
        <v>1</v>
      </c>
      <c r="CT166" s="188">
        <f t="shared" si="112"/>
        <v>7970000</v>
      </c>
      <c r="CU166" s="93"/>
      <c r="CV166" s="94">
        <f t="shared" si="145"/>
        <v>110.1</v>
      </c>
      <c r="CW166" s="93">
        <f t="shared" si="146"/>
        <v>0</v>
      </c>
      <c r="CX166" s="86">
        <f t="shared" si="147"/>
        <v>0</v>
      </c>
      <c r="CY166" s="93">
        <f t="shared" si="113"/>
        <v>263249.09999999998</v>
      </c>
      <c r="CZ166" s="93">
        <v>0</v>
      </c>
      <c r="DA166" s="93">
        <v>0</v>
      </c>
      <c r="DB166" s="93">
        <f t="shared" si="114"/>
        <v>0</v>
      </c>
      <c r="DC166" s="93">
        <v>0</v>
      </c>
      <c r="DD166" s="91">
        <v>0</v>
      </c>
      <c r="DE166" s="93">
        <f t="shared" si="115"/>
        <v>0</v>
      </c>
      <c r="DF166" s="93">
        <f t="shared" si="128"/>
        <v>0</v>
      </c>
      <c r="DG166" s="93"/>
      <c r="DH166" s="93">
        <v>0</v>
      </c>
      <c r="DI166" s="93">
        <v>0</v>
      </c>
      <c r="DJ166" s="86">
        <f t="shared" si="116"/>
        <v>0</v>
      </c>
      <c r="DK166" s="91">
        <v>0</v>
      </c>
      <c r="DL166" s="93"/>
      <c r="DM166" s="93">
        <v>0</v>
      </c>
      <c r="DN166" s="93">
        <f t="shared" si="129"/>
        <v>7970000</v>
      </c>
      <c r="DO166" s="93">
        <f t="shared" si="117"/>
        <v>0</v>
      </c>
      <c r="DP166" s="92">
        <f t="shared" si="118"/>
        <v>263249.09999999998</v>
      </c>
      <c r="DQ166" s="97" t="str">
        <f t="shared" si="130"/>
        <v>8010860217</v>
      </c>
      <c r="DR166" s="98">
        <f t="shared" si="119"/>
        <v>0</v>
      </c>
      <c r="DS166" s="93" t="str">
        <f t="shared" si="120"/>
        <v>OK</v>
      </c>
      <c r="DT166" s="93"/>
      <c r="DU166" s="78" t="str">
        <f t="shared" si="131"/>
        <v>5010700215011501100001VT100001</v>
      </c>
      <c r="DV166" s="78">
        <f>INDEX('08_DMGiaDat'!$L:$L,MATCH(DU166,'08_DMGiaDat'!$R:$R,0))</f>
        <v>7970000</v>
      </c>
      <c r="DW166" s="78" t="str">
        <f t="shared" si="132"/>
        <v>501070021501100100000001</v>
      </c>
      <c r="DX166" s="78" t="str">
        <f>IFERROR(VLOOKUP(DW166,'08_DMGiaDat'!C118:C119,2,FALSE),"N")</f>
        <v>N</v>
      </c>
      <c r="DY166" s="78" t="str">
        <f t="shared" si="133"/>
        <v>5010700215011001VT100001</v>
      </c>
      <c r="DZ166" s="78" t="str">
        <f>IFERROR(VLOOKUP(DY166,'08_DMGiaDat'!C118:C119,2,FALSE),"N")</f>
        <v>N</v>
      </c>
      <c r="EA166" s="78" t="str">
        <f t="shared" si="134"/>
        <v>501070021501100100000001</v>
      </c>
      <c r="EB166" s="78" t="str">
        <f>IFERROR(VLOOKUP(EA166,'08_DMGiaDat'!C118:C119,2,FALSE),"N")</f>
        <v>N</v>
      </c>
      <c r="EC166" s="92">
        <f>IF(DV166&lt;&gt;"N",DV166,IF(DX166&lt;&gt;"N",DX166,IF(DZ166&lt;&gt;"N",DZ166*VLOOKUP(LEFT(CB166,3),'03_DMMucDich'!C102:C106,5,FALSE),IF(EB166&lt;&gt;"N",EB166*VLOOKUP(LEFT(CB166,3),'03_DMMucDich'!C102:C106,5,FALSE),"N/A"))))</f>
        <v>7970000</v>
      </c>
    </row>
    <row r="167" spans="1:133" s="34" customFormat="1" ht="16" x14ac:dyDescent="0.2">
      <c r="A167" s="85">
        <v>153</v>
      </c>
      <c r="B167" s="86"/>
      <c r="C167" s="87"/>
      <c r="D167" s="141" t="s">
        <v>5854</v>
      </c>
      <c r="E167" s="86"/>
      <c r="F167" s="88"/>
      <c r="G167" s="88" t="s">
        <v>5718</v>
      </c>
      <c r="H167" s="151">
        <v>2022</v>
      </c>
      <c r="I167" s="86"/>
      <c r="J167" s="86"/>
      <c r="K167" s="145" t="s">
        <v>6473</v>
      </c>
      <c r="L167" s="105"/>
      <c r="M167" s="86"/>
      <c r="N167" s="105"/>
      <c r="O167" s="105"/>
      <c r="P167" s="86"/>
      <c r="Q167" s="86"/>
      <c r="R167" s="153" t="str">
        <f t="shared" si="135"/>
        <v>Tổ 66</v>
      </c>
      <c r="S167" s="86"/>
      <c r="T167" s="86"/>
      <c r="U167" s="86"/>
      <c r="V167" s="86" t="str">
        <f t="shared" si="136"/>
        <v xml:space="preserve">, </v>
      </c>
      <c r="W167" s="86"/>
      <c r="X167" s="86"/>
      <c r="Y167" s="86"/>
      <c r="Z167" s="88"/>
      <c r="AA167" s="105"/>
      <c r="AB167" s="86"/>
      <c r="AC167" s="90"/>
      <c r="AD167" s="86"/>
      <c r="AE167" s="86"/>
      <c r="AF167" s="86"/>
      <c r="AG167" s="86"/>
      <c r="AH167" s="160" t="s">
        <v>6960</v>
      </c>
      <c r="AI167" s="153"/>
      <c r="AJ167" s="153"/>
      <c r="AK167" s="86"/>
      <c r="AL167" s="86"/>
      <c r="AM167" s="153" t="s">
        <v>7015</v>
      </c>
      <c r="AN167" s="153" t="s">
        <v>7229</v>
      </c>
      <c r="AO167" s="165">
        <v>44271</v>
      </c>
      <c r="AP167" s="153" t="s">
        <v>2044</v>
      </c>
      <c r="AQ167" s="153" t="s">
        <v>7101</v>
      </c>
      <c r="AR167" s="166">
        <v>122.4</v>
      </c>
      <c r="AS167" s="88" t="s">
        <v>5719</v>
      </c>
      <c r="AT167" s="92">
        <f t="shared" si="111"/>
        <v>0</v>
      </c>
      <c r="AU167" s="93">
        <v>0</v>
      </c>
      <c r="AV167" s="93">
        <v>0</v>
      </c>
      <c r="AW167" s="166">
        <v>200</v>
      </c>
      <c r="AX167" s="93">
        <v>0</v>
      </c>
      <c r="AY167" s="177"/>
      <c r="AZ167" s="177">
        <v>0</v>
      </c>
      <c r="BA167" s="178"/>
      <c r="BB167" s="105"/>
      <c r="BC167" s="105"/>
      <c r="BD167" s="93"/>
      <c r="BE167" s="93">
        <v>0</v>
      </c>
      <c r="BF167" s="91">
        <v>0</v>
      </c>
      <c r="BG167" s="94"/>
      <c r="BH167" s="95"/>
      <c r="BI167" s="93" t="str">
        <f t="shared" si="121"/>
        <v>Nguyễn Ngọc Vỹ</v>
      </c>
      <c r="BJ167" s="105">
        <f t="shared" si="122"/>
        <v>0</v>
      </c>
      <c r="BK167" s="88" t="str">
        <f t="shared" si="123"/>
        <v>8740312559</v>
      </c>
      <c r="BL167" s="86">
        <f t="shared" si="124"/>
        <v>0</v>
      </c>
      <c r="BM167" s="105">
        <f t="shared" si="125"/>
        <v>0</v>
      </c>
      <c r="BN167" s="86">
        <f t="shared" si="126"/>
        <v>0</v>
      </c>
      <c r="BO167" s="86">
        <f t="shared" si="127"/>
        <v>0</v>
      </c>
      <c r="BP167" s="86">
        <f t="shared" si="137"/>
        <v>0</v>
      </c>
      <c r="BQ167" s="160" t="s">
        <v>6960</v>
      </c>
      <c r="BR167" s="86" t="s">
        <v>5720</v>
      </c>
      <c r="BS167" s="88" t="s">
        <v>5721</v>
      </c>
      <c r="BT167" s="86" t="s">
        <v>5722</v>
      </c>
      <c r="BU167" s="86"/>
      <c r="BV167" s="86" t="str">
        <f t="shared" si="138"/>
        <v>DA 272233</v>
      </c>
      <c r="BW167" s="105" t="str">
        <f t="shared" si="139"/>
        <v/>
      </c>
      <c r="BX167" s="86" t="str">
        <f t="shared" si="148"/>
        <v>162</v>
      </c>
      <c r="BY167" s="86" t="str">
        <f t="shared" si="149"/>
        <v>48</v>
      </c>
      <c r="BZ167" s="91">
        <f t="shared" si="150"/>
        <v>122.4</v>
      </c>
      <c r="CA167" s="91">
        <v>0</v>
      </c>
      <c r="CB167" s="96" t="s">
        <v>5719</v>
      </c>
      <c r="CC167" s="91">
        <f t="shared" si="140"/>
        <v>200</v>
      </c>
      <c r="CD167" s="91">
        <f t="shared" si="141"/>
        <v>0</v>
      </c>
      <c r="CE167" s="93">
        <f t="shared" si="151"/>
        <v>0</v>
      </c>
      <c r="CF167" s="93">
        <f t="shared" si="152"/>
        <v>0</v>
      </c>
      <c r="CG167" s="105"/>
      <c r="CH167" s="105"/>
      <c r="CI167" s="86"/>
      <c r="CJ167" s="188"/>
      <c r="CK167" s="181">
        <f t="shared" si="142"/>
        <v>122.4</v>
      </c>
      <c r="CL167" s="181">
        <f t="shared" si="143"/>
        <v>200</v>
      </c>
      <c r="CM167" s="86" t="s">
        <v>5723</v>
      </c>
      <c r="CN167" s="182" t="s">
        <v>7854</v>
      </c>
      <c r="CO167" s="183" t="s">
        <v>7855</v>
      </c>
      <c r="CP167" s="86" t="s">
        <v>5724</v>
      </c>
      <c r="CQ167" s="153" t="s">
        <v>7924</v>
      </c>
      <c r="CR167" s="187">
        <f t="shared" si="144"/>
        <v>7970000</v>
      </c>
      <c r="CS167" s="188">
        <v>1</v>
      </c>
      <c r="CT167" s="188">
        <f t="shared" si="112"/>
        <v>7970000</v>
      </c>
      <c r="CU167" s="93"/>
      <c r="CV167" s="94">
        <f t="shared" si="145"/>
        <v>122.4</v>
      </c>
      <c r="CW167" s="93">
        <f t="shared" si="146"/>
        <v>0</v>
      </c>
      <c r="CX167" s="86">
        <f t="shared" si="147"/>
        <v>0</v>
      </c>
      <c r="CY167" s="93">
        <f t="shared" si="113"/>
        <v>292658.40000000002</v>
      </c>
      <c r="CZ167" s="93">
        <v>0</v>
      </c>
      <c r="DA167" s="93">
        <v>0</v>
      </c>
      <c r="DB167" s="93">
        <f t="shared" si="114"/>
        <v>0</v>
      </c>
      <c r="DC167" s="93">
        <v>0</v>
      </c>
      <c r="DD167" s="91">
        <v>0</v>
      </c>
      <c r="DE167" s="93">
        <f t="shared" si="115"/>
        <v>0</v>
      </c>
      <c r="DF167" s="93">
        <f t="shared" si="128"/>
        <v>0</v>
      </c>
      <c r="DG167" s="93"/>
      <c r="DH167" s="93">
        <v>0</v>
      </c>
      <c r="DI167" s="93">
        <v>0</v>
      </c>
      <c r="DJ167" s="86">
        <f t="shared" si="116"/>
        <v>0</v>
      </c>
      <c r="DK167" s="91">
        <v>0</v>
      </c>
      <c r="DL167" s="93"/>
      <c r="DM167" s="93">
        <v>0</v>
      </c>
      <c r="DN167" s="93">
        <f t="shared" si="129"/>
        <v>7970000</v>
      </c>
      <c r="DO167" s="93">
        <f t="shared" si="117"/>
        <v>0</v>
      </c>
      <c r="DP167" s="92">
        <f t="shared" si="118"/>
        <v>292658.40000000002</v>
      </c>
      <c r="DQ167" s="97" t="str">
        <f t="shared" si="130"/>
        <v>8740312559</v>
      </c>
      <c r="DR167" s="98">
        <f t="shared" si="119"/>
        <v>0</v>
      </c>
      <c r="DS167" s="93" t="str">
        <f t="shared" si="120"/>
        <v>OK</v>
      </c>
      <c r="DT167" s="93"/>
      <c r="DU167" s="78" t="str">
        <f t="shared" si="131"/>
        <v>5010700215011501100001VT100001</v>
      </c>
      <c r="DV167" s="78">
        <f>INDEX('08_DMGiaDat'!$L:$L,MATCH(DU167,'08_DMGiaDat'!$R:$R,0))</f>
        <v>7970000</v>
      </c>
      <c r="DW167" s="78" t="str">
        <f t="shared" si="132"/>
        <v>501070021501100100000001</v>
      </c>
      <c r="DX167" s="78" t="str">
        <f>IFERROR(VLOOKUP(DW167,'08_DMGiaDat'!C118:C119,2,FALSE),"N")</f>
        <v>N</v>
      </c>
      <c r="DY167" s="78" t="str">
        <f t="shared" si="133"/>
        <v>5010700215011001VT100001</v>
      </c>
      <c r="DZ167" s="78" t="str">
        <f>IFERROR(VLOOKUP(DY167,'08_DMGiaDat'!C118:C119,2,FALSE),"N")</f>
        <v>N</v>
      </c>
      <c r="EA167" s="78" t="str">
        <f t="shared" si="134"/>
        <v>501070021501100100000001</v>
      </c>
      <c r="EB167" s="78" t="str">
        <f>IFERROR(VLOOKUP(EA167,'08_DMGiaDat'!C118:C119,2,FALSE),"N")</f>
        <v>N</v>
      </c>
      <c r="EC167" s="92">
        <f>IF(DV167&lt;&gt;"N",DV167,IF(DX167&lt;&gt;"N",DX167,IF(DZ167&lt;&gt;"N",DZ167*VLOOKUP(LEFT(CB167,3),'03_DMMucDich'!C102:C106,5,FALSE),IF(EB167&lt;&gt;"N",EB167*VLOOKUP(LEFT(CB167,3),'03_DMMucDich'!C102:C106,5,FALSE),"N/A"))))</f>
        <v>7970000</v>
      </c>
    </row>
    <row r="168" spans="1:133" s="34" customFormat="1" ht="16" x14ac:dyDescent="0.2">
      <c r="A168" s="85">
        <v>154</v>
      </c>
      <c r="B168" s="86"/>
      <c r="C168" s="87"/>
      <c r="D168" s="141" t="s">
        <v>5855</v>
      </c>
      <c r="E168" s="86"/>
      <c r="F168" s="88"/>
      <c r="G168" s="88" t="s">
        <v>5718</v>
      </c>
      <c r="H168" s="151">
        <v>2022</v>
      </c>
      <c r="I168" s="86"/>
      <c r="J168" s="86"/>
      <c r="K168" s="145" t="s">
        <v>6474</v>
      </c>
      <c r="L168" s="105"/>
      <c r="M168" s="86"/>
      <c r="N168" s="105"/>
      <c r="O168" s="105"/>
      <c r="P168" s="86"/>
      <c r="Q168" s="86"/>
      <c r="R168" s="153" t="str">
        <f t="shared" si="135"/>
        <v>Tổ 64</v>
      </c>
      <c r="S168" s="86"/>
      <c r="T168" s="86"/>
      <c r="U168" s="86"/>
      <c r="V168" s="86" t="str">
        <f t="shared" si="136"/>
        <v xml:space="preserve">, </v>
      </c>
      <c r="W168" s="86"/>
      <c r="X168" s="86"/>
      <c r="Y168" s="86"/>
      <c r="Z168" s="88"/>
      <c r="AA168" s="105"/>
      <c r="AB168" s="86"/>
      <c r="AC168" s="90"/>
      <c r="AD168" s="86"/>
      <c r="AE168" s="86"/>
      <c r="AF168" s="86"/>
      <c r="AG168" s="86"/>
      <c r="AH168" s="160" t="s">
        <v>6961</v>
      </c>
      <c r="AI168" s="153"/>
      <c r="AJ168" s="153"/>
      <c r="AK168" s="86"/>
      <c r="AL168" s="86"/>
      <c r="AM168" s="153" t="s">
        <v>7015</v>
      </c>
      <c r="AN168" s="153" t="s">
        <v>7230</v>
      </c>
      <c r="AO168" s="165">
        <v>43227</v>
      </c>
      <c r="AP168" s="153" t="s">
        <v>1331</v>
      </c>
      <c r="AQ168" s="153" t="s">
        <v>7116</v>
      </c>
      <c r="AR168" s="166">
        <v>110</v>
      </c>
      <c r="AS168" s="88" t="s">
        <v>5719</v>
      </c>
      <c r="AT168" s="92">
        <f t="shared" si="111"/>
        <v>0</v>
      </c>
      <c r="AU168" s="93">
        <v>0</v>
      </c>
      <c r="AV168" s="93">
        <v>0</v>
      </c>
      <c r="AW168" s="166">
        <v>200</v>
      </c>
      <c r="AX168" s="93">
        <v>0</v>
      </c>
      <c r="AY168" s="177"/>
      <c r="AZ168" s="177">
        <v>0</v>
      </c>
      <c r="BA168" s="178"/>
      <c r="BB168" s="105"/>
      <c r="BC168" s="105"/>
      <c r="BD168" s="93"/>
      <c r="BE168" s="93">
        <v>0</v>
      </c>
      <c r="BF168" s="91">
        <v>0</v>
      </c>
      <c r="BG168" s="94"/>
      <c r="BH168" s="95"/>
      <c r="BI168" s="93" t="str">
        <f t="shared" si="121"/>
        <v>Đỗ Thị Vân</v>
      </c>
      <c r="BJ168" s="105">
        <f t="shared" si="122"/>
        <v>0</v>
      </c>
      <c r="BK168" s="88" t="str">
        <f t="shared" si="123"/>
        <v>8130915972</v>
      </c>
      <c r="BL168" s="86">
        <f t="shared" si="124"/>
        <v>0</v>
      </c>
      <c r="BM168" s="105">
        <f t="shared" si="125"/>
        <v>0</v>
      </c>
      <c r="BN168" s="86">
        <f t="shared" si="126"/>
        <v>0</v>
      </c>
      <c r="BO168" s="86">
        <f t="shared" si="127"/>
        <v>0</v>
      </c>
      <c r="BP168" s="86">
        <f t="shared" si="137"/>
        <v>0</v>
      </c>
      <c r="BQ168" s="160" t="s">
        <v>6961</v>
      </c>
      <c r="BR168" s="86" t="s">
        <v>5720</v>
      </c>
      <c r="BS168" s="88" t="s">
        <v>5721</v>
      </c>
      <c r="BT168" s="86" t="s">
        <v>5722</v>
      </c>
      <c r="BU168" s="86"/>
      <c r="BV168" s="86" t="str">
        <f t="shared" si="138"/>
        <v>CM 680967</v>
      </c>
      <c r="BW168" s="105" t="str">
        <f t="shared" si="139"/>
        <v/>
      </c>
      <c r="BX168" s="86" t="str">
        <f t="shared" si="148"/>
        <v>122</v>
      </c>
      <c r="BY168" s="86" t="str">
        <f t="shared" si="149"/>
        <v>43</v>
      </c>
      <c r="BZ168" s="91">
        <f t="shared" si="150"/>
        <v>110</v>
      </c>
      <c r="CA168" s="91">
        <v>0</v>
      </c>
      <c r="CB168" s="96" t="s">
        <v>5719</v>
      </c>
      <c r="CC168" s="91">
        <f t="shared" si="140"/>
        <v>200</v>
      </c>
      <c r="CD168" s="91">
        <f t="shared" si="141"/>
        <v>0</v>
      </c>
      <c r="CE168" s="93">
        <f t="shared" si="151"/>
        <v>0</v>
      </c>
      <c r="CF168" s="93">
        <f t="shared" si="152"/>
        <v>0</v>
      </c>
      <c r="CG168" s="105"/>
      <c r="CH168" s="105"/>
      <c r="CI168" s="86"/>
      <c r="CJ168" s="188"/>
      <c r="CK168" s="181">
        <f t="shared" si="142"/>
        <v>110</v>
      </c>
      <c r="CL168" s="181">
        <f t="shared" si="143"/>
        <v>200</v>
      </c>
      <c r="CM168" s="86" t="s">
        <v>5723</v>
      </c>
      <c r="CN168" s="182" t="s">
        <v>7854</v>
      </c>
      <c r="CO168" s="183" t="s">
        <v>7855</v>
      </c>
      <c r="CP168" s="86" t="s">
        <v>5724</v>
      </c>
      <c r="CQ168" s="153" t="s">
        <v>7924</v>
      </c>
      <c r="CR168" s="187">
        <f t="shared" si="144"/>
        <v>7970000</v>
      </c>
      <c r="CS168" s="188">
        <v>1</v>
      </c>
      <c r="CT168" s="188">
        <f t="shared" si="112"/>
        <v>7970000</v>
      </c>
      <c r="CU168" s="93"/>
      <c r="CV168" s="94">
        <f t="shared" si="145"/>
        <v>110</v>
      </c>
      <c r="CW168" s="93">
        <f t="shared" si="146"/>
        <v>0</v>
      </c>
      <c r="CX168" s="86">
        <f t="shared" si="147"/>
        <v>0</v>
      </c>
      <c r="CY168" s="93">
        <f t="shared" si="113"/>
        <v>263010</v>
      </c>
      <c r="CZ168" s="93">
        <v>0</v>
      </c>
      <c r="DA168" s="93">
        <v>0</v>
      </c>
      <c r="DB168" s="93">
        <f t="shared" si="114"/>
        <v>0</v>
      </c>
      <c r="DC168" s="93">
        <v>0</v>
      </c>
      <c r="DD168" s="91">
        <v>0</v>
      </c>
      <c r="DE168" s="93">
        <f t="shared" si="115"/>
        <v>0</v>
      </c>
      <c r="DF168" s="93">
        <f t="shared" si="128"/>
        <v>0</v>
      </c>
      <c r="DG168" s="93"/>
      <c r="DH168" s="93">
        <v>0</v>
      </c>
      <c r="DI168" s="93">
        <v>0</v>
      </c>
      <c r="DJ168" s="86">
        <f t="shared" si="116"/>
        <v>0</v>
      </c>
      <c r="DK168" s="91">
        <v>0</v>
      </c>
      <c r="DL168" s="93"/>
      <c r="DM168" s="93">
        <v>0</v>
      </c>
      <c r="DN168" s="93">
        <f t="shared" si="129"/>
        <v>7970000</v>
      </c>
      <c r="DO168" s="93">
        <f t="shared" si="117"/>
        <v>0</v>
      </c>
      <c r="DP168" s="92">
        <f t="shared" si="118"/>
        <v>263010</v>
      </c>
      <c r="DQ168" s="97" t="str">
        <f t="shared" si="130"/>
        <v>8130915972</v>
      </c>
      <c r="DR168" s="98">
        <f t="shared" si="119"/>
        <v>0</v>
      </c>
      <c r="DS168" s="93" t="str">
        <f t="shared" si="120"/>
        <v>OK</v>
      </c>
      <c r="DT168" s="93"/>
      <c r="DU168" s="78" t="str">
        <f t="shared" si="131"/>
        <v>5010700215011501100001VT100001</v>
      </c>
      <c r="DV168" s="78">
        <f>INDEX('08_DMGiaDat'!$L:$L,MATCH(DU168,'08_DMGiaDat'!$R:$R,0))</f>
        <v>7970000</v>
      </c>
      <c r="DW168" s="78" t="str">
        <f t="shared" si="132"/>
        <v>501070021501100100000001</v>
      </c>
      <c r="DX168" s="78" t="str">
        <f>IFERROR(VLOOKUP(DW168,'08_DMGiaDat'!C118:C119,2,FALSE),"N")</f>
        <v>N</v>
      </c>
      <c r="DY168" s="78" t="str">
        <f t="shared" si="133"/>
        <v>5010700215011001VT100001</v>
      </c>
      <c r="DZ168" s="78" t="str">
        <f>IFERROR(VLOOKUP(DY168,'08_DMGiaDat'!C118:C119,2,FALSE),"N")</f>
        <v>N</v>
      </c>
      <c r="EA168" s="78" t="str">
        <f t="shared" si="134"/>
        <v>501070021501100100000001</v>
      </c>
      <c r="EB168" s="78" t="str">
        <f>IFERROR(VLOOKUP(EA168,'08_DMGiaDat'!C118:C119,2,FALSE),"N")</f>
        <v>N</v>
      </c>
      <c r="EC168" s="92">
        <f>IF(DV168&lt;&gt;"N",DV168,IF(DX168&lt;&gt;"N",DX168,IF(DZ168&lt;&gt;"N",DZ168*VLOOKUP(LEFT(CB168,3),'03_DMMucDich'!C102:C106,5,FALSE),IF(EB168&lt;&gt;"N",EB168*VLOOKUP(LEFT(CB168,3),'03_DMMucDich'!C102:C106,5,FALSE),"N/A"))))</f>
        <v>7970000</v>
      </c>
    </row>
    <row r="169" spans="1:133" s="34" customFormat="1" ht="16" x14ac:dyDescent="0.2">
      <c r="A169" s="85">
        <v>155</v>
      </c>
      <c r="B169" s="86"/>
      <c r="C169" s="87"/>
      <c r="D169" s="141" t="s">
        <v>5856</v>
      </c>
      <c r="E169" s="86"/>
      <c r="F169" s="88"/>
      <c r="G169" s="88" t="s">
        <v>5718</v>
      </c>
      <c r="H169" s="151">
        <v>2022</v>
      </c>
      <c r="I169" s="86"/>
      <c r="J169" s="86"/>
      <c r="K169" s="145" t="s">
        <v>6475</v>
      </c>
      <c r="L169" s="105"/>
      <c r="M169" s="86"/>
      <c r="N169" s="105"/>
      <c r="O169" s="105"/>
      <c r="P169" s="86"/>
      <c r="Q169" s="86"/>
      <c r="R169" s="153" t="str">
        <f t="shared" si="135"/>
        <v>Tổ 64</v>
      </c>
      <c r="S169" s="86"/>
      <c r="T169" s="86"/>
      <c r="U169" s="86"/>
      <c r="V169" s="86" t="str">
        <f t="shared" si="136"/>
        <v xml:space="preserve">, </v>
      </c>
      <c r="W169" s="86"/>
      <c r="X169" s="86"/>
      <c r="Y169" s="86"/>
      <c r="Z169" s="88"/>
      <c r="AA169" s="105"/>
      <c r="AB169" s="86"/>
      <c r="AC169" s="90"/>
      <c r="AD169" s="86"/>
      <c r="AE169" s="86"/>
      <c r="AF169" s="86"/>
      <c r="AG169" s="86"/>
      <c r="AH169" s="160" t="s">
        <v>6961</v>
      </c>
      <c r="AI169" s="153"/>
      <c r="AJ169" s="153"/>
      <c r="AK169" s="86"/>
      <c r="AL169" s="86"/>
      <c r="AM169" s="153" t="s">
        <v>7015</v>
      </c>
      <c r="AN169" s="153" t="s">
        <v>7231</v>
      </c>
      <c r="AO169" s="165">
        <v>43599</v>
      </c>
      <c r="AP169" s="153" t="s">
        <v>2234</v>
      </c>
      <c r="AQ169" s="153" t="s">
        <v>5708</v>
      </c>
      <c r="AR169" s="166">
        <v>105</v>
      </c>
      <c r="AS169" s="88" t="s">
        <v>5719</v>
      </c>
      <c r="AT169" s="92">
        <f t="shared" si="111"/>
        <v>0</v>
      </c>
      <c r="AU169" s="93">
        <v>0</v>
      </c>
      <c r="AV169" s="93">
        <v>0</v>
      </c>
      <c r="AW169" s="166">
        <v>0</v>
      </c>
      <c r="AX169" s="93">
        <v>0</v>
      </c>
      <c r="AY169" s="177"/>
      <c r="AZ169" s="177">
        <v>0</v>
      </c>
      <c r="BA169" s="178"/>
      <c r="BB169" s="105"/>
      <c r="BC169" s="105"/>
      <c r="BD169" s="93"/>
      <c r="BE169" s="93">
        <v>0</v>
      </c>
      <c r="BF169" s="91">
        <v>0</v>
      </c>
      <c r="BG169" s="94"/>
      <c r="BH169" s="95"/>
      <c r="BI169" s="93" t="str">
        <f t="shared" si="121"/>
        <v>Lê Viết Thanh</v>
      </c>
      <c r="BJ169" s="105">
        <f t="shared" si="122"/>
        <v>0</v>
      </c>
      <c r="BK169" s="88" t="str">
        <f t="shared" si="123"/>
        <v>0301830621</v>
      </c>
      <c r="BL169" s="86">
        <f t="shared" si="124"/>
        <v>0</v>
      </c>
      <c r="BM169" s="105">
        <f t="shared" si="125"/>
        <v>0</v>
      </c>
      <c r="BN169" s="86">
        <f t="shared" si="126"/>
        <v>0</v>
      </c>
      <c r="BO169" s="86">
        <f t="shared" si="127"/>
        <v>0</v>
      </c>
      <c r="BP169" s="86">
        <f t="shared" si="137"/>
        <v>0</v>
      </c>
      <c r="BQ169" s="160" t="s">
        <v>6961</v>
      </c>
      <c r="BR169" s="86" t="s">
        <v>5720</v>
      </c>
      <c r="BS169" s="88" t="s">
        <v>5721</v>
      </c>
      <c r="BT169" s="86" t="s">
        <v>5722</v>
      </c>
      <c r="BU169" s="86"/>
      <c r="BV169" s="86" t="str">
        <f t="shared" si="138"/>
        <v>CP 893227</v>
      </c>
      <c r="BW169" s="105" t="str">
        <f t="shared" si="139"/>
        <v/>
      </c>
      <c r="BX169" s="86" t="str">
        <f t="shared" si="148"/>
        <v>348</v>
      </c>
      <c r="BY169" s="86" t="str">
        <f t="shared" si="149"/>
        <v>37</v>
      </c>
      <c r="BZ169" s="91">
        <f t="shared" si="150"/>
        <v>105</v>
      </c>
      <c r="CA169" s="91">
        <v>0</v>
      </c>
      <c r="CB169" s="96" t="s">
        <v>5719</v>
      </c>
      <c r="CC169" s="91">
        <f t="shared" si="140"/>
        <v>0</v>
      </c>
      <c r="CD169" s="91">
        <f t="shared" si="141"/>
        <v>0</v>
      </c>
      <c r="CE169" s="93">
        <f t="shared" si="151"/>
        <v>0</v>
      </c>
      <c r="CF169" s="93">
        <f t="shared" si="152"/>
        <v>0</v>
      </c>
      <c r="CG169" s="105"/>
      <c r="CH169" s="105"/>
      <c r="CI169" s="86"/>
      <c r="CJ169" s="188"/>
      <c r="CK169" s="181">
        <f t="shared" si="142"/>
        <v>105</v>
      </c>
      <c r="CL169" s="181">
        <f t="shared" si="143"/>
        <v>0</v>
      </c>
      <c r="CM169" s="86" t="s">
        <v>5723</v>
      </c>
      <c r="CN169" s="182" t="s">
        <v>7854</v>
      </c>
      <c r="CO169" s="183" t="s">
        <v>7855</v>
      </c>
      <c r="CP169" s="86" t="s">
        <v>5724</v>
      </c>
      <c r="CQ169" s="153" t="s">
        <v>7924</v>
      </c>
      <c r="CR169" s="187">
        <f t="shared" si="144"/>
        <v>7970000</v>
      </c>
      <c r="CS169" s="188">
        <v>1</v>
      </c>
      <c r="CT169" s="188">
        <f t="shared" si="112"/>
        <v>7970000</v>
      </c>
      <c r="CU169" s="93"/>
      <c r="CV169" s="94">
        <f t="shared" si="145"/>
        <v>0</v>
      </c>
      <c r="CW169" s="93">
        <f t="shared" si="146"/>
        <v>0</v>
      </c>
      <c r="CX169" s="86">
        <f t="shared" si="147"/>
        <v>105</v>
      </c>
      <c r="CY169" s="93">
        <f t="shared" si="113"/>
        <v>1255275</v>
      </c>
      <c r="CZ169" s="93">
        <v>0</v>
      </c>
      <c r="DA169" s="93">
        <v>0</v>
      </c>
      <c r="DB169" s="93">
        <f t="shared" si="114"/>
        <v>0</v>
      </c>
      <c r="DC169" s="93">
        <v>0</v>
      </c>
      <c r="DD169" s="91">
        <v>0</v>
      </c>
      <c r="DE169" s="93">
        <f t="shared" si="115"/>
        <v>0</v>
      </c>
      <c r="DF169" s="93">
        <f t="shared" si="128"/>
        <v>0</v>
      </c>
      <c r="DG169" s="93"/>
      <c r="DH169" s="93">
        <v>0</v>
      </c>
      <c r="DI169" s="93">
        <v>0</v>
      </c>
      <c r="DJ169" s="86">
        <f t="shared" si="116"/>
        <v>0</v>
      </c>
      <c r="DK169" s="91">
        <v>0</v>
      </c>
      <c r="DL169" s="93"/>
      <c r="DM169" s="93">
        <v>0</v>
      </c>
      <c r="DN169" s="93">
        <f t="shared" si="129"/>
        <v>7970000</v>
      </c>
      <c r="DO169" s="93">
        <f t="shared" si="117"/>
        <v>0</v>
      </c>
      <c r="DP169" s="92">
        <f t="shared" si="118"/>
        <v>1255275</v>
      </c>
      <c r="DQ169" s="97" t="str">
        <f t="shared" si="130"/>
        <v>0301830621</v>
      </c>
      <c r="DR169" s="98">
        <f t="shared" si="119"/>
        <v>0</v>
      </c>
      <c r="DS169" s="93" t="str">
        <f t="shared" si="120"/>
        <v>OK</v>
      </c>
      <c r="DT169" s="93"/>
      <c r="DU169" s="78" t="str">
        <f t="shared" si="131"/>
        <v>5010700215011501100001VT100001</v>
      </c>
      <c r="DV169" s="78">
        <f>INDEX('08_DMGiaDat'!$L:$L,MATCH(DU169,'08_DMGiaDat'!$R:$R,0))</f>
        <v>7970000</v>
      </c>
      <c r="DW169" s="78" t="str">
        <f t="shared" si="132"/>
        <v>501070021501100100000001</v>
      </c>
      <c r="DX169" s="78" t="str">
        <f>IFERROR(VLOOKUP(DW169,'08_DMGiaDat'!C118:C119,2,FALSE),"N")</f>
        <v>N</v>
      </c>
      <c r="DY169" s="78" t="str">
        <f t="shared" si="133"/>
        <v>5010700215011001VT100001</v>
      </c>
      <c r="DZ169" s="78" t="str">
        <f>IFERROR(VLOOKUP(DY169,'08_DMGiaDat'!C118:C119,2,FALSE),"N")</f>
        <v>N</v>
      </c>
      <c r="EA169" s="78" t="str">
        <f t="shared" si="134"/>
        <v>501070021501100100000001</v>
      </c>
      <c r="EB169" s="78" t="str">
        <f>IFERROR(VLOOKUP(EA169,'08_DMGiaDat'!C118:C119,2,FALSE),"N")</f>
        <v>N</v>
      </c>
      <c r="EC169" s="92">
        <f>IF(DV169&lt;&gt;"N",DV169,IF(DX169&lt;&gt;"N",DX169,IF(DZ169&lt;&gt;"N",DZ169*VLOOKUP(LEFT(CB169,3),'03_DMMucDich'!C102:C106,5,FALSE),IF(EB169&lt;&gt;"N",EB169*VLOOKUP(LEFT(CB169,3),'03_DMMucDich'!C102:C106,5,FALSE),"N/A"))))</f>
        <v>7970000</v>
      </c>
    </row>
    <row r="170" spans="1:133" s="34" customFormat="1" ht="16" x14ac:dyDescent="0.2">
      <c r="A170" s="85">
        <v>156</v>
      </c>
      <c r="B170" s="86"/>
      <c r="C170" s="87"/>
      <c r="D170" s="141" t="s">
        <v>5857</v>
      </c>
      <c r="E170" s="86"/>
      <c r="F170" s="88"/>
      <c r="G170" s="88" t="s">
        <v>5718</v>
      </c>
      <c r="H170" s="151">
        <v>2022</v>
      </c>
      <c r="I170" s="86"/>
      <c r="J170" s="86"/>
      <c r="K170" s="145" t="s">
        <v>6476</v>
      </c>
      <c r="L170" s="105"/>
      <c r="M170" s="86"/>
      <c r="N170" s="105"/>
      <c r="O170" s="105"/>
      <c r="P170" s="86"/>
      <c r="Q170" s="86"/>
      <c r="R170" s="153" t="str">
        <f t="shared" si="135"/>
        <v>Tổ 64</v>
      </c>
      <c r="S170" s="86"/>
      <c r="T170" s="86"/>
      <c r="U170" s="86"/>
      <c r="V170" s="86" t="str">
        <f t="shared" si="136"/>
        <v xml:space="preserve">, </v>
      </c>
      <c r="W170" s="86"/>
      <c r="X170" s="86"/>
      <c r="Y170" s="86"/>
      <c r="Z170" s="88"/>
      <c r="AA170" s="105"/>
      <c r="AB170" s="86"/>
      <c r="AC170" s="90"/>
      <c r="AD170" s="86"/>
      <c r="AE170" s="86"/>
      <c r="AF170" s="86"/>
      <c r="AG170" s="86"/>
      <c r="AH170" s="160" t="s">
        <v>6961</v>
      </c>
      <c r="AI170" s="153"/>
      <c r="AJ170" s="153"/>
      <c r="AK170" s="86"/>
      <c r="AL170" s="86"/>
      <c r="AM170" s="153" t="s">
        <v>7015</v>
      </c>
      <c r="AN170" s="153" t="s">
        <v>7232</v>
      </c>
      <c r="AO170" s="165">
        <v>42853</v>
      </c>
      <c r="AP170" s="153" t="s">
        <v>1932</v>
      </c>
      <c r="AQ170" s="153" t="s">
        <v>7090</v>
      </c>
      <c r="AR170" s="166">
        <v>105</v>
      </c>
      <c r="AS170" s="88" t="s">
        <v>5719</v>
      </c>
      <c r="AT170" s="92">
        <f t="shared" si="111"/>
        <v>0</v>
      </c>
      <c r="AU170" s="93">
        <v>0</v>
      </c>
      <c r="AV170" s="93">
        <v>0</v>
      </c>
      <c r="AW170" s="166">
        <v>200</v>
      </c>
      <c r="AX170" s="93">
        <v>0</v>
      </c>
      <c r="AY170" s="177"/>
      <c r="AZ170" s="177">
        <v>0</v>
      </c>
      <c r="BA170" s="178"/>
      <c r="BB170" s="105"/>
      <c r="BC170" s="105"/>
      <c r="BD170" s="93"/>
      <c r="BE170" s="93">
        <v>0</v>
      </c>
      <c r="BF170" s="91">
        <v>0</v>
      </c>
      <c r="BG170" s="94"/>
      <c r="BH170" s="95"/>
      <c r="BI170" s="93" t="str">
        <f t="shared" si="121"/>
        <v>Đặng Thị Lệ Thanh</v>
      </c>
      <c r="BJ170" s="105">
        <f t="shared" si="122"/>
        <v>0</v>
      </c>
      <c r="BK170" s="88" t="str">
        <f t="shared" si="123"/>
        <v>8010930513</v>
      </c>
      <c r="BL170" s="86">
        <f t="shared" si="124"/>
        <v>0</v>
      </c>
      <c r="BM170" s="105">
        <f t="shared" si="125"/>
        <v>0</v>
      </c>
      <c r="BN170" s="86">
        <f t="shared" si="126"/>
        <v>0</v>
      </c>
      <c r="BO170" s="86">
        <f t="shared" si="127"/>
        <v>0</v>
      </c>
      <c r="BP170" s="86">
        <f t="shared" si="137"/>
        <v>0</v>
      </c>
      <c r="BQ170" s="160" t="s">
        <v>6961</v>
      </c>
      <c r="BR170" s="86" t="s">
        <v>5720</v>
      </c>
      <c r="BS170" s="88" t="s">
        <v>5721</v>
      </c>
      <c r="BT170" s="86" t="s">
        <v>5722</v>
      </c>
      <c r="BU170" s="86"/>
      <c r="BV170" s="86" t="str">
        <f t="shared" si="138"/>
        <v>CH 646876</v>
      </c>
      <c r="BW170" s="105" t="str">
        <f t="shared" si="139"/>
        <v/>
      </c>
      <c r="BX170" s="86" t="str">
        <f t="shared" si="148"/>
        <v>153</v>
      </c>
      <c r="BY170" s="86" t="str">
        <f t="shared" si="149"/>
        <v>26</v>
      </c>
      <c r="BZ170" s="91">
        <f t="shared" si="150"/>
        <v>105</v>
      </c>
      <c r="CA170" s="91">
        <v>0</v>
      </c>
      <c r="CB170" s="96" t="s">
        <v>5719</v>
      </c>
      <c r="CC170" s="91">
        <f t="shared" si="140"/>
        <v>200</v>
      </c>
      <c r="CD170" s="91">
        <f t="shared" si="141"/>
        <v>0</v>
      </c>
      <c r="CE170" s="93">
        <f t="shared" si="151"/>
        <v>0</v>
      </c>
      <c r="CF170" s="93">
        <f t="shared" si="152"/>
        <v>0</v>
      </c>
      <c r="CG170" s="105"/>
      <c r="CH170" s="105"/>
      <c r="CI170" s="86"/>
      <c r="CJ170" s="188"/>
      <c r="CK170" s="181">
        <f t="shared" si="142"/>
        <v>105</v>
      </c>
      <c r="CL170" s="181">
        <f t="shared" si="143"/>
        <v>200</v>
      </c>
      <c r="CM170" s="86" t="s">
        <v>5723</v>
      </c>
      <c r="CN170" s="182" t="s">
        <v>7854</v>
      </c>
      <c r="CO170" s="183" t="s">
        <v>7855</v>
      </c>
      <c r="CP170" s="86" t="s">
        <v>5724</v>
      </c>
      <c r="CQ170" s="153" t="s">
        <v>7924</v>
      </c>
      <c r="CR170" s="187">
        <f t="shared" si="144"/>
        <v>7970000</v>
      </c>
      <c r="CS170" s="188">
        <v>1</v>
      </c>
      <c r="CT170" s="188">
        <f t="shared" si="112"/>
        <v>7970000</v>
      </c>
      <c r="CU170" s="93"/>
      <c r="CV170" s="94">
        <f t="shared" si="145"/>
        <v>105</v>
      </c>
      <c r="CW170" s="93">
        <f t="shared" si="146"/>
        <v>0</v>
      </c>
      <c r="CX170" s="86">
        <f t="shared" si="147"/>
        <v>0</v>
      </c>
      <c r="CY170" s="93">
        <f t="shared" si="113"/>
        <v>251055</v>
      </c>
      <c r="CZ170" s="93">
        <v>0</v>
      </c>
      <c r="DA170" s="93">
        <v>0</v>
      </c>
      <c r="DB170" s="93">
        <f t="shared" si="114"/>
        <v>0</v>
      </c>
      <c r="DC170" s="93">
        <v>0</v>
      </c>
      <c r="DD170" s="91">
        <v>0</v>
      </c>
      <c r="DE170" s="93">
        <f t="shared" si="115"/>
        <v>0</v>
      </c>
      <c r="DF170" s="93">
        <f t="shared" si="128"/>
        <v>0</v>
      </c>
      <c r="DG170" s="93"/>
      <c r="DH170" s="93">
        <v>0</v>
      </c>
      <c r="DI170" s="93">
        <v>0</v>
      </c>
      <c r="DJ170" s="86">
        <f t="shared" si="116"/>
        <v>0</v>
      </c>
      <c r="DK170" s="91">
        <v>0</v>
      </c>
      <c r="DL170" s="93"/>
      <c r="DM170" s="93">
        <v>0</v>
      </c>
      <c r="DN170" s="93">
        <f t="shared" si="129"/>
        <v>7970000</v>
      </c>
      <c r="DO170" s="93">
        <f t="shared" si="117"/>
        <v>0</v>
      </c>
      <c r="DP170" s="92">
        <f t="shared" si="118"/>
        <v>251055</v>
      </c>
      <c r="DQ170" s="97" t="str">
        <f t="shared" si="130"/>
        <v>8010930513</v>
      </c>
      <c r="DR170" s="98">
        <f t="shared" si="119"/>
        <v>0</v>
      </c>
      <c r="DS170" s="93" t="str">
        <f t="shared" si="120"/>
        <v>OK</v>
      </c>
      <c r="DT170" s="93"/>
      <c r="DU170" s="78" t="str">
        <f t="shared" si="131"/>
        <v>5010700215011501100001VT100001</v>
      </c>
      <c r="DV170" s="78">
        <f>INDEX('08_DMGiaDat'!$L:$L,MATCH(DU170,'08_DMGiaDat'!$R:$R,0))</f>
        <v>7970000</v>
      </c>
      <c r="DW170" s="78" t="str">
        <f t="shared" si="132"/>
        <v>501070021501100100000001</v>
      </c>
      <c r="DX170" s="78" t="str">
        <f>IFERROR(VLOOKUP(DW170,'08_DMGiaDat'!C118:C119,2,FALSE),"N")</f>
        <v>N</v>
      </c>
      <c r="DY170" s="78" t="str">
        <f t="shared" si="133"/>
        <v>5010700215011001VT100001</v>
      </c>
      <c r="DZ170" s="78" t="str">
        <f>IFERROR(VLOOKUP(DY170,'08_DMGiaDat'!C118:C119,2,FALSE),"N")</f>
        <v>N</v>
      </c>
      <c r="EA170" s="78" t="str">
        <f t="shared" si="134"/>
        <v>501070021501100100000001</v>
      </c>
      <c r="EB170" s="78" t="str">
        <f>IFERROR(VLOOKUP(EA170,'08_DMGiaDat'!C118:C119,2,FALSE),"N")</f>
        <v>N</v>
      </c>
      <c r="EC170" s="92">
        <f>IF(DV170&lt;&gt;"N",DV170,IF(DX170&lt;&gt;"N",DX170,IF(DZ170&lt;&gt;"N",DZ170*VLOOKUP(LEFT(CB170,3),'03_DMMucDich'!C102:C106,5,FALSE),IF(EB170&lt;&gt;"N",EB170*VLOOKUP(LEFT(CB170,3),'03_DMMucDich'!C102:C106,5,FALSE),"N/A"))))</f>
        <v>7970000</v>
      </c>
    </row>
    <row r="171" spans="1:133" s="34" customFormat="1" ht="16" x14ac:dyDescent="0.2">
      <c r="A171" s="85">
        <v>157</v>
      </c>
      <c r="B171" s="86"/>
      <c r="C171" s="87"/>
      <c r="D171" s="141" t="s">
        <v>5855</v>
      </c>
      <c r="E171" s="86"/>
      <c r="F171" s="88"/>
      <c r="G171" s="88" t="s">
        <v>5718</v>
      </c>
      <c r="H171" s="151">
        <v>2022</v>
      </c>
      <c r="I171" s="86"/>
      <c r="J171" s="86"/>
      <c r="K171" s="145" t="s">
        <v>6474</v>
      </c>
      <c r="L171" s="105"/>
      <c r="M171" s="86"/>
      <c r="N171" s="105"/>
      <c r="O171" s="105"/>
      <c r="P171" s="86"/>
      <c r="Q171" s="86"/>
      <c r="R171" s="153" t="str">
        <f t="shared" si="135"/>
        <v>Tổ 64</v>
      </c>
      <c r="S171" s="86"/>
      <c r="T171" s="86"/>
      <c r="U171" s="86"/>
      <c r="V171" s="86" t="str">
        <f t="shared" si="136"/>
        <v xml:space="preserve">, </v>
      </c>
      <c r="W171" s="86"/>
      <c r="X171" s="86"/>
      <c r="Y171" s="86"/>
      <c r="Z171" s="88"/>
      <c r="AA171" s="105"/>
      <c r="AB171" s="86"/>
      <c r="AC171" s="90"/>
      <c r="AD171" s="86"/>
      <c r="AE171" s="86"/>
      <c r="AF171" s="86"/>
      <c r="AG171" s="86"/>
      <c r="AH171" s="160" t="s">
        <v>6961</v>
      </c>
      <c r="AI171" s="153"/>
      <c r="AJ171" s="153"/>
      <c r="AK171" s="86"/>
      <c r="AL171" s="86"/>
      <c r="AM171" s="153" t="s">
        <v>7015</v>
      </c>
      <c r="AN171" s="153" t="s">
        <v>7233</v>
      </c>
      <c r="AO171" s="165">
        <v>43224</v>
      </c>
      <c r="AP171" s="153" t="s">
        <v>1309</v>
      </c>
      <c r="AQ171" s="153" t="s">
        <v>7116</v>
      </c>
      <c r="AR171" s="166">
        <v>238.4</v>
      </c>
      <c r="AS171" s="88" t="s">
        <v>5719</v>
      </c>
      <c r="AT171" s="92">
        <f t="shared" si="111"/>
        <v>0</v>
      </c>
      <c r="AU171" s="93">
        <v>0</v>
      </c>
      <c r="AV171" s="93">
        <v>0</v>
      </c>
      <c r="AW171" s="166">
        <v>200</v>
      </c>
      <c r="AX171" s="93">
        <v>0</v>
      </c>
      <c r="AY171" s="177"/>
      <c r="AZ171" s="177">
        <v>0</v>
      </c>
      <c r="BA171" s="178"/>
      <c r="BB171" s="105"/>
      <c r="BC171" s="105"/>
      <c r="BD171" s="93"/>
      <c r="BE171" s="93">
        <v>0</v>
      </c>
      <c r="BF171" s="91">
        <v>0</v>
      </c>
      <c r="BG171" s="94"/>
      <c r="BH171" s="95"/>
      <c r="BI171" s="93" t="str">
        <f t="shared" si="121"/>
        <v>Đỗ Thị Vân</v>
      </c>
      <c r="BJ171" s="105">
        <f t="shared" si="122"/>
        <v>0</v>
      </c>
      <c r="BK171" s="88" t="str">
        <f t="shared" si="123"/>
        <v>8130915972</v>
      </c>
      <c r="BL171" s="86">
        <f t="shared" si="124"/>
        <v>0</v>
      </c>
      <c r="BM171" s="105">
        <f t="shared" si="125"/>
        <v>0</v>
      </c>
      <c r="BN171" s="86">
        <f t="shared" si="126"/>
        <v>0</v>
      </c>
      <c r="BO171" s="86">
        <f t="shared" si="127"/>
        <v>0</v>
      </c>
      <c r="BP171" s="86">
        <f t="shared" si="137"/>
        <v>0</v>
      </c>
      <c r="BQ171" s="160" t="s">
        <v>6961</v>
      </c>
      <c r="BR171" s="86" t="s">
        <v>5720</v>
      </c>
      <c r="BS171" s="88" t="s">
        <v>5721</v>
      </c>
      <c r="BT171" s="86" t="s">
        <v>5722</v>
      </c>
      <c r="BU171" s="86"/>
      <c r="BV171" s="86" t="str">
        <f t="shared" si="138"/>
        <v>CM 680966</v>
      </c>
      <c r="BW171" s="105" t="str">
        <f t="shared" si="139"/>
        <v/>
      </c>
      <c r="BX171" s="86" t="str">
        <f t="shared" si="148"/>
        <v>121</v>
      </c>
      <c r="BY171" s="86" t="str">
        <f t="shared" si="149"/>
        <v>43</v>
      </c>
      <c r="BZ171" s="91">
        <f t="shared" si="150"/>
        <v>238.4</v>
      </c>
      <c r="CA171" s="91">
        <v>0</v>
      </c>
      <c r="CB171" s="96" t="s">
        <v>5719</v>
      </c>
      <c r="CC171" s="91">
        <f t="shared" si="140"/>
        <v>200</v>
      </c>
      <c r="CD171" s="91">
        <f t="shared" si="141"/>
        <v>0</v>
      </c>
      <c r="CE171" s="93">
        <f t="shared" si="151"/>
        <v>0</v>
      </c>
      <c r="CF171" s="93">
        <f t="shared" si="152"/>
        <v>0</v>
      </c>
      <c r="CG171" s="105"/>
      <c r="CH171" s="105"/>
      <c r="CI171" s="86"/>
      <c r="CJ171" s="188"/>
      <c r="CK171" s="181">
        <f t="shared" si="142"/>
        <v>238.4</v>
      </c>
      <c r="CL171" s="181">
        <f t="shared" si="143"/>
        <v>200</v>
      </c>
      <c r="CM171" s="86" t="s">
        <v>5723</v>
      </c>
      <c r="CN171" s="182" t="s">
        <v>7854</v>
      </c>
      <c r="CO171" s="183" t="s">
        <v>7855</v>
      </c>
      <c r="CP171" s="86" t="s">
        <v>5724</v>
      </c>
      <c r="CQ171" s="153" t="s">
        <v>7924</v>
      </c>
      <c r="CR171" s="187">
        <f t="shared" si="144"/>
        <v>7970000</v>
      </c>
      <c r="CS171" s="188">
        <v>1.2</v>
      </c>
      <c r="CT171" s="188">
        <f t="shared" si="112"/>
        <v>9564000</v>
      </c>
      <c r="CU171" s="93"/>
      <c r="CV171" s="94">
        <f t="shared" si="145"/>
        <v>200</v>
      </c>
      <c r="CW171" s="93">
        <f t="shared" si="146"/>
        <v>38.400000000000006</v>
      </c>
      <c r="CX171" s="86">
        <f t="shared" si="147"/>
        <v>0</v>
      </c>
      <c r="CY171" s="93">
        <f t="shared" si="113"/>
        <v>830920.32</v>
      </c>
      <c r="CZ171" s="93">
        <v>0</v>
      </c>
      <c r="DA171" s="93">
        <v>0</v>
      </c>
      <c r="DB171" s="93">
        <f t="shared" si="114"/>
        <v>0</v>
      </c>
      <c r="DC171" s="93">
        <v>0</v>
      </c>
      <c r="DD171" s="91">
        <v>0</v>
      </c>
      <c r="DE171" s="93">
        <f t="shared" si="115"/>
        <v>0</v>
      </c>
      <c r="DF171" s="93">
        <f t="shared" si="128"/>
        <v>0</v>
      </c>
      <c r="DG171" s="93"/>
      <c r="DH171" s="93">
        <v>0</v>
      </c>
      <c r="DI171" s="93">
        <v>0</v>
      </c>
      <c r="DJ171" s="86">
        <f t="shared" si="116"/>
        <v>0</v>
      </c>
      <c r="DK171" s="91">
        <v>0</v>
      </c>
      <c r="DL171" s="93"/>
      <c r="DM171" s="93">
        <v>0</v>
      </c>
      <c r="DN171" s="93">
        <f t="shared" si="129"/>
        <v>9564000</v>
      </c>
      <c r="DO171" s="93">
        <f t="shared" si="117"/>
        <v>0</v>
      </c>
      <c r="DP171" s="92">
        <f t="shared" si="118"/>
        <v>830920.32</v>
      </c>
      <c r="DQ171" s="97" t="str">
        <f t="shared" si="130"/>
        <v>8130915972</v>
      </c>
      <c r="DR171" s="98">
        <f t="shared" si="119"/>
        <v>0</v>
      </c>
      <c r="DS171" s="93" t="str">
        <f t="shared" si="120"/>
        <v>OK</v>
      </c>
      <c r="DT171" s="93"/>
      <c r="DU171" s="78" t="str">
        <f t="shared" si="131"/>
        <v>5010700215011501100001VT100001</v>
      </c>
      <c r="DV171" s="78">
        <f>INDEX('08_DMGiaDat'!$L:$L,MATCH(DU171,'08_DMGiaDat'!$R:$R,0))</f>
        <v>7970000</v>
      </c>
      <c r="DW171" s="78" t="str">
        <f t="shared" si="132"/>
        <v>501070021501100100000001</v>
      </c>
      <c r="DX171" s="78" t="str">
        <f>IFERROR(VLOOKUP(DW171,'08_DMGiaDat'!C118:C119,2,FALSE),"N")</f>
        <v>N</v>
      </c>
      <c r="DY171" s="78" t="str">
        <f t="shared" si="133"/>
        <v>5010700215011001VT100001</v>
      </c>
      <c r="DZ171" s="78" t="str">
        <f>IFERROR(VLOOKUP(DY171,'08_DMGiaDat'!C118:C119,2,FALSE),"N")</f>
        <v>N</v>
      </c>
      <c r="EA171" s="78" t="str">
        <f t="shared" si="134"/>
        <v>501070021501100100000001</v>
      </c>
      <c r="EB171" s="78" t="str">
        <f>IFERROR(VLOOKUP(EA171,'08_DMGiaDat'!C118:C119,2,FALSE),"N")</f>
        <v>N</v>
      </c>
      <c r="EC171" s="92">
        <f>IF(DV171&lt;&gt;"N",DV171,IF(DX171&lt;&gt;"N",DX171,IF(DZ171&lt;&gt;"N",DZ171*VLOOKUP(LEFT(CB171,3),'03_DMMucDich'!C102:C106,5,FALSE),IF(EB171&lt;&gt;"N",EB171*VLOOKUP(LEFT(CB171,3),'03_DMMucDich'!C102:C106,5,FALSE),"N/A"))))</f>
        <v>7970000</v>
      </c>
    </row>
    <row r="172" spans="1:133" s="34" customFormat="1" ht="16" x14ac:dyDescent="0.2">
      <c r="A172" s="85">
        <v>158</v>
      </c>
      <c r="B172" s="86"/>
      <c r="C172" s="87"/>
      <c r="D172" s="141" t="s">
        <v>5858</v>
      </c>
      <c r="E172" s="86"/>
      <c r="F172" s="88"/>
      <c r="G172" s="88" t="s">
        <v>5718</v>
      </c>
      <c r="H172" s="151">
        <v>2022</v>
      </c>
      <c r="I172" s="86"/>
      <c r="J172" s="86"/>
      <c r="K172" s="145" t="s">
        <v>6477</v>
      </c>
      <c r="L172" s="105"/>
      <c r="M172" s="86"/>
      <c r="N172" s="105"/>
      <c r="O172" s="105"/>
      <c r="P172" s="86"/>
      <c r="Q172" s="86"/>
      <c r="R172" s="153" t="str">
        <f t="shared" si="135"/>
        <v>Tổ 48</v>
      </c>
      <c r="S172" s="86"/>
      <c r="T172" s="86"/>
      <c r="U172" s="86"/>
      <c r="V172" s="86" t="str">
        <f t="shared" si="136"/>
        <v xml:space="preserve">, </v>
      </c>
      <c r="W172" s="86"/>
      <c r="X172" s="86"/>
      <c r="Y172" s="86"/>
      <c r="Z172" s="88"/>
      <c r="AA172" s="105"/>
      <c r="AB172" s="86"/>
      <c r="AC172" s="90"/>
      <c r="AD172" s="86"/>
      <c r="AE172" s="86"/>
      <c r="AF172" s="86"/>
      <c r="AG172" s="86"/>
      <c r="AH172" s="160" t="s">
        <v>6966</v>
      </c>
      <c r="AI172" s="153"/>
      <c r="AJ172" s="153"/>
      <c r="AK172" s="86"/>
      <c r="AL172" s="86"/>
      <c r="AM172" s="153" t="s">
        <v>7015</v>
      </c>
      <c r="AN172" s="153" t="s">
        <v>7234</v>
      </c>
      <c r="AO172" s="165">
        <v>44726</v>
      </c>
      <c r="AP172" s="153" t="s">
        <v>2356</v>
      </c>
      <c r="AQ172" s="153" t="s">
        <v>2130</v>
      </c>
      <c r="AR172" s="166">
        <v>160</v>
      </c>
      <c r="AS172" s="88" t="s">
        <v>5719</v>
      </c>
      <c r="AT172" s="92">
        <f t="shared" si="111"/>
        <v>0</v>
      </c>
      <c r="AU172" s="93">
        <v>0</v>
      </c>
      <c r="AV172" s="93">
        <v>0</v>
      </c>
      <c r="AW172" s="166">
        <v>200</v>
      </c>
      <c r="AX172" s="93">
        <v>0</v>
      </c>
      <c r="AY172" s="177"/>
      <c r="AZ172" s="177">
        <v>0</v>
      </c>
      <c r="BA172" s="178"/>
      <c r="BB172" s="105"/>
      <c r="BC172" s="105"/>
      <c r="BD172" s="93"/>
      <c r="BE172" s="93">
        <v>0</v>
      </c>
      <c r="BF172" s="91">
        <v>0</v>
      </c>
      <c r="BG172" s="94"/>
      <c r="BH172" s="95"/>
      <c r="BI172" s="93" t="str">
        <f t="shared" si="121"/>
        <v>Huỳnh Khánh Huy</v>
      </c>
      <c r="BJ172" s="105">
        <f t="shared" si="122"/>
        <v>0</v>
      </c>
      <c r="BK172" s="88" t="str">
        <f t="shared" si="123"/>
        <v>8337333787</v>
      </c>
      <c r="BL172" s="86">
        <f t="shared" si="124"/>
        <v>0</v>
      </c>
      <c r="BM172" s="105">
        <f t="shared" si="125"/>
        <v>0</v>
      </c>
      <c r="BN172" s="86">
        <f t="shared" si="126"/>
        <v>0</v>
      </c>
      <c r="BO172" s="86">
        <f t="shared" si="127"/>
        <v>0</v>
      </c>
      <c r="BP172" s="86">
        <f t="shared" si="137"/>
        <v>0</v>
      </c>
      <c r="BQ172" s="160" t="s">
        <v>6966</v>
      </c>
      <c r="BR172" s="86" t="s">
        <v>5720</v>
      </c>
      <c r="BS172" s="88" t="s">
        <v>5721</v>
      </c>
      <c r="BT172" s="86" t="s">
        <v>5722</v>
      </c>
      <c r="BU172" s="86"/>
      <c r="BV172" s="86" t="str">
        <f t="shared" si="138"/>
        <v>DG 244009</v>
      </c>
      <c r="BW172" s="105" t="str">
        <f t="shared" si="139"/>
        <v/>
      </c>
      <c r="BX172" s="86" t="str">
        <f t="shared" si="148"/>
        <v>466</v>
      </c>
      <c r="BY172" s="86" t="str">
        <f t="shared" si="149"/>
        <v>244</v>
      </c>
      <c r="BZ172" s="91">
        <f t="shared" si="150"/>
        <v>160</v>
      </c>
      <c r="CA172" s="91">
        <v>0</v>
      </c>
      <c r="CB172" s="96" t="s">
        <v>5719</v>
      </c>
      <c r="CC172" s="91">
        <f t="shared" si="140"/>
        <v>200</v>
      </c>
      <c r="CD172" s="91">
        <f t="shared" si="141"/>
        <v>0</v>
      </c>
      <c r="CE172" s="93">
        <f t="shared" si="151"/>
        <v>0</v>
      </c>
      <c r="CF172" s="93">
        <f t="shared" si="152"/>
        <v>0</v>
      </c>
      <c r="CG172" s="105"/>
      <c r="CH172" s="105"/>
      <c r="CI172" s="86"/>
      <c r="CJ172" s="188"/>
      <c r="CK172" s="181">
        <f t="shared" si="142"/>
        <v>160</v>
      </c>
      <c r="CL172" s="181">
        <f t="shared" si="143"/>
        <v>200</v>
      </c>
      <c r="CM172" s="86" t="s">
        <v>5723</v>
      </c>
      <c r="CN172" s="182" t="s">
        <v>7859</v>
      </c>
      <c r="CO172" s="183" t="s">
        <v>7863</v>
      </c>
      <c r="CP172" s="86" t="s">
        <v>5724</v>
      </c>
      <c r="CQ172" s="153" t="s">
        <v>7925</v>
      </c>
      <c r="CR172" s="187">
        <f t="shared" si="144"/>
        <v>2170000</v>
      </c>
      <c r="CS172" s="188">
        <v>0.8</v>
      </c>
      <c r="CT172" s="188">
        <f t="shared" si="112"/>
        <v>1736000</v>
      </c>
      <c r="CU172" s="93"/>
      <c r="CV172" s="94">
        <f t="shared" si="145"/>
        <v>160</v>
      </c>
      <c r="CW172" s="93">
        <f t="shared" si="146"/>
        <v>0</v>
      </c>
      <c r="CX172" s="86">
        <f t="shared" si="147"/>
        <v>0</v>
      </c>
      <c r="CY172" s="93">
        <f t="shared" si="113"/>
        <v>83328</v>
      </c>
      <c r="CZ172" s="93">
        <v>0</v>
      </c>
      <c r="DA172" s="93">
        <v>0</v>
      </c>
      <c r="DB172" s="93">
        <f t="shared" si="114"/>
        <v>0</v>
      </c>
      <c r="DC172" s="93">
        <v>0</v>
      </c>
      <c r="DD172" s="91">
        <v>0</v>
      </c>
      <c r="DE172" s="93">
        <f t="shared" si="115"/>
        <v>0</v>
      </c>
      <c r="DF172" s="93">
        <f t="shared" si="128"/>
        <v>0</v>
      </c>
      <c r="DG172" s="93"/>
      <c r="DH172" s="93">
        <v>0</v>
      </c>
      <c r="DI172" s="93">
        <v>0</v>
      </c>
      <c r="DJ172" s="86">
        <f t="shared" si="116"/>
        <v>0</v>
      </c>
      <c r="DK172" s="91">
        <v>0</v>
      </c>
      <c r="DL172" s="93"/>
      <c r="DM172" s="93">
        <v>0</v>
      </c>
      <c r="DN172" s="93">
        <f t="shared" si="129"/>
        <v>1736000</v>
      </c>
      <c r="DO172" s="93">
        <f t="shared" si="117"/>
        <v>0</v>
      </c>
      <c r="DP172" s="92">
        <f t="shared" si="118"/>
        <v>83328</v>
      </c>
      <c r="DQ172" s="97" t="str">
        <f t="shared" si="130"/>
        <v>8337333787</v>
      </c>
      <c r="DR172" s="98">
        <f t="shared" si="119"/>
        <v>0</v>
      </c>
      <c r="DS172" s="93" t="str">
        <f t="shared" si="120"/>
        <v>OK</v>
      </c>
      <c r="DT172" s="93"/>
      <c r="DU172" s="78" t="str">
        <f t="shared" si="131"/>
        <v>5010700212541254102001VT400001</v>
      </c>
      <c r="DV172" s="78">
        <f>INDEX('08_DMGiaDat'!$L:$L,MATCH(DU172,'08_DMGiaDat'!$R:$R,0))</f>
        <v>2170000</v>
      </c>
      <c r="DW172" s="78" t="str">
        <f t="shared" si="132"/>
        <v>501070021254100100000001</v>
      </c>
      <c r="DX172" s="78" t="str">
        <f>IFERROR(VLOOKUP(DW172,'08_DMGiaDat'!C118:C119,2,FALSE),"N")</f>
        <v>N</v>
      </c>
      <c r="DY172" s="78" t="str">
        <f t="shared" si="133"/>
        <v>5010700212541001VT400001</v>
      </c>
      <c r="DZ172" s="78" t="str">
        <f>IFERROR(VLOOKUP(DY172,'08_DMGiaDat'!C118:C119,2,FALSE),"N")</f>
        <v>N</v>
      </c>
      <c r="EA172" s="78" t="str">
        <f t="shared" si="134"/>
        <v>501070021254100100000001</v>
      </c>
      <c r="EB172" s="78" t="str">
        <f>IFERROR(VLOOKUP(EA172,'08_DMGiaDat'!C118:C119,2,FALSE),"N")</f>
        <v>N</v>
      </c>
      <c r="EC172" s="92">
        <f>IF(DV172&lt;&gt;"N",DV172,IF(DX172&lt;&gt;"N",DX172,IF(DZ172&lt;&gt;"N",DZ172*VLOOKUP(LEFT(CB172,3),'03_DMMucDich'!C102:C106,5,FALSE),IF(EB172&lt;&gt;"N",EB172*VLOOKUP(LEFT(CB172,3),'03_DMMucDich'!C102:C106,5,FALSE),"N/A"))))</f>
        <v>2170000</v>
      </c>
    </row>
    <row r="173" spans="1:133" s="34" customFormat="1" ht="16" x14ac:dyDescent="0.2">
      <c r="A173" s="85">
        <v>159</v>
      </c>
      <c r="B173" s="86"/>
      <c r="C173" s="87"/>
      <c r="D173" s="141" t="s">
        <v>5859</v>
      </c>
      <c r="E173" s="86"/>
      <c r="F173" s="88"/>
      <c r="G173" s="88" t="s">
        <v>5718</v>
      </c>
      <c r="H173" s="151">
        <v>2022</v>
      </c>
      <c r="I173" s="86"/>
      <c r="J173" s="86"/>
      <c r="K173" s="145" t="s">
        <v>6478</v>
      </c>
      <c r="L173" s="105"/>
      <c r="M173" s="86"/>
      <c r="N173" s="105"/>
      <c r="O173" s="105"/>
      <c r="P173" s="86"/>
      <c r="Q173" s="86"/>
      <c r="R173" s="153" t="str">
        <f t="shared" si="135"/>
        <v>Tổ 66</v>
      </c>
      <c r="S173" s="86"/>
      <c r="T173" s="86"/>
      <c r="U173" s="86"/>
      <c r="V173" s="86" t="str">
        <f t="shared" si="136"/>
        <v xml:space="preserve">, </v>
      </c>
      <c r="W173" s="86"/>
      <c r="X173" s="86"/>
      <c r="Y173" s="86"/>
      <c r="Z173" s="88"/>
      <c r="AA173" s="105"/>
      <c r="AB173" s="86"/>
      <c r="AC173" s="90"/>
      <c r="AD173" s="86"/>
      <c r="AE173" s="86"/>
      <c r="AF173" s="86"/>
      <c r="AG173" s="86"/>
      <c r="AH173" s="160" t="s">
        <v>6960</v>
      </c>
      <c r="AI173" s="153"/>
      <c r="AJ173" s="153"/>
      <c r="AK173" s="86"/>
      <c r="AL173" s="86"/>
      <c r="AM173" s="153" t="s">
        <v>7015</v>
      </c>
      <c r="AN173" s="153" t="s">
        <v>7235</v>
      </c>
      <c r="AO173" s="165">
        <v>44131</v>
      </c>
      <c r="AP173" s="153" t="s">
        <v>7021</v>
      </c>
      <c r="AQ173" s="153" t="s">
        <v>7236</v>
      </c>
      <c r="AR173" s="166">
        <v>110</v>
      </c>
      <c r="AS173" s="88" t="s">
        <v>5719</v>
      </c>
      <c r="AT173" s="92">
        <f t="shared" si="111"/>
        <v>0</v>
      </c>
      <c r="AU173" s="93">
        <v>0</v>
      </c>
      <c r="AV173" s="93">
        <v>0</v>
      </c>
      <c r="AW173" s="166">
        <v>200</v>
      </c>
      <c r="AX173" s="93">
        <v>0</v>
      </c>
      <c r="AY173" s="177"/>
      <c r="AZ173" s="177">
        <v>0</v>
      </c>
      <c r="BA173" s="178"/>
      <c r="BB173" s="105"/>
      <c r="BC173" s="105"/>
      <c r="BD173" s="93"/>
      <c r="BE173" s="93">
        <v>0</v>
      </c>
      <c r="BF173" s="91">
        <v>0</v>
      </c>
      <c r="BG173" s="94"/>
      <c r="BH173" s="95"/>
      <c r="BI173" s="93" t="str">
        <f t="shared" si="121"/>
        <v xml:space="preserve">	Lê Trường Hải</v>
      </c>
      <c r="BJ173" s="105">
        <f t="shared" si="122"/>
        <v>0</v>
      </c>
      <c r="BK173" s="88" t="str">
        <f t="shared" si="123"/>
        <v>0400533203</v>
      </c>
      <c r="BL173" s="86">
        <f t="shared" si="124"/>
        <v>0</v>
      </c>
      <c r="BM173" s="105">
        <f t="shared" si="125"/>
        <v>0</v>
      </c>
      <c r="BN173" s="86">
        <f t="shared" si="126"/>
        <v>0</v>
      </c>
      <c r="BO173" s="86">
        <f t="shared" si="127"/>
        <v>0</v>
      </c>
      <c r="BP173" s="86">
        <f t="shared" si="137"/>
        <v>0</v>
      </c>
      <c r="BQ173" s="160" t="s">
        <v>6960</v>
      </c>
      <c r="BR173" s="86" t="s">
        <v>5720</v>
      </c>
      <c r="BS173" s="88" t="s">
        <v>5721</v>
      </c>
      <c r="BT173" s="86" t="s">
        <v>5722</v>
      </c>
      <c r="BU173" s="86"/>
      <c r="BV173" s="86" t="str">
        <f t="shared" si="138"/>
        <v>CV 099934</v>
      </c>
      <c r="BW173" s="105" t="str">
        <f t="shared" si="139"/>
        <v/>
      </c>
      <c r="BX173" s="86" t="str">
        <f t="shared" si="148"/>
        <v>45</v>
      </c>
      <c r="BY173" s="86" t="str">
        <f t="shared" si="149"/>
        <v>65</v>
      </c>
      <c r="BZ173" s="91">
        <f t="shared" si="150"/>
        <v>110</v>
      </c>
      <c r="CA173" s="91">
        <v>0</v>
      </c>
      <c r="CB173" s="96" t="s">
        <v>5719</v>
      </c>
      <c r="CC173" s="91">
        <f t="shared" si="140"/>
        <v>200</v>
      </c>
      <c r="CD173" s="91">
        <f t="shared" si="141"/>
        <v>0</v>
      </c>
      <c r="CE173" s="93">
        <f t="shared" si="151"/>
        <v>0</v>
      </c>
      <c r="CF173" s="93">
        <f t="shared" si="152"/>
        <v>0</v>
      </c>
      <c r="CG173" s="105"/>
      <c r="CH173" s="105"/>
      <c r="CI173" s="86"/>
      <c r="CJ173" s="188"/>
      <c r="CK173" s="181">
        <f t="shared" si="142"/>
        <v>110</v>
      </c>
      <c r="CL173" s="181">
        <f t="shared" si="143"/>
        <v>200</v>
      </c>
      <c r="CM173" s="86" t="s">
        <v>5723</v>
      </c>
      <c r="CN173" s="182" t="s">
        <v>7854</v>
      </c>
      <c r="CO173" s="183" t="s">
        <v>7855</v>
      </c>
      <c r="CP173" s="86" t="s">
        <v>5724</v>
      </c>
      <c r="CQ173" s="153" t="s">
        <v>7924</v>
      </c>
      <c r="CR173" s="187">
        <f t="shared" si="144"/>
        <v>7970000</v>
      </c>
      <c r="CS173" s="188">
        <v>1</v>
      </c>
      <c r="CT173" s="188">
        <f t="shared" si="112"/>
        <v>7970000</v>
      </c>
      <c r="CU173" s="93"/>
      <c r="CV173" s="94">
        <f t="shared" si="145"/>
        <v>110</v>
      </c>
      <c r="CW173" s="93">
        <f t="shared" si="146"/>
        <v>0</v>
      </c>
      <c r="CX173" s="86">
        <f t="shared" si="147"/>
        <v>0</v>
      </c>
      <c r="CY173" s="93">
        <f t="shared" si="113"/>
        <v>263010</v>
      </c>
      <c r="CZ173" s="93">
        <v>0</v>
      </c>
      <c r="DA173" s="93">
        <v>0</v>
      </c>
      <c r="DB173" s="93">
        <f t="shared" si="114"/>
        <v>0</v>
      </c>
      <c r="DC173" s="93">
        <v>0</v>
      </c>
      <c r="DD173" s="91">
        <v>0</v>
      </c>
      <c r="DE173" s="93">
        <f t="shared" si="115"/>
        <v>0</v>
      </c>
      <c r="DF173" s="93">
        <f t="shared" si="128"/>
        <v>0</v>
      </c>
      <c r="DG173" s="93"/>
      <c r="DH173" s="93">
        <v>0</v>
      </c>
      <c r="DI173" s="93">
        <v>0</v>
      </c>
      <c r="DJ173" s="86">
        <f t="shared" si="116"/>
        <v>0</v>
      </c>
      <c r="DK173" s="91">
        <v>0</v>
      </c>
      <c r="DL173" s="93"/>
      <c r="DM173" s="93">
        <v>0</v>
      </c>
      <c r="DN173" s="93">
        <f t="shared" si="129"/>
        <v>7970000</v>
      </c>
      <c r="DO173" s="93">
        <f t="shared" si="117"/>
        <v>0</v>
      </c>
      <c r="DP173" s="92">
        <f t="shared" si="118"/>
        <v>263010</v>
      </c>
      <c r="DQ173" s="97" t="str">
        <f t="shared" si="130"/>
        <v>0400533203</v>
      </c>
      <c r="DR173" s="98">
        <f t="shared" si="119"/>
        <v>0</v>
      </c>
      <c r="DS173" s="93" t="str">
        <f t="shared" si="120"/>
        <v>OK</v>
      </c>
      <c r="DT173" s="93"/>
      <c r="DU173" s="78" t="str">
        <f t="shared" si="131"/>
        <v>5010700215011501100001VT100001</v>
      </c>
      <c r="DV173" s="78">
        <f>INDEX('08_DMGiaDat'!$L:$L,MATCH(DU173,'08_DMGiaDat'!$R:$R,0))</f>
        <v>7970000</v>
      </c>
      <c r="DW173" s="78" t="str">
        <f t="shared" si="132"/>
        <v>501070021501100100000001</v>
      </c>
      <c r="DX173" s="78" t="str">
        <f>IFERROR(VLOOKUP(DW173,'08_DMGiaDat'!C118:C119,2,FALSE),"N")</f>
        <v>N</v>
      </c>
      <c r="DY173" s="78" t="str">
        <f t="shared" si="133"/>
        <v>5010700215011001VT100001</v>
      </c>
      <c r="DZ173" s="78" t="str">
        <f>IFERROR(VLOOKUP(DY173,'08_DMGiaDat'!C118:C119,2,FALSE),"N")</f>
        <v>N</v>
      </c>
      <c r="EA173" s="78" t="str">
        <f t="shared" si="134"/>
        <v>501070021501100100000001</v>
      </c>
      <c r="EB173" s="78" t="str">
        <f>IFERROR(VLOOKUP(EA173,'08_DMGiaDat'!C118:C119,2,FALSE),"N")</f>
        <v>N</v>
      </c>
      <c r="EC173" s="92">
        <f>IF(DV173&lt;&gt;"N",DV173,IF(DX173&lt;&gt;"N",DX173,IF(DZ173&lt;&gt;"N",DZ173*VLOOKUP(LEFT(CB173,3),'03_DMMucDich'!C102:C106,5,FALSE),IF(EB173&lt;&gt;"N",EB173*VLOOKUP(LEFT(CB173,3),'03_DMMucDich'!C102:C106,5,FALSE),"N/A"))))</f>
        <v>7970000</v>
      </c>
    </row>
    <row r="174" spans="1:133" s="34" customFormat="1" ht="16" x14ac:dyDescent="0.2">
      <c r="A174" s="85">
        <v>160</v>
      </c>
      <c r="B174" s="86"/>
      <c r="C174" s="87"/>
      <c r="D174" s="141" t="s">
        <v>5860</v>
      </c>
      <c r="E174" s="86"/>
      <c r="F174" s="88"/>
      <c r="G174" s="88" t="s">
        <v>5718</v>
      </c>
      <c r="H174" s="151">
        <v>2022</v>
      </c>
      <c r="I174" s="86"/>
      <c r="J174" s="86"/>
      <c r="K174" s="145" t="s">
        <v>6479</v>
      </c>
      <c r="L174" s="105"/>
      <c r="M174" s="86"/>
      <c r="N174" s="105"/>
      <c r="O174" s="105"/>
      <c r="P174" s="86"/>
      <c r="Q174" s="86"/>
      <c r="R174" s="153" t="str">
        <f t="shared" si="135"/>
        <v>Tổ 64</v>
      </c>
      <c r="S174" s="86"/>
      <c r="T174" s="86"/>
      <c r="U174" s="86"/>
      <c r="V174" s="86" t="str">
        <f t="shared" si="136"/>
        <v xml:space="preserve">, </v>
      </c>
      <c r="W174" s="86"/>
      <c r="X174" s="86"/>
      <c r="Y174" s="86"/>
      <c r="Z174" s="88"/>
      <c r="AA174" s="105"/>
      <c r="AB174" s="86"/>
      <c r="AC174" s="90"/>
      <c r="AD174" s="86"/>
      <c r="AE174" s="86"/>
      <c r="AF174" s="86"/>
      <c r="AG174" s="86"/>
      <c r="AH174" s="160" t="s">
        <v>6961</v>
      </c>
      <c r="AI174" s="153"/>
      <c r="AJ174" s="153"/>
      <c r="AK174" s="86"/>
      <c r="AL174" s="86"/>
      <c r="AM174" s="153" t="s">
        <v>7015</v>
      </c>
      <c r="AN174" s="153" t="s">
        <v>7237</v>
      </c>
      <c r="AO174" s="165">
        <v>43171</v>
      </c>
      <c r="AP174" s="153" t="s">
        <v>2107</v>
      </c>
      <c r="AQ174" s="153" t="s">
        <v>5698</v>
      </c>
      <c r="AR174" s="166">
        <v>110</v>
      </c>
      <c r="AS174" s="88" t="s">
        <v>5719</v>
      </c>
      <c r="AT174" s="92">
        <f t="shared" si="111"/>
        <v>0</v>
      </c>
      <c r="AU174" s="93">
        <v>0</v>
      </c>
      <c r="AV174" s="93">
        <v>0</v>
      </c>
      <c r="AW174" s="166">
        <v>200</v>
      </c>
      <c r="AX174" s="93">
        <v>0</v>
      </c>
      <c r="AY174" s="177"/>
      <c r="AZ174" s="177">
        <v>0</v>
      </c>
      <c r="BA174" s="178"/>
      <c r="BB174" s="105"/>
      <c r="BC174" s="105"/>
      <c r="BD174" s="93"/>
      <c r="BE174" s="93">
        <v>0</v>
      </c>
      <c r="BF174" s="91">
        <v>0</v>
      </c>
      <c r="BG174" s="94"/>
      <c r="BH174" s="95"/>
      <c r="BI174" s="93" t="str">
        <f t="shared" si="121"/>
        <v>Nguyễn Hoàng Thùy Như</v>
      </c>
      <c r="BJ174" s="105">
        <f t="shared" si="122"/>
        <v>0</v>
      </c>
      <c r="BK174" s="88" t="str">
        <f t="shared" si="123"/>
        <v>8380251562</v>
      </c>
      <c r="BL174" s="86">
        <f t="shared" si="124"/>
        <v>0</v>
      </c>
      <c r="BM174" s="105">
        <f t="shared" si="125"/>
        <v>0</v>
      </c>
      <c r="BN174" s="86">
        <f t="shared" si="126"/>
        <v>0</v>
      </c>
      <c r="BO174" s="86">
        <f t="shared" si="127"/>
        <v>0</v>
      </c>
      <c r="BP174" s="86">
        <f t="shared" si="137"/>
        <v>0</v>
      </c>
      <c r="BQ174" s="160" t="s">
        <v>6961</v>
      </c>
      <c r="BR174" s="86" t="s">
        <v>5720</v>
      </c>
      <c r="BS174" s="88" t="s">
        <v>5721</v>
      </c>
      <c r="BT174" s="86" t="s">
        <v>5722</v>
      </c>
      <c r="BU174" s="86"/>
      <c r="BV174" s="86" t="str">
        <f t="shared" si="138"/>
        <v>CM 669115</v>
      </c>
      <c r="BW174" s="105" t="str">
        <f t="shared" si="139"/>
        <v/>
      </c>
      <c r="BX174" s="86" t="str">
        <f t="shared" si="148"/>
        <v>221</v>
      </c>
      <c r="BY174" s="86" t="str">
        <f t="shared" si="149"/>
        <v>24</v>
      </c>
      <c r="BZ174" s="91">
        <f t="shared" si="150"/>
        <v>110</v>
      </c>
      <c r="CA174" s="91">
        <v>0</v>
      </c>
      <c r="CB174" s="96" t="s">
        <v>5719</v>
      </c>
      <c r="CC174" s="91">
        <f t="shared" si="140"/>
        <v>200</v>
      </c>
      <c r="CD174" s="91">
        <f t="shared" si="141"/>
        <v>0</v>
      </c>
      <c r="CE174" s="93">
        <f t="shared" si="151"/>
        <v>0</v>
      </c>
      <c r="CF174" s="93">
        <f t="shared" si="152"/>
        <v>0</v>
      </c>
      <c r="CG174" s="105"/>
      <c r="CH174" s="105"/>
      <c r="CI174" s="86"/>
      <c r="CJ174" s="188"/>
      <c r="CK174" s="181">
        <f t="shared" si="142"/>
        <v>110</v>
      </c>
      <c r="CL174" s="181">
        <f t="shared" si="143"/>
        <v>200</v>
      </c>
      <c r="CM174" s="86" t="s">
        <v>5723</v>
      </c>
      <c r="CN174" s="182" t="s">
        <v>7854</v>
      </c>
      <c r="CO174" s="183" t="s">
        <v>7855</v>
      </c>
      <c r="CP174" s="86" t="s">
        <v>5724</v>
      </c>
      <c r="CQ174" s="153" t="s">
        <v>7924</v>
      </c>
      <c r="CR174" s="187">
        <f t="shared" si="144"/>
        <v>7970000</v>
      </c>
      <c r="CS174" s="188">
        <v>1</v>
      </c>
      <c r="CT174" s="188">
        <f t="shared" si="112"/>
        <v>7970000</v>
      </c>
      <c r="CU174" s="93"/>
      <c r="CV174" s="94">
        <f t="shared" si="145"/>
        <v>110</v>
      </c>
      <c r="CW174" s="93">
        <f t="shared" si="146"/>
        <v>0</v>
      </c>
      <c r="CX174" s="86">
        <f t="shared" si="147"/>
        <v>0</v>
      </c>
      <c r="CY174" s="93">
        <f t="shared" si="113"/>
        <v>263010</v>
      </c>
      <c r="CZ174" s="93">
        <v>0</v>
      </c>
      <c r="DA174" s="93">
        <v>0</v>
      </c>
      <c r="DB174" s="93">
        <f t="shared" si="114"/>
        <v>0</v>
      </c>
      <c r="DC174" s="93">
        <v>0</v>
      </c>
      <c r="DD174" s="91">
        <v>0</v>
      </c>
      <c r="DE174" s="93">
        <f t="shared" si="115"/>
        <v>0</v>
      </c>
      <c r="DF174" s="93">
        <f t="shared" si="128"/>
        <v>0</v>
      </c>
      <c r="DG174" s="93"/>
      <c r="DH174" s="93">
        <v>0</v>
      </c>
      <c r="DI174" s="93">
        <v>0</v>
      </c>
      <c r="DJ174" s="86">
        <f t="shared" si="116"/>
        <v>0</v>
      </c>
      <c r="DK174" s="91">
        <v>0</v>
      </c>
      <c r="DL174" s="93"/>
      <c r="DM174" s="93">
        <v>0</v>
      </c>
      <c r="DN174" s="93">
        <f t="shared" si="129"/>
        <v>7970000</v>
      </c>
      <c r="DO174" s="93">
        <f t="shared" si="117"/>
        <v>0</v>
      </c>
      <c r="DP174" s="92">
        <f t="shared" si="118"/>
        <v>263010</v>
      </c>
      <c r="DQ174" s="97" t="str">
        <f t="shared" si="130"/>
        <v>8380251562</v>
      </c>
      <c r="DR174" s="98">
        <f t="shared" si="119"/>
        <v>0</v>
      </c>
      <c r="DS174" s="93" t="str">
        <f t="shared" si="120"/>
        <v>OK</v>
      </c>
      <c r="DT174" s="93"/>
      <c r="DU174" s="78" t="str">
        <f t="shared" si="131"/>
        <v>5010700215011501100001VT100001</v>
      </c>
      <c r="DV174" s="78">
        <f>INDEX('08_DMGiaDat'!$L:$L,MATCH(DU174,'08_DMGiaDat'!$R:$R,0))</f>
        <v>7970000</v>
      </c>
      <c r="DW174" s="78" t="str">
        <f t="shared" si="132"/>
        <v>501070021501100100000001</v>
      </c>
      <c r="DX174" s="78" t="str">
        <f>IFERROR(VLOOKUP(DW174,'08_DMGiaDat'!C118:C119,2,FALSE),"N")</f>
        <v>N</v>
      </c>
      <c r="DY174" s="78" t="str">
        <f t="shared" si="133"/>
        <v>5010700215011001VT100001</v>
      </c>
      <c r="DZ174" s="78" t="str">
        <f>IFERROR(VLOOKUP(DY174,'08_DMGiaDat'!C118:C119,2,FALSE),"N")</f>
        <v>N</v>
      </c>
      <c r="EA174" s="78" t="str">
        <f t="shared" si="134"/>
        <v>501070021501100100000001</v>
      </c>
      <c r="EB174" s="78" t="str">
        <f>IFERROR(VLOOKUP(EA174,'08_DMGiaDat'!C118:C119,2,FALSE),"N")</f>
        <v>N</v>
      </c>
      <c r="EC174" s="92">
        <f>IF(DV174&lt;&gt;"N",DV174,IF(DX174&lt;&gt;"N",DX174,IF(DZ174&lt;&gt;"N",DZ174*VLOOKUP(LEFT(CB174,3),'03_DMMucDich'!C102:C106,5,FALSE),IF(EB174&lt;&gt;"N",EB174*VLOOKUP(LEFT(CB174,3),'03_DMMucDich'!C102:C106,5,FALSE),"N/A"))))</f>
        <v>7970000</v>
      </c>
    </row>
    <row r="175" spans="1:133" s="34" customFormat="1" ht="16" x14ac:dyDescent="0.2">
      <c r="A175" s="85">
        <v>161</v>
      </c>
      <c r="B175" s="86"/>
      <c r="C175" s="87"/>
      <c r="D175" s="141" t="s">
        <v>5861</v>
      </c>
      <c r="E175" s="86"/>
      <c r="F175" s="88"/>
      <c r="G175" s="88" t="s">
        <v>5718</v>
      </c>
      <c r="H175" s="151">
        <v>2023</v>
      </c>
      <c r="I175" s="86"/>
      <c r="J175" s="86"/>
      <c r="K175" s="145" t="s">
        <v>6480</v>
      </c>
      <c r="L175" s="105"/>
      <c r="M175" s="86"/>
      <c r="N175" s="105"/>
      <c r="O175" s="105"/>
      <c r="P175" s="86"/>
      <c r="Q175" s="86"/>
      <c r="R175" s="153" t="str">
        <f t="shared" si="135"/>
        <v>Tổ 05</v>
      </c>
      <c r="S175" s="86"/>
      <c r="T175" s="86"/>
      <c r="U175" s="86"/>
      <c r="V175" s="86" t="str">
        <f t="shared" si="136"/>
        <v xml:space="preserve">, </v>
      </c>
      <c r="W175" s="86"/>
      <c r="X175" s="86"/>
      <c r="Y175" s="86"/>
      <c r="Z175" s="88"/>
      <c r="AA175" s="105"/>
      <c r="AB175" s="86"/>
      <c r="AC175" s="90"/>
      <c r="AD175" s="86"/>
      <c r="AE175" s="86"/>
      <c r="AF175" s="86"/>
      <c r="AG175" s="86"/>
      <c r="AH175" s="160" t="s">
        <v>6968</v>
      </c>
      <c r="AI175" s="153"/>
      <c r="AJ175" s="153"/>
      <c r="AK175" s="86"/>
      <c r="AL175" s="86"/>
      <c r="AM175" s="153" t="s">
        <v>7015</v>
      </c>
      <c r="AN175" s="153" t="s">
        <v>7238</v>
      </c>
      <c r="AO175" s="165">
        <v>44840</v>
      </c>
      <c r="AP175" s="153" t="s">
        <v>7239</v>
      </c>
      <c r="AQ175" s="153" t="s">
        <v>7038</v>
      </c>
      <c r="AR175" s="166">
        <v>95.9</v>
      </c>
      <c r="AS175" s="88" t="s">
        <v>5719</v>
      </c>
      <c r="AT175" s="92">
        <f t="shared" ref="AT175:AT238" si="153">AU175+AV175+AX175</f>
        <v>0</v>
      </c>
      <c r="AU175" s="93">
        <v>0</v>
      </c>
      <c r="AV175" s="93">
        <v>0</v>
      </c>
      <c r="AW175" s="166">
        <v>200</v>
      </c>
      <c r="AX175" s="93">
        <v>0</v>
      </c>
      <c r="AY175" s="177"/>
      <c r="AZ175" s="177">
        <v>0</v>
      </c>
      <c r="BA175" s="178"/>
      <c r="BB175" s="105"/>
      <c r="BC175" s="105"/>
      <c r="BD175" s="93"/>
      <c r="BE175" s="93">
        <v>0</v>
      </c>
      <c r="BF175" s="91">
        <v>0</v>
      </c>
      <c r="BG175" s="94"/>
      <c r="BH175" s="95"/>
      <c r="BI175" s="93" t="str">
        <f t="shared" si="121"/>
        <v>Huỳnh Thị Mười</v>
      </c>
      <c r="BJ175" s="105">
        <f t="shared" si="122"/>
        <v>0</v>
      </c>
      <c r="BK175" s="88" t="str">
        <f t="shared" si="123"/>
        <v>8150643082</v>
      </c>
      <c r="BL175" s="86">
        <f t="shared" si="124"/>
        <v>0</v>
      </c>
      <c r="BM175" s="105">
        <f t="shared" si="125"/>
        <v>0</v>
      </c>
      <c r="BN175" s="86">
        <f t="shared" si="126"/>
        <v>0</v>
      </c>
      <c r="BO175" s="86">
        <f t="shared" si="127"/>
        <v>0</v>
      </c>
      <c r="BP175" s="86">
        <f t="shared" si="137"/>
        <v>0</v>
      </c>
      <c r="BQ175" s="160" t="s">
        <v>6968</v>
      </c>
      <c r="BR175" s="86" t="s">
        <v>5720</v>
      </c>
      <c r="BS175" s="88" t="s">
        <v>5721</v>
      </c>
      <c r="BT175" s="86" t="s">
        <v>5722</v>
      </c>
      <c r="BU175" s="86"/>
      <c r="BV175" s="86" t="str">
        <f t="shared" si="138"/>
        <v>DG 254255</v>
      </c>
      <c r="BW175" s="105" t="str">
        <f t="shared" si="139"/>
        <v/>
      </c>
      <c r="BX175" s="86" t="str">
        <f t="shared" si="148"/>
        <v>483</v>
      </c>
      <c r="BY175" s="86" t="str">
        <f t="shared" si="149"/>
        <v>84</v>
      </c>
      <c r="BZ175" s="91">
        <f t="shared" si="150"/>
        <v>95.9</v>
      </c>
      <c r="CA175" s="91">
        <v>0</v>
      </c>
      <c r="CB175" s="96" t="s">
        <v>5719</v>
      </c>
      <c r="CC175" s="91">
        <f t="shared" si="140"/>
        <v>200</v>
      </c>
      <c r="CD175" s="91">
        <f t="shared" si="141"/>
        <v>0</v>
      </c>
      <c r="CE175" s="93">
        <f t="shared" si="151"/>
        <v>0</v>
      </c>
      <c r="CF175" s="93">
        <f t="shared" si="152"/>
        <v>0</v>
      </c>
      <c r="CG175" s="105"/>
      <c r="CH175" s="105"/>
      <c r="CI175" s="86"/>
      <c r="CJ175" s="188"/>
      <c r="CK175" s="181">
        <f t="shared" si="142"/>
        <v>95.9</v>
      </c>
      <c r="CL175" s="181">
        <f t="shared" si="143"/>
        <v>200</v>
      </c>
      <c r="CM175" s="86" t="s">
        <v>5723</v>
      </c>
      <c r="CN175" s="182" t="s">
        <v>7866</v>
      </c>
      <c r="CO175" s="183" t="s">
        <v>7867</v>
      </c>
      <c r="CP175" s="86" t="s">
        <v>5724</v>
      </c>
      <c r="CQ175" s="153" t="s">
        <v>7925</v>
      </c>
      <c r="CR175" s="187">
        <f t="shared" si="144"/>
        <v>2360000</v>
      </c>
      <c r="CS175" s="188">
        <v>0.8</v>
      </c>
      <c r="CT175" s="188">
        <f t="shared" ref="CT175:CT238" si="154">CR175*CS175</f>
        <v>1888000</v>
      </c>
      <c r="CU175" s="93"/>
      <c r="CV175" s="94">
        <f t="shared" si="145"/>
        <v>95.9</v>
      </c>
      <c r="CW175" s="93">
        <f t="shared" si="146"/>
        <v>0</v>
      </c>
      <c r="CX175" s="86">
        <f t="shared" si="147"/>
        <v>0</v>
      </c>
      <c r="CY175" s="93">
        <f t="shared" ref="CY175:CY238" si="155">(CV175*0.03/100+CW175*0.07/100+CX175*0.15/100)*CT175</f>
        <v>54317.760000000009</v>
      </c>
      <c r="CZ175" s="93">
        <v>0</v>
      </c>
      <c r="DA175" s="93">
        <v>0</v>
      </c>
      <c r="DB175" s="93">
        <f t="shared" ref="DB175:DB238" si="156">CZ175*DA175*CT175</f>
        <v>0</v>
      </c>
      <c r="DC175" s="93">
        <v>0</v>
      </c>
      <c r="DD175" s="91">
        <v>0</v>
      </c>
      <c r="DE175" s="93">
        <f t="shared" ref="DE175:DE238" si="157">DC175*DD175*CT175*0.03/100</f>
        <v>0</v>
      </c>
      <c r="DF175" s="93">
        <f t="shared" si="128"/>
        <v>0</v>
      </c>
      <c r="DG175" s="93"/>
      <c r="DH175" s="93">
        <v>0</v>
      </c>
      <c r="DI175" s="93">
        <v>0</v>
      </c>
      <c r="DJ175" s="86">
        <f t="shared" ref="DJ175:DJ238" si="158">IF(DH175&gt;0,DF175*DH175*DI175*0.15/100,DF175*DI175*0.15/100)</f>
        <v>0</v>
      </c>
      <c r="DK175" s="91">
        <v>0</v>
      </c>
      <c r="DL175" s="93"/>
      <c r="DM175" s="93">
        <v>0</v>
      </c>
      <c r="DN175" s="93">
        <f t="shared" si="129"/>
        <v>1888000</v>
      </c>
      <c r="DO175" s="93">
        <f t="shared" ref="DO175:DO238" si="159">IF(DM175&gt;0,DK175*DM175*DN175*0.2/100,DK175*DN175*0.2/100)</f>
        <v>0</v>
      </c>
      <c r="DP175" s="92">
        <f t="shared" ref="DP175:DP238" si="160">CY175+DB175+DE175+DJ175+DO175</f>
        <v>54317.760000000009</v>
      </c>
      <c r="DQ175" s="97" t="str">
        <f t="shared" si="130"/>
        <v>8150643082</v>
      </c>
      <c r="DR175" s="98">
        <f t="shared" ref="DR175:DR238" si="161">10-MOD(VALUE(LEFT(RIGHT(LEFT(DQ175,10),2)))*3+VALUE(LEFT(LEFT(DQ175,10)))*31+VALUE(LEFT(RIGHT(LEFT(DQ175,10),9)))*29+VALUE(LEFT(RIGHT(LEFT(DQ175,10),8)))*23+VALUE(LEFT(RIGHT(LEFT(DQ175,10),7)))*19+VALUE(LEFT(RIGHT(LEFT(DQ175,10),6)))*17+VALUE(LEFT(RIGHT(LEFT(DQ175,10),5)))*13+VALUE(LEFT(RIGHT(LEFT(DQ175,10),4)))*7+VALUE(LEFT(RIGHT(LEFT(DQ175,10),3)))*5,11)-VALUE(RIGHT(LEFT(DQ175,10)))</f>
        <v>0</v>
      </c>
      <c r="DS175" s="93" t="str">
        <f t="shared" ref="DS175:DS238" si="162">IF(ISERROR(DR175),"Mã tin sai !!!",IF(DR175=0,"OK","Mã tin sai !!!"))</f>
        <v>OK</v>
      </c>
      <c r="DT175" s="93"/>
      <c r="DU175" s="78" t="str">
        <f t="shared" si="131"/>
        <v>5010700210791079100001VT400001</v>
      </c>
      <c r="DV175" s="78">
        <f>INDEX('08_DMGiaDat'!$L:$L,MATCH(DU175,'08_DMGiaDat'!$R:$R,0))</f>
        <v>2360000</v>
      </c>
      <c r="DW175" s="78" t="str">
        <f t="shared" si="132"/>
        <v>501070021079100100000001</v>
      </c>
      <c r="DX175" s="78" t="str">
        <f>IFERROR(VLOOKUP(DW175,'08_DMGiaDat'!C118:C119,2,FALSE),"N")</f>
        <v>N</v>
      </c>
      <c r="DY175" s="78" t="str">
        <f t="shared" si="133"/>
        <v>5010700210791001VT400001</v>
      </c>
      <c r="DZ175" s="78" t="str">
        <f>IFERROR(VLOOKUP(DY175,'08_DMGiaDat'!C118:C119,2,FALSE),"N")</f>
        <v>N</v>
      </c>
      <c r="EA175" s="78" t="str">
        <f t="shared" si="134"/>
        <v>501070021079100100000001</v>
      </c>
      <c r="EB175" s="78" t="str">
        <f>IFERROR(VLOOKUP(EA175,'08_DMGiaDat'!C118:C119,2,FALSE),"N")</f>
        <v>N</v>
      </c>
      <c r="EC175" s="92">
        <f>IF(DV175&lt;&gt;"N",DV175,IF(DX175&lt;&gt;"N",DX175,IF(DZ175&lt;&gt;"N",DZ175*VLOOKUP(LEFT(CB175,3),'03_DMMucDich'!C102:C106,5,FALSE),IF(EB175&lt;&gt;"N",EB175*VLOOKUP(LEFT(CB175,3),'03_DMMucDich'!C102:C106,5,FALSE),"N/A"))))</f>
        <v>2360000</v>
      </c>
    </row>
    <row r="176" spans="1:133" s="34" customFormat="1" ht="16" x14ac:dyDescent="0.2">
      <c r="A176" s="85">
        <v>162</v>
      </c>
      <c r="B176" s="86"/>
      <c r="C176" s="87"/>
      <c r="D176" s="141" t="s">
        <v>5861</v>
      </c>
      <c r="E176" s="86"/>
      <c r="F176" s="88"/>
      <c r="G176" s="88" t="s">
        <v>5718</v>
      </c>
      <c r="H176" s="151">
        <v>2023</v>
      </c>
      <c r="I176" s="86"/>
      <c r="J176" s="86"/>
      <c r="K176" s="145" t="s">
        <v>6480</v>
      </c>
      <c r="L176" s="105"/>
      <c r="M176" s="86"/>
      <c r="N176" s="105"/>
      <c r="O176" s="105"/>
      <c r="P176" s="86"/>
      <c r="Q176" s="86"/>
      <c r="R176" s="153" t="str">
        <f t="shared" si="135"/>
        <v>Tổ 05</v>
      </c>
      <c r="S176" s="86"/>
      <c r="T176" s="86"/>
      <c r="U176" s="86"/>
      <c r="V176" s="86" t="str">
        <f t="shared" si="136"/>
        <v xml:space="preserve">, </v>
      </c>
      <c r="W176" s="86"/>
      <c r="X176" s="86"/>
      <c r="Y176" s="86"/>
      <c r="Z176" s="88"/>
      <c r="AA176" s="105"/>
      <c r="AB176" s="86"/>
      <c r="AC176" s="90"/>
      <c r="AD176" s="86"/>
      <c r="AE176" s="86"/>
      <c r="AF176" s="86"/>
      <c r="AG176" s="86"/>
      <c r="AH176" s="160" t="s">
        <v>6968</v>
      </c>
      <c r="AI176" s="153"/>
      <c r="AJ176" s="153"/>
      <c r="AK176" s="86"/>
      <c r="AL176" s="86"/>
      <c r="AM176" s="153" t="s">
        <v>7015</v>
      </c>
      <c r="AN176" s="153" t="s">
        <v>7240</v>
      </c>
      <c r="AO176" s="165">
        <v>44840</v>
      </c>
      <c r="AP176" s="153" t="s">
        <v>7241</v>
      </c>
      <c r="AQ176" s="153" t="s">
        <v>7038</v>
      </c>
      <c r="AR176" s="166">
        <v>142.9</v>
      </c>
      <c r="AS176" s="88" t="s">
        <v>5719</v>
      </c>
      <c r="AT176" s="92">
        <f t="shared" si="153"/>
        <v>0</v>
      </c>
      <c r="AU176" s="93">
        <v>0</v>
      </c>
      <c r="AV176" s="93">
        <v>0</v>
      </c>
      <c r="AW176" s="166">
        <v>200</v>
      </c>
      <c r="AX176" s="93">
        <v>0</v>
      </c>
      <c r="AY176" s="177"/>
      <c r="AZ176" s="177">
        <v>0</v>
      </c>
      <c r="BA176" s="178"/>
      <c r="BB176" s="105"/>
      <c r="BC176" s="105"/>
      <c r="BD176" s="93"/>
      <c r="BE176" s="93">
        <v>0</v>
      </c>
      <c r="BF176" s="91">
        <v>0</v>
      </c>
      <c r="BG176" s="94"/>
      <c r="BH176" s="95"/>
      <c r="BI176" s="93" t="str">
        <f t="shared" si="121"/>
        <v>Huỳnh Thị Mười</v>
      </c>
      <c r="BJ176" s="105">
        <f t="shared" si="122"/>
        <v>0</v>
      </c>
      <c r="BK176" s="88" t="str">
        <f t="shared" si="123"/>
        <v>8150643082</v>
      </c>
      <c r="BL176" s="86">
        <f t="shared" si="124"/>
        <v>0</v>
      </c>
      <c r="BM176" s="105">
        <f t="shared" si="125"/>
        <v>0</v>
      </c>
      <c r="BN176" s="86">
        <f t="shared" si="126"/>
        <v>0</v>
      </c>
      <c r="BO176" s="86">
        <f t="shared" si="127"/>
        <v>0</v>
      </c>
      <c r="BP176" s="86">
        <f t="shared" si="137"/>
        <v>0</v>
      </c>
      <c r="BQ176" s="160" t="s">
        <v>6968</v>
      </c>
      <c r="BR176" s="86" t="s">
        <v>5720</v>
      </c>
      <c r="BS176" s="88" t="s">
        <v>5721</v>
      </c>
      <c r="BT176" s="86" t="s">
        <v>5722</v>
      </c>
      <c r="BU176" s="86"/>
      <c r="BV176" s="86" t="str">
        <f t="shared" si="138"/>
        <v>DG 254254</v>
      </c>
      <c r="BW176" s="105" t="str">
        <f t="shared" si="139"/>
        <v/>
      </c>
      <c r="BX176" s="86" t="str">
        <f t="shared" si="148"/>
        <v>482</v>
      </c>
      <c r="BY176" s="86" t="str">
        <f t="shared" si="149"/>
        <v>84</v>
      </c>
      <c r="BZ176" s="91">
        <f t="shared" si="150"/>
        <v>142.9</v>
      </c>
      <c r="CA176" s="91">
        <v>0</v>
      </c>
      <c r="CB176" s="96" t="s">
        <v>5719</v>
      </c>
      <c r="CC176" s="91">
        <f t="shared" si="140"/>
        <v>200</v>
      </c>
      <c r="CD176" s="91">
        <f t="shared" si="141"/>
        <v>0</v>
      </c>
      <c r="CE176" s="93">
        <f t="shared" si="151"/>
        <v>0</v>
      </c>
      <c r="CF176" s="93">
        <f t="shared" si="152"/>
        <v>0</v>
      </c>
      <c r="CG176" s="105"/>
      <c r="CH176" s="105"/>
      <c r="CI176" s="86"/>
      <c r="CJ176" s="188"/>
      <c r="CK176" s="181">
        <f t="shared" si="142"/>
        <v>142.9</v>
      </c>
      <c r="CL176" s="181">
        <f t="shared" si="143"/>
        <v>200</v>
      </c>
      <c r="CM176" s="86" t="s">
        <v>5723</v>
      </c>
      <c r="CN176" s="182" t="s">
        <v>7866</v>
      </c>
      <c r="CO176" s="183" t="s">
        <v>7867</v>
      </c>
      <c r="CP176" s="86" t="s">
        <v>5724</v>
      </c>
      <c r="CQ176" s="153" t="s">
        <v>7925</v>
      </c>
      <c r="CR176" s="187">
        <f t="shared" si="144"/>
        <v>2360000</v>
      </c>
      <c r="CS176" s="188">
        <v>0.8</v>
      </c>
      <c r="CT176" s="188">
        <f t="shared" si="154"/>
        <v>1888000</v>
      </c>
      <c r="CU176" s="93"/>
      <c r="CV176" s="94">
        <f t="shared" si="145"/>
        <v>142.9</v>
      </c>
      <c r="CW176" s="93">
        <f t="shared" si="146"/>
        <v>0</v>
      </c>
      <c r="CX176" s="86">
        <f t="shared" si="147"/>
        <v>0</v>
      </c>
      <c r="CY176" s="93">
        <f t="shared" si="155"/>
        <v>80938.559999999998</v>
      </c>
      <c r="CZ176" s="93">
        <v>0</v>
      </c>
      <c r="DA176" s="93">
        <v>0</v>
      </c>
      <c r="DB176" s="93">
        <f t="shared" si="156"/>
        <v>0</v>
      </c>
      <c r="DC176" s="93">
        <v>0</v>
      </c>
      <c r="DD176" s="91">
        <v>0</v>
      </c>
      <c r="DE176" s="93">
        <f t="shared" si="157"/>
        <v>0</v>
      </c>
      <c r="DF176" s="93">
        <f t="shared" si="128"/>
        <v>0</v>
      </c>
      <c r="DG176" s="93"/>
      <c r="DH176" s="93">
        <v>0</v>
      </c>
      <c r="DI176" s="93">
        <v>0</v>
      </c>
      <c r="DJ176" s="86">
        <f t="shared" si="158"/>
        <v>0</v>
      </c>
      <c r="DK176" s="91">
        <v>0</v>
      </c>
      <c r="DL176" s="93"/>
      <c r="DM176" s="93">
        <v>0</v>
      </c>
      <c r="DN176" s="93">
        <f t="shared" si="129"/>
        <v>1888000</v>
      </c>
      <c r="DO176" s="93">
        <f t="shared" si="159"/>
        <v>0</v>
      </c>
      <c r="DP176" s="92">
        <f t="shared" si="160"/>
        <v>80938.559999999998</v>
      </c>
      <c r="DQ176" s="97" t="str">
        <f t="shared" si="130"/>
        <v>8150643082</v>
      </c>
      <c r="DR176" s="98">
        <f t="shared" si="161"/>
        <v>0</v>
      </c>
      <c r="DS176" s="93" t="str">
        <f t="shared" si="162"/>
        <v>OK</v>
      </c>
      <c r="DT176" s="93"/>
      <c r="DU176" s="78" t="str">
        <f t="shared" si="131"/>
        <v>5010700210791079100001VT400001</v>
      </c>
      <c r="DV176" s="78">
        <f>INDEX('08_DMGiaDat'!$L:$L,MATCH(DU176,'08_DMGiaDat'!$R:$R,0))</f>
        <v>2360000</v>
      </c>
      <c r="DW176" s="78" t="str">
        <f t="shared" si="132"/>
        <v>501070021079100100000001</v>
      </c>
      <c r="DX176" s="78" t="str">
        <f>IFERROR(VLOOKUP(DW176,'08_DMGiaDat'!C118:C119,2,FALSE),"N")</f>
        <v>N</v>
      </c>
      <c r="DY176" s="78" t="str">
        <f t="shared" si="133"/>
        <v>5010700210791001VT400001</v>
      </c>
      <c r="DZ176" s="78" t="str">
        <f>IFERROR(VLOOKUP(DY176,'08_DMGiaDat'!C118:C119,2,FALSE),"N")</f>
        <v>N</v>
      </c>
      <c r="EA176" s="78" t="str">
        <f t="shared" si="134"/>
        <v>501070021079100100000001</v>
      </c>
      <c r="EB176" s="78" t="str">
        <f>IFERROR(VLOOKUP(EA176,'08_DMGiaDat'!C118:C119,2,FALSE),"N")</f>
        <v>N</v>
      </c>
      <c r="EC176" s="92">
        <f>IF(DV176&lt;&gt;"N",DV176,IF(DX176&lt;&gt;"N",DX176,IF(DZ176&lt;&gt;"N",DZ176*VLOOKUP(LEFT(CB176,3),'03_DMMucDich'!C102:C106,5,FALSE),IF(EB176&lt;&gt;"N",EB176*VLOOKUP(LEFT(CB176,3),'03_DMMucDich'!C102:C106,5,FALSE),"N/A"))))</f>
        <v>2360000</v>
      </c>
    </row>
    <row r="177" spans="1:133" s="34" customFormat="1" ht="16" x14ac:dyDescent="0.2">
      <c r="A177" s="85">
        <v>163</v>
      </c>
      <c r="B177" s="86"/>
      <c r="C177" s="87"/>
      <c r="D177" s="141" t="s">
        <v>5862</v>
      </c>
      <c r="E177" s="86"/>
      <c r="F177" s="88"/>
      <c r="G177" s="88" t="s">
        <v>5718</v>
      </c>
      <c r="H177" s="151">
        <v>2023</v>
      </c>
      <c r="I177" s="86"/>
      <c r="J177" s="86"/>
      <c r="K177" s="145" t="s">
        <v>6481</v>
      </c>
      <c r="L177" s="105"/>
      <c r="M177" s="86"/>
      <c r="N177" s="105"/>
      <c r="O177" s="105"/>
      <c r="P177" s="86"/>
      <c r="Q177" s="86"/>
      <c r="R177" s="153" t="str">
        <f t="shared" si="135"/>
        <v>Tổ 17</v>
      </c>
      <c r="S177" s="86"/>
      <c r="T177" s="86"/>
      <c r="U177" s="86"/>
      <c r="V177" s="86" t="str">
        <f t="shared" si="136"/>
        <v xml:space="preserve">, </v>
      </c>
      <c r="W177" s="86"/>
      <c r="X177" s="86"/>
      <c r="Y177" s="86"/>
      <c r="Z177" s="88"/>
      <c r="AA177" s="105"/>
      <c r="AB177" s="86"/>
      <c r="AC177" s="90"/>
      <c r="AD177" s="86"/>
      <c r="AE177" s="86"/>
      <c r="AF177" s="86"/>
      <c r="AG177" s="86"/>
      <c r="AH177" s="160" t="s">
        <v>6993</v>
      </c>
      <c r="AI177" s="153"/>
      <c r="AJ177" s="153"/>
      <c r="AK177" s="86"/>
      <c r="AL177" s="86"/>
      <c r="AM177" s="153" t="s">
        <v>7015</v>
      </c>
      <c r="AN177" s="153" t="s">
        <v>7242</v>
      </c>
      <c r="AO177" s="165">
        <v>44945</v>
      </c>
      <c r="AP177" s="153" t="s">
        <v>7243</v>
      </c>
      <c r="AQ177" s="153" t="s">
        <v>977</v>
      </c>
      <c r="AR177" s="166">
        <v>96.5</v>
      </c>
      <c r="AS177" s="88" t="s">
        <v>5719</v>
      </c>
      <c r="AT177" s="92">
        <f t="shared" si="153"/>
        <v>0</v>
      </c>
      <c r="AU177" s="93">
        <v>0</v>
      </c>
      <c r="AV177" s="93">
        <v>0</v>
      </c>
      <c r="AW177" s="166">
        <v>200</v>
      </c>
      <c r="AX177" s="93">
        <v>0</v>
      </c>
      <c r="AY177" s="177"/>
      <c r="AZ177" s="177">
        <v>0</v>
      </c>
      <c r="BA177" s="178"/>
      <c r="BB177" s="105"/>
      <c r="BC177" s="105"/>
      <c r="BD177" s="93"/>
      <c r="BE177" s="93">
        <v>0</v>
      </c>
      <c r="BF177" s="91">
        <v>0</v>
      </c>
      <c r="BG177" s="94"/>
      <c r="BH177" s="95"/>
      <c r="BI177" s="93" t="str">
        <f t="shared" si="121"/>
        <v>Đặng Vũ Hoàng</v>
      </c>
      <c r="BJ177" s="105">
        <f t="shared" si="122"/>
        <v>0</v>
      </c>
      <c r="BK177" s="88" t="str">
        <f t="shared" si="123"/>
        <v>8402439546</v>
      </c>
      <c r="BL177" s="86">
        <f t="shared" si="124"/>
        <v>0</v>
      </c>
      <c r="BM177" s="105">
        <f t="shared" si="125"/>
        <v>0</v>
      </c>
      <c r="BN177" s="86">
        <f t="shared" si="126"/>
        <v>0</v>
      </c>
      <c r="BO177" s="86">
        <f t="shared" si="127"/>
        <v>0</v>
      </c>
      <c r="BP177" s="86">
        <f t="shared" si="137"/>
        <v>0</v>
      </c>
      <c r="BQ177" s="160" t="s">
        <v>6993</v>
      </c>
      <c r="BR177" s="86" t="s">
        <v>5720</v>
      </c>
      <c r="BS177" s="88" t="s">
        <v>5721</v>
      </c>
      <c r="BT177" s="86" t="s">
        <v>5722</v>
      </c>
      <c r="BU177" s="86"/>
      <c r="BV177" s="86" t="str">
        <f t="shared" si="138"/>
        <v>DI 062283</v>
      </c>
      <c r="BW177" s="105" t="str">
        <f t="shared" si="139"/>
        <v/>
      </c>
      <c r="BX177" s="86" t="str">
        <f t="shared" si="148"/>
        <v>655</v>
      </c>
      <c r="BY177" s="86" t="str">
        <f t="shared" si="149"/>
        <v>104</v>
      </c>
      <c r="BZ177" s="91">
        <f t="shared" si="150"/>
        <v>96.5</v>
      </c>
      <c r="CA177" s="91">
        <v>0</v>
      </c>
      <c r="CB177" s="96" t="s">
        <v>5719</v>
      </c>
      <c r="CC177" s="91">
        <f t="shared" si="140"/>
        <v>200</v>
      </c>
      <c r="CD177" s="91">
        <f t="shared" si="141"/>
        <v>0</v>
      </c>
      <c r="CE177" s="93">
        <f t="shared" si="151"/>
        <v>0</v>
      </c>
      <c r="CF177" s="93">
        <f t="shared" si="152"/>
        <v>0</v>
      </c>
      <c r="CG177" s="105"/>
      <c r="CH177" s="105"/>
      <c r="CI177" s="86"/>
      <c r="CJ177" s="188"/>
      <c r="CK177" s="181">
        <f t="shared" si="142"/>
        <v>96.5</v>
      </c>
      <c r="CL177" s="181">
        <f t="shared" si="143"/>
        <v>200</v>
      </c>
      <c r="CM177" s="86" t="s">
        <v>5723</v>
      </c>
      <c r="CN177" s="182" t="s">
        <v>7866</v>
      </c>
      <c r="CO177" s="183" t="s">
        <v>7867</v>
      </c>
      <c r="CP177" s="86" t="s">
        <v>5724</v>
      </c>
      <c r="CQ177" s="153" t="s">
        <v>7925</v>
      </c>
      <c r="CR177" s="187">
        <f t="shared" si="144"/>
        <v>2360000</v>
      </c>
      <c r="CS177" s="188">
        <v>0.8</v>
      </c>
      <c r="CT177" s="188">
        <f t="shared" si="154"/>
        <v>1888000</v>
      </c>
      <c r="CU177" s="93"/>
      <c r="CV177" s="94">
        <f t="shared" si="145"/>
        <v>96.5</v>
      </c>
      <c r="CW177" s="93">
        <f t="shared" si="146"/>
        <v>0</v>
      </c>
      <c r="CX177" s="86">
        <f t="shared" si="147"/>
        <v>0</v>
      </c>
      <c r="CY177" s="93">
        <f t="shared" si="155"/>
        <v>54657.599999999999</v>
      </c>
      <c r="CZ177" s="93">
        <v>0</v>
      </c>
      <c r="DA177" s="93">
        <v>0</v>
      </c>
      <c r="DB177" s="93">
        <f t="shared" si="156"/>
        <v>0</v>
      </c>
      <c r="DC177" s="93">
        <v>0</v>
      </c>
      <c r="DD177" s="91">
        <v>0</v>
      </c>
      <c r="DE177" s="93">
        <f t="shared" si="157"/>
        <v>0</v>
      </c>
      <c r="DF177" s="93">
        <f t="shared" si="128"/>
        <v>0</v>
      </c>
      <c r="DG177" s="93"/>
      <c r="DH177" s="93">
        <v>0</v>
      </c>
      <c r="DI177" s="93">
        <v>0</v>
      </c>
      <c r="DJ177" s="86">
        <f t="shared" si="158"/>
        <v>0</v>
      </c>
      <c r="DK177" s="91">
        <v>0</v>
      </c>
      <c r="DL177" s="93"/>
      <c r="DM177" s="93">
        <v>0</v>
      </c>
      <c r="DN177" s="93">
        <f t="shared" si="129"/>
        <v>1888000</v>
      </c>
      <c r="DO177" s="93">
        <f t="shared" si="159"/>
        <v>0</v>
      </c>
      <c r="DP177" s="92">
        <f t="shared" si="160"/>
        <v>54657.599999999999</v>
      </c>
      <c r="DQ177" s="97" t="str">
        <f t="shared" si="130"/>
        <v>8402439546</v>
      </c>
      <c r="DR177" s="98">
        <f t="shared" si="161"/>
        <v>0</v>
      </c>
      <c r="DS177" s="93" t="str">
        <f t="shared" si="162"/>
        <v>OK</v>
      </c>
      <c r="DT177" s="93"/>
      <c r="DU177" s="78" t="str">
        <f t="shared" si="131"/>
        <v>5010700210791079100001VT400001</v>
      </c>
      <c r="DV177" s="78">
        <f>INDEX('08_DMGiaDat'!$L:$L,MATCH(DU177,'08_DMGiaDat'!$R:$R,0))</f>
        <v>2360000</v>
      </c>
      <c r="DW177" s="78" t="str">
        <f t="shared" si="132"/>
        <v>501070021079100100000001</v>
      </c>
      <c r="DX177" s="78" t="str">
        <f>IFERROR(VLOOKUP(DW177,'08_DMGiaDat'!C118:C119,2,FALSE),"N")</f>
        <v>N</v>
      </c>
      <c r="DY177" s="78" t="str">
        <f t="shared" si="133"/>
        <v>5010700210791001VT400001</v>
      </c>
      <c r="DZ177" s="78" t="str">
        <f>IFERROR(VLOOKUP(DY177,'08_DMGiaDat'!C118:C119,2,FALSE),"N")</f>
        <v>N</v>
      </c>
      <c r="EA177" s="78" t="str">
        <f t="shared" si="134"/>
        <v>501070021079100100000001</v>
      </c>
      <c r="EB177" s="78" t="str">
        <f>IFERROR(VLOOKUP(EA177,'08_DMGiaDat'!C118:C119,2,FALSE),"N")</f>
        <v>N</v>
      </c>
      <c r="EC177" s="92">
        <f>IF(DV177&lt;&gt;"N",DV177,IF(DX177&lt;&gt;"N",DX177,IF(DZ177&lt;&gt;"N",DZ177*VLOOKUP(LEFT(CB177,3),'03_DMMucDich'!C102:C106,5,FALSE),IF(EB177&lt;&gt;"N",EB177*VLOOKUP(LEFT(CB177,3),'03_DMMucDich'!C102:C106,5,FALSE),"N/A"))))</f>
        <v>2360000</v>
      </c>
    </row>
    <row r="178" spans="1:133" s="34" customFormat="1" ht="16" x14ac:dyDescent="0.2">
      <c r="A178" s="85">
        <v>164</v>
      </c>
      <c r="B178" s="86"/>
      <c r="C178" s="87"/>
      <c r="D178" s="141" t="s">
        <v>5863</v>
      </c>
      <c r="E178" s="86"/>
      <c r="F178" s="88"/>
      <c r="G178" s="88" t="s">
        <v>5718</v>
      </c>
      <c r="H178" s="151">
        <v>2022</v>
      </c>
      <c r="I178" s="86"/>
      <c r="J178" s="86"/>
      <c r="K178" s="145" t="s">
        <v>6482</v>
      </c>
      <c r="L178" s="105"/>
      <c r="M178" s="86"/>
      <c r="N178" s="105"/>
      <c r="O178" s="105"/>
      <c r="P178" s="86"/>
      <c r="Q178" s="86"/>
      <c r="R178" s="153" t="str">
        <f t="shared" si="135"/>
        <v>Tổ 41</v>
      </c>
      <c r="S178" s="86"/>
      <c r="T178" s="86"/>
      <c r="U178" s="86"/>
      <c r="V178" s="86" t="str">
        <f t="shared" si="136"/>
        <v xml:space="preserve">, </v>
      </c>
      <c r="W178" s="86"/>
      <c r="X178" s="86"/>
      <c r="Y178" s="86"/>
      <c r="Z178" s="88"/>
      <c r="AA178" s="105"/>
      <c r="AB178" s="86"/>
      <c r="AC178" s="90"/>
      <c r="AD178" s="86"/>
      <c r="AE178" s="86"/>
      <c r="AF178" s="86"/>
      <c r="AG178" s="86"/>
      <c r="AH178" s="160" t="s">
        <v>6973</v>
      </c>
      <c r="AI178" s="153"/>
      <c r="AJ178" s="153"/>
      <c r="AK178" s="86"/>
      <c r="AL178" s="86"/>
      <c r="AM178" s="153" t="s">
        <v>7015</v>
      </c>
      <c r="AN178" s="153" t="s">
        <v>7244</v>
      </c>
      <c r="AO178" s="165">
        <v>44392</v>
      </c>
      <c r="AP178" s="153" t="s">
        <v>2241</v>
      </c>
      <c r="AQ178" s="153" t="s">
        <v>1604</v>
      </c>
      <c r="AR178" s="166">
        <v>100</v>
      </c>
      <c r="AS178" s="88" t="s">
        <v>5719</v>
      </c>
      <c r="AT178" s="92">
        <f t="shared" si="153"/>
        <v>0</v>
      </c>
      <c r="AU178" s="93">
        <v>0</v>
      </c>
      <c r="AV178" s="93">
        <v>0</v>
      </c>
      <c r="AW178" s="166">
        <v>200</v>
      </c>
      <c r="AX178" s="93">
        <v>0</v>
      </c>
      <c r="AY178" s="177"/>
      <c r="AZ178" s="177">
        <v>0</v>
      </c>
      <c r="BA178" s="178"/>
      <c r="BB178" s="105"/>
      <c r="BC178" s="105"/>
      <c r="BD178" s="93"/>
      <c r="BE178" s="93">
        <v>0</v>
      </c>
      <c r="BF178" s="91">
        <v>0</v>
      </c>
      <c r="BG178" s="94"/>
      <c r="BH178" s="95"/>
      <c r="BI178" s="93" t="str">
        <f t="shared" si="121"/>
        <v>Thái Thị Liên</v>
      </c>
      <c r="BJ178" s="105">
        <f t="shared" si="122"/>
        <v>0</v>
      </c>
      <c r="BK178" s="88" t="str">
        <f t="shared" si="123"/>
        <v>0401428868</v>
      </c>
      <c r="BL178" s="86">
        <f t="shared" si="124"/>
        <v>0</v>
      </c>
      <c r="BM178" s="105">
        <f t="shared" si="125"/>
        <v>0</v>
      </c>
      <c r="BN178" s="86">
        <f t="shared" si="126"/>
        <v>0</v>
      </c>
      <c r="BO178" s="86">
        <f t="shared" si="127"/>
        <v>0</v>
      </c>
      <c r="BP178" s="86">
        <f t="shared" si="137"/>
        <v>0</v>
      </c>
      <c r="BQ178" s="160" t="s">
        <v>6973</v>
      </c>
      <c r="BR178" s="86" t="s">
        <v>5720</v>
      </c>
      <c r="BS178" s="88" t="s">
        <v>5721</v>
      </c>
      <c r="BT178" s="86" t="s">
        <v>5722</v>
      </c>
      <c r="BU178" s="86"/>
      <c r="BV178" s="86" t="str">
        <f t="shared" si="138"/>
        <v>DA 379143</v>
      </c>
      <c r="BW178" s="105" t="str">
        <f t="shared" si="139"/>
        <v/>
      </c>
      <c r="BX178" s="86" t="str">
        <f t="shared" si="148"/>
        <v>355</v>
      </c>
      <c r="BY178" s="86" t="str">
        <f t="shared" si="149"/>
        <v>137</v>
      </c>
      <c r="BZ178" s="91">
        <f t="shared" si="150"/>
        <v>100</v>
      </c>
      <c r="CA178" s="91">
        <v>0</v>
      </c>
      <c r="CB178" s="96" t="s">
        <v>5719</v>
      </c>
      <c r="CC178" s="91">
        <f t="shared" si="140"/>
        <v>200</v>
      </c>
      <c r="CD178" s="91">
        <f t="shared" si="141"/>
        <v>0</v>
      </c>
      <c r="CE178" s="93">
        <f t="shared" si="151"/>
        <v>0</v>
      </c>
      <c r="CF178" s="93">
        <f t="shared" si="152"/>
        <v>0</v>
      </c>
      <c r="CG178" s="105"/>
      <c r="CH178" s="105"/>
      <c r="CI178" s="86"/>
      <c r="CJ178" s="188"/>
      <c r="CK178" s="181">
        <f t="shared" si="142"/>
        <v>100</v>
      </c>
      <c r="CL178" s="181">
        <f t="shared" si="143"/>
        <v>200</v>
      </c>
      <c r="CM178" s="86" t="s">
        <v>5723</v>
      </c>
      <c r="CN178" s="182" t="s">
        <v>7857</v>
      </c>
      <c r="CO178" s="183" t="s">
        <v>7881</v>
      </c>
      <c r="CP178" s="86" t="s">
        <v>5724</v>
      </c>
      <c r="CQ178" s="153" t="s">
        <v>7924</v>
      </c>
      <c r="CR178" s="187">
        <f t="shared" si="144"/>
        <v>8440000</v>
      </c>
      <c r="CS178" s="188">
        <v>1</v>
      </c>
      <c r="CT178" s="188">
        <f t="shared" si="154"/>
        <v>8440000</v>
      </c>
      <c r="CU178" s="93"/>
      <c r="CV178" s="94">
        <f t="shared" si="145"/>
        <v>100</v>
      </c>
      <c r="CW178" s="93">
        <f t="shared" si="146"/>
        <v>0</v>
      </c>
      <c r="CX178" s="86">
        <f t="shared" si="147"/>
        <v>0</v>
      </c>
      <c r="CY178" s="93">
        <f t="shared" si="155"/>
        <v>253200</v>
      </c>
      <c r="CZ178" s="93">
        <v>0</v>
      </c>
      <c r="DA178" s="93">
        <v>0</v>
      </c>
      <c r="DB178" s="93">
        <f t="shared" si="156"/>
        <v>0</v>
      </c>
      <c r="DC178" s="93">
        <v>0</v>
      </c>
      <c r="DD178" s="91">
        <v>0</v>
      </c>
      <c r="DE178" s="93">
        <f t="shared" si="157"/>
        <v>0</v>
      </c>
      <c r="DF178" s="93">
        <f t="shared" si="128"/>
        <v>0</v>
      </c>
      <c r="DG178" s="93"/>
      <c r="DH178" s="93">
        <v>0</v>
      </c>
      <c r="DI178" s="93">
        <v>0</v>
      </c>
      <c r="DJ178" s="86">
        <f t="shared" si="158"/>
        <v>0</v>
      </c>
      <c r="DK178" s="91">
        <v>0</v>
      </c>
      <c r="DL178" s="93"/>
      <c r="DM178" s="93">
        <v>0</v>
      </c>
      <c r="DN178" s="93">
        <f t="shared" si="129"/>
        <v>8440000</v>
      </c>
      <c r="DO178" s="93">
        <f t="shared" si="159"/>
        <v>0</v>
      </c>
      <c r="DP178" s="92">
        <f t="shared" si="160"/>
        <v>253200</v>
      </c>
      <c r="DQ178" s="97" t="str">
        <f t="shared" si="130"/>
        <v>0401428868</v>
      </c>
      <c r="DR178" s="98">
        <f t="shared" si="161"/>
        <v>0</v>
      </c>
      <c r="DS178" s="93" t="str">
        <f t="shared" si="162"/>
        <v>OK</v>
      </c>
      <c r="DT178" s="93"/>
      <c r="DU178" s="78" t="str">
        <f t="shared" si="131"/>
        <v>5010700214991499103001VT100001</v>
      </c>
      <c r="DV178" s="78">
        <f>INDEX('08_DMGiaDat'!$L:$L,MATCH(DU178,'08_DMGiaDat'!$R:$R,0))</f>
        <v>8440000</v>
      </c>
      <c r="DW178" s="78" t="str">
        <f t="shared" si="132"/>
        <v>501070021499100100000001</v>
      </c>
      <c r="DX178" s="78" t="str">
        <f>IFERROR(VLOOKUP(DW178,'08_DMGiaDat'!C118:C119,2,FALSE),"N")</f>
        <v>N</v>
      </c>
      <c r="DY178" s="78" t="str">
        <f t="shared" si="133"/>
        <v>5010700214991001VT100001</v>
      </c>
      <c r="DZ178" s="78" t="str">
        <f>IFERROR(VLOOKUP(DY178,'08_DMGiaDat'!C118:C119,2,FALSE),"N")</f>
        <v>N</v>
      </c>
      <c r="EA178" s="78" t="str">
        <f t="shared" si="134"/>
        <v>501070021499100100000001</v>
      </c>
      <c r="EB178" s="78" t="str">
        <f>IFERROR(VLOOKUP(EA178,'08_DMGiaDat'!C118:C119,2,FALSE),"N")</f>
        <v>N</v>
      </c>
      <c r="EC178" s="92">
        <f>IF(DV178&lt;&gt;"N",DV178,IF(DX178&lt;&gt;"N",DX178,IF(DZ178&lt;&gt;"N",DZ178*VLOOKUP(LEFT(CB178,3),'03_DMMucDich'!C102:C106,5,FALSE),IF(EB178&lt;&gt;"N",EB178*VLOOKUP(LEFT(CB178,3),'03_DMMucDich'!C102:C106,5,FALSE),"N/A"))))</f>
        <v>8440000</v>
      </c>
    </row>
    <row r="179" spans="1:133" s="34" customFormat="1" ht="16" x14ac:dyDescent="0.2">
      <c r="A179" s="85">
        <v>165</v>
      </c>
      <c r="B179" s="86"/>
      <c r="C179" s="87"/>
      <c r="D179" s="141" t="s">
        <v>5864</v>
      </c>
      <c r="E179" s="86"/>
      <c r="F179" s="88"/>
      <c r="G179" s="88" t="s">
        <v>5718</v>
      </c>
      <c r="H179" s="151">
        <v>2022</v>
      </c>
      <c r="I179" s="86"/>
      <c r="J179" s="86"/>
      <c r="K179" s="145" t="s">
        <v>6483</v>
      </c>
      <c r="L179" s="105"/>
      <c r="M179" s="86"/>
      <c r="N179" s="105"/>
      <c r="O179" s="105"/>
      <c r="P179" s="86"/>
      <c r="Q179" s="86"/>
      <c r="R179" s="153" t="str">
        <f t="shared" si="135"/>
        <v>Tổ 66</v>
      </c>
      <c r="S179" s="86"/>
      <c r="T179" s="86"/>
      <c r="U179" s="86"/>
      <c r="V179" s="86" t="str">
        <f t="shared" si="136"/>
        <v xml:space="preserve">, </v>
      </c>
      <c r="W179" s="86"/>
      <c r="X179" s="86"/>
      <c r="Y179" s="86"/>
      <c r="Z179" s="88"/>
      <c r="AA179" s="105"/>
      <c r="AB179" s="86"/>
      <c r="AC179" s="90"/>
      <c r="AD179" s="86"/>
      <c r="AE179" s="86"/>
      <c r="AF179" s="86"/>
      <c r="AG179" s="86"/>
      <c r="AH179" s="160" t="s">
        <v>6960</v>
      </c>
      <c r="AI179" s="153"/>
      <c r="AJ179" s="153"/>
      <c r="AK179" s="86"/>
      <c r="AL179" s="86"/>
      <c r="AM179" s="153" t="s">
        <v>7015</v>
      </c>
      <c r="AN179" s="153" t="s">
        <v>7245</v>
      </c>
      <c r="AO179" s="165">
        <v>43171</v>
      </c>
      <c r="AP179" s="153" t="s">
        <v>2068</v>
      </c>
      <c r="AQ179" s="153" t="s">
        <v>7063</v>
      </c>
      <c r="AR179" s="166">
        <v>105</v>
      </c>
      <c r="AS179" s="88" t="s">
        <v>5719</v>
      </c>
      <c r="AT179" s="92">
        <f t="shared" si="153"/>
        <v>0</v>
      </c>
      <c r="AU179" s="93">
        <v>0</v>
      </c>
      <c r="AV179" s="93">
        <v>0</v>
      </c>
      <c r="AW179" s="166">
        <v>200</v>
      </c>
      <c r="AX179" s="93">
        <v>0</v>
      </c>
      <c r="AY179" s="177"/>
      <c r="AZ179" s="177">
        <v>0</v>
      </c>
      <c r="BA179" s="178"/>
      <c r="BB179" s="105"/>
      <c r="BC179" s="105"/>
      <c r="BD179" s="93"/>
      <c r="BE179" s="93">
        <v>0</v>
      </c>
      <c r="BF179" s="91">
        <v>0</v>
      </c>
      <c r="BG179" s="94"/>
      <c r="BH179" s="95"/>
      <c r="BI179" s="93" t="str">
        <f t="shared" si="121"/>
        <v>Nguyễn Thị Bích Thảo</v>
      </c>
      <c r="BJ179" s="105">
        <f t="shared" si="122"/>
        <v>0</v>
      </c>
      <c r="BK179" s="88" t="str">
        <f t="shared" si="123"/>
        <v>8288825751</v>
      </c>
      <c r="BL179" s="86">
        <f t="shared" si="124"/>
        <v>0</v>
      </c>
      <c r="BM179" s="105">
        <f t="shared" si="125"/>
        <v>0</v>
      </c>
      <c r="BN179" s="86">
        <f t="shared" si="126"/>
        <v>0</v>
      </c>
      <c r="BO179" s="86">
        <f t="shared" si="127"/>
        <v>0</v>
      </c>
      <c r="BP179" s="86">
        <f t="shared" si="137"/>
        <v>0</v>
      </c>
      <c r="BQ179" s="160" t="s">
        <v>6960</v>
      </c>
      <c r="BR179" s="86" t="s">
        <v>5720</v>
      </c>
      <c r="BS179" s="88" t="s">
        <v>5721</v>
      </c>
      <c r="BT179" s="86" t="s">
        <v>5722</v>
      </c>
      <c r="BU179" s="86"/>
      <c r="BV179" s="86" t="str">
        <f t="shared" si="138"/>
        <v>CM 669868</v>
      </c>
      <c r="BW179" s="105" t="str">
        <f t="shared" si="139"/>
        <v/>
      </c>
      <c r="BX179" s="86" t="str">
        <f t="shared" si="148"/>
        <v>182</v>
      </c>
      <c r="BY179" s="86" t="str">
        <f t="shared" si="149"/>
        <v>51</v>
      </c>
      <c r="BZ179" s="91">
        <f t="shared" si="150"/>
        <v>105</v>
      </c>
      <c r="CA179" s="91">
        <v>0</v>
      </c>
      <c r="CB179" s="96" t="s">
        <v>5719</v>
      </c>
      <c r="CC179" s="91">
        <f t="shared" si="140"/>
        <v>200</v>
      </c>
      <c r="CD179" s="91">
        <f t="shared" si="141"/>
        <v>0</v>
      </c>
      <c r="CE179" s="93">
        <f t="shared" si="151"/>
        <v>0</v>
      </c>
      <c r="CF179" s="93">
        <f t="shared" si="152"/>
        <v>0</v>
      </c>
      <c r="CG179" s="105"/>
      <c r="CH179" s="105"/>
      <c r="CI179" s="86"/>
      <c r="CJ179" s="188"/>
      <c r="CK179" s="181">
        <f t="shared" si="142"/>
        <v>105</v>
      </c>
      <c r="CL179" s="181">
        <f t="shared" si="143"/>
        <v>200</v>
      </c>
      <c r="CM179" s="86" t="s">
        <v>5723</v>
      </c>
      <c r="CN179" s="182" t="s">
        <v>7854</v>
      </c>
      <c r="CO179" s="183" t="s">
        <v>7855</v>
      </c>
      <c r="CP179" s="86" t="s">
        <v>5724</v>
      </c>
      <c r="CQ179" s="153" t="s">
        <v>7924</v>
      </c>
      <c r="CR179" s="187">
        <f t="shared" si="144"/>
        <v>7970000</v>
      </c>
      <c r="CS179" s="188">
        <v>1</v>
      </c>
      <c r="CT179" s="188">
        <f t="shared" si="154"/>
        <v>7970000</v>
      </c>
      <c r="CU179" s="93"/>
      <c r="CV179" s="94">
        <f t="shared" si="145"/>
        <v>105</v>
      </c>
      <c r="CW179" s="93">
        <f t="shared" si="146"/>
        <v>0</v>
      </c>
      <c r="CX179" s="86">
        <f t="shared" si="147"/>
        <v>0</v>
      </c>
      <c r="CY179" s="93">
        <f t="shared" si="155"/>
        <v>251055</v>
      </c>
      <c r="CZ179" s="93">
        <v>0</v>
      </c>
      <c r="DA179" s="93">
        <v>0</v>
      </c>
      <c r="DB179" s="93">
        <f t="shared" si="156"/>
        <v>0</v>
      </c>
      <c r="DC179" s="93">
        <v>0</v>
      </c>
      <c r="DD179" s="91">
        <v>0</v>
      </c>
      <c r="DE179" s="93">
        <f t="shared" si="157"/>
        <v>0</v>
      </c>
      <c r="DF179" s="93">
        <f t="shared" si="128"/>
        <v>0</v>
      </c>
      <c r="DG179" s="93"/>
      <c r="DH179" s="93">
        <v>0</v>
      </c>
      <c r="DI179" s="93">
        <v>0</v>
      </c>
      <c r="DJ179" s="86">
        <f t="shared" si="158"/>
        <v>0</v>
      </c>
      <c r="DK179" s="91">
        <v>0</v>
      </c>
      <c r="DL179" s="93"/>
      <c r="DM179" s="93">
        <v>0</v>
      </c>
      <c r="DN179" s="93">
        <f t="shared" si="129"/>
        <v>7970000</v>
      </c>
      <c r="DO179" s="93">
        <f t="shared" si="159"/>
        <v>0</v>
      </c>
      <c r="DP179" s="92">
        <f t="shared" si="160"/>
        <v>251055</v>
      </c>
      <c r="DQ179" s="97" t="str">
        <f t="shared" si="130"/>
        <v>8288825751</v>
      </c>
      <c r="DR179" s="98">
        <f t="shared" si="161"/>
        <v>0</v>
      </c>
      <c r="DS179" s="93" t="str">
        <f t="shared" si="162"/>
        <v>OK</v>
      </c>
      <c r="DT179" s="93"/>
      <c r="DU179" s="78" t="str">
        <f t="shared" si="131"/>
        <v>5010700215011501100001VT100001</v>
      </c>
      <c r="DV179" s="78">
        <f>INDEX('08_DMGiaDat'!$L:$L,MATCH(DU179,'08_DMGiaDat'!$R:$R,0))</f>
        <v>7970000</v>
      </c>
      <c r="DW179" s="78" t="str">
        <f t="shared" si="132"/>
        <v>501070021501100100000001</v>
      </c>
      <c r="DX179" s="78" t="str">
        <f>IFERROR(VLOOKUP(DW179,'08_DMGiaDat'!C118:C119,2,FALSE),"N")</f>
        <v>N</v>
      </c>
      <c r="DY179" s="78" t="str">
        <f t="shared" si="133"/>
        <v>5010700215011001VT100001</v>
      </c>
      <c r="DZ179" s="78" t="str">
        <f>IFERROR(VLOOKUP(DY179,'08_DMGiaDat'!C118:C119,2,FALSE),"N")</f>
        <v>N</v>
      </c>
      <c r="EA179" s="78" t="str">
        <f t="shared" si="134"/>
        <v>501070021501100100000001</v>
      </c>
      <c r="EB179" s="78" t="str">
        <f>IFERROR(VLOOKUP(EA179,'08_DMGiaDat'!C118:C119,2,FALSE),"N")</f>
        <v>N</v>
      </c>
      <c r="EC179" s="92">
        <f>IF(DV179&lt;&gt;"N",DV179,IF(DX179&lt;&gt;"N",DX179,IF(DZ179&lt;&gt;"N",DZ179*VLOOKUP(LEFT(CB179,3),'03_DMMucDich'!C102:C106,5,FALSE),IF(EB179&lt;&gt;"N",EB179*VLOOKUP(LEFT(CB179,3),'03_DMMucDich'!C102:C106,5,FALSE),"N/A"))))</f>
        <v>7970000</v>
      </c>
    </row>
    <row r="180" spans="1:133" s="34" customFormat="1" ht="16" x14ac:dyDescent="0.2">
      <c r="A180" s="85">
        <v>166</v>
      </c>
      <c r="B180" s="86"/>
      <c r="C180" s="87"/>
      <c r="D180" s="141" t="s">
        <v>5865</v>
      </c>
      <c r="E180" s="86"/>
      <c r="F180" s="88"/>
      <c r="G180" s="88" t="s">
        <v>5718</v>
      </c>
      <c r="H180" s="151">
        <v>2022</v>
      </c>
      <c r="I180" s="86"/>
      <c r="J180" s="86"/>
      <c r="K180" s="145" t="s">
        <v>6484</v>
      </c>
      <c r="L180" s="105"/>
      <c r="M180" s="86"/>
      <c r="N180" s="105"/>
      <c r="O180" s="105"/>
      <c r="P180" s="86"/>
      <c r="Q180" s="86"/>
      <c r="R180" s="153" t="str">
        <f t="shared" si="135"/>
        <v>Tổ 58</v>
      </c>
      <c r="S180" s="86"/>
      <c r="T180" s="86"/>
      <c r="U180" s="86"/>
      <c r="V180" s="86" t="str">
        <f t="shared" si="136"/>
        <v xml:space="preserve">, </v>
      </c>
      <c r="W180" s="86"/>
      <c r="X180" s="86"/>
      <c r="Y180" s="86"/>
      <c r="Z180" s="88"/>
      <c r="AA180" s="105"/>
      <c r="AB180" s="86"/>
      <c r="AC180" s="90"/>
      <c r="AD180" s="86"/>
      <c r="AE180" s="86"/>
      <c r="AF180" s="86"/>
      <c r="AG180" s="86"/>
      <c r="AH180" s="160" t="s">
        <v>6990</v>
      </c>
      <c r="AI180" s="153"/>
      <c r="AJ180" s="153"/>
      <c r="AK180" s="86"/>
      <c r="AL180" s="86"/>
      <c r="AM180" s="153" t="s">
        <v>7015</v>
      </c>
      <c r="AN180" s="153" t="s">
        <v>7246</v>
      </c>
      <c r="AO180" s="165">
        <v>44852</v>
      </c>
      <c r="AP180" s="153" t="s">
        <v>2271</v>
      </c>
      <c r="AQ180" s="153" t="s">
        <v>2125</v>
      </c>
      <c r="AR180" s="166">
        <v>134.6</v>
      </c>
      <c r="AS180" s="88" t="s">
        <v>5719</v>
      </c>
      <c r="AT180" s="92">
        <f t="shared" si="153"/>
        <v>0</v>
      </c>
      <c r="AU180" s="93">
        <v>0</v>
      </c>
      <c r="AV180" s="93">
        <v>0</v>
      </c>
      <c r="AW180" s="166">
        <v>200</v>
      </c>
      <c r="AX180" s="93">
        <v>0</v>
      </c>
      <c r="AY180" s="177"/>
      <c r="AZ180" s="177">
        <v>0</v>
      </c>
      <c r="BA180" s="178"/>
      <c r="BB180" s="105"/>
      <c r="BC180" s="105"/>
      <c r="BD180" s="93"/>
      <c r="BE180" s="93">
        <v>0</v>
      </c>
      <c r="BF180" s="91">
        <v>0</v>
      </c>
      <c r="BG180" s="94"/>
      <c r="BH180" s="95"/>
      <c r="BI180" s="93" t="str">
        <f t="shared" si="121"/>
        <v>PHẠM VĂN LINH</v>
      </c>
      <c r="BJ180" s="105">
        <f t="shared" si="122"/>
        <v>0</v>
      </c>
      <c r="BK180" s="88" t="str">
        <f t="shared" si="123"/>
        <v>8150646654</v>
      </c>
      <c r="BL180" s="86">
        <f t="shared" si="124"/>
        <v>0</v>
      </c>
      <c r="BM180" s="105">
        <f t="shared" si="125"/>
        <v>0</v>
      </c>
      <c r="BN180" s="86">
        <f t="shared" si="126"/>
        <v>0</v>
      </c>
      <c r="BO180" s="86">
        <f t="shared" si="127"/>
        <v>0</v>
      </c>
      <c r="BP180" s="86">
        <f t="shared" si="137"/>
        <v>0</v>
      </c>
      <c r="BQ180" s="160" t="s">
        <v>6990</v>
      </c>
      <c r="BR180" s="86" t="s">
        <v>5720</v>
      </c>
      <c r="BS180" s="88" t="s">
        <v>5721</v>
      </c>
      <c r="BT180" s="86" t="s">
        <v>5722</v>
      </c>
      <c r="BU180" s="86"/>
      <c r="BV180" s="86" t="str">
        <f t="shared" si="138"/>
        <v>DG 264335</v>
      </c>
      <c r="BW180" s="105" t="str">
        <f t="shared" si="139"/>
        <v/>
      </c>
      <c r="BX180" s="86" t="str">
        <f t="shared" si="148"/>
        <v>385</v>
      </c>
      <c r="BY180" s="86" t="str">
        <f t="shared" si="149"/>
        <v>239</v>
      </c>
      <c r="BZ180" s="91">
        <f t="shared" si="150"/>
        <v>134.6</v>
      </c>
      <c r="CA180" s="91">
        <v>0</v>
      </c>
      <c r="CB180" s="96" t="s">
        <v>5719</v>
      </c>
      <c r="CC180" s="91">
        <f t="shared" si="140"/>
        <v>200</v>
      </c>
      <c r="CD180" s="91">
        <f t="shared" si="141"/>
        <v>0</v>
      </c>
      <c r="CE180" s="93">
        <f t="shared" si="151"/>
        <v>0</v>
      </c>
      <c r="CF180" s="93">
        <f t="shared" si="152"/>
        <v>0</v>
      </c>
      <c r="CG180" s="105"/>
      <c r="CH180" s="105"/>
      <c r="CI180" s="86"/>
      <c r="CJ180" s="188"/>
      <c r="CK180" s="181">
        <f t="shared" si="142"/>
        <v>134.6</v>
      </c>
      <c r="CL180" s="181">
        <f t="shared" si="143"/>
        <v>200</v>
      </c>
      <c r="CM180" s="86" t="s">
        <v>5723</v>
      </c>
      <c r="CN180" s="182" t="s">
        <v>7870</v>
      </c>
      <c r="CO180" s="183" t="s">
        <v>7871</v>
      </c>
      <c r="CP180" s="86" t="s">
        <v>5724</v>
      </c>
      <c r="CQ180" s="153" t="s">
        <v>7925</v>
      </c>
      <c r="CR180" s="187">
        <f t="shared" si="144"/>
        <v>2280000</v>
      </c>
      <c r="CS180" s="188">
        <v>0.8</v>
      </c>
      <c r="CT180" s="188">
        <f t="shared" si="154"/>
        <v>1824000</v>
      </c>
      <c r="CU180" s="93"/>
      <c r="CV180" s="94">
        <f t="shared" si="145"/>
        <v>134.6</v>
      </c>
      <c r="CW180" s="93">
        <f t="shared" si="146"/>
        <v>0</v>
      </c>
      <c r="CX180" s="86">
        <f t="shared" si="147"/>
        <v>0</v>
      </c>
      <c r="CY180" s="93">
        <f t="shared" si="155"/>
        <v>73653.119999999981</v>
      </c>
      <c r="CZ180" s="93">
        <v>0</v>
      </c>
      <c r="DA180" s="93">
        <v>0</v>
      </c>
      <c r="DB180" s="93">
        <f t="shared" si="156"/>
        <v>0</v>
      </c>
      <c r="DC180" s="93">
        <v>0</v>
      </c>
      <c r="DD180" s="91">
        <v>0</v>
      </c>
      <c r="DE180" s="93">
        <f t="shared" si="157"/>
        <v>0</v>
      </c>
      <c r="DF180" s="93">
        <f t="shared" si="128"/>
        <v>0</v>
      </c>
      <c r="DG180" s="93"/>
      <c r="DH180" s="93">
        <v>0</v>
      </c>
      <c r="DI180" s="93">
        <v>0</v>
      </c>
      <c r="DJ180" s="86">
        <f t="shared" si="158"/>
        <v>0</v>
      </c>
      <c r="DK180" s="91">
        <v>0</v>
      </c>
      <c r="DL180" s="93"/>
      <c r="DM180" s="93">
        <v>0</v>
      </c>
      <c r="DN180" s="93">
        <f t="shared" si="129"/>
        <v>1824000</v>
      </c>
      <c r="DO180" s="93">
        <f t="shared" si="159"/>
        <v>0</v>
      </c>
      <c r="DP180" s="92">
        <f t="shared" si="160"/>
        <v>73653.119999999981</v>
      </c>
      <c r="DQ180" s="97" t="str">
        <f t="shared" si="130"/>
        <v>8150646654</v>
      </c>
      <c r="DR180" s="98">
        <f t="shared" si="161"/>
        <v>0</v>
      </c>
      <c r="DS180" s="93" t="str">
        <f t="shared" si="162"/>
        <v>OK</v>
      </c>
      <c r="DT180" s="93"/>
      <c r="DU180" s="78" t="str">
        <f t="shared" si="131"/>
        <v>5010700212491249100001VT400001</v>
      </c>
      <c r="DV180" s="78">
        <f>INDEX('08_DMGiaDat'!$L:$L,MATCH(DU180,'08_DMGiaDat'!$R:$R,0))</f>
        <v>2280000</v>
      </c>
      <c r="DW180" s="78" t="str">
        <f t="shared" si="132"/>
        <v>501070021249100100000001</v>
      </c>
      <c r="DX180" s="78" t="str">
        <f>IFERROR(VLOOKUP(DW180,'08_DMGiaDat'!C118:C119,2,FALSE),"N")</f>
        <v>N</v>
      </c>
      <c r="DY180" s="78" t="str">
        <f t="shared" si="133"/>
        <v>5010700212491001VT400001</v>
      </c>
      <c r="DZ180" s="78" t="str">
        <f>IFERROR(VLOOKUP(DY180,'08_DMGiaDat'!C118:C119,2,FALSE),"N")</f>
        <v>N</v>
      </c>
      <c r="EA180" s="78" t="str">
        <f t="shared" si="134"/>
        <v>501070021249100100000001</v>
      </c>
      <c r="EB180" s="78" t="str">
        <f>IFERROR(VLOOKUP(EA180,'08_DMGiaDat'!C118:C119,2,FALSE),"N")</f>
        <v>N</v>
      </c>
      <c r="EC180" s="92">
        <f>IF(DV180&lt;&gt;"N",DV180,IF(DX180&lt;&gt;"N",DX180,IF(DZ180&lt;&gt;"N",DZ180*VLOOKUP(LEFT(CB180,3),'03_DMMucDich'!C102:C106,5,FALSE),IF(EB180&lt;&gt;"N",EB180*VLOOKUP(LEFT(CB180,3),'03_DMMucDich'!C102:C106,5,FALSE),"N/A"))))</f>
        <v>2280000</v>
      </c>
    </row>
    <row r="181" spans="1:133" s="34" customFormat="1" ht="16" x14ac:dyDescent="0.2">
      <c r="A181" s="85">
        <v>167</v>
      </c>
      <c r="B181" s="86"/>
      <c r="C181" s="87"/>
      <c r="D181" s="141" t="s">
        <v>5866</v>
      </c>
      <c r="E181" s="86"/>
      <c r="F181" s="88"/>
      <c r="G181" s="88" t="s">
        <v>5718</v>
      </c>
      <c r="H181" s="151">
        <v>2022</v>
      </c>
      <c r="I181" s="86"/>
      <c r="J181" s="86"/>
      <c r="K181" s="145" t="s">
        <v>6485</v>
      </c>
      <c r="L181" s="105"/>
      <c r="M181" s="86"/>
      <c r="N181" s="105"/>
      <c r="O181" s="105"/>
      <c r="P181" s="86"/>
      <c r="Q181" s="86"/>
      <c r="R181" s="153" t="str">
        <f t="shared" si="135"/>
        <v>Tổ 57</v>
      </c>
      <c r="S181" s="86"/>
      <c r="T181" s="86"/>
      <c r="U181" s="86"/>
      <c r="V181" s="86" t="str">
        <f t="shared" si="136"/>
        <v xml:space="preserve">, </v>
      </c>
      <c r="W181" s="86"/>
      <c r="X181" s="86"/>
      <c r="Y181" s="86"/>
      <c r="Z181" s="88"/>
      <c r="AA181" s="105"/>
      <c r="AB181" s="86"/>
      <c r="AC181" s="90"/>
      <c r="AD181" s="86"/>
      <c r="AE181" s="86"/>
      <c r="AF181" s="86"/>
      <c r="AG181" s="86"/>
      <c r="AH181" s="160" t="s">
        <v>6994</v>
      </c>
      <c r="AI181" s="153"/>
      <c r="AJ181" s="153"/>
      <c r="AK181" s="86"/>
      <c r="AL181" s="86"/>
      <c r="AM181" s="153"/>
      <c r="AN181" s="153"/>
      <c r="AO181" s="165"/>
      <c r="AP181" s="153"/>
      <c r="AQ181" s="153"/>
      <c r="AR181" s="166"/>
      <c r="AS181" s="88" t="s">
        <v>5719</v>
      </c>
      <c r="AT181" s="92">
        <f t="shared" si="153"/>
        <v>0</v>
      </c>
      <c r="AU181" s="93">
        <v>0</v>
      </c>
      <c r="AV181" s="93">
        <v>0</v>
      </c>
      <c r="AW181" s="166">
        <v>0</v>
      </c>
      <c r="AX181" s="93">
        <v>0</v>
      </c>
      <c r="AY181" s="177" t="s">
        <v>7015</v>
      </c>
      <c r="AZ181" s="177">
        <v>320</v>
      </c>
      <c r="BA181" s="178" t="s">
        <v>5719</v>
      </c>
      <c r="BB181" s="105"/>
      <c r="BC181" s="105"/>
      <c r="BD181" s="93"/>
      <c r="BE181" s="93">
        <v>0</v>
      </c>
      <c r="BF181" s="91">
        <v>0</v>
      </c>
      <c r="BG181" s="94"/>
      <c r="BH181" s="95"/>
      <c r="BI181" s="93" t="str">
        <f t="shared" si="121"/>
        <v>Trần Văn Sơn</v>
      </c>
      <c r="BJ181" s="105">
        <f t="shared" si="122"/>
        <v>0</v>
      </c>
      <c r="BK181" s="88" t="str">
        <f t="shared" si="123"/>
        <v>8153013949</v>
      </c>
      <c r="BL181" s="86">
        <f t="shared" si="124"/>
        <v>0</v>
      </c>
      <c r="BM181" s="105">
        <f t="shared" si="125"/>
        <v>0</v>
      </c>
      <c r="BN181" s="86">
        <f t="shared" si="126"/>
        <v>0</v>
      </c>
      <c r="BO181" s="86">
        <f t="shared" si="127"/>
        <v>0</v>
      </c>
      <c r="BP181" s="86">
        <f t="shared" si="137"/>
        <v>0</v>
      </c>
      <c r="BQ181" s="160" t="s">
        <v>6994</v>
      </c>
      <c r="BR181" s="86" t="s">
        <v>5720</v>
      </c>
      <c r="BS181" s="88" t="s">
        <v>5721</v>
      </c>
      <c r="BT181" s="86" t="s">
        <v>5722</v>
      </c>
      <c r="BU181" s="86"/>
      <c r="BV181" s="86">
        <f t="shared" si="138"/>
        <v>0</v>
      </c>
      <c r="BW181" s="105" t="str">
        <f t="shared" si="139"/>
        <v/>
      </c>
      <c r="BX181" s="86">
        <f t="shared" si="148"/>
        <v>0</v>
      </c>
      <c r="BY181" s="86">
        <f t="shared" si="149"/>
        <v>0</v>
      </c>
      <c r="BZ181" s="91">
        <f t="shared" si="150"/>
        <v>0</v>
      </c>
      <c r="CA181" s="91">
        <v>0</v>
      </c>
      <c r="CB181" s="96" t="s">
        <v>5719</v>
      </c>
      <c r="CC181" s="91">
        <f t="shared" si="140"/>
        <v>0</v>
      </c>
      <c r="CD181" s="91" t="str">
        <f t="shared" si="141"/>
        <v>X</v>
      </c>
      <c r="CE181" s="93">
        <f t="shared" si="151"/>
        <v>320</v>
      </c>
      <c r="CF181" s="93" t="str">
        <f t="shared" si="152"/>
        <v>001-Đất ở</v>
      </c>
      <c r="CG181" s="105"/>
      <c r="CH181" s="105"/>
      <c r="CI181" s="86"/>
      <c r="CJ181" s="188"/>
      <c r="CK181" s="181">
        <f t="shared" ref="CK181:CK182" si="163">CE181</f>
        <v>320</v>
      </c>
      <c r="CL181" s="181">
        <f t="shared" si="143"/>
        <v>0</v>
      </c>
      <c r="CM181" s="86" t="s">
        <v>5723</v>
      </c>
      <c r="CN181" s="182" t="s">
        <v>7870</v>
      </c>
      <c r="CO181" s="183" t="s">
        <v>7871</v>
      </c>
      <c r="CP181" s="86" t="s">
        <v>5724</v>
      </c>
      <c r="CQ181" s="153" t="s">
        <v>7925</v>
      </c>
      <c r="CR181" s="187">
        <f t="shared" si="144"/>
        <v>2280000</v>
      </c>
      <c r="CS181" s="188">
        <v>0.8</v>
      </c>
      <c r="CT181" s="188">
        <f t="shared" si="154"/>
        <v>1824000</v>
      </c>
      <c r="CU181" s="93"/>
      <c r="CV181" s="94">
        <f t="shared" ref="CV181:CV182" si="164">CK181</f>
        <v>320</v>
      </c>
      <c r="CW181" s="93">
        <f t="shared" si="146"/>
        <v>0</v>
      </c>
      <c r="CX181" s="86"/>
      <c r="CY181" s="93">
        <f t="shared" si="155"/>
        <v>175104</v>
      </c>
      <c r="CZ181" s="93">
        <v>0</v>
      </c>
      <c r="DA181" s="93">
        <v>0</v>
      </c>
      <c r="DB181" s="93">
        <f t="shared" si="156"/>
        <v>0</v>
      </c>
      <c r="DC181" s="93">
        <v>0</v>
      </c>
      <c r="DD181" s="91">
        <v>0</v>
      </c>
      <c r="DE181" s="93">
        <f t="shared" si="157"/>
        <v>0</v>
      </c>
      <c r="DF181" s="93">
        <f t="shared" si="128"/>
        <v>0</v>
      </c>
      <c r="DG181" s="93"/>
      <c r="DH181" s="93">
        <v>0</v>
      </c>
      <c r="DI181" s="93">
        <v>0</v>
      </c>
      <c r="DJ181" s="86">
        <f t="shared" si="158"/>
        <v>0</v>
      </c>
      <c r="DK181" s="91">
        <v>0</v>
      </c>
      <c r="DL181" s="93"/>
      <c r="DM181" s="93">
        <v>0</v>
      </c>
      <c r="DN181" s="93">
        <f t="shared" si="129"/>
        <v>1824000</v>
      </c>
      <c r="DO181" s="93">
        <f t="shared" si="159"/>
        <v>0</v>
      </c>
      <c r="DP181" s="92">
        <f t="shared" si="160"/>
        <v>175104</v>
      </c>
      <c r="DQ181" s="97" t="str">
        <f t="shared" si="130"/>
        <v>8153013949</v>
      </c>
      <c r="DR181" s="98">
        <f t="shared" si="161"/>
        <v>0</v>
      </c>
      <c r="DS181" s="93" t="str">
        <f t="shared" si="162"/>
        <v>OK</v>
      </c>
      <c r="DT181" s="93"/>
      <c r="DU181" s="78" t="str">
        <f t="shared" si="131"/>
        <v>5010700212491249100001VT400001</v>
      </c>
      <c r="DV181" s="78">
        <f>INDEX('08_DMGiaDat'!$L:$L,MATCH(DU181,'08_DMGiaDat'!$R:$R,0))</f>
        <v>2280000</v>
      </c>
      <c r="DW181" s="78" t="str">
        <f t="shared" si="132"/>
        <v>501070021249100100000001</v>
      </c>
      <c r="DX181" s="78" t="str">
        <f>IFERROR(VLOOKUP(DW181,'08_DMGiaDat'!C118:C119,2,FALSE),"N")</f>
        <v>N</v>
      </c>
      <c r="DY181" s="78" t="str">
        <f t="shared" si="133"/>
        <v>5010700212491001VT400001</v>
      </c>
      <c r="DZ181" s="78" t="str">
        <f>IFERROR(VLOOKUP(DY181,'08_DMGiaDat'!C118:C119,2,FALSE),"N")</f>
        <v>N</v>
      </c>
      <c r="EA181" s="78" t="str">
        <f t="shared" si="134"/>
        <v>501070021249100100000001</v>
      </c>
      <c r="EB181" s="78" t="str">
        <f>IFERROR(VLOOKUP(EA181,'08_DMGiaDat'!C118:C119,2,FALSE),"N")</f>
        <v>N</v>
      </c>
      <c r="EC181" s="92">
        <f>IF(DV181&lt;&gt;"N",DV181,IF(DX181&lt;&gt;"N",DX181,IF(DZ181&lt;&gt;"N",DZ181*VLOOKUP(LEFT(CB181,3),'03_DMMucDich'!C102:C106,5,FALSE),IF(EB181&lt;&gt;"N",EB181*VLOOKUP(LEFT(CB181,3),'03_DMMucDich'!C102:C106,5,FALSE),"N/A"))))</f>
        <v>2280000</v>
      </c>
    </row>
    <row r="182" spans="1:133" s="34" customFormat="1" ht="16" x14ac:dyDescent="0.2">
      <c r="A182" s="85">
        <v>168</v>
      </c>
      <c r="B182" s="86"/>
      <c r="C182" s="87"/>
      <c r="D182" s="141" t="s">
        <v>5867</v>
      </c>
      <c r="E182" s="86"/>
      <c r="F182" s="88"/>
      <c r="G182" s="88" t="s">
        <v>5718</v>
      </c>
      <c r="H182" s="151">
        <v>2022</v>
      </c>
      <c r="I182" s="86"/>
      <c r="J182" s="86"/>
      <c r="K182" s="145" t="s">
        <v>6486</v>
      </c>
      <c r="L182" s="105"/>
      <c r="M182" s="86"/>
      <c r="N182" s="105"/>
      <c r="O182" s="105"/>
      <c r="P182" s="86"/>
      <c r="Q182" s="86"/>
      <c r="R182" s="153" t="str">
        <f t="shared" si="135"/>
        <v>Tổ 57</v>
      </c>
      <c r="S182" s="86"/>
      <c r="T182" s="86"/>
      <c r="U182" s="86"/>
      <c r="V182" s="86" t="str">
        <f t="shared" si="136"/>
        <v xml:space="preserve">, </v>
      </c>
      <c r="W182" s="86"/>
      <c r="X182" s="86"/>
      <c r="Y182" s="86"/>
      <c r="Z182" s="88"/>
      <c r="AA182" s="105"/>
      <c r="AB182" s="86"/>
      <c r="AC182" s="90"/>
      <c r="AD182" s="86"/>
      <c r="AE182" s="86"/>
      <c r="AF182" s="86"/>
      <c r="AG182" s="86"/>
      <c r="AH182" s="160" t="s">
        <v>6994</v>
      </c>
      <c r="AI182" s="153"/>
      <c r="AJ182" s="153"/>
      <c r="AK182" s="86"/>
      <c r="AL182" s="86"/>
      <c r="AM182" s="153"/>
      <c r="AN182" s="153"/>
      <c r="AO182" s="165"/>
      <c r="AP182" s="153"/>
      <c r="AQ182" s="153"/>
      <c r="AR182" s="166"/>
      <c r="AS182" s="88" t="s">
        <v>5719</v>
      </c>
      <c r="AT182" s="92">
        <f t="shared" si="153"/>
        <v>0</v>
      </c>
      <c r="AU182" s="93">
        <v>0</v>
      </c>
      <c r="AV182" s="93">
        <v>0</v>
      </c>
      <c r="AW182" s="166">
        <v>0</v>
      </c>
      <c r="AX182" s="93">
        <v>0</v>
      </c>
      <c r="AY182" s="177" t="s">
        <v>7015</v>
      </c>
      <c r="AZ182" s="177">
        <v>320</v>
      </c>
      <c r="BA182" s="178" t="s">
        <v>5719</v>
      </c>
      <c r="BB182" s="105"/>
      <c r="BC182" s="105"/>
      <c r="BD182" s="93"/>
      <c r="BE182" s="93">
        <v>0</v>
      </c>
      <c r="BF182" s="91">
        <v>0</v>
      </c>
      <c r="BG182" s="94"/>
      <c r="BH182" s="95"/>
      <c r="BI182" s="93" t="str">
        <f t="shared" si="121"/>
        <v>Nguyễn Văn Tỉnh</v>
      </c>
      <c r="BJ182" s="105">
        <f t="shared" si="122"/>
        <v>0</v>
      </c>
      <c r="BK182" s="88" t="str">
        <f t="shared" si="123"/>
        <v>8437740070</v>
      </c>
      <c r="BL182" s="86">
        <f t="shared" si="124"/>
        <v>0</v>
      </c>
      <c r="BM182" s="105">
        <f t="shared" si="125"/>
        <v>0</v>
      </c>
      <c r="BN182" s="86">
        <f t="shared" si="126"/>
        <v>0</v>
      </c>
      <c r="BO182" s="86">
        <f t="shared" si="127"/>
        <v>0</v>
      </c>
      <c r="BP182" s="86">
        <f t="shared" si="137"/>
        <v>0</v>
      </c>
      <c r="BQ182" s="160" t="s">
        <v>6994</v>
      </c>
      <c r="BR182" s="86" t="s">
        <v>5720</v>
      </c>
      <c r="BS182" s="88" t="s">
        <v>5721</v>
      </c>
      <c r="BT182" s="86" t="s">
        <v>5722</v>
      </c>
      <c r="BU182" s="86"/>
      <c r="BV182" s="86">
        <f t="shared" si="138"/>
        <v>0</v>
      </c>
      <c r="BW182" s="105" t="str">
        <f t="shared" si="139"/>
        <v/>
      </c>
      <c r="BX182" s="86">
        <f t="shared" si="148"/>
        <v>0</v>
      </c>
      <c r="BY182" s="86">
        <f t="shared" si="149"/>
        <v>0</v>
      </c>
      <c r="BZ182" s="91">
        <f t="shared" si="150"/>
        <v>0</v>
      </c>
      <c r="CA182" s="91">
        <v>0</v>
      </c>
      <c r="CB182" s="96" t="s">
        <v>5719</v>
      </c>
      <c r="CC182" s="91">
        <f t="shared" si="140"/>
        <v>0</v>
      </c>
      <c r="CD182" s="91" t="str">
        <f t="shared" si="141"/>
        <v>X</v>
      </c>
      <c r="CE182" s="93">
        <f t="shared" si="151"/>
        <v>320</v>
      </c>
      <c r="CF182" s="93" t="str">
        <f t="shared" si="152"/>
        <v>001-Đất ở</v>
      </c>
      <c r="CG182" s="105"/>
      <c r="CH182" s="105"/>
      <c r="CI182" s="86"/>
      <c r="CJ182" s="188"/>
      <c r="CK182" s="181">
        <f t="shared" si="163"/>
        <v>320</v>
      </c>
      <c r="CL182" s="181">
        <f t="shared" si="143"/>
        <v>0</v>
      </c>
      <c r="CM182" s="86" t="s">
        <v>5723</v>
      </c>
      <c r="CN182" s="182" t="s">
        <v>7870</v>
      </c>
      <c r="CO182" s="183" t="s">
        <v>7871</v>
      </c>
      <c r="CP182" s="86" t="s">
        <v>5724</v>
      </c>
      <c r="CQ182" s="153" t="s">
        <v>7925</v>
      </c>
      <c r="CR182" s="187">
        <f t="shared" si="144"/>
        <v>2280000</v>
      </c>
      <c r="CS182" s="188">
        <v>0.8</v>
      </c>
      <c r="CT182" s="188">
        <f t="shared" si="154"/>
        <v>1824000</v>
      </c>
      <c r="CU182" s="93"/>
      <c r="CV182" s="94">
        <f t="shared" si="164"/>
        <v>320</v>
      </c>
      <c r="CW182" s="93">
        <f t="shared" si="146"/>
        <v>0</v>
      </c>
      <c r="CX182" s="86"/>
      <c r="CY182" s="93">
        <f t="shared" si="155"/>
        <v>175104</v>
      </c>
      <c r="CZ182" s="93">
        <v>0</v>
      </c>
      <c r="DA182" s="93">
        <v>0</v>
      </c>
      <c r="DB182" s="93">
        <f t="shared" si="156"/>
        <v>0</v>
      </c>
      <c r="DC182" s="93">
        <v>0</v>
      </c>
      <c r="DD182" s="91">
        <v>0</v>
      </c>
      <c r="DE182" s="93">
        <f t="shared" si="157"/>
        <v>0</v>
      </c>
      <c r="DF182" s="93">
        <f t="shared" si="128"/>
        <v>0</v>
      </c>
      <c r="DG182" s="93"/>
      <c r="DH182" s="93">
        <v>0</v>
      </c>
      <c r="DI182" s="93">
        <v>0</v>
      </c>
      <c r="DJ182" s="86">
        <f t="shared" si="158"/>
        <v>0</v>
      </c>
      <c r="DK182" s="91">
        <v>0</v>
      </c>
      <c r="DL182" s="93"/>
      <c r="DM182" s="93">
        <v>0</v>
      </c>
      <c r="DN182" s="93">
        <f t="shared" si="129"/>
        <v>1824000</v>
      </c>
      <c r="DO182" s="93">
        <f t="shared" si="159"/>
        <v>0</v>
      </c>
      <c r="DP182" s="92">
        <f t="shared" si="160"/>
        <v>175104</v>
      </c>
      <c r="DQ182" s="97" t="str">
        <f t="shared" si="130"/>
        <v>8437740070</v>
      </c>
      <c r="DR182" s="98">
        <f t="shared" si="161"/>
        <v>0</v>
      </c>
      <c r="DS182" s="93" t="str">
        <f t="shared" si="162"/>
        <v>OK</v>
      </c>
      <c r="DT182" s="93"/>
      <c r="DU182" s="78" t="str">
        <f t="shared" si="131"/>
        <v>5010700212491249100001VT400001</v>
      </c>
      <c r="DV182" s="78">
        <f>INDEX('08_DMGiaDat'!$L:$L,MATCH(DU182,'08_DMGiaDat'!$R:$R,0))</f>
        <v>2280000</v>
      </c>
      <c r="DW182" s="78" t="str">
        <f t="shared" si="132"/>
        <v>501070021249100100000001</v>
      </c>
      <c r="DX182" s="78" t="str">
        <f>IFERROR(VLOOKUP(DW182,'08_DMGiaDat'!C118:C119,2,FALSE),"N")</f>
        <v>N</v>
      </c>
      <c r="DY182" s="78" t="str">
        <f t="shared" si="133"/>
        <v>5010700212491001VT400001</v>
      </c>
      <c r="DZ182" s="78" t="str">
        <f>IFERROR(VLOOKUP(DY182,'08_DMGiaDat'!C118:C119,2,FALSE),"N")</f>
        <v>N</v>
      </c>
      <c r="EA182" s="78" t="str">
        <f t="shared" si="134"/>
        <v>501070021249100100000001</v>
      </c>
      <c r="EB182" s="78" t="str">
        <f>IFERROR(VLOOKUP(EA182,'08_DMGiaDat'!C118:C119,2,FALSE),"N")</f>
        <v>N</v>
      </c>
      <c r="EC182" s="92">
        <f>IF(DV182&lt;&gt;"N",DV182,IF(DX182&lt;&gt;"N",DX182,IF(DZ182&lt;&gt;"N",DZ182*VLOOKUP(LEFT(CB182,3),'03_DMMucDich'!C102:C106,5,FALSE),IF(EB182&lt;&gt;"N",EB182*VLOOKUP(LEFT(CB182,3),'03_DMMucDich'!C102:C106,5,FALSE),"N/A"))))</f>
        <v>2280000</v>
      </c>
    </row>
    <row r="183" spans="1:133" s="34" customFormat="1" ht="16" x14ac:dyDescent="0.2">
      <c r="A183" s="85">
        <v>169</v>
      </c>
      <c r="B183" s="86"/>
      <c r="C183" s="87"/>
      <c r="D183" s="141" t="s">
        <v>5868</v>
      </c>
      <c r="E183" s="86"/>
      <c r="F183" s="88"/>
      <c r="G183" s="88" t="s">
        <v>5718</v>
      </c>
      <c r="H183" s="151">
        <v>2023</v>
      </c>
      <c r="I183" s="86"/>
      <c r="J183" s="86"/>
      <c r="K183" s="145" t="s">
        <v>6487</v>
      </c>
      <c r="L183" s="105"/>
      <c r="M183" s="86"/>
      <c r="N183" s="105"/>
      <c r="O183" s="105"/>
      <c r="P183" s="86"/>
      <c r="Q183" s="86"/>
      <c r="R183" s="153" t="str">
        <f t="shared" si="135"/>
        <v>Tổ 66</v>
      </c>
      <c r="S183" s="86"/>
      <c r="T183" s="86"/>
      <c r="U183" s="86"/>
      <c r="V183" s="86" t="str">
        <f t="shared" si="136"/>
        <v xml:space="preserve">, </v>
      </c>
      <c r="W183" s="86"/>
      <c r="X183" s="86"/>
      <c r="Y183" s="86"/>
      <c r="Z183" s="88"/>
      <c r="AA183" s="105"/>
      <c r="AB183" s="86"/>
      <c r="AC183" s="90"/>
      <c r="AD183" s="86"/>
      <c r="AE183" s="86"/>
      <c r="AF183" s="86"/>
      <c r="AG183" s="86"/>
      <c r="AH183" s="160" t="s">
        <v>6960</v>
      </c>
      <c r="AI183" s="153"/>
      <c r="AJ183" s="153"/>
      <c r="AK183" s="86"/>
      <c r="AL183" s="86"/>
      <c r="AM183" s="153" t="s">
        <v>7015</v>
      </c>
      <c r="AN183" s="153" t="s">
        <v>7247</v>
      </c>
      <c r="AO183" s="165">
        <v>43963</v>
      </c>
      <c r="AP183" s="153" t="s">
        <v>1666</v>
      </c>
      <c r="AQ183" s="153" t="s">
        <v>7203</v>
      </c>
      <c r="AR183" s="166">
        <v>125</v>
      </c>
      <c r="AS183" s="88" t="s">
        <v>5719</v>
      </c>
      <c r="AT183" s="92">
        <f t="shared" si="153"/>
        <v>0</v>
      </c>
      <c r="AU183" s="93">
        <v>0</v>
      </c>
      <c r="AV183" s="93">
        <v>0</v>
      </c>
      <c r="AW183" s="166">
        <v>200</v>
      </c>
      <c r="AX183" s="93">
        <v>0</v>
      </c>
      <c r="AY183" s="177"/>
      <c r="AZ183" s="177">
        <v>0</v>
      </c>
      <c r="BA183" s="178"/>
      <c r="BB183" s="105"/>
      <c r="BC183" s="105"/>
      <c r="BD183" s="93"/>
      <c r="BE183" s="93">
        <v>0</v>
      </c>
      <c r="BF183" s="91">
        <v>0</v>
      </c>
      <c r="BG183" s="94"/>
      <c r="BH183" s="95"/>
      <c r="BI183" s="93" t="str">
        <f t="shared" si="121"/>
        <v>Hà Hiếu Nghĩa</v>
      </c>
      <c r="BJ183" s="105">
        <f t="shared" si="122"/>
        <v>0</v>
      </c>
      <c r="BK183" s="88" t="str">
        <f t="shared" si="123"/>
        <v>8519837299</v>
      </c>
      <c r="BL183" s="86">
        <f t="shared" si="124"/>
        <v>0</v>
      </c>
      <c r="BM183" s="105">
        <f t="shared" si="125"/>
        <v>0</v>
      </c>
      <c r="BN183" s="86">
        <f t="shared" si="126"/>
        <v>0</v>
      </c>
      <c r="BO183" s="86">
        <f t="shared" si="127"/>
        <v>0</v>
      </c>
      <c r="BP183" s="86">
        <f t="shared" si="137"/>
        <v>0</v>
      </c>
      <c r="BQ183" s="160" t="s">
        <v>6960</v>
      </c>
      <c r="BR183" s="86" t="s">
        <v>5720</v>
      </c>
      <c r="BS183" s="88" t="s">
        <v>5721</v>
      </c>
      <c r="BT183" s="86" t="s">
        <v>5722</v>
      </c>
      <c r="BU183" s="86"/>
      <c r="BV183" s="86" t="str">
        <f t="shared" si="138"/>
        <v>CT 531909</v>
      </c>
      <c r="BW183" s="105" t="str">
        <f t="shared" si="139"/>
        <v/>
      </c>
      <c r="BX183" s="86" t="str">
        <f t="shared" si="148"/>
        <v>140</v>
      </c>
      <c r="BY183" s="86" t="str">
        <f t="shared" si="149"/>
        <v>47</v>
      </c>
      <c r="BZ183" s="91">
        <f t="shared" si="150"/>
        <v>125</v>
      </c>
      <c r="CA183" s="91">
        <v>0</v>
      </c>
      <c r="CB183" s="96" t="s">
        <v>5719</v>
      </c>
      <c r="CC183" s="91">
        <f t="shared" si="140"/>
        <v>200</v>
      </c>
      <c r="CD183" s="91">
        <f t="shared" si="141"/>
        <v>0</v>
      </c>
      <c r="CE183" s="93">
        <f t="shared" si="151"/>
        <v>0</v>
      </c>
      <c r="CF183" s="93">
        <f t="shared" si="152"/>
        <v>0</v>
      </c>
      <c r="CG183" s="105"/>
      <c r="CH183" s="105"/>
      <c r="CI183" s="86"/>
      <c r="CJ183" s="188"/>
      <c r="CK183" s="181">
        <f t="shared" si="142"/>
        <v>125</v>
      </c>
      <c r="CL183" s="181">
        <f t="shared" si="143"/>
        <v>200</v>
      </c>
      <c r="CM183" s="86" t="s">
        <v>5723</v>
      </c>
      <c r="CN183" s="182" t="s">
        <v>7854</v>
      </c>
      <c r="CO183" s="183" t="s">
        <v>7855</v>
      </c>
      <c r="CP183" s="86" t="s">
        <v>5724</v>
      </c>
      <c r="CQ183" s="153" t="s">
        <v>7924</v>
      </c>
      <c r="CR183" s="187">
        <f t="shared" si="144"/>
        <v>7970000</v>
      </c>
      <c r="CS183" s="188">
        <v>1</v>
      </c>
      <c r="CT183" s="188">
        <f t="shared" si="154"/>
        <v>7970000</v>
      </c>
      <c r="CU183" s="93"/>
      <c r="CV183" s="94">
        <f t="shared" si="145"/>
        <v>125</v>
      </c>
      <c r="CW183" s="93">
        <f t="shared" si="146"/>
        <v>0</v>
      </c>
      <c r="CX183" s="86">
        <f t="shared" si="147"/>
        <v>0</v>
      </c>
      <c r="CY183" s="93">
        <f t="shared" si="155"/>
        <v>298875</v>
      </c>
      <c r="CZ183" s="93">
        <v>0</v>
      </c>
      <c r="DA183" s="93">
        <v>0</v>
      </c>
      <c r="DB183" s="93">
        <f t="shared" si="156"/>
        <v>0</v>
      </c>
      <c r="DC183" s="93">
        <v>0</v>
      </c>
      <c r="DD183" s="91">
        <v>0</v>
      </c>
      <c r="DE183" s="93">
        <f t="shared" si="157"/>
        <v>0</v>
      </c>
      <c r="DF183" s="93">
        <f t="shared" si="128"/>
        <v>0</v>
      </c>
      <c r="DG183" s="93"/>
      <c r="DH183" s="93">
        <v>0</v>
      </c>
      <c r="DI183" s="93">
        <v>0</v>
      </c>
      <c r="DJ183" s="86">
        <f t="shared" si="158"/>
        <v>0</v>
      </c>
      <c r="DK183" s="91">
        <v>0</v>
      </c>
      <c r="DL183" s="93"/>
      <c r="DM183" s="93">
        <v>0</v>
      </c>
      <c r="DN183" s="93">
        <f t="shared" si="129"/>
        <v>7970000</v>
      </c>
      <c r="DO183" s="93">
        <f t="shared" si="159"/>
        <v>0</v>
      </c>
      <c r="DP183" s="92">
        <f t="shared" si="160"/>
        <v>298875</v>
      </c>
      <c r="DQ183" s="97" t="str">
        <f t="shared" si="130"/>
        <v>8519837299</v>
      </c>
      <c r="DR183" s="98">
        <f t="shared" si="161"/>
        <v>0</v>
      </c>
      <c r="DS183" s="93" t="str">
        <f t="shared" si="162"/>
        <v>OK</v>
      </c>
      <c r="DT183" s="93"/>
      <c r="DU183" s="78" t="str">
        <f t="shared" si="131"/>
        <v>5010700215011501100001VT100001</v>
      </c>
      <c r="DV183" s="78">
        <f>INDEX('08_DMGiaDat'!$L:$L,MATCH(DU183,'08_DMGiaDat'!$R:$R,0))</f>
        <v>7970000</v>
      </c>
      <c r="DW183" s="78" t="str">
        <f t="shared" si="132"/>
        <v>501070021501100100000001</v>
      </c>
      <c r="DX183" s="78" t="str">
        <f>IFERROR(VLOOKUP(DW183,'08_DMGiaDat'!C118:C119,2,FALSE),"N")</f>
        <v>N</v>
      </c>
      <c r="DY183" s="78" t="str">
        <f t="shared" si="133"/>
        <v>5010700215011001VT100001</v>
      </c>
      <c r="DZ183" s="78" t="str">
        <f>IFERROR(VLOOKUP(DY183,'08_DMGiaDat'!C118:C119,2,FALSE),"N")</f>
        <v>N</v>
      </c>
      <c r="EA183" s="78" t="str">
        <f t="shared" si="134"/>
        <v>501070021501100100000001</v>
      </c>
      <c r="EB183" s="78" t="str">
        <f>IFERROR(VLOOKUP(EA183,'08_DMGiaDat'!C118:C119,2,FALSE),"N")</f>
        <v>N</v>
      </c>
      <c r="EC183" s="92">
        <f>IF(DV183&lt;&gt;"N",DV183,IF(DX183&lt;&gt;"N",DX183,IF(DZ183&lt;&gt;"N",DZ183*VLOOKUP(LEFT(CB183,3),'03_DMMucDich'!C102:C106,5,FALSE),IF(EB183&lt;&gt;"N",EB183*VLOOKUP(LEFT(CB183,3),'03_DMMucDich'!C102:C106,5,FALSE),"N/A"))))</f>
        <v>7970000</v>
      </c>
    </row>
    <row r="184" spans="1:133" s="34" customFormat="1" ht="16" x14ac:dyDescent="0.2">
      <c r="A184" s="85">
        <v>170</v>
      </c>
      <c r="B184" s="86"/>
      <c r="C184" s="87"/>
      <c r="D184" s="141" t="s">
        <v>5869</v>
      </c>
      <c r="E184" s="86"/>
      <c r="F184" s="88"/>
      <c r="G184" s="88" t="s">
        <v>5718</v>
      </c>
      <c r="H184" s="151">
        <v>2022</v>
      </c>
      <c r="I184" s="86"/>
      <c r="J184" s="86"/>
      <c r="K184" s="145" t="s">
        <v>6488</v>
      </c>
      <c r="L184" s="105"/>
      <c r="M184" s="86"/>
      <c r="N184" s="105"/>
      <c r="O184" s="105"/>
      <c r="P184" s="86"/>
      <c r="Q184" s="86"/>
      <c r="R184" s="153" t="str">
        <f t="shared" si="135"/>
        <v>Tổ 65</v>
      </c>
      <c r="S184" s="86"/>
      <c r="T184" s="86"/>
      <c r="U184" s="86"/>
      <c r="V184" s="86" t="str">
        <f t="shared" si="136"/>
        <v xml:space="preserve">, </v>
      </c>
      <c r="W184" s="86"/>
      <c r="X184" s="86"/>
      <c r="Y184" s="86"/>
      <c r="Z184" s="88"/>
      <c r="AA184" s="105"/>
      <c r="AB184" s="86"/>
      <c r="AC184" s="90"/>
      <c r="AD184" s="86"/>
      <c r="AE184" s="86"/>
      <c r="AF184" s="86"/>
      <c r="AG184" s="86"/>
      <c r="AH184" s="160" t="s">
        <v>6964</v>
      </c>
      <c r="AI184" s="153"/>
      <c r="AJ184" s="153"/>
      <c r="AK184" s="86"/>
      <c r="AL184" s="86"/>
      <c r="AM184" s="153" t="s">
        <v>7015</v>
      </c>
      <c r="AN184" s="153" t="s">
        <v>7248</v>
      </c>
      <c r="AO184" s="165">
        <v>42867</v>
      </c>
      <c r="AP184" s="153" t="s">
        <v>2080</v>
      </c>
      <c r="AQ184" s="153" t="s">
        <v>5669</v>
      </c>
      <c r="AR184" s="166">
        <v>102.5</v>
      </c>
      <c r="AS184" s="88" t="s">
        <v>5719</v>
      </c>
      <c r="AT184" s="92">
        <f t="shared" si="153"/>
        <v>0</v>
      </c>
      <c r="AU184" s="93">
        <v>0</v>
      </c>
      <c r="AV184" s="93">
        <v>0</v>
      </c>
      <c r="AW184" s="166">
        <v>200</v>
      </c>
      <c r="AX184" s="93">
        <v>0</v>
      </c>
      <c r="AY184" s="177"/>
      <c r="AZ184" s="177">
        <v>0</v>
      </c>
      <c r="BA184" s="178"/>
      <c r="BB184" s="105"/>
      <c r="BC184" s="105"/>
      <c r="BD184" s="93"/>
      <c r="BE184" s="93">
        <v>0</v>
      </c>
      <c r="BF184" s="91">
        <v>0</v>
      </c>
      <c r="BG184" s="94"/>
      <c r="BH184" s="95"/>
      <c r="BI184" s="93" t="str">
        <f t="shared" si="121"/>
        <v>Trần Thị Phước Thọ</v>
      </c>
      <c r="BJ184" s="105">
        <f t="shared" si="122"/>
        <v>0</v>
      </c>
      <c r="BK184" s="88" t="str">
        <f t="shared" si="123"/>
        <v>8539669194</v>
      </c>
      <c r="BL184" s="86">
        <f t="shared" si="124"/>
        <v>0</v>
      </c>
      <c r="BM184" s="105">
        <f t="shared" si="125"/>
        <v>0</v>
      </c>
      <c r="BN184" s="86">
        <f t="shared" si="126"/>
        <v>0</v>
      </c>
      <c r="BO184" s="86">
        <f t="shared" si="127"/>
        <v>0</v>
      </c>
      <c r="BP184" s="86">
        <f t="shared" si="137"/>
        <v>0</v>
      </c>
      <c r="BQ184" s="160" t="s">
        <v>6964</v>
      </c>
      <c r="BR184" s="86" t="s">
        <v>5720</v>
      </c>
      <c r="BS184" s="88" t="s">
        <v>5721</v>
      </c>
      <c r="BT184" s="86" t="s">
        <v>5722</v>
      </c>
      <c r="BU184" s="86"/>
      <c r="BV184" s="86" t="str">
        <f t="shared" si="138"/>
        <v>CH 692259</v>
      </c>
      <c r="BW184" s="105" t="str">
        <f t="shared" si="139"/>
        <v/>
      </c>
      <c r="BX184" s="86" t="str">
        <f t="shared" si="148"/>
        <v>194</v>
      </c>
      <c r="BY184" s="86" t="str">
        <f t="shared" si="149"/>
        <v>13</v>
      </c>
      <c r="BZ184" s="91">
        <f t="shared" si="150"/>
        <v>102.5</v>
      </c>
      <c r="CA184" s="91">
        <v>0</v>
      </c>
      <c r="CB184" s="96" t="s">
        <v>5719</v>
      </c>
      <c r="CC184" s="91">
        <f t="shared" si="140"/>
        <v>200</v>
      </c>
      <c r="CD184" s="91">
        <f t="shared" si="141"/>
        <v>0</v>
      </c>
      <c r="CE184" s="93">
        <f t="shared" si="151"/>
        <v>0</v>
      </c>
      <c r="CF184" s="93">
        <f t="shared" si="152"/>
        <v>0</v>
      </c>
      <c r="CG184" s="105"/>
      <c r="CH184" s="105"/>
      <c r="CI184" s="86"/>
      <c r="CJ184" s="188"/>
      <c r="CK184" s="181">
        <f t="shared" si="142"/>
        <v>102.5</v>
      </c>
      <c r="CL184" s="181">
        <f t="shared" si="143"/>
        <v>200</v>
      </c>
      <c r="CM184" s="86" t="s">
        <v>5723</v>
      </c>
      <c r="CN184" s="182" t="s">
        <v>7854</v>
      </c>
      <c r="CO184" s="183" t="s">
        <v>7856</v>
      </c>
      <c r="CP184" s="86" t="s">
        <v>5724</v>
      </c>
      <c r="CQ184" s="153" t="s">
        <v>7924</v>
      </c>
      <c r="CR184" s="187">
        <f t="shared" si="144"/>
        <v>9190000</v>
      </c>
      <c r="CS184" s="188">
        <v>1</v>
      </c>
      <c r="CT184" s="188">
        <f t="shared" si="154"/>
        <v>9190000</v>
      </c>
      <c r="CU184" s="93"/>
      <c r="CV184" s="94">
        <f t="shared" si="145"/>
        <v>102.5</v>
      </c>
      <c r="CW184" s="93">
        <f t="shared" si="146"/>
        <v>0</v>
      </c>
      <c r="CX184" s="86">
        <f t="shared" si="147"/>
        <v>0</v>
      </c>
      <c r="CY184" s="93">
        <f t="shared" si="155"/>
        <v>282592.49999999994</v>
      </c>
      <c r="CZ184" s="93">
        <v>0</v>
      </c>
      <c r="DA184" s="93">
        <v>0</v>
      </c>
      <c r="DB184" s="93">
        <f t="shared" si="156"/>
        <v>0</v>
      </c>
      <c r="DC184" s="93">
        <v>0</v>
      </c>
      <c r="DD184" s="91">
        <v>0</v>
      </c>
      <c r="DE184" s="93">
        <f t="shared" si="157"/>
        <v>0</v>
      </c>
      <c r="DF184" s="93">
        <f t="shared" si="128"/>
        <v>0</v>
      </c>
      <c r="DG184" s="93"/>
      <c r="DH184" s="93">
        <v>0</v>
      </c>
      <c r="DI184" s="93">
        <v>0</v>
      </c>
      <c r="DJ184" s="86">
        <f t="shared" si="158"/>
        <v>0</v>
      </c>
      <c r="DK184" s="91">
        <v>0</v>
      </c>
      <c r="DL184" s="93"/>
      <c r="DM184" s="93">
        <v>0</v>
      </c>
      <c r="DN184" s="93">
        <f t="shared" si="129"/>
        <v>9190000</v>
      </c>
      <c r="DO184" s="93">
        <f t="shared" si="159"/>
        <v>0</v>
      </c>
      <c r="DP184" s="92">
        <f t="shared" si="160"/>
        <v>282592.49999999994</v>
      </c>
      <c r="DQ184" s="97" t="str">
        <f t="shared" si="130"/>
        <v>8539669194</v>
      </c>
      <c r="DR184" s="98">
        <f t="shared" si="161"/>
        <v>0</v>
      </c>
      <c r="DS184" s="93" t="str">
        <f t="shared" si="162"/>
        <v>OK</v>
      </c>
      <c r="DT184" s="93"/>
      <c r="DU184" s="78" t="str">
        <f t="shared" si="131"/>
        <v>5010700215011501101001VT100001</v>
      </c>
      <c r="DV184" s="78">
        <f>INDEX('08_DMGiaDat'!$L:$L,MATCH(DU184,'08_DMGiaDat'!$R:$R,0))</f>
        <v>9190000</v>
      </c>
      <c r="DW184" s="78" t="str">
        <f t="shared" si="132"/>
        <v>501070021501100100000001</v>
      </c>
      <c r="DX184" s="78" t="str">
        <f>IFERROR(VLOOKUP(DW184,'08_DMGiaDat'!C118:C119,2,FALSE),"N")</f>
        <v>N</v>
      </c>
      <c r="DY184" s="78" t="str">
        <f t="shared" si="133"/>
        <v>5010700215011001VT100001</v>
      </c>
      <c r="DZ184" s="78" t="str">
        <f>IFERROR(VLOOKUP(DY184,'08_DMGiaDat'!C118:C119,2,FALSE),"N")</f>
        <v>N</v>
      </c>
      <c r="EA184" s="78" t="str">
        <f t="shared" si="134"/>
        <v>501070021501100100000001</v>
      </c>
      <c r="EB184" s="78" t="str">
        <f>IFERROR(VLOOKUP(EA184,'08_DMGiaDat'!C118:C119,2,FALSE),"N")</f>
        <v>N</v>
      </c>
      <c r="EC184" s="92">
        <f>IF(DV184&lt;&gt;"N",DV184,IF(DX184&lt;&gt;"N",DX184,IF(DZ184&lt;&gt;"N",DZ184*VLOOKUP(LEFT(CB184,3),'03_DMMucDich'!C102:C106,5,FALSE),IF(EB184&lt;&gt;"N",EB184*VLOOKUP(LEFT(CB184,3),'03_DMMucDich'!C102:C106,5,FALSE),"N/A"))))</f>
        <v>9190000</v>
      </c>
    </row>
    <row r="185" spans="1:133" s="34" customFormat="1" ht="16" x14ac:dyDescent="0.2">
      <c r="A185" s="85">
        <v>171</v>
      </c>
      <c r="B185" s="86"/>
      <c r="C185" s="87"/>
      <c r="D185" s="141" t="s">
        <v>5869</v>
      </c>
      <c r="E185" s="86"/>
      <c r="F185" s="88"/>
      <c r="G185" s="88" t="s">
        <v>5718</v>
      </c>
      <c r="H185" s="151">
        <v>2022</v>
      </c>
      <c r="I185" s="86"/>
      <c r="J185" s="86"/>
      <c r="K185" s="145" t="s">
        <v>6488</v>
      </c>
      <c r="L185" s="105"/>
      <c r="M185" s="86"/>
      <c r="N185" s="105"/>
      <c r="O185" s="105"/>
      <c r="P185" s="86"/>
      <c r="Q185" s="86"/>
      <c r="R185" s="153" t="str">
        <f t="shared" si="135"/>
        <v>Tổ 65</v>
      </c>
      <c r="S185" s="86"/>
      <c r="T185" s="86"/>
      <c r="U185" s="86"/>
      <c r="V185" s="86" t="str">
        <f t="shared" si="136"/>
        <v xml:space="preserve">, </v>
      </c>
      <c r="W185" s="86"/>
      <c r="X185" s="86"/>
      <c r="Y185" s="86"/>
      <c r="Z185" s="88"/>
      <c r="AA185" s="105"/>
      <c r="AB185" s="86"/>
      <c r="AC185" s="90"/>
      <c r="AD185" s="86"/>
      <c r="AE185" s="86"/>
      <c r="AF185" s="86"/>
      <c r="AG185" s="86"/>
      <c r="AH185" s="160" t="s">
        <v>6964</v>
      </c>
      <c r="AI185" s="153"/>
      <c r="AJ185" s="153"/>
      <c r="AK185" s="86"/>
      <c r="AL185" s="86"/>
      <c r="AM185" s="153" t="s">
        <v>7015</v>
      </c>
      <c r="AN185" s="153" t="s">
        <v>7249</v>
      </c>
      <c r="AO185" s="165">
        <v>42867</v>
      </c>
      <c r="AP185" s="153" t="s">
        <v>2079</v>
      </c>
      <c r="AQ185" s="153" t="s">
        <v>5669</v>
      </c>
      <c r="AR185" s="166">
        <v>125.8</v>
      </c>
      <c r="AS185" s="88" t="s">
        <v>5719</v>
      </c>
      <c r="AT185" s="92">
        <f t="shared" si="153"/>
        <v>0</v>
      </c>
      <c r="AU185" s="93">
        <v>0</v>
      </c>
      <c r="AV185" s="93">
        <v>0</v>
      </c>
      <c r="AW185" s="166">
        <v>200</v>
      </c>
      <c r="AX185" s="93">
        <v>0</v>
      </c>
      <c r="AY185" s="177"/>
      <c r="AZ185" s="177">
        <v>0</v>
      </c>
      <c r="BA185" s="178"/>
      <c r="BB185" s="105"/>
      <c r="BC185" s="105"/>
      <c r="BD185" s="93"/>
      <c r="BE185" s="93">
        <v>0</v>
      </c>
      <c r="BF185" s="91">
        <v>0</v>
      </c>
      <c r="BG185" s="94"/>
      <c r="BH185" s="95"/>
      <c r="BI185" s="93" t="str">
        <f t="shared" si="121"/>
        <v>Trần Thị Phước Thọ</v>
      </c>
      <c r="BJ185" s="105">
        <f t="shared" si="122"/>
        <v>0</v>
      </c>
      <c r="BK185" s="88" t="str">
        <f t="shared" si="123"/>
        <v>8539669194</v>
      </c>
      <c r="BL185" s="86">
        <f t="shared" si="124"/>
        <v>0</v>
      </c>
      <c r="BM185" s="105">
        <f t="shared" si="125"/>
        <v>0</v>
      </c>
      <c r="BN185" s="86">
        <f t="shared" si="126"/>
        <v>0</v>
      </c>
      <c r="BO185" s="86">
        <f t="shared" si="127"/>
        <v>0</v>
      </c>
      <c r="BP185" s="86">
        <f t="shared" si="137"/>
        <v>0</v>
      </c>
      <c r="BQ185" s="160" t="s">
        <v>6964</v>
      </c>
      <c r="BR185" s="86" t="s">
        <v>5720</v>
      </c>
      <c r="BS185" s="88" t="s">
        <v>5721</v>
      </c>
      <c r="BT185" s="86" t="s">
        <v>5722</v>
      </c>
      <c r="BU185" s="86"/>
      <c r="BV185" s="86" t="str">
        <f t="shared" si="138"/>
        <v>CH 692258</v>
      </c>
      <c r="BW185" s="105" t="str">
        <f t="shared" si="139"/>
        <v/>
      </c>
      <c r="BX185" s="86" t="str">
        <f t="shared" si="148"/>
        <v>193</v>
      </c>
      <c r="BY185" s="86" t="str">
        <f t="shared" si="149"/>
        <v>13</v>
      </c>
      <c r="BZ185" s="91">
        <f t="shared" si="150"/>
        <v>125.8</v>
      </c>
      <c r="CA185" s="91">
        <v>0</v>
      </c>
      <c r="CB185" s="96" t="s">
        <v>5719</v>
      </c>
      <c r="CC185" s="91">
        <f t="shared" si="140"/>
        <v>200</v>
      </c>
      <c r="CD185" s="91">
        <f t="shared" si="141"/>
        <v>0</v>
      </c>
      <c r="CE185" s="93">
        <f t="shared" si="151"/>
        <v>0</v>
      </c>
      <c r="CF185" s="93">
        <f t="shared" si="152"/>
        <v>0</v>
      </c>
      <c r="CG185" s="105"/>
      <c r="CH185" s="105"/>
      <c r="CI185" s="86"/>
      <c r="CJ185" s="188"/>
      <c r="CK185" s="181">
        <f t="shared" si="142"/>
        <v>125.8</v>
      </c>
      <c r="CL185" s="181">
        <f t="shared" si="143"/>
        <v>200</v>
      </c>
      <c r="CM185" s="86" t="s">
        <v>5723</v>
      </c>
      <c r="CN185" s="182" t="s">
        <v>7854</v>
      </c>
      <c r="CO185" s="183" t="s">
        <v>7855</v>
      </c>
      <c r="CP185" s="86" t="s">
        <v>5724</v>
      </c>
      <c r="CQ185" s="153" t="s">
        <v>7924</v>
      </c>
      <c r="CR185" s="187">
        <f t="shared" si="144"/>
        <v>7970000</v>
      </c>
      <c r="CS185" s="188">
        <v>1.3</v>
      </c>
      <c r="CT185" s="188">
        <f t="shared" si="154"/>
        <v>10361000</v>
      </c>
      <c r="CU185" s="93"/>
      <c r="CV185" s="94">
        <f t="shared" si="145"/>
        <v>125.8</v>
      </c>
      <c r="CW185" s="93">
        <f t="shared" si="146"/>
        <v>0</v>
      </c>
      <c r="CX185" s="86">
        <f t="shared" si="147"/>
        <v>0</v>
      </c>
      <c r="CY185" s="93">
        <f t="shared" si="155"/>
        <v>391024.13999999996</v>
      </c>
      <c r="CZ185" s="93">
        <v>0</v>
      </c>
      <c r="DA185" s="93">
        <v>0</v>
      </c>
      <c r="DB185" s="93">
        <f t="shared" si="156"/>
        <v>0</v>
      </c>
      <c r="DC185" s="93">
        <v>0</v>
      </c>
      <c r="DD185" s="91">
        <v>0</v>
      </c>
      <c r="DE185" s="93">
        <f t="shared" si="157"/>
        <v>0</v>
      </c>
      <c r="DF185" s="93">
        <f t="shared" si="128"/>
        <v>0</v>
      </c>
      <c r="DG185" s="93"/>
      <c r="DH185" s="93">
        <v>0</v>
      </c>
      <c r="DI185" s="93">
        <v>0</v>
      </c>
      <c r="DJ185" s="86">
        <f t="shared" si="158"/>
        <v>0</v>
      </c>
      <c r="DK185" s="91">
        <v>0</v>
      </c>
      <c r="DL185" s="93"/>
      <c r="DM185" s="93">
        <v>0</v>
      </c>
      <c r="DN185" s="93">
        <f t="shared" si="129"/>
        <v>10361000</v>
      </c>
      <c r="DO185" s="93">
        <f t="shared" si="159"/>
        <v>0</v>
      </c>
      <c r="DP185" s="92">
        <f t="shared" si="160"/>
        <v>391024.13999999996</v>
      </c>
      <c r="DQ185" s="97" t="str">
        <f t="shared" si="130"/>
        <v>8539669194</v>
      </c>
      <c r="DR185" s="98">
        <f t="shared" si="161"/>
        <v>0</v>
      </c>
      <c r="DS185" s="93" t="str">
        <f t="shared" si="162"/>
        <v>OK</v>
      </c>
      <c r="DT185" s="93"/>
      <c r="DU185" s="78" t="str">
        <f t="shared" si="131"/>
        <v>5010700215011501100001VT100001</v>
      </c>
      <c r="DV185" s="78">
        <f>INDEX('08_DMGiaDat'!$L:$L,MATCH(DU185,'08_DMGiaDat'!$R:$R,0))</f>
        <v>7970000</v>
      </c>
      <c r="DW185" s="78" t="str">
        <f t="shared" si="132"/>
        <v>501070021501100100000001</v>
      </c>
      <c r="DX185" s="78" t="str">
        <f>IFERROR(VLOOKUP(DW185,'08_DMGiaDat'!C118:C119,2,FALSE),"N")</f>
        <v>N</v>
      </c>
      <c r="DY185" s="78" t="str">
        <f t="shared" si="133"/>
        <v>5010700215011001VT100001</v>
      </c>
      <c r="DZ185" s="78" t="str">
        <f>IFERROR(VLOOKUP(DY185,'08_DMGiaDat'!C118:C119,2,FALSE),"N")</f>
        <v>N</v>
      </c>
      <c r="EA185" s="78" t="str">
        <f t="shared" si="134"/>
        <v>501070021501100100000001</v>
      </c>
      <c r="EB185" s="78" t="str">
        <f>IFERROR(VLOOKUP(EA185,'08_DMGiaDat'!C118:C119,2,FALSE),"N")</f>
        <v>N</v>
      </c>
      <c r="EC185" s="92">
        <f>IF(DV185&lt;&gt;"N",DV185,IF(DX185&lt;&gt;"N",DX185,IF(DZ185&lt;&gt;"N",DZ185*VLOOKUP(LEFT(CB185,3),'03_DMMucDich'!C102:C106,5,FALSE),IF(EB185&lt;&gt;"N",EB185*VLOOKUP(LEFT(CB185,3),'03_DMMucDich'!C102:C106,5,FALSE),"N/A"))))</f>
        <v>7970000</v>
      </c>
    </row>
    <row r="186" spans="1:133" s="34" customFormat="1" ht="16" x14ac:dyDescent="0.2">
      <c r="A186" s="85">
        <v>172</v>
      </c>
      <c r="B186" s="86"/>
      <c r="C186" s="87"/>
      <c r="D186" s="141" t="s">
        <v>5870</v>
      </c>
      <c r="E186" s="86"/>
      <c r="F186" s="88"/>
      <c r="G186" s="88" t="s">
        <v>5718</v>
      </c>
      <c r="H186" s="151">
        <v>2022</v>
      </c>
      <c r="I186" s="86"/>
      <c r="J186" s="86"/>
      <c r="K186" s="145" t="s">
        <v>6489</v>
      </c>
      <c r="L186" s="105"/>
      <c r="M186" s="86"/>
      <c r="N186" s="105"/>
      <c r="O186" s="105"/>
      <c r="P186" s="86"/>
      <c r="Q186" s="86"/>
      <c r="R186" s="153" t="str">
        <f t="shared" si="135"/>
        <v>Tổ 21</v>
      </c>
      <c r="S186" s="86"/>
      <c r="T186" s="86"/>
      <c r="U186" s="86"/>
      <c r="V186" s="86" t="str">
        <f t="shared" si="136"/>
        <v xml:space="preserve">, </v>
      </c>
      <c r="W186" s="86"/>
      <c r="X186" s="86"/>
      <c r="Y186" s="86"/>
      <c r="Z186" s="88"/>
      <c r="AA186" s="105"/>
      <c r="AB186" s="86"/>
      <c r="AC186" s="90"/>
      <c r="AD186" s="86"/>
      <c r="AE186" s="86"/>
      <c r="AF186" s="86"/>
      <c r="AG186" s="86"/>
      <c r="AH186" s="160" t="s">
        <v>6995</v>
      </c>
      <c r="AI186" s="153"/>
      <c r="AJ186" s="153"/>
      <c r="AK186" s="86"/>
      <c r="AL186" s="86"/>
      <c r="AM186" s="153" t="s">
        <v>7015</v>
      </c>
      <c r="AN186" s="153" t="s">
        <v>7250</v>
      </c>
      <c r="AO186" s="165">
        <v>40633</v>
      </c>
      <c r="AP186" s="153" t="s">
        <v>2042</v>
      </c>
      <c r="AQ186" s="153" t="s">
        <v>1082</v>
      </c>
      <c r="AR186" s="166">
        <v>29.4</v>
      </c>
      <c r="AS186" s="88" t="s">
        <v>5719</v>
      </c>
      <c r="AT186" s="92">
        <f t="shared" si="153"/>
        <v>0</v>
      </c>
      <c r="AU186" s="93">
        <v>0</v>
      </c>
      <c r="AV186" s="93">
        <v>0</v>
      </c>
      <c r="AW186" s="166">
        <v>200</v>
      </c>
      <c r="AX186" s="93">
        <v>0</v>
      </c>
      <c r="AY186" s="177"/>
      <c r="AZ186" s="177">
        <v>0</v>
      </c>
      <c r="BA186" s="178"/>
      <c r="BB186" s="105"/>
      <c r="BC186" s="105"/>
      <c r="BD186" s="93"/>
      <c r="BE186" s="93">
        <v>0</v>
      </c>
      <c r="BF186" s="91">
        <v>0</v>
      </c>
      <c r="BG186" s="94"/>
      <c r="BH186" s="95"/>
      <c r="BI186" s="93" t="str">
        <f t="shared" si="121"/>
        <v>PHAN VĂN HUỲNH</v>
      </c>
      <c r="BJ186" s="105">
        <f t="shared" si="122"/>
        <v>0</v>
      </c>
      <c r="BK186" s="88" t="str">
        <f t="shared" si="123"/>
        <v>8152667709</v>
      </c>
      <c r="BL186" s="86">
        <f t="shared" si="124"/>
        <v>0</v>
      </c>
      <c r="BM186" s="105">
        <f t="shared" si="125"/>
        <v>0</v>
      </c>
      <c r="BN186" s="86">
        <f t="shared" si="126"/>
        <v>0</v>
      </c>
      <c r="BO186" s="86">
        <f t="shared" si="127"/>
        <v>0</v>
      </c>
      <c r="BP186" s="86">
        <f t="shared" si="137"/>
        <v>0</v>
      </c>
      <c r="BQ186" s="160" t="s">
        <v>6995</v>
      </c>
      <c r="BR186" s="86" t="s">
        <v>5720</v>
      </c>
      <c r="BS186" s="88" t="s">
        <v>5721</v>
      </c>
      <c r="BT186" s="86" t="s">
        <v>5722</v>
      </c>
      <c r="BU186" s="86"/>
      <c r="BV186" s="86" t="str">
        <f t="shared" si="138"/>
        <v>BC 702791</v>
      </c>
      <c r="BW186" s="105" t="str">
        <f t="shared" si="139"/>
        <v/>
      </c>
      <c r="BX186" s="86" t="str">
        <f t="shared" si="148"/>
        <v>161</v>
      </c>
      <c r="BY186" s="86" t="str">
        <f t="shared" si="149"/>
        <v>109</v>
      </c>
      <c r="BZ186" s="91">
        <f t="shared" si="150"/>
        <v>29.4</v>
      </c>
      <c r="CA186" s="91">
        <v>0</v>
      </c>
      <c r="CB186" s="96" t="s">
        <v>5719</v>
      </c>
      <c r="CC186" s="91">
        <f t="shared" si="140"/>
        <v>200</v>
      </c>
      <c r="CD186" s="91">
        <f t="shared" si="141"/>
        <v>0</v>
      </c>
      <c r="CE186" s="93">
        <f t="shared" si="151"/>
        <v>0</v>
      </c>
      <c r="CF186" s="93">
        <f t="shared" si="152"/>
        <v>0</v>
      </c>
      <c r="CG186" s="105"/>
      <c r="CH186" s="105"/>
      <c r="CI186" s="86"/>
      <c r="CJ186" s="188"/>
      <c r="CK186" s="181">
        <f t="shared" si="142"/>
        <v>29.4</v>
      </c>
      <c r="CL186" s="181">
        <f t="shared" si="143"/>
        <v>200</v>
      </c>
      <c r="CM186" s="86" t="s">
        <v>5723</v>
      </c>
      <c r="CN186" s="182" t="s">
        <v>7866</v>
      </c>
      <c r="CO186" s="183" t="s">
        <v>7867</v>
      </c>
      <c r="CP186" s="86" t="s">
        <v>5724</v>
      </c>
      <c r="CQ186" s="153" t="s">
        <v>7924</v>
      </c>
      <c r="CR186" s="187">
        <f t="shared" si="144"/>
        <v>4310000</v>
      </c>
      <c r="CS186" s="188">
        <v>1</v>
      </c>
      <c r="CT186" s="188">
        <f t="shared" si="154"/>
        <v>4310000</v>
      </c>
      <c r="CU186" s="93"/>
      <c r="CV186" s="94">
        <f t="shared" si="145"/>
        <v>29.4</v>
      </c>
      <c r="CW186" s="93">
        <f t="shared" si="146"/>
        <v>0</v>
      </c>
      <c r="CX186" s="86">
        <f t="shared" si="147"/>
        <v>0</v>
      </c>
      <c r="CY186" s="93">
        <f t="shared" si="155"/>
        <v>38014.199999999997</v>
      </c>
      <c r="CZ186" s="93">
        <v>0</v>
      </c>
      <c r="DA186" s="93">
        <v>0</v>
      </c>
      <c r="DB186" s="93">
        <f t="shared" si="156"/>
        <v>0</v>
      </c>
      <c r="DC186" s="93">
        <v>0</v>
      </c>
      <c r="DD186" s="91">
        <v>0</v>
      </c>
      <c r="DE186" s="93">
        <f t="shared" si="157"/>
        <v>0</v>
      </c>
      <c r="DF186" s="93">
        <f t="shared" si="128"/>
        <v>0</v>
      </c>
      <c r="DG186" s="93"/>
      <c r="DH186" s="93">
        <v>0</v>
      </c>
      <c r="DI186" s="93">
        <v>0</v>
      </c>
      <c r="DJ186" s="86">
        <f t="shared" si="158"/>
        <v>0</v>
      </c>
      <c r="DK186" s="91">
        <v>0</v>
      </c>
      <c r="DL186" s="93"/>
      <c r="DM186" s="93">
        <v>0</v>
      </c>
      <c r="DN186" s="93">
        <f t="shared" si="129"/>
        <v>4310000</v>
      </c>
      <c r="DO186" s="93">
        <f t="shared" si="159"/>
        <v>0</v>
      </c>
      <c r="DP186" s="92">
        <f t="shared" si="160"/>
        <v>38014.199999999997</v>
      </c>
      <c r="DQ186" s="97" t="str">
        <f t="shared" si="130"/>
        <v>8152667709</v>
      </c>
      <c r="DR186" s="98">
        <f t="shared" si="161"/>
        <v>0</v>
      </c>
      <c r="DS186" s="93" t="str">
        <f t="shared" si="162"/>
        <v>OK</v>
      </c>
      <c r="DT186" s="93"/>
      <c r="DU186" s="78" t="str">
        <f t="shared" si="131"/>
        <v>5010700210791079100001VT100001</v>
      </c>
      <c r="DV186" s="78">
        <f>INDEX('08_DMGiaDat'!$L:$L,MATCH(DU186,'08_DMGiaDat'!$R:$R,0))</f>
        <v>4310000</v>
      </c>
      <c r="DW186" s="78" t="str">
        <f t="shared" si="132"/>
        <v>501070021079100100000001</v>
      </c>
      <c r="DX186" s="78" t="str">
        <f>IFERROR(VLOOKUP(DW186,'08_DMGiaDat'!C118:C119,2,FALSE),"N")</f>
        <v>N</v>
      </c>
      <c r="DY186" s="78" t="str">
        <f t="shared" si="133"/>
        <v>5010700210791001VT100001</v>
      </c>
      <c r="DZ186" s="78" t="str">
        <f>IFERROR(VLOOKUP(DY186,'08_DMGiaDat'!C118:C119,2,FALSE),"N")</f>
        <v>N</v>
      </c>
      <c r="EA186" s="78" t="str">
        <f t="shared" si="134"/>
        <v>501070021079100100000001</v>
      </c>
      <c r="EB186" s="78" t="str">
        <f>IFERROR(VLOOKUP(EA186,'08_DMGiaDat'!C118:C119,2,FALSE),"N")</f>
        <v>N</v>
      </c>
      <c r="EC186" s="92">
        <f>IF(DV186&lt;&gt;"N",DV186,IF(DX186&lt;&gt;"N",DX186,IF(DZ186&lt;&gt;"N",DZ186*VLOOKUP(LEFT(CB186,3),'03_DMMucDich'!C102:C106,5,FALSE),IF(EB186&lt;&gt;"N",EB186*VLOOKUP(LEFT(CB186,3),'03_DMMucDich'!C102:C106,5,FALSE),"N/A"))))</f>
        <v>4310000</v>
      </c>
    </row>
    <row r="187" spans="1:133" s="34" customFormat="1" ht="16" x14ac:dyDescent="0.2">
      <c r="A187" s="85">
        <v>173</v>
      </c>
      <c r="B187" s="86"/>
      <c r="C187" s="87"/>
      <c r="D187" s="141" t="s">
        <v>5871</v>
      </c>
      <c r="E187" s="86"/>
      <c r="F187" s="88"/>
      <c r="G187" s="88" t="s">
        <v>5718</v>
      </c>
      <c r="H187" s="151">
        <v>2022</v>
      </c>
      <c r="I187" s="86"/>
      <c r="J187" s="86"/>
      <c r="K187" s="145" t="s">
        <v>6490</v>
      </c>
      <c r="L187" s="105"/>
      <c r="M187" s="86"/>
      <c r="N187" s="105"/>
      <c r="O187" s="105"/>
      <c r="P187" s="86"/>
      <c r="Q187" s="86"/>
      <c r="R187" s="153" t="str">
        <f t="shared" si="135"/>
        <v>Tổ 66</v>
      </c>
      <c r="S187" s="86"/>
      <c r="T187" s="86"/>
      <c r="U187" s="86"/>
      <c r="V187" s="86" t="str">
        <f t="shared" si="136"/>
        <v xml:space="preserve">, </v>
      </c>
      <c r="W187" s="86"/>
      <c r="X187" s="86"/>
      <c r="Y187" s="86"/>
      <c r="Z187" s="88"/>
      <c r="AA187" s="105"/>
      <c r="AB187" s="86"/>
      <c r="AC187" s="90"/>
      <c r="AD187" s="86"/>
      <c r="AE187" s="86"/>
      <c r="AF187" s="86"/>
      <c r="AG187" s="86"/>
      <c r="AH187" s="160" t="s">
        <v>6960</v>
      </c>
      <c r="AI187" s="153"/>
      <c r="AJ187" s="153"/>
      <c r="AK187" s="86"/>
      <c r="AL187" s="86"/>
      <c r="AM187" s="153" t="s">
        <v>7015</v>
      </c>
      <c r="AN187" s="153" t="s">
        <v>7251</v>
      </c>
      <c r="AO187" s="165">
        <v>43339</v>
      </c>
      <c r="AP187" s="153" t="s">
        <v>5696</v>
      </c>
      <c r="AQ187" s="153" t="s">
        <v>7065</v>
      </c>
      <c r="AR187" s="166">
        <v>105</v>
      </c>
      <c r="AS187" s="88" t="s">
        <v>5719</v>
      </c>
      <c r="AT187" s="92">
        <f t="shared" si="153"/>
        <v>0</v>
      </c>
      <c r="AU187" s="93">
        <v>0</v>
      </c>
      <c r="AV187" s="93">
        <v>0</v>
      </c>
      <c r="AW187" s="166">
        <v>200</v>
      </c>
      <c r="AX187" s="93">
        <v>0</v>
      </c>
      <c r="AY187" s="177"/>
      <c r="AZ187" s="177">
        <v>0</v>
      </c>
      <c r="BA187" s="178"/>
      <c r="BB187" s="105"/>
      <c r="BC187" s="105"/>
      <c r="BD187" s="93"/>
      <c r="BE187" s="93">
        <v>0</v>
      </c>
      <c r="BF187" s="91">
        <v>0</v>
      </c>
      <c r="BG187" s="94"/>
      <c r="BH187" s="95"/>
      <c r="BI187" s="93" t="str">
        <f t="shared" si="121"/>
        <v>Ngô Tấn Bình</v>
      </c>
      <c r="BJ187" s="105">
        <f t="shared" si="122"/>
        <v>0</v>
      </c>
      <c r="BK187" s="88" t="str">
        <f t="shared" si="123"/>
        <v>8422383669</v>
      </c>
      <c r="BL187" s="86">
        <f t="shared" si="124"/>
        <v>0</v>
      </c>
      <c r="BM187" s="105">
        <f t="shared" si="125"/>
        <v>0</v>
      </c>
      <c r="BN187" s="86">
        <f t="shared" si="126"/>
        <v>0</v>
      </c>
      <c r="BO187" s="86">
        <f t="shared" si="127"/>
        <v>0</v>
      </c>
      <c r="BP187" s="86">
        <f t="shared" si="137"/>
        <v>0</v>
      </c>
      <c r="BQ187" s="160" t="s">
        <v>6960</v>
      </c>
      <c r="BR187" s="86" t="s">
        <v>5720</v>
      </c>
      <c r="BS187" s="88" t="s">
        <v>5721</v>
      </c>
      <c r="BT187" s="86" t="s">
        <v>5722</v>
      </c>
      <c r="BU187" s="86"/>
      <c r="BV187" s="86" t="str">
        <f t="shared" si="138"/>
        <v>CO 160054</v>
      </c>
      <c r="BW187" s="105" t="str">
        <f t="shared" si="139"/>
        <v/>
      </c>
      <c r="BX187" s="86" t="str">
        <f t="shared" si="148"/>
        <v>23</v>
      </c>
      <c r="BY187" s="86" t="str">
        <f t="shared" si="149"/>
        <v>52</v>
      </c>
      <c r="BZ187" s="91">
        <f t="shared" si="150"/>
        <v>105</v>
      </c>
      <c r="CA187" s="91">
        <v>0</v>
      </c>
      <c r="CB187" s="96" t="s">
        <v>5719</v>
      </c>
      <c r="CC187" s="91">
        <f t="shared" si="140"/>
        <v>200</v>
      </c>
      <c r="CD187" s="91">
        <f t="shared" si="141"/>
        <v>0</v>
      </c>
      <c r="CE187" s="93">
        <f t="shared" si="151"/>
        <v>0</v>
      </c>
      <c r="CF187" s="93">
        <f t="shared" si="152"/>
        <v>0</v>
      </c>
      <c r="CG187" s="105"/>
      <c r="CH187" s="105"/>
      <c r="CI187" s="86"/>
      <c r="CJ187" s="188"/>
      <c r="CK187" s="181">
        <f t="shared" si="142"/>
        <v>105</v>
      </c>
      <c r="CL187" s="181">
        <f t="shared" si="143"/>
        <v>200</v>
      </c>
      <c r="CM187" s="86" t="s">
        <v>5723</v>
      </c>
      <c r="CN187" s="182" t="s">
        <v>7854</v>
      </c>
      <c r="CO187" s="183" t="s">
        <v>7855</v>
      </c>
      <c r="CP187" s="86" t="s">
        <v>5724</v>
      </c>
      <c r="CQ187" s="153" t="s">
        <v>7924</v>
      </c>
      <c r="CR187" s="187">
        <f t="shared" si="144"/>
        <v>7970000</v>
      </c>
      <c r="CS187" s="188">
        <v>1</v>
      </c>
      <c r="CT187" s="188">
        <f t="shared" si="154"/>
        <v>7970000</v>
      </c>
      <c r="CU187" s="93"/>
      <c r="CV187" s="94">
        <f t="shared" si="145"/>
        <v>105</v>
      </c>
      <c r="CW187" s="93">
        <f t="shared" si="146"/>
        <v>0</v>
      </c>
      <c r="CX187" s="86">
        <f t="shared" si="147"/>
        <v>0</v>
      </c>
      <c r="CY187" s="93">
        <f t="shared" si="155"/>
        <v>251055</v>
      </c>
      <c r="CZ187" s="93">
        <v>0</v>
      </c>
      <c r="DA187" s="93">
        <v>0</v>
      </c>
      <c r="DB187" s="93">
        <f t="shared" si="156"/>
        <v>0</v>
      </c>
      <c r="DC187" s="93">
        <v>0</v>
      </c>
      <c r="DD187" s="91">
        <v>0</v>
      </c>
      <c r="DE187" s="93">
        <f t="shared" si="157"/>
        <v>0</v>
      </c>
      <c r="DF187" s="93">
        <f t="shared" si="128"/>
        <v>0</v>
      </c>
      <c r="DG187" s="93"/>
      <c r="DH187" s="93">
        <v>0</v>
      </c>
      <c r="DI187" s="93">
        <v>0</v>
      </c>
      <c r="DJ187" s="86">
        <f t="shared" si="158"/>
        <v>0</v>
      </c>
      <c r="DK187" s="91">
        <v>0</v>
      </c>
      <c r="DL187" s="93"/>
      <c r="DM187" s="93">
        <v>0</v>
      </c>
      <c r="DN187" s="93">
        <f t="shared" si="129"/>
        <v>7970000</v>
      </c>
      <c r="DO187" s="93">
        <f t="shared" si="159"/>
        <v>0</v>
      </c>
      <c r="DP187" s="92">
        <f t="shared" si="160"/>
        <v>251055</v>
      </c>
      <c r="DQ187" s="97" t="str">
        <f t="shared" si="130"/>
        <v>8422383669</v>
      </c>
      <c r="DR187" s="98">
        <f t="shared" si="161"/>
        <v>0</v>
      </c>
      <c r="DS187" s="93" t="str">
        <f t="shared" si="162"/>
        <v>OK</v>
      </c>
      <c r="DT187" s="93"/>
      <c r="DU187" s="78" t="str">
        <f t="shared" si="131"/>
        <v>5010700215011501100001VT100001</v>
      </c>
      <c r="DV187" s="78">
        <f>INDEX('08_DMGiaDat'!$L:$L,MATCH(DU187,'08_DMGiaDat'!$R:$R,0))</f>
        <v>7970000</v>
      </c>
      <c r="DW187" s="78" t="str">
        <f t="shared" si="132"/>
        <v>501070021501100100000001</v>
      </c>
      <c r="DX187" s="78" t="str">
        <f>IFERROR(VLOOKUP(DW187,'08_DMGiaDat'!C118:C119,2,FALSE),"N")</f>
        <v>N</v>
      </c>
      <c r="DY187" s="78" t="str">
        <f t="shared" si="133"/>
        <v>5010700215011001VT100001</v>
      </c>
      <c r="DZ187" s="78" t="str">
        <f>IFERROR(VLOOKUP(DY187,'08_DMGiaDat'!C118:C119,2,FALSE),"N")</f>
        <v>N</v>
      </c>
      <c r="EA187" s="78" t="str">
        <f t="shared" si="134"/>
        <v>501070021501100100000001</v>
      </c>
      <c r="EB187" s="78" t="str">
        <f>IFERROR(VLOOKUP(EA187,'08_DMGiaDat'!C118:C119,2,FALSE),"N")</f>
        <v>N</v>
      </c>
      <c r="EC187" s="92">
        <f>IF(DV187&lt;&gt;"N",DV187,IF(DX187&lt;&gt;"N",DX187,IF(DZ187&lt;&gt;"N",DZ187*VLOOKUP(LEFT(CB187,3),'03_DMMucDich'!C102:C106,5,FALSE),IF(EB187&lt;&gt;"N",EB187*VLOOKUP(LEFT(CB187,3),'03_DMMucDich'!C102:C106,5,FALSE),"N/A"))))</f>
        <v>7970000</v>
      </c>
    </row>
    <row r="188" spans="1:133" s="34" customFormat="1" ht="16" x14ac:dyDescent="0.2">
      <c r="A188" s="85">
        <v>174</v>
      </c>
      <c r="B188" s="86"/>
      <c r="C188" s="87"/>
      <c r="D188" s="141" t="s">
        <v>5872</v>
      </c>
      <c r="E188" s="86"/>
      <c r="F188" s="88"/>
      <c r="G188" s="88" t="s">
        <v>5718</v>
      </c>
      <c r="H188" s="151">
        <v>2022</v>
      </c>
      <c r="I188" s="86"/>
      <c r="J188" s="86"/>
      <c r="K188" s="145" t="s">
        <v>6491</v>
      </c>
      <c r="L188" s="105"/>
      <c r="M188" s="86"/>
      <c r="N188" s="105"/>
      <c r="O188" s="105"/>
      <c r="P188" s="86"/>
      <c r="Q188" s="86"/>
      <c r="R188" s="153" t="str">
        <f t="shared" si="135"/>
        <v>Tổ 66</v>
      </c>
      <c r="S188" s="86"/>
      <c r="T188" s="86"/>
      <c r="U188" s="86"/>
      <c r="V188" s="86" t="str">
        <f t="shared" si="136"/>
        <v xml:space="preserve">, </v>
      </c>
      <c r="W188" s="86"/>
      <c r="X188" s="86"/>
      <c r="Y188" s="86"/>
      <c r="Z188" s="88"/>
      <c r="AA188" s="105"/>
      <c r="AB188" s="86"/>
      <c r="AC188" s="90"/>
      <c r="AD188" s="86"/>
      <c r="AE188" s="86"/>
      <c r="AF188" s="86"/>
      <c r="AG188" s="86"/>
      <c r="AH188" s="160" t="s">
        <v>6960</v>
      </c>
      <c r="AI188" s="153"/>
      <c r="AJ188" s="153"/>
      <c r="AK188" s="86"/>
      <c r="AL188" s="86"/>
      <c r="AM188" s="153" t="s">
        <v>7015</v>
      </c>
      <c r="AN188" s="153" t="s">
        <v>7252</v>
      </c>
      <c r="AO188" s="165">
        <v>43168</v>
      </c>
      <c r="AP188" s="153" t="s">
        <v>7084</v>
      </c>
      <c r="AQ188" s="153" t="s">
        <v>5703</v>
      </c>
      <c r="AR188" s="166">
        <v>105</v>
      </c>
      <c r="AS188" s="88" t="s">
        <v>5719</v>
      </c>
      <c r="AT188" s="92">
        <f t="shared" si="153"/>
        <v>0</v>
      </c>
      <c r="AU188" s="93">
        <v>0</v>
      </c>
      <c r="AV188" s="93">
        <v>0</v>
      </c>
      <c r="AW188" s="166">
        <v>200</v>
      </c>
      <c r="AX188" s="93">
        <v>0</v>
      </c>
      <c r="AY188" s="177"/>
      <c r="AZ188" s="177">
        <v>0</v>
      </c>
      <c r="BA188" s="178"/>
      <c r="BB188" s="105"/>
      <c r="BC188" s="105"/>
      <c r="BD188" s="93"/>
      <c r="BE188" s="93">
        <v>0</v>
      </c>
      <c r="BF188" s="91">
        <v>0</v>
      </c>
      <c r="BG188" s="94"/>
      <c r="BH188" s="95"/>
      <c r="BI188" s="93" t="str">
        <f t="shared" si="121"/>
        <v>Nguyễn Thị Hồng Hạnh</v>
      </c>
      <c r="BJ188" s="105">
        <f t="shared" si="122"/>
        <v>0</v>
      </c>
      <c r="BK188" s="88" t="str">
        <f t="shared" si="123"/>
        <v>8290078458</v>
      </c>
      <c r="BL188" s="86">
        <f t="shared" si="124"/>
        <v>0</v>
      </c>
      <c r="BM188" s="105">
        <f t="shared" si="125"/>
        <v>0</v>
      </c>
      <c r="BN188" s="86">
        <f t="shared" si="126"/>
        <v>0</v>
      </c>
      <c r="BO188" s="86">
        <f t="shared" si="127"/>
        <v>0</v>
      </c>
      <c r="BP188" s="86">
        <f t="shared" si="137"/>
        <v>0</v>
      </c>
      <c r="BQ188" s="160" t="s">
        <v>6960</v>
      </c>
      <c r="BR188" s="86" t="s">
        <v>5720</v>
      </c>
      <c r="BS188" s="88" t="s">
        <v>5721</v>
      </c>
      <c r="BT188" s="86" t="s">
        <v>5722</v>
      </c>
      <c r="BU188" s="86"/>
      <c r="BV188" s="86" t="str">
        <f t="shared" si="138"/>
        <v>CM 773246</v>
      </c>
      <c r="BW188" s="105" t="str">
        <f t="shared" si="139"/>
        <v/>
      </c>
      <c r="BX188" s="86" t="str">
        <f t="shared" si="148"/>
        <v>29</v>
      </c>
      <c r="BY188" s="86" t="str">
        <f t="shared" si="149"/>
        <v>35</v>
      </c>
      <c r="BZ188" s="91">
        <f t="shared" si="150"/>
        <v>105</v>
      </c>
      <c r="CA188" s="91">
        <v>0</v>
      </c>
      <c r="CB188" s="96" t="s">
        <v>5719</v>
      </c>
      <c r="CC188" s="91">
        <f t="shared" si="140"/>
        <v>200</v>
      </c>
      <c r="CD188" s="91">
        <f t="shared" si="141"/>
        <v>0</v>
      </c>
      <c r="CE188" s="93">
        <f t="shared" si="151"/>
        <v>0</v>
      </c>
      <c r="CF188" s="93">
        <f t="shared" si="152"/>
        <v>0</v>
      </c>
      <c r="CG188" s="105"/>
      <c r="CH188" s="105"/>
      <c r="CI188" s="86"/>
      <c r="CJ188" s="188"/>
      <c r="CK188" s="181">
        <f t="shared" si="142"/>
        <v>105</v>
      </c>
      <c r="CL188" s="181">
        <f t="shared" si="143"/>
        <v>200</v>
      </c>
      <c r="CM188" s="86" t="s">
        <v>5723</v>
      </c>
      <c r="CN188" s="182" t="s">
        <v>7854</v>
      </c>
      <c r="CO188" s="183" t="s">
        <v>7855</v>
      </c>
      <c r="CP188" s="86" t="s">
        <v>5724</v>
      </c>
      <c r="CQ188" s="153" t="s">
        <v>7924</v>
      </c>
      <c r="CR188" s="187">
        <f t="shared" si="144"/>
        <v>7970000</v>
      </c>
      <c r="CS188" s="188">
        <v>1</v>
      </c>
      <c r="CT188" s="188">
        <f t="shared" si="154"/>
        <v>7970000</v>
      </c>
      <c r="CU188" s="93"/>
      <c r="CV188" s="94">
        <f t="shared" si="145"/>
        <v>105</v>
      </c>
      <c r="CW188" s="93">
        <f t="shared" si="146"/>
        <v>0</v>
      </c>
      <c r="CX188" s="86">
        <f t="shared" si="147"/>
        <v>0</v>
      </c>
      <c r="CY188" s="93">
        <f t="shared" si="155"/>
        <v>251055</v>
      </c>
      <c r="CZ188" s="93">
        <v>0</v>
      </c>
      <c r="DA188" s="93">
        <v>0</v>
      </c>
      <c r="DB188" s="93">
        <f t="shared" si="156"/>
        <v>0</v>
      </c>
      <c r="DC188" s="93">
        <v>0</v>
      </c>
      <c r="DD188" s="91">
        <v>0</v>
      </c>
      <c r="DE188" s="93">
        <f t="shared" si="157"/>
        <v>0</v>
      </c>
      <c r="DF188" s="93">
        <f t="shared" si="128"/>
        <v>0</v>
      </c>
      <c r="DG188" s="93"/>
      <c r="DH188" s="93">
        <v>0</v>
      </c>
      <c r="DI188" s="93">
        <v>0</v>
      </c>
      <c r="DJ188" s="86">
        <f t="shared" si="158"/>
        <v>0</v>
      </c>
      <c r="DK188" s="91">
        <v>0</v>
      </c>
      <c r="DL188" s="93"/>
      <c r="DM188" s="93">
        <v>0</v>
      </c>
      <c r="DN188" s="93">
        <f t="shared" si="129"/>
        <v>7970000</v>
      </c>
      <c r="DO188" s="93">
        <f t="shared" si="159"/>
        <v>0</v>
      </c>
      <c r="DP188" s="92">
        <f t="shared" si="160"/>
        <v>251055</v>
      </c>
      <c r="DQ188" s="97" t="str">
        <f t="shared" si="130"/>
        <v>8290078458</v>
      </c>
      <c r="DR188" s="98">
        <f t="shared" si="161"/>
        <v>0</v>
      </c>
      <c r="DS188" s="93" t="str">
        <f t="shared" si="162"/>
        <v>OK</v>
      </c>
      <c r="DT188" s="93"/>
      <c r="DU188" s="78" t="str">
        <f t="shared" si="131"/>
        <v>5010700215011501100001VT100001</v>
      </c>
      <c r="DV188" s="78">
        <f>INDEX('08_DMGiaDat'!$L:$L,MATCH(DU188,'08_DMGiaDat'!$R:$R,0))</f>
        <v>7970000</v>
      </c>
      <c r="DW188" s="78" t="str">
        <f t="shared" si="132"/>
        <v>501070021501100100000001</v>
      </c>
      <c r="DX188" s="78" t="str">
        <f>IFERROR(VLOOKUP(DW188,'08_DMGiaDat'!C118:C119,2,FALSE),"N")</f>
        <v>N</v>
      </c>
      <c r="DY188" s="78" t="str">
        <f t="shared" si="133"/>
        <v>5010700215011001VT100001</v>
      </c>
      <c r="DZ188" s="78" t="str">
        <f>IFERROR(VLOOKUP(DY188,'08_DMGiaDat'!C118:C119,2,FALSE),"N")</f>
        <v>N</v>
      </c>
      <c r="EA188" s="78" t="str">
        <f t="shared" si="134"/>
        <v>501070021501100100000001</v>
      </c>
      <c r="EB188" s="78" t="str">
        <f>IFERROR(VLOOKUP(EA188,'08_DMGiaDat'!C118:C119,2,FALSE),"N")</f>
        <v>N</v>
      </c>
      <c r="EC188" s="92">
        <f>IF(DV188&lt;&gt;"N",DV188,IF(DX188&lt;&gt;"N",DX188,IF(DZ188&lt;&gt;"N",DZ188*VLOOKUP(LEFT(CB188,3),'03_DMMucDich'!C102:C106,5,FALSE),IF(EB188&lt;&gt;"N",EB188*VLOOKUP(LEFT(CB188,3),'03_DMMucDich'!C102:C106,5,FALSE),"N/A"))))</f>
        <v>7970000</v>
      </c>
    </row>
    <row r="189" spans="1:133" s="34" customFormat="1" ht="16" x14ac:dyDescent="0.2">
      <c r="A189" s="85">
        <v>175</v>
      </c>
      <c r="B189" s="86"/>
      <c r="C189" s="87"/>
      <c r="D189" s="141" t="s">
        <v>5873</v>
      </c>
      <c r="E189" s="86"/>
      <c r="F189" s="88"/>
      <c r="G189" s="88" t="s">
        <v>5718</v>
      </c>
      <c r="H189" s="151">
        <v>2023</v>
      </c>
      <c r="I189" s="86"/>
      <c r="J189" s="86"/>
      <c r="K189" s="145" t="s">
        <v>6492</v>
      </c>
      <c r="L189" s="105"/>
      <c r="M189" s="86"/>
      <c r="N189" s="105"/>
      <c r="O189" s="105"/>
      <c r="P189" s="86"/>
      <c r="Q189" s="86"/>
      <c r="R189" s="153" t="str">
        <f t="shared" si="135"/>
        <v>Tổ 09</v>
      </c>
      <c r="S189" s="86"/>
      <c r="T189" s="86"/>
      <c r="U189" s="86"/>
      <c r="V189" s="86" t="str">
        <f t="shared" si="136"/>
        <v xml:space="preserve">, </v>
      </c>
      <c r="W189" s="86"/>
      <c r="X189" s="86"/>
      <c r="Y189" s="86"/>
      <c r="Z189" s="88"/>
      <c r="AA189" s="105"/>
      <c r="AB189" s="86"/>
      <c r="AC189" s="90"/>
      <c r="AD189" s="86"/>
      <c r="AE189" s="86"/>
      <c r="AF189" s="86"/>
      <c r="AG189" s="86"/>
      <c r="AH189" s="160" t="s">
        <v>6979</v>
      </c>
      <c r="AI189" s="153"/>
      <c r="AJ189" s="153"/>
      <c r="AK189" s="86"/>
      <c r="AL189" s="86"/>
      <c r="AM189" s="153" t="s">
        <v>7015</v>
      </c>
      <c r="AN189" s="153" t="s">
        <v>7253</v>
      </c>
      <c r="AO189" s="165">
        <v>42138</v>
      </c>
      <c r="AP189" s="153" t="s">
        <v>1042</v>
      </c>
      <c r="AQ189" s="153" t="s">
        <v>7092</v>
      </c>
      <c r="AR189" s="166">
        <v>100</v>
      </c>
      <c r="AS189" s="88" t="s">
        <v>5719</v>
      </c>
      <c r="AT189" s="92">
        <f t="shared" si="153"/>
        <v>0</v>
      </c>
      <c r="AU189" s="93">
        <v>0</v>
      </c>
      <c r="AV189" s="93">
        <v>0</v>
      </c>
      <c r="AW189" s="166">
        <v>200</v>
      </c>
      <c r="AX189" s="93">
        <v>0</v>
      </c>
      <c r="AY189" s="177"/>
      <c r="AZ189" s="177">
        <v>0</v>
      </c>
      <c r="BA189" s="178"/>
      <c r="BB189" s="105"/>
      <c r="BC189" s="105"/>
      <c r="BD189" s="93"/>
      <c r="BE189" s="93">
        <v>0</v>
      </c>
      <c r="BF189" s="91">
        <v>0</v>
      </c>
      <c r="BG189" s="94"/>
      <c r="BH189" s="95"/>
      <c r="BI189" s="93" t="str">
        <f t="shared" si="121"/>
        <v>Nguyễn Văn Lý</v>
      </c>
      <c r="BJ189" s="105">
        <f t="shared" si="122"/>
        <v>0</v>
      </c>
      <c r="BK189" s="88" t="str">
        <f t="shared" si="123"/>
        <v>8003256004</v>
      </c>
      <c r="BL189" s="86">
        <f t="shared" si="124"/>
        <v>0</v>
      </c>
      <c r="BM189" s="105">
        <f t="shared" si="125"/>
        <v>0</v>
      </c>
      <c r="BN189" s="86">
        <f t="shared" si="126"/>
        <v>0</v>
      </c>
      <c r="BO189" s="86">
        <f t="shared" si="127"/>
        <v>0</v>
      </c>
      <c r="BP189" s="86">
        <f t="shared" si="137"/>
        <v>0</v>
      </c>
      <c r="BQ189" s="160" t="s">
        <v>6979</v>
      </c>
      <c r="BR189" s="86" t="s">
        <v>5720</v>
      </c>
      <c r="BS189" s="88" t="s">
        <v>5721</v>
      </c>
      <c r="BT189" s="86" t="s">
        <v>5722</v>
      </c>
      <c r="BU189" s="86"/>
      <c r="BV189" s="86" t="str">
        <f t="shared" si="138"/>
        <v>BY 789309</v>
      </c>
      <c r="BW189" s="105" t="str">
        <f t="shared" si="139"/>
        <v/>
      </c>
      <c r="BX189" s="86" t="str">
        <f t="shared" si="148"/>
        <v>107</v>
      </c>
      <c r="BY189" s="86" t="str">
        <f t="shared" si="149"/>
        <v>76</v>
      </c>
      <c r="BZ189" s="91">
        <f t="shared" si="150"/>
        <v>100</v>
      </c>
      <c r="CA189" s="91">
        <v>0</v>
      </c>
      <c r="CB189" s="96" t="s">
        <v>5719</v>
      </c>
      <c r="CC189" s="91">
        <f t="shared" si="140"/>
        <v>200</v>
      </c>
      <c r="CD189" s="91">
        <f t="shared" si="141"/>
        <v>0</v>
      </c>
      <c r="CE189" s="93">
        <f t="shared" si="151"/>
        <v>0</v>
      </c>
      <c r="CF189" s="93">
        <f t="shared" si="152"/>
        <v>0</v>
      </c>
      <c r="CG189" s="105"/>
      <c r="CH189" s="105"/>
      <c r="CI189" s="86"/>
      <c r="CJ189" s="188"/>
      <c r="CK189" s="181">
        <f t="shared" si="142"/>
        <v>100</v>
      </c>
      <c r="CL189" s="181">
        <f t="shared" si="143"/>
        <v>200</v>
      </c>
      <c r="CM189" s="86" t="s">
        <v>5723</v>
      </c>
      <c r="CN189" s="182" t="s">
        <v>7872</v>
      </c>
      <c r="CO189" s="183" t="s">
        <v>7882</v>
      </c>
      <c r="CP189" s="86" t="s">
        <v>5724</v>
      </c>
      <c r="CQ189" s="153" t="s">
        <v>7924</v>
      </c>
      <c r="CR189" s="187">
        <f t="shared" si="144"/>
        <v>7150000</v>
      </c>
      <c r="CS189" s="188">
        <v>1</v>
      </c>
      <c r="CT189" s="188">
        <f t="shared" si="154"/>
        <v>7150000</v>
      </c>
      <c r="CU189" s="93"/>
      <c r="CV189" s="94">
        <f t="shared" si="145"/>
        <v>100</v>
      </c>
      <c r="CW189" s="93">
        <f t="shared" si="146"/>
        <v>0</v>
      </c>
      <c r="CX189" s="86">
        <f t="shared" si="147"/>
        <v>0</v>
      </c>
      <c r="CY189" s="93">
        <f t="shared" si="155"/>
        <v>214500</v>
      </c>
      <c r="CZ189" s="93">
        <v>0</v>
      </c>
      <c r="DA189" s="93">
        <v>0</v>
      </c>
      <c r="DB189" s="93">
        <f t="shared" si="156"/>
        <v>0</v>
      </c>
      <c r="DC189" s="93">
        <v>0</v>
      </c>
      <c r="DD189" s="91">
        <v>0</v>
      </c>
      <c r="DE189" s="93">
        <f t="shared" si="157"/>
        <v>0</v>
      </c>
      <c r="DF189" s="93">
        <f t="shared" si="128"/>
        <v>0</v>
      </c>
      <c r="DG189" s="93"/>
      <c r="DH189" s="93">
        <v>0</v>
      </c>
      <c r="DI189" s="93">
        <v>0</v>
      </c>
      <c r="DJ189" s="86">
        <f t="shared" si="158"/>
        <v>0</v>
      </c>
      <c r="DK189" s="91">
        <v>0</v>
      </c>
      <c r="DL189" s="93"/>
      <c r="DM189" s="93">
        <v>0</v>
      </c>
      <c r="DN189" s="93">
        <f t="shared" si="129"/>
        <v>7150000</v>
      </c>
      <c r="DO189" s="93">
        <f t="shared" si="159"/>
        <v>0</v>
      </c>
      <c r="DP189" s="92">
        <f t="shared" si="160"/>
        <v>214500</v>
      </c>
      <c r="DQ189" s="97" t="str">
        <f t="shared" si="130"/>
        <v>8003256004</v>
      </c>
      <c r="DR189" s="98">
        <f t="shared" si="161"/>
        <v>0</v>
      </c>
      <c r="DS189" s="93" t="str">
        <f t="shared" si="162"/>
        <v>OK</v>
      </c>
      <c r="DT189" s="93"/>
      <c r="DU189" s="78" t="str">
        <f t="shared" si="131"/>
        <v>5010700215001500102001VT100001</v>
      </c>
      <c r="DV189" s="78">
        <f>INDEX('08_DMGiaDat'!$L:$L,MATCH(DU189,'08_DMGiaDat'!$R:$R,0))</f>
        <v>7150000</v>
      </c>
      <c r="DW189" s="78" t="str">
        <f t="shared" si="132"/>
        <v>501070021500100100000001</v>
      </c>
      <c r="DX189" s="78" t="str">
        <f>IFERROR(VLOOKUP(DW189,'08_DMGiaDat'!C118:C119,2,FALSE),"N")</f>
        <v>N</v>
      </c>
      <c r="DY189" s="78" t="str">
        <f t="shared" si="133"/>
        <v>5010700215001001VT100001</v>
      </c>
      <c r="DZ189" s="78" t="str">
        <f>IFERROR(VLOOKUP(DY189,'08_DMGiaDat'!C118:C119,2,FALSE),"N")</f>
        <v>N</v>
      </c>
      <c r="EA189" s="78" t="str">
        <f t="shared" si="134"/>
        <v>501070021500100100000001</v>
      </c>
      <c r="EB189" s="78" t="str">
        <f>IFERROR(VLOOKUP(EA189,'08_DMGiaDat'!C118:C119,2,FALSE),"N")</f>
        <v>N</v>
      </c>
      <c r="EC189" s="92">
        <f>IF(DV189&lt;&gt;"N",DV189,IF(DX189&lt;&gt;"N",DX189,IF(DZ189&lt;&gt;"N",DZ189*VLOOKUP(LEFT(CB189,3),'03_DMMucDich'!C102:C106,5,FALSE),IF(EB189&lt;&gt;"N",EB189*VLOOKUP(LEFT(CB189,3),'03_DMMucDich'!C102:C106,5,FALSE),"N/A"))))</f>
        <v>7150000</v>
      </c>
    </row>
    <row r="190" spans="1:133" s="34" customFormat="1" ht="16" x14ac:dyDescent="0.2">
      <c r="A190" s="85">
        <v>176</v>
      </c>
      <c r="B190" s="86"/>
      <c r="C190" s="87"/>
      <c r="D190" s="141" t="s">
        <v>5874</v>
      </c>
      <c r="E190" s="86"/>
      <c r="F190" s="88"/>
      <c r="G190" s="88" t="s">
        <v>5718</v>
      </c>
      <c r="H190" s="151">
        <v>2022</v>
      </c>
      <c r="I190" s="86"/>
      <c r="J190" s="86"/>
      <c r="K190" s="145" t="s">
        <v>6493</v>
      </c>
      <c r="L190" s="105"/>
      <c r="M190" s="86"/>
      <c r="N190" s="105"/>
      <c r="O190" s="105"/>
      <c r="P190" s="86"/>
      <c r="Q190" s="86"/>
      <c r="R190" s="153" t="str">
        <f t="shared" si="135"/>
        <v>Tổ 25</v>
      </c>
      <c r="S190" s="86"/>
      <c r="T190" s="86"/>
      <c r="U190" s="86"/>
      <c r="V190" s="86" t="str">
        <f t="shared" si="136"/>
        <v xml:space="preserve">, </v>
      </c>
      <c r="W190" s="86"/>
      <c r="X190" s="86"/>
      <c r="Y190" s="86"/>
      <c r="Z190" s="88"/>
      <c r="AA190" s="105"/>
      <c r="AB190" s="86"/>
      <c r="AC190" s="90"/>
      <c r="AD190" s="86"/>
      <c r="AE190" s="86"/>
      <c r="AF190" s="86"/>
      <c r="AG190" s="86"/>
      <c r="AH190" s="160" t="s">
        <v>6996</v>
      </c>
      <c r="AI190" s="153"/>
      <c r="AJ190" s="153"/>
      <c r="AK190" s="86"/>
      <c r="AL190" s="86"/>
      <c r="AM190" s="153" t="s">
        <v>7015</v>
      </c>
      <c r="AN190" s="153" t="s">
        <v>7254</v>
      </c>
      <c r="AO190" s="165">
        <v>41491</v>
      </c>
      <c r="AP190" s="153" t="s">
        <v>7097</v>
      </c>
      <c r="AQ190" s="153" t="s">
        <v>2022</v>
      </c>
      <c r="AR190" s="166">
        <v>82.4</v>
      </c>
      <c r="AS190" s="88" t="s">
        <v>5719</v>
      </c>
      <c r="AT190" s="92">
        <f t="shared" si="153"/>
        <v>0</v>
      </c>
      <c r="AU190" s="93">
        <v>0</v>
      </c>
      <c r="AV190" s="93">
        <v>0</v>
      </c>
      <c r="AW190" s="166">
        <v>200</v>
      </c>
      <c r="AX190" s="93">
        <v>0</v>
      </c>
      <c r="AY190" s="177"/>
      <c r="AZ190" s="177">
        <v>0</v>
      </c>
      <c r="BA190" s="178"/>
      <c r="BB190" s="105"/>
      <c r="BC190" s="105"/>
      <c r="BD190" s="93"/>
      <c r="BE190" s="93">
        <v>0</v>
      </c>
      <c r="BF190" s="91">
        <v>0</v>
      </c>
      <c r="BG190" s="94"/>
      <c r="BH190" s="95"/>
      <c r="BI190" s="93" t="str">
        <f t="shared" si="121"/>
        <v>Huỳnh Thị Minh Thư</v>
      </c>
      <c r="BJ190" s="105">
        <f t="shared" si="122"/>
        <v>0</v>
      </c>
      <c r="BK190" s="88" t="str">
        <f t="shared" si="123"/>
        <v>8328571898</v>
      </c>
      <c r="BL190" s="86">
        <f t="shared" si="124"/>
        <v>0</v>
      </c>
      <c r="BM190" s="105">
        <f t="shared" si="125"/>
        <v>0</v>
      </c>
      <c r="BN190" s="86">
        <f t="shared" si="126"/>
        <v>0</v>
      </c>
      <c r="BO190" s="86">
        <f t="shared" si="127"/>
        <v>0</v>
      </c>
      <c r="BP190" s="86">
        <f t="shared" si="137"/>
        <v>0</v>
      </c>
      <c r="BQ190" s="160" t="s">
        <v>6996</v>
      </c>
      <c r="BR190" s="86" t="s">
        <v>5720</v>
      </c>
      <c r="BS190" s="88" t="s">
        <v>5721</v>
      </c>
      <c r="BT190" s="86" t="s">
        <v>5722</v>
      </c>
      <c r="BU190" s="86"/>
      <c r="BV190" s="86" t="str">
        <f t="shared" si="138"/>
        <v>BO 663028</v>
      </c>
      <c r="BW190" s="105" t="str">
        <f t="shared" si="139"/>
        <v/>
      </c>
      <c r="BX190" s="86" t="str">
        <f t="shared" si="148"/>
        <v>75</v>
      </c>
      <c r="BY190" s="86" t="str">
        <f t="shared" si="149"/>
        <v>158</v>
      </c>
      <c r="BZ190" s="91">
        <f t="shared" si="150"/>
        <v>82.4</v>
      </c>
      <c r="CA190" s="91">
        <v>0</v>
      </c>
      <c r="CB190" s="96" t="s">
        <v>5719</v>
      </c>
      <c r="CC190" s="91">
        <f t="shared" si="140"/>
        <v>200</v>
      </c>
      <c r="CD190" s="91">
        <f t="shared" si="141"/>
        <v>0</v>
      </c>
      <c r="CE190" s="93">
        <f t="shared" si="151"/>
        <v>0</v>
      </c>
      <c r="CF190" s="93">
        <f t="shared" si="152"/>
        <v>0</v>
      </c>
      <c r="CG190" s="105"/>
      <c r="CH190" s="105"/>
      <c r="CI190" s="86"/>
      <c r="CJ190" s="188"/>
      <c r="CK190" s="181">
        <f t="shared" si="142"/>
        <v>82.4</v>
      </c>
      <c r="CL190" s="181">
        <f t="shared" si="143"/>
        <v>200</v>
      </c>
      <c r="CM190" s="86" t="s">
        <v>5723</v>
      </c>
      <c r="CN190" s="182" t="s">
        <v>7859</v>
      </c>
      <c r="CO190" s="183" t="s">
        <v>7863</v>
      </c>
      <c r="CP190" s="86" t="s">
        <v>5724</v>
      </c>
      <c r="CQ190" s="153" t="s">
        <v>7925</v>
      </c>
      <c r="CR190" s="187">
        <f t="shared" si="144"/>
        <v>2170000</v>
      </c>
      <c r="CS190" s="188">
        <v>0.8</v>
      </c>
      <c r="CT190" s="188">
        <f t="shared" si="154"/>
        <v>1736000</v>
      </c>
      <c r="CU190" s="93"/>
      <c r="CV190" s="94">
        <f t="shared" si="145"/>
        <v>82.4</v>
      </c>
      <c r="CW190" s="93">
        <f t="shared" si="146"/>
        <v>0</v>
      </c>
      <c r="CX190" s="86">
        <f t="shared" si="147"/>
        <v>0</v>
      </c>
      <c r="CY190" s="93">
        <f t="shared" si="155"/>
        <v>42913.919999999998</v>
      </c>
      <c r="CZ190" s="93">
        <v>0</v>
      </c>
      <c r="DA190" s="93">
        <v>0</v>
      </c>
      <c r="DB190" s="93">
        <f t="shared" si="156"/>
        <v>0</v>
      </c>
      <c r="DC190" s="93">
        <v>0</v>
      </c>
      <c r="DD190" s="91">
        <v>0</v>
      </c>
      <c r="DE190" s="93">
        <f t="shared" si="157"/>
        <v>0</v>
      </c>
      <c r="DF190" s="93">
        <f t="shared" si="128"/>
        <v>0</v>
      </c>
      <c r="DG190" s="93"/>
      <c r="DH190" s="93">
        <v>0</v>
      </c>
      <c r="DI190" s="93">
        <v>0</v>
      </c>
      <c r="DJ190" s="86">
        <f t="shared" si="158"/>
        <v>0</v>
      </c>
      <c r="DK190" s="91">
        <v>0</v>
      </c>
      <c r="DL190" s="93"/>
      <c r="DM190" s="93">
        <v>0</v>
      </c>
      <c r="DN190" s="93">
        <f t="shared" si="129"/>
        <v>1736000</v>
      </c>
      <c r="DO190" s="93">
        <f t="shared" si="159"/>
        <v>0</v>
      </c>
      <c r="DP190" s="92">
        <f t="shared" si="160"/>
        <v>42913.919999999998</v>
      </c>
      <c r="DQ190" s="97" t="str">
        <f t="shared" si="130"/>
        <v>8328571898</v>
      </c>
      <c r="DR190" s="98">
        <f t="shared" si="161"/>
        <v>0</v>
      </c>
      <c r="DS190" s="93" t="str">
        <f t="shared" si="162"/>
        <v>OK</v>
      </c>
      <c r="DT190" s="93"/>
      <c r="DU190" s="78" t="str">
        <f t="shared" si="131"/>
        <v>5010700212541254102001VT400001</v>
      </c>
      <c r="DV190" s="78">
        <f>INDEX('08_DMGiaDat'!$L:$L,MATCH(DU190,'08_DMGiaDat'!$R:$R,0))</f>
        <v>2170000</v>
      </c>
      <c r="DW190" s="78" t="str">
        <f t="shared" si="132"/>
        <v>501070021254100100000001</v>
      </c>
      <c r="DX190" s="78" t="str">
        <f>IFERROR(VLOOKUP(DW190,'08_DMGiaDat'!C118:C119,2,FALSE),"N")</f>
        <v>N</v>
      </c>
      <c r="DY190" s="78" t="str">
        <f t="shared" si="133"/>
        <v>5010700212541001VT400001</v>
      </c>
      <c r="DZ190" s="78" t="str">
        <f>IFERROR(VLOOKUP(DY190,'08_DMGiaDat'!C118:C119,2,FALSE),"N")</f>
        <v>N</v>
      </c>
      <c r="EA190" s="78" t="str">
        <f t="shared" si="134"/>
        <v>501070021254100100000001</v>
      </c>
      <c r="EB190" s="78" t="str">
        <f>IFERROR(VLOOKUP(EA190,'08_DMGiaDat'!C118:C119,2,FALSE),"N")</f>
        <v>N</v>
      </c>
      <c r="EC190" s="92">
        <f>IF(DV190&lt;&gt;"N",DV190,IF(DX190&lt;&gt;"N",DX190,IF(DZ190&lt;&gt;"N",DZ190*VLOOKUP(LEFT(CB190,3),'03_DMMucDich'!C102:C106,5,FALSE),IF(EB190&lt;&gt;"N",EB190*VLOOKUP(LEFT(CB190,3),'03_DMMucDich'!C102:C106,5,FALSE),"N/A"))))</f>
        <v>2170000</v>
      </c>
    </row>
    <row r="191" spans="1:133" s="34" customFormat="1" ht="16" x14ac:dyDescent="0.2">
      <c r="A191" s="85">
        <v>177</v>
      </c>
      <c r="B191" s="86"/>
      <c r="C191" s="87"/>
      <c r="D191" s="141" t="s">
        <v>5875</v>
      </c>
      <c r="E191" s="86"/>
      <c r="F191" s="88"/>
      <c r="G191" s="88" t="s">
        <v>5718</v>
      </c>
      <c r="H191" s="151">
        <v>2022</v>
      </c>
      <c r="I191" s="86"/>
      <c r="J191" s="86"/>
      <c r="K191" s="145" t="s">
        <v>6494</v>
      </c>
      <c r="L191" s="105"/>
      <c r="M191" s="86"/>
      <c r="N191" s="105"/>
      <c r="O191" s="105"/>
      <c r="P191" s="86"/>
      <c r="Q191" s="86"/>
      <c r="R191" s="153" t="str">
        <f t="shared" si="135"/>
        <v>Tổ 37</v>
      </c>
      <c r="S191" s="86"/>
      <c r="T191" s="86"/>
      <c r="U191" s="86"/>
      <c r="V191" s="86" t="str">
        <f t="shared" si="136"/>
        <v xml:space="preserve">, </v>
      </c>
      <c r="W191" s="86"/>
      <c r="X191" s="86"/>
      <c r="Y191" s="86"/>
      <c r="Z191" s="88"/>
      <c r="AA191" s="105"/>
      <c r="AB191" s="86"/>
      <c r="AC191" s="90"/>
      <c r="AD191" s="86"/>
      <c r="AE191" s="86"/>
      <c r="AF191" s="86"/>
      <c r="AG191" s="86"/>
      <c r="AH191" s="160" t="s">
        <v>6972</v>
      </c>
      <c r="AI191" s="153"/>
      <c r="AJ191" s="153"/>
      <c r="AK191" s="86"/>
      <c r="AL191" s="86"/>
      <c r="AM191" s="153" t="s">
        <v>7015</v>
      </c>
      <c r="AN191" s="153" t="s">
        <v>7255</v>
      </c>
      <c r="AO191" s="165">
        <v>41005</v>
      </c>
      <c r="AP191" s="153" t="s">
        <v>1331</v>
      </c>
      <c r="AQ191" s="153" t="s">
        <v>952</v>
      </c>
      <c r="AR191" s="166">
        <v>185</v>
      </c>
      <c r="AS191" s="88" t="s">
        <v>5719</v>
      </c>
      <c r="AT191" s="92">
        <f t="shared" si="153"/>
        <v>0</v>
      </c>
      <c r="AU191" s="93">
        <v>0</v>
      </c>
      <c r="AV191" s="93">
        <v>0</v>
      </c>
      <c r="AW191" s="166">
        <v>200</v>
      </c>
      <c r="AX191" s="93">
        <v>0</v>
      </c>
      <c r="AY191" s="177"/>
      <c r="AZ191" s="177">
        <v>0</v>
      </c>
      <c r="BA191" s="178"/>
      <c r="BB191" s="105"/>
      <c r="BC191" s="105"/>
      <c r="BD191" s="93"/>
      <c r="BE191" s="93">
        <v>0</v>
      </c>
      <c r="BF191" s="91">
        <v>0</v>
      </c>
      <c r="BG191" s="94"/>
      <c r="BH191" s="95"/>
      <c r="BI191" s="93" t="str">
        <f t="shared" si="121"/>
        <v>Huỳnh Anh Vũ</v>
      </c>
      <c r="BJ191" s="105">
        <f t="shared" si="122"/>
        <v>0</v>
      </c>
      <c r="BK191" s="88" t="str">
        <f t="shared" si="123"/>
        <v>8056680577</v>
      </c>
      <c r="BL191" s="86">
        <f t="shared" si="124"/>
        <v>0</v>
      </c>
      <c r="BM191" s="105">
        <f t="shared" si="125"/>
        <v>0</v>
      </c>
      <c r="BN191" s="86">
        <f t="shared" si="126"/>
        <v>0</v>
      </c>
      <c r="BO191" s="86">
        <f t="shared" si="127"/>
        <v>0</v>
      </c>
      <c r="BP191" s="86">
        <f t="shared" si="137"/>
        <v>0</v>
      </c>
      <c r="BQ191" s="160" t="s">
        <v>6972</v>
      </c>
      <c r="BR191" s="86" t="s">
        <v>5720</v>
      </c>
      <c r="BS191" s="88" t="s">
        <v>5721</v>
      </c>
      <c r="BT191" s="86" t="s">
        <v>5722</v>
      </c>
      <c r="BU191" s="86"/>
      <c r="BV191" s="86" t="str">
        <f t="shared" si="138"/>
        <v>BE 750257</v>
      </c>
      <c r="BW191" s="105" t="str">
        <f t="shared" si="139"/>
        <v/>
      </c>
      <c r="BX191" s="86" t="str">
        <f t="shared" si="148"/>
        <v>122</v>
      </c>
      <c r="BY191" s="86" t="str">
        <f t="shared" si="149"/>
        <v>102</v>
      </c>
      <c r="BZ191" s="91">
        <f t="shared" si="150"/>
        <v>185</v>
      </c>
      <c r="CA191" s="91">
        <v>0</v>
      </c>
      <c r="CB191" s="96" t="s">
        <v>5719</v>
      </c>
      <c r="CC191" s="91">
        <f t="shared" si="140"/>
        <v>200</v>
      </c>
      <c r="CD191" s="91">
        <f t="shared" si="141"/>
        <v>0</v>
      </c>
      <c r="CE191" s="93">
        <f t="shared" si="151"/>
        <v>0</v>
      </c>
      <c r="CF191" s="93">
        <f t="shared" si="152"/>
        <v>0</v>
      </c>
      <c r="CG191" s="105"/>
      <c r="CH191" s="105"/>
      <c r="CI191" s="86"/>
      <c r="CJ191" s="188"/>
      <c r="CK191" s="181">
        <f t="shared" si="142"/>
        <v>185</v>
      </c>
      <c r="CL191" s="181">
        <f t="shared" si="143"/>
        <v>200</v>
      </c>
      <c r="CM191" s="86" t="s">
        <v>5723</v>
      </c>
      <c r="CN191" s="182" t="s">
        <v>7891</v>
      </c>
      <c r="CO191" s="183" t="s">
        <v>7892</v>
      </c>
      <c r="CP191" s="86" t="s">
        <v>5724</v>
      </c>
      <c r="CQ191" s="153" t="s">
        <v>7924</v>
      </c>
      <c r="CR191" s="187">
        <f t="shared" si="144"/>
        <v>6830000</v>
      </c>
      <c r="CS191" s="188">
        <v>1.2</v>
      </c>
      <c r="CT191" s="188">
        <f t="shared" si="154"/>
        <v>8196000</v>
      </c>
      <c r="CU191" s="93"/>
      <c r="CV191" s="94">
        <f t="shared" si="145"/>
        <v>185</v>
      </c>
      <c r="CW191" s="93">
        <f t="shared" si="146"/>
        <v>0</v>
      </c>
      <c r="CX191" s="86">
        <f t="shared" si="147"/>
        <v>0</v>
      </c>
      <c r="CY191" s="93">
        <f t="shared" si="155"/>
        <v>454878</v>
      </c>
      <c r="CZ191" s="93">
        <v>0</v>
      </c>
      <c r="DA191" s="93">
        <v>0</v>
      </c>
      <c r="DB191" s="93">
        <f t="shared" si="156"/>
        <v>0</v>
      </c>
      <c r="DC191" s="93">
        <v>0</v>
      </c>
      <c r="DD191" s="91">
        <v>0</v>
      </c>
      <c r="DE191" s="93">
        <f t="shared" si="157"/>
        <v>0</v>
      </c>
      <c r="DF191" s="93">
        <f t="shared" si="128"/>
        <v>0</v>
      </c>
      <c r="DG191" s="93"/>
      <c r="DH191" s="93">
        <v>0</v>
      </c>
      <c r="DI191" s="93">
        <v>0</v>
      </c>
      <c r="DJ191" s="86">
        <f t="shared" si="158"/>
        <v>0</v>
      </c>
      <c r="DK191" s="91">
        <v>0</v>
      </c>
      <c r="DL191" s="93"/>
      <c r="DM191" s="93">
        <v>0</v>
      </c>
      <c r="DN191" s="93">
        <f t="shared" si="129"/>
        <v>8196000</v>
      </c>
      <c r="DO191" s="93">
        <f t="shared" si="159"/>
        <v>0</v>
      </c>
      <c r="DP191" s="92">
        <f t="shared" si="160"/>
        <v>454878</v>
      </c>
      <c r="DQ191" s="97" t="str">
        <f t="shared" si="130"/>
        <v>8056680577</v>
      </c>
      <c r="DR191" s="98">
        <f t="shared" si="161"/>
        <v>0</v>
      </c>
      <c r="DS191" s="93" t="str">
        <f t="shared" si="162"/>
        <v>OK</v>
      </c>
      <c r="DT191" s="93"/>
      <c r="DU191" s="78" t="str">
        <f t="shared" si="131"/>
        <v>5010700211321132100001VT100001</v>
      </c>
      <c r="DV191" s="78">
        <f>INDEX('08_DMGiaDat'!$L:$L,MATCH(DU191,'08_DMGiaDat'!$R:$R,0))</f>
        <v>6830000</v>
      </c>
      <c r="DW191" s="78" t="str">
        <f t="shared" si="132"/>
        <v>501070021132100100000001</v>
      </c>
      <c r="DX191" s="78" t="str">
        <f>IFERROR(VLOOKUP(DW191,'08_DMGiaDat'!C118:C119,2,FALSE),"N")</f>
        <v>N</v>
      </c>
      <c r="DY191" s="78" t="str">
        <f t="shared" si="133"/>
        <v>5010700211321001VT100001</v>
      </c>
      <c r="DZ191" s="78" t="str">
        <f>IFERROR(VLOOKUP(DY191,'08_DMGiaDat'!C118:C119,2,FALSE),"N")</f>
        <v>N</v>
      </c>
      <c r="EA191" s="78" t="str">
        <f t="shared" si="134"/>
        <v>501070021132100100000001</v>
      </c>
      <c r="EB191" s="78" t="str">
        <f>IFERROR(VLOOKUP(EA191,'08_DMGiaDat'!C118:C119,2,FALSE),"N")</f>
        <v>N</v>
      </c>
      <c r="EC191" s="92">
        <f>IF(DV191&lt;&gt;"N",DV191,IF(DX191&lt;&gt;"N",DX191,IF(DZ191&lt;&gt;"N",DZ191*VLOOKUP(LEFT(CB191,3),'03_DMMucDich'!C102:C106,5,FALSE),IF(EB191&lt;&gt;"N",EB191*VLOOKUP(LEFT(CB191,3),'03_DMMucDich'!C102:C106,5,FALSE),"N/A"))))</f>
        <v>6830000</v>
      </c>
    </row>
    <row r="192" spans="1:133" s="34" customFormat="1" ht="16" x14ac:dyDescent="0.2">
      <c r="A192" s="85">
        <v>178</v>
      </c>
      <c r="B192" s="86"/>
      <c r="C192" s="87"/>
      <c r="D192" s="141" t="s">
        <v>5876</v>
      </c>
      <c r="E192" s="86"/>
      <c r="F192" s="88"/>
      <c r="G192" s="88" t="s">
        <v>5718</v>
      </c>
      <c r="H192" s="151">
        <v>2022</v>
      </c>
      <c r="I192" s="86"/>
      <c r="J192" s="86"/>
      <c r="K192" s="145" t="s">
        <v>6495</v>
      </c>
      <c r="L192" s="105"/>
      <c r="M192" s="86"/>
      <c r="N192" s="105"/>
      <c r="O192" s="105"/>
      <c r="P192" s="86"/>
      <c r="Q192" s="86"/>
      <c r="R192" s="153" t="str">
        <f t="shared" si="135"/>
        <v>Tổ 66</v>
      </c>
      <c r="S192" s="86"/>
      <c r="T192" s="86"/>
      <c r="U192" s="86"/>
      <c r="V192" s="86" t="str">
        <f t="shared" si="136"/>
        <v xml:space="preserve">, </v>
      </c>
      <c r="W192" s="86"/>
      <c r="X192" s="86"/>
      <c r="Y192" s="86"/>
      <c r="Z192" s="88"/>
      <c r="AA192" s="105"/>
      <c r="AB192" s="86"/>
      <c r="AC192" s="90"/>
      <c r="AD192" s="86"/>
      <c r="AE192" s="86"/>
      <c r="AF192" s="86"/>
      <c r="AG192" s="86"/>
      <c r="AH192" s="160" t="s">
        <v>6960</v>
      </c>
      <c r="AI192" s="153"/>
      <c r="AJ192" s="153"/>
      <c r="AK192" s="86"/>
      <c r="AL192" s="86"/>
      <c r="AM192" s="153" t="s">
        <v>7015</v>
      </c>
      <c r="AN192" s="153" t="s">
        <v>7256</v>
      </c>
      <c r="AO192" s="165">
        <v>43431</v>
      </c>
      <c r="AP192" s="153" t="s">
        <v>5701</v>
      </c>
      <c r="AQ192" s="153" t="s">
        <v>7063</v>
      </c>
      <c r="AR192" s="166">
        <v>107.5</v>
      </c>
      <c r="AS192" s="88" t="s">
        <v>5719</v>
      </c>
      <c r="AT192" s="92">
        <f t="shared" si="153"/>
        <v>0</v>
      </c>
      <c r="AU192" s="93">
        <v>0</v>
      </c>
      <c r="AV192" s="93">
        <v>0</v>
      </c>
      <c r="AW192" s="166">
        <v>200</v>
      </c>
      <c r="AX192" s="93">
        <v>0</v>
      </c>
      <c r="AY192" s="177"/>
      <c r="AZ192" s="177">
        <v>0</v>
      </c>
      <c r="BA192" s="178"/>
      <c r="BB192" s="105"/>
      <c r="BC192" s="105"/>
      <c r="BD192" s="93"/>
      <c r="BE192" s="93">
        <v>0</v>
      </c>
      <c r="BF192" s="91">
        <v>0</v>
      </c>
      <c r="BG192" s="94"/>
      <c r="BH192" s="95"/>
      <c r="BI192" s="93" t="str">
        <f t="shared" si="121"/>
        <v>Ngô Thị Hồng Nhung</v>
      </c>
      <c r="BJ192" s="105">
        <f t="shared" si="122"/>
        <v>0</v>
      </c>
      <c r="BK192" s="88" t="str">
        <f t="shared" si="123"/>
        <v>0401125870</v>
      </c>
      <c r="BL192" s="86">
        <f t="shared" si="124"/>
        <v>0</v>
      </c>
      <c r="BM192" s="105">
        <f t="shared" si="125"/>
        <v>0</v>
      </c>
      <c r="BN192" s="86">
        <f t="shared" si="126"/>
        <v>0</v>
      </c>
      <c r="BO192" s="86">
        <f t="shared" si="127"/>
        <v>0</v>
      </c>
      <c r="BP192" s="86">
        <f t="shared" si="137"/>
        <v>0</v>
      </c>
      <c r="BQ192" s="160" t="s">
        <v>6960</v>
      </c>
      <c r="BR192" s="86" t="s">
        <v>5720</v>
      </c>
      <c r="BS192" s="88" t="s">
        <v>5721</v>
      </c>
      <c r="BT192" s="86" t="s">
        <v>5722</v>
      </c>
      <c r="BU192" s="86"/>
      <c r="BV192" s="86" t="str">
        <f t="shared" si="138"/>
        <v>CO 178147</v>
      </c>
      <c r="BW192" s="105" t="str">
        <f t="shared" si="139"/>
        <v/>
      </c>
      <c r="BX192" s="86" t="str">
        <f t="shared" si="148"/>
        <v>33</v>
      </c>
      <c r="BY192" s="86" t="str">
        <f t="shared" si="149"/>
        <v>51</v>
      </c>
      <c r="BZ192" s="91">
        <f t="shared" si="150"/>
        <v>107.5</v>
      </c>
      <c r="CA192" s="91">
        <v>0</v>
      </c>
      <c r="CB192" s="96" t="s">
        <v>5719</v>
      </c>
      <c r="CC192" s="91">
        <f t="shared" si="140"/>
        <v>200</v>
      </c>
      <c r="CD192" s="91">
        <f t="shared" si="141"/>
        <v>0</v>
      </c>
      <c r="CE192" s="93">
        <f t="shared" si="151"/>
        <v>0</v>
      </c>
      <c r="CF192" s="93">
        <f t="shared" si="152"/>
        <v>0</v>
      </c>
      <c r="CG192" s="105"/>
      <c r="CH192" s="105"/>
      <c r="CI192" s="86"/>
      <c r="CJ192" s="188"/>
      <c r="CK192" s="181">
        <f t="shared" si="142"/>
        <v>107.5</v>
      </c>
      <c r="CL192" s="181">
        <f t="shared" si="143"/>
        <v>200</v>
      </c>
      <c r="CM192" s="86" t="s">
        <v>5723</v>
      </c>
      <c r="CN192" s="182" t="s">
        <v>7854</v>
      </c>
      <c r="CO192" s="183" t="s">
        <v>7856</v>
      </c>
      <c r="CP192" s="86" t="s">
        <v>5724</v>
      </c>
      <c r="CQ192" s="153" t="s">
        <v>7924</v>
      </c>
      <c r="CR192" s="187">
        <f t="shared" si="144"/>
        <v>9190000</v>
      </c>
      <c r="CS192" s="188">
        <v>1</v>
      </c>
      <c r="CT192" s="188">
        <f t="shared" si="154"/>
        <v>9190000</v>
      </c>
      <c r="CU192" s="93"/>
      <c r="CV192" s="94">
        <f t="shared" si="145"/>
        <v>107.5</v>
      </c>
      <c r="CW192" s="93">
        <f t="shared" si="146"/>
        <v>0</v>
      </c>
      <c r="CX192" s="86">
        <f t="shared" si="147"/>
        <v>0</v>
      </c>
      <c r="CY192" s="93">
        <f t="shared" si="155"/>
        <v>296377.5</v>
      </c>
      <c r="CZ192" s="93">
        <v>0</v>
      </c>
      <c r="DA192" s="93">
        <v>0</v>
      </c>
      <c r="DB192" s="93">
        <f t="shared" si="156"/>
        <v>0</v>
      </c>
      <c r="DC192" s="93">
        <v>0</v>
      </c>
      <c r="DD192" s="91">
        <v>0</v>
      </c>
      <c r="DE192" s="93">
        <f t="shared" si="157"/>
        <v>0</v>
      </c>
      <c r="DF192" s="93">
        <f t="shared" si="128"/>
        <v>0</v>
      </c>
      <c r="DG192" s="93"/>
      <c r="DH192" s="93">
        <v>0</v>
      </c>
      <c r="DI192" s="93">
        <v>0</v>
      </c>
      <c r="DJ192" s="86">
        <f t="shared" si="158"/>
        <v>0</v>
      </c>
      <c r="DK192" s="91">
        <v>0</v>
      </c>
      <c r="DL192" s="93"/>
      <c r="DM192" s="93">
        <v>0</v>
      </c>
      <c r="DN192" s="93">
        <f t="shared" si="129"/>
        <v>9190000</v>
      </c>
      <c r="DO192" s="93">
        <f t="shared" si="159"/>
        <v>0</v>
      </c>
      <c r="DP192" s="92">
        <f t="shared" si="160"/>
        <v>296377.5</v>
      </c>
      <c r="DQ192" s="97" t="str">
        <f t="shared" si="130"/>
        <v>0401125870</v>
      </c>
      <c r="DR192" s="98">
        <f t="shared" si="161"/>
        <v>0</v>
      </c>
      <c r="DS192" s="93" t="str">
        <f t="shared" si="162"/>
        <v>OK</v>
      </c>
      <c r="DT192" s="93"/>
      <c r="DU192" s="78" t="str">
        <f t="shared" si="131"/>
        <v>5010700215011501101001VT100001</v>
      </c>
      <c r="DV192" s="78">
        <f>INDEX('08_DMGiaDat'!$L:$L,MATCH(DU192,'08_DMGiaDat'!$R:$R,0))</f>
        <v>9190000</v>
      </c>
      <c r="DW192" s="78" t="str">
        <f t="shared" si="132"/>
        <v>501070021501100100000001</v>
      </c>
      <c r="DX192" s="78" t="str">
        <f>IFERROR(VLOOKUP(DW192,'08_DMGiaDat'!C118:C119,2,FALSE),"N")</f>
        <v>N</v>
      </c>
      <c r="DY192" s="78" t="str">
        <f t="shared" si="133"/>
        <v>5010700215011001VT100001</v>
      </c>
      <c r="DZ192" s="78" t="str">
        <f>IFERROR(VLOOKUP(DY192,'08_DMGiaDat'!C118:C119,2,FALSE),"N")</f>
        <v>N</v>
      </c>
      <c r="EA192" s="78" t="str">
        <f t="shared" si="134"/>
        <v>501070021501100100000001</v>
      </c>
      <c r="EB192" s="78" t="str">
        <f>IFERROR(VLOOKUP(EA192,'08_DMGiaDat'!C118:C119,2,FALSE),"N")</f>
        <v>N</v>
      </c>
      <c r="EC192" s="92">
        <f>IF(DV192&lt;&gt;"N",DV192,IF(DX192&lt;&gt;"N",DX192,IF(DZ192&lt;&gt;"N",DZ192*VLOOKUP(LEFT(CB192,3),'03_DMMucDich'!C102:C106,5,FALSE),IF(EB192&lt;&gt;"N",EB192*VLOOKUP(LEFT(CB192,3),'03_DMMucDich'!C102:C106,5,FALSE),"N/A"))))</f>
        <v>9190000</v>
      </c>
    </row>
    <row r="193" spans="1:133" s="34" customFormat="1" ht="16" x14ac:dyDescent="0.2">
      <c r="A193" s="85">
        <v>179</v>
      </c>
      <c r="B193" s="86"/>
      <c r="C193" s="87"/>
      <c r="D193" s="141" t="s">
        <v>5876</v>
      </c>
      <c r="E193" s="86"/>
      <c r="F193" s="88"/>
      <c r="G193" s="88" t="s">
        <v>5718</v>
      </c>
      <c r="H193" s="151">
        <v>2022</v>
      </c>
      <c r="I193" s="86"/>
      <c r="J193" s="86"/>
      <c r="K193" s="145" t="s">
        <v>6495</v>
      </c>
      <c r="L193" s="105"/>
      <c r="M193" s="86"/>
      <c r="N193" s="105"/>
      <c r="O193" s="105"/>
      <c r="P193" s="86"/>
      <c r="Q193" s="86"/>
      <c r="R193" s="153" t="str">
        <f t="shared" si="135"/>
        <v>Tổ 66</v>
      </c>
      <c r="S193" s="86"/>
      <c r="T193" s="86"/>
      <c r="U193" s="86"/>
      <c r="V193" s="86" t="str">
        <f t="shared" si="136"/>
        <v xml:space="preserve">, </v>
      </c>
      <c r="W193" s="86"/>
      <c r="X193" s="86"/>
      <c r="Y193" s="86"/>
      <c r="Z193" s="88"/>
      <c r="AA193" s="105"/>
      <c r="AB193" s="86"/>
      <c r="AC193" s="90"/>
      <c r="AD193" s="86"/>
      <c r="AE193" s="86"/>
      <c r="AF193" s="86"/>
      <c r="AG193" s="86"/>
      <c r="AH193" s="160" t="s">
        <v>6960</v>
      </c>
      <c r="AI193" s="153"/>
      <c r="AJ193" s="153"/>
      <c r="AK193" s="86"/>
      <c r="AL193" s="86"/>
      <c r="AM193" s="153" t="s">
        <v>7015</v>
      </c>
      <c r="AN193" s="153" t="s">
        <v>7257</v>
      </c>
      <c r="AO193" s="165">
        <v>43299</v>
      </c>
      <c r="AP193" s="153" t="s">
        <v>5701</v>
      </c>
      <c r="AQ193" s="153" t="s">
        <v>7065</v>
      </c>
      <c r="AR193" s="166">
        <v>110</v>
      </c>
      <c r="AS193" s="88" t="s">
        <v>5719</v>
      </c>
      <c r="AT193" s="92">
        <f t="shared" si="153"/>
        <v>0</v>
      </c>
      <c r="AU193" s="93">
        <v>0</v>
      </c>
      <c r="AV193" s="93">
        <v>0</v>
      </c>
      <c r="AW193" s="166">
        <v>200</v>
      </c>
      <c r="AX193" s="93">
        <v>0</v>
      </c>
      <c r="AY193" s="177"/>
      <c r="AZ193" s="177">
        <v>0</v>
      </c>
      <c r="BA193" s="178"/>
      <c r="BB193" s="105"/>
      <c r="BC193" s="105"/>
      <c r="BD193" s="93"/>
      <c r="BE193" s="93">
        <v>0</v>
      </c>
      <c r="BF193" s="91">
        <v>0</v>
      </c>
      <c r="BG193" s="94"/>
      <c r="BH193" s="95"/>
      <c r="BI193" s="93" t="str">
        <f t="shared" si="121"/>
        <v>Ngô Thị Hồng Nhung</v>
      </c>
      <c r="BJ193" s="105">
        <f t="shared" si="122"/>
        <v>0</v>
      </c>
      <c r="BK193" s="88" t="str">
        <f t="shared" si="123"/>
        <v>0401125870</v>
      </c>
      <c r="BL193" s="86">
        <f t="shared" si="124"/>
        <v>0</v>
      </c>
      <c r="BM193" s="105">
        <f t="shared" si="125"/>
        <v>0</v>
      </c>
      <c r="BN193" s="86">
        <f t="shared" si="126"/>
        <v>0</v>
      </c>
      <c r="BO193" s="86">
        <f t="shared" si="127"/>
        <v>0</v>
      </c>
      <c r="BP193" s="86">
        <f t="shared" si="137"/>
        <v>0</v>
      </c>
      <c r="BQ193" s="160" t="s">
        <v>6960</v>
      </c>
      <c r="BR193" s="86" t="s">
        <v>5720</v>
      </c>
      <c r="BS193" s="88" t="s">
        <v>5721</v>
      </c>
      <c r="BT193" s="86" t="s">
        <v>5722</v>
      </c>
      <c r="BU193" s="86"/>
      <c r="BV193" s="86" t="str">
        <f t="shared" si="138"/>
        <v>CP 820419</v>
      </c>
      <c r="BW193" s="105" t="str">
        <f t="shared" si="139"/>
        <v/>
      </c>
      <c r="BX193" s="86" t="str">
        <f t="shared" si="148"/>
        <v>33</v>
      </c>
      <c r="BY193" s="86" t="str">
        <f t="shared" si="149"/>
        <v>52</v>
      </c>
      <c r="BZ193" s="91">
        <f t="shared" si="150"/>
        <v>110</v>
      </c>
      <c r="CA193" s="91">
        <v>0</v>
      </c>
      <c r="CB193" s="96" t="s">
        <v>5719</v>
      </c>
      <c r="CC193" s="91">
        <f t="shared" si="140"/>
        <v>200</v>
      </c>
      <c r="CD193" s="91">
        <f t="shared" si="141"/>
        <v>0</v>
      </c>
      <c r="CE193" s="93">
        <f t="shared" si="151"/>
        <v>0</v>
      </c>
      <c r="CF193" s="93">
        <f t="shared" si="152"/>
        <v>0</v>
      </c>
      <c r="CG193" s="105"/>
      <c r="CH193" s="105"/>
      <c r="CI193" s="86"/>
      <c r="CJ193" s="188"/>
      <c r="CK193" s="181">
        <f t="shared" si="142"/>
        <v>110</v>
      </c>
      <c r="CL193" s="181">
        <f t="shared" si="143"/>
        <v>200</v>
      </c>
      <c r="CM193" s="86" t="s">
        <v>5723</v>
      </c>
      <c r="CN193" s="182" t="s">
        <v>7854</v>
      </c>
      <c r="CO193" s="183" t="s">
        <v>7855</v>
      </c>
      <c r="CP193" s="86" t="s">
        <v>5724</v>
      </c>
      <c r="CQ193" s="153" t="s">
        <v>7924</v>
      </c>
      <c r="CR193" s="187">
        <f t="shared" si="144"/>
        <v>7970000</v>
      </c>
      <c r="CS193" s="188">
        <v>1</v>
      </c>
      <c r="CT193" s="188">
        <f t="shared" si="154"/>
        <v>7970000</v>
      </c>
      <c r="CU193" s="93"/>
      <c r="CV193" s="94">
        <f t="shared" si="145"/>
        <v>110</v>
      </c>
      <c r="CW193" s="93">
        <f t="shared" si="146"/>
        <v>0</v>
      </c>
      <c r="CX193" s="86">
        <f t="shared" si="147"/>
        <v>0</v>
      </c>
      <c r="CY193" s="93">
        <f t="shared" si="155"/>
        <v>263010</v>
      </c>
      <c r="CZ193" s="93">
        <v>0</v>
      </c>
      <c r="DA193" s="93">
        <v>0</v>
      </c>
      <c r="DB193" s="93">
        <f t="shared" si="156"/>
        <v>0</v>
      </c>
      <c r="DC193" s="93">
        <v>0</v>
      </c>
      <c r="DD193" s="91">
        <v>0</v>
      </c>
      <c r="DE193" s="93">
        <f t="shared" si="157"/>
        <v>0</v>
      </c>
      <c r="DF193" s="93">
        <f t="shared" si="128"/>
        <v>0</v>
      </c>
      <c r="DG193" s="93"/>
      <c r="DH193" s="93">
        <v>0</v>
      </c>
      <c r="DI193" s="93">
        <v>0</v>
      </c>
      <c r="DJ193" s="86">
        <f t="shared" si="158"/>
        <v>0</v>
      </c>
      <c r="DK193" s="91">
        <v>0</v>
      </c>
      <c r="DL193" s="93"/>
      <c r="DM193" s="93">
        <v>0</v>
      </c>
      <c r="DN193" s="93">
        <f t="shared" si="129"/>
        <v>7970000</v>
      </c>
      <c r="DO193" s="93">
        <f t="shared" si="159"/>
        <v>0</v>
      </c>
      <c r="DP193" s="92">
        <f t="shared" si="160"/>
        <v>263010</v>
      </c>
      <c r="DQ193" s="97" t="str">
        <f t="shared" si="130"/>
        <v>0401125870</v>
      </c>
      <c r="DR193" s="98">
        <f t="shared" si="161"/>
        <v>0</v>
      </c>
      <c r="DS193" s="93" t="str">
        <f t="shared" si="162"/>
        <v>OK</v>
      </c>
      <c r="DT193" s="93"/>
      <c r="DU193" s="78" t="str">
        <f t="shared" si="131"/>
        <v>5010700215011501100001VT100001</v>
      </c>
      <c r="DV193" s="78">
        <f>INDEX('08_DMGiaDat'!$L:$L,MATCH(DU193,'08_DMGiaDat'!$R:$R,0))</f>
        <v>7970000</v>
      </c>
      <c r="DW193" s="78" t="str">
        <f t="shared" si="132"/>
        <v>501070021501100100000001</v>
      </c>
      <c r="DX193" s="78" t="str">
        <f>IFERROR(VLOOKUP(DW193,'08_DMGiaDat'!C118:C119,2,FALSE),"N")</f>
        <v>N</v>
      </c>
      <c r="DY193" s="78" t="str">
        <f t="shared" si="133"/>
        <v>5010700215011001VT100001</v>
      </c>
      <c r="DZ193" s="78" t="str">
        <f>IFERROR(VLOOKUP(DY193,'08_DMGiaDat'!C118:C119,2,FALSE),"N")</f>
        <v>N</v>
      </c>
      <c r="EA193" s="78" t="str">
        <f t="shared" si="134"/>
        <v>501070021501100100000001</v>
      </c>
      <c r="EB193" s="78" t="str">
        <f>IFERROR(VLOOKUP(EA193,'08_DMGiaDat'!C118:C119,2,FALSE),"N")</f>
        <v>N</v>
      </c>
      <c r="EC193" s="92">
        <f>IF(DV193&lt;&gt;"N",DV193,IF(DX193&lt;&gt;"N",DX193,IF(DZ193&lt;&gt;"N",DZ193*VLOOKUP(LEFT(CB193,3),'03_DMMucDich'!C102:C106,5,FALSE),IF(EB193&lt;&gt;"N",EB193*VLOOKUP(LEFT(CB193,3),'03_DMMucDich'!C102:C106,5,FALSE),"N/A"))))</f>
        <v>7970000</v>
      </c>
    </row>
    <row r="194" spans="1:133" s="34" customFormat="1" ht="16" x14ac:dyDescent="0.2">
      <c r="A194" s="85">
        <v>180</v>
      </c>
      <c r="B194" s="86"/>
      <c r="C194" s="87"/>
      <c r="D194" s="141" t="s">
        <v>5877</v>
      </c>
      <c r="E194" s="86"/>
      <c r="F194" s="88"/>
      <c r="G194" s="88" t="s">
        <v>5718</v>
      </c>
      <c r="H194" s="151">
        <v>2022</v>
      </c>
      <c r="I194" s="86"/>
      <c r="J194" s="86"/>
      <c r="K194" s="145" t="s">
        <v>6496</v>
      </c>
      <c r="L194" s="105"/>
      <c r="M194" s="86"/>
      <c r="N194" s="105"/>
      <c r="O194" s="105"/>
      <c r="P194" s="86"/>
      <c r="Q194" s="86"/>
      <c r="R194" s="153" t="str">
        <f t="shared" si="135"/>
        <v>Tổ 64</v>
      </c>
      <c r="S194" s="86"/>
      <c r="T194" s="86"/>
      <c r="U194" s="86"/>
      <c r="V194" s="86" t="str">
        <f t="shared" si="136"/>
        <v xml:space="preserve">, </v>
      </c>
      <c r="W194" s="86"/>
      <c r="X194" s="86"/>
      <c r="Y194" s="86"/>
      <c r="Z194" s="88"/>
      <c r="AA194" s="105"/>
      <c r="AB194" s="86"/>
      <c r="AC194" s="90"/>
      <c r="AD194" s="86"/>
      <c r="AE194" s="86"/>
      <c r="AF194" s="86"/>
      <c r="AG194" s="86"/>
      <c r="AH194" s="160" t="s">
        <v>6961</v>
      </c>
      <c r="AI194" s="153"/>
      <c r="AJ194" s="153"/>
      <c r="AK194" s="86"/>
      <c r="AL194" s="86"/>
      <c r="AM194" s="153" t="s">
        <v>7015</v>
      </c>
      <c r="AN194" s="153" t="s">
        <v>7258</v>
      </c>
      <c r="AO194" s="165">
        <v>42937</v>
      </c>
      <c r="AP194" s="153" t="s">
        <v>7259</v>
      </c>
      <c r="AQ194" s="153" t="s">
        <v>5663</v>
      </c>
      <c r="AR194" s="166">
        <v>120</v>
      </c>
      <c r="AS194" s="88" t="s">
        <v>5719</v>
      </c>
      <c r="AT194" s="92">
        <f t="shared" si="153"/>
        <v>0</v>
      </c>
      <c r="AU194" s="93">
        <v>0</v>
      </c>
      <c r="AV194" s="93">
        <v>0</v>
      </c>
      <c r="AW194" s="166">
        <v>200</v>
      </c>
      <c r="AX194" s="93">
        <v>0</v>
      </c>
      <c r="AY194" s="177"/>
      <c r="AZ194" s="177">
        <v>0</v>
      </c>
      <c r="BA194" s="178"/>
      <c r="BB194" s="105"/>
      <c r="BC194" s="105"/>
      <c r="BD194" s="93"/>
      <c r="BE194" s="93">
        <v>0</v>
      </c>
      <c r="BF194" s="91">
        <v>0</v>
      </c>
      <c r="BG194" s="94"/>
      <c r="BH194" s="95"/>
      <c r="BI194" s="93" t="str">
        <f t="shared" si="121"/>
        <v>Cao Phan Quốc Thọ</v>
      </c>
      <c r="BJ194" s="105">
        <f t="shared" si="122"/>
        <v>0</v>
      </c>
      <c r="BK194" s="88" t="str">
        <f t="shared" si="123"/>
        <v>8442472194</v>
      </c>
      <c r="BL194" s="86">
        <f t="shared" si="124"/>
        <v>0</v>
      </c>
      <c r="BM194" s="105">
        <f t="shared" si="125"/>
        <v>0</v>
      </c>
      <c r="BN194" s="86">
        <f t="shared" si="126"/>
        <v>0</v>
      </c>
      <c r="BO194" s="86">
        <f t="shared" si="127"/>
        <v>0</v>
      </c>
      <c r="BP194" s="86">
        <f t="shared" si="137"/>
        <v>0</v>
      </c>
      <c r="BQ194" s="160" t="s">
        <v>6961</v>
      </c>
      <c r="BR194" s="86" t="s">
        <v>5720</v>
      </c>
      <c r="BS194" s="88" t="s">
        <v>5721</v>
      </c>
      <c r="BT194" s="86" t="s">
        <v>5722</v>
      </c>
      <c r="BU194" s="86"/>
      <c r="BV194" s="86" t="str">
        <f t="shared" si="138"/>
        <v>CH 697758</v>
      </c>
      <c r="BW194" s="105" t="str">
        <f t="shared" si="139"/>
        <v/>
      </c>
      <c r="BX194" s="86" t="str">
        <f t="shared" si="148"/>
        <v>90</v>
      </c>
      <c r="BY194" s="86" t="str">
        <f t="shared" si="149"/>
        <v>11</v>
      </c>
      <c r="BZ194" s="91">
        <f t="shared" si="150"/>
        <v>120</v>
      </c>
      <c r="CA194" s="91">
        <v>0</v>
      </c>
      <c r="CB194" s="96" t="s">
        <v>5719</v>
      </c>
      <c r="CC194" s="91">
        <f t="shared" si="140"/>
        <v>200</v>
      </c>
      <c r="CD194" s="91">
        <f t="shared" si="141"/>
        <v>0</v>
      </c>
      <c r="CE194" s="93">
        <f t="shared" si="151"/>
        <v>0</v>
      </c>
      <c r="CF194" s="93">
        <f t="shared" si="152"/>
        <v>0</v>
      </c>
      <c r="CG194" s="105"/>
      <c r="CH194" s="105"/>
      <c r="CI194" s="86"/>
      <c r="CJ194" s="188"/>
      <c r="CK194" s="181">
        <f t="shared" si="142"/>
        <v>120</v>
      </c>
      <c r="CL194" s="181">
        <f t="shared" si="143"/>
        <v>200</v>
      </c>
      <c r="CM194" s="86" t="s">
        <v>5723</v>
      </c>
      <c r="CN194" s="182" t="s">
        <v>7854</v>
      </c>
      <c r="CO194" s="183" t="s">
        <v>7855</v>
      </c>
      <c r="CP194" s="86" t="s">
        <v>5724</v>
      </c>
      <c r="CQ194" s="153" t="s">
        <v>7924</v>
      </c>
      <c r="CR194" s="187">
        <f t="shared" si="144"/>
        <v>7970000</v>
      </c>
      <c r="CS194" s="188">
        <v>1</v>
      </c>
      <c r="CT194" s="188">
        <f t="shared" si="154"/>
        <v>7970000</v>
      </c>
      <c r="CU194" s="93"/>
      <c r="CV194" s="94">
        <f t="shared" si="145"/>
        <v>120</v>
      </c>
      <c r="CW194" s="93">
        <f t="shared" si="146"/>
        <v>0</v>
      </c>
      <c r="CX194" s="86">
        <f t="shared" si="147"/>
        <v>0</v>
      </c>
      <c r="CY194" s="93">
        <f t="shared" si="155"/>
        <v>286920</v>
      </c>
      <c r="CZ194" s="93">
        <v>0</v>
      </c>
      <c r="DA194" s="93">
        <v>0</v>
      </c>
      <c r="DB194" s="93">
        <f t="shared" si="156"/>
        <v>0</v>
      </c>
      <c r="DC194" s="93">
        <v>0</v>
      </c>
      <c r="DD194" s="91">
        <v>0</v>
      </c>
      <c r="DE194" s="93">
        <f t="shared" si="157"/>
        <v>0</v>
      </c>
      <c r="DF194" s="93">
        <f t="shared" si="128"/>
        <v>0</v>
      </c>
      <c r="DG194" s="93"/>
      <c r="DH194" s="93">
        <v>0</v>
      </c>
      <c r="DI194" s="93">
        <v>0</v>
      </c>
      <c r="DJ194" s="86">
        <f t="shared" si="158"/>
        <v>0</v>
      </c>
      <c r="DK194" s="91">
        <v>0</v>
      </c>
      <c r="DL194" s="93"/>
      <c r="DM194" s="93">
        <v>0</v>
      </c>
      <c r="DN194" s="93">
        <f t="shared" si="129"/>
        <v>7970000</v>
      </c>
      <c r="DO194" s="93">
        <f t="shared" si="159"/>
        <v>0</v>
      </c>
      <c r="DP194" s="92">
        <f t="shared" si="160"/>
        <v>286920</v>
      </c>
      <c r="DQ194" s="97" t="str">
        <f t="shared" si="130"/>
        <v>8442472194</v>
      </c>
      <c r="DR194" s="98">
        <f t="shared" si="161"/>
        <v>0</v>
      </c>
      <c r="DS194" s="93" t="str">
        <f t="shared" si="162"/>
        <v>OK</v>
      </c>
      <c r="DT194" s="93"/>
      <c r="DU194" s="78" t="str">
        <f t="shared" si="131"/>
        <v>5010700215011501100001VT100001</v>
      </c>
      <c r="DV194" s="78">
        <f>INDEX('08_DMGiaDat'!$L:$L,MATCH(DU194,'08_DMGiaDat'!$R:$R,0))</f>
        <v>7970000</v>
      </c>
      <c r="DW194" s="78" t="str">
        <f t="shared" si="132"/>
        <v>501070021501100100000001</v>
      </c>
      <c r="DX194" s="78" t="str">
        <f>IFERROR(VLOOKUP(DW194,'08_DMGiaDat'!C118:C119,2,FALSE),"N")</f>
        <v>N</v>
      </c>
      <c r="DY194" s="78" t="str">
        <f t="shared" si="133"/>
        <v>5010700215011001VT100001</v>
      </c>
      <c r="DZ194" s="78" t="str">
        <f>IFERROR(VLOOKUP(DY194,'08_DMGiaDat'!C118:C119,2,FALSE),"N")</f>
        <v>N</v>
      </c>
      <c r="EA194" s="78" t="str">
        <f t="shared" si="134"/>
        <v>501070021501100100000001</v>
      </c>
      <c r="EB194" s="78" t="str">
        <f>IFERROR(VLOOKUP(EA194,'08_DMGiaDat'!C118:C119,2,FALSE),"N")</f>
        <v>N</v>
      </c>
      <c r="EC194" s="92">
        <f>IF(DV194&lt;&gt;"N",DV194,IF(DX194&lt;&gt;"N",DX194,IF(DZ194&lt;&gt;"N",DZ194*VLOOKUP(LEFT(CB194,3),'03_DMMucDich'!C102:C106,5,FALSE),IF(EB194&lt;&gt;"N",EB194*VLOOKUP(LEFT(CB194,3),'03_DMMucDich'!C102:C106,5,FALSE),"N/A"))))</f>
        <v>7970000</v>
      </c>
    </row>
    <row r="195" spans="1:133" s="34" customFormat="1" ht="16" x14ac:dyDescent="0.2">
      <c r="A195" s="85">
        <v>181</v>
      </c>
      <c r="B195" s="86"/>
      <c r="C195" s="87"/>
      <c r="D195" s="141" t="s">
        <v>5878</v>
      </c>
      <c r="E195" s="86"/>
      <c r="F195" s="88"/>
      <c r="G195" s="88" t="s">
        <v>5718</v>
      </c>
      <c r="H195" s="151">
        <v>2023</v>
      </c>
      <c r="I195" s="86"/>
      <c r="J195" s="86"/>
      <c r="K195" s="145" t="s">
        <v>6497</v>
      </c>
      <c r="L195" s="105"/>
      <c r="M195" s="86"/>
      <c r="N195" s="105"/>
      <c r="O195" s="105"/>
      <c r="P195" s="86"/>
      <c r="Q195" s="86"/>
      <c r="R195" s="153" t="str">
        <f t="shared" si="135"/>
        <v>Tổ 66</v>
      </c>
      <c r="S195" s="86"/>
      <c r="T195" s="86"/>
      <c r="U195" s="86"/>
      <c r="V195" s="86" t="str">
        <f t="shared" si="136"/>
        <v xml:space="preserve">, </v>
      </c>
      <c r="W195" s="86"/>
      <c r="X195" s="86"/>
      <c r="Y195" s="86"/>
      <c r="Z195" s="88"/>
      <c r="AA195" s="105"/>
      <c r="AB195" s="86"/>
      <c r="AC195" s="90"/>
      <c r="AD195" s="86"/>
      <c r="AE195" s="86"/>
      <c r="AF195" s="86"/>
      <c r="AG195" s="86"/>
      <c r="AH195" s="160" t="s">
        <v>6960</v>
      </c>
      <c r="AI195" s="153"/>
      <c r="AJ195" s="153"/>
      <c r="AK195" s="86"/>
      <c r="AL195" s="86"/>
      <c r="AM195" s="153" t="s">
        <v>7015</v>
      </c>
      <c r="AN195" s="153" t="s">
        <v>7260</v>
      </c>
      <c r="AO195" s="165">
        <v>43599</v>
      </c>
      <c r="AP195" s="153" t="s">
        <v>2103</v>
      </c>
      <c r="AQ195" s="153" t="s">
        <v>5681</v>
      </c>
      <c r="AR195" s="166">
        <v>123.3</v>
      </c>
      <c r="AS195" s="88" t="s">
        <v>5719</v>
      </c>
      <c r="AT195" s="92">
        <f t="shared" si="153"/>
        <v>0</v>
      </c>
      <c r="AU195" s="93">
        <v>0</v>
      </c>
      <c r="AV195" s="93">
        <v>0</v>
      </c>
      <c r="AW195" s="166">
        <v>200</v>
      </c>
      <c r="AX195" s="93">
        <v>0</v>
      </c>
      <c r="AY195" s="177"/>
      <c r="AZ195" s="177">
        <v>0</v>
      </c>
      <c r="BA195" s="178"/>
      <c r="BB195" s="105"/>
      <c r="BC195" s="105"/>
      <c r="BD195" s="93"/>
      <c r="BE195" s="93">
        <v>0</v>
      </c>
      <c r="BF195" s="91">
        <v>0</v>
      </c>
      <c r="BG195" s="94"/>
      <c r="BH195" s="95"/>
      <c r="BI195" s="93" t="str">
        <f t="shared" si="121"/>
        <v>Phạm Kim Dũng</v>
      </c>
      <c r="BJ195" s="105">
        <f t="shared" si="122"/>
        <v>0</v>
      </c>
      <c r="BK195" s="88" t="str">
        <f t="shared" si="123"/>
        <v>0401090699</v>
      </c>
      <c r="BL195" s="86">
        <f t="shared" si="124"/>
        <v>0</v>
      </c>
      <c r="BM195" s="105">
        <f t="shared" si="125"/>
        <v>0</v>
      </c>
      <c r="BN195" s="86">
        <f t="shared" si="126"/>
        <v>0</v>
      </c>
      <c r="BO195" s="86">
        <f t="shared" si="127"/>
        <v>0</v>
      </c>
      <c r="BP195" s="86">
        <f t="shared" si="137"/>
        <v>0</v>
      </c>
      <c r="BQ195" s="160" t="s">
        <v>6960</v>
      </c>
      <c r="BR195" s="86" t="s">
        <v>5720</v>
      </c>
      <c r="BS195" s="88" t="s">
        <v>5721</v>
      </c>
      <c r="BT195" s="86" t="s">
        <v>5722</v>
      </c>
      <c r="BU195" s="86"/>
      <c r="BV195" s="86" t="str">
        <f t="shared" si="138"/>
        <v>CP 893232</v>
      </c>
      <c r="BW195" s="105" t="str">
        <f t="shared" si="139"/>
        <v/>
      </c>
      <c r="BX195" s="86" t="str">
        <f t="shared" si="148"/>
        <v>217</v>
      </c>
      <c r="BY195" s="86" t="str">
        <f t="shared" si="149"/>
        <v>17</v>
      </c>
      <c r="BZ195" s="91">
        <f t="shared" si="150"/>
        <v>123.3</v>
      </c>
      <c r="CA195" s="91">
        <v>0</v>
      </c>
      <c r="CB195" s="96" t="s">
        <v>5719</v>
      </c>
      <c r="CC195" s="91">
        <f t="shared" si="140"/>
        <v>200</v>
      </c>
      <c r="CD195" s="91">
        <f t="shared" si="141"/>
        <v>0</v>
      </c>
      <c r="CE195" s="93">
        <f t="shared" si="151"/>
        <v>0</v>
      </c>
      <c r="CF195" s="93">
        <f t="shared" si="152"/>
        <v>0</v>
      </c>
      <c r="CG195" s="105"/>
      <c r="CH195" s="105"/>
      <c r="CI195" s="86"/>
      <c r="CJ195" s="188"/>
      <c r="CK195" s="181">
        <f t="shared" si="142"/>
        <v>123.3</v>
      </c>
      <c r="CL195" s="181">
        <f t="shared" si="143"/>
        <v>200</v>
      </c>
      <c r="CM195" s="86" t="s">
        <v>5723</v>
      </c>
      <c r="CN195" s="182" t="s">
        <v>7854</v>
      </c>
      <c r="CO195" s="183" t="s">
        <v>7855</v>
      </c>
      <c r="CP195" s="86" t="s">
        <v>5724</v>
      </c>
      <c r="CQ195" s="153" t="s">
        <v>7924</v>
      </c>
      <c r="CR195" s="187">
        <f t="shared" si="144"/>
        <v>7970000</v>
      </c>
      <c r="CS195" s="188">
        <v>1</v>
      </c>
      <c r="CT195" s="188">
        <f t="shared" si="154"/>
        <v>7970000</v>
      </c>
      <c r="CU195" s="93"/>
      <c r="CV195" s="94">
        <f t="shared" si="145"/>
        <v>123.3</v>
      </c>
      <c r="CW195" s="93">
        <f t="shared" si="146"/>
        <v>0</v>
      </c>
      <c r="CX195" s="86">
        <f t="shared" si="147"/>
        <v>0</v>
      </c>
      <c r="CY195" s="93">
        <f t="shared" si="155"/>
        <v>294810.3</v>
      </c>
      <c r="CZ195" s="93">
        <v>0</v>
      </c>
      <c r="DA195" s="93">
        <v>0</v>
      </c>
      <c r="DB195" s="93">
        <f t="shared" si="156"/>
        <v>0</v>
      </c>
      <c r="DC195" s="93">
        <v>0</v>
      </c>
      <c r="DD195" s="91">
        <v>0</v>
      </c>
      <c r="DE195" s="93">
        <f t="shared" si="157"/>
        <v>0</v>
      </c>
      <c r="DF195" s="93">
        <f t="shared" si="128"/>
        <v>0</v>
      </c>
      <c r="DG195" s="93"/>
      <c r="DH195" s="93">
        <v>0</v>
      </c>
      <c r="DI195" s="93">
        <v>0</v>
      </c>
      <c r="DJ195" s="86">
        <f t="shared" si="158"/>
        <v>0</v>
      </c>
      <c r="DK195" s="91">
        <v>0</v>
      </c>
      <c r="DL195" s="93"/>
      <c r="DM195" s="93">
        <v>0</v>
      </c>
      <c r="DN195" s="93">
        <f t="shared" si="129"/>
        <v>7970000</v>
      </c>
      <c r="DO195" s="93">
        <f t="shared" si="159"/>
        <v>0</v>
      </c>
      <c r="DP195" s="92">
        <f t="shared" si="160"/>
        <v>294810.3</v>
      </c>
      <c r="DQ195" s="97" t="str">
        <f t="shared" si="130"/>
        <v>0401090699</v>
      </c>
      <c r="DR195" s="98">
        <f t="shared" si="161"/>
        <v>0</v>
      </c>
      <c r="DS195" s="93" t="str">
        <f t="shared" si="162"/>
        <v>OK</v>
      </c>
      <c r="DT195" s="93"/>
      <c r="DU195" s="78" t="str">
        <f t="shared" si="131"/>
        <v>5010700215011501100001VT100001</v>
      </c>
      <c r="DV195" s="78">
        <f>INDEX('08_DMGiaDat'!$L:$L,MATCH(DU195,'08_DMGiaDat'!$R:$R,0))</f>
        <v>7970000</v>
      </c>
      <c r="DW195" s="78" t="str">
        <f t="shared" si="132"/>
        <v>501070021501100100000001</v>
      </c>
      <c r="DX195" s="78" t="str">
        <f>IFERROR(VLOOKUP(DW195,'08_DMGiaDat'!C118:C119,2,FALSE),"N")</f>
        <v>N</v>
      </c>
      <c r="DY195" s="78" t="str">
        <f t="shared" si="133"/>
        <v>5010700215011001VT100001</v>
      </c>
      <c r="DZ195" s="78" t="str">
        <f>IFERROR(VLOOKUP(DY195,'08_DMGiaDat'!C118:C119,2,FALSE),"N")</f>
        <v>N</v>
      </c>
      <c r="EA195" s="78" t="str">
        <f t="shared" si="134"/>
        <v>501070021501100100000001</v>
      </c>
      <c r="EB195" s="78" t="str">
        <f>IFERROR(VLOOKUP(EA195,'08_DMGiaDat'!C118:C119,2,FALSE),"N")</f>
        <v>N</v>
      </c>
      <c r="EC195" s="92">
        <f>IF(DV195&lt;&gt;"N",DV195,IF(DX195&lt;&gt;"N",DX195,IF(DZ195&lt;&gt;"N",DZ195*VLOOKUP(LEFT(CB195,3),'03_DMMucDich'!C102:C106,5,FALSE),IF(EB195&lt;&gt;"N",EB195*VLOOKUP(LEFT(CB195,3),'03_DMMucDich'!C102:C106,5,FALSE),"N/A"))))</f>
        <v>7970000</v>
      </c>
    </row>
    <row r="196" spans="1:133" s="34" customFormat="1" ht="16" x14ac:dyDescent="0.2">
      <c r="A196" s="85">
        <v>182</v>
      </c>
      <c r="B196" s="86"/>
      <c r="C196" s="87"/>
      <c r="D196" s="141" t="s">
        <v>5878</v>
      </c>
      <c r="E196" s="86"/>
      <c r="F196" s="88"/>
      <c r="G196" s="88" t="s">
        <v>5718</v>
      </c>
      <c r="H196" s="151">
        <v>2023</v>
      </c>
      <c r="I196" s="86"/>
      <c r="J196" s="86"/>
      <c r="K196" s="145" t="s">
        <v>6497</v>
      </c>
      <c r="L196" s="105"/>
      <c r="M196" s="86"/>
      <c r="N196" s="105"/>
      <c r="O196" s="105"/>
      <c r="P196" s="86"/>
      <c r="Q196" s="86"/>
      <c r="R196" s="153" t="str">
        <f t="shared" si="135"/>
        <v>Tổ 66</v>
      </c>
      <c r="S196" s="86"/>
      <c r="T196" s="86"/>
      <c r="U196" s="86"/>
      <c r="V196" s="86" t="str">
        <f t="shared" si="136"/>
        <v xml:space="preserve">, </v>
      </c>
      <c r="W196" s="86"/>
      <c r="X196" s="86"/>
      <c r="Y196" s="86"/>
      <c r="Z196" s="88"/>
      <c r="AA196" s="105"/>
      <c r="AB196" s="86"/>
      <c r="AC196" s="90"/>
      <c r="AD196" s="86"/>
      <c r="AE196" s="86"/>
      <c r="AF196" s="86"/>
      <c r="AG196" s="86"/>
      <c r="AH196" s="160" t="s">
        <v>6960</v>
      </c>
      <c r="AI196" s="153"/>
      <c r="AJ196" s="153"/>
      <c r="AK196" s="86"/>
      <c r="AL196" s="86"/>
      <c r="AM196" s="153" t="s">
        <v>7015</v>
      </c>
      <c r="AN196" s="153" t="s">
        <v>7261</v>
      </c>
      <c r="AO196" s="165">
        <v>43599</v>
      </c>
      <c r="AP196" s="153" t="s">
        <v>2104</v>
      </c>
      <c r="AQ196" s="153" t="s">
        <v>5681</v>
      </c>
      <c r="AR196" s="166">
        <v>123.3</v>
      </c>
      <c r="AS196" s="88" t="s">
        <v>5719</v>
      </c>
      <c r="AT196" s="92">
        <f t="shared" si="153"/>
        <v>0</v>
      </c>
      <c r="AU196" s="93">
        <v>0</v>
      </c>
      <c r="AV196" s="93">
        <v>0</v>
      </c>
      <c r="AW196" s="166">
        <v>200</v>
      </c>
      <c r="AX196" s="93">
        <v>0</v>
      </c>
      <c r="AY196" s="177"/>
      <c r="AZ196" s="177">
        <v>0</v>
      </c>
      <c r="BA196" s="178"/>
      <c r="BB196" s="105"/>
      <c r="BC196" s="105"/>
      <c r="BD196" s="93"/>
      <c r="BE196" s="93">
        <v>0</v>
      </c>
      <c r="BF196" s="91">
        <v>0</v>
      </c>
      <c r="BG196" s="94"/>
      <c r="BH196" s="95"/>
      <c r="BI196" s="93" t="str">
        <f t="shared" si="121"/>
        <v>Phạm Kim Dũng</v>
      </c>
      <c r="BJ196" s="105">
        <f t="shared" si="122"/>
        <v>0</v>
      </c>
      <c r="BK196" s="88" t="str">
        <f t="shared" si="123"/>
        <v>0401090699</v>
      </c>
      <c r="BL196" s="86">
        <f t="shared" si="124"/>
        <v>0</v>
      </c>
      <c r="BM196" s="105">
        <f t="shared" si="125"/>
        <v>0</v>
      </c>
      <c r="BN196" s="86">
        <f t="shared" si="126"/>
        <v>0</v>
      </c>
      <c r="BO196" s="86">
        <f t="shared" si="127"/>
        <v>0</v>
      </c>
      <c r="BP196" s="86">
        <f t="shared" si="137"/>
        <v>0</v>
      </c>
      <c r="BQ196" s="160" t="s">
        <v>6960</v>
      </c>
      <c r="BR196" s="86" t="s">
        <v>5720</v>
      </c>
      <c r="BS196" s="88" t="s">
        <v>5721</v>
      </c>
      <c r="BT196" s="86" t="s">
        <v>5722</v>
      </c>
      <c r="BU196" s="86"/>
      <c r="BV196" s="86" t="str">
        <f t="shared" si="138"/>
        <v>CP 893233</v>
      </c>
      <c r="BW196" s="105" t="str">
        <f t="shared" si="139"/>
        <v/>
      </c>
      <c r="BX196" s="86" t="str">
        <f t="shared" si="148"/>
        <v>218</v>
      </c>
      <c r="BY196" s="86" t="str">
        <f t="shared" si="149"/>
        <v>17</v>
      </c>
      <c r="BZ196" s="91">
        <f t="shared" si="150"/>
        <v>123.3</v>
      </c>
      <c r="CA196" s="91">
        <v>0</v>
      </c>
      <c r="CB196" s="96" t="s">
        <v>5719</v>
      </c>
      <c r="CC196" s="91">
        <f t="shared" si="140"/>
        <v>200</v>
      </c>
      <c r="CD196" s="91">
        <f t="shared" si="141"/>
        <v>0</v>
      </c>
      <c r="CE196" s="93">
        <f t="shared" si="151"/>
        <v>0</v>
      </c>
      <c r="CF196" s="93">
        <f t="shared" si="152"/>
        <v>0</v>
      </c>
      <c r="CG196" s="105"/>
      <c r="CH196" s="105"/>
      <c r="CI196" s="86"/>
      <c r="CJ196" s="188"/>
      <c r="CK196" s="181">
        <f t="shared" si="142"/>
        <v>123.3</v>
      </c>
      <c r="CL196" s="181">
        <f t="shared" si="143"/>
        <v>200</v>
      </c>
      <c r="CM196" s="86" t="s">
        <v>5723</v>
      </c>
      <c r="CN196" s="182" t="s">
        <v>7854</v>
      </c>
      <c r="CO196" s="183" t="s">
        <v>7855</v>
      </c>
      <c r="CP196" s="86" t="s">
        <v>5724</v>
      </c>
      <c r="CQ196" s="153" t="s">
        <v>7924</v>
      </c>
      <c r="CR196" s="187">
        <f t="shared" si="144"/>
        <v>7970000</v>
      </c>
      <c r="CS196" s="188">
        <v>1</v>
      </c>
      <c r="CT196" s="188">
        <f t="shared" si="154"/>
        <v>7970000</v>
      </c>
      <c r="CU196" s="93"/>
      <c r="CV196" s="94">
        <f t="shared" si="145"/>
        <v>123.3</v>
      </c>
      <c r="CW196" s="93">
        <f t="shared" si="146"/>
        <v>0</v>
      </c>
      <c r="CX196" s="86">
        <f t="shared" si="147"/>
        <v>0</v>
      </c>
      <c r="CY196" s="93">
        <f t="shared" si="155"/>
        <v>294810.3</v>
      </c>
      <c r="CZ196" s="93">
        <v>0</v>
      </c>
      <c r="DA196" s="93">
        <v>0</v>
      </c>
      <c r="DB196" s="93">
        <f t="shared" si="156"/>
        <v>0</v>
      </c>
      <c r="DC196" s="93">
        <v>0</v>
      </c>
      <c r="DD196" s="91">
        <v>0</v>
      </c>
      <c r="DE196" s="93">
        <f t="shared" si="157"/>
        <v>0</v>
      </c>
      <c r="DF196" s="93">
        <f t="shared" si="128"/>
        <v>0</v>
      </c>
      <c r="DG196" s="93"/>
      <c r="DH196" s="93">
        <v>0</v>
      </c>
      <c r="DI196" s="93">
        <v>0</v>
      </c>
      <c r="DJ196" s="86">
        <f t="shared" si="158"/>
        <v>0</v>
      </c>
      <c r="DK196" s="91">
        <v>0</v>
      </c>
      <c r="DL196" s="93"/>
      <c r="DM196" s="93">
        <v>0</v>
      </c>
      <c r="DN196" s="93">
        <f t="shared" si="129"/>
        <v>7970000</v>
      </c>
      <c r="DO196" s="93">
        <f t="shared" si="159"/>
        <v>0</v>
      </c>
      <c r="DP196" s="92">
        <f t="shared" si="160"/>
        <v>294810.3</v>
      </c>
      <c r="DQ196" s="97" t="str">
        <f t="shared" si="130"/>
        <v>0401090699</v>
      </c>
      <c r="DR196" s="98">
        <f t="shared" si="161"/>
        <v>0</v>
      </c>
      <c r="DS196" s="93" t="str">
        <f t="shared" si="162"/>
        <v>OK</v>
      </c>
      <c r="DT196" s="93"/>
      <c r="DU196" s="78" t="str">
        <f t="shared" si="131"/>
        <v>5010700215011501100001VT100001</v>
      </c>
      <c r="DV196" s="78">
        <f>INDEX('08_DMGiaDat'!$L:$L,MATCH(DU196,'08_DMGiaDat'!$R:$R,0))</f>
        <v>7970000</v>
      </c>
      <c r="DW196" s="78" t="str">
        <f t="shared" si="132"/>
        <v>501070021501100100000001</v>
      </c>
      <c r="DX196" s="78" t="str">
        <f>IFERROR(VLOOKUP(DW196,'08_DMGiaDat'!C118:C119,2,FALSE),"N")</f>
        <v>N</v>
      </c>
      <c r="DY196" s="78" t="str">
        <f t="shared" si="133"/>
        <v>5010700215011001VT100001</v>
      </c>
      <c r="DZ196" s="78" t="str">
        <f>IFERROR(VLOOKUP(DY196,'08_DMGiaDat'!C118:C119,2,FALSE),"N")</f>
        <v>N</v>
      </c>
      <c r="EA196" s="78" t="str">
        <f t="shared" si="134"/>
        <v>501070021501100100000001</v>
      </c>
      <c r="EB196" s="78" t="str">
        <f>IFERROR(VLOOKUP(EA196,'08_DMGiaDat'!C118:C119,2,FALSE),"N")</f>
        <v>N</v>
      </c>
      <c r="EC196" s="92">
        <f>IF(DV196&lt;&gt;"N",DV196,IF(DX196&lt;&gt;"N",DX196,IF(DZ196&lt;&gt;"N",DZ196*VLOOKUP(LEFT(CB196,3),'03_DMMucDich'!C102:C106,5,FALSE),IF(EB196&lt;&gt;"N",EB196*VLOOKUP(LEFT(CB196,3),'03_DMMucDich'!C102:C106,5,FALSE),"N/A"))))</f>
        <v>7970000</v>
      </c>
    </row>
    <row r="197" spans="1:133" s="34" customFormat="1" ht="16" x14ac:dyDescent="0.2">
      <c r="A197" s="85">
        <v>183</v>
      </c>
      <c r="B197" s="86"/>
      <c r="C197" s="87"/>
      <c r="D197" s="141" t="s">
        <v>5879</v>
      </c>
      <c r="E197" s="86"/>
      <c r="F197" s="88"/>
      <c r="G197" s="88" t="s">
        <v>5718</v>
      </c>
      <c r="H197" s="151">
        <v>2022</v>
      </c>
      <c r="I197" s="86"/>
      <c r="J197" s="86"/>
      <c r="K197" s="145" t="s">
        <v>6498</v>
      </c>
      <c r="L197" s="105"/>
      <c r="M197" s="86"/>
      <c r="N197" s="105"/>
      <c r="O197" s="105"/>
      <c r="P197" s="86"/>
      <c r="Q197" s="86"/>
      <c r="R197" s="153" t="str">
        <f t="shared" si="135"/>
        <v>Tổ 65</v>
      </c>
      <c r="S197" s="86"/>
      <c r="T197" s="86"/>
      <c r="U197" s="86"/>
      <c r="V197" s="86" t="str">
        <f t="shared" si="136"/>
        <v xml:space="preserve">, </v>
      </c>
      <c r="W197" s="86"/>
      <c r="X197" s="86"/>
      <c r="Y197" s="86"/>
      <c r="Z197" s="88"/>
      <c r="AA197" s="105"/>
      <c r="AB197" s="86"/>
      <c r="AC197" s="90"/>
      <c r="AD197" s="86"/>
      <c r="AE197" s="86"/>
      <c r="AF197" s="86"/>
      <c r="AG197" s="86"/>
      <c r="AH197" s="160" t="s">
        <v>6964</v>
      </c>
      <c r="AI197" s="153"/>
      <c r="AJ197" s="153"/>
      <c r="AK197" s="86"/>
      <c r="AL197" s="86"/>
      <c r="AM197" s="153" t="s">
        <v>7015</v>
      </c>
      <c r="AN197" s="153" t="s">
        <v>7262</v>
      </c>
      <c r="AO197" s="165">
        <v>42893</v>
      </c>
      <c r="AP197" s="153" t="s">
        <v>1953</v>
      </c>
      <c r="AQ197" s="153" t="s">
        <v>5666</v>
      </c>
      <c r="AR197" s="166">
        <v>105</v>
      </c>
      <c r="AS197" s="88" t="s">
        <v>5719</v>
      </c>
      <c r="AT197" s="92">
        <f t="shared" si="153"/>
        <v>0</v>
      </c>
      <c r="AU197" s="93">
        <v>0</v>
      </c>
      <c r="AV197" s="93">
        <v>0</v>
      </c>
      <c r="AW197" s="166">
        <v>200</v>
      </c>
      <c r="AX197" s="93">
        <v>0</v>
      </c>
      <c r="AY197" s="177"/>
      <c r="AZ197" s="177">
        <v>0</v>
      </c>
      <c r="BA197" s="178"/>
      <c r="BB197" s="105"/>
      <c r="BC197" s="105"/>
      <c r="BD197" s="93"/>
      <c r="BE197" s="93">
        <v>0</v>
      </c>
      <c r="BF197" s="91">
        <v>0</v>
      </c>
      <c r="BG197" s="94"/>
      <c r="BH197" s="95"/>
      <c r="BI197" s="93" t="str">
        <f t="shared" si="121"/>
        <v>Nguyễn Thị Hạnh</v>
      </c>
      <c r="BJ197" s="105">
        <f t="shared" si="122"/>
        <v>0</v>
      </c>
      <c r="BK197" s="88" t="str">
        <f t="shared" si="123"/>
        <v>8108732959</v>
      </c>
      <c r="BL197" s="86">
        <f t="shared" si="124"/>
        <v>0</v>
      </c>
      <c r="BM197" s="105">
        <f t="shared" si="125"/>
        <v>0</v>
      </c>
      <c r="BN197" s="86">
        <f t="shared" si="126"/>
        <v>0</v>
      </c>
      <c r="BO197" s="86">
        <f t="shared" si="127"/>
        <v>0</v>
      </c>
      <c r="BP197" s="86">
        <f t="shared" si="137"/>
        <v>0</v>
      </c>
      <c r="BQ197" s="160" t="s">
        <v>6964</v>
      </c>
      <c r="BR197" s="86" t="s">
        <v>5720</v>
      </c>
      <c r="BS197" s="88" t="s">
        <v>5721</v>
      </c>
      <c r="BT197" s="86" t="s">
        <v>5722</v>
      </c>
      <c r="BU197" s="86"/>
      <c r="BV197" s="86" t="str">
        <f t="shared" si="138"/>
        <v>CH 692754</v>
      </c>
      <c r="BW197" s="105" t="str">
        <f t="shared" si="139"/>
        <v/>
      </c>
      <c r="BX197" s="86" t="str">
        <f t="shared" si="148"/>
        <v>154</v>
      </c>
      <c r="BY197" s="86" t="str">
        <f t="shared" si="149"/>
        <v>12</v>
      </c>
      <c r="BZ197" s="91">
        <f t="shared" si="150"/>
        <v>105</v>
      </c>
      <c r="CA197" s="91">
        <v>0</v>
      </c>
      <c r="CB197" s="96" t="s">
        <v>5719</v>
      </c>
      <c r="CC197" s="91">
        <f t="shared" si="140"/>
        <v>200</v>
      </c>
      <c r="CD197" s="91">
        <f t="shared" si="141"/>
        <v>0</v>
      </c>
      <c r="CE197" s="93">
        <f t="shared" si="151"/>
        <v>0</v>
      </c>
      <c r="CF197" s="93">
        <f t="shared" si="152"/>
        <v>0</v>
      </c>
      <c r="CG197" s="105"/>
      <c r="CH197" s="105"/>
      <c r="CI197" s="86"/>
      <c r="CJ197" s="188"/>
      <c r="CK197" s="181">
        <f t="shared" si="142"/>
        <v>105</v>
      </c>
      <c r="CL197" s="181">
        <f t="shared" si="143"/>
        <v>200</v>
      </c>
      <c r="CM197" s="86" t="s">
        <v>5723</v>
      </c>
      <c r="CN197" s="182" t="s">
        <v>7854</v>
      </c>
      <c r="CO197" s="183" t="s">
        <v>7855</v>
      </c>
      <c r="CP197" s="86" t="s">
        <v>5724</v>
      </c>
      <c r="CQ197" s="153" t="s">
        <v>7924</v>
      </c>
      <c r="CR197" s="187">
        <f t="shared" si="144"/>
        <v>7970000</v>
      </c>
      <c r="CS197" s="188">
        <v>1</v>
      </c>
      <c r="CT197" s="188">
        <f t="shared" si="154"/>
        <v>7970000</v>
      </c>
      <c r="CU197" s="93"/>
      <c r="CV197" s="94">
        <f t="shared" si="145"/>
        <v>105</v>
      </c>
      <c r="CW197" s="93">
        <f t="shared" si="146"/>
        <v>0</v>
      </c>
      <c r="CX197" s="86">
        <f t="shared" si="147"/>
        <v>0</v>
      </c>
      <c r="CY197" s="93">
        <f t="shared" si="155"/>
        <v>251055</v>
      </c>
      <c r="CZ197" s="93">
        <v>0</v>
      </c>
      <c r="DA197" s="93">
        <v>0</v>
      </c>
      <c r="DB197" s="93">
        <f t="shared" si="156"/>
        <v>0</v>
      </c>
      <c r="DC197" s="93">
        <v>0</v>
      </c>
      <c r="DD197" s="91">
        <v>0</v>
      </c>
      <c r="DE197" s="93">
        <f t="shared" si="157"/>
        <v>0</v>
      </c>
      <c r="DF197" s="93">
        <f t="shared" si="128"/>
        <v>0</v>
      </c>
      <c r="DG197" s="93"/>
      <c r="DH197" s="93">
        <v>0</v>
      </c>
      <c r="DI197" s="93">
        <v>0</v>
      </c>
      <c r="DJ197" s="86">
        <f t="shared" si="158"/>
        <v>0</v>
      </c>
      <c r="DK197" s="91">
        <v>0</v>
      </c>
      <c r="DL197" s="93"/>
      <c r="DM197" s="93">
        <v>0</v>
      </c>
      <c r="DN197" s="93">
        <f t="shared" si="129"/>
        <v>7970000</v>
      </c>
      <c r="DO197" s="93">
        <f t="shared" si="159"/>
        <v>0</v>
      </c>
      <c r="DP197" s="92">
        <f t="shared" si="160"/>
        <v>251055</v>
      </c>
      <c r="DQ197" s="97" t="str">
        <f t="shared" si="130"/>
        <v>8108732959</v>
      </c>
      <c r="DR197" s="98">
        <f t="shared" si="161"/>
        <v>0</v>
      </c>
      <c r="DS197" s="93" t="str">
        <f t="shared" si="162"/>
        <v>OK</v>
      </c>
      <c r="DT197" s="93"/>
      <c r="DU197" s="78" t="str">
        <f t="shared" si="131"/>
        <v>5010700215011501100001VT100001</v>
      </c>
      <c r="DV197" s="78">
        <f>INDEX('08_DMGiaDat'!$L:$L,MATCH(DU197,'08_DMGiaDat'!$R:$R,0))</f>
        <v>7970000</v>
      </c>
      <c r="DW197" s="78" t="str">
        <f t="shared" si="132"/>
        <v>501070021501100100000001</v>
      </c>
      <c r="DX197" s="78" t="str">
        <f>IFERROR(VLOOKUP(DW197,'08_DMGiaDat'!C118:C119,2,FALSE),"N")</f>
        <v>N</v>
      </c>
      <c r="DY197" s="78" t="str">
        <f t="shared" si="133"/>
        <v>5010700215011001VT100001</v>
      </c>
      <c r="DZ197" s="78" t="str">
        <f>IFERROR(VLOOKUP(DY197,'08_DMGiaDat'!C118:C119,2,FALSE),"N")</f>
        <v>N</v>
      </c>
      <c r="EA197" s="78" t="str">
        <f t="shared" si="134"/>
        <v>501070021501100100000001</v>
      </c>
      <c r="EB197" s="78" t="str">
        <f>IFERROR(VLOOKUP(EA197,'08_DMGiaDat'!C118:C119,2,FALSE),"N")</f>
        <v>N</v>
      </c>
      <c r="EC197" s="92">
        <f>IF(DV197&lt;&gt;"N",DV197,IF(DX197&lt;&gt;"N",DX197,IF(DZ197&lt;&gt;"N",DZ197*VLOOKUP(LEFT(CB197,3),'03_DMMucDich'!C102:C106,5,FALSE),IF(EB197&lt;&gt;"N",EB197*VLOOKUP(LEFT(CB197,3),'03_DMMucDich'!C102:C106,5,FALSE),"N/A"))))</f>
        <v>7970000</v>
      </c>
    </row>
    <row r="198" spans="1:133" s="34" customFormat="1" ht="16" x14ac:dyDescent="0.2">
      <c r="A198" s="85">
        <v>184</v>
      </c>
      <c r="B198" s="86"/>
      <c r="C198" s="87"/>
      <c r="D198" s="141" t="s">
        <v>5880</v>
      </c>
      <c r="E198" s="86"/>
      <c r="F198" s="88"/>
      <c r="G198" s="88" t="s">
        <v>5718</v>
      </c>
      <c r="H198" s="151">
        <v>2022</v>
      </c>
      <c r="I198" s="86"/>
      <c r="J198" s="86"/>
      <c r="K198" s="145" t="s">
        <v>6499</v>
      </c>
      <c r="L198" s="105"/>
      <c r="M198" s="86"/>
      <c r="N198" s="105"/>
      <c r="O198" s="105"/>
      <c r="P198" s="86"/>
      <c r="Q198" s="86"/>
      <c r="R198" s="153" t="str">
        <f t="shared" si="135"/>
        <v>Tổ 64</v>
      </c>
      <c r="S198" s="86"/>
      <c r="T198" s="86"/>
      <c r="U198" s="86"/>
      <c r="V198" s="86" t="str">
        <f t="shared" si="136"/>
        <v xml:space="preserve">, </v>
      </c>
      <c r="W198" s="86"/>
      <c r="X198" s="86"/>
      <c r="Y198" s="86"/>
      <c r="Z198" s="88"/>
      <c r="AA198" s="105"/>
      <c r="AB198" s="86"/>
      <c r="AC198" s="90"/>
      <c r="AD198" s="86"/>
      <c r="AE198" s="86"/>
      <c r="AF198" s="86"/>
      <c r="AG198" s="86"/>
      <c r="AH198" s="160" t="s">
        <v>6961</v>
      </c>
      <c r="AI198" s="153"/>
      <c r="AJ198" s="153"/>
      <c r="AK198" s="86"/>
      <c r="AL198" s="86"/>
      <c r="AM198" s="153" t="s">
        <v>7015</v>
      </c>
      <c r="AN198" s="153" t="s">
        <v>7263</v>
      </c>
      <c r="AO198" s="165">
        <v>43812</v>
      </c>
      <c r="AP198" s="153" t="s">
        <v>2220</v>
      </c>
      <c r="AQ198" s="153" t="s">
        <v>5708</v>
      </c>
      <c r="AR198" s="166">
        <v>105</v>
      </c>
      <c r="AS198" s="88" t="s">
        <v>5719</v>
      </c>
      <c r="AT198" s="92">
        <f t="shared" si="153"/>
        <v>0</v>
      </c>
      <c r="AU198" s="93">
        <v>0</v>
      </c>
      <c r="AV198" s="93">
        <v>0</v>
      </c>
      <c r="AW198" s="166">
        <v>200</v>
      </c>
      <c r="AX198" s="93">
        <v>0</v>
      </c>
      <c r="AY198" s="177"/>
      <c r="AZ198" s="177">
        <v>0</v>
      </c>
      <c r="BA198" s="178"/>
      <c r="BB198" s="105"/>
      <c r="BC198" s="105"/>
      <c r="BD198" s="93"/>
      <c r="BE198" s="93">
        <v>0</v>
      </c>
      <c r="BF198" s="91">
        <v>0</v>
      </c>
      <c r="BG198" s="94"/>
      <c r="BH198" s="95"/>
      <c r="BI198" s="93" t="str">
        <f t="shared" si="121"/>
        <v>Lê Thanh Hoàng</v>
      </c>
      <c r="BJ198" s="105">
        <f t="shared" si="122"/>
        <v>0</v>
      </c>
      <c r="BK198" s="88" t="str">
        <f t="shared" si="123"/>
        <v>8450881271</v>
      </c>
      <c r="BL198" s="86">
        <f t="shared" si="124"/>
        <v>0</v>
      </c>
      <c r="BM198" s="105">
        <f t="shared" si="125"/>
        <v>0</v>
      </c>
      <c r="BN198" s="86">
        <f t="shared" si="126"/>
        <v>0</v>
      </c>
      <c r="BO198" s="86">
        <f t="shared" si="127"/>
        <v>0</v>
      </c>
      <c r="BP198" s="86">
        <f t="shared" si="137"/>
        <v>0</v>
      </c>
      <c r="BQ198" s="160" t="s">
        <v>6961</v>
      </c>
      <c r="BR198" s="86" t="s">
        <v>5720</v>
      </c>
      <c r="BS198" s="88" t="s">
        <v>5721</v>
      </c>
      <c r="BT198" s="86" t="s">
        <v>5722</v>
      </c>
      <c r="BU198" s="86"/>
      <c r="BV198" s="86" t="str">
        <f t="shared" si="138"/>
        <v>CT 485190</v>
      </c>
      <c r="BW198" s="105" t="str">
        <f t="shared" si="139"/>
        <v/>
      </c>
      <c r="BX198" s="86" t="str">
        <f t="shared" si="148"/>
        <v>334</v>
      </c>
      <c r="BY198" s="86" t="str">
        <f t="shared" si="149"/>
        <v>37</v>
      </c>
      <c r="BZ198" s="91">
        <f t="shared" si="150"/>
        <v>105</v>
      </c>
      <c r="CA198" s="91">
        <v>0</v>
      </c>
      <c r="CB198" s="96" t="s">
        <v>5719</v>
      </c>
      <c r="CC198" s="91">
        <f t="shared" si="140"/>
        <v>200</v>
      </c>
      <c r="CD198" s="91">
        <f t="shared" si="141"/>
        <v>0</v>
      </c>
      <c r="CE198" s="93">
        <f t="shared" si="151"/>
        <v>0</v>
      </c>
      <c r="CF198" s="93">
        <f t="shared" si="152"/>
        <v>0</v>
      </c>
      <c r="CG198" s="105"/>
      <c r="CH198" s="105"/>
      <c r="CI198" s="86"/>
      <c r="CJ198" s="188"/>
      <c r="CK198" s="181">
        <f t="shared" si="142"/>
        <v>105</v>
      </c>
      <c r="CL198" s="181">
        <f t="shared" si="143"/>
        <v>200</v>
      </c>
      <c r="CM198" s="86" t="s">
        <v>5723</v>
      </c>
      <c r="CN198" s="182" t="s">
        <v>7854</v>
      </c>
      <c r="CO198" s="183" t="s">
        <v>7855</v>
      </c>
      <c r="CP198" s="86" t="s">
        <v>5724</v>
      </c>
      <c r="CQ198" s="153" t="s">
        <v>7924</v>
      </c>
      <c r="CR198" s="187">
        <f t="shared" si="144"/>
        <v>7970000</v>
      </c>
      <c r="CS198" s="188">
        <v>1</v>
      </c>
      <c r="CT198" s="188">
        <f t="shared" si="154"/>
        <v>7970000</v>
      </c>
      <c r="CU198" s="93"/>
      <c r="CV198" s="94">
        <f t="shared" si="145"/>
        <v>105</v>
      </c>
      <c r="CW198" s="93">
        <f t="shared" si="146"/>
        <v>0</v>
      </c>
      <c r="CX198" s="86">
        <f t="shared" si="147"/>
        <v>0</v>
      </c>
      <c r="CY198" s="93">
        <f t="shared" si="155"/>
        <v>251055</v>
      </c>
      <c r="CZ198" s="93">
        <v>0</v>
      </c>
      <c r="DA198" s="93">
        <v>0</v>
      </c>
      <c r="DB198" s="93">
        <f t="shared" si="156"/>
        <v>0</v>
      </c>
      <c r="DC198" s="93">
        <v>0</v>
      </c>
      <c r="DD198" s="91">
        <v>0</v>
      </c>
      <c r="DE198" s="93">
        <f t="shared" si="157"/>
        <v>0</v>
      </c>
      <c r="DF198" s="93">
        <f t="shared" si="128"/>
        <v>0</v>
      </c>
      <c r="DG198" s="93"/>
      <c r="DH198" s="93">
        <v>0</v>
      </c>
      <c r="DI198" s="93">
        <v>0</v>
      </c>
      <c r="DJ198" s="86">
        <f t="shared" si="158"/>
        <v>0</v>
      </c>
      <c r="DK198" s="91">
        <v>0</v>
      </c>
      <c r="DL198" s="93"/>
      <c r="DM198" s="93">
        <v>0</v>
      </c>
      <c r="DN198" s="93">
        <f t="shared" si="129"/>
        <v>7970000</v>
      </c>
      <c r="DO198" s="93">
        <f t="shared" si="159"/>
        <v>0</v>
      </c>
      <c r="DP198" s="92">
        <f t="shared" si="160"/>
        <v>251055</v>
      </c>
      <c r="DQ198" s="97" t="str">
        <f t="shared" si="130"/>
        <v>8450881271</v>
      </c>
      <c r="DR198" s="98">
        <f t="shared" si="161"/>
        <v>0</v>
      </c>
      <c r="DS198" s="93" t="str">
        <f t="shared" si="162"/>
        <v>OK</v>
      </c>
      <c r="DT198" s="93"/>
      <c r="DU198" s="78" t="str">
        <f t="shared" si="131"/>
        <v>5010700215011501100001VT100001</v>
      </c>
      <c r="DV198" s="78">
        <f>INDEX('08_DMGiaDat'!$L:$L,MATCH(DU198,'08_DMGiaDat'!$R:$R,0))</f>
        <v>7970000</v>
      </c>
      <c r="DW198" s="78" t="str">
        <f t="shared" si="132"/>
        <v>501070021501100100000001</v>
      </c>
      <c r="DX198" s="78" t="str">
        <f>IFERROR(VLOOKUP(DW198,'08_DMGiaDat'!C118:C119,2,FALSE),"N")</f>
        <v>N</v>
      </c>
      <c r="DY198" s="78" t="str">
        <f t="shared" si="133"/>
        <v>5010700215011001VT100001</v>
      </c>
      <c r="DZ198" s="78" t="str">
        <f>IFERROR(VLOOKUP(DY198,'08_DMGiaDat'!C118:C119,2,FALSE),"N")</f>
        <v>N</v>
      </c>
      <c r="EA198" s="78" t="str">
        <f t="shared" si="134"/>
        <v>501070021501100100000001</v>
      </c>
      <c r="EB198" s="78" t="str">
        <f>IFERROR(VLOOKUP(EA198,'08_DMGiaDat'!C118:C119,2,FALSE),"N")</f>
        <v>N</v>
      </c>
      <c r="EC198" s="92">
        <f>IF(DV198&lt;&gt;"N",DV198,IF(DX198&lt;&gt;"N",DX198,IF(DZ198&lt;&gt;"N",DZ198*VLOOKUP(LEFT(CB198,3),'03_DMMucDich'!C102:C106,5,FALSE),IF(EB198&lt;&gt;"N",EB198*VLOOKUP(LEFT(CB198,3),'03_DMMucDich'!C102:C106,5,FALSE),"N/A"))))</f>
        <v>7970000</v>
      </c>
    </row>
    <row r="199" spans="1:133" s="34" customFormat="1" ht="16" x14ac:dyDescent="0.2">
      <c r="A199" s="85">
        <v>185</v>
      </c>
      <c r="B199" s="86"/>
      <c r="C199" s="87"/>
      <c r="D199" s="141" t="s">
        <v>5881</v>
      </c>
      <c r="E199" s="86"/>
      <c r="F199" s="88"/>
      <c r="G199" s="88" t="s">
        <v>5718</v>
      </c>
      <c r="H199" s="151">
        <v>2022</v>
      </c>
      <c r="I199" s="86"/>
      <c r="J199" s="86"/>
      <c r="K199" s="145" t="s">
        <v>6500</v>
      </c>
      <c r="L199" s="105"/>
      <c r="M199" s="86"/>
      <c r="N199" s="105"/>
      <c r="O199" s="105"/>
      <c r="P199" s="86"/>
      <c r="Q199" s="86"/>
      <c r="R199" s="153" t="str">
        <f t="shared" si="135"/>
        <v>Tổ 65</v>
      </c>
      <c r="S199" s="86"/>
      <c r="T199" s="86"/>
      <c r="U199" s="86"/>
      <c r="V199" s="86" t="str">
        <f t="shared" si="136"/>
        <v xml:space="preserve">, </v>
      </c>
      <c r="W199" s="86"/>
      <c r="X199" s="86"/>
      <c r="Y199" s="86"/>
      <c r="Z199" s="88"/>
      <c r="AA199" s="105"/>
      <c r="AB199" s="86"/>
      <c r="AC199" s="90"/>
      <c r="AD199" s="86"/>
      <c r="AE199" s="86"/>
      <c r="AF199" s="86"/>
      <c r="AG199" s="86"/>
      <c r="AH199" s="160" t="s">
        <v>6964</v>
      </c>
      <c r="AI199" s="153"/>
      <c r="AJ199" s="153"/>
      <c r="AK199" s="86"/>
      <c r="AL199" s="86"/>
      <c r="AM199" s="153" t="s">
        <v>7015</v>
      </c>
      <c r="AN199" s="153" t="s">
        <v>7264</v>
      </c>
      <c r="AO199" s="165">
        <v>43475</v>
      </c>
      <c r="AP199" s="153" t="s">
        <v>7038</v>
      </c>
      <c r="AQ199" s="153" t="s">
        <v>5666</v>
      </c>
      <c r="AR199" s="166">
        <v>105</v>
      </c>
      <c r="AS199" s="88" t="s">
        <v>5719</v>
      </c>
      <c r="AT199" s="92">
        <f t="shared" si="153"/>
        <v>0</v>
      </c>
      <c r="AU199" s="93">
        <v>0</v>
      </c>
      <c r="AV199" s="93">
        <v>0</v>
      </c>
      <c r="AW199" s="166">
        <v>200</v>
      </c>
      <c r="AX199" s="93">
        <v>0</v>
      </c>
      <c r="AY199" s="177"/>
      <c r="AZ199" s="177">
        <v>0</v>
      </c>
      <c r="BA199" s="178"/>
      <c r="BB199" s="105"/>
      <c r="BC199" s="105"/>
      <c r="BD199" s="93"/>
      <c r="BE199" s="93">
        <v>0</v>
      </c>
      <c r="BF199" s="91">
        <v>0</v>
      </c>
      <c r="BG199" s="94"/>
      <c r="BH199" s="95"/>
      <c r="BI199" s="93" t="str">
        <f t="shared" si="121"/>
        <v>Vũ Ngọc Quân</v>
      </c>
      <c r="BJ199" s="105">
        <f t="shared" si="122"/>
        <v>0</v>
      </c>
      <c r="BK199" s="88" t="str">
        <f t="shared" si="123"/>
        <v>8040006884</v>
      </c>
      <c r="BL199" s="86">
        <f t="shared" si="124"/>
        <v>0</v>
      </c>
      <c r="BM199" s="105">
        <f t="shared" si="125"/>
        <v>0</v>
      </c>
      <c r="BN199" s="86">
        <f t="shared" si="126"/>
        <v>0</v>
      </c>
      <c r="BO199" s="86">
        <f t="shared" si="127"/>
        <v>0</v>
      </c>
      <c r="BP199" s="86">
        <f t="shared" si="137"/>
        <v>0</v>
      </c>
      <c r="BQ199" s="160" t="s">
        <v>6964</v>
      </c>
      <c r="BR199" s="86" t="s">
        <v>5720</v>
      </c>
      <c r="BS199" s="88" t="s">
        <v>5721</v>
      </c>
      <c r="BT199" s="86" t="s">
        <v>5722</v>
      </c>
      <c r="BU199" s="86"/>
      <c r="BV199" s="86" t="str">
        <f t="shared" si="138"/>
        <v>CP 862028</v>
      </c>
      <c r="BW199" s="105" t="str">
        <f t="shared" si="139"/>
        <v/>
      </c>
      <c r="BX199" s="86" t="str">
        <f t="shared" si="148"/>
        <v>84</v>
      </c>
      <c r="BY199" s="86" t="str">
        <f t="shared" si="149"/>
        <v>12</v>
      </c>
      <c r="BZ199" s="91">
        <f t="shared" si="150"/>
        <v>105</v>
      </c>
      <c r="CA199" s="91">
        <v>0</v>
      </c>
      <c r="CB199" s="96" t="s">
        <v>5719</v>
      </c>
      <c r="CC199" s="91">
        <f t="shared" si="140"/>
        <v>200</v>
      </c>
      <c r="CD199" s="91">
        <f t="shared" si="141"/>
        <v>0</v>
      </c>
      <c r="CE199" s="93">
        <f t="shared" si="151"/>
        <v>0</v>
      </c>
      <c r="CF199" s="93">
        <f t="shared" si="152"/>
        <v>0</v>
      </c>
      <c r="CG199" s="105"/>
      <c r="CH199" s="105"/>
      <c r="CI199" s="86"/>
      <c r="CJ199" s="188"/>
      <c r="CK199" s="181">
        <f t="shared" si="142"/>
        <v>105</v>
      </c>
      <c r="CL199" s="181">
        <f t="shared" si="143"/>
        <v>200</v>
      </c>
      <c r="CM199" s="86" t="s">
        <v>5723</v>
      </c>
      <c r="CN199" s="182" t="s">
        <v>7854</v>
      </c>
      <c r="CO199" s="183" t="s">
        <v>7855</v>
      </c>
      <c r="CP199" s="86" t="s">
        <v>5724</v>
      </c>
      <c r="CQ199" s="153" t="s">
        <v>7924</v>
      </c>
      <c r="CR199" s="187">
        <f t="shared" si="144"/>
        <v>7970000</v>
      </c>
      <c r="CS199" s="188">
        <v>1</v>
      </c>
      <c r="CT199" s="188">
        <f t="shared" si="154"/>
        <v>7970000</v>
      </c>
      <c r="CU199" s="93"/>
      <c r="CV199" s="94">
        <f t="shared" si="145"/>
        <v>105</v>
      </c>
      <c r="CW199" s="93">
        <f t="shared" si="146"/>
        <v>0</v>
      </c>
      <c r="CX199" s="86">
        <f t="shared" si="147"/>
        <v>0</v>
      </c>
      <c r="CY199" s="93">
        <f t="shared" si="155"/>
        <v>251055</v>
      </c>
      <c r="CZ199" s="93">
        <v>0</v>
      </c>
      <c r="DA199" s="93">
        <v>0</v>
      </c>
      <c r="DB199" s="93">
        <f t="shared" si="156"/>
        <v>0</v>
      </c>
      <c r="DC199" s="93">
        <v>0</v>
      </c>
      <c r="DD199" s="91">
        <v>0</v>
      </c>
      <c r="DE199" s="93">
        <f t="shared" si="157"/>
        <v>0</v>
      </c>
      <c r="DF199" s="93">
        <f t="shared" si="128"/>
        <v>0</v>
      </c>
      <c r="DG199" s="93"/>
      <c r="DH199" s="93">
        <v>0</v>
      </c>
      <c r="DI199" s="93">
        <v>0</v>
      </c>
      <c r="DJ199" s="86">
        <f t="shared" si="158"/>
        <v>0</v>
      </c>
      <c r="DK199" s="91">
        <v>0</v>
      </c>
      <c r="DL199" s="93"/>
      <c r="DM199" s="93">
        <v>0</v>
      </c>
      <c r="DN199" s="93">
        <f t="shared" si="129"/>
        <v>7970000</v>
      </c>
      <c r="DO199" s="93">
        <f t="shared" si="159"/>
        <v>0</v>
      </c>
      <c r="DP199" s="92">
        <f t="shared" si="160"/>
        <v>251055</v>
      </c>
      <c r="DQ199" s="97" t="str">
        <f t="shared" si="130"/>
        <v>8040006884</v>
      </c>
      <c r="DR199" s="98">
        <f t="shared" si="161"/>
        <v>0</v>
      </c>
      <c r="DS199" s="93" t="str">
        <f t="shared" si="162"/>
        <v>OK</v>
      </c>
      <c r="DT199" s="93"/>
      <c r="DU199" s="78" t="str">
        <f t="shared" si="131"/>
        <v>5010700215011501100001VT100001</v>
      </c>
      <c r="DV199" s="78">
        <f>INDEX('08_DMGiaDat'!$L:$L,MATCH(DU199,'08_DMGiaDat'!$R:$R,0))</f>
        <v>7970000</v>
      </c>
      <c r="DW199" s="78" t="str">
        <f t="shared" si="132"/>
        <v>501070021501100100000001</v>
      </c>
      <c r="DX199" s="78" t="str">
        <f>IFERROR(VLOOKUP(DW199,'08_DMGiaDat'!C118:C119,2,FALSE),"N")</f>
        <v>N</v>
      </c>
      <c r="DY199" s="78" t="str">
        <f t="shared" si="133"/>
        <v>5010700215011001VT100001</v>
      </c>
      <c r="DZ199" s="78" t="str">
        <f>IFERROR(VLOOKUP(DY199,'08_DMGiaDat'!C118:C119,2,FALSE),"N")</f>
        <v>N</v>
      </c>
      <c r="EA199" s="78" t="str">
        <f t="shared" si="134"/>
        <v>501070021501100100000001</v>
      </c>
      <c r="EB199" s="78" t="str">
        <f>IFERROR(VLOOKUP(EA199,'08_DMGiaDat'!C118:C119,2,FALSE),"N")</f>
        <v>N</v>
      </c>
      <c r="EC199" s="92">
        <f>IF(DV199&lt;&gt;"N",DV199,IF(DX199&lt;&gt;"N",DX199,IF(DZ199&lt;&gt;"N",DZ199*VLOOKUP(LEFT(CB199,3),'03_DMMucDich'!C102:C106,5,FALSE),IF(EB199&lt;&gt;"N",EB199*VLOOKUP(LEFT(CB199,3),'03_DMMucDich'!C102:C106,5,FALSE),"N/A"))))</f>
        <v>7970000</v>
      </c>
    </row>
    <row r="200" spans="1:133" s="34" customFormat="1" ht="16" x14ac:dyDescent="0.2">
      <c r="A200" s="85">
        <v>186</v>
      </c>
      <c r="B200" s="86"/>
      <c r="C200" s="87"/>
      <c r="D200" s="141" t="s">
        <v>5882</v>
      </c>
      <c r="E200" s="86"/>
      <c r="F200" s="88"/>
      <c r="G200" s="88" t="s">
        <v>5718</v>
      </c>
      <c r="H200" s="151">
        <v>2022</v>
      </c>
      <c r="I200" s="86"/>
      <c r="J200" s="86"/>
      <c r="K200" s="145" t="s">
        <v>6501</v>
      </c>
      <c r="L200" s="105"/>
      <c r="M200" s="86"/>
      <c r="N200" s="105"/>
      <c r="O200" s="105"/>
      <c r="P200" s="86"/>
      <c r="Q200" s="86"/>
      <c r="R200" s="153" t="str">
        <f t="shared" si="135"/>
        <v>Tổ 38</v>
      </c>
      <c r="S200" s="86"/>
      <c r="T200" s="86"/>
      <c r="U200" s="86"/>
      <c r="V200" s="86" t="str">
        <f t="shared" si="136"/>
        <v xml:space="preserve">, </v>
      </c>
      <c r="W200" s="86"/>
      <c r="X200" s="86"/>
      <c r="Y200" s="86"/>
      <c r="Z200" s="88"/>
      <c r="AA200" s="105"/>
      <c r="AB200" s="86"/>
      <c r="AC200" s="90"/>
      <c r="AD200" s="86"/>
      <c r="AE200" s="86"/>
      <c r="AF200" s="86"/>
      <c r="AG200" s="86"/>
      <c r="AH200" s="160" t="s">
        <v>6967</v>
      </c>
      <c r="AI200" s="153"/>
      <c r="AJ200" s="153"/>
      <c r="AK200" s="86"/>
      <c r="AL200" s="86"/>
      <c r="AM200" s="153" t="s">
        <v>7015</v>
      </c>
      <c r="AN200" s="153" t="s">
        <v>7265</v>
      </c>
      <c r="AO200" s="165">
        <v>41717</v>
      </c>
      <c r="AP200" s="153" t="s">
        <v>7116</v>
      </c>
      <c r="AQ200" s="153" t="s">
        <v>7266</v>
      </c>
      <c r="AR200" s="166">
        <v>100</v>
      </c>
      <c r="AS200" s="88" t="s">
        <v>5719</v>
      </c>
      <c r="AT200" s="92">
        <f t="shared" si="153"/>
        <v>0</v>
      </c>
      <c r="AU200" s="93">
        <v>0</v>
      </c>
      <c r="AV200" s="93">
        <v>0</v>
      </c>
      <c r="AW200" s="166">
        <v>200</v>
      </c>
      <c r="AX200" s="93">
        <v>0</v>
      </c>
      <c r="AY200" s="177"/>
      <c r="AZ200" s="177">
        <v>0</v>
      </c>
      <c r="BA200" s="178"/>
      <c r="BB200" s="105"/>
      <c r="BC200" s="105"/>
      <c r="BD200" s="93"/>
      <c r="BE200" s="93">
        <v>0</v>
      </c>
      <c r="BF200" s="91">
        <v>0</v>
      </c>
      <c r="BG200" s="94"/>
      <c r="BH200" s="95"/>
      <c r="BI200" s="93" t="str">
        <f t="shared" si="121"/>
        <v>Chu Ngọc Tỉu</v>
      </c>
      <c r="BJ200" s="105">
        <f t="shared" si="122"/>
        <v>0</v>
      </c>
      <c r="BK200" s="88" t="str">
        <f t="shared" si="123"/>
        <v>8208160529</v>
      </c>
      <c r="BL200" s="86">
        <f t="shared" si="124"/>
        <v>0</v>
      </c>
      <c r="BM200" s="105">
        <f t="shared" si="125"/>
        <v>0</v>
      </c>
      <c r="BN200" s="86">
        <f t="shared" si="126"/>
        <v>0</v>
      </c>
      <c r="BO200" s="86">
        <f t="shared" si="127"/>
        <v>0</v>
      </c>
      <c r="BP200" s="86">
        <f t="shared" si="137"/>
        <v>0</v>
      </c>
      <c r="BQ200" s="160" t="s">
        <v>6967</v>
      </c>
      <c r="BR200" s="86" t="s">
        <v>5720</v>
      </c>
      <c r="BS200" s="88" t="s">
        <v>5721</v>
      </c>
      <c r="BT200" s="86" t="s">
        <v>5722</v>
      </c>
      <c r="BU200" s="86"/>
      <c r="BV200" s="86" t="str">
        <f t="shared" si="138"/>
        <v>BR 704689</v>
      </c>
      <c r="BW200" s="105" t="str">
        <f t="shared" si="139"/>
        <v/>
      </c>
      <c r="BX200" s="86" t="str">
        <f t="shared" si="148"/>
        <v>43</v>
      </c>
      <c r="BY200" s="86" t="str">
        <f t="shared" si="149"/>
        <v>B3.12</v>
      </c>
      <c r="BZ200" s="91">
        <f t="shared" si="150"/>
        <v>100</v>
      </c>
      <c r="CA200" s="91">
        <v>0</v>
      </c>
      <c r="CB200" s="96" t="s">
        <v>5719</v>
      </c>
      <c r="CC200" s="91">
        <f t="shared" si="140"/>
        <v>200</v>
      </c>
      <c r="CD200" s="91">
        <f t="shared" si="141"/>
        <v>0</v>
      </c>
      <c r="CE200" s="93">
        <f t="shared" si="151"/>
        <v>0</v>
      </c>
      <c r="CF200" s="93">
        <f t="shared" si="152"/>
        <v>0</v>
      </c>
      <c r="CG200" s="105"/>
      <c r="CH200" s="105"/>
      <c r="CI200" s="86"/>
      <c r="CJ200" s="188"/>
      <c r="CK200" s="181">
        <f t="shared" si="142"/>
        <v>100</v>
      </c>
      <c r="CL200" s="181">
        <f t="shared" si="143"/>
        <v>200</v>
      </c>
      <c r="CM200" s="86" t="s">
        <v>5723</v>
      </c>
      <c r="CN200" s="182" t="s">
        <v>7877</v>
      </c>
      <c r="CO200" s="183" t="s">
        <v>7878</v>
      </c>
      <c r="CP200" s="86" t="s">
        <v>5724</v>
      </c>
      <c r="CQ200" s="153" t="s">
        <v>7924</v>
      </c>
      <c r="CR200" s="187">
        <f t="shared" si="144"/>
        <v>10340000</v>
      </c>
      <c r="CS200" s="188">
        <v>1</v>
      </c>
      <c r="CT200" s="188">
        <f t="shared" si="154"/>
        <v>10340000</v>
      </c>
      <c r="CU200" s="93"/>
      <c r="CV200" s="94">
        <f t="shared" si="145"/>
        <v>100</v>
      </c>
      <c r="CW200" s="93">
        <f t="shared" si="146"/>
        <v>0</v>
      </c>
      <c r="CX200" s="86">
        <f t="shared" si="147"/>
        <v>0</v>
      </c>
      <c r="CY200" s="93">
        <f t="shared" si="155"/>
        <v>310200</v>
      </c>
      <c r="CZ200" s="93">
        <v>0</v>
      </c>
      <c r="DA200" s="93">
        <v>0</v>
      </c>
      <c r="DB200" s="93">
        <f t="shared" si="156"/>
        <v>0</v>
      </c>
      <c r="DC200" s="93">
        <v>0</v>
      </c>
      <c r="DD200" s="91">
        <v>0</v>
      </c>
      <c r="DE200" s="93">
        <f t="shared" si="157"/>
        <v>0</v>
      </c>
      <c r="DF200" s="93">
        <f t="shared" si="128"/>
        <v>0</v>
      </c>
      <c r="DG200" s="93"/>
      <c r="DH200" s="93">
        <v>0</v>
      </c>
      <c r="DI200" s="93">
        <v>0</v>
      </c>
      <c r="DJ200" s="86">
        <f t="shared" si="158"/>
        <v>0</v>
      </c>
      <c r="DK200" s="91">
        <v>0</v>
      </c>
      <c r="DL200" s="93"/>
      <c r="DM200" s="93">
        <v>0</v>
      </c>
      <c r="DN200" s="93">
        <f t="shared" si="129"/>
        <v>10340000</v>
      </c>
      <c r="DO200" s="93">
        <f t="shared" si="159"/>
        <v>0</v>
      </c>
      <c r="DP200" s="92">
        <f t="shared" si="160"/>
        <v>310200</v>
      </c>
      <c r="DQ200" s="97" t="str">
        <f t="shared" si="130"/>
        <v>8208160529</v>
      </c>
      <c r="DR200" s="98">
        <f t="shared" si="161"/>
        <v>0</v>
      </c>
      <c r="DS200" s="93" t="str">
        <f t="shared" si="162"/>
        <v>OK</v>
      </c>
      <c r="DT200" s="93"/>
      <c r="DU200" s="78" t="str">
        <f t="shared" si="131"/>
        <v>5010700215261526100001VT100001</v>
      </c>
      <c r="DV200" s="78">
        <f>INDEX('08_DMGiaDat'!$L:$L,MATCH(DU200,'08_DMGiaDat'!$R:$R,0))</f>
        <v>10340000</v>
      </c>
      <c r="DW200" s="78" t="str">
        <f t="shared" si="132"/>
        <v>501070021526100100000001</v>
      </c>
      <c r="DX200" s="78" t="str">
        <f>IFERROR(VLOOKUP(DW200,'08_DMGiaDat'!C118:C119,2,FALSE),"N")</f>
        <v>N</v>
      </c>
      <c r="DY200" s="78" t="str">
        <f t="shared" si="133"/>
        <v>5010700215261001VT100001</v>
      </c>
      <c r="DZ200" s="78" t="str">
        <f>IFERROR(VLOOKUP(DY200,'08_DMGiaDat'!C118:C119,2,FALSE),"N")</f>
        <v>N</v>
      </c>
      <c r="EA200" s="78" t="str">
        <f t="shared" si="134"/>
        <v>501070021526100100000001</v>
      </c>
      <c r="EB200" s="78" t="str">
        <f>IFERROR(VLOOKUP(EA200,'08_DMGiaDat'!C118:C119,2,FALSE),"N")</f>
        <v>N</v>
      </c>
      <c r="EC200" s="92">
        <f>IF(DV200&lt;&gt;"N",DV200,IF(DX200&lt;&gt;"N",DX200,IF(DZ200&lt;&gt;"N",DZ200*VLOOKUP(LEFT(CB200,3),'03_DMMucDich'!C102:C106,5,FALSE),IF(EB200&lt;&gt;"N",EB200*VLOOKUP(LEFT(CB200,3),'03_DMMucDich'!C102:C106,5,FALSE),"N/A"))))</f>
        <v>10340000</v>
      </c>
    </row>
    <row r="201" spans="1:133" s="34" customFormat="1" ht="16" x14ac:dyDescent="0.2">
      <c r="A201" s="85">
        <v>187</v>
      </c>
      <c r="B201" s="86"/>
      <c r="C201" s="87"/>
      <c r="D201" s="141" t="s">
        <v>5882</v>
      </c>
      <c r="E201" s="86"/>
      <c r="F201" s="88"/>
      <c r="G201" s="88" t="s">
        <v>5718</v>
      </c>
      <c r="H201" s="151">
        <v>2022</v>
      </c>
      <c r="I201" s="86"/>
      <c r="J201" s="86"/>
      <c r="K201" s="145" t="s">
        <v>6501</v>
      </c>
      <c r="L201" s="105"/>
      <c r="M201" s="86"/>
      <c r="N201" s="105"/>
      <c r="O201" s="105"/>
      <c r="P201" s="86"/>
      <c r="Q201" s="86"/>
      <c r="R201" s="153" t="str">
        <f t="shared" si="135"/>
        <v>Tổ 38</v>
      </c>
      <c r="S201" s="86"/>
      <c r="T201" s="86"/>
      <c r="U201" s="86"/>
      <c r="V201" s="86" t="str">
        <f t="shared" si="136"/>
        <v xml:space="preserve">, </v>
      </c>
      <c r="W201" s="86"/>
      <c r="X201" s="86"/>
      <c r="Y201" s="86"/>
      <c r="Z201" s="88"/>
      <c r="AA201" s="105"/>
      <c r="AB201" s="86"/>
      <c r="AC201" s="90"/>
      <c r="AD201" s="86"/>
      <c r="AE201" s="86"/>
      <c r="AF201" s="86"/>
      <c r="AG201" s="86"/>
      <c r="AH201" s="160" t="s">
        <v>6967</v>
      </c>
      <c r="AI201" s="153"/>
      <c r="AJ201" s="153"/>
      <c r="AK201" s="86"/>
      <c r="AL201" s="86"/>
      <c r="AM201" s="153" t="s">
        <v>7015</v>
      </c>
      <c r="AN201" s="153" t="s">
        <v>7267</v>
      </c>
      <c r="AO201" s="165">
        <v>41717</v>
      </c>
      <c r="AP201" s="153" t="s">
        <v>7053</v>
      </c>
      <c r="AQ201" s="153" t="s">
        <v>7266</v>
      </c>
      <c r="AR201" s="166">
        <v>100</v>
      </c>
      <c r="AS201" s="88" t="s">
        <v>5719</v>
      </c>
      <c r="AT201" s="92">
        <f t="shared" si="153"/>
        <v>0</v>
      </c>
      <c r="AU201" s="93">
        <v>0</v>
      </c>
      <c r="AV201" s="93">
        <v>0</v>
      </c>
      <c r="AW201" s="166">
        <v>200</v>
      </c>
      <c r="AX201" s="93">
        <v>0</v>
      </c>
      <c r="AY201" s="177"/>
      <c r="AZ201" s="177">
        <v>0</v>
      </c>
      <c r="BA201" s="178"/>
      <c r="BB201" s="105"/>
      <c r="BC201" s="105"/>
      <c r="BD201" s="93"/>
      <c r="BE201" s="93">
        <v>0</v>
      </c>
      <c r="BF201" s="91">
        <v>0</v>
      </c>
      <c r="BG201" s="94"/>
      <c r="BH201" s="95"/>
      <c r="BI201" s="93" t="str">
        <f t="shared" si="121"/>
        <v>Chu Ngọc Tỉu</v>
      </c>
      <c r="BJ201" s="105">
        <f t="shared" si="122"/>
        <v>0</v>
      </c>
      <c r="BK201" s="88" t="str">
        <f t="shared" si="123"/>
        <v>8208160529</v>
      </c>
      <c r="BL201" s="86">
        <f t="shared" si="124"/>
        <v>0</v>
      </c>
      <c r="BM201" s="105">
        <f t="shared" si="125"/>
        <v>0</v>
      </c>
      <c r="BN201" s="86">
        <f t="shared" si="126"/>
        <v>0</v>
      </c>
      <c r="BO201" s="86">
        <f t="shared" si="127"/>
        <v>0</v>
      </c>
      <c r="BP201" s="86">
        <f t="shared" si="137"/>
        <v>0</v>
      </c>
      <c r="BQ201" s="160" t="s">
        <v>6967</v>
      </c>
      <c r="BR201" s="86" t="s">
        <v>5720</v>
      </c>
      <c r="BS201" s="88" t="s">
        <v>5721</v>
      </c>
      <c r="BT201" s="86" t="s">
        <v>5722</v>
      </c>
      <c r="BU201" s="86"/>
      <c r="BV201" s="86" t="str">
        <f t="shared" si="138"/>
        <v>BR 704688</v>
      </c>
      <c r="BW201" s="105" t="str">
        <f t="shared" si="139"/>
        <v/>
      </c>
      <c r="BX201" s="86" t="str">
        <f t="shared" si="148"/>
        <v>44</v>
      </c>
      <c r="BY201" s="86" t="str">
        <f t="shared" si="149"/>
        <v>B3.12</v>
      </c>
      <c r="BZ201" s="91">
        <f t="shared" si="150"/>
        <v>100</v>
      </c>
      <c r="CA201" s="91">
        <v>0</v>
      </c>
      <c r="CB201" s="96" t="s">
        <v>5719</v>
      </c>
      <c r="CC201" s="91">
        <f t="shared" si="140"/>
        <v>200</v>
      </c>
      <c r="CD201" s="91">
        <f t="shared" si="141"/>
        <v>0</v>
      </c>
      <c r="CE201" s="93">
        <f t="shared" si="151"/>
        <v>0</v>
      </c>
      <c r="CF201" s="93">
        <f t="shared" si="152"/>
        <v>0</v>
      </c>
      <c r="CG201" s="105"/>
      <c r="CH201" s="105"/>
      <c r="CI201" s="86"/>
      <c r="CJ201" s="188"/>
      <c r="CK201" s="181">
        <f t="shared" si="142"/>
        <v>100</v>
      </c>
      <c r="CL201" s="181">
        <f t="shared" si="143"/>
        <v>200</v>
      </c>
      <c r="CM201" s="86" t="s">
        <v>5723</v>
      </c>
      <c r="CN201" s="182" t="s">
        <v>7877</v>
      </c>
      <c r="CO201" s="183" t="s">
        <v>7878</v>
      </c>
      <c r="CP201" s="86" t="s">
        <v>5724</v>
      </c>
      <c r="CQ201" s="153" t="s">
        <v>7924</v>
      </c>
      <c r="CR201" s="187">
        <f t="shared" si="144"/>
        <v>10340000</v>
      </c>
      <c r="CS201" s="188">
        <v>1</v>
      </c>
      <c r="CT201" s="188">
        <f t="shared" si="154"/>
        <v>10340000</v>
      </c>
      <c r="CU201" s="93"/>
      <c r="CV201" s="94">
        <f t="shared" si="145"/>
        <v>100</v>
      </c>
      <c r="CW201" s="93">
        <f t="shared" si="146"/>
        <v>0</v>
      </c>
      <c r="CX201" s="86">
        <f t="shared" si="147"/>
        <v>0</v>
      </c>
      <c r="CY201" s="93">
        <f t="shared" si="155"/>
        <v>310200</v>
      </c>
      <c r="CZ201" s="93">
        <v>0</v>
      </c>
      <c r="DA201" s="93">
        <v>0</v>
      </c>
      <c r="DB201" s="93">
        <f t="shared" si="156"/>
        <v>0</v>
      </c>
      <c r="DC201" s="93">
        <v>0</v>
      </c>
      <c r="DD201" s="91">
        <v>0</v>
      </c>
      <c r="DE201" s="93">
        <f t="shared" si="157"/>
        <v>0</v>
      </c>
      <c r="DF201" s="93">
        <f t="shared" si="128"/>
        <v>0</v>
      </c>
      <c r="DG201" s="93"/>
      <c r="DH201" s="93">
        <v>0</v>
      </c>
      <c r="DI201" s="93">
        <v>0</v>
      </c>
      <c r="DJ201" s="86">
        <f t="shared" si="158"/>
        <v>0</v>
      </c>
      <c r="DK201" s="91">
        <v>0</v>
      </c>
      <c r="DL201" s="93"/>
      <c r="DM201" s="93">
        <v>0</v>
      </c>
      <c r="DN201" s="93">
        <f t="shared" si="129"/>
        <v>10340000</v>
      </c>
      <c r="DO201" s="93">
        <f t="shared" si="159"/>
        <v>0</v>
      </c>
      <c r="DP201" s="92">
        <f t="shared" si="160"/>
        <v>310200</v>
      </c>
      <c r="DQ201" s="97" t="str">
        <f t="shared" si="130"/>
        <v>8208160529</v>
      </c>
      <c r="DR201" s="98">
        <f t="shared" si="161"/>
        <v>0</v>
      </c>
      <c r="DS201" s="93" t="str">
        <f t="shared" si="162"/>
        <v>OK</v>
      </c>
      <c r="DT201" s="93"/>
      <c r="DU201" s="78" t="str">
        <f t="shared" si="131"/>
        <v>5010700215261526100001VT100001</v>
      </c>
      <c r="DV201" s="78">
        <f>INDEX('08_DMGiaDat'!$L:$L,MATCH(DU201,'08_DMGiaDat'!$R:$R,0))</f>
        <v>10340000</v>
      </c>
      <c r="DW201" s="78" t="str">
        <f t="shared" si="132"/>
        <v>501070021526100100000001</v>
      </c>
      <c r="DX201" s="78" t="str">
        <f>IFERROR(VLOOKUP(DW201,'08_DMGiaDat'!C118:C119,2,FALSE),"N")</f>
        <v>N</v>
      </c>
      <c r="DY201" s="78" t="str">
        <f t="shared" si="133"/>
        <v>5010700215261001VT100001</v>
      </c>
      <c r="DZ201" s="78" t="str">
        <f>IFERROR(VLOOKUP(DY201,'08_DMGiaDat'!C118:C119,2,FALSE),"N")</f>
        <v>N</v>
      </c>
      <c r="EA201" s="78" t="str">
        <f t="shared" si="134"/>
        <v>501070021526100100000001</v>
      </c>
      <c r="EB201" s="78" t="str">
        <f>IFERROR(VLOOKUP(EA201,'08_DMGiaDat'!C118:C119,2,FALSE),"N")</f>
        <v>N</v>
      </c>
      <c r="EC201" s="92">
        <f>IF(DV201&lt;&gt;"N",DV201,IF(DX201&lt;&gt;"N",DX201,IF(DZ201&lt;&gt;"N",DZ201*VLOOKUP(LEFT(CB201,3),'03_DMMucDich'!C102:C106,5,FALSE),IF(EB201&lt;&gt;"N",EB201*VLOOKUP(LEFT(CB201,3),'03_DMMucDich'!C102:C106,5,FALSE),"N/A"))))</f>
        <v>10340000</v>
      </c>
    </row>
    <row r="202" spans="1:133" s="34" customFormat="1" ht="16" x14ac:dyDescent="0.2">
      <c r="A202" s="85">
        <v>188</v>
      </c>
      <c r="B202" s="86"/>
      <c r="C202" s="87"/>
      <c r="D202" s="141" t="s">
        <v>5883</v>
      </c>
      <c r="E202" s="86"/>
      <c r="F202" s="88"/>
      <c r="G202" s="88" t="s">
        <v>5718</v>
      </c>
      <c r="H202" s="151">
        <v>2022</v>
      </c>
      <c r="I202" s="86"/>
      <c r="J202" s="86"/>
      <c r="K202" s="145" t="s">
        <v>6502</v>
      </c>
      <c r="L202" s="105"/>
      <c r="M202" s="86"/>
      <c r="N202" s="105"/>
      <c r="O202" s="105"/>
      <c r="P202" s="86"/>
      <c r="Q202" s="86"/>
      <c r="R202" s="153" t="str">
        <f t="shared" si="135"/>
        <v>Tổ 09</v>
      </c>
      <c r="S202" s="86"/>
      <c r="T202" s="86"/>
      <c r="U202" s="86"/>
      <c r="V202" s="86" t="str">
        <f t="shared" si="136"/>
        <v xml:space="preserve">, </v>
      </c>
      <c r="W202" s="86"/>
      <c r="X202" s="86"/>
      <c r="Y202" s="86"/>
      <c r="Z202" s="88"/>
      <c r="AA202" s="105"/>
      <c r="AB202" s="86"/>
      <c r="AC202" s="90"/>
      <c r="AD202" s="86"/>
      <c r="AE202" s="86"/>
      <c r="AF202" s="86"/>
      <c r="AG202" s="86"/>
      <c r="AH202" s="160" t="s">
        <v>6979</v>
      </c>
      <c r="AI202" s="153"/>
      <c r="AJ202" s="153"/>
      <c r="AK202" s="86"/>
      <c r="AL202" s="86"/>
      <c r="AM202" s="153" t="s">
        <v>7015</v>
      </c>
      <c r="AN202" s="153" t="s">
        <v>7268</v>
      </c>
      <c r="AO202" s="165">
        <v>43487</v>
      </c>
      <c r="AP202" s="153" t="s">
        <v>7269</v>
      </c>
      <c r="AQ202" s="153" t="s">
        <v>7270</v>
      </c>
      <c r="AR202" s="166">
        <v>100</v>
      </c>
      <c r="AS202" s="88" t="s">
        <v>5719</v>
      </c>
      <c r="AT202" s="92">
        <f t="shared" si="153"/>
        <v>0</v>
      </c>
      <c r="AU202" s="93">
        <v>0</v>
      </c>
      <c r="AV202" s="93">
        <v>0</v>
      </c>
      <c r="AW202" s="166">
        <v>200</v>
      </c>
      <c r="AX202" s="93">
        <v>0</v>
      </c>
      <c r="AY202" s="177"/>
      <c r="AZ202" s="177">
        <v>0</v>
      </c>
      <c r="BA202" s="178"/>
      <c r="BB202" s="105"/>
      <c r="BC202" s="105"/>
      <c r="BD202" s="93"/>
      <c r="BE202" s="93">
        <v>0</v>
      </c>
      <c r="BF202" s="91">
        <v>0</v>
      </c>
      <c r="BG202" s="94"/>
      <c r="BH202" s="95"/>
      <c r="BI202" s="93" t="str">
        <f t="shared" si="121"/>
        <v>Nguyễn Mạnh Tâm</v>
      </c>
      <c r="BJ202" s="105">
        <f t="shared" si="122"/>
        <v>0</v>
      </c>
      <c r="BK202" s="88" t="str">
        <f t="shared" si="123"/>
        <v>0400779327</v>
      </c>
      <c r="BL202" s="86">
        <f t="shared" si="124"/>
        <v>0</v>
      </c>
      <c r="BM202" s="105">
        <f t="shared" si="125"/>
        <v>0</v>
      </c>
      <c r="BN202" s="86">
        <f t="shared" si="126"/>
        <v>0</v>
      </c>
      <c r="BO202" s="86">
        <f t="shared" si="127"/>
        <v>0</v>
      </c>
      <c r="BP202" s="86">
        <f t="shared" si="137"/>
        <v>0</v>
      </c>
      <c r="BQ202" s="160" t="s">
        <v>6979</v>
      </c>
      <c r="BR202" s="86" t="s">
        <v>5720</v>
      </c>
      <c r="BS202" s="88" t="s">
        <v>5721</v>
      </c>
      <c r="BT202" s="86" t="s">
        <v>5722</v>
      </c>
      <c r="BU202" s="86"/>
      <c r="BV202" s="86" t="str">
        <f t="shared" si="138"/>
        <v>CO 198984</v>
      </c>
      <c r="BW202" s="105" t="str">
        <f t="shared" si="139"/>
        <v/>
      </c>
      <c r="BX202" s="86" t="str">
        <f t="shared" si="148"/>
        <v>86</v>
      </c>
      <c r="BY202" s="86" t="str">
        <f t="shared" si="149"/>
        <v>54</v>
      </c>
      <c r="BZ202" s="91">
        <f t="shared" si="150"/>
        <v>100</v>
      </c>
      <c r="CA202" s="91">
        <v>0</v>
      </c>
      <c r="CB202" s="96" t="s">
        <v>5719</v>
      </c>
      <c r="CC202" s="91">
        <f t="shared" si="140"/>
        <v>200</v>
      </c>
      <c r="CD202" s="91">
        <f t="shared" si="141"/>
        <v>0</v>
      </c>
      <c r="CE202" s="93">
        <f t="shared" si="151"/>
        <v>0</v>
      </c>
      <c r="CF202" s="93">
        <f t="shared" si="152"/>
        <v>0</v>
      </c>
      <c r="CG202" s="105"/>
      <c r="CH202" s="105"/>
      <c r="CI202" s="86"/>
      <c r="CJ202" s="188"/>
      <c r="CK202" s="181">
        <f t="shared" si="142"/>
        <v>100</v>
      </c>
      <c r="CL202" s="181">
        <f t="shared" si="143"/>
        <v>200</v>
      </c>
      <c r="CM202" s="86" t="s">
        <v>5723</v>
      </c>
      <c r="CN202" s="182" t="s">
        <v>7854</v>
      </c>
      <c r="CO202" s="183" t="s">
        <v>7855</v>
      </c>
      <c r="CP202" s="86" t="s">
        <v>5724</v>
      </c>
      <c r="CQ202" s="153" t="s">
        <v>7924</v>
      </c>
      <c r="CR202" s="187">
        <f t="shared" si="144"/>
        <v>7970000</v>
      </c>
      <c r="CS202" s="188">
        <v>1</v>
      </c>
      <c r="CT202" s="188">
        <f t="shared" si="154"/>
        <v>7970000</v>
      </c>
      <c r="CU202" s="93"/>
      <c r="CV202" s="94">
        <f t="shared" si="145"/>
        <v>100</v>
      </c>
      <c r="CW202" s="93">
        <f t="shared" si="146"/>
        <v>0</v>
      </c>
      <c r="CX202" s="86">
        <f t="shared" si="147"/>
        <v>0</v>
      </c>
      <c r="CY202" s="93">
        <f t="shared" si="155"/>
        <v>239100</v>
      </c>
      <c r="CZ202" s="93">
        <v>0</v>
      </c>
      <c r="DA202" s="93">
        <v>0</v>
      </c>
      <c r="DB202" s="93">
        <f t="shared" si="156"/>
        <v>0</v>
      </c>
      <c r="DC202" s="93">
        <v>0</v>
      </c>
      <c r="DD202" s="91">
        <v>0</v>
      </c>
      <c r="DE202" s="93">
        <f t="shared" si="157"/>
        <v>0</v>
      </c>
      <c r="DF202" s="93">
        <f t="shared" si="128"/>
        <v>0</v>
      </c>
      <c r="DG202" s="93"/>
      <c r="DH202" s="93">
        <v>0</v>
      </c>
      <c r="DI202" s="93">
        <v>0</v>
      </c>
      <c r="DJ202" s="86">
        <f t="shared" si="158"/>
        <v>0</v>
      </c>
      <c r="DK202" s="91">
        <v>0</v>
      </c>
      <c r="DL202" s="93"/>
      <c r="DM202" s="93">
        <v>0</v>
      </c>
      <c r="DN202" s="93">
        <f t="shared" si="129"/>
        <v>7970000</v>
      </c>
      <c r="DO202" s="93">
        <f t="shared" si="159"/>
        <v>0</v>
      </c>
      <c r="DP202" s="92">
        <f t="shared" si="160"/>
        <v>239100</v>
      </c>
      <c r="DQ202" s="97" t="str">
        <f t="shared" si="130"/>
        <v>0400779327</v>
      </c>
      <c r="DR202" s="98">
        <f t="shared" si="161"/>
        <v>0</v>
      </c>
      <c r="DS202" s="93" t="str">
        <f t="shared" si="162"/>
        <v>OK</v>
      </c>
      <c r="DT202" s="93"/>
      <c r="DU202" s="78" t="str">
        <f t="shared" si="131"/>
        <v>5010700215011501100001VT100001</v>
      </c>
      <c r="DV202" s="78">
        <f>INDEX('08_DMGiaDat'!$L:$L,MATCH(DU202,'08_DMGiaDat'!$R:$R,0))</f>
        <v>7970000</v>
      </c>
      <c r="DW202" s="78" t="str">
        <f t="shared" si="132"/>
        <v>501070021501100100000001</v>
      </c>
      <c r="DX202" s="78" t="str">
        <f>IFERROR(VLOOKUP(DW202,'08_DMGiaDat'!C118:C119,2,FALSE),"N")</f>
        <v>N</v>
      </c>
      <c r="DY202" s="78" t="str">
        <f t="shared" si="133"/>
        <v>5010700215011001VT100001</v>
      </c>
      <c r="DZ202" s="78" t="str">
        <f>IFERROR(VLOOKUP(DY202,'08_DMGiaDat'!C118:C119,2,FALSE),"N")</f>
        <v>N</v>
      </c>
      <c r="EA202" s="78" t="str">
        <f t="shared" si="134"/>
        <v>501070021501100100000001</v>
      </c>
      <c r="EB202" s="78" t="str">
        <f>IFERROR(VLOOKUP(EA202,'08_DMGiaDat'!C118:C119,2,FALSE),"N")</f>
        <v>N</v>
      </c>
      <c r="EC202" s="92">
        <f>IF(DV202&lt;&gt;"N",DV202,IF(DX202&lt;&gt;"N",DX202,IF(DZ202&lt;&gt;"N",DZ202*VLOOKUP(LEFT(CB202,3),'03_DMMucDich'!C102:C106,5,FALSE),IF(EB202&lt;&gt;"N",EB202*VLOOKUP(LEFT(CB202,3),'03_DMMucDich'!C102:C106,5,FALSE),"N/A"))))</f>
        <v>7970000</v>
      </c>
    </row>
    <row r="203" spans="1:133" s="34" customFormat="1" ht="16" x14ac:dyDescent="0.2">
      <c r="A203" s="85">
        <v>189</v>
      </c>
      <c r="B203" s="86"/>
      <c r="C203" s="87"/>
      <c r="D203" s="141" t="s">
        <v>5884</v>
      </c>
      <c r="E203" s="86"/>
      <c r="F203" s="88"/>
      <c r="G203" s="88" t="s">
        <v>5718</v>
      </c>
      <c r="H203" s="151">
        <v>2022</v>
      </c>
      <c r="I203" s="86"/>
      <c r="J203" s="86"/>
      <c r="K203" s="145" t="s">
        <v>6503</v>
      </c>
      <c r="L203" s="105"/>
      <c r="M203" s="86"/>
      <c r="N203" s="105"/>
      <c r="O203" s="105"/>
      <c r="P203" s="86"/>
      <c r="Q203" s="86"/>
      <c r="R203" s="153" t="str">
        <f t="shared" si="135"/>
        <v>Tổ 38</v>
      </c>
      <c r="S203" s="86"/>
      <c r="T203" s="86"/>
      <c r="U203" s="86"/>
      <c r="V203" s="86" t="str">
        <f t="shared" si="136"/>
        <v xml:space="preserve">, </v>
      </c>
      <c r="W203" s="86"/>
      <c r="X203" s="86"/>
      <c r="Y203" s="86"/>
      <c r="Z203" s="88"/>
      <c r="AA203" s="105"/>
      <c r="AB203" s="86"/>
      <c r="AC203" s="90"/>
      <c r="AD203" s="86"/>
      <c r="AE203" s="86"/>
      <c r="AF203" s="86"/>
      <c r="AG203" s="86"/>
      <c r="AH203" s="160" t="s">
        <v>6967</v>
      </c>
      <c r="AI203" s="153"/>
      <c r="AJ203" s="153"/>
      <c r="AK203" s="86"/>
      <c r="AL203" s="86"/>
      <c r="AM203" s="153" t="s">
        <v>7015</v>
      </c>
      <c r="AN203" s="153" t="s">
        <v>7271</v>
      </c>
      <c r="AO203" s="165">
        <v>43105</v>
      </c>
      <c r="AP203" s="153" t="s">
        <v>7272</v>
      </c>
      <c r="AQ203" s="153" t="s">
        <v>909</v>
      </c>
      <c r="AR203" s="166">
        <v>143</v>
      </c>
      <c r="AS203" s="88" t="s">
        <v>5719</v>
      </c>
      <c r="AT203" s="92">
        <f t="shared" si="153"/>
        <v>0</v>
      </c>
      <c r="AU203" s="93">
        <v>0</v>
      </c>
      <c r="AV203" s="93">
        <v>0</v>
      </c>
      <c r="AW203" s="166">
        <v>200</v>
      </c>
      <c r="AX203" s="93">
        <v>0</v>
      </c>
      <c r="AY203" s="177"/>
      <c r="AZ203" s="177">
        <v>0</v>
      </c>
      <c r="BA203" s="178"/>
      <c r="BB203" s="105"/>
      <c r="BC203" s="105"/>
      <c r="BD203" s="93"/>
      <c r="BE203" s="93">
        <v>0</v>
      </c>
      <c r="BF203" s="91">
        <v>0</v>
      </c>
      <c r="BG203" s="94"/>
      <c r="BH203" s="95"/>
      <c r="BI203" s="93" t="str">
        <f t="shared" si="121"/>
        <v>Huỳnh Bá Hùng</v>
      </c>
      <c r="BJ203" s="105">
        <f t="shared" si="122"/>
        <v>0</v>
      </c>
      <c r="BK203" s="88" t="str">
        <f t="shared" si="123"/>
        <v>0400366270</v>
      </c>
      <c r="BL203" s="86">
        <f t="shared" si="124"/>
        <v>0</v>
      </c>
      <c r="BM203" s="105">
        <f t="shared" si="125"/>
        <v>0</v>
      </c>
      <c r="BN203" s="86">
        <f t="shared" si="126"/>
        <v>0</v>
      </c>
      <c r="BO203" s="86">
        <f t="shared" si="127"/>
        <v>0</v>
      </c>
      <c r="BP203" s="86">
        <f t="shared" si="137"/>
        <v>0</v>
      </c>
      <c r="BQ203" s="160" t="s">
        <v>6967</v>
      </c>
      <c r="BR203" s="86" t="s">
        <v>5720</v>
      </c>
      <c r="BS203" s="88" t="s">
        <v>5721</v>
      </c>
      <c r="BT203" s="86" t="s">
        <v>5722</v>
      </c>
      <c r="BU203" s="86"/>
      <c r="BV203" s="86" t="str">
        <f t="shared" si="138"/>
        <v>CK 389531</v>
      </c>
      <c r="BW203" s="105" t="str">
        <f t="shared" si="139"/>
        <v/>
      </c>
      <c r="BX203" s="86" t="str">
        <f t="shared" si="148"/>
        <v>1</v>
      </c>
      <c r="BY203" s="86" t="str">
        <f t="shared" si="149"/>
        <v>100</v>
      </c>
      <c r="BZ203" s="91">
        <f t="shared" si="150"/>
        <v>143</v>
      </c>
      <c r="CA203" s="91">
        <v>0</v>
      </c>
      <c r="CB203" s="96" t="s">
        <v>5719</v>
      </c>
      <c r="CC203" s="91">
        <f t="shared" si="140"/>
        <v>200</v>
      </c>
      <c r="CD203" s="91">
        <f t="shared" si="141"/>
        <v>0</v>
      </c>
      <c r="CE203" s="93">
        <f t="shared" si="151"/>
        <v>0</v>
      </c>
      <c r="CF203" s="93">
        <f t="shared" si="152"/>
        <v>0</v>
      </c>
      <c r="CG203" s="105"/>
      <c r="CH203" s="105"/>
      <c r="CI203" s="86"/>
      <c r="CJ203" s="188"/>
      <c r="CK203" s="181">
        <f t="shared" si="142"/>
        <v>143</v>
      </c>
      <c r="CL203" s="181">
        <f t="shared" si="143"/>
        <v>200</v>
      </c>
      <c r="CM203" s="86" t="s">
        <v>5723</v>
      </c>
      <c r="CN203" s="182" t="s">
        <v>7861</v>
      </c>
      <c r="CO203" s="183" t="s">
        <v>7862</v>
      </c>
      <c r="CP203" s="86" t="s">
        <v>5724</v>
      </c>
      <c r="CQ203" s="153" t="s">
        <v>7924</v>
      </c>
      <c r="CR203" s="187">
        <f t="shared" si="144"/>
        <v>6690000</v>
      </c>
      <c r="CS203" s="188">
        <v>1</v>
      </c>
      <c r="CT203" s="188">
        <f t="shared" si="154"/>
        <v>6690000</v>
      </c>
      <c r="CU203" s="93"/>
      <c r="CV203" s="94">
        <f t="shared" si="145"/>
        <v>143</v>
      </c>
      <c r="CW203" s="93">
        <f t="shared" si="146"/>
        <v>0</v>
      </c>
      <c r="CX203" s="86">
        <f t="shared" si="147"/>
        <v>0</v>
      </c>
      <c r="CY203" s="93">
        <f t="shared" si="155"/>
        <v>287001</v>
      </c>
      <c r="CZ203" s="93">
        <v>0</v>
      </c>
      <c r="DA203" s="93">
        <v>0</v>
      </c>
      <c r="DB203" s="93">
        <f t="shared" si="156"/>
        <v>0</v>
      </c>
      <c r="DC203" s="93">
        <v>0</v>
      </c>
      <c r="DD203" s="91">
        <v>0</v>
      </c>
      <c r="DE203" s="93">
        <f t="shared" si="157"/>
        <v>0</v>
      </c>
      <c r="DF203" s="93">
        <f t="shared" si="128"/>
        <v>0</v>
      </c>
      <c r="DG203" s="93"/>
      <c r="DH203" s="93">
        <v>0</v>
      </c>
      <c r="DI203" s="93">
        <v>0</v>
      </c>
      <c r="DJ203" s="86">
        <f t="shared" si="158"/>
        <v>0</v>
      </c>
      <c r="DK203" s="91">
        <v>0</v>
      </c>
      <c r="DL203" s="93"/>
      <c r="DM203" s="93">
        <v>0</v>
      </c>
      <c r="DN203" s="93">
        <f t="shared" si="129"/>
        <v>6690000</v>
      </c>
      <c r="DO203" s="93">
        <f t="shared" si="159"/>
        <v>0</v>
      </c>
      <c r="DP203" s="92">
        <f t="shared" si="160"/>
        <v>287001</v>
      </c>
      <c r="DQ203" s="97" t="str">
        <f t="shared" si="130"/>
        <v>0400366270</v>
      </c>
      <c r="DR203" s="98">
        <f t="shared" si="161"/>
        <v>0</v>
      </c>
      <c r="DS203" s="93" t="str">
        <f t="shared" si="162"/>
        <v>OK</v>
      </c>
      <c r="DT203" s="93"/>
      <c r="DU203" s="78" t="str">
        <f t="shared" si="131"/>
        <v>5010700214641464100001VT100001</v>
      </c>
      <c r="DV203" s="78">
        <f>INDEX('08_DMGiaDat'!$L:$L,MATCH(DU203,'08_DMGiaDat'!$R:$R,0))</f>
        <v>6690000</v>
      </c>
      <c r="DW203" s="78" t="str">
        <f t="shared" si="132"/>
        <v>501070021464100100000001</v>
      </c>
      <c r="DX203" s="78" t="str">
        <f>IFERROR(VLOOKUP(DW203,'08_DMGiaDat'!C118:C119,2,FALSE),"N")</f>
        <v>N</v>
      </c>
      <c r="DY203" s="78" t="str">
        <f t="shared" si="133"/>
        <v>5010700214641001VT100001</v>
      </c>
      <c r="DZ203" s="78" t="str">
        <f>IFERROR(VLOOKUP(DY203,'08_DMGiaDat'!C118:C119,2,FALSE),"N")</f>
        <v>N</v>
      </c>
      <c r="EA203" s="78" t="str">
        <f t="shared" si="134"/>
        <v>501070021464100100000001</v>
      </c>
      <c r="EB203" s="78" t="str">
        <f>IFERROR(VLOOKUP(EA203,'08_DMGiaDat'!C118:C119,2,FALSE),"N")</f>
        <v>N</v>
      </c>
      <c r="EC203" s="92">
        <f>IF(DV203&lt;&gt;"N",DV203,IF(DX203&lt;&gt;"N",DX203,IF(DZ203&lt;&gt;"N",DZ203*VLOOKUP(LEFT(CB203,3),'03_DMMucDich'!C102:C106,5,FALSE),IF(EB203&lt;&gt;"N",EB203*VLOOKUP(LEFT(CB203,3),'03_DMMucDich'!C102:C106,5,FALSE),"N/A"))))</f>
        <v>6690000</v>
      </c>
    </row>
    <row r="204" spans="1:133" s="34" customFormat="1" ht="16" x14ac:dyDescent="0.2">
      <c r="A204" s="85">
        <v>190</v>
      </c>
      <c r="B204" s="86"/>
      <c r="C204" s="87"/>
      <c r="D204" s="141" t="s">
        <v>5885</v>
      </c>
      <c r="E204" s="86"/>
      <c r="F204" s="88"/>
      <c r="G204" s="88" t="s">
        <v>5718</v>
      </c>
      <c r="H204" s="151">
        <v>2022</v>
      </c>
      <c r="I204" s="86"/>
      <c r="J204" s="86"/>
      <c r="K204" s="145" t="s">
        <v>6504</v>
      </c>
      <c r="L204" s="105"/>
      <c r="M204" s="86"/>
      <c r="N204" s="105"/>
      <c r="O204" s="105"/>
      <c r="P204" s="86"/>
      <c r="Q204" s="86"/>
      <c r="R204" s="153" t="str">
        <f t="shared" si="135"/>
        <v>Tổ 18</v>
      </c>
      <c r="S204" s="86"/>
      <c r="T204" s="86"/>
      <c r="U204" s="86"/>
      <c r="V204" s="86" t="str">
        <f t="shared" si="136"/>
        <v xml:space="preserve">, </v>
      </c>
      <c r="W204" s="86"/>
      <c r="X204" s="86"/>
      <c r="Y204" s="86"/>
      <c r="Z204" s="88"/>
      <c r="AA204" s="105"/>
      <c r="AB204" s="86"/>
      <c r="AC204" s="90"/>
      <c r="AD204" s="86"/>
      <c r="AE204" s="86"/>
      <c r="AF204" s="86"/>
      <c r="AG204" s="86"/>
      <c r="AH204" s="160" t="s">
        <v>6976</v>
      </c>
      <c r="AI204" s="153"/>
      <c r="AJ204" s="153"/>
      <c r="AK204" s="86"/>
      <c r="AL204" s="86"/>
      <c r="AM204" s="153" t="s">
        <v>7015</v>
      </c>
      <c r="AN204" s="153" t="s">
        <v>7273</v>
      </c>
      <c r="AO204" s="165">
        <v>43368</v>
      </c>
      <c r="AP204" s="153" t="s">
        <v>7092</v>
      </c>
      <c r="AQ204" s="153" t="s">
        <v>999</v>
      </c>
      <c r="AR204" s="166">
        <v>104.4</v>
      </c>
      <c r="AS204" s="88" t="s">
        <v>5719</v>
      </c>
      <c r="AT204" s="92">
        <f t="shared" si="153"/>
        <v>0</v>
      </c>
      <c r="AU204" s="93">
        <v>0</v>
      </c>
      <c r="AV204" s="93">
        <v>0</v>
      </c>
      <c r="AW204" s="166">
        <v>200</v>
      </c>
      <c r="AX204" s="93">
        <v>0</v>
      </c>
      <c r="AY204" s="177"/>
      <c r="AZ204" s="177">
        <v>0</v>
      </c>
      <c r="BA204" s="178"/>
      <c r="BB204" s="105"/>
      <c r="BC204" s="105"/>
      <c r="BD204" s="93"/>
      <c r="BE204" s="93">
        <v>0</v>
      </c>
      <c r="BF204" s="91">
        <v>0</v>
      </c>
      <c r="BG204" s="94"/>
      <c r="BH204" s="95"/>
      <c r="BI204" s="93" t="str">
        <f t="shared" si="121"/>
        <v>Nguyễn Quang</v>
      </c>
      <c r="BJ204" s="105">
        <f t="shared" si="122"/>
        <v>0</v>
      </c>
      <c r="BK204" s="88" t="str">
        <f t="shared" si="123"/>
        <v>8011018349</v>
      </c>
      <c r="BL204" s="86">
        <f t="shared" si="124"/>
        <v>0</v>
      </c>
      <c r="BM204" s="105">
        <f t="shared" si="125"/>
        <v>0</v>
      </c>
      <c r="BN204" s="86">
        <f t="shared" si="126"/>
        <v>0</v>
      </c>
      <c r="BO204" s="86">
        <f t="shared" si="127"/>
        <v>0</v>
      </c>
      <c r="BP204" s="86">
        <f t="shared" si="137"/>
        <v>0</v>
      </c>
      <c r="BQ204" s="160" t="s">
        <v>6976</v>
      </c>
      <c r="BR204" s="86" t="s">
        <v>5720</v>
      </c>
      <c r="BS204" s="88" t="s">
        <v>5721</v>
      </c>
      <c r="BT204" s="86" t="s">
        <v>5722</v>
      </c>
      <c r="BU204" s="86"/>
      <c r="BV204" s="86" t="str">
        <f t="shared" si="138"/>
        <v>CO 213085</v>
      </c>
      <c r="BW204" s="105" t="str">
        <f t="shared" si="139"/>
        <v/>
      </c>
      <c r="BX204" s="86" t="str">
        <f t="shared" si="148"/>
        <v>76</v>
      </c>
      <c r="BY204" s="86" t="str">
        <f t="shared" si="149"/>
        <v>105</v>
      </c>
      <c r="BZ204" s="91">
        <f t="shared" si="150"/>
        <v>104.4</v>
      </c>
      <c r="CA204" s="91">
        <v>0</v>
      </c>
      <c r="CB204" s="96" t="s">
        <v>5719</v>
      </c>
      <c r="CC204" s="91">
        <f t="shared" si="140"/>
        <v>200</v>
      </c>
      <c r="CD204" s="91">
        <f t="shared" si="141"/>
        <v>0</v>
      </c>
      <c r="CE204" s="93">
        <f t="shared" si="151"/>
        <v>0</v>
      </c>
      <c r="CF204" s="93">
        <f t="shared" si="152"/>
        <v>0</v>
      </c>
      <c r="CG204" s="105"/>
      <c r="CH204" s="105"/>
      <c r="CI204" s="86"/>
      <c r="CJ204" s="188"/>
      <c r="CK204" s="181">
        <f t="shared" si="142"/>
        <v>104.4</v>
      </c>
      <c r="CL204" s="181">
        <f t="shared" si="143"/>
        <v>200</v>
      </c>
      <c r="CM204" s="86" t="s">
        <v>5723</v>
      </c>
      <c r="CN204" s="182" t="s">
        <v>7866</v>
      </c>
      <c r="CO204" s="183" t="s">
        <v>7867</v>
      </c>
      <c r="CP204" s="86" t="s">
        <v>5724</v>
      </c>
      <c r="CQ204" s="153" t="s">
        <v>7925</v>
      </c>
      <c r="CR204" s="187">
        <f t="shared" si="144"/>
        <v>2360000</v>
      </c>
      <c r="CS204" s="188">
        <v>0.8</v>
      </c>
      <c r="CT204" s="188">
        <f t="shared" si="154"/>
        <v>1888000</v>
      </c>
      <c r="CU204" s="93"/>
      <c r="CV204" s="94">
        <f t="shared" si="145"/>
        <v>104.4</v>
      </c>
      <c r="CW204" s="93">
        <f t="shared" si="146"/>
        <v>0</v>
      </c>
      <c r="CX204" s="86">
        <f t="shared" si="147"/>
        <v>0</v>
      </c>
      <c r="CY204" s="93">
        <f t="shared" si="155"/>
        <v>59132.160000000003</v>
      </c>
      <c r="CZ204" s="93">
        <v>0</v>
      </c>
      <c r="DA204" s="93">
        <v>0</v>
      </c>
      <c r="DB204" s="93">
        <f t="shared" si="156"/>
        <v>0</v>
      </c>
      <c r="DC204" s="93">
        <v>0</v>
      </c>
      <c r="DD204" s="91">
        <v>0</v>
      </c>
      <c r="DE204" s="93">
        <f t="shared" si="157"/>
        <v>0</v>
      </c>
      <c r="DF204" s="93">
        <f t="shared" si="128"/>
        <v>0</v>
      </c>
      <c r="DG204" s="93"/>
      <c r="DH204" s="93">
        <v>0</v>
      </c>
      <c r="DI204" s="93">
        <v>0</v>
      </c>
      <c r="DJ204" s="86">
        <f t="shared" si="158"/>
        <v>0</v>
      </c>
      <c r="DK204" s="91">
        <v>0</v>
      </c>
      <c r="DL204" s="93"/>
      <c r="DM204" s="93">
        <v>0</v>
      </c>
      <c r="DN204" s="93">
        <f t="shared" si="129"/>
        <v>1888000</v>
      </c>
      <c r="DO204" s="93">
        <f t="shared" si="159"/>
        <v>0</v>
      </c>
      <c r="DP204" s="92">
        <f t="shared" si="160"/>
        <v>59132.160000000003</v>
      </c>
      <c r="DQ204" s="97" t="str">
        <f t="shared" si="130"/>
        <v>8011018349</v>
      </c>
      <c r="DR204" s="98">
        <f t="shared" si="161"/>
        <v>0</v>
      </c>
      <c r="DS204" s="93" t="str">
        <f t="shared" si="162"/>
        <v>OK</v>
      </c>
      <c r="DT204" s="93"/>
      <c r="DU204" s="78" t="str">
        <f t="shared" si="131"/>
        <v>5010700210791079100001VT400001</v>
      </c>
      <c r="DV204" s="78">
        <f>INDEX('08_DMGiaDat'!$L:$L,MATCH(DU204,'08_DMGiaDat'!$R:$R,0))</f>
        <v>2360000</v>
      </c>
      <c r="DW204" s="78" t="str">
        <f t="shared" si="132"/>
        <v>501070021079100100000001</v>
      </c>
      <c r="DX204" s="78" t="str">
        <f>IFERROR(VLOOKUP(DW204,'08_DMGiaDat'!C118:C119,2,FALSE),"N")</f>
        <v>N</v>
      </c>
      <c r="DY204" s="78" t="str">
        <f t="shared" si="133"/>
        <v>5010700210791001VT400001</v>
      </c>
      <c r="DZ204" s="78" t="str">
        <f>IFERROR(VLOOKUP(DY204,'08_DMGiaDat'!C118:C119,2,FALSE),"N")</f>
        <v>N</v>
      </c>
      <c r="EA204" s="78" t="str">
        <f t="shared" si="134"/>
        <v>501070021079100100000001</v>
      </c>
      <c r="EB204" s="78" t="str">
        <f>IFERROR(VLOOKUP(EA204,'08_DMGiaDat'!C118:C119,2,FALSE),"N")</f>
        <v>N</v>
      </c>
      <c r="EC204" s="92">
        <f>IF(DV204&lt;&gt;"N",DV204,IF(DX204&lt;&gt;"N",DX204,IF(DZ204&lt;&gt;"N",DZ204*VLOOKUP(LEFT(CB204,3),'03_DMMucDich'!C102:C106,5,FALSE),IF(EB204&lt;&gt;"N",EB204*VLOOKUP(LEFT(CB204,3),'03_DMMucDich'!C102:C106,5,FALSE),"N/A"))))</f>
        <v>2360000</v>
      </c>
    </row>
    <row r="205" spans="1:133" s="34" customFormat="1" ht="16" x14ac:dyDescent="0.2">
      <c r="A205" s="85">
        <v>191</v>
      </c>
      <c r="B205" s="86"/>
      <c r="C205" s="87"/>
      <c r="D205" s="141" t="s">
        <v>5886</v>
      </c>
      <c r="E205" s="86"/>
      <c r="F205" s="88"/>
      <c r="G205" s="88" t="s">
        <v>5718</v>
      </c>
      <c r="H205" s="151">
        <v>2023</v>
      </c>
      <c r="I205" s="86"/>
      <c r="J205" s="86"/>
      <c r="K205" s="145" t="s">
        <v>6505</v>
      </c>
      <c r="L205" s="105"/>
      <c r="M205" s="86"/>
      <c r="N205" s="105"/>
      <c r="O205" s="105"/>
      <c r="P205" s="86"/>
      <c r="Q205" s="86"/>
      <c r="R205" s="153" t="str">
        <f t="shared" si="135"/>
        <v>Tổ 66</v>
      </c>
      <c r="S205" s="86"/>
      <c r="T205" s="86"/>
      <c r="U205" s="86"/>
      <c r="V205" s="86" t="str">
        <f t="shared" si="136"/>
        <v xml:space="preserve">, </v>
      </c>
      <c r="W205" s="86"/>
      <c r="X205" s="86"/>
      <c r="Y205" s="86"/>
      <c r="Z205" s="88"/>
      <c r="AA205" s="105"/>
      <c r="AB205" s="86"/>
      <c r="AC205" s="90"/>
      <c r="AD205" s="86"/>
      <c r="AE205" s="86"/>
      <c r="AF205" s="86"/>
      <c r="AG205" s="86"/>
      <c r="AH205" s="160" t="s">
        <v>6960</v>
      </c>
      <c r="AI205" s="153"/>
      <c r="AJ205" s="153"/>
      <c r="AK205" s="86"/>
      <c r="AL205" s="86"/>
      <c r="AM205" s="153" t="s">
        <v>7015</v>
      </c>
      <c r="AN205" s="153" t="s">
        <v>7274</v>
      </c>
      <c r="AO205" s="165">
        <v>43000</v>
      </c>
      <c r="AP205" s="153" t="s">
        <v>2058</v>
      </c>
      <c r="AQ205" s="153" t="s">
        <v>7200</v>
      </c>
      <c r="AR205" s="166">
        <v>105</v>
      </c>
      <c r="AS205" s="88" t="s">
        <v>5719</v>
      </c>
      <c r="AT205" s="92">
        <f t="shared" si="153"/>
        <v>0</v>
      </c>
      <c r="AU205" s="93">
        <v>0</v>
      </c>
      <c r="AV205" s="93">
        <v>0</v>
      </c>
      <c r="AW205" s="166">
        <v>200</v>
      </c>
      <c r="AX205" s="93">
        <v>0</v>
      </c>
      <c r="AY205" s="177"/>
      <c r="AZ205" s="177">
        <v>0</v>
      </c>
      <c r="BA205" s="178"/>
      <c r="BB205" s="105"/>
      <c r="BC205" s="105"/>
      <c r="BD205" s="93"/>
      <c r="BE205" s="93">
        <v>0</v>
      </c>
      <c r="BF205" s="91">
        <v>0</v>
      </c>
      <c r="BG205" s="94"/>
      <c r="BH205" s="95"/>
      <c r="BI205" s="93" t="str">
        <f t="shared" si="121"/>
        <v>Mai Văn Dũng</v>
      </c>
      <c r="BJ205" s="105">
        <f t="shared" si="122"/>
        <v>0</v>
      </c>
      <c r="BK205" s="88" t="str">
        <f t="shared" si="123"/>
        <v>4000842934</v>
      </c>
      <c r="BL205" s="86">
        <f t="shared" si="124"/>
        <v>0</v>
      </c>
      <c r="BM205" s="105">
        <f t="shared" si="125"/>
        <v>0</v>
      </c>
      <c r="BN205" s="86">
        <f t="shared" si="126"/>
        <v>0</v>
      </c>
      <c r="BO205" s="86">
        <f t="shared" si="127"/>
        <v>0</v>
      </c>
      <c r="BP205" s="86">
        <f t="shared" si="137"/>
        <v>0</v>
      </c>
      <c r="BQ205" s="160" t="s">
        <v>6960</v>
      </c>
      <c r="BR205" s="86" t="s">
        <v>5720</v>
      </c>
      <c r="BS205" s="88" t="s">
        <v>5721</v>
      </c>
      <c r="BT205" s="86" t="s">
        <v>5722</v>
      </c>
      <c r="BU205" s="86"/>
      <c r="BV205" s="86" t="str">
        <f t="shared" si="138"/>
        <v>CK 187268</v>
      </c>
      <c r="BW205" s="105" t="str">
        <f t="shared" si="139"/>
        <v/>
      </c>
      <c r="BX205" s="86" t="str">
        <f t="shared" si="148"/>
        <v>172</v>
      </c>
      <c r="BY205" s="86" t="str">
        <f t="shared" si="149"/>
        <v>27</v>
      </c>
      <c r="BZ205" s="91">
        <f t="shared" si="150"/>
        <v>105</v>
      </c>
      <c r="CA205" s="91">
        <v>0</v>
      </c>
      <c r="CB205" s="96" t="s">
        <v>5719</v>
      </c>
      <c r="CC205" s="91">
        <f t="shared" si="140"/>
        <v>200</v>
      </c>
      <c r="CD205" s="91">
        <f t="shared" si="141"/>
        <v>0</v>
      </c>
      <c r="CE205" s="93">
        <f t="shared" si="151"/>
        <v>0</v>
      </c>
      <c r="CF205" s="93">
        <f t="shared" si="152"/>
        <v>0</v>
      </c>
      <c r="CG205" s="105"/>
      <c r="CH205" s="105"/>
      <c r="CI205" s="86"/>
      <c r="CJ205" s="188"/>
      <c r="CK205" s="181">
        <f t="shared" si="142"/>
        <v>105</v>
      </c>
      <c r="CL205" s="181">
        <f t="shared" si="143"/>
        <v>200</v>
      </c>
      <c r="CM205" s="86" t="s">
        <v>5723</v>
      </c>
      <c r="CN205" s="182" t="s">
        <v>7854</v>
      </c>
      <c r="CO205" s="183" t="s">
        <v>7855</v>
      </c>
      <c r="CP205" s="86" t="s">
        <v>5724</v>
      </c>
      <c r="CQ205" s="153" t="s">
        <v>7924</v>
      </c>
      <c r="CR205" s="187">
        <f t="shared" si="144"/>
        <v>7970000</v>
      </c>
      <c r="CS205" s="188">
        <v>1</v>
      </c>
      <c r="CT205" s="188">
        <f t="shared" si="154"/>
        <v>7970000</v>
      </c>
      <c r="CU205" s="93"/>
      <c r="CV205" s="94">
        <f t="shared" si="145"/>
        <v>105</v>
      </c>
      <c r="CW205" s="93">
        <f t="shared" si="146"/>
        <v>0</v>
      </c>
      <c r="CX205" s="86">
        <f t="shared" si="147"/>
        <v>0</v>
      </c>
      <c r="CY205" s="93">
        <f t="shared" si="155"/>
        <v>251055</v>
      </c>
      <c r="CZ205" s="93">
        <v>0</v>
      </c>
      <c r="DA205" s="93">
        <v>0</v>
      </c>
      <c r="DB205" s="93">
        <f t="shared" si="156"/>
        <v>0</v>
      </c>
      <c r="DC205" s="93">
        <v>0</v>
      </c>
      <c r="DD205" s="91">
        <v>0</v>
      </c>
      <c r="DE205" s="93">
        <f t="shared" si="157"/>
        <v>0</v>
      </c>
      <c r="DF205" s="93">
        <f t="shared" si="128"/>
        <v>0</v>
      </c>
      <c r="DG205" s="93"/>
      <c r="DH205" s="93">
        <v>0</v>
      </c>
      <c r="DI205" s="93">
        <v>0</v>
      </c>
      <c r="DJ205" s="86">
        <f t="shared" si="158"/>
        <v>0</v>
      </c>
      <c r="DK205" s="91">
        <v>0</v>
      </c>
      <c r="DL205" s="93"/>
      <c r="DM205" s="93">
        <v>0</v>
      </c>
      <c r="DN205" s="93">
        <f t="shared" si="129"/>
        <v>7970000</v>
      </c>
      <c r="DO205" s="93">
        <f t="shared" si="159"/>
        <v>0</v>
      </c>
      <c r="DP205" s="92">
        <f t="shared" si="160"/>
        <v>251055</v>
      </c>
      <c r="DQ205" s="97" t="str">
        <f t="shared" si="130"/>
        <v>4000842934</v>
      </c>
      <c r="DR205" s="98">
        <f t="shared" si="161"/>
        <v>0</v>
      </c>
      <c r="DS205" s="93" t="str">
        <f t="shared" si="162"/>
        <v>OK</v>
      </c>
      <c r="DT205" s="93"/>
      <c r="DU205" s="78" t="str">
        <f t="shared" si="131"/>
        <v>5010700215011501100001VT100001</v>
      </c>
      <c r="DV205" s="78">
        <f>INDEX('08_DMGiaDat'!$L:$L,MATCH(DU205,'08_DMGiaDat'!$R:$R,0))</f>
        <v>7970000</v>
      </c>
      <c r="DW205" s="78" t="str">
        <f t="shared" si="132"/>
        <v>501070021501100100000001</v>
      </c>
      <c r="DX205" s="78" t="str">
        <f>IFERROR(VLOOKUP(DW205,'08_DMGiaDat'!C118:C119,2,FALSE),"N")</f>
        <v>N</v>
      </c>
      <c r="DY205" s="78" t="str">
        <f t="shared" si="133"/>
        <v>5010700215011001VT100001</v>
      </c>
      <c r="DZ205" s="78" t="str">
        <f>IFERROR(VLOOKUP(DY205,'08_DMGiaDat'!C118:C119,2,FALSE),"N")</f>
        <v>N</v>
      </c>
      <c r="EA205" s="78" t="str">
        <f t="shared" si="134"/>
        <v>501070021501100100000001</v>
      </c>
      <c r="EB205" s="78" t="str">
        <f>IFERROR(VLOOKUP(EA205,'08_DMGiaDat'!C118:C119,2,FALSE),"N")</f>
        <v>N</v>
      </c>
      <c r="EC205" s="92">
        <f>IF(DV205&lt;&gt;"N",DV205,IF(DX205&lt;&gt;"N",DX205,IF(DZ205&lt;&gt;"N",DZ205*VLOOKUP(LEFT(CB205,3),'03_DMMucDich'!C102:C106,5,FALSE),IF(EB205&lt;&gt;"N",EB205*VLOOKUP(LEFT(CB205,3),'03_DMMucDich'!C102:C106,5,FALSE),"N/A"))))</f>
        <v>7970000</v>
      </c>
    </row>
    <row r="206" spans="1:133" s="34" customFormat="1" ht="16" x14ac:dyDescent="0.2">
      <c r="A206" s="85">
        <v>192</v>
      </c>
      <c r="B206" s="86"/>
      <c r="C206" s="87"/>
      <c r="D206" s="141" t="s">
        <v>5887</v>
      </c>
      <c r="E206" s="86"/>
      <c r="F206" s="88"/>
      <c r="G206" s="88" t="s">
        <v>5718</v>
      </c>
      <c r="H206" s="151">
        <v>2023</v>
      </c>
      <c r="I206" s="86"/>
      <c r="J206" s="86"/>
      <c r="K206" s="145" t="s">
        <v>6506</v>
      </c>
      <c r="L206" s="105"/>
      <c r="M206" s="86"/>
      <c r="N206" s="105"/>
      <c r="O206" s="105"/>
      <c r="P206" s="86"/>
      <c r="Q206" s="86"/>
      <c r="R206" s="153" t="str">
        <f t="shared" si="135"/>
        <v>Tổ 23</v>
      </c>
      <c r="S206" s="86"/>
      <c r="T206" s="86"/>
      <c r="U206" s="86"/>
      <c r="V206" s="86" t="str">
        <f t="shared" si="136"/>
        <v xml:space="preserve">, </v>
      </c>
      <c r="W206" s="86"/>
      <c r="X206" s="86"/>
      <c r="Y206" s="86"/>
      <c r="Z206" s="88"/>
      <c r="AA206" s="105"/>
      <c r="AB206" s="86"/>
      <c r="AC206" s="90"/>
      <c r="AD206" s="86"/>
      <c r="AE206" s="86"/>
      <c r="AF206" s="86"/>
      <c r="AG206" s="86"/>
      <c r="AH206" s="160" t="s">
        <v>6997</v>
      </c>
      <c r="AI206" s="153"/>
      <c r="AJ206" s="153"/>
      <c r="AK206" s="86"/>
      <c r="AL206" s="86"/>
      <c r="AM206" s="153" t="s">
        <v>7015</v>
      </c>
      <c r="AN206" s="153" t="s">
        <v>7275</v>
      </c>
      <c r="AO206" s="165">
        <v>42217</v>
      </c>
      <c r="AP206" s="153" t="s">
        <v>2201</v>
      </c>
      <c r="AQ206" s="153" t="s">
        <v>2040</v>
      </c>
      <c r="AR206" s="166">
        <v>100</v>
      </c>
      <c r="AS206" s="88" t="s">
        <v>5719</v>
      </c>
      <c r="AT206" s="92">
        <f t="shared" si="153"/>
        <v>0</v>
      </c>
      <c r="AU206" s="93">
        <v>0</v>
      </c>
      <c r="AV206" s="93">
        <v>0</v>
      </c>
      <c r="AW206" s="166">
        <v>200</v>
      </c>
      <c r="AX206" s="93">
        <v>0</v>
      </c>
      <c r="AY206" s="177"/>
      <c r="AZ206" s="177">
        <v>0</v>
      </c>
      <c r="BA206" s="178"/>
      <c r="BB206" s="105"/>
      <c r="BC206" s="105"/>
      <c r="BD206" s="93"/>
      <c r="BE206" s="93">
        <v>0</v>
      </c>
      <c r="BF206" s="91">
        <v>0</v>
      </c>
      <c r="BG206" s="94"/>
      <c r="BH206" s="95"/>
      <c r="BI206" s="93" t="str">
        <f t="shared" si="121"/>
        <v>Nguyễn Trọng Tín</v>
      </c>
      <c r="BJ206" s="105">
        <f t="shared" si="122"/>
        <v>0</v>
      </c>
      <c r="BK206" s="88" t="str">
        <f t="shared" si="123"/>
        <v>0401339953</v>
      </c>
      <c r="BL206" s="86">
        <f t="shared" si="124"/>
        <v>0</v>
      </c>
      <c r="BM206" s="105">
        <f t="shared" si="125"/>
        <v>0</v>
      </c>
      <c r="BN206" s="86">
        <f t="shared" si="126"/>
        <v>0</v>
      </c>
      <c r="BO206" s="86">
        <f t="shared" si="127"/>
        <v>0</v>
      </c>
      <c r="BP206" s="86">
        <f t="shared" si="137"/>
        <v>0</v>
      </c>
      <c r="BQ206" s="160" t="s">
        <v>6997</v>
      </c>
      <c r="BR206" s="86" t="s">
        <v>5720</v>
      </c>
      <c r="BS206" s="88" t="s">
        <v>5721</v>
      </c>
      <c r="BT206" s="86" t="s">
        <v>5722</v>
      </c>
      <c r="BU206" s="86"/>
      <c r="BV206" s="86" t="str">
        <f t="shared" si="138"/>
        <v>CA 508272</v>
      </c>
      <c r="BW206" s="105" t="str">
        <f t="shared" si="139"/>
        <v/>
      </c>
      <c r="BX206" s="86" t="str">
        <f t="shared" si="148"/>
        <v>315</v>
      </c>
      <c r="BY206" s="86" t="str">
        <f t="shared" si="149"/>
        <v>160</v>
      </c>
      <c r="BZ206" s="91">
        <f t="shared" si="150"/>
        <v>100</v>
      </c>
      <c r="CA206" s="91">
        <v>0</v>
      </c>
      <c r="CB206" s="96" t="s">
        <v>5719</v>
      </c>
      <c r="CC206" s="91">
        <f t="shared" si="140"/>
        <v>200</v>
      </c>
      <c r="CD206" s="91">
        <f t="shared" si="141"/>
        <v>0</v>
      </c>
      <c r="CE206" s="93">
        <f t="shared" si="151"/>
        <v>0</v>
      </c>
      <c r="CF206" s="93">
        <f t="shared" si="152"/>
        <v>0</v>
      </c>
      <c r="CG206" s="105"/>
      <c r="CH206" s="105"/>
      <c r="CI206" s="86"/>
      <c r="CJ206" s="188"/>
      <c r="CK206" s="181">
        <f t="shared" si="142"/>
        <v>100</v>
      </c>
      <c r="CL206" s="181">
        <f t="shared" si="143"/>
        <v>200</v>
      </c>
      <c r="CM206" s="86" t="s">
        <v>5723</v>
      </c>
      <c r="CN206" s="182" t="s">
        <v>7857</v>
      </c>
      <c r="CO206" s="183" t="s">
        <v>7874</v>
      </c>
      <c r="CP206" s="86" t="s">
        <v>5724</v>
      </c>
      <c r="CQ206" s="153" t="s">
        <v>7924</v>
      </c>
      <c r="CR206" s="187">
        <f t="shared" si="144"/>
        <v>6900000</v>
      </c>
      <c r="CS206" s="188">
        <v>1</v>
      </c>
      <c r="CT206" s="188">
        <f t="shared" si="154"/>
        <v>6900000</v>
      </c>
      <c r="CU206" s="93"/>
      <c r="CV206" s="94">
        <f t="shared" si="145"/>
        <v>100</v>
      </c>
      <c r="CW206" s="93">
        <f t="shared" si="146"/>
        <v>0</v>
      </c>
      <c r="CX206" s="86">
        <f t="shared" si="147"/>
        <v>0</v>
      </c>
      <c r="CY206" s="93">
        <f t="shared" si="155"/>
        <v>207000</v>
      </c>
      <c r="CZ206" s="93">
        <v>0</v>
      </c>
      <c r="DA206" s="93">
        <v>0</v>
      </c>
      <c r="DB206" s="93">
        <f t="shared" si="156"/>
        <v>0</v>
      </c>
      <c r="DC206" s="93">
        <v>0</v>
      </c>
      <c r="DD206" s="91">
        <v>0</v>
      </c>
      <c r="DE206" s="93">
        <f t="shared" si="157"/>
        <v>0</v>
      </c>
      <c r="DF206" s="93">
        <f t="shared" si="128"/>
        <v>0</v>
      </c>
      <c r="DG206" s="93"/>
      <c r="DH206" s="93">
        <v>0</v>
      </c>
      <c r="DI206" s="93">
        <v>0</v>
      </c>
      <c r="DJ206" s="86">
        <f t="shared" si="158"/>
        <v>0</v>
      </c>
      <c r="DK206" s="91">
        <v>0</v>
      </c>
      <c r="DL206" s="93"/>
      <c r="DM206" s="93">
        <v>0</v>
      </c>
      <c r="DN206" s="93">
        <f t="shared" si="129"/>
        <v>6900000</v>
      </c>
      <c r="DO206" s="93">
        <f t="shared" si="159"/>
        <v>0</v>
      </c>
      <c r="DP206" s="92">
        <f t="shared" si="160"/>
        <v>207000</v>
      </c>
      <c r="DQ206" s="97" t="str">
        <f t="shared" si="130"/>
        <v>0401339953</v>
      </c>
      <c r="DR206" s="98">
        <f t="shared" si="161"/>
        <v>0</v>
      </c>
      <c r="DS206" s="93" t="str">
        <f t="shared" si="162"/>
        <v>OK</v>
      </c>
      <c r="DT206" s="93"/>
      <c r="DU206" s="78" t="str">
        <f t="shared" si="131"/>
        <v>5010700214991499102001VT100001</v>
      </c>
      <c r="DV206" s="78">
        <f>INDEX('08_DMGiaDat'!$L:$L,MATCH(DU206,'08_DMGiaDat'!$R:$R,0))</f>
        <v>6900000</v>
      </c>
      <c r="DW206" s="78" t="str">
        <f t="shared" si="132"/>
        <v>501070021499100100000001</v>
      </c>
      <c r="DX206" s="78" t="str">
        <f>IFERROR(VLOOKUP(DW206,'08_DMGiaDat'!C118:C119,2,FALSE),"N")</f>
        <v>N</v>
      </c>
      <c r="DY206" s="78" t="str">
        <f t="shared" si="133"/>
        <v>5010700214991001VT100001</v>
      </c>
      <c r="DZ206" s="78" t="str">
        <f>IFERROR(VLOOKUP(DY206,'08_DMGiaDat'!C118:C119,2,FALSE),"N")</f>
        <v>N</v>
      </c>
      <c r="EA206" s="78" t="str">
        <f t="shared" si="134"/>
        <v>501070021499100100000001</v>
      </c>
      <c r="EB206" s="78" t="str">
        <f>IFERROR(VLOOKUP(EA206,'08_DMGiaDat'!C118:C119,2,FALSE),"N")</f>
        <v>N</v>
      </c>
      <c r="EC206" s="92">
        <f>IF(DV206&lt;&gt;"N",DV206,IF(DX206&lt;&gt;"N",DX206,IF(DZ206&lt;&gt;"N",DZ206*VLOOKUP(LEFT(CB206,3),'03_DMMucDich'!C102:C106,5,FALSE),IF(EB206&lt;&gt;"N",EB206*VLOOKUP(LEFT(CB206,3),'03_DMMucDich'!C102:C106,5,FALSE),"N/A"))))</f>
        <v>6900000</v>
      </c>
    </row>
    <row r="207" spans="1:133" s="34" customFormat="1" ht="16" x14ac:dyDescent="0.2">
      <c r="A207" s="85">
        <v>193</v>
      </c>
      <c r="B207" s="86"/>
      <c r="C207" s="87"/>
      <c r="D207" s="141" t="s">
        <v>5865</v>
      </c>
      <c r="E207" s="86"/>
      <c r="F207" s="88"/>
      <c r="G207" s="88" t="s">
        <v>5718</v>
      </c>
      <c r="H207" s="151">
        <v>2023</v>
      </c>
      <c r="I207" s="86"/>
      <c r="J207" s="86"/>
      <c r="K207" s="145" t="s">
        <v>6484</v>
      </c>
      <c r="L207" s="105"/>
      <c r="M207" s="86"/>
      <c r="N207" s="105"/>
      <c r="O207" s="105"/>
      <c r="P207" s="86"/>
      <c r="Q207" s="86"/>
      <c r="R207" s="153" t="str">
        <f t="shared" si="135"/>
        <v>Tổ 57</v>
      </c>
      <c r="S207" s="86"/>
      <c r="T207" s="86"/>
      <c r="U207" s="86"/>
      <c r="V207" s="86" t="str">
        <f t="shared" si="136"/>
        <v xml:space="preserve">, </v>
      </c>
      <c r="W207" s="86"/>
      <c r="X207" s="86"/>
      <c r="Y207" s="86"/>
      <c r="Z207" s="88"/>
      <c r="AA207" s="105"/>
      <c r="AB207" s="86"/>
      <c r="AC207" s="90"/>
      <c r="AD207" s="86"/>
      <c r="AE207" s="86"/>
      <c r="AF207" s="86"/>
      <c r="AG207" s="86"/>
      <c r="AH207" s="160" t="s">
        <v>6994</v>
      </c>
      <c r="AI207" s="153"/>
      <c r="AJ207" s="153"/>
      <c r="AK207" s="86"/>
      <c r="AL207" s="86"/>
      <c r="AM207" s="153" t="s">
        <v>7015</v>
      </c>
      <c r="AN207" s="153" t="s">
        <v>7276</v>
      </c>
      <c r="AO207" s="165">
        <v>45132</v>
      </c>
      <c r="AP207" s="153" t="s">
        <v>2296</v>
      </c>
      <c r="AQ207" s="153" t="s">
        <v>2125</v>
      </c>
      <c r="AR207" s="166">
        <v>91.9</v>
      </c>
      <c r="AS207" s="88" t="s">
        <v>5719</v>
      </c>
      <c r="AT207" s="92">
        <f t="shared" si="153"/>
        <v>0</v>
      </c>
      <c r="AU207" s="93">
        <v>0</v>
      </c>
      <c r="AV207" s="93">
        <v>0</v>
      </c>
      <c r="AW207" s="166">
        <v>200</v>
      </c>
      <c r="AX207" s="93">
        <v>0</v>
      </c>
      <c r="AY207" s="177"/>
      <c r="AZ207" s="177">
        <v>0</v>
      </c>
      <c r="BA207" s="178"/>
      <c r="BB207" s="105"/>
      <c r="BC207" s="105"/>
      <c r="BD207" s="93"/>
      <c r="BE207" s="93">
        <v>0</v>
      </c>
      <c r="BF207" s="91">
        <v>0</v>
      </c>
      <c r="BG207" s="94"/>
      <c r="BH207" s="95"/>
      <c r="BI207" s="93" t="str">
        <f t="shared" ref="BI207:BI270" si="165">K207</f>
        <v>PHẠM VĂN LINH</v>
      </c>
      <c r="BJ207" s="105">
        <f t="shared" ref="BJ207:BJ270" si="166">L207</f>
        <v>0</v>
      </c>
      <c r="BK207" s="88" t="str">
        <f t="shared" ref="BK207:BK270" si="167">D207</f>
        <v>8150646654</v>
      </c>
      <c r="BL207" s="86">
        <f t="shared" ref="BL207:BL270" si="168">M207</f>
        <v>0</v>
      </c>
      <c r="BM207" s="105">
        <f t="shared" ref="BM207:BM270" si="169">N207</f>
        <v>0</v>
      </c>
      <c r="BN207" s="86">
        <f t="shared" ref="BN207:BN270" si="170">O207</f>
        <v>0</v>
      </c>
      <c r="BO207" s="86">
        <f t="shared" ref="BO207:BO270" si="171">AJ207</f>
        <v>0</v>
      </c>
      <c r="BP207" s="86">
        <f t="shared" si="137"/>
        <v>0</v>
      </c>
      <c r="BQ207" s="160" t="s">
        <v>6994</v>
      </c>
      <c r="BR207" s="86" t="s">
        <v>5720</v>
      </c>
      <c r="BS207" s="88" t="s">
        <v>5721</v>
      </c>
      <c r="BT207" s="86" t="s">
        <v>5722</v>
      </c>
      <c r="BU207" s="86"/>
      <c r="BV207" s="86" t="str">
        <f t="shared" si="138"/>
        <v>DI 832521</v>
      </c>
      <c r="BW207" s="105" t="str">
        <f t="shared" si="139"/>
        <v/>
      </c>
      <c r="BX207" s="86" t="str">
        <f t="shared" si="148"/>
        <v>410</v>
      </c>
      <c r="BY207" s="86" t="str">
        <f t="shared" si="149"/>
        <v>239</v>
      </c>
      <c r="BZ207" s="91">
        <f t="shared" si="150"/>
        <v>91.9</v>
      </c>
      <c r="CA207" s="91">
        <v>0</v>
      </c>
      <c r="CB207" s="96" t="s">
        <v>5719</v>
      </c>
      <c r="CC207" s="91">
        <f t="shared" si="140"/>
        <v>200</v>
      </c>
      <c r="CD207" s="91">
        <f t="shared" si="141"/>
        <v>0</v>
      </c>
      <c r="CE207" s="93">
        <f t="shared" si="151"/>
        <v>0</v>
      </c>
      <c r="CF207" s="93">
        <f t="shared" si="152"/>
        <v>0</v>
      </c>
      <c r="CG207" s="105"/>
      <c r="CH207" s="105"/>
      <c r="CI207" s="86"/>
      <c r="CJ207" s="188"/>
      <c r="CK207" s="181">
        <f t="shared" si="142"/>
        <v>91.9</v>
      </c>
      <c r="CL207" s="181">
        <f t="shared" si="143"/>
        <v>200</v>
      </c>
      <c r="CM207" s="86" t="s">
        <v>5723</v>
      </c>
      <c r="CN207" s="182" t="s">
        <v>7870</v>
      </c>
      <c r="CO207" s="183" t="s">
        <v>7871</v>
      </c>
      <c r="CP207" s="86" t="s">
        <v>5724</v>
      </c>
      <c r="CQ207" s="153" t="s">
        <v>7925</v>
      </c>
      <c r="CR207" s="187">
        <f t="shared" si="144"/>
        <v>2280000</v>
      </c>
      <c r="CS207" s="188">
        <v>0.8</v>
      </c>
      <c r="CT207" s="188">
        <f t="shared" si="154"/>
        <v>1824000</v>
      </c>
      <c r="CU207" s="93"/>
      <c r="CV207" s="94">
        <f t="shared" si="145"/>
        <v>91.9</v>
      </c>
      <c r="CW207" s="93">
        <f t="shared" si="146"/>
        <v>0</v>
      </c>
      <c r="CX207" s="86">
        <f t="shared" si="147"/>
        <v>0</v>
      </c>
      <c r="CY207" s="93">
        <f t="shared" si="155"/>
        <v>50287.68</v>
      </c>
      <c r="CZ207" s="93">
        <v>0</v>
      </c>
      <c r="DA207" s="93">
        <v>0</v>
      </c>
      <c r="DB207" s="93">
        <f t="shared" si="156"/>
        <v>0</v>
      </c>
      <c r="DC207" s="93">
        <v>0</v>
      </c>
      <c r="DD207" s="91">
        <v>0</v>
      </c>
      <c r="DE207" s="93">
        <f t="shared" si="157"/>
        <v>0</v>
      </c>
      <c r="DF207" s="93">
        <f t="shared" ref="DF207:DF270" si="172">AV207</f>
        <v>0</v>
      </c>
      <c r="DG207" s="93"/>
      <c r="DH207" s="93">
        <v>0</v>
      </c>
      <c r="DI207" s="93">
        <v>0</v>
      </c>
      <c r="DJ207" s="86">
        <f t="shared" si="158"/>
        <v>0</v>
      </c>
      <c r="DK207" s="91">
        <v>0</v>
      </c>
      <c r="DL207" s="93"/>
      <c r="DM207" s="93">
        <v>0</v>
      </c>
      <c r="DN207" s="93">
        <f t="shared" ref="DN207:DN270" si="173">CT207</f>
        <v>1824000</v>
      </c>
      <c r="DO207" s="93">
        <f t="shared" si="159"/>
        <v>0</v>
      </c>
      <c r="DP207" s="92">
        <f t="shared" si="160"/>
        <v>50287.68</v>
      </c>
      <c r="DQ207" s="97" t="str">
        <f t="shared" ref="DQ207:DQ270" si="174">IF(LEN(D207)=13,LEFT(D207,10)&amp;"-"&amp;RIGHT(D207,3),D207)</f>
        <v>8150646654</v>
      </c>
      <c r="DR207" s="98">
        <f t="shared" si="161"/>
        <v>0</v>
      </c>
      <c r="DS207" s="93" t="str">
        <f t="shared" si="162"/>
        <v>OK</v>
      </c>
      <c r="DT207" s="93"/>
      <c r="DU207" s="78" t="str">
        <f t="shared" ref="DU207:DU270" si="175">IF(CP207="",CONCATENATE(LEFT(BS207,FIND("-",BS207)-1),LEFT(CM207,FIND("-",CM207)-1),LEFT(CN207,FIND("-",CN207)-1),LEFT(CO207,FIND("-",CO207)-1),LEFT(CQ207,FIND("-",CQ207)-1),LEFT(CB207,FIND("-",CB207)-1)),CONCATENATE(LEFT(BS207,FIND("-",BS207)-1),LEFT(CM207,FIND("-",CM207)-1),LEFT(CN207,FIND("-",CN207)-1),LEFT(CO207,FIND("-",CO207)-1),LEFT(CP207,FIND("-",CP207)-1),LEFT(CQ207,FIND("-",CQ207)-1),LEFT(CB207,FIND("-",CB207)-1)))</f>
        <v>5010700212491249100001VT400001</v>
      </c>
      <c r="DV207" s="78">
        <f>INDEX('08_DMGiaDat'!$L:$L,MATCH(DU207,'08_DMGiaDat'!$R:$R,0))</f>
        <v>2280000</v>
      </c>
      <c r="DW207" s="78" t="str">
        <f t="shared" ref="DW207:DW270" si="176">CONCATENATE(LEFT(BS207,5),LEFT(CM207,3),LEFT(CN207,3),MID(CO207,4,2),LEFT(CP207,3),"00000",LEFT(CB207,3))</f>
        <v>501070021249100100000001</v>
      </c>
      <c r="DX207" s="78" t="str">
        <f>IFERROR(VLOOKUP(DW207,'08_DMGiaDat'!C118:C119,2,FALSE),"N")</f>
        <v>N</v>
      </c>
      <c r="DY207" s="78" t="str">
        <f t="shared" ref="DY207:DY270" si="177">CONCATENATE(LEFT(BS207,5),LEFT(CM207,3),LEFT(CN207,3),MID(CO207,4,2),LEFT(CP207,3),LEFT(CQ207,5),"001")</f>
        <v>5010700212491001VT400001</v>
      </c>
      <c r="DZ207" s="78" t="str">
        <f>IFERROR(VLOOKUP(DY207,'08_DMGiaDat'!C118:C119,2,FALSE),"N")</f>
        <v>N</v>
      </c>
      <c r="EA207" s="78" t="str">
        <f t="shared" ref="EA207:EA270" si="178">CONCATENATE(LEFT(BS207,5),LEFT(CM207,3),LEFT(CN207,3),MID(CO207,4,2),LEFT(CP207,3),"00000","001")</f>
        <v>501070021249100100000001</v>
      </c>
      <c r="EB207" s="78" t="str">
        <f>IFERROR(VLOOKUP(EA207,'08_DMGiaDat'!C118:C119,2,FALSE),"N")</f>
        <v>N</v>
      </c>
      <c r="EC207" s="92">
        <f>IF(DV207&lt;&gt;"N",DV207,IF(DX207&lt;&gt;"N",DX207,IF(DZ207&lt;&gt;"N",DZ207*VLOOKUP(LEFT(CB207,3),'03_DMMucDich'!C102:C106,5,FALSE),IF(EB207&lt;&gt;"N",EB207*VLOOKUP(LEFT(CB207,3),'03_DMMucDich'!C102:C106,5,FALSE),"N/A"))))</f>
        <v>2280000</v>
      </c>
    </row>
    <row r="208" spans="1:133" s="34" customFormat="1" ht="16" x14ac:dyDescent="0.2">
      <c r="A208" s="85">
        <v>194</v>
      </c>
      <c r="B208" s="86"/>
      <c r="C208" s="87"/>
      <c r="D208" s="141" t="s">
        <v>5888</v>
      </c>
      <c r="E208" s="86"/>
      <c r="F208" s="88"/>
      <c r="G208" s="88" t="s">
        <v>5718</v>
      </c>
      <c r="H208" s="151">
        <v>2022</v>
      </c>
      <c r="I208" s="86"/>
      <c r="J208" s="86"/>
      <c r="K208" s="145" t="s">
        <v>6507</v>
      </c>
      <c r="L208" s="105"/>
      <c r="M208" s="86"/>
      <c r="N208" s="105"/>
      <c r="O208" s="105"/>
      <c r="P208" s="86"/>
      <c r="Q208" s="86"/>
      <c r="R208" s="153" t="str">
        <f t="shared" ref="R208:R271" si="179">"Tổ "&amp;RIGHT(AH208,2)</f>
        <v>Tổ 39</v>
      </c>
      <c r="S208" s="86"/>
      <c r="T208" s="86"/>
      <c r="U208" s="86"/>
      <c r="V208" s="86" t="str">
        <f t="shared" ref="V208:V271" si="180">AJ208&amp;", "&amp;AI208</f>
        <v xml:space="preserve">, </v>
      </c>
      <c r="W208" s="86"/>
      <c r="X208" s="86"/>
      <c r="Y208" s="86"/>
      <c r="Z208" s="88"/>
      <c r="AA208" s="105"/>
      <c r="AB208" s="86"/>
      <c r="AC208" s="90"/>
      <c r="AD208" s="86"/>
      <c r="AE208" s="86"/>
      <c r="AF208" s="86"/>
      <c r="AG208" s="86"/>
      <c r="AH208" s="160" t="s">
        <v>6965</v>
      </c>
      <c r="AI208" s="153"/>
      <c r="AJ208" s="153"/>
      <c r="AK208" s="86"/>
      <c r="AL208" s="86"/>
      <c r="AM208" s="153" t="s">
        <v>7015</v>
      </c>
      <c r="AN208" s="153" t="s">
        <v>7277</v>
      </c>
      <c r="AO208" s="165">
        <v>43567</v>
      </c>
      <c r="AP208" s="153" t="s">
        <v>1686</v>
      </c>
      <c r="AQ208" s="153" t="s">
        <v>7025</v>
      </c>
      <c r="AR208" s="166">
        <v>110.4</v>
      </c>
      <c r="AS208" s="88" t="s">
        <v>5719</v>
      </c>
      <c r="AT208" s="92">
        <f t="shared" si="153"/>
        <v>0</v>
      </c>
      <c r="AU208" s="93">
        <v>0</v>
      </c>
      <c r="AV208" s="93">
        <v>0</v>
      </c>
      <c r="AW208" s="166">
        <v>200</v>
      </c>
      <c r="AX208" s="93">
        <v>0</v>
      </c>
      <c r="AY208" s="177"/>
      <c r="AZ208" s="177">
        <v>0</v>
      </c>
      <c r="BA208" s="178"/>
      <c r="BB208" s="105"/>
      <c r="BC208" s="105"/>
      <c r="BD208" s="93"/>
      <c r="BE208" s="93">
        <v>0</v>
      </c>
      <c r="BF208" s="91">
        <v>0</v>
      </c>
      <c r="BG208" s="94"/>
      <c r="BH208" s="95"/>
      <c r="BI208" s="93" t="str">
        <f t="shared" si="165"/>
        <v>Lê Văn Dũng</v>
      </c>
      <c r="BJ208" s="105">
        <f t="shared" si="166"/>
        <v>0</v>
      </c>
      <c r="BK208" s="88" t="str">
        <f t="shared" si="167"/>
        <v>8189195890</v>
      </c>
      <c r="BL208" s="86">
        <f t="shared" si="168"/>
        <v>0</v>
      </c>
      <c r="BM208" s="105">
        <f t="shared" si="169"/>
        <v>0</v>
      </c>
      <c r="BN208" s="86">
        <f t="shared" si="170"/>
        <v>0</v>
      </c>
      <c r="BO208" s="86">
        <f t="shared" si="171"/>
        <v>0</v>
      </c>
      <c r="BP208" s="86">
        <f t="shared" ref="BP208:BP271" si="181">AI208</f>
        <v>0</v>
      </c>
      <c r="BQ208" s="160" t="s">
        <v>6965</v>
      </c>
      <c r="BR208" s="86" t="s">
        <v>5720</v>
      </c>
      <c r="BS208" s="88" t="s">
        <v>5721</v>
      </c>
      <c r="BT208" s="86" t="s">
        <v>5722</v>
      </c>
      <c r="BU208" s="86"/>
      <c r="BV208" s="86" t="str">
        <f t="shared" ref="BV208:BV271" si="182">AN208</f>
        <v>CP 893049</v>
      </c>
      <c r="BW208" s="105" t="str">
        <f t="shared" ref="BW208:BW271" si="183">IF(BU208="X",AO208,"")</f>
        <v/>
      </c>
      <c r="BX208" s="86" t="str">
        <f t="shared" si="148"/>
        <v>141</v>
      </c>
      <c r="BY208" s="86" t="str">
        <f t="shared" si="149"/>
        <v>59</v>
      </c>
      <c r="BZ208" s="91">
        <f t="shared" si="150"/>
        <v>110.4</v>
      </c>
      <c r="CA208" s="91">
        <v>0</v>
      </c>
      <c r="CB208" s="96" t="s">
        <v>5719</v>
      </c>
      <c r="CC208" s="91">
        <f t="shared" ref="CC208:CC271" si="184">AW208</f>
        <v>200</v>
      </c>
      <c r="CD208" s="91">
        <f t="shared" ref="CD208:CD271" si="185">AY208</f>
        <v>0</v>
      </c>
      <c r="CE208" s="93">
        <f t="shared" si="151"/>
        <v>0</v>
      </c>
      <c r="CF208" s="93">
        <f t="shared" si="152"/>
        <v>0</v>
      </c>
      <c r="CG208" s="105"/>
      <c r="CH208" s="105"/>
      <c r="CI208" s="86"/>
      <c r="CJ208" s="188"/>
      <c r="CK208" s="181">
        <f t="shared" ref="CK208:CK271" si="186">BZ208</f>
        <v>110.4</v>
      </c>
      <c r="CL208" s="181">
        <f t="shared" ref="CL208:CL271" si="187">AW208</f>
        <v>200</v>
      </c>
      <c r="CM208" s="86" t="s">
        <v>5723</v>
      </c>
      <c r="CN208" s="182" t="s">
        <v>7854</v>
      </c>
      <c r="CO208" s="183" t="s">
        <v>7855</v>
      </c>
      <c r="CP208" s="86" t="s">
        <v>5724</v>
      </c>
      <c r="CQ208" s="153" t="s">
        <v>7924</v>
      </c>
      <c r="CR208" s="187">
        <f t="shared" ref="CR208:CR271" si="188">EC208</f>
        <v>7970000</v>
      </c>
      <c r="CS208" s="188">
        <v>1</v>
      </c>
      <c r="CT208" s="188">
        <f t="shared" si="154"/>
        <v>7970000</v>
      </c>
      <c r="CU208" s="93"/>
      <c r="CV208" s="94">
        <f t="shared" ref="CV208:CV271" si="189">IF(OR(CK208=0,CK208&lt;=CL208),CK208,CL208)</f>
        <v>110.4</v>
      </c>
      <c r="CW208" s="93">
        <f t="shared" ref="CW208:CW271" si="190">IF(AND(CK208&gt;CL208,CK208&lt;=CL208*4),CK208-CL208,IF(CK208&gt;=CL208*4,CL208*3,0))</f>
        <v>0</v>
      </c>
      <c r="CX208" s="86">
        <f t="shared" ref="CX208:CX271" si="191">IF(CK208&gt;=CL208*4,CK208-CL208*4,0)</f>
        <v>0</v>
      </c>
      <c r="CY208" s="93">
        <f t="shared" si="155"/>
        <v>263966.39999999997</v>
      </c>
      <c r="CZ208" s="93">
        <v>0</v>
      </c>
      <c r="DA208" s="93">
        <v>0</v>
      </c>
      <c r="DB208" s="93">
        <f t="shared" si="156"/>
        <v>0</v>
      </c>
      <c r="DC208" s="93">
        <v>0</v>
      </c>
      <c r="DD208" s="91">
        <v>0</v>
      </c>
      <c r="DE208" s="93">
        <f t="shared" si="157"/>
        <v>0</v>
      </c>
      <c r="DF208" s="93">
        <f t="shared" si="172"/>
        <v>0</v>
      </c>
      <c r="DG208" s="93"/>
      <c r="DH208" s="93">
        <v>0</v>
      </c>
      <c r="DI208" s="93">
        <v>0</v>
      </c>
      <c r="DJ208" s="86">
        <f t="shared" si="158"/>
        <v>0</v>
      </c>
      <c r="DK208" s="91">
        <v>0</v>
      </c>
      <c r="DL208" s="93"/>
      <c r="DM208" s="93">
        <v>0</v>
      </c>
      <c r="DN208" s="93">
        <f t="shared" si="173"/>
        <v>7970000</v>
      </c>
      <c r="DO208" s="93">
        <f t="shared" si="159"/>
        <v>0</v>
      </c>
      <c r="DP208" s="92">
        <f t="shared" si="160"/>
        <v>263966.39999999997</v>
      </c>
      <c r="DQ208" s="97" t="str">
        <f t="shared" si="174"/>
        <v>8189195890</v>
      </c>
      <c r="DR208" s="98">
        <f t="shared" si="161"/>
        <v>0</v>
      </c>
      <c r="DS208" s="93" t="str">
        <f t="shared" si="162"/>
        <v>OK</v>
      </c>
      <c r="DT208" s="93"/>
      <c r="DU208" s="78" t="str">
        <f t="shared" si="175"/>
        <v>5010700215011501100001VT100001</v>
      </c>
      <c r="DV208" s="78">
        <f>INDEX('08_DMGiaDat'!$L:$L,MATCH(DU208,'08_DMGiaDat'!$R:$R,0))</f>
        <v>7970000</v>
      </c>
      <c r="DW208" s="78" t="str">
        <f t="shared" si="176"/>
        <v>501070021501100100000001</v>
      </c>
      <c r="DX208" s="78" t="str">
        <f>IFERROR(VLOOKUP(DW208,'08_DMGiaDat'!C118:C119,2,FALSE),"N")</f>
        <v>N</v>
      </c>
      <c r="DY208" s="78" t="str">
        <f t="shared" si="177"/>
        <v>5010700215011001VT100001</v>
      </c>
      <c r="DZ208" s="78" t="str">
        <f>IFERROR(VLOOKUP(DY208,'08_DMGiaDat'!C118:C119,2,FALSE),"N")</f>
        <v>N</v>
      </c>
      <c r="EA208" s="78" t="str">
        <f t="shared" si="178"/>
        <v>501070021501100100000001</v>
      </c>
      <c r="EB208" s="78" t="str">
        <f>IFERROR(VLOOKUP(EA208,'08_DMGiaDat'!C118:C119,2,FALSE),"N")</f>
        <v>N</v>
      </c>
      <c r="EC208" s="92">
        <f>IF(DV208&lt;&gt;"N",DV208,IF(DX208&lt;&gt;"N",DX208,IF(DZ208&lt;&gt;"N",DZ208*VLOOKUP(LEFT(CB208,3),'03_DMMucDich'!C102:C106,5,FALSE),IF(EB208&lt;&gt;"N",EB208*VLOOKUP(LEFT(CB208,3),'03_DMMucDich'!C102:C106,5,FALSE),"N/A"))))</f>
        <v>7970000</v>
      </c>
    </row>
    <row r="209" spans="1:133" s="34" customFormat="1" ht="16" x14ac:dyDescent="0.2">
      <c r="A209" s="85">
        <v>195</v>
      </c>
      <c r="B209" s="86"/>
      <c r="C209" s="87"/>
      <c r="D209" s="141" t="s">
        <v>5889</v>
      </c>
      <c r="E209" s="86"/>
      <c r="F209" s="88"/>
      <c r="G209" s="88" t="s">
        <v>5718</v>
      </c>
      <c r="H209" s="151">
        <v>2022</v>
      </c>
      <c r="I209" s="86"/>
      <c r="J209" s="86"/>
      <c r="K209" s="145" t="s">
        <v>6508</v>
      </c>
      <c r="L209" s="105"/>
      <c r="M209" s="86"/>
      <c r="N209" s="105"/>
      <c r="O209" s="105"/>
      <c r="P209" s="86"/>
      <c r="Q209" s="86"/>
      <c r="R209" s="153" t="str">
        <f t="shared" si="179"/>
        <v>Tổ 25</v>
      </c>
      <c r="S209" s="86"/>
      <c r="T209" s="86"/>
      <c r="U209" s="86"/>
      <c r="V209" s="86" t="str">
        <f t="shared" si="180"/>
        <v xml:space="preserve">, </v>
      </c>
      <c r="W209" s="86"/>
      <c r="X209" s="86"/>
      <c r="Y209" s="86"/>
      <c r="Z209" s="88"/>
      <c r="AA209" s="105"/>
      <c r="AB209" s="86"/>
      <c r="AC209" s="90"/>
      <c r="AD209" s="86"/>
      <c r="AE209" s="86"/>
      <c r="AF209" s="86"/>
      <c r="AG209" s="86"/>
      <c r="AH209" s="160" t="s">
        <v>6996</v>
      </c>
      <c r="AI209" s="153"/>
      <c r="AJ209" s="153"/>
      <c r="AK209" s="86"/>
      <c r="AL209" s="86"/>
      <c r="AM209" s="153" t="s">
        <v>7015</v>
      </c>
      <c r="AN209" s="153" t="s">
        <v>7278</v>
      </c>
      <c r="AO209" s="165">
        <v>43623</v>
      </c>
      <c r="AP209" s="153" t="s">
        <v>2058</v>
      </c>
      <c r="AQ209" s="153" t="s">
        <v>2022</v>
      </c>
      <c r="AR209" s="166">
        <v>217.2</v>
      </c>
      <c r="AS209" s="88" t="s">
        <v>5719</v>
      </c>
      <c r="AT209" s="92">
        <f t="shared" si="153"/>
        <v>0</v>
      </c>
      <c r="AU209" s="93">
        <v>0</v>
      </c>
      <c r="AV209" s="93">
        <v>0</v>
      </c>
      <c r="AW209" s="166">
        <v>200</v>
      </c>
      <c r="AX209" s="93">
        <v>0</v>
      </c>
      <c r="AY209" s="177"/>
      <c r="AZ209" s="177">
        <v>0</v>
      </c>
      <c r="BA209" s="178"/>
      <c r="BB209" s="105"/>
      <c r="BC209" s="105"/>
      <c r="BD209" s="93"/>
      <c r="BE209" s="93">
        <v>0</v>
      </c>
      <c r="BF209" s="91">
        <v>0</v>
      </c>
      <c r="BG209" s="94"/>
      <c r="BH209" s="95"/>
      <c r="BI209" s="93" t="str">
        <f t="shared" si="165"/>
        <v>Huỳnh Thị Minh Trang</v>
      </c>
      <c r="BJ209" s="105">
        <f t="shared" si="166"/>
        <v>0</v>
      </c>
      <c r="BK209" s="88" t="str">
        <f t="shared" si="167"/>
        <v>8602711735</v>
      </c>
      <c r="BL209" s="86">
        <f t="shared" si="168"/>
        <v>0</v>
      </c>
      <c r="BM209" s="105">
        <f t="shared" si="169"/>
        <v>0</v>
      </c>
      <c r="BN209" s="86">
        <f t="shared" si="170"/>
        <v>0</v>
      </c>
      <c r="BO209" s="86">
        <f t="shared" si="171"/>
        <v>0</v>
      </c>
      <c r="BP209" s="86">
        <f t="shared" si="181"/>
        <v>0</v>
      </c>
      <c r="BQ209" s="160" t="s">
        <v>6996</v>
      </c>
      <c r="BR209" s="86" t="s">
        <v>5720</v>
      </c>
      <c r="BS209" s="88" t="s">
        <v>5721</v>
      </c>
      <c r="BT209" s="86" t="s">
        <v>5722</v>
      </c>
      <c r="BU209" s="86"/>
      <c r="BV209" s="86" t="str">
        <f t="shared" si="182"/>
        <v>CR 891071</v>
      </c>
      <c r="BW209" s="105" t="str">
        <f t="shared" si="183"/>
        <v/>
      </c>
      <c r="BX209" s="86" t="str">
        <f t="shared" ref="BX209:BX272" si="192">AP209</f>
        <v>172</v>
      </c>
      <c r="BY209" s="86" t="str">
        <f t="shared" ref="BY209:BY272" si="193">AQ209</f>
        <v>158</v>
      </c>
      <c r="BZ209" s="91">
        <f t="shared" ref="BZ209:BZ272" si="194">AR209</f>
        <v>217.2</v>
      </c>
      <c r="CA209" s="91">
        <v>0</v>
      </c>
      <c r="CB209" s="96" t="s">
        <v>5719</v>
      </c>
      <c r="CC209" s="91">
        <f t="shared" si="184"/>
        <v>200</v>
      </c>
      <c r="CD209" s="91">
        <f t="shared" si="185"/>
        <v>0</v>
      </c>
      <c r="CE209" s="93">
        <f t="shared" si="151"/>
        <v>0</v>
      </c>
      <c r="CF209" s="93">
        <f t="shared" si="152"/>
        <v>0</v>
      </c>
      <c r="CG209" s="105"/>
      <c r="CH209" s="105"/>
      <c r="CI209" s="86"/>
      <c r="CJ209" s="188"/>
      <c r="CK209" s="181">
        <f t="shared" si="186"/>
        <v>217.2</v>
      </c>
      <c r="CL209" s="181">
        <f t="shared" si="187"/>
        <v>200</v>
      </c>
      <c r="CM209" s="86" t="s">
        <v>5723</v>
      </c>
      <c r="CN209" s="182" t="s">
        <v>7859</v>
      </c>
      <c r="CO209" s="183" t="s">
        <v>7863</v>
      </c>
      <c r="CP209" s="86" t="s">
        <v>5724</v>
      </c>
      <c r="CQ209" s="153" t="s">
        <v>7925</v>
      </c>
      <c r="CR209" s="187">
        <f t="shared" si="188"/>
        <v>2170000</v>
      </c>
      <c r="CS209" s="188">
        <v>0.8</v>
      </c>
      <c r="CT209" s="188">
        <f t="shared" si="154"/>
        <v>1736000</v>
      </c>
      <c r="CU209" s="93"/>
      <c r="CV209" s="94">
        <f t="shared" si="189"/>
        <v>200</v>
      </c>
      <c r="CW209" s="93">
        <f t="shared" si="190"/>
        <v>17.199999999999989</v>
      </c>
      <c r="CX209" s="86">
        <f t="shared" si="191"/>
        <v>0</v>
      </c>
      <c r="CY209" s="93">
        <f t="shared" si="155"/>
        <v>125061.43999999999</v>
      </c>
      <c r="CZ209" s="93">
        <v>0</v>
      </c>
      <c r="DA209" s="93">
        <v>0</v>
      </c>
      <c r="DB209" s="93">
        <f t="shared" si="156"/>
        <v>0</v>
      </c>
      <c r="DC209" s="93">
        <v>0</v>
      </c>
      <c r="DD209" s="91">
        <v>0</v>
      </c>
      <c r="DE209" s="93">
        <f t="shared" si="157"/>
        <v>0</v>
      </c>
      <c r="DF209" s="93">
        <f t="shared" si="172"/>
        <v>0</v>
      </c>
      <c r="DG209" s="93"/>
      <c r="DH209" s="93">
        <v>0</v>
      </c>
      <c r="DI209" s="93">
        <v>0</v>
      </c>
      <c r="DJ209" s="86">
        <f t="shared" si="158"/>
        <v>0</v>
      </c>
      <c r="DK209" s="91">
        <v>0</v>
      </c>
      <c r="DL209" s="93"/>
      <c r="DM209" s="93">
        <v>0</v>
      </c>
      <c r="DN209" s="93">
        <f t="shared" si="173"/>
        <v>1736000</v>
      </c>
      <c r="DO209" s="93">
        <f t="shared" si="159"/>
        <v>0</v>
      </c>
      <c r="DP209" s="92">
        <f t="shared" si="160"/>
        <v>125061.43999999999</v>
      </c>
      <c r="DQ209" s="97" t="str">
        <f t="shared" si="174"/>
        <v>8602711735</v>
      </c>
      <c r="DR209" s="98">
        <f t="shared" si="161"/>
        <v>0</v>
      </c>
      <c r="DS209" s="93" t="str">
        <f t="shared" si="162"/>
        <v>OK</v>
      </c>
      <c r="DT209" s="93"/>
      <c r="DU209" s="78" t="str">
        <f t="shared" si="175"/>
        <v>5010700212541254102001VT400001</v>
      </c>
      <c r="DV209" s="78">
        <f>INDEX('08_DMGiaDat'!$L:$L,MATCH(DU209,'08_DMGiaDat'!$R:$R,0))</f>
        <v>2170000</v>
      </c>
      <c r="DW209" s="78" t="str">
        <f t="shared" si="176"/>
        <v>501070021254100100000001</v>
      </c>
      <c r="DX209" s="78" t="str">
        <f>IFERROR(VLOOKUP(DW209,'08_DMGiaDat'!C118:C119,2,FALSE),"N")</f>
        <v>N</v>
      </c>
      <c r="DY209" s="78" t="str">
        <f t="shared" si="177"/>
        <v>5010700212541001VT400001</v>
      </c>
      <c r="DZ209" s="78" t="str">
        <f>IFERROR(VLOOKUP(DY209,'08_DMGiaDat'!C118:C119,2,FALSE),"N")</f>
        <v>N</v>
      </c>
      <c r="EA209" s="78" t="str">
        <f t="shared" si="178"/>
        <v>501070021254100100000001</v>
      </c>
      <c r="EB209" s="78" t="str">
        <f>IFERROR(VLOOKUP(EA209,'08_DMGiaDat'!C118:C119,2,FALSE),"N")</f>
        <v>N</v>
      </c>
      <c r="EC209" s="92">
        <f>IF(DV209&lt;&gt;"N",DV209,IF(DX209&lt;&gt;"N",DX209,IF(DZ209&lt;&gt;"N",DZ209*VLOOKUP(LEFT(CB209,3),'03_DMMucDich'!C102:C106,5,FALSE),IF(EB209&lt;&gt;"N",EB209*VLOOKUP(LEFT(CB209,3),'03_DMMucDich'!C102:C106,5,FALSE),"N/A"))))</f>
        <v>2170000</v>
      </c>
    </row>
    <row r="210" spans="1:133" s="34" customFormat="1" ht="16" x14ac:dyDescent="0.2">
      <c r="A210" s="85">
        <v>196</v>
      </c>
      <c r="B210" s="86"/>
      <c r="C210" s="87"/>
      <c r="D210" s="141" t="s">
        <v>5890</v>
      </c>
      <c r="E210" s="86"/>
      <c r="F210" s="88"/>
      <c r="G210" s="88" t="s">
        <v>5718</v>
      </c>
      <c r="H210" s="151">
        <v>2023</v>
      </c>
      <c r="I210" s="86"/>
      <c r="J210" s="86"/>
      <c r="K210" s="145" t="s">
        <v>6509</v>
      </c>
      <c r="L210" s="105"/>
      <c r="M210" s="86"/>
      <c r="N210" s="105"/>
      <c r="O210" s="105"/>
      <c r="P210" s="86"/>
      <c r="Q210" s="86"/>
      <c r="R210" s="153" t="str">
        <f t="shared" si="179"/>
        <v>Tổ 66</v>
      </c>
      <c r="S210" s="86"/>
      <c r="T210" s="86"/>
      <c r="U210" s="86"/>
      <c r="V210" s="86" t="str">
        <f t="shared" si="180"/>
        <v xml:space="preserve">, </v>
      </c>
      <c r="W210" s="86"/>
      <c r="X210" s="86"/>
      <c r="Y210" s="86"/>
      <c r="Z210" s="88"/>
      <c r="AA210" s="105"/>
      <c r="AB210" s="86"/>
      <c r="AC210" s="90"/>
      <c r="AD210" s="86"/>
      <c r="AE210" s="86"/>
      <c r="AF210" s="86"/>
      <c r="AG210" s="86"/>
      <c r="AH210" s="160" t="s">
        <v>6960</v>
      </c>
      <c r="AI210" s="153"/>
      <c r="AJ210" s="153"/>
      <c r="AK210" s="86"/>
      <c r="AL210" s="86"/>
      <c r="AM210" s="153" t="s">
        <v>7015</v>
      </c>
      <c r="AN210" s="153" t="s">
        <v>7279</v>
      </c>
      <c r="AO210" s="165">
        <v>44658</v>
      </c>
      <c r="AP210" s="153" t="s">
        <v>2042</v>
      </c>
      <c r="AQ210" s="153" t="s">
        <v>7203</v>
      </c>
      <c r="AR210" s="166">
        <v>100</v>
      </c>
      <c r="AS210" s="88" t="s">
        <v>5719</v>
      </c>
      <c r="AT210" s="92">
        <f t="shared" si="153"/>
        <v>0</v>
      </c>
      <c r="AU210" s="93">
        <v>0</v>
      </c>
      <c r="AV210" s="93">
        <v>0</v>
      </c>
      <c r="AW210" s="166">
        <v>200</v>
      </c>
      <c r="AX210" s="93">
        <v>0</v>
      </c>
      <c r="AY210" s="177"/>
      <c r="AZ210" s="177">
        <v>0</v>
      </c>
      <c r="BA210" s="178"/>
      <c r="BB210" s="105"/>
      <c r="BC210" s="105"/>
      <c r="BD210" s="93"/>
      <c r="BE210" s="93">
        <v>0</v>
      </c>
      <c r="BF210" s="91">
        <v>0</v>
      </c>
      <c r="BG210" s="94"/>
      <c r="BH210" s="95"/>
      <c r="BI210" s="93" t="str">
        <f t="shared" si="165"/>
        <v>Đỗ Như Thành</v>
      </c>
      <c r="BJ210" s="105">
        <f t="shared" si="166"/>
        <v>0</v>
      </c>
      <c r="BK210" s="88" t="str">
        <f t="shared" si="167"/>
        <v>0400907515</v>
      </c>
      <c r="BL210" s="86">
        <f t="shared" si="168"/>
        <v>0</v>
      </c>
      <c r="BM210" s="105">
        <f t="shared" si="169"/>
        <v>0</v>
      </c>
      <c r="BN210" s="86">
        <f t="shared" si="170"/>
        <v>0</v>
      </c>
      <c r="BO210" s="86">
        <f t="shared" si="171"/>
        <v>0</v>
      </c>
      <c r="BP210" s="86">
        <f t="shared" si="181"/>
        <v>0</v>
      </c>
      <c r="BQ210" s="160" t="s">
        <v>6960</v>
      </c>
      <c r="BR210" s="86" t="s">
        <v>5720</v>
      </c>
      <c r="BS210" s="88" t="s">
        <v>5721</v>
      </c>
      <c r="BT210" s="86" t="s">
        <v>5722</v>
      </c>
      <c r="BU210" s="86"/>
      <c r="BV210" s="86" t="str">
        <f t="shared" si="182"/>
        <v>DC 963178</v>
      </c>
      <c r="BW210" s="105" t="str">
        <f t="shared" si="183"/>
        <v/>
      </c>
      <c r="BX210" s="86" t="str">
        <f t="shared" si="192"/>
        <v>161</v>
      </c>
      <c r="BY210" s="86" t="str">
        <f t="shared" si="193"/>
        <v>47</v>
      </c>
      <c r="BZ210" s="91">
        <f t="shared" si="194"/>
        <v>100</v>
      </c>
      <c r="CA210" s="91">
        <v>0</v>
      </c>
      <c r="CB210" s="96" t="s">
        <v>5719</v>
      </c>
      <c r="CC210" s="91">
        <f t="shared" si="184"/>
        <v>200</v>
      </c>
      <c r="CD210" s="91">
        <f t="shared" si="185"/>
        <v>0</v>
      </c>
      <c r="CE210" s="93">
        <f t="shared" si="151"/>
        <v>0</v>
      </c>
      <c r="CF210" s="93">
        <f t="shared" si="152"/>
        <v>0</v>
      </c>
      <c r="CG210" s="105"/>
      <c r="CH210" s="105"/>
      <c r="CI210" s="86"/>
      <c r="CJ210" s="188"/>
      <c r="CK210" s="181">
        <f t="shared" si="186"/>
        <v>100</v>
      </c>
      <c r="CL210" s="181">
        <f t="shared" si="187"/>
        <v>200</v>
      </c>
      <c r="CM210" s="86" t="s">
        <v>5723</v>
      </c>
      <c r="CN210" s="182" t="s">
        <v>7854</v>
      </c>
      <c r="CO210" s="183" t="s">
        <v>7855</v>
      </c>
      <c r="CP210" s="86" t="s">
        <v>5724</v>
      </c>
      <c r="CQ210" s="153" t="s">
        <v>7924</v>
      </c>
      <c r="CR210" s="187">
        <f t="shared" si="188"/>
        <v>7970000</v>
      </c>
      <c r="CS210" s="188">
        <v>1</v>
      </c>
      <c r="CT210" s="188">
        <f t="shared" si="154"/>
        <v>7970000</v>
      </c>
      <c r="CU210" s="93"/>
      <c r="CV210" s="94">
        <f t="shared" si="189"/>
        <v>100</v>
      </c>
      <c r="CW210" s="93">
        <f t="shared" si="190"/>
        <v>0</v>
      </c>
      <c r="CX210" s="86">
        <f t="shared" si="191"/>
        <v>0</v>
      </c>
      <c r="CY210" s="93">
        <f t="shared" si="155"/>
        <v>239100</v>
      </c>
      <c r="CZ210" s="93">
        <v>0</v>
      </c>
      <c r="DA210" s="93">
        <v>0</v>
      </c>
      <c r="DB210" s="93">
        <f t="shared" si="156"/>
        <v>0</v>
      </c>
      <c r="DC210" s="93">
        <v>0</v>
      </c>
      <c r="DD210" s="91">
        <v>0</v>
      </c>
      <c r="DE210" s="93">
        <f t="shared" si="157"/>
        <v>0</v>
      </c>
      <c r="DF210" s="93">
        <f t="shared" si="172"/>
        <v>0</v>
      </c>
      <c r="DG210" s="93"/>
      <c r="DH210" s="93">
        <v>0</v>
      </c>
      <c r="DI210" s="93">
        <v>0</v>
      </c>
      <c r="DJ210" s="86">
        <f t="shared" si="158"/>
        <v>0</v>
      </c>
      <c r="DK210" s="91">
        <v>0</v>
      </c>
      <c r="DL210" s="93"/>
      <c r="DM210" s="93">
        <v>0</v>
      </c>
      <c r="DN210" s="93">
        <f t="shared" si="173"/>
        <v>7970000</v>
      </c>
      <c r="DO210" s="93">
        <f t="shared" si="159"/>
        <v>0</v>
      </c>
      <c r="DP210" s="92">
        <f t="shared" si="160"/>
        <v>239100</v>
      </c>
      <c r="DQ210" s="97" t="str">
        <f t="shared" si="174"/>
        <v>0400907515</v>
      </c>
      <c r="DR210" s="98">
        <f t="shared" si="161"/>
        <v>0</v>
      </c>
      <c r="DS210" s="93" t="str">
        <f t="shared" si="162"/>
        <v>OK</v>
      </c>
      <c r="DT210" s="93"/>
      <c r="DU210" s="78" t="str">
        <f t="shared" si="175"/>
        <v>5010700215011501100001VT100001</v>
      </c>
      <c r="DV210" s="78">
        <f>INDEX('08_DMGiaDat'!$L:$L,MATCH(DU210,'08_DMGiaDat'!$R:$R,0))</f>
        <v>7970000</v>
      </c>
      <c r="DW210" s="78" t="str">
        <f t="shared" si="176"/>
        <v>501070021501100100000001</v>
      </c>
      <c r="DX210" s="78" t="str">
        <f>IFERROR(VLOOKUP(DW210,'08_DMGiaDat'!C118:C119,2,FALSE),"N")</f>
        <v>N</v>
      </c>
      <c r="DY210" s="78" t="str">
        <f t="shared" si="177"/>
        <v>5010700215011001VT100001</v>
      </c>
      <c r="DZ210" s="78" t="str">
        <f>IFERROR(VLOOKUP(DY210,'08_DMGiaDat'!C118:C119,2,FALSE),"N")</f>
        <v>N</v>
      </c>
      <c r="EA210" s="78" t="str">
        <f t="shared" si="178"/>
        <v>501070021501100100000001</v>
      </c>
      <c r="EB210" s="78" t="str">
        <f>IFERROR(VLOOKUP(EA210,'08_DMGiaDat'!C118:C119,2,FALSE),"N")</f>
        <v>N</v>
      </c>
      <c r="EC210" s="92">
        <f>IF(DV210&lt;&gt;"N",DV210,IF(DX210&lt;&gt;"N",DX210,IF(DZ210&lt;&gt;"N",DZ210*VLOOKUP(LEFT(CB210,3),'03_DMMucDich'!C102:C106,5,FALSE),IF(EB210&lt;&gt;"N",EB210*VLOOKUP(LEFT(CB210,3),'03_DMMucDich'!C102:C106,5,FALSE),"N/A"))))</f>
        <v>7970000</v>
      </c>
    </row>
    <row r="211" spans="1:133" s="34" customFormat="1" ht="16" x14ac:dyDescent="0.2">
      <c r="A211" s="85">
        <v>197</v>
      </c>
      <c r="B211" s="86"/>
      <c r="C211" s="87"/>
      <c r="D211" s="141" t="s">
        <v>5891</v>
      </c>
      <c r="E211" s="86"/>
      <c r="F211" s="88"/>
      <c r="G211" s="88" t="s">
        <v>5718</v>
      </c>
      <c r="H211" s="151">
        <v>2022</v>
      </c>
      <c r="I211" s="86"/>
      <c r="J211" s="86"/>
      <c r="K211" s="145" t="s">
        <v>6510</v>
      </c>
      <c r="L211" s="105"/>
      <c r="M211" s="86"/>
      <c r="N211" s="105"/>
      <c r="O211" s="105"/>
      <c r="P211" s="86"/>
      <c r="Q211" s="86"/>
      <c r="R211" s="153" t="str">
        <f t="shared" si="179"/>
        <v>Tổ 66</v>
      </c>
      <c r="S211" s="86"/>
      <c r="T211" s="86"/>
      <c r="U211" s="86"/>
      <c r="V211" s="86" t="str">
        <f t="shared" si="180"/>
        <v xml:space="preserve">, </v>
      </c>
      <c r="W211" s="86"/>
      <c r="X211" s="86"/>
      <c r="Y211" s="86"/>
      <c r="Z211" s="88"/>
      <c r="AA211" s="105"/>
      <c r="AB211" s="86"/>
      <c r="AC211" s="90"/>
      <c r="AD211" s="86"/>
      <c r="AE211" s="86"/>
      <c r="AF211" s="86"/>
      <c r="AG211" s="86"/>
      <c r="AH211" s="160" t="s">
        <v>6960</v>
      </c>
      <c r="AI211" s="153"/>
      <c r="AJ211" s="153"/>
      <c r="AK211" s="86"/>
      <c r="AL211" s="86"/>
      <c r="AM211" s="153" t="s">
        <v>7015</v>
      </c>
      <c r="AN211" s="153" t="s">
        <v>7280</v>
      </c>
      <c r="AO211" s="165">
        <v>44218</v>
      </c>
      <c r="AP211" s="153" t="s">
        <v>2000</v>
      </c>
      <c r="AQ211" s="153" t="s">
        <v>5678</v>
      </c>
      <c r="AR211" s="166">
        <v>100</v>
      </c>
      <c r="AS211" s="88" t="s">
        <v>5719</v>
      </c>
      <c r="AT211" s="92">
        <f t="shared" si="153"/>
        <v>0</v>
      </c>
      <c r="AU211" s="93">
        <v>0</v>
      </c>
      <c r="AV211" s="93">
        <v>0</v>
      </c>
      <c r="AW211" s="166">
        <v>200</v>
      </c>
      <c r="AX211" s="93">
        <v>0</v>
      </c>
      <c r="AY211" s="177"/>
      <c r="AZ211" s="177">
        <v>0</v>
      </c>
      <c r="BA211" s="178"/>
      <c r="BB211" s="105"/>
      <c r="BC211" s="105"/>
      <c r="BD211" s="93"/>
      <c r="BE211" s="93">
        <v>0</v>
      </c>
      <c r="BF211" s="91">
        <v>0</v>
      </c>
      <c r="BG211" s="94"/>
      <c r="BH211" s="95"/>
      <c r="BI211" s="93" t="str">
        <f t="shared" si="165"/>
        <v>Đàm Văn Nhân</v>
      </c>
      <c r="BJ211" s="105">
        <f t="shared" si="166"/>
        <v>0</v>
      </c>
      <c r="BK211" s="88" t="str">
        <f t="shared" si="167"/>
        <v>8480946448</v>
      </c>
      <c r="BL211" s="86">
        <f t="shared" si="168"/>
        <v>0</v>
      </c>
      <c r="BM211" s="105">
        <f t="shared" si="169"/>
        <v>0</v>
      </c>
      <c r="BN211" s="86">
        <f t="shared" si="170"/>
        <v>0</v>
      </c>
      <c r="BO211" s="86">
        <f t="shared" si="171"/>
        <v>0</v>
      </c>
      <c r="BP211" s="86">
        <f t="shared" si="181"/>
        <v>0</v>
      </c>
      <c r="BQ211" s="160" t="s">
        <v>6960</v>
      </c>
      <c r="BR211" s="86" t="s">
        <v>5720</v>
      </c>
      <c r="BS211" s="88" t="s">
        <v>5721</v>
      </c>
      <c r="BT211" s="86" t="s">
        <v>5722</v>
      </c>
      <c r="BU211" s="86"/>
      <c r="BV211" s="86" t="str">
        <f t="shared" si="182"/>
        <v>DA 149114</v>
      </c>
      <c r="BW211" s="105" t="str">
        <f t="shared" si="183"/>
        <v/>
      </c>
      <c r="BX211" s="86" t="str">
        <f t="shared" si="192"/>
        <v>157</v>
      </c>
      <c r="BY211" s="86" t="str">
        <f t="shared" si="193"/>
        <v>16</v>
      </c>
      <c r="BZ211" s="91">
        <f t="shared" si="194"/>
        <v>100</v>
      </c>
      <c r="CA211" s="91">
        <v>0</v>
      </c>
      <c r="CB211" s="96" t="s">
        <v>5719</v>
      </c>
      <c r="CC211" s="91">
        <f t="shared" si="184"/>
        <v>200</v>
      </c>
      <c r="CD211" s="91">
        <f t="shared" si="185"/>
        <v>0</v>
      </c>
      <c r="CE211" s="93">
        <f t="shared" ref="CE211:CE274" si="195">AZ211</f>
        <v>0</v>
      </c>
      <c r="CF211" s="93">
        <f t="shared" ref="CF211:CF274" si="196">BA211</f>
        <v>0</v>
      </c>
      <c r="CG211" s="105"/>
      <c r="CH211" s="105"/>
      <c r="CI211" s="86"/>
      <c r="CJ211" s="188"/>
      <c r="CK211" s="181">
        <f t="shared" si="186"/>
        <v>100</v>
      </c>
      <c r="CL211" s="181">
        <f t="shared" si="187"/>
        <v>200</v>
      </c>
      <c r="CM211" s="86" t="s">
        <v>5723</v>
      </c>
      <c r="CN211" s="182" t="s">
        <v>7854</v>
      </c>
      <c r="CO211" s="183" t="s">
        <v>7855</v>
      </c>
      <c r="CP211" s="86" t="s">
        <v>5724</v>
      </c>
      <c r="CQ211" s="153" t="s">
        <v>7924</v>
      </c>
      <c r="CR211" s="187">
        <f t="shared" si="188"/>
        <v>7970000</v>
      </c>
      <c r="CS211" s="188">
        <v>1</v>
      </c>
      <c r="CT211" s="188">
        <f t="shared" si="154"/>
        <v>7970000</v>
      </c>
      <c r="CU211" s="93"/>
      <c r="CV211" s="94">
        <f t="shared" si="189"/>
        <v>100</v>
      </c>
      <c r="CW211" s="93">
        <f t="shared" si="190"/>
        <v>0</v>
      </c>
      <c r="CX211" s="86">
        <f t="shared" si="191"/>
        <v>0</v>
      </c>
      <c r="CY211" s="93">
        <f t="shared" si="155"/>
        <v>239100</v>
      </c>
      <c r="CZ211" s="93">
        <v>0</v>
      </c>
      <c r="DA211" s="93">
        <v>0</v>
      </c>
      <c r="DB211" s="93">
        <f t="shared" si="156"/>
        <v>0</v>
      </c>
      <c r="DC211" s="93">
        <v>0</v>
      </c>
      <c r="DD211" s="91">
        <v>0</v>
      </c>
      <c r="DE211" s="93">
        <f t="shared" si="157"/>
        <v>0</v>
      </c>
      <c r="DF211" s="93">
        <f t="shared" si="172"/>
        <v>0</v>
      </c>
      <c r="DG211" s="93"/>
      <c r="DH211" s="93">
        <v>0</v>
      </c>
      <c r="DI211" s="93">
        <v>0</v>
      </c>
      <c r="DJ211" s="86">
        <f t="shared" si="158"/>
        <v>0</v>
      </c>
      <c r="DK211" s="91">
        <v>0</v>
      </c>
      <c r="DL211" s="93"/>
      <c r="DM211" s="93">
        <v>0</v>
      </c>
      <c r="DN211" s="93">
        <f t="shared" si="173"/>
        <v>7970000</v>
      </c>
      <c r="DO211" s="93">
        <f t="shared" si="159"/>
        <v>0</v>
      </c>
      <c r="DP211" s="92">
        <f t="shared" si="160"/>
        <v>239100</v>
      </c>
      <c r="DQ211" s="97" t="str">
        <f t="shared" si="174"/>
        <v>8480946448</v>
      </c>
      <c r="DR211" s="98">
        <f t="shared" si="161"/>
        <v>0</v>
      </c>
      <c r="DS211" s="93" t="str">
        <f t="shared" si="162"/>
        <v>OK</v>
      </c>
      <c r="DT211" s="93"/>
      <c r="DU211" s="78" t="str">
        <f t="shared" si="175"/>
        <v>5010700215011501100001VT100001</v>
      </c>
      <c r="DV211" s="78">
        <f>INDEX('08_DMGiaDat'!$L:$L,MATCH(DU211,'08_DMGiaDat'!$R:$R,0))</f>
        <v>7970000</v>
      </c>
      <c r="DW211" s="78" t="str">
        <f t="shared" si="176"/>
        <v>501070021501100100000001</v>
      </c>
      <c r="DX211" s="78" t="str">
        <f>IFERROR(VLOOKUP(DW211,'08_DMGiaDat'!C118:C119,2,FALSE),"N")</f>
        <v>N</v>
      </c>
      <c r="DY211" s="78" t="str">
        <f t="shared" si="177"/>
        <v>5010700215011001VT100001</v>
      </c>
      <c r="DZ211" s="78" t="str">
        <f>IFERROR(VLOOKUP(DY211,'08_DMGiaDat'!C118:C119,2,FALSE),"N")</f>
        <v>N</v>
      </c>
      <c r="EA211" s="78" t="str">
        <f t="shared" si="178"/>
        <v>501070021501100100000001</v>
      </c>
      <c r="EB211" s="78" t="str">
        <f>IFERROR(VLOOKUP(EA211,'08_DMGiaDat'!C118:C119,2,FALSE),"N")</f>
        <v>N</v>
      </c>
      <c r="EC211" s="92">
        <f>IF(DV211&lt;&gt;"N",DV211,IF(DX211&lt;&gt;"N",DX211,IF(DZ211&lt;&gt;"N",DZ211*VLOOKUP(LEFT(CB211,3),'03_DMMucDich'!C102:C106,5,FALSE),IF(EB211&lt;&gt;"N",EB211*VLOOKUP(LEFT(CB211,3),'03_DMMucDich'!C102:C106,5,FALSE),"N/A"))))</f>
        <v>7970000</v>
      </c>
    </row>
    <row r="212" spans="1:133" s="34" customFormat="1" ht="16" x14ac:dyDescent="0.2">
      <c r="A212" s="85">
        <v>198</v>
      </c>
      <c r="B212" s="86"/>
      <c r="C212" s="87"/>
      <c r="D212" s="141" t="s">
        <v>5892</v>
      </c>
      <c r="E212" s="86"/>
      <c r="F212" s="88"/>
      <c r="G212" s="88" t="s">
        <v>5718</v>
      </c>
      <c r="H212" s="151">
        <v>2022</v>
      </c>
      <c r="I212" s="86"/>
      <c r="J212" s="86"/>
      <c r="K212" s="145" t="s">
        <v>6511</v>
      </c>
      <c r="L212" s="105"/>
      <c r="M212" s="86"/>
      <c r="N212" s="105"/>
      <c r="O212" s="105"/>
      <c r="P212" s="86"/>
      <c r="Q212" s="86"/>
      <c r="R212" s="153" t="str">
        <f t="shared" si="179"/>
        <v>Tổ 66</v>
      </c>
      <c r="S212" s="86"/>
      <c r="T212" s="86"/>
      <c r="U212" s="86"/>
      <c r="V212" s="86" t="str">
        <f t="shared" si="180"/>
        <v xml:space="preserve">, </v>
      </c>
      <c r="W212" s="86"/>
      <c r="X212" s="86"/>
      <c r="Y212" s="86"/>
      <c r="Z212" s="88"/>
      <c r="AA212" s="105"/>
      <c r="AB212" s="86"/>
      <c r="AC212" s="90"/>
      <c r="AD212" s="86"/>
      <c r="AE212" s="86"/>
      <c r="AF212" s="86"/>
      <c r="AG212" s="86"/>
      <c r="AH212" s="160" t="s">
        <v>6960</v>
      </c>
      <c r="AI212" s="153"/>
      <c r="AJ212" s="153"/>
      <c r="AK212" s="86"/>
      <c r="AL212" s="86"/>
      <c r="AM212" s="153" t="s">
        <v>7015</v>
      </c>
      <c r="AN212" s="153" t="s">
        <v>7281</v>
      </c>
      <c r="AO212" s="165">
        <v>43886</v>
      </c>
      <c r="AP212" s="153" t="s">
        <v>999</v>
      </c>
      <c r="AQ212" s="153" t="s">
        <v>7101</v>
      </c>
      <c r="AR212" s="166">
        <v>122.4</v>
      </c>
      <c r="AS212" s="88" t="s">
        <v>5719</v>
      </c>
      <c r="AT212" s="92">
        <f t="shared" si="153"/>
        <v>0</v>
      </c>
      <c r="AU212" s="93">
        <v>0</v>
      </c>
      <c r="AV212" s="93">
        <v>0</v>
      </c>
      <c r="AW212" s="166">
        <v>200</v>
      </c>
      <c r="AX212" s="93">
        <v>0</v>
      </c>
      <c r="AY212" s="177"/>
      <c r="AZ212" s="177">
        <v>0</v>
      </c>
      <c r="BA212" s="178"/>
      <c r="BB212" s="105"/>
      <c r="BC212" s="105"/>
      <c r="BD212" s="93"/>
      <c r="BE212" s="93">
        <v>0</v>
      </c>
      <c r="BF212" s="91">
        <v>0</v>
      </c>
      <c r="BG212" s="94"/>
      <c r="BH212" s="95"/>
      <c r="BI212" s="93" t="str">
        <f t="shared" si="165"/>
        <v>Lê Thị Thu Hà</v>
      </c>
      <c r="BJ212" s="105">
        <f t="shared" si="166"/>
        <v>0</v>
      </c>
      <c r="BK212" s="88" t="str">
        <f t="shared" si="167"/>
        <v>8551876704</v>
      </c>
      <c r="BL212" s="86">
        <f t="shared" si="168"/>
        <v>0</v>
      </c>
      <c r="BM212" s="105">
        <f t="shared" si="169"/>
        <v>0</v>
      </c>
      <c r="BN212" s="86">
        <f t="shared" si="170"/>
        <v>0</v>
      </c>
      <c r="BO212" s="86">
        <f t="shared" si="171"/>
        <v>0</v>
      </c>
      <c r="BP212" s="86">
        <f t="shared" si="181"/>
        <v>0</v>
      </c>
      <c r="BQ212" s="160" t="s">
        <v>6960</v>
      </c>
      <c r="BR212" s="86" t="s">
        <v>5720</v>
      </c>
      <c r="BS212" s="88" t="s">
        <v>5721</v>
      </c>
      <c r="BT212" s="86" t="s">
        <v>5722</v>
      </c>
      <c r="BU212" s="86"/>
      <c r="BV212" s="86" t="str">
        <f t="shared" si="182"/>
        <v>CT 523714</v>
      </c>
      <c r="BW212" s="105" t="str">
        <f t="shared" si="183"/>
        <v/>
      </c>
      <c r="BX212" s="86" t="str">
        <f t="shared" si="192"/>
        <v>105</v>
      </c>
      <c r="BY212" s="86" t="str">
        <f t="shared" si="193"/>
        <v>48</v>
      </c>
      <c r="BZ212" s="91">
        <f t="shared" si="194"/>
        <v>122.4</v>
      </c>
      <c r="CA212" s="91">
        <v>0</v>
      </c>
      <c r="CB212" s="96" t="s">
        <v>5719</v>
      </c>
      <c r="CC212" s="91">
        <f t="shared" si="184"/>
        <v>200</v>
      </c>
      <c r="CD212" s="91">
        <f t="shared" si="185"/>
        <v>0</v>
      </c>
      <c r="CE212" s="93">
        <f t="shared" si="195"/>
        <v>0</v>
      </c>
      <c r="CF212" s="93">
        <f t="shared" si="196"/>
        <v>0</v>
      </c>
      <c r="CG212" s="105"/>
      <c r="CH212" s="105"/>
      <c r="CI212" s="86"/>
      <c r="CJ212" s="188"/>
      <c r="CK212" s="181">
        <f t="shared" si="186"/>
        <v>122.4</v>
      </c>
      <c r="CL212" s="181">
        <f t="shared" si="187"/>
        <v>200</v>
      </c>
      <c r="CM212" s="86" t="s">
        <v>5723</v>
      </c>
      <c r="CN212" s="182" t="s">
        <v>7854</v>
      </c>
      <c r="CO212" s="183" t="s">
        <v>7855</v>
      </c>
      <c r="CP212" s="86" t="s">
        <v>5724</v>
      </c>
      <c r="CQ212" s="153" t="s">
        <v>7924</v>
      </c>
      <c r="CR212" s="187">
        <f t="shared" si="188"/>
        <v>7970000</v>
      </c>
      <c r="CS212" s="188">
        <v>1</v>
      </c>
      <c r="CT212" s="188">
        <f t="shared" si="154"/>
        <v>7970000</v>
      </c>
      <c r="CU212" s="93"/>
      <c r="CV212" s="94">
        <f t="shared" si="189"/>
        <v>122.4</v>
      </c>
      <c r="CW212" s="93">
        <f t="shared" si="190"/>
        <v>0</v>
      </c>
      <c r="CX212" s="86">
        <f t="shared" si="191"/>
        <v>0</v>
      </c>
      <c r="CY212" s="93">
        <f t="shared" si="155"/>
        <v>292658.40000000002</v>
      </c>
      <c r="CZ212" s="93">
        <v>0</v>
      </c>
      <c r="DA212" s="93">
        <v>0</v>
      </c>
      <c r="DB212" s="93">
        <f t="shared" si="156"/>
        <v>0</v>
      </c>
      <c r="DC212" s="93">
        <v>0</v>
      </c>
      <c r="DD212" s="91">
        <v>0</v>
      </c>
      <c r="DE212" s="93">
        <f t="shared" si="157"/>
        <v>0</v>
      </c>
      <c r="DF212" s="93">
        <f t="shared" si="172"/>
        <v>0</v>
      </c>
      <c r="DG212" s="93"/>
      <c r="DH212" s="93">
        <v>0</v>
      </c>
      <c r="DI212" s="93">
        <v>0</v>
      </c>
      <c r="DJ212" s="86">
        <f t="shared" si="158"/>
        <v>0</v>
      </c>
      <c r="DK212" s="91">
        <v>0</v>
      </c>
      <c r="DL212" s="93"/>
      <c r="DM212" s="93">
        <v>0</v>
      </c>
      <c r="DN212" s="93">
        <f t="shared" si="173"/>
        <v>7970000</v>
      </c>
      <c r="DO212" s="93">
        <f t="shared" si="159"/>
        <v>0</v>
      </c>
      <c r="DP212" s="92">
        <f t="shared" si="160"/>
        <v>292658.40000000002</v>
      </c>
      <c r="DQ212" s="97" t="str">
        <f t="shared" si="174"/>
        <v>8551876704</v>
      </c>
      <c r="DR212" s="98">
        <f t="shared" si="161"/>
        <v>0</v>
      </c>
      <c r="DS212" s="93" t="str">
        <f t="shared" si="162"/>
        <v>OK</v>
      </c>
      <c r="DT212" s="93"/>
      <c r="DU212" s="78" t="str">
        <f t="shared" si="175"/>
        <v>5010700215011501100001VT100001</v>
      </c>
      <c r="DV212" s="78">
        <f>INDEX('08_DMGiaDat'!$L:$L,MATCH(DU212,'08_DMGiaDat'!$R:$R,0))</f>
        <v>7970000</v>
      </c>
      <c r="DW212" s="78" t="str">
        <f t="shared" si="176"/>
        <v>501070021501100100000001</v>
      </c>
      <c r="DX212" s="78" t="str">
        <f>IFERROR(VLOOKUP(DW212,'08_DMGiaDat'!C118:C119,2,FALSE),"N")</f>
        <v>N</v>
      </c>
      <c r="DY212" s="78" t="str">
        <f t="shared" si="177"/>
        <v>5010700215011001VT100001</v>
      </c>
      <c r="DZ212" s="78" t="str">
        <f>IFERROR(VLOOKUP(DY212,'08_DMGiaDat'!C118:C119,2,FALSE),"N")</f>
        <v>N</v>
      </c>
      <c r="EA212" s="78" t="str">
        <f t="shared" si="178"/>
        <v>501070021501100100000001</v>
      </c>
      <c r="EB212" s="78" t="str">
        <f>IFERROR(VLOOKUP(EA212,'08_DMGiaDat'!C118:C119,2,FALSE),"N")</f>
        <v>N</v>
      </c>
      <c r="EC212" s="92">
        <f>IF(DV212&lt;&gt;"N",DV212,IF(DX212&lt;&gt;"N",DX212,IF(DZ212&lt;&gt;"N",DZ212*VLOOKUP(LEFT(CB212,3),'03_DMMucDich'!C102:C106,5,FALSE),IF(EB212&lt;&gt;"N",EB212*VLOOKUP(LEFT(CB212,3),'03_DMMucDich'!C102:C106,5,FALSE),"N/A"))))</f>
        <v>7970000</v>
      </c>
    </row>
    <row r="213" spans="1:133" s="34" customFormat="1" ht="16" x14ac:dyDescent="0.2">
      <c r="A213" s="85">
        <v>199</v>
      </c>
      <c r="B213" s="86"/>
      <c r="C213" s="87"/>
      <c r="D213" s="141" t="s">
        <v>5893</v>
      </c>
      <c r="E213" s="86"/>
      <c r="F213" s="88"/>
      <c r="G213" s="88" t="s">
        <v>5718</v>
      </c>
      <c r="H213" s="151">
        <v>2022</v>
      </c>
      <c r="I213" s="86"/>
      <c r="J213" s="86"/>
      <c r="K213" s="145" t="s">
        <v>6512</v>
      </c>
      <c r="L213" s="105"/>
      <c r="M213" s="86"/>
      <c r="N213" s="105"/>
      <c r="O213" s="105"/>
      <c r="P213" s="86"/>
      <c r="Q213" s="86"/>
      <c r="R213" s="153" t="str">
        <f t="shared" si="179"/>
        <v>Tổ 66</v>
      </c>
      <c r="S213" s="86"/>
      <c r="T213" s="86"/>
      <c r="U213" s="86"/>
      <c r="V213" s="86" t="str">
        <f t="shared" si="180"/>
        <v xml:space="preserve">, </v>
      </c>
      <c r="W213" s="86"/>
      <c r="X213" s="86"/>
      <c r="Y213" s="86"/>
      <c r="Z213" s="88"/>
      <c r="AA213" s="105"/>
      <c r="AB213" s="86"/>
      <c r="AC213" s="90"/>
      <c r="AD213" s="86"/>
      <c r="AE213" s="86"/>
      <c r="AF213" s="86"/>
      <c r="AG213" s="86"/>
      <c r="AH213" s="160" t="s">
        <v>6960</v>
      </c>
      <c r="AI213" s="153"/>
      <c r="AJ213" s="153"/>
      <c r="AK213" s="86"/>
      <c r="AL213" s="86"/>
      <c r="AM213" s="153" t="s">
        <v>7015</v>
      </c>
      <c r="AN213" s="153" t="s">
        <v>7282</v>
      </c>
      <c r="AO213" s="165">
        <v>43224</v>
      </c>
      <c r="AP213" s="153" t="s">
        <v>7088</v>
      </c>
      <c r="AQ213" s="153" t="s">
        <v>7063</v>
      </c>
      <c r="AR213" s="166">
        <v>100</v>
      </c>
      <c r="AS213" s="88" t="s">
        <v>5719</v>
      </c>
      <c r="AT213" s="92">
        <f t="shared" si="153"/>
        <v>0</v>
      </c>
      <c r="AU213" s="93">
        <v>0</v>
      </c>
      <c r="AV213" s="93">
        <v>0</v>
      </c>
      <c r="AW213" s="166">
        <v>200</v>
      </c>
      <c r="AX213" s="93">
        <v>0</v>
      </c>
      <c r="AY213" s="177"/>
      <c r="AZ213" s="177">
        <v>0</v>
      </c>
      <c r="BA213" s="178"/>
      <c r="BB213" s="105"/>
      <c r="BC213" s="105"/>
      <c r="BD213" s="93"/>
      <c r="BE213" s="93">
        <v>0</v>
      </c>
      <c r="BF213" s="91">
        <v>0</v>
      </c>
      <c r="BG213" s="94"/>
      <c r="BH213" s="95"/>
      <c r="BI213" s="93" t="str">
        <f t="shared" si="165"/>
        <v>Trần Văn May</v>
      </c>
      <c r="BJ213" s="105">
        <f t="shared" si="166"/>
        <v>0</v>
      </c>
      <c r="BK213" s="88" t="str">
        <f t="shared" si="167"/>
        <v>8401573764</v>
      </c>
      <c r="BL213" s="86">
        <f t="shared" si="168"/>
        <v>0</v>
      </c>
      <c r="BM213" s="105">
        <f t="shared" si="169"/>
        <v>0</v>
      </c>
      <c r="BN213" s="86">
        <f t="shared" si="170"/>
        <v>0</v>
      </c>
      <c r="BO213" s="86">
        <f t="shared" si="171"/>
        <v>0</v>
      </c>
      <c r="BP213" s="86">
        <f t="shared" si="181"/>
        <v>0</v>
      </c>
      <c r="BQ213" s="160" t="s">
        <v>6960</v>
      </c>
      <c r="BR213" s="86" t="s">
        <v>5720</v>
      </c>
      <c r="BS213" s="88" t="s">
        <v>5721</v>
      </c>
      <c r="BT213" s="86" t="s">
        <v>5722</v>
      </c>
      <c r="BU213" s="86"/>
      <c r="BV213" s="86" t="str">
        <f t="shared" si="182"/>
        <v>CM 713028</v>
      </c>
      <c r="BW213" s="105" t="str">
        <f t="shared" si="183"/>
        <v/>
      </c>
      <c r="BX213" s="86" t="str">
        <f t="shared" si="192"/>
        <v>5</v>
      </c>
      <c r="BY213" s="86" t="str">
        <f t="shared" si="193"/>
        <v>51</v>
      </c>
      <c r="BZ213" s="91">
        <f t="shared" si="194"/>
        <v>100</v>
      </c>
      <c r="CA213" s="91">
        <v>0</v>
      </c>
      <c r="CB213" s="96" t="s">
        <v>5719</v>
      </c>
      <c r="CC213" s="91">
        <f t="shared" si="184"/>
        <v>200</v>
      </c>
      <c r="CD213" s="91">
        <f t="shared" si="185"/>
        <v>0</v>
      </c>
      <c r="CE213" s="93">
        <f t="shared" si="195"/>
        <v>0</v>
      </c>
      <c r="CF213" s="93">
        <f t="shared" si="196"/>
        <v>0</v>
      </c>
      <c r="CG213" s="105"/>
      <c r="CH213" s="105"/>
      <c r="CI213" s="86"/>
      <c r="CJ213" s="188"/>
      <c r="CK213" s="181">
        <f t="shared" si="186"/>
        <v>100</v>
      </c>
      <c r="CL213" s="181">
        <f t="shared" si="187"/>
        <v>200</v>
      </c>
      <c r="CM213" s="86" t="s">
        <v>5723</v>
      </c>
      <c r="CN213" s="182" t="s">
        <v>7854</v>
      </c>
      <c r="CO213" s="183" t="s">
        <v>7855</v>
      </c>
      <c r="CP213" s="86" t="s">
        <v>5724</v>
      </c>
      <c r="CQ213" s="153" t="s">
        <v>7924</v>
      </c>
      <c r="CR213" s="187">
        <f t="shared" si="188"/>
        <v>7970000</v>
      </c>
      <c r="CS213" s="188">
        <v>1</v>
      </c>
      <c r="CT213" s="188">
        <f t="shared" si="154"/>
        <v>7970000</v>
      </c>
      <c r="CU213" s="93"/>
      <c r="CV213" s="94">
        <f t="shared" si="189"/>
        <v>100</v>
      </c>
      <c r="CW213" s="93">
        <f t="shared" si="190"/>
        <v>0</v>
      </c>
      <c r="CX213" s="86">
        <f t="shared" si="191"/>
        <v>0</v>
      </c>
      <c r="CY213" s="93">
        <f t="shared" si="155"/>
        <v>239100</v>
      </c>
      <c r="CZ213" s="93">
        <v>0</v>
      </c>
      <c r="DA213" s="93">
        <v>0</v>
      </c>
      <c r="DB213" s="93">
        <f t="shared" si="156"/>
        <v>0</v>
      </c>
      <c r="DC213" s="93">
        <v>0</v>
      </c>
      <c r="DD213" s="91">
        <v>0</v>
      </c>
      <c r="DE213" s="93">
        <f t="shared" si="157"/>
        <v>0</v>
      </c>
      <c r="DF213" s="93">
        <f t="shared" si="172"/>
        <v>0</v>
      </c>
      <c r="DG213" s="93"/>
      <c r="DH213" s="93">
        <v>0</v>
      </c>
      <c r="DI213" s="93">
        <v>0</v>
      </c>
      <c r="DJ213" s="86">
        <f t="shared" si="158"/>
        <v>0</v>
      </c>
      <c r="DK213" s="91">
        <v>0</v>
      </c>
      <c r="DL213" s="93"/>
      <c r="DM213" s="93">
        <v>0</v>
      </c>
      <c r="DN213" s="93">
        <f t="shared" si="173"/>
        <v>7970000</v>
      </c>
      <c r="DO213" s="93">
        <f t="shared" si="159"/>
        <v>0</v>
      </c>
      <c r="DP213" s="92">
        <f t="shared" si="160"/>
        <v>239100</v>
      </c>
      <c r="DQ213" s="97" t="str">
        <f t="shared" si="174"/>
        <v>8401573764</v>
      </c>
      <c r="DR213" s="98">
        <f t="shared" si="161"/>
        <v>0</v>
      </c>
      <c r="DS213" s="93" t="str">
        <f t="shared" si="162"/>
        <v>OK</v>
      </c>
      <c r="DT213" s="93"/>
      <c r="DU213" s="78" t="str">
        <f t="shared" si="175"/>
        <v>5010700215011501100001VT100001</v>
      </c>
      <c r="DV213" s="78">
        <f>INDEX('08_DMGiaDat'!$L:$L,MATCH(DU213,'08_DMGiaDat'!$R:$R,0))</f>
        <v>7970000</v>
      </c>
      <c r="DW213" s="78" t="str">
        <f t="shared" si="176"/>
        <v>501070021501100100000001</v>
      </c>
      <c r="DX213" s="78" t="str">
        <f>IFERROR(VLOOKUP(DW213,'08_DMGiaDat'!C118:C119,2,FALSE),"N")</f>
        <v>N</v>
      </c>
      <c r="DY213" s="78" t="str">
        <f t="shared" si="177"/>
        <v>5010700215011001VT100001</v>
      </c>
      <c r="DZ213" s="78" t="str">
        <f>IFERROR(VLOOKUP(DY213,'08_DMGiaDat'!C118:C119,2,FALSE),"N")</f>
        <v>N</v>
      </c>
      <c r="EA213" s="78" t="str">
        <f t="shared" si="178"/>
        <v>501070021501100100000001</v>
      </c>
      <c r="EB213" s="78" t="str">
        <f>IFERROR(VLOOKUP(EA213,'08_DMGiaDat'!C118:C119,2,FALSE),"N")</f>
        <v>N</v>
      </c>
      <c r="EC213" s="92">
        <f>IF(DV213&lt;&gt;"N",DV213,IF(DX213&lt;&gt;"N",DX213,IF(DZ213&lt;&gt;"N",DZ213*VLOOKUP(LEFT(CB213,3),'03_DMMucDich'!C102:C106,5,FALSE),IF(EB213&lt;&gt;"N",EB213*VLOOKUP(LEFT(CB213,3),'03_DMMucDich'!C102:C106,5,FALSE),"N/A"))))</f>
        <v>7970000</v>
      </c>
    </row>
    <row r="214" spans="1:133" s="34" customFormat="1" ht="16" x14ac:dyDescent="0.2">
      <c r="A214" s="85">
        <v>200</v>
      </c>
      <c r="B214" s="86"/>
      <c r="C214" s="87"/>
      <c r="D214" s="141" t="s">
        <v>5894</v>
      </c>
      <c r="E214" s="86"/>
      <c r="F214" s="88"/>
      <c r="G214" s="88" t="s">
        <v>5718</v>
      </c>
      <c r="H214" s="151">
        <v>2023</v>
      </c>
      <c r="I214" s="86"/>
      <c r="J214" s="86"/>
      <c r="K214" s="145" t="s">
        <v>6513</v>
      </c>
      <c r="L214" s="105"/>
      <c r="M214" s="86"/>
      <c r="N214" s="105"/>
      <c r="O214" s="105"/>
      <c r="P214" s="86"/>
      <c r="Q214" s="86"/>
      <c r="R214" s="153" t="str">
        <f t="shared" si="179"/>
        <v>Tổ 66</v>
      </c>
      <c r="S214" s="86"/>
      <c r="T214" s="86"/>
      <c r="U214" s="86"/>
      <c r="V214" s="86" t="str">
        <f t="shared" si="180"/>
        <v xml:space="preserve">, </v>
      </c>
      <c r="W214" s="86"/>
      <c r="X214" s="86"/>
      <c r="Y214" s="86"/>
      <c r="Z214" s="88"/>
      <c r="AA214" s="105"/>
      <c r="AB214" s="86"/>
      <c r="AC214" s="90"/>
      <c r="AD214" s="86"/>
      <c r="AE214" s="86"/>
      <c r="AF214" s="86"/>
      <c r="AG214" s="86"/>
      <c r="AH214" s="160" t="s">
        <v>6960</v>
      </c>
      <c r="AI214" s="153"/>
      <c r="AJ214" s="153"/>
      <c r="AK214" s="86"/>
      <c r="AL214" s="86"/>
      <c r="AM214" s="153" t="s">
        <v>7015</v>
      </c>
      <c r="AN214" s="153" t="s">
        <v>7283</v>
      </c>
      <c r="AO214" s="165">
        <v>44776</v>
      </c>
      <c r="AP214" s="153" t="s">
        <v>7026</v>
      </c>
      <c r="AQ214" s="153" t="s">
        <v>7123</v>
      </c>
      <c r="AR214" s="166">
        <v>127.2</v>
      </c>
      <c r="AS214" s="88" t="s">
        <v>5719</v>
      </c>
      <c r="AT214" s="92">
        <f t="shared" si="153"/>
        <v>0</v>
      </c>
      <c r="AU214" s="93">
        <v>0</v>
      </c>
      <c r="AV214" s="93">
        <v>0</v>
      </c>
      <c r="AW214" s="166">
        <v>200</v>
      </c>
      <c r="AX214" s="93">
        <v>0</v>
      </c>
      <c r="AY214" s="177"/>
      <c r="AZ214" s="177">
        <v>0</v>
      </c>
      <c r="BA214" s="178"/>
      <c r="BB214" s="105"/>
      <c r="BC214" s="105"/>
      <c r="BD214" s="93"/>
      <c r="BE214" s="93">
        <v>0</v>
      </c>
      <c r="BF214" s="91">
        <v>0</v>
      </c>
      <c r="BG214" s="94"/>
      <c r="BH214" s="95"/>
      <c r="BI214" s="93" t="str">
        <f t="shared" si="165"/>
        <v>Dương Khánh Linh</v>
      </c>
      <c r="BJ214" s="105">
        <f t="shared" si="166"/>
        <v>0</v>
      </c>
      <c r="BK214" s="88" t="str">
        <f t="shared" si="167"/>
        <v>8843366771</v>
      </c>
      <c r="BL214" s="86">
        <f t="shared" si="168"/>
        <v>0</v>
      </c>
      <c r="BM214" s="105">
        <f t="shared" si="169"/>
        <v>0</v>
      </c>
      <c r="BN214" s="86">
        <f t="shared" si="170"/>
        <v>0</v>
      </c>
      <c r="BO214" s="86">
        <f t="shared" si="171"/>
        <v>0</v>
      </c>
      <c r="BP214" s="86">
        <f t="shared" si="181"/>
        <v>0</v>
      </c>
      <c r="BQ214" s="160" t="s">
        <v>6960</v>
      </c>
      <c r="BR214" s="86" t="s">
        <v>5720</v>
      </c>
      <c r="BS214" s="88" t="s">
        <v>5721</v>
      </c>
      <c r="BT214" s="86" t="s">
        <v>5722</v>
      </c>
      <c r="BU214" s="86"/>
      <c r="BV214" s="86" t="str">
        <f t="shared" si="182"/>
        <v>DG 247349</v>
      </c>
      <c r="BW214" s="105" t="str">
        <f t="shared" si="183"/>
        <v/>
      </c>
      <c r="BX214" s="86" t="str">
        <f t="shared" si="192"/>
        <v>42</v>
      </c>
      <c r="BY214" s="86" t="str">
        <f t="shared" si="193"/>
        <v>34</v>
      </c>
      <c r="BZ214" s="91">
        <f t="shared" si="194"/>
        <v>127.2</v>
      </c>
      <c r="CA214" s="91">
        <v>0</v>
      </c>
      <c r="CB214" s="96" t="s">
        <v>5719</v>
      </c>
      <c r="CC214" s="91">
        <f t="shared" si="184"/>
        <v>200</v>
      </c>
      <c r="CD214" s="91">
        <f t="shared" si="185"/>
        <v>0</v>
      </c>
      <c r="CE214" s="93">
        <f t="shared" si="195"/>
        <v>0</v>
      </c>
      <c r="CF214" s="93">
        <f t="shared" si="196"/>
        <v>0</v>
      </c>
      <c r="CG214" s="105"/>
      <c r="CH214" s="105"/>
      <c r="CI214" s="86"/>
      <c r="CJ214" s="188"/>
      <c r="CK214" s="181">
        <f t="shared" si="186"/>
        <v>127.2</v>
      </c>
      <c r="CL214" s="181">
        <f t="shared" si="187"/>
        <v>200</v>
      </c>
      <c r="CM214" s="86" t="s">
        <v>5723</v>
      </c>
      <c r="CN214" s="182" t="s">
        <v>7854</v>
      </c>
      <c r="CO214" s="183" t="s">
        <v>7855</v>
      </c>
      <c r="CP214" s="86" t="s">
        <v>5724</v>
      </c>
      <c r="CQ214" s="153" t="s">
        <v>7924</v>
      </c>
      <c r="CR214" s="187">
        <f t="shared" si="188"/>
        <v>7970000</v>
      </c>
      <c r="CS214" s="188">
        <v>1</v>
      </c>
      <c r="CT214" s="188">
        <f t="shared" si="154"/>
        <v>7970000</v>
      </c>
      <c r="CU214" s="93"/>
      <c r="CV214" s="94">
        <f t="shared" si="189"/>
        <v>127.2</v>
      </c>
      <c r="CW214" s="93">
        <f t="shared" si="190"/>
        <v>0</v>
      </c>
      <c r="CX214" s="86">
        <f t="shared" si="191"/>
        <v>0</v>
      </c>
      <c r="CY214" s="93">
        <f t="shared" si="155"/>
        <v>304135.2</v>
      </c>
      <c r="CZ214" s="93">
        <v>0</v>
      </c>
      <c r="DA214" s="93">
        <v>0</v>
      </c>
      <c r="DB214" s="93">
        <f t="shared" si="156"/>
        <v>0</v>
      </c>
      <c r="DC214" s="93">
        <v>0</v>
      </c>
      <c r="DD214" s="91">
        <v>0</v>
      </c>
      <c r="DE214" s="93">
        <f t="shared" si="157"/>
        <v>0</v>
      </c>
      <c r="DF214" s="93">
        <f t="shared" si="172"/>
        <v>0</v>
      </c>
      <c r="DG214" s="93"/>
      <c r="DH214" s="93">
        <v>0</v>
      </c>
      <c r="DI214" s="93">
        <v>0</v>
      </c>
      <c r="DJ214" s="86">
        <f t="shared" si="158"/>
        <v>0</v>
      </c>
      <c r="DK214" s="91">
        <v>0</v>
      </c>
      <c r="DL214" s="93"/>
      <c r="DM214" s="93">
        <v>0</v>
      </c>
      <c r="DN214" s="93">
        <f t="shared" si="173"/>
        <v>7970000</v>
      </c>
      <c r="DO214" s="93">
        <f t="shared" si="159"/>
        <v>0</v>
      </c>
      <c r="DP214" s="92">
        <f t="shared" si="160"/>
        <v>304135.2</v>
      </c>
      <c r="DQ214" s="97" t="str">
        <f t="shared" si="174"/>
        <v>8843366771</v>
      </c>
      <c r="DR214" s="98">
        <f t="shared" si="161"/>
        <v>0</v>
      </c>
      <c r="DS214" s="93" t="str">
        <f t="shared" si="162"/>
        <v>OK</v>
      </c>
      <c r="DT214" s="93"/>
      <c r="DU214" s="78" t="str">
        <f t="shared" si="175"/>
        <v>5010700215011501100001VT100001</v>
      </c>
      <c r="DV214" s="78">
        <f>INDEX('08_DMGiaDat'!$L:$L,MATCH(DU214,'08_DMGiaDat'!$R:$R,0))</f>
        <v>7970000</v>
      </c>
      <c r="DW214" s="78" t="str">
        <f t="shared" si="176"/>
        <v>501070021501100100000001</v>
      </c>
      <c r="DX214" s="78" t="str">
        <f>IFERROR(VLOOKUP(DW214,'08_DMGiaDat'!C118:C119,2,FALSE),"N")</f>
        <v>N</v>
      </c>
      <c r="DY214" s="78" t="str">
        <f t="shared" si="177"/>
        <v>5010700215011001VT100001</v>
      </c>
      <c r="DZ214" s="78" t="str">
        <f>IFERROR(VLOOKUP(DY214,'08_DMGiaDat'!C118:C119,2,FALSE),"N")</f>
        <v>N</v>
      </c>
      <c r="EA214" s="78" t="str">
        <f t="shared" si="178"/>
        <v>501070021501100100000001</v>
      </c>
      <c r="EB214" s="78" t="str">
        <f>IFERROR(VLOOKUP(EA214,'08_DMGiaDat'!C118:C119,2,FALSE),"N")</f>
        <v>N</v>
      </c>
      <c r="EC214" s="92">
        <f>IF(DV214&lt;&gt;"N",DV214,IF(DX214&lt;&gt;"N",DX214,IF(DZ214&lt;&gt;"N",DZ214*VLOOKUP(LEFT(CB214,3),'03_DMMucDich'!C102:C106,5,FALSE),IF(EB214&lt;&gt;"N",EB214*VLOOKUP(LEFT(CB214,3),'03_DMMucDich'!C102:C106,5,FALSE),"N/A"))))</f>
        <v>7970000</v>
      </c>
    </row>
    <row r="215" spans="1:133" s="34" customFormat="1" ht="16" x14ac:dyDescent="0.2">
      <c r="A215" s="85">
        <v>201</v>
      </c>
      <c r="B215" s="86"/>
      <c r="C215" s="87"/>
      <c r="D215" s="141" t="s">
        <v>5895</v>
      </c>
      <c r="E215" s="86"/>
      <c r="F215" s="88"/>
      <c r="G215" s="88" t="s">
        <v>5718</v>
      </c>
      <c r="H215" s="151">
        <v>2022</v>
      </c>
      <c r="I215" s="86"/>
      <c r="J215" s="86"/>
      <c r="K215" s="145" t="s">
        <v>6514</v>
      </c>
      <c r="L215" s="105"/>
      <c r="M215" s="86"/>
      <c r="N215" s="105"/>
      <c r="O215" s="105"/>
      <c r="P215" s="86"/>
      <c r="Q215" s="86"/>
      <c r="R215" s="153" t="str">
        <f t="shared" si="179"/>
        <v>Tổ 66</v>
      </c>
      <c r="S215" s="86"/>
      <c r="T215" s="86"/>
      <c r="U215" s="86"/>
      <c r="V215" s="86" t="str">
        <f t="shared" si="180"/>
        <v xml:space="preserve">, </v>
      </c>
      <c r="W215" s="86"/>
      <c r="X215" s="86"/>
      <c r="Y215" s="86"/>
      <c r="Z215" s="88"/>
      <c r="AA215" s="105"/>
      <c r="AB215" s="86"/>
      <c r="AC215" s="90"/>
      <c r="AD215" s="86"/>
      <c r="AE215" s="86"/>
      <c r="AF215" s="86"/>
      <c r="AG215" s="86"/>
      <c r="AH215" s="160" t="s">
        <v>6960</v>
      </c>
      <c r="AI215" s="153"/>
      <c r="AJ215" s="153"/>
      <c r="AK215" s="86"/>
      <c r="AL215" s="86"/>
      <c r="AM215" s="153" t="s">
        <v>7015</v>
      </c>
      <c r="AN215" s="153" t="s">
        <v>7284</v>
      </c>
      <c r="AO215" s="165">
        <v>43168</v>
      </c>
      <c r="AP215" s="153" t="s">
        <v>1806</v>
      </c>
      <c r="AQ215" s="153" t="s">
        <v>7128</v>
      </c>
      <c r="AR215" s="166">
        <v>102.5</v>
      </c>
      <c r="AS215" s="88" t="s">
        <v>5719</v>
      </c>
      <c r="AT215" s="92">
        <f t="shared" si="153"/>
        <v>0</v>
      </c>
      <c r="AU215" s="93">
        <v>0</v>
      </c>
      <c r="AV215" s="93">
        <v>0</v>
      </c>
      <c r="AW215" s="166">
        <v>200</v>
      </c>
      <c r="AX215" s="93">
        <v>0</v>
      </c>
      <c r="AY215" s="177"/>
      <c r="AZ215" s="177">
        <v>0</v>
      </c>
      <c r="BA215" s="178"/>
      <c r="BB215" s="105"/>
      <c r="BC215" s="105"/>
      <c r="BD215" s="93"/>
      <c r="BE215" s="93">
        <v>0</v>
      </c>
      <c r="BF215" s="91">
        <v>0</v>
      </c>
      <c r="BG215" s="94"/>
      <c r="BH215" s="95"/>
      <c r="BI215" s="93" t="str">
        <f t="shared" si="165"/>
        <v>Dương Thị Cương</v>
      </c>
      <c r="BJ215" s="105">
        <f t="shared" si="166"/>
        <v>0</v>
      </c>
      <c r="BK215" s="88" t="str">
        <f t="shared" si="167"/>
        <v>8042315165</v>
      </c>
      <c r="BL215" s="86">
        <f t="shared" si="168"/>
        <v>0</v>
      </c>
      <c r="BM215" s="105">
        <f t="shared" si="169"/>
        <v>0</v>
      </c>
      <c r="BN215" s="86">
        <f t="shared" si="170"/>
        <v>0</v>
      </c>
      <c r="BO215" s="86">
        <f t="shared" si="171"/>
        <v>0</v>
      </c>
      <c r="BP215" s="86">
        <f t="shared" si="181"/>
        <v>0</v>
      </c>
      <c r="BQ215" s="160" t="s">
        <v>6960</v>
      </c>
      <c r="BR215" s="86" t="s">
        <v>5720</v>
      </c>
      <c r="BS215" s="88" t="s">
        <v>5721</v>
      </c>
      <c r="BT215" s="86" t="s">
        <v>5722</v>
      </c>
      <c r="BU215" s="86"/>
      <c r="BV215" s="86" t="str">
        <f t="shared" si="182"/>
        <v>CM 669287</v>
      </c>
      <c r="BW215" s="105" t="str">
        <f t="shared" si="183"/>
        <v/>
      </c>
      <c r="BX215" s="86" t="str">
        <f t="shared" si="192"/>
        <v>147</v>
      </c>
      <c r="BY215" s="86" t="str">
        <f t="shared" si="193"/>
        <v>46</v>
      </c>
      <c r="BZ215" s="91">
        <f t="shared" si="194"/>
        <v>102.5</v>
      </c>
      <c r="CA215" s="91">
        <v>0</v>
      </c>
      <c r="CB215" s="96" t="s">
        <v>5719</v>
      </c>
      <c r="CC215" s="91">
        <f t="shared" si="184"/>
        <v>200</v>
      </c>
      <c r="CD215" s="91">
        <f t="shared" si="185"/>
        <v>0</v>
      </c>
      <c r="CE215" s="93">
        <f t="shared" si="195"/>
        <v>0</v>
      </c>
      <c r="CF215" s="93">
        <f t="shared" si="196"/>
        <v>0</v>
      </c>
      <c r="CG215" s="105"/>
      <c r="CH215" s="105"/>
      <c r="CI215" s="86"/>
      <c r="CJ215" s="188"/>
      <c r="CK215" s="181">
        <f t="shared" si="186"/>
        <v>102.5</v>
      </c>
      <c r="CL215" s="181">
        <f t="shared" si="187"/>
        <v>200</v>
      </c>
      <c r="CM215" s="86" t="s">
        <v>5723</v>
      </c>
      <c r="CN215" s="182" t="s">
        <v>7854</v>
      </c>
      <c r="CO215" s="183" t="s">
        <v>7856</v>
      </c>
      <c r="CP215" s="86" t="s">
        <v>5724</v>
      </c>
      <c r="CQ215" s="153" t="s">
        <v>7924</v>
      </c>
      <c r="CR215" s="187">
        <f t="shared" si="188"/>
        <v>9190000</v>
      </c>
      <c r="CS215" s="188">
        <v>1</v>
      </c>
      <c r="CT215" s="188">
        <f t="shared" si="154"/>
        <v>9190000</v>
      </c>
      <c r="CU215" s="93"/>
      <c r="CV215" s="94">
        <f t="shared" si="189"/>
        <v>102.5</v>
      </c>
      <c r="CW215" s="93">
        <f t="shared" si="190"/>
        <v>0</v>
      </c>
      <c r="CX215" s="86">
        <f t="shared" si="191"/>
        <v>0</v>
      </c>
      <c r="CY215" s="93">
        <f t="shared" si="155"/>
        <v>282592.49999999994</v>
      </c>
      <c r="CZ215" s="93">
        <v>0</v>
      </c>
      <c r="DA215" s="93">
        <v>0</v>
      </c>
      <c r="DB215" s="93">
        <f t="shared" si="156"/>
        <v>0</v>
      </c>
      <c r="DC215" s="93">
        <v>0</v>
      </c>
      <c r="DD215" s="91">
        <v>0</v>
      </c>
      <c r="DE215" s="93">
        <f t="shared" si="157"/>
        <v>0</v>
      </c>
      <c r="DF215" s="93">
        <f t="shared" si="172"/>
        <v>0</v>
      </c>
      <c r="DG215" s="93"/>
      <c r="DH215" s="93">
        <v>0</v>
      </c>
      <c r="DI215" s="93">
        <v>0</v>
      </c>
      <c r="DJ215" s="86">
        <f t="shared" si="158"/>
        <v>0</v>
      </c>
      <c r="DK215" s="91">
        <v>0</v>
      </c>
      <c r="DL215" s="93"/>
      <c r="DM215" s="93">
        <v>0</v>
      </c>
      <c r="DN215" s="93">
        <f t="shared" si="173"/>
        <v>9190000</v>
      </c>
      <c r="DO215" s="93">
        <f t="shared" si="159"/>
        <v>0</v>
      </c>
      <c r="DP215" s="92">
        <f t="shared" si="160"/>
        <v>282592.49999999994</v>
      </c>
      <c r="DQ215" s="97" t="str">
        <f t="shared" si="174"/>
        <v>8042315165</v>
      </c>
      <c r="DR215" s="98">
        <f t="shared" si="161"/>
        <v>0</v>
      </c>
      <c r="DS215" s="93" t="str">
        <f t="shared" si="162"/>
        <v>OK</v>
      </c>
      <c r="DT215" s="93"/>
      <c r="DU215" s="78" t="str">
        <f t="shared" si="175"/>
        <v>5010700215011501101001VT100001</v>
      </c>
      <c r="DV215" s="78">
        <f>INDEX('08_DMGiaDat'!$L:$L,MATCH(DU215,'08_DMGiaDat'!$R:$R,0))</f>
        <v>9190000</v>
      </c>
      <c r="DW215" s="78" t="str">
        <f t="shared" si="176"/>
        <v>501070021501100100000001</v>
      </c>
      <c r="DX215" s="78" t="str">
        <f>IFERROR(VLOOKUP(DW215,'08_DMGiaDat'!C218:C219,2,FALSE),"N")</f>
        <v>N</v>
      </c>
      <c r="DY215" s="78" t="str">
        <f t="shared" si="177"/>
        <v>5010700215011001VT100001</v>
      </c>
      <c r="DZ215" s="78" t="str">
        <f>IFERROR(VLOOKUP(DY215,'08_DMGiaDat'!C218:C219,2,FALSE),"N")</f>
        <v>N</v>
      </c>
      <c r="EA215" s="78" t="str">
        <f t="shared" si="178"/>
        <v>501070021501100100000001</v>
      </c>
      <c r="EB215" s="78" t="str">
        <f>IFERROR(VLOOKUP(EA215,'08_DMGiaDat'!C218:C219,2,FALSE),"N")</f>
        <v>N</v>
      </c>
      <c r="EC215" s="92">
        <f>IF(DV215&lt;&gt;"N",DV215,IF(DX215&lt;&gt;"N",DX215,IF(DZ215&lt;&gt;"N",DZ215*VLOOKUP(LEFT(CB215,3),'03_DMMucDich'!C202:C206,5,FALSE),IF(EB215&lt;&gt;"N",EB215*VLOOKUP(LEFT(CB215,3),'03_DMMucDich'!C202:C206,5,FALSE),"N/A"))))</f>
        <v>9190000</v>
      </c>
    </row>
    <row r="216" spans="1:133" s="34" customFormat="1" ht="16" x14ac:dyDescent="0.2">
      <c r="A216" s="85">
        <v>202</v>
      </c>
      <c r="B216" s="86"/>
      <c r="C216" s="87"/>
      <c r="D216" s="141" t="s">
        <v>5895</v>
      </c>
      <c r="E216" s="86"/>
      <c r="F216" s="88"/>
      <c r="G216" s="88" t="s">
        <v>5718</v>
      </c>
      <c r="H216" s="151">
        <v>2022</v>
      </c>
      <c r="I216" s="86"/>
      <c r="J216" s="86"/>
      <c r="K216" s="145" t="s">
        <v>6514</v>
      </c>
      <c r="L216" s="105"/>
      <c r="M216" s="86"/>
      <c r="N216" s="105"/>
      <c r="O216" s="105"/>
      <c r="P216" s="86"/>
      <c r="Q216" s="86"/>
      <c r="R216" s="153" t="str">
        <f t="shared" si="179"/>
        <v>Tổ 66</v>
      </c>
      <c r="S216" s="86"/>
      <c r="T216" s="86"/>
      <c r="U216" s="86"/>
      <c r="V216" s="86" t="str">
        <f t="shared" si="180"/>
        <v xml:space="preserve">, </v>
      </c>
      <c r="W216" s="86"/>
      <c r="X216" s="86"/>
      <c r="Y216" s="86"/>
      <c r="Z216" s="88"/>
      <c r="AA216" s="105"/>
      <c r="AB216" s="86"/>
      <c r="AC216" s="90"/>
      <c r="AD216" s="86"/>
      <c r="AE216" s="86"/>
      <c r="AF216" s="86"/>
      <c r="AG216" s="86"/>
      <c r="AH216" s="160" t="s">
        <v>6960</v>
      </c>
      <c r="AI216" s="153"/>
      <c r="AJ216" s="153"/>
      <c r="AK216" s="86"/>
      <c r="AL216" s="86"/>
      <c r="AM216" s="153" t="s">
        <v>7015</v>
      </c>
      <c r="AN216" s="153" t="s">
        <v>7285</v>
      </c>
      <c r="AO216" s="165">
        <v>43168</v>
      </c>
      <c r="AP216" s="153" t="s">
        <v>1787</v>
      </c>
      <c r="AQ216" s="153" t="s">
        <v>7128</v>
      </c>
      <c r="AR216" s="166">
        <v>102.5</v>
      </c>
      <c r="AS216" s="88" t="s">
        <v>5719</v>
      </c>
      <c r="AT216" s="92">
        <f t="shared" si="153"/>
        <v>0</v>
      </c>
      <c r="AU216" s="93">
        <v>0</v>
      </c>
      <c r="AV216" s="93">
        <v>0</v>
      </c>
      <c r="AW216" s="166">
        <v>200</v>
      </c>
      <c r="AX216" s="93">
        <v>0</v>
      </c>
      <c r="AY216" s="177"/>
      <c r="AZ216" s="177">
        <v>0</v>
      </c>
      <c r="BA216" s="178"/>
      <c r="BB216" s="105"/>
      <c r="BC216" s="105"/>
      <c r="BD216" s="93"/>
      <c r="BE216" s="93">
        <v>0</v>
      </c>
      <c r="BF216" s="91">
        <v>0</v>
      </c>
      <c r="BG216" s="94"/>
      <c r="BH216" s="95"/>
      <c r="BI216" s="93" t="str">
        <f t="shared" si="165"/>
        <v>Dương Thị Cương</v>
      </c>
      <c r="BJ216" s="105">
        <f t="shared" si="166"/>
        <v>0</v>
      </c>
      <c r="BK216" s="88" t="str">
        <f t="shared" si="167"/>
        <v>8042315165</v>
      </c>
      <c r="BL216" s="86">
        <f t="shared" si="168"/>
        <v>0</v>
      </c>
      <c r="BM216" s="105">
        <f t="shared" si="169"/>
        <v>0</v>
      </c>
      <c r="BN216" s="86">
        <f t="shared" si="170"/>
        <v>0</v>
      </c>
      <c r="BO216" s="86">
        <f t="shared" si="171"/>
        <v>0</v>
      </c>
      <c r="BP216" s="86">
        <f t="shared" si="181"/>
        <v>0</v>
      </c>
      <c r="BQ216" s="160" t="s">
        <v>6960</v>
      </c>
      <c r="BR216" s="86" t="s">
        <v>5720</v>
      </c>
      <c r="BS216" s="88" t="s">
        <v>5721</v>
      </c>
      <c r="BT216" s="86" t="s">
        <v>5722</v>
      </c>
      <c r="BU216" s="86"/>
      <c r="BV216" s="86" t="str">
        <f t="shared" si="182"/>
        <v>CM 669288</v>
      </c>
      <c r="BW216" s="105" t="str">
        <f t="shared" si="183"/>
        <v/>
      </c>
      <c r="BX216" s="86" t="str">
        <f t="shared" si="192"/>
        <v>146</v>
      </c>
      <c r="BY216" s="86" t="str">
        <f t="shared" si="193"/>
        <v>46</v>
      </c>
      <c r="BZ216" s="91">
        <f t="shared" si="194"/>
        <v>102.5</v>
      </c>
      <c r="CA216" s="91">
        <v>0</v>
      </c>
      <c r="CB216" s="96" t="s">
        <v>5719</v>
      </c>
      <c r="CC216" s="91">
        <f t="shared" si="184"/>
        <v>200</v>
      </c>
      <c r="CD216" s="91">
        <f t="shared" si="185"/>
        <v>0</v>
      </c>
      <c r="CE216" s="93">
        <f t="shared" si="195"/>
        <v>0</v>
      </c>
      <c r="CF216" s="93">
        <f t="shared" si="196"/>
        <v>0</v>
      </c>
      <c r="CG216" s="105"/>
      <c r="CH216" s="105"/>
      <c r="CI216" s="86"/>
      <c r="CJ216" s="188"/>
      <c r="CK216" s="181">
        <f t="shared" si="186"/>
        <v>102.5</v>
      </c>
      <c r="CL216" s="181">
        <f t="shared" si="187"/>
        <v>200</v>
      </c>
      <c r="CM216" s="86" t="s">
        <v>5723</v>
      </c>
      <c r="CN216" s="182" t="s">
        <v>7854</v>
      </c>
      <c r="CO216" s="183" t="s">
        <v>7856</v>
      </c>
      <c r="CP216" s="86" t="s">
        <v>5724</v>
      </c>
      <c r="CQ216" s="153" t="s">
        <v>7924</v>
      </c>
      <c r="CR216" s="187">
        <f t="shared" si="188"/>
        <v>9190000</v>
      </c>
      <c r="CS216" s="188">
        <v>1</v>
      </c>
      <c r="CT216" s="188">
        <f t="shared" si="154"/>
        <v>9190000</v>
      </c>
      <c r="CU216" s="93"/>
      <c r="CV216" s="94">
        <f t="shared" si="189"/>
        <v>102.5</v>
      </c>
      <c r="CW216" s="93">
        <f t="shared" si="190"/>
        <v>0</v>
      </c>
      <c r="CX216" s="86">
        <f t="shared" si="191"/>
        <v>0</v>
      </c>
      <c r="CY216" s="93">
        <f t="shared" si="155"/>
        <v>282592.49999999994</v>
      </c>
      <c r="CZ216" s="93">
        <v>0</v>
      </c>
      <c r="DA216" s="93">
        <v>0</v>
      </c>
      <c r="DB216" s="93">
        <f t="shared" si="156"/>
        <v>0</v>
      </c>
      <c r="DC216" s="93">
        <v>0</v>
      </c>
      <c r="DD216" s="91">
        <v>0</v>
      </c>
      <c r="DE216" s="93">
        <f t="shared" si="157"/>
        <v>0</v>
      </c>
      <c r="DF216" s="93">
        <f t="shared" si="172"/>
        <v>0</v>
      </c>
      <c r="DG216" s="93"/>
      <c r="DH216" s="93">
        <v>0</v>
      </c>
      <c r="DI216" s="93">
        <v>0</v>
      </c>
      <c r="DJ216" s="86">
        <f t="shared" si="158"/>
        <v>0</v>
      </c>
      <c r="DK216" s="91">
        <v>0</v>
      </c>
      <c r="DL216" s="93"/>
      <c r="DM216" s="93">
        <v>0</v>
      </c>
      <c r="DN216" s="93">
        <f t="shared" si="173"/>
        <v>9190000</v>
      </c>
      <c r="DO216" s="93">
        <f t="shared" si="159"/>
        <v>0</v>
      </c>
      <c r="DP216" s="92">
        <f t="shared" si="160"/>
        <v>282592.49999999994</v>
      </c>
      <c r="DQ216" s="97" t="str">
        <f t="shared" si="174"/>
        <v>8042315165</v>
      </c>
      <c r="DR216" s="98">
        <f t="shared" si="161"/>
        <v>0</v>
      </c>
      <c r="DS216" s="93" t="str">
        <f t="shared" si="162"/>
        <v>OK</v>
      </c>
      <c r="DT216" s="93"/>
      <c r="DU216" s="78" t="str">
        <f t="shared" si="175"/>
        <v>5010700215011501101001VT100001</v>
      </c>
      <c r="DV216" s="78">
        <f>INDEX('08_DMGiaDat'!$L:$L,MATCH(DU216,'08_DMGiaDat'!$R:$R,0))</f>
        <v>9190000</v>
      </c>
      <c r="DW216" s="78" t="str">
        <f t="shared" si="176"/>
        <v>501070021501100100000001</v>
      </c>
      <c r="DX216" s="78" t="str">
        <f>IFERROR(VLOOKUP(DW216,'08_DMGiaDat'!C218:C219,2,FALSE),"N")</f>
        <v>N</v>
      </c>
      <c r="DY216" s="78" t="str">
        <f t="shared" si="177"/>
        <v>5010700215011001VT100001</v>
      </c>
      <c r="DZ216" s="78" t="str">
        <f>IFERROR(VLOOKUP(DY216,'08_DMGiaDat'!C218:C219,2,FALSE),"N")</f>
        <v>N</v>
      </c>
      <c r="EA216" s="78" t="str">
        <f t="shared" si="178"/>
        <v>501070021501100100000001</v>
      </c>
      <c r="EB216" s="78" t="str">
        <f>IFERROR(VLOOKUP(EA216,'08_DMGiaDat'!C218:C219,2,FALSE),"N")</f>
        <v>N</v>
      </c>
      <c r="EC216" s="92">
        <f>IF(DV216&lt;&gt;"N",DV216,IF(DX216&lt;&gt;"N",DX216,IF(DZ216&lt;&gt;"N",DZ216*VLOOKUP(LEFT(CB216,3),'03_DMMucDich'!C202:C206,5,FALSE),IF(EB216&lt;&gt;"N",EB216*VLOOKUP(LEFT(CB216,3),'03_DMMucDich'!C202:C206,5,FALSE),"N/A"))))</f>
        <v>9190000</v>
      </c>
    </row>
    <row r="217" spans="1:133" s="34" customFormat="1" ht="16" x14ac:dyDescent="0.2">
      <c r="A217" s="85">
        <v>203</v>
      </c>
      <c r="B217" s="86"/>
      <c r="C217" s="87"/>
      <c r="D217" s="141" t="s">
        <v>5896</v>
      </c>
      <c r="E217" s="86"/>
      <c r="F217" s="88"/>
      <c r="G217" s="88" t="s">
        <v>5718</v>
      </c>
      <c r="H217" s="151">
        <v>2023</v>
      </c>
      <c r="I217" s="86"/>
      <c r="J217" s="86"/>
      <c r="K217" s="145" t="s">
        <v>6515</v>
      </c>
      <c r="L217" s="105"/>
      <c r="M217" s="86"/>
      <c r="N217" s="105"/>
      <c r="O217" s="105"/>
      <c r="P217" s="86"/>
      <c r="Q217" s="86"/>
      <c r="R217" s="153" t="str">
        <f t="shared" si="179"/>
        <v>Tổ 66</v>
      </c>
      <c r="S217" s="86"/>
      <c r="T217" s="86"/>
      <c r="U217" s="86"/>
      <c r="V217" s="86" t="str">
        <f t="shared" si="180"/>
        <v xml:space="preserve">, </v>
      </c>
      <c r="W217" s="86"/>
      <c r="X217" s="86"/>
      <c r="Y217" s="86"/>
      <c r="Z217" s="88"/>
      <c r="AA217" s="105"/>
      <c r="AB217" s="86"/>
      <c r="AC217" s="90"/>
      <c r="AD217" s="86"/>
      <c r="AE217" s="86"/>
      <c r="AF217" s="86"/>
      <c r="AG217" s="86"/>
      <c r="AH217" s="160" t="s">
        <v>6960</v>
      </c>
      <c r="AI217" s="153"/>
      <c r="AJ217" s="153"/>
      <c r="AK217" s="86"/>
      <c r="AL217" s="86"/>
      <c r="AM217" s="153" t="s">
        <v>7015</v>
      </c>
      <c r="AN217" s="153" t="s">
        <v>7286</v>
      </c>
      <c r="AO217" s="165">
        <v>44623</v>
      </c>
      <c r="AP217" s="153" t="s">
        <v>7043</v>
      </c>
      <c r="AQ217" s="153" t="s">
        <v>5701</v>
      </c>
      <c r="AR217" s="166">
        <v>150</v>
      </c>
      <c r="AS217" s="88" t="s">
        <v>5719</v>
      </c>
      <c r="AT217" s="92">
        <f t="shared" si="153"/>
        <v>0</v>
      </c>
      <c r="AU217" s="93">
        <v>0</v>
      </c>
      <c r="AV217" s="93">
        <v>0</v>
      </c>
      <c r="AW217" s="166">
        <v>200</v>
      </c>
      <c r="AX217" s="93">
        <v>0</v>
      </c>
      <c r="AY217" s="177"/>
      <c r="AZ217" s="177">
        <v>0</v>
      </c>
      <c r="BA217" s="178"/>
      <c r="BB217" s="105"/>
      <c r="BC217" s="105"/>
      <c r="BD217" s="93"/>
      <c r="BE217" s="93">
        <v>0</v>
      </c>
      <c r="BF217" s="91">
        <v>0</v>
      </c>
      <c r="BG217" s="94"/>
      <c r="BH217" s="95"/>
      <c r="BI217" s="93" t="str">
        <f t="shared" si="165"/>
        <v>Trần Khánh Toàn</v>
      </c>
      <c r="BJ217" s="105">
        <f t="shared" si="166"/>
        <v>0</v>
      </c>
      <c r="BK217" s="88" t="str">
        <f t="shared" si="167"/>
        <v>8451050632</v>
      </c>
      <c r="BL217" s="86">
        <f t="shared" si="168"/>
        <v>0</v>
      </c>
      <c r="BM217" s="105">
        <f t="shared" si="169"/>
        <v>0</v>
      </c>
      <c r="BN217" s="86">
        <f t="shared" si="170"/>
        <v>0</v>
      </c>
      <c r="BO217" s="86">
        <f t="shared" si="171"/>
        <v>0</v>
      </c>
      <c r="BP217" s="86">
        <f t="shared" si="181"/>
        <v>0</v>
      </c>
      <c r="BQ217" s="160" t="s">
        <v>6960</v>
      </c>
      <c r="BR217" s="86" t="s">
        <v>5720</v>
      </c>
      <c r="BS217" s="88" t="s">
        <v>5721</v>
      </c>
      <c r="BT217" s="86" t="s">
        <v>5722</v>
      </c>
      <c r="BU217" s="86"/>
      <c r="BV217" s="86" t="str">
        <f t="shared" si="182"/>
        <v>DC 940629</v>
      </c>
      <c r="BW217" s="105" t="str">
        <f t="shared" si="183"/>
        <v/>
      </c>
      <c r="BX217" s="86" t="str">
        <f t="shared" si="192"/>
        <v>97</v>
      </c>
      <c r="BY217" s="86" t="str">
        <f t="shared" si="193"/>
        <v>33</v>
      </c>
      <c r="BZ217" s="91">
        <f t="shared" si="194"/>
        <v>150</v>
      </c>
      <c r="CA217" s="91">
        <v>0</v>
      </c>
      <c r="CB217" s="96" t="s">
        <v>5719</v>
      </c>
      <c r="CC217" s="91">
        <f t="shared" si="184"/>
        <v>200</v>
      </c>
      <c r="CD217" s="91">
        <f t="shared" si="185"/>
        <v>0</v>
      </c>
      <c r="CE217" s="93">
        <f t="shared" si="195"/>
        <v>0</v>
      </c>
      <c r="CF217" s="93">
        <f t="shared" si="196"/>
        <v>0</v>
      </c>
      <c r="CG217" s="105"/>
      <c r="CH217" s="105"/>
      <c r="CI217" s="86"/>
      <c r="CJ217" s="188"/>
      <c r="CK217" s="181">
        <f t="shared" si="186"/>
        <v>150</v>
      </c>
      <c r="CL217" s="181">
        <f t="shared" si="187"/>
        <v>200</v>
      </c>
      <c r="CM217" s="86" t="s">
        <v>5723</v>
      </c>
      <c r="CN217" s="182" t="s">
        <v>7854</v>
      </c>
      <c r="CO217" s="183" t="s">
        <v>7855</v>
      </c>
      <c r="CP217" s="86" t="s">
        <v>5724</v>
      </c>
      <c r="CQ217" s="153" t="s">
        <v>7924</v>
      </c>
      <c r="CR217" s="187">
        <f t="shared" si="188"/>
        <v>7970000</v>
      </c>
      <c r="CS217" s="188">
        <v>1</v>
      </c>
      <c r="CT217" s="188">
        <f t="shared" si="154"/>
        <v>7970000</v>
      </c>
      <c r="CU217" s="93"/>
      <c r="CV217" s="94">
        <f t="shared" si="189"/>
        <v>150</v>
      </c>
      <c r="CW217" s="93">
        <f t="shared" si="190"/>
        <v>0</v>
      </c>
      <c r="CX217" s="86">
        <f t="shared" si="191"/>
        <v>0</v>
      </c>
      <c r="CY217" s="93">
        <f t="shared" si="155"/>
        <v>358650</v>
      </c>
      <c r="CZ217" s="93">
        <v>0</v>
      </c>
      <c r="DA217" s="93">
        <v>0</v>
      </c>
      <c r="DB217" s="93">
        <f t="shared" si="156"/>
        <v>0</v>
      </c>
      <c r="DC217" s="93">
        <v>0</v>
      </c>
      <c r="DD217" s="91">
        <v>0</v>
      </c>
      <c r="DE217" s="93">
        <f t="shared" si="157"/>
        <v>0</v>
      </c>
      <c r="DF217" s="93">
        <f t="shared" si="172"/>
        <v>0</v>
      </c>
      <c r="DG217" s="93"/>
      <c r="DH217" s="93">
        <v>0</v>
      </c>
      <c r="DI217" s="93">
        <v>0</v>
      </c>
      <c r="DJ217" s="86">
        <f t="shared" si="158"/>
        <v>0</v>
      </c>
      <c r="DK217" s="91">
        <v>0</v>
      </c>
      <c r="DL217" s="93"/>
      <c r="DM217" s="93">
        <v>0</v>
      </c>
      <c r="DN217" s="93">
        <f t="shared" si="173"/>
        <v>7970000</v>
      </c>
      <c r="DO217" s="93">
        <f t="shared" si="159"/>
        <v>0</v>
      </c>
      <c r="DP217" s="92">
        <f t="shared" si="160"/>
        <v>358650</v>
      </c>
      <c r="DQ217" s="97" t="str">
        <f t="shared" si="174"/>
        <v>8451050632</v>
      </c>
      <c r="DR217" s="98">
        <f t="shared" si="161"/>
        <v>0</v>
      </c>
      <c r="DS217" s="93" t="str">
        <f t="shared" si="162"/>
        <v>OK</v>
      </c>
      <c r="DT217" s="93"/>
      <c r="DU217" s="78" t="str">
        <f t="shared" si="175"/>
        <v>5010700215011501100001VT100001</v>
      </c>
      <c r="DV217" s="78">
        <f>INDEX('08_DMGiaDat'!$L:$L,MATCH(DU217,'08_DMGiaDat'!$R:$R,0))</f>
        <v>7970000</v>
      </c>
      <c r="DW217" s="78" t="str">
        <f t="shared" si="176"/>
        <v>501070021501100100000001</v>
      </c>
      <c r="DX217" s="78" t="str">
        <f>IFERROR(VLOOKUP(DW217,'08_DMGiaDat'!C218:C219,2,FALSE),"N")</f>
        <v>N</v>
      </c>
      <c r="DY217" s="78" t="str">
        <f t="shared" si="177"/>
        <v>5010700215011001VT100001</v>
      </c>
      <c r="DZ217" s="78" t="str">
        <f>IFERROR(VLOOKUP(DY217,'08_DMGiaDat'!C218:C219,2,FALSE),"N")</f>
        <v>N</v>
      </c>
      <c r="EA217" s="78" t="str">
        <f t="shared" si="178"/>
        <v>501070021501100100000001</v>
      </c>
      <c r="EB217" s="78" t="str">
        <f>IFERROR(VLOOKUP(EA217,'08_DMGiaDat'!C218:C219,2,FALSE),"N")</f>
        <v>N</v>
      </c>
      <c r="EC217" s="92">
        <f>IF(DV217&lt;&gt;"N",DV217,IF(DX217&lt;&gt;"N",DX217,IF(DZ217&lt;&gt;"N",DZ217*VLOOKUP(LEFT(CB217,3),'03_DMMucDich'!C202:C206,5,FALSE),IF(EB217&lt;&gt;"N",EB217*VLOOKUP(LEFT(CB217,3),'03_DMMucDich'!C202:C206,5,FALSE),"N/A"))))</f>
        <v>7970000</v>
      </c>
    </row>
    <row r="218" spans="1:133" s="34" customFormat="1" ht="16" x14ac:dyDescent="0.2">
      <c r="A218" s="85">
        <v>204</v>
      </c>
      <c r="B218" s="86"/>
      <c r="C218" s="87"/>
      <c r="D218" s="141" t="s">
        <v>5897</v>
      </c>
      <c r="E218" s="86"/>
      <c r="F218" s="88"/>
      <c r="G218" s="88" t="s">
        <v>5718</v>
      </c>
      <c r="H218" s="151">
        <v>2023</v>
      </c>
      <c r="I218" s="86"/>
      <c r="J218" s="86"/>
      <c r="K218" s="145" t="s">
        <v>6516</v>
      </c>
      <c r="L218" s="105"/>
      <c r="M218" s="86"/>
      <c r="N218" s="105"/>
      <c r="O218" s="105"/>
      <c r="P218" s="86"/>
      <c r="Q218" s="86"/>
      <c r="R218" s="153" t="str">
        <f t="shared" si="179"/>
        <v>Tổ 05</v>
      </c>
      <c r="S218" s="86"/>
      <c r="T218" s="86"/>
      <c r="U218" s="86"/>
      <c r="V218" s="86" t="str">
        <f t="shared" si="180"/>
        <v xml:space="preserve">, </v>
      </c>
      <c r="W218" s="86"/>
      <c r="X218" s="86"/>
      <c r="Y218" s="86"/>
      <c r="Z218" s="88"/>
      <c r="AA218" s="105"/>
      <c r="AB218" s="86"/>
      <c r="AC218" s="90"/>
      <c r="AD218" s="86"/>
      <c r="AE218" s="86"/>
      <c r="AF218" s="86"/>
      <c r="AG218" s="86"/>
      <c r="AH218" s="160" t="s">
        <v>6968</v>
      </c>
      <c r="AI218" s="153"/>
      <c r="AJ218" s="153"/>
      <c r="AK218" s="86"/>
      <c r="AL218" s="86"/>
      <c r="AM218" s="153" t="s">
        <v>7015</v>
      </c>
      <c r="AN218" s="153" t="s">
        <v>7287</v>
      </c>
      <c r="AO218" s="165">
        <v>45145</v>
      </c>
      <c r="AP218" s="153" t="s">
        <v>7288</v>
      </c>
      <c r="AQ218" s="153" t="s">
        <v>7038</v>
      </c>
      <c r="AR218" s="166">
        <v>112.8</v>
      </c>
      <c r="AS218" s="88" t="s">
        <v>5719</v>
      </c>
      <c r="AT218" s="92">
        <f t="shared" si="153"/>
        <v>0</v>
      </c>
      <c r="AU218" s="93">
        <v>0</v>
      </c>
      <c r="AV218" s="93">
        <v>0</v>
      </c>
      <c r="AW218" s="166">
        <v>200</v>
      </c>
      <c r="AX218" s="93">
        <v>0</v>
      </c>
      <c r="AY218" s="177"/>
      <c r="AZ218" s="177">
        <v>0</v>
      </c>
      <c r="BA218" s="178"/>
      <c r="BB218" s="105"/>
      <c r="BC218" s="105"/>
      <c r="BD218" s="93"/>
      <c r="BE218" s="93">
        <v>0</v>
      </c>
      <c r="BF218" s="91">
        <v>0</v>
      </c>
      <c r="BG218" s="94"/>
      <c r="BH218" s="95"/>
      <c r="BI218" s="93" t="str">
        <f t="shared" si="165"/>
        <v>Huỳnh Thị Thu</v>
      </c>
      <c r="BJ218" s="105">
        <f t="shared" si="166"/>
        <v>0</v>
      </c>
      <c r="BK218" s="88" t="str">
        <f t="shared" si="167"/>
        <v>8820474876</v>
      </c>
      <c r="BL218" s="86">
        <f t="shared" si="168"/>
        <v>0</v>
      </c>
      <c r="BM218" s="105">
        <f t="shared" si="169"/>
        <v>0</v>
      </c>
      <c r="BN218" s="86">
        <f t="shared" si="170"/>
        <v>0</v>
      </c>
      <c r="BO218" s="86">
        <f t="shared" si="171"/>
        <v>0</v>
      </c>
      <c r="BP218" s="86">
        <f t="shared" si="181"/>
        <v>0</v>
      </c>
      <c r="BQ218" s="160" t="s">
        <v>6968</v>
      </c>
      <c r="BR218" s="86" t="s">
        <v>5720</v>
      </c>
      <c r="BS218" s="88" t="s">
        <v>5721</v>
      </c>
      <c r="BT218" s="86" t="s">
        <v>5722</v>
      </c>
      <c r="BU218" s="86"/>
      <c r="BV218" s="86" t="str">
        <f t="shared" si="182"/>
        <v>DI 989740</v>
      </c>
      <c r="BW218" s="105" t="str">
        <f t="shared" si="183"/>
        <v/>
      </c>
      <c r="BX218" s="86" t="str">
        <f t="shared" si="192"/>
        <v>506</v>
      </c>
      <c r="BY218" s="86" t="str">
        <f t="shared" si="193"/>
        <v>84</v>
      </c>
      <c r="BZ218" s="91">
        <f t="shared" si="194"/>
        <v>112.8</v>
      </c>
      <c r="CA218" s="91">
        <v>0</v>
      </c>
      <c r="CB218" s="96" t="s">
        <v>5719</v>
      </c>
      <c r="CC218" s="91">
        <f t="shared" si="184"/>
        <v>200</v>
      </c>
      <c r="CD218" s="91">
        <f t="shared" si="185"/>
        <v>0</v>
      </c>
      <c r="CE218" s="93">
        <f t="shared" si="195"/>
        <v>0</v>
      </c>
      <c r="CF218" s="93">
        <f t="shared" si="196"/>
        <v>0</v>
      </c>
      <c r="CG218" s="105"/>
      <c r="CH218" s="105"/>
      <c r="CI218" s="86"/>
      <c r="CJ218" s="188"/>
      <c r="CK218" s="181">
        <f t="shared" si="186"/>
        <v>112.8</v>
      </c>
      <c r="CL218" s="181">
        <f t="shared" si="187"/>
        <v>200</v>
      </c>
      <c r="CM218" s="86" t="s">
        <v>5723</v>
      </c>
      <c r="CN218" s="182" t="s">
        <v>7866</v>
      </c>
      <c r="CO218" s="183" t="s">
        <v>7867</v>
      </c>
      <c r="CP218" s="86" t="s">
        <v>5724</v>
      </c>
      <c r="CQ218" s="153" t="s">
        <v>7927</v>
      </c>
      <c r="CR218" s="187">
        <f t="shared" si="188"/>
        <v>2890000</v>
      </c>
      <c r="CS218" s="188">
        <v>0.8</v>
      </c>
      <c r="CT218" s="188">
        <f t="shared" si="154"/>
        <v>2312000</v>
      </c>
      <c r="CU218" s="93"/>
      <c r="CV218" s="94">
        <f t="shared" si="189"/>
        <v>112.8</v>
      </c>
      <c r="CW218" s="93">
        <f t="shared" si="190"/>
        <v>0</v>
      </c>
      <c r="CX218" s="86">
        <f t="shared" si="191"/>
        <v>0</v>
      </c>
      <c r="CY218" s="93">
        <f t="shared" si="155"/>
        <v>78238.080000000002</v>
      </c>
      <c r="CZ218" s="93">
        <v>0</v>
      </c>
      <c r="DA218" s="93">
        <v>0</v>
      </c>
      <c r="DB218" s="93">
        <f t="shared" si="156"/>
        <v>0</v>
      </c>
      <c r="DC218" s="93">
        <v>0</v>
      </c>
      <c r="DD218" s="91">
        <v>0</v>
      </c>
      <c r="DE218" s="93">
        <f t="shared" si="157"/>
        <v>0</v>
      </c>
      <c r="DF218" s="93">
        <f t="shared" si="172"/>
        <v>0</v>
      </c>
      <c r="DG218" s="93"/>
      <c r="DH218" s="93">
        <v>0</v>
      </c>
      <c r="DI218" s="93">
        <v>0</v>
      </c>
      <c r="DJ218" s="86">
        <f t="shared" si="158"/>
        <v>0</v>
      </c>
      <c r="DK218" s="91">
        <v>0</v>
      </c>
      <c r="DL218" s="93"/>
      <c r="DM218" s="93">
        <v>0</v>
      </c>
      <c r="DN218" s="93">
        <f t="shared" si="173"/>
        <v>2312000</v>
      </c>
      <c r="DO218" s="93">
        <f t="shared" si="159"/>
        <v>0</v>
      </c>
      <c r="DP218" s="92">
        <f t="shared" si="160"/>
        <v>78238.080000000002</v>
      </c>
      <c r="DQ218" s="97" t="str">
        <f t="shared" si="174"/>
        <v>8820474876</v>
      </c>
      <c r="DR218" s="98">
        <f t="shared" si="161"/>
        <v>0</v>
      </c>
      <c r="DS218" s="93" t="str">
        <f t="shared" si="162"/>
        <v>OK</v>
      </c>
      <c r="DT218" s="93"/>
      <c r="DU218" s="78" t="str">
        <f t="shared" si="175"/>
        <v>5010700210791079100001VT300001</v>
      </c>
      <c r="DV218" s="78">
        <f>INDEX('08_DMGiaDat'!$L:$L,MATCH(DU218,'08_DMGiaDat'!$R:$R,0))</f>
        <v>2890000</v>
      </c>
      <c r="DW218" s="78" t="str">
        <f t="shared" si="176"/>
        <v>501070021079100100000001</v>
      </c>
      <c r="DX218" s="78" t="str">
        <f>IFERROR(VLOOKUP(DW218,'08_DMGiaDat'!C218:C219,2,FALSE),"N")</f>
        <v>N</v>
      </c>
      <c r="DY218" s="78" t="str">
        <f t="shared" si="177"/>
        <v>5010700210791001VT300001</v>
      </c>
      <c r="DZ218" s="78" t="str">
        <f>IFERROR(VLOOKUP(DY218,'08_DMGiaDat'!C218:C219,2,FALSE),"N")</f>
        <v>N</v>
      </c>
      <c r="EA218" s="78" t="str">
        <f t="shared" si="178"/>
        <v>501070021079100100000001</v>
      </c>
      <c r="EB218" s="78" t="str">
        <f>IFERROR(VLOOKUP(EA218,'08_DMGiaDat'!C218:C219,2,FALSE),"N")</f>
        <v>N</v>
      </c>
      <c r="EC218" s="92">
        <f>IF(DV218&lt;&gt;"N",DV218,IF(DX218&lt;&gt;"N",DX218,IF(DZ218&lt;&gt;"N",DZ218*VLOOKUP(LEFT(CB218,3),'03_DMMucDich'!C202:C206,5,FALSE),IF(EB218&lt;&gt;"N",EB218*VLOOKUP(LEFT(CB218,3),'03_DMMucDich'!C202:C206,5,FALSE),"N/A"))))</f>
        <v>2890000</v>
      </c>
    </row>
    <row r="219" spans="1:133" s="34" customFormat="1" ht="16" x14ac:dyDescent="0.2">
      <c r="A219" s="85">
        <v>205</v>
      </c>
      <c r="B219" s="86"/>
      <c r="C219" s="87"/>
      <c r="D219" s="141" t="s">
        <v>5898</v>
      </c>
      <c r="E219" s="86"/>
      <c r="F219" s="88"/>
      <c r="G219" s="88" t="s">
        <v>5718</v>
      </c>
      <c r="H219" s="151">
        <v>2022</v>
      </c>
      <c r="I219" s="86"/>
      <c r="J219" s="86"/>
      <c r="K219" s="145" t="s">
        <v>6517</v>
      </c>
      <c r="L219" s="105"/>
      <c r="M219" s="86"/>
      <c r="N219" s="105"/>
      <c r="O219" s="105"/>
      <c r="P219" s="86"/>
      <c r="Q219" s="86"/>
      <c r="R219" s="153" t="str">
        <f t="shared" si="179"/>
        <v>Tổ 64</v>
      </c>
      <c r="S219" s="86"/>
      <c r="T219" s="86"/>
      <c r="U219" s="86"/>
      <c r="V219" s="86" t="str">
        <f t="shared" si="180"/>
        <v xml:space="preserve">, </v>
      </c>
      <c r="W219" s="86"/>
      <c r="X219" s="86"/>
      <c r="Y219" s="86"/>
      <c r="Z219" s="88"/>
      <c r="AA219" s="105"/>
      <c r="AB219" s="86"/>
      <c r="AC219" s="90"/>
      <c r="AD219" s="86"/>
      <c r="AE219" s="86"/>
      <c r="AF219" s="86"/>
      <c r="AG219" s="86"/>
      <c r="AH219" s="160" t="s">
        <v>6961</v>
      </c>
      <c r="AI219" s="153"/>
      <c r="AJ219" s="153"/>
      <c r="AK219" s="86"/>
      <c r="AL219" s="86"/>
      <c r="AM219" s="153" t="s">
        <v>7015</v>
      </c>
      <c r="AN219" s="153" t="s">
        <v>7289</v>
      </c>
      <c r="AO219" s="165">
        <v>43238</v>
      </c>
      <c r="AP219" s="153" t="s">
        <v>2130</v>
      </c>
      <c r="AQ219" s="153" t="s">
        <v>5687</v>
      </c>
      <c r="AR219" s="166">
        <v>105</v>
      </c>
      <c r="AS219" s="88" t="s">
        <v>5719</v>
      </c>
      <c r="AT219" s="92">
        <f t="shared" si="153"/>
        <v>0</v>
      </c>
      <c r="AU219" s="93">
        <v>0</v>
      </c>
      <c r="AV219" s="93">
        <v>0</v>
      </c>
      <c r="AW219" s="166">
        <v>200</v>
      </c>
      <c r="AX219" s="93">
        <v>0</v>
      </c>
      <c r="AY219" s="177"/>
      <c r="AZ219" s="177">
        <v>0</v>
      </c>
      <c r="BA219" s="178"/>
      <c r="BB219" s="105"/>
      <c r="BC219" s="105"/>
      <c r="BD219" s="93"/>
      <c r="BE219" s="93">
        <v>0</v>
      </c>
      <c r="BF219" s="91">
        <v>0</v>
      </c>
      <c r="BG219" s="94"/>
      <c r="BH219" s="95"/>
      <c r="BI219" s="93" t="str">
        <f t="shared" si="165"/>
        <v>Đinh Thị Hòa</v>
      </c>
      <c r="BJ219" s="105">
        <f t="shared" si="166"/>
        <v>0</v>
      </c>
      <c r="BK219" s="88" t="str">
        <f t="shared" si="167"/>
        <v>8656640576</v>
      </c>
      <c r="BL219" s="86">
        <f t="shared" si="168"/>
        <v>0</v>
      </c>
      <c r="BM219" s="105">
        <f t="shared" si="169"/>
        <v>0</v>
      </c>
      <c r="BN219" s="86">
        <f t="shared" si="170"/>
        <v>0</v>
      </c>
      <c r="BO219" s="86">
        <f t="shared" si="171"/>
        <v>0</v>
      </c>
      <c r="BP219" s="86">
        <f t="shared" si="181"/>
        <v>0</v>
      </c>
      <c r="BQ219" s="160" t="s">
        <v>6961</v>
      </c>
      <c r="BR219" s="86" t="s">
        <v>5720</v>
      </c>
      <c r="BS219" s="88" t="s">
        <v>5721</v>
      </c>
      <c r="BT219" s="86" t="s">
        <v>5722</v>
      </c>
      <c r="BU219" s="86"/>
      <c r="BV219" s="86" t="str">
        <f t="shared" si="182"/>
        <v>CO 268294</v>
      </c>
      <c r="BW219" s="105" t="str">
        <f t="shared" si="183"/>
        <v/>
      </c>
      <c r="BX219" s="86" t="str">
        <f t="shared" si="192"/>
        <v>244</v>
      </c>
      <c r="BY219" s="86" t="str">
        <f t="shared" si="193"/>
        <v>19</v>
      </c>
      <c r="BZ219" s="91">
        <f t="shared" si="194"/>
        <v>105</v>
      </c>
      <c r="CA219" s="91">
        <v>0</v>
      </c>
      <c r="CB219" s="96" t="s">
        <v>5719</v>
      </c>
      <c r="CC219" s="91">
        <f t="shared" si="184"/>
        <v>200</v>
      </c>
      <c r="CD219" s="91">
        <f t="shared" si="185"/>
        <v>0</v>
      </c>
      <c r="CE219" s="93">
        <f t="shared" si="195"/>
        <v>0</v>
      </c>
      <c r="CF219" s="93">
        <f t="shared" si="196"/>
        <v>0</v>
      </c>
      <c r="CG219" s="105"/>
      <c r="CH219" s="105"/>
      <c r="CI219" s="86"/>
      <c r="CJ219" s="188"/>
      <c r="CK219" s="181">
        <f t="shared" si="186"/>
        <v>105</v>
      </c>
      <c r="CL219" s="181">
        <f t="shared" si="187"/>
        <v>200</v>
      </c>
      <c r="CM219" s="86" t="s">
        <v>5723</v>
      </c>
      <c r="CN219" s="182" t="s">
        <v>7854</v>
      </c>
      <c r="CO219" s="183" t="s">
        <v>7855</v>
      </c>
      <c r="CP219" s="86" t="s">
        <v>5724</v>
      </c>
      <c r="CQ219" s="153" t="s">
        <v>7924</v>
      </c>
      <c r="CR219" s="187">
        <f t="shared" si="188"/>
        <v>7970000</v>
      </c>
      <c r="CS219" s="188">
        <v>1</v>
      </c>
      <c r="CT219" s="188">
        <f t="shared" si="154"/>
        <v>7970000</v>
      </c>
      <c r="CU219" s="93"/>
      <c r="CV219" s="94">
        <f t="shared" si="189"/>
        <v>105</v>
      </c>
      <c r="CW219" s="93">
        <f t="shared" si="190"/>
        <v>0</v>
      </c>
      <c r="CX219" s="86">
        <f t="shared" si="191"/>
        <v>0</v>
      </c>
      <c r="CY219" s="93">
        <f t="shared" si="155"/>
        <v>251055</v>
      </c>
      <c r="CZ219" s="93">
        <v>0</v>
      </c>
      <c r="DA219" s="93">
        <v>0</v>
      </c>
      <c r="DB219" s="93">
        <f t="shared" si="156"/>
        <v>0</v>
      </c>
      <c r="DC219" s="93">
        <v>0</v>
      </c>
      <c r="DD219" s="91">
        <v>0</v>
      </c>
      <c r="DE219" s="93">
        <f t="shared" si="157"/>
        <v>0</v>
      </c>
      <c r="DF219" s="93">
        <f t="shared" si="172"/>
        <v>0</v>
      </c>
      <c r="DG219" s="93"/>
      <c r="DH219" s="93">
        <v>0</v>
      </c>
      <c r="DI219" s="93">
        <v>0</v>
      </c>
      <c r="DJ219" s="86">
        <f t="shared" si="158"/>
        <v>0</v>
      </c>
      <c r="DK219" s="91">
        <v>0</v>
      </c>
      <c r="DL219" s="93"/>
      <c r="DM219" s="93">
        <v>0</v>
      </c>
      <c r="DN219" s="93">
        <f t="shared" si="173"/>
        <v>7970000</v>
      </c>
      <c r="DO219" s="93">
        <f t="shared" si="159"/>
        <v>0</v>
      </c>
      <c r="DP219" s="92">
        <f t="shared" si="160"/>
        <v>251055</v>
      </c>
      <c r="DQ219" s="97" t="str">
        <f t="shared" si="174"/>
        <v>8656640576</v>
      </c>
      <c r="DR219" s="98">
        <f t="shared" si="161"/>
        <v>0</v>
      </c>
      <c r="DS219" s="93" t="str">
        <f t="shared" si="162"/>
        <v>OK</v>
      </c>
      <c r="DT219" s="93"/>
      <c r="DU219" s="78" t="str">
        <f t="shared" si="175"/>
        <v>5010700215011501100001VT100001</v>
      </c>
      <c r="DV219" s="78">
        <f>INDEX('08_DMGiaDat'!$L:$L,MATCH(DU219,'08_DMGiaDat'!$R:$R,0))</f>
        <v>7970000</v>
      </c>
      <c r="DW219" s="78" t="str">
        <f t="shared" si="176"/>
        <v>501070021501100100000001</v>
      </c>
      <c r="DX219" s="78" t="str">
        <f>IFERROR(VLOOKUP(DW219,'08_DMGiaDat'!C218:C219,2,FALSE),"N")</f>
        <v>N</v>
      </c>
      <c r="DY219" s="78" t="str">
        <f t="shared" si="177"/>
        <v>5010700215011001VT100001</v>
      </c>
      <c r="DZ219" s="78" t="str">
        <f>IFERROR(VLOOKUP(DY219,'08_DMGiaDat'!C218:C219,2,FALSE),"N")</f>
        <v>N</v>
      </c>
      <c r="EA219" s="78" t="str">
        <f t="shared" si="178"/>
        <v>501070021501100100000001</v>
      </c>
      <c r="EB219" s="78" t="str">
        <f>IFERROR(VLOOKUP(EA219,'08_DMGiaDat'!C218:C219,2,FALSE),"N")</f>
        <v>N</v>
      </c>
      <c r="EC219" s="92">
        <f>IF(DV219&lt;&gt;"N",DV219,IF(DX219&lt;&gt;"N",DX219,IF(DZ219&lt;&gt;"N",DZ219*VLOOKUP(LEFT(CB219,3),'03_DMMucDich'!C202:C206,5,FALSE),IF(EB219&lt;&gt;"N",EB219*VLOOKUP(LEFT(CB219,3),'03_DMMucDich'!C202:C206,5,FALSE),"N/A"))))</f>
        <v>7970000</v>
      </c>
    </row>
    <row r="220" spans="1:133" s="34" customFormat="1" ht="16" x14ac:dyDescent="0.2">
      <c r="A220" s="85">
        <v>206</v>
      </c>
      <c r="B220" s="86"/>
      <c r="C220" s="87"/>
      <c r="D220" s="141">
        <v>8315683749</v>
      </c>
      <c r="E220" s="86"/>
      <c r="F220" s="88"/>
      <c r="G220" s="88" t="s">
        <v>5718</v>
      </c>
      <c r="H220" s="151">
        <v>2023</v>
      </c>
      <c r="I220" s="86"/>
      <c r="J220" s="86"/>
      <c r="K220" s="145" t="s">
        <v>6518</v>
      </c>
      <c r="L220" s="105"/>
      <c r="M220" s="86"/>
      <c r="N220" s="105"/>
      <c r="O220" s="105"/>
      <c r="P220" s="86"/>
      <c r="Q220" s="86"/>
      <c r="R220" s="153" t="str">
        <f t="shared" si="179"/>
        <v>Tổ 56</v>
      </c>
      <c r="S220" s="86"/>
      <c r="T220" s="86"/>
      <c r="U220" s="86"/>
      <c r="V220" s="86" t="str">
        <f t="shared" si="180"/>
        <v xml:space="preserve">, </v>
      </c>
      <c r="W220" s="86"/>
      <c r="X220" s="86"/>
      <c r="Y220" s="86"/>
      <c r="Z220" s="88"/>
      <c r="AA220" s="105"/>
      <c r="AB220" s="86"/>
      <c r="AC220" s="90"/>
      <c r="AD220" s="86"/>
      <c r="AE220" s="86"/>
      <c r="AF220" s="86"/>
      <c r="AG220" s="86"/>
      <c r="AH220" s="160" t="s">
        <v>6988</v>
      </c>
      <c r="AI220" s="153"/>
      <c r="AJ220" s="153"/>
      <c r="AK220" s="86"/>
      <c r="AL220" s="86"/>
      <c r="AM220" s="153" t="s">
        <v>7015</v>
      </c>
      <c r="AN220" s="153" t="s">
        <v>7290</v>
      </c>
      <c r="AO220" s="165">
        <v>44945</v>
      </c>
      <c r="AP220" s="153" t="s">
        <v>2199</v>
      </c>
      <c r="AQ220" s="153" t="s">
        <v>2095</v>
      </c>
      <c r="AR220" s="166">
        <v>165.4</v>
      </c>
      <c r="AS220" s="88" t="s">
        <v>5719</v>
      </c>
      <c r="AT220" s="92">
        <f t="shared" si="153"/>
        <v>0</v>
      </c>
      <c r="AU220" s="93">
        <v>0</v>
      </c>
      <c r="AV220" s="93">
        <v>0</v>
      </c>
      <c r="AW220" s="166">
        <v>200</v>
      </c>
      <c r="AX220" s="93">
        <v>0</v>
      </c>
      <c r="AY220" s="177"/>
      <c r="AZ220" s="177">
        <v>0</v>
      </c>
      <c r="BA220" s="178"/>
      <c r="BB220" s="105"/>
      <c r="BC220" s="105"/>
      <c r="BD220" s="93"/>
      <c r="BE220" s="93">
        <v>0</v>
      </c>
      <c r="BF220" s="91">
        <v>0</v>
      </c>
      <c r="BG220" s="94"/>
      <c r="BH220" s="95"/>
      <c r="BI220" s="93" t="str">
        <f t="shared" si="165"/>
        <v>Lê Đình Tới</v>
      </c>
      <c r="BJ220" s="105">
        <f t="shared" si="166"/>
        <v>0</v>
      </c>
      <c r="BK220" s="88">
        <f t="shared" si="167"/>
        <v>8315683749</v>
      </c>
      <c r="BL220" s="86">
        <f t="shared" si="168"/>
        <v>0</v>
      </c>
      <c r="BM220" s="105">
        <f t="shared" si="169"/>
        <v>0</v>
      </c>
      <c r="BN220" s="86">
        <f t="shared" si="170"/>
        <v>0</v>
      </c>
      <c r="BO220" s="86">
        <f t="shared" si="171"/>
        <v>0</v>
      </c>
      <c r="BP220" s="86">
        <f t="shared" si="181"/>
        <v>0</v>
      </c>
      <c r="BQ220" s="160" t="s">
        <v>6988</v>
      </c>
      <c r="BR220" s="86" t="s">
        <v>5720</v>
      </c>
      <c r="BS220" s="88" t="s">
        <v>5721</v>
      </c>
      <c r="BT220" s="86" t="s">
        <v>5722</v>
      </c>
      <c r="BU220" s="86"/>
      <c r="BV220" s="86" t="str">
        <f t="shared" si="182"/>
        <v>DI 062270</v>
      </c>
      <c r="BW220" s="105" t="str">
        <f t="shared" si="183"/>
        <v/>
      </c>
      <c r="BX220" s="86" t="str">
        <f t="shared" si="192"/>
        <v>313</v>
      </c>
      <c r="BY220" s="86" t="str">
        <f t="shared" si="193"/>
        <v>209</v>
      </c>
      <c r="BZ220" s="91">
        <f t="shared" si="194"/>
        <v>165.4</v>
      </c>
      <c r="CA220" s="91">
        <v>0</v>
      </c>
      <c r="CB220" s="96" t="s">
        <v>5719</v>
      </c>
      <c r="CC220" s="91">
        <f t="shared" si="184"/>
        <v>200</v>
      </c>
      <c r="CD220" s="91">
        <f t="shared" si="185"/>
        <v>0</v>
      </c>
      <c r="CE220" s="93">
        <f t="shared" si="195"/>
        <v>0</v>
      </c>
      <c r="CF220" s="93">
        <f t="shared" si="196"/>
        <v>0</v>
      </c>
      <c r="CG220" s="105"/>
      <c r="CH220" s="105"/>
      <c r="CI220" s="86"/>
      <c r="CJ220" s="188"/>
      <c r="CK220" s="181">
        <f t="shared" si="186"/>
        <v>165.4</v>
      </c>
      <c r="CL220" s="181">
        <f t="shared" si="187"/>
        <v>200</v>
      </c>
      <c r="CM220" s="86" t="s">
        <v>5723</v>
      </c>
      <c r="CN220" s="182" t="s">
        <v>7870</v>
      </c>
      <c r="CO220" s="183" t="s">
        <v>7871</v>
      </c>
      <c r="CP220" s="86" t="s">
        <v>5724</v>
      </c>
      <c r="CQ220" s="153" t="s">
        <v>7925</v>
      </c>
      <c r="CR220" s="187">
        <f t="shared" si="188"/>
        <v>2280000</v>
      </c>
      <c r="CS220" s="188">
        <v>0.8</v>
      </c>
      <c r="CT220" s="188">
        <f t="shared" si="154"/>
        <v>1824000</v>
      </c>
      <c r="CU220" s="93"/>
      <c r="CV220" s="94">
        <f t="shared" si="189"/>
        <v>165.4</v>
      </c>
      <c r="CW220" s="93">
        <f t="shared" si="190"/>
        <v>0</v>
      </c>
      <c r="CX220" s="86">
        <f t="shared" si="191"/>
        <v>0</v>
      </c>
      <c r="CY220" s="93">
        <f t="shared" si="155"/>
        <v>90506.87999999999</v>
      </c>
      <c r="CZ220" s="93">
        <v>0</v>
      </c>
      <c r="DA220" s="93">
        <v>0</v>
      </c>
      <c r="DB220" s="93">
        <f t="shared" si="156"/>
        <v>0</v>
      </c>
      <c r="DC220" s="93">
        <v>0</v>
      </c>
      <c r="DD220" s="91">
        <v>0</v>
      </c>
      <c r="DE220" s="93">
        <f t="shared" si="157"/>
        <v>0</v>
      </c>
      <c r="DF220" s="93">
        <f t="shared" si="172"/>
        <v>0</v>
      </c>
      <c r="DG220" s="93"/>
      <c r="DH220" s="93">
        <v>0</v>
      </c>
      <c r="DI220" s="93">
        <v>0</v>
      </c>
      <c r="DJ220" s="86">
        <f t="shared" si="158"/>
        <v>0</v>
      </c>
      <c r="DK220" s="91">
        <v>0</v>
      </c>
      <c r="DL220" s="93"/>
      <c r="DM220" s="93">
        <v>0</v>
      </c>
      <c r="DN220" s="93">
        <f t="shared" si="173"/>
        <v>1824000</v>
      </c>
      <c r="DO220" s="93">
        <f t="shared" si="159"/>
        <v>0</v>
      </c>
      <c r="DP220" s="92">
        <f t="shared" si="160"/>
        <v>90506.87999999999</v>
      </c>
      <c r="DQ220" s="97">
        <f t="shared" si="174"/>
        <v>8315683749</v>
      </c>
      <c r="DR220" s="98">
        <f t="shared" si="161"/>
        <v>0</v>
      </c>
      <c r="DS220" s="93" t="str">
        <f t="shared" si="162"/>
        <v>OK</v>
      </c>
      <c r="DT220" s="93"/>
      <c r="DU220" s="78" t="str">
        <f t="shared" si="175"/>
        <v>5010700212491249100001VT400001</v>
      </c>
      <c r="DV220" s="78">
        <f>INDEX('08_DMGiaDat'!$L:$L,MATCH(DU220,'08_DMGiaDat'!$R:$R,0))</f>
        <v>2280000</v>
      </c>
      <c r="DW220" s="78" t="str">
        <f t="shared" si="176"/>
        <v>501070021249100100000001</v>
      </c>
      <c r="DX220" s="78" t="str">
        <f>IFERROR(VLOOKUP(DW220,'08_DMGiaDat'!C218:C219,2,FALSE),"N")</f>
        <v>N</v>
      </c>
      <c r="DY220" s="78" t="str">
        <f t="shared" si="177"/>
        <v>5010700212491001VT400001</v>
      </c>
      <c r="DZ220" s="78" t="str">
        <f>IFERROR(VLOOKUP(DY220,'08_DMGiaDat'!C218:C219,2,FALSE),"N")</f>
        <v>N</v>
      </c>
      <c r="EA220" s="78" t="str">
        <f t="shared" si="178"/>
        <v>501070021249100100000001</v>
      </c>
      <c r="EB220" s="78" t="str">
        <f>IFERROR(VLOOKUP(EA220,'08_DMGiaDat'!C218:C219,2,FALSE),"N")</f>
        <v>N</v>
      </c>
      <c r="EC220" s="92">
        <f>IF(DV220&lt;&gt;"N",DV220,IF(DX220&lt;&gt;"N",DX220,IF(DZ220&lt;&gt;"N",DZ220*VLOOKUP(LEFT(CB220,3),'03_DMMucDich'!C202:C206,5,FALSE),IF(EB220&lt;&gt;"N",EB220*VLOOKUP(LEFT(CB220,3),'03_DMMucDich'!C202:C206,5,FALSE),"N/A"))))</f>
        <v>2280000</v>
      </c>
    </row>
    <row r="221" spans="1:133" s="34" customFormat="1" ht="16" x14ac:dyDescent="0.2">
      <c r="A221" s="85">
        <v>207</v>
      </c>
      <c r="B221" s="86"/>
      <c r="C221" s="87"/>
      <c r="D221" s="141" t="s">
        <v>5899</v>
      </c>
      <c r="E221" s="86"/>
      <c r="F221" s="88"/>
      <c r="G221" s="88" t="s">
        <v>5718</v>
      </c>
      <c r="H221" s="151">
        <v>2023</v>
      </c>
      <c r="I221" s="86"/>
      <c r="J221" s="86"/>
      <c r="K221" s="145" t="s">
        <v>6519</v>
      </c>
      <c r="L221" s="105"/>
      <c r="M221" s="86"/>
      <c r="N221" s="105"/>
      <c r="O221" s="105"/>
      <c r="P221" s="86"/>
      <c r="Q221" s="86"/>
      <c r="R221" s="153" t="str">
        <f t="shared" si="179"/>
        <v>Tổ 65</v>
      </c>
      <c r="S221" s="86"/>
      <c r="T221" s="86"/>
      <c r="U221" s="86"/>
      <c r="V221" s="86" t="str">
        <f t="shared" si="180"/>
        <v xml:space="preserve">, </v>
      </c>
      <c r="W221" s="86"/>
      <c r="X221" s="86"/>
      <c r="Y221" s="86"/>
      <c r="Z221" s="88"/>
      <c r="AA221" s="105"/>
      <c r="AB221" s="86"/>
      <c r="AC221" s="90"/>
      <c r="AD221" s="86"/>
      <c r="AE221" s="86"/>
      <c r="AF221" s="86"/>
      <c r="AG221" s="86"/>
      <c r="AH221" s="160" t="s">
        <v>6964</v>
      </c>
      <c r="AI221" s="153"/>
      <c r="AJ221" s="153"/>
      <c r="AK221" s="86"/>
      <c r="AL221" s="86"/>
      <c r="AM221" s="153" t="s">
        <v>7015</v>
      </c>
      <c r="AN221" s="153" t="s">
        <v>7291</v>
      </c>
      <c r="AO221" s="165">
        <v>42926</v>
      </c>
      <c r="AP221" s="153" t="s">
        <v>7292</v>
      </c>
      <c r="AQ221" s="153" t="s">
        <v>5666</v>
      </c>
      <c r="AR221" s="166">
        <v>105</v>
      </c>
      <c r="AS221" s="88" t="s">
        <v>5719</v>
      </c>
      <c r="AT221" s="92">
        <f t="shared" si="153"/>
        <v>0</v>
      </c>
      <c r="AU221" s="93">
        <v>0</v>
      </c>
      <c r="AV221" s="93">
        <v>0</v>
      </c>
      <c r="AW221" s="166">
        <v>200</v>
      </c>
      <c r="AX221" s="93">
        <v>0</v>
      </c>
      <c r="AY221" s="177"/>
      <c r="AZ221" s="177">
        <v>0</v>
      </c>
      <c r="BA221" s="178"/>
      <c r="BB221" s="105"/>
      <c r="BC221" s="105"/>
      <c r="BD221" s="93"/>
      <c r="BE221" s="93">
        <v>0</v>
      </c>
      <c r="BF221" s="91">
        <v>0</v>
      </c>
      <c r="BG221" s="94"/>
      <c r="BH221" s="95"/>
      <c r="BI221" s="93" t="str">
        <f t="shared" si="165"/>
        <v>Đào Thanh Anh</v>
      </c>
      <c r="BJ221" s="105">
        <f t="shared" si="166"/>
        <v>0</v>
      </c>
      <c r="BK221" s="88" t="str">
        <f t="shared" si="167"/>
        <v>8479342988</v>
      </c>
      <c r="BL221" s="86">
        <f t="shared" si="168"/>
        <v>0</v>
      </c>
      <c r="BM221" s="105">
        <f t="shared" si="169"/>
        <v>0</v>
      </c>
      <c r="BN221" s="86">
        <f t="shared" si="170"/>
        <v>0</v>
      </c>
      <c r="BO221" s="86">
        <f t="shared" si="171"/>
        <v>0</v>
      </c>
      <c r="BP221" s="86">
        <f t="shared" si="181"/>
        <v>0</v>
      </c>
      <c r="BQ221" s="160" t="s">
        <v>6964</v>
      </c>
      <c r="BR221" s="86" t="s">
        <v>5720</v>
      </c>
      <c r="BS221" s="88" t="s">
        <v>5721</v>
      </c>
      <c r="BT221" s="86" t="s">
        <v>5722</v>
      </c>
      <c r="BU221" s="86"/>
      <c r="BV221" s="86" t="str">
        <f t="shared" si="182"/>
        <v>CH 697054</v>
      </c>
      <c r="BW221" s="105" t="str">
        <f t="shared" si="183"/>
        <v/>
      </c>
      <c r="BX221" s="86" t="str">
        <f t="shared" si="192"/>
        <v>88</v>
      </c>
      <c r="BY221" s="86" t="str">
        <f t="shared" si="193"/>
        <v>12</v>
      </c>
      <c r="BZ221" s="91">
        <f t="shared" si="194"/>
        <v>105</v>
      </c>
      <c r="CA221" s="91">
        <v>0</v>
      </c>
      <c r="CB221" s="96" t="s">
        <v>5719</v>
      </c>
      <c r="CC221" s="91">
        <f t="shared" si="184"/>
        <v>200</v>
      </c>
      <c r="CD221" s="91">
        <f t="shared" si="185"/>
        <v>0</v>
      </c>
      <c r="CE221" s="93">
        <f t="shared" si="195"/>
        <v>0</v>
      </c>
      <c r="CF221" s="93">
        <f t="shared" si="196"/>
        <v>0</v>
      </c>
      <c r="CG221" s="105"/>
      <c r="CH221" s="105"/>
      <c r="CI221" s="86"/>
      <c r="CJ221" s="188"/>
      <c r="CK221" s="181">
        <f t="shared" si="186"/>
        <v>105</v>
      </c>
      <c r="CL221" s="181">
        <f t="shared" si="187"/>
        <v>200</v>
      </c>
      <c r="CM221" s="86" t="s">
        <v>5723</v>
      </c>
      <c r="CN221" s="182" t="s">
        <v>7854</v>
      </c>
      <c r="CO221" s="183" t="s">
        <v>7855</v>
      </c>
      <c r="CP221" s="86" t="s">
        <v>5724</v>
      </c>
      <c r="CQ221" s="153" t="s">
        <v>7924</v>
      </c>
      <c r="CR221" s="187">
        <f t="shared" si="188"/>
        <v>7970000</v>
      </c>
      <c r="CS221" s="188">
        <v>1</v>
      </c>
      <c r="CT221" s="188">
        <f t="shared" si="154"/>
        <v>7970000</v>
      </c>
      <c r="CU221" s="93"/>
      <c r="CV221" s="94">
        <f t="shared" si="189"/>
        <v>105</v>
      </c>
      <c r="CW221" s="93">
        <f t="shared" si="190"/>
        <v>0</v>
      </c>
      <c r="CX221" s="86">
        <f t="shared" si="191"/>
        <v>0</v>
      </c>
      <c r="CY221" s="93">
        <f t="shared" si="155"/>
        <v>251055</v>
      </c>
      <c r="CZ221" s="93">
        <v>0</v>
      </c>
      <c r="DA221" s="93">
        <v>0</v>
      </c>
      <c r="DB221" s="93">
        <f t="shared" si="156"/>
        <v>0</v>
      </c>
      <c r="DC221" s="93">
        <v>0</v>
      </c>
      <c r="DD221" s="91">
        <v>0</v>
      </c>
      <c r="DE221" s="93">
        <f t="shared" si="157"/>
        <v>0</v>
      </c>
      <c r="DF221" s="93">
        <f t="shared" si="172"/>
        <v>0</v>
      </c>
      <c r="DG221" s="93"/>
      <c r="DH221" s="93">
        <v>0</v>
      </c>
      <c r="DI221" s="93">
        <v>0</v>
      </c>
      <c r="DJ221" s="86">
        <f t="shared" si="158"/>
        <v>0</v>
      </c>
      <c r="DK221" s="91">
        <v>0</v>
      </c>
      <c r="DL221" s="93"/>
      <c r="DM221" s="93">
        <v>0</v>
      </c>
      <c r="DN221" s="93">
        <f t="shared" si="173"/>
        <v>7970000</v>
      </c>
      <c r="DO221" s="93">
        <f t="shared" si="159"/>
        <v>0</v>
      </c>
      <c r="DP221" s="92">
        <f t="shared" si="160"/>
        <v>251055</v>
      </c>
      <c r="DQ221" s="97" t="str">
        <f t="shared" si="174"/>
        <v>8479342988</v>
      </c>
      <c r="DR221" s="98">
        <f t="shared" si="161"/>
        <v>0</v>
      </c>
      <c r="DS221" s="93" t="str">
        <f t="shared" si="162"/>
        <v>OK</v>
      </c>
      <c r="DT221" s="93"/>
      <c r="DU221" s="78" t="str">
        <f t="shared" si="175"/>
        <v>5010700215011501100001VT100001</v>
      </c>
      <c r="DV221" s="78">
        <f>INDEX('08_DMGiaDat'!$L:$L,MATCH(DU221,'08_DMGiaDat'!$R:$R,0))</f>
        <v>7970000</v>
      </c>
      <c r="DW221" s="78" t="str">
        <f t="shared" si="176"/>
        <v>501070021501100100000001</v>
      </c>
      <c r="DX221" s="78" t="str">
        <f>IFERROR(VLOOKUP(DW221,'08_DMGiaDat'!C218:C219,2,FALSE),"N")</f>
        <v>N</v>
      </c>
      <c r="DY221" s="78" t="str">
        <f t="shared" si="177"/>
        <v>5010700215011001VT100001</v>
      </c>
      <c r="DZ221" s="78" t="str">
        <f>IFERROR(VLOOKUP(DY221,'08_DMGiaDat'!C218:C219,2,FALSE),"N")</f>
        <v>N</v>
      </c>
      <c r="EA221" s="78" t="str">
        <f t="shared" si="178"/>
        <v>501070021501100100000001</v>
      </c>
      <c r="EB221" s="78" t="str">
        <f>IFERROR(VLOOKUP(EA221,'08_DMGiaDat'!C218:C219,2,FALSE),"N")</f>
        <v>N</v>
      </c>
      <c r="EC221" s="92">
        <f>IF(DV221&lt;&gt;"N",DV221,IF(DX221&lt;&gt;"N",DX221,IF(DZ221&lt;&gt;"N",DZ221*VLOOKUP(LEFT(CB221,3),'03_DMMucDich'!C202:C206,5,FALSE),IF(EB221&lt;&gt;"N",EB221*VLOOKUP(LEFT(CB221,3),'03_DMMucDich'!C202:C206,5,FALSE),"N/A"))))</f>
        <v>7970000</v>
      </c>
    </row>
    <row r="222" spans="1:133" s="34" customFormat="1" ht="16" x14ac:dyDescent="0.2">
      <c r="A222" s="85">
        <v>208</v>
      </c>
      <c r="B222" s="86"/>
      <c r="C222" s="87"/>
      <c r="D222" s="141" t="s">
        <v>5900</v>
      </c>
      <c r="E222" s="86"/>
      <c r="F222" s="88"/>
      <c r="G222" s="88" t="s">
        <v>5718</v>
      </c>
      <c r="H222" s="151">
        <v>2023</v>
      </c>
      <c r="I222" s="86"/>
      <c r="J222" s="86"/>
      <c r="K222" s="145" t="s">
        <v>6520</v>
      </c>
      <c r="L222" s="105"/>
      <c r="M222" s="86"/>
      <c r="N222" s="105"/>
      <c r="O222" s="105"/>
      <c r="P222" s="86"/>
      <c r="Q222" s="86"/>
      <c r="R222" s="153" t="str">
        <f t="shared" si="179"/>
        <v>Tổ 49</v>
      </c>
      <c r="S222" s="86"/>
      <c r="T222" s="86"/>
      <c r="U222" s="86"/>
      <c r="V222" s="86" t="str">
        <f t="shared" si="180"/>
        <v xml:space="preserve">, </v>
      </c>
      <c r="W222" s="86"/>
      <c r="X222" s="86"/>
      <c r="Y222" s="86"/>
      <c r="Z222" s="88"/>
      <c r="AA222" s="105"/>
      <c r="AB222" s="86"/>
      <c r="AC222" s="90"/>
      <c r="AD222" s="86"/>
      <c r="AE222" s="86"/>
      <c r="AF222" s="86"/>
      <c r="AG222" s="86"/>
      <c r="AH222" s="160" t="s">
        <v>6998</v>
      </c>
      <c r="AI222" s="153"/>
      <c r="AJ222" s="153"/>
      <c r="AK222" s="86"/>
      <c r="AL222" s="86"/>
      <c r="AM222" s="153" t="s">
        <v>7015</v>
      </c>
      <c r="AN222" s="153" t="s">
        <v>7293</v>
      </c>
      <c r="AO222" s="165">
        <v>45155</v>
      </c>
      <c r="AP222" s="153" t="s">
        <v>7294</v>
      </c>
      <c r="AQ222" s="153" t="s">
        <v>2123</v>
      </c>
      <c r="AR222" s="166">
        <v>80</v>
      </c>
      <c r="AS222" s="88" t="s">
        <v>5719</v>
      </c>
      <c r="AT222" s="92">
        <f t="shared" si="153"/>
        <v>0</v>
      </c>
      <c r="AU222" s="93">
        <v>0</v>
      </c>
      <c r="AV222" s="93">
        <v>0</v>
      </c>
      <c r="AW222" s="166">
        <v>200</v>
      </c>
      <c r="AX222" s="93">
        <v>0</v>
      </c>
      <c r="AY222" s="177"/>
      <c r="AZ222" s="177">
        <v>0</v>
      </c>
      <c r="BA222" s="178"/>
      <c r="BB222" s="105"/>
      <c r="BC222" s="105"/>
      <c r="BD222" s="93"/>
      <c r="BE222" s="93">
        <v>0</v>
      </c>
      <c r="BF222" s="91">
        <v>0</v>
      </c>
      <c r="BG222" s="94"/>
      <c r="BH222" s="95"/>
      <c r="BI222" s="93" t="str">
        <f t="shared" si="165"/>
        <v>HUỲNH THỊ LƯỢM</v>
      </c>
      <c r="BJ222" s="105">
        <f t="shared" si="166"/>
        <v>0</v>
      </c>
      <c r="BK222" s="88" t="str">
        <f t="shared" si="167"/>
        <v>8171632973</v>
      </c>
      <c r="BL222" s="86">
        <f t="shared" si="168"/>
        <v>0</v>
      </c>
      <c r="BM222" s="105">
        <f t="shared" si="169"/>
        <v>0</v>
      </c>
      <c r="BN222" s="86">
        <f t="shared" si="170"/>
        <v>0</v>
      </c>
      <c r="BO222" s="86">
        <f t="shared" si="171"/>
        <v>0</v>
      </c>
      <c r="BP222" s="86">
        <f t="shared" si="181"/>
        <v>0</v>
      </c>
      <c r="BQ222" s="160" t="s">
        <v>6998</v>
      </c>
      <c r="BR222" s="86" t="s">
        <v>5720</v>
      </c>
      <c r="BS222" s="88" t="s">
        <v>5721</v>
      </c>
      <c r="BT222" s="86" t="s">
        <v>5722</v>
      </c>
      <c r="BU222" s="86"/>
      <c r="BV222" s="86" t="str">
        <f t="shared" si="182"/>
        <v>DI 989810</v>
      </c>
      <c r="BW222" s="105" t="str">
        <f t="shared" si="183"/>
        <v/>
      </c>
      <c r="BX222" s="86" t="str">
        <f t="shared" si="192"/>
        <v>672</v>
      </c>
      <c r="BY222" s="86" t="str">
        <f t="shared" si="193"/>
        <v>237</v>
      </c>
      <c r="BZ222" s="91">
        <f t="shared" si="194"/>
        <v>80</v>
      </c>
      <c r="CA222" s="91">
        <v>0</v>
      </c>
      <c r="CB222" s="96" t="s">
        <v>5719</v>
      </c>
      <c r="CC222" s="91">
        <f t="shared" si="184"/>
        <v>200</v>
      </c>
      <c r="CD222" s="91">
        <f t="shared" si="185"/>
        <v>0</v>
      </c>
      <c r="CE222" s="93">
        <f t="shared" si="195"/>
        <v>0</v>
      </c>
      <c r="CF222" s="93">
        <f t="shared" si="196"/>
        <v>0</v>
      </c>
      <c r="CG222" s="105"/>
      <c r="CH222" s="105"/>
      <c r="CI222" s="86"/>
      <c r="CJ222" s="188"/>
      <c r="CK222" s="181">
        <f t="shared" si="186"/>
        <v>80</v>
      </c>
      <c r="CL222" s="181">
        <f t="shared" si="187"/>
        <v>200</v>
      </c>
      <c r="CM222" s="86" t="s">
        <v>5723</v>
      </c>
      <c r="CN222" s="182" t="s">
        <v>7859</v>
      </c>
      <c r="CO222" s="183" t="s">
        <v>7863</v>
      </c>
      <c r="CP222" s="86" t="s">
        <v>5724</v>
      </c>
      <c r="CQ222" s="153" t="s">
        <v>7925</v>
      </c>
      <c r="CR222" s="187">
        <f t="shared" si="188"/>
        <v>2170000</v>
      </c>
      <c r="CS222" s="188">
        <v>0.8</v>
      </c>
      <c r="CT222" s="188">
        <f t="shared" si="154"/>
        <v>1736000</v>
      </c>
      <c r="CU222" s="93"/>
      <c r="CV222" s="94">
        <f t="shared" si="189"/>
        <v>80</v>
      </c>
      <c r="CW222" s="93">
        <f t="shared" si="190"/>
        <v>0</v>
      </c>
      <c r="CX222" s="86">
        <f t="shared" si="191"/>
        <v>0</v>
      </c>
      <c r="CY222" s="93">
        <f t="shared" si="155"/>
        <v>41664</v>
      </c>
      <c r="CZ222" s="93">
        <v>0</v>
      </c>
      <c r="DA222" s="93">
        <v>0</v>
      </c>
      <c r="DB222" s="93">
        <f t="shared" si="156"/>
        <v>0</v>
      </c>
      <c r="DC222" s="93">
        <v>0</v>
      </c>
      <c r="DD222" s="91">
        <v>0</v>
      </c>
      <c r="DE222" s="93">
        <f t="shared" si="157"/>
        <v>0</v>
      </c>
      <c r="DF222" s="93">
        <f t="shared" si="172"/>
        <v>0</v>
      </c>
      <c r="DG222" s="93"/>
      <c r="DH222" s="93">
        <v>0</v>
      </c>
      <c r="DI222" s="93">
        <v>0</v>
      </c>
      <c r="DJ222" s="86">
        <f t="shared" si="158"/>
        <v>0</v>
      </c>
      <c r="DK222" s="91">
        <v>0</v>
      </c>
      <c r="DL222" s="93"/>
      <c r="DM222" s="93">
        <v>0</v>
      </c>
      <c r="DN222" s="93">
        <f t="shared" si="173"/>
        <v>1736000</v>
      </c>
      <c r="DO222" s="93">
        <f t="shared" si="159"/>
        <v>0</v>
      </c>
      <c r="DP222" s="92">
        <f t="shared" si="160"/>
        <v>41664</v>
      </c>
      <c r="DQ222" s="97" t="str">
        <f t="shared" si="174"/>
        <v>8171632973</v>
      </c>
      <c r="DR222" s="98">
        <f t="shared" si="161"/>
        <v>0</v>
      </c>
      <c r="DS222" s="93" t="str">
        <f t="shared" si="162"/>
        <v>OK</v>
      </c>
      <c r="DT222" s="93"/>
      <c r="DU222" s="78" t="str">
        <f t="shared" si="175"/>
        <v>5010700212541254102001VT400001</v>
      </c>
      <c r="DV222" s="78">
        <f>INDEX('08_DMGiaDat'!$L:$L,MATCH(DU222,'08_DMGiaDat'!$R:$R,0))</f>
        <v>2170000</v>
      </c>
      <c r="DW222" s="78" t="str">
        <f t="shared" si="176"/>
        <v>501070021254100100000001</v>
      </c>
      <c r="DX222" s="78" t="str">
        <f>IFERROR(VLOOKUP(DW222,'08_DMGiaDat'!C218:C219,2,FALSE),"N")</f>
        <v>N</v>
      </c>
      <c r="DY222" s="78" t="str">
        <f t="shared" si="177"/>
        <v>5010700212541001VT400001</v>
      </c>
      <c r="DZ222" s="78" t="str">
        <f>IFERROR(VLOOKUP(DY222,'08_DMGiaDat'!C218:C219,2,FALSE),"N")</f>
        <v>N</v>
      </c>
      <c r="EA222" s="78" t="str">
        <f t="shared" si="178"/>
        <v>501070021254100100000001</v>
      </c>
      <c r="EB222" s="78" t="str">
        <f>IFERROR(VLOOKUP(EA222,'08_DMGiaDat'!C218:C219,2,FALSE),"N")</f>
        <v>N</v>
      </c>
      <c r="EC222" s="92">
        <f>IF(DV222&lt;&gt;"N",DV222,IF(DX222&lt;&gt;"N",DX222,IF(DZ222&lt;&gt;"N",DZ222*VLOOKUP(LEFT(CB222,3),'03_DMMucDich'!C202:C206,5,FALSE),IF(EB222&lt;&gt;"N",EB222*VLOOKUP(LEFT(CB222,3),'03_DMMucDich'!C202:C206,5,FALSE),"N/A"))))</f>
        <v>2170000</v>
      </c>
    </row>
    <row r="223" spans="1:133" s="34" customFormat="1" ht="16" x14ac:dyDescent="0.2">
      <c r="A223" s="85">
        <v>209</v>
      </c>
      <c r="B223" s="86"/>
      <c r="C223" s="87"/>
      <c r="D223" s="141" t="s">
        <v>5901</v>
      </c>
      <c r="E223" s="86"/>
      <c r="F223" s="88"/>
      <c r="G223" s="88" t="s">
        <v>5718</v>
      </c>
      <c r="H223" s="151">
        <v>2022</v>
      </c>
      <c r="I223" s="86"/>
      <c r="J223" s="86"/>
      <c r="K223" s="145" t="s">
        <v>6521</v>
      </c>
      <c r="L223" s="105"/>
      <c r="M223" s="86"/>
      <c r="N223" s="105"/>
      <c r="O223" s="105"/>
      <c r="P223" s="86"/>
      <c r="Q223" s="86"/>
      <c r="R223" s="153" t="str">
        <f t="shared" si="179"/>
        <v>Tổ 66</v>
      </c>
      <c r="S223" s="86"/>
      <c r="T223" s="86"/>
      <c r="U223" s="86"/>
      <c r="V223" s="86" t="str">
        <f t="shared" si="180"/>
        <v xml:space="preserve">, </v>
      </c>
      <c r="W223" s="86"/>
      <c r="X223" s="86"/>
      <c r="Y223" s="86"/>
      <c r="Z223" s="88"/>
      <c r="AA223" s="105"/>
      <c r="AB223" s="86"/>
      <c r="AC223" s="90"/>
      <c r="AD223" s="86"/>
      <c r="AE223" s="86"/>
      <c r="AF223" s="86"/>
      <c r="AG223" s="86"/>
      <c r="AH223" s="160" t="s">
        <v>6960</v>
      </c>
      <c r="AI223" s="153"/>
      <c r="AJ223" s="153"/>
      <c r="AK223" s="86"/>
      <c r="AL223" s="86"/>
      <c r="AM223" s="153" t="s">
        <v>7015</v>
      </c>
      <c r="AN223" s="153" t="s">
        <v>7295</v>
      </c>
      <c r="AO223" s="165">
        <v>43886</v>
      </c>
      <c r="AP223" s="153" t="s">
        <v>2078</v>
      </c>
      <c r="AQ223" s="153" t="s">
        <v>7101</v>
      </c>
      <c r="AR223" s="166">
        <v>100</v>
      </c>
      <c r="AS223" s="88" t="s">
        <v>5719</v>
      </c>
      <c r="AT223" s="92">
        <f t="shared" si="153"/>
        <v>0</v>
      </c>
      <c r="AU223" s="93">
        <v>0</v>
      </c>
      <c r="AV223" s="93">
        <v>0</v>
      </c>
      <c r="AW223" s="166">
        <v>200</v>
      </c>
      <c r="AX223" s="93">
        <v>0</v>
      </c>
      <c r="AY223" s="177"/>
      <c r="AZ223" s="177">
        <v>0</v>
      </c>
      <c r="BA223" s="178"/>
      <c r="BB223" s="105"/>
      <c r="BC223" s="105"/>
      <c r="BD223" s="93"/>
      <c r="BE223" s="93">
        <v>0</v>
      </c>
      <c r="BF223" s="91">
        <v>0</v>
      </c>
      <c r="BG223" s="94"/>
      <c r="BH223" s="95"/>
      <c r="BI223" s="93" t="str">
        <f t="shared" si="165"/>
        <v>Trương Trọng Nhân</v>
      </c>
      <c r="BJ223" s="105">
        <f t="shared" si="166"/>
        <v>0</v>
      </c>
      <c r="BK223" s="88" t="str">
        <f t="shared" si="167"/>
        <v>8445867602</v>
      </c>
      <c r="BL223" s="86">
        <f t="shared" si="168"/>
        <v>0</v>
      </c>
      <c r="BM223" s="105">
        <f t="shared" si="169"/>
        <v>0</v>
      </c>
      <c r="BN223" s="86">
        <f t="shared" si="170"/>
        <v>0</v>
      </c>
      <c r="BO223" s="86">
        <f t="shared" si="171"/>
        <v>0</v>
      </c>
      <c r="BP223" s="86">
        <f t="shared" si="181"/>
        <v>0</v>
      </c>
      <c r="BQ223" s="160" t="s">
        <v>6960</v>
      </c>
      <c r="BR223" s="86" t="s">
        <v>5720</v>
      </c>
      <c r="BS223" s="88" t="s">
        <v>5721</v>
      </c>
      <c r="BT223" s="86" t="s">
        <v>5722</v>
      </c>
      <c r="BU223" s="86"/>
      <c r="BV223" s="86" t="str">
        <f t="shared" si="182"/>
        <v>CT 523948</v>
      </c>
      <c r="BW223" s="105" t="str">
        <f t="shared" si="183"/>
        <v/>
      </c>
      <c r="BX223" s="86" t="str">
        <f t="shared" si="192"/>
        <v>192</v>
      </c>
      <c r="BY223" s="86" t="str">
        <f t="shared" si="193"/>
        <v>48</v>
      </c>
      <c r="BZ223" s="91">
        <f t="shared" si="194"/>
        <v>100</v>
      </c>
      <c r="CA223" s="91">
        <v>0</v>
      </c>
      <c r="CB223" s="96" t="s">
        <v>5719</v>
      </c>
      <c r="CC223" s="91">
        <f t="shared" si="184"/>
        <v>200</v>
      </c>
      <c r="CD223" s="91">
        <f t="shared" si="185"/>
        <v>0</v>
      </c>
      <c r="CE223" s="93">
        <f t="shared" si="195"/>
        <v>0</v>
      </c>
      <c r="CF223" s="93">
        <f t="shared" si="196"/>
        <v>0</v>
      </c>
      <c r="CG223" s="105"/>
      <c r="CH223" s="105"/>
      <c r="CI223" s="86"/>
      <c r="CJ223" s="188"/>
      <c r="CK223" s="181">
        <f t="shared" si="186"/>
        <v>100</v>
      </c>
      <c r="CL223" s="181">
        <f t="shared" si="187"/>
        <v>200</v>
      </c>
      <c r="CM223" s="86" t="s">
        <v>5723</v>
      </c>
      <c r="CN223" s="182" t="s">
        <v>7854</v>
      </c>
      <c r="CO223" s="183" t="s">
        <v>7855</v>
      </c>
      <c r="CP223" s="86" t="s">
        <v>5724</v>
      </c>
      <c r="CQ223" s="153" t="s">
        <v>7924</v>
      </c>
      <c r="CR223" s="187">
        <f t="shared" si="188"/>
        <v>7970000</v>
      </c>
      <c r="CS223" s="188">
        <v>1</v>
      </c>
      <c r="CT223" s="188">
        <f t="shared" si="154"/>
        <v>7970000</v>
      </c>
      <c r="CU223" s="93"/>
      <c r="CV223" s="94">
        <f t="shared" si="189"/>
        <v>100</v>
      </c>
      <c r="CW223" s="93">
        <f t="shared" si="190"/>
        <v>0</v>
      </c>
      <c r="CX223" s="86">
        <f t="shared" si="191"/>
        <v>0</v>
      </c>
      <c r="CY223" s="93">
        <f t="shared" si="155"/>
        <v>239100</v>
      </c>
      <c r="CZ223" s="93">
        <v>0</v>
      </c>
      <c r="DA223" s="93">
        <v>0</v>
      </c>
      <c r="DB223" s="93">
        <f t="shared" si="156"/>
        <v>0</v>
      </c>
      <c r="DC223" s="93">
        <v>0</v>
      </c>
      <c r="DD223" s="91">
        <v>0</v>
      </c>
      <c r="DE223" s="93">
        <f t="shared" si="157"/>
        <v>0</v>
      </c>
      <c r="DF223" s="93">
        <f t="shared" si="172"/>
        <v>0</v>
      </c>
      <c r="DG223" s="93"/>
      <c r="DH223" s="93">
        <v>0</v>
      </c>
      <c r="DI223" s="93">
        <v>0</v>
      </c>
      <c r="DJ223" s="86">
        <f t="shared" si="158"/>
        <v>0</v>
      </c>
      <c r="DK223" s="91">
        <v>0</v>
      </c>
      <c r="DL223" s="93"/>
      <c r="DM223" s="93">
        <v>0</v>
      </c>
      <c r="DN223" s="93">
        <f t="shared" si="173"/>
        <v>7970000</v>
      </c>
      <c r="DO223" s="93">
        <f t="shared" si="159"/>
        <v>0</v>
      </c>
      <c r="DP223" s="92">
        <f t="shared" si="160"/>
        <v>239100</v>
      </c>
      <c r="DQ223" s="97" t="str">
        <f t="shared" si="174"/>
        <v>8445867602</v>
      </c>
      <c r="DR223" s="98">
        <f t="shared" si="161"/>
        <v>0</v>
      </c>
      <c r="DS223" s="93" t="str">
        <f t="shared" si="162"/>
        <v>OK</v>
      </c>
      <c r="DT223" s="93"/>
      <c r="DU223" s="78" t="str">
        <f t="shared" si="175"/>
        <v>5010700215011501100001VT100001</v>
      </c>
      <c r="DV223" s="78">
        <f>INDEX('08_DMGiaDat'!$L:$L,MATCH(DU223,'08_DMGiaDat'!$R:$R,0))</f>
        <v>7970000</v>
      </c>
      <c r="DW223" s="78" t="str">
        <f t="shared" si="176"/>
        <v>501070021501100100000001</v>
      </c>
      <c r="DX223" s="78" t="str">
        <f>IFERROR(VLOOKUP(DW223,'08_DMGiaDat'!C218:C219,2,FALSE),"N")</f>
        <v>N</v>
      </c>
      <c r="DY223" s="78" t="str">
        <f t="shared" si="177"/>
        <v>5010700215011001VT100001</v>
      </c>
      <c r="DZ223" s="78" t="str">
        <f>IFERROR(VLOOKUP(DY223,'08_DMGiaDat'!C218:C219,2,FALSE),"N")</f>
        <v>N</v>
      </c>
      <c r="EA223" s="78" t="str">
        <f t="shared" si="178"/>
        <v>501070021501100100000001</v>
      </c>
      <c r="EB223" s="78" t="str">
        <f>IFERROR(VLOOKUP(EA223,'08_DMGiaDat'!C218:C219,2,FALSE),"N")</f>
        <v>N</v>
      </c>
      <c r="EC223" s="92">
        <f>IF(DV223&lt;&gt;"N",DV223,IF(DX223&lt;&gt;"N",DX223,IF(DZ223&lt;&gt;"N",DZ223*VLOOKUP(LEFT(CB223,3),'03_DMMucDich'!C202:C206,5,FALSE),IF(EB223&lt;&gt;"N",EB223*VLOOKUP(LEFT(CB223,3),'03_DMMucDich'!C202:C206,5,FALSE),"N/A"))))</f>
        <v>7970000</v>
      </c>
    </row>
    <row r="224" spans="1:133" s="34" customFormat="1" ht="16" x14ac:dyDescent="0.2">
      <c r="A224" s="85">
        <v>210</v>
      </c>
      <c r="B224" s="86"/>
      <c r="C224" s="87"/>
      <c r="D224" s="141" t="s">
        <v>5902</v>
      </c>
      <c r="E224" s="86"/>
      <c r="F224" s="88"/>
      <c r="G224" s="88" t="s">
        <v>5718</v>
      </c>
      <c r="H224" s="151">
        <v>2023</v>
      </c>
      <c r="I224" s="86"/>
      <c r="J224" s="86"/>
      <c r="K224" s="145" t="s">
        <v>6522</v>
      </c>
      <c r="L224" s="105"/>
      <c r="M224" s="86"/>
      <c r="N224" s="105"/>
      <c r="O224" s="105"/>
      <c r="P224" s="86"/>
      <c r="Q224" s="86"/>
      <c r="R224" s="153" t="str">
        <f t="shared" si="179"/>
        <v>Tổ 32</v>
      </c>
      <c r="S224" s="86"/>
      <c r="T224" s="86"/>
      <c r="U224" s="86"/>
      <c r="V224" s="86" t="str">
        <f t="shared" si="180"/>
        <v xml:space="preserve">, </v>
      </c>
      <c r="W224" s="86"/>
      <c r="X224" s="86"/>
      <c r="Y224" s="86"/>
      <c r="Z224" s="88"/>
      <c r="AA224" s="105"/>
      <c r="AB224" s="86"/>
      <c r="AC224" s="90"/>
      <c r="AD224" s="86"/>
      <c r="AE224" s="86"/>
      <c r="AF224" s="86"/>
      <c r="AG224" s="86"/>
      <c r="AH224" s="160" t="s">
        <v>6992</v>
      </c>
      <c r="AI224" s="153"/>
      <c r="AJ224" s="153"/>
      <c r="AK224" s="86"/>
      <c r="AL224" s="86"/>
      <c r="AM224" s="153" t="s">
        <v>7015</v>
      </c>
      <c r="AN224" s="153" t="s">
        <v>7296</v>
      </c>
      <c r="AO224" s="165">
        <v>40402</v>
      </c>
      <c r="AP224" s="153" t="s">
        <v>2233</v>
      </c>
      <c r="AQ224" s="153" t="s">
        <v>1115</v>
      </c>
      <c r="AR224" s="166">
        <v>100</v>
      </c>
      <c r="AS224" s="88" t="s">
        <v>5719</v>
      </c>
      <c r="AT224" s="92">
        <f t="shared" si="153"/>
        <v>0</v>
      </c>
      <c r="AU224" s="93">
        <v>0</v>
      </c>
      <c r="AV224" s="93">
        <v>0</v>
      </c>
      <c r="AW224" s="166">
        <v>200</v>
      </c>
      <c r="AX224" s="93">
        <v>0</v>
      </c>
      <c r="AY224" s="177"/>
      <c r="AZ224" s="177">
        <v>0</v>
      </c>
      <c r="BA224" s="178"/>
      <c r="BB224" s="105"/>
      <c r="BC224" s="105"/>
      <c r="BD224" s="93"/>
      <c r="BE224" s="93">
        <v>0</v>
      </c>
      <c r="BF224" s="91">
        <v>0</v>
      </c>
      <c r="BG224" s="94"/>
      <c r="BH224" s="95"/>
      <c r="BI224" s="93" t="str">
        <f t="shared" si="165"/>
        <v>Nguyễn Xuân Thành</v>
      </c>
      <c r="BJ224" s="105">
        <f t="shared" si="166"/>
        <v>0</v>
      </c>
      <c r="BK224" s="88" t="str">
        <f t="shared" si="167"/>
        <v>8442603601</v>
      </c>
      <c r="BL224" s="86">
        <f t="shared" si="168"/>
        <v>0</v>
      </c>
      <c r="BM224" s="105">
        <f t="shared" si="169"/>
        <v>0</v>
      </c>
      <c r="BN224" s="86">
        <f t="shared" si="170"/>
        <v>0</v>
      </c>
      <c r="BO224" s="86">
        <f t="shared" si="171"/>
        <v>0</v>
      </c>
      <c r="BP224" s="86">
        <f t="shared" si="181"/>
        <v>0</v>
      </c>
      <c r="BQ224" s="160" t="s">
        <v>6992</v>
      </c>
      <c r="BR224" s="86" t="s">
        <v>5720</v>
      </c>
      <c r="BS224" s="88" t="s">
        <v>5721</v>
      </c>
      <c r="BT224" s="86" t="s">
        <v>5722</v>
      </c>
      <c r="BU224" s="86"/>
      <c r="BV224" s="86" t="str">
        <f t="shared" si="182"/>
        <v>BC 755047</v>
      </c>
      <c r="BW224" s="105" t="str">
        <f t="shared" si="183"/>
        <v/>
      </c>
      <c r="BX224" s="86" t="str">
        <f t="shared" si="192"/>
        <v>347</v>
      </c>
      <c r="BY224" s="86" t="str">
        <f t="shared" si="193"/>
        <v>111</v>
      </c>
      <c r="BZ224" s="91">
        <f t="shared" si="194"/>
        <v>100</v>
      </c>
      <c r="CA224" s="91">
        <v>0</v>
      </c>
      <c r="CB224" s="96" t="s">
        <v>5719</v>
      </c>
      <c r="CC224" s="91">
        <f t="shared" si="184"/>
        <v>200</v>
      </c>
      <c r="CD224" s="91">
        <f t="shared" si="185"/>
        <v>0</v>
      </c>
      <c r="CE224" s="93">
        <f t="shared" si="195"/>
        <v>0</v>
      </c>
      <c r="CF224" s="93">
        <f t="shared" si="196"/>
        <v>0</v>
      </c>
      <c r="CG224" s="105"/>
      <c r="CH224" s="105"/>
      <c r="CI224" s="86"/>
      <c r="CJ224" s="188"/>
      <c r="CK224" s="181">
        <f t="shared" si="186"/>
        <v>100</v>
      </c>
      <c r="CL224" s="181">
        <f t="shared" si="187"/>
        <v>200</v>
      </c>
      <c r="CM224" s="86" t="s">
        <v>5723</v>
      </c>
      <c r="CN224" s="182" t="s">
        <v>7895</v>
      </c>
      <c r="CO224" s="183" t="s">
        <v>7896</v>
      </c>
      <c r="CP224" s="86" t="s">
        <v>5724</v>
      </c>
      <c r="CQ224" s="153" t="s">
        <v>7924</v>
      </c>
      <c r="CR224" s="187">
        <f t="shared" si="188"/>
        <v>6970000</v>
      </c>
      <c r="CS224" s="188">
        <v>1</v>
      </c>
      <c r="CT224" s="188">
        <f t="shared" si="154"/>
        <v>6970000</v>
      </c>
      <c r="CU224" s="93"/>
      <c r="CV224" s="94">
        <f t="shared" si="189"/>
        <v>100</v>
      </c>
      <c r="CW224" s="93">
        <f t="shared" si="190"/>
        <v>0</v>
      </c>
      <c r="CX224" s="86">
        <f t="shared" si="191"/>
        <v>0</v>
      </c>
      <c r="CY224" s="93">
        <f t="shared" si="155"/>
        <v>209100</v>
      </c>
      <c r="CZ224" s="93">
        <v>0</v>
      </c>
      <c r="DA224" s="93">
        <v>0</v>
      </c>
      <c r="DB224" s="93">
        <f t="shared" si="156"/>
        <v>0</v>
      </c>
      <c r="DC224" s="93">
        <v>0</v>
      </c>
      <c r="DD224" s="91">
        <v>0</v>
      </c>
      <c r="DE224" s="93">
        <f t="shared" si="157"/>
        <v>0</v>
      </c>
      <c r="DF224" s="93">
        <f t="shared" si="172"/>
        <v>0</v>
      </c>
      <c r="DG224" s="93"/>
      <c r="DH224" s="93">
        <v>0</v>
      </c>
      <c r="DI224" s="93">
        <v>0</v>
      </c>
      <c r="DJ224" s="86">
        <f t="shared" si="158"/>
        <v>0</v>
      </c>
      <c r="DK224" s="91">
        <v>0</v>
      </c>
      <c r="DL224" s="93"/>
      <c r="DM224" s="93">
        <v>0</v>
      </c>
      <c r="DN224" s="93">
        <f t="shared" si="173"/>
        <v>6970000</v>
      </c>
      <c r="DO224" s="93">
        <f t="shared" si="159"/>
        <v>0</v>
      </c>
      <c r="DP224" s="92">
        <f t="shared" si="160"/>
        <v>209100</v>
      </c>
      <c r="DQ224" s="97" t="str">
        <f t="shared" si="174"/>
        <v>8442603601</v>
      </c>
      <c r="DR224" s="98">
        <f t="shared" si="161"/>
        <v>0</v>
      </c>
      <c r="DS224" s="93" t="str">
        <f t="shared" si="162"/>
        <v>OK</v>
      </c>
      <c r="DT224" s="93"/>
      <c r="DU224" s="78" t="str">
        <f t="shared" si="175"/>
        <v>5010700214981498101001VT100001</v>
      </c>
      <c r="DV224" s="78">
        <f>INDEX('08_DMGiaDat'!$L:$L,MATCH(DU224,'08_DMGiaDat'!$R:$R,0))</f>
        <v>6970000</v>
      </c>
      <c r="DW224" s="78" t="str">
        <f t="shared" si="176"/>
        <v>501070021498100100000001</v>
      </c>
      <c r="DX224" s="78" t="str">
        <f>IFERROR(VLOOKUP(DW224,'08_DMGiaDat'!C218:C219,2,FALSE),"N")</f>
        <v>N</v>
      </c>
      <c r="DY224" s="78" t="str">
        <f t="shared" si="177"/>
        <v>5010700214981001VT100001</v>
      </c>
      <c r="DZ224" s="78" t="str">
        <f>IFERROR(VLOOKUP(DY224,'08_DMGiaDat'!C218:C219,2,FALSE),"N")</f>
        <v>N</v>
      </c>
      <c r="EA224" s="78" t="str">
        <f t="shared" si="178"/>
        <v>501070021498100100000001</v>
      </c>
      <c r="EB224" s="78" t="str">
        <f>IFERROR(VLOOKUP(EA224,'08_DMGiaDat'!C218:C219,2,FALSE),"N")</f>
        <v>N</v>
      </c>
      <c r="EC224" s="92">
        <f>IF(DV224&lt;&gt;"N",DV224,IF(DX224&lt;&gt;"N",DX224,IF(DZ224&lt;&gt;"N",DZ224*VLOOKUP(LEFT(CB224,3),'03_DMMucDich'!C202:C206,5,FALSE),IF(EB224&lt;&gt;"N",EB224*VLOOKUP(LEFT(CB224,3),'03_DMMucDich'!C202:C206,5,FALSE),"N/A"))))</f>
        <v>6970000</v>
      </c>
    </row>
    <row r="225" spans="1:133" s="34" customFormat="1" ht="16" x14ac:dyDescent="0.2">
      <c r="A225" s="85">
        <v>211</v>
      </c>
      <c r="B225" s="86"/>
      <c r="C225" s="87"/>
      <c r="D225" s="141" t="s">
        <v>5903</v>
      </c>
      <c r="E225" s="86"/>
      <c r="F225" s="88"/>
      <c r="G225" s="88" t="s">
        <v>5718</v>
      </c>
      <c r="H225" s="151">
        <v>2022</v>
      </c>
      <c r="I225" s="86"/>
      <c r="J225" s="86"/>
      <c r="K225" s="145" t="s">
        <v>6523</v>
      </c>
      <c r="L225" s="105"/>
      <c r="M225" s="86"/>
      <c r="N225" s="105"/>
      <c r="O225" s="105"/>
      <c r="P225" s="86"/>
      <c r="Q225" s="86"/>
      <c r="R225" s="153" t="str">
        <f t="shared" si="179"/>
        <v>Tổ 16</v>
      </c>
      <c r="S225" s="86"/>
      <c r="T225" s="86"/>
      <c r="U225" s="86"/>
      <c r="V225" s="86" t="str">
        <f t="shared" si="180"/>
        <v xml:space="preserve">, </v>
      </c>
      <c r="W225" s="86"/>
      <c r="X225" s="86"/>
      <c r="Y225" s="86"/>
      <c r="Z225" s="88"/>
      <c r="AA225" s="105"/>
      <c r="AB225" s="86"/>
      <c r="AC225" s="90"/>
      <c r="AD225" s="86"/>
      <c r="AE225" s="86"/>
      <c r="AF225" s="86"/>
      <c r="AG225" s="86"/>
      <c r="AH225" s="160" t="s">
        <v>6983</v>
      </c>
      <c r="AI225" s="153"/>
      <c r="AJ225" s="153"/>
      <c r="AK225" s="86"/>
      <c r="AL225" s="86"/>
      <c r="AM225" s="153" t="s">
        <v>7015</v>
      </c>
      <c r="AN225" s="153" t="s">
        <v>7297</v>
      </c>
      <c r="AO225" s="165">
        <v>43440</v>
      </c>
      <c r="AP225" s="153" t="s">
        <v>2240</v>
      </c>
      <c r="AQ225" s="153" t="s">
        <v>7044</v>
      </c>
      <c r="AR225" s="166">
        <v>100</v>
      </c>
      <c r="AS225" s="88" t="s">
        <v>5719</v>
      </c>
      <c r="AT225" s="92">
        <f t="shared" si="153"/>
        <v>0</v>
      </c>
      <c r="AU225" s="93">
        <v>0</v>
      </c>
      <c r="AV225" s="93">
        <v>0</v>
      </c>
      <c r="AW225" s="166">
        <v>200</v>
      </c>
      <c r="AX225" s="93">
        <v>0</v>
      </c>
      <c r="AY225" s="177"/>
      <c r="AZ225" s="177">
        <v>0</v>
      </c>
      <c r="BA225" s="178"/>
      <c r="BB225" s="105"/>
      <c r="BC225" s="105"/>
      <c r="BD225" s="93"/>
      <c r="BE225" s="93">
        <v>0</v>
      </c>
      <c r="BF225" s="91">
        <v>0</v>
      </c>
      <c r="BG225" s="94"/>
      <c r="BH225" s="95"/>
      <c r="BI225" s="93" t="str">
        <f t="shared" si="165"/>
        <v>Phùng Tuyên</v>
      </c>
      <c r="BJ225" s="105">
        <f t="shared" si="166"/>
        <v>0</v>
      </c>
      <c r="BK225" s="88" t="str">
        <f t="shared" si="167"/>
        <v>8587616065</v>
      </c>
      <c r="BL225" s="86">
        <f t="shared" si="168"/>
        <v>0</v>
      </c>
      <c r="BM225" s="105">
        <f t="shared" si="169"/>
        <v>0</v>
      </c>
      <c r="BN225" s="86">
        <f t="shared" si="170"/>
        <v>0</v>
      </c>
      <c r="BO225" s="86">
        <f t="shared" si="171"/>
        <v>0</v>
      </c>
      <c r="BP225" s="86">
        <f t="shared" si="181"/>
        <v>0</v>
      </c>
      <c r="BQ225" s="160" t="s">
        <v>6983</v>
      </c>
      <c r="BR225" s="86" t="s">
        <v>5720</v>
      </c>
      <c r="BS225" s="88" t="s">
        <v>5721</v>
      </c>
      <c r="BT225" s="86" t="s">
        <v>5722</v>
      </c>
      <c r="BU225" s="86"/>
      <c r="BV225" s="86" t="str">
        <f t="shared" si="182"/>
        <v>CP 820432</v>
      </c>
      <c r="BW225" s="105" t="str">
        <f t="shared" si="183"/>
        <v/>
      </c>
      <c r="BX225" s="86" t="str">
        <f t="shared" si="192"/>
        <v>354</v>
      </c>
      <c r="BY225" s="86" t="str">
        <f t="shared" si="193"/>
        <v>92</v>
      </c>
      <c r="BZ225" s="91">
        <f t="shared" si="194"/>
        <v>100</v>
      </c>
      <c r="CA225" s="91">
        <v>0</v>
      </c>
      <c r="CB225" s="96" t="s">
        <v>5719</v>
      </c>
      <c r="CC225" s="91">
        <f t="shared" si="184"/>
        <v>200</v>
      </c>
      <c r="CD225" s="91">
        <f t="shared" si="185"/>
        <v>0</v>
      </c>
      <c r="CE225" s="93">
        <f t="shared" si="195"/>
        <v>0</v>
      </c>
      <c r="CF225" s="93">
        <f t="shared" si="196"/>
        <v>0</v>
      </c>
      <c r="CG225" s="105"/>
      <c r="CH225" s="105"/>
      <c r="CI225" s="86"/>
      <c r="CJ225" s="188"/>
      <c r="CK225" s="181">
        <f t="shared" si="186"/>
        <v>100</v>
      </c>
      <c r="CL225" s="181">
        <f t="shared" si="187"/>
        <v>200</v>
      </c>
      <c r="CM225" s="86" t="s">
        <v>5723</v>
      </c>
      <c r="CN225" s="182" t="s">
        <v>7866</v>
      </c>
      <c r="CO225" s="183" t="s">
        <v>7867</v>
      </c>
      <c r="CP225" s="86" t="s">
        <v>5724</v>
      </c>
      <c r="CQ225" s="153" t="s">
        <v>7924</v>
      </c>
      <c r="CR225" s="187">
        <f t="shared" si="188"/>
        <v>4310000</v>
      </c>
      <c r="CS225" s="188">
        <v>1</v>
      </c>
      <c r="CT225" s="188">
        <f t="shared" si="154"/>
        <v>4310000</v>
      </c>
      <c r="CU225" s="93"/>
      <c r="CV225" s="94">
        <f t="shared" si="189"/>
        <v>100</v>
      </c>
      <c r="CW225" s="93">
        <f t="shared" si="190"/>
        <v>0</v>
      </c>
      <c r="CX225" s="86">
        <f t="shared" si="191"/>
        <v>0</v>
      </c>
      <c r="CY225" s="93">
        <f t="shared" si="155"/>
        <v>129300</v>
      </c>
      <c r="CZ225" s="93">
        <v>0</v>
      </c>
      <c r="DA225" s="93">
        <v>0</v>
      </c>
      <c r="DB225" s="93">
        <f t="shared" si="156"/>
        <v>0</v>
      </c>
      <c r="DC225" s="93">
        <v>0</v>
      </c>
      <c r="DD225" s="91">
        <v>0</v>
      </c>
      <c r="DE225" s="93">
        <f t="shared" si="157"/>
        <v>0</v>
      </c>
      <c r="DF225" s="93">
        <f t="shared" si="172"/>
        <v>0</v>
      </c>
      <c r="DG225" s="93"/>
      <c r="DH225" s="93">
        <v>0</v>
      </c>
      <c r="DI225" s="93">
        <v>0</v>
      </c>
      <c r="DJ225" s="86">
        <f t="shared" si="158"/>
        <v>0</v>
      </c>
      <c r="DK225" s="91">
        <v>0</v>
      </c>
      <c r="DL225" s="93"/>
      <c r="DM225" s="93">
        <v>0</v>
      </c>
      <c r="DN225" s="93">
        <f t="shared" si="173"/>
        <v>4310000</v>
      </c>
      <c r="DO225" s="93">
        <f t="shared" si="159"/>
        <v>0</v>
      </c>
      <c r="DP225" s="92">
        <f t="shared" si="160"/>
        <v>129300</v>
      </c>
      <c r="DQ225" s="97" t="str">
        <f t="shared" si="174"/>
        <v>8587616065</v>
      </c>
      <c r="DR225" s="98">
        <f t="shared" si="161"/>
        <v>0</v>
      </c>
      <c r="DS225" s="93" t="str">
        <f t="shared" si="162"/>
        <v>OK</v>
      </c>
      <c r="DT225" s="93"/>
      <c r="DU225" s="78" t="str">
        <f t="shared" si="175"/>
        <v>5010700210791079100001VT100001</v>
      </c>
      <c r="DV225" s="78">
        <f>INDEX('08_DMGiaDat'!$L:$L,MATCH(DU225,'08_DMGiaDat'!$R:$R,0))</f>
        <v>4310000</v>
      </c>
      <c r="DW225" s="78" t="str">
        <f t="shared" si="176"/>
        <v>501070021079100100000001</v>
      </c>
      <c r="DX225" s="78" t="str">
        <f>IFERROR(VLOOKUP(DW225,'08_DMGiaDat'!C218:C219,2,FALSE),"N")</f>
        <v>N</v>
      </c>
      <c r="DY225" s="78" t="str">
        <f t="shared" si="177"/>
        <v>5010700210791001VT100001</v>
      </c>
      <c r="DZ225" s="78" t="str">
        <f>IFERROR(VLOOKUP(DY225,'08_DMGiaDat'!C218:C219,2,FALSE),"N")</f>
        <v>N</v>
      </c>
      <c r="EA225" s="78" t="str">
        <f t="shared" si="178"/>
        <v>501070021079100100000001</v>
      </c>
      <c r="EB225" s="78" t="str">
        <f>IFERROR(VLOOKUP(EA225,'08_DMGiaDat'!C218:C219,2,FALSE),"N")</f>
        <v>N</v>
      </c>
      <c r="EC225" s="92">
        <f>IF(DV225&lt;&gt;"N",DV225,IF(DX225&lt;&gt;"N",DX225,IF(DZ225&lt;&gt;"N",DZ225*VLOOKUP(LEFT(CB225,3),'03_DMMucDich'!C202:C206,5,FALSE),IF(EB225&lt;&gt;"N",EB225*VLOOKUP(LEFT(CB225,3),'03_DMMucDich'!C202:C206,5,FALSE),"N/A"))))</f>
        <v>4310000</v>
      </c>
    </row>
    <row r="226" spans="1:133" s="34" customFormat="1" ht="16" x14ac:dyDescent="0.2">
      <c r="A226" s="85">
        <v>212</v>
      </c>
      <c r="B226" s="86"/>
      <c r="C226" s="87"/>
      <c r="D226" s="141" t="s">
        <v>5904</v>
      </c>
      <c r="E226" s="86"/>
      <c r="F226" s="88"/>
      <c r="G226" s="88" t="s">
        <v>5718</v>
      </c>
      <c r="H226" s="151">
        <v>2022</v>
      </c>
      <c r="I226" s="86"/>
      <c r="J226" s="86"/>
      <c r="K226" s="145" t="s">
        <v>6524</v>
      </c>
      <c r="L226" s="105"/>
      <c r="M226" s="86"/>
      <c r="N226" s="105"/>
      <c r="O226" s="105"/>
      <c r="P226" s="86"/>
      <c r="Q226" s="86"/>
      <c r="R226" s="153" t="str">
        <f t="shared" si="179"/>
        <v>Tổ 16</v>
      </c>
      <c r="S226" s="86"/>
      <c r="T226" s="86"/>
      <c r="U226" s="86"/>
      <c r="V226" s="86" t="str">
        <f t="shared" si="180"/>
        <v xml:space="preserve">, </v>
      </c>
      <c r="W226" s="86"/>
      <c r="X226" s="86"/>
      <c r="Y226" s="86"/>
      <c r="Z226" s="88"/>
      <c r="AA226" s="105"/>
      <c r="AB226" s="86"/>
      <c r="AC226" s="90"/>
      <c r="AD226" s="86"/>
      <c r="AE226" s="86"/>
      <c r="AF226" s="86"/>
      <c r="AG226" s="86"/>
      <c r="AH226" s="160" t="s">
        <v>6983</v>
      </c>
      <c r="AI226" s="153"/>
      <c r="AJ226" s="153"/>
      <c r="AK226" s="86"/>
      <c r="AL226" s="86"/>
      <c r="AM226" s="153" t="s">
        <v>7015</v>
      </c>
      <c r="AN226" s="153" t="s">
        <v>7298</v>
      </c>
      <c r="AO226" s="165">
        <v>43440</v>
      </c>
      <c r="AP226" s="153" t="s">
        <v>2241</v>
      </c>
      <c r="AQ226" s="153" t="s">
        <v>7044</v>
      </c>
      <c r="AR226" s="166">
        <v>100</v>
      </c>
      <c r="AS226" s="88" t="s">
        <v>5719</v>
      </c>
      <c r="AT226" s="92">
        <f t="shared" si="153"/>
        <v>0</v>
      </c>
      <c r="AU226" s="93">
        <v>0</v>
      </c>
      <c r="AV226" s="93">
        <v>0</v>
      </c>
      <c r="AW226" s="166">
        <v>200</v>
      </c>
      <c r="AX226" s="93">
        <v>0</v>
      </c>
      <c r="AY226" s="177"/>
      <c r="AZ226" s="177">
        <v>0</v>
      </c>
      <c r="BA226" s="178"/>
      <c r="BB226" s="105"/>
      <c r="BC226" s="105"/>
      <c r="BD226" s="93"/>
      <c r="BE226" s="93">
        <v>0</v>
      </c>
      <c r="BF226" s="91">
        <v>0</v>
      </c>
      <c r="BG226" s="94"/>
      <c r="BH226" s="95"/>
      <c r="BI226" s="93" t="str">
        <f t="shared" si="165"/>
        <v xml:space="preserve">	Phùng Thị Thiết</v>
      </c>
      <c r="BJ226" s="105">
        <f t="shared" si="166"/>
        <v>0</v>
      </c>
      <c r="BK226" s="88" t="str">
        <f t="shared" si="167"/>
        <v>8446657326</v>
      </c>
      <c r="BL226" s="86">
        <f t="shared" si="168"/>
        <v>0</v>
      </c>
      <c r="BM226" s="105">
        <f t="shared" si="169"/>
        <v>0</v>
      </c>
      <c r="BN226" s="86">
        <f t="shared" si="170"/>
        <v>0</v>
      </c>
      <c r="BO226" s="86">
        <f t="shared" si="171"/>
        <v>0</v>
      </c>
      <c r="BP226" s="86">
        <f t="shared" si="181"/>
        <v>0</v>
      </c>
      <c r="BQ226" s="160" t="s">
        <v>6983</v>
      </c>
      <c r="BR226" s="86" t="s">
        <v>5720</v>
      </c>
      <c r="BS226" s="88" t="s">
        <v>5721</v>
      </c>
      <c r="BT226" s="86" t="s">
        <v>5722</v>
      </c>
      <c r="BU226" s="86"/>
      <c r="BV226" s="86" t="str">
        <f t="shared" si="182"/>
        <v>CP 820430</v>
      </c>
      <c r="BW226" s="105" t="str">
        <f t="shared" si="183"/>
        <v/>
      </c>
      <c r="BX226" s="86" t="str">
        <f t="shared" si="192"/>
        <v>355</v>
      </c>
      <c r="BY226" s="86" t="str">
        <f t="shared" si="193"/>
        <v>92</v>
      </c>
      <c r="BZ226" s="91">
        <f t="shared" si="194"/>
        <v>100</v>
      </c>
      <c r="CA226" s="91">
        <v>0</v>
      </c>
      <c r="CB226" s="96" t="s">
        <v>5719</v>
      </c>
      <c r="CC226" s="91">
        <f t="shared" si="184"/>
        <v>200</v>
      </c>
      <c r="CD226" s="91">
        <f t="shared" si="185"/>
        <v>0</v>
      </c>
      <c r="CE226" s="93">
        <f t="shared" si="195"/>
        <v>0</v>
      </c>
      <c r="CF226" s="93">
        <f t="shared" si="196"/>
        <v>0</v>
      </c>
      <c r="CG226" s="105"/>
      <c r="CH226" s="105"/>
      <c r="CI226" s="86"/>
      <c r="CJ226" s="188"/>
      <c r="CK226" s="181">
        <f t="shared" si="186"/>
        <v>100</v>
      </c>
      <c r="CL226" s="181">
        <f t="shared" si="187"/>
        <v>200</v>
      </c>
      <c r="CM226" s="86" t="s">
        <v>5723</v>
      </c>
      <c r="CN226" s="182" t="s">
        <v>7866</v>
      </c>
      <c r="CO226" s="183" t="s">
        <v>7867</v>
      </c>
      <c r="CP226" s="86" t="s">
        <v>5724</v>
      </c>
      <c r="CQ226" s="153" t="s">
        <v>7924</v>
      </c>
      <c r="CR226" s="187">
        <f t="shared" si="188"/>
        <v>4310000</v>
      </c>
      <c r="CS226" s="188">
        <v>1</v>
      </c>
      <c r="CT226" s="188">
        <f t="shared" si="154"/>
        <v>4310000</v>
      </c>
      <c r="CU226" s="93"/>
      <c r="CV226" s="94">
        <f t="shared" si="189"/>
        <v>100</v>
      </c>
      <c r="CW226" s="93">
        <f t="shared" si="190"/>
        <v>0</v>
      </c>
      <c r="CX226" s="86">
        <f t="shared" si="191"/>
        <v>0</v>
      </c>
      <c r="CY226" s="93">
        <f t="shared" si="155"/>
        <v>129300</v>
      </c>
      <c r="CZ226" s="93">
        <v>0</v>
      </c>
      <c r="DA226" s="93">
        <v>0</v>
      </c>
      <c r="DB226" s="93">
        <f t="shared" si="156"/>
        <v>0</v>
      </c>
      <c r="DC226" s="93">
        <v>0</v>
      </c>
      <c r="DD226" s="91">
        <v>0</v>
      </c>
      <c r="DE226" s="93">
        <f t="shared" si="157"/>
        <v>0</v>
      </c>
      <c r="DF226" s="93">
        <f t="shared" si="172"/>
        <v>0</v>
      </c>
      <c r="DG226" s="93"/>
      <c r="DH226" s="93">
        <v>0</v>
      </c>
      <c r="DI226" s="93">
        <v>0</v>
      </c>
      <c r="DJ226" s="86">
        <f t="shared" si="158"/>
        <v>0</v>
      </c>
      <c r="DK226" s="91">
        <v>0</v>
      </c>
      <c r="DL226" s="93"/>
      <c r="DM226" s="93">
        <v>0</v>
      </c>
      <c r="DN226" s="93">
        <f t="shared" si="173"/>
        <v>4310000</v>
      </c>
      <c r="DO226" s="93">
        <f t="shared" si="159"/>
        <v>0</v>
      </c>
      <c r="DP226" s="92">
        <f t="shared" si="160"/>
        <v>129300</v>
      </c>
      <c r="DQ226" s="97" t="str">
        <f t="shared" si="174"/>
        <v>8446657326</v>
      </c>
      <c r="DR226" s="98">
        <f t="shared" si="161"/>
        <v>0</v>
      </c>
      <c r="DS226" s="93" t="str">
        <f t="shared" si="162"/>
        <v>OK</v>
      </c>
      <c r="DT226" s="93"/>
      <c r="DU226" s="78" t="str">
        <f t="shared" si="175"/>
        <v>5010700210791079100001VT100001</v>
      </c>
      <c r="DV226" s="78">
        <f>INDEX('08_DMGiaDat'!$L:$L,MATCH(DU226,'08_DMGiaDat'!$R:$R,0))</f>
        <v>4310000</v>
      </c>
      <c r="DW226" s="78" t="str">
        <f t="shared" si="176"/>
        <v>501070021079100100000001</v>
      </c>
      <c r="DX226" s="78" t="str">
        <f>IFERROR(VLOOKUP(DW226,'08_DMGiaDat'!C218:C219,2,FALSE),"N")</f>
        <v>N</v>
      </c>
      <c r="DY226" s="78" t="str">
        <f t="shared" si="177"/>
        <v>5010700210791001VT100001</v>
      </c>
      <c r="DZ226" s="78" t="str">
        <f>IFERROR(VLOOKUP(DY226,'08_DMGiaDat'!C218:C219,2,FALSE),"N")</f>
        <v>N</v>
      </c>
      <c r="EA226" s="78" t="str">
        <f t="shared" si="178"/>
        <v>501070021079100100000001</v>
      </c>
      <c r="EB226" s="78" t="str">
        <f>IFERROR(VLOOKUP(EA226,'08_DMGiaDat'!C218:C219,2,FALSE),"N")</f>
        <v>N</v>
      </c>
      <c r="EC226" s="92">
        <f>IF(DV226&lt;&gt;"N",DV226,IF(DX226&lt;&gt;"N",DX226,IF(DZ226&lt;&gt;"N",DZ226*VLOOKUP(LEFT(CB226,3),'03_DMMucDich'!C202:C206,5,FALSE),IF(EB226&lt;&gt;"N",EB226*VLOOKUP(LEFT(CB226,3),'03_DMMucDich'!C202:C206,5,FALSE),"N/A"))))</f>
        <v>4310000</v>
      </c>
    </row>
    <row r="227" spans="1:133" s="34" customFormat="1" ht="16" x14ac:dyDescent="0.2">
      <c r="A227" s="85">
        <v>213</v>
      </c>
      <c r="B227" s="86"/>
      <c r="C227" s="87"/>
      <c r="D227" s="141" t="s">
        <v>5905</v>
      </c>
      <c r="E227" s="86"/>
      <c r="F227" s="88"/>
      <c r="G227" s="88" t="s">
        <v>5718</v>
      </c>
      <c r="H227" s="151">
        <v>2023</v>
      </c>
      <c r="I227" s="86"/>
      <c r="J227" s="86"/>
      <c r="K227" s="145" t="s">
        <v>6525</v>
      </c>
      <c r="L227" s="105"/>
      <c r="M227" s="86"/>
      <c r="N227" s="105"/>
      <c r="O227" s="105"/>
      <c r="P227" s="86"/>
      <c r="Q227" s="86"/>
      <c r="R227" s="153" t="str">
        <f t="shared" si="179"/>
        <v>Tổ 16</v>
      </c>
      <c r="S227" s="86"/>
      <c r="T227" s="86"/>
      <c r="U227" s="86"/>
      <c r="V227" s="86" t="str">
        <f t="shared" si="180"/>
        <v xml:space="preserve">, </v>
      </c>
      <c r="W227" s="86"/>
      <c r="X227" s="86"/>
      <c r="Y227" s="86"/>
      <c r="Z227" s="88"/>
      <c r="AA227" s="105"/>
      <c r="AB227" s="86"/>
      <c r="AC227" s="90"/>
      <c r="AD227" s="86"/>
      <c r="AE227" s="86"/>
      <c r="AF227" s="86"/>
      <c r="AG227" s="86"/>
      <c r="AH227" s="160" t="s">
        <v>6983</v>
      </c>
      <c r="AI227" s="153"/>
      <c r="AJ227" s="153"/>
      <c r="AK227" s="86"/>
      <c r="AL227" s="86"/>
      <c r="AM227" s="153" t="s">
        <v>7015</v>
      </c>
      <c r="AN227" s="153" t="s">
        <v>7299</v>
      </c>
      <c r="AO227" s="165">
        <v>43579</v>
      </c>
      <c r="AP227" s="153" t="s">
        <v>2249</v>
      </c>
      <c r="AQ227" s="153" t="s">
        <v>7044</v>
      </c>
      <c r="AR227" s="166">
        <v>107.9</v>
      </c>
      <c r="AS227" s="88" t="s">
        <v>5719</v>
      </c>
      <c r="AT227" s="92">
        <f t="shared" si="153"/>
        <v>0</v>
      </c>
      <c r="AU227" s="93">
        <v>0</v>
      </c>
      <c r="AV227" s="93">
        <v>0</v>
      </c>
      <c r="AW227" s="166">
        <v>200</v>
      </c>
      <c r="AX227" s="93">
        <v>0</v>
      </c>
      <c r="AY227" s="177"/>
      <c r="AZ227" s="177">
        <v>0</v>
      </c>
      <c r="BA227" s="178"/>
      <c r="BB227" s="105"/>
      <c r="BC227" s="105"/>
      <c r="BD227" s="93"/>
      <c r="BE227" s="93">
        <v>0</v>
      </c>
      <c r="BF227" s="91">
        <v>0</v>
      </c>
      <c r="BG227" s="94"/>
      <c r="BH227" s="95"/>
      <c r="BI227" s="93" t="str">
        <f t="shared" si="165"/>
        <v>Hồ Ngọc Tân</v>
      </c>
      <c r="BJ227" s="105">
        <f t="shared" si="166"/>
        <v>0</v>
      </c>
      <c r="BK227" s="88" t="str">
        <f t="shared" si="167"/>
        <v>8042565743</v>
      </c>
      <c r="BL227" s="86">
        <f t="shared" si="168"/>
        <v>0</v>
      </c>
      <c r="BM227" s="105">
        <f t="shared" si="169"/>
        <v>0</v>
      </c>
      <c r="BN227" s="86">
        <f t="shared" si="170"/>
        <v>0</v>
      </c>
      <c r="BO227" s="86">
        <f t="shared" si="171"/>
        <v>0</v>
      </c>
      <c r="BP227" s="86">
        <f t="shared" si="181"/>
        <v>0</v>
      </c>
      <c r="BQ227" s="160" t="s">
        <v>6983</v>
      </c>
      <c r="BR227" s="86" t="s">
        <v>5720</v>
      </c>
      <c r="BS227" s="88" t="s">
        <v>5721</v>
      </c>
      <c r="BT227" s="86" t="s">
        <v>5722</v>
      </c>
      <c r="BU227" s="86"/>
      <c r="BV227" s="86" t="str">
        <f t="shared" si="182"/>
        <v>CP 899784</v>
      </c>
      <c r="BW227" s="105" t="str">
        <f t="shared" si="183"/>
        <v/>
      </c>
      <c r="BX227" s="86" t="str">
        <f t="shared" si="192"/>
        <v>363</v>
      </c>
      <c r="BY227" s="86" t="str">
        <f t="shared" si="193"/>
        <v>92</v>
      </c>
      <c r="BZ227" s="91">
        <f t="shared" si="194"/>
        <v>107.9</v>
      </c>
      <c r="CA227" s="91">
        <v>0</v>
      </c>
      <c r="CB227" s="96" t="s">
        <v>5719</v>
      </c>
      <c r="CC227" s="91">
        <f t="shared" si="184"/>
        <v>200</v>
      </c>
      <c r="CD227" s="91">
        <f t="shared" si="185"/>
        <v>0</v>
      </c>
      <c r="CE227" s="93">
        <f t="shared" si="195"/>
        <v>0</v>
      </c>
      <c r="CF227" s="93">
        <f t="shared" si="196"/>
        <v>0</v>
      </c>
      <c r="CG227" s="105"/>
      <c r="CH227" s="105"/>
      <c r="CI227" s="86"/>
      <c r="CJ227" s="188"/>
      <c r="CK227" s="181">
        <f t="shared" si="186"/>
        <v>107.9</v>
      </c>
      <c r="CL227" s="181">
        <f t="shared" si="187"/>
        <v>200</v>
      </c>
      <c r="CM227" s="86" t="s">
        <v>5723</v>
      </c>
      <c r="CN227" s="182" t="s">
        <v>7866</v>
      </c>
      <c r="CO227" s="183" t="s">
        <v>7867</v>
      </c>
      <c r="CP227" s="86" t="s">
        <v>5724</v>
      </c>
      <c r="CQ227" s="153" t="s">
        <v>7925</v>
      </c>
      <c r="CR227" s="187">
        <f t="shared" si="188"/>
        <v>2360000</v>
      </c>
      <c r="CS227" s="188">
        <v>0.8</v>
      </c>
      <c r="CT227" s="188">
        <f t="shared" si="154"/>
        <v>1888000</v>
      </c>
      <c r="CU227" s="93"/>
      <c r="CV227" s="94">
        <f t="shared" si="189"/>
        <v>107.9</v>
      </c>
      <c r="CW227" s="93">
        <f t="shared" si="190"/>
        <v>0</v>
      </c>
      <c r="CX227" s="86">
        <f t="shared" si="191"/>
        <v>0</v>
      </c>
      <c r="CY227" s="93">
        <f t="shared" si="155"/>
        <v>61114.560000000005</v>
      </c>
      <c r="CZ227" s="93">
        <v>0</v>
      </c>
      <c r="DA227" s="93">
        <v>0</v>
      </c>
      <c r="DB227" s="93">
        <f t="shared" si="156"/>
        <v>0</v>
      </c>
      <c r="DC227" s="93">
        <v>0</v>
      </c>
      <c r="DD227" s="91">
        <v>0</v>
      </c>
      <c r="DE227" s="93">
        <f t="shared" si="157"/>
        <v>0</v>
      </c>
      <c r="DF227" s="93">
        <f t="shared" si="172"/>
        <v>0</v>
      </c>
      <c r="DG227" s="93"/>
      <c r="DH227" s="93">
        <v>0</v>
      </c>
      <c r="DI227" s="93">
        <v>0</v>
      </c>
      <c r="DJ227" s="86">
        <f t="shared" si="158"/>
        <v>0</v>
      </c>
      <c r="DK227" s="91">
        <v>0</v>
      </c>
      <c r="DL227" s="93"/>
      <c r="DM227" s="93">
        <v>0</v>
      </c>
      <c r="DN227" s="93">
        <f t="shared" si="173"/>
        <v>1888000</v>
      </c>
      <c r="DO227" s="93">
        <f t="shared" si="159"/>
        <v>0</v>
      </c>
      <c r="DP227" s="92">
        <f t="shared" si="160"/>
        <v>61114.560000000005</v>
      </c>
      <c r="DQ227" s="97" t="str">
        <f t="shared" si="174"/>
        <v>8042565743</v>
      </c>
      <c r="DR227" s="98">
        <f t="shared" si="161"/>
        <v>0</v>
      </c>
      <c r="DS227" s="93" t="str">
        <f t="shared" si="162"/>
        <v>OK</v>
      </c>
      <c r="DT227" s="93"/>
      <c r="DU227" s="78" t="str">
        <f t="shared" si="175"/>
        <v>5010700210791079100001VT400001</v>
      </c>
      <c r="DV227" s="78">
        <f>INDEX('08_DMGiaDat'!$L:$L,MATCH(DU227,'08_DMGiaDat'!$R:$R,0))</f>
        <v>2360000</v>
      </c>
      <c r="DW227" s="78" t="str">
        <f t="shared" si="176"/>
        <v>501070021079100100000001</v>
      </c>
      <c r="DX227" s="78" t="str">
        <f>IFERROR(VLOOKUP(DW227,'08_DMGiaDat'!C218:C219,2,FALSE),"N")</f>
        <v>N</v>
      </c>
      <c r="DY227" s="78" t="str">
        <f t="shared" si="177"/>
        <v>5010700210791001VT400001</v>
      </c>
      <c r="DZ227" s="78" t="str">
        <f>IFERROR(VLOOKUP(DY227,'08_DMGiaDat'!C218:C219,2,FALSE),"N")</f>
        <v>N</v>
      </c>
      <c r="EA227" s="78" t="str">
        <f t="shared" si="178"/>
        <v>501070021079100100000001</v>
      </c>
      <c r="EB227" s="78" t="str">
        <f>IFERROR(VLOOKUP(EA227,'08_DMGiaDat'!C218:C219,2,FALSE),"N")</f>
        <v>N</v>
      </c>
      <c r="EC227" s="92">
        <f>IF(DV227&lt;&gt;"N",DV227,IF(DX227&lt;&gt;"N",DX227,IF(DZ227&lt;&gt;"N",DZ227*VLOOKUP(LEFT(CB227,3),'03_DMMucDich'!C202:C206,5,FALSE),IF(EB227&lt;&gt;"N",EB227*VLOOKUP(LEFT(CB227,3),'03_DMMucDich'!C202:C206,5,FALSE),"N/A"))))</f>
        <v>2360000</v>
      </c>
    </row>
    <row r="228" spans="1:133" s="34" customFormat="1" ht="16" x14ac:dyDescent="0.2">
      <c r="A228" s="85">
        <v>214</v>
      </c>
      <c r="B228" s="86"/>
      <c r="C228" s="87"/>
      <c r="D228" s="141" t="s">
        <v>5906</v>
      </c>
      <c r="E228" s="86"/>
      <c r="F228" s="88"/>
      <c r="G228" s="88" t="s">
        <v>5718</v>
      </c>
      <c r="H228" s="151">
        <v>2022</v>
      </c>
      <c r="I228" s="86"/>
      <c r="J228" s="86"/>
      <c r="K228" s="145" t="s">
        <v>6526</v>
      </c>
      <c r="L228" s="105"/>
      <c r="M228" s="86"/>
      <c r="N228" s="105"/>
      <c r="O228" s="105"/>
      <c r="P228" s="86"/>
      <c r="Q228" s="86"/>
      <c r="R228" s="153" t="str">
        <f t="shared" si="179"/>
        <v>Tổ 22</v>
      </c>
      <c r="S228" s="86"/>
      <c r="T228" s="86"/>
      <c r="U228" s="86"/>
      <c r="V228" s="86" t="str">
        <f t="shared" si="180"/>
        <v xml:space="preserve">, </v>
      </c>
      <c r="W228" s="86"/>
      <c r="X228" s="86"/>
      <c r="Y228" s="86"/>
      <c r="Z228" s="88"/>
      <c r="AA228" s="105"/>
      <c r="AB228" s="86"/>
      <c r="AC228" s="90"/>
      <c r="AD228" s="86"/>
      <c r="AE228" s="86"/>
      <c r="AF228" s="86"/>
      <c r="AG228" s="86"/>
      <c r="AH228" s="160" t="s">
        <v>6963</v>
      </c>
      <c r="AI228" s="153"/>
      <c r="AJ228" s="153"/>
      <c r="AK228" s="86"/>
      <c r="AL228" s="86"/>
      <c r="AM228" s="153" t="s">
        <v>7015</v>
      </c>
      <c r="AN228" s="153" t="s">
        <v>7300</v>
      </c>
      <c r="AO228" s="165">
        <v>43280</v>
      </c>
      <c r="AP228" s="153" t="s">
        <v>2108</v>
      </c>
      <c r="AQ228" s="153" t="s">
        <v>1806</v>
      </c>
      <c r="AR228" s="166">
        <v>100</v>
      </c>
      <c r="AS228" s="88" t="s">
        <v>5719</v>
      </c>
      <c r="AT228" s="92">
        <f t="shared" si="153"/>
        <v>0</v>
      </c>
      <c r="AU228" s="93">
        <v>0</v>
      </c>
      <c r="AV228" s="93">
        <v>0</v>
      </c>
      <c r="AW228" s="166">
        <v>200</v>
      </c>
      <c r="AX228" s="93">
        <v>0</v>
      </c>
      <c r="AY228" s="177"/>
      <c r="AZ228" s="177">
        <v>0</v>
      </c>
      <c r="BA228" s="178"/>
      <c r="BB228" s="105"/>
      <c r="BC228" s="105"/>
      <c r="BD228" s="93"/>
      <c r="BE228" s="93">
        <v>0</v>
      </c>
      <c r="BF228" s="91">
        <v>0</v>
      </c>
      <c r="BG228" s="94"/>
      <c r="BH228" s="95"/>
      <c r="BI228" s="93" t="str">
        <f t="shared" si="165"/>
        <v xml:space="preserve">	Ngô Thị Hoàng Trúc</v>
      </c>
      <c r="BJ228" s="105">
        <f t="shared" si="166"/>
        <v>0</v>
      </c>
      <c r="BK228" s="88" t="str">
        <f t="shared" si="167"/>
        <v>8551730783</v>
      </c>
      <c r="BL228" s="86">
        <f t="shared" si="168"/>
        <v>0</v>
      </c>
      <c r="BM228" s="105">
        <f t="shared" si="169"/>
        <v>0</v>
      </c>
      <c r="BN228" s="86">
        <f t="shared" si="170"/>
        <v>0</v>
      </c>
      <c r="BO228" s="86">
        <f t="shared" si="171"/>
        <v>0</v>
      </c>
      <c r="BP228" s="86">
        <f t="shared" si="181"/>
        <v>0</v>
      </c>
      <c r="BQ228" s="160" t="s">
        <v>6963</v>
      </c>
      <c r="BR228" s="86" t="s">
        <v>5720</v>
      </c>
      <c r="BS228" s="88" t="s">
        <v>5721</v>
      </c>
      <c r="BT228" s="86" t="s">
        <v>5722</v>
      </c>
      <c r="BU228" s="86"/>
      <c r="BV228" s="86" t="str">
        <f t="shared" si="182"/>
        <v>CO 214083</v>
      </c>
      <c r="BW228" s="105" t="str">
        <f t="shared" si="183"/>
        <v/>
      </c>
      <c r="BX228" s="86" t="str">
        <f t="shared" si="192"/>
        <v>222</v>
      </c>
      <c r="BY228" s="86" t="str">
        <f t="shared" si="193"/>
        <v>147</v>
      </c>
      <c r="BZ228" s="91">
        <f t="shared" si="194"/>
        <v>100</v>
      </c>
      <c r="CA228" s="91">
        <v>0</v>
      </c>
      <c r="CB228" s="96" t="s">
        <v>5719</v>
      </c>
      <c r="CC228" s="91">
        <f t="shared" si="184"/>
        <v>200</v>
      </c>
      <c r="CD228" s="91">
        <f t="shared" si="185"/>
        <v>0</v>
      </c>
      <c r="CE228" s="93">
        <f t="shared" si="195"/>
        <v>0</v>
      </c>
      <c r="CF228" s="93">
        <f t="shared" si="196"/>
        <v>0</v>
      </c>
      <c r="CG228" s="105"/>
      <c r="CH228" s="105"/>
      <c r="CI228" s="86"/>
      <c r="CJ228" s="188"/>
      <c r="CK228" s="181">
        <f t="shared" si="186"/>
        <v>100</v>
      </c>
      <c r="CL228" s="181">
        <f t="shared" si="187"/>
        <v>200</v>
      </c>
      <c r="CM228" s="86" t="s">
        <v>5723</v>
      </c>
      <c r="CN228" s="182" t="s">
        <v>7859</v>
      </c>
      <c r="CO228" s="183" t="s">
        <v>7860</v>
      </c>
      <c r="CP228" s="86" t="s">
        <v>5724</v>
      </c>
      <c r="CQ228" s="153" t="s">
        <v>7925</v>
      </c>
      <c r="CR228" s="187">
        <f t="shared" si="188"/>
        <v>2730000</v>
      </c>
      <c r="CS228" s="188">
        <v>0.8</v>
      </c>
      <c r="CT228" s="188">
        <f t="shared" si="154"/>
        <v>2184000</v>
      </c>
      <c r="CU228" s="93"/>
      <c r="CV228" s="94">
        <f t="shared" si="189"/>
        <v>100</v>
      </c>
      <c r="CW228" s="93">
        <f t="shared" si="190"/>
        <v>0</v>
      </c>
      <c r="CX228" s="86">
        <f t="shared" si="191"/>
        <v>0</v>
      </c>
      <c r="CY228" s="93">
        <f t="shared" si="155"/>
        <v>65520</v>
      </c>
      <c r="CZ228" s="93">
        <v>0</v>
      </c>
      <c r="DA228" s="93">
        <v>0</v>
      </c>
      <c r="DB228" s="93">
        <f t="shared" si="156"/>
        <v>0</v>
      </c>
      <c r="DC228" s="93">
        <v>0</v>
      </c>
      <c r="DD228" s="91">
        <v>0</v>
      </c>
      <c r="DE228" s="93">
        <f t="shared" si="157"/>
        <v>0</v>
      </c>
      <c r="DF228" s="93">
        <f t="shared" si="172"/>
        <v>0</v>
      </c>
      <c r="DG228" s="93"/>
      <c r="DH228" s="93">
        <v>0</v>
      </c>
      <c r="DI228" s="93">
        <v>0</v>
      </c>
      <c r="DJ228" s="86">
        <f t="shared" si="158"/>
        <v>0</v>
      </c>
      <c r="DK228" s="91">
        <v>0</v>
      </c>
      <c r="DL228" s="93"/>
      <c r="DM228" s="93">
        <v>0</v>
      </c>
      <c r="DN228" s="93">
        <f t="shared" si="173"/>
        <v>2184000</v>
      </c>
      <c r="DO228" s="93">
        <f t="shared" si="159"/>
        <v>0</v>
      </c>
      <c r="DP228" s="92">
        <f t="shared" si="160"/>
        <v>65520</v>
      </c>
      <c r="DQ228" s="97" t="str">
        <f t="shared" si="174"/>
        <v>8551730783</v>
      </c>
      <c r="DR228" s="98">
        <f t="shared" si="161"/>
        <v>0</v>
      </c>
      <c r="DS228" s="93" t="str">
        <f t="shared" si="162"/>
        <v>OK</v>
      </c>
      <c r="DT228" s="93"/>
      <c r="DU228" s="78" t="str">
        <f t="shared" si="175"/>
        <v>5010700212541254101001VT400001</v>
      </c>
      <c r="DV228" s="78">
        <f>INDEX('08_DMGiaDat'!$L:$L,MATCH(DU228,'08_DMGiaDat'!$R:$R,0))</f>
        <v>2730000</v>
      </c>
      <c r="DW228" s="78" t="str">
        <f t="shared" si="176"/>
        <v>501070021254100100000001</v>
      </c>
      <c r="DX228" s="78" t="str">
        <f>IFERROR(VLOOKUP(DW228,'08_DMGiaDat'!C218:C219,2,FALSE),"N")</f>
        <v>N</v>
      </c>
      <c r="DY228" s="78" t="str">
        <f t="shared" si="177"/>
        <v>5010700212541001VT400001</v>
      </c>
      <c r="DZ228" s="78" t="str">
        <f>IFERROR(VLOOKUP(DY228,'08_DMGiaDat'!C218:C219,2,FALSE),"N")</f>
        <v>N</v>
      </c>
      <c r="EA228" s="78" t="str">
        <f t="shared" si="178"/>
        <v>501070021254100100000001</v>
      </c>
      <c r="EB228" s="78" t="str">
        <f>IFERROR(VLOOKUP(EA228,'08_DMGiaDat'!C218:C219,2,FALSE),"N")</f>
        <v>N</v>
      </c>
      <c r="EC228" s="92">
        <f>IF(DV228&lt;&gt;"N",DV228,IF(DX228&lt;&gt;"N",DX228,IF(DZ228&lt;&gt;"N",DZ228*VLOOKUP(LEFT(CB228,3),'03_DMMucDich'!C202:C206,5,FALSE),IF(EB228&lt;&gt;"N",EB228*VLOOKUP(LEFT(CB228,3),'03_DMMucDich'!C202:C206,5,FALSE),"N/A"))))</f>
        <v>2730000</v>
      </c>
    </row>
    <row r="229" spans="1:133" s="34" customFormat="1" ht="16" x14ac:dyDescent="0.2">
      <c r="A229" s="85">
        <v>215</v>
      </c>
      <c r="B229" s="86"/>
      <c r="C229" s="87"/>
      <c r="D229" s="141" t="s">
        <v>5907</v>
      </c>
      <c r="E229" s="86"/>
      <c r="F229" s="88"/>
      <c r="G229" s="88" t="s">
        <v>5718</v>
      </c>
      <c r="H229" s="151">
        <v>2022</v>
      </c>
      <c r="I229" s="86"/>
      <c r="J229" s="86"/>
      <c r="K229" s="145" t="s">
        <v>6527</v>
      </c>
      <c r="L229" s="105"/>
      <c r="M229" s="86"/>
      <c r="N229" s="105"/>
      <c r="O229" s="105"/>
      <c r="P229" s="86"/>
      <c r="Q229" s="86"/>
      <c r="R229" s="153" t="str">
        <f t="shared" si="179"/>
        <v>Tổ 64</v>
      </c>
      <c r="S229" s="86"/>
      <c r="T229" s="86"/>
      <c r="U229" s="86"/>
      <c r="V229" s="86" t="str">
        <f t="shared" si="180"/>
        <v xml:space="preserve">, </v>
      </c>
      <c r="W229" s="86"/>
      <c r="X229" s="86"/>
      <c r="Y229" s="86"/>
      <c r="Z229" s="88"/>
      <c r="AA229" s="105"/>
      <c r="AB229" s="86"/>
      <c r="AC229" s="90"/>
      <c r="AD229" s="86"/>
      <c r="AE229" s="86"/>
      <c r="AF229" s="86"/>
      <c r="AG229" s="86"/>
      <c r="AH229" s="160" t="s">
        <v>6961</v>
      </c>
      <c r="AI229" s="153"/>
      <c r="AJ229" s="153"/>
      <c r="AK229" s="86"/>
      <c r="AL229" s="86"/>
      <c r="AM229" s="153" t="s">
        <v>7015</v>
      </c>
      <c r="AN229" s="153" t="s">
        <v>7301</v>
      </c>
      <c r="AO229" s="165">
        <v>43637</v>
      </c>
      <c r="AP229" s="153" t="s">
        <v>1309</v>
      </c>
      <c r="AQ229" s="153" t="s">
        <v>7141</v>
      </c>
      <c r="AR229" s="166">
        <v>107.5</v>
      </c>
      <c r="AS229" s="88" t="s">
        <v>5719</v>
      </c>
      <c r="AT229" s="92">
        <f t="shared" si="153"/>
        <v>0</v>
      </c>
      <c r="AU229" s="93">
        <v>0</v>
      </c>
      <c r="AV229" s="93">
        <v>0</v>
      </c>
      <c r="AW229" s="166">
        <v>200</v>
      </c>
      <c r="AX229" s="93">
        <v>0</v>
      </c>
      <c r="AY229" s="177"/>
      <c r="AZ229" s="177">
        <v>0</v>
      </c>
      <c r="BA229" s="178"/>
      <c r="BB229" s="105"/>
      <c r="BC229" s="105"/>
      <c r="BD229" s="93"/>
      <c r="BE229" s="93">
        <v>0</v>
      </c>
      <c r="BF229" s="91">
        <v>0</v>
      </c>
      <c r="BG229" s="94"/>
      <c r="BH229" s="95"/>
      <c r="BI229" s="93" t="str">
        <f t="shared" si="165"/>
        <v>Phan Bá Việt</v>
      </c>
      <c r="BJ229" s="105">
        <f t="shared" si="166"/>
        <v>0</v>
      </c>
      <c r="BK229" s="88" t="str">
        <f t="shared" si="167"/>
        <v>8196632904</v>
      </c>
      <c r="BL229" s="86">
        <f t="shared" si="168"/>
        <v>0</v>
      </c>
      <c r="BM229" s="105">
        <f t="shared" si="169"/>
        <v>0</v>
      </c>
      <c r="BN229" s="86">
        <f t="shared" si="170"/>
        <v>0</v>
      </c>
      <c r="BO229" s="86">
        <f t="shared" si="171"/>
        <v>0</v>
      </c>
      <c r="BP229" s="86">
        <f t="shared" si="181"/>
        <v>0</v>
      </c>
      <c r="BQ229" s="160" t="s">
        <v>6961</v>
      </c>
      <c r="BR229" s="86" t="s">
        <v>5720</v>
      </c>
      <c r="BS229" s="88" t="s">
        <v>5721</v>
      </c>
      <c r="BT229" s="86" t="s">
        <v>5722</v>
      </c>
      <c r="BU229" s="86"/>
      <c r="BV229" s="86" t="str">
        <f t="shared" si="182"/>
        <v>CR 891960</v>
      </c>
      <c r="BW229" s="105" t="str">
        <f t="shared" si="183"/>
        <v/>
      </c>
      <c r="BX229" s="86" t="str">
        <f t="shared" si="192"/>
        <v>121</v>
      </c>
      <c r="BY229" s="86" t="str">
        <f t="shared" si="193"/>
        <v>25</v>
      </c>
      <c r="BZ229" s="91">
        <f t="shared" si="194"/>
        <v>107.5</v>
      </c>
      <c r="CA229" s="91">
        <v>0</v>
      </c>
      <c r="CB229" s="96" t="s">
        <v>5719</v>
      </c>
      <c r="CC229" s="91">
        <f t="shared" si="184"/>
        <v>200</v>
      </c>
      <c r="CD229" s="91">
        <f t="shared" si="185"/>
        <v>0</v>
      </c>
      <c r="CE229" s="93">
        <f t="shared" si="195"/>
        <v>0</v>
      </c>
      <c r="CF229" s="93">
        <f t="shared" si="196"/>
        <v>0</v>
      </c>
      <c r="CG229" s="105"/>
      <c r="CH229" s="105"/>
      <c r="CI229" s="86"/>
      <c r="CJ229" s="188"/>
      <c r="CK229" s="181">
        <f t="shared" si="186"/>
        <v>107.5</v>
      </c>
      <c r="CL229" s="181">
        <f t="shared" si="187"/>
        <v>200</v>
      </c>
      <c r="CM229" s="86" t="s">
        <v>5723</v>
      </c>
      <c r="CN229" s="182" t="s">
        <v>7854</v>
      </c>
      <c r="CO229" s="183" t="s">
        <v>7856</v>
      </c>
      <c r="CP229" s="86" t="s">
        <v>5724</v>
      </c>
      <c r="CQ229" s="153" t="s">
        <v>7924</v>
      </c>
      <c r="CR229" s="187">
        <f t="shared" si="188"/>
        <v>9190000</v>
      </c>
      <c r="CS229" s="188">
        <v>1</v>
      </c>
      <c r="CT229" s="188">
        <f t="shared" si="154"/>
        <v>9190000</v>
      </c>
      <c r="CU229" s="93"/>
      <c r="CV229" s="94">
        <f t="shared" si="189"/>
        <v>107.5</v>
      </c>
      <c r="CW229" s="93">
        <f t="shared" si="190"/>
        <v>0</v>
      </c>
      <c r="CX229" s="86">
        <f t="shared" si="191"/>
        <v>0</v>
      </c>
      <c r="CY229" s="93">
        <f t="shared" si="155"/>
        <v>296377.5</v>
      </c>
      <c r="CZ229" s="93">
        <v>0</v>
      </c>
      <c r="DA229" s="93">
        <v>0</v>
      </c>
      <c r="DB229" s="93">
        <f t="shared" si="156"/>
        <v>0</v>
      </c>
      <c r="DC229" s="93">
        <v>0</v>
      </c>
      <c r="DD229" s="91">
        <v>0</v>
      </c>
      <c r="DE229" s="93">
        <f t="shared" si="157"/>
        <v>0</v>
      </c>
      <c r="DF229" s="93">
        <f t="shared" si="172"/>
        <v>0</v>
      </c>
      <c r="DG229" s="93"/>
      <c r="DH229" s="93">
        <v>0</v>
      </c>
      <c r="DI229" s="93">
        <v>0</v>
      </c>
      <c r="DJ229" s="86">
        <f t="shared" si="158"/>
        <v>0</v>
      </c>
      <c r="DK229" s="91">
        <v>0</v>
      </c>
      <c r="DL229" s="93"/>
      <c r="DM229" s="93">
        <v>0</v>
      </c>
      <c r="DN229" s="93">
        <f t="shared" si="173"/>
        <v>9190000</v>
      </c>
      <c r="DO229" s="93">
        <f t="shared" si="159"/>
        <v>0</v>
      </c>
      <c r="DP229" s="92">
        <f t="shared" si="160"/>
        <v>296377.5</v>
      </c>
      <c r="DQ229" s="97" t="str">
        <f t="shared" si="174"/>
        <v>8196632904</v>
      </c>
      <c r="DR229" s="98">
        <f t="shared" si="161"/>
        <v>0</v>
      </c>
      <c r="DS229" s="93" t="str">
        <f t="shared" si="162"/>
        <v>OK</v>
      </c>
      <c r="DT229" s="93"/>
      <c r="DU229" s="78" t="str">
        <f t="shared" si="175"/>
        <v>5010700215011501101001VT100001</v>
      </c>
      <c r="DV229" s="78">
        <f>INDEX('08_DMGiaDat'!$L:$L,MATCH(DU229,'08_DMGiaDat'!$R:$R,0))</f>
        <v>9190000</v>
      </c>
      <c r="DW229" s="78" t="str">
        <f t="shared" si="176"/>
        <v>501070021501100100000001</v>
      </c>
      <c r="DX229" s="78" t="str">
        <f>IFERROR(VLOOKUP(DW229,'08_DMGiaDat'!C218:C219,2,FALSE),"N")</f>
        <v>N</v>
      </c>
      <c r="DY229" s="78" t="str">
        <f t="shared" si="177"/>
        <v>5010700215011001VT100001</v>
      </c>
      <c r="DZ229" s="78" t="str">
        <f>IFERROR(VLOOKUP(DY229,'08_DMGiaDat'!C218:C219,2,FALSE),"N")</f>
        <v>N</v>
      </c>
      <c r="EA229" s="78" t="str">
        <f t="shared" si="178"/>
        <v>501070021501100100000001</v>
      </c>
      <c r="EB229" s="78" t="str">
        <f>IFERROR(VLOOKUP(EA229,'08_DMGiaDat'!C218:C219,2,FALSE),"N")</f>
        <v>N</v>
      </c>
      <c r="EC229" s="92">
        <f>IF(DV229&lt;&gt;"N",DV229,IF(DX229&lt;&gt;"N",DX229,IF(DZ229&lt;&gt;"N",DZ229*VLOOKUP(LEFT(CB229,3),'03_DMMucDich'!C202:C206,5,FALSE),IF(EB229&lt;&gt;"N",EB229*VLOOKUP(LEFT(CB229,3),'03_DMMucDich'!C202:C206,5,FALSE),"N/A"))))</f>
        <v>9190000</v>
      </c>
    </row>
    <row r="230" spans="1:133" s="34" customFormat="1" ht="16" x14ac:dyDescent="0.2">
      <c r="A230" s="85">
        <v>216</v>
      </c>
      <c r="B230" s="86"/>
      <c r="C230" s="87"/>
      <c r="D230" s="141" t="s">
        <v>5908</v>
      </c>
      <c r="E230" s="86"/>
      <c r="F230" s="88"/>
      <c r="G230" s="88" t="s">
        <v>5718</v>
      </c>
      <c r="H230" s="151">
        <v>2022</v>
      </c>
      <c r="I230" s="86"/>
      <c r="J230" s="86"/>
      <c r="K230" s="145" t="s">
        <v>6528</v>
      </c>
      <c r="L230" s="105"/>
      <c r="M230" s="86"/>
      <c r="N230" s="105"/>
      <c r="O230" s="105"/>
      <c r="P230" s="86"/>
      <c r="Q230" s="86"/>
      <c r="R230" s="153" t="str">
        <f t="shared" si="179"/>
        <v>Tổ 66</v>
      </c>
      <c r="S230" s="86"/>
      <c r="T230" s="86"/>
      <c r="U230" s="86"/>
      <c r="V230" s="86" t="str">
        <f t="shared" si="180"/>
        <v xml:space="preserve">, </v>
      </c>
      <c r="W230" s="86"/>
      <c r="X230" s="86"/>
      <c r="Y230" s="86"/>
      <c r="Z230" s="88"/>
      <c r="AA230" s="105"/>
      <c r="AB230" s="86"/>
      <c r="AC230" s="90"/>
      <c r="AD230" s="86"/>
      <c r="AE230" s="86"/>
      <c r="AF230" s="86"/>
      <c r="AG230" s="86"/>
      <c r="AH230" s="160" t="s">
        <v>6960</v>
      </c>
      <c r="AI230" s="153"/>
      <c r="AJ230" s="153"/>
      <c r="AK230" s="86"/>
      <c r="AL230" s="86"/>
      <c r="AM230" s="153" t="s">
        <v>7015</v>
      </c>
      <c r="AN230" s="153" t="s">
        <v>7302</v>
      </c>
      <c r="AO230" s="165">
        <v>39925</v>
      </c>
      <c r="AP230" s="153" t="s">
        <v>1953</v>
      </c>
      <c r="AQ230" s="153" t="s">
        <v>7113</v>
      </c>
      <c r="AR230" s="166">
        <v>100</v>
      </c>
      <c r="AS230" s="88" t="s">
        <v>5719</v>
      </c>
      <c r="AT230" s="92">
        <f t="shared" si="153"/>
        <v>0</v>
      </c>
      <c r="AU230" s="93">
        <v>0</v>
      </c>
      <c r="AV230" s="93">
        <v>0</v>
      </c>
      <c r="AW230" s="166">
        <v>200</v>
      </c>
      <c r="AX230" s="93">
        <v>0</v>
      </c>
      <c r="AY230" s="177"/>
      <c r="AZ230" s="177">
        <v>0</v>
      </c>
      <c r="BA230" s="178"/>
      <c r="BB230" s="105"/>
      <c r="BC230" s="105"/>
      <c r="BD230" s="93"/>
      <c r="BE230" s="93">
        <v>0</v>
      </c>
      <c r="BF230" s="91">
        <v>0</v>
      </c>
      <c r="BG230" s="94"/>
      <c r="BH230" s="95"/>
      <c r="BI230" s="93" t="str">
        <f t="shared" si="165"/>
        <v>Hồ Thị Lê</v>
      </c>
      <c r="BJ230" s="105">
        <f t="shared" si="166"/>
        <v>0</v>
      </c>
      <c r="BK230" s="88" t="str">
        <f t="shared" si="167"/>
        <v>8440979038</v>
      </c>
      <c r="BL230" s="86">
        <f t="shared" si="168"/>
        <v>0</v>
      </c>
      <c r="BM230" s="105">
        <f t="shared" si="169"/>
        <v>0</v>
      </c>
      <c r="BN230" s="86">
        <f t="shared" si="170"/>
        <v>0</v>
      </c>
      <c r="BO230" s="86">
        <f t="shared" si="171"/>
        <v>0</v>
      </c>
      <c r="BP230" s="86">
        <f t="shared" si="181"/>
        <v>0</v>
      </c>
      <c r="BQ230" s="160" t="s">
        <v>6960</v>
      </c>
      <c r="BR230" s="86" t="s">
        <v>5720</v>
      </c>
      <c r="BS230" s="88" t="s">
        <v>5721</v>
      </c>
      <c r="BT230" s="86" t="s">
        <v>5722</v>
      </c>
      <c r="BU230" s="86"/>
      <c r="BV230" s="86" t="str">
        <f t="shared" si="182"/>
        <v>CP 903255</v>
      </c>
      <c r="BW230" s="105" t="str">
        <f t="shared" si="183"/>
        <v/>
      </c>
      <c r="BX230" s="86" t="str">
        <f t="shared" si="192"/>
        <v>154</v>
      </c>
      <c r="BY230" s="86" t="str">
        <f t="shared" si="193"/>
        <v>28</v>
      </c>
      <c r="BZ230" s="91">
        <f t="shared" si="194"/>
        <v>100</v>
      </c>
      <c r="CA230" s="91">
        <v>0</v>
      </c>
      <c r="CB230" s="96" t="s">
        <v>5719</v>
      </c>
      <c r="CC230" s="91">
        <f t="shared" si="184"/>
        <v>200</v>
      </c>
      <c r="CD230" s="91">
        <f t="shared" si="185"/>
        <v>0</v>
      </c>
      <c r="CE230" s="93">
        <f t="shared" si="195"/>
        <v>0</v>
      </c>
      <c r="CF230" s="93">
        <f t="shared" si="196"/>
        <v>0</v>
      </c>
      <c r="CG230" s="105"/>
      <c r="CH230" s="105"/>
      <c r="CI230" s="86"/>
      <c r="CJ230" s="188"/>
      <c r="CK230" s="181">
        <f t="shared" si="186"/>
        <v>100</v>
      </c>
      <c r="CL230" s="181">
        <f t="shared" si="187"/>
        <v>200</v>
      </c>
      <c r="CM230" s="86" t="s">
        <v>5723</v>
      </c>
      <c r="CN230" s="182" t="s">
        <v>7854</v>
      </c>
      <c r="CO230" s="183" t="s">
        <v>7855</v>
      </c>
      <c r="CP230" s="86" t="s">
        <v>5724</v>
      </c>
      <c r="CQ230" s="153" t="s">
        <v>7924</v>
      </c>
      <c r="CR230" s="187">
        <f t="shared" si="188"/>
        <v>7970000</v>
      </c>
      <c r="CS230" s="188">
        <v>1</v>
      </c>
      <c r="CT230" s="188">
        <f t="shared" si="154"/>
        <v>7970000</v>
      </c>
      <c r="CU230" s="93"/>
      <c r="CV230" s="94">
        <f t="shared" si="189"/>
        <v>100</v>
      </c>
      <c r="CW230" s="93">
        <f t="shared" si="190"/>
        <v>0</v>
      </c>
      <c r="CX230" s="86">
        <f t="shared" si="191"/>
        <v>0</v>
      </c>
      <c r="CY230" s="93">
        <f t="shared" si="155"/>
        <v>239100</v>
      </c>
      <c r="CZ230" s="93">
        <v>0</v>
      </c>
      <c r="DA230" s="93">
        <v>0</v>
      </c>
      <c r="DB230" s="93">
        <f t="shared" si="156"/>
        <v>0</v>
      </c>
      <c r="DC230" s="93">
        <v>0</v>
      </c>
      <c r="DD230" s="91">
        <v>0</v>
      </c>
      <c r="DE230" s="93">
        <f t="shared" si="157"/>
        <v>0</v>
      </c>
      <c r="DF230" s="93">
        <f t="shared" si="172"/>
        <v>0</v>
      </c>
      <c r="DG230" s="93"/>
      <c r="DH230" s="93">
        <v>0</v>
      </c>
      <c r="DI230" s="93">
        <v>0</v>
      </c>
      <c r="DJ230" s="86">
        <f t="shared" si="158"/>
        <v>0</v>
      </c>
      <c r="DK230" s="91">
        <v>0</v>
      </c>
      <c r="DL230" s="93"/>
      <c r="DM230" s="93">
        <v>0</v>
      </c>
      <c r="DN230" s="93">
        <f t="shared" si="173"/>
        <v>7970000</v>
      </c>
      <c r="DO230" s="93">
        <f t="shared" si="159"/>
        <v>0</v>
      </c>
      <c r="DP230" s="92">
        <f t="shared" si="160"/>
        <v>239100</v>
      </c>
      <c r="DQ230" s="97" t="str">
        <f t="shared" si="174"/>
        <v>8440979038</v>
      </c>
      <c r="DR230" s="98">
        <f t="shared" si="161"/>
        <v>0</v>
      </c>
      <c r="DS230" s="93" t="str">
        <f t="shared" si="162"/>
        <v>OK</v>
      </c>
      <c r="DT230" s="93"/>
      <c r="DU230" s="78" t="str">
        <f t="shared" si="175"/>
        <v>5010700215011501100001VT100001</v>
      </c>
      <c r="DV230" s="78">
        <f>INDEX('08_DMGiaDat'!$L:$L,MATCH(DU230,'08_DMGiaDat'!$R:$R,0))</f>
        <v>7970000</v>
      </c>
      <c r="DW230" s="78" t="str">
        <f t="shared" si="176"/>
        <v>501070021501100100000001</v>
      </c>
      <c r="DX230" s="78" t="str">
        <f>IFERROR(VLOOKUP(DW230,'08_DMGiaDat'!C218:C219,2,FALSE),"N")</f>
        <v>N</v>
      </c>
      <c r="DY230" s="78" t="str">
        <f t="shared" si="177"/>
        <v>5010700215011001VT100001</v>
      </c>
      <c r="DZ230" s="78" t="str">
        <f>IFERROR(VLOOKUP(DY230,'08_DMGiaDat'!C218:C219,2,FALSE),"N")</f>
        <v>N</v>
      </c>
      <c r="EA230" s="78" t="str">
        <f t="shared" si="178"/>
        <v>501070021501100100000001</v>
      </c>
      <c r="EB230" s="78" t="str">
        <f>IFERROR(VLOOKUP(EA230,'08_DMGiaDat'!C218:C219,2,FALSE),"N")</f>
        <v>N</v>
      </c>
      <c r="EC230" s="92">
        <f>IF(DV230&lt;&gt;"N",DV230,IF(DX230&lt;&gt;"N",DX230,IF(DZ230&lt;&gt;"N",DZ230*VLOOKUP(LEFT(CB230,3),'03_DMMucDich'!C202:C206,5,FALSE),IF(EB230&lt;&gt;"N",EB230*VLOOKUP(LEFT(CB230,3),'03_DMMucDich'!C202:C206,5,FALSE),"N/A"))))</f>
        <v>7970000</v>
      </c>
    </row>
    <row r="231" spans="1:133" s="34" customFormat="1" ht="16" x14ac:dyDescent="0.2">
      <c r="A231" s="85">
        <v>217</v>
      </c>
      <c r="B231" s="86"/>
      <c r="C231" s="87"/>
      <c r="D231" s="141" t="s">
        <v>5909</v>
      </c>
      <c r="E231" s="86"/>
      <c r="F231" s="88"/>
      <c r="G231" s="88" t="s">
        <v>5718</v>
      </c>
      <c r="H231" s="151">
        <v>2022</v>
      </c>
      <c r="I231" s="86"/>
      <c r="J231" s="86"/>
      <c r="K231" s="145" t="s">
        <v>6529</v>
      </c>
      <c r="L231" s="105"/>
      <c r="M231" s="86"/>
      <c r="N231" s="105"/>
      <c r="O231" s="105"/>
      <c r="P231" s="86"/>
      <c r="Q231" s="86"/>
      <c r="R231" s="153" t="str">
        <f t="shared" si="179"/>
        <v>Tổ 66</v>
      </c>
      <c r="S231" s="86"/>
      <c r="T231" s="86"/>
      <c r="U231" s="86"/>
      <c r="V231" s="86" t="str">
        <f t="shared" si="180"/>
        <v xml:space="preserve">, </v>
      </c>
      <c r="W231" s="86"/>
      <c r="X231" s="86"/>
      <c r="Y231" s="86"/>
      <c r="Z231" s="88"/>
      <c r="AA231" s="105"/>
      <c r="AB231" s="86"/>
      <c r="AC231" s="90"/>
      <c r="AD231" s="86"/>
      <c r="AE231" s="86"/>
      <c r="AF231" s="86"/>
      <c r="AG231" s="86"/>
      <c r="AH231" s="160" t="s">
        <v>6960</v>
      </c>
      <c r="AI231" s="153"/>
      <c r="AJ231" s="153"/>
      <c r="AK231" s="86"/>
      <c r="AL231" s="86"/>
      <c r="AM231" s="153" t="s">
        <v>7015</v>
      </c>
      <c r="AN231" s="153" t="s">
        <v>7303</v>
      </c>
      <c r="AO231" s="165">
        <v>43830</v>
      </c>
      <c r="AP231" s="153" t="s">
        <v>2228</v>
      </c>
      <c r="AQ231" s="153" t="s">
        <v>7084</v>
      </c>
      <c r="AR231" s="166">
        <v>100</v>
      </c>
      <c r="AS231" s="88" t="s">
        <v>5719</v>
      </c>
      <c r="AT231" s="92">
        <f t="shared" si="153"/>
        <v>0</v>
      </c>
      <c r="AU231" s="93">
        <v>0</v>
      </c>
      <c r="AV231" s="93">
        <v>0</v>
      </c>
      <c r="AW231" s="166">
        <v>200</v>
      </c>
      <c r="AX231" s="93">
        <v>0</v>
      </c>
      <c r="AY231" s="177"/>
      <c r="AZ231" s="177">
        <v>0</v>
      </c>
      <c r="BA231" s="178"/>
      <c r="BB231" s="105"/>
      <c r="BC231" s="105"/>
      <c r="BD231" s="93"/>
      <c r="BE231" s="93">
        <v>0</v>
      </c>
      <c r="BF231" s="91">
        <v>0</v>
      </c>
      <c r="BG231" s="94"/>
      <c r="BH231" s="95"/>
      <c r="BI231" s="93" t="str">
        <f t="shared" si="165"/>
        <v xml:space="preserve">	Nguyễn Việt Ánh</v>
      </c>
      <c r="BJ231" s="105">
        <f t="shared" si="166"/>
        <v>0</v>
      </c>
      <c r="BK231" s="88" t="str">
        <f t="shared" si="167"/>
        <v>4000468250</v>
      </c>
      <c r="BL231" s="86">
        <f t="shared" si="168"/>
        <v>0</v>
      </c>
      <c r="BM231" s="105">
        <f t="shared" si="169"/>
        <v>0</v>
      </c>
      <c r="BN231" s="86">
        <f t="shared" si="170"/>
        <v>0</v>
      </c>
      <c r="BO231" s="86">
        <f t="shared" si="171"/>
        <v>0</v>
      </c>
      <c r="BP231" s="86">
        <f t="shared" si="181"/>
        <v>0</v>
      </c>
      <c r="BQ231" s="160" t="s">
        <v>6960</v>
      </c>
      <c r="BR231" s="86" t="s">
        <v>5720</v>
      </c>
      <c r="BS231" s="88" t="s">
        <v>5721</v>
      </c>
      <c r="BT231" s="86" t="s">
        <v>5722</v>
      </c>
      <c r="BU231" s="86"/>
      <c r="BV231" s="86" t="str">
        <f t="shared" si="182"/>
        <v>CT 485546</v>
      </c>
      <c r="BW231" s="105" t="str">
        <f t="shared" si="183"/>
        <v/>
      </c>
      <c r="BX231" s="86" t="str">
        <f t="shared" si="192"/>
        <v>342</v>
      </c>
      <c r="BY231" s="86" t="str">
        <f t="shared" si="193"/>
        <v>29</v>
      </c>
      <c r="BZ231" s="91">
        <f t="shared" si="194"/>
        <v>100</v>
      </c>
      <c r="CA231" s="91">
        <v>0</v>
      </c>
      <c r="CB231" s="96" t="s">
        <v>5719</v>
      </c>
      <c r="CC231" s="91">
        <f t="shared" si="184"/>
        <v>200</v>
      </c>
      <c r="CD231" s="91">
        <f t="shared" si="185"/>
        <v>0</v>
      </c>
      <c r="CE231" s="93">
        <f t="shared" si="195"/>
        <v>0</v>
      </c>
      <c r="CF231" s="93">
        <f t="shared" si="196"/>
        <v>0</v>
      </c>
      <c r="CG231" s="105"/>
      <c r="CH231" s="105"/>
      <c r="CI231" s="86"/>
      <c r="CJ231" s="188"/>
      <c r="CK231" s="181">
        <f t="shared" si="186"/>
        <v>100</v>
      </c>
      <c r="CL231" s="181">
        <f t="shared" si="187"/>
        <v>200</v>
      </c>
      <c r="CM231" s="86" t="s">
        <v>5723</v>
      </c>
      <c r="CN231" s="182" t="s">
        <v>7854</v>
      </c>
      <c r="CO231" s="183" t="s">
        <v>7855</v>
      </c>
      <c r="CP231" s="86" t="s">
        <v>5724</v>
      </c>
      <c r="CQ231" s="153" t="s">
        <v>7924</v>
      </c>
      <c r="CR231" s="187">
        <f t="shared" si="188"/>
        <v>7970000</v>
      </c>
      <c r="CS231" s="188">
        <v>1</v>
      </c>
      <c r="CT231" s="188">
        <f t="shared" si="154"/>
        <v>7970000</v>
      </c>
      <c r="CU231" s="93"/>
      <c r="CV231" s="94">
        <f t="shared" si="189"/>
        <v>100</v>
      </c>
      <c r="CW231" s="93">
        <f t="shared" si="190"/>
        <v>0</v>
      </c>
      <c r="CX231" s="86">
        <f t="shared" si="191"/>
        <v>0</v>
      </c>
      <c r="CY231" s="93">
        <f t="shared" si="155"/>
        <v>239100</v>
      </c>
      <c r="CZ231" s="93">
        <v>0</v>
      </c>
      <c r="DA231" s="93">
        <v>0</v>
      </c>
      <c r="DB231" s="93">
        <f t="shared" si="156"/>
        <v>0</v>
      </c>
      <c r="DC231" s="93">
        <v>0</v>
      </c>
      <c r="DD231" s="91">
        <v>0</v>
      </c>
      <c r="DE231" s="93">
        <f t="shared" si="157"/>
        <v>0</v>
      </c>
      <c r="DF231" s="93">
        <f t="shared" si="172"/>
        <v>0</v>
      </c>
      <c r="DG231" s="93"/>
      <c r="DH231" s="93">
        <v>0</v>
      </c>
      <c r="DI231" s="93">
        <v>0</v>
      </c>
      <c r="DJ231" s="86">
        <f t="shared" si="158"/>
        <v>0</v>
      </c>
      <c r="DK231" s="91">
        <v>0</v>
      </c>
      <c r="DL231" s="93"/>
      <c r="DM231" s="93">
        <v>0</v>
      </c>
      <c r="DN231" s="93">
        <f t="shared" si="173"/>
        <v>7970000</v>
      </c>
      <c r="DO231" s="93">
        <f t="shared" si="159"/>
        <v>0</v>
      </c>
      <c r="DP231" s="92">
        <f t="shared" si="160"/>
        <v>239100</v>
      </c>
      <c r="DQ231" s="97" t="str">
        <f t="shared" si="174"/>
        <v>4000468250</v>
      </c>
      <c r="DR231" s="98">
        <f t="shared" si="161"/>
        <v>0</v>
      </c>
      <c r="DS231" s="93" t="str">
        <f t="shared" si="162"/>
        <v>OK</v>
      </c>
      <c r="DT231" s="93"/>
      <c r="DU231" s="78" t="str">
        <f t="shared" si="175"/>
        <v>5010700215011501100001VT100001</v>
      </c>
      <c r="DV231" s="78">
        <f>INDEX('08_DMGiaDat'!$L:$L,MATCH(DU231,'08_DMGiaDat'!$R:$R,0))</f>
        <v>7970000</v>
      </c>
      <c r="DW231" s="78" t="str">
        <f t="shared" si="176"/>
        <v>501070021501100100000001</v>
      </c>
      <c r="DX231" s="78" t="str">
        <f>IFERROR(VLOOKUP(DW231,'08_DMGiaDat'!C218:C219,2,FALSE),"N")</f>
        <v>N</v>
      </c>
      <c r="DY231" s="78" t="str">
        <f t="shared" si="177"/>
        <v>5010700215011001VT100001</v>
      </c>
      <c r="DZ231" s="78" t="str">
        <f>IFERROR(VLOOKUP(DY231,'08_DMGiaDat'!C218:C219,2,FALSE),"N")</f>
        <v>N</v>
      </c>
      <c r="EA231" s="78" t="str">
        <f t="shared" si="178"/>
        <v>501070021501100100000001</v>
      </c>
      <c r="EB231" s="78" t="str">
        <f>IFERROR(VLOOKUP(EA231,'08_DMGiaDat'!C218:C219,2,FALSE),"N")</f>
        <v>N</v>
      </c>
      <c r="EC231" s="92">
        <f>IF(DV231&lt;&gt;"N",DV231,IF(DX231&lt;&gt;"N",DX231,IF(DZ231&lt;&gt;"N",DZ231*VLOOKUP(LEFT(CB231,3),'03_DMMucDich'!C202:C206,5,FALSE),IF(EB231&lt;&gt;"N",EB231*VLOOKUP(LEFT(CB231,3),'03_DMMucDich'!C202:C206,5,FALSE),"N/A"))))</f>
        <v>7970000</v>
      </c>
    </row>
    <row r="232" spans="1:133" s="34" customFormat="1" ht="16" x14ac:dyDescent="0.2">
      <c r="A232" s="85">
        <v>218</v>
      </c>
      <c r="B232" s="86"/>
      <c r="C232" s="87"/>
      <c r="D232" s="141" t="s">
        <v>5910</v>
      </c>
      <c r="E232" s="86"/>
      <c r="F232" s="88"/>
      <c r="G232" s="88" t="s">
        <v>5718</v>
      </c>
      <c r="H232" s="151">
        <v>2022</v>
      </c>
      <c r="I232" s="86"/>
      <c r="J232" s="86"/>
      <c r="K232" s="145" t="s">
        <v>6530</v>
      </c>
      <c r="L232" s="105"/>
      <c r="M232" s="86"/>
      <c r="N232" s="105"/>
      <c r="O232" s="105"/>
      <c r="P232" s="86"/>
      <c r="Q232" s="86"/>
      <c r="R232" s="153" t="str">
        <f t="shared" si="179"/>
        <v>Tổ 66</v>
      </c>
      <c r="S232" s="86"/>
      <c r="T232" s="86"/>
      <c r="U232" s="86"/>
      <c r="V232" s="86" t="str">
        <f t="shared" si="180"/>
        <v xml:space="preserve">, </v>
      </c>
      <c r="W232" s="86"/>
      <c r="X232" s="86"/>
      <c r="Y232" s="86"/>
      <c r="Z232" s="88"/>
      <c r="AA232" s="105"/>
      <c r="AB232" s="86"/>
      <c r="AC232" s="90"/>
      <c r="AD232" s="86"/>
      <c r="AE232" s="86"/>
      <c r="AF232" s="86"/>
      <c r="AG232" s="86"/>
      <c r="AH232" s="160" t="s">
        <v>6960</v>
      </c>
      <c r="AI232" s="153"/>
      <c r="AJ232" s="153"/>
      <c r="AK232" s="86"/>
      <c r="AL232" s="86"/>
      <c r="AM232" s="153" t="s">
        <v>7015</v>
      </c>
      <c r="AN232" s="153" t="s">
        <v>7304</v>
      </c>
      <c r="AO232" s="165">
        <v>43599</v>
      </c>
      <c r="AP232" s="153" t="s">
        <v>2047</v>
      </c>
      <c r="AQ232" s="153" t="s">
        <v>5678</v>
      </c>
      <c r="AR232" s="166">
        <v>100</v>
      </c>
      <c r="AS232" s="88" t="s">
        <v>5719</v>
      </c>
      <c r="AT232" s="92">
        <f t="shared" si="153"/>
        <v>0</v>
      </c>
      <c r="AU232" s="93">
        <v>0</v>
      </c>
      <c r="AV232" s="93">
        <v>0</v>
      </c>
      <c r="AW232" s="166">
        <v>200</v>
      </c>
      <c r="AX232" s="93">
        <v>0</v>
      </c>
      <c r="AY232" s="177"/>
      <c r="AZ232" s="177">
        <v>0</v>
      </c>
      <c r="BA232" s="178"/>
      <c r="BB232" s="105"/>
      <c r="BC232" s="105"/>
      <c r="BD232" s="93"/>
      <c r="BE232" s="93">
        <v>0</v>
      </c>
      <c r="BF232" s="91">
        <v>0</v>
      </c>
      <c r="BG232" s="94"/>
      <c r="BH232" s="95"/>
      <c r="BI232" s="93" t="str">
        <f t="shared" si="165"/>
        <v>Lê Văn Thọ</v>
      </c>
      <c r="BJ232" s="105">
        <f t="shared" si="166"/>
        <v>0</v>
      </c>
      <c r="BK232" s="88" t="str">
        <f t="shared" si="167"/>
        <v>4300738927</v>
      </c>
      <c r="BL232" s="86">
        <f t="shared" si="168"/>
        <v>0</v>
      </c>
      <c r="BM232" s="105">
        <f t="shared" si="169"/>
        <v>0</v>
      </c>
      <c r="BN232" s="86">
        <f t="shared" si="170"/>
        <v>0</v>
      </c>
      <c r="BO232" s="86">
        <f t="shared" si="171"/>
        <v>0</v>
      </c>
      <c r="BP232" s="86">
        <f t="shared" si="181"/>
        <v>0</v>
      </c>
      <c r="BQ232" s="160" t="s">
        <v>6960</v>
      </c>
      <c r="BR232" s="86" t="s">
        <v>5720</v>
      </c>
      <c r="BS232" s="88" t="s">
        <v>5721</v>
      </c>
      <c r="BT232" s="86" t="s">
        <v>5722</v>
      </c>
      <c r="BU232" s="86"/>
      <c r="BV232" s="86" t="str">
        <f t="shared" si="182"/>
        <v>CP 903051</v>
      </c>
      <c r="BW232" s="105" t="str">
        <f t="shared" si="183"/>
        <v/>
      </c>
      <c r="BX232" s="86" t="str">
        <f t="shared" si="192"/>
        <v>164</v>
      </c>
      <c r="BY232" s="86" t="str">
        <f t="shared" si="193"/>
        <v>16</v>
      </c>
      <c r="BZ232" s="91">
        <f t="shared" si="194"/>
        <v>100</v>
      </c>
      <c r="CA232" s="91">
        <v>0</v>
      </c>
      <c r="CB232" s="96" t="s">
        <v>5719</v>
      </c>
      <c r="CC232" s="91">
        <f t="shared" si="184"/>
        <v>200</v>
      </c>
      <c r="CD232" s="91">
        <f t="shared" si="185"/>
        <v>0</v>
      </c>
      <c r="CE232" s="93">
        <f t="shared" si="195"/>
        <v>0</v>
      </c>
      <c r="CF232" s="93">
        <f t="shared" si="196"/>
        <v>0</v>
      </c>
      <c r="CG232" s="105"/>
      <c r="CH232" s="105"/>
      <c r="CI232" s="86"/>
      <c r="CJ232" s="188"/>
      <c r="CK232" s="181">
        <f t="shared" si="186"/>
        <v>100</v>
      </c>
      <c r="CL232" s="181">
        <f t="shared" si="187"/>
        <v>200</v>
      </c>
      <c r="CM232" s="86" t="s">
        <v>5723</v>
      </c>
      <c r="CN232" s="182" t="s">
        <v>7854</v>
      </c>
      <c r="CO232" s="183" t="s">
        <v>7855</v>
      </c>
      <c r="CP232" s="86" t="s">
        <v>5724</v>
      </c>
      <c r="CQ232" s="153" t="s">
        <v>7924</v>
      </c>
      <c r="CR232" s="187">
        <f t="shared" si="188"/>
        <v>7970000</v>
      </c>
      <c r="CS232" s="188">
        <v>1</v>
      </c>
      <c r="CT232" s="188">
        <f t="shared" si="154"/>
        <v>7970000</v>
      </c>
      <c r="CU232" s="93"/>
      <c r="CV232" s="94">
        <f t="shared" si="189"/>
        <v>100</v>
      </c>
      <c r="CW232" s="93">
        <f t="shared" si="190"/>
        <v>0</v>
      </c>
      <c r="CX232" s="86">
        <f t="shared" si="191"/>
        <v>0</v>
      </c>
      <c r="CY232" s="93">
        <f t="shared" si="155"/>
        <v>239100</v>
      </c>
      <c r="CZ232" s="93">
        <v>0</v>
      </c>
      <c r="DA232" s="93">
        <v>0</v>
      </c>
      <c r="DB232" s="93">
        <f t="shared" si="156"/>
        <v>0</v>
      </c>
      <c r="DC232" s="93">
        <v>0</v>
      </c>
      <c r="DD232" s="91">
        <v>0</v>
      </c>
      <c r="DE232" s="93">
        <f t="shared" si="157"/>
        <v>0</v>
      </c>
      <c r="DF232" s="93">
        <f t="shared" si="172"/>
        <v>0</v>
      </c>
      <c r="DG232" s="93"/>
      <c r="DH232" s="93">
        <v>0</v>
      </c>
      <c r="DI232" s="93">
        <v>0</v>
      </c>
      <c r="DJ232" s="86">
        <f t="shared" si="158"/>
        <v>0</v>
      </c>
      <c r="DK232" s="91">
        <v>0</v>
      </c>
      <c r="DL232" s="93"/>
      <c r="DM232" s="93">
        <v>0</v>
      </c>
      <c r="DN232" s="93">
        <f t="shared" si="173"/>
        <v>7970000</v>
      </c>
      <c r="DO232" s="93">
        <f t="shared" si="159"/>
        <v>0</v>
      </c>
      <c r="DP232" s="92">
        <f t="shared" si="160"/>
        <v>239100</v>
      </c>
      <c r="DQ232" s="97" t="str">
        <f t="shared" si="174"/>
        <v>4300738927</v>
      </c>
      <c r="DR232" s="98">
        <f t="shared" si="161"/>
        <v>0</v>
      </c>
      <c r="DS232" s="93" t="str">
        <f t="shared" si="162"/>
        <v>OK</v>
      </c>
      <c r="DT232" s="93"/>
      <c r="DU232" s="78" t="str">
        <f t="shared" si="175"/>
        <v>5010700215011501100001VT100001</v>
      </c>
      <c r="DV232" s="78">
        <f>INDEX('08_DMGiaDat'!$L:$L,MATCH(DU232,'08_DMGiaDat'!$R:$R,0))</f>
        <v>7970000</v>
      </c>
      <c r="DW232" s="78" t="str">
        <f t="shared" si="176"/>
        <v>501070021501100100000001</v>
      </c>
      <c r="DX232" s="78" t="str">
        <f>IFERROR(VLOOKUP(DW232,'08_DMGiaDat'!C218:C219,2,FALSE),"N")</f>
        <v>N</v>
      </c>
      <c r="DY232" s="78" t="str">
        <f t="shared" si="177"/>
        <v>5010700215011001VT100001</v>
      </c>
      <c r="DZ232" s="78" t="str">
        <f>IFERROR(VLOOKUP(DY232,'08_DMGiaDat'!C218:C219,2,FALSE),"N")</f>
        <v>N</v>
      </c>
      <c r="EA232" s="78" t="str">
        <f t="shared" si="178"/>
        <v>501070021501100100000001</v>
      </c>
      <c r="EB232" s="78" t="str">
        <f>IFERROR(VLOOKUP(EA232,'08_DMGiaDat'!C218:C219,2,FALSE),"N")</f>
        <v>N</v>
      </c>
      <c r="EC232" s="92">
        <f>IF(DV232&lt;&gt;"N",DV232,IF(DX232&lt;&gt;"N",DX232,IF(DZ232&lt;&gt;"N",DZ232*VLOOKUP(LEFT(CB232,3),'03_DMMucDich'!C202:C206,5,FALSE),IF(EB232&lt;&gt;"N",EB232*VLOOKUP(LEFT(CB232,3),'03_DMMucDich'!C202:C206,5,FALSE),"N/A"))))</f>
        <v>7970000</v>
      </c>
    </row>
    <row r="233" spans="1:133" s="34" customFormat="1" ht="16" x14ac:dyDescent="0.2">
      <c r="A233" s="85">
        <v>219</v>
      </c>
      <c r="B233" s="86"/>
      <c r="C233" s="87"/>
      <c r="D233" s="141" t="s">
        <v>5910</v>
      </c>
      <c r="E233" s="86"/>
      <c r="F233" s="88"/>
      <c r="G233" s="88" t="s">
        <v>5718</v>
      </c>
      <c r="H233" s="151">
        <v>2022</v>
      </c>
      <c r="I233" s="86"/>
      <c r="J233" s="86"/>
      <c r="K233" s="145" t="s">
        <v>6530</v>
      </c>
      <c r="L233" s="105"/>
      <c r="M233" s="86"/>
      <c r="N233" s="105"/>
      <c r="O233" s="105"/>
      <c r="P233" s="86"/>
      <c r="Q233" s="86"/>
      <c r="R233" s="153" t="str">
        <f t="shared" si="179"/>
        <v>Tổ 66</v>
      </c>
      <c r="S233" s="86"/>
      <c r="T233" s="86"/>
      <c r="U233" s="86"/>
      <c r="V233" s="86" t="str">
        <f t="shared" si="180"/>
        <v xml:space="preserve">, </v>
      </c>
      <c r="W233" s="86"/>
      <c r="X233" s="86"/>
      <c r="Y233" s="86"/>
      <c r="Z233" s="88"/>
      <c r="AA233" s="105"/>
      <c r="AB233" s="86"/>
      <c r="AC233" s="90"/>
      <c r="AD233" s="86"/>
      <c r="AE233" s="86"/>
      <c r="AF233" s="86"/>
      <c r="AG233" s="86"/>
      <c r="AH233" s="160" t="s">
        <v>6960</v>
      </c>
      <c r="AI233" s="153"/>
      <c r="AJ233" s="153"/>
      <c r="AK233" s="86"/>
      <c r="AL233" s="86"/>
      <c r="AM233" s="153" t="s">
        <v>7015</v>
      </c>
      <c r="AN233" s="153" t="s">
        <v>7305</v>
      </c>
      <c r="AO233" s="165">
        <v>43599</v>
      </c>
      <c r="AP233" s="153" t="s">
        <v>1806</v>
      </c>
      <c r="AQ233" s="153" t="s">
        <v>5678</v>
      </c>
      <c r="AR233" s="166">
        <v>100</v>
      </c>
      <c r="AS233" s="88" t="s">
        <v>5719</v>
      </c>
      <c r="AT233" s="92">
        <f t="shared" si="153"/>
        <v>0</v>
      </c>
      <c r="AU233" s="93">
        <v>0</v>
      </c>
      <c r="AV233" s="93">
        <v>0</v>
      </c>
      <c r="AW233" s="166">
        <v>200</v>
      </c>
      <c r="AX233" s="93">
        <v>0</v>
      </c>
      <c r="AY233" s="177"/>
      <c r="AZ233" s="177">
        <v>0</v>
      </c>
      <c r="BA233" s="178"/>
      <c r="BB233" s="105"/>
      <c r="BC233" s="105"/>
      <c r="BD233" s="93"/>
      <c r="BE233" s="93">
        <v>0</v>
      </c>
      <c r="BF233" s="91">
        <v>0</v>
      </c>
      <c r="BG233" s="94"/>
      <c r="BH233" s="95"/>
      <c r="BI233" s="93" t="str">
        <f t="shared" si="165"/>
        <v>Lê Văn Thọ</v>
      </c>
      <c r="BJ233" s="105">
        <f t="shared" si="166"/>
        <v>0</v>
      </c>
      <c r="BK233" s="88" t="str">
        <f t="shared" si="167"/>
        <v>4300738927</v>
      </c>
      <c r="BL233" s="86">
        <f t="shared" si="168"/>
        <v>0</v>
      </c>
      <c r="BM233" s="105">
        <f t="shared" si="169"/>
        <v>0</v>
      </c>
      <c r="BN233" s="86">
        <f t="shared" si="170"/>
        <v>0</v>
      </c>
      <c r="BO233" s="86">
        <f t="shared" si="171"/>
        <v>0</v>
      </c>
      <c r="BP233" s="86">
        <f t="shared" si="181"/>
        <v>0</v>
      </c>
      <c r="BQ233" s="160" t="s">
        <v>6960</v>
      </c>
      <c r="BR233" s="86" t="s">
        <v>5720</v>
      </c>
      <c r="BS233" s="88" t="s">
        <v>5721</v>
      </c>
      <c r="BT233" s="86" t="s">
        <v>5722</v>
      </c>
      <c r="BU233" s="86"/>
      <c r="BV233" s="86" t="str">
        <f t="shared" si="182"/>
        <v>CP 903239</v>
      </c>
      <c r="BW233" s="105" t="str">
        <f t="shared" si="183"/>
        <v/>
      </c>
      <c r="BX233" s="86" t="str">
        <f t="shared" si="192"/>
        <v>147</v>
      </c>
      <c r="BY233" s="86" t="str">
        <f t="shared" si="193"/>
        <v>16</v>
      </c>
      <c r="BZ233" s="91">
        <f t="shared" si="194"/>
        <v>100</v>
      </c>
      <c r="CA233" s="91">
        <v>0</v>
      </c>
      <c r="CB233" s="96" t="s">
        <v>5719</v>
      </c>
      <c r="CC233" s="91">
        <f t="shared" si="184"/>
        <v>200</v>
      </c>
      <c r="CD233" s="91">
        <f t="shared" si="185"/>
        <v>0</v>
      </c>
      <c r="CE233" s="93">
        <f t="shared" si="195"/>
        <v>0</v>
      </c>
      <c r="CF233" s="93">
        <f t="shared" si="196"/>
        <v>0</v>
      </c>
      <c r="CG233" s="105"/>
      <c r="CH233" s="105"/>
      <c r="CI233" s="86"/>
      <c r="CJ233" s="188"/>
      <c r="CK233" s="181">
        <f t="shared" si="186"/>
        <v>100</v>
      </c>
      <c r="CL233" s="181">
        <f t="shared" si="187"/>
        <v>200</v>
      </c>
      <c r="CM233" s="86" t="s">
        <v>5723</v>
      </c>
      <c r="CN233" s="182" t="s">
        <v>7854</v>
      </c>
      <c r="CO233" s="183" t="s">
        <v>7855</v>
      </c>
      <c r="CP233" s="86" t="s">
        <v>5724</v>
      </c>
      <c r="CQ233" s="153" t="s">
        <v>7924</v>
      </c>
      <c r="CR233" s="187">
        <f t="shared" si="188"/>
        <v>7970000</v>
      </c>
      <c r="CS233" s="188">
        <v>1</v>
      </c>
      <c r="CT233" s="188">
        <f t="shared" si="154"/>
        <v>7970000</v>
      </c>
      <c r="CU233" s="93"/>
      <c r="CV233" s="94">
        <f t="shared" si="189"/>
        <v>100</v>
      </c>
      <c r="CW233" s="93">
        <f t="shared" si="190"/>
        <v>0</v>
      </c>
      <c r="CX233" s="86">
        <f t="shared" si="191"/>
        <v>0</v>
      </c>
      <c r="CY233" s="93">
        <f t="shared" si="155"/>
        <v>239100</v>
      </c>
      <c r="CZ233" s="93">
        <v>0</v>
      </c>
      <c r="DA233" s="93">
        <v>0</v>
      </c>
      <c r="DB233" s="93">
        <f t="shared" si="156"/>
        <v>0</v>
      </c>
      <c r="DC233" s="93">
        <v>0</v>
      </c>
      <c r="DD233" s="91">
        <v>0</v>
      </c>
      <c r="DE233" s="93">
        <f t="shared" si="157"/>
        <v>0</v>
      </c>
      <c r="DF233" s="93">
        <f t="shared" si="172"/>
        <v>0</v>
      </c>
      <c r="DG233" s="93"/>
      <c r="DH233" s="93">
        <v>0</v>
      </c>
      <c r="DI233" s="93">
        <v>0</v>
      </c>
      <c r="DJ233" s="86">
        <f t="shared" si="158"/>
        <v>0</v>
      </c>
      <c r="DK233" s="91">
        <v>0</v>
      </c>
      <c r="DL233" s="93"/>
      <c r="DM233" s="93">
        <v>0</v>
      </c>
      <c r="DN233" s="93">
        <f t="shared" si="173"/>
        <v>7970000</v>
      </c>
      <c r="DO233" s="93">
        <f t="shared" si="159"/>
        <v>0</v>
      </c>
      <c r="DP233" s="92">
        <f t="shared" si="160"/>
        <v>239100</v>
      </c>
      <c r="DQ233" s="97" t="str">
        <f t="shared" si="174"/>
        <v>4300738927</v>
      </c>
      <c r="DR233" s="98">
        <f t="shared" si="161"/>
        <v>0</v>
      </c>
      <c r="DS233" s="93" t="str">
        <f t="shared" si="162"/>
        <v>OK</v>
      </c>
      <c r="DT233" s="93"/>
      <c r="DU233" s="78" t="str">
        <f t="shared" si="175"/>
        <v>5010700215011501100001VT100001</v>
      </c>
      <c r="DV233" s="78">
        <f>INDEX('08_DMGiaDat'!$L:$L,MATCH(DU233,'08_DMGiaDat'!$R:$R,0))</f>
        <v>7970000</v>
      </c>
      <c r="DW233" s="78" t="str">
        <f t="shared" si="176"/>
        <v>501070021501100100000001</v>
      </c>
      <c r="DX233" s="78" t="str">
        <f>IFERROR(VLOOKUP(DW233,'08_DMGiaDat'!C218:C219,2,FALSE),"N")</f>
        <v>N</v>
      </c>
      <c r="DY233" s="78" t="str">
        <f t="shared" si="177"/>
        <v>5010700215011001VT100001</v>
      </c>
      <c r="DZ233" s="78" t="str">
        <f>IFERROR(VLOOKUP(DY233,'08_DMGiaDat'!C218:C219,2,FALSE),"N")</f>
        <v>N</v>
      </c>
      <c r="EA233" s="78" t="str">
        <f t="shared" si="178"/>
        <v>501070021501100100000001</v>
      </c>
      <c r="EB233" s="78" t="str">
        <f>IFERROR(VLOOKUP(EA233,'08_DMGiaDat'!C218:C219,2,FALSE),"N")</f>
        <v>N</v>
      </c>
      <c r="EC233" s="92">
        <f>IF(DV233&lt;&gt;"N",DV233,IF(DX233&lt;&gt;"N",DX233,IF(DZ233&lt;&gt;"N",DZ233*VLOOKUP(LEFT(CB233,3),'03_DMMucDich'!C202:C206,5,FALSE),IF(EB233&lt;&gt;"N",EB233*VLOOKUP(LEFT(CB233,3),'03_DMMucDich'!C202:C206,5,FALSE),"N/A"))))</f>
        <v>7970000</v>
      </c>
    </row>
    <row r="234" spans="1:133" s="34" customFormat="1" ht="16" x14ac:dyDescent="0.2">
      <c r="A234" s="85">
        <v>220</v>
      </c>
      <c r="B234" s="86"/>
      <c r="C234" s="87"/>
      <c r="D234" s="141" t="s">
        <v>5910</v>
      </c>
      <c r="E234" s="86"/>
      <c r="F234" s="88"/>
      <c r="G234" s="88" t="s">
        <v>5718</v>
      </c>
      <c r="H234" s="151">
        <v>2022</v>
      </c>
      <c r="I234" s="86"/>
      <c r="J234" s="86"/>
      <c r="K234" s="145" t="s">
        <v>6530</v>
      </c>
      <c r="L234" s="105"/>
      <c r="M234" s="86"/>
      <c r="N234" s="105"/>
      <c r="O234" s="105"/>
      <c r="P234" s="86"/>
      <c r="Q234" s="86"/>
      <c r="R234" s="153" t="str">
        <f t="shared" si="179"/>
        <v>Tổ 66</v>
      </c>
      <c r="S234" s="86"/>
      <c r="T234" s="86"/>
      <c r="U234" s="86"/>
      <c r="V234" s="86" t="str">
        <f t="shared" si="180"/>
        <v xml:space="preserve">, </v>
      </c>
      <c r="W234" s="86"/>
      <c r="X234" s="86"/>
      <c r="Y234" s="86"/>
      <c r="Z234" s="88"/>
      <c r="AA234" s="105"/>
      <c r="AB234" s="86"/>
      <c r="AC234" s="90"/>
      <c r="AD234" s="86"/>
      <c r="AE234" s="86"/>
      <c r="AF234" s="86"/>
      <c r="AG234" s="86"/>
      <c r="AH234" s="160" t="s">
        <v>6960</v>
      </c>
      <c r="AI234" s="153"/>
      <c r="AJ234" s="153"/>
      <c r="AK234" s="86"/>
      <c r="AL234" s="86"/>
      <c r="AM234" s="153" t="s">
        <v>7015</v>
      </c>
      <c r="AN234" s="153" t="s">
        <v>7306</v>
      </c>
      <c r="AO234" s="165">
        <v>43599</v>
      </c>
      <c r="AP234" s="153" t="s">
        <v>2275</v>
      </c>
      <c r="AQ234" s="153" t="s">
        <v>7084</v>
      </c>
      <c r="AR234" s="166">
        <v>124.9</v>
      </c>
      <c r="AS234" s="88" t="s">
        <v>5719</v>
      </c>
      <c r="AT234" s="92">
        <f t="shared" si="153"/>
        <v>0</v>
      </c>
      <c r="AU234" s="93">
        <v>0</v>
      </c>
      <c r="AV234" s="93">
        <v>0</v>
      </c>
      <c r="AW234" s="166">
        <v>200</v>
      </c>
      <c r="AX234" s="93">
        <v>0</v>
      </c>
      <c r="AY234" s="177"/>
      <c r="AZ234" s="177">
        <v>0</v>
      </c>
      <c r="BA234" s="178"/>
      <c r="BB234" s="105"/>
      <c r="BC234" s="105"/>
      <c r="BD234" s="93"/>
      <c r="BE234" s="93">
        <v>0</v>
      </c>
      <c r="BF234" s="91">
        <v>0</v>
      </c>
      <c r="BG234" s="94"/>
      <c r="BH234" s="95"/>
      <c r="BI234" s="93" t="str">
        <f t="shared" si="165"/>
        <v>Lê Văn Thọ</v>
      </c>
      <c r="BJ234" s="105">
        <f t="shared" si="166"/>
        <v>0</v>
      </c>
      <c r="BK234" s="88" t="str">
        <f t="shared" si="167"/>
        <v>4300738927</v>
      </c>
      <c r="BL234" s="86">
        <f t="shared" si="168"/>
        <v>0</v>
      </c>
      <c r="BM234" s="105">
        <f t="shared" si="169"/>
        <v>0</v>
      </c>
      <c r="BN234" s="86">
        <f t="shared" si="170"/>
        <v>0</v>
      </c>
      <c r="BO234" s="86">
        <f t="shared" si="171"/>
        <v>0</v>
      </c>
      <c r="BP234" s="86">
        <f t="shared" si="181"/>
        <v>0</v>
      </c>
      <c r="BQ234" s="160" t="s">
        <v>6960</v>
      </c>
      <c r="BR234" s="86" t="s">
        <v>5720</v>
      </c>
      <c r="BS234" s="88" t="s">
        <v>5721</v>
      </c>
      <c r="BT234" s="86" t="s">
        <v>5722</v>
      </c>
      <c r="BU234" s="86"/>
      <c r="BV234" s="86" t="str">
        <f t="shared" si="182"/>
        <v>CP 893293</v>
      </c>
      <c r="BW234" s="105" t="str">
        <f t="shared" si="183"/>
        <v/>
      </c>
      <c r="BX234" s="86" t="str">
        <f t="shared" si="192"/>
        <v>389</v>
      </c>
      <c r="BY234" s="86" t="str">
        <f t="shared" si="193"/>
        <v>29</v>
      </c>
      <c r="BZ234" s="91">
        <f t="shared" si="194"/>
        <v>124.9</v>
      </c>
      <c r="CA234" s="91">
        <v>0</v>
      </c>
      <c r="CB234" s="96" t="s">
        <v>5719</v>
      </c>
      <c r="CC234" s="91">
        <f t="shared" si="184"/>
        <v>200</v>
      </c>
      <c r="CD234" s="91">
        <f t="shared" si="185"/>
        <v>0</v>
      </c>
      <c r="CE234" s="93">
        <f t="shared" si="195"/>
        <v>0</v>
      </c>
      <c r="CF234" s="93">
        <f t="shared" si="196"/>
        <v>0</v>
      </c>
      <c r="CG234" s="105"/>
      <c r="CH234" s="105"/>
      <c r="CI234" s="86"/>
      <c r="CJ234" s="188"/>
      <c r="CK234" s="181">
        <f t="shared" si="186"/>
        <v>124.9</v>
      </c>
      <c r="CL234" s="181">
        <f t="shared" si="187"/>
        <v>200</v>
      </c>
      <c r="CM234" s="86" t="s">
        <v>5723</v>
      </c>
      <c r="CN234" s="182" t="s">
        <v>7854</v>
      </c>
      <c r="CO234" s="183" t="s">
        <v>7855</v>
      </c>
      <c r="CP234" s="86" t="s">
        <v>5724</v>
      </c>
      <c r="CQ234" s="153" t="s">
        <v>7924</v>
      </c>
      <c r="CR234" s="187">
        <f t="shared" si="188"/>
        <v>7970000</v>
      </c>
      <c r="CS234" s="188">
        <v>1</v>
      </c>
      <c r="CT234" s="188">
        <f t="shared" si="154"/>
        <v>7970000</v>
      </c>
      <c r="CU234" s="93"/>
      <c r="CV234" s="94">
        <f t="shared" si="189"/>
        <v>124.9</v>
      </c>
      <c r="CW234" s="93">
        <f t="shared" si="190"/>
        <v>0</v>
      </c>
      <c r="CX234" s="86">
        <f t="shared" si="191"/>
        <v>0</v>
      </c>
      <c r="CY234" s="93">
        <f t="shared" si="155"/>
        <v>298635.89999999997</v>
      </c>
      <c r="CZ234" s="93">
        <v>0</v>
      </c>
      <c r="DA234" s="93">
        <v>0</v>
      </c>
      <c r="DB234" s="93">
        <f t="shared" si="156"/>
        <v>0</v>
      </c>
      <c r="DC234" s="93">
        <v>0</v>
      </c>
      <c r="DD234" s="91">
        <v>0</v>
      </c>
      <c r="DE234" s="93">
        <f t="shared" si="157"/>
        <v>0</v>
      </c>
      <c r="DF234" s="93">
        <f t="shared" si="172"/>
        <v>0</v>
      </c>
      <c r="DG234" s="93"/>
      <c r="DH234" s="93">
        <v>0</v>
      </c>
      <c r="DI234" s="93">
        <v>0</v>
      </c>
      <c r="DJ234" s="86">
        <f t="shared" si="158"/>
        <v>0</v>
      </c>
      <c r="DK234" s="91">
        <v>0</v>
      </c>
      <c r="DL234" s="93"/>
      <c r="DM234" s="93">
        <v>0</v>
      </c>
      <c r="DN234" s="93">
        <f t="shared" si="173"/>
        <v>7970000</v>
      </c>
      <c r="DO234" s="93">
        <f t="shared" si="159"/>
        <v>0</v>
      </c>
      <c r="DP234" s="92">
        <f t="shared" si="160"/>
        <v>298635.89999999997</v>
      </c>
      <c r="DQ234" s="97" t="str">
        <f t="shared" si="174"/>
        <v>4300738927</v>
      </c>
      <c r="DR234" s="98">
        <f t="shared" si="161"/>
        <v>0</v>
      </c>
      <c r="DS234" s="93" t="str">
        <f t="shared" si="162"/>
        <v>OK</v>
      </c>
      <c r="DT234" s="93"/>
      <c r="DU234" s="78" t="str">
        <f t="shared" si="175"/>
        <v>5010700215011501100001VT100001</v>
      </c>
      <c r="DV234" s="78">
        <f>INDEX('08_DMGiaDat'!$L:$L,MATCH(DU234,'08_DMGiaDat'!$R:$R,0))</f>
        <v>7970000</v>
      </c>
      <c r="DW234" s="78" t="str">
        <f t="shared" si="176"/>
        <v>501070021501100100000001</v>
      </c>
      <c r="DX234" s="78" t="str">
        <f>IFERROR(VLOOKUP(DW234,'08_DMGiaDat'!C218:C219,2,FALSE),"N")</f>
        <v>N</v>
      </c>
      <c r="DY234" s="78" t="str">
        <f t="shared" si="177"/>
        <v>5010700215011001VT100001</v>
      </c>
      <c r="DZ234" s="78" t="str">
        <f>IFERROR(VLOOKUP(DY234,'08_DMGiaDat'!C218:C219,2,FALSE),"N")</f>
        <v>N</v>
      </c>
      <c r="EA234" s="78" t="str">
        <f t="shared" si="178"/>
        <v>501070021501100100000001</v>
      </c>
      <c r="EB234" s="78" t="str">
        <f>IFERROR(VLOOKUP(EA234,'08_DMGiaDat'!C218:C219,2,FALSE),"N")</f>
        <v>N</v>
      </c>
      <c r="EC234" s="92">
        <f>IF(DV234&lt;&gt;"N",DV234,IF(DX234&lt;&gt;"N",DX234,IF(DZ234&lt;&gt;"N",DZ234*VLOOKUP(LEFT(CB234,3),'03_DMMucDich'!C202:C206,5,FALSE),IF(EB234&lt;&gt;"N",EB234*VLOOKUP(LEFT(CB234,3),'03_DMMucDich'!C202:C206,5,FALSE),"N/A"))))</f>
        <v>7970000</v>
      </c>
    </row>
    <row r="235" spans="1:133" s="34" customFormat="1" ht="16" x14ac:dyDescent="0.2">
      <c r="A235" s="85">
        <v>221</v>
      </c>
      <c r="B235" s="86"/>
      <c r="C235" s="87"/>
      <c r="D235" s="141" t="s">
        <v>5911</v>
      </c>
      <c r="E235" s="86"/>
      <c r="F235" s="88"/>
      <c r="G235" s="88" t="s">
        <v>5718</v>
      </c>
      <c r="H235" s="151">
        <v>2022</v>
      </c>
      <c r="I235" s="86"/>
      <c r="J235" s="86"/>
      <c r="K235" s="145" t="s">
        <v>6531</v>
      </c>
      <c r="L235" s="105"/>
      <c r="M235" s="86"/>
      <c r="N235" s="105"/>
      <c r="O235" s="105"/>
      <c r="P235" s="86"/>
      <c r="Q235" s="86"/>
      <c r="R235" s="153" t="str">
        <f t="shared" si="179"/>
        <v>Tổ 29</v>
      </c>
      <c r="S235" s="86"/>
      <c r="T235" s="86"/>
      <c r="U235" s="86"/>
      <c r="V235" s="86" t="str">
        <f t="shared" si="180"/>
        <v xml:space="preserve">, </v>
      </c>
      <c r="W235" s="86"/>
      <c r="X235" s="86"/>
      <c r="Y235" s="86"/>
      <c r="Z235" s="88"/>
      <c r="AA235" s="105"/>
      <c r="AB235" s="86"/>
      <c r="AC235" s="90"/>
      <c r="AD235" s="86"/>
      <c r="AE235" s="86"/>
      <c r="AF235" s="86"/>
      <c r="AG235" s="86"/>
      <c r="AH235" s="160" t="s">
        <v>6981</v>
      </c>
      <c r="AI235" s="153"/>
      <c r="AJ235" s="153"/>
      <c r="AK235" s="86"/>
      <c r="AL235" s="86"/>
      <c r="AM235" s="153" t="s">
        <v>7015</v>
      </c>
      <c r="AN235" s="153" t="s">
        <v>7307</v>
      </c>
      <c r="AO235" s="165">
        <v>43350</v>
      </c>
      <c r="AP235" s="153" t="s">
        <v>1420</v>
      </c>
      <c r="AQ235" s="153" t="s">
        <v>1787</v>
      </c>
      <c r="AR235" s="166">
        <v>100</v>
      </c>
      <c r="AS235" s="88" t="s">
        <v>5719</v>
      </c>
      <c r="AT235" s="92">
        <f t="shared" si="153"/>
        <v>0</v>
      </c>
      <c r="AU235" s="93">
        <v>0</v>
      </c>
      <c r="AV235" s="93">
        <v>0</v>
      </c>
      <c r="AW235" s="166">
        <v>200</v>
      </c>
      <c r="AX235" s="93">
        <v>0</v>
      </c>
      <c r="AY235" s="177"/>
      <c r="AZ235" s="177">
        <v>0</v>
      </c>
      <c r="BA235" s="178"/>
      <c r="BB235" s="105"/>
      <c r="BC235" s="105"/>
      <c r="BD235" s="93"/>
      <c r="BE235" s="93">
        <v>0</v>
      </c>
      <c r="BF235" s="91">
        <v>0</v>
      </c>
      <c r="BG235" s="94"/>
      <c r="BH235" s="95"/>
      <c r="BI235" s="93" t="str">
        <f t="shared" si="165"/>
        <v>Nguyễn Xuân Duy</v>
      </c>
      <c r="BJ235" s="105">
        <f t="shared" si="166"/>
        <v>0</v>
      </c>
      <c r="BK235" s="88" t="str">
        <f t="shared" si="167"/>
        <v>8357550123</v>
      </c>
      <c r="BL235" s="86">
        <f t="shared" si="168"/>
        <v>0</v>
      </c>
      <c r="BM235" s="105">
        <f t="shared" si="169"/>
        <v>0</v>
      </c>
      <c r="BN235" s="86">
        <f t="shared" si="170"/>
        <v>0</v>
      </c>
      <c r="BO235" s="86">
        <f t="shared" si="171"/>
        <v>0</v>
      </c>
      <c r="BP235" s="86">
        <f t="shared" si="181"/>
        <v>0</v>
      </c>
      <c r="BQ235" s="160" t="s">
        <v>6981</v>
      </c>
      <c r="BR235" s="86" t="s">
        <v>5720</v>
      </c>
      <c r="BS235" s="88" t="s">
        <v>5721</v>
      </c>
      <c r="BT235" s="86" t="s">
        <v>5722</v>
      </c>
      <c r="BU235" s="86"/>
      <c r="BV235" s="86" t="str">
        <f t="shared" si="182"/>
        <v>CO 160251</v>
      </c>
      <c r="BW235" s="105" t="str">
        <f t="shared" si="183"/>
        <v/>
      </c>
      <c r="BX235" s="86" t="str">
        <f t="shared" si="192"/>
        <v>127</v>
      </c>
      <c r="BY235" s="86" t="str">
        <f t="shared" si="193"/>
        <v>146</v>
      </c>
      <c r="BZ235" s="91">
        <f t="shared" si="194"/>
        <v>100</v>
      </c>
      <c r="CA235" s="91">
        <v>0</v>
      </c>
      <c r="CB235" s="96" t="s">
        <v>5719</v>
      </c>
      <c r="CC235" s="91">
        <f t="shared" si="184"/>
        <v>200</v>
      </c>
      <c r="CD235" s="91">
        <f t="shared" si="185"/>
        <v>0</v>
      </c>
      <c r="CE235" s="93">
        <f t="shared" si="195"/>
        <v>0</v>
      </c>
      <c r="CF235" s="93">
        <f t="shared" si="196"/>
        <v>0</v>
      </c>
      <c r="CG235" s="105"/>
      <c r="CH235" s="105"/>
      <c r="CI235" s="86"/>
      <c r="CJ235" s="188"/>
      <c r="CK235" s="181">
        <f t="shared" si="186"/>
        <v>100</v>
      </c>
      <c r="CL235" s="181">
        <f t="shared" si="187"/>
        <v>200</v>
      </c>
      <c r="CM235" s="86" t="s">
        <v>5723</v>
      </c>
      <c r="CN235" s="182" t="s">
        <v>7857</v>
      </c>
      <c r="CO235" s="183" t="s">
        <v>7858</v>
      </c>
      <c r="CP235" s="86" t="s">
        <v>5724</v>
      </c>
      <c r="CQ235" s="153" t="s">
        <v>7924</v>
      </c>
      <c r="CR235" s="187">
        <f t="shared" si="188"/>
        <v>5850000</v>
      </c>
      <c r="CS235" s="188">
        <v>1</v>
      </c>
      <c r="CT235" s="188">
        <f t="shared" si="154"/>
        <v>5850000</v>
      </c>
      <c r="CU235" s="93"/>
      <c r="CV235" s="94">
        <f t="shared" si="189"/>
        <v>100</v>
      </c>
      <c r="CW235" s="93">
        <f t="shared" si="190"/>
        <v>0</v>
      </c>
      <c r="CX235" s="86">
        <f t="shared" si="191"/>
        <v>0</v>
      </c>
      <c r="CY235" s="93">
        <f t="shared" si="155"/>
        <v>175500</v>
      </c>
      <c r="CZ235" s="93">
        <v>0</v>
      </c>
      <c r="DA235" s="93">
        <v>0</v>
      </c>
      <c r="DB235" s="93">
        <f t="shared" si="156"/>
        <v>0</v>
      </c>
      <c r="DC235" s="93">
        <v>0</v>
      </c>
      <c r="DD235" s="91">
        <v>0</v>
      </c>
      <c r="DE235" s="93">
        <f t="shared" si="157"/>
        <v>0</v>
      </c>
      <c r="DF235" s="93">
        <f t="shared" si="172"/>
        <v>0</v>
      </c>
      <c r="DG235" s="93"/>
      <c r="DH235" s="93">
        <v>0</v>
      </c>
      <c r="DI235" s="93">
        <v>0</v>
      </c>
      <c r="DJ235" s="86">
        <f t="shared" si="158"/>
        <v>0</v>
      </c>
      <c r="DK235" s="91">
        <v>0</v>
      </c>
      <c r="DL235" s="93"/>
      <c r="DM235" s="93">
        <v>0</v>
      </c>
      <c r="DN235" s="93">
        <f t="shared" si="173"/>
        <v>5850000</v>
      </c>
      <c r="DO235" s="93">
        <f t="shared" si="159"/>
        <v>0</v>
      </c>
      <c r="DP235" s="92">
        <f t="shared" si="160"/>
        <v>175500</v>
      </c>
      <c r="DQ235" s="97" t="str">
        <f t="shared" si="174"/>
        <v>8357550123</v>
      </c>
      <c r="DR235" s="98">
        <f t="shared" si="161"/>
        <v>0</v>
      </c>
      <c r="DS235" s="93" t="str">
        <f t="shared" si="162"/>
        <v>OK</v>
      </c>
      <c r="DT235" s="93"/>
      <c r="DU235" s="78" t="str">
        <f t="shared" si="175"/>
        <v>5010700214991499101001VT100001</v>
      </c>
      <c r="DV235" s="78">
        <f>INDEX('08_DMGiaDat'!$L:$L,MATCH(DU235,'08_DMGiaDat'!$R:$R,0))</f>
        <v>5850000</v>
      </c>
      <c r="DW235" s="78" t="str">
        <f t="shared" si="176"/>
        <v>501070021499100100000001</v>
      </c>
      <c r="DX235" s="78" t="str">
        <f>IFERROR(VLOOKUP(DW235,'08_DMGiaDat'!C218:C219,2,FALSE),"N")</f>
        <v>N</v>
      </c>
      <c r="DY235" s="78" t="str">
        <f t="shared" si="177"/>
        <v>5010700214991001VT100001</v>
      </c>
      <c r="DZ235" s="78" t="str">
        <f>IFERROR(VLOOKUP(DY235,'08_DMGiaDat'!C218:C219,2,FALSE),"N")</f>
        <v>N</v>
      </c>
      <c r="EA235" s="78" t="str">
        <f t="shared" si="178"/>
        <v>501070021499100100000001</v>
      </c>
      <c r="EB235" s="78" t="str">
        <f>IFERROR(VLOOKUP(EA235,'08_DMGiaDat'!C218:C219,2,FALSE),"N")</f>
        <v>N</v>
      </c>
      <c r="EC235" s="92">
        <f>IF(DV235&lt;&gt;"N",DV235,IF(DX235&lt;&gt;"N",DX235,IF(DZ235&lt;&gt;"N",DZ235*VLOOKUP(LEFT(CB235,3),'03_DMMucDich'!C202:C206,5,FALSE),IF(EB235&lt;&gt;"N",EB235*VLOOKUP(LEFT(CB235,3),'03_DMMucDich'!C202:C206,5,FALSE),"N/A"))))</f>
        <v>5850000</v>
      </c>
    </row>
    <row r="236" spans="1:133" s="34" customFormat="1" ht="16" x14ac:dyDescent="0.2">
      <c r="A236" s="85">
        <v>222</v>
      </c>
      <c r="B236" s="86"/>
      <c r="C236" s="87"/>
      <c r="D236" s="141" t="s">
        <v>5912</v>
      </c>
      <c r="E236" s="86"/>
      <c r="F236" s="88"/>
      <c r="G236" s="88" t="s">
        <v>5718</v>
      </c>
      <c r="H236" s="151">
        <v>2022</v>
      </c>
      <c r="I236" s="86"/>
      <c r="J236" s="86"/>
      <c r="K236" s="145" t="s">
        <v>6532</v>
      </c>
      <c r="L236" s="105"/>
      <c r="M236" s="86"/>
      <c r="N236" s="105"/>
      <c r="O236" s="105"/>
      <c r="P236" s="86"/>
      <c r="Q236" s="86"/>
      <c r="R236" s="153" t="str">
        <f t="shared" si="179"/>
        <v>Tổ 66</v>
      </c>
      <c r="S236" s="86"/>
      <c r="T236" s="86"/>
      <c r="U236" s="86"/>
      <c r="V236" s="86" t="str">
        <f t="shared" si="180"/>
        <v xml:space="preserve">, </v>
      </c>
      <c r="W236" s="86"/>
      <c r="X236" s="86"/>
      <c r="Y236" s="86"/>
      <c r="Z236" s="88"/>
      <c r="AA236" s="105"/>
      <c r="AB236" s="86"/>
      <c r="AC236" s="90"/>
      <c r="AD236" s="86"/>
      <c r="AE236" s="86"/>
      <c r="AF236" s="86"/>
      <c r="AG236" s="86"/>
      <c r="AH236" s="160" t="s">
        <v>6960</v>
      </c>
      <c r="AI236" s="153"/>
      <c r="AJ236" s="153"/>
      <c r="AK236" s="86"/>
      <c r="AL236" s="86"/>
      <c r="AM236" s="153" t="s">
        <v>7015</v>
      </c>
      <c r="AN236" s="153" t="s">
        <v>7308</v>
      </c>
      <c r="AO236" s="165">
        <v>44384</v>
      </c>
      <c r="AP236" s="153" t="s">
        <v>7203</v>
      </c>
      <c r="AQ236" s="153" t="s">
        <v>7041</v>
      </c>
      <c r="AR236" s="166">
        <v>125</v>
      </c>
      <c r="AS236" s="88" t="s">
        <v>5719</v>
      </c>
      <c r="AT236" s="92">
        <f t="shared" si="153"/>
        <v>0</v>
      </c>
      <c r="AU236" s="93">
        <v>0</v>
      </c>
      <c r="AV236" s="93">
        <v>0</v>
      </c>
      <c r="AW236" s="166">
        <v>200</v>
      </c>
      <c r="AX236" s="93">
        <v>0</v>
      </c>
      <c r="AY236" s="177"/>
      <c r="AZ236" s="177">
        <v>0</v>
      </c>
      <c r="BA236" s="178"/>
      <c r="BB236" s="105"/>
      <c r="BC236" s="105"/>
      <c r="BD236" s="93"/>
      <c r="BE236" s="93">
        <v>0</v>
      </c>
      <c r="BF236" s="91">
        <v>0</v>
      </c>
      <c r="BG236" s="94"/>
      <c r="BH236" s="95"/>
      <c r="BI236" s="93" t="str">
        <f t="shared" si="165"/>
        <v>Nguyễn Duy Thọ</v>
      </c>
      <c r="BJ236" s="105">
        <f t="shared" si="166"/>
        <v>0</v>
      </c>
      <c r="BK236" s="88" t="str">
        <f t="shared" si="167"/>
        <v>8035025747</v>
      </c>
      <c r="BL236" s="86">
        <f t="shared" si="168"/>
        <v>0</v>
      </c>
      <c r="BM236" s="105">
        <f t="shared" si="169"/>
        <v>0</v>
      </c>
      <c r="BN236" s="86">
        <f t="shared" si="170"/>
        <v>0</v>
      </c>
      <c r="BO236" s="86">
        <f t="shared" si="171"/>
        <v>0</v>
      </c>
      <c r="BP236" s="86">
        <f t="shared" si="181"/>
        <v>0</v>
      </c>
      <c r="BQ236" s="160" t="s">
        <v>6960</v>
      </c>
      <c r="BR236" s="86" t="s">
        <v>5720</v>
      </c>
      <c r="BS236" s="88" t="s">
        <v>5721</v>
      </c>
      <c r="BT236" s="86" t="s">
        <v>5722</v>
      </c>
      <c r="BU236" s="86"/>
      <c r="BV236" s="86" t="str">
        <f t="shared" si="182"/>
        <v>DC 909102</v>
      </c>
      <c r="BW236" s="105" t="str">
        <f t="shared" si="183"/>
        <v/>
      </c>
      <c r="BX236" s="86" t="str">
        <f t="shared" si="192"/>
        <v>47</v>
      </c>
      <c r="BY236" s="86" t="str">
        <f t="shared" si="193"/>
        <v>50</v>
      </c>
      <c r="BZ236" s="91">
        <f t="shared" si="194"/>
        <v>125</v>
      </c>
      <c r="CA236" s="91">
        <v>0</v>
      </c>
      <c r="CB236" s="96" t="s">
        <v>5719</v>
      </c>
      <c r="CC236" s="91">
        <f t="shared" si="184"/>
        <v>200</v>
      </c>
      <c r="CD236" s="91">
        <f t="shared" si="185"/>
        <v>0</v>
      </c>
      <c r="CE236" s="93">
        <f t="shared" si="195"/>
        <v>0</v>
      </c>
      <c r="CF236" s="93">
        <f t="shared" si="196"/>
        <v>0</v>
      </c>
      <c r="CG236" s="105"/>
      <c r="CH236" s="105"/>
      <c r="CI236" s="86"/>
      <c r="CJ236" s="188"/>
      <c r="CK236" s="181">
        <f t="shared" si="186"/>
        <v>125</v>
      </c>
      <c r="CL236" s="181">
        <f t="shared" si="187"/>
        <v>200</v>
      </c>
      <c r="CM236" s="86" t="s">
        <v>5723</v>
      </c>
      <c r="CN236" s="182" t="s">
        <v>7854</v>
      </c>
      <c r="CO236" s="183" t="s">
        <v>7855</v>
      </c>
      <c r="CP236" s="86" t="s">
        <v>5724</v>
      </c>
      <c r="CQ236" s="153" t="s">
        <v>7924</v>
      </c>
      <c r="CR236" s="187">
        <f t="shared" si="188"/>
        <v>7970000</v>
      </c>
      <c r="CS236" s="188">
        <v>1</v>
      </c>
      <c r="CT236" s="188">
        <f t="shared" si="154"/>
        <v>7970000</v>
      </c>
      <c r="CU236" s="93"/>
      <c r="CV236" s="94">
        <f t="shared" si="189"/>
        <v>125</v>
      </c>
      <c r="CW236" s="93">
        <f t="shared" si="190"/>
        <v>0</v>
      </c>
      <c r="CX236" s="86">
        <f t="shared" si="191"/>
        <v>0</v>
      </c>
      <c r="CY236" s="93">
        <f t="shared" si="155"/>
        <v>298875</v>
      </c>
      <c r="CZ236" s="93">
        <v>0</v>
      </c>
      <c r="DA236" s="93">
        <v>0</v>
      </c>
      <c r="DB236" s="93">
        <f t="shared" si="156"/>
        <v>0</v>
      </c>
      <c r="DC236" s="93">
        <v>0</v>
      </c>
      <c r="DD236" s="91">
        <v>0</v>
      </c>
      <c r="DE236" s="93">
        <f t="shared" si="157"/>
        <v>0</v>
      </c>
      <c r="DF236" s="93">
        <f t="shared" si="172"/>
        <v>0</v>
      </c>
      <c r="DG236" s="93"/>
      <c r="DH236" s="93">
        <v>0</v>
      </c>
      <c r="DI236" s="93">
        <v>0</v>
      </c>
      <c r="DJ236" s="86">
        <f t="shared" si="158"/>
        <v>0</v>
      </c>
      <c r="DK236" s="91">
        <v>0</v>
      </c>
      <c r="DL236" s="93"/>
      <c r="DM236" s="93">
        <v>0</v>
      </c>
      <c r="DN236" s="93">
        <f t="shared" si="173"/>
        <v>7970000</v>
      </c>
      <c r="DO236" s="93">
        <f t="shared" si="159"/>
        <v>0</v>
      </c>
      <c r="DP236" s="92">
        <f t="shared" si="160"/>
        <v>298875</v>
      </c>
      <c r="DQ236" s="97" t="str">
        <f t="shared" si="174"/>
        <v>8035025747</v>
      </c>
      <c r="DR236" s="98">
        <f t="shared" si="161"/>
        <v>0</v>
      </c>
      <c r="DS236" s="93" t="str">
        <f t="shared" si="162"/>
        <v>OK</v>
      </c>
      <c r="DT236" s="93"/>
      <c r="DU236" s="78" t="str">
        <f t="shared" si="175"/>
        <v>5010700215011501100001VT100001</v>
      </c>
      <c r="DV236" s="78">
        <f>INDEX('08_DMGiaDat'!$L:$L,MATCH(DU236,'08_DMGiaDat'!$R:$R,0))</f>
        <v>7970000</v>
      </c>
      <c r="DW236" s="78" t="str">
        <f t="shared" si="176"/>
        <v>501070021501100100000001</v>
      </c>
      <c r="DX236" s="78" t="str">
        <f>IFERROR(VLOOKUP(DW236,'08_DMGiaDat'!C218:C219,2,FALSE),"N")</f>
        <v>N</v>
      </c>
      <c r="DY236" s="78" t="str">
        <f t="shared" si="177"/>
        <v>5010700215011001VT100001</v>
      </c>
      <c r="DZ236" s="78" t="str">
        <f>IFERROR(VLOOKUP(DY236,'08_DMGiaDat'!C218:C219,2,FALSE),"N")</f>
        <v>N</v>
      </c>
      <c r="EA236" s="78" t="str">
        <f t="shared" si="178"/>
        <v>501070021501100100000001</v>
      </c>
      <c r="EB236" s="78" t="str">
        <f>IFERROR(VLOOKUP(EA236,'08_DMGiaDat'!C218:C219,2,FALSE),"N")</f>
        <v>N</v>
      </c>
      <c r="EC236" s="92">
        <f>IF(DV236&lt;&gt;"N",DV236,IF(DX236&lt;&gt;"N",DX236,IF(DZ236&lt;&gt;"N",DZ236*VLOOKUP(LEFT(CB236,3),'03_DMMucDich'!C202:C206,5,FALSE),IF(EB236&lt;&gt;"N",EB236*VLOOKUP(LEFT(CB236,3),'03_DMMucDich'!C202:C206,5,FALSE),"N/A"))))</f>
        <v>7970000</v>
      </c>
    </row>
    <row r="237" spans="1:133" s="34" customFormat="1" ht="16" x14ac:dyDescent="0.2">
      <c r="A237" s="85">
        <v>223</v>
      </c>
      <c r="B237" s="86"/>
      <c r="C237" s="87"/>
      <c r="D237" s="141" t="s">
        <v>5913</v>
      </c>
      <c r="E237" s="86"/>
      <c r="F237" s="88"/>
      <c r="G237" s="88" t="s">
        <v>5718</v>
      </c>
      <c r="H237" s="151">
        <v>2022</v>
      </c>
      <c r="I237" s="86"/>
      <c r="J237" s="86"/>
      <c r="K237" s="145" t="s">
        <v>6533</v>
      </c>
      <c r="L237" s="105"/>
      <c r="M237" s="86"/>
      <c r="N237" s="105"/>
      <c r="O237" s="105"/>
      <c r="P237" s="86"/>
      <c r="Q237" s="86"/>
      <c r="R237" s="153" t="str">
        <f t="shared" si="179"/>
        <v>Tổ 30</v>
      </c>
      <c r="S237" s="86"/>
      <c r="T237" s="86"/>
      <c r="U237" s="86"/>
      <c r="V237" s="86" t="str">
        <f t="shared" si="180"/>
        <v xml:space="preserve">, </v>
      </c>
      <c r="W237" s="86"/>
      <c r="X237" s="86"/>
      <c r="Y237" s="86"/>
      <c r="Z237" s="88"/>
      <c r="AA237" s="105"/>
      <c r="AB237" s="86"/>
      <c r="AC237" s="90"/>
      <c r="AD237" s="86"/>
      <c r="AE237" s="86"/>
      <c r="AF237" s="86"/>
      <c r="AG237" s="86"/>
      <c r="AH237" s="160" t="s">
        <v>6999</v>
      </c>
      <c r="AI237" s="153"/>
      <c r="AJ237" s="153"/>
      <c r="AK237" s="86"/>
      <c r="AL237" s="86"/>
      <c r="AM237" s="153" t="s">
        <v>7015</v>
      </c>
      <c r="AN237" s="153" t="s">
        <v>7309</v>
      </c>
      <c r="AO237" s="165">
        <v>42114</v>
      </c>
      <c r="AP237" s="153" t="s">
        <v>1271</v>
      </c>
      <c r="AQ237" s="153" t="s">
        <v>1384</v>
      </c>
      <c r="AR237" s="166">
        <v>100</v>
      </c>
      <c r="AS237" s="88" t="s">
        <v>5719</v>
      </c>
      <c r="AT237" s="92">
        <f t="shared" si="153"/>
        <v>0</v>
      </c>
      <c r="AU237" s="93">
        <v>0</v>
      </c>
      <c r="AV237" s="93">
        <v>0</v>
      </c>
      <c r="AW237" s="166">
        <v>200</v>
      </c>
      <c r="AX237" s="93">
        <v>0</v>
      </c>
      <c r="AY237" s="177"/>
      <c r="AZ237" s="177">
        <v>0</v>
      </c>
      <c r="BA237" s="178"/>
      <c r="BB237" s="105"/>
      <c r="BC237" s="105"/>
      <c r="BD237" s="93"/>
      <c r="BE237" s="93">
        <v>0</v>
      </c>
      <c r="BF237" s="91">
        <v>0</v>
      </c>
      <c r="BG237" s="94"/>
      <c r="BH237" s="95"/>
      <c r="BI237" s="93" t="str">
        <f t="shared" si="165"/>
        <v>Nguyễn Thị Hoàng Chinh</v>
      </c>
      <c r="BJ237" s="105">
        <f t="shared" si="166"/>
        <v>0</v>
      </c>
      <c r="BK237" s="88" t="str">
        <f t="shared" si="167"/>
        <v>8055931034</v>
      </c>
      <c r="BL237" s="86">
        <f t="shared" si="168"/>
        <v>0</v>
      </c>
      <c r="BM237" s="105">
        <f t="shared" si="169"/>
        <v>0</v>
      </c>
      <c r="BN237" s="86">
        <f t="shared" si="170"/>
        <v>0</v>
      </c>
      <c r="BO237" s="86">
        <f t="shared" si="171"/>
        <v>0</v>
      </c>
      <c r="BP237" s="86">
        <f t="shared" si="181"/>
        <v>0</v>
      </c>
      <c r="BQ237" s="160" t="s">
        <v>6999</v>
      </c>
      <c r="BR237" s="86" t="s">
        <v>5720</v>
      </c>
      <c r="BS237" s="88" t="s">
        <v>5721</v>
      </c>
      <c r="BT237" s="86" t="s">
        <v>5722</v>
      </c>
      <c r="BU237" s="86"/>
      <c r="BV237" s="86" t="str">
        <f t="shared" si="182"/>
        <v>BY 758651</v>
      </c>
      <c r="BW237" s="105" t="str">
        <f t="shared" si="183"/>
        <v/>
      </c>
      <c r="BX237" s="86" t="str">
        <f t="shared" si="192"/>
        <v>119</v>
      </c>
      <c r="BY237" s="86" t="str">
        <f t="shared" si="193"/>
        <v>125</v>
      </c>
      <c r="BZ237" s="91">
        <f t="shared" si="194"/>
        <v>100</v>
      </c>
      <c r="CA237" s="91">
        <v>0</v>
      </c>
      <c r="CB237" s="96" t="s">
        <v>5719</v>
      </c>
      <c r="CC237" s="91">
        <f t="shared" si="184"/>
        <v>200</v>
      </c>
      <c r="CD237" s="91">
        <f t="shared" si="185"/>
        <v>0</v>
      </c>
      <c r="CE237" s="93">
        <f t="shared" si="195"/>
        <v>0</v>
      </c>
      <c r="CF237" s="93">
        <f t="shared" si="196"/>
        <v>0</v>
      </c>
      <c r="CG237" s="105"/>
      <c r="CH237" s="105"/>
      <c r="CI237" s="86"/>
      <c r="CJ237" s="188"/>
      <c r="CK237" s="181">
        <f t="shared" si="186"/>
        <v>100</v>
      </c>
      <c r="CL237" s="181">
        <f t="shared" si="187"/>
        <v>200</v>
      </c>
      <c r="CM237" s="86" t="s">
        <v>5723</v>
      </c>
      <c r="CN237" s="182" t="s">
        <v>7897</v>
      </c>
      <c r="CO237" s="183" t="s">
        <v>7898</v>
      </c>
      <c r="CP237" s="86" t="s">
        <v>5724</v>
      </c>
      <c r="CQ237" s="153" t="s">
        <v>7924</v>
      </c>
      <c r="CR237" s="187">
        <f t="shared" si="188"/>
        <v>10340000</v>
      </c>
      <c r="CS237" s="188">
        <v>1</v>
      </c>
      <c r="CT237" s="188">
        <f t="shared" si="154"/>
        <v>10340000</v>
      </c>
      <c r="CU237" s="93"/>
      <c r="CV237" s="94">
        <f t="shared" si="189"/>
        <v>100</v>
      </c>
      <c r="CW237" s="93">
        <f t="shared" si="190"/>
        <v>0</v>
      </c>
      <c r="CX237" s="86">
        <f t="shared" si="191"/>
        <v>0</v>
      </c>
      <c r="CY237" s="93">
        <f t="shared" si="155"/>
        <v>310200</v>
      </c>
      <c r="CZ237" s="93">
        <v>0</v>
      </c>
      <c r="DA237" s="93">
        <v>0</v>
      </c>
      <c r="DB237" s="93">
        <f t="shared" si="156"/>
        <v>0</v>
      </c>
      <c r="DC237" s="93">
        <v>0</v>
      </c>
      <c r="DD237" s="91">
        <v>0</v>
      </c>
      <c r="DE237" s="93">
        <f t="shared" si="157"/>
        <v>0</v>
      </c>
      <c r="DF237" s="93">
        <f t="shared" si="172"/>
        <v>0</v>
      </c>
      <c r="DG237" s="93"/>
      <c r="DH237" s="93">
        <v>0</v>
      </c>
      <c r="DI237" s="93">
        <v>0</v>
      </c>
      <c r="DJ237" s="86">
        <f t="shared" si="158"/>
        <v>0</v>
      </c>
      <c r="DK237" s="91">
        <v>0</v>
      </c>
      <c r="DL237" s="93"/>
      <c r="DM237" s="93">
        <v>0</v>
      </c>
      <c r="DN237" s="93">
        <f t="shared" si="173"/>
        <v>10340000</v>
      </c>
      <c r="DO237" s="93">
        <f t="shared" si="159"/>
        <v>0</v>
      </c>
      <c r="DP237" s="92">
        <f t="shared" si="160"/>
        <v>310200</v>
      </c>
      <c r="DQ237" s="97" t="str">
        <f t="shared" si="174"/>
        <v>8055931034</v>
      </c>
      <c r="DR237" s="98">
        <f t="shared" si="161"/>
        <v>0</v>
      </c>
      <c r="DS237" s="93" t="str">
        <f t="shared" si="162"/>
        <v>OK</v>
      </c>
      <c r="DT237" s="93"/>
      <c r="DU237" s="78" t="str">
        <f t="shared" si="175"/>
        <v>5010700210831083100001VT100001</v>
      </c>
      <c r="DV237" s="78">
        <f>INDEX('08_DMGiaDat'!$L:$L,MATCH(DU237,'08_DMGiaDat'!$R:$R,0))</f>
        <v>10340000</v>
      </c>
      <c r="DW237" s="78" t="str">
        <f t="shared" si="176"/>
        <v>501070021083100100000001</v>
      </c>
      <c r="DX237" s="78" t="str">
        <f>IFERROR(VLOOKUP(DW237,'08_DMGiaDat'!C218:C219,2,FALSE),"N")</f>
        <v>N</v>
      </c>
      <c r="DY237" s="78" t="str">
        <f t="shared" si="177"/>
        <v>5010700210831001VT100001</v>
      </c>
      <c r="DZ237" s="78" t="str">
        <f>IFERROR(VLOOKUP(DY237,'08_DMGiaDat'!C218:C219,2,FALSE),"N")</f>
        <v>N</v>
      </c>
      <c r="EA237" s="78" t="str">
        <f t="shared" si="178"/>
        <v>501070021083100100000001</v>
      </c>
      <c r="EB237" s="78" t="str">
        <f>IFERROR(VLOOKUP(EA237,'08_DMGiaDat'!C218:C219,2,FALSE),"N")</f>
        <v>N</v>
      </c>
      <c r="EC237" s="92">
        <f>IF(DV237&lt;&gt;"N",DV237,IF(DX237&lt;&gt;"N",DX237,IF(DZ237&lt;&gt;"N",DZ237*VLOOKUP(LEFT(CB237,3),'03_DMMucDich'!C202:C206,5,FALSE),IF(EB237&lt;&gt;"N",EB237*VLOOKUP(LEFT(CB237,3),'03_DMMucDich'!C202:C206,5,FALSE),"N/A"))))</f>
        <v>10340000</v>
      </c>
    </row>
    <row r="238" spans="1:133" s="34" customFormat="1" ht="16" x14ac:dyDescent="0.2">
      <c r="A238" s="85">
        <v>224</v>
      </c>
      <c r="B238" s="86"/>
      <c r="C238" s="87"/>
      <c r="D238" s="141" t="s">
        <v>5914</v>
      </c>
      <c r="E238" s="86"/>
      <c r="F238" s="88"/>
      <c r="G238" s="88" t="s">
        <v>5718</v>
      </c>
      <c r="H238" s="151">
        <v>2022</v>
      </c>
      <c r="I238" s="86"/>
      <c r="J238" s="86"/>
      <c r="K238" s="145" t="s">
        <v>6534</v>
      </c>
      <c r="L238" s="105"/>
      <c r="M238" s="86"/>
      <c r="N238" s="105"/>
      <c r="O238" s="105"/>
      <c r="P238" s="86"/>
      <c r="Q238" s="86"/>
      <c r="R238" s="153" t="str">
        <f t="shared" si="179"/>
        <v>Tổ 65</v>
      </c>
      <c r="S238" s="86"/>
      <c r="T238" s="86"/>
      <c r="U238" s="86"/>
      <c r="V238" s="86" t="str">
        <f t="shared" si="180"/>
        <v xml:space="preserve">, </v>
      </c>
      <c r="W238" s="86"/>
      <c r="X238" s="86"/>
      <c r="Y238" s="86"/>
      <c r="Z238" s="88"/>
      <c r="AA238" s="105"/>
      <c r="AB238" s="86"/>
      <c r="AC238" s="90"/>
      <c r="AD238" s="86"/>
      <c r="AE238" s="86"/>
      <c r="AF238" s="86"/>
      <c r="AG238" s="86"/>
      <c r="AH238" s="160" t="s">
        <v>6964</v>
      </c>
      <c r="AI238" s="153"/>
      <c r="AJ238" s="153"/>
      <c r="AK238" s="86"/>
      <c r="AL238" s="86"/>
      <c r="AM238" s="153" t="s">
        <v>7015</v>
      </c>
      <c r="AN238" s="153" t="s">
        <v>7310</v>
      </c>
      <c r="AO238" s="165">
        <v>42893</v>
      </c>
      <c r="AP238" s="153" t="s">
        <v>2089</v>
      </c>
      <c r="AQ238" s="153" t="s">
        <v>5666</v>
      </c>
      <c r="AR238" s="166">
        <v>105</v>
      </c>
      <c r="AS238" s="88" t="s">
        <v>5719</v>
      </c>
      <c r="AT238" s="92">
        <f t="shared" si="153"/>
        <v>0</v>
      </c>
      <c r="AU238" s="93">
        <v>0</v>
      </c>
      <c r="AV238" s="93">
        <v>0</v>
      </c>
      <c r="AW238" s="166">
        <v>200</v>
      </c>
      <c r="AX238" s="93">
        <v>0</v>
      </c>
      <c r="AY238" s="177"/>
      <c r="AZ238" s="177">
        <v>0</v>
      </c>
      <c r="BA238" s="178"/>
      <c r="BB238" s="105"/>
      <c r="BC238" s="105"/>
      <c r="BD238" s="93"/>
      <c r="BE238" s="93">
        <v>0</v>
      </c>
      <c r="BF238" s="91">
        <v>0</v>
      </c>
      <c r="BG238" s="94"/>
      <c r="BH238" s="95"/>
      <c r="BI238" s="93" t="str">
        <f t="shared" si="165"/>
        <v>Tống Hữu Đăng</v>
      </c>
      <c r="BJ238" s="105">
        <f t="shared" si="166"/>
        <v>0</v>
      </c>
      <c r="BK238" s="88" t="str">
        <f t="shared" si="167"/>
        <v>8321477906</v>
      </c>
      <c r="BL238" s="86">
        <f t="shared" si="168"/>
        <v>0</v>
      </c>
      <c r="BM238" s="105">
        <f t="shared" si="169"/>
        <v>0</v>
      </c>
      <c r="BN238" s="86">
        <f t="shared" si="170"/>
        <v>0</v>
      </c>
      <c r="BO238" s="86">
        <f t="shared" si="171"/>
        <v>0</v>
      </c>
      <c r="BP238" s="86">
        <f t="shared" si="181"/>
        <v>0</v>
      </c>
      <c r="BQ238" s="160" t="s">
        <v>6964</v>
      </c>
      <c r="BR238" s="86" t="s">
        <v>5720</v>
      </c>
      <c r="BS238" s="88" t="s">
        <v>5721</v>
      </c>
      <c r="BT238" s="86" t="s">
        <v>5722</v>
      </c>
      <c r="BU238" s="86"/>
      <c r="BV238" s="86" t="str">
        <f t="shared" si="182"/>
        <v>CH 692775</v>
      </c>
      <c r="BW238" s="105" t="str">
        <f t="shared" si="183"/>
        <v/>
      </c>
      <c r="BX238" s="86" t="str">
        <f t="shared" si="192"/>
        <v>203</v>
      </c>
      <c r="BY238" s="86" t="str">
        <f t="shared" si="193"/>
        <v>12</v>
      </c>
      <c r="BZ238" s="91">
        <f t="shared" si="194"/>
        <v>105</v>
      </c>
      <c r="CA238" s="91">
        <v>0</v>
      </c>
      <c r="CB238" s="96" t="s">
        <v>5719</v>
      </c>
      <c r="CC238" s="91">
        <f t="shared" si="184"/>
        <v>200</v>
      </c>
      <c r="CD238" s="91">
        <f t="shared" si="185"/>
        <v>0</v>
      </c>
      <c r="CE238" s="93">
        <f t="shared" si="195"/>
        <v>0</v>
      </c>
      <c r="CF238" s="93">
        <f t="shared" si="196"/>
        <v>0</v>
      </c>
      <c r="CG238" s="105"/>
      <c r="CH238" s="105"/>
      <c r="CI238" s="86"/>
      <c r="CJ238" s="188"/>
      <c r="CK238" s="181">
        <f t="shared" si="186"/>
        <v>105</v>
      </c>
      <c r="CL238" s="181">
        <f t="shared" si="187"/>
        <v>200</v>
      </c>
      <c r="CM238" s="86" t="s">
        <v>5723</v>
      </c>
      <c r="CN238" s="182" t="s">
        <v>7854</v>
      </c>
      <c r="CO238" s="183" t="s">
        <v>7855</v>
      </c>
      <c r="CP238" s="86" t="s">
        <v>5724</v>
      </c>
      <c r="CQ238" s="153" t="s">
        <v>7924</v>
      </c>
      <c r="CR238" s="187">
        <f t="shared" si="188"/>
        <v>7970000</v>
      </c>
      <c r="CS238" s="188">
        <v>1</v>
      </c>
      <c r="CT238" s="188">
        <f t="shared" si="154"/>
        <v>7970000</v>
      </c>
      <c r="CU238" s="93"/>
      <c r="CV238" s="94">
        <f t="shared" si="189"/>
        <v>105</v>
      </c>
      <c r="CW238" s="93">
        <f t="shared" si="190"/>
        <v>0</v>
      </c>
      <c r="CX238" s="86">
        <f t="shared" si="191"/>
        <v>0</v>
      </c>
      <c r="CY238" s="93">
        <f t="shared" si="155"/>
        <v>251055</v>
      </c>
      <c r="CZ238" s="93">
        <v>0</v>
      </c>
      <c r="DA238" s="93">
        <v>0</v>
      </c>
      <c r="DB238" s="93">
        <f t="shared" si="156"/>
        <v>0</v>
      </c>
      <c r="DC238" s="93">
        <v>0</v>
      </c>
      <c r="DD238" s="91">
        <v>0</v>
      </c>
      <c r="DE238" s="93">
        <f t="shared" si="157"/>
        <v>0</v>
      </c>
      <c r="DF238" s="93">
        <f t="shared" si="172"/>
        <v>0</v>
      </c>
      <c r="DG238" s="93"/>
      <c r="DH238" s="93">
        <v>0</v>
      </c>
      <c r="DI238" s="93">
        <v>0</v>
      </c>
      <c r="DJ238" s="86">
        <f t="shared" si="158"/>
        <v>0</v>
      </c>
      <c r="DK238" s="91">
        <v>0</v>
      </c>
      <c r="DL238" s="93"/>
      <c r="DM238" s="93">
        <v>0</v>
      </c>
      <c r="DN238" s="93">
        <f t="shared" si="173"/>
        <v>7970000</v>
      </c>
      <c r="DO238" s="93">
        <f t="shared" si="159"/>
        <v>0</v>
      </c>
      <c r="DP238" s="92">
        <f t="shared" si="160"/>
        <v>251055</v>
      </c>
      <c r="DQ238" s="97" t="str">
        <f t="shared" si="174"/>
        <v>8321477906</v>
      </c>
      <c r="DR238" s="98">
        <f t="shared" si="161"/>
        <v>0</v>
      </c>
      <c r="DS238" s="93" t="str">
        <f t="shared" si="162"/>
        <v>OK</v>
      </c>
      <c r="DT238" s="93"/>
      <c r="DU238" s="78" t="str">
        <f t="shared" si="175"/>
        <v>5010700215011501100001VT100001</v>
      </c>
      <c r="DV238" s="78">
        <f>INDEX('08_DMGiaDat'!$L:$L,MATCH(DU238,'08_DMGiaDat'!$R:$R,0))</f>
        <v>7970000</v>
      </c>
      <c r="DW238" s="78" t="str">
        <f t="shared" si="176"/>
        <v>501070021501100100000001</v>
      </c>
      <c r="DX238" s="78" t="str">
        <f>IFERROR(VLOOKUP(DW238,'08_DMGiaDat'!C218:C219,2,FALSE),"N")</f>
        <v>N</v>
      </c>
      <c r="DY238" s="78" t="str">
        <f t="shared" si="177"/>
        <v>5010700215011001VT100001</v>
      </c>
      <c r="DZ238" s="78" t="str">
        <f>IFERROR(VLOOKUP(DY238,'08_DMGiaDat'!C218:C219,2,FALSE),"N")</f>
        <v>N</v>
      </c>
      <c r="EA238" s="78" t="str">
        <f t="shared" si="178"/>
        <v>501070021501100100000001</v>
      </c>
      <c r="EB238" s="78" t="str">
        <f>IFERROR(VLOOKUP(EA238,'08_DMGiaDat'!C218:C219,2,FALSE),"N")</f>
        <v>N</v>
      </c>
      <c r="EC238" s="92">
        <f>IF(DV238&lt;&gt;"N",DV238,IF(DX238&lt;&gt;"N",DX238,IF(DZ238&lt;&gt;"N",DZ238*VLOOKUP(LEFT(CB238,3),'03_DMMucDich'!C202:C206,5,FALSE),IF(EB238&lt;&gt;"N",EB238*VLOOKUP(LEFT(CB238,3),'03_DMMucDich'!C202:C206,5,FALSE),"N/A"))))</f>
        <v>7970000</v>
      </c>
    </row>
    <row r="239" spans="1:133" s="34" customFormat="1" ht="16" x14ac:dyDescent="0.2">
      <c r="A239" s="85">
        <v>225</v>
      </c>
      <c r="B239" s="86"/>
      <c r="C239" s="87"/>
      <c r="D239" s="141" t="s">
        <v>5915</v>
      </c>
      <c r="E239" s="86"/>
      <c r="F239" s="88"/>
      <c r="G239" s="88" t="s">
        <v>5718</v>
      </c>
      <c r="H239" s="151">
        <v>2023</v>
      </c>
      <c r="I239" s="86"/>
      <c r="J239" s="86"/>
      <c r="K239" s="145" t="s">
        <v>6535</v>
      </c>
      <c r="L239" s="105"/>
      <c r="M239" s="86"/>
      <c r="N239" s="105"/>
      <c r="O239" s="105"/>
      <c r="P239" s="86"/>
      <c r="Q239" s="86"/>
      <c r="R239" s="153" t="str">
        <f t="shared" si="179"/>
        <v>Tổ 16</v>
      </c>
      <c r="S239" s="86"/>
      <c r="T239" s="86"/>
      <c r="U239" s="86"/>
      <c r="V239" s="86" t="str">
        <f t="shared" si="180"/>
        <v xml:space="preserve">, </v>
      </c>
      <c r="W239" s="86"/>
      <c r="X239" s="86"/>
      <c r="Y239" s="86"/>
      <c r="Z239" s="88"/>
      <c r="AA239" s="105"/>
      <c r="AB239" s="86"/>
      <c r="AC239" s="90"/>
      <c r="AD239" s="86"/>
      <c r="AE239" s="86"/>
      <c r="AF239" s="86"/>
      <c r="AG239" s="86"/>
      <c r="AH239" s="160" t="s">
        <v>6983</v>
      </c>
      <c r="AI239" s="153"/>
      <c r="AJ239" s="153"/>
      <c r="AK239" s="86"/>
      <c r="AL239" s="86"/>
      <c r="AM239" s="153" t="s">
        <v>7015</v>
      </c>
      <c r="AN239" s="153" t="s">
        <v>7311</v>
      </c>
      <c r="AO239" s="165">
        <v>40304</v>
      </c>
      <c r="AP239" s="153" t="s">
        <v>7061</v>
      </c>
      <c r="AQ239" s="153" t="s">
        <v>7217</v>
      </c>
      <c r="AR239" s="166">
        <v>140</v>
      </c>
      <c r="AS239" s="88" t="s">
        <v>5719</v>
      </c>
      <c r="AT239" s="92">
        <f t="shared" ref="AT239:AT302" si="197">AU239+AV239+AX239</f>
        <v>0</v>
      </c>
      <c r="AU239" s="93">
        <v>0</v>
      </c>
      <c r="AV239" s="93">
        <v>0</v>
      </c>
      <c r="AW239" s="166">
        <v>200</v>
      </c>
      <c r="AX239" s="93">
        <v>0</v>
      </c>
      <c r="AY239" s="177"/>
      <c r="AZ239" s="177">
        <v>0</v>
      </c>
      <c r="BA239" s="178"/>
      <c r="BB239" s="105"/>
      <c r="BC239" s="105"/>
      <c r="BD239" s="93"/>
      <c r="BE239" s="93">
        <v>0</v>
      </c>
      <c r="BF239" s="91">
        <v>0</v>
      </c>
      <c r="BG239" s="94"/>
      <c r="BH239" s="95"/>
      <c r="BI239" s="93" t="str">
        <f t="shared" si="165"/>
        <v>Nguyễn Ngọc Anh</v>
      </c>
      <c r="BJ239" s="105">
        <f t="shared" si="166"/>
        <v>0</v>
      </c>
      <c r="BK239" s="88" t="str">
        <f t="shared" si="167"/>
        <v>8059669765</v>
      </c>
      <c r="BL239" s="86">
        <f t="shared" si="168"/>
        <v>0</v>
      </c>
      <c r="BM239" s="105">
        <f t="shared" si="169"/>
        <v>0</v>
      </c>
      <c r="BN239" s="86">
        <f t="shared" si="170"/>
        <v>0</v>
      </c>
      <c r="BO239" s="86">
        <f t="shared" si="171"/>
        <v>0</v>
      </c>
      <c r="BP239" s="86">
        <f t="shared" si="181"/>
        <v>0</v>
      </c>
      <c r="BQ239" s="160" t="s">
        <v>6983</v>
      </c>
      <c r="BR239" s="86" t="s">
        <v>5720</v>
      </c>
      <c r="BS239" s="88" t="s">
        <v>5721</v>
      </c>
      <c r="BT239" s="86" t="s">
        <v>5722</v>
      </c>
      <c r="BU239" s="86"/>
      <c r="BV239" s="86" t="str">
        <f t="shared" si="182"/>
        <v>BA 615889</v>
      </c>
      <c r="BW239" s="105" t="str">
        <f t="shared" si="183"/>
        <v/>
      </c>
      <c r="BX239" s="86" t="str">
        <f t="shared" si="192"/>
        <v>85</v>
      </c>
      <c r="BY239" s="86" t="str">
        <f t="shared" si="193"/>
        <v>91</v>
      </c>
      <c r="BZ239" s="91">
        <f t="shared" si="194"/>
        <v>140</v>
      </c>
      <c r="CA239" s="91">
        <v>0</v>
      </c>
      <c r="CB239" s="96" t="s">
        <v>5719</v>
      </c>
      <c r="CC239" s="91">
        <f t="shared" si="184"/>
        <v>200</v>
      </c>
      <c r="CD239" s="91">
        <f t="shared" si="185"/>
        <v>0</v>
      </c>
      <c r="CE239" s="93">
        <f t="shared" si="195"/>
        <v>0</v>
      </c>
      <c r="CF239" s="93">
        <f t="shared" si="196"/>
        <v>0</v>
      </c>
      <c r="CG239" s="105"/>
      <c r="CH239" s="105"/>
      <c r="CI239" s="86"/>
      <c r="CJ239" s="188"/>
      <c r="CK239" s="181">
        <f t="shared" si="186"/>
        <v>140</v>
      </c>
      <c r="CL239" s="181">
        <f t="shared" si="187"/>
        <v>200</v>
      </c>
      <c r="CM239" s="86" t="s">
        <v>5723</v>
      </c>
      <c r="CN239" s="182" t="s">
        <v>7866</v>
      </c>
      <c r="CO239" s="183" t="s">
        <v>7867</v>
      </c>
      <c r="CP239" s="86" t="s">
        <v>5724</v>
      </c>
      <c r="CQ239" s="153" t="s">
        <v>7927</v>
      </c>
      <c r="CR239" s="187">
        <f t="shared" si="188"/>
        <v>2890000</v>
      </c>
      <c r="CS239" s="188">
        <v>0.8</v>
      </c>
      <c r="CT239" s="188">
        <f t="shared" ref="CT239:CT302" si="198">CR239*CS239</f>
        <v>2312000</v>
      </c>
      <c r="CU239" s="93"/>
      <c r="CV239" s="94">
        <f t="shared" si="189"/>
        <v>140</v>
      </c>
      <c r="CW239" s="93">
        <f t="shared" si="190"/>
        <v>0</v>
      </c>
      <c r="CX239" s="86">
        <f t="shared" si="191"/>
        <v>0</v>
      </c>
      <c r="CY239" s="93">
        <f t="shared" ref="CY239:CY302" si="199">(CV239*0.03/100+CW239*0.07/100+CX239*0.15/100)*CT239</f>
        <v>97104</v>
      </c>
      <c r="CZ239" s="93">
        <v>0</v>
      </c>
      <c r="DA239" s="93">
        <v>0</v>
      </c>
      <c r="DB239" s="93">
        <f t="shared" ref="DB239:DB302" si="200">CZ239*DA239*CT239</f>
        <v>0</v>
      </c>
      <c r="DC239" s="93">
        <v>0</v>
      </c>
      <c r="DD239" s="91">
        <v>0</v>
      </c>
      <c r="DE239" s="93">
        <f t="shared" ref="DE239:DE302" si="201">DC239*DD239*CT239*0.03/100</f>
        <v>0</v>
      </c>
      <c r="DF239" s="93">
        <f t="shared" si="172"/>
        <v>0</v>
      </c>
      <c r="DG239" s="93"/>
      <c r="DH239" s="93">
        <v>0</v>
      </c>
      <c r="DI239" s="93">
        <v>0</v>
      </c>
      <c r="DJ239" s="86">
        <f t="shared" ref="DJ239:DJ302" si="202">IF(DH239&gt;0,DF239*DH239*DI239*0.15/100,DF239*DI239*0.15/100)</f>
        <v>0</v>
      </c>
      <c r="DK239" s="91">
        <v>0</v>
      </c>
      <c r="DL239" s="93"/>
      <c r="DM239" s="93">
        <v>0</v>
      </c>
      <c r="DN239" s="93">
        <f t="shared" si="173"/>
        <v>2312000</v>
      </c>
      <c r="DO239" s="93">
        <f t="shared" ref="DO239:DO302" si="203">IF(DM239&gt;0,DK239*DM239*DN239*0.2/100,DK239*DN239*0.2/100)</f>
        <v>0</v>
      </c>
      <c r="DP239" s="92">
        <f t="shared" ref="DP239:DP302" si="204">CY239+DB239+DE239+DJ239+DO239</f>
        <v>97104</v>
      </c>
      <c r="DQ239" s="97" t="str">
        <f t="shared" si="174"/>
        <v>8059669765</v>
      </c>
      <c r="DR239" s="98">
        <f t="shared" ref="DR239:DR302" si="205">10-MOD(VALUE(LEFT(RIGHT(LEFT(DQ239,10),2)))*3+VALUE(LEFT(LEFT(DQ239,10)))*31+VALUE(LEFT(RIGHT(LEFT(DQ239,10),9)))*29+VALUE(LEFT(RIGHT(LEFT(DQ239,10),8)))*23+VALUE(LEFT(RIGHT(LEFT(DQ239,10),7)))*19+VALUE(LEFT(RIGHT(LEFT(DQ239,10),6)))*17+VALUE(LEFT(RIGHT(LEFT(DQ239,10),5)))*13+VALUE(LEFT(RIGHT(LEFT(DQ239,10),4)))*7+VALUE(LEFT(RIGHT(LEFT(DQ239,10),3)))*5,11)-VALUE(RIGHT(LEFT(DQ239,10)))</f>
        <v>0</v>
      </c>
      <c r="DS239" s="93" t="str">
        <f t="shared" ref="DS239:DS302" si="206">IF(ISERROR(DR239),"Mã tin sai !!!",IF(DR239=0,"OK","Mã tin sai !!!"))</f>
        <v>OK</v>
      </c>
      <c r="DT239" s="93"/>
      <c r="DU239" s="78" t="str">
        <f t="shared" si="175"/>
        <v>5010700210791079100001VT300001</v>
      </c>
      <c r="DV239" s="78">
        <f>INDEX('08_DMGiaDat'!$L:$L,MATCH(DU239,'08_DMGiaDat'!$R:$R,0))</f>
        <v>2890000</v>
      </c>
      <c r="DW239" s="78" t="str">
        <f t="shared" si="176"/>
        <v>501070021079100100000001</v>
      </c>
      <c r="DX239" s="78" t="str">
        <f>IFERROR(VLOOKUP(DW239,'08_DMGiaDat'!C218:C219,2,FALSE),"N")</f>
        <v>N</v>
      </c>
      <c r="DY239" s="78" t="str">
        <f t="shared" si="177"/>
        <v>5010700210791001VT300001</v>
      </c>
      <c r="DZ239" s="78" t="str">
        <f>IFERROR(VLOOKUP(DY239,'08_DMGiaDat'!C218:C219,2,FALSE),"N")</f>
        <v>N</v>
      </c>
      <c r="EA239" s="78" t="str">
        <f t="shared" si="178"/>
        <v>501070021079100100000001</v>
      </c>
      <c r="EB239" s="78" t="str">
        <f>IFERROR(VLOOKUP(EA239,'08_DMGiaDat'!C218:C219,2,FALSE),"N")</f>
        <v>N</v>
      </c>
      <c r="EC239" s="92">
        <f>IF(DV239&lt;&gt;"N",DV239,IF(DX239&lt;&gt;"N",DX239,IF(DZ239&lt;&gt;"N",DZ239*VLOOKUP(LEFT(CB239,3),'03_DMMucDich'!C202:C206,5,FALSE),IF(EB239&lt;&gt;"N",EB239*VLOOKUP(LEFT(CB239,3),'03_DMMucDich'!C202:C206,5,FALSE),"N/A"))))</f>
        <v>2890000</v>
      </c>
    </row>
    <row r="240" spans="1:133" s="34" customFormat="1" ht="16" x14ac:dyDescent="0.2">
      <c r="A240" s="85">
        <v>226</v>
      </c>
      <c r="B240" s="86"/>
      <c r="C240" s="87"/>
      <c r="D240" s="141" t="s">
        <v>5916</v>
      </c>
      <c r="E240" s="86"/>
      <c r="F240" s="88"/>
      <c r="G240" s="88" t="s">
        <v>5718</v>
      </c>
      <c r="H240" s="151">
        <v>2022</v>
      </c>
      <c r="I240" s="86"/>
      <c r="J240" s="86"/>
      <c r="K240" s="145" t="s">
        <v>6536</v>
      </c>
      <c r="L240" s="105"/>
      <c r="M240" s="86"/>
      <c r="N240" s="105"/>
      <c r="O240" s="105"/>
      <c r="P240" s="86"/>
      <c r="Q240" s="86"/>
      <c r="R240" s="153" t="str">
        <f t="shared" si="179"/>
        <v>Tổ 51</v>
      </c>
      <c r="S240" s="86"/>
      <c r="T240" s="86"/>
      <c r="U240" s="86"/>
      <c r="V240" s="86" t="str">
        <f t="shared" si="180"/>
        <v xml:space="preserve">, </v>
      </c>
      <c r="W240" s="86"/>
      <c r="X240" s="86"/>
      <c r="Y240" s="86"/>
      <c r="Z240" s="88"/>
      <c r="AA240" s="105"/>
      <c r="AB240" s="86"/>
      <c r="AC240" s="90"/>
      <c r="AD240" s="86"/>
      <c r="AE240" s="86"/>
      <c r="AF240" s="86"/>
      <c r="AG240" s="86"/>
      <c r="AH240" s="160" t="s">
        <v>6974</v>
      </c>
      <c r="AI240" s="153"/>
      <c r="AJ240" s="153"/>
      <c r="AK240" s="86"/>
      <c r="AL240" s="86"/>
      <c r="AM240" s="153" t="s">
        <v>7015</v>
      </c>
      <c r="AN240" s="153" t="s">
        <v>7312</v>
      </c>
      <c r="AO240" s="165">
        <v>42075</v>
      </c>
      <c r="AP240" s="153" t="s">
        <v>1345</v>
      </c>
      <c r="AQ240" s="153" t="s">
        <v>2091</v>
      </c>
      <c r="AR240" s="166">
        <v>142.1</v>
      </c>
      <c r="AS240" s="88" t="s">
        <v>5719</v>
      </c>
      <c r="AT240" s="92">
        <f t="shared" si="197"/>
        <v>0</v>
      </c>
      <c r="AU240" s="93">
        <v>0</v>
      </c>
      <c r="AV240" s="93">
        <v>0</v>
      </c>
      <c r="AW240" s="166">
        <v>200</v>
      </c>
      <c r="AX240" s="93">
        <v>0</v>
      </c>
      <c r="AY240" s="177"/>
      <c r="AZ240" s="177">
        <v>0</v>
      </c>
      <c r="BA240" s="178"/>
      <c r="BB240" s="105"/>
      <c r="BC240" s="105"/>
      <c r="BD240" s="93"/>
      <c r="BE240" s="93">
        <v>0</v>
      </c>
      <c r="BF240" s="91">
        <v>0</v>
      </c>
      <c r="BG240" s="94"/>
      <c r="BH240" s="95"/>
      <c r="BI240" s="93" t="str">
        <f t="shared" si="165"/>
        <v>Nguyễn Văn Xuân</v>
      </c>
      <c r="BJ240" s="105">
        <f t="shared" si="166"/>
        <v>0</v>
      </c>
      <c r="BK240" s="88" t="str">
        <f t="shared" si="167"/>
        <v>8058064213</v>
      </c>
      <c r="BL240" s="86">
        <f t="shared" si="168"/>
        <v>0</v>
      </c>
      <c r="BM240" s="105">
        <f t="shared" si="169"/>
        <v>0</v>
      </c>
      <c r="BN240" s="86">
        <f t="shared" si="170"/>
        <v>0</v>
      </c>
      <c r="BO240" s="86">
        <f t="shared" si="171"/>
        <v>0</v>
      </c>
      <c r="BP240" s="86">
        <f t="shared" si="181"/>
        <v>0</v>
      </c>
      <c r="BQ240" s="160" t="s">
        <v>6974</v>
      </c>
      <c r="BR240" s="86" t="s">
        <v>5720</v>
      </c>
      <c r="BS240" s="88" t="s">
        <v>5721</v>
      </c>
      <c r="BT240" s="86" t="s">
        <v>5722</v>
      </c>
      <c r="BU240" s="86"/>
      <c r="BV240" s="86" t="str">
        <f t="shared" si="182"/>
        <v>BY 758419</v>
      </c>
      <c r="BW240" s="105" t="str">
        <f t="shared" si="183"/>
        <v/>
      </c>
      <c r="BX240" s="86" t="str">
        <f t="shared" si="192"/>
        <v>123</v>
      </c>
      <c r="BY240" s="86" t="str">
        <f t="shared" si="193"/>
        <v>205</v>
      </c>
      <c r="BZ240" s="91">
        <f t="shared" si="194"/>
        <v>142.1</v>
      </c>
      <c r="CA240" s="91">
        <v>0</v>
      </c>
      <c r="CB240" s="96" t="s">
        <v>5719</v>
      </c>
      <c r="CC240" s="91">
        <f t="shared" si="184"/>
        <v>200</v>
      </c>
      <c r="CD240" s="91">
        <f t="shared" si="185"/>
        <v>0</v>
      </c>
      <c r="CE240" s="93">
        <f t="shared" si="195"/>
        <v>0</v>
      </c>
      <c r="CF240" s="93">
        <f t="shared" si="196"/>
        <v>0</v>
      </c>
      <c r="CG240" s="105"/>
      <c r="CH240" s="105"/>
      <c r="CI240" s="86"/>
      <c r="CJ240" s="188"/>
      <c r="CK240" s="181">
        <f t="shared" si="186"/>
        <v>142.1</v>
      </c>
      <c r="CL240" s="181">
        <f t="shared" si="187"/>
        <v>200</v>
      </c>
      <c r="CM240" s="86" t="s">
        <v>5723</v>
      </c>
      <c r="CN240" s="182" t="s">
        <v>7859</v>
      </c>
      <c r="CO240" s="183" t="s">
        <v>7863</v>
      </c>
      <c r="CP240" s="86" t="s">
        <v>5724</v>
      </c>
      <c r="CQ240" s="153" t="s">
        <v>7925</v>
      </c>
      <c r="CR240" s="187">
        <f t="shared" si="188"/>
        <v>2170000</v>
      </c>
      <c r="CS240" s="188">
        <v>0.8</v>
      </c>
      <c r="CT240" s="188">
        <f t="shared" si="198"/>
        <v>1736000</v>
      </c>
      <c r="CU240" s="93"/>
      <c r="CV240" s="94">
        <f t="shared" si="189"/>
        <v>142.1</v>
      </c>
      <c r="CW240" s="93">
        <f t="shared" si="190"/>
        <v>0</v>
      </c>
      <c r="CX240" s="86">
        <f t="shared" si="191"/>
        <v>0</v>
      </c>
      <c r="CY240" s="93">
        <f t="shared" si="199"/>
        <v>74005.680000000008</v>
      </c>
      <c r="CZ240" s="93">
        <v>0</v>
      </c>
      <c r="DA240" s="93">
        <v>0</v>
      </c>
      <c r="DB240" s="93">
        <f t="shared" si="200"/>
        <v>0</v>
      </c>
      <c r="DC240" s="93">
        <v>0</v>
      </c>
      <c r="DD240" s="91">
        <v>0</v>
      </c>
      <c r="DE240" s="93">
        <f t="shared" si="201"/>
        <v>0</v>
      </c>
      <c r="DF240" s="93">
        <f t="shared" si="172"/>
        <v>0</v>
      </c>
      <c r="DG240" s="93"/>
      <c r="DH240" s="93">
        <v>0</v>
      </c>
      <c r="DI240" s="93">
        <v>0</v>
      </c>
      <c r="DJ240" s="86">
        <f t="shared" si="202"/>
        <v>0</v>
      </c>
      <c r="DK240" s="91">
        <v>0</v>
      </c>
      <c r="DL240" s="93"/>
      <c r="DM240" s="93">
        <v>0</v>
      </c>
      <c r="DN240" s="93">
        <f t="shared" si="173"/>
        <v>1736000</v>
      </c>
      <c r="DO240" s="93">
        <f t="shared" si="203"/>
        <v>0</v>
      </c>
      <c r="DP240" s="92">
        <f t="shared" si="204"/>
        <v>74005.680000000008</v>
      </c>
      <c r="DQ240" s="97" t="str">
        <f t="shared" si="174"/>
        <v>8058064213</v>
      </c>
      <c r="DR240" s="98">
        <f t="shared" si="205"/>
        <v>0</v>
      </c>
      <c r="DS240" s="93" t="str">
        <f t="shared" si="206"/>
        <v>OK</v>
      </c>
      <c r="DT240" s="93"/>
      <c r="DU240" s="78" t="str">
        <f t="shared" si="175"/>
        <v>5010700212541254102001VT400001</v>
      </c>
      <c r="DV240" s="78">
        <f>INDEX('08_DMGiaDat'!$L:$L,MATCH(DU240,'08_DMGiaDat'!$R:$R,0))</f>
        <v>2170000</v>
      </c>
      <c r="DW240" s="78" t="str">
        <f t="shared" si="176"/>
        <v>501070021254100100000001</v>
      </c>
      <c r="DX240" s="78" t="str">
        <f>IFERROR(VLOOKUP(DW240,'08_DMGiaDat'!C218:C219,2,FALSE),"N")</f>
        <v>N</v>
      </c>
      <c r="DY240" s="78" t="str">
        <f t="shared" si="177"/>
        <v>5010700212541001VT400001</v>
      </c>
      <c r="DZ240" s="78" t="str">
        <f>IFERROR(VLOOKUP(DY240,'08_DMGiaDat'!C218:C219,2,FALSE),"N")</f>
        <v>N</v>
      </c>
      <c r="EA240" s="78" t="str">
        <f t="shared" si="178"/>
        <v>501070021254100100000001</v>
      </c>
      <c r="EB240" s="78" t="str">
        <f>IFERROR(VLOOKUP(EA240,'08_DMGiaDat'!C218:C219,2,FALSE),"N")</f>
        <v>N</v>
      </c>
      <c r="EC240" s="92">
        <f>IF(DV240&lt;&gt;"N",DV240,IF(DX240&lt;&gt;"N",DX240,IF(DZ240&lt;&gt;"N",DZ240*VLOOKUP(LEFT(CB240,3),'03_DMMucDich'!C202:C206,5,FALSE),IF(EB240&lt;&gt;"N",EB240*VLOOKUP(LEFT(CB240,3),'03_DMMucDich'!C202:C206,5,FALSE),"N/A"))))</f>
        <v>2170000</v>
      </c>
    </row>
    <row r="241" spans="1:133" s="34" customFormat="1" ht="16" x14ac:dyDescent="0.2">
      <c r="A241" s="85">
        <v>227</v>
      </c>
      <c r="B241" s="86"/>
      <c r="C241" s="87"/>
      <c r="D241" s="141" t="s">
        <v>5916</v>
      </c>
      <c r="E241" s="86"/>
      <c r="F241" s="88"/>
      <c r="G241" s="88" t="s">
        <v>5718</v>
      </c>
      <c r="H241" s="151">
        <v>2023</v>
      </c>
      <c r="I241" s="86"/>
      <c r="J241" s="86"/>
      <c r="K241" s="145" t="s">
        <v>6536</v>
      </c>
      <c r="L241" s="105"/>
      <c r="M241" s="86"/>
      <c r="N241" s="105"/>
      <c r="O241" s="105"/>
      <c r="P241" s="86"/>
      <c r="Q241" s="86"/>
      <c r="R241" s="153" t="str">
        <f t="shared" si="179"/>
        <v>Tổ 52</v>
      </c>
      <c r="S241" s="86"/>
      <c r="T241" s="86"/>
      <c r="U241" s="86"/>
      <c r="V241" s="86" t="str">
        <f t="shared" si="180"/>
        <v xml:space="preserve">, </v>
      </c>
      <c r="W241" s="86"/>
      <c r="X241" s="86"/>
      <c r="Y241" s="86"/>
      <c r="Z241" s="88"/>
      <c r="AA241" s="105"/>
      <c r="AB241" s="86"/>
      <c r="AC241" s="90"/>
      <c r="AD241" s="86"/>
      <c r="AE241" s="86"/>
      <c r="AF241" s="86"/>
      <c r="AG241" s="86"/>
      <c r="AH241" s="160" t="s">
        <v>6971</v>
      </c>
      <c r="AI241" s="153"/>
      <c r="AJ241" s="153"/>
      <c r="AK241" s="86"/>
      <c r="AL241" s="86"/>
      <c r="AM241" s="153" t="s">
        <v>7015</v>
      </c>
      <c r="AN241" s="153" t="s">
        <v>7313</v>
      </c>
      <c r="AO241" s="165">
        <v>45105</v>
      </c>
      <c r="AP241" s="153" t="s">
        <v>2134</v>
      </c>
      <c r="AQ241" s="153" t="s">
        <v>2091</v>
      </c>
      <c r="AR241" s="166">
        <v>109.5</v>
      </c>
      <c r="AS241" s="88" t="s">
        <v>5719</v>
      </c>
      <c r="AT241" s="92">
        <f t="shared" si="197"/>
        <v>0</v>
      </c>
      <c r="AU241" s="93">
        <v>0</v>
      </c>
      <c r="AV241" s="93">
        <v>0</v>
      </c>
      <c r="AW241" s="166">
        <v>200</v>
      </c>
      <c r="AX241" s="93">
        <v>0</v>
      </c>
      <c r="AY241" s="177"/>
      <c r="AZ241" s="177">
        <v>0</v>
      </c>
      <c r="BA241" s="178"/>
      <c r="BB241" s="105"/>
      <c r="BC241" s="105"/>
      <c r="BD241" s="93"/>
      <c r="BE241" s="93">
        <v>0</v>
      </c>
      <c r="BF241" s="91">
        <v>0</v>
      </c>
      <c r="BG241" s="94"/>
      <c r="BH241" s="95"/>
      <c r="BI241" s="93" t="str">
        <f t="shared" si="165"/>
        <v>Nguyễn Văn Xuân</v>
      </c>
      <c r="BJ241" s="105">
        <f t="shared" si="166"/>
        <v>0</v>
      </c>
      <c r="BK241" s="88" t="str">
        <f t="shared" si="167"/>
        <v>8058064213</v>
      </c>
      <c r="BL241" s="86">
        <f t="shared" si="168"/>
        <v>0</v>
      </c>
      <c r="BM241" s="105">
        <f t="shared" si="169"/>
        <v>0</v>
      </c>
      <c r="BN241" s="86">
        <f t="shared" si="170"/>
        <v>0</v>
      </c>
      <c r="BO241" s="86">
        <f t="shared" si="171"/>
        <v>0</v>
      </c>
      <c r="BP241" s="86">
        <f t="shared" si="181"/>
        <v>0</v>
      </c>
      <c r="BQ241" s="160" t="s">
        <v>6971</v>
      </c>
      <c r="BR241" s="86" t="s">
        <v>5720</v>
      </c>
      <c r="BS241" s="88" t="s">
        <v>5721</v>
      </c>
      <c r="BT241" s="86" t="s">
        <v>5722</v>
      </c>
      <c r="BU241" s="86"/>
      <c r="BV241" s="86" t="str">
        <f t="shared" si="182"/>
        <v>DG 242213</v>
      </c>
      <c r="BW241" s="105" t="str">
        <f t="shared" si="183"/>
        <v/>
      </c>
      <c r="BX241" s="86" t="str">
        <f t="shared" si="192"/>
        <v>248</v>
      </c>
      <c r="BY241" s="86" t="str">
        <f t="shared" si="193"/>
        <v>205</v>
      </c>
      <c r="BZ241" s="91">
        <f t="shared" si="194"/>
        <v>109.5</v>
      </c>
      <c r="CA241" s="91">
        <v>0</v>
      </c>
      <c r="CB241" s="96" t="s">
        <v>5719</v>
      </c>
      <c r="CC241" s="91">
        <f t="shared" si="184"/>
        <v>200</v>
      </c>
      <c r="CD241" s="91">
        <f t="shared" si="185"/>
        <v>0</v>
      </c>
      <c r="CE241" s="93">
        <f t="shared" si="195"/>
        <v>0</v>
      </c>
      <c r="CF241" s="93">
        <f t="shared" si="196"/>
        <v>0</v>
      </c>
      <c r="CG241" s="105"/>
      <c r="CH241" s="105"/>
      <c r="CI241" s="86"/>
      <c r="CJ241" s="188"/>
      <c r="CK241" s="181">
        <f t="shared" si="186"/>
        <v>109.5</v>
      </c>
      <c r="CL241" s="181">
        <f t="shared" si="187"/>
        <v>200</v>
      </c>
      <c r="CM241" s="86" t="s">
        <v>5723</v>
      </c>
      <c r="CN241" s="182" t="s">
        <v>7859</v>
      </c>
      <c r="CO241" s="183" t="s">
        <v>7863</v>
      </c>
      <c r="CP241" s="86" t="s">
        <v>5724</v>
      </c>
      <c r="CQ241" s="153" t="s">
        <v>7925</v>
      </c>
      <c r="CR241" s="187">
        <f t="shared" si="188"/>
        <v>2170000</v>
      </c>
      <c r="CS241" s="188">
        <v>0.8</v>
      </c>
      <c r="CT241" s="188">
        <f t="shared" si="198"/>
        <v>1736000</v>
      </c>
      <c r="CU241" s="93"/>
      <c r="CV241" s="94">
        <f t="shared" si="189"/>
        <v>109.5</v>
      </c>
      <c r="CW241" s="93">
        <f t="shared" si="190"/>
        <v>0</v>
      </c>
      <c r="CX241" s="86">
        <f t="shared" si="191"/>
        <v>0</v>
      </c>
      <c r="CY241" s="93">
        <f t="shared" si="199"/>
        <v>57027.6</v>
      </c>
      <c r="CZ241" s="93">
        <v>0</v>
      </c>
      <c r="DA241" s="93">
        <v>0</v>
      </c>
      <c r="DB241" s="93">
        <f t="shared" si="200"/>
        <v>0</v>
      </c>
      <c r="DC241" s="93">
        <v>0</v>
      </c>
      <c r="DD241" s="91">
        <v>0</v>
      </c>
      <c r="DE241" s="93">
        <f t="shared" si="201"/>
        <v>0</v>
      </c>
      <c r="DF241" s="93">
        <f t="shared" si="172"/>
        <v>0</v>
      </c>
      <c r="DG241" s="93"/>
      <c r="DH241" s="93">
        <v>0</v>
      </c>
      <c r="DI241" s="93">
        <v>0</v>
      </c>
      <c r="DJ241" s="86">
        <f t="shared" si="202"/>
        <v>0</v>
      </c>
      <c r="DK241" s="91">
        <v>0</v>
      </c>
      <c r="DL241" s="93"/>
      <c r="DM241" s="93">
        <v>0</v>
      </c>
      <c r="DN241" s="93">
        <f t="shared" si="173"/>
        <v>1736000</v>
      </c>
      <c r="DO241" s="93">
        <f t="shared" si="203"/>
        <v>0</v>
      </c>
      <c r="DP241" s="92">
        <f t="shared" si="204"/>
        <v>57027.6</v>
      </c>
      <c r="DQ241" s="97" t="str">
        <f t="shared" si="174"/>
        <v>8058064213</v>
      </c>
      <c r="DR241" s="98">
        <f t="shared" si="205"/>
        <v>0</v>
      </c>
      <c r="DS241" s="93" t="str">
        <f t="shared" si="206"/>
        <v>OK</v>
      </c>
      <c r="DT241" s="93"/>
      <c r="DU241" s="78" t="str">
        <f t="shared" si="175"/>
        <v>5010700212541254102001VT400001</v>
      </c>
      <c r="DV241" s="78">
        <f>INDEX('08_DMGiaDat'!$L:$L,MATCH(DU241,'08_DMGiaDat'!$R:$R,0))</f>
        <v>2170000</v>
      </c>
      <c r="DW241" s="78" t="str">
        <f t="shared" si="176"/>
        <v>501070021254100100000001</v>
      </c>
      <c r="DX241" s="78" t="str">
        <f>IFERROR(VLOOKUP(DW241,'08_DMGiaDat'!C218:C219,2,FALSE),"N")</f>
        <v>N</v>
      </c>
      <c r="DY241" s="78" t="str">
        <f t="shared" si="177"/>
        <v>5010700212541001VT400001</v>
      </c>
      <c r="DZ241" s="78" t="str">
        <f>IFERROR(VLOOKUP(DY241,'08_DMGiaDat'!C218:C219,2,FALSE),"N")</f>
        <v>N</v>
      </c>
      <c r="EA241" s="78" t="str">
        <f t="shared" si="178"/>
        <v>501070021254100100000001</v>
      </c>
      <c r="EB241" s="78" t="str">
        <f>IFERROR(VLOOKUP(EA241,'08_DMGiaDat'!C218:C219,2,FALSE),"N")</f>
        <v>N</v>
      </c>
      <c r="EC241" s="92">
        <f>IF(DV241&lt;&gt;"N",DV241,IF(DX241&lt;&gt;"N",DX241,IF(DZ241&lt;&gt;"N",DZ241*VLOOKUP(LEFT(CB241,3),'03_DMMucDich'!C202:C206,5,FALSE),IF(EB241&lt;&gt;"N",EB241*VLOOKUP(LEFT(CB241,3),'03_DMMucDich'!C202:C206,5,FALSE),"N/A"))))</f>
        <v>2170000</v>
      </c>
    </row>
    <row r="242" spans="1:133" s="34" customFormat="1" ht="16" x14ac:dyDescent="0.2">
      <c r="A242" s="85">
        <v>228</v>
      </c>
      <c r="B242" s="86"/>
      <c r="C242" s="87"/>
      <c r="D242" s="141" t="s">
        <v>5917</v>
      </c>
      <c r="E242" s="86"/>
      <c r="F242" s="88"/>
      <c r="G242" s="88" t="s">
        <v>5718</v>
      </c>
      <c r="H242" s="151">
        <v>2022</v>
      </c>
      <c r="I242" s="86"/>
      <c r="J242" s="86"/>
      <c r="K242" s="145" t="s">
        <v>6537</v>
      </c>
      <c r="L242" s="105"/>
      <c r="M242" s="86"/>
      <c r="N242" s="105"/>
      <c r="O242" s="105"/>
      <c r="P242" s="86"/>
      <c r="Q242" s="86"/>
      <c r="R242" s="153" t="str">
        <f t="shared" si="179"/>
        <v>Tổ 64</v>
      </c>
      <c r="S242" s="86"/>
      <c r="T242" s="86"/>
      <c r="U242" s="86"/>
      <c r="V242" s="86" t="str">
        <f t="shared" si="180"/>
        <v xml:space="preserve">, </v>
      </c>
      <c r="W242" s="86"/>
      <c r="X242" s="86"/>
      <c r="Y242" s="86"/>
      <c r="Z242" s="88"/>
      <c r="AA242" s="105"/>
      <c r="AB242" s="86"/>
      <c r="AC242" s="90"/>
      <c r="AD242" s="86"/>
      <c r="AE242" s="86"/>
      <c r="AF242" s="86"/>
      <c r="AG242" s="86"/>
      <c r="AH242" s="160" t="s">
        <v>6961</v>
      </c>
      <c r="AI242" s="153"/>
      <c r="AJ242" s="153"/>
      <c r="AK242" s="86"/>
      <c r="AL242" s="86"/>
      <c r="AM242" s="153" t="s">
        <v>7015</v>
      </c>
      <c r="AN242" s="153" t="s">
        <v>7314</v>
      </c>
      <c r="AO242" s="165">
        <v>43544</v>
      </c>
      <c r="AP242" s="153" t="s">
        <v>7055</v>
      </c>
      <c r="AQ242" s="153" t="s">
        <v>7200</v>
      </c>
      <c r="AR242" s="166">
        <v>150</v>
      </c>
      <c r="AS242" s="88" t="s">
        <v>5719</v>
      </c>
      <c r="AT242" s="92">
        <f t="shared" si="197"/>
        <v>0</v>
      </c>
      <c r="AU242" s="93">
        <v>0</v>
      </c>
      <c r="AV242" s="93">
        <v>0</v>
      </c>
      <c r="AW242" s="166">
        <v>200</v>
      </c>
      <c r="AX242" s="93">
        <v>0</v>
      </c>
      <c r="AY242" s="177"/>
      <c r="AZ242" s="177">
        <v>0</v>
      </c>
      <c r="BA242" s="178"/>
      <c r="BB242" s="105"/>
      <c r="BC242" s="105"/>
      <c r="BD242" s="93"/>
      <c r="BE242" s="93">
        <v>0</v>
      </c>
      <c r="BF242" s="91">
        <v>0</v>
      </c>
      <c r="BG242" s="94"/>
      <c r="BH242" s="95"/>
      <c r="BI242" s="93" t="str">
        <f t="shared" si="165"/>
        <v xml:space="preserve">	Lê Thị Thu Nguyệt</v>
      </c>
      <c r="BJ242" s="105">
        <f t="shared" si="166"/>
        <v>0</v>
      </c>
      <c r="BK242" s="88" t="str">
        <f t="shared" si="167"/>
        <v>8180129798</v>
      </c>
      <c r="BL242" s="86">
        <f t="shared" si="168"/>
        <v>0</v>
      </c>
      <c r="BM242" s="105">
        <f t="shared" si="169"/>
        <v>0</v>
      </c>
      <c r="BN242" s="86">
        <f t="shared" si="170"/>
        <v>0</v>
      </c>
      <c r="BO242" s="86">
        <f t="shared" si="171"/>
        <v>0</v>
      </c>
      <c r="BP242" s="86">
        <f t="shared" si="181"/>
        <v>0</v>
      </c>
      <c r="BQ242" s="160" t="s">
        <v>6961</v>
      </c>
      <c r="BR242" s="86" t="s">
        <v>5720</v>
      </c>
      <c r="BS242" s="88" t="s">
        <v>5721</v>
      </c>
      <c r="BT242" s="86" t="s">
        <v>5722</v>
      </c>
      <c r="BU242" s="86"/>
      <c r="BV242" s="86" t="str">
        <f t="shared" si="182"/>
        <v>CP 899045</v>
      </c>
      <c r="BW242" s="105" t="str">
        <f t="shared" si="183"/>
        <v/>
      </c>
      <c r="BX242" s="86" t="str">
        <f t="shared" si="192"/>
        <v>64</v>
      </c>
      <c r="BY242" s="86" t="str">
        <f t="shared" si="193"/>
        <v>27</v>
      </c>
      <c r="BZ242" s="91">
        <f t="shared" si="194"/>
        <v>150</v>
      </c>
      <c r="CA242" s="91">
        <v>0</v>
      </c>
      <c r="CB242" s="96" t="s">
        <v>5719</v>
      </c>
      <c r="CC242" s="91">
        <f t="shared" si="184"/>
        <v>200</v>
      </c>
      <c r="CD242" s="91">
        <f t="shared" si="185"/>
        <v>0</v>
      </c>
      <c r="CE242" s="93">
        <f t="shared" si="195"/>
        <v>0</v>
      </c>
      <c r="CF242" s="93">
        <f t="shared" si="196"/>
        <v>0</v>
      </c>
      <c r="CG242" s="105"/>
      <c r="CH242" s="105"/>
      <c r="CI242" s="86"/>
      <c r="CJ242" s="188"/>
      <c r="CK242" s="181">
        <f t="shared" si="186"/>
        <v>150</v>
      </c>
      <c r="CL242" s="181">
        <f t="shared" si="187"/>
        <v>200</v>
      </c>
      <c r="CM242" s="86" t="s">
        <v>5723</v>
      </c>
      <c r="CN242" s="182" t="s">
        <v>7854</v>
      </c>
      <c r="CO242" s="183" t="s">
        <v>7855</v>
      </c>
      <c r="CP242" s="86" t="s">
        <v>5724</v>
      </c>
      <c r="CQ242" s="153" t="s">
        <v>7924</v>
      </c>
      <c r="CR242" s="187">
        <f t="shared" si="188"/>
        <v>7970000</v>
      </c>
      <c r="CS242" s="188">
        <v>1</v>
      </c>
      <c r="CT242" s="188">
        <f t="shared" si="198"/>
        <v>7970000</v>
      </c>
      <c r="CU242" s="93"/>
      <c r="CV242" s="94">
        <f t="shared" si="189"/>
        <v>150</v>
      </c>
      <c r="CW242" s="93">
        <f t="shared" si="190"/>
        <v>0</v>
      </c>
      <c r="CX242" s="86">
        <f t="shared" si="191"/>
        <v>0</v>
      </c>
      <c r="CY242" s="93">
        <f t="shared" si="199"/>
        <v>358650</v>
      </c>
      <c r="CZ242" s="93">
        <v>0</v>
      </c>
      <c r="DA242" s="93">
        <v>0</v>
      </c>
      <c r="DB242" s="93">
        <f t="shared" si="200"/>
        <v>0</v>
      </c>
      <c r="DC242" s="93">
        <v>0</v>
      </c>
      <c r="DD242" s="91">
        <v>0</v>
      </c>
      <c r="DE242" s="93">
        <f t="shared" si="201"/>
        <v>0</v>
      </c>
      <c r="DF242" s="93">
        <f t="shared" si="172"/>
        <v>0</v>
      </c>
      <c r="DG242" s="93"/>
      <c r="DH242" s="93">
        <v>0</v>
      </c>
      <c r="DI242" s="93">
        <v>0</v>
      </c>
      <c r="DJ242" s="86">
        <f t="shared" si="202"/>
        <v>0</v>
      </c>
      <c r="DK242" s="91">
        <v>0</v>
      </c>
      <c r="DL242" s="93"/>
      <c r="DM242" s="93">
        <v>0</v>
      </c>
      <c r="DN242" s="93">
        <f t="shared" si="173"/>
        <v>7970000</v>
      </c>
      <c r="DO242" s="93">
        <f t="shared" si="203"/>
        <v>0</v>
      </c>
      <c r="DP242" s="92">
        <f t="shared" si="204"/>
        <v>358650</v>
      </c>
      <c r="DQ242" s="97" t="str">
        <f t="shared" si="174"/>
        <v>8180129798</v>
      </c>
      <c r="DR242" s="98">
        <f t="shared" si="205"/>
        <v>0</v>
      </c>
      <c r="DS242" s="93" t="str">
        <f t="shared" si="206"/>
        <v>OK</v>
      </c>
      <c r="DT242" s="93"/>
      <c r="DU242" s="78" t="str">
        <f t="shared" si="175"/>
        <v>5010700215011501100001VT100001</v>
      </c>
      <c r="DV242" s="78">
        <f>INDEX('08_DMGiaDat'!$L:$L,MATCH(DU242,'08_DMGiaDat'!$R:$R,0))</f>
        <v>7970000</v>
      </c>
      <c r="DW242" s="78" t="str">
        <f t="shared" si="176"/>
        <v>501070021501100100000001</v>
      </c>
      <c r="DX242" s="78" t="str">
        <f>IFERROR(VLOOKUP(DW242,'08_DMGiaDat'!C218:C219,2,FALSE),"N")</f>
        <v>N</v>
      </c>
      <c r="DY242" s="78" t="str">
        <f t="shared" si="177"/>
        <v>5010700215011001VT100001</v>
      </c>
      <c r="DZ242" s="78" t="str">
        <f>IFERROR(VLOOKUP(DY242,'08_DMGiaDat'!C218:C219,2,FALSE),"N")</f>
        <v>N</v>
      </c>
      <c r="EA242" s="78" t="str">
        <f t="shared" si="178"/>
        <v>501070021501100100000001</v>
      </c>
      <c r="EB242" s="78" t="str">
        <f>IFERROR(VLOOKUP(EA242,'08_DMGiaDat'!C218:C219,2,FALSE),"N")</f>
        <v>N</v>
      </c>
      <c r="EC242" s="92">
        <f>IF(DV242&lt;&gt;"N",DV242,IF(DX242&lt;&gt;"N",DX242,IF(DZ242&lt;&gt;"N",DZ242*VLOOKUP(LEFT(CB242,3),'03_DMMucDich'!C202:C206,5,FALSE),IF(EB242&lt;&gt;"N",EB242*VLOOKUP(LEFT(CB242,3),'03_DMMucDich'!C202:C206,5,FALSE),"N/A"))))</f>
        <v>7970000</v>
      </c>
    </row>
    <row r="243" spans="1:133" s="34" customFormat="1" ht="16" x14ac:dyDescent="0.2">
      <c r="A243" s="85">
        <v>229</v>
      </c>
      <c r="B243" s="86"/>
      <c r="C243" s="87"/>
      <c r="D243" s="141" t="s">
        <v>5918</v>
      </c>
      <c r="E243" s="86"/>
      <c r="F243" s="88"/>
      <c r="G243" s="88" t="s">
        <v>5718</v>
      </c>
      <c r="H243" s="151">
        <v>2022</v>
      </c>
      <c r="I243" s="86"/>
      <c r="J243" s="86"/>
      <c r="K243" s="145" t="s">
        <v>6538</v>
      </c>
      <c r="L243" s="105"/>
      <c r="M243" s="86"/>
      <c r="N243" s="105"/>
      <c r="O243" s="105"/>
      <c r="P243" s="86"/>
      <c r="Q243" s="86"/>
      <c r="R243" s="153" t="str">
        <f t="shared" si="179"/>
        <v>Tổ 65</v>
      </c>
      <c r="S243" s="86"/>
      <c r="T243" s="86"/>
      <c r="U243" s="86"/>
      <c r="V243" s="86" t="str">
        <f t="shared" si="180"/>
        <v xml:space="preserve">, </v>
      </c>
      <c r="W243" s="86"/>
      <c r="X243" s="86"/>
      <c r="Y243" s="86"/>
      <c r="Z243" s="88"/>
      <c r="AA243" s="105"/>
      <c r="AB243" s="86"/>
      <c r="AC243" s="90"/>
      <c r="AD243" s="86"/>
      <c r="AE243" s="86"/>
      <c r="AF243" s="86"/>
      <c r="AG243" s="86"/>
      <c r="AH243" s="160" t="s">
        <v>6964</v>
      </c>
      <c r="AI243" s="153"/>
      <c r="AJ243" s="153"/>
      <c r="AK243" s="86"/>
      <c r="AL243" s="86"/>
      <c r="AM243" s="153" t="s">
        <v>7015</v>
      </c>
      <c r="AN243" s="153" t="s">
        <v>7315</v>
      </c>
      <c r="AO243" s="165">
        <v>43599</v>
      </c>
      <c r="AP243" s="153" t="s">
        <v>2218</v>
      </c>
      <c r="AQ243" s="153" t="s">
        <v>7095</v>
      </c>
      <c r="AR243" s="166">
        <v>105</v>
      </c>
      <c r="AS243" s="88" t="s">
        <v>5719</v>
      </c>
      <c r="AT243" s="92">
        <f t="shared" si="197"/>
        <v>0</v>
      </c>
      <c r="AU243" s="93">
        <v>0</v>
      </c>
      <c r="AV243" s="93">
        <v>0</v>
      </c>
      <c r="AW243" s="166">
        <v>200</v>
      </c>
      <c r="AX243" s="93">
        <v>0</v>
      </c>
      <c r="AY243" s="177"/>
      <c r="AZ243" s="177">
        <v>0</v>
      </c>
      <c r="BA243" s="178"/>
      <c r="BB243" s="105"/>
      <c r="BC243" s="105"/>
      <c r="BD243" s="93"/>
      <c r="BE243" s="93">
        <v>0</v>
      </c>
      <c r="BF243" s="91">
        <v>0</v>
      </c>
      <c r="BG243" s="94"/>
      <c r="BH243" s="95"/>
      <c r="BI243" s="93" t="str">
        <f t="shared" si="165"/>
        <v>Lê Ngọc Anh</v>
      </c>
      <c r="BJ243" s="105">
        <f t="shared" si="166"/>
        <v>0</v>
      </c>
      <c r="BK243" s="88" t="str">
        <f t="shared" si="167"/>
        <v>8397275201</v>
      </c>
      <c r="BL243" s="86">
        <f t="shared" si="168"/>
        <v>0</v>
      </c>
      <c r="BM243" s="105">
        <f t="shared" si="169"/>
        <v>0</v>
      </c>
      <c r="BN243" s="86">
        <f t="shared" si="170"/>
        <v>0</v>
      </c>
      <c r="BO243" s="86">
        <f t="shared" si="171"/>
        <v>0</v>
      </c>
      <c r="BP243" s="86">
        <f t="shared" si="181"/>
        <v>0</v>
      </c>
      <c r="BQ243" s="160" t="s">
        <v>6964</v>
      </c>
      <c r="BR243" s="86" t="s">
        <v>5720</v>
      </c>
      <c r="BS243" s="88" t="s">
        <v>5721</v>
      </c>
      <c r="BT243" s="86" t="s">
        <v>5722</v>
      </c>
      <c r="BU243" s="86"/>
      <c r="BV243" s="86" t="str">
        <f t="shared" si="182"/>
        <v>CP 903769</v>
      </c>
      <c r="BW243" s="105" t="str">
        <f t="shared" si="183"/>
        <v/>
      </c>
      <c r="BX243" s="86" t="str">
        <f t="shared" si="192"/>
        <v>332</v>
      </c>
      <c r="BY243" s="86" t="str">
        <f t="shared" si="193"/>
        <v>8</v>
      </c>
      <c r="BZ243" s="91">
        <f t="shared" si="194"/>
        <v>105</v>
      </c>
      <c r="CA243" s="91">
        <v>0</v>
      </c>
      <c r="CB243" s="96" t="s">
        <v>5719</v>
      </c>
      <c r="CC243" s="91">
        <f t="shared" si="184"/>
        <v>200</v>
      </c>
      <c r="CD243" s="91">
        <f t="shared" si="185"/>
        <v>0</v>
      </c>
      <c r="CE243" s="93">
        <f t="shared" si="195"/>
        <v>0</v>
      </c>
      <c r="CF243" s="93">
        <f t="shared" si="196"/>
        <v>0</v>
      </c>
      <c r="CG243" s="105"/>
      <c r="CH243" s="105"/>
      <c r="CI243" s="86"/>
      <c r="CJ243" s="188"/>
      <c r="CK243" s="181">
        <f t="shared" si="186"/>
        <v>105</v>
      </c>
      <c r="CL243" s="181">
        <f t="shared" si="187"/>
        <v>200</v>
      </c>
      <c r="CM243" s="86" t="s">
        <v>5723</v>
      </c>
      <c r="CN243" s="182" t="s">
        <v>7854</v>
      </c>
      <c r="CO243" s="183" t="s">
        <v>7855</v>
      </c>
      <c r="CP243" s="86" t="s">
        <v>5724</v>
      </c>
      <c r="CQ243" s="153" t="s">
        <v>7924</v>
      </c>
      <c r="CR243" s="187">
        <f t="shared" si="188"/>
        <v>7970000</v>
      </c>
      <c r="CS243" s="188">
        <v>1</v>
      </c>
      <c r="CT243" s="188">
        <f t="shared" si="198"/>
        <v>7970000</v>
      </c>
      <c r="CU243" s="93"/>
      <c r="CV243" s="94">
        <f t="shared" si="189"/>
        <v>105</v>
      </c>
      <c r="CW243" s="93">
        <f t="shared" si="190"/>
        <v>0</v>
      </c>
      <c r="CX243" s="86">
        <f t="shared" si="191"/>
        <v>0</v>
      </c>
      <c r="CY243" s="93">
        <f t="shared" si="199"/>
        <v>251055</v>
      </c>
      <c r="CZ243" s="93">
        <v>0</v>
      </c>
      <c r="DA243" s="93">
        <v>0</v>
      </c>
      <c r="DB243" s="93">
        <f t="shared" si="200"/>
        <v>0</v>
      </c>
      <c r="DC243" s="93">
        <v>0</v>
      </c>
      <c r="DD243" s="91">
        <v>0</v>
      </c>
      <c r="DE243" s="93">
        <f t="shared" si="201"/>
        <v>0</v>
      </c>
      <c r="DF243" s="93">
        <f t="shared" si="172"/>
        <v>0</v>
      </c>
      <c r="DG243" s="93"/>
      <c r="DH243" s="93">
        <v>0</v>
      </c>
      <c r="DI243" s="93">
        <v>0</v>
      </c>
      <c r="DJ243" s="86">
        <f t="shared" si="202"/>
        <v>0</v>
      </c>
      <c r="DK243" s="91">
        <v>0</v>
      </c>
      <c r="DL243" s="93"/>
      <c r="DM243" s="93">
        <v>0</v>
      </c>
      <c r="DN243" s="93">
        <f t="shared" si="173"/>
        <v>7970000</v>
      </c>
      <c r="DO243" s="93">
        <f t="shared" si="203"/>
        <v>0</v>
      </c>
      <c r="DP243" s="92">
        <f t="shared" si="204"/>
        <v>251055</v>
      </c>
      <c r="DQ243" s="97" t="str">
        <f t="shared" si="174"/>
        <v>8397275201</v>
      </c>
      <c r="DR243" s="98">
        <f t="shared" si="205"/>
        <v>0</v>
      </c>
      <c r="DS243" s="93" t="str">
        <f t="shared" si="206"/>
        <v>OK</v>
      </c>
      <c r="DT243" s="93"/>
      <c r="DU243" s="78" t="str">
        <f t="shared" si="175"/>
        <v>5010700215011501100001VT100001</v>
      </c>
      <c r="DV243" s="78">
        <f>INDEX('08_DMGiaDat'!$L:$L,MATCH(DU243,'08_DMGiaDat'!$R:$R,0))</f>
        <v>7970000</v>
      </c>
      <c r="DW243" s="78" t="str">
        <f t="shared" si="176"/>
        <v>501070021501100100000001</v>
      </c>
      <c r="DX243" s="78" t="str">
        <f>IFERROR(VLOOKUP(DW243,'08_DMGiaDat'!C218:C219,2,FALSE),"N")</f>
        <v>N</v>
      </c>
      <c r="DY243" s="78" t="str">
        <f t="shared" si="177"/>
        <v>5010700215011001VT100001</v>
      </c>
      <c r="DZ243" s="78" t="str">
        <f>IFERROR(VLOOKUP(DY243,'08_DMGiaDat'!C218:C219,2,FALSE),"N")</f>
        <v>N</v>
      </c>
      <c r="EA243" s="78" t="str">
        <f t="shared" si="178"/>
        <v>501070021501100100000001</v>
      </c>
      <c r="EB243" s="78" t="str">
        <f>IFERROR(VLOOKUP(EA243,'08_DMGiaDat'!C218:C219,2,FALSE),"N")</f>
        <v>N</v>
      </c>
      <c r="EC243" s="92">
        <f>IF(DV243&lt;&gt;"N",DV243,IF(DX243&lt;&gt;"N",DX243,IF(DZ243&lt;&gt;"N",DZ243*VLOOKUP(LEFT(CB243,3),'03_DMMucDich'!C202:C206,5,FALSE),IF(EB243&lt;&gt;"N",EB243*VLOOKUP(LEFT(CB243,3),'03_DMMucDich'!C202:C206,5,FALSE),"N/A"))))</f>
        <v>7970000</v>
      </c>
    </row>
    <row r="244" spans="1:133" s="34" customFormat="1" ht="16" x14ac:dyDescent="0.2">
      <c r="A244" s="85">
        <v>230</v>
      </c>
      <c r="B244" s="86"/>
      <c r="C244" s="87"/>
      <c r="D244" s="141" t="s">
        <v>5919</v>
      </c>
      <c r="E244" s="86"/>
      <c r="F244" s="88"/>
      <c r="G244" s="88" t="s">
        <v>5718</v>
      </c>
      <c r="H244" s="151">
        <v>2022</v>
      </c>
      <c r="I244" s="86"/>
      <c r="J244" s="86"/>
      <c r="K244" s="145" t="s">
        <v>6539</v>
      </c>
      <c r="L244" s="105"/>
      <c r="M244" s="86"/>
      <c r="N244" s="105"/>
      <c r="O244" s="105"/>
      <c r="P244" s="86"/>
      <c r="Q244" s="86"/>
      <c r="R244" s="153" t="str">
        <f t="shared" si="179"/>
        <v>Tổ 58</v>
      </c>
      <c r="S244" s="86"/>
      <c r="T244" s="86"/>
      <c r="U244" s="86"/>
      <c r="V244" s="86" t="str">
        <f t="shared" si="180"/>
        <v xml:space="preserve">, </v>
      </c>
      <c r="W244" s="86"/>
      <c r="X244" s="86"/>
      <c r="Y244" s="86"/>
      <c r="Z244" s="88"/>
      <c r="AA244" s="105"/>
      <c r="AB244" s="86"/>
      <c r="AC244" s="90"/>
      <c r="AD244" s="86"/>
      <c r="AE244" s="86"/>
      <c r="AF244" s="86"/>
      <c r="AG244" s="86"/>
      <c r="AH244" s="160" t="s">
        <v>6990</v>
      </c>
      <c r="AI244" s="153"/>
      <c r="AJ244" s="153"/>
      <c r="AK244" s="86"/>
      <c r="AL244" s="86"/>
      <c r="AM244" s="153" t="s">
        <v>7015</v>
      </c>
      <c r="AN244" s="153" t="s">
        <v>7316</v>
      </c>
      <c r="AO244" s="165">
        <v>43238</v>
      </c>
      <c r="AP244" s="153" t="s">
        <v>1686</v>
      </c>
      <c r="AQ244" s="153" t="s">
        <v>2107</v>
      </c>
      <c r="AR244" s="166">
        <v>200</v>
      </c>
      <c r="AS244" s="88" t="s">
        <v>5719</v>
      </c>
      <c r="AT244" s="92">
        <f t="shared" si="197"/>
        <v>0</v>
      </c>
      <c r="AU244" s="93">
        <v>0</v>
      </c>
      <c r="AV244" s="93">
        <v>0</v>
      </c>
      <c r="AW244" s="166">
        <v>200</v>
      </c>
      <c r="AX244" s="93">
        <v>0</v>
      </c>
      <c r="AY244" s="177"/>
      <c r="AZ244" s="177">
        <v>0</v>
      </c>
      <c r="BA244" s="178"/>
      <c r="BB244" s="105"/>
      <c r="BC244" s="105"/>
      <c r="BD244" s="93"/>
      <c r="BE244" s="93">
        <v>0</v>
      </c>
      <c r="BF244" s="91">
        <v>0</v>
      </c>
      <c r="BG244" s="94"/>
      <c r="BH244" s="95"/>
      <c r="BI244" s="93" t="str">
        <f t="shared" si="165"/>
        <v>Nguyễn Hữu Thuật</v>
      </c>
      <c r="BJ244" s="105">
        <f t="shared" si="166"/>
        <v>0</v>
      </c>
      <c r="BK244" s="88" t="str">
        <f t="shared" si="167"/>
        <v>8544593663</v>
      </c>
      <c r="BL244" s="86">
        <f t="shared" si="168"/>
        <v>0</v>
      </c>
      <c r="BM244" s="105">
        <f t="shared" si="169"/>
        <v>0</v>
      </c>
      <c r="BN244" s="86">
        <f t="shared" si="170"/>
        <v>0</v>
      </c>
      <c r="BO244" s="86">
        <f t="shared" si="171"/>
        <v>0</v>
      </c>
      <c r="BP244" s="86">
        <f t="shared" si="181"/>
        <v>0</v>
      </c>
      <c r="BQ244" s="160" t="s">
        <v>6990</v>
      </c>
      <c r="BR244" s="86" t="s">
        <v>5720</v>
      </c>
      <c r="BS244" s="88" t="s">
        <v>5721</v>
      </c>
      <c r="BT244" s="86" t="s">
        <v>5722</v>
      </c>
      <c r="BU244" s="86"/>
      <c r="BV244" s="86" t="str">
        <f t="shared" si="182"/>
        <v>CO 268669</v>
      </c>
      <c r="BW244" s="105" t="str">
        <f t="shared" si="183"/>
        <v/>
      </c>
      <c r="BX244" s="86" t="str">
        <f t="shared" si="192"/>
        <v>141</v>
      </c>
      <c r="BY244" s="86" t="str">
        <f t="shared" si="193"/>
        <v>221</v>
      </c>
      <c r="BZ244" s="91">
        <f t="shared" si="194"/>
        <v>200</v>
      </c>
      <c r="CA244" s="91">
        <v>0</v>
      </c>
      <c r="CB244" s="96" t="s">
        <v>5719</v>
      </c>
      <c r="CC244" s="91">
        <f t="shared" si="184"/>
        <v>200</v>
      </c>
      <c r="CD244" s="91">
        <f t="shared" si="185"/>
        <v>0</v>
      </c>
      <c r="CE244" s="93">
        <f t="shared" si="195"/>
        <v>0</v>
      </c>
      <c r="CF244" s="93">
        <f t="shared" si="196"/>
        <v>0</v>
      </c>
      <c r="CG244" s="105"/>
      <c r="CH244" s="105"/>
      <c r="CI244" s="86"/>
      <c r="CJ244" s="188"/>
      <c r="CK244" s="181">
        <f t="shared" si="186"/>
        <v>200</v>
      </c>
      <c r="CL244" s="181">
        <f t="shared" si="187"/>
        <v>200</v>
      </c>
      <c r="CM244" s="86" t="s">
        <v>5723</v>
      </c>
      <c r="CN244" s="182" t="s">
        <v>7870</v>
      </c>
      <c r="CO244" s="183" t="s">
        <v>7871</v>
      </c>
      <c r="CP244" s="86" t="s">
        <v>5724</v>
      </c>
      <c r="CQ244" s="153" t="s">
        <v>7925</v>
      </c>
      <c r="CR244" s="187">
        <f t="shared" si="188"/>
        <v>2280000</v>
      </c>
      <c r="CS244" s="188">
        <v>0.8</v>
      </c>
      <c r="CT244" s="188">
        <f t="shared" si="198"/>
        <v>1824000</v>
      </c>
      <c r="CU244" s="93"/>
      <c r="CV244" s="94">
        <f t="shared" si="189"/>
        <v>200</v>
      </c>
      <c r="CW244" s="93">
        <f t="shared" si="190"/>
        <v>0</v>
      </c>
      <c r="CX244" s="86">
        <f t="shared" si="191"/>
        <v>0</v>
      </c>
      <c r="CY244" s="93">
        <f t="shared" si="199"/>
        <v>109440</v>
      </c>
      <c r="CZ244" s="93">
        <v>0</v>
      </c>
      <c r="DA244" s="93">
        <v>0</v>
      </c>
      <c r="DB244" s="93">
        <f t="shared" si="200"/>
        <v>0</v>
      </c>
      <c r="DC244" s="93">
        <v>0</v>
      </c>
      <c r="DD244" s="91">
        <v>0</v>
      </c>
      <c r="DE244" s="93">
        <f t="shared" si="201"/>
        <v>0</v>
      </c>
      <c r="DF244" s="93">
        <f t="shared" si="172"/>
        <v>0</v>
      </c>
      <c r="DG244" s="93"/>
      <c r="DH244" s="93">
        <v>0</v>
      </c>
      <c r="DI244" s="93">
        <v>0</v>
      </c>
      <c r="DJ244" s="86">
        <f t="shared" si="202"/>
        <v>0</v>
      </c>
      <c r="DK244" s="91">
        <v>0</v>
      </c>
      <c r="DL244" s="93"/>
      <c r="DM244" s="93">
        <v>0</v>
      </c>
      <c r="DN244" s="93">
        <f t="shared" si="173"/>
        <v>1824000</v>
      </c>
      <c r="DO244" s="93">
        <f t="shared" si="203"/>
        <v>0</v>
      </c>
      <c r="DP244" s="92">
        <f t="shared" si="204"/>
        <v>109440</v>
      </c>
      <c r="DQ244" s="97" t="str">
        <f t="shared" si="174"/>
        <v>8544593663</v>
      </c>
      <c r="DR244" s="98">
        <f t="shared" si="205"/>
        <v>0</v>
      </c>
      <c r="DS244" s="93" t="str">
        <f t="shared" si="206"/>
        <v>OK</v>
      </c>
      <c r="DT244" s="93"/>
      <c r="DU244" s="78" t="str">
        <f t="shared" si="175"/>
        <v>5010700212491249100001VT400001</v>
      </c>
      <c r="DV244" s="78">
        <f>INDEX('08_DMGiaDat'!$L:$L,MATCH(DU244,'08_DMGiaDat'!$R:$R,0))</f>
        <v>2280000</v>
      </c>
      <c r="DW244" s="78" t="str">
        <f t="shared" si="176"/>
        <v>501070021249100100000001</v>
      </c>
      <c r="DX244" s="78" t="str">
        <f>IFERROR(VLOOKUP(DW244,'08_DMGiaDat'!C218:C219,2,FALSE),"N")</f>
        <v>N</v>
      </c>
      <c r="DY244" s="78" t="str">
        <f t="shared" si="177"/>
        <v>5010700212491001VT400001</v>
      </c>
      <c r="DZ244" s="78" t="str">
        <f>IFERROR(VLOOKUP(DY244,'08_DMGiaDat'!C218:C219,2,FALSE),"N")</f>
        <v>N</v>
      </c>
      <c r="EA244" s="78" t="str">
        <f t="shared" si="178"/>
        <v>501070021249100100000001</v>
      </c>
      <c r="EB244" s="78" t="str">
        <f>IFERROR(VLOOKUP(EA244,'08_DMGiaDat'!C218:C219,2,FALSE),"N")</f>
        <v>N</v>
      </c>
      <c r="EC244" s="92">
        <f>IF(DV244&lt;&gt;"N",DV244,IF(DX244&lt;&gt;"N",DX244,IF(DZ244&lt;&gt;"N",DZ244*VLOOKUP(LEFT(CB244,3),'03_DMMucDich'!C202:C206,5,FALSE),IF(EB244&lt;&gt;"N",EB244*VLOOKUP(LEFT(CB244,3),'03_DMMucDich'!C202:C206,5,FALSE),"N/A"))))</f>
        <v>2280000</v>
      </c>
    </row>
    <row r="245" spans="1:133" s="34" customFormat="1" ht="16" x14ac:dyDescent="0.2">
      <c r="A245" s="85">
        <v>231</v>
      </c>
      <c r="B245" s="86"/>
      <c r="C245" s="87"/>
      <c r="D245" s="141" t="s">
        <v>5920</v>
      </c>
      <c r="E245" s="86"/>
      <c r="F245" s="88"/>
      <c r="G245" s="88" t="s">
        <v>5718</v>
      </c>
      <c r="H245" s="151">
        <v>2022</v>
      </c>
      <c r="I245" s="86"/>
      <c r="J245" s="86"/>
      <c r="K245" s="145" t="s">
        <v>6540</v>
      </c>
      <c r="L245" s="105"/>
      <c r="M245" s="86"/>
      <c r="N245" s="105"/>
      <c r="O245" s="105"/>
      <c r="P245" s="86"/>
      <c r="Q245" s="86"/>
      <c r="R245" s="153" t="str">
        <f t="shared" si="179"/>
        <v>Tổ 23</v>
      </c>
      <c r="S245" s="86"/>
      <c r="T245" s="86"/>
      <c r="U245" s="86"/>
      <c r="V245" s="86" t="str">
        <f t="shared" si="180"/>
        <v xml:space="preserve">, </v>
      </c>
      <c r="W245" s="86"/>
      <c r="X245" s="86"/>
      <c r="Y245" s="86"/>
      <c r="Z245" s="88"/>
      <c r="AA245" s="105"/>
      <c r="AB245" s="86"/>
      <c r="AC245" s="90"/>
      <c r="AD245" s="86"/>
      <c r="AE245" s="86"/>
      <c r="AF245" s="86"/>
      <c r="AG245" s="86"/>
      <c r="AH245" s="160" t="s">
        <v>6997</v>
      </c>
      <c r="AI245" s="153"/>
      <c r="AJ245" s="153"/>
      <c r="AK245" s="86"/>
      <c r="AL245" s="86"/>
      <c r="AM245" s="153" t="s">
        <v>7015</v>
      </c>
      <c r="AN245" s="153" t="s">
        <v>7317</v>
      </c>
      <c r="AO245" s="165">
        <v>44264</v>
      </c>
      <c r="AP245" s="153" t="s">
        <v>2101</v>
      </c>
      <c r="AQ245" s="153" t="s">
        <v>2040</v>
      </c>
      <c r="AR245" s="166">
        <v>100</v>
      </c>
      <c r="AS245" s="88" t="s">
        <v>5719</v>
      </c>
      <c r="AT245" s="92">
        <f t="shared" si="197"/>
        <v>0</v>
      </c>
      <c r="AU245" s="93">
        <v>0</v>
      </c>
      <c r="AV245" s="93">
        <v>0</v>
      </c>
      <c r="AW245" s="166">
        <v>200</v>
      </c>
      <c r="AX245" s="93">
        <v>0</v>
      </c>
      <c r="AY245" s="177"/>
      <c r="AZ245" s="177">
        <v>0</v>
      </c>
      <c r="BA245" s="178"/>
      <c r="BB245" s="105"/>
      <c r="BC245" s="105"/>
      <c r="BD245" s="93"/>
      <c r="BE245" s="93">
        <v>0</v>
      </c>
      <c r="BF245" s="91">
        <v>0</v>
      </c>
      <c r="BG245" s="94"/>
      <c r="BH245" s="95"/>
      <c r="BI245" s="93" t="str">
        <f t="shared" si="165"/>
        <v xml:space="preserve">	Nguyễn Tiến Bình</v>
      </c>
      <c r="BJ245" s="105">
        <f t="shared" si="166"/>
        <v>0</v>
      </c>
      <c r="BK245" s="88" t="str">
        <f t="shared" si="167"/>
        <v>8686326511</v>
      </c>
      <c r="BL245" s="86">
        <f t="shared" si="168"/>
        <v>0</v>
      </c>
      <c r="BM245" s="105">
        <f t="shared" si="169"/>
        <v>0</v>
      </c>
      <c r="BN245" s="86">
        <f t="shared" si="170"/>
        <v>0</v>
      </c>
      <c r="BO245" s="86">
        <f t="shared" si="171"/>
        <v>0</v>
      </c>
      <c r="BP245" s="86">
        <f t="shared" si="181"/>
        <v>0</v>
      </c>
      <c r="BQ245" s="160" t="s">
        <v>6997</v>
      </c>
      <c r="BR245" s="86" t="s">
        <v>5720</v>
      </c>
      <c r="BS245" s="88" t="s">
        <v>5721</v>
      </c>
      <c r="BT245" s="86" t="s">
        <v>5722</v>
      </c>
      <c r="BU245" s="86"/>
      <c r="BV245" s="86" t="str">
        <f t="shared" si="182"/>
        <v>CV 003842</v>
      </c>
      <c r="BW245" s="105" t="str">
        <f t="shared" si="183"/>
        <v/>
      </c>
      <c r="BX245" s="86" t="str">
        <f t="shared" si="192"/>
        <v>215</v>
      </c>
      <c r="BY245" s="86" t="str">
        <f t="shared" si="193"/>
        <v>160</v>
      </c>
      <c r="BZ245" s="91">
        <f t="shared" si="194"/>
        <v>100</v>
      </c>
      <c r="CA245" s="91">
        <v>0</v>
      </c>
      <c r="CB245" s="96" t="s">
        <v>5719</v>
      </c>
      <c r="CC245" s="91">
        <f t="shared" si="184"/>
        <v>200</v>
      </c>
      <c r="CD245" s="91">
        <f t="shared" si="185"/>
        <v>0</v>
      </c>
      <c r="CE245" s="93">
        <f t="shared" si="195"/>
        <v>0</v>
      </c>
      <c r="CF245" s="93">
        <f t="shared" si="196"/>
        <v>0</v>
      </c>
      <c r="CG245" s="105"/>
      <c r="CH245" s="105"/>
      <c r="CI245" s="86"/>
      <c r="CJ245" s="188"/>
      <c r="CK245" s="181">
        <f t="shared" si="186"/>
        <v>100</v>
      </c>
      <c r="CL245" s="181">
        <f t="shared" si="187"/>
        <v>200</v>
      </c>
      <c r="CM245" s="86" t="s">
        <v>5723</v>
      </c>
      <c r="CN245" s="182" t="s">
        <v>7857</v>
      </c>
      <c r="CO245" s="183" t="s">
        <v>7858</v>
      </c>
      <c r="CP245" s="86" t="s">
        <v>5724</v>
      </c>
      <c r="CQ245" s="153" t="s">
        <v>7924</v>
      </c>
      <c r="CR245" s="187">
        <f t="shared" si="188"/>
        <v>5850000</v>
      </c>
      <c r="CS245" s="188">
        <v>1</v>
      </c>
      <c r="CT245" s="188">
        <f t="shared" si="198"/>
        <v>5850000</v>
      </c>
      <c r="CU245" s="93"/>
      <c r="CV245" s="94">
        <f t="shared" si="189"/>
        <v>100</v>
      </c>
      <c r="CW245" s="93">
        <f t="shared" si="190"/>
        <v>0</v>
      </c>
      <c r="CX245" s="86">
        <f t="shared" si="191"/>
        <v>0</v>
      </c>
      <c r="CY245" s="93">
        <f t="shared" si="199"/>
        <v>175500</v>
      </c>
      <c r="CZ245" s="93">
        <v>0</v>
      </c>
      <c r="DA245" s="93">
        <v>0</v>
      </c>
      <c r="DB245" s="93">
        <f t="shared" si="200"/>
        <v>0</v>
      </c>
      <c r="DC245" s="93">
        <v>0</v>
      </c>
      <c r="DD245" s="91">
        <v>0</v>
      </c>
      <c r="DE245" s="93">
        <f t="shared" si="201"/>
        <v>0</v>
      </c>
      <c r="DF245" s="93">
        <f t="shared" si="172"/>
        <v>0</v>
      </c>
      <c r="DG245" s="93"/>
      <c r="DH245" s="93">
        <v>0</v>
      </c>
      <c r="DI245" s="93">
        <v>0</v>
      </c>
      <c r="DJ245" s="86">
        <f t="shared" si="202"/>
        <v>0</v>
      </c>
      <c r="DK245" s="91">
        <v>0</v>
      </c>
      <c r="DL245" s="93"/>
      <c r="DM245" s="93">
        <v>0</v>
      </c>
      <c r="DN245" s="93">
        <f t="shared" si="173"/>
        <v>5850000</v>
      </c>
      <c r="DO245" s="93">
        <f t="shared" si="203"/>
        <v>0</v>
      </c>
      <c r="DP245" s="92">
        <f t="shared" si="204"/>
        <v>175500</v>
      </c>
      <c r="DQ245" s="97" t="str">
        <f t="shared" si="174"/>
        <v>8686326511</v>
      </c>
      <c r="DR245" s="98">
        <f t="shared" si="205"/>
        <v>0</v>
      </c>
      <c r="DS245" s="93" t="str">
        <f t="shared" si="206"/>
        <v>OK</v>
      </c>
      <c r="DT245" s="93"/>
      <c r="DU245" s="78" t="str">
        <f t="shared" si="175"/>
        <v>5010700214991499101001VT100001</v>
      </c>
      <c r="DV245" s="78">
        <f>INDEX('08_DMGiaDat'!$L:$L,MATCH(DU245,'08_DMGiaDat'!$R:$R,0))</f>
        <v>5850000</v>
      </c>
      <c r="DW245" s="78" t="str">
        <f t="shared" si="176"/>
        <v>501070021499100100000001</v>
      </c>
      <c r="DX245" s="78" t="str">
        <f>IFERROR(VLOOKUP(DW245,'08_DMGiaDat'!C218:C219,2,FALSE),"N")</f>
        <v>N</v>
      </c>
      <c r="DY245" s="78" t="str">
        <f t="shared" si="177"/>
        <v>5010700214991001VT100001</v>
      </c>
      <c r="DZ245" s="78" t="str">
        <f>IFERROR(VLOOKUP(DY245,'08_DMGiaDat'!C218:C219,2,FALSE),"N")</f>
        <v>N</v>
      </c>
      <c r="EA245" s="78" t="str">
        <f t="shared" si="178"/>
        <v>501070021499100100000001</v>
      </c>
      <c r="EB245" s="78" t="str">
        <f>IFERROR(VLOOKUP(EA245,'08_DMGiaDat'!C218:C219,2,FALSE),"N")</f>
        <v>N</v>
      </c>
      <c r="EC245" s="92">
        <f>IF(DV245&lt;&gt;"N",DV245,IF(DX245&lt;&gt;"N",DX245,IF(DZ245&lt;&gt;"N",DZ245*VLOOKUP(LEFT(CB245,3),'03_DMMucDich'!C202:C206,5,FALSE),IF(EB245&lt;&gt;"N",EB245*VLOOKUP(LEFT(CB245,3),'03_DMMucDich'!C202:C206,5,FALSE),"N/A"))))</f>
        <v>5850000</v>
      </c>
    </row>
    <row r="246" spans="1:133" s="34" customFormat="1" ht="16" x14ac:dyDescent="0.2">
      <c r="A246" s="85">
        <v>232</v>
      </c>
      <c r="B246" s="86"/>
      <c r="C246" s="87"/>
      <c r="D246" s="141" t="s">
        <v>5921</v>
      </c>
      <c r="E246" s="86"/>
      <c r="F246" s="88"/>
      <c r="G246" s="88" t="s">
        <v>5718</v>
      </c>
      <c r="H246" s="151">
        <v>2023</v>
      </c>
      <c r="I246" s="86"/>
      <c r="J246" s="86"/>
      <c r="K246" s="145" t="s">
        <v>6541</v>
      </c>
      <c r="L246" s="105"/>
      <c r="M246" s="86"/>
      <c r="N246" s="105"/>
      <c r="O246" s="105"/>
      <c r="P246" s="86"/>
      <c r="Q246" s="86"/>
      <c r="R246" s="153" t="str">
        <f t="shared" si="179"/>
        <v>Tổ 49</v>
      </c>
      <c r="S246" s="86"/>
      <c r="T246" s="86"/>
      <c r="U246" s="86"/>
      <c r="V246" s="86" t="str">
        <f t="shared" si="180"/>
        <v xml:space="preserve">, </v>
      </c>
      <c r="W246" s="86"/>
      <c r="X246" s="86"/>
      <c r="Y246" s="86"/>
      <c r="Z246" s="88"/>
      <c r="AA246" s="105"/>
      <c r="AB246" s="86"/>
      <c r="AC246" s="90"/>
      <c r="AD246" s="86"/>
      <c r="AE246" s="86"/>
      <c r="AF246" s="86"/>
      <c r="AG246" s="86"/>
      <c r="AH246" s="160" t="s">
        <v>6998</v>
      </c>
      <c r="AI246" s="153"/>
      <c r="AJ246" s="153"/>
      <c r="AK246" s="86"/>
      <c r="AL246" s="86"/>
      <c r="AM246" s="153" t="s">
        <v>7015</v>
      </c>
      <c r="AN246" s="153" t="s">
        <v>7318</v>
      </c>
      <c r="AO246" s="165">
        <v>43731</v>
      </c>
      <c r="AP246" s="153" t="s">
        <v>497</v>
      </c>
      <c r="AQ246" s="153" t="s">
        <v>2123</v>
      </c>
      <c r="AR246" s="166">
        <v>94.4</v>
      </c>
      <c r="AS246" s="88" t="s">
        <v>5719</v>
      </c>
      <c r="AT246" s="92">
        <f t="shared" si="197"/>
        <v>0</v>
      </c>
      <c r="AU246" s="93">
        <v>0</v>
      </c>
      <c r="AV246" s="93">
        <v>0</v>
      </c>
      <c r="AW246" s="166">
        <v>200</v>
      </c>
      <c r="AX246" s="93">
        <v>0</v>
      </c>
      <c r="AY246" s="177"/>
      <c r="AZ246" s="177">
        <v>0</v>
      </c>
      <c r="BA246" s="178"/>
      <c r="BB246" s="105"/>
      <c r="BC246" s="105"/>
      <c r="BD246" s="93"/>
      <c r="BE246" s="93">
        <v>0</v>
      </c>
      <c r="BF246" s="91">
        <v>0</v>
      </c>
      <c r="BG246" s="94"/>
      <c r="BH246" s="95"/>
      <c r="BI246" s="93" t="str">
        <f t="shared" si="165"/>
        <v>Lương Minh Trị</v>
      </c>
      <c r="BJ246" s="105">
        <f t="shared" si="166"/>
        <v>0</v>
      </c>
      <c r="BK246" s="88" t="str">
        <f t="shared" si="167"/>
        <v>0400323728</v>
      </c>
      <c r="BL246" s="86">
        <f t="shared" si="168"/>
        <v>0</v>
      </c>
      <c r="BM246" s="105">
        <f t="shared" si="169"/>
        <v>0</v>
      </c>
      <c r="BN246" s="86">
        <f t="shared" si="170"/>
        <v>0</v>
      </c>
      <c r="BO246" s="86">
        <f t="shared" si="171"/>
        <v>0</v>
      </c>
      <c r="BP246" s="86">
        <f t="shared" si="181"/>
        <v>0</v>
      </c>
      <c r="BQ246" s="160" t="s">
        <v>6998</v>
      </c>
      <c r="BR246" s="86" t="s">
        <v>5720</v>
      </c>
      <c r="BS246" s="88" t="s">
        <v>5721</v>
      </c>
      <c r="BT246" s="86" t="s">
        <v>5722</v>
      </c>
      <c r="BU246" s="86"/>
      <c r="BV246" s="86" t="str">
        <f t="shared" si="182"/>
        <v>CR 915978</v>
      </c>
      <c r="BW246" s="105" t="str">
        <f t="shared" si="183"/>
        <v/>
      </c>
      <c r="BX246" s="86" t="str">
        <f t="shared" si="192"/>
        <v>501</v>
      </c>
      <c r="BY246" s="86" t="str">
        <f t="shared" si="193"/>
        <v>237</v>
      </c>
      <c r="BZ246" s="91">
        <f t="shared" si="194"/>
        <v>94.4</v>
      </c>
      <c r="CA246" s="91">
        <v>0</v>
      </c>
      <c r="CB246" s="96" t="s">
        <v>5719</v>
      </c>
      <c r="CC246" s="91">
        <f t="shared" si="184"/>
        <v>200</v>
      </c>
      <c r="CD246" s="91">
        <f t="shared" si="185"/>
        <v>0</v>
      </c>
      <c r="CE246" s="93">
        <f t="shared" si="195"/>
        <v>0</v>
      </c>
      <c r="CF246" s="93">
        <f t="shared" si="196"/>
        <v>0</v>
      </c>
      <c r="CG246" s="105"/>
      <c r="CH246" s="105"/>
      <c r="CI246" s="86"/>
      <c r="CJ246" s="188"/>
      <c r="CK246" s="181">
        <f t="shared" si="186"/>
        <v>94.4</v>
      </c>
      <c r="CL246" s="181">
        <f t="shared" si="187"/>
        <v>200</v>
      </c>
      <c r="CM246" s="86" t="s">
        <v>5723</v>
      </c>
      <c r="CN246" s="182" t="s">
        <v>7859</v>
      </c>
      <c r="CO246" s="183" t="s">
        <v>7863</v>
      </c>
      <c r="CP246" s="86" t="s">
        <v>5724</v>
      </c>
      <c r="CQ246" s="153" t="s">
        <v>7925</v>
      </c>
      <c r="CR246" s="187">
        <f t="shared" si="188"/>
        <v>2170000</v>
      </c>
      <c r="CS246" s="188">
        <v>0.85</v>
      </c>
      <c r="CT246" s="188">
        <f t="shared" si="198"/>
        <v>1844500</v>
      </c>
      <c r="CU246" s="93"/>
      <c r="CV246" s="94">
        <f t="shared" si="189"/>
        <v>94.4</v>
      </c>
      <c r="CW246" s="93">
        <f t="shared" si="190"/>
        <v>0</v>
      </c>
      <c r="CX246" s="86">
        <f t="shared" si="191"/>
        <v>0</v>
      </c>
      <c r="CY246" s="93">
        <f t="shared" si="199"/>
        <v>52236.24</v>
      </c>
      <c r="CZ246" s="93">
        <v>0</v>
      </c>
      <c r="DA246" s="93">
        <v>0</v>
      </c>
      <c r="DB246" s="93">
        <f t="shared" si="200"/>
        <v>0</v>
      </c>
      <c r="DC246" s="93">
        <v>0</v>
      </c>
      <c r="DD246" s="91">
        <v>0</v>
      </c>
      <c r="DE246" s="93">
        <f t="shared" si="201"/>
        <v>0</v>
      </c>
      <c r="DF246" s="93">
        <f t="shared" si="172"/>
        <v>0</v>
      </c>
      <c r="DG246" s="93"/>
      <c r="DH246" s="93">
        <v>0</v>
      </c>
      <c r="DI246" s="93">
        <v>0</v>
      </c>
      <c r="DJ246" s="86">
        <f t="shared" si="202"/>
        <v>0</v>
      </c>
      <c r="DK246" s="91">
        <v>0</v>
      </c>
      <c r="DL246" s="93"/>
      <c r="DM246" s="93">
        <v>0</v>
      </c>
      <c r="DN246" s="93">
        <f t="shared" si="173"/>
        <v>1844500</v>
      </c>
      <c r="DO246" s="93">
        <f t="shared" si="203"/>
        <v>0</v>
      </c>
      <c r="DP246" s="92">
        <f t="shared" si="204"/>
        <v>52236.24</v>
      </c>
      <c r="DQ246" s="97" t="str">
        <f t="shared" si="174"/>
        <v>0400323728</v>
      </c>
      <c r="DR246" s="98">
        <f t="shared" si="205"/>
        <v>0</v>
      </c>
      <c r="DS246" s="93" t="str">
        <f t="shared" si="206"/>
        <v>OK</v>
      </c>
      <c r="DT246" s="93"/>
      <c r="DU246" s="78" t="str">
        <f t="shared" si="175"/>
        <v>5010700212541254102001VT400001</v>
      </c>
      <c r="DV246" s="78">
        <f>INDEX('08_DMGiaDat'!$L:$L,MATCH(DU246,'08_DMGiaDat'!$R:$R,0))</f>
        <v>2170000</v>
      </c>
      <c r="DW246" s="78" t="str">
        <f t="shared" si="176"/>
        <v>501070021254100100000001</v>
      </c>
      <c r="DX246" s="78" t="str">
        <f>IFERROR(VLOOKUP(DW246,'08_DMGiaDat'!C218:C219,2,FALSE),"N")</f>
        <v>N</v>
      </c>
      <c r="DY246" s="78" t="str">
        <f t="shared" si="177"/>
        <v>5010700212541001VT400001</v>
      </c>
      <c r="DZ246" s="78" t="str">
        <f>IFERROR(VLOOKUP(DY246,'08_DMGiaDat'!C218:C219,2,FALSE),"N")</f>
        <v>N</v>
      </c>
      <c r="EA246" s="78" t="str">
        <f t="shared" si="178"/>
        <v>501070021254100100000001</v>
      </c>
      <c r="EB246" s="78" t="str">
        <f>IFERROR(VLOOKUP(EA246,'08_DMGiaDat'!C218:C219,2,FALSE),"N")</f>
        <v>N</v>
      </c>
      <c r="EC246" s="92">
        <f>IF(DV246&lt;&gt;"N",DV246,IF(DX246&lt;&gt;"N",DX246,IF(DZ246&lt;&gt;"N",DZ246*VLOOKUP(LEFT(CB246,3),'03_DMMucDich'!C202:C206,5,FALSE),IF(EB246&lt;&gt;"N",EB246*VLOOKUP(LEFT(CB246,3),'03_DMMucDich'!C202:C206,5,FALSE),"N/A"))))</f>
        <v>2170000</v>
      </c>
    </row>
    <row r="247" spans="1:133" s="34" customFormat="1" ht="16" x14ac:dyDescent="0.2">
      <c r="A247" s="85">
        <v>233</v>
      </c>
      <c r="B247" s="86"/>
      <c r="C247" s="87"/>
      <c r="D247" s="141" t="s">
        <v>5922</v>
      </c>
      <c r="E247" s="86"/>
      <c r="F247" s="88"/>
      <c r="G247" s="88" t="s">
        <v>5718</v>
      </c>
      <c r="H247" s="151">
        <v>2022</v>
      </c>
      <c r="I247" s="86"/>
      <c r="J247" s="86"/>
      <c r="K247" s="145" t="s">
        <v>6542</v>
      </c>
      <c r="L247" s="105"/>
      <c r="M247" s="86"/>
      <c r="N247" s="105"/>
      <c r="O247" s="105"/>
      <c r="P247" s="86"/>
      <c r="Q247" s="86"/>
      <c r="R247" s="153" t="str">
        <f t="shared" si="179"/>
        <v>Tổ 64</v>
      </c>
      <c r="S247" s="86"/>
      <c r="T247" s="86"/>
      <c r="U247" s="86"/>
      <c r="V247" s="86" t="str">
        <f t="shared" si="180"/>
        <v xml:space="preserve">, </v>
      </c>
      <c r="W247" s="86"/>
      <c r="X247" s="86"/>
      <c r="Y247" s="86"/>
      <c r="Z247" s="88"/>
      <c r="AA247" s="105"/>
      <c r="AB247" s="86"/>
      <c r="AC247" s="90"/>
      <c r="AD247" s="86"/>
      <c r="AE247" s="86"/>
      <c r="AF247" s="86"/>
      <c r="AG247" s="86"/>
      <c r="AH247" s="160" t="s">
        <v>6961</v>
      </c>
      <c r="AI247" s="153"/>
      <c r="AJ247" s="153"/>
      <c r="AK247" s="86"/>
      <c r="AL247" s="86"/>
      <c r="AM247" s="153" t="s">
        <v>7015</v>
      </c>
      <c r="AN247" s="153" t="s">
        <v>7319</v>
      </c>
      <c r="AO247" s="165">
        <v>43382</v>
      </c>
      <c r="AP247" s="153" t="s">
        <v>7070</v>
      </c>
      <c r="AQ247" s="153" t="s">
        <v>5708</v>
      </c>
      <c r="AR247" s="166">
        <v>102.5</v>
      </c>
      <c r="AS247" s="88" t="s">
        <v>5719</v>
      </c>
      <c r="AT247" s="92">
        <f t="shared" si="197"/>
        <v>0</v>
      </c>
      <c r="AU247" s="93">
        <v>0</v>
      </c>
      <c r="AV247" s="93">
        <v>0</v>
      </c>
      <c r="AW247" s="166">
        <v>200</v>
      </c>
      <c r="AX247" s="93">
        <v>0</v>
      </c>
      <c r="AY247" s="177"/>
      <c r="AZ247" s="177">
        <v>0</v>
      </c>
      <c r="BA247" s="178"/>
      <c r="BB247" s="105"/>
      <c r="BC247" s="105"/>
      <c r="BD247" s="93"/>
      <c r="BE247" s="93">
        <v>0</v>
      </c>
      <c r="BF247" s="91">
        <v>0</v>
      </c>
      <c r="BG247" s="94"/>
      <c r="BH247" s="95"/>
      <c r="BI247" s="93" t="str">
        <f t="shared" si="165"/>
        <v>Tạ Thị Kim Hồng</v>
      </c>
      <c r="BJ247" s="105">
        <f t="shared" si="166"/>
        <v>0</v>
      </c>
      <c r="BK247" s="88" t="str">
        <f t="shared" si="167"/>
        <v>8567142603</v>
      </c>
      <c r="BL247" s="86">
        <f t="shared" si="168"/>
        <v>0</v>
      </c>
      <c r="BM247" s="105">
        <f t="shared" si="169"/>
        <v>0</v>
      </c>
      <c r="BN247" s="86">
        <f t="shared" si="170"/>
        <v>0</v>
      </c>
      <c r="BO247" s="86">
        <f t="shared" si="171"/>
        <v>0</v>
      </c>
      <c r="BP247" s="86">
        <f t="shared" si="181"/>
        <v>0</v>
      </c>
      <c r="BQ247" s="160" t="s">
        <v>6961</v>
      </c>
      <c r="BR247" s="86" t="s">
        <v>5720</v>
      </c>
      <c r="BS247" s="88" t="s">
        <v>5721</v>
      </c>
      <c r="BT247" s="86" t="s">
        <v>5722</v>
      </c>
      <c r="BU247" s="86"/>
      <c r="BV247" s="86" t="str">
        <f t="shared" si="182"/>
        <v>CO 161686</v>
      </c>
      <c r="BW247" s="105" t="str">
        <f t="shared" si="183"/>
        <v/>
      </c>
      <c r="BX247" s="86" t="str">
        <f t="shared" si="192"/>
        <v>94</v>
      </c>
      <c r="BY247" s="86" t="str">
        <f t="shared" si="193"/>
        <v>37</v>
      </c>
      <c r="BZ247" s="91">
        <f t="shared" si="194"/>
        <v>102.5</v>
      </c>
      <c r="CA247" s="91">
        <v>0</v>
      </c>
      <c r="CB247" s="96" t="s">
        <v>5719</v>
      </c>
      <c r="CC247" s="91">
        <f t="shared" si="184"/>
        <v>200</v>
      </c>
      <c r="CD247" s="91">
        <f t="shared" si="185"/>
        <v>0</v>
      </c>
      <c r="CE247" s="93">
        <f t="shared" si="195"/>
        <v>0</v>
      </c>
      <c r="CF247" s="93">
        <f t="shared" si="196"/>
        <v>0</v>
      </c>
      <c r="CG247" s="105"/>
      <c r="CH247" s="105"/>
      <c r="CI247" s="86"/>
      <c r="CJ247" s="188"/>
      <c r="CK247" s="181">
        <f t="shared" si="186"/>
        <v>102.5</v>
      </c>
      <c r="CL247" s="181">
        <f t="shared" si="187"/>
        <v>200</v>
      </c>
      <c r="CM247" s="86" t="s">
        <v>5723</v>
      </c>
      <c r="CN247" s="182" t="s">
        <v>7854</v>
      </c>
      <c r="CO247" s="183" t="s">
        <v>7856</v>
      </c>
      <c r="CP247" s="86" t="s">
        <v>5724</v>
      </c>
      <c r="CQ247" s="153" t="s">
        <v>7924</v>
      </c>
      <c r="CR247" s="187">
        <f t="shared" si="188"/>
        <v>9190000</v>
      </c>
      <c r="CS247" s="188">
        <v>1</v>
      </c>
      <c r="CT247" s="188">
        <f t="shared" si="198"/>
        <v>9190000</v>
      </c>
      <c r="CU247" s="93"/>
      <c r="CV247" s="94">
        <f t="shared" si="189"/>
        <v>102.5</v>
      </c>
      <c r="CW247" s="93">
        <f t="shared" si="190"/>
        <v>0</v>
      </c>
      <c r="CX247" s="86">
        <f t="shared" si="191"/>
        <v>0</v>
      </c>
      <c r="CY247" s="93">
        <f t="shared" si="199"/>
        <v>282592.49999999994</v>
      </c>
      <c r="CZ247" s="93">
        <v>0</v>
      </c>
      <c r="DA247" s="93">
        <v>0</v>
      </c>
      <c r="DB247" s="93">
        <f t="shared" si="200"/>
        <v>0</v>
      </c>
      <c r="DC247" s="93">
        <v>0</v>
      </c>
      <c r="DD247" s="91">
        <v>0</v>
      </c>
      <c r="DE247" s="93">
        <f t="shared" si="201"/>
        <v>0</v>
      </c>
      <c r="DF247" s="93">
        <f t="shared" si="172"/>
        <v>0</v>
      </c>
      <c r="DG247" s="93"/>
      <c r="DH247" s="93">
        <v>0</v>
      </c>
      <c r="DI247" s="93">
        <v>0</v>
      </c>
      <c r="DJ247" s="86">
        <f t="shared" si="202"/>
        <v>0</v>
      </c>
      <c r="DK247" s="91">
        <v>0</v>
      </c>
      <c r="DL247" s="93"/>
      <c r="DM247" s="93">
        <v>0</v>
      </c>
      <c r="DN247" s="93">
        <f t="shared" si="173"/>
        <v>9190000</v>
      </c>
      <c r="DO247" s="93">
        <f t="shared" si="203"/>
        <v>0</v>
      </c>
      <c r="DP247" s="92">
        <f t="shared" si="204"/>
        <v>282592.49999999994</v>
      </c>
      <c r="DQ247" s="97" t="str">
        <f t="shared" si="174"/>
        <v>8567142603</v>
      </c>
      <c r="DR247" s="98">
        <f t="shared" si="205"/>
        <v>0</v>
      </c>
      <c r="DS247" s="93" t="str">
        <f t="shared" si="206"/>
        <v>OK</v>
      </c>
      <c r="DT247" s="93"/>
      <c r="DU247" s="78" t="str">
        <f t="shared" si="175"/>
        <v>5010700215011501101001VT100001</v>
      </c>
      <c r="DV247" s="78">
        <f>INDEX('08_DMGiaDat'!$L:$L,MATCH(DU247,'08_DMGiaDat'!$R:$R,0))</f>
        <v>9190000</v>
      </c>
      <c r="DW247" s="78" t="str">
        <f t="shared" si="176"/>
        <v>501070021501100100000001</v>
      </c>
      <c r="DX247" s="78" t="str">
        <f>IFERROR(VLOOKUP(DW247,'08_DMGiaDat'!C218:C219,2,FALSE),"N")</f>
        <v>N</v>
      </c>
      <c r="DY247" s="78" t="str">
        <f t="shared" si="177"/>
        <v>5010700215011001VT100001</v>
      </c>
      <c r="DZ247" s="78" t="str">
        <f>IFERROR(VLOOKUP(DY247,'08_DMGiaDat'!C218:C219,2,FALSE),"N")</f>
        <v>N</v>
      </c>
      <c r="EA247" s="78" t="str">
        <f t="shared" si="178"/>
        <v>501070021501100100000001</v>
      </c>
      <c r="EB247" s="78" t="str">
        <f>IFERROR(VLOOKUP(EA247,'08_DMGiaDat'!C218:C219,2,FALSE),"N")</f>
        <v>N</v>
      </c>
      <c r="EC247" s="92">
        <f>IF(DV247&lt;&gt;"N",DV247,IF(DX247&lt;&gt;"N",DX247,IF(DZ247&lt;&gt;"N",DZ247*VLOOKUP(LEFT(CB247,3),'03_DMMucDich'!C202:C206,5,FALSE),IF(EB247&lt;&gt;"N",EB247*VLOOKUP(LEFT(CB247,3),'03_DMMucDich'!C202:C206,5,FALSE),"N/A"))))</f>
        <v>9190000</v>
      </c>
    </row>
    <row r="248" spans="1:133" s="34" customFormat="1" ht="16" x14ac:dyDescent="0.2">
      <c r="A248" s="85">
        <v>234</v>
      </c>
      <c r="B248" s="86"/>
      <c r="C248" s="87"/>
      <c r="D248" s="141" t="s">
        <v>5923</v>
      </c>
      <c r="E248" s="86"/>
      <c r="F248" s="88"/>
      <c r="G248" s="88" t="s">
        <v>5718</v>
      </c>
      <c r="H248" s="151">
        <v>2022</v>
      </c>
      <c r="I248" s="86"/>
      <c r="J248" s="86"/>
      <c r="K248" s="145" t="s">
        <v>6543</v>
      </c>
      <c r="L248" s="105"/>
      <c r="M248" s="86"/>
      <c r="N248" s="105"/>
      <c r="O248" s="105"/>
      <c r="P248" s="86"/>
      <c r="Q248" s="86"/>
      <c r="R248" s="153" t="str">
        <f t="shared" si="179"/>
        <v>Tổ 65</v>
      </c>
      <c r="S248" s="86"/>
      <c r="T248" s="86"/>
      <c r="U248" s="86"/>
      <c r="V248" s="86" t="str">
        <f t="shared" si="180"/>
        <v xml:space="preserve">, </v>
      </c>
      <c r="W248" s="86"/>
      <c r="X248" s="86"/>
      <c r="Y248" s="86"/>
      <c r="Z248" s="88"/>
      <c r="AA248" s="105"/>
      <c r="AB248" s="86"/>
      <c r="AC248" s="90"/>
      <c r="AD248" s="86"/>
      <c r="AE248" s="86"/>
      <c r="AF248" s="86"/>
      <c r="AG248" s="86"/>
      <c r="AH248" s="160" t="s">
        <v>6964</v>
      </c>
      <c r="AI248" s="153"/>
      <c r="AJ248" s="153"/>
      <c r="AK248" s="86"/>
      <c r="AL248" s="86"/>
      <c r="AM248" s="153" t="s">
        <v>7015</v>
      </c>
      <c r="AN248" s="153" t="s">
        <v>7320</v>
      </c>
      <c r="AO248" s="165">
        <v>43599</v>
      </c>
      <c r="AP248" s="153" t="s">
        <v>2200</v>
      </c>
      <c r="AQ248" s="153" t="s">
        <v>7095</v>
      </c>
      <c r="AR248" s="166">
        <v>105</v>
      </c>
      <c r="AS248" s="88" t="s">
        <v>5719</v>
      </c>
      <c r="AT248" s="92">
        <f t="shared" si="197"/>
        <v>0</v>
      </c>
      <c r="AU248" s="93">
        <v>0</v>
      </c>
      <c r="AV248" s="93">
        <v>0</v>
      </c>
      <c r="AW248" s="166">
        <v>200</v>
      </c>
      <c r="AX248" s="93">
        <v>0</v>
      </c>
      <c r="AY248" s="177"/>
      <c r="AZ248" s="177">
        <v>0</v>
      </c>
      <c r="BA248" s="178"/>
      <c r="BB248" s="105"/>
      <c r="BC248" s="105"/>
      <c r="BD248" s="93"/>
      <c r="BE248" s="93">
        <v>0</v>
      </c>
      <c r="BF248" s="91">
        <v>0</v>
      </c>
      <c r="BG248" s="94"/>
      <c r="BH248" s="95"/>
      <c r="BI248" s="93" t="str">
        <f t="shared" si="165"/>
        <v>Phạm Thanh Thanh</v>
      </c>
      <c r="BJ248" s="105">
        <f t="shared" si="166"/>
        <v>0</v>
      </c>
      <c r="BK248" s="88" t="str">
        <f t="shared" si="167"/>
        <v>4000448624</v>
      </c>
      <c r="BL248" s="86">
        <f t="shared" si="168"/>
        <v>0</v>
      </c>
      <c r="BM248" s="105">
        <f t="shared" si="169"/>
        <v>0</v>
      </c>
      <c r="BN248" s="86">
        <f t="shared" si="170"/>
        <v>0</v>
      </c>
      <c r="BO248" s="86">
        <f t="shared" si="171"/>
        <v>0</v>
      </c>
      <c r="BP248" s="86">
        <f t="shared" si="181"/>
        <v>0</v>
      </c>
      <c r="BQ248" s="160" t="s">
        <v>6964</v>
      </c>
      <c r="BR248" s="86" t="s">
        <v>5720</v>
      </c>
      <c r="BS248" s="88" t="s">
        <v>5721</v>
      </c>
      <c r="BT248" s="86" t="s">
        <v>5722</v>
      </c>
      <c r="BU248" s="86"/>
      <c r="BV248" s="86" t="str">
        <f t="shared" si="182"/>
        <v>CP 903920</v>
      </c>
      <c r="BW248" s="105" t="str">
        <f t="shared" si="183"/>
        <v/>
      </c>
      <c r="BX248" s="86" t="str">
        <f t="shared" si="192"/>
        <v>314</v>
      </c>
      <c r="BY248" s="86" t="str">
        <f t="shared" si="193"/>
        <v>8</v>
      </c>
      <c r="BZ248" s="91">
        <f t="shared" si="194"/>
        <v>105</v>
      </c>
      <c r="CA248" s="91">
        <v>0</v>
      </c>
      <c r="CB248" s="96" t="s">
        <v>5719</v>
      </c>
      <c r="CC248" s="91">
        <f t="shared" si="184"/>
        <v>200</v>
      </c>
      <c r="CD248" s="91">
        <f t="shared" si="185"/>
        <v>0</v>
      </c>
      <c r="CE248" s="93">
        <f t="shared" si="195"/>
        <v>0</v>
      </c>
      <c r="CF248" s="93">
        <f t="shared" si="196"/>
        <v>0</v>
      </c>
      <c r="CG248" s="105"/>
      <c r="CH248" s="105"/>
      <c r="CI248" s="86"/>
      <c r="CJ248" s="188"/>
      <c r="CK248" s="181">
        <f t="shared" si="186"/>
        <v>105</v>
      </c>
      <c r="CL248" s="181">
        <f t="shared" si="187"/>
        <v>200</v>
      </c>
      <c r="CM248" s="86" t="s">
        <v>5723</v>
      </c>
      <c r="CN248" s="182" t="s">
        <v>7854</v>
      </c>
      <c r="CO248" s="183" t="s">
        <v>7855</v>
      </c>
      <c r="CP248" s="86" t="s">
        <v>5724</v>
      </c>
      <c r="CQ248" s="153" t="s">
        <v>7924</v>
      </c>
      <c r="CR248" s="187">
        <f t="shared" si="188"/>
        <v>7970000</v>
      </c>
      <c r="CS248" s="188">
        <v>1</v>
      </c>
      <c r="CT248" s="188">
        <f t="shared" si="198"/>
        <v>7970000</v>
      </c>
      <c r="CU248" s="93"/>
      <c r="CV248" s="94">
        <f t="shared" si="189"/>
        <v>105</v>
      </c>
      <c r="CW248" s="93">
        <f t="shared" si="190"/>
        <v>0</v>
      </c>
      <c r="CX248" s="86">
        <f t="shared" si="191"/>
        <v>0</v>
      </c>
      <c r="CY248" s="93">
        <f t="shared" si="199"/>
        <v>251055</v>
      </c>
      <c r="CZ248" s="93">
        <v>0</v>
      </c>
      <c r="DA248" s="93">
        <v>0</v>
      </c>
      <c r="DB248" s="93">
        <f t="shared" si="200"/>
        <v>0</v>
      </c>
      <c r="DC248" s="93">
        <v>0</v>
      </c>
      <c r="DD248" s="91">
        <v>0</v>
      </c>
      <c r="DE248" s="93">
        <f t="shared" si="201"/>
        <v>0</v>
      </c>
      <c r="DF248" s="93">
        <f t="shared" si="172"/>
        <v>0</v>
      </c>
      <c r="DG248" s="93"/>
      <c r="DH248" s="93">
        <v>0</v>
      </c>
      <c r="DI248" s="93">
        <v>0</v>
      </c>
      <c r="DJ248" s="86">
        <f t="shared" si="202"/>
        <v>0</v>
      </c>
      <c r="DK248" s="91">
        <v>0</v>
      </c>
      <c r="DL248" s="93"/>
      <c r="DM248" s="93">
        <v>0</v>
      </c>
      <c r="DN248" s="93">
        <f t="shared" si="173"/>
        <v>7970000</v>
      </c>
      <c r="DO248" s="93">
        <f t="shared" si="203"/>
        <v>0</v>
      </c>
      <c r="DP248" s="92">
        <f t="shared" si="204"/>
        <v>251055</v>
      </c>
      <c r="DQ248" s="97" t="str">
        <f t="shared" si="174"/>
        <v>4000448624</v>
      </c>
      <c r="DR248" s="98">
        <f t="shared" si="205"/>
        <v>0</v>
      </c>
      <c r="DS248" s="93" t="str">
        <f t="shared" si="206"/>
        <v>OK</v>
      </c>
      <c r="DT248" s="93"/>
      <c r="DU248" s="78" t="str">
        <f t="shared" si="175"/>
        <v>5010700215011501100001VT100001</v>
      </c>
      <c r="DV248" s="78">
        <f>INDEX('08_DMGiaDat'!$L:$L,MATCH(DU248,'08_DMGiaDat'!$R:$R,0))</f>
        <v>7970000</v>
      </c>
      <c r="DW248" s="78" t="str">
        <f t="shared" si="176"/>
        <v>501070021501100100000001</v>
      </c>
      <c r="DX248" s="78" t="str">
        <f>IFERROR(VLOOKUP(DW248,'08_DMGiaDat'!C218:C219,2,FALSE),"N")</f>
        <v>N</v>
      </c>
      <c r="DY248" s="78" t="str">
        <f t="shared" si="177"/>
        <v>5010700215011001VT100001</v>
      </c>
      <c r="DZ248" s="78" t="str">
        <f>IFERROR(VLOOKUP(DY248,'08_DMGiaDat'!C218:C219,2,FALSE),"N")</f>
        <v>N</v>
      </c>
      <c r="EA248" s="78" t="str">
        <f t="shared" si="178"/>
        <v>501070021501100100000001</v>
      </c>
      <c r="EB248" s="78" t="str">
        <f>IFERROR(VLOOKUP(EA248,'08_DMGiaDat'!C218:C219,2,FALSE),"N")</f>
        <v>N</v>
      </c>
      <c r="EC248" s="92">
        <f>IF(DV248&lt;&gt;"N",DV248,IF(DX248&lt;&gt;"N",DX248,IF(DZ248&lt;&gt;"N",DZ248*VLOOKUP(LEFT(CB248,3),'03_DMMucDich'!C202:C206,5,FALSE),IF(EB248&lt;&gt;"N",EB248*VLOOKUP(LEFT(CB248,3),'03_DMMucDich'!C202:C206,5,FALSE),"N/A"))))</f>
        <v>7970000</v>
      </c>
    </row>
    <row r="249" spans="1:133" s="34" customFormat="1" ht="16" x14ac:dyDescent="0.2">
      <c r="A249" s="85">
        <v>235</v>
      </c>
      <c r="B249" s="86"/>
      <c r="C249" s="87"/>
      <c r="D249" s="141" t="s">
        <v>5924</v>
      </c>
      <c r="E249" s="86"/>
      <c r="F249" s="88"/>
      <c r="G249" s="88" t="s">
        <v>5718</v>
      </c>
      <c r="H249" s="151">
        <v>2022</v>
      </c>
      <c r="I249" s="86"/>
      <c r="J249" s="86"/>
      <c r="K249" s="145" t="s">
        <v>6544</v>
      </c>
      <c r="L249" s="105"/>
      <c r="M249" s="86"/>
      <c r="N249" s="105"/>
      <c r="O249" s="105"/>
      <c r="P249" s="86"/>
      <c r="Q249" s="86"/>
      <c r="R249" s="153" t="str">
        <f t="shared" si="179"/>
        <v>Tổ 64</v>
      </c>
      <c r="S249" s="86"/>
      <c r="T249" s="86"/>
      <c r="U249" s="86"/>
      <c r="V249" s="86" t="str">
        <f t="shared" si="180"/>
        <v xml:space="preserve">, </v>
      </c>
      <c r="W249" s="86"/>
      <c r="X249" s="86"/>
      <c r="Y249" s="86"/>
      <c r="Z249" s="88"/>
      <c r="AA249" s="105"/>
      <c r="AB249" s="86"/>
      <c r="AC249" s="90"/>
      <c r="AD249" s="86"/>
      <c r="AE249" s="86"/>
      <c r="AF249" s="86"/>
      <c r="AG249" s="86"/>
      <c r="AH249" s="160" t="s">
        <v>6961</v>
      </c>
      <c r="AI249" s="153"/>
      <c r="AJ249" s="153"/>
      <c r="AK249" s="86"/>
      <c r="AL249" s="86"/>
      <c r="AM249" s="153" t="s">
        <v>7015</v>
      </c>
      <c r="AN249" s="153" t="s">
        <v>7321</v>
      </c>
      <c r="AO249" s="165">
        <v>43599</v>
      </c>
      <c r="AP249" s="153" t="s">
        <v>7322</v>
      </c>
      <c r="AQ249" s="153" t="s">
        <v>5672</v>
      </c>
      <c r="AR249" s="166">
        <v>105</v>
      </c>
      <c r="AS249" s="88" t="s">
        <v>5719</v>
      </c>
      <c r="AT249" s="92">
        <f t="shared" si="197"/>
        <v>0</v>
      </c>
      <c r="AU249" s="93">
        <v>0</v>
      </c>
      <c r="AV249" s="93">
        <v>0</v>
      </c>
      <c r="AW249" s="166">
        <v>200</v>
      </c>
      <c r="AX249" s="93">
        <v>0</v>
      </c>
      <c r="AY249" s="177"/>
      <c r="AZ249" s="177">
        <v>0</v>
      </c>
      <c r="BA249" s="178"/>
      <c r="BB249" s="105"/>
      <c r="BC249" s="105"/>
      <c r="BD249" s="93"/>
      <c r="BE249" s="93">
        <v>0</v>
      </c>
      <c r="BF249" s="91">
        <v>0</v>
      </c>
      <c r="BG249" s="94"/>
      <c r="BH249" s="95"/>
      <c r="BI249" s="93" t="str">
        <f t="shared" si="165"/>
        <v>Dương Phú Hưng</v>
      </c>
      <c r="BJ249" s="105">
        <f t="shared" si="166"/>
        <v>0</v>
      </c>
      <c r="BK249" s="88" t="str">
        <f t="shared" si="167"/>
        <v>8086338184</v>
      </c>
      <c r="BL249" s="86">
        <f t="shared" si="168"/>
        <v>0</v>
      </c>
      <c r="BM249" s="105">
        <f t="shared" si="169"/>
        <v>0</v>
      </c>
      <c r="BN249" s="86">
        <f t="shared" si="170"/>
        <v>0</v>
      </c>
      <c r="BO249" s="86">
        <f t="shared" si="171"/>
        <v>0</v>
      </c>
      <c r="BP249" s="86">
        <f t="shared" si="181"/>
        <v>0</v>
      </c>
      <c r="BQ249" s="160" t="s">
        <v>6961</v>
      </c>
      <c r="BR249" s="86" t="s">
        <v>5720</v>
      </c>
      <c r="BS249" s="88" t="s">
        <v>5721</v>
      </c>
      <c r="BT249" s="86" t="s">
        <v>5722</v>
      </c>
      <c r="BU249" s="86"/>
      <c r="BV249" s="86" t="str">
        <f t="shared" si="182"/>
        <v>CP 903519</v>
      </c>
      <c r="BW249" s="105" t="str">
        <f t="shared" si="183"/>
        <v/>
      </c>
      <c r="BX249" s="86" t="str">
        <f t="shared" si="192"/>
        <v>66</v>
      </c>
      <c r="BY249" s="86" t="str">
        <f t="shared" si="193"/>
        <v>14</v>
      </c>
      <c r="BZ249" s="91">
        <f t="shared" si="194"/>
        <v>105</v>
      </c>
      <c r="CA249" s="91">
        <v>0</v>
      </c>
      <c r="CB249" s="96" t="s">
        <v>5719</v>
      </c>
      <c r="CC249" s="91">
        <f t="shared" si="184"/>
        <v>200</v>
      </c>
      <c r="CD249" s="91">
        <f t="shared" si="185"/>
        <v>0</v>
      </c>
      <c r="CE249" s="93">
        <f t="shared" si="195"/>
        <v>0</v>
      </c>
      <c r="CF249" s="93">
        <f t="shared" si="196"/>
        <v>0</v>
      </c>
      <c r="CG249" s="105"/>
      <c r="CH249" s="105"/>
      <c r="CI249" s="86"/>
      <c r="CJ249" s="188"/>
      <c r="CK249" s="181">
        <f t="shared" si="186"/>
        <v>105</v>
      </c>
      <c r="CL249" s="181">
        <f t="shared" si="187"/>
        <v>200</v>
      </c>
      <c r="CM249" s="86" t="s">
        <v>5723</v>
      </c>
      <c r="CN249" s="182" t="s">
        <v>7854</v>
      </c>
      <c r="CO249" s="183" t="s">
        <v>7855</v>
      </c>
      <c r="CP249" s="86" t="s">
        <v>5724</v>
      </c>
      <c r="CQ249" s="153" t="s">
        <v>7924</v>
      </c>
      <c r="CR249" s="187">
        <f t="shared" si="188"/>
        <v>7970000</v>
      </c>
      <c r="CS249" s="188">
        <v>1</v>
      </c>
      <c r="CT249" s="188">
        <f t="shared" si="198"/>
        <v>7970000</v>
      </c>
      <c r="CU249" s="93"/>
      <c r="CV249" s="94">
        <f t="shared" si="189"/>
        <v>105</v>
      </c>
      <c r="CW249" s="93">
        <f t="shared" si="190"/>
        <v>0</v>
      </c>
      <c r="CX249" s="86">
        <f t="shared" si="191"/>
        <v>0</v>
      </c>
      <c r="CY249" s="93">
        <f t="shared" si="199"/>
        <v>251055</v>
      </c>
      <c r="CZ249" s="93">
        <v>0</v>
      </c>
      <c r="DA249" s="93">
        <v>0</v>
      </c>
      <c r="DB249" s="93">
        <f t="shared" si="200"/>
        <v>0</v>
      </c>
      <c r="DC249" s="93">
        <v>0</v>
      </c>
      <c r="DD249" s="91">
        <v>0</v>
      </c>
      <c r="DE249" s="93">
        <f t="shared" si="201"/>
        <v>0</v>
      </c>
      <c r="DF249" s="93">
        <f t="shared" si="172"/>
        <v>0</v>
      </c>
      <c r="DG249" s="93"/>
      <c r="DH249" s="93">
        <v>0</v>
      </c>
      <c r="DI249" s="93">
        <v>0</v>
      </c>
      <c r="DJ249" s="86">
        <f t="shared" si="202"/>
        <v>0</v>
      </c>
      <c r="DK249" s="91">
        <v>0</v>
      </c>
      <c r="DL249" s="93"/>
      <c r="DM249" s="93">
        <v>0</v>
      </c>
      <c r="DN249" s="93">
        <f t="shared" si="173"/>
        <v>7970000</v>
      </c>
      <c r="DO249" s="93">
        <f t="shared" si="203"/>
        <v>0</v>
      </c>
      <c r="DP249" s="92">
        <f t="shared" si="204"/>
        <v>251055</v>
      </c>
      <c r="DQ249" s="97" t="str">
        <f t="shared" si="174"/>
        <v>8086338184</v>
      </c>
      <c r="DR249" s="98">
        <f t="shared" si="205"/>
        <v>0</v>
      </c>
      <c r="DS249" s="93" t="str">
        <f t="shared" si="206"/>
        <v>OK</v>
      </c>
      <c r="DT249" s="93"/>
      <c r="DU249" s="78" t="str">
        <f t="shared" si="175"/>
        <v>5010700215011501100001VT100001</v>
      </c>
      <c r="DV249" s="78">
        <f>INDEX('08_DMGiaDat'!$L:$L,MATCH(DU249,'08_DMGiaDat'!$R:$R,0))</f>
        <v>7970000</v>
      </c>
      <c r="DW249" s="78" t="str">
        <f t="shared" si="176"/>
        <v>501070021501100100000001</v>
      </c>
      <c r="DX249" s="78" t="str">
        <f>IFERROR(VLOOKUP(DW249,'08_DMGiaDat'!C218:C219,2,FALSE),"N")</f>
        <v>N</v>
      </c>
      <c r="DY249" s="78" t="str">
        <f t="shared" si="177"/>
        <v>5010700215011001VT100001</v>
      </c>
      <c r="DZ249" s="78" t="str">
        <f>IFERROR(VLOOKUP(DY249,'08_DMGiaDat'!C218:C219,2,FALSE),"N")</f>
        <v>N</v>
      </c>
      <c r="EA249" s="78" t="str">
        <f t="shared" si="178"/>
        <v>501070021501100100000001</v>
      </c>
      <c r="EB249" s="78" t="str">
        <f>IFERROR(VLOOKUP(EA249,'08_DMGiaDat'!C218:C219,2,FALSE),"N")</f>
        <v>N</v>
      </c>
      <c r="EC249" s="92">
        <f>IF(DV249&lt;&gt;"N",DV249,IF(DX249&lt;&gt;"N",DX249,IF(DZ249&lt;&gt;"N",DZ249*VLOOKUP(LEFT(CB249,3),'03_DMMucDich'!C202:C206,5,FALSE),IF(EB249&lt;&gt;"N",EB249*VLOOKUP(LEFT(CB249,3),'03_DMMucDich'!C202:C206,5,FALSE),"N/A"))))</f>
        <v>7970000</v>
      </c>
    </row>
    <row r="250" spans="1:133" s="34" customFormat="1" ht="16" x14ac:dyDescent="0.2">
      <c r="A250" s="85">
        <v>236</v>
      </c>
      <c r="B250" s="86"/>
      <c r="C250" s="87"/>
      <c r="D250" s="141" t="s">
        <v>5925</v>
      </c>
      <c r="E250" s="86"/>
      <c r="F250" s="88"/>
      <c r="G250" s="88" t="s">
        <v>5718</v>
      </c>
      <c r="H250" s="151">
        <v>2023</v>
      </c>
      <c r="I250" s="86"/>
      <c r="J250" s="86"/>
      <c r="K250" s="145" t="s">
        <v>6545</v>
      </c>
      <c r="L250" s="105"/>
      <c r="M250" s="86"/>
      <c r="N250" s="105"/>
      <c r="O250" s="105"/>
      <c r="P250" s="86"/>
      <c r="Q250" s="86"/>
      <c r="R250" s="153" t="str">
        <f t="shared" si="179"/>
        <v>Tổ 64</v>
      </c>
      <c r="S250" s="86"/>
      <c r="T250" s="86"/>
      <c r="U250" s="86"/>
      <c r="V250" s="86" t="str">
        <f t="shared" si="180"/>
        <v xml:space="preserve">, </v>
      </c>
      <c r="W250" s="86"/>
      <c r="X250" s="86"/>
      <c r="Y250" s="86"/>
      <c r="Z250" s="88"/>
      <c r="AA250" s="105"/>
      <c r="AB250" s="86"/>
      <c r="AC250" s="90"/>
      <c r="AD250" s="86"/>
      <c r="AE250" s="86"/>
      <c r="AF250" s="86"/>
      <c r="AG250" s="86"/>
      <c r="AH250" s="160" t="s">
        <v>6961</v>
      </c>
      <c r="AI250" s="153"/>
      <c r="AJ250" s="153"/>
      <c r="AK250" s="86"/>
      <c r="AL250" s="86"/>
      <c r="AM250" s="153" t="s">
        <v>7015</v>
      </c>
      <c r="AN250" s="153" t="s">
        <v>7323</v>
      </c>
      <c r="AO250" s="165">
        <v>43599</v>
      </c>
      <c r="AP250" s="153" t="s">
        <v>1911</v>
      </c>
      <c r="AQ250" s="153" t="s">
        <v>7084</v>
      </c>
      <c r="AR250" s="166">
        <v>100</v>
      </c>
      <c r="AS250" s="88" t="s">
        <v>5719</v>
      </c>
      <c r="AT250" s="92">
        <f t="shared" si="197"/>
        <v>0</v>
      </c>
      <c r="AU250" s="93">
        <v>0</v>
      </c>
      <c r="AV250" s="93">
        <v>0</v>
      </c>
      <c r="AW250" s="166">
        <v>200</v>
      </c>
      <c r="AX250" s="93">
        <v>0</v>
      </c>
      <c r="AY250" s="177"/>
      <c r="AZ250" s="177">
        <v>0</v>
      </c>
      <c r="BA250" s="178"/>
      <c r="BB250" s="105"/>
      <c r="BC250" s="105"/>
      <c r="BD250" s="93"/>
      <c r="BE250" s="93">
        <v>0</v>
      </c>
      <c r="BF250" s="91">
        <v>0</v>
      </c>
      <c r="BG250" s="94"/>
      <c r="BH250" s="95"/>
      <c r="BI250" s="93" t="str">
        <f t="shared" si="165"/>
        <v>Thái Vĩnh Vũ</v>
      </c>
      <c r="BJ250" s="105">
        <f t="shared" si="166"/>
        <v>0</v>
      </c>
      <c r="BK250" s="88" t="str">
        <f t="shared" si="167"/>
        <v>8127322450</v>
      </c>
      <c r="BL250" s="86">
        <f t="shared" si="168"/>
        <v>0</v>
      </c>
      <c r="BM250" s="105">
        <f t="shared" si="169"/>
        <v>0</v>
      </c>
      <c r="BN250" s="86">
        <f t="shared" si="170"/>
        <v>0</v>
      </c>
      <c r="BO250" s="86">
        <f t="shared" si="171"/>
        <v>0</v>
      </c>
      <c r="BP250" s="86">
        <f t="shared" si="181"/>
        <v>0</v>
      </c>
      <c r="BQ250" s="160" t="s">
        <v>6961</v>
      </c>
      <c r="BR250" s="86" t="s">
        <v>5720</v>
      </c>
      <c r="BS250" s="88" t="s">
        <v>5721</v>
      </c>
      <c r="BT250" s="86" t="s">
        <v>5722</v>
      </c>
      <c r="BU250" s="86"/>
      <c r="BV250" s="86" t="str">
        <f t="shared" si="182"/>
        <v>CP 893869</v>
      </c>
      <c r="BW250" s="105" t="str">
        <f t="shared" si="183"/>
        <v/>
      </c>
      <c r="BX250" s="86" t="str">
        <f t="shared" si="192"/>
        <v>152</v>
      </c>
      <c r="BY250" s="86" t="str">
        <f t="shared" si="193"/>
        <v>29</v>
      </c>
      <c r="BZ250" s="91">
        <f t="shared" si="194"/>
        <v>100</v>
      </c>
      <c r="CA250" s="91">
        <v>0</v>
      </c>
      <c r="CB250" s="96" t="s">
        <v>5719</v>
      </c>
      <c r="CC250" s="91">
        <f t="shared" si="184"/>
        <v>200</v>
      </c>
      <c r="CD250" s="91">
        <f t="shared" si="185"/>
        <v>0</v>
      </c>
      <c r="CE250" s="93">
        <f t="shared" si="195"/>
        <v>0</v>
      </c>
      <c r="CF250" s="93">
        <f t="shared" si="196"/>
        <v>0</v>
      </c>
      <c r="CG250" s="105"/>
      <c r="CH250" s="105"/>
      <c r="CI250" s="86"/>
      <c r="CJ250" s="188"/>
      <c r="CK250" s="181">
        <f t="shared" si="186"/>
        <v>100</v>
      </c>
      <c r="CL250" s="181">
        <f t="shared" si="187"/>
        <v>200</v>
      </c>
      <c r="CM250" s="86" t="s">
        <v>5723</v>
      </c>
      <c r="CN250" s="182" t="s">
        <v>7854</v>
      </c>
      <c r="CO250" s="183" t="s">
        <v>7855</v>
      </c>
      <c r="CP250" s="86" t="s">
        <v>5724</v>
      </c>
      <c r="CQ250" s="153" t="s">
        <v>7924</v>
      </c>
      <c r="CR250" s="187">
        <f t="shared" si="188"/>
        <v>7970000</v>
      </c>
      <c r="CS250" s="188">
        <v>1</v>
      </c>
      <c r="CT250" s="188">
        <f t="shared" si="198"/>
        <v>7970000</v>
      </c>
      <c r="CU250" s="93"/>
      <c r="CV250" s="94">
        <f t="shared" si="189"/>
        <v>100</v>
      </c>
      <c r="CW250" s="93">
        <f t="shared" si="190"/>
        <v>0</v>
      </c>
      <c r="CX250" s="86">
        <f t="shared" si="191"/>
        <v>0</v>
      </c>
      <c r="CY250" s="93">
        <f t="shared" si="199"/>
        <v>239100</v>
      </c>
      <c r="CZ250" s="93">
        <v>0</v>
      </c>
      <c r="DA250" s="93">
        <v>0</v>
      </c>
      <c r="DB250" s="93">
        <f t="shared" si="200"/>
        <v>0</v>
      </c>
      <c r="DC250" s="93">
        <v>0</v>
      </c>
      <c r="DD250" s="91">
        <v>0</v>
      </c>
      <c r="DE250" s="93">
        <f t="shared" si="201"/>
        <v>0</v>
      </c>
      <c r="DF250" s="93">
        <f t="shared" si="172"/>
        <v>0</v>
      </c>
      <c r="DG250" s="93"/>
      <c r="DH250" s="93">
        <v>0</v>
      </c>
      <c r="DI250" s="93">
        <v>0</v>
      </c>
      <c r="DJ250" s="86">
        <f t="shared" si="202"/>
        <v>0</v>
      </c>
      <c r="DK250" s="91">
        <v>0</v>
      </c>
      <c r="DL250" s="93"/>
      <c r="DM250" s="93">
        <v>0</v>
      </c>
      <c r="DN250" s="93">
        <f t="shared" si="173"/>
        <v>7970000</v>
      </c>
      <c r="DO250" s="93">
        <f t="shared" si="203"/>
        <v>0</v>
      </c>
      <c r="DP250" s="92">
        <f t="shared" si="204"/>
        <v>239100</v>
      </c>
      <c r="DQ250" s="97" t="str">
        <f t="shared" si="174"/>
        <v>8127322450</v>
      </c>
      <c r="DR250" s="98">
        <f t="shared" si="205"/>
        <v>0</v>
      </c>
      <c r="DS250" s="93" t="str">
        <f t="shared" si="206"/>
        <v>OK</v>
      </c>
      <c r="DT250" s="93"/>
      <c r="DU250" s="78" t="str">
        <f t="shared" si="175"/>
        <v>5010700215011501100001VT100001</v>
      </c>
      <c r="DV250" s="78">
        <f>INDEX('08_DMGiaDat'!$L:$L,MATCH(DU250,'08_DMGiaDat'!$R:$R,0))</f>
        <v>7970000</v>
      </c>
      <c r="DW250" s="78" t="str">
        <f t="shared" si="176"/>
        <v>501070021501100100000001</v>
      </c>
      <c r="DX250" s="78" t="str">
        <f>IFERROR(VLOOKUP(DW250,'08_DMGiaDat'!C218:C219,2,FALSE),"N")</f>
        <v>N</v>
      </c>
      <c r="DY250" s="78" t="str">
        <f t="shared" si="177"/>
        <v>5010700215011001VT100001</v>
      </c>
      <c r="DZ250" s="78" t="str">
        <f>IFERROR(VLOOKUP(DY250,'08_DMGiaDat'!C218:C219,2,FALSE),"N")</f>
        <v>N</v>
      </c>
      <c r="EA250" s="78" t="str">
        <f t="shared" si="178"/>
        <v>501070021501100100000001</v>
      </c>
      <c r="EB250" s="78" t="str">
        <f>IFERROR(VLOOKUP(EA250,'08_DMGiaDat'!C218:C219,2,FALSE),"N")</f>
        <v>N</v>
      </c>
      <c r="EC250" s="92">
        <f>IF(DV250&lt;&gt;"N",DV250,IF(DX250&lt;&gt;"N",DX250,IF(DZ250&lt;&gt;"N",DZ250*VLOOKUP(LEFT(CB250,3),'03_DMMucDich'!C202:C206,5,FALSE),IF(EB250&lt;&gt;"N",EB250*VLOOKUP(LEFT(CB250,3),'03_DMMucDich'!C202:C206,5,FALSE),"N/A"))))</f>
        <v>7970000</v>
      </c>
    </row>
    <row r="251" spans="1:133" s="34" customFormat="1" ht="16" x14ac:dyDescent="0.2">
      <c r="A251" s="85">
        <v>237</v>
      </c>
      <c r="B251" s="86"/>
      <c r="C251" s="87"/>
      <c r="D251" s="141" t="s">
        <v>5926</v>
      </c>
      <c r="E251" s="86"/>
      <c r="F251" s="88"/>
      <c r="G251" s="88" t="s">
        <v>5718</v>
      </c>
      <c r="H251" s="151">
        <v>2022</v>
      </c>
      <c r="I251" s="86"/>
      <c r="J251" s="86"/>
      <c r="K251" s="145" t="s">
        <v>6546</v>
      </c>
      <c r="L251" s="105"/>
      <c r="M251" s="86"/>
      <c r="N251" s="105"/>
      <c r="O251" s="105"/>
      <c r="P251" s="86"/>
      <c r="Q251" s="86"/>
      <c r="R251" s="153" t="str">
        <f t="shared" si="179"/>
        <v>Tổ 66</v>
      </c>
      <c r="S251" s="86"/>
      <c r="T251" s="86"/>
      <c r="U251" s="86"/>
      <c r="V251" s="86" t="str">
        <f t="shared" si="180"/>
        <v xml:space="preserve">, </v>
      </c>
      <c r="W251" s="86"/>
      <c r="X251" s="86"/>
      <c r="Y251" s="86"/>
      <c r="Z251" s="88"/>
      <c r="AA251" s="105"/>
      <c r="AB251" s="86"/>
      <c r="AC251" s="90"/>
      <c r="AD251" s="86"/>
      <c r="AE251" s="86"/>
      <c r="AF251" s="86"/>
      <c r="AG251" s="86"/>
      <c r="AH251" s="160" t="s">
        <v>6960</v>
      </c>
      <c r="AI251" s="153"/>
      <c r="AJ251" s="153"/>
      <c r="AK251" s="86"/>
      <c r="AL251" s="86"/>
      <c r="AM251" s="153" t="s">
        <v>7015</v>
      </c>
      <c r="AN251" s="153" t="s">
        <v>7324</v>
      </c>
      <c r="AO251" s="165">
        <v>43171</v>
      </c>
      <c r="AP251" s="153" t="s">
        <v>2094</v>
      </c>
      <c r="AQ251" s="153" t="s">
        <v>7063</v>
      </c>
      <c r="AR251" s="166">
        <v>110</v>
      </c>
      <c r="AS251" s="88" t="s">
        <v>5719</v>
      </c>
      <c r="AT251" s="92">
        <f t="shared" si="197"/>
        <v>0</v>
      </c>
      <c r="AU251" s="93">
        <v>0</v>
      </c>
      <c r="AV251" s="93">
        <v>0</v>
      </c>
      <c r="AW251" s="166">
        <v>200</v>
      </c>
      <c r="AX251" s="93">
        <v>0</v>
      </c>
      <c r="AY251" s="177"/>
      <c r="AZ251" s="177">
        <v>0</v>
      </c>
      <c r="BA251" s="178"/>
      <c r="BB251" s="105"/>
      <c r="BC251" s="105"/>
      <c r="BD251" s="93"/>
      <c r="BE251" s="93">
        <v>0</v>
      </c>
      <c r="BF251" s="91">
        <v>0</v>
      </c>
      <c r="BG251" s="94"/>
      <c r="BH251" s="95"/>
      <c r="BI251" s="93" t="str">
        <f t="shared" si="165"/>
        <v>Lê Đô Kha</v>
      </c>
      <c r="BJ251" s="105">
        <f t="shared" si="166"/>
        <v>0</v>
      </c>
      <c r="BK251" s="88" t="str">
        <f t="shared" si="167"/>
        <v>8123124803</v>
      </c>
      <c r="BL251" s="86">
        <f t="shared" si="168"/>
        <v>0</v>
      </c>
      <c r="BM251" s="105">
        <f t="shared" si="169"/>
        <v>0</v>
      </c>
      <c r="BN251" s="86">
        <f t="shared" si="170"/>
        <v>0</v>
      </c>
      <c r="BO251" s="86">
        <f t="shared" si="171"/>
        <v>0</v>
      </c>
      <c r="BP251" s="86">
        <f t="shared" si="181"/>
        <v>0</v>
      </c>
      <c r="BQ251" s="160" t="s">
        <v>6960</v>
      </c>
      <c r="BR251" s="86" t="s">
        <v>5720</v>
      </c>
      <c r="BS251" s="88" t="s">
        <v>5721</v>
      </c>
      <c r="BT251" s="86" t="s">
        <v>5722</v>
      </c>
      <c r="BU251" s="86"/>
      <c r="BV251" s="86" t="str">
        <f t="shared" si="182"/>
        <v>CM 669930</v>
      </c>
      <c r="BW251" s="105" t="str">
        <f t="shared" si="183"/>
        <v/>
      </c>
      <c r="BX251" s="86" t="str">
        <f t="shared" si="192"/>
        <v>208</v>
      </c>
      <c r="BY251" s="86" t="str">
        <f t="shared" si="193"/>
        <v>51</v>
      </c>
      <c r="BZ251" s="91">
        <f t="shared" si="194"/>
        <v>110</v>
      </c>
      <c r="CA251" s="91">
        <v>0</v>
      </c>
      <c r="CB251" s="96" t="s">
        <v>5719</v>
      </c>
      <c r="CC251" s="91">
        <f t="shared" si="184"/>
        <v>200</v>
      </c>
      <c r="CD251" s="91">
        <f t="shared" si="185"/>
        <v>0</v>
      </c>
      <c r="CE251" s="93">
        <f t="shared" si="195"/>
        <v>0</v>
      </c>
      <c r="CF251" s="93">
        <f t="shared" si="196"/>
        <v>0</v>
      </c>
      <c r="CG251" s="105"/>
      <c r="CH251" s="105"/>
      <c r="CI251" s="86"/>
      <c r="CJ251" s="188"/>
      <c r="CK251" s="181">
        <f t="shared" si="186"/>
        <v>110</v>
      </c>
      <c r="CL251" s="181">
        <f t="shared" si="187"/>
        <v>200</v>
      </c>
      <c r="CM251" s="86" t="s">
        <v>5723</v>
      </c>
      <c r="CN251" s="182" t="s">
        <v>7854</v>
      </c>
      <c r="CO251" s="183" t="s">
        <v>7855</v>
      </c>
      <c r="CP251" s="86" t="s">
        <v>5724</v>
      </c>
      <c r="CQ251" s="153" t="s">
        <v>7924</v>
      </c>
      <c r="CR251" s="187">
        <f t="shared" si="188"/>
        <v>7970000</v>
      </c>
      <c r="CS251" s="188">
        <v>1</v>
      </c>
      <c r="CT251" s="188">
        <f t="shared" si="198"/>
        <v>7970000</v>
      </c>
      <c r="CU251" s="93"/>
      <c r="CV251" s="94">
        <f t="shared" si="189"/>
        <v>110</v>
      </c>
      <c r="CW251" s="93">
        <f t="shared" si="190"/>
        <v>0</v>
      </c>
      <c r="CX251" s="86">
        <f t="shared" si="191"/>
        <v>0</v>
      </c>
      <c r="CY251" s="93">
        <f t="shared" si="199"/>
        <v>263010</v>
      </c>
      <c r="CZ251" s="93">
        <v>0</v>
      </c>
      <c r="DA251" s="93">
        <v>0</v>
      </c>
      <c r="DB251" s="93">
        <f t="shared" si="200"/>
        <v>0</v>
      </c>
      <c r="DC251" s="93">
        <v>0</v>
      </c>
      <c r="DD251" s="91">
        <v>0</v>
      </c>
      <c r="DE251" s="93">
        <f t="shared" si="201"/>
        <v>0</v>
      </c>
      <c r="DF251" s="93">
        <f t="shared" si="172"/>
        <v>0</v>
      </c>
      <c r="DG251" s="93"/>
      <c r="DH251" s="93">
        <v>0</v>
      </c>
      <c r="DI251" s="93">
        <v>0</v>
      </c>
      <c r="DJ251" s="86">
        <f t="shared" si="202"/>
        <v>0</v>
      </c>
      <c r="DK251" s="91">
        <v>0</v>
      </c>
      <c r="DL251" s="93"/>
      <c r="DM251" s="93">
        <v>0</v>
      </c>
      <c r="DN251" s="93">
        <f t="shared" si="173"/>
        <v>7970000</v>
      </c>
      <c r="DO251" s="93">
        <f t="shared" si="203"/>
        <v>0</v>
      </c>
      <c r="DP251" s="92">
        <f t="shared" si="204"/>
        <v>263010</v>
      </c>
      <c r="DQ251" s="97" t="str">
        <f t="shared" si="174"/>
        <v>8123124803</v>
      </c>
      <c r="DR251" s="98">
        <f t="shared" si="205"/>
        <v>0</v>
      </c>
      <c r="DS251" s="93" t="str">
        <f t="shared" si="206"/>
        <v>OK</v>
      </c>
      <c r="DT251" s="93"/>
      <c r="DU251" s="78" t="str">
        <f t="shared" si="175"/>
        <v>5010700215011501100001VT100001</v>
      </c>
      <c r="DV251" s="78">
        <f>INDEX('08_DMGiaDat'!$L:$L,MATCH(DU251,'08_DMGiaDat'!$R:$R,0))</f>
        <v>7970000</v>
      </c>
      <c r="DW251" s="78" t="str">
        <f t="shared" si="176"/>
        <v>501070021501100100000001</v>
      </c>
      <c r="DX251" s="78" t="str">
        <f>IFERROR(VLOOKUP(DW251,'08_DMGiaDat'!C218:C219,2,FALSE),"N")</f>
        <v>N</v>
      </c>
      <c r="DY251" s="78" t="str">
        <f t="shared" si="177"/>
        <v>5010700215011001VT100001</v>
      </c>
      <c r="DZ251" s="78" t="str">
        <f>IFERROR(VLOOKUP(DY251,'08_DMGiaDat'!C218:C219,2,FALSE),"N")</f>
        <v>N</v>
      </c>
      <c r="EA251" s="78" t="str">
        <f t="shared" si="178"/>
        <v>501070021501100100000001</v>
      </c>
      <c r="EB251" s="78" t="str">
        <f>IFERROR(VLOOKUP(EA251,'08_DMGiaDat'!C218:C219,2,FALSE),"N")</f>
        <v>N</v>
      </c>
      <c r="EC251" s="92">
        <f>IF(DV251&lt;&gt;"N",DV251,IF(DX251&lt;&gt;"N",DX251,IF(DZ251&lt;&gt;"N",DZ251*VLOOKUP(LEFT(CB251,3),'03_DMMucDich'!C202:C206,5,FALSE),IF(EB251&lt;&gt;"N",EB251*VLOOKUP(LEFT(CB251,3),'03_DMMucDich'!C202:C206,5,FALSE),"N/A"))))</f>
        <v>7970000</v>
      </c>
    </row>
    <row r="252" spans="1:133" s="34" customFormat="1" ht="16" x14ac:dyDescent="0.2">
      <c r="A252" s="85">
        <v>238</v>
      </c>
      <c r="B252" s="86"/>
      <c r="C252" s="87"/>
      <c r="D252" s="141" t="s">
        <v>5927</v>
      </c>
      <c r="E252" s="86"/>
      <c r="F252" s="88"/>
      <c r="G252" s="88" t="s">
        <v>5718</v>
      </c>
      <c r="H252" s="151">
        <v>2023</v>
      </c>
      <c r="I252" s="86"/>
      <c r="J252" s="86"/>
      <c r="K252" s="145" t="s">
        <v>6547</v>
      </c>
      <c r="L252" s="105"/>
      <c r="M252" s="86"/>
      <c r="N252" s="105"/>
      <c r="O252" s="105"/>
      <c r="P252" s="86"/>
      <c r="Q252" s="86"/>
      <c r="R252" s="153" t="str">
        <f t="shared" si="179"/>
        <v>Tổ 10</v>
      </c>
      <c r="S252" s="86"/>
      <c r="T252" s="86"/>
      <c r="U252" s="86"/>
      <c r="V252" s="86" t="str">
        <f t="shared" si="180"/>
        <v xml:space="preserve">, </v>
      </c>
      <c r="W252" s="86"/>
      <c r="X252" s="86"/>
      <c r="Y252" s="86"/>
      <c r="Z252" s="88"/>
      <c r="AA252" s="105"/>
      <c r="AB252" s="86"/>
      <c r="AC252" s="90"/>
      <c r="AD252" s="86"/>
      <c r="AE252" s="86"/>
      <c r="AF252" s="86"/>
      <c r="AG252" s="86"/>
      <c r="AH252" s="160" t="s">
        <v>6984</v>
      </c>
      <c r="AI252" s="153"/>
      <c r="AJ252" s="153"/>
      <c r="AK252" s="86"/>
      <c r="AL252" s="86"/>
      <c r="AM252" s="153" t="s">
        <v>7015</v>
      </c>
      <c r="AN252" s="153" t="s">
        <v>7325</v>
      </c>
      <c r="AO252" s="165">
        <v>44405</v>
      </c>
      <c r="AP252" s="153" t="s">
        <v>7326</v>
      </c>
      <c r="AQ252" s="153" t="s">
        <v>7070</v>
      </c>
      <c r="AR252" s="166">
        <v>109.1</v>
      </c>
      <c r="AS252" s="88" t="s">
        <v>5719</v>
      </c>
      <c r="AT252" s="92">
        <f t="shared" si="197"/>
        <v>0</v>
      </c>
      <c r="AU252" s="93">
        <v>0</v>
      </c>
      <c r="AV252" s="93">
        <v>0</v>
      </c>
      <c r="AW252" s="166">
        <v>200</v>
      </c>
      <c r="AX252" s="93">
        <v>0</v>
      </c>
      <c r="AY252" s="177"/>
      <c r="AZ252" s="177">
        <v>0</v>
      </c>
      <c r="BA252" s="178"/>
      <c r="BB252" s="105"/>
      <c r="BC252" s="105"/>
      <c r="BD252" s="93"/>
      <c r="BE252" s="93">
        <v>0</v>
      </c>
      <c r="BF252" s="91">
        <v>0</v>
      </c>
      <c r="BG252" s="94"/>
      <c r="BH252" s="95"/>
      <c r="BI252" s="93" t="str">
        <f t="shared" si="165"/>
        <v>Phùng Tấn Trung</v>
      </c>
      <c r="BJ252" s="105">
        <f t="shared" si="166"/>
        <v>0</v>
      </c>
      <c r="BK252" s="88" t="str">
        <f t="shared" si="167"/>
        <v>8838691381</v>
      </c>
      <c r="BL252" s="86">
        <f t="shared" si="168"/>
        <v>0</v>
      </c>
      <c r="BM252" s="105">
        <f t="shared" si="169"/>
        <v>0</v>
      </c>
      <c r="BN252" s="86">
        <f t="shared" si="170"/>
        <v>0</v>
      </c>
      <c r="BO252" s="86">
        <f t="shared" si="171"/>
        <v>0</v>
      </c>
      <c r="BP252" s="86">
        <f t="shared" si="181"/>
        <v>0</v>
      </c>
      <c r="BQ252" s="160" t="s">
        <v>6984</v>
      </c>
      <c r="BR252" s="86" t="s">
        <v>5720</v>
      </c>
      <c r="BS252" s="88" t="s">
        <v>5721</v>
      </c>
      <c r="BT252" s="86" t="s">
        <v>5722</v>
      </c>
      <c r="BU252" s="86"/>
      <c r="BV252" s="86" t="str">
        <f t="shared" si="182"/>
        <v>DA 379184</v>
      </c>
      <c r="BW252" s="105" t="str">
        <f t="shared" si="183"/>
        <v/>
      </c>
      <c r="BX252" s="86" t="str">
        <f t="shared" si="192"/>
        <v>96</v>
      </c>
      <c r="BY252" s="86" t="str">
        <f t="shared" si="193"/>
        <v>94</v>
      </c>
      <c r="BZ252" s="91">
        <f t="shared" si="194"/>
        <v>109.1</v>
      </c>
      <c r="CA252" s="91">
        <v>0</v>
      </c>
      <c r="CB252" s="96" t="s">
        <v>5719</v>
      </c>
      <c r="CC252" s="91">
        <f t="shared" si="184"/>
        <v>200</v>
      </c>
      <c r="CD252" s="91">
        <f t="shared" si="185"/>
        <v>0</v>
      </c>
      <c r="CE252" s="93">
        <f t="shared" si="195"/>
        <v>0</v>
      </c>
      <c r="CF252" s="93">
        <f t="shared" si="196"/>
        <v>0</v>
      </c>
      <c r="CG252" s="105"/>
      <c r="CH252" s="105"/>
      <c r="CI252" s="86"/>
      <c r="CJ252" s="188"/>
      <c r="CK252" s="181">
        <f t="shared" si="186"/>
        <v>109.1</v>
      </c>
      <c r="CL252" s="181">
        <f t="shared" si="187"/>
        <v>200</v>
      </c>
      <c r="CM252" s="86" t="s">
        <v>5723</v>
      </c>
      <c r="CN252" s="182" t="s">
        <v>7868</v>
      </c>
      <c r="CO252" s="183" t="s">
        <v>7869</v>
      </c>
      <c r="CP252" s="86" t="s">
        <v>5724</v>
      </c>
      <c r="CQ252" s="153" t="s">
        <v>7924</v>
      </c>
      <c r="CR252" s="187">
        <f t="shared" si="188"/>
        <v>6110000</v>
      </c>
      <c r="CS252" s="188">
        <v>1</v>
      </c>
      <c r="CT252" s="188">
        <f t="shared" si="198"/>
        <v>6110000</v>
      </c>
      <c r="CU252" s="93"/>
      <c r="CV252" s="94">
        <f t="shared" si="189"/>
        <v>109.1</v>
      </c>
      <c r="CW252" s="93">
        <f t="shared" si="190"/>
        <v>0</v>
      </c>
      <c r="CX252" s="86">
        <f t="shared" si="191"/>
        <v>0</v>
      </c>
      <c r="CY252" s="93">
        <f t="shared" si="199"/>
        <v>199980.29999999996</v>
      </c>
      <c r="CZ252" s="93">
        <v>0</v>
      </c>
      <c r="DA252" s="93">
        <v>0</v>
      </c>
      <c r="DB252" s="93">
        <f t="shared" si="200"/>
        <v>0</v>
      </c>
      <c r="DC252" s="93">
        <v>0</v>
      </c>
      <c r="DD252" s="91">
        <v>0</v>
      </c>
      <c r="DE252" s="93">
        <f t="shared" si="201"/>
        <v>0</v>
      </c>
      <c r="DF252" s="93">
        <f t="shared" si="172"/>
        <v>0</v>
      </c>
      <c r="DG252" s="93"/>
      <c r="DH252" s="93">
        <v>0</v>
      </c>
      <c r="DI252" s="93">
        <v>0</v>
      </c>
      <c r="DJ252" s="86">
        <f t="shared" si="202"/>
        <v>0</v>
      </c>
      <c r="DK252" s="91">
        <v>0</v>
      </c>
      <c r="DL252" s="93"/>
      <c r="DM252" s="93">
        <v>0</v>
      </c>
      <c r="DN252" s="93">
        <f t="shared" si="173"/>
        <v>6110000</v>
      </c>
      <c r="DO252" s="93">
        <f t="shared" si="203"/>
        <v>0</v>
      </c>
      <c r="DP252" s="92">
        <f t="shared" si="204"/>
        <v>199980.29999999996</v>
      </c>
      <c r="DQ252" s="97" t="str">
        <f t="shared" si="174"/>
        <v>8838691381</v>
      </c>
      <c r="DR252" s="98">
        <f t="shared" si="205"/>
        <v>0</v>
      </c>
      <c r="DS252" s="93" t="str">
        <f t="shared" si="206"/>
        <v>OK</v>
      </c>
      <c r="DT252" s="93"/>
      <c r="DU252" s="78" t="str">
        <f t="shared" si="175"/>
        <v>5010700215031503101001VT100001</v>
      </c>
      <c r="DV252" s="78">
        <f>INDEX('08_DMGiaDat'!$L:$L,MATCH(DU252,'08_DMGiaDat'!$R:$R,0))</f>
        <v>6110000</v>
      </c>
      <c r="DW252" s="78" t="str">
        <f t="shared" si="176"/>
        <v>501070021503100100000001</v>
      </c>
      <c r="DX252" s="78" t="str">
        <f>IFERROR(VLOOKUP(DW252,'08_DMGiaDat'!C218:C219,2,FALSE),"N")</f>
        <v>N</v>
      </c>
      <c r="DY252" s="78" t="str">
        <f t="shared" si="177"/>
        <v>5010700215031001VT100001</v>
      </c>
      <c r="DZ252" s="78" t="str">
        <f>IFERROR(VLOOKUP(DY252,'08_DMGiaDat'!C218:C219,2,FALSE),"N")</f>
        <v>N</v>
      </c>
      <c r="EA252" s="78" t="str">
        <f t="shared" si="178"/>
        <v>501070021503100100000001</v>
      </c>
      <c r="EB252" s="78" t="str">
        <f>IFERROR(VLOOKUP(EA252,'08_DMGiaDat'!C218:C219,2,FALSE),"N")</f>
        <v>N</v>
      </c>
      <c r="EC252" s="92">
        <f>IF(DV252&lt;&gt;"N",DV252,IF(DX252&lt;&gt;"N",DX252,IF(DZ252&lt;&gt;"N",DZ252*VLOOKUP(LEFT(CB252,3),'03_DMMucDich'!C202:C206,5,FALSE),IF(EB252&lt;&gt;"N",EB252*VLOOKUP(LEFT(CB252,3),'03_DMMucDich'!C202:C206,5,FALSE),"N/A"))))</f>
        <v>6110000</v>
      </c>
    </row>
    <row r="253" spans="1:133" s="34" customFormat="1" ht="16" x14ac:dyDescent="0.2">
      <c r="A253" s="85">
        <v>239</v>
      </c>
      <c r="B253" s="86"/>
      <c r="C253" s="87"/>
      <c r="D253" s="141" t="s">
        <v>5928</v>
      </c>
      <c r="E253" s="86"/>
      <c r="F253" s="88"/>
      <c r="G253" s="88" t="s">
        <v>5718</v>
      </c>
      <c r="H253" s="151">
        <v>2022</v>
      </c>
      <c r="I253" s="86"/>
      <c r="J253" s="86"/>
      <c r="K253" s="145" t="s">
        <v>6422</v>
      </c>
      <c r="L253" s="105"/>
      <c r="M253" s="86"/>
      <c r="N253" s="105"/>
      <c r="O253" s="105"/>
      <c r="P253" s="86"/>
      <c r="Q253" s="86"/>
      <c r="R253" s="153" t="str">
        <f t="shared" si="179"/>
        <v>Tổ 64</v>
      </c>
      <c r="S253" s="86"/>
      <c r="T253" s="86"/>
      <c r="U253" s="86"/>
      <c r="V253" s="86" t="str">
        <f t="shared" si="180"/>
        <v xml:space="preserve">, </v>
      </c>
      <c r="W253" s="86"/>
      <c r="X253" s="86"/>
      <c r="Y253" s="86"/>
      <c r="Z253" s="88"/>
      <c r="AA253" s="105"/>
      <c r="AB253" s="86"/>
      <c r="AC253" s="90"/>
      <c r="AD253" s="86"/>
      <c r="AE253" s="86"/>
      <c r="AF253" s="86"/>
      <c r="AG253" s="86"/>
      <c r="AH253" s="160" t="s">
        <v>6961</v>
      </c>
      <c r="AI253" s="153"/>
      <c r="AJ253" s="153"/>
      <c r="AK253" s="86"/>
      <c r="AL253" s="86"/>
      <c r="AM253" s="153" t="s">
        <v>7015</v>
      </c>
      <c r="AN253" s="153" t="s">
        <v>7327</v>
      </c>
      <c r="AO253" s="165">
        <v>43599</v>
      </c>
      <c r="AP253" s="153" t="s">
        <v>1288</v>
      </c>
      <c r="AQ253" s="153" t="s">
        <v>5672</v>
      </c>
      <c r="AR253" s="166">
        <v>100</v>
      </c>
      <c r="AS253" s="88" t="s">
        <v>5719</v>
      </c>
      <c r="AT253" s="92">
        <f t="shared" si="197"/>
        <v>0</v>
      </c>
      <c r="AU253" s="93">
        <v>0</v>
      </c>
      <c r="AV253" s="93">
        <v>0</v>
      </c>
      <c r="AW253" s="166">
        <v>200</v>
      </c>
      <c r="AX253" s="93">
        <v>0</v>
      </c>
      <c r="AY253" s="177"/>
      <c r="AZ253" s="177">
        <v>0</v>
      </c>
      <c r="BA253" s="178"/>
      <c r="BB253" s="105"/>
      <c r="BC253" s="105"/>
      <c r="BD253" s="93"/>
      <c r="BE253" s="93">
        <v>0</v>
      </c>
      <c r="BF253" s="91">
        <v>0</v>
      </c>
      <c r="BG253" s="94"/>
      <c r="BH253" s="95"/>
      <c r="BI253" s="93" t="str">
        <f t="shared" si="165"/>
        <v>Nguyễn Văn Hùng</v>
      </c>
      <c r="BJ253" s="105">
        <f t="shared" si="166"/>
        <v>0</v>
      </c>
      <c r="BK253" s="88" t="str">
        <f t="shared" si="167"/>
        <v>8002081760</v>
      </c>
      <c r="BL253" s="86">
        <f t="shared" si="168"/>
        <v>0</v>
      </c>
      <c r="BM253" s="105">
        <f t="shared" si="169"/>
        <v>0</v>
      </c>
      <c r="BN253" s="86">
        <f t="shared" si="170"/>
        <v>0</v>
      </c>
      <c r="BO253" s="86">
        <f t="shared" si="171"/>
        <v>0</v>
      </c>
      <c r="BP253" s="86">
        <f t="shared" si="181"/>
        <v>0</v>
      </c>
      <c r="BQ253" s="160" t="s">
        <v>6961</v>
      </c>
      <c r="BR253" s="86" t="s">
        <v>5720</v>
      </c>
      <c r="BS253" s="88" t="s">
        <v>5721</v>
      </c>
      <c r="BT253" s="86" t="s">
        <v>5722</v>
      </c>
      <c r="BU253" s="86"/>
      <c r="BV253" s="86" t="str">
        <f t="shared" si="182"/>
        <v>CP 903497</v>
      </c>
      <c r="BW253" s="105" t="str">
        <f t="shared" si="183"/>
        <v/>
      </c>
      <c r="BX253" s="86" t="str">
        <f t="shared" si="192"/>
        <v>120</v>
      </c>
      <c r="BY253" s="86" t="str">
        <f t="shared" si="193"/>
        <v>14</v>
      </c>
      <c r="BZ253" s="91">
        <f t="shared" si="194"/>
        <v>100</v>
      </c>
      <c r="CA253" s="91">
        <v>0</v>
      </c>
      <c r="CB253" s="96" t="s">
        <v>5719</v>
      </c>
      <c r="CC253" s="91">
        <f t="shared" si="184"/>
        <v>200</v>
      </c>
      <c r="CD253" s="91">
        <f t="shared" si="185"/>
        <v>0</v>
      </c>
      <c r="CE253" s="93">
        <f t="shared" si="195"/>
        <v>0</v>
      </c>
      <c r="CF253" s="93">
        <f t="shared" si="196"/>
        <v>0</v>
      </c>
      <c r="CG253" s="105"/>
      <c r="CH253" s="105"/>
      <c r="CI253" s="86"/>
      <c r="CJ253" s="188"/>
      <c r="CK253" s="181">
        <f t="shared" si="186"/>
        <v>100</v>
      </c>
      <c r="CL253" s="181">
        <f t="shared" si="187"/>
        <v>200</v>
      </c>
      <c r="CM253" s="86" t="s">
        <v>5723</v>
      </c>
      <c r="CN253" s="182" t="s">
        <v>7854</v>
      </c>
      <c r="CO253" s="183" t="s">
        <v>7855</v>
      </c>
      <c r="CP253" s="86" t="s">
        <v>5724</v>
      </c>
      <c r="CQ253" s="153" t="s">
        <v>7924</v>
      </c>
      <c r="CR253" s="187">
        <f t="shared" si="188"/>
        <v>7970000</v>
      </c>
      <c r="CS253" s="188">
        <v>1</v>
      </c>
      <c r="CT253" s="188">
        <f t="shared" si="198"/>
        <v>7970000</v>
      </c>
      <c r="CU253" s="93"/>
      <c r="CV253" s="94">
        <f t="shared" si="189"/>
        <v>100</v>
      </c>
      <c r="CW253" s="93">
        <f t="shared" si="190"/>
        <v>0</v>
      </c>
      <c r="CX253" s="86">
        <f t="shared" si="191"/>
        <v>0</v>
      </c>
      <c r="CY253" s="93">
        <f t="shared" si="199"/>
        <v>239100</v>
      </c>
      <c r="CZ253" s="93">
        <v>0</v>
      </c>
      <c r="DA253" s="93">
        <v>0</v>
      </c>
      <c r="DB253" s="93">
        <f t="shared" si="200"/>
        <v>0</v>
      </c>
      <c r="DC253" s="93">
        <v>0</v>
      </c>
      <c r="DD253" s="91">
        <v>0</v>
      </c>
      <c r="DE253" s="93">
        <f t="shared" si="201"/>
        <v>0</v>
      </c>
      <c r="DF253" s="93">
        <f t="shared" si="172"/>
        <v>0</v>
      </c>
      <c r="DG253" s="93"/>
      <c r="DH253" s="93">
        <v>0</v>
      </c>
      <c r="DI253" s="93">
        <v>0</v>
      </c>
      <c r="DJ253" s="86">
        <f t="shared" si="202"/>
        <v>0</v>
      </c>
      <c r="DK253" s="91">
        <v>0</v>
      </c>
      <c r="DL253" s="93"/>
      <c r="DM253" s="93">
        <v>0</v>
      </c>
      <c r="DN253" s="93">
        <f t="shared" si="173"/>
        <v>7970000</v>
      </c>
      <c r="DO253" s="93">
        <f t="shared" si="203"/>
        <v>0</v>
      </c>
      <c r="DP253" s="92">
        <f t="shared" si="204"/>
        <v>239100</v>
      </c>
      <c r="DQ253" s="97" t="str">
        <f t="shared" si="174"/>
        <v>8002081760</v>
      </c>
      <c r="DR253" s="98">
        <f t="shared" si="205"/>
        <v>0</v>
      </c>
      <c r="DS253" s="93" t="str">
        <f t="shared" si="206"/>
        <v>OK</v>
      </c>
      <c r="DT253" s="93"/>
      <c r="DU253" s="78" t="str">
        <f t="shared" si="175"/>
        <v>5010700215011501100001VT100001</v>
      </c>
      <c r="DV253" s="78">
        <f>INDEX('08_DMGiaDat'!$L:$L,MATCH(DU253,'08_DMGiaDat'!$R:$R,0))</f>
        <v>7970000</v>
      </c>
      <c r="DW253" s="78" t="str">
        <f t="shared" si="176"/>
        <v>501070021501100100000001</v>
      </c>
      <c r="DX253" s="78" t="str">
        <f>IFERROR(VLOOKUP(DW253,'08_DMGiaDat'!C218:C219,2,FALSE),"N")</f>
        <v>N</v>
      </c>
      <c r="DY253" s="78" t="str">
        <f t="shared" si="177"/>
        <v>5010700215011001VT100001</v>
      </c>
      <c r="DZ253" s="78" t="str">
        <f>IFERROR(VLOOKUP(DY253,'08_DMGiaDat'!C218:C219,2,FALSE),"N")</f>
        <v>N</v>
      </c>
      <c r="EA253" s="78" t="str">
        <f t="shared" si="178"/>
        <v>501070021501100100000001</v>
      </c>
      <c r="EB253" s="78" t="str">
        <f>IFERROR(VLOOKUP(EA253,'08_DMGiaDat'!C218:C219,2,FALSE),"N")</f>
        <v>N</v>
      </c>
      <c r="EC253" s="92">
        <f>IF(DV253&lt;&gt;"N",DV253,IF(DX253&lt;&gt;"N",DX253,IF(DZ253&lt;&gt;"N",DZ253*VLOOKUP(LEFT(CB253,3),'03_DMMucDich'!C202:C206,5,FALSE),IF(EB253&lt;&gt;"N",EB253*VLOOKUP(LEFT(CB253,3),'03_DMMucDich'!C202:C206,5,FALSE),"N/A"))))</f>
        <v>7970000</v>
      </c>
    </row>
    <row r="254" spans="1:133" s="34" customFormat="1" ht="16" x14ac:dyDescent="0.2">
      <c r="A254" s="85">
        <v>240</v>
      </c>
      <c r="B254" s="86"/>
      <c r="C254" s="87"/>
      <c r="D254" s="141" t="s">
        <v>5929</v>
      </c>
      <c r="E254" s="86"/>
      <c r="F254" s="88"/>
      <c r="G254" s="88" t="s">
        <v>5718</v>
      </c>
      <c r="H254" s="151">
        <v>2022</v>
      </c>
      <c r="I254" s="86"/>
      <c r="J254" s="86"/>
      <c r="K254" s="145" t="s">
        <v>6548</v>
      </c>
      <c r="L254" s="105"/>
      <c r="M254" s="86"/>
      <c r="N254" s="105"/>
      <c r="O254" s="105"/>
      <c r="P254" s="86"/>
      <c r="Q254" s="86"/>
      <c r="R254" s="153" t="str">
        <f t="shared" si="179"/>
        <v>Tổ 64</v>
      </c>
      <c r="S254" s="86"/>
      <c r="T254" s="86"/>
      <c r="U254" s="86"/>
      <c r="V254" s="86" t="str">
        <f t="shared" si="180"/>
        <v xml:space="preserve">, </v>
      </c>
      <c r="W254" s="86"/>
      <c r="X254" s="86"/>
      <c r="Y254" s="86"/>
      <c r="Z254" s="88"/>
      <c r="AA254" s="105"/>
      <c r="AB254" s="86"/>
      <c r="AC254" s="90"/>
      <c r="AD254" s="86"/>
      <c r="AE254" s="86"/>
      <c r="AF254" s="86"/>
      <c r="AG254" s="86"/>
      <c r="AH254" s="160" t="s">
        <v>6961</v>
      </c>
      <c r="AI254" s="153"/>
      <c r="AJ254" s="153"/>
      <c r="AK254" s="86"/>
      <c r="AL254" s="86"/>
      <c r="AM254" s="153" t="s">
        <v>7015</v>
      </c>
      <c r="AN254" s="153" t="s">
        <v>7328</v>
      </c>
      <c r="AO254" s="165">
        <v>43889</v>
      </c>
      <c r="AP254" s="153" t="s">
        <v>7217</v>
      </c>
      <c r="AQ254" s="153" t="s">
        <v>7035</v>
      </c>
      <c r="AR254" s="166">
        <v>100</v>
      </c>
      <c r="AS254" s="88" t="s">
        <v>5719</v>
      </c>
      <c r="AT254" s="92">
        <f t="shared" si="197"/>
        <v>0</v>
      </c>
      <c r="AU254" s="93">
        <v>0</v>
      </c>
      <c r="AV254" s="93">
        <v>0</v>
      </c>
      <c r="AW254" s="166">
        <v>200</v>
      </c>
      <c r="AX254" s="93">
        <v>0</v>
      </c>
      <c r="AY254" s="177"/>
      <c r="AZ254" s="177">
        <v>0</v>
      </c>
      <c r="BA254" s="178"/>
      <c r="BB254" s="105"/>
      <c r="BC254" s="105"/>
      <c r="BD254" s="93"/>
      <c r="BE254" s="93">
        <v>0</v>
      </c>
      <c r="BF254" s="91">
        <v>0</v>
      </c>
      <c r="BG254" s="94"/>
      <c r="BH254" s="95"/>
      <c r="BI254" s="93" t="str">
        <f t="shared" si="165"/>
        <v>Nguyễn Thị Ngọc Trinh</v>
      </c>
      <c r="BJ254" s="105">
        <f t="shared" si="166"/>
        <v>0</v>
      </c>
      <c r="BK254" s="88" t="str">
        <f t="shared" si="167"/>
        <v>8005193952</v>
      </c>
      <c r="BL254" s="86">
        <f t="shared" si="168"/>
        <v>0</v>
      </c>
      <c r="BM254" s="105">
        <f t="shared" si="169"/>
        <v>0</v>
      </c>
      <c r="BN254" s="86">
        <f t="shared" si="170"/>
        <v>0</v>
      </c>
      <c r="BO254" s="86">
        <f t="shared" si="171"/>
        <v>0</v>
      </c>
      <c r="BP254" s="86">
        <f t="shared" si="181"/>
        <v>0</v>
      </c>
      <c r="BQ254" s="160" t="s">
        <v>6961</v>
      </c>
      <c r="BR254" s="86" t="s">
        <v>5720</v>
      </c>
      <c r="BS254" s="88" t="s">
        <v>5721</v>
      </c>
      <c r="BT254" s="86" t="s">
        <v>5722</v>
      </c>
      <c r="BU254" s="86"/>
      <c r="BV254" s="86" t="str">
        <f t="shared" si="182"/>
        <v>CT 538594</v>
      </c>
      <c r="BW254" s="105" t="str">
        <f t="shared" si="183"/>
        <v/>
      </c>
      <c r="BX254" s="86" t="str">
        <f t="shared" si="192"/>
        <v>91</v>
      </c>
      <c r="BY254" s="86" t="str">
        <f t="shared" si="193"/>
        <v>87</v>
      </c>
      <c r="BZ254" s="91">
        <f t="shared" si="194"/>
        <v>100</v>
      </c>
      <c r="CA254" s="91">
        <v>0</v>
      </c>
      <c r="CB254" s="96" t="s">
        <v>5719</v>
      </c>
      <c r="CC254" s="91">
        <f t="shared" si="184"/>
        <v>200</v>
      </c>
      <c r="CD254" s="91">
        <f t="shared" si="185"/>
        <v>0</v>
      </c>
      <c r="CE254" s="93">
        <f t="shared" si="195"/>
        <v>0</v>
      </c>
      <c r="CF254" s="93">
        <f t="shared" si="196"/>
        <v>0</v>
      </c>
      <c r="CG254" s="105"/>
      <c r="CH254" s="105"/>
      <c r="CI254" s="86"/>
      <c r="CJ254" s="188"/>
      <c r="CK254" s="181">
        <f t="shared" si="186"/>
        <v>100</v>
      </c>
      <c r="CL254" s="181">
        <f t="shared" si="187"/>
        <v>200</v>
      </c>
      <c r="CM254" s="86" t="s">
        <v>5723</v>
      </c>
      <c r="CN254" s="182" t="s">
        <v>7854</v>
      </c>
      <c r="CO254" s="183" t="s">
        <v>7855</v>
      </c>
      <c r="CP254" s="86" t="s">
        <v>5724</v>
      </c>
      <c r="CQ254" s="153" t="s">
        <v>7924</v>
      </c>
      <c r="CR254" s="187">
        <f t="shared" si="188"/>
        <v>7970000</v>
      </c>
      <c r="CS254" s="188">
        <v>1</v>
      </c>
      <c r="CT254" s="188">
        <f t="shared" si="198"/>
        <v>7970000</v>
      </c>
      <c r="CU254" s="93"/>
      <c r="CV254" s="94">
        <f t="shared" si="189"/>
        <v>100</v>
      </c>
      <c r="CW254" s="93">
        <f t="shared" si="190"/>
        <v>0</v>
      </c>
      <c r="CX254" s="86">
        <f t="shared" si="191"/>
        <v>0</v>
      </c>
      <c r="CY254" s="93">
        <f t="shared" si="199"/>
        <v>239100</v>
      </c>
      <c r="CZ254" s="93">
        <v>0</v>
      </c>
      <c r="DA254" s="93">
        <v>0</v>
      </c>
      <c r="DB254" s="93">
        <f t="shared" si="200"/>
        <v>0</v>
      </c>
      <c r="DC254" s="93">
        <v>0</v>
      </c>
      <c r="DD254" s="91">
        <v>0</v>
      </c>
      <c r="DE254" s="93">
        <f t="shared" si="201"/>
        <v>0</v>
      </c>
      <c r="DF254" s="93">
        <f t="shared" si="172"/>
        <v>0</v>
      </c>
      <c r="DG254" s="93"/>
      <c r="DH254" s="93">
        <v>0</v>
      </c>
      <c r="DI254" s="93">
        <v>0</v>
      </c>
      <c r="DJ254" s="86">
        <f t="shared" si="202"/>
        <v>0</v>
      </c>
      <c r="DK254" s="91">
        <v>0</v>
      </c>
      <c r="DL254" s="93"/>
      <c r="DM254" s="93">
        <v>0</v>
      </c>
      <c r="DN254" s="93">
        <f t="shared" si="173"/>
        <v>7970000</v>
      </c>
      <c r="DO254" s="93">
        <f t="shared" si="203"/>
        <v>0</v>
      </c>
      <c r="DP254" s="92">
        <f t="shared" si="204"/>
        <v>239100</v>
      </c>
      <c r="DQ254" s="97" t="str">
        <f t="shared" si="174"/>
        <v>8005193952</v>
      </c>
      <c r="DR254" s="98">
        <f t="shared" si="205"/>
        <v>0</v>
      </c>
      <c r="DS254" s="93" t="str">
        <f t="shared" si="206"/>
        <v>OK</v>
      </c>
      <c r="DT254" s="93"/>
      <c r="DU254" s="78" t="str">
        <f t="shared" si="175"/>
        <v>5010700215011501100001VT100001</v>
      </c>
      <c r="DV254" s="78">
        <f>INDEX('08_DMGiaDat'!$L:$L,MATCH(DU254,'08_DMGiaDat'!$R:$R,0))</f>
        <v>7970000</v>
      </c>
      <c r="DW254" s="78" t="str">
        <f t="shared" si="176"/>
        <v>501070021501100100000001</v>
      </c>
      <c r="DX254" s="78" t="str">
        <f>IFERROR(VLOOKUP(DW254,'08_DMGiaDat'!C218:C219,2,FALSE),"N")</f>
        <v>N</v>
      </c>
      <c r="DY254" s="78" t="str">
        <f t="shared" si="177"/>
        <v>5010700215011001VT100001</v>
      </c>
      <c r="DZ254" s="78" t="str">
        <f>IFERROR(VLOOKUP(DY254,'08_DMGiaDat'!C218:C219,2,FALSE),"N")</f>
        <v>N</v>
      </c>
      <c r="EA254" s="78" t="str">
        <f t="shared" si="178"/>
        <v>501070021501100100000001</v>
      </c>
      <c r="EB254" s="78" t="str">
        <f>IFERROR(VLOOKUP(EA254,'08_DMGiaDat'!C218:C219,2,FALSE),"N")</f>
        <v>N</v>
      </c>
      <c r="EC254" s="92">
        <f>IF(DV254&lt;&gt;"N",DV254,IF(DX254&lt;&gt;"N",DX254,IF(DZ254&lt;&gt;"N",DZ254*VLOOKUP(LEFT(CB254,3),'03_DMMucDich'!C202:C206,5,FALSE),IF(EB254&lt;&gt;"N",EB254*VLOOKUP(LEFT(CB254,3),'03_DMMucDich'!C202:C206,5,FALSE),"N/A"))))</f>
        <v>7970000</v>
      </c>
    </row>
    <row r="255" spans="1:133" s="34" customFormat="1" ht="16" x14ac:dyDescent="0.2">
      <c r="A255" s="85">
        <v>241</v>
      </c>
      <c r="B255" s="86"/>
      <c r="C255" s="87"/>
      <c r="D255" s="141" t="s">
        <v>5929</v>
      </c>
      <c r="E255" s="86"/>
      <c r="F255" s="88"/>
      <c r="G255" s="88" t="s">
        <v>5718</v>
      </c>
      <c r="H255" s="151">
        <v>2022</v>
      </c>
      <c r="I255" s="86"/>
      <c r="J255" s="86"/>
      <c r="K255" s="145" t="s">
        <v>6548</v>
      </c>
      <c r="L255" s="105"/>
      <c r="M255" s="86"/>
      <c r="N255" s="105"/>
      <c r="O255" s="105"/>
      <c r="P255" s="86"/>
      <c r="Q255" s="86"/>
      <c r="R255" s="153" t="str">
        <f t="shared" si="179"/>
        <v>Tổ 64</v>
      </c>
      <c r="S255" s="86"/>
      <c r="T255" s="86"/>
      <c r="U255" s="86"/>
      <c r="V255" s="86" t="str">
        <f t="shared" si="180"/>
        <v xml:space="preserve">, </v>
      </c>
      <c r="W255" s="86"/>
      <c r="X255" s="86"/>
      <c r="Y255" s="86"/>
      <c r="Z255" s="88"/>
      <c r="AA255" s="105"/>
      <c r="AB255" s="86"/>
      <c r="AC255" s="90"/>
      <c r="AD255" s="86"/>
      <c r="AE255" s="86"/>
      <c r="AF255" s="86"/>
      <c r="AG255" s="86"/>
      <c r="AH255" s="160" t="s">
        <v>6961</v>
      </c>
      <c r="AI255" s="153"/>
      <c r="AJ255" s="153"/>
      <c r="AK255" s="86"/>
      <c r="AL255" s="86"/>
      <c r="AM255" s="153" t="s">
        <v>7015</v>
      </c>
      <c r="AN255" s="153" t="s">
        <v>7329</v>
      </c>
      <c r="AO255" s="165">
        <v>43889</v>
      </c>
      <c r="AP255" s="153" t="s">
        <v>7044</v>
      </c>
      <c r="AQ255" s="153" t="s">
        <v>7035</v>
      </c>
      <c r="AR255" s="166">
        <v>100</v>
      </c>
      <c r="AS255" s="88" t="s">
        <v>5719</v>
      </c>
      <c r="AT255" s="92">
        <f t="shared" si="197"/>
        <v>0</v>
      </c>
      <c r="AU255" s="93">
        <v>0</v>
      </c>
      <c r="AV255" s="93">
        <v>0</v>
      </c>
      <c r="AW255" s="166">
        <v>200</v>
      </c>
      <c r="AX255" s="93">
        <v>0</v>
      </c>
      <c r="AY255" s="177"/>
      <c r="AZ255" s="177">
        <v>0</v>
      </c>
      <c r="BA255" s="178"/>
      <c r="BB255" s="105"/>
      <c r="BC255" s="105"/>
      <c r="BD255" s="93"/>
      <c r="BE255" s="93">
        <v>0</v>
      </c>
      <c r="BF255" s="91">
        <v>0</v>
      </c>
      <c r="BG255" s="94"/>
      <c r="BH255" s="95"/>
      <c r="BI255" s="93" t="str">
        <f t="shared" si="165"/>
        <v>Nguyễn Thị Ngọc Trinh</v>
      </c>
      <c r="BJ255" s="105">
        <f t="shared" si="166"/>
        <v>0</v>
      </c>
      <c r="BK255" s="88" t="str">
        <f t="shared" si="167"/>
        <v>8005193952</v>
      </c>
      <c r="BL255" s="86">
        <f t="shared" si="168"/>
        <v>0</v>
      </c>
      <c r="BM255" s="105">
        <f t="shared" si="169"/>
        <v>0</v>
      </c>
      <c r="BN255" s="86">
        <f t="shared" si="170"/>
        <v>0</v>
      </c>
      <c r="BO255" s="86">
        <f t="shared" si="171"/>
        <v>0</v>
      </c>
      <c r="BP255" s="86">
        <f t="shared" si="181"/>
        <v>0</v>
      </c>
      <c r="BQ255" s="160" t="s">
        <v>6961</v>
      </c>
      <c r="BR255" s="86" t="s">
        <v>5720</v>
      </c>
      <c r="BS255" s="88" t="s">
        <v>5721</v>
      </c>
      <c r="BT255" s="86" t="s">
        <v>5722</v>
      </c>
      <c r="BU255" s="86"/>
      <c r="BV255" s="86" t="str">
        <f t="shared" si="182"/>
        <v>CT 538595</v>
      </c>
      <c r="BW255" s="105" t="str">
        <f t="shared" si="183"/>
        <v/>
      </c>
      <c r="BX255" s="86" t="str">
        <f t="shared" si="192"/>
        <v>92</v>
      </c>
      <c r="BY255" s="86" t="str">
        <f t="shared" si="193"/>
        <v>87</v>
      </c>
      <c r="BZ255" s="91">
        <f t="shared" si="194"/>
        <v>100</v>
      </c>
      <c r="CA255" s="91">
        <v>0</v>
      </c>
      <c r="CB255" s="96" t="s">
        <v>5719</v>
      </c>
      <c r="CC255" s="91">
        <f t="shared" si="184"/>
        <v>200</v>
      </c>
      <c r="CD255" s="91">
        <f t="shared" si="185"/>
        <v>0</v>
      </c>
      <c r="CE255" s="93">
        <f t="shared" si="195"/>
        <v>0</v>
      </c>
      <c r="CF255" s="93">
        <f t="shared" si="196"/>
        <v>0</v>
      </c>
      <c r="CG255" s="105"/>
      <c r="CH255" s="105"/>
      <c r="CI255" s="86"/>
      <c r="CJ255" s="188"/>
      <c r="CK255" s="181">
        <f t="shared" si="186"/>
        <v>100</v>
      </c>
      <c r="CL255" s="181">
        <f t="shared" si="187"/>
        <v>200</v>
      </c>
      <c r="CM255" s="86" t="s">
        <v>5723</v>
      </c>
      <c r="CN255" s="182" t="s">
        <v>7854</v>
      </c>
      <c r="CO255" s="183" t="s">
        <v>7855</v>
      </c>
      <c r="CP255" s="86" t="s">
        <v>5724</v>
      </c>
      <c r="CQ255" s="153" t="s">
        <v>7924</v>
      </c>
      <c r="CR255" s="187">
        <f t="shared" si="188"/>
        <v>7970000</v>
      </c>
      <c r="CS255" s="188">
        <v>1</v>
      </c>
      <c r="CT255" s="188">
        <f t="shared" si="198"/>
        <v>7970000</v>
      </c>
      <c r="CU255" s="93"/>
      <c r="CV255" s="94">
        <f t="shared" si="189"/>
        <v>100</v>
      </c>
      <c r="CW255" s="93">
        <f t="shared" si="190"/>
        <v>0</v>
      </c>
      <c r="CX255" s="86">
        <f t="shared" si="191"/>
        <v>0</v>
      </c>
      <c r="CY255" s="93">
        <f t="shared" si="199"/>
        <v>239100</v>
      </c>
      <c r="CZ255" s="93">
        <v>0</v>
      </c>
      <c r="DA255" s="93">
        <v>0</v>
      </c>
      <c r="DB255" s="93">
        <f t="shared" si="200"/>
        <v>0</v>
      </c>
      <c r="DC255" s="93">
        <v>0</v>
      </c>
      <c r="DD255" s="91">
        <v>0</v>
      </c>
      <c r="DE255" s="93">
        <f t="shared" si="201"/>
        <v>0</v>
      </c>
      <c r="DF255" s="93">
        <f t="shared" si="172"/>
        <v>0</v>
      </c>
      <c r="DG255" s="93"/>
      <c r="DH255" s="93">
        <v>0</v>
      </c>
      <c r="DI255" s="93">
        <v>0</v>
      </c>
      <c r="DJ255" s="86">
        <f t="shared" si="202"/>
        <v>0</v>
      </c>
      <c r="DK255" s="91">
        <v>0</v>
      </c>
      <c r="DL255" s="93"/>
      <c r="DM255" s="93">
        <v>0</v>
      </c>
      <c r="DN255" s="93">
        <f t="shared" si="173"/>
        <v>7970000</v>
      </c>
      <c r="DO255" s="93">
        <f t="shared" si="203"/>
        <v>0</v>
      </c>
      <c r="DP255" s="92">
        <f t="shared" si="204"/>
        <v>239100</v>
      </c>
      <c r="DQ255" s="97" t="str">
        <f t="shared" si="174"/>
        <v>8005193952</v>
      </c>
      <c r="DR255" s="98">
        <f t="shared" si="205"/>
        <v>0</v>
      </c>
      <c r="DS255" s="93" t="str">
        <f t="shared" si="206"/>
        <v>OK</v>
      </c>
      <c r="DT255" s="93"/>
      <c r="DU255" s="78" t="str">
        <f t="shared" si="175"/>
        <v>5010700215011501100001VT100001</v>
      </c>
      <c r="DV255" s="78">
        <f>INDEX('08_DMGiaDat'!$L:$L,MATCH(DU255,'08_DMGiaDat'!$R:$R,0))</f>
        <v>7970000</v>
      </c>
      <c r="DW255" s="78" t="str">
        <f t="shared" si="176"/>
        <v>501070021501100100000001</v>
      </c>
      <c r="DX255" s="78" t="str">
        <f>IFERROR(VLOOKUP(DW255,'08_DMGiaDat'!C218:C219,2,FALSE),"N")</f>
        <v>N</v>
      </c>
      <c r="DY255" s="78" t="str">
        <f t="shared" si="177"/>
        <v>5010700215011001VT100001</v>
      </c>
      <c r="DZ255" s="78" t="str">
        <f>IFERROR(VLOOKUP(DY255,'08_DMGiaDat'!C218:C219,2,FALSE),"N")</f>
        <v>N</v>
      </c>
      <c r="EA255" s="78" t="str">
        <f t="shared" si="178"/>
        <v>501070021501100100000001</v>
      </c>
      <c r="EB255" s="78" t="str">
        <f>IFERROR(VLOOKUP(EA255,'08_DMGiaDat'!C218:C219,2,FALSE),"N")</f>
        <v>N</v>
      </c>
      <c r="EC255" s="92">
        <f>IF(DV255&lt;&gt;"N",DV255,IF(DX255&lt;&gt;"N",DX255,IF(DZ255&lt;&gt;"N",DZ255*VLOOKUP(LEFT(CB255,3),'03_DMMucDich'!C202:C206,5,FALSE),IF(EB255&lt;&gt;"N",EB255*VLOOKUP(LEFT(CB255,3),'03_DMMucDich'!C202:C206,5,FALSE),"N/A"))))</f>
        <v>7970000</v>
      </c>
    </row>
    <row r="256" spans="1:133" s="34" customFormat="1" ht="16" x14ac:dyDescent="0.2">
      <c r="A256" s="85">
        <v>242</v>
      </c>
      <c r="B256" s="86"/>
      <c r="C256" s="87"/>
      <c r="D256" s="141" t="s">
        <v>5930</v>
      </c>
      <c r="E256" s="86"/>
      <c r="F256" s="88"/>
      <c r="G256" s="88" t="s">
        <v>5718</v>
      </c>
      <c r="H256" s="151">
        <v>2023</v>
      </c>
      <c r="I256" s="86"/>
      <c r="J256" s="86"/>
      <c r="K256" s="145" t="s">
        <v>6549</v>
      </c>
      <c r="L256" s="105"/>
      <c r="M256" s="86"/>
      <c r="N256" s="105"/>
      <c r="O256" s="105"/>
      <c r="P256" s="86"/>
      <c r="Q256" s="86"/>
      <c r="R256" s="153" t="str">
        <f t="shared" si="179"/>
        <v>Tổ 22</v>
      </c>
      <c r="S256" s="86"/>
      <c r="T256" s="86"/>
      <c r="U256" s="86"/>
      <c r="V256" s="86" t="str">
        <f t="shared" si="180"/>
        <v xml:space="preserve">, </v>
      </c>
      <c r="W256" s="86"/>
      <c r="X256" s="86"/>
      <c r="Y256" s="86"/>
      <c r="Z256" s="88"/>
      <c r="AA256" s="105"/>
      <c r="AB256" s="86"/>
      <c r="AC256" s="90"/>
      <c r="AD256" s="86"/>
      <c r="AE256" s="86"/>
      <c r="AF256" s="86"/>
      <c r="AG256" s="86"/>
      <c r="AH256" s="160" t="s">
        <v>6963</v>
      </c>
      <c r="AI256" s="153"/>
      <c r="AJ256" s="153"/>
      <c r="AK256" s="86"/>
      <c r="AL256" s="86"/>
      <c r="AM256" s="153" t="s">
        <v>7015</v>
      </c>
      <c r="AN256" s="153" t="s">
        <v>7330</v>
      </c>
      <c r="AO256" s="165">
        <v>45119</v>
      </c>
      <c r="AP256" s="153" t="s">
        <v>2072</v>
      </c>
      <c r="AQ256" s="153" t="s">
        <v>1826</v>
      </c>
      <c r="AR256" s="166">
        <v>200</v>
      </c>
      <c r="AS256" s="88" t="s">
        <v>5719</v>
      </c>
      <c r="AT256" s="92">
        <f t="shared" si="197"/>
        <v>0</v>
      </c>
      <c r="AU256" s="93">
        <v>0</v>
      </c>
      <c r="AV256" s="93">
        <v>0</v>
      </c>
      <c r="AW256" s="166">
        <v>200</v>
      </c>
      <c r="AX256" s="93">
        <v>0</v>
      </c>
      <c r="AY256" s="177"/>
      <c r="AZ256" s="177">
        <v>0</v>
      </c>
      <c r="BA256" s="178"/>
      <c r="BB256" s="105"/>
      <c r="BC256" s="105"/>
      <c r="BD256" s="93"/>
      <c r="BE256" s="93">
        <v>0</v>
      </c>
      <c r="BF256" s="91">
        <v>0</v>
      </c>
      <c r="BG256" s="94"/>
      <c r="BH256" s="95"/>
      <c r="BI256" s="93" t="str">
        <f t="shared" si="165"/>
        <v>Đặng Duy Ngọc</v>
      </c>
      <c r="BJ256" s="105">
        <f t="shared" si="166"/>
        <v>0</v>
      </c>
      <c r="BK256" s="88" t="str">
        <f t="shared" si="167"/>
        <v>0402129853</v>
      </c>
      <c r="BL256" s="86">
        <f t="shared" si="168"/>
        <v>0</v>
      </c>
      <c r="BM256" s="105">
        <f t="shared" si="169"/>
        <v>0</v>
      </c>
      <c r="BN256" s="86">
        <f t="shared" si="170"/>
        <v>0</v>
      </c>
      <c r="BO256" s="86">
        <f t="shared" si="171"/>
        <v>0</v>
      </c>
      <c r="BP256" s="86">
        <f t="shared" si="181"/>
        <v>0</v>
      </c>
      <c r="BQ256" s="160" t="s">
        <v>6963</v>
      </c>
      <c r="BR256" s="86" t="s">
        <v>5720</v>
      </c>
      <c r="BS256" s="88" t="s">
        <v>5721</v>
      </c>
      <c r="BT256" s="86" t="s">
        <v>5722</v>
      </c>
      <c r="BU256" s="86"/>
      <c r="BV256" s="86" t="str">
        <f t="shared" si="182"/>
        <v>DI 823936</v>
      </c>
      <c r="BW256" s="105" t="str">
        <f t="shared" si="183"/>
        <v/>
      </c>
      <c r="BX256" s="86" t="str">
        <f t="shared" si="192"/>
        <v>186</v>
      </c>
      <c r="BY256" s="86" t="str">
        <f t="shared" si="193"/>
        <v>148</v>
      </c>
      <c r="BZ256" s="91">
        <f t="shared" si="194"/>
        <v>200</v>
      </c>
      <c r="CA256" s="91">
        <v>0</v>
      </c>
      <c r="CB256" s="96" t="s">
        <v>5719</v>
      </c>
      <c r="CC256" s="91">
        <f t="shared" si="184"/>
        <v>200</v>
      </c>
      <c r="CD256" s="91">
        <f t="shared" si="185"/>
        <v>0</v>
      </c>
      <c r="CE256" s="93">
        <f t="shared" si="195"/>
        <v>0</v>
      </c>
      <c r="CF256" s="93">
        <f t="shared" si="196"/>
        <v>0</v>
      </c>
      <c r="CG256" s="105"/>
      <c r="CH256" s="105"/>
      <c r="CI256" s="86"/>
      <c r="CJ256" s="188"/>
      <c r="CK256" s="181">
        <f t="shared" si="186"/>
        <v>200</v>
      </c>
      <c r="CL256" s="181">
        <f t="shared" si="187"/>
        <v>200</v>
      </c>
      <c r="CM256" s="86" t="s">
        <v>5723</v>
      </c>
      <c r="CN256" s="182" t="s">
        <v>7899</v>
      </c>
      <c r="CO256" s="183" t="s">
        <v>7900</v>
      </c>
      <c r="CP256" s="86" t="s">
        <v>5724</v>
      </c>
      <c r="CQ256" s="153" t="s">
        <v>7925</v>
      </c>
      <c r="CR256" s="187">
        <f t="shared" si="188"/>
        <v>2280000</v>
      </c>
      <c r="CS256" s="188">
        <v>0.9</v>
      </c>
      <c r="CT256" s="188">
        <f t="shared" si="198"/>
        <v>2052000</v>
      </c>
      <c r="CU256" s="93"/>
      <c r="CV256" s="94">
        <f t="shared" si="189"/>
        <v>200</v>
      </c>
      <c r="CW256" s="93">
        <f t="shared" si="190"/>
        <v>0</v>
      </c>
      <c r="CX256" s="86">
        <f t="shared" si="191"/>
        <v>0</v>
      </c>
      <c r="CY256" s="93">
        <f t="shared" si="199"/>
        <v>123120</v>
      </c>
      <c r="CZ256" s="93">
        <v>0</v>
      </c>
      <c r="DA256" s="93">
        <v>0</v>
      </c>
      <c r="DB256" s="93">
        <f t="shared" si="200"/>
        <v>0</v>
      </c>
      <c r="DC256" s="93">
        <v>0</v>
      </c>
      <c r="DD256" s="91">
        <v>0</v>
      </c>
      <c r="DE256" s="93">
        <f t="shared" si="201"/>
        <v>0</v>
      </c>
      <c r="DF256" s="93">
        <f t="shared" si="172"/>
        <v>0</v>
      </c>
      <c r="DG256" s="93"/>
      <c r="DH256" s="93">
        <v>0</v>
      </c>
      <c r="DI256" s="93">
        <v>0</v>
      </c>
      <c r="DJ256" s="86">
        <f t="shared" si="202"/>
        <v>0</v>
      </c>
      <c r="DK256" s="91">
        <v>0</v>
      </c>
      <c r="DL256" s="93"/>
      <c r="DM256" s="93">
        <v>0</v>
      </c>
      <c r="DN256" s="93">
        <f t="shared" si="173"/>
        <v>2052000</v>
      </c>
      <c r="DO256" s="93">
        <f t="shared" si="203"/>
        <v>0</v>
      </c>
      <c r="DP256" s="92">
        <f t="shared" si="204"/>
        <v>123120</v>
      </c>
      <c r="DQ256" s="97" t="str">
        <f t="shared" si="174"/>
        <v>0402129853</v>
      </c>
      <c r="DR256" s="98">
        <f t="shared" si="205"/>
        <v>0</v>
      </c>
      <c r="DS256" s="93" t="str">
        <f t="shared" si="206"/>
        <v>OK</v>
      </c>
      <c r="DT256" s="93"/>
      <c r="DU256" s="78" t="str">
        <f t="shared" si="175"/>
        <v>5010700212081208100001VT400001</v>
      </c>
      <c r="DV256" s="78">
        <f>INDEX('08_DMGiaDat'!$L:$L,MATCH(DU256,'08_DMGiaDat'!$R:$R,0))</f>
        <v>2280000</v>
      </c>
      <c r="DW256" s="78" t="str">
        <f t="shared" si="176"/>
        <v>501070021208100100000001</v>
      </c>
      <c r="DX256" s="78" t="str">
        <f>IFERROR(VLOOKUP(DW256,'08_DMGiaDat'!C218:C219,2,FALSE),"N")</f>
        <v>N</v>
      </c>
      <c r="DY256" s="78" t="str">
        <f t="shared" si="177"/>
        <v>5010700212081001VT400001</v>
      </c>
      <c r="DZ256" s="78" t="str">
        <f>IFERROR(VLOOKUP(DY256,'08_DMGiaDat'!C218:C219,2,FALSE),"N")</f>
        <v>N</v>
      </c>
      <c r="EA256" s="78" t="str">
        <f t="shared" si="178"/>
        <v>501070021208100100000001</v>
      </c>
      <c r="EB256" s="78" t="str">
        <f>IFERROR(VLOOKUP(EA256,'08_DMGiaDat'!C218:C219,2,FALSE),"N")</f>
        <v>N</v>
      </c>
      <c r="EC256" s="92">
        <f>IF(DV256&lt;&gt;"N",DV256,IF(DX256&lt;&gt;"N",DX256,IF(DZ256&lt;&gt;"N",DZ256*VLOOKUP(LEFT(CB256,3),'03_DMMucDich'!C202:C206,5,FALSE),IF(EB256&lt;&gt;"N",EB256*VLOOKUP(LEFT(CB256,3),'03_DMMucDich'!C202:C206,5,FALSE),"N/A"))))</f>
        <v>2280000</v>
      </c>
    </row>
    <row r="257" spans="1:133" s="34" customFormat="1" ht="16" x14ac:dyDescent="0.2">
      <c r="A257" s="85">
        <v>243</v>
      </c>
      <c r="B257" s="86"/>
      <c r="C257" s="87"/>
      <c r="D257" s="141" t="s">
        <v>5787</v>
      </c>
      <c r="E257" s="86"/>
      <c r="F257" s="88"/>
      <c r="G257" s="88" t="s">
        <v>5718</v>
      </c>
      <c r="H257" s="151">
        <v>2022</v>
      </c>
      <c r="I257" s="86"/>
      <c r="J257" s="86"/>
      <c r="K257" s="145" t="s">
        <v>6404</v>
      </c>
      <c r="L257" s="105"/>
      <c r="M257" s="86"/>
      <c r="N257" s="105"/>
      <c r="O257" s="105"/>
      <c r="P257" s="86"/>
      <c r="Q257" s="86"/>
      <c r="R257" s="153" t="str">
        <f t="shared" si="179"/>
        <v>Tổ 37</v>
      </c>
      <c r="S257" s="86"/>
      <c r="T257" s="86"/>
      <c r="U257" s="86"/>
      <c r="V257" s="86" t="str">
        <f t="shared" si="180"/>
        <v xml:space="preserve">, </v>
      </c>
      <c r="W257" s="86"/>
      <c r="X257" s="86"/>
      <c r="Y257" s="86"/>
      <c r="Z257" s="88"/>
      <c r="AA257" s="105"/>
      <c r="AB257" s="86"/>
      <c r="AC257" s="90"/>
      <c r="AD257" s="86"/>
      <c r="AE257" s="86"/>
      <c r="AF257" s="86"/>
      <c r="AG257" s="86"/>
      <c r="AH257" s="160" t="s">
        <v>6972</v>
      </c>
      <c r="AI257" s="153"/>
      <c r="AJ257" s="153"/>
      <c r="AK257" s="86"/>
      <c r="AL257" s="86"/>
      <c r="AM257" s="153" t="s">
        <v>7015</v>
      </c>
      <c r="AN257" s="153" t="s">
        <v>7331</v>
      </c>
      <c r="AO257" s="165">
        <v>42262</v>
      </c>
      <c r="AP257" s="153" t="s">
        <v>5684</v>
      </c>
      <c r="AQ257" s="153" t="s">
        <v>7332</v>
      </c>
      <c r="AR257" s="166">
        <v>100</v>
      </c>
      <c r="AS257" s="88" t="s">
        <v>5719</v>
      </c>
      <c r="AT257" s="92">
        <f t="shared" si="197"/>
        <v>0</v>
      </c>
      <c r="AU257" s="93">
        <v>0</v>
      </c>
      <c r="AV257" s="93">
        <v>0</v>
      </c>
      <c r="AW257" s="166">
        <v>200</v>
      </c>
      <c r="AX257" s="93">
        <v>0</v>
      </c>
      <c r="AY257" s="177"/>
      <c r="AZ257" s="177">
        <v>0</v>
      </c>
      <c r="BA257" s="178"/>
      <c r="BB257" s="105"/>
      <c r="BC257" s="105"/>
      <c r="BD257" s="93"/>
      <c r="BE257" s="93">
        <v>0</v>
      </c>
      <c r="BF257" s="91">
        <v>0</v>
      </c>
      <c r="BG257" s="94"/>
      <c r="BH257" s="95"/>
      <c r="BI257" s="93" t="str">
        <f t="shared" si="165"/>
        <v>Trần Ngọc Trung</v>
      </c>
      <c r="BJ257" s="105">
        <f t="shared" si="166"/>
        <v>0</v>
      </c>
      <c r="BK257" s="88" t="str">
        <f t="shared" si="167"/>
        <v>8453529558</v>
      </c>
      <c r="BL257" s="86">
        <f t="shared" si="168"/>
        <v>0</v>
      </c>
      <c r="BM257" s="105">
        <f t="shared" si="169"/>
        <v>0</v>
      </c>
      <c r="BN257" s="86">
        <f t="shared" si="170"/>
        <v>0</v>
      </c>
      <c r="BO257" s="86">
        <f t="shared" si="171"/>
        <v>0</v>
      </c>
      <c r="BP257" s="86">
        <f t="shared" si="181"/>
        <v>0</v>
      </c>
      <c r="BQ257" s="160" t="s">
        <v>6972</v>
      </c>
      <c r="BR257" s="86" t="s">
        <v>5720</v>
      </c>
      <c r="BS257" s="88" t="s">
        <v>5721</v>
      </c>
      <c r="BT257" s="86" t="s">
        <v>5722</v>
      </c>
      <c r="BU257" s="86"/>
      <c r="BV257" s="86" t="str">
        <f t="shared" si="182"/>
        <v>CA 508842</v>
      </c>
      <c r="BW257" s="105" t="str">
        <f t="shared" si="183"/>
        <v/>
      </c>
      <c r="BX257" s="86" t="str">
        <f t="shared" si="192"/>
        <v>18</v>
      </c>
      <c r="BY257" s="86" t="str">
        <f t="shared" si="193"/>
        <v>b2,3</v>
      </c>
      <c r="BZ257" s="91">
        <f t="shared" si="194"/>
        <v>100</v>
      </c>
      <c r="CA257" s="91">
        <v>0</v>
      </c>
      <c r="CB257" s="96" t="s">
        <v>5719</v>
      </c>
      <c r="CC257" s="91">
        <f t="shared" si="184"/>
        <v>200</v>
      </c>
      <c r="CD257" s="91">
        <f t="shared" si="185"/>
        <v>0</v>
      </c>
      <c r="CE257" s="93">
        <f t="shared" si="195"/>
        <v>0</v>
      </c>
      <c r="CF257" s="93">
        <f t="shared" si="196"/>
        <v>0</v>
      </c>
      <c r="CG257" s="105"/>
      <c r="CH257" s="105"/>
      <c r="CI257" s="86"/>
      <c r="CJ257" s="188"/>
      <c r="CK257" s="181">
        <f t="shared" si="186"/>
        <v>100</v>
      </c>
      <c r="CL257" s="181">
        <f t="shared" si="187"/>
        <v>200</v>
      </c>
      <c r="CM257" s="86" t="s">
        <v>5723</v>
      </c>
      <c r="CN257" s="182" t="s">
        <v>7891</v>
      </c>
      <c r="CO257" s="183" t="s">
        <v>7892</v>
      </c>
      <c r="CP257" s="86" t="s">
        <v>5724</v>
      </c>
      <c r="CQ257" s="153" t="s">
        <v>7924</v>
      </c>
      <c r="CR257" s="187">
        <f t="shared" si="188"/>
        <v>6830000</v>
      </c>
      <c r="CS257" s="188">
        <v>1</v>
      </c>
      <c r="CT257" s="188">
        <f t="shared" si="198"/>
        <v>6830000</v>
      </c>
      <c r="CU257" s="93"/>
      <c r="CV257" s="94">
        <f t="shared" si="189"/>
        <v>100</v>
      </c>
      <c r="CW257" s="93">
        <f t="shared" si="190"/>
        <v>0</v>
      </c>
      <c r="CX257" s="86">
        <f t="shared" si="191"/>
        <v>0</v>
      </c>
      <c r="CY257" s="93">
        <f t="shared" si="199"/>
        <v>204900</v>
      </c>
      <c r="CZ257" s="93">
        <v>0</v>
      </c>
      <c r="DA257" s="93">
        <v>0</v>
      </c>
      <c r="DB257" s="93">
        <f t="shared" si="200"/>
        <v>0</v>
      </c>
      <c r="DC257" s="93">
        <v>0</v>
      </c>
      <c r="DD257" s="91">
        <v>0</v>
      </c>
      <c r="DE257" s="93">
        <f t="shared" si="201"/>
        <v>0</v>
      </c>
      <c r="DF257" s="93">
        <f t="shared" si="172"/>
        <v>0</v>
      </c>
      <c r="DG257" s="93"/>
      <c r="DH257" s="93">
        <v>0</v>
      </c>
      <c r="DI257" s="93">
        <v>0</v>
      </c>
      <c r="DJ257" s="86">
        <f t="shared" si="202"/>
        <v>0</v>
      </c>
      <c r="DK257" s="91">
        <v>0</v>
      </c>
      <c r="DL257" s="93"/>
      <c r="DM257" s="93">
        <v>0</v>
      </c>
      <c r="DN257" s="93">
        <f t="shared" si="173"/>
        <v>6830000</v>
      </c>
      <c r="DO257" s="93">
        <f t="shared" si="203"/>
        <v>0</v>
      </c>
      <c r="DP257" s="92">
        <f t="shared" si="204"/>
        <v>204900</v>
      </c>
      <c r="DQ257" s="97" t="str">
        <f t="shared" si="174"/>
        <v>8453529558</v>
      </c>
      <c r="DR257" s="98">
        <f t="shared" si="205"/>
        <v>0</v>
      </c>
      <c r="DS257" s="93" t="str">
        <f t="shared" si="206"/>
        <v>OK</v>
      </c>
      <c r="DT257" s="93"/>
      <c r="DU257" s="78" t="str">
        <f t="shared" si="175"/>
        <v>5010700211321132100001VT100001</v>
      </c>
      <c r="DV257" s="78">
        <f>INDEX('08_DMGiaDat'!$L:$L,MATCH(DU257,'08_DMGiaDat'!$R:$R,0))</f>
        <v>6830000</v>
      </c>
      <c r="DW257" s="78" t="str">
        <f t="shared" si="176"/>
        <v>501070021132100100000001</v>
      </c>
      <c r="DX257" s="78" t="str">
        <f>IFERROR(VLOOKUP(DW257,'08_DMGiaDat'!C218:C219,2,FALSE),"N")</f>
        <v>N</v>
      </c>
      <c r="DY257" s="78" t="str">
        <f t="shared" si="177"/>
        <v>5010700211321001VT100001</v>
      </c>
      <c r="DZ257" s="78" t="str">
        <f>IFERROR(VLOOKUP(DY257,'08_DMGiaDat'!C218:C219,2,FALSE),"N")</f>
        <v>N</v>
      </c>
      <c r="EA257" s="78" t="str">
        <f t="shared" si="178"/>
        <v>501070021132100100000001</v>
      </c>
      <c r="EB257" s="78" t="str">
        <f>IFERROR(VLOOKUP(EA257,'08_DMGiaDat'!C218:C219,2,FALSE),"N")</f>
        <v>N</v>
      </c>
      <c r="EC257" s="92">
        <f>IF(DV257&lt;&gt;"N",DV257,IF(DX257&lt;&gt;"N",DX257,IF(DZ257&lt;&gt;"N",DZ257*VLOOKUP(LEFT(CB257,3),'03_DMMucDich'!C202:C206,5,FALSE),IF(EB257&lt;&gt;"N",EB257*VLOOKUP(LEFT(CB257,3),'03_DMMucDich'!C202:C206,5,FALSE),"N/A"))))</f>
        <v>6830000</v>
      </c>
    </row>
    <row r="258" spans="1:133" s="34" customFormat="1" ht="16" x14ac:dyDescent="0.2">
      <c r="A258" s="85">
        <v>244</v>
      </c>
      <c r="B258" s="86"/>
      <c r="C258" s="87"/>
      <c r="D258" s="141" t="s">
        <v>5931</v>
      </c>
      <c r="E258" s="86"/>
      <c r="F258" s="88"/>
      <c r="G258" s="88" t="s">
        <v>5718</v>
      </c>
      <c r="H258" s="151">
        <v>2023</v>
      </c>
      <c r="I258" s="86"/>
      <c r="J258" s="86"/>
      <c r="K258" s="145" t="s">
        <v>6550</v>
      </c>
      <c r="L258" s="105"/>
      <c r="M258" s="86"/>
      <c r="N258" s="105"/>
      <c r="O258" s="105"/>
      <c r="P258" s="86"/>
      <c r="Q258" s="86"/>
      <c r="R258" s="153" t="str">
        <f t="shared" si="179"/>
        <v>Tổ 37</v>
      </c>
      <c r="S258" s="86"/>
      <c r="T258" s="86"/>
      <c r="U258" s="86"/>
      <c r="V258" s="86" t="str">
        <f t="shared" si="180"/>
        <v xml:space="preserve">, </v>
      </c>
      <c r="W258" s="86"/>
      <c r="X258" s="86"/>
      <c r="Y258" s="86"/>
      <c r="Z258" s="88"/>
      <c r="AA258" s="105"/>
      <c r="AB258" s="86"/>
      <c r="AC258" s="90"/>
      <c r="AD258" s="86"/>
      <c r="AE258" s="86"/>
      <c r="AF258" s="86"/>
      <c r="AG258" s="86"/>
      <c r="AH258" s="160" t="s">
        <v>6972</v>
      </c>
      <c r="AI258" s="153"/>
      <c r="AJ258" s="153"/>
      <c r="AK258" s="86"/>
      <c r="AL258" s="86"/>
      <c r="AM258" s="153" t="s">
        <v>7015</v>
      </c>
      <c r="AN258" s="153" t="s">
        <v>7333</v>
      </c>
      <c r="AO258" s="165">
        <v>45075</v>
      </c>
      <c r="AP258" s="153" t="s">
        <v>2300</v>
      </c>
      <c r="AQ258" s="153" t="s">
        <v>1405</v>
      </c>
      <c r="AR258" s="166">
        <v>100</v>
      </c>
      <c r="AS258" s="88" t="s">
        <v>5719</v>
      </c>
      <c r="AT258" s="92">
        <f t="shared" si="197"/>
        <v>0</v>
      </c>
      <c r="AU258" s="93">
        <v>0</v>
      </c>
      <c r="AV258" s="93">
        <v>0</v>
      </c>
      <c r="AW258" s="166">
        <v>200</v>
      </c>
      <c r="AX258" s="93">
        <v>0</v>
      </c>
      <c r="AY258" s="177"/>
      <c r="AZ258" s="177">
        <v>0</v>
      </c>
      <c r="BA258" s="178"/>
      <c r="BB258" s="105"/>
      <c r="BC258" s="105"/>
      <c r="BD258" s="93"/>
      <c r="BE258" s="93">
        <v>0</v>
      </c>
      <c r="BF258" s="91">
        <v>0</v>
      </c>
      <c r="BG258" s="94"/>
      <c r="BH258" s="95"/>
      <c r="BI258" s="93" t="str">
        <f t="shared" si="165"/>
        <v>Đào Văn Hải</v>
      </c>
      <c r="BJ258" s="105">
        <f t="shared" si="166"/>
        <v>0</v>
      </c>
      <c r="BK258" s="88" t="str">
        <f t="shared" si="167"/>
        <v>8328726686</v>
      </c>
      <c r="BL258" s="86">
        <f t="shared" si="168"/>
        <v>0</v>
      </c>
      <c r="BM258" s="105">
        <f t="shared" si="169"/>
        <v>0</v>
      </c>
      <c r="BN258" s="86">
        <f t="shared" si="170"/>
        <v>0</v>
      </c>
      <c r="BO258" s="86">
        <f t="shared" si="171"/>
        <v>0</v>
      </c>
      <c r="BP258" s="86">
        <f t="shared" si="181"/>
        <v>0</v>
      </c>
      <c r="BQ258" s="160" t="s">
        <v>6972</v>
      </c>
      <c r="BR258" s="86" t="s">
        <v>5720</v>
      </c>
      <c r="BS258" s="88" t="s">
        <v>5721</v>
      </c>
      <c r="BT258" s="86" t="s">
        <v>5722</v>
      </c>
      <c r="BU258" s="86"/>
      <c r="BV258" s="86" t="str">
        <f t="shared" si="182"/>
        <v>DI 512069</v>
      </c>
      <c r="BW258" s="105" t="str">
        <f t="shared" si="183"/>
        <v/>
      </c>
      <c r="BX258" s="86" t="str">
        <f t="shared" si="192"/>
        <v>414</v>
      </c>
      <c r="BY258" s="86" t="str">
        <f t="shared" si="193"/>
        <v>126</v>
      </c>
      <c r="BZ258" s="91">
        <f t="shared" si="194"/>
        <v>100</v>
      </c>
      <c r="CA258" s="91">
        <v>0</v>
      </c>
      <c r="CB258" s="96" t="s">
        <v>5719</v>
      </c>
      <c r="CC258" s="91">
        <f t="shared" si="184"/>
        <v>200</v>
      </c>
      <c r="CD258" s="91">
        <f t="shared" si="185"/>
        <v>0</v>
      </c>
      <c r="CE258" s="93">
        <f t="shared" si="195"/>
        <v>0</v>
      </c>
      <c r="CF258" s="93">
        <f t="shared" si="196"/>
        <v>0</v>
      </c>
      <c r="CG258" s="105"/>
      <c r="CH258" s="105"/>
      <c r="CI258" s="86"/>
      <c r="CJ258" s="188"/>
      <c r="CK258" s="181">
        <f t="shared" si="186"/>
        <v>100</v>
      </c>
      <c r="CL258" s="181">
        <f t="shared" si="187"/>
        <v>200</v>
      </c>
      <c r="CM258" s="86" t="s">
        <v>5723</v>
      </c>
      <c r="CN258" s="182" t="s">
        <v>7868</v>
      </c>
      <c r="CO258" s="183" t="s">
        <v>7869</v>
      </c>
      <c r="CP258" s="86" t="s">
        <v>5724</v>
      </c>
      <c r="CQ258" s="153" t="s">
        <v>7924</v>
      </c>
      <c r="CR258" s="187">
        <f t="shared" si="188"/>
        <v>6110000</v>
      </c>
      <c r="CS258" s="188">
        <v>1</v>
      </c>
      <c r="CT258" s="188">
        <f t="shared" si="198"/>
        <v>6110000</v>
      </c>
      <c r="CU258" s="93"/>
      <c r="CV258" s="94">
        <f t="shared" si="189"/>
        <v>100</v>
      </c>
      <c r="CW258" s="93">
        <f t="shared" si="190"/>
        <v>0</v>
      </c>
      <c r="CX258" s="86">
        <f t="shared" si="191"/>
        <v>0</v>
      </c>
      <c r="CY258" s="93">
        <f t="shared" si="199"/>
        <v>183300</v>
      </c>
      <c r="CZ258" s="93">
        <v>0</v>
      </c>
      <c r="DA258" s="93">
        <v>0</v>
      </c>
      <c r="DB258" s="93">
        <f t="shared" si="200"/>
        <v>0</v>
      </c>
      <c r="DC258" s="93">
        <v>0</v>
      </c>
      <c r="DD258" s="91">
        <v>0</v>
      </c>
      <c r="DE258" s="93">
        <f t="shared" si="201"/>
        <v>0</v>
      </c>
      <c r="DF258" s="93">
        <f t="shared" si="172"/>
        <v>0</v>
      </c>
      <c r="DG258" s="93"/>
      <c r="DH258" s="93">
        <v>0</v>
      </c>
      <c r="DI258" s="93">
        <v>0</v>
      </c>
      <c r="DJ258" s="86">
        <f t="shared" si="202"/>
        <v>0</v>
      </c>
      <c r="DK258" s="91">
        <v>0</v>
      </c>
      <c r="DL258" s="93"/>
      <c r="DM258" s="93">
        <v>0</v>
      </c>
      <c r="DN258" s="93">
        <f t="shared" si="173"/>
        <v>6110000</v>
      </c>
      <c r="DO258" s="93">
        <f t="shared" si="203"/>
        <v>0</v>
      </c>
      <c r="DP258" s="92">
        <f t="shared" si="204"/>
        <v>183300</v>
      </c>
      <c r="DQ258" s="97" t="str">
        <f t="shared" si="174"/>
        <v>8328726686</v>
      </c>
      <c r="DR258" s="98">
        <f t="shared" si="205"/>
        <v>0</v>
      </c>
      <c r="DS258" s="93" t="str">
        <f t="shared" si="206"/>
        <v>OK</v>
      </c>
      <c r="DT258" s="93"/>
      <c r="DU258" s="78" t="str">
        <f t="shared" si="175"/>
        <v>5010700215031503101001VT100001</v>
      </c>
      <c r="DV258" s="78">
        <f>INDEX('08_DMGiaDat'!$L:$L,MATCH(DU258,'08_DMGiaDat'!$R:$R,0))</f>
        <v>6110000</v>
      </c>
      <c r="DW258" s="78" t="str">
        <f t="shared" si="176"/>
        <v>501070021503100100000001</v>
      </c>
      <c r="DX258" s="78" t="str">
        <f>IFERROR(VLOOKUP(DW258,'08_DMGiaDat'!C218:C219,2,FALSE),"N")</f>
        <v>N</v>
      </c>
      <c r="DY258" s="78" t="str">
        <f t="shared" si="177"/>
        <v>5010700215031001VT100001</v>
      </c>
      <c r="DZ258" s="78" t="str">
        <f>IFERROR(VLOOKUP(DY258,'08_DMGiaDat'!C218:C219,2,FALSE),"N")</f>
        <v>N</v>
      </c>
      <c r="EA258" s="78" t="str">
        <f t="shared" si="178"/>
        <v>501070021503100100000001</v>
      </c>
      <c r="EB258" s="78" t="str">
        <f>IFERROR(VLOOKUP(EA258,'08_DMGiaDat'!C218:C219,2,FALSE),"N")</f>
        <v>N</v>
      </c>
      <c r="EC258" s="92">
        <f>IF(DV258&lt;&gt;"N",DV258,IF(DX258&lt;&gt;"N",DX258,IF(DZ258&lt;&gt;"N",DZ258*VLOOKUP(LEFT(CB258,3),'03_DMMucDich'!C202:C206,5,FALSE),IF(EB258&lt;&gt;"N",EB258*VLOOKUP(LEFT(CB258,3),'03_DMMucDich'!C202:C206,5,FALSE),"N/A"))))</f>
        <v>6110000</v>
      </c>
    </row>
    <row r="259" spans="1:133" s="34" customFormat="1" ht="16" x14ac:dyDescent="0.2">
      <c r="A259" s="85">
        <v>245</v>
      </c>
      <c r="B259" s="86"/>
      <c r="C259" s="87"/>
      <c r="D259" s="141" t="s">
        <v>5932</v>
      </c>
      <c r="E259" s="86"/>
      <c r="F259" s="88"/>
      <c r="G259" s="88" t="s">
        <v>5718</v>
      </c>
      <c r="H259" s="151">
        <v>2022</v>
      </c>
      <c r="I259" s="86"/>
      <c r="J259" s="86"/>
      <c r="K259" s="145" t="s">
        <v>6551</v>
      </c>
      <c r="L259" s="105"/>
      <c r="M259" s="86"/>
      <c r="N259" s="105"/>
      <c r="O259" s="105"/>
      <c r="P259" s="86"/>
      <c r="Q259" s="86"/>
      <c r="R259" s="153" t="str">
        <f t="shared" si="179"/>
        <v>Tổ 05</v>
      </c>
      <c r="S259" s="86"/>
      <c r="T259" s="86"/>
      <c r="U259" s="86"/>
      <c r="V259" s="86" t="str">
        <f t="shared" si="180"/>
        <v xml:space="preserve">, </v>
      </c>
      <c r="W259" s="86"/>
      <c r="X259" s="86"/>
      <c r="Y259" s="86"/>
      <c r="Z259" s="88"/>
      <c r="AA259" s="105"/>
      <c r="AB259" s="86"/>
      <c r="AC259" s="90"/>
      <c r="AD259" s="86"/>
      <c r="AE259" s="86"/>
      <c r="AF259" s="86"/>
      <c r="AG259" s="86"/>
      <c r="AH259" s="160" t="s">
        <v>6968</v>
      </c>
      <c r="AI259" s="153"/>
      <c r="AJ259" s="153"/>
      <c r="AK259" s="86"/>
      <c r="AL259" s="86"/>
      <c r="AM259" s="153" t="s">
        <v>7015</v>
      </c>
      <c r="AN259" s="153" t="s">
        <v>7334</v>
      </c>
      <c r="AO259" s="165">
        <v>42453</v>
      </c>
      <c r="AP259" s="153" t="s">
        <v>5715</v>
      </c>
      <c r="AQ259" s="153" t="s">
        <v>7038</v>
      </c>
      <c r="AR259" s="166">
        <v>200</v>
      </c>
      <c r="AS259" s="88" t="s">
        <v>5719</v>
      </c>
      <c r="AT259" s="92">
        <f t="shared" si="197"/>
        <v>0</v>
      </c>
      <c r="AU259" s="93">
        <v>0</v>
      </c>
      <c r="AV259" s="93">
        <v>0</v>
      </c>
      <c r="AW259" s="166">
        <v>200</v>
      </c>
      <c r="AX259" s="93">
        <v>0</v>
      </c>
      <c r="AY259" s="177"/>
      <c r="AZ259" s="177">
        <v>0</v>
      </c>
      <c r="BA259" s="178"/>
      <c r="BB259" s="105"/>
      <c r="BC259" s="105"/>
      <c r="BD259" s="93"/>
      <c r="BE259" s="93">
        <v>0</v>
      </c>
      <c r="BF259" s="91">
        <v>0</v>
      </c>
      <c r="BG259" s="94"/>
      <c r="BH259" s="95"/>
      <c r="BI259" s="93" t="str">
        <f t="shared" si="165"/>
        <v>Vương Văn Tòng</v>
      </c>
      <c r="BJ259" s="105">
        <f t="shared" si="166"/>
        <v>0</v>
      </c>
      <c r="BK259" s="88" t="str">
        <f t="shared" si="167"/>
        <v>0400950951</v>
      </c>
      <c r="BL259" s="86">
        <f t="shared" si="168"/>
        <v>0</v>
      </c>
      <c r="BM259" s="105">
        <f t="shared" si="169"/>
        <v>0</v>
      </c>
      <c r="BN259" s="86">
        <f t="shared" si="170"/>
        <v>0</v>
      </c>
      <c r="BO259" s="86">
        <f t="shared" si="171"/>
        <v>0</v>
      </c>
      <c r="BP259" s="86">
        <f t="shared" si="181"/>
        <v>0</v>
      </c>
      <c r="BQ259" s="160" t="s">
        <v>6968</v>
      </c>
      <c r="BR259" s="86" t="s">
        <v>5720</v>
      </c>
      <c r="BS259" s="88" t="s">
        <v>5721</v>
      </c>
      <c r="BT259" s="86" t="s">
        <v>5722</v>
      </c>
      <c r="BU259" s="86"/>
      <c r="BV259" s="86" t="str">
        <f t="shared" si="182"/>
        <v>CC 842930</v>
      </c>
      <c r="BW259" s="105" t="str">
        <f t="shared" si="183"/>
        <v/>
      </c>
      <c r="BX259" s="86" t="str">
        <f t="shared" si="192"/>
        <v>40</v>
      </c>
      <c r="BY259" s="86" t="str">
        <f t="shared" si="193"/>
        <v>84</v>
      </c>
      <c r="BZ259" s="91">
        <f t="shared" si="194"/>
        <v>200</v>
      </c>
      <c r="CA259" s="91">
        <v>0</v>
      </c>
      <c r="CB259" s="96" t="s">
        <v>5719</v>
      </c>
      <c r="CC259" s="91">
        <f t="shared" si="184"/>
        <v>200</v>
      </c>
      <c r="CD259" s="91">
        <f t="shared" si="185"/>
        <v>0</v>
      </c>
      <c r="CE259" s="93">
        <f t="shared" si="195"/>
        <v>0</v>
      </c>
      <c r="CF259" s="93">
        <f t="shared" si="196"/>
        <v>0</v>
      </c>
      <c r="CG259" s="105"/>
      <c r="CH259" s="105"/>
      <c r="CI259" s="86"/>
      <c r="CJ259" s="188"/>
      <c r="CK259" s="181">
        <f t="shared" si="186"/>
        <v>200</v>
      </c>
      <c r="CL259" s="181">
        <f t="shared" si="187"/>
        <v>200</v>
      </c>
      <c r="CM259" s="86" t="s">
        <v>5723</v>
      </c>
      <c r="CN259" s="182" t="s">
        <v>7866</v>
      </c>
      <c r="CO259" s="183" t="s">
        <v>7867</v>
      </c>
      <c r="CP259" s="86" t="s">
        <v>5724</v>
      </c>
      <c r="CQ259" s="153" t="s">
        <v>7925</v>
      </c>
      <c r="CR259" s="187">
        <f t="shared" si="188"/>
        <v>2360000</v>
      </c>
      <c r="CS259" s="188">
        <v>0.8</v>
      </c>
      <c r="CT259" s="188">
        <f t="shared" si="198"/>
        <v>1888000</v>
      </c>
      <c r="CU259" s="93"/>
      <c r="CV259" s="94">
        <f t="shared" si="189"/>
        <v>200</v>
      </c>
      <c r="CW259" s="93">
        <f t="shared" si="190"/>
        <v>0</v>
      </c>
      <c r="CX259" s="86">
        <f t="shared" si="191"/>
        <v>0</v>
      </c>
      <c r="CY259" s="93">
        <f t="shared" si="199"/>
        <v>113280</v>
      </c>
      <c r="CZ259" s="93">
        <v>0</v>
      </c>
      <c r="DA259" s="93">
        <v>0</v>
      </c>
      <c r="DB259" s="93">
        <f t="shared" si="200"/>
        <v>0</v>
      </c>
      <c r="DC259" s="93">
        <v>0</v>
      </c>
      <c r="DD259" s="91">
        <v>0</v>
      </c>
      <c r="DE259" s="93">
        <f t="shared" si="201"/>
        <v>0</v>
      </c>
      <c r="DF259" s="93">
        <f t="shared" si="172"/>
        <v>0</v>
      </c>
      <c r="DG259" s="93"/>
      <c r="DH259" s="93">
        <v>0</v>
      </c>
      <c r="DI259" s="93">
        <v>0</v>
      </c>
      <c r="DJ259" s="86">
        <f t="shared" si="202"/>
        <v>0</v>
      </c>
      <c r="DK259" s="91">
        <v>0</v>
      </c>
      <c r="DL259" s="93"/>
      <c r="DM259" s="93">
        <v>0</v>
      </c>
      <c r="DN259" s="93">
        <f t="shared" si="173"/>
        <v>1888000</v>
      </c>
      <c r="DO259" s="93">
        <f t="shared" si="203"/>
        <v>0</v>
      </c>
      <c r="DP259" s="92">
        <f t="shared" si="204"/>
        <v>113280</v>
      </c>
      <c r="DQ259" s="97" t="str">
        <f t="shared" si="174"/>
        <v>0400950951</v>
      </c>
      <c r="DR259" s="98">
        <f t="shared" si="205"/>
        <v>0</v>
      </c>
      <c r="DS259" s="93" t="str">
        <f t="shared" si="206"/>
        <v>OK</v>
      </c>
      <c r="DT259" s="93"/>
      <c r="DU259" s="78" t="str">
        <f t="shared" si="175"/>
        <v>5010700210791079100001VT400001</v>
      </c>
      <c r="DV259" s="78">
        <f>INDEX('08_DMGiaDat'!$L:$L,MATCH(DU259,'08_DMGiaDat'!$R:$R,0))</f>
        <v>2360000</v>
      </c>
      <c r="DW259" s="78" t="str">
        <f t="shared" si="176"/>
        <v>501070021079100100000001</v>
      </c>
      <c r="DX259" s="78" t="str">
        <f>IFERROR(VLOOKUP(DW259,'08_DMGiaDat'!C218:C219,2,FALSE),"N")</f>
        <v>N</v>
      </c>
      <c r="DY259" s="78" t="str">
        <f t="shared" si="177"/>
        <v>5010700210791001VT400001</v>
      </c>
      <c r="DZ259" s="78" t="str">
        <f>IFERROR(VLOOKUP(DY259,'08_DMGiaDat'!C218:C219,2,FALSE),"N")</f>
        <v>N</v>
      </c>
      <c r="EA259" s="78" t="str">
        <f t="shared" si="178"/>
        <v>501070021079100100000001</v>
      </c>
      <c r="EB259" s="78" t="str">
        <f>IFERROR(VLOOKUP(EA259,'08_DMGiaDat'!C218:C219,2,FALSE),"N")</f>
        <v>N</v>
      </c>
      <c r="EC259" s="92">
        <f>IF(DV259&lt;&gt;"N",DV259,IF(DX259&lt;&gt;"N",DX259,IF(DZ259&lt;&gt;"N",DZ259*VLOOKUP(LEFT(CB259,3),'03_DMMucDich'!C202:C206,5,FALSE),IF(EB259&lt;&gt;"N",EB259*VLOOKUP(LEFT(CB259,3),'03_DMMucDich'!C202:C206,5,FALSE),"N/A"))))</f>
        <v>2360000</v>
      </c>
    </row>
    <row r="260" spans="1:133" s="34" customFormat="1" ht="16" x14ac:dyDescent="0.2">
      <c r="A260" s="85">
        <v>246</v>
      </c>
      <c r="B260" s="86"/>
      <c r="C260" s="87"/>
      <c r="D260" s="141" t="s">
        <v>5933</v>
      </c>
      <c r="E260" s="86"/>
      <c r="F260" s="88"/>
      <c r="G260" s="88" t="s">
        <v>5718</v>
      </c>
      <c r="H260" s="151">
        <v>2023</v>
      </c>
      <c r="I260" s="86"/>
      <c r="J260" s="86"/>
      <c r="K260" s="145" t="s">
        <v>6552</v>
      </c>
      <c r="L260" s="105"/>
      <c r="M260" s="86"/>
      <c r="N260" s="105"/>
      <c r="O260" s="105"/>
      <c r="P260" s="86"/>
      <c r="Q260" s="86"/>
      <c r="R260" s="153" t="str">
        <f t="shared" si="179"/>
        <v>Tổ 64</v>
      </c>
      <c r="S260" s="86"/>
      <c r="T260" s="86"/>
      <c r="U260" s="86"/>
      <c r="V260" s="86" t="str">
        <f t="shared" si="180"/>
        <v xml:space="preserve">, </v>
      </c>
      <c r="W260" s="86"/>
      <c r="X260" s="86"/>
      <c r="Y260" s="86"/>
      <c r="Z260" s="88"/>
      <c r="AA260" s="105"/>
      <c r="AB260" s="86"/>
      <c r="AC260" s="90"/>
      <c r="AD260" s="86"/>
      <c r="AE260" s="86"/>
      <c r="AF260" s="86"/>
      <c r="AG260" s="86"/>
      <c r="AH260" s="160" t="s">
        <v>6961</v>
      </c>
      <c r="AI260" s="153"/>
      <c r="AJ260" s="153"/>
      <c r="AK260" s="86"/>
      <c r="AL260" s="86"/>
      <c r="AM260" s="153" t="s">
        <v>7015</v>
      </c>
      <c r="AN260" s="153" t="s">
        <v>7335</v>
      </c>
      <c r="AO260" s="165">
        <v>43321</v>
      </c>
      <c r="AP260" s="153" t="s">
        <v>2271</v>
      </c>
      <c r="AQ260" s="153" t="s">
        <v>5708</v>
      </c>
      <c r="AR260" s="166">
        <v>110</v>
      </c>
      <c r="AS260" s="88" t="s">
        <v>5719</v>
      </c>
      <c r="AT260" s="92">
        <f t="shared" si="197"/>
        <v>0</v>
      </c>
      <c r="AU260" s="93">
        <v>0</v>
      </c>
      <c r="AV260" s="93">
        <v>0</v>
      </c>
      <c r="AW260" s="166">
        <v>200</v>
      </c>
      <c r="AX260" s="93">
        <v>0</v>
      </c>
      <c r="AY260" s="177"/>
      <c r="AZ260" s="177">
        <v>0</v>
      </c>
      <c r="BA260" s="178"/>
      <c r="BB260" s="105"/>
      <c r="BC260" s="105"/>
      <c r="BD260" s="93"/>
      <c r="BE260" s="93">
        <v>0</v>
      </c>
      <c r="BF260" s="91">
        <v>0</v>
      </c>
      <c r="BG260" s="94"/>
      <c r="BH260" s="95"/>
      <c r="BI260" s="93" t="str">
        <f t="shared" si="165"/>
        <v>Tôn Quang Vũ</v>
      </c>
      <c r="BJ260" s="105">
        <f t="shared" si="166"/>
        <v>0</v>
      </c>
      <c r="BK260" s="88" t="str">
        <f t="shared" si="167"/>
        <v>8510102035</v>
      </c>
      <c r="BL260" s="86">
        <f t="shared" si="168"/>
        <v>0</v>
      </c>
      <c r="BM260" s="105">
        <f t="shared" si="169"/>
        <v>0</v>
      </c>
      <c r="BN260" s="86">
        <f t="shared" si="170"/>
        <v>0</v>
      </c>
      <c r="BO260" s="86">
        <f t="shared" si="171"/>
        <v>0</v>
      </c>
      <c r="BP260" s="86">
        <f t="shared" si="181"/>
        <v>0</v>
      </c>
      <c r="BQ260" s="160" t="s">
        <v>6961</v>
      </c>
      <c r="BR260" s="86" t="s">
        <v>5720</v>
      </c>
      <c r="BS260" s="88" t="s">
        <v>5721</v>
      </c>
      <c r="BT260" s="86" t="s">
        <v>5722</v>
      </c>
      <c r="BU260" s="86"/>
      <c r="BV260" s="86" t="str">
        <f t="shared" si="182"/>
        <v>CO 001366</v>
      </c>
      <c r="BW260" s="105" t="str">
        <f t="shared" si="183"/>
        <v/>
      </c>
      <c r="BX260" s="86" t="str">
        <f t="shared" si="192"/>
        <v>385</v>
      </c>
      <c r="BY260" s="86" t="str">
        <f t="shared" si="193"/>
        <v>37</v>
      </c>
      <c r="BZ260" s="91">
        <f t="shared" si="194"/>
        <v>110</v>
      </c>
      <c r="CA260" s="91">
        <v>0</v>
      </c>
      <c r="CB260" s="96" t="s">
        <v>5719</v>
      </c>
      <c r="CC260" s="91">
        <f t="shared" si="184"/>
        <v>200</v>
      </c>
      <c r="CD260" s="91">
        <f t="shared" si="185"/>
        <v>0</v>
      </c>
      <c r="CE260" s="93">
        <f t="shared" si="195"/>
        <v>0</v>
      </c>
      <c r="CF260" s="93">
        <f t="shared" si="196"/>
        <v>0</v>
      </c>
      <c r="CG260" s="105"/>
      <c r="CH260" s="105"/>
      <c r="CI260" s="86"/>
      <c r="CJ260" s="188"/>
      <c r="CK260" s="181">
        <f t="shared" si="186"/>
        <v>110</v>
      </c>
      <c r="CL260" s="181">
        <f t="shared" si="187"/>
        <v>200</v>
      </c>
      <c r="CM260" s="86" t="s">
        <v>5723</v>
      </c>
      <c r="CN260" s="182" t="s">
        <v>7854</v>
      </c>
      <c r="CO260" s="183" t="s">
        <v>7855</v>
      </c>
      <c r="CP260" s="86" t="s">
        <v>5724</v>
      </c>
      <c r="CQ260" s="153" t="s">
        <v>7924</v>
      </c>
      <c r="CR260" s="187">
        <f t="shared" si="188"/>
        <v>7970000</v>
      </c>
      <c r="CS260" s="188">
        <v>1</v>
      </c>
      <c r="CT260" s="188">
        <f t="shared" si="198"/>
        <v>7970000</v>
      </c>
      <c r="CU260" s="93"/>
      <c r="CV260" s="94">
        <f t="shared" si="189"/>
        <v>110</v>
      </c>
      <c r="CW260" s="93">
        <f t="shared" si="190"/>
        <v>0</v>
      </c>
      <c r="CX260" s="86">
        <f t="shared" si="191"/>
        <v>0</v>
      </c>
      <c r="CY260" s="93">
        <f t="shared" si="199"/>
        <v>263010</v>
      </c>
      <c r="CZ260" s="93">
        <v>0</v>
      </c>
      <c r="DA260" s="93">
        <v>0</v>
      </c>
      <c r="DB260" s="93">
        <f t="shared" si="200"/>
        <v>0</v>
      </c>
      <c r="DC260" s="93">
        <v>0</v>
      </c>
      <c r="DD260" s="91">
        <v>0</v>
      </c>
      <c r="DE260" s="93">
        <f t="shared" si="201"/>
        <v>0</v>
      </c>
      <c r="DF260" s="93">
        <f t="shared" si="172"/>
        <v>0</v>
      </c>
      <c r="DG260" s="93"/>
      <c r="DH260" s="93">
        <v>0</v>
      </c>
      <c r="DI260" s="93">
        <v>0</v>
      </c>
      <c r="DJ260" s="86">
        <f t="shared" si="202"/>
        <v>0</v>
      </c>
      <c r="DK260" s="91">
        <v>0</v>
      </c>
      <c r="DL260" s="93"/>
      <c r="DM260" s="93">
        <v>0</v>
      </c>
      <c r="DN260" s="93">
        <f t="shared" si="173"/>
        <v>7970000</v>
      </c>
      <c r="DO260" s="93">
        <f t="shared" si="203"/>
        <v>0</v>
      </c>
      <c r="DP260" s="92">
        <f t="shared" si="204"/>
        <v>263010</v>
      </c>
      <c r="DQ260" s="97" t="str">
        <f t="shared" si="174"/>
        <v>8510102035</v>
      </c>
      <c r="DR260" s="98">
        <f t="shared" si="205"/>
        <v>0</v>
      </c>
      <c r="DS260" s="93" t="str">
        <f t="shared" si="206"/>
        <v>OK</v>
      </c>
      <c r="DT260" s="93"/>
      <c r="DU260" s="78" t="str">
        <f t="shared" si="175"/>
        <v>5010700215011501100001VT100001</v>
      </c>
      <c r="DV260" s="78">
        <f>INDEX('08_DMGiaDat'!$L:$L,MATCH(DU260,'08_DMGiaDat'!$R:$R,0))</f>
        <v>7970000</v>
      </c>
      <c r="DW260" s="78" t="str">
        <f t="shared" si="176"/>
        <v>501070021501100100000001</v>
      </c>
      <c r="DX260" s="78" t="str">
        <f>IFERROR(VLOOKUP(DW260,'08_DMGiaDat'!C218:C219,2,FALSE),"N")</f>
        <v>N</v>
      </c>
      <c r="DY260" s="78" t="str">
        <f t="shared" si="177"/>
        <v>5010700215011001VT100001</v>
      </c>
      <c r="DZ260" s="78" t="str">
        <f>IFERROR(VLOOKUP(DY260,'08_DMGiaDat'!C218:C219,2,FALSE),"N")</f>
        <v>N</v>
      </c>
      <c r="EA260" s="78" t="str">
        <f t="shared" si="178"/>
        <v>501070021501100100000001</v>
      </c>
      <c r="EB260" s="78" t="str">
        <f>IFERROR(VLOOKUP(EA260,'08_DMGiaDat'!C218:C219,2,FALSE),"N")</f>
        <v>N</v>
      </c>
      <c r="EC260" s="92">
        <f>IF(DV260&lt;&gt;"N",DV260,IF(DX260&lt;&gt;"N",DX260,IF(DZ260&lt;&gt;"N",DZ260*VLOOKUP(LEFT(CB260,3),'03_DMMucDich'!C202:C206,5,FALSE),IF(EB260&lt;&gt;"N",EB260*VLOOKUP(LEFT(CB260,3),'03_DMMucDich'!C202:C206,5,FALSE),"N/A"))))</f>
        <v>7970000</v>
      </c>
    </row>
    <row r="261" spans="1:133" s="34" customFormat="1" ht="16" x14ac:dyDescent="0.2">
      <c r="A261" s="85">
        <v>247</v>
      </c>
      <c r="B261" s="86"/>
      <c r="C261" s="87"/>
      <c r="D261" s="141" t="s">
        <v>5933</v>
      </c>
      <c r="E261" s="86"/>
      <c r="F261" s="88"/>
      <c r="G261" s="88" t="s">
        <v>5718</v>
      </c>
      <c r="H261" s="151">
        <v>2022</v>
      </c>
      <c r="I261" s="86"/>
      <c r="J261" s="86"/>
      <c r="K261" s="145" t="s">
        <v>6552</v>
      </c>
      <c r="L261" s="105"/>
      <c r="M261" s="86"/>
      <c r="N261" s="105"/>
      <c r="O261" s="105"/>
      <c r="P261" s="86"/>
      <c r="Q261" s="86"/>
      <c r="R261" s="153" t="str">
        <f t="shared" si="179"/>
        <v>Tổ 64</v>
      </c>
      <c r="S261" s="86"/>
      <c r="T261" s="86"/>
      <c r="U261" s="86"/>
      <c r="V261" s="86" t="str">
        <f t="shared" si="180"/>
        <v xml:space="preserve">, </v>
      </c>
      <c r="W261" s="86"/>
      <c r="X261" s="86"/>
      <c r="Y261" s="86"/>
      <c r="Z261" s="88"/>
      <c r="AA261" s="105"/>
      <c r="AB261" s="86"/>
      <c r="AC261" s="90"/>
      <c r="AD261" s="86"/>
      <c r="AE261" s="86"/>
      <c r="AF261" s="86"/>
      <c r="AG261" s="86"/>
      <c r="AH261" s="160" t="s">
        <v>6961</v>
      </c>
      <c r="AI261" s="153"/>
      <c r="AJ261" s="153"/>
      <c r="AK261" s="86"/>
      <c r="AL261" s="86"/>
      <c r="AM261" s="153" t="s">
        <v>7015</v>
      </c>
      <c r="AN261" s="153" t="s">
        <v>7336</v>
      </c>
      <c r="AO261" s="165">
        <v>42893</v>
      </c>
      <c r="AP261" s="153" t="s">
        <v>7113</v>
      </c>
      <c r="AQ261" s="153" t="s">
        <v>5689</v>
      </c>
      <c r="AR261" s="166">
        <v>105</v>
      </c>
      <c r="AS261" s="88" t="s">
        <v>5719</v>
      </c>
      <c r="AT261" s="92">
        <f t="shared" si="197"/>
        <v>0</v>
      </c>
      <c r="AU261" s="93">
        <v>0</v>
      </c>
      <c r="AV261" s="93">
        <v>0</v>
      </c>
      <c r="AW261" s="166">
        <v>200</v>
      </c>
      <c r="AX261" s="93">
        <v>0</v>
      </c>
      <c r="AY261" s="177"/>
      <c r="AZ261" s="177">
        <v>0</v>
      </c>
      <c r="BA261" s="178"/>
      <c r="BB261" s="105"/>
      <c r="BC261" s="105"/>
      <c r="BD261" s="93"/>
      <c r="BE261" s="93">
        <v>0</v>
      </c>
      <c r="BF261" s="91">
        <v>0</v>
      </c>
      <c r="BG261" s="94"/>
      <c r="BH261" s="95"/>
      <c r="BI261" s="93" t="str">
        <f t="shared" si="165"/>
        <v>Tôn Quang Vũ</v>
      </c>
      <c r="BJ261" s="105">
        <f t="shared" si="166"/>
        <v>0</v>
      </c>
      <c r="BK261" s="88" t="str">
        <f t="shared" si="167"/>
        <v>8510102035</v>
      </c>
      <c r="BL261" s="86">
        <f t="shared" si="168"/>
        <v>0</v>
      </c>
      <c r="BM261" s="105">
        <f t="shared" si="169"/>
        <v>0</v>
      </c>
      <c r="BN261" s="86">
        <f t="shared" si="170"/>
        <v>0</v>
      </c>
      <c r="BO261" s="86">
        <f t="shared" si="171"/>
        <v>0</v>
      </c>
      <c r="BP261" s="86">
        <f t="shared" si="181"/>
        <v>0</v>
      </c>
      <c r="BQ261" s="160" t="s">
        <v>6961</v>
      </c>
      <c r="BR261" s="86" t="s">
        <v>5720</v>
      </c>
      <c r="BS261" s="88" t="s">
        <v>5721</v>
      </c>
      <c r="BT261" s="86" t="s">
        <v>5722</v>
      </c>
      <c r="BU261" s="86"/>
      <c r="BV261" s="86" t="str">
        <f t="shared" si="182"/>
        <v>CH 692674</v>
      </c>
      <c r="BW261" s="105" t="str">
        <f t="shared" si="183"/>
        <v/>
      </c>
      <c r="BX261" s="86" t="str">
        <f t="shared" si="192"/>
        <v>28</v>
      </c>
      <c r="BY261" s="86" t="str">
        <f t="shared" si="193"/>
        <v>20</v>
      </c>
      <c r="BZ261" s="91">
        <f t="shared" si="194"/>
        <v>105</v>
      </c>
      <c r="CA261" s="91">
        <v>0</v>
      </c>
      <c r="CB261" s="96" t="s">
        <v>5719</v>
      </c>
      <c r="CC261" s="91">
        <f t="shared" si="184"/>
        <v>200</v>
      </c>
      <c r="CD261" s="91">
        <f t="shared" si="185"/>
        <v>0</v>
      </c>
      <c r="CE261" s="93">
        <f t="shared" si="195"/>
        <v>0</v>
      </c>
      <c r="CF261" s="93">
        <f t="shared" si="196"/>
        <v>0</v>
      </c>
      <c r="CG261" s="105"/>
      <c r="CH261" s="105"/>
      <c r="CI261" s="86"/>
      <c r="CJ261" s="188"/>
      <c r="CK261" s="181">
        <f t="shared" si="186"/>
        <v>105</v>
      </c>
      <c r="CL261" s="181">
        <f t="shared" si="187"/>
        <v>200</v>
      </c>
      <c r="CM261" s="86" t="s">
        <v>5723</v>
      </c>
      <c r="CN261" s="182" t="s">
        <v>7854</v>
      </c>
      <c r="CO261" s="183" t="s">
        <v>7855</v>
      </c>
      <c r="CP261" s="86" t="s">
        <v>5724</v>
      </c>
      <c r="CQ261" s="153" t="s">
        <v>7924</v>
      </c>
      <c r="CR261" s="187">
        <f t="shared" si="188"/>
        <v>7970000</v>
      </c>
      <c r="CS261" s="188">
        <v>1</v>
      </c>
      <c r="CT261" s="188">
        <f t="shared" si="198"/>
        <v>7970000</v>
      </c>
      <c r="CU261" s="93"/>
      <c r="CV261" s="94">
        <f t="shared" si="189"/>
        <v>105</v>
      </c>
      <c r="CW261" s="93">
        <f t="shared" si="190"/>
        <v>0</v>
      </c>
      <c r="CX261" s="86">
        <f t="shared" si="191"/>
        <v>0</v>
      </c>
      <c r="CY261" s="93">
        <f t="shared" si="199"/>
        <v>251055</v>
      </c>
      <c r="CZ261" s="93">
        <v>0</v>
      </c>
      <c r="DA261" s="93">
        <v>0</v>
      </c>
      <c r="DB261" s="93">
        <f t="shared" si="200"/>
        <v>0</v>
      </c>
      <c r="DC261" s="93">
        <v>0</v>
      </c>
      <c r="DD261" s="91">
        <v>0</v>
      </c>
      <c r="DE261" s="93">
        <f t="shared" si="201"/>
        <v>0</v>
      </c>
      <c r="DF261" s="93">
        <f t="shared" si="172"/>
        <v>0</v>
      </c>
      <c r="DG261" s="93"/>
      <c r="DH261" s="93">
        <v>0</v>
      </c>
      <c r="DI261" s="93">
        <v>0</v>
      </c>
      <c r="DJ261" s="86">
        <f t="shared" si="202"/>
        <v>0</v>
      </c>
      <c r="DK261" s="91">
        <v>0</v>
      </c>
      <c r="DL261" s="93"/>
      <c r="DM261" s="93">
        <v>0</v>
      </c>
      <c r="DN261" s="93">
        <f t="shared" si="173"/>
        <v>7970000</v>
      </c>
      <c r="DO261" s="93">
        <f t="shared" si="203"/>
        <v>0</v>
      </c>
      <c r="DP261" s="92">
        <f t="shared" si="204"/>
        <v>251055</v>
      </c>
      <c r="DQ261" s="97" t="str">
        <f t="shared" si="174"/>
        <v>8510102035</v>
      </c>
      <c r="DR261" s="98">
        <f t="shared" si="205"/>
        <v>0</v>
      </c>
      <c r="DS261" s="93" t="str">
        <f t="shared" si="206"/>
        <v>OK</v>
      </c>
      <c r="DT261" s="93"/>
      <c r="DU261" s="78" t="str">
        <f t="shared" si="175"/>
        <v>5010700215011501100001VT100001</v>
      </c>
      <c r="DV261" s="78">
        <f>INDEX('08_DMGiaDat'!$L:$L,MATCH(DU261,'08_DMGiaDat'!$R:$R,0))</f>
        <v>7970000</v>
      </c>
      <c r="DW261" s="78" t="str">
        <f t="shared" si="176"/>
        <v>501070021501100100000001</v>
      </c>
      <c r="DX261" s="78" t="str">
        <f>IFERROR(VLOOKUP(DW261,'08_DMGiaDat'!C218:C219,2,FALSE),"N")</f>
        <v>N</v>
      </c>
      <c r="DY261" s="78" t="str">
        <f t="shared" si="177"/>
        <v>5010700215011001VT100001</v>
      </c>
      <c r="DZ261" s="78" t="str">
        <f>IFERROR(VLOOKUP(DY261,'08_DMGiaDat'!C218:C219,2,FALSE),"N")</f>
        <v>N</v>
      </c>
      <c r="EA261" s="78" t="str">
        <f t="shared" si="178"/>
        <v>501070021501100100000001</v>
      </c>
      <c r="EB261" s="78" t="str">
        <f>IFERROR(VLOOKUP(EA261,'08_DMGiaDat'!C218:C219,2,FALSE),"N")</f>
        <v>N</v>
      </c>
      <c r="EC261" s="92">
        <f>IF(DV261&lt;&gt;"N",DV261,IF(DX261&lt;&gt;"N",DX261,IF(DZ261&lt;&gt;"N",DZ261*VLOOKUP(LEFT(CB261,3),'03_DMMucDich'!C202:C206,5,FALSE),IF(EB261&lt;&gt;"N",EB261*VLOOKUP(LEFT(CB261,3),'03_DMMucDich'!C202:C206,5,FALSE),"N/A"))))</f>
        <v>7970000</v>
      </c>
    </row>
    <row r="262" spans="1:133" s="34" customFormat="1" ht="16" x14ac:dyDescent="0.2">
      <c r="A262" s="85">
        <v>248</v>
      </c>
      <c r="B262" s="86"/>
      <c r="C262" s="87"/>
      <c r="D262" s="141" t="s">
        <v>5934</v>
      </c>
      <c r="E262" s="86"/>
      <c r="F262" s="88"/>
      <c r="G262" s="88" t="s">
        <v>5718</v>
      </c>
      <c r="H262" s="151">
        <v>2022</v>
      </c>
      <c r="I262" s="86"/>
      <c r="J262" s="86"/>
      <c r="K262" s="145" t="s">
        <v>6553</v>
      </c>
      <c r="L262" s="105"/>
      <c r="M262" s="86"/>
      <c r="N262" s="105"/>
      <c r="O262" s="105"/>
      <c r="P262" s="86"/>
      <c r="Q262" s="86"/>
      <c r="R262" s="153" t="str">
        <f t="shared" si="179"/>
        <v>Tổ 39</v>
      </c>
      <c r="S262" s="86"/>
      <c r="T262" s="86"/>
      <c r="U262" s="86"/>
      <c r="V262" s="86" t="str">
        <f t="shared" si="180"/>
        <v xml:space="preserve">, </v>
      </c>
      <c r="W262" s="86"/>
      <c r="X262" s="86"/>
      <c r="Y262" s="86"/>
      <c r="Z262" s="88"/>
      <c r="AA262" s="105"/>
      <c r="AB262" s="86"/>
      <c r="AC262" s="90"/>
      <c r="AD262" s="86"/>
      <c r="AE262" s="86"/>
      <c r="AF262" s="86"/>
      <c r="AG262" s="86"/>
      <c r="AH262" s="160" t="s">
        <v>6965</v>
      </c>
      <c r="AI262" s="153"/>
      <c r="AJ262" s="153"/>
      <c r="AK262" s="86"/>
      <c r="AL262" s="86"/>
      <c r="AM262" s="153" t="s">
        <v>7015</v>
      </c>
      <c r="AN262" s="153" t="s">
        <v>7337</v>
      </c>
      <c r="AO262" s="165">
        <v>41992</v>
      </c>
      <c r="AP262" s="153" t="s">
        <v>2042</v>
      </c>
      <c r="AQ262" s="153" t="s">
        <v>7031</v>
      </c>
      <c r="AR262" s="166">
        <v>100</v>
      </c>
      <c r="AS262" s="88" t="s">
        <v>5719</v>
      </c>
      <c r="AT262" s="92">
        <f t="shared" si="197"/>
        <v>0</v>
      </c>
      <c r="AU262" s="93">
        <v>0</v>
      </c>
      <c r="AV262" s="93">
        <v>0</v>
      </c>
      <c r="AW262" s="166">
        <v>200</v>
      </c>
      <c r="AX262" s="93">
        <v>0</v>
      </c>
      <c r="AY262" s="177"/>
      <c r="AZ262" s="177">
        <v>0</v>
      </c>
      <c r="BA262" s="178"/>
      <c r="BB262" s="105"/>
      <c r="BC262" s="105"/>
      <c r="BD262" s="93"/>
      <c r="BE262" s="93">
        <v>0</v>
      </c>
      <c r="BF262" s="91">
        <v>0</v>
      </c>
      <c r="BG262" s="94"/>
      <c r="BH262" s="95"/>
      <c r="BI262" s="93" t="str">
        <f t="shared" si="165"/>
        <v>Nguyễn Thị Thùy Diễm</v>
      </c>
      <c r="BJ262" s="105">
        <f t="shared" si="166"/>
        <v>0</v>
      </c>
      <c r="BK262" s="88" t="str">
        <f t="shared" si="167"/>
        <v>8010076161</v>
      </c>
      <c r="BL262" s="86">
        <f t="shared" si="168"/>
        <v>0</v>
      </c>
      <c r="BM262" s="105">
        <f t="shared" si="169"/>
        <v>0</v>
      </c>
      <c r="BN262" s="86">
        <f t="shared" si="170"/>
        <v>0</v>
      </c>
      <c r="BO262" s="86">
        <f t="shared" si="171"/>
        <v>0</v>
      </c>
      <c r="BP262" s="86">
        <f t="shared" si="181"/>
        <v>0</v>
      </c>
      <c r="BQ262" s="160" t="s">
        <v>6965</v>
      </c>
      <c r="BR262" s="86" t="s">
        <v>5720</v>
      </c>
      <c r="BS262" s="88" t="s">
        <v>5721</v>
      </c>
      <c r="BT262" s="86" t="s">
        <v>5722</v>
      </c>
      <c r="BU262" s="86"/>
      <c r="BV262" s="86" t="str">
        <f t="shared" si="182"/>
        <v>BX 325074</v>
      </c>
      <c r="BW262" s="105" t="str">
        <f t="shared" si="183"/>
        <v/>
      </c>
      <c r="BX262" s="86" t="str">
        <f t="shared" si="192"/>
        <v>161</v>
      </c>
      <c r="BY262" s="86" t="str">
        <f t="shared" si="193"/>
        <v>80</v>
      </c>
      <c r="BZ262" s="91">
        <f t="shared" si="194"/>
        <v>100</v>
      </c>
      <c r="CA262" s="91">
        <v>0</v>
      </c>
      <c r="CB262" s="96" t="s">
        <v>5719</v>
      </c>
      <c r="CC262" s="91">
        <f t="shared" si="184"/>
        <v>200</v>
      </c>
      <c r="CD262" s="91">
        <f t="shared" si="185"/>
        <v>0</v>
      </c>
      <c r="CE262" s="93">
        <f t="shared" si="195"/>
        <v>0</v>
      </c>
      <c r="CF262" s="93">
        <f t="shared" si="196"/>
        <v>0</v>
      </c>
      <c r="CG262" s="105"/>
      <c r="CH262" s="105"/>
      <c r="CI262" s="86"/>
      <c r="CJ262" s="188"/>
      <c r="CK262" s="181">
        <f t="shared" si="186"/>
        <v>100</v>
      </c>
      <c r="CL262" s="181">
        <f t="shared" si="187"/>
        <v>200</v>
      </c>
      <c r="CM262" s="86" t="s">
        <v>5723</v>
      </c>
      <c r="CN262" s="182" t="s">
        <v>7895</v>
      </c>
      <c r="CO262" s="183" t="s">
        <v>7896</v>
      </c>
      <c r="CP262" s="86" t="s">
        <v>5724</v>
      </c>
      <c r="CQ262" s="153" t="s">
        <v>7924</v>
      </c>
      <c r="CR262" s="187">
        <f t="shared" si="188"/>
        <v>6970000</v>
      </c>
      <c r="CS262" s="188">
        <v>1</v>
      </c>
      <c r="CT262" s="188">
        <f t="shared" si="198"/>
        <v>6970000</v>
      </c>
      <c r="CU262" s="93"/>
      <c r="CV262" s="94">
        <f t="shared" si="189"/>
        <v>100</v>
      </c>
      <c r="CW262" s="93">
        <f t="shared" si="190"/>
        <v>0</v>
      </c>
      <c r="CX262" s="86">
        <f t="shared" si="191"/>
        <v>0</v>
      </c>
      <c r="CY262" s="93">
        <f t="shared" si="199"/>
        <v>209100</v>
      </c>
      <c r="CZ262" s="93">
        <v>0</v>
      </c>
      <c r="DA262" s="93">
        <v>0</v>
      </c>
      <c r="DB262" s="93">
        <f t="shared" si="200"/>
        <v>0</v>
      </c>
      <c r="DC262" s="93">
        <v>0</v>
      </c>
      <c r="DD262" s="91">
        <v>0</v>
      </c>
      <c r="DE262" s="93">
        <f t="shared" si="201"/>
        <v>0</v>
      </c>
      <c r="DF262" s="93">
        <f t="shared" si="172"/>
        <v>0</v>
      </c>
      <c r="DG262" s="93"/>
      <c r="DH262" s="93">
        <v>0</v>
      </c>
      <c r="DI262" s="93">
        <v>0</v>
      </c>
      <c r="DJ262" s="86">
        <f t="shared" si="202"/>
        <v>0</v>
      </c>
      <c r="DK262" s="91">
        <v>0</v>
      </c>
      <c r="DL262" s="93"/>
      <c r="DM262" s="93">
        <v>0</v>
      </c>
      <c r="DN262" s="93">
        <f t="shared" si="173"/>
        <v>6970000</v>
      </c>
      <c r="DO262" s="93">
        <f t="shared" si="203"/>
        <v>0</v>
      </c>
      <c r="DP262" s="92">
        <f t="shared" si="204"/>
        <v>209100</v>
      </c>
      <c r="DQ262" s="97" t="str">
        <f t="shared" si="174"/>
        <v>8010076161</v>
      </c>
      <c r="DR262" s="98">
        <f t="shared" si="205"/>
        <v>0</v>
      </c>
      <c r="DS262" s="93" t="str">
        <f t="shared" si="206"/>
        <v>OK</v>
      </c>
      <c r="DT262" s="93"/>
      <c r="DU262" s="78" t="str">
        <f t="shared" si="175"/>
        <v>5010700214981498101001VT100001</v>
      </c>
      <c r="DV262" s="78">
        <f>INDEX('08_DMGiaDat'!$L:$L,MATCH(DU262,'08_DMGiaDat'!$R:$R,0))</f>
        <v>6970000</v>
      </c>
      <c r="DW262" s="78" t="str">
        <f t="shared" si="176"/>
        <v>501070021498100100000001</v>
      </c>
      <c r="DX262" s="78" t="str">
        <f>IFERROR(VLOOKUP(DW262,'08_DMGiaDat'!C218:C219,2,FALSE),"N")</f>
        <v>N</v>
      </c>
      <c r="DY262" s="78" t="str">
        <f t="shared" si="177"/>
        <v>5010700214981001VT100001</v>
      </c>
      <c r="DZ262" s="78" t="str">
        <f>IFERROR(VLOOKUP(DY262,'08_DMGiaDat'!C218:C219,2,FALSE),"N")</f>
        <v>N</v>
      </c>
      <c r="EA262" s="78" t="str">
        <f t="shared" si="178"/>
        <v>501070021498100100000001</v>
      </c>
      <c r="EB262" s="78" t="str">
        <f>IFERROR(VLOOKUP(EA262,'08_DMGiaDat'!C218:C219,2,FALSE),"N")</f>
        <v>N</v>
      </c>
      <c r="EC262" s="92">
        <f>IF(DV262&lt;&gt;"N",DV262,IF(DX262&lt;&gt;"N",DX262,IF(DZ262&lt;&gt;"N",DZ262*VLOOKUP(LEFT(CB262,3),'03_DMMucDich'!C202:C206,5,FALSE),IF(EB262&lt;&gt;"N",EB262*VLOOKUP(LEFT(CB262,3),'03_DMMucDich'!C202:C206,5,FALSE),"N/A"))))</f>
        <v>6970000</v>
      </c>
    </row>
    <row r="263" spans="1:133" s="34" customFormat="1" ht="16" x14ac:dyDescent="0.2">
      <c r="A263" s="85">
        <v>249</v>
      </c>
      <c r="B263" s="86"/>
      <c r="C263" s="87"/>
      <c r="D263" s="141" t="s">
        <v>5935</v>
      </c>
      <c r="E263" s="86"/>
      <c r="F263" s="88"/>
      <c r="G263" s="88" t="s">
        <v>5718</v>
      </c>
      <c r="H263" s="151">
        <v>2022</v>
      </c>
      <c r="I263" s="86"/>
      <c r="J263" s="86"/>
      <c r="K263" s="145" t="s">
        <v>6554</v>
      </c>
      <c r="L263" s="105"/>
      <c r="M263" s="86"/>
      <c r="N263" s="105"/>
      <c r="O263" s="105"/>
      <c r="P263" s="86"/>
      <c r="Q263" s="86"/>
      <c r="R263" s="153" t="str">
        <f t="shared" si="179"/>
        <v>Tổ 64</v>
      </c>
      <c r="S263" s="86"/>
      <c r="T263" s="86"/>
      <c r="U263" s="86"/>
      <c r="V263" s="86" t="str">
        <f t="shared" si="180"/>
        <v xml:space="preserve">, </v>
      </c>
      <c r="W263" s="86"/>
      <c r="X263" s="86"/>
      <c r="Y263" s="86"/>
      <c r="Z263" s="88"/>
      <c r="AA263" s="105"/>
      <c r="AB263" s="86"/>
      <c r="AC263" s="90"/>
      <c r="AD263" s="86"/>
      <c r="AE263" s="86"/>
      <c r="AF263" s="86"/>
      <c r="AG263" s="86"/>
      <c r="AH263" s="160" t="s">
        <v>6961</v>
      </c>
      <c r="AI263" s="153"/>
      <c r="AJ263" s="153"/>
      <c r="AK263" s="86"/>
      <c r="AL263" s="86"/>
      <c r="AM263" s="153" t="s">
        <v>7015</v>
      </c>
      <c r="AN263" s="153" t="s">
        <v>7338</v>
      </c>
      <c r="AO263" s="165">
        <v>42853</v>
      </c>
      <c r="AP263" s="153" t="s">
        <v>2102</v>
      </c>
      <c r="AQ263" s="153" t="s">
        <v>5687</v>
      </c>
      <c r="AR263" s="166">
        <v>100</v>
      </c>
      <c r="AS263" s="88" t="s">
        <v>5719</v>
      </c>
      <c r="AT263" s="92">
        <f t="shared" si="197"/>
        <v>0</v>
      </c>
      <c r="AU263" s="93">
        <v>0</v>
      </c>
      <c r="AV263" s="93">
        <v>0</v>
      </c>
      <c r="AW263" s="166">
        <v>200</v>
      </c>
      <c r="AX263" s="93">
        <v>0</v>
      </c>
      <c r="AY263" s="177"/>
      <c r="AZ263" s="177">
        <v>0</v>
      </c>
      <c r="BA263" s="178"/>
      <c r="BB263" s="105"/>
      <c r="BC263" s="105"/>
      <c r="BD263" s="93"/>
      <c r="BE263" s="93">
        <v>0</v>
      </c>
      <c r="BF263" s="91">
        <v>0</v>
      </c>
      <c r="BG263" s="94"/>
      <c r="BH263" s="95"/>
      <c r="BI263" s="93" t="str">
        <f t="shared" si="165"/>
        <v>Nguyễn Công Minh Vương</v>
      </c>
      <c r="BJ263" s="105">
        <f t="shared" si="166"/>
        <v>0</v>
      </c>
      <c r="BK263" s="88" t="str">
        <f t="shared" si="167"/>
        <v>8254688112</v>
      </c>
      <c r="BL263" s="86">
        <f t="shared" si="168"/>
        <v>0</v>
      </c>
      <c r="BM263" s="105">
        <f t="shared" si="169"/>
        <v>0</v>
      </c>
      <c r="BN263" s="86">
        <f t="shared" si="170"/>
        <v>0</v>
      </c>
      <c r="BO263" s="86">
        <f t="shared" si="171"/>
        <v>0</v>
      </c>
      <c r="BP263" s="86">
        <f t="shared" si="181"/>
        <v>0</v>
      </c>
      <c r="BQ263" s="160" t="s">
        <v>6961</v>
      </c>
      <c r="BR263" s="86" t="s">
        <v>5720</v>
      </c>
      <c r="BS263" s="88" t="s">
        <v>5721</v>
      </c>
      <c r="BT263" s="86" t="s">
        <v>5722</v>
      </c>
      <c r="BU263" s="86"/>
      <c r="BV263" s="86" t="str">
        <f t="shared" si="182"/>
        <v>CH 692021</v>
      </c>
      <c r="BW263" s="105" t="str">
        <f t="shared" si="183"/>
        <v/>
      </c>
      <c r="BX263" s="86" t="str">
        <f t="shared" si="192"/>
        <v>216</v>
      </c>
      <c r="BY263" s="86" t="str">
        <f t="shared" si="193"/>
        <v>19</v>
      </c>
      <c r="BZ263" s="91">
        <f t="shared" si="194"/>
        <v>100</v>
      </c>
      <c r="CA263" s="91">
        <v>0</v>
      </c>
      <c r="CB263" s="96" t="s">
        <v>5719</v>
      </c>
      <c r="CC263" s="91">
        <f t="shared" si="184"/>
        <v>200</v>
      </c>
      <c r="CD263" s="91">
        <f t="shared" si="185"/>
        <v>0</v>
      </c>
      <c r="CE263" s="93">
        <f t="shared" si="195"/>
        <v>0</v>
      </c>
      <c r="CF263" s="93">
        <f t="shared" si="196"/>
        <v>0</v>
      </c>
      <c r="CG263" s="105"/>
      <c r="CH263" s="105"/>
      <c r="CI263" s="86"/>
      <c r="CJ263" s="188"/>
      <c r="CK263" s="181">
        <f t="shared" si="186"/>
        <v>100</v>
      </c>
      <c r="CL263" s="181">
        <f t="shared" si="187"/>
        <v>200</v>
      </c>
      <c r="CM263" s="86" t="s">
        <v>5723</v>
      </c>
      <c r="CN263" s="182" t="s">
        <v>7854</v>
      </c>
      <c r="CO263" s="183" t="s">
        <v>7855</v>
      </c>
      <c r="CP263" s="86" t="s">
        <v>5724</v>
      </c>
      <c r="CQ263" s="153" t="s">
        <v>7924</v>
      </c>
      <c r="CR263" s="187">
        <f t="shared" si="188"/>
        <v>7970000</v>
      </c>
      <c r="CS263" s="188">
        <v>1</v>
      </c>
      <c r="CT263" s="188">
        <f t="shared" si="198"/>
        <v>7970000</v>
      </c>
      <c r="CU263" s="93"/>
      <c r="CV263" s="94">
        <f t="shared" si="189"/>
        <v>100</v>
      </c>
      <c r="CW263" s="93">
        <f t="shared" si="190"/>
        <v>0</v>
      </c>
      <c r="CX263" s="86">
        <f t="shared" si="191"/>
        <v>0</v>
      </c>
      <c r="CY263" s="93">
        <f t="shared" si="199"/>
        <v>239100</v>
      </c>
      <c r="CZ263" s="93">
        <v>0</v>
      </c>
      <c r="DA263" s="93">
        <v>0</v>
      </c>
      <c r="DB263" s="93">
        <f t="shared" si="200"/>
        <v>0</v>
      </c>
      <c r="DC263" s="93">
        <v>0</v>
      </c>
      <c r="DD263" s="91">
        <v>0</v>
      </c>
      <c r="DE263" s="93">
        <f t="shared" si="201"/>
        <v>0</v>
      </c>
      <c r="DF263" s="93">
        <f t="shared" si="172"/>
        <v>0</v>
      </c>
      <c r="DG263" s="93"/>
      <c r="DH263" s="93">
        <v>0</v>
      </c>
      <c r="DI263" s="93">
        <v>0</v>
      </c>
      <c r="DJ263" s="86">
        <f t="shared" si="202"/>
        <v>0</v>
      </c>
      <c r="DK263" s="91">
        <v>0</v>
      </c>
      <c r="DL263" s="93"/>
      <c r="DM263" s="93">
        <v>0</v>
      </c>
      <c r="DN263" s="93">
        <f t="shared" si="173"/>
        <v>7970000</v>
      </c>
      <c r="DO263" s="93">
        <f t="shared" si="203"/>
        <v>0</v>
      </c>
      <c r="DP263" s="92">
        <f t="shared" si="204"/>
        <v>239100</v>
      </c>
      <c r="DQ263" s="97" t="str">
        <f t="shared" si="174"/>
        <v>8254688112</v>
      </c>
      <c r="DR263" s="98">
        <f t="shared" si="205"/>
        <v>0</v>
      </c>
      <c r="DS263" s="93" t="str">
        <f t="shared" si="206"/>
        <v>OK</v>
      </c>
      <c r="DT263" s="93"/>
      <c r="DU263" s="78" t="str">
        <f t="shared" si="175"/>
        <v>5010700215011501100001VT100001</v>
      </c>
      <c r="DV263" s="78">
        <f>INDEX('08_DMGiaDat'!$L:$L,MATCH(DU263,'08_DMGiaDat'!$R:$R,0))</f>
        <v>7970000</v>
      </c>
      <c r="DW263" s="78" t="str">
        <f t="shared" si="176"/>
        <v>501070021501100100000001</v>
      </c>
      <c r="DX263" s="78" t="str">
        <f>IFERROR(VLOOKUP(DW263,'08_DMGiaDat'!C218:C219,2,FALSE),"N")</f>
        <v>N</v>
      </c>
      <c r="DY263" s="78" t="str">
        <f t="shared" si="177"/>
        <v>5010700215011001VT100001</v>
      </c>
      <c r="DZ263" s="78" t="str">
        <f>IFERROR(VLOOKUP(DY263,'08_DMGiaDat'!C218:C219,2,FALSE),"N")</f>
        <v>N</v>
      </c>
      <c r="EA263" s="78" t="str">
        <f t="shared" si="178"/>
        <v>501070021501100100000001</v>
      </c>
      <c r="EB263" s="78" t="str">
        <f>IFERROR(VLOOKUP(EA263,'08_DMGiaDat'!C218:C219,2,FALSE),"N")</f>
        <v>N</v>
      </c>
      <c r="EC263" s="92">
        <f>IF(DV263&lt;&gt;"N",DV263,IF(DX263&lt;&gt;"N",DX263,IF(DZ263&lt;&gt;"N",DZ263*VLOOKUP(LEFT(CB263,3),'03_DMMucDich'!C202:C206,5,FALSE),IF(EB263&lt;&gt;"N",EB263*VLOOKUP(LEFT(CB263,3),'03_DMMucDich'!C202:C206,5,FALSE),"N/A"))))</f>
        <v>7970000</v>
      </c>
    </row>
    <row r="264" spans="1:133" s="34" customFormat="1" ht="16" x14ac:dyDescent="0.2">
      <c r="A264" s="85">
        <v>250</v>
      </c>
      <c r="B264" s="86"/>
      <c r="C264" s="87"/>
      <c r="D264" s="141" t="s">
        <v>5936</v>
      </c>
      <c r="E264" s="86"/>
      <c r="F264" s="88"/>
      <c r="G264" s="88" t="s">
        <v>5718</v>
      </c>
      <c r="H264" s="151">
        <v>2022</v>
      </c>
      <c r="I264" s="86"/>
      <c r="J264" s="86"/>
      <c r="K264" s="145" t="s">
        <v>6555</v>
      </c>
      <c r="L264" s="105"/>
      <c r="M264" s="86"/>
      <c r="N264" s="105"/>
      <c r="O264" s="105"/>
      <c r="P264" s="86"/>
      <c r="Q264" s="86"/>
      <c r="R264" s="153" t="str">
        <f t="shared" si="179"/>
        <v>Tổ 64</v>
      </c>
      <c r="S264" s="86"/>
      <c r="T264" s="86"/>
      <c r="U264" s="86"/>
      <c r="V264" s="86" t="str">
        <f t="shared" si="180"/>
        <v xml:space="preserve">, </v>
      </c>
      <c r="W264" s="86"/>
      <c r="X264" s="86"/>
      <c r="Y264" s="86"/>
      <c r="Z264" s="88"/>
      <c r="AA264" s="105"/>
      <c r="AB264" s="86"/>
      <c r="AC264" s="90"/>
      <c r="AD264" s="86"/>
      <c r="AE264" s="86"/>
      <c r="AF264" s="86"/>
      <c r="AG264" s="86"/>
      <c r="AH264" s="160" t="s">
        <v>6961</v>
      </c>
      <c r="AI264" s="153"/>
      <c r="AJ264" s="153"/>
      <c r="AK264" s="86"/>
      <c r="AL264" s="86"/>
      <c r="AM264" s="153" t="s">
        <v>7015</v>
      </c>
      <c r="AN264" s="153" t="s">
        <v>7339</v>
      </c>
      <c r="AO264" s="165">
        <v>43171</v>
      </c>
      <c r="AP264" s="153" t="s">
        <v>7112</v>
      </c>
      <c r="AQ264" s="153" t="s">
        <v>7063</v>
      </c>
      <c r="AR264" s="166">
        <v>100</v>
      </c>
      <c r="AS264" s="88" t="s">
        <v>5719</v>
      </c>
      <c r="AT264" s="92">
        <f t="shared" si="197"/>
        <v>0</v>
      </c>
      <c r="AU264" s="93">
        <v>0</v>
      </c>
      <c r="AV264" s="93">
        <v>0</v>
      </c>
      <c r="AW264" s="166">
        <v>200</v>
      </c>
      <c r="AX264" s="93">
        <v>0</v>
      </c>
      <c r="AY264" s="177"/>
      <c r="AZ264" s="177">
        <v>0</v>
      </c>
      <c r="BA264" s="178"/>
      <c r="BB264" s="105"/>
      <c r="BC264" s="105"/>
      <c r="BD264" s="93"/>
      <c r="BE264" s="93">
        <v>0</v>
      </c>
      <c r="BF264" s="91">
        <v>0</v>
      </c>
      <c r="BG264" s="94"/>
      <c r="BH264" s="95"/>
      <c r="BI264" s="93" t="str">
        <f t="shared" si="165"/>
        <v>Nguyễn Công Minh Tuấn</v>
      </c>
      <c r="BJ264" s="105">
        <f t="shared" si="166"/>
        <v>0</v>
      </c>
      <c r="BK264" s="88" t="str">
        <f t="shared" si="167"/>
        <v>8387488641</v>
      </c>
      <c r="BL264" s="86">
        <f t="shared" si="168"/>
        <v>0</v>
      </c>
      <c r="BM264" s="105">
        <f t="shared" si="169"/>
        <v>0</v>
      </c>
      <c r="BN264" s="86">
        <f t="shared" si="170"/>
        <v>0</v>
      </c>
      <c r="BO264" s="86">
        <f t="shared" si="171"/>
        <v>0</v>
      </c>
      <c r="BP264" s="86">
        <f t="shared" si="181"/>
        <v>0</v>
      </c>
      <c r="BQ264" s="160" t="s">
        <v>6961</v>
      </c>
      <c r="BR264" s="86" t="s">
        <v>5720</v>
      </c>
      <c r="BS264" s="88" t="s">
        <v>5721</v>
      </c>
      <c r="BT264" s="86" t="s">
        <v>5722</v>
      </c>
      <c r="BU264" s="86"/>
      <c r="BV264" s="86" t="str">
        <f t="shared" si="182"/>
        <v>CM 669983</v>
      </c>
      <c r="BW264" s="105" t="str">
        <f t="shared" si="183"/>
        <v/>
      </c>
      <c r="BX264" s="86" t="str">
        <f t="shared" si="192"/>
        <v>60</v>
      </c>
      <c r="BY264" s="86" t="str">
        <f t="shared" si="193"/>
        <v>51</v>
      </c>
      <c r="BZ264" s="91">
        <f t="shared" si="194"/>
        <v>100</v>
      </c>
      <c r="CA264" s="91">
        <v>0</v>
      </c>
      <c r="CB264" s="96" t="s">
        <v>5719</v>
      </c>
      <c r="CC264" s="91">
        <f t="shared" si="184"/>
        <v>200</v>
      </c>
      <c r="CD264" s="91">
        <f t="shared" si="185"/>
        <v>0</v>
      </c>
      <c r="CE264" s="93">
        <f t="shared" si="195"/>
        <v>0</v>
      </c>
      <c r="CF264" s="93">
        <f t="shared" si="196"/>
        <v>0</v>
      </c>
      <c r="CG264" s="105"/>
      <c r="CH264" s="105"/>
      <c r="CI264" s="86"/>
      <c r="CJ264" s="188"/>
      <c r="CK264" s="181">
        <f t="shared" si="186"/>
        <v>100</v>
      </c>
      <c r="CL264" s="181">
        <f t="shared" si="187"/>
        <v>200</v>
      </c>
      <c r="CM264" s="86" t="s">
        <v>5723</v>
      </c>
      <c r="CN264" s="182" t="s">
        <v>7854</v>
      </c>
      <c r="CO264" s="183" t="s">
        <v>7855</v>
      </c>
      <c r="CP264" s="86" t="s">
        <v>5724</v>
      </c>
      <c r="CQ264" s="153" t="s">
        <v>7924</v>
      </c>
      <c r="CR264" s="187">
        <f t="shared" si="188"/>
        <v>7970000</v>
      </c>
      <c r="CS264" s="188">
        <v>1</v>
      </c>
      <c r="CT264" s="188">
        <f t="shared" si="198"/>
        <v>7970000</v>
      </c>
      <c r="CU264" s="93"/>
      <c r="CV264" s="94">
        <f t="shared" si="189"/>
        <v>100</v>
      </c>
      <c r="CW264" s="93">
        <f t="shared" si="190"/>
        <v>0</v>
      </c>
      <c r="CX264" s="86">
        <f t="shared" si="191"/>
        <v>0</v>
      </c>
      <c r="CY264" s="93">
        <f t="shared" si="199"/>
        <v>239100</v>
      </c>
      <c r="CZ264" s="93">
        <v>0</v>
      </c>
      <c r="DA264" s="93">
        <v>0</v>
      </c>
      <c r="DB264" s="93">
        <f t="shared" si="200"/>
        <v>0</v>
      </c>
      <c r="DC264" s="93">
        <v>0</v>
      </c>
      <c r="DD264" s="91">
        <v>0</v>
      </c>
      <c r="DE264" s="93">
        <f t="shared" si="201"/>
        <v>0</v>
      </c>
      <c r="DF264" s="93">
        <f t="shared" si="172"/>
        <v>0</v>
      </c>
      <c r="DG264" s="93"/>
      <c r="DH264" s="93">
        <v>0</v>
      </c>
      <c r="DI264" s="93">
        <v>0</v>
      </c>
      <c r="DJ264" s="86">
        <f t="shared" si="202"/>
        <v>0</v>
      </c>
      <c r="DK264" s="91">
        <v>0</v>
      </c>
      <c r="DL264" s="93"/>
      <c r="DM264" s="93">
        <v>0</v>
      </c>
      <c r="DN264" s="93">
        <f t="shared" si="173"/>
        <v>7970000</v>
      </c>
      <c r="DO264" s="93">
        <f t="shared" si="203"/>
        <v>0</v>
      </c>
      <c r="DP264" s="92">
        <f t="shared" si="204"/>
        <v>239100</v>
      </c>
      <c r="DQ264" s="97" t="str">
        <f t="shared" si="174"/>
        <v>8387488641</v>
      </c>
      <c r="DR264" s="98">
        <f t="shared" si="205"/>
        <v>0</v>
      </c>
      <c r="DS264" s="93" t="str">
        <f t="shared" si="206"/>
        <v>OK</v>
      </c>
      <c r="DT264" s="93"/>
      <c r="DU264" s="78" t="str">
        <f t="shared" si="175"/>
        <v>5010700215011501100001VT100001</v>
      </c>
      <c r="DV264" s="78">
        <f>INDEX('08_DMGiaDat'!$L:$L,MATCH(DU264,'08_DMGiaDat'!$R:$R,0))</f>
        <v>7970000</v>
      </c>
      <c r="DW264" s="78" t="str">
        <f t="shared" si="176"/>
        <v>501070021501100100000001</v>
      </c>
      <c r="DX264" s="78" t="str">
        <f>IFERROR(VLOOKUP(DW264,'08_DMGiaDat'!C218:C219,2,FALSE),"N")</f>
        <v>N</v>
      </c>
      <c r="DY264" s="78" t="str">
        <f t="shared" si="177"/>
        <v>5010700215011001VT100001</v>
      </c>
      <c r="DZ264" s="78" t="str">
        <f>IFERROR(VLOOKUP(DY264,'08_DMGiaDat'!C218:C219,2,FALSE),"N")</f>
        <v>N</v>
      </c>
      <c r="EA264" s="78" t="str">
        <f t="shared" si="178"/>
        <v>501070021501100100000001</v>
      </c>
      <c r="EB264" s="78" t="str">
        <f>IFERROR(VLOOKUP(EA264,'08_DMGiaDat'!C218:C219,2,FALSE),"N")</f>
        <v>N</v>
      </c>
      <c r="EC264" s="92">
        <f>IF(DV264&lt;&gt;"N",DV264,IF(DX264&lt;&gt;"N",DX264,IF(DZ264&lt;&gt;"N",DZ264*VLOOKUP(LEFT(CB264,3),'03_DMMucDich'!C202:C206,5,FALSE),IF(EB264&lt;&gt;"N",EB264*VLOOKUP(LEFT(CB264,3),'03_DMMucDich'!C202:C206,5,FALSE),"N/A"))))</f>
        <v>7970000</v>
      </c>
    </row>
    <row r="265" spans="1:133" s="34" customFormat="1" ht="16" x14ac:dyDescent="0.2">
      <c r="A265" s="85">
        <v>251</v>
      </c>
      <c r="B265" s="86"/>
      <c r="C265" s="87"/>
      <c r="D265" s="141" t="s">
        <v>5937</v>
      </c>
      <c r="E265" s="86"/>
      <c r="F265" s="88"/>
      <c r="G265" s="88" t="s">
        <v>5718</v>
      </c>
      <c r="H265" s="151">
        <v>2023</v>
      </c>
      <c r="I265" s="86"/>
      <c r="J265" s="86"/>
      <c r="K265" s="145" t="s">
        <v>6556</v>
      </c>
      <c r="L265" s="105"/>
      <c r="M265" s="86"/>
      <c r="N265" s="105"/>
      <c r="O265" s="105"/>
      <c r="P265" s="86"/>
      <c r="Q265" s="86"/>
      <c r="R265" s="153" t="str">
        <f t="shared" si="179"/>
        <v>Tổ 64</v>
      </c>
      <c r="S265" s="86"/>
      <c r="T265" s="86"/>
      <c r="U265" s="86"/>
      <c r="V265" s="86" t="str">
        <f t="shared" si="180"/>
        <v xml:space="preserve">, </v>
      </c>
      <c r="W265" s="86"/>
      <c r="X265" s="86"/>
      <c r="Y265" s="86"/>
      <c r="Z265" s="88"/>
      <c r="AA265" s="105"/>
      <c r="AB265" s="86"/>
      <c r="AC265" s="90"/>
      <c r="AD265" s="86"/>
      <c r="AE265" s="86"/>
      <c r="AF265" s="86"/>
      <c r="AG265" s="86"/>
      <c r="AH265" s="160" t="s">
        <v>6961</v>
      </c>
      <c r="AI265" s="153"/>
      <c r="AJ265" s="153"/>
      <c r="AK265" s="86"/>
      <c r="AL265" s="86"/>
      <c r="AM265" s="153" t="s">
        <v>7015</v>
      </c>
      <c r="AN265" s="153" t="s">
        <v>7340</v>
      </c>
      <c r="AO265" s="165">
        <v>43319</v>
      </c>
      <c r="AP265" s="153" t="s">
        <v>7341</v>
      </c>
      <c r="AQ265" s="153" t="s">
        <v>7123</v>
      </c>
      <c r="AR265" s="166">
        <v>110</v>
      </c>
      <c r="AS265" s="88" t="s">
        <v>5719</v>
      </c>
      <c r="AT265" s="92">
        <f t="shared" si="197"/>
        <v>0</v>
      </c>
      <c r="AU265" s="93">
        <v>0</v>
      </c>
      <c r="AV265" s="93">
        <v>0</v>
      </c>
      <c r="AW265" s="166">
        <v>200</v>
      </c>
      <c r="AX265" s="93">
        <v>0</v>
      </c>
      <c r="AY265" s="177"/>
      <c r="AZ265" s="177">
        <v>0</v>
      </c>
      <c r="BA265" s="178"/>
      <c r="BB265" s="105"/>
      <c r="BC265" s="105"/>
      <c r="BD265" s="93"/>
      <c r="BE265" s="93">
        <v>0</v>
      </c>
      <c r="BF265" s="91">
        <v>0</v>
      </c>
      <c r="BG265" s="94"/>
      <c r="BH265" s="95"/>
      <c r="BI265" s="93" t="str">
        <f t="shared" si="165"/>
        <v>Hoàng Thượng Lâm</v>
      </c>
      <c r="BJ265" s="105">
        <f t="shared" si="166"/>
        <v>0</v>
      </c>
      <c r="BK265" s="88" t="str">
        <f t="shared" si="167"/>
        <v>8583695281</v>
      </c>
      <c r="BL265" s="86">
        <f t="shared" si="168"/>
        <v>0</v>
      </c>
      <c r="BM265" s="105">
        <f t="shared" si="169"/>
        <v>0</v>
      </c>
      <c r="BN265" s="86">
        <f t="shared" si="170"/>
        <v>0</v>
      </c>
      <c r="BO265" s="86">
        <f t="shared" si="171"/>
        <v>0</v>
      </c>
      <c r="BP265" s="86">
        <f t="shared" si="181"/>
        <v>0</v>
      </c>
      <c r="BQ265" s="160" t="s">
        <v>6961</v>
      </c>
      <c r="BR265" s="86" t="s">
        <v>5720</v>
      </c>
      <c r="BS265" s="88" t="s">
        <v>5721</v>
      </c>
      <c r="BT265" s="86" t="s">
        <v>5722</v>
      </c>
      <c r="BU265" s="86"/>
      <c r="BV265" s="86" t="str">
        <f t="shared" si="182"/>
        <v>CO 001928</v>
      </c>
      <c r="BW265" s="105" t="str">
        <f t="shared" si="183"/>
        <v/>
      </c>
      <c r="BX265" s="86" t="str">
        <f t="shared" si="192"/>
        <v>89</v>
      </c>
      <c r="BY265" s="86" t="str">
        <f t="shared" si="193"/>
        <v>34</v>
      </c>
      <c r="BZ265" s="91">
        <f t="shared" si="194"/>
        <v>110</v>
      </c>
      <c r="CA265" s="91">
        <v>0</v>
      </c>
      <c r="CB265" s="96" t="s">
        <v>5719</v>
      </c>
      <c r="CC265" s="91">
        <f t="shared" si="184"/>
        <v>200</v>
      </c>
      <c r="CD265" s="91">
        <f t="shared" si="185"/>
        <v>0</v>
      </c>
      <c r="CE265" s="93">
        <f t="shared" si="195"/>
        <v>0</v>
      </c>
      <c r="CF265" s="93">
        <f t="shared" si="196"/>
        <v>0</v>
      </c>
      <c r="CG265" s="105"/>
      <c r="CH265" s="105"/>
      <c r="CI265" s="86"/>
      <c r="CJ265" s="188"/>
      <c r="CK265" s="181">
        <f t="shared" si="186"/>
        <v>110</v>
      </c>
      <c r="CL265" s="181">
        <f t="shared" si="187"/>
        <v>200</v>
      </c>
      <c r="CM265" s="86" t="s">
        <v>5723</v>
      </c>
      <c r="CN265" s="182" t="s">
        <v>7854</v>
      </c>
      <c r="CO265" s="183" t="s">
        <v>7855</v>
      </c>
      <c r="CP265" s="86" t="s">
        <v>5724</v>
      </c>
      <c r="CQ265" s="153" t="s">
        <v>7924</v>
      </c>
      <c r="CR265" s="187">
        <f t="shared" si="188"/>
        <v>7970000</v>
      </c>
      <c r="CS265" s="188">
        <v>1</v>
      </c>
      <c r="CT265" s="188">
        <f t="shared" si="198"/>
        <v>7970000</v>
      </c>
      <c r="CU265" s="93"/>
      <c r="CV265" s="94">
        <f t="shared" si="189"/>
        <v>110</v>
      </c>
      <c r="CW265" s="93">
        <f t="shared" si="190"/>
        <v>0</v>
      </c>
      <c r="CX265" s="86">
        <f t="shared" si="191"/>
        <v>0</v>
      </c>
      <c r="CY265" s="93">
        <f t="shared" si="199"/>
        <v>263010</v>
      </c>
      <c r="CZ265" s="93">
        <v>0</v>
      </c>
      <c r="DA265" s="93">
        <v>0</v>
      </c>
      <c r="DB265" s="93">
        <f t="shared" si="200"/>
        <v>0</v>
      </c>
      <c r="DC265" s="93">
        <v>0</v>
      </c>
      <c r="DD265" s="91">
        <v>0</v>
      </c>
      <c r="DE265" s="93">
        <f t="shared" si="201"/>
        <v>0</v>
      </c>
      <c r="DF265" s="93">
        <f t="shared" si="172"/>
        <v>0</v>
      </c>
      <c r="DG265" s="93"/>
      <c r="DH265" s="93">
        <v>0</v>
      </c>
      <c r="DI265" s="93">
        <v>0</v>
      </c>
      <c r="DJ265" s="86">
        <f t="shared" si="202"/>
        <v>0</v>
      </c>
      <c r="DK265" s="91">
        <v>0</v>
      </c>
      <c r="DL265" s="93"/>
      <c r="DM265" s="93">
        <v>0</v>
      </c>
      <c r="DN265" s="93">
        <f t="shared" si="173"/>
        <v>7970000</v>
      </c>
      <c r="DO265" s="93">
        <f t="shared" si="203"/>
        <v>0</v>
      </c>
      <c r="DP265" s="92">
        <f t="shared" si="204"/>
        <v>263010</v>
      </c>
      <c r="DQ265" s="97" t="str">
        <f t="shared" si="174"/>
        <v>8583695281</v>
      </c>
      <c r="DR265" s="98">
        <f t="shared" si="205"/>
        <v>0</v>
      </c>
      <c r="DS265" s="93" t="str">
        <f t="shared" si="206"/>
        <v>OK</v>
      </c>
      <c r="DT265" s="93"/>
      <c r="DU265" s="78" t="str">
        <f t="shared" si="175"/>
        <v>5010700215011501100001VT100001</v>
      </c>
      <c r="DV265" s="78">
        <f>INDEX('08_DMGiaDat'!$L:$L,MATCH(DU265,'08_DMGiaDat'!$R:$R,0))</f>
        <v>7970000</v>
      </c>
      <c r="DW265" s="78" t="str">
        <f t="shared" si="176"/>
        <v>501070021501100100000001</v>
      </c>
      <c r="DX265" s="78" t="str">
        <f>IFERROR(VLOOKUP(DW265,'08_DMGiaDat'!C218:C219,2,FALSE),"N")</f>
        <v>N</v>
      </c>
      <c r="DY265" s="78" t="str">
        <f t="shared" si="177"/>
        <v>5010700215011001VT100001</v>
      </c>
      <c r="DZ265" s="78" t="str">
        <f>IFERROR(VLOOKUP(DY265,'08_DMGiaDat'!C218:C219,2,FALSE),"N")</f>
        <v>N</v>
      </c>
      <c r="EA265" s="78" t="str">
        <f t="shared" si="178"/>
        <v>501070021501100100000001</v>
      </c>
      <c r="EB265" s="78" t="str">
        <f>IFERROR(VLOOKUP(EA265,'08_DMGiaDat'!C218:C219,2,FALSE),"N")</f>
        <v>N</v>
      </c>
      <c r="EC265" s="92">
        <f>IF(DV265&lt;&gt;"N",DV265,IF(DX265&lt;&gt;"N",DX265,IF(DZ265&lt;&gt;"N",DZ265*VLOOKUP(LEFT(CB265,3),'03_DMMucDich'!C202:C206,5,FALSE),IF(EB265&lt;&gt;"N",EB265*VLOOKUP(LEFT(CB265,3),'03_DMMucDich'!C202:C206,5,FALSE),"N/A"))))</f>
        <v>7970000</v>
      </c>
    </row>
    <row r="266" spans="1:133" s="34" customFormat="1" ht="16" x14ac:dyDescent="0.2">
      <c r="A266" s="85">
        <v>252</v>
      </c>
      <c r="B266" s="86"/>
      <c r="C266" s="87"/>
      <c r="D266" s="141" t="s">
        <v>5938</v>
      </c>
      <c r="E266" s="86"/>
      <c r="F266" s="88"/>
      <c r="G266" s="88" t="s">
        <v>5718</v>
      </c>
      <c r="H266" s="151">
        <v>2022</v>
      </c>
      <c r="I266" s="86"/>
      <c r="J266" s="86"/>
      <c r="K266" s="145" t="s">
        <v>6557</v>
      </c>
      <c r="L266" s="105"/>
      <c r="M266" s="86"/>
      <c r="N266" s="105"/>
      <c r="O266" s="105"/>
      <c r="P266" s="86"/>
      <c r="Q266" s="86"/>
      <c r="R266" s="153" t="str">
        <f t="shared" si="179"/>
        <v>Tổ 39</v>
      </c>
      <c r="S266" s="86"/>
      <c r="T266" s="86"/>
      <c r="U266" s="86"/>
      <c r="V266" s="86" t="str">
        <f t="shared" si="180"/>
        <v xml:space="preserve">, </v>
      </c>
      <c r="W266" s="86"/>
      <c r="X266" s="86"/>
      <c r="Y266" s="86"/>
      <c r="Z266" s="88"/>
      <c r="AA266" s="105"/>
      <c r="AB266" s="86"/>
      <c r="AC266" s="90"/>
      <c r="AD266" s="86"/>
      <c r="AE266" s="86"/>
      <c r="AF266" s="86"/>
      <c r="AG266" s="86"/>
      <c r="AH266" s="160" t="s">
        <v>6965</v>
      </c>
      <c r="AI266" s="153"/>
      <c r="AJ266" s="153"/>
      <c r="AK266" s="86"/>
      <c r="AL266" s="86"/>
      <c r="AM266" s="153" t="s">
        <v>7015</v>
      </c>
      <c r="AN266" s="153" t="s">
        <v>7342</v>
      </c>
      <c r="AO266" s="165">
        <v>43487</v>
      </c>
      <c r="AP266" s="153" t="s">
        <v>1489</v>
      </c>
      <c r="AQ266" s="153" t="s">
        <v>7031</v>
      </c>
      <c r="AR266" s="166">
        <v>100</v>
      </c>
      <c r="AS266" s="88" t="s">
        <v>5719</v>
      </c>
      <c r="AT266" s="92">
        <f t="shared" si="197"/>
        <v>0</v>
      </c>
      <c r="AU266" s="93">
        <v>0</v>
      </c>
      <c r="AV266" s="93">
        <v>0</v>
      </c>
      <c r="AW266" s="166">
        <v>200</v>
      </c>
      <c r="AX266" s="93">
        <v>0</v>
      </c>
      <c r="AY266" s="177"/>
      <c r="AZ266" s="177">
        <v>0</v>
      </c>
      <c r="BA266" s="178"/>
      <c r="BB266" s="105"/>
      <c r="BC266" s="105"/>
      <c r="BD266" s="93"/>
      <c r="BE266" s="93">
        <v>0</v>
      </c>
      <c r="BF266" s="91">
        <v>0</v>
      </c>
      <c r="BG266" s="94"/>
      <c r="BH266" s="95"/>
      <c r="BI266" s="93" t="str">
        <f t="shared" si="165"/>
        <v>Nguyễn Thị Mỹ Phượng</v>
      </c>
      <c r="BJ266" s="105">
        <f t="shared" si="166"/>
        <v>0</v>
      </c>
      <c r="BK266" s="88" t="str">
        <f t="shared" si="167"/>
        <v>8045071710</v>
      </c>
      <c r="BL266" s="86">
        <f t="shared" si="168"/>
        <v>0</v>
      </c>
      <c r="BM266" s="105">
        <f t="shared" si="169"/>
        <v>0</v>
      </c>
      <c r="BN266" s="86">
        <f t="shared" si="170"/>
        <v>0</v>
      </c>
      <c r="BO266" s="86">
        <f t="shared" si="171"/>
        <v>0</v>
      </c>
      <c r="BP266" s="86">
        <f t="shared" si="181"/>
        <v>0</v>
      </c>
      <c r="BQ266" s="160" t="s">
        <v>6965</v>
      </c>
      <c r="BR266" s="86" t="s">
        <v>5720</v>
      </c>
      <c r="BS266" s="88" t="s">
        <v>5721</v>
      </c>
      <c r="BT266" s="86" t="s">
        <v>5722</v>
      </c>
      <c r="BU266" s="86"/>
      <c r="BV266" s="86" t="str">
        <f t="shared" si="182"/>
        <v>CO 198654</v>
      </c>
      <c r="BW266" s="105" t="str">
        <f t="shared" si="183"/>
        <v/>
      </c>
      <c r="BX266" s="86" t="str">
        <f t="shared" si="192"/>
        <v>131</v>
      </c>
      <c r="BY266" s="86" t="str">
        <f t="shared" si="193"/>
        <v>80</v>
      </c>
      <c r="BZ266" s="91">
        <f t="shared" si="194"/>
        <v>100</v>
      </c>
      <c r="CA266" s="91">
        <v>0</v>
      </c>
      <c r="CB266" s="96" t="s">
        <v>5719</v>
      </c>
      <c r="CC266" s="91">
        <f t="shared" si="184"/>
        <v>200</v>
      </c>
      <c r="CD266" s="91">
        <f t="shared" si="185"/>
        <v>0</v>
      </c>
      <c r="CE266" s="93">
        <f t="shared" si="195"/>
        <v>0</v>
      </c>
      <c r="CF266" s="93">
        <f t="shared" si="196"/>
        <v>0</v>
      </c>
      <c r="CG266" s="105"/>
      <c r="CH266" s="105"/>
      <c r="CI266" s="86"/>
      <c r="CJ266" s="188"/>
      <c r="CK266" s="181">
        <f t="shared" si="186"/>
        <v>100</v>
      </c>
      <c r="CL266" s="181">
        <f t="shared" si="187"/>
        <v>200</v>
      </c>
      <c r="CM266" s="86" t="s">
        <v>5723</v>
      </c>
      <c r="CN266" s="182" t="s">
        <v>7854</v>
      </c>
      <c r="CO266" s="183" t="s">
        <v>7855</v>
      </c>
      <c r="CP266" s="86" t="s">
        <v>5724</v>
      </c>
      <c r="CQ266" s="153" t="s">
        <v>7924</v>
      </c>
      <c r="CR266" s="187">
        <f t="shared" si="188"/>
        <v>7970000</v>
      </c>
      <c r="CS266" s="188">
        <v>1</v>
      </c>
      <c r="CT266" s="188">
        <f t="shared" si="198"/>
        <v>7970000</v>
      </c>
      <c r="CU266" s="93"/>
      <c r="CV266" s="94">
        <f t="shared" si="189"/>
        <v>100</v>
      </c>
      <c r="CW266" s="93">
        <f t="shared" si="190"/>
        <v>0</v>
      </c>
      <c r="CX266" s="86">
        <f t="shared" si="191"/>
        <v>0</v>
      </c>
      <c r="CY266" s="93">
        <f t="shared" si="199"/>
        <v>239100</v>
      </c>
      <c r="CZ266" s="93">
        <v>0</v>
      </c>
      <c r="DA266" s="93">
        <v>0</v>
      </c>
      <c r="DB266" s="93">
        <f t="shared" si="200"/>
        <v>0</v>
      </c>
      <c r="DC266" s="93">
        <v>0</v>
      </c>
      <c r="DD266" s="91">
        <v>0</v>
      </c>
      <c r="DE266" s="93">
        <f t="shared" si="201"/>
        <v>0</v>
      </c>
      <c r="DF266" s="93">
        <f t="shared" si="172"/>
        <v>0</v>
      </c>
      <c r="DG266" s="93"/>
      <c r="DH266" s="93">
        <v>0</v>
      </c>
      <c r="DI266" s="93">
        <v>0</v>
      </c>
      <c r="DJ266" s="86">
        <f t="shared" si="202"/>
        <v>0</v>
      </c>
      <c r="DK266" s="91">
        <v>0</v>
      </c>
      <c r="DL266" s="93"/>
      <c r="DM266" s="93">
        <v>0</v>
      </c>
      <c r="DN266" s="93">
        <f t="shared" si="173"/>
        <v>7970000</v>
      </c>
      <c r="DO266" s="93">
        <f t="shared" si="203"/>
        <v>0</v>
      </c>
      <c r="DP266" s="92">
        <f t="shared" si="204"/>
        <v>239100</v>
      </c>
      <c r="DQ266" s="97" t="str">
        <f t="shared" si="174"/>
        <v>8045071710</v>
      </c>
      <c r="DR266" s="98">
        <f t="shared" si="205"/>
        <v>0</v>
      </c>
      <c r="DS266" s="93" t="str">
        <f t="shared" si="206"/>
        <v>OK</v>
      </c>
      <c r="DT266" s="93"/>
      <c r="DU266" s="78" t="str">
        <f t="shared" si="175"/>
        <v>5010700215011501100001VT100001</v>
      </c>
      <c r="DV266" s="78">
        <f>INDEX('08_DMGiaDat'!$L:$L,MATCH(DU266,'08_DMGiaDat'!$R:$R,0))</f>
        <v>7970000</v>
      </c>
      <c r="DW266" s="78" t="str">
        <f t="shared" si="176"/>
        <v>501070021501100100000001</v>
      </c>
      <c r="DX266" s="78" t="str">
        <f>IFERROR(VLOOKUP(DW266,'08_DMGiaDat'!C218:C219,2,FALSE),"N")</f>
        <v>N</v>
      </c>
      <c r="DY266" s="78" t="str">
        <f t="shared" si="177"/>
        <v>5010700215011001VT100001</v>
      </c>
      <c r="DZ266" s="78" t="str">
        <f>IFERROR(VLOOKUP(DY266,'08_DMGiaDat'!C218:C219,2,FALSE),"N")</f>
        <v>N</v>
      </c>
      <c r="EA266" s="78" t="str">
        <f t="shared" si="178"/>
        <v>501070021501100100000001</v>
      </c>
      <c r="EB266" s="78" t="str">
        <f>IFERROR(VLOOKUP(EA266,'08_DMGiaDat'!C218:C219,2,FALSE),"N")</f>
        <v>N</v>
      </c>
      <c r="EC266" s="92">
        <f>IF(DV266&lt;&gt;"N",DV266,IF(DX266&lt;&gt;"N",DX266,IF(DZ266&lt;&gt;"N",DZ266*VLOOKUP(LEFT(CB266,3),'03_DMMucDich'!C202:C206,5,FALSE),IF(EB266&lt;&gt;"N",EB266*VLOOKUP(LEFT(CB266,3),'03_DMMucDich'!C202:C206,5,FALSE),"N/A"))))</f>
        <v>7970000</v>
      </c>
    </row>
    <row r="267" spans="1:133" s="34" customFormat="1" ht="16" x14ac:dyDescent="0.2">
      <c r="A267" s="85">
        <v>253</v>
      </c>
      <c r="B267" s="86"/>
      <c r="C267" s="87"/>
      <c r="D267" s="141" t="s">
        <v>5939</v>
      </c>
      <c r="E267" s="86"/>
      <c r="F267" s="88"/>
      <c r="G267" s="88" t="s">
        <v>5718</v>
      </c>
      <c r="H267" s="151">
        <v>2022</v>
      </c>
      <c r="I267" s="86"/>
      <c r="J267" s="86"/>
      <c r="K267" s="145" t="s">
        <v>6558</v>
      </c>
      <c r="L267" s="105"/>
      <c r="M267" s="86"/>
      <c r="N267" s="105"/>
      <c r="O267" s="105"/>
      <c r="P267" s="86"/>
      <c r="Q267" s="86"/>
      <c r="R267" s="153" t="str">
        <f t="shared" si="179"/>
        <v>Tổ 64</v>
      </c>
      <c r="S267" s="86"/>
      <c r="T267" s="86"/>
      <c r="U267" s="86"/>
      <c r="V267" s="86" t="str">
        <f t="shared" si="180"/>
        <v xml:space="preserve">, </v>
      </c>
      <c r="W267" s="86"/>
      <c r="X267" s="86"/>
      <c r="Y267" s="86"/>
      <c r="Z267" s="88"/>
      <c r="AA267" s="105"/>
      <c r="AB267" s="86"/>
      <c r="AC267" s="90"/>
      <c r="AD267" s="86"/>
      <c r="AE267" s="86"/>
      <c r="AF267" s="86"/>
      <c r="AG267" s="86"/>
      <c r="AH267" s="160" t="s">
        <v>6961</v>
      </c>
      <c r="AI267" s="153"/>
      <c r="AJ267" s="153"/>
      <c r="AK267" s="86"/>
      <c r="AL267" s="86"/>
      <c r="AM267" s="153" t="s">
        <v>7015</v>
      </c>
      <c r="AN267" s="153" t="s">
        <v>7343</v>
      </c>
      <c r="AO267" s="165">
        <v>43224</v>
      </c>
      <c r="AP267" s="153" t="s">
        <v>2050</v>
      </c>
      <c r="AQ267" s="153" t="s">
        <v>7055</v>
      </c>
      <c r="AR267" s="166">
        <v>105</v>
      </c>
      <c r="AS267" s="88" t="s">
        <v>5719</v>
      </c>
      <c r="AT267" s="92">
        <f t="shared" si="197"/>
        <v>0</v>
      </c>
      <c r="AU267" s="93">
        <v>0</v>
      </c>
      <c r="AV267" s="93">
        <v>0</v>
      </c>
      <c r="AW267" s="166">
        <v>200</v>
      </c>
      <c r="AX267" s="93">
        <v>0</v>
      </c>
      <c r="AY267" s="177"/>
      <c r="AZ267" s="177">
        <v>0</v>
      </c>
      <c r="BA267" s="178"/>
      <c r="BB267" s="105"/>
      <c r="BC267" s="105"/>
      <c r="BD267" s="93"/>
      <c r="BE267" s="93">
        <v>0</v>
      </c>
      <c r="BF267" s="91">
        <v>0</v>
      </c>
      <c r="BG267" s="94"/>
      <c r="BH267" s="95"/>
      <c r="BI267" s="93" t="str">
        <f t="shared" si="165"/>
        <v>Hoàng Liên Sơn</v>
      </c>
      <c r="BJ267" s="105">
        <f t="shared" si="166"/>
        <v>0</v>
      </c>
      <c r="BK267" s="88" t="str">
        <f t="shared" si="167"/>
        <v>8341718564</v>
      </c>
      <c r="BL267" s="86">
        <f t="shared" si="168"/>
        <v>0</v>
      </c>
      <c r="BM267" s="105">
        <f t="shared" si="169"/>
        <v>0</v>
      </c>
      <c r="BN267" s="86">
        <f t="shared" si="170"/>
        <v>0</v>
      </c>
      <c r="BO267" s="86">
        <f t="shared" si="171"/>
        <v>0</v>
      </c>
      <c r="BP267" s="86">
        <f t="shared" si="181"/>
        <v>0</v>
      </c>
      <c r="BQ267" s="160" t="s">
        <v>6961</v>
      </c>
      <c r="BR267" s="86" t="s">
        <v>5720</v>
      </c>
      <c r="BS267" s="88" t="s">
        <v>5721</v>
      </c>
      <c r="BT267" s="86" t="s">
        <v>5722</v>
      </c>
      <c r="BU267" s="86"/>
      <c r="BV267" s="86" t="str">
        <f t="shared" si="182"/>
        <v>CM 703744</v>
      </c>
      <c r="BW267" s="105" t="str">
        <f t="shared" si="183"/>
        <v/>
      </c>
      <c r="BX267" s="86" t="str">
        <f t="shared" si="192"/>
        <v>166</v>
      </c>
      <c r="BY267" s="86" t="str">
        <f t="shared" si="193"/>
        <v>64</v>
      </c>
      <c r="BZ267" s="91">
        <f t="shared" si="194"/>
        <v>105</v>
      </c>
      <c r="CA267" s="91">
        <v>0</v>
      </c>
      <c r="CB267" s="96" t="s">
        <v>5719</v>
      </c>
      <c r="CC267" s="91">
        <f t="shared" si="184"/>
        <v>200</v>
      </c>
      <c r="CD267" s="91">
        <f t="shared" si="185"/>
        <v>0</v>
      </c>
      <c r="CE267" s="93">
        <f t="shared" si="195"/>
        <v>0</v>
      </c>
      <c r="CF267" s="93">
        <f t="shared" si="196"/>
        <v>0</v>
      </c>
      <c r="CG267" s="105"/>
      <c r="CH267" s="105"/>
      <c r="CI267" s="86"/>
      <c r="CJ267" s="188"/>
      <c r="CK267" s="181">
        <f t="shared" si="186"/>
        <v>105</v>
      </c>
      <c r="CL267" s="181">
        <f t="shared" si="187"/>
        <v>200</v>
      </c>
      <c r="CM267" s="86" t="s">
        <v>5723</v>
      </c>
      <c r="CN267" s="182" t="s">
        <v>7854</v>
      </c>
      <c r="CO267" s="183" t="s">
        <v>7855</v>
      </c>
      <c r="CP267" s="86" t="s">
        <v>5724</v>
      </c>
      <c r="CQ267" s="153" t="s">
        <v>7924</v>
      </c>
      <c r="CR267" s="187">
        <f t="shared" si="188"/>
        <v>7970000</v>
      </c>
      <c r="CS267" s="188">
        <v>1</v>
      </c>
      <c r="CT267" s="188">
        <f t="shared" si="198"/>
        <v>7970000</v>
      </c>
      <c r="CU267" s="93"/>
      <c r="CV267" s="94">
        <f t="shared" si="189"/>
        <v>105</v>
      </c>
      <c r="CW267" s="93">
        <f t="shared" si="190"/>
        <v>0</v>
      </c>
      <c r="CX267" s="86">
        <f t="shared" si="191"/>
        <v>0</v>
      </c>
      <c r="CY267" s="93">
        <f t="shared" si="199"/>
        <v>251055</v>
      </c>
      <c r="CZ267" s="93">
        <v>0</v>
      </c>
      <c r="DA267" s="93">
        <v>0</v>
      </c>
      <c r="DB267" s="93">
        <f t="shared" si="200"/>
        <v>0</v>
      </c>
      <c r="DC267" s="93">
        <v>0</v>
      </c>
      <c r="DD267" s="91">
        <v>0</v>
      </c>
      <c r="DE267" s="93">
        <f t="shared" si="201"/>
        <v>0</v>
      </c>
      <c r="DF267" s="93">
        <f t="shared" si="172"/>
        <v>0</v>
      </c>
      <c r="DG267" s="93"/>
      <c r="DH267" s="93">
        <v>0</v>
      </c>
      <c r="DI267" s="93">
        <v>0</v>
      </c>
      <c r="DJ267" s="86">
        <f t="shared" si="202"/>
        <v>0</v>
      </c>
      <c r="DK267" s="91">
        <v>0</v>
      </c>
      <c r="DL267" s="93"/>
      <c r="DM267" s="93">
        <v>0</v>
      </c>
      <c r="DN267" s="93">
        <f t="shared" si="173"/>
        <v>7970000</v>
      </c>
      <c r="DO267" s="93">
        <f t="shared" si="203"/>
        <v>0</v>
      </c>
      <c r="DP267" s="92">
        <f t="shared" si="204"/>
        <v>251055</v>
      </c>
      <c r="DQ267" s="97" t="str">
        <f t="shared" si="174"/>
        <v>8341718564</v>
      </c>
      <c r="DR267" s="98">
        <f t="shared" si="205"/>
        <v>0</v>
      </c>
      <c r="DS267" s="93" t="str">
        <f t="shared" si="206"/>
        <v>OK</v>
      </c>
      <c r="DT267" s="93"/>
      <c r="DU267" s="78" t="str">
        <f t="shared" si="175"/>
        <v>5010700215011501100001VT100001</v>
      </c>
      <c r="DV267" s="78">
        <f>INDEX('08_DMGiaDat'!$L:$L,MATCH(DU267,'08_DMGiaDat'!$R:$R,0))</f>
        <v>7970000</v>
      </c>
      <c r="DW267" s="78" t="str">
        <f t="shared" si="176"/>
        <v>501070021501100100000001</v>
      </c>
      <c r="DX267" s="78" t="str">
        <f>IFERROR(VLOOKUP(DW267,'08_DMGiaDat'!C218:C219,2,FALSE),"N")</f>
        <v>N</v>
      </c>
      <c r="DY267" s="78" t="str">
        <f t="shared" si="177"/>
        <v>5010700215011001VT100001</v>
      </c>
      <c r="DZ267" s="78" t="str">
        <f>IFERROR(VLOOKUP(DY267,'08_DMGiaDat'!C218:C219,2,FALSE),"N")</f>
        <v>N</v>
      </c>
      <c r="EA267" s="78" t="str">
        <f t="shared" si="178"/>
        <v>501070021501100100000001</v>
      </c>
      <c r="EB267" s="78" t="str">
        <f>IFERROR(VLOOKUP(EA267,'08_DMGiaDat'!C218:C219,2,FALSE),"N")</f>
        <v>N</v>
      </c>
      <c r="EC267" s="92">
        <f>IF(DV267&lt;&gt;"N",DV267,IF(DX267&lt;&gt;"N",DX267,IF(DZ267&lt;&gt;"N",DZ267*VLOOKUP(LEFT(CB267,3),'03_DMMucDich'!C202:C206,5,FALSE),IF(EB267&lt;&gt;"N",EB267*VLOOKUP(LEFT(CB267,3),'03_DMMucDich'!C202:C206,5,FALSE),"N/A"))))</f>
        <v>7970000</v>
      </c>
    </row>
    <row r="268" spans="1:133" s="34" customFormat="1" ht="16" x14ac:dyDescent="0.2">
      <c r="A268" s="85">
        <v>254</v>
      </c>
      <c r="B268" s="86"/>
      <c r="C268" s="87"/>
      <c r="D268" s="141" t="s">
        <v>5940</v>
      </c>
      <c r="E268" s="86"/>
      <c r="F268" s="88"/>
      <c r="G268" s="88" t="s">
        <v>5718</v>
      </c>
      <c r="H268" s="151">
        <v>2022</v>
      </c>
      <c r="I268" s="86"/>
      <c r="J268" s="86"/>
      <c r="K268" s="145" t="s">
        <v>6559</v>
      </c>
      <c r="L268" s="105"/>
      <c r="M268" s="86"/>
      <c r="N268" s="105"/>
      <c r="O268" s="105"/>
      <c r="P268" s="86"/>
      <c r="Q268" s="86"/>
      <c r="R268" s="153" t="str">
        <f t="shared" si="179"/>
        <v>Tổ 65</v>
      </c>
      <c r="S268" s="86"/>
      <c r="T268" s="86"/>
      <c r="U268" s="86"/>
      <c r="V268" s="86" t="str">
        <f t="shared" si="180"/>
        <v xml:space="preserve">, </v>
      </c>
      <c r="W268" s="86"/>
      <c r="X268" s="86"/>
      <c r="Y268" s="86"/>
      <c r="Z268" s="88"/>
      <c r="AA268" s="105"/>
      <c r="AB268" s="86"/>
      <c r="AC268" s="90"/>
      <c r="AD268" s="86"/>
      <c r="AE268" s="86"/>
      <c r="AF268" s="86"/>
      <c r="AG268" s="86"/>
      <c r="AH268" s="160" t="s">
        <v>6964</v>
      </c>
      <c r="AI268" s="153"/>
      <c r="AJ268" s="153"/>
      <c r="AK268" s="86"/>
      <c r="AL268" s="86"/>
      <c r="AM268" s="153" t="s">
        <v>7015</v>
      </c>
      <c r="AN268" s="153" t="s">
        <v>7344</v>
      </c>
      <c r="AO268" s="165">
        <v>43599</v>
      </c>
      <c r="AP268" s="153" t="s">
        <v>2291</v>
      </c>
      <c r="AQ268" s="153" t="s">
        <v>5669</v>
      </c>
      <c r="AR268" s="166">
        <v>105</v>
      </c>
      <c r="AS268" s="88" t="s">
        <v>5719</v>
      </c>
      <c r="AT268" s="92">
        <f t="shared" si="197"/>
        <v>0</v>
      </c>
      <c r="AU268" s="93">
        <v>0</v>
      </c>
      <c r="AV268" s="93">
        <v>0</v>
      </c>
      <c r="AW268" s="166">
        <v>200</v>
      </c>
      <c r="AX268" s="93">
        <v>0</v>
      </c>
      <c r="AY268" s="177"/>
      <c r="AZ268" s="177">
        <v>0</v>
      </c>
      <c r="BA268" s="178"/>
      <c r="BB268" s="105"/>
      <c r="BC268" s="105"/>
      <c r="BD268" s="93"/>
      <c r="BE268" s="93">
        <v>0</v>
      </c>
      <c r="BF268" s="91">
        <v>0</v>
      </c>
      <c r="BG268" s="94"/>
      <c r="BH268" s="95"/>
      <c r="BI268" s="93" t="str">
        <f t="shared" si="165"/>
        <v>Võ Thái Dũng</v>
      </c>
      <c r="BJ268" s="105">
        <f t="shared" si="166"/>
        <v>0</v>
      </c>
      <c r="BK268" s="88" t="str">
        <f t="shared" si="167"/>
        <v>0400491472</v>
      </c>
      <c r="BL268" s="86">
        <f t="shared" si="168"/>
        <v>0</v>
      </c>
      <c r="BM268" s="105">
        <f t="shared" si="169"/>
        <v>0</v>
      </c>
      <c r="BN268" s="86">
        <f t="shared" si="170"/>
        <v>0</v>
      </c>
      <c r="BO268" s="86">
        <f t="shared" si="171"/>
        <v>0</v>
      </c>
      <c r="BP268" s="86">
        <f t="shared" si="181"/>
        <v>0</v>
      </c>
      <c r="BQ268" s="160" t="s">
        <v>6964</v>
      </c>
      <c r="BR268" s="86" t="s">
        <v>5720</v>
      </c>
      <c r="BS268" s="88" t="s">
        <v>5721</v>
      </c>
      <c r="BT268" s="86" t="s">
        <v>5722</v>
      </c>
      <c r="BU268" s="86"/>
      <c r="BV268" s="86" t="str">
        <f t="shared" si="182"/>
        <v>CP 903578</v>
      </c>
      <c r="BW268" s="105" t="str">
        <f t="shared" si="183"/>
        <v/>
      </c>
      <c r="BX268" s="86" t="str">
        <f t="shared" si="192"/>
        <v>405</v>
      </c>
      <c r="BY268" s="86" t="str">
        <f t="shared" si="193"/>
        <v>13</v>
      </c>
      <c r="BZ268" s="91">
        <f t="shared" si="194"/>
        <v>105</v>
      </c>
      <c r="CA268" s="91">
        <v>0</v>
      </c>
      <c r="CB268" s="96" t="s">
        <v>5719</v>
      </c>
      <c r="CC268" s="91">
        <f t="shared" si="184"/>
        <v>200</v>
      </c>
      <c r="CD268" s="91">
        <f t="shared" si="185"/>
        <v>0</v>
      </c>
      <c r="CE268" s="93">
        <f t="shared" si="195"/>
        <v>0</v>
      </c>
      <c r="CF268" s="93">
        <f t="shared" si="196"/>
        <v>0</v>
      </c>
      <c r="CG268" s="105"/>
      <c r="CH268" s="105"/>
      <c r="CI268" s="86"/>
      <c r="CJ268" s="188"/>
      <c r="CK268" s="181">
        <f t="shared" si="186"/>
        <v>105</v>
      </c>
      <c r="CL268" s="181">
        <f t="shared" si="187"/>
        <v>200</v>
      </c>
      <c r="CM268" s="86" t="s">
        <v>5723</v>
      </c>
      <c r="CN268" s="182" t="s">
        <v>7854</v>
      </c>
      <c r="CO268" s="183" t="s">
        <v>7855</v>
      </c>
      <c r="CP268" s="86" t="s">
        <v>5724</v>
      </c>
      <c r="CQ268" s="153" t="s">
        <v>7924</v>
      </c>
      <c r="CR268" s="187">
        <f t="shared" si="188"/>
        <v>7970000</v>
      </c>
      <c r="CS268" s="188">
        <v>1</v>
      </c>
      <c r="CT268" s="188">
        <f t="shared" si="198"/>
        <v>7970000</v>
      </c>
      <c r="CU268" s="93"/>
      <c r="CV268" s="94">
        <f t="shared" si="189"/>
        <v>105</v>
      </c>
      <c r="CW268" s="93">
        <f t="shared" si="190"/>
        <v>0</v>
      </c>
      <c r="CX268" s="86">
        <f t="shared" si="191"/>
        <v>0</v>
      </c>
      <c r="CY268" s="93">
        <f t="shared" si="199"/>
        <v>251055</v>
      </c>
      <c r="CZ268" s="93">
        <v>0</v>
      </c>
      <c r="DA268" s="93">
        <v>0</v>
      </c>
      <c r="DB268" s="93">
        <f t="shared" si="200"/>
        <v>0</v>
      </c>
      <c r="DC268" s="93">
        <v>0</v>
      </c>
      <c r="DD268" s="91">
        <v>0</v>
      </c>
      <c r="DE268" s="93">
        <f t="shared" si="201"/>
        <v>0</v>
      </c>
      <c r="DF268" s="93">
        <f t="shared" si="172"/>
        <v>0</v>
      </c>
      <c r="DG268" s="93"/>
      <c r="DH268" s="93">
        <v>0</v>
      </c>
      <c r="DI268" s="93">
        <v>0</v>
      </c>
      <c r="DJ268" s="86">
        <f t="shared" si="202"/>
        <v>0</v>
      </c>
      <c r="DK268" s="91">
        <v>0</v>
      </c>
      <c r="DL268" s="93"/>
      <c r="DM268" s="93">
        <v>0</v>
      </c>
      <c r="DN268" s="93">
        <f t="shared" si="173"/>
        <v>7970000</v>
      </c>
      <c r="DO268" s="93">
        <f t="shared" si="203"/>
        <v>0</v>
      </c>
      <c r="DP268" s="92">
        <f t="shared" si="204"/>
        <v>251055</v>
      </c>
      <c r="DQ268" s="97" t="str">
        <f t="shared" si="174"/>
        <v>0400491472</v>
      </c>
      <c r="DR268" s="98">
        <f t="shared" si="205"/>
        <v>0</v>
      </c>
      <c r="DS268" s="93" t="str">
        <f t="shared" si="206"/>
        <v>OK</v>
      </c>
      <c r="DT268" s="93"/>
      <c r="DU268" s="78" t="str">
        <f t="shared" si="175"/>
        <v>5010700215011501100001VT100001</v>
      </c>
      <c r="DV268" s="78">
        <f>INDEX('08_DMGiaDat'!$L:$L,MATCH(DU268,'08_DMGiaDat'!$R:$R,0))</f>
        <v>7970000</v>
      </c>
      <c r="DW268" s="78" t="str">
        <f t="shared" si="176"/>
        <v>501070021501100100000001</v>
      </c>
      <c r="DX268" s="78" t="str">
        <f>IFERROR(VLOOKUP(DW268,'08_DMGiaDat'!C218:C219,2,FALSE),"N")</f>
        <v>N</v>
      </c>
      <c r="DY268" s="78" t="str">
        <f t="shared" si="177"/>
        <v>5010700215011001VT100001</v>
      </c>
      <c r="DZ268" s="78" t="str">
        <f>IFERROR(VLOOKUP(DY268,'08_DMGiaDat'!C218:C219,2,FALSE),"N")</f>
        <v>N</v>
      </c>
      <c r="EA268" s="78" t="str">
        <f t="shared" si="178"/>
        <v>501070021501100100000001</v>
      </c>
      <c r="EB268" s="78" t="str">
        <f>IFERROR(VLOOKUP(EA268,'08_DMGiaDat'!C218:C219,2,FALSE),"N")</f>
        <v>N</v>
      </c>
      <c r="EC268" s="92">
        <f>IF(DV268&lt;&gt;"N",DV268,IF(DX268&lt;&gt;"N",DX268,IF(DZ268&lt;&gt;"N",DZ268*VLOOKUP(LEFT(CB268,3),'03_DMMucDich'!C202:C206,5,FALSE),IF(EB268&lt;&gt;"N",EB268*VLOOKUP(LEFT(CB268,3),'03_DMMucDich'!C202:C206,5,FALSE),"N/A"))))</f>
        <v>7970000</v>
      </c>
    </row>
    <row r="269" spans="1:133" s="34" customFormat="1" ht="16" x14ac:dyDescent="0.2">
      <c r="A269" s="85">
        <v>255</v>
      </c>
      <c r="B269" s="86"/>
      <c r="C269" s="87"/>
      <c r="D269" s="141" t="s">
        <v>5940</v>
      </c>
      <c r="E269" s="86"/>
      <c r="F269" s="88"/>
      <c r="G269" s="88" t="s">
        <v>5718</v>
      </c>
      <c r="H269" s="151">
        <v>2022</v>
      </c>
      <c r="I269" s="86"/>
      <c r="J269" s="86"/>
      <c r="K269" s="145" t="s">
        <v>6559</v>
      </c>
      <c r="L269" s="105"/>
      <c r="M269" s="86"/>
      <c r="N269" s="105"/>
      <c r="O269" s="105"/>
      <c r="P269" s="86"/>
      <c r="Q269" s="86"/>
      <c r="R269" s="153" t="str">
        <f t="shared" si="179"/>
        <v>Tổ 65</v>
      </c>
      <c r="S269" s="86"/>
      <c r="T269" s="86"/>
      <c r="U269" s="86"/>
      <c r="V269" s="86" t="str">
        <f t="shared" si="180"/>
        <v xml:space="preserve">, </v>
      </c>
      <c r="W269" s="86"/>
      <c r="X269" s="86"/>
      <c r="Y269" s="86"/>
      <c r="Z269" s="88"/>
      <c r="AA269" s="105"/>
      <c r="AB269" s="86"/>
      <c r="AC269" s="90"/>
      <c r="AD269" s="86"/>
      <c r="AE269" s="86"/>
      <c r="AF269" s="86"/>
      <c r="AG269" s="86"/>
      <c r="AH269" s="160" t="s">
        <v>6964</v>
      </c>
      <c r="AI269" s="153"/>
      <c r="AJ269" s="153"/>
      <c r="AK269" s="86"/>
      <c r="AL269" s="86"/>
      <c r="AM269" s="153" t="s">
        <v>7015</v>
      </c>
      <c r="AN269" s="153" t="s">
        <v>7345</v>
      </c>
      <c r="AO269" s="165">
        <v>43599</v>
      </c>
      <c r="AP269" s="153" t="s">
        <v>2290</v>
      </c>
      <c r="AQ269" s="153" t="s">
        <v>5669</v>
      </c>
      <c r="AR269" s="166">
        <v>105</v>
      </c>
      <c r="AS269" s="88" t="s">
        <v>5719</v>
      </c>
      <c r="AT269" s="92">
        <f t="shared" si="197"/>
        <v>0</v>
      </c>
      <c r="AU269" s="93">
        <v>0</v>
      </c>
      <c r="AV269" s="93">
        <v>0</v>
      </c>
      <c r="AW269" s="166">
        <v>200</v>
      </c>
      <c r="AX269" s="93">
        <v>0</v>
      </c>
      <c r="AY269" s="177"/>
      <c r="AZ269" s="177">
        <v>0</v>
      </c>
      <c r="BA269" s="178"/>
      <c r="BB269" s="105"/>
      <c r="BC269" s="105"/>
      <c r="BD269" s="93"/>
      <c r="BE269" s="93">
        <v>0</v>
      </c>
      <c r="BF269" s="91">
        <v>0</v>
      </c>
      <c r="BG269" s="94"/>
      <c r="BH269" s="95"/>
      <c r="BI269" s="93" t="str">
        <f t="shared" si="165"/>
        <v>Võ Thái Dũng</v>
      </c>
      <c r="BJ269" s="105">
        <f t="shared" si="166"/>
        <v>0</v>
      </c>
      <c r="BK269" s="88" t="str">
        <f t="shared" si="167"/>
        <v>0400491472</v>
      </c>
      <c r="BL269" s="86">
        <f t="shared" si="168"/>
        <v>0</v>
      </c>
      <c r="BM269" s="105">
        <f t="shared" si="169"/>
        <v>0</v>
      </c>
      <c r="BN269" s="86">
        <f t="shared" si="170"/>
        <v>0</v>
      </c>
      <c r="BO269" s="86">
        <f t="shared" si="171"/>
        <v>0</v>
      </c>
      <c r="BP269" s="86">
        <f t="shared" si="181"/>
        <v>0</v>
      </c>
      <c r="BQ269" s="160" t="s">
        <v>6964</v>
      </c>
      <c r="BR269" s="86" t="s">
        <v>5720</v>
      </c>
      <c r="BS269" s="88" t="s">
        <v>5721</v>
      </c>
      <c r="BT269" s="86" t="s">
        <v>5722</v>
      </c>
      <c r="BU269" s="86"/>
      <c r="BV269" s="86" t="str">
        <f t="shared" si="182"/>
        <v>CP 903579</v>
      </c>
      <c r="BW269" s="105" t="str">
        <f t="shared" si="183"/>
        <v/>
      </c>
      <c r="BX269" s="86" t="str">
        <f t="shared" si="192"/>
        <v>404</v>
      </c>
      <c r="BY269" s="86" t="str">
        <f t="shared" si="193"/>
        <v>13</v>
      </c>
      <c r="BZ269" s="91">
        <f t="shared" si="194"/>
        <v>105</v>
      </c>
      <c r="CA269" s="91">
        <v>0</v>
      </c>
      <c r="CB269" s="96" t="s">
        <v>5719</v>
      </c>
      <c r="CC269" s="91">
        <f t="shared" si="184"/>
        <v>200</v>
      </c>
      <c r="CD269" s="91">
        <f t="shared" si="185"/>
        <v>0</v>
      </c>
      <c r="CE269" s="93">
        <f t="shared" si="195"/>
        <v>0</v>
      </c>
      <c r="CF269" s="93">
        <f t="shared" si="196"/>
        <v>0</v>
      </c>
      <c r="CG269" s="105"/>
      <c r="CH269" s="105"/>
      <c r="CI269" s="86"/>
      <c r="CJ269" s="188"/>
      <c r="CK269" s="181">
        <f t="shared" si="186"/>
        <v>105</v>
      </c>
      <c r="CL269" s="181">
        <f t="shared" si="187"/>
        <v>200</v>
      </c>
      <c r="CM269" s="86" t="s">
        <v>5723</v>
      </c>
      <c r="CN269" s="182" t="s">
        <v>7854</v>
      </c>
      <c r="CO269" s="183" t="s">
        <v>7855</v>
      </c>
      <c r="CP269" s="86" t="s">
        <v>5724</v>
      </c>
      <c r="CQ269" s="153" t="s">
        <v>7924</v>
      </c>
      <c r="CR269" s="187">
        <f t="shared" si="188"/>
        <v>7970000</v>
      </c>
      <c r="CS269" s="188">
        <v>1</v>
      </c>
      <c r="CT269" s="188">
        <f t="shared" si="198"/>
        <v>7970000</v>
      </c>
      <c r="CU269" s="93"/>
      <c r="CV269" s="94">
        <f t="shared" si="189"/>
        <v>105</v>
      </c>
      <c r="CW269" s="93">
        <f t="shared" si="190"/>
        <v>0</v>
      </c>
      <c r="CX269" s="86">
        <f t="shared" si="191"/>
        <v>0</v>
      </c>
      <c r="CY269" s="93">
        <f t="shared" si="199"/>
        <v>251055</v>
      </c>
      <c r="CZ269" s="93">
        <v>0</v>
      </c>
      <c r="DA269" s="93">
        <v>0</v>
      </c>
      <c r="DB269" s="93">
        <f t="shared" si="200"/>
        <v>0</v>
      </c>
      <c r="DC269" s="93">
        <v>0</v>
      </c>
      <c r="DD269" s="91">
        <v>0</v>
      </c>
      <c r="DE269" s="93">
        <f t="shared" si="201"/>
        <v>0</v>
      </c>
      <c r="DF269" s="93">
        <f t="shared" si="172"/>
        <v>0</v>
      </c>
      <c r="DG269" s="93"/>
      <c r="DH269" s="93">
        <v>0</v>
      </c>
      <c r="DI269" s="93">
        <v>0</v>
      </c>
      <c r="DJ269" s="86">
        <f t="shared" si="202"/>
        <v>0</v>
      </c>
      <c r="DK269" s="91">
        <v>0</v>
      </c>
      <c r="DL269" s="93"/>
      <c r="DM269" s="93">
        <v>0</v>
      </c>
      <c r="DN269" s="93">
        <f t="shared" si="173"/>
        <v>7970000</v>
      </c>
      <c r="DO269" s="93">
        <f t="shared" si="203"/>
        <v>0</v>
      </c>
      <c r="DP269" s="92">
        <f t="shared" si="204"/>
        <v>251055</v>
      </c>
      <c r="DQ269" s="97" t="str">
        <f t="shared" si="174"/>
        <v>0400491472</v>
      </c>
      <c r="DR269" s="98">
        <f t="shared" si="205"/>
        <v>0</v>
      </c>
      <c r="DS269" s="93" t="str">
        <f t="shared" si="206"/>
        <v>OK</v>
      </c>
      <c r="DT269" s="93"/>
      <c r="DU269" s="78" t="str">
        <f t="shared" si="175"/>
        <v>5010700215011501100001VT100001</v>
      </c>
      <c r="DV269" s="78">
        <f>INDEX('08_DMGiaDat'!$L:$L,MATCH(DU269,'08_DMGiaDat'!$R:$R,0))</f>
        <v>7970000</v>
      </c>
      <c r="DW269" s="78" t="str">
        <f t="shared" si="176"/>
        <v>501070021501100100000001</v>
      </c>
      <c r="DX269" s="78" t="str">
        <f>IFERROR(VLOOKUP(DW269,'08_DMGiaDat'!C218:C219,2,FALSE),"N")</f>
        <v>N</v>
      </c>
      <c r="DY269" s="78" t="str">
        <f t="shared" si="177"/>
        <v>5010700215011001VT100001</v>
      </c>
      <c r="DZ269" s="78" t="str">
        <f>IFERROR(VLOOKUP(DY269,'08_DMGiaDat'!C218:C219,2,FALSE),"N")</f>
        <v>N</v>
      </c>
      <c r="EA269" s="78" t="str">
        <f t="shared" si="178"/>
        <v>501070021501100100000001</v>
      </c>
      <c r="EB269" s="78" t="str">
        <f>IFERROR(VLOOKUP(EA269,'08_DMGiaDat'!C218:C219,2,FALSE),"N")</f>
        <v>N</v>
      </c>
      <c r="EC269" s="92">
        <f>IF(DV269&lt;&gt;"N",DV269,IF(DX269&lt;&gt;"N",DX269,IF(DZ269&lt;&gt;"N",DZ269*VLOOKUP(LEFT(CB269,3),'03_DMMucDich'!C202:C206,5,FALSE),IF(EB269&lt;&gt;"N",EB269*VLOOKUP(LEFT(CB269,3),'03_DMMucDich'!C202:C206,5,FALSE),"N/A"))))</f>
        <v>7970000</v>
      </c>
    </row>
    <row r="270" spans="1:133" s="34" customFormat="1" ht="16" x14ac:dyDescent="0.2">
      <c r="A270" s="85">
        <v>256</v>
      </c>
      <c r="B270" s="86"/>
      <c r="C270" s="87"/>
      <c r="D270" s="141" t="s">
        <v>5941</v>
      </c>
      <c r="E270" s="86"/>
      <c r="F270" s="88"/>
      <c r="G270" s="88" t="s">
        <v>5718</v>
      </c>
      <c r="H270" s="151">
        <v>2023</v>
      </c>
      <c r="I270" s="86"/>
      <c r="J270" s="86"/>
      <c r="K270" s="145" t="s">
        <v>6560</v>
      </c>
      <c r="L270" s="105"/>
      <c r="M270" s="86"/>
      <c r="N270" s="105"/>
      <c r="O270" s="105"/>
      <c r="P270" s="86"/>
      <c r="Q270" s="86"/>
      <c r="R270" s="153" t="str">
        <f t="shared" si="179"/>
        <v>Tổ 66</v>
      </c>
      <c r="S270" s="86"/>
      <c r="T270" s="86"/>
      <c r="U270" s="86"/>
      <c r="V270" s="86" t="str">
        <f t="shared" si="180"/>
        <v xml:space="preserve">, </v>
      </c>
      <c r="W270" s="86"/>
      <c r="X270" s="86"/>
      <c r="Y270" s="86"/>
      <c r="Z270" s="88"/>
      <c r="AA270" s="105"/>
      <c r="AB270" s="86"/>
      <c r="AC270" s="90"/>
      <c r="AD270" s="86"/>
      <c r="AE270" s="86"/>
      <c r="AF270" s="86"/>
      <c r="AG270" s="86"/>
      <c r="AH270" s="160" t="s">
        <v>6960</v>
      </c>
      <c r="AI270" s="153"/>
      <c r="AJ270" s="153"/>
      <c r="AK270" s="86"/>
      <c r="AL270" s="86"/>
      <c r="AM270" s="153" t="s">
        <v>7015</v>
      </c>
      <c r="AN270" s="153" t="s">
        <v>7346</v>
      </c>
      <c r="AO270" s="165">
        <v>43599</v>
      </c>
      <c r="AP270" s="153" t="s">
        <v>2281</v>
      </c>
      <c r="AQ270" s="153" t="s">
        <v>7084</v>
      </c>
      <c r="AR270" s="166">
        <v>100</v>
      </c>
      <c r="AS270" s="88" t="s">
        <v>5719</v>
      </c>
      <c r="AT270" s="92">
        <f t="shared" si="197"/>
        <v>0</v>
      </c>
      <c r="AU270" s="93">
        <v>0</v>
      </c>
      <c r="AV270" s="93">
        <v>0</v>
      </c>
      <c r="AW270" s="166">
        <v>200</v>
      </c>
      <c r="AX270" s="93">
        <v>0</v>
      </c>
      <c r="AY270" s="177"/>
      <c r="AZ270" s="177">
        <v>0</v>
      </c>
      <c r="BA270" s="178"/>
      <c r="BB270" s="105"/>
      <c r="BC270" s="105"/>
      <c r="BD270" s="93"/>
      <c r="BE270" s="93">
        <v>0</v>
      </c>
      <c r="BF270" s="91">
        <v>0</v>
      </c>
      <c r="BG270" s="94"/>
      <c r="BH270" s="95"/>
      <c r="BI270" s="93" t="str">
        <f t="shared" si="165"/>
        <v>Lê Thị Kim Dung</v>
      </c>
      <c r="BJ270" s="105">
        <f t="shared" si="166"/>
        <v>0</v>
      </c>
      <c r="BK270" s="88" t="str">
        <f t="shared" si="167"/>
        <v>8136649290</v>
      </c>
      <c r="BL270" s="86">
        <f t="shared" si="168"/>
        <v>0</v>
      </c>
      <c r="BM270" s="105">
        <f t="shared" si="169"/>
        <v>0</v>
      </c>
      <c r="BN270" s="86">
        <f t="shared" si="170"/>
        <v>0</v>
      </c>
      <c r="BO270" s="86">
        <f t="shared" si="171"/>
        <v>0</v>
      </c>
      <c r="BP270" s="86">
        <f t="shared" si="181"/>
        <v>0</v>
      </c>
      <c r="BQ270" s="160" t="s">
        <v>6960</v>
      </c>
      <c r="BR270" s="86" t="s">
        <v>5720</v>
      </c>
      <c r="BS270" s="88" t="s">
        <v>5721</v>
      </c>
      <c r="BT270" s="86" t="s">
        <v>5722</v>
      </c>
      <c r="BU270" s="86"/>
      <c r="BV270" s="86" t="str">
        <f t="shared" si="182"/>
        <v>CP 893492</v>
      </c>
      <c r="BW270" s="105" t="str">
        <f t="shared" si="183"/>
        <v/>
      </c>
      <c r="BX270" s="86" t="str">
        <f t="shared" si="192"/>
        <v>395</v>
      </c>
      <c r="BY270" s="86" t="str">
        <f t="shared" si="193"/>
        <v>29</v>
      </c>
      <c r="BZ270" s="91">
        <f t="shared" si="194"/>
        <v>100</v>
      </c>
      <c r="CA270" s="91">
        <v>0</v>
      </c>
      <c r="CB270" s="96" t="s">
        <v>5719</v>
      </c>
      <c r="CC270" s="91">
        <f t="shared" si="184"/>
        <v>200</v>
      </c>
      <c r="CD270" s="91">
        <f t="shared" si="185"/>
        <v>0</v>
      </c>
      <c r="CE270" s="93">
        <f t="shared" si="195"/>
        <v>0</v>
      </c>
      <c r="CF270" s="93">
        <f t="shared" si="196"/>
        <v>0</v>
      </c>
      <c r="CG270" s="105"/>
      <c r="CH270" s="105"/>
      <c r="CI270" s="86"/>
      <c r="CJ270" s="188"/>
      <c r="CK270" s="181">
        <f t="shared" si="186"/>
        <v>100</v>
      </c>
      <c r="CL270" s="181">
        <f t="shared" si="187"/>
        <v>200</v>
      </c>
      <c r="CM270" s="86" t="s">
        <v>5723</v>
      </c>
      <c r="CN270" s="182" t="s">
        <v>7854</v>
      </c>
      <c r="CO270" s="183" t="s">
        <v>7855</v>
      </c>
      <c r="CP270" s="86" t="s">
        <v>5724</v>
      </c>
      <c r="CQ270" s="153" t="s">
        <v>7924</v>
      </c>
      <c r="CR270" s="187">
        <f t="shared" si="188"/>
        <v>7970000</v>
      </c>
      <c r="CS270" s="188">
        <v>1</v>
      </c>
      <c r="CT270" s="188">
        <f t="shared" si="198"/>
        <v>7970000</v>
      </c>
      <c r="CU270" s="93"/>
      <c r="CV270" s="94">
        <f t="shared" si="189"/>
        <v>100</v>
      </c>
      <c r="CW270" s="93">
        <f t="shared" si="190"/>
        <v>0</v>
      </c>
      <c r="CX270" s="86">
        <f t="shared" si="191"/>
        <v>0</v>
      </c>
      <c r="CY270" s="93">
        <f t="shared" si="199"/>
        <v>239100</v>
      </c>
      <c r="CZ270" s="93">
        <v>0</v>
      </c>
      <c r="DA270" s="93">
        <v>0</v>
      </c>
      <c r="DB270" s="93">
        <f t="shared" si="200"/>
        <v>0</v>
      </c>
      <c r="DC270" s="93">
        <v>0</v>
      </c>
      <c r="DD270" s="91">
        <v>0</v>
      </c>
      <c r="DE270" s="93">
        <f t="shared" si="201"/>
        <v>0</v>
      </c>
      <c r="DF270" s="93">
        <f t="shared" si="172"/>
        <v>0</v>
      </c>
      <c r="DG270" s="93"/>
      <c r="DH270" s="93">
        <v>0</v>
      </c>
      <c r="DI270" s="93">
        <v>0</v>
      </c>
      <c r="DJ270" s="86">
        <f t="shared" si="202"/>
        <v>0</v>
      </c>
      <c r="DK270" s="91">
        <v>0</v>
      </c>
      <c r="DL270" s="93"/>
      <c r="DM270" s="93">
        <v>0</v>
      </c>
      <c r="DN270" s="93">
        <f t="shared" si="173"/>
        <v>7970000</v>
      </c>
      <c r="DO270" s="93">
        <f t="shared" si="203"/>
        <v>0</v>
      </c>
      <c r="DP270" s="92">
        <f t="shared" si="204"/>
        <v>239100</v>
      </c>
      <c r="DQ270" s="97" t="str">
        <f t="shared" si="174"/>
        <v>8136649290</v>
      </c>
      <c r="DR270" s="98">
        <f t="shared" si="205"/>
        <v>0</v>
      </c>
      <c r="DS270" s="93" t="str">
        <f t="shared" si="206"/>
        <v>OK</v>
      </c>
      <c r="DT270" s="93"/>
      <c r="DU270" s="78" t="str">
        <f t="shared" si="175"/>
        <v>5010700215011501100001VT100001</v>
      </c>
      <c r="DV270" s="78">
        <f>INDEX('08_DMGiaDat'!$L:$L,MATCH(DU270,'08_DMGiaDat'!$R:$R,0))</f>
        <v>7970000</v>
      </c>
      <c r="DW270" s="78" t="str">
        <f t="shared" si="176"/>
        <v>501070021501100100000001</v>
      </c>
      <c r="DX270" s="78" t="str">
        <f>IFERROR(VLOOKUP(DW270,'08_DMGiaDat'!C218:C219,2,FALSE),"N")</f>
        <v>N</v>
      </c>
      <c r="DY270" s="78" t="str">
        <f t="shared" si="177"/>
        <v>5010700215011001VT100001</v>
      </c>
      <c r="DZ270" s="78" t="str">
        <f>IFERROR(VLOOKUP(DY270,'08_DMGiaDat'!C218:C219,2,FALSE),"N")</f>
        <v>N</v>
      </c>
      <c r="EA270" s="78" t="str">
        <f t="shared" si="178"/>
        <v>501070021501100100000001</v>
      </c>
      <c r="EB270" s="78" t="str">
        <f>IFERROR(VLOOKUP(EA270,'08_DMGiaDat'!C218:C219,2,FALSE),"N")</f>
        <v>N</v>
      </c>
      <c r="EC270" s="92">
        <f>IF(DV270&lt;&gt;"N",DV270,IF(DX270&lt;&gt;"N",DX270,IF(DZ270&lt;&gt;"N",DZ270*VLOOKUP(LEFT(CB270,3),'03_DMMucDich'!C202:C206,5,FALSE),IF(EB270&lt;&gt;"N",EB270*VLOOKUP(LEFT(CB270,3),'03_DMMucDich'!C202:C206,5,FALSE),"N/A"))))</f>
        <v>7970000</v>
      </c>
    </row>
    <row r="271" spans="1:133" s="34" customFormat="1" ht="16" x14ac:dyDescent="0.2">
      <c r="A271" s="85">
        <v>257</v>
      </c>
      <c r="B271" s="86"/>
      <c r="C271" s="87"/>
      <c r="D271" s="141" t="s">
        <v>5942</v>
      </c>
      <c r="E271" s="86"/>
      <c r="F271" s="88"/>
      <c r="G271" s="88" t="s">
        <v>5718</v>
      </c>
      <c r="H271" s="151">
        <v>2022</v>
      </c>
      <c r="I271" s="86"/>
      <c r="J271" s="86"/>
      <c r="K271" s="145" t="s">
        <v>6561</v>
      </c>
      <c r="L271" s="105"/>
      <c r="M271" s="86"/>
      <c r="N271" s="105"/>
      <c r="O271" s="105"/>
      <c r="P271" s="86"/>
      <c r="Q271" s="86"/>
      <c r="R271" s="153" t="str">
        <f t="shared" si="179"/>
        <v>Tổ 66</v>
      </c>
      <c r="S271" s="86"/>
      <c r="T271" s="86"/>
      <c r="U271" s="86"/>
      <c r="V271" s="86" t="str">
        <f t="shared" si="180"/>
        <v xml:space="preserve">, </v>
      </c>
      <c r="W271" s="86"/>
      <c r="X271" s="86"/>
      <c r="Y271" s="86"/>
      <c r="Z271" s="88"/>
      <c r="AA271" s="105"/>
      <c r="AB271" s="86"/>
      <c r="AC271" s="90"/>
      <c r="AD271" s="86"/>
      <c r="AE271" s="86"/>
      <c r="AF271" s="86"/>
      <c r="AG271" s="86"/>
      <c r="AH271" s="160" t="s">
        <v>6960</v>
      </c>
      <c r="AI271" s="153"/>
      <c r="AJ271" s="153"/>
      <c r="AK271" s="86"/>
      <c r="AL271" s="86"/>
      <c r="AM271" s="153" t="s">
        <v>7015</v>
      </c>
      <c r="AN271" s="153" t="s">
        <v>7347</v>
      </c>
      <c r="AO271" s="165">
        <v>43321</v>
      </c>
      <c r="AP271" s="153" t="s">
        <v>1847</v>
      </c>
      <c r="AQ271" s="153" t="s">
        <v>7021</v>
      </c>
      <c r="AR271" s="166">
        <v>100</v>
      </c>
      <c r="AS271" s="88" t="s">
        <v>5719</v>
      </c>
      <c r="AT271" s="92">
        <f t="shared" si="197"/>
        <v>0</v>
      </c>
      <c r="AU271" s="93">
        <v>0</v>
      </c>
      <c r="AV271" s="93">
        <v>0</v>
      </c>
      <c r="AW271" s="166">
        <v>200</v>
      </c>
      <c r="AX271" s="93">
        <v>0</v>
      </c>
      <c r="AY271" s="177"/>
      <c r="AZ271" s="177">
        <v>0</v>
      </c>
      <c r="BA271" s="178"/>
      <c r="BB271" s="105"/>
      <c r="BC271" s="105"/>
      <c r="BD271" s="93"/>
      <c r="BE271" s="93">
        <v>0</v>
      </c>
      <c r="BF271" s="91">
        <v>0</v>
      </c>
      <c r="BG271" s="94"/>
      <c r="BH271" s="95"/>
      <c r="BI271" s="93" t="str">
        <f t="shared" ref="BI271:BI334" si="207">K271</f>
        <v>Nguyễn Văn Châu</v>
      </c>
      <c r="BJ271" s="105">
        <f t="shared" ref="BJ271:BJ334" si="208">L271</f>
        <v>0</v>
      </c>
      <c r="BK271" s="88" t="str">
        <f t="shared" ref="BK271:BK334" si="209">D271</f>
        <v>8444583728</v>
      </c>
      <c r="BL271" s="86">
        <f t="shared" ref="BL271:BL334" si="210">M271</f>
        <v>0</v>
      </c>
      <c r="BM271" s="105">
        <f t="shared" ref="BM271:BM334" si="211">N271</f>
        <v>0</v>
      </c>
      <c r="BN271" s="86">
        <f t="shared" ref="BN271:BN334" si="212">O271</f>
        <v>0</v>
      </c>
      <c r="BO271" s="86">
        <f t="shared" ref="BO271:BO334" si="213">AJ271</f>
        <v>0</v>
      </c>
      <c r="BP271" s="86">
        <f t="shared" si="181"/>
        <v>0</v>
      </c>
      <c r="BQ271" s="160" t="s">
        <v>6960</v>
      </c>
      <c r="BR271" s="86" t="s">
        <v>5720</v>
      </c>
      <c r="BS271" s="88" t="s">
        <v>5721</v>
      </c>
      <c r="BT271" s="86" t="s">
        <v>5722</v>
      </c>
      <c r="BU271" s="86"/>
      <c r="BV271" s="86" t="str">
        <f t="shared" si="182"/>
        <v>CO 161181</v>
      </c>
      <c r="BW271" s="105" t="str">
        <f t="shared" si="183"/>
        <v/>
      </c>
      <c r="BX271" s="86" t="str">
        <f t="shared" si="192"/>
        <v>149</v>
      </c>
      <c r="BY271" s="86" t="str">
        <f t="shared" si="193"/>
        <v>45</v>
      </c>
      <c r="BZ271" s="91">
        <f t="shared" si="194"/>
        <v>100</v>
      </c>
      <c r="CA271" s="91">
        <v>0</v>
      </c>
      <c r="CB271" s="96" t="s">
        <v>5719</v>
      </c>
      <c r="CC271" s="91">
        <f t="shared" si="184"/>
        <v>200</v>
      </c>
      <c r="CD271" s="91">
        <f t="shared" si="185"/>
        <v>0</v>
      </c>
      <c r="CE271" s="93">
        <f t="shared" si="195"/>
        <v>0</v>
      </c>
      <c r="CF271" s="93">
        <f t="shared" si="196"/>
        <v>0</v>
      </c>
      <c r="CG271" s="105"/>
      <c r="CH271" s="105"/>
      <c r="CI271" s="86"/>
      <c r="CJ271" s="188"/>
      <c r="CK271" s="181">
        <f t="shared" si="186"/>
        <v>100</v>
      </c>
      <c r="CL271" s="181">
        <f t="shared" si="187"/>
        <v>200</v>
      </c>
      <c r="CM271" s="86" t="s">
        <v>5723</v>
      </c>
      <c r="CN271" s="182" t="s">
        <v>7854</v>
      </c>
      <c r="CO271" s="183" t="s">
        <v>7855</v>
      </c>
      <c r="CP271" s="86" t="s">
        <v>5724</v>
      </c>
      <c r="CQ271" s="153" t="s">
        <v>7924</v>
      </c>
      <c r="CR271" s="187">
        <f t="shared" si="188"/>
        <v>7970000</v>
      </c>
      <c r="CS271" s="188">
        <v>1</v>
      </c>
      <c r="CT271" s="188">
        <f t="shared" si="198"/>
        <v>7970000</v>
      </c>
      <c r="CU271" s="93"/>
      <c r="CV271" s="94">
        <f t="shared" si="189"/>
        <v>100</v>
      </c>
      <c r="CW271" s="93">
        <f t="shared" si="190"/>
        <v>0</v>
      </c>
      <c r="CX271" s="86">
        <f t="shared" si="191"/>
        <v>0</v>
      </c>
      <c r="CY271" s="93">
        <f t="shared" si="199"/>
        <v>239100</v>
      </c>
      <c r="CZ271" s="93">
        <v>0</v>
      </c>
      <c r="DA271" s="93">
        <v>0</v>
      </c>
      <c r="DB271" s="93">
        <f t="shared" si="200"/>
        <v>0</v>
      </c>
      <c r="DC271" s="93">
        <v>0</v>
      </c>
      <c r="DD271" s="91">
        <v>0</v>
      </c>
      <c r="DE271" s="93">
        <f t="shared" si="201"/>
        <v>0</v>
      </c>
      <c r="DF271" s="93">
        <f t="shared" ref="DF271:DF334" si="214">AV271</f>
        <v>0</v>
      </c>
      <c r="DG271" s="93"/>
      <c r="DH271" s="93">
        <v>0</v>
      </c>
      <c r="DI271" s="93">
        <v>0</v>
      </c>
      <c r="DJ271" s="86">
        <f t="shared" si="202"/>
        <v>0</v>
      </c>
      <c r="DK271" s="91">
        <v>0</v>
      </c>
      <c r="DL271" s="93"/>
      <c r="DM271" s="93">
        <v>0</v>
      </c>
      <c r="DN271" s="93">
        <f t="shared" ref="DN271:DN334" si="215">CT271</f>
        <v>7970000</v>
      </c>
      <c r="DO271" s="93">
        <f t="shared" si="203"/>
        <v>0</v>
      </c>
      <c r="DP271" s="92">
        <f t="shared" si="204"/>
        <v>239100</v>
      </c>
      <c r="DQ271" s="97" t="str">
        <f t="shared" ref="DQ271:DQ334" si="216">IF(LEN(D271)=13,LEFT(D271,10)&amp;"-"&amp;RIGHT(D271,3),D271)</f>
        <v>8444583728</v>
      </c>
      <c r="DR271" s="98">
        <f t="shared" si="205"/>
        <v>0</v>
      </c>
      <c r="DS271" s="93" t="str">
        <f t="shared" si="206"/>
        <v>OK</v>
      </c>
      <c r="DT271" s="93"/>
      <c r="DU271" s="78" t="str">
        <f t="shared" ref="DU271:DU334" si="217">IF(CP271="",CONCATENATE(LEFT(BS271,FIND("-",BS271)-1),LEFT(CM271,FIND("-",CM271)-1),LEFT(CN271,FIND("-",CN271)-1),LEFT(CO271,FIND("-",CO271)-1),LEFT(CQ271,FIND("-",CQ271)-1),LEFT(CB271,FIND("-",CB271)-1)),CONCATENATE(LEFT(BS271,FIND("-",BS271)-1),LEFT(CM271,FIND("-",CM271)-1),LEFT(CN271,FIND("-",CN271)-1),LEFT(CO271,FIND("-",CO271)-1),LEFT(CP271,FIND("-",CP271)-1),LEFT(CQ271,FIND("-",CQ271)-1),LEFT(CB271,FIND("-",CB271)-1)))</f>
        <v>5010700215011501100001VT100001</v>
      </c>
      <c r="DV271" s="78">
        <f>INDEX('08_DMGiaDat'!$L:$L,MATCH(DU271,'08_DMGiaDat'!$R:$R,0))</f>
        <v>7970000</v>
      </c>
      <c r="DW271" s="78" t="str">
        <f t="shared" ref="DW271:DW334" si="218">CONCATENATE(LEFT(BS271,5),LEFT(CM271,3),LEFT(CN271,3),MID(CO271,4,2),LEFT(CP271,3),"00000",LEFT(CB271,3))</f>
        <v>501070021501100100000001</v>
      </c>
      <c r="DX271" s="78" t="str">
        <f>IFERROR(VLOOKUP(DW271,'08_DMGiaDat'!C218:C219,2,FALSE),"N")</f>
        <v>N</v>
      </c>
      <c r="DY271" s="78" t="str">
        <f t="shared" ref="DY271:DY334" si="219">CONCATENATE(LEFT(BS271,5),LEFT(CM271,3),LEFT(CN271,3),MID(CO271,4,2),LEFT(CP271,3),LEFT(CQ271,5),"001")</f>
        <v>5010700215011001VT100001</v>
      </c>
      <c r="DZ271" s="78" t="str">
        <f>IFERROR(VLOOKUP(DY271,'08_DMGiaDat'!C218:C219,2,FALSE),"N")</f>
        <v>N</v>
      </c>
      <c r="EA271" s="78" t="str">
        <f t="shared" ref="EA271:EA334" si="220">CONCATENATE(LEFT(BS271,5),LEFT(CM271,3),LEFT(CN271,3),MID(CO271,4,2),LEFT(CP271,3),"00000","001")</f>
        <v>501070021501100100000001</v>
      </c>
      <c r="EB271" s="78" t="str">
        <f>IFERROR(VLOOKUP(EA271,'08_DMGiaDat'!C218:C219,2,FALSE),"N")</f>
        <v>N</v>
      </c>
      <c r="EC271" s="92">
        <f>IF(DV271&lt;&gt;"N",DV271,IF(DX271&lt;&gt;"N",DX271,IF(DZ271&lt;&gt;"N",DZ271*VLOOKUP(LEFT(CB271,3),'03_DMMucDich'!C202:C206,5,FALSE),IF(EB271&lt;&gt;"N",EB271*VLOOKUP(LEFT(CB271,3),'03_DMMucDich'!C202:C206,5,FALSE),"N/A"))))</f>
        <v>7970000</v>
      </c>
    </row>
    <row r="272" spans="1:133" s="34" customFormat="1" ht="16" x14ac:dyDescent="0.2">
      <c r="A272" s="85">
        <v>258</v>
      </c>
      <c r="B272" s="86"/>
      <c r="C272" s="87"/>
      <c r="D272" s="141" t="s">
        <v>5943</v>
      </c>
      <c r="E272" s="86"/>
      <c r="F272" s="88"/>
      <c r="G272" s="88" t="s">
        <v>5718</v>
      </c>
      <c r="H272" s="151">
        <v>2022</v>
      </c>
      <c r="I272" s="86"/>
      <c r="J272" s="86"/>
      <c r="K272" s="145" t="s">
        <v>6562</v>
      </c>
      <c r="L272" s="105"/>
      <c r="M272" s="86"/>
      <c r="N272" s="105"/>
      <c r="O272" s="105"/>
      <c r="P272" s="86"/>
      <c r="Q272" s="86"/>
      <c r="R272" s="153" t="str">
        <f t="shared" ref="R272:R335" si="221">"Tổ "&amp;RIGHT(AH272,2)</f>
        <v>Tổ 66</v>
      </c>
      <c r="S272" s="86"/>
      <c r="T272" s="86"/>
      <c r="U272" s="86"/>
      <c r="V272" s="86" t="str">
        <f t="shared" ref="V272:V335" si="222">AJ272&amp;", "&amp;AI272</f>
        <v xml:space="preserve">, </v>
      </c>
      <c r="W272" s="86"/>
      <c r="X272" s="86"/>
      <c r="Y272" s="86"/>
      <c r="Z272" s="88"/>
      <c r="AA272" s="105"/>
      <c r="AB272" s="86"/>
      <c r="AC272" s="90"/>
      <c r="AD272" s="86"/>
      <c r="AE272" s="86"/>
      <c r="AF272" s="86"/>
      <c r="AG272" s="86"/>
      <c r="AH272" s="160" t="s">
        <v>6960</v>
      </c>
      <c r="AI272" s="153"/>
      <c r="AJ272" s="153"/>
      <c r="AK272" s="86"/>
      <c r="AL272" s="86"/>
      <c r="AM272" s="153" t="s">
        <v>7015</v>
      </c>
      <c r="AN272" s="153" t="s">
        <v>7348</v>
      </c>
      <c r="AO272" s="165">
        <v>43321</v>
      </c>
      <c r="AP272" s="153" t="s">
        <v>1405</v>
      </c>
      <c r="AQ272" s="153" t="s">
        <v>7113</v>
      </c>
      <c r="AR272" s="166">
        <v>127.2</v>
      </c>
      <c r="AS272" s="88" t="s">
        <v>5719</v>
      </c>
      <c r="AT272" s="92">
        <f t="shared" si="197"/>
        <v>0</v>
      </c>
      <c r="AU272" s="93">
        <v>0</v>
      </c>
      <c r="AV272" s="93">
        <v>0</v>
      </c>
      <c r="AW272" s="166">
        <v>200</v>
      </c>
      <c r="AX272" s="93">
        <v>0</v>
      </c>
      <c r="AY272" s="177"/>
      <c r="AZ272" s="177">
        <v>0</v>
      </c>
      <c r="BA272" s="178"/>
      <c r="BB272" s="105"/>
      <c r="BC272" s="105"/>
      <c r="BD272" s="93"/>
      <c r="BE272" s="93">
        <v>0</v>
      </c>
      <c r="BF272" s="91">
        <v>0</v>
      </c>
      <c r="BG272" s="94"/>
      <c r="BH272" s="95"/>
      <c r="BI272" s="93" t="str">
        <f t="shared" si="207"/>
        <v>Hồ Văn Quốc</v>
      </c>
      <c r="BJ272" s="105">
        <f t="shared" si="208"/>
        <v>0</v>
      </c>
      <c r="BK272" s="88" t="str">
        <f t="shared" si="209"/>
        <v>8354986151</v>
      </c>
      <c r="BL272" s="86">
        <f t="shared" si="210"/>
        <v>0</v>
      </c>
      <c r="BM272" s="105">
        <f t="shared" si="211"/>
        <v>0</v>
      </c>
      <c r="BN272" s="86">
        <f t="shared" si="212"/>
        <v>0</v>
      </c>
      <c r="BO272" s="86">
        <f t="shared" si="213"/>
        <v>0</v>
      </c>
      <c r="BP272" s="86">
        <f t="shared" ref="BP272:BP335" si="223">AI272</f>
        <v>0</v>
      </c>
      <c r="BQ272" s="160" t="s">
        <v>6960</v>
      </c>
      <c r="BR272" s="86" t="s">
        <v>5720</v>
      </c>
      <c r="BS272" s="88" t="s">
        <v>5721</v>
      </c>
      <c r="BT272" s="86" t="s">
        <v>5722</v>
      </c>
      <c r="BU272" s="86"/>
      <c r="BV272" s="86" t="str">
        <f t="shared" ref="BV272:BV335" si="224">AN272</f>
        <v>CO 161212</v>
      </c>
      <c r="BW272" s="105" t="str">
        <f t="shared" ref="BW272:BW335" si="225">IF(BU272="X",AO272,"")</f>
        <v/>
      </c>
      <c r="BX272" s="86" t="str">
        <f t="shared" si="192"/>
        <v>126</v>
      </c>
      <c r="BY272" s="86" t="str">
        <f t="shared" si="193"/>
        <v>28</v>
      </c>
      <c r="BZ272" s="91">
        <f t="shared" si="194"/>
        <v>127.2</v>
      </c>
      <c r="CA272" s="91">
        <v>0</v>
      </c>
      <c r="CB272" s="96" t="s">
        <v>5719</v>
      </c>
      <c r="CC272" s="91">
        <f t="shared" ref="CC272:CC335" si="226">AW272</f>
        <v>200</v>
      </c>
      <c r="CD272" s="91">
        <f t="shared" ref="CD272:CD335" si="227">AY272</f>
        <v>0</v>
      </c>
      <c r="CE272" s="93">
        <f t="shared" si="195"/>
        <v>0</v>
      </c>
      <c r="CF272" s="93">
        <f t="shared" si="196"/>
        <v>0</v>
      </c>
      <c r="CG272" s="105"/>
      <c r="CH272" s="105"/>
      <c r="CI272" s="86"/>
      <c r="CJ272" s="188"/>
      <c r="CK272" s="181">
        <f t="shared" ref="CK272:CK335" si="228">BZ272</f>
        <v>127.2</v>
      </c>
      <c r="CL272" s="181">
        <f t="shared" ref="CL272:CL335" si="229">AW272</f>
        <v>200</v>
      </c>
      <c r="CM272" s="86" t="s">
        <v>5723</v>
      </c>
      <c r="CN272" s="182" t="s">
        <v>7854</v>
      </c>
      <c r="CO272" s="183" t="s">
        <v>7855</v>
      </c>
      <c r="CP272" s="86" t="s">
        <v>5724</v>
      </c>
      <c r="CQ272" s="153" t="s">
        <v>7924</v>
      </c>
      <c r="CR272" s="187">
        <f t="shared" ref="CR272:CR335" si="230">EC272</f>
        <v>7970000</v>
      </c>
      <c r="CS272" s="188">
        <v>1</v>
      </c>
      <c r="CT272" s="188">
        <f t="shared" si="198"/>
        <v>7970000</v>
      </c>
      <c r="CU272" s="93"/>
      <c r="CV272" s="94">
        <f t="shared" ref="CV272:CV335" si="231">IF(OR(CK272=0,CK272&lt;=CL272),CK272,CL272)</f>
        <v>127.2</v>
      </c>
      <c r="CW272" s="93">
        <f t="shared" ref="CW272:CW335" si="232">IF(AND(CK272&gt;CL272,CK272&lt;=CL272*4),CK272-CL272,IF(CK272&gt;=CL272*4,CL272*3,0))</f>
        <v>0</v>
      </c>
      <c r="CX272" s="86">
        <f t="shared" ref="CX272:CX335" si="233">IF(CK272&gt;=CL272*4,CK272-CL272*4,0)</f>
        <v>0</v>
      </c>
      <c r="CY272" s="93">
        <f t="shared" si="199"/>
        <v>304135.2</v>
      </c>
      <c r="CZ272" s="93">
        <v>0</v>
      </c>
      <c r="DA272" s="93">
        <v>0</v>
      </c>
      <c r="DB272" s="93">
        <f t="shared" si="200"/>
        <v>0</v>
      </c>
      <c r="DC272" s="93">
        <v>0</v>
      </c>
      <c r="DD272" s="91">
        <v>0</v>
      </c>
      <c r="DE272" s="93">
        <f t="shared" si="201"/>
        <v>0</v>
      </c>
      <c r="DF272" s="93">
        <f t="shared" si="214"/>
        <v>0</v>
      </c>
      <c r="DG272" s="93"/>
      <c r="DH272" s="93">
        <v>0</v>
      </c>
      <c r="DI272" s="93">
        <v>0</v>
      </c>
      <c r="DJ272" s="86">
        <f t="shared" si="202"/>
        <v>0</v>
      </c>
      <c r="DK272" s="91">
        <v>0</v>
      </c>
      <c r="DL272" s="93"/>
      <c r="DM272" s="93">
        <v>0</v>
      </c>
      <c r="DN272" s="93">
        <f t="shared" si="215"/>
        <v>7970000</v>
      </c>
      <c r="DO272" s="93">
        <f t="shared" si="203"/>
        <v>0</v>
      </c>
      <c r="DP272" s="92">
        <f t="shared" si="204"/>
        <v>304135.2</v>
      </c>
      <c r="DQ272" s="97" t="str">
        <f t="shared" si="216"/>
        <v>8354986151</v>
      </c>
      <c r="DR272" s="98">
        <f t="shared" si="205"/>
        <v>0</v>
      </c>
      <c r="DS272" s="93" t="str">
        <f t="shared" si="206"/>
        <v>OK</v>
      </c>
      <c r="DT272" s="93"/>
      <c r="DU272" s="78" t="str">
        <f t="shared" si="217"/>
        <v>5010700215011501100001VT100001</v>
      </c>
      <c r="DV272" s="78">
        <f>INDEX('08_DMGiaDat'!$L:$L,MATCH(DU272,'08_DMGiaDat'!$R:$R,0))</f>
        <v>7970000</v>
      </c>
      <c r="DW272" s="78" t="str">
        <f t="shared" si="218"/>
        <v>501070021501100100000001</v>
      </c>
      <c r="DX272" s="78" t="str">
        <f>IFERROR(VLOOKUP(DW272,'08_DMGiaDat'!C218:C219,2,FALSE),"N")</f>
        <v>N</v>
      </c>
      <c r="DY272" s="78" t="str">
        <f t="shared" si="219"/>
        <v>5010700215011001VT100001</v>
      </c>
      <c r="DZ272" s="78" t="str">
        <f>IFERROR(VLOOKUP(DY272,'08_DMGiaDat'!C218:C219,2,FALSE),"N")</f>
        <v>N</v>
      </c>
      <c r="EA272" s="78" t="str">
        <f t="shared" si="220"/>
        <v>501070021501100100000001</v>
      </c>
      <c r="EB272" s="78" t="str">
        <f>IFERROR(VLOOKUP(EA272,'08_DMGiaDat'!C218:C219,2,FALSE),"N")</f>
        <v>N</v>
      </c>
      <c r="EC272" s="92">
        <f>IF(DV272&lt;&gt;"N",DV272,IF(DX272&lt;&gt;"N",DX272,IF(DZ272&lt;&gt;"N",DZ272*VLOOKUP(LEFT(CB272,3),'03_DMMucDich'!C202:C206,5,FALSE),IF(EB272&lt;&gt;"N",EB272*VLOOKUP(LEFT(CB272,3),'03_DMMucDich'!C202:C206,5,FALSE),"N/A"))))</f>
        <v>7970000</v>
      </c>
    </row>
    <row r="273" spans="1:133" s="34" customFormat="1" ht="16" x14ac:dyDescent="0.2">
      <c r="A273" s="85">
        <v>259</v>
      </c>
      <c r="B273" s="86"/>
      <c r="C273" s="87"/>
      <c r="D273" s="141" t="s">
        <v>5944</v>
      </c>
      <c r="E273" s="86"/>
      <c r="F273" s="88"/>
      <c r="G273" s="88" t="s">
        <v>5718</v>
      </c>
      <c r="H273" s="151">
        <v>2023</v>
      </c>
      <c r="I273" s="86"/>
      <c r="J273" s="86"/>
      <c r="K273" s="145" t="s">
        <v>6563</v>
      </c>
      <c r="L273" s="105"/>
      <c r="M273" s="86"/>
      <c r="N273" s="105"/>
      <c r="O273" s="105"/>
      <c r="P273" s="86"/>
      <c r="Q273" s="86"/>
      <c r="R273" s="153" t="str">
        <f t="shared" si="221"/>
        <v>Tổ 64</v>
      </c>
      <c r="S273" s="86"/>
      <c r="T273" s="86"/>
      <c r="U273" s="86"/>
      <c r="V273" s="86" t="str">
        <f t="shared" si="222"/>
        <v xml:space="preserve">, </v>
      </c>
      <c r="W273" s="86"/>
      <c r="X273" s="86"/>
      <c r="Y273" s="86"/>
      <c r="Z273" s="88"/>
      <c r="AA273" s="105"/>
      <c r="AB273" s="86"/>
      <c r="AC273" s="90"/>
      <c r="AD273" s="86"/>
      <c r="AE273" s="86"/>
      <c r="AF273" s="86"/>
      <c r="AG273" s="86"/>
      <c r="AH273" s="160" t="s">
        <v>6961</v>
      </c>
      <c r="AI273" s="153"/>
      <c r="AJ273" s="153"/>
      <c r="AK273" s="86"/>
      <c r="AL273" s="86"/>
      <c r="AM273" s="153" t="s">
        <v>7015</v>
      </c>
      <c r="AN273" s="153" t="s">
        <v>7349</v>
      </c>
      <c r="AO273" s="165">
        <v>43685</v>
      </c>
      <c r="AP273" s="153" t="s">
        <v>7209</v>
      </c>
      <c r="AQ273" s="153" t="s">
        <v>5708</v>
      </c>
      <c r="AR273" s="166">
        <v>100</v>
      </c>
      <c r="AS273" s="88" t="s">
        <v>5719</v>
      </c>
      <c r="AT273" s="92">
        <f t="shared" si="197"/>
        <v>0</v>
      </c>
      <c r="AU273" s="93">
        <v>0</v>
      </c>
      <c r="AV273" s="93">
        <v>0</v>
      </c>
      <c r="AW273" s="166">
        <v>200</v>
      </c>
      <c r="AX273" s="93">
        <v>0</v>
      </c>
      <c r="AY273" s="177"/>
      <c r="AZ273" s="177">
        <v>0</v>
      </c>
      <c r="BA273" s="178"/>
      <c r="BB273" s="105"/>
      <c r="BC273" s="105"/>
      <c r="BD273" s="93"/>
      <c r="BE273" s="93">
        <v>0</v>
      </c>
      <c r="BF273" s="91">
        <v>0</v>
      </c>
      <c r="BG273" s="94"/>
      <c r="BH273" s="95"/>
      <c r="BI273" s="93" t="str">
        <f t="shared" si="207"/>
        <v>Nguyễn Quốc Văn</v>
      </c>
      <c r="BJ273" s="105">
        <f t="shared" si="208"/>
        <v>0</v>
      </c>
      <c r="BK273" s="88" t="str">
        <f t="shared" si="209"/>
        <v>8121183225</v>
      </c>
      <c r="BL273" s="86">
        <f t="shared" si="210"/>
        <v>0</v>
      </c>
      <c r="BM273" s="105">
        <f t="shared" si="211"/>
        <v>0</v>
      </c>
      <c r="BN273" s="86">
        <f t="shared" si="212"/>
        <v>0</v>
      </c>
      <c r="BO273" s="86">
        <f t="shared" si="213"/>
        <v>0</v>
      </c>
      <c r="BP273" s="86">
        <f t="shared" si="223"/>
        <v>0</v>
      </c>
      <c r="BQ273" s="160" t="s">
        <v>6961</v>
      </c>
      <c r="BR273" s="86" t="s">
        <v>5720</v>
      </c>
      <c r="BS273" s="88" t="s">
        <v>5721</v>
      </c>
      <c r="BT273" s="86" t="s">
        <v>5722</v>
      </c>
      <c r="BU273" s="86"/>
      <c r="BV273" s="86" t="str">
        <f t="shared" si="224"/>
        <v>CP 912782</v>
      </c>
      <c r="BW273" s="105" t="str">
        <f t="shared" si="225"/>
        <v/>
      </c>
      <c r="BX273" s="86" t="str">
        <f t="shared" ref="BX273:BX336" si="234">AP273</f>
        <v>69</v>
      </c>
      <c r="BY273" s="86" t="str">
        <f t="shared" ref="BY273:BY336" si="235">AQ273</f>
        <v>37</v>
      </c>
      <c r="BZ273" s="91">
        <f t="shared" ref="BZ273:BZ336" si="236">AR273</f>
        <v>100</v>
      </c>
      <c r="CA273" s="91">
        <v>0</v>
      </c>
      <c r="CB273" s="96" t="s">
        <v>5719</v>
      </c>
      <c r="CC273" s="91">
        <f t="shared" si="226"/>
        <v>200</v>
      </c>
      <c r="CD273" s="91">
        <f t="shared" si="227"/>
        <v>0</v>
      </c>
      <c r="CE273" s="93">
        <f t="shared" si="195"/>
        <v>0</v>
      </c>
      <c r="CF273" s="93">
        <f t="shared" si="196"/>
        <v>0</v>
      </c>
      <c r="CG273" s="105"/>
      <c r="CH273" s="105"/>
      <c r="CI273" s="86"/>
      <c r="CJ273" s="188"/>
      <c r="CK273" s="181">
        <f t="shared" si="228"/>
        <v>100</v>
      </c>
      <c r="CL273" s="181">
        <f t="shared" si="229"/>
        <v>200</v>
      </c>
      <c r="CM273" s="86" t="s">
        <v>5723</v>
      </c>
      <c r="CN273" s="182" t="s">
        <v>7854</v>
      </c>
      <c r="CO273" s="183" t="s">
        <v>7855</v>
      </c>
      <c r="CP273" s="86" t="s">
        <v>5724</v>
      </c>
      <c r="CQ273" s="153" t="s">
        <v>7924</v>
      </c>
      <c r="CR273" s="187">
        <f t="shared" si="230"/>
        <v>7970000</v>
      </c>
      <c r="CS273" s="188">
        <v>1</v>
      </c>
      <c r="CT273" s="188">
        <f t="shared" si="198"/>
        <v>7970000</v>
      </c>
      <c r="CU273" s="93"/>
      <c r="CV273" s="94">
        <f t="shared" si="231"/>
        <v>100</v>
      </c>
      <c r="CW273" s="93">
        <f t="shared" si="232"/>
        <v>0</v>
      </c>
      <c r="CX273" s="86">
        <f t="shared" si="233"/>
        <v>0</v>
      </c>
      <c r="CY273" s="93">
        <f t="shared" si="199"/>
        <v>239100</v>
      </c>
      <c r="CZ273" s="93">
        <v>0</v>
      </c>
      <c r="DA273" s="93">
        <v>0</v>
      </c>
      <c r="DB273" s="93">
        <f t="shared" si="200"/>
        <v>0</v>
      </c>
      <c r="DC273" s="93">
        <v>0</v>
      </c>
      <c r="DD273" s="91">
        <v>0</v>
      </c>
      <c r="DE273" s="93">
        <f t="shared" si="201"/>
        <v>0</v>
      </c>
      <c r="DF273" s="93">
        <f t="shared" si="214"/>
        <v>0</v>
      </c>
      <c r="DG273" s="93"/>
      <c r="DH273" s="93">
        <v>0</v>
      </c>
      <c r="DI273" s="93">
        <v>0</v>
      </c>
      <c r="DJ273" s="86">
        <f t="shared" si="202"/>
        <v>0</v>
      </c>
      <c r="DK273" s="91">
        <v>0</v>
      </c>
      <c r="DL273" s="93"/>
      <c r="DM273" s="93">
        <v>0</v>
      </c>
      <c r="DN273" s="93">
        <f t="shared" si="215"/>
        <v>7970000</v>
      </c>
      <c r="DO273" s="93">
        <f t="shared" si="203"/>
        <v>0</v>
      </c>
      <c r="DP273" s="92">
        <f t="shared" si="204"/>
        <v>239100</v>
      </c>
      <c r="DQ273" s="97" t="str">
        <f t="shared" si="216"/>
        <v>8121183225</v>
      </c>
      <c r="DR273" s="98">
        <f t="shared" si="205"/>
        <v>0</v>
      </c>
      <c r="DS273" s="93" t="str">
        <f t="shared" si="206"/>
        <v>OK</v>
      </c>
      <c r="DT273" s="93"/>
      <c r="DU273" s="78" t="str">
        <f t="shared" si="217"/>
        <v>5010700215011501100001VT100001</v>
      </c>
      <c r="DV273" s="78">
        <f>INDEX('08_DMGiaDat'!$L:$L,MATCH(DU273,'08_DMGiaDat'!$R:$R,0))</f>
        <v>7970000</v>
      </c>
      <c r="DW273" s="78" t="str">
        <f t="shared" si="218"/>
        <v>501070021501100100000001</v>
      </c>
      <c r="DX273" s="78" t="str">
        <f>IFERROR(VLOOKUP(DW273,'08_DMGiaDat'!C218:C219,2,FALSE),"N")</f>
        <v>N</v>
      </c>
      <c r="DY273" s="78" t="str">
        <f t="shared" si="219"/>
        <v>5010700215011001VT100001</v>
      </c>
      <c r="DZ273" s="78" t="str">
        <f>IFERROR(VLOOKUP(DY273,'08_DMGiaDat'!C218:C219,2,FALSE),"N")</f>
        <v>N</v>
      </c>
      <c r="EA273" s="78" t="str">
        <f t="shared" si="220"/>
        <v>501070021501100100000001</v>
      </c>
      <c r="EB273" s="78" t="str">
        <f>IFERROR(VLOOKUP(EA273,'08_DMGiaDat'!C218:C219,2,FALSE),"N")</f>
        <v>N</v>
      </c>
      <c r="EC273" s="92">
        <f>IF(DV273&lt;&gt;"N",DV273,IF(DX273&lt;&gt;"N",DX273,IF(DZ273&lt;&gt;"N",DZ273*VLOOKUP(LEFT(CB273,3),'03_DMMucDich'!C202:C206,5,FALSE),IF(EB273&lt;&gt;"N",EB273*VLOOKUP(LEFT(CB273,3),'03_DMMucDich'!C202:C206,5,FALSE),"N/A"))))</f>
        <v>7970000</v>
      </c>
    </row>
    <row r="274" spans="1:133" s="34" customFormat="1" ht="16" x14ac:dyDescent="0.2">
      <c r="A274" s="85">
        <v>260</v>
      </c>
      <c r="B274" s="86"/>
      <c r="C274" s="87"/>
      <c r="D274" s="141" t="s">
        <v>5945</v>
      </c>
      <c r="E274" s="86"/>
      <c r="F274" s="88"/>
      <c r="G274" s="88" t="s">
        <v>5718</v>
      </c>
      <c r="H274" s="151">
        <v>2023</v>
      </c>
      <c r="I274" s="86"/>
      <c r="J274" s="86"/>
      <c r="K274" s="145" t="s">
        <v>6564</v>
      </c>
      <c r="L274" s="105"/>
      <c r="M274" s="86"/>
      <c r="N274" s="105"/>
      <c r="O274" s="105"/>
      <c r="P274" s="86"/>
      <c r="Q274" s="86"/>
      <c r="R274" s="153" t="str">
        <f t="shared" si="221"/>
        <v>Tổ 23</v>
      </c>
      <c r="S274" s="86"/>
      <c r="T274" s="86"/>
      <c r="U274" s="86"/>
      <c r="V274" s="86" t="str">
        <f t="shared" si="222"/>
        <v xml:space="preserve">, </v>
      </c>
      <c r="W274" s="86"/>
      <c r="X274" s="86"/>
      <c r="Y274" s="86"/>
      <c r="Z274" s="88"/>
      <c r="AA274" s="105"/>
      <c r="AB274" s="86"/>
      <c r="AC274" s="90"/>
      <c r="AD274" s="86"/>
      <c r="AE274" s="86"/>
      <c r="AF274" s="86"/>
      <c r="AG274" s="86"/>
      <c r="AH274" s="160" t="s">
        <v>6997</v>
      </c>
      <c r="AI274" s="153"/>
      <c r="AJ274" s="153"/>
      <c r="AK274" s="86"/>
      <c r="AL274" s="86"/>
      <c r="AM274" s="153" t="s">
        <v>7015</v>
      </c>
      <c r="AN274" s="153" t="s">
        <v>7350</v>
      </c>
      <c r="AO274" s="165">
        <v>45149</v>
      </c>
      <c r="AP274" s="153" t="s">
        <v>7351</v>
      </c>
      <c r="AQ274" s="153" t="s">
        <v>1806</v>
      </c>
      <c r="AR274" s="166">
        <v>80</v>
      </c>
      <c r="AS274" s="88" t="s">
        <v>5719</v>
      </c>
      <c r="AT274" s="92">
        <f t="shared" si="197"/>
        <v>0</v>
      </c>
      <c r="AU274" s="93">
        <v>0</v>
      </c>
      <c r="AV274" s="93">
        <v>0</v>
      </c>
      <c r="AW274" s="166">
        <v>200</v>
      </c>
      <c r="AX274" s="93">
        <v>0</v>
      </c>
      <c r="AY274" s="177"/>
      <c r="AZ274" s="177">
        <v>0</v>
      </c>
      <c r="BA274" s="178"/>
      <c r="BB274" s="105"/>
      <c r="BC274" s="105"/>
      <c r="BD274" s="93"/>
      <c r="BE274" s="93">
        <v>0</v>
      </c>
      <c r="BF274" s="91">
        <v>0</v>
      </c>
      <c r="BG274" s="94"/>
      <c r="BH274" s="95"/>
      <c r="BI274" s="93" t="str">
        <f t="shared" si="207"/>
        <v>Nguyễn Thị Mật</v>
      </c>
      <c r="BJ274" s="105">
        <f t="shared" si="208"/>
        <v>0</v>
      </c>
      <c r="BK274" s="88" t="str">
        <f t="shared" si="209"/>
        <v>8422634665</v>
      </c>
      <c r="BL274" s="86">
        <f t="shared" si="210"/>
        <v>0</v>
      </c>
      <c r="BM274" s="105">
        <f t="shared" si="211"/>
        <v>0</v>
      </c>
      <c r="BN274" s="86">
        <f t="shared" si="212"/>
        <v>0</v>
      </c>
      <c r="BO274" s="86">
        <f t="shared" si="213"/>
        <v>0</v>
      </c>
      <c r="BP274" s="86">
        <f t="shared" si="223"/>
        <v>0</v>
      </c>
      <c r="BQ274" s="160" t="s">
        <v>6997</v>
      </c>
      <c r="BR274" s="86" t="s">
        <v>5720</v>
      </c>
      <c r="BS274" s="88" t="s">
        <v>5721</v>
      </c>
      <c r="BT274" s="86" t="s">
        <v>5722</v>
      </c>
      <c r="BU274" s="86"/>
      <c r="BV274" s="86" t="str">
        <f t="shared" si="224"/>
        <v>DI 989766</v>
      </c>
      <c r="BW274" s="105" t="str">
        <f t="shared" si="225"/>
        <v/>
      </c>
      <c r="BX274" s="86" t="str">
        <f t="shared" si="234"/>
        <v>614</v>
      </c>
      <c r="BY274" s="86" t="str">
        <f t="shared" si="235"/>
        <v>147</v>
      </c>
      <c r="BZ274" s="91">
        <f t="shared" si="236"/>
        <v>80</v>
      </c>
      <c r="CA274" s="91">
        <v>0</v>
      </c>
      <c r="CB274" s="96" t="s">
        <v>5719</v>
      </c>
      <c r="CC274" s="91">
        <f t="shared" si="226"/>
        <v>200</v>
      </c>
      <c r="CD274" s="91">
        <f t="shared" si="227"/>
        <v>0</v>
      </c>
      <c r="CE274" s="93">
        <f t="shared" si="195"/>
        <v>0</v>
      </c>
      <c r="CF274" s="93">
        <f t="shared" si="196"/>
        <v>0</v>
      </c>
      <c r="CG274" s="105"/>
      <c r="CH274" s="105"/>
      <c r="CI274" s="86"/>
      <c r="CJ274" s="188"/>
      <c r="CK274" s="181">
        <f t="shared" si="228"/>
        <v>80</v>
      </c>
      <c r="CL274" s="181">
        <f t="shared" si="229"/>
        <v>200</v>
      </c>
      <c r="CM274" s="86" t="s">
        <v>5723</v>
      </c>
      <c r="CN274" s="182" t="s">
        <v>7859</v>
      </c>
      <c r="CO274" s="183" t="s">
        <v>7860</v>
      </c>
      <c r="CP274" s="86" t="s">
        <v>5724</v>
      </c>
      <c r="CQ274" s="153" t="s">
        <v>7925</v>
      </c>
      <c r="CR274" s="187">
        <f t="shared" si="230"/>
        <v>2730000</v>
      </c>
      <c r="CS274" s="188">
        <v>0.8</v>
      </c>
      <c r="CT274" s="188">
        <f t="shared" si="198"/>
        <v>2184000</v>
      </c>
      <c r="CU274" s="93"/>
      <c r="CV274" s="94">
        <f t="shared" si="231"/>
        <v>80</v>
      </c>
      <c r="CW274" s="93">
        <f t="shared" si="232"/>
        <v>0</v>
      </c>
      <c r="CX274" s="86">
        <f t="shared" si="233"/>
        <v>0</v>
      </c>
      <c r="CY274" s="93">
        <f t="shared" si="199"/>
        <v>52416</v>
      </c>
      <c r="CZ274" s="93">
        <v>0</v>
      </c>
      <c r="DA274" s="93">
        <v>0</v>
      </c>
      <c r="DB274" s="93">
        <f t="shared" si="200"/>
        <v>0</v>
      </c>
      <c r="DC274" s="93">
        <v>0</v>
      </c>
      <c r="DD274" s="91">
        <v>0</v>
      </c>
      <c r="DE274" s="93">
        <f t="shared" si="201"/>
        <v>0</v>
      </c>
      <c r="DF274" s="93">
        <f t="shared" si="214"/>
        <v>0</v>
      </c>
      <c r="DG274" s="93"/>
      <c r="DH274" s="93">
        <v>0</v>
      </c>
      <c r="DI274" s="93">
        <v>0</v>
      </c>
      <c r="DJ274" s="86">
        <f t="shared" si="202"/>
        <v>0</v>
      </c>
      <c r="DK274" s="91">
        <v>0</v>
      </c>
      <c r="DL274" s="93"/>
      <c r="DM274" s="93">
        <v>0</v>
      </c>
      <c r="DN274" s="93">
        <f t="shared" si="215"/>
        <v>2184000</v>
      </c>
      <c r="DO274" s="93">
        <f t="shared" si="203"/>
        <v>0</v>
      </c>
      <c r="DP274" s="92">
        <f t="shared" si="204"/>
        <v>52416</v>
      </c>
      <c r="DQ274" s="97" t="str">
        <f t="shared" si="216"/>
        <v>8422634665</v>
      </c>
      <c r="DR274" s="98">
        <f t="shared" si="205"/>
        <v>0</v>
      </c>
      <c r="DS274" s="93" t="str">
        <f t="shared" si="206"/>
        <v>OK</v>
      </c>
      <c r="DT274" s="93"/>
      <c r="DU274" s="78" t="str">
        <f t="shared" si="217"/>
        <v>5010700212541254101001VT400001</v>
      </c>
      <c r="DV274" s="78">
        <f>INDEX('08_DMGiaDat'!$L:$L,MATCH(DU274,'08_DMGiaDat'!$R:$R,0))</f>
        <v>2730000</v>
      </c>
      <c r="DW274" s="78" t="str">
        <f t="shared" si="218"/>
        <v>501070021254100100000001</v>
      </c>
      <c r="DX274" s="78" t="str">
        <f>IFERROR(VLOOKUP(DW274,'08_DMGiaDat'!C218:C219,2,FALSE),"N")</f>
        <v>N</v>
      </c>
      <c r="DY274" s="78" t="str">
        <f t="shared" si="219"/>
        <v>5010700212541001VT400001</v>
      </c>
      <c r="DZ274" s="78" t="str">
        <f>IFERROR(VLOOKUP(DY274,'08_DMGiaDat'!C218:C219,2,FALSE),"N")</f>
        <v>N</v>
      </c>
      <c r="EA274" s="78" t="str">
        <f t="shared" si="220"/>
        <v>501070021254100100000001</v>
      </c>
      <c r="EB274" s="78" t="str">
        <f>IFERROR(VLOOKUP(EA274,'08_DMGiaDat'!C218:C219,2,FALSE),"N")</f>
        <v>N</v>
      </c>
      <c r="EC274" s="92">
        <f>IF(DV274&lt;&gt;"N",DV274,IF(DX274&lt;&gt;"N",DX274,IF(DZ274&lt;&gt;"N",DZ274*VLOOKUP(LEFT(CB274,3),'03_DMMucDich'!C202:C206,5,FALSE),IF(EB274&lt;&gt;"N",EB274*VLOOKUP(LEFT(CB274,3),'03_DMMucDich'!C202:C206,5,FALSE),"N/A"))))</f>
        <v>2730000</v>
      </c>
    </row>
    <row r="275" spans="1:133" s="34" customFormat="1" ht="16" x14ac:dyDescent="0.2">
      <c r="A275" s="85">
        <v>261</v>
      </c>
      <c r="B275" s="86"/>
      <c r="C275" s="87"/>
      <c r="D275" s="141" t="s">
        <v>5945</v>
      </c>
      <c r="E275" s="86"/>
      <c r="F275" s="88"/>
      <c r="G275" s="88" t="s">
        <v>5718</v>
      </c>
      <c r="H275" s="151">
        <v>2023</v>
      </c>
      <c r="I275" s="86"/>
      <c r="J275" s="86"/>
      <c r="K275" s="145" t="s">
        <v>6564</v>
      </c>
      <c r="L275" s="105"/>
      <c r="M275" s="86"/>
      <c r="N275" s="105"/>
      <c r="O275" s="105"/>
      <c r="P275" s="86"/>
      <c r="Q275" s="86"/>
      <c r="R275" s="153" t="str">
        <f t="shared" si="221"/>
        <v>Tổ 23</v>
      </c>
      <c r="S275" s="86"/>
      <c r="T275" s="86"/>
      <c r="U275" s="86"/>
      <c r="V275" s="86" t="str">
        <f t="shared" si="222"/>
        <v xml:space="preserve">, </v>
      </c>
      <c r="W275" s="86"/>
      <c r="X275" s="86"/>
      <c r="Y275" s="86"/>
      <c r="Z275" s="88"/>
      <c r="AA275" s="105"/>
      <c r="AB275" s="86"/>
      <c r="AC275" s="90"/>
      <c r="AD275" s="86"/>
      <c r="AE275" s="86"/>
      <c r="AF275" s="86"/>
      <c r="AG275" s="86"/>
      <c r="AH275" s="160" t="s">
        <v>6997</v>
      </c>
      <c r="AI275" s="153"/>
      <c r="AJ275" s="153"/>
      <c r="AK275" s="86"/>
      <c r="AL275" s="86"/>
      <c r="AM275" s="153" t="s">
        <v>7015</v>
      </c>
      <c r="AN275" s="153" t="s">
        <v>7352</v>
      </c>
      <c r="AO275" s="165">
        <v>45149</v>
      </c>
      <c r="AP275" s="153" t="s">
        <v>7353</v>
      </c>
      <c r="AQ275" s="153" t="s">
        <v>1806</v>
      </c>
      <c r="AR275" s="166">
        <v>80</v>
      </c>
      <c r="AS275" s="88" t="s">
        <v>5719</v>
      </c>
      <c r="AT275" s="92">
        <f t="shared" si="197"/>
        <v>0</v>
      </c>
      <c r="AU275" s="93">
        <v>0</v>
      </c>
      <c r="AV275" s="93">
        <v>0</v>
      </c>
      <c r="AW275" s="166">
        <v>200</v>
      </c>
      <c r="AX275" s="93">
        <v>0</v>
      </c>
      <c r="AY275" s="177"/>
      <c r="AZ275" s="177">
        <v>0</v>
      </c>
      <c r="BA275" s="178"/>
      <c r="BB275" s="105"/>
      <c r="BC275" s="105"/>
      <c r="BD275" s="93"/>
      <c r="BE275" s="93">
        <v>0</v>
      </c>
      <c r="BF275" s="91">
        <v>0</v>
      </c>
      <c r="BG275" s="94"/>
      <c r="BH275" s="95"/>
      <c r="BI275" s="93" t="str">
        <f t="shared" si="207"/>
        <v>Nguyễn Thị Mật</v>
      </c>
      <c r="BJ275" s="105">
        <f t="shared" si="208"/>
        <v>0</v>
      </c>
      <c r="BK275" s="88" t="str">
        <f t="shared" si="209"/>
        <v>8422634665</v>
      </c>
      <c r="BL275" s="86">
        <f t="shared" si="210"/>
        <v>0</v>
      </c>
      <c r="BM275" s="105">
        <f t="shared" si="211"/>
        <v>0</v>
      </c>
      <c r="BN275" s="86">
        <f t="shared" si="212"/>
        <v>0</v>
      </c>
      <c r="BO275" s="86">
        <f t="shared" si="213"/>
        <v>0</v>
      </c>
      <c r="BP275" s="86">
        <f t="shared" si="223"/>
        <v>0</v>
      </c>
      <c r="BQ275" s="160" t="s">
        <v>6997</v>
      </c>
      <c r="BR275" s="86" t="s">
        <v>5720</v>
      </c>
      <c r="BS275" s="88" t="s">
        <v>5721</v>
      </c>
      <c r="BT275" s="86" t="s">
        <v>5722</v>
      </c>
      <c r="BU275" s="86"/>
      <c r="BV275" s="86" t="str">
        <f t="shared" si="224"/>
        <v>DI 989767</v>
      </c>
      <c r="BW275" s="105" t="str">
        <f t="shared" si="225"/>
        <v/>
      </c>
      <c r="BX275" s="86" t="str">
        <f t="shared" si="234"/>
        <v>615</v>
      </c>
      <c r="BY275" s="86" t="str">
        <f t="shared" si="235"/>
        <v>147</v>
      </c>
      <c r="BZ275" s="91">
        <f t="shared" si="236"/>
        <v>80</v>
      </c>
      <c r="CA275" s="91">
        <v>0</v>
      </c>
      <c r="CB275" s="96" t="s">
        <v>5719</v>
      </c>
      <c r="CC275" s="91">
        <f t="shared" si="226"/>
        <v>200</v>
      </c>
      <c r="CD275" s="91">
        <f t="shared" si="227"/>
        <v>0</v>
      </c>
      <c r="CE275" s="93">
        <f t="shared" ref="CE275:CE338" si="237">AZ275</f>
        <v>0</v>
      </c>
      <c r="CF275" s="93">
        <f t="shared" ref="CF275:CF338" si="238">BA275</f>
        <v>0</v>
      </c>
      <c r="CG275" s="105"/>
      <c r="CH275" s="105"/>
      <c r="CI275" s="86"/>
      <c r="CJ275" s="188"/>
      <c r="CK275" s="181">
        <f t="shared" si="228"/>
        <v>80</v>
      </c>
      <c r="CL275" s="181">
        <f t="shared" si="229"/>
        <v>200</v>
      </c>
      <c r="CM275" s="86" t="s">
        <v>5723</v>
      </c>
      <c r="CN275" s="182" t="s">
        <v>7859</v>
      </c>
      <c r="CO275" s="183" t="s">
        <v>7860</v>
      </c>
      <c r="CP275" s="86" t="s">
        <v>5724</v>
      </c>
      <c r="CQ275" s="153" t="s">
        <v>7925</v>
      </c>
      <c r="CR275" s="187">
        <f t="shared" si="230"/>
        <v>2730000</v>
      </c>
      <c r="CS275" s="188">
        <v>0.8</v>
      </c>
      <c r="CT275" s="188">
        <f t="shared" si="198"/>
        <v>2184000</v>
      </c>
      <c r="CU275" s="93"/>
      <c r="CV275" s="94">
        <f t="shared" si="231"/>
        <v>80</v>
      </c>
      <c r="CW275" s="93">
        <f t="shared" si="232"/>
        <v>0</v>
      </c>
      <c r="CX275" s="86">
        <f t="shared" si="233"/>
        <v>0</v>
      </c>
      <c r="CY275" s="93">
        <f t="shared" si="199"/>
        <v>52416</v>
      </c>
      <c r="CZ275" s="93">
        <v>0</v>
      </c>
      <c r="DA275" s="93">
        <v>0</v>
      </c>
      <c r="DB275" s="93">
        <f t="shared" si="200"/>
        <v>0</v>
      </c>
      <c r="DC275" s="93">
        <v>0</v>
      </c>
      <c r="DD275" s="91">
        <v>0</v>
      </c>
      <c r="DE275" s="93">
        <f t="shared" si="201"/>
        <v>0</v>
      </c>
      <c r="DF275" s="93">
        <f t="shared" si="214"/>
        <v>0</v>
      </c>
      <c r="DG275" s="93"/>
      <c r="DH275" s="93">
        <v>0</v>
      </c>
      <c r="DI275" s="93">
        <v>0</v>
      </c>
      <c r="DJ275" s="86">
        <f t="shared" si="202"/>
        <v>0</v>
      </c>
      <c r="DK275" s="91">
        <v>0</v>
      </c>
      <c r="DL275" s="93"/>
      <c r="DM275" s="93">
        <v>0</v>
      </c>
      <c r="DN275" s="93">
        <f t="shared" si="215"/>
        <v>2184000</v>
      </c>
      <c r="DO275" s="93">
        <f t="shared" si="203"/>
        <v>0</v>
      </c>
      <c r="DP275" s="92">
        <f t="shared" si="204"/>
        <v>52416</v>
      </c>
      <c r="DQ275" s="97" t="str">
        <f t="shared" si="216"/>
        <v>8422634665</v>
      </c>
      <c r="DR275" s="98">
        <f t="shared" si="205"/>
        <v>0</v>
      </c>
      <c r="DS275" s="93" t="str">
        <f t="shared" si="206"/>
        <v>OK</v>
      </c>
      <c r="DT275" s="93"/>
      <c r="DU275" s="78" t="str">
        <f t="shared" si="217"/>
        <v>5010700212541254101001VT400001</v>
      </c>
      <c r="DV275" s="78">
        <f>INDEX('08_DMGiaDat'!$L:$L,MATCH(DU275,'08_DMGiaDat'!$R:$R,0))</f>
        <v>2730000</v>
      </c>
      <c r="DW275" s="78" t="str">
        <f t="shared" si="218"/>
        <v>501070021254100100000001</v>
      </c>
      <c r="DX275" s="78" t="str">
        <f>IFERROR(VLOOKUP(DW275,'08_DMGiaDat'!C218:C219,2,FALSE),"N")</f>
        <v>N</v>
      </c>
      <c r="DY275" s="78" t="str">
        <f t="shared" si="219"/>
        <v>5010700212541001VT400001</v>
      </c>
      <c r="DZ275" s="78" t="str">
        <f>IFERROR(VLOOKUP(DY275,'08_DMGiaDat'!C218:C219,2,FALSE),"N")</f>
        <v>N</v>
      </c>
      <c r="EA275" s="78" t="str">
        <f t="shared" si="220"/>
        <v>501070021254100100000001</v>
      </c>
      <c r="EB275" s="78" t="str">
        <f>IFERROR(VLOOKUP(EA275,'08_DMGiaDat'!C218:C219,2,FALSE),"N")</f>
        <v>N</v>
      </c>
      <c r="EC275" s="92">
        <f>IF(DV275&lt;&gt;"N",DV275,IF(DX275&lt;&gt;"N",DX275,IF(DZ275&lt;&gt;"N",DZ275*VLOOKUP(LEFT(CB275,3),'03_DMMucDich'!C202:C206,5,FALSE),IF(EB275&lt;&gt;"N",EB275*VLOOKUP(LEFT(CB275,3),'03_DMMucDich'!C202:C206,5,FALSE),"N/A"))))</f>
        <v>2730000</v>
      </c>
    </row>
    <row r="276" spans="1:133" s="34" customFormat="1" ht="16" x14ac:dyDescent="0.2">
      <c r="A276" s="85">
        <v>262</v>
      </c>
      <c r="B276" s="86"/>
      <c r="C276" s="87"/>
      <c r="D276" s="141" t="s">
        <v>5946</v>
      </c>
      <c r="E276" s="86"/>
      <c r="F276" s="88"/>
      <c r="G276" s="88" t="s">
        <v>5718</v>
      </c>
      <c r="H276" s="151">
        <v>2023</v>
      </c>
      <c r="I276" s="86"/>
      <c r="J276" s="86"/>
      <c r="K276" s="145" t="s">
        <v>6565</v>
      </c>
      <c r="L276" s="105"/>
      <c r="M276" s="86"/>
      <c r="N276" s="105"/>
      <c r="O276" s="105"/>
      <c r="P276" s="86"/>
      <c r="Q276" s="86"/>
      <c r="R276" s="153" t="str">
        <f t="shared" si="221"/>
        <v>Tổ 29</v>
      </c>
      <c r="S276" s="86"/>
      <c r="T276" s="86"/>
      <c r="U276" s="86"/>
      <c r="V276" s="86" t="str">
        <f t="shared" si="222"/>
        <v xml:space="preserve">, </v>
      </c>
      <c r="W276" s="86"/>
      <c r="X276" s="86"/>
      <c r="Y276" s="86"/>
      <c r="Z276" s="88"/>
      <c r="AA276" s="105"/>
      <c r="AB276" s="86"/>
      <c r="AC276" s="90"/>
      <c r="AD276" s="86"/>
      <c r="AE276" s="86"/>
      <c r="AF276" s="86"/>
      <c r="AG276" s="86"/>
      <c r="AH276" s="160" t="s">
        <v>6981</v>
      </c>
      <c r="AI276" s="153"/>
      <c r="AJ276" s="153"/>
      <c r="AK276" s="86"/>
      <c r="AL276" s="86"/>
      <c r="AM276" s="153" t="s">
        <v>7015</v>
      </c>
      <c r="AN276" s="153" t="s">
        <v>7354</v>
      </c>
      <c r="AO276" s="165">
        <v>44644</v>
      </c>
      <c r="AP276" s="153" t="s">
        <v>2280</v>
      </c>
      <c r="AQ276" s="153" t="s">
        <v>1806</v>
      </c>
      <c r="AR276" s="166">
        <v>100</v>
      </c>
      <c r="AS276" s="88" t="s">
        <v>5719</v>
      </c>
      <c r="AT276" s="92">
        <f t="shared" si="197"/>
        <v>0</v>
      </c>
      <c r="AU276" s="93">
        <v>0</v>
      </c>
      <c r="AV276" s="93">
        <v>0</v>
      </c>
      <c r="AW276" s="166">
        <v>200</v>
      </c>
      <c r="AX276" s="93">
        <v>0</v>
      </c>
      <c r="AY276" s="177"/>
      <c r="AZ276" s="177">
        <v>0</v>
      </c>
      <c r="BA276" s="178"/>
      <c r="BB276" s="105"/>
      <c r="BC276" s="105"/>
      <c r="BD276" s="93"/>
      <c r="BE276" s="93">
        <v>0</v>
      </c>
      <c r="BF276" s="91">
        <v>0</v>
      </c>
      <c r="BG276" s="94"/>
      <c r="BH276" s="95"/>
      <c r="BI276" s="93" t="str">
        <f t="shared" si="207"/>
        <v>Nguyễn Thị Thủy</v>
      </c>
      <c r="BJ276" s="105">
        <f t="shared" si="208"/>
        <v>0</v>
      </c>
      <c r="BK276" s="88" t="str">
        <f t="shared" si="209"/>
        <v>8842120849</v>
      </c>
      <c r="BL276" s="86">
        <f t="shared" si="210"/>
        <v>0</v>
      </c>
      <c r="BM276" s="105">
        <f t="shared" si="211"/>
        <v>0</v>
      </c>
      <c r="BN276" s="86">
        <f t="shared" si="212"/>
        <v>0</v>
      </c>
      <c r="BO276" s="86">
        <f t="shared" si="213"/>
        <v>0</v>
      </c>
      <c r="BP276" s="86">
        <f t="shared" si="223"/>
        <v>0</v>
      </c>
      <c r="BQ276" s="160" t="s">
        <v>6981</v>
      </c>
      <c r="BR276" s="86" t="s">
        <v>5720</v>
      </c>
      <c r="BS276" s="88" t="s">
        <v>5721</v>
      </c>
      <c r="BT276" s="86" t="s">
        <v>5722</v>
      </c>
      <c r="BU276" s="86"/>
      <c r="BV276" s="86" t="str">
        <f t="shared" si="224"/>
        <v>DC 913456</v>
      </c>
      <c r="BW276" s="105" t="str">
        <f t="shared" si="225"/>
        <v/>
      </c>
      <c r="BX276" s="86" t="str">
        <f t="shared" si="234"/>
        <v>394</v>
      </c>
      <c r="BY276" s="86" t="str">
        <f t="shared" si="235"/>
        <v>147</v>
      </c>
      <c r="BZ276" s="91">
        <f t="shared" si="236"/>
        <v>100</v>
      </c>
      <c r="CA276" s="91">
        <v>0</v>
      </c>
      <c r="CB276" s="96" t="s">
        <v>5719</v>
      </c>
      <c r="CC276" s="91">
        <f t="shared" si="226"/>
        <v>200</v>
      </c>
      <c r="CD276" s="91">
        <f t="shared" si="227"/>
        <v>0</v>
      </c>
      <c r="CE276" s="93">
        <f t="shared" si="237"/>
        <v>0</v>
      </c>
      <c r="CF276" s="93">
        <f t="shared" si="238"/>
        <v>0</v>
      </c>
      <c r="CG276" s="105"/>
      <c r="CH276" s="105"/>
      <c r="CI276" s="86"/>
      <c r="CJ276" s="188"/>
      <c r="CK276" s="181">
        <f t="shared" si="228"/>
        <v>100</v>
      </c>
      <c r="CL276" s="181">
        <f t="shared" si="229"/>
        <v>200</v>
      </c>
      <c r="CM276" s="86" t="s">
        <v>5723</v>
      </c>
      <c r="CN276" s="182" t="s">
        <v>7857</v>
      </c>
      <c r="CO276" s="183" t="s">
        <v>7858</v>
      </c>
      <c r="CP276" s="86" t="s">
        <v>5724</v>
      </c>
      <c r="CQ276" s="153" t="s">
        <v>7924</v>
      </c>
      <c r="CR276" s="187">
        <f t="shared" si="230"/>
        <v>5850000</v>
      </c>
      <c r="CS276" s="188">
        <v>1</v>
      </c>
      <c r="CT276" s="188">
        <f t="shared" si="198"/>
        <v>5850000</v>
      </c>
      <c r="CU276" s="93"/>
      <c r="CV276" s="94">
        <f t="shared" si="231"/>
        <v>100</v>
      </c>
      <c r="CW276" s="93">
        <f t="shared" si="232"/>
        <v>0</v>
      </c>
      <c r="CX276" s="86">
        <f t="shared" si="233"/>
        <v>0</v>
      </c>
      <c r="CY276" s="93">
        <f t="shared" si="199"/>
        <v>175500</v>
      </c>
      <c r="CZ276" s="93">
        <v>0</v>
      </c>
      <c r="DA276" s="93">
        <v>0</v>
      </c>
      <c r="DB276" s="93">
        <f t="shared" si="200"/>
        <v>0</v>
      </c>
      <c r="DC276" s="93">
        <v>0</v>
      </c>
      <c r="DD276" s="91">
        <v>0</v>
      </c>
      <c r="DE276" s="93">
        <f t="shared" si="201"/>
        <v>0</v>
      </c>
      <c r="DF276" s="93">
        <f t="shared" si="214"/>
        <v>0</v>
      </c>
      <c r="DG276" s="93"/>
      <c r="DH276" s="93">
        <v>0</v>
      </c>
      <c r="DI276" s="93">
        <v>0</v>
      </c>
      <c r="DJ276" s="86">
        <f t="shared" si="202"/>
        <v>0</v>
      </c>
      <c r="DK276" s="91">
        <v>0</v>
      </c>
      <c r="DL276" s="93"/>
      <c r="DM276" s="93">
        <v>0</v>
      </c>
      <c r="DN276" s="93">
        <f t="shared" si="215"/>
        <v>5850000</v>
      </c>
      <c r="DO276" s="93">
        <f t="shared" si="203"/>
        <v>0</v>
      </c>
      <c r="DP276" s="92">
        <f t="shared" si="204"/>
        <v>175500</v>
      </c>
      <c r="DQ276" s="97" t="str">
        <f t="shared" si="216"/>
        <v>8842120849</v>
      </c>
      <c r="DR276" s="98">
        <f t="shared" si="205"/>
        <v>0</v>
      </c>
      <c r="DS276" s="93" t="str">
        <f t="shared" si="206"/>
        <v>OK</v>
      </c>
      <c r="DT276" s="93"/>
      <c r="DU276" s="78" t="str">
        <f t="shared" si="217"/>
        <v>5010700214991499101001VT100001</v>
      </c>
      <c r="DV276" s="78">
        <f>INDEX('08_DMGiaDat'!$L:$L,MATCH(DU276,'08_DMGiaDat'!$R:$R,0))</f>
        <v>5850000</v>
      </c>
      <c r="DW276" s="78" t="str">
        <f t="shared" si="218"/>
        <v>501070021499100100000001</v>
      </c>
      <c r="DX276" s="78" t="str">
        <f>IFERROR(VLOOKUP(DW276,'08_DMGiaDat'!C218:C219,2,FALSE),"N")</f>
        <v>N</v>
      </c>
      <c r="DY276" s="78" t="str">
        <f t="shared" si="219"/>
        <v>5010700214991001VT100001</v>
      </c>
      <c r="DZ276" s="78" t="str">
        <f>IFERROR(VLOOKUP(DY276,'08_DMGiaDat'!C218:C219,2,FALSE),"N")</f>
        <v>N</v>
      </c>
      <c r="EA276" s="78" t="str">
        <f t="shared" si="220"/>
        <v>501070021499100100000001</v>
      </c>
      <c r="EB276" s="78" t="str">
        <f>IFERROR(VLOOKUP(EA276,'08_DMGiaDat'!C218:C219,2,FALSE),"N")</f>
        <v>N</v>
      </c>
      <c r="EC276" s="92">
        <f>IF(DV276&lt;&gt;"N",DV276,IF(DX276&lt;&gt;"N",DX276,IF(DZ276&lt;&gt;"N",DZ276*VLOOKUP(LEFT(CB276,3),'03_DMMucDich'!C202:C206,5,FALSE),IF(EB276&lt;&gt;"N",EB276*VLOOKUP(LEFT(CB276,3),'03_DMMucDich'!C202:C206,5,FALSE),"N/A"))))</f>
        <v>5850000</v>
      </c>
    </row>
    <row r="277" spans="1:133" s="34" customFormat="1" ht="16" x14ac:dyDescent="0.2">
      <c r="A277" s="85">
        <v>263</v>
      </c>
      <c r="B277" s="86"/>
      <c r="C277" s="87"/>
      <c r="D277" s="141" t="s">
        <v>5947</v>
      </c>
      <c r="E277" s="86"/>
      <c r="F277" s="88"/>
      <c r="G277" s="88" t="s">
        <v>5718</v>
      </c>
      <c r="H277" s="151">
        <v>2022</v>
      </c>
      <c r="I277" s="86"/>
      <c r="J277" s="86"/>
      <c r="K277" s="145" t="s">
        <v>6566</v>
      </c>
      <c r="L277" s="105"/>
      <c r="M277" s="86"/>
      <c r="N277" s="105"/>
      <c r="O277" s="105"/>
      <c r="P277" s="86"/>
      <c r="Q277" s="86"/>
      <c r="R277" s="153" t="str">
        <f t="shared" si="221"/>
        <v>Tổ 23</v>
      </c>
      <c r="S277" s="86"/>
      <c r="T277" s="86"/>
      <c r="U277" s="86"/>
      <c r="V277" s="86" t="str">
        <f t="shared" si="222"/>
        <v xml:space="preserve">, </v>
      </c>
      <c r="W277" s="86"/>
      <c r="X277" s="86"/>
      <c r="Y277" s="86"/>
      <c r="Z277" s="88"/>
      <c r="AA277" s="105"/>
      <c r="AB277" s="86"/>
      <c r="AC277" s="90"/>
      <c r="AD277" s="86"/>
      <c r="AE277" s="86"/>
      <c r="AF277" s="86"/>
      <c r="AG277" s="86"/>
      <c r="AH277" s="160" t="s">
        <v>6997</v>
      </c>
      <c r="AI277" s="153"/>
      <c r="AJ277" s="153"/>
      <c r="AK277" s="86"/>
      <c r="AL277" s="86"/>
      <c r="AM277" s="153" t="s">
        <v>7015</v>
      </c>
      <c r="AN277" s="153" t="s">
        <v>7355</v>
      </c>
      <c r="AO277" s="165">
        <v>43179</v>
      </c>
      <c r="AP277" s="153" t="s">
        <v>1766</v>
      </c>
      <c r="AQ277" s="153" t="s">
        <v>2062</v>
      </c>
      <c r="AR277" s="166">
        <v>100</v>
      </c>
      <c r="AS277" s="88" t="s">
        <v>5719</v>
      </c>
      <c r="AT277" s="92">
        <f t="shared" si="197"/>
        <v>0</v>
      </c>
      <c r="AU277" s="93">
        <v>0</v>
      </c>
      <c r="AV277" s="93">
        <v>0</v>
      </c>
      <c r="AW277" s="166">
        <v>200</v>
      </c>
      <c r="AX277" s="93">
        <v>0</v>
      </c>
      <c r="AY277" s="177"/>
      <c r="AZ277" s="177">
        <v>0</v>
      </c>
      <c r="BA277" s="178"/>
      <c r="BB277" s="105"/>
      <c r="BC277" s="105"/>
      <c r="BD277" s="93"/>
      <c r="BE277" s="93">
        <v>0</v>
      </c>
      <c r="BF277" s="91">
        <v>0</v>
      </c>
      <c r="BG277" s="94"/>
      <c r="BH277" s="95"/>
      <c r="BI277" s="93" t="str">
        <f t="shared" si="207"/>
        <v>Nguyễn Văn Chức</v>
      </c>
      <c r="BJ277" s="105">
        <f t="shared" si="208"/>
        <v>0</v>
      </c>
      <c r="BK277" s="88" t="str">
        <f t="shared" si="209"/>
        <v>8180529450</v>
      </c>
      <c r="BL277" s="86">
        <f t="shared" si="210"/>
        <v>0</v>
      </c>
      <c r="BM277" s="105">
        <f t="shared" si="211"/>
        <v>0</v>
      </c>
      <c r="BN277" s="86">
        <f t="shared" si="212"/>
        <v>0</v>
      </c>
      <c r="BO277" s="86">
        <f t="shared" si="213"/>
        <v>0</v>
      </c>
      <c r="BP277" s="86">
        <f t="shared" si="223"/>
        <v>0</v>
      </c>
      <c r="BQ277" s="160" t="s">
        <v>6997</v>
      </c>
      <c r="BR277" s="86" t="s">
        <v>5720</v>
      </c>
      <c r="BS277" s="88" t="s">
        <v>5721</v>
      </c>
      <c r="BT277" s="86" t="s">
        <v>5722</v>
      </c>
      <c r="BU277" s="86"/>
      <c r="BV277" s="86" t="str">
        <f t="shared" si="224"/>
        <v>CM 677218</v>
      </c>
      <c r="BW277" s="105" t="str">
        <f t="shared" si="225"/>
        <v/>
      </c>
      <c r="BX277" s="86" t="str">
        <f t="shared" si="234"/>
        <v>145</v>
      </c>
      <c r="BY277" s="86" t="str">
        <f t="shared" si="235"/>
        <v>176</v>
      </c>
      <c r="BZ277" s="91">
        <f t="shared" si="236"/>
        <v>100</v>
      </c>
      <c r="CA277" s="91">
        <v>0</v>
      </c>
      <c r="CB277" s="96" t="s">
        <v>5719</v>
      </c>
      <c r="CC277" s="91">
        <f t="shared" si="226"/>
        <v>200</v>
      </c>
      <c r="CD277" s="91">
        <f t="shared" si="227"/>
        <v>0</v>
      </c>
      <c r="CE277" s="93">
        <f t="shared" si="237"/>
        <v>0</v>
      </c>
      <c r="CF277" s="93">
        <f t="shared" si="238"/>
        <v>0</v>
      </c>
      <c r="CG277" s="105"/>
      <c r="CH277" s="105"/>
      <c r="CI277" s="86"/>
      <c r="CJ277" s="188"/>
      <c r="CK277" s="181">
        <f t="shared" si="228"/>
        <v>100</v>
      </c>
      <c r="CL277" s="181">
        <f t="shared" si="229"/>
        <v>200</v>
      </c>
      <c r="CM277" s="86" t="s">
        <v>5723</v>
      </c>
      <c r="CN277" s="182" t="s">
        <v>7901</v>
      </c>
      <c r="CO277" s="183" t="s">
        <v>7902</v>
      </c>
      <c r="CP277" s="86" t="s">
        <v>5724</v>
      </c>
      <c r="CQ277" s="153" t="s">
        <v>7925</v>
      </c>
      <c r="CR277" s="187">
        <f t="shared" si="230"/>
        <v>2640000</v>
      </c>
      <c r="CS277" s="188">
        <v>0.85</v>
      </c>
      <c r="CT277" s="188">
        <f t="shared" si="198"/>
        <v>2244000</v>
      </c>
      <c r="CU277" s="93"/>
      <c r="CV277" s="94">
        <f t="shared" si="231"/>
        <v>100</v>
      </c>
      <c r="CW277" s="93">
        <f t="shared" si="232"/>
        <v>0</v>
      </c>
      <c r="CX277" s="86">
        <f t="shared" si="233"/>
        <v>0</v>
      </c>
      <c r="CY277" s="93">
        <f t="shared" si="199"/>
        <v>67320</v>
      </c>
      <c r="CZ277" s="93">
        <v>0</v>
      </c>
      <c r="DA277" s="93">
        <v>0</v>
      </c>
      <c r="DB277" s="93">
        <f t="shared" si="200"/>
        <v>0</v>
      </c>
      <c r="DC277" s="93">
        <v>0</v>
      </c>
      <c r="DD277" s="91">
        <v>0</v>
      </c>
      <c r="DE277" s="93">
        <f t="shared" si="201"/>
        <v>0</v>
      </c>
      <c r="DF277" s="93">
        <f t="shared" si="214"/>
        <v>0</v>
      </c>
      <c r="DG277" s="93"/>
      <c r="DH277" s="93">
        <v>0</v>
      </c>
      <c r="DI277" s="93">
        <v>0</v>
      </c>
      <c r="DJ277" s="86">
        <f t="shared" si="202"/>
        <v>0</v>
      </c>
      <c r="DK277" s="91">
        <v>0</v>
      </c>
      <c r="DL277" s="93"/>
      <c r="DM277" s="93">
        <v>0</v>
      </c>
      <c r="DN277" s="93">
        <f t="shared" si="215"/>
        <v>2244000</v>
      </c>
      <c r="DO277" s="93">
        <f t="shared" si="203"/>
        <v>0</v>
      </c>
      <c r="DP277" s="92">
        <f t="shared" si="204"/>
        <v>67320</v>
      </c>
      <c r="DQ277" s="97" t="str">
        <f t="shared" si="216"/>
        <v>8180529450</v>
      </c>
      <c r="DR277" s="98">
        <f t="shared" si="205"/>
        <v>0</v>
      </c>
      <c r="DS277" s="93" t="str">
        <f t="shared" si="206"/>
        <v>OK</v>
      </c>
      <c r="DT277" s="93"/>
      <c r="DU277" s="78" t="str">
        <f t="shared" si="217"/>
        <v>5010700213091309100001VT400001</v>
      </c>
      <c r="DV277" s="78">
        <f>INDEX('08_DMGiaDat'!$L:$L,MATCH(DU277,'08_DMGiaDat'!$R:$R,0))</f>
        <v>2640000</v>
      </c>
      <c r="DW277" s="78" t="str">
        <f t="shared" si="218"/>
        <v>501070021309100100000001</v>
      </c>
      <c r="DX277" s="78" t="str">
        <f>IFERROR(VLOOKUP(DW277,'08_DMGiaDat'!C218:C219,2,FALSE),"N")</f>
        <v>N</v>
      </c>
      <c r="DY277" s="78" t="str">
        <f t="shared" si="219"/>
        <v>5010700213091001VT400001</v>
      </c>
      <c r="DZ277" s="78" t="str">
        <f>IFERROR(VLOOKUP(DY277,'08_DMGiaDat'!C218:C219,2,FALSE),"N")</f>
        <v>N</v>
      </c>
      <c r="EA277" s="78" t="str">
        <f t="shared" si="220"/>
        <v>501070021309100100000001</v>
      </c>
      <c r="EB277" s="78" t="str">
        <f>IFERROR(VLOOKUP(EA277,'08_DMGiaDat'!C218:C219,2,FALSE),"N")</f>
        <v>N</v>
      </c>
      <c r="EC277" s="92">
        <f>IF(DV277&lt;&gt;"N",DV277,IF(DX277&lt;&gt;"N",DX277,IF(DZ277&lt;&gt;"N",DZ277*VLOOKUP(LEFT(CB277,3),'03_DMMucDich'!C202:C206,5,FALSE),IF(EB277&lt;&gt;"N",EB277*VLOOKUP(LEFT(CB277,3),'03_DMMucDich'!C202:C206,5,FALSE),"N/A"))))</f>
        <v>2640000</v>
      </c>
    </row>
    <row r="278" spans="1:133" s="34" customFormat="1" ht="16" x14ac:dyDescent="0.2">
      <c r="A278" s="85">
        <v>264</v>
      </c>
      <c r="B278" s="86"/>
      <c r="C278" s="87"/>
      <c r="D278" s="141" t="s">
        <v>5948</v>
      </c>
      <c r="E278" s="86"/>
      <c r="F278" s="88"/>
      <c r="G278" s="88" t="s">
        <v>5718</v>
      </c>
      <c r="H278" s="151">
        <v>2023</v>
      </c>
      <c r="I278" s="86"/>
      <c r="J278" s="86"/>
      <c r="K278" s="145" t="s">
        <v>6491</v>
      </c>
      <c r="L278" s="105"/>
      <c r="M278" s="86"/>
      <c r="N278" s="105"/>
      <c r="O278" s="105"/>
      <c r="P278" s="86"/>
      <c r="Q278" s="86"/>
      <c r="R278" s="153" t="str">
        <f t="shared" si="221"/>
        <v>Tổ 42</v>
      </c>
      <c r="S278" s="86"/>
      <c r="T278" s="86"/>
      <c r="U278" s="86"/>
      <c r="V278" s="86" t="str">
        <f t="shared" si="222"/>
        <v xml:space="preserve">, </v>
      </c>
      <c r="W278" s="86"/>
      <c r="X278" s="86"/>
      <c r="Y278" s="86"/>
      <c r="Z278" s="88"/>
      <c r="AA278" s="105"/>
      <c r="AB278" s="86"/>
      <c r="AC278" s="90"/>
      <c r="AD278" s="86"/>
      <c r="AE278" s="86"/>
      <c r="AF278" s="86"/>
      <c r="AG278" s="86"/>
      <c r="AH278" s="160" t="s">
        <v>6962</v>
      </c>
      <c r="AI278" s="153"/>
      <c r="AJ278" s="153"/>
      <c r="AK278" s="86"/>
      <c r="AL278" s="86"/>
      <c r="AM278" s="153" t="s">
        <v>7015</v>
      </c>
      <c r="AN278" s="153" t="s">
        <v>7356</v>
      </c>
      <c r="AO278" s="165">
        <v>44286</v>
      </c>
      <c r="AP278" s="153" t="s">
        <v>2101</v>
      </c>
      <c r="AQ278" s="153" t="s">
        <v>1644</v>
      </c>
      <c r="AR278" s="166">
        <v>100</v>
      </c>
      <c r="AS278" s="88" t="s">
        <v>5719</v>
      </c>
      <c r="AT278" s="92">
        <f t="shared" si="197"/>
        <v>0</v>
      </c>
      <c r="AU278" s="93">
        <v>0</v>
      </c>
      <c r="AV278" s="93">
        <v>0</v>
      </c>
      <c r="AW278" s="166">
        <v>200</v>
      </c>
      <c r="AX278" s="93">
        <v>0</v>
      </c>
      <c r="AY278" s="177"/>
      <c r="AZ278" s="177">
        <v>0</v>
      </c>
      <c r="BA278" s="178"/>
      <c r="BB278" s="105"/>
      <c r="BC278" s="105"/>
      <c r="BD278" s="93"/>
      <c r="BE278" s="93">
        <v>0</v>
      </c>
      <c r="BF278" s="91">
        <v>0</v>
      </c>
      <c r="BG278" s="94"/>
      <c r="BH278" s="95"/>
      <c r="BI278" s="93" t="str">
        <f t="shared" si="207"/>
        <v>Nguyễn Thị Hồng Hạnh</v>
      </c>
      <c r="BJ278" s="105">
        <f t="shared" si="208"/>
        <v>0</v>
      </c>
      <c r="BK278" s="88" t="str">
        <f t="shared" si="209"/>
        <v>8603357484</v>
      </c>
      <c r="BL278" s="86">
        <f t="shared" si="210"/>
        <v>0</v>
      </c>
      <c r="BM278" s="105">
        <f t="shared" si="211"/>
        <v>0</v>
      </c>
      <c r="BN278" s="86">
        <f t="shared" si="212"/>
        <v>0</v>
      </c>
      <c r="BO278" s="86">
        <f t="shared" si="213"/>
        <v>0</v>
      </c>
      <c r="BP278" s="86">
        <f t="shared" si="223"/>
        <v>0</v>
      </c>
      <c r="BQ278" s="160" t="s">
        <v>6962</v>
      </c>
      <c r="BR278" s="86" t="s">
        <v>5720</v>
      </c>
      <c r="BS278" s="88" t="s">
        <v>5721</v>
      </c>
      <c r="BT278" s="86" t="s">
        <v>5722</v>
      </c>
      <c r="BU278" s="86"/>
      <c r="BV278" s="86" t="str">
        <f t="shared" si="224"/>
        <v>DA 284018</v>
      </c>
      <c r="BW278" s="105" t="str">
        <f t="shared" si="225"/>
        <v/>
      </c>
      <c r="BX278" s="86" t="str">
        <f t="shared" si="234"/>
        <v>215</v>
      </c>
      <c r="BY278" s="86" t="str">
        <f t="shared" si="235"/>
        <v>139</v>
      </c>
      <c r="BZ278" s="91">
        <f t="shared" si="236"/>
        <v>100</v>
      </c>
      <c r="CA278" s="91">
        <v>0</v>
      </c>
      <c r="CB278" s="96" t="s">
        <v>5719</v>
      </c>
      <c r="CC278" s="91">
        <f t="shared" si="226"/>
        <v>200</v>
      </c>
      <c r="CD278" s="91">
        <f t="shared" si="227"/>
        <v>0</v>
      </c>
      <c r="CE278" s="93">
        <f t="shared" si="237"/>
        <v>0</v>
      </c>
      <c r="CF278" s="93">
        <f t="shared" si="238"/>
        <v>0</v>
      </c>
      <c r="CG278" s="105"/>
      <c r="CH278" s="105"/>
      <c r="CI278" s="86"/>
      <c r="CJ278" s="188"/>
      <c r="CK278" s="181">
        <f t="shared" si="228"/>
        <v>100</v>
      </c>
      <c r="CL278" s="181">
        <f t="shared" si="229"/>
        <v>200</v>
      </c>
      <c r="CM278" s="86" t="s">
        <v>5723</v>
      </c>
      <c r="CN278" s="182" t="s">
        <v>7857</v>
      </c>
      <c r="CO278" s="183" t="s">
        <v>7858</v>
      </c>
      <c r="CP278" s="86" t="s">
        <v>5724</v>
      </c>
      <c r="CQ278" s="153" t="s">
        <v>7924</v>
      </c>
      <c r="CR278" s="187">
        <f t="shared" si="230"/>
        <v>5850000</v>
      </c>
      <c r="CS278" s="188">
        <v>1</v>
      </c>
      <c r="CT278" s="188">
        <f t="shared" si="198"/>
        <v>5850000</v>
      </c>
      <c r="CU278" s="93"/>
      <c r="CV278" s="94">
        <f t="shared" si="231"/>
        <v>100</v>
      </c>
      <c r="CW278" s="93">
        <f t="shared" si="232"/>
        <v>0</v>
      </c>
      <c r="CX278" s="86">
        <f t="shared" si="233"/>
        <v>0</v>
      </c>
      <c r="CY278" s="93">
        <f t="shared" si="199"/>
        <v>175500</v>
      </c>
      <c r="CZ278" s="93">
        <v>0</v>
      </c>
      <c r="DA278" s="93">
        <v>0</v>
      </c>
      <c r="DB278" s="93">
        <f t="shared" si="200"/>
        <v>0</v>
      </c>
      <c r="DC278" s="93">
        <v>0</v>
      </c>
      <c r="DD278" s="91">
        <v>0</v>
      </c>
      <c r="DE278" s="93">
        <f t="shared" si="201"/>
        <v>0</v>
      </c>
      <c r="DF278" s="93">
        <f t="shared" si="214"/>
        <v>0</v>
      </c>
      <c r="DG278" s="93"/>
      <c r="DH278" s="93">
        <v>0</v>
      </c>
      <c r="DI278" s="93">
        <v>0</v>
      </c>
      <c r="DJ278" s="86">
        <f t="shared" si="202"/>
        <v>0</v>
      </c>
      <c r="DK278" s="91">
        <v>0</v>
      </c>
      <c r="DL278" s="93"/>
      <c r="DM278" s="93">
        <v>0</v>
      </c>
      <c r="DN278" s="93">
        <f t="shared" si="215"/>
        <v>5850000</v>
      </c>
      <c r="DO278" s="93">
        <f t="shared" si="203"/>
        <v>0</v>
      </c>
      <c r="DP278" s="92">
        <f t="shared" si="204"/>
        <v>175500</v>
      </c>
      <c r="DQ278" s="97" t="str">
        <f t="shared" si="216"/>
        <v>8603357484</v>
      </c>
      <c r="DR278" s="98">
        <f t="shared" si="205"/>
        <v>0</v>
      </c>
      <c r="DS278" s="93" t="str">
        <f t="shared" si="206"/>
        <v>OK</v>
      </c>
      <c r="DT278" s="93"/>
      <c r="DU278" s="78" t="str">
        <f t="shared" si="217"/>
        <v>5010700214991499101001VT100001</v>
      </c>
      <c r="DV278" s="78">
        <f>INDEX('08_DMGiaDat'!$L:$L,MATCH(DU278,'08_DMGiaDat'!$R:$R,0))</f>
        <v>5850000</v>
      </c>
      <c r="DW278" s="78" t="str">
        <f t="shared" si="218"/>
        <v>501070021499100100000001</v>
      </c>
      <c r="DX278" s="78" t="str">
        <f>IFERROR(VLOOKUP(DW278,'08_DMGiaDat'!C218:C219,2,FALSE),"N")</f>
        <v>N</v>
      </c>
      <c r="DY278" s="78" t="str">
        <f t="shared" si="219"/>
        <v>5010700214991001VT100001</v>
      </c>
      <c r="DZ278" s="78" t="str">
        <f>IFERROR(VLOOKUP(DY278,'08_DMGiaDat'!C218:C219,2,FALSE),"N")</f>
        <v>N</v>
      </c>
      <c r="EA278" s="78" t="str">
        <f t="shared" si="220"/>
        <v>501070021499100100000001</v>
      </c>
      <c r="EB278" s="78" t="str">
        <f>IFERROR(VLOOKUP(EA278,'08_DMGiaDat'!C218:C219,2,FALSE),"N")</f>
        <v>N</v>
      </c>
      <c r="EC278" s="92">
        <f>IF(DV278&lt;&gt;"N",DV278,IF(DX278&lt;&gt;"N",DX278,IF(DZ278&lt;&gt;"N",DZ278*VLOOKUP(LEFT(CB278,3),'03_DMMucDich'!C202:C206,5,FALSE),IF(EB278&lt;&gt;"N",EB278*VLOOKUP(LEFT(CB278,3),'03_DMMucDich'!C202:C206,5,FALSE),"N/A"))))</f>
        <v>5850000</v>
      </c>
    </row>
    <row r="279" spans="1:133" s="34" customFormat="1" ht="16" x14ac:dyDescent="0.2">
      <c r="A279" s="85">
        <v>265</v>
      </c>
      <c r="B279" s="86"/>
      <c r="C279" s="87"/>
      <c r="D279" s="141" t="s">
        <v>5949</v>
      </c>
      <c r="E279" s="86"/>
      <c r="F279" s="88"/>
      <c r="G279" s="88" t="s">
        <v>5718</v>
      </c>
      <c r="H279" s="151">
        <v>2023</v>
      </c>
      <c r="I279" s="86"/>
      <c r="J279" s="86"/>
      <c r="K279" s="145" t="s">
        <v>6567</v>
      </c>
      <c r="L279" s="105"/>
      <c r="M279" s="86"/>
      <c r="N279" s="105"/>
      <c r="O279" s="105"/>
      <c r="P279" s="86"/>
      <c r="Q279" s="86"/>
      <c r="R279" s="153" t="str">
        <f t="shared" si="221"/>
        <v>Tổ 64</v>
      </c>
      <c r="S279" s="86"/>
      <c r="T279" s="86"/>
      <c r="U279" s="86"/>
      <c r="V279" s="86" t="str">
        <f t="shared" si="222"/>
        <v xml:space="preserve">, </v>
      </c>
      <c r="W279" s="86"/>
      <c r="X279" s="86"/>
      <c r="Y279" s="86"/>
      <c r="Z279" s="88"/>
      <c r="AA279" s="105"/>
      <c r="AB279" s="86"/>
      <c r="AC279" s="90"/>
      <c r="AD279" s="86"/>
      <c r="AE279" s="86"/>
      <c r="AF279" s="86"/>
      <c r="AG279" s="86"/>
      <c r="AH279" s="160" t="s">
        <v>6961</v>
      </c>
      <c r="AI279" s="153"/>
      <c r="AJ279" s="153"/>
      <c r="AK279" s="86"/>
      <c r="AL279" s="86"/>
      <c r="AM279" s="153" t="s">
        <v>7015</v>
      </c>
      <c r="AN279" s="153" t="s">
        <v>7357</v>
      </c>
      <c r="AO279" s="165">
        <v>43168</v>
      </c>
      <c r="AP279" s="153" t="s">
        <v>2040</v>
      </c>
      <c r="AQ279" s="153" t="s">
        <v>7041</v>
      </c>
      <c r="AR279" s="166">
        <v>102.5</v>
      </c>
      <c r="AS279" s="88" t="s">
        <v>5719</v>
      </c>
      <c r="AT279" s="92">
        <f t="shared" si="197"/>
        <v>0</v>
      </c>
      <c r="AU279" s="93">
        <v>0</v>
      </c>
      <c r="AV279" s="93">
        <v>0</v>
      </c>
      <c r="AW279" s="166">
        <v>200</v>
      </c>
      <c r="AX279" s="93">
        <v>0</v>
      </c>
      <c r="AY279" s="177"/>
      <c r="AZ279" s="177">
        <v>0</v>
      </c>
      <c r="BA279" s="178"/>
      <c r="BB279" s="105"/>
      <c r="BC279" s="105"/>
      <c r="BD279" s="93"/>
      <c r="BE279" s="93">
        <v>0</v>
      </c>
      <c r="BF279" s="91">
        <v>0</v>
      </c>
      <c r="BG279" s="94"/>
      <c r="BH279" s="95"/>
      <c r="BI279" s="93" t="str">
        <f t="shared" si="207"/>
        <v>Võ Hải Lan</v>
      </c>
      <c r="BJ279" s="105">
        <f t="shared" si="208"/>
        <v>0</v>
      </c>
      <c r="BK279" s="88" t="str">
        <f t="shared" si="209"/>
        <v xml:space="preserve">0400644753 </v>
      </c>
      <c r="BL279" s="86">
        <f t="shared" si="210"/>
        <v>0</v>
      </c>
      <c r="BM279" s="105">
        <f t="shared" si="211"/>
        <v>0</v>
      </c>
      <c r="BN279" s="86">
        <f t="shared" si="212"/>
        <v>0</v>
      </c>
      <c r="BO279" s="86">
        <f t="shared" si="213"/>
        <v>0</v>
      </c>
      <c r="BP279" s="86">
        <f t="shared" si="223"/>
        <v>0</v>
      </c>
      <c r="BQ279" s="160" t="s">
        <v>6961</v>
      </c>
      <c r="BR279" s="86" t="s">
        <v>5720</v>
      </c>
      <c r="BS279" s="88" t="s">
        <v>5721</v>
      </c>
      <c r="BT279" s="86" t="s">
        <v>5722</v>
      </c>
      <c r="BU279" s="86"/>
      <c r="BV279" s="86" t="str">
        <f t="shared" si="224"/>
        <v>CM 669469</v>
      </c>
      <c r="BW279" s="105" t="str">
        <f t="shared" si="225"/>
        <v/>
      </c>
      <c r="BX279" s="86" t="str">
        <f t="shared" si="234"/>
        <v>160</v>
      </c>
      <c r="BY279" s="86" t="str">
        <f t="shared" si="235"/>
        <v>50</v>
      </c>
      <c r="BZ279" s="91">
        <f t="shared" si="236"/>
        <v>102.5</v>
      </c>
      <c r="CA279" s="91">
        <v>0</v>
      </c>
      <c r="CB279" s="96" t="s">
        <v>5719</v>
      </c>
      <c r="CC279" s="91">
        <f t="shared" si="226"/>
        <v>200</v>
      </c>
      <c r="CD279" s="91">
        <f t="shared" si="227"/>
        <v>0</v>
      </c>
      <c r="CE279" s="93">
        <f t="shared" si="237"/>
        <v>0</v>
      </c>
      <c r="CF279" s="93">
        <f t="shared" si="238"/>
        <v>0</v>
      </c>
      <c r="CG279" s="105"/>
      <c r="CH279" s="105"/>
      <c r="CI279" s="86"/>
      <c r="CJ279" s="188"/>
      <c r="CK279" s="181">
        <f t="shared" si="228"/>
        <v>102.5</v>
      </c>
      <c r="CL279" s="181">
        <f t="shared" si="229"/>
        <v>200</v>
      </c>
      <c r="CM279" s="86" t="s">
        <v>5723</v>
      </c>
      <c r="CN279" s="182" t="s">
        <v>7854</v>
      </c>
      <c r="CO279" s="183" t="s">
        <v>7856</v>
      </c>
      <c r="CP279" s="86" t="s">
        <v>5724</v>
      </c>
      <c r="CQ279" s="153" t="s">
        <v>7924</v>
      </c>
      <c r="CR279" s="187">
        <f t="shared" si="230"/>
        <v>9190000</v>
      </c>
      <c r="CS279" s="188">
        <v>1</v>
      </c>
      <c r="CT279" s="188">
        <f t="shared" si="198"/>
        <v>9190000</v>
      </c>
      <c r="CU279" s="93"/>
      <c r="CV279" s="94">
        <f t="shared" si="231"/>
        <v>102.5</v>
      </c>
      <c r="CW279" s="93">
        <f t="shared" si="232"/>
        <v>0</v>
      </c>
      <c r="CX279" s="86">
        <f t="shared" si="233"/>
        <v>0</v>
      </c>
      <c r="CY279" s="93">
        <f t="shared" si="199"/>
        <v>282592.49999999994</v>
      </c>
      <c r="CZ279" s="93">
        <v>0</v>
      </c>
      <c r="DA279" s="93">
        <v>0</v>
      </c>
      <c r="DB279" s="93">
        <f t="shared" si="200"/>
        <v>0</v>
      </c>
      <c r="DC279" s="93">
        <v>0</v>
      </c>
      <c r="DD279" s="91">
        <v>0</v>
      </c>
      <c r="DE279" s="93">
        <f t="shared" si="201"/>
        <v>0</v>
      </c>
      <c r="DF279" s="93">
        <f t="shared" si="214"/>
        <v>0</v>
      </c>
      <c r="DG279" s="93"/>
      <c r="DH279" s="93">
        <v>0</v>
      </c>
      <c r="DI279" s="93">
        <v>0</v>
      </c>
      <c r="DJ279" s="86">
        <f t="shared" si="202"/>
        <v>0</v>
      </c>
      <c r="DK279" s="91">
        <v>0</v>
      </c>
      <c r="DL279" s="93"/>
      <c r="DM279" s="93">
        <v>0</v>
      </c>
      <c r="DN279" s="93">
        <f t="shared" si="215"/>
        <v>9190000</v>
      </c>
      <c r="DO279" s="93">
        <f t="shared" si="203"/>
        <v>0</v>
      </c>
      <c r="DP279" s="92">
        <f t="shared" si="204"/>
        <v>282592.49999999994</v>
      </c>
      <c r="DQ279" s="97" t="str">
        <f t="shared" si="216"/>
        <v xml:space="preserve">0400644753 </v>
      </c>
      <c r="DR279" s="98">
        <f t="shared" si="205"/>
        <v>0</v>
      </c>
      <c r="DS279" s="93" t="str">
        <f t="shared" si="206"/>
        <v>OK</v>
      </c>
      <c r="DT279" s="93"/>
      <c r="DU279" s="78" t="str">
        <f t="shared" si="217"/>
        <v>5010700215011501101001VT100001</v>
      </c>
      <c r="DV279" s="78">
        <f>INDEX('08_DMGiaDat'!$L:$L,MATCH(DU279,'08_DMGiaDat'!$R:$R,0))</f>
        <v>9190000</v>
      </c>
      <c r="DW279" s="78" t="str">
        <f t="shared" si="218"/>
        <v>501070021501100100000001</v>
      </c>
      <c r="DX279" s="78" t="str">
        <f>IFERROR(VLOOKUP(DW279,'08_DMGiaDat'!C218:C219,2,FALSE),"N")</f>
        <v>N</v>
      </c>
      <c r="DY279" s="78" t="str">
        <f t="shared" si="219"/>
        <v>5010700215011001VT100001</v>
      </c>
      <c r="DZ279" s="78" t="str">
        <f>IFERROR(VLOOKUP(DY279,'08_DMGiaDat'!C218:C219,2,FALSE),"N")</f>
        <v>N</v>
      </c>
      <c r="EA279" s="78" t="str">
        <f t="shared" si="220"/>
        <v>501070021501100100000001</v>
      </c>
      <c r="EB279" s="78" t="str">
        <f>IFERROR(VLOOKUP(EA279,'08_DMGiaDat'!C218:C219,2,FALSE),"N")</f>
        <v>N</v>
      </c>
      <c r="EC279" s="92">
        <f>IF(DV279&lt;&gt;"N",DV279,IF(DX279&lt;&gt;"N",DX279,IF(DZ279&lt;&gt;"N",DZ279*VLOOKUP(LEFT(CB279,3),'03_DMMucDich'!C202:C206,5,FALSE),IF(EB279&lt;&gt;"N",EB279*VLOOKUP(LEFT(CB279,3),'03_DMMucDich'!C202:C206,5,FALSE),"N/A"))))</f>
        <v>9190000</v>
      </c>
    </row>
    <row r="280" spans="1:133" s="34" customFormat="1" ht="16" x14ac:dyDescent="0.2">
      <c r="A280" s="85">
        <v>266</v>
      </c>
      <c r="B280" s="86"/>
      <c r="C280" s="87"/>
      <c r="D280" s="141" t="s">
        <v>5950</v>
      </c>
      <c r="E280" s="86"/>
      <c r="F280" s="88"/>
      <c r="G280" s="88" t="s">
        <v>5718</v>
      </c>
      <c r="H280" s="151">
        <v>2022</v>
      </c>
      <c r="I280" s="86"/>
      <c r="J280" s="86"/>
      <c r="K280" s="145" t="s">
        <v>6568</v>
      </c>
      <c r="L280" s="105"/>
      <c r="M280" s="86"/>
      <c r="N280" s="105"/>
      <c r="O280" s="105"/>
      <c r="P280" s="86"/>
      <c r="Q280" s="86"/>
      <c r="R280" s="153" t="str">
        <f t="shared" si="221"/>
        <v>Tổ 05</v>
      </c>
      <c r="S280" s="86"/>
      <c r="T280" s="86"/>
      <c r="U280" s="86"/>
      <c r="V280" s="86" t="str">
        <f t="shared" si="222"/>
        <v xml:space="preserve">, </v>
      </c>
      <c r="W280" s="86"/>
      <c r="X280" s="86"/>
      <c r="Y280" s="86"/>
      <c r="Z280" s="88"/>
      <c r="AA280" s="105"/>
      <c r="AB280" s="86"/>
      <c r="AC280" s="90"/>
      <c r="AD280" s="86"/>
      <c r="AE280" s="86"/>
      <c r="AF280" s="86"/>
      <c r="AG280" s="86"/>
      <c r="AH280" s="160" t="s">
        <v>6968</v>
      </c>
      <c r="AI280" s="153"/>
      <c r="AJ280" s="153"/>
      <c r="AK280" s="86"/>
      <c r="AL280" s="86"/>
      <c r="AM280" s="153" t="s">
        <v>7015</v>
      </c>
      <c r="AN280" s="153" t="s">
        <v>7358</v>
      </c>
      <c r="AO280" s="165">
        <v>40557</v>
      </c>
      <c r="AP280" s="153" t="s">
        <v>7359</v>
      </c>
      <c r="AQ280" s="153" t="s">
        <v>7038</v>
      </c>
      <c r="AR280" s="166">
        <v>121.1</v>
      </c>
      <c r="AS280" s="88" t="s">
        <v>5719</v>
      </c>
      <c r="AT280" s="92">
        <f t="shared" si="197"/>
        <v>0</v>
      </c>
      <c r="AU280" s="93">
        <v>0</v>
      </c>
      <c r="AV280" s="93">
        <v>0</v>
      </c>
      <c r="AW280" s="166">
        <v>200</v>
      </c>
      <c r="AX280" s="93">
        <v>0</v>
      </c>
      <c r="AY280" s="177"/>
      <c r="AZ280" s="177">
        <v>0</v>
      </c>
      <c r="BA280" s="178"/>
      <c r="BB280" s="105"/>
      <c r="BC280" s="105"/>
      <c r="BD280" s="93"/>
      <c r="BE280" s="93">
        <v>0</v>
      </c>
      <c r="BF280" s="91">
        <v>0</v>
      </c>
      <c r="BG280" s="94"/>
      <c r="BH280" s="95"/>
      <c r="BI280" s="93" t="str">
        <f t="shared" si="207"/>
        <v>Lê Thị Thu Hương</v>
      </c>
      <c r="BJ280" s="105">
        <f t="shared" si="208"/>
        <v>0</v>
      </c>
      <c r="BK280" s="88" t="str">
        <f t="shared" si="209"/>
        <v>0400914985</v>
      </c>
      <c r="BL280" s="86">
        <f t="shared" si="210"/>
        <v>0</v>
      </c>
      <c r="BM280" s="105">
        <f t="shared" si="211"/>
        <v>0</v>
      </c>
      <c r="BN280" s="86">
        <f t="shared" si="212"/>
        <v>0</v>
      </c>
      <c r="BO280" s="86">
        <f t="shared" si="213"/>
        <v>0</v>
      </c>
      <c r="BP280" s="86">
        <f t="shared" si="223"/>
        <v>0</v>
      </c>
      <c r="BQ280" s="160" t="s">
        <v>6968</v>
      </c>
      <c r="BR280" s="86" t="s">
        <v>5720</v>
      </c>
      <c r="BS280" s="88" t="s">
        <v>5721</v>
      </c>
      <c r="BT280" s="86" t="s">
        <v>5722</v>
      </c>
      <c r="BU280" s="86"/>
      <c r="BV280" s="86" t="str">
        <f t="shared" si="224"/>
        <v>BC 771920</v>
      </c>
      <c r="BW280" s="105" t="str">
        <f t="shared" si="225"/>
        <v/>
      </c>
      <c r="BX280" s="86" t="str">
        <f t="shared" si="234"/>
        <v>203+206</v>
      </c>
      <c r="BY280" s="86" t="str">
        <f t="shared" si="235"/>
        <v>84</v>
      </c>
      <c r="BZ280" s="91">
        <f t="shared" si="236"/>
        <v>121.1</v>
      </c>
      <c r="CA280" s="91">
        <v>0</v>
      </c>
      <c r="CB280" s="96" t="s">
        <v>5719</v>
      </c>
      <c r="CC280" s="91">
        <f t="shared" si="226"/>
        <v>200</v>
      </c>
      <c r="CD280" s="91">
        <f t="shared" si="227"/>
        <v>0</v>
      </c>
      <c r="CE280" s="93">
        <f t="shared" si="237"/>
        <v>0</v>
      </c>
      <c r="CF280" s="93">
        <f t="shared" si="238"/>
        <v>0</v>
      </c>
      <c r="CG280" s="105"/>
      <c r="CH280" s="105"/>
      <c r="CI280" s="86"/>
      <c r="CJ280" s="188"/>
      <c r="CK280" s="181">
        <f t="shared" si="228"/>
        <v>121.1</v>
      </c>
      <c r="CL280" s="181">
        <f t="shared" si="229"/>
        <v>200</v>
      </c>
      <c r="CM280" s="86" t="s">
        <v>5723</v>
      </c>
      <c r="CN280" s="182" t="s">
        <v>7866</v>
      </c>
      <c r="CO280" s="183" t="s">
        <v>7867</v>
      </c>
      <c r="CP280" s="86" t="s">
        <v>5724</v>
      </c>
      <c r="CQ280" s="153" t="s">
        <v>7925</v>
      </c>
      <c r="CR280" s="187">
        <f t="shared" si="230"/>
        <v>2360000</v>
      </c>
      <c r="CS280" s="188">
        <v>0.8</v>
      </c>
      <c r="CT280" s="188">
        <f t="shared" si="198"/>
        <v>1888000</v>
      </c>
      <c r="CU280" s="93"/>
      <c r="CV280" s="94">
        <f t="shared" si="231"/>
        <v>121.1</v>
      </c>
      <c r="CW280" s="93">
        <f t="shared" si="232"/>
        <v>0</v>
      </c>
      <c r="CX280" s="86">
        <f t="shared" si="233"/>
        <v>0</v>
      </c>
      <c r="CY280" s="93">
        <f t="shared" si="199"/>
        <v>68591.039999999994</v>
      </c>
      <c r="CZ280" s="93">
        <v>0</v>
      </c>
      <c r="DA280" s="93">
        <v>0</v>
      </c>
      <c r="DB280" s="93">
        <f t="shared" si="200"/>
        <v>0</v>
      </c>
      <c r="DC280" s="93">
        <v>0</v>
      </c>
      <c r="DD280" s="91">
        <v>0</v>
      </c>
      <c r="DE280" s="93">
        <f t="shared" si="201"/>
        <v>0</v>
      </c>
      <c r="DF280" s="93">
        <f t="shared" si="214"/>
        <v>0</v>
      </c>
      <c r="DG280" s="93"/>
      <c r="DH280" s="93">
        <v>0</v>
      </c>
      <c r="DI280" s="93">
        <v>0</v>
      </c>
      <c r="DJ280" s="86">
        <f t="shared" si="202"/>
        <v>0</v>
      </c>
      <c r="DK280" s="91">
        <v>0</v>
      </c>
      <c r="DL280" s="93"/>
      <c r="DM280" s="93">
        <v>0</v>
      </c>
      <c r="DN280" s="93">
        <f t="shared" si="215"/>
        <v>1888000</v>
      </c>
      <c r="DO280" s="93">
        <f t="shared" si="203"/>
        <v>0</v>
      </c>
      <c r="DP280" s="92">
        <f t="shared" si="204"/>
        <v>68591.039999999994</v>
      </c>
      <c r="DQ280" s="97" t="str">
        <f t="shared" si="216"/>
        <v>0400914985</v>
      </c>
      <c r="DR280" s="98">
        <f t="shared" si="205"/>
        <v>0</v>
      </c>
      <c r="DS280" s="93" t="str">
        <f t="shared" si="206"/>
        <v>OK</v>
      </c>
      <c r="DT280" s="93"/>
      <c r="DU280" s="78" t="str">
        <f t="shared" si="217"/>
        <v>5010700210791079100001VT400001</v>
      </c>
      <c r="DV280" s="78">
        <f>INDEX('08_DMGiaDat'!$L:$L,MATCH(DU280,'08_DMGiaDat'!$R:$R,0))</f>
        <v>2360000</v>
      </c>
      <c r="DW280" s="78" t="str">
        <f t="shared" si="218"/>
        <v>501070021079100100000001</v>
      </c>
      <c r="DX280" s="78" t="str">
        <f>IFERROR(VLOOKUP(DW280,'08_DMGiaDat'!C218:C219,2,FALSE),"N")</f>
        <v>N</v>
      </c>
      <c r="DY280" s="78" t="str">
        <f t="shared" si="219"/>
        <v>5010700210791001VT400001</v>
      </c>
      <c r="DZ280" s="78" t="str">
        <f>IFERROR(VLOOKUP(DY280,'08_DMGiaDat'!C218:C219,2,FALSE),"N")</f>
        <v>N</v>
      </c>
      <c r="EA280" s="78" t="str">
        <f t="shared" si="220"/>
        <v>501070021079100100000001</v>
      </c>
      <c r="EB280" s="78" t="str">
        <f>IFERROR(VLOOKUP(EA280,'08_DMGiaDat'!C218:C219,2,FALSE),"N")</f>
        <v>N</v>
      </c>
      <c r="EC280" s="92">
        <f>IF(DV280&lt;&gt;"N",DV280,IF(DX280&lt;&gt;"N",DX280,IF(DZ280&lt;&gt;"N",DZ280*VLOOKUP(LEFT(CB280,3),'03_DMMucDich'!C202:C206,5,FALSE),IF(EB280&lt;&gt;"N",EB280*VLOOKUP(LEFT(CB280,3),'03_DMMucDich'!C202:C206,5,FALSE),"N/A"))))</f>
        <v>2360000</v>
      </c>
    </row>
    <row r="281" spans="1:133" s="34" customFormat="1" ht="16" x14ac:dyDescent="0.2">
      <c r="A281" s="85">
        <v>267</v>
      </c>
      <c r="B281" s="86"/>
      <c r="C281" s="87"/>
      <c r="D281" s="141" t="s">
        <v>5951</v>
      </c>
      <c r="E281" s="86"/>
      <c r="F281" s="88"/>
      <c r="G281" s="88" t="s">
        <v>5718</v>
      </c>
      <c r="H281" s="151">
        <v>2022</v>
      </c>
      <c r="I281" s="86"/>
      <c r="J281" s="86"/>
      <c r="K281" s="145" t="s">
        <v>6569</v>
      </c>
      <c r="L281" s="105"/>
      <c r="M281" s="86"/>
      <c r="N281" s="105"/>
      <c r="O281" s="105"/>
      <c r="P281" s="86"/>
      <c r="Q281" s="86"/>
      <c r="R281" s="153" t="str">
        <f t="shared" si="221"/>
        <v>Tổ 05</v>
      </c>
      <c r="S281" s="86"/>
      <c r="T281" s="86"/>
      <c r="U281" s="86"/>
      <c r="V281" s="86" t="str">
        <f t="shared" si="222"/>
        <v xml:space="preserve">, </v>
      </c>
      <c r="W281" s="86"/>
      <c r="X281" s="86"/>
      <c r="Y281" s="86"/>
      <c r="Z281" s="88"/>
      <c r="AA281" s="105"/>
      <c r="AB281" s="86"/>
      <c r="AC281" s="90"/>
      <c r="AD281" s="86"/>
      <c r="AE281" s="86"/>
      <c r="AF281" s="86"/>
      <c r="AG281" s="86"/>
      <c r="AH281" s="160" t="s">
        <v>6968</v>
      </c>
      <c r="AI281" s="153"/>
      <c r="AJ281" s="153"/>
      <c r="AK281" s="86"/>
      <c r="AL281" s="86"/>
      <c r="AM281" s="153" t="s">
        <v>7015</v>
      </c>
      <c r="AN281" s="153" t="s">
        <v>7360</v>
      </c>
      <c r="AO281" s="165">
        <v>40557</v>
      </c>
      <c r="AP281" s="153" t="s">
        <v>7361</v>
      </c>
      <c r="AQ281" s="153" t="s">
        <v>7038</v>
      </c>
      <c r="AR281" s="166">
        <v>101.4</v>
      </c>
      <c r="AS281" s="88" t="s">
        <v>5719</v>
      </c>
      <c r="AT281" s="92">
        <f t="shared" si="197"/>
        <v>0</v>
      </c>
      <c r="AU281" s="93">
        <v>0</v>
      </c>
      <c r="AV281" s="93">
        <v>0</v>
      </c>
      <c r="AW281" s="166">
        <v>200</v>
      </c>
      <c r="AX281" s="93">
        <v>0</v>
      </c>
      <c r="AY281" s="177"/>
      <c r="AZ281" s="177">
        <v>0</v>
      </c>
      <c r="BA281" s="178"/>
      <c r="BB281" s="105"/>
      <c r="BC281" s="105"/>
      <c r="BD281" s="93"/>
      <c r="BE281" s="93">
        <v>0</v>
      </c>
      <c r="BF281" s="91">
        <v>0</v>
      </c>
      <c r="BG281" s="94"/>
      <c r="BH281" s="95"/>
      <c r="BI281" s="93" t="str">
        <f t="shared" si="207"/>
        <v>Lê Xuân Thắng</v>
      </c>
      <c r="BJ281" s="105">
        <f t="shared" si="208"/>
        <v>0</v>
      </c>
      <c r="BK281" s="88" t="str">
        <f t="shared" si="209"/>
        <v>8139618068</v>
      </c>
      <c r="BL281" s="86">
        <f t="shared" si="210"/>
        <v>0</v>
      </c>
      <c r="BM281" s="105">
        <f t="shared" si="211"/>
        <v>0</v>
      </c>
      <c r="BN281" s="86">
        <f t="shared" si="212"/>
        <v>0</v>
      </c>
      <c r="BO281" s="86">
        <f t="shared" si="213"/>
        <v>0</v>
      </c>
      <c r="BP281" s="86">
        <f t="shared" si="223"/>
        <v>0</v>
      </c>
      <c r="BQ281" s="160" t="s">
        <v>6968</v>
      </c>
      <c r="BR281" s="86" t="s">
        <v>5720</v>
      </c>
      <c r="BS281" s="88" t="s">
        <v>5721</v>
      </c>
      <c r="BT281" s="86" t="s">
        <v>5722</v>
      </c>
      <c r="BU281" s="86"/>
      <c r="BV281" s="86" t="str">
        <f t="shared" si="224"/>
        <v>BC 702389</v>
      </c>
      <c r="BW281" s="105" t="str">
        <f t="shared" si="225"/>
        <v/>
      </c>
      <c r="BX281" s="86" t="str">
        <f t="shared" si="234"/>
        <v>193+206</v>
      </c>
      <c r="BY281" s="86" t="str">
        <f t="shared" si="235"/>
        <v>84</v>
      </c>
      <c r="BZ281" s="91">
        <f t="shared" si="236"/>
        <v>101.4</v>
      </c>
      <c r="CA281" s="91">
        <v>0</v>
      </c>
      <c r="CB281" s="96" t="s">
        <v>5719</v>
      </c>
      <c r="CC281" s="91">
        <f t="shared" si="226"/>
        <v>200</v>
      </c>
      <c r="CD281" s="91">
        <f t="shared" si="227"/>
        <v>0</v>
      </c>
      <c r="CE281" s="93">
        <f t="shared" si="237"/>
        <v>0</v>
      </c>
      <c r="CF281" s="93">
        <f t="shared" si="238"/>
        <v>0</v>
      </c>
      <c r="CG281" s="105"/>
      <c r="CH281" s="105"/>
      <c r="CI281" s="86"/>
      <c r="CJ281" s="188"/>
      <c r="CK281" s="181">
        <f t="shared" si="228"/>
        <v>101.4</v>
      </c>
      <c r="CL281" s="181">
        <f t="shared" si="229"/>
        <v>200</v>
      </c>
      <c r="CM281" s="86" t="s">
        <v>5723</v>
      </c>
      <c r="CN281" s="182" t="s">
        <v>7866</v>
      </c>
      <c r="CO281" s="183" t="s">
        <v>7867</v>
      </c>
      <c r="CP281" s="86" t="s">
        <v>5724</v>
      </c>
      <c r="CQ281" s="153" t="s">
        <v>7925</v>
      </c>
      <c r="CR281" s="187">
        <f t="shared" si="230"/>
        <v>2360000</v>
      </c>
      <c r="CS281" s="188">
        <v>0.8</v>
      </c>
      <c r="CT281" s="188">
        <f t="shared" si="198"/>
        <v>1888000</v>
      </c>
      <c r="CU281" s="93"/>
      <c r="CV281" s="94">
        <f t="shared" si="231"/>
        <v>101.4</v>
      </c>
      <c r="CW281" s="93">
        <f t="shared" si="232"/>
        <v>0</v>
      </c>
      <c r="CX281" s="86">
        <f t="shared" si="233"/>
        <v>0</v>
      </c>
      <c r="CY281" s="93">
        <f t="shared" si="199"/>
        <v>57432.960000000006</v>
      </c>
      <c r="CZ281" s="93">
        <v>0</v>
      </c>
      <c r="DA281" s="93">
        <v>0</v>
      </c>
      <c r="DB281" s="93">
        <f t="shared" si="200"/>
        <v>0</v>
      </c>
      <c r="DC281" s="93">
        <v>0</v>
      </c>
      <c r="DD281" s="91">
        <v>0</v>
      </c>
      <c r="DE281" s="93">
        <f t="shared" si="201"/>
        <v>0</v>
      </c>
      <c r="DF281" s="93">
        <f t="shared" si="214"/>
        <v>0</v>
      </c>
      <c r="DG281" s="93"/>
      <c r="DH281" s="93">
        <v>0</v>
      </c>
      <c r="DI281" s="93">
        <v>0</v>
      </c>
      <c r="DJ281" s="86">
        <f t="shared" si="202"/>
        <v>0</v>
      </c>
      <c r="DK281" s="91">
        <v>0</v>
      </c>
      <c r="DL281" s="93"/>
      <c r="DM281" s="93">
        <v>0</v>
      </c>
      <c r="DN281" s="93">
        <f t="shared" si="215"/>
        <v>1888000</v>
      </c>
      <c r="DO281" s="93">
        <f t="shared" si="203"/>
        <v>0</v>
      </c>
      <c r="DP281" s="92">
        <f t="shared" si="204"/>
        <v>57432.960000000006</v>
      </c>
      <c r="DQ281" s="97" t="str">
        <f t="shared" si="216"/>
        <v>8139618068</v>
      </c>
      <c r="DR281" s="98">
        <f t="shared" si="205"/>
        <v>0</v>
      </c>
      <c r="DS281" s="93" t="str">
        <f t="shared" si="206"/>
        <v>OK</v>
      </c>
      <c r="DT281" s="93"/>
      <c r="DU281" s="78" t="str">
        <f t="shared" si="217"/>
        <v>5010700210791079100001VT400001</v>
      </c>
      <c r="DV281" s="78">
        <f>INDEX('08_DMGiaDat'!$L:$L,MATCH(DU281,'08_DMGiaDat'!$R:$R,0))</f>
        <v>2360000</v>
      </c>
      <c r="DW281" s="78" t="str">
        <f t="shared" si="218"/>
        <v>501070021079100100000001</v>
      </c>
      <c r="DX281" s="78" t="str">
        <f>IFERROR(VLOOKUP(DW281,'08_DMGiaDat'!C218:C219,2,FALSE),"N")</f>
        <v>N</v>
      </c>
      <c r="DY281" s="78" t="str">
        <f t="shared" si="219"/>
        <v>5010700210791001VT400001</v>
      </c>
      <c r="DZ281" s="78" t="str">
        <f>IFERROR(VLOOKUP(DY281,'08_DMGiaDat'!C218:C219,2,FALSE),"N")</f>
        <v>N</v>
      </c>
      <c r="EA281" s="78" t="str">
        <f t="shared" si="220"/>
        <v>501070021079100100000001</v>
      </c>
      <c r="EB281" s="78" t="str">
        <f>IFERROR(VLOOKUP(EA281,'08_DMGiaDat'!C218:C219,2,FALSE),"N")</f>
        <v>N</v>
      </c>
      <c r="EC281" s="92">
        <f>IF(DV281&lt;&gt;"N",DV281,IF(DX281&lt;&gt;"N",DX281,IF(DZ281&lt;&gt;"N",DZ281*VLOOKUP(LEFT(CB281,3),'03_DMMucDich'!C202:C206,5,FALSE),IF(EB281&lt;&gt;"N",EB281*VLOOKUP(LEFT(CB281,3),'03_DMMucDich'!C202:C206,5,FALSE),"N/A"))))</f>
        <v>2360000</v>
      </c>
    </row>
    <row r="282" spans="1:133" s="34" customFormat="1" ht="16" x14ac:dyDescent="0.2">
      <c r="A282" s="85">
        <v>268</v>
      </c>
      <c r="B282" s="86"/>
      <c r="C282" s="87"/>
      <c r="D282" s="141" t="s">
        <v>5952</v>
      </c>
      <c r="E282" s="86"/>
      <c r="F282" s="88"/>
      <c r="G282" s="88" t="s">
        <v>5718</v>
      </c>
      <c r="H282" s="151">
        <v>2022</v>
      </c>
      <c r="I282" s="86"/>
      <c r="J282" s="86"/>
      <c r="K282" s="145" t="s">
        <v>6570</v>
      </c>
      <c r="L282" s="105"/>
      <c r="M282" s="86"/>
      <c r="N282" s="105"/>
      <c r="O282" s="105"/>
      <c r="P282" s="86"/>
      <c r="Q282" s="86"/>
      <c r="R282" s="153" t="str">
        <f t="shared" si="221"/>
        <v>Tổ 09</v>
      </c>
      <c r="S282" s="86"/>
      <c r="T282" s="86"/>
      <c r="U282" s="86"/>
      <c r="V282" s="86" t="str">
        <f t="shared" si="222"/>
        <v xml:space="preserve">, </v>
      </c>
      <c r="W282" s="86"/>
      <c r="X282" s="86"/>
      <c r="Y282" s="86"/>
      <c r="Z282" s="88"/>
      <c r="AA282" s="105"/>
      <c r="AB282" s="86"/>
      <c r="AC282" s="90"/>
      <c r="AD282" s="86"/>
      <c r="AE282" s="86"/>
      <c r="AF282" s="86"/>
      <c r="AG282" s="86"/>
      <c r="AH282" s="160" t="s">
        <v>6979</v>
      </c>
      <c r="AI282" s="153"/>
      <c r="AJ282" s="153"/>
      <c r="AK282" s="86"/>
      <c r="AL282" s="86"/>
      <c r="AM282" s="153" t="s">
        <v>7015</v>
      </c>
      <c r="AN282" s="153" t="s">
        <v>7362</v>
      </c>
      <c r="AO282" s="165">
        <v>42460</v>
      </c>
      <c r="AP282" s="153" t="s">
        <v>1868</v>
      </c>
      <c r="AQ282" s="153" t="s">
        <v>7092</v>
      </c>
      <c r="AR282" s="166">
        <v>111</v>
      </c>
      <c r="AS282" s="88" t="s">
        <v>5719</v>
      </c>
      <c r="AT282" s="92">
        <f t="shared" si="197"/>
        <v>0</v>
      </c>
      <c r="AU282" s="93">
        <v>0</v>
      </c>
      <c r="AV282" s="93">
        <v>0</v>
      </c>
      <c r="AW282" s="166">
        <v>200</v>
      </c>
      <c r="AX282" s="93">
        <v>0</v>
      </c>
      <c r="AY282" s="177"/>
      <c r="AZ282" s="177">
        <v>0</v>
      </c>
      <c r="BA282" s="178"/>
      <c r="BB282" s="105"/>
      <c r="BC282" s="105"/>
      <c r="BD282" s="93"/>
      <c r="BE282" s="93">
        <v>0</v>
      </c>
      <c r="BF282" s="91">
        <v>0</v>
      </c>
      <c r="BG282" s="94"/>
      <c r="BH282" s="95"/>
      <c r="BI282" s="93" t="str">
        <f t="shared" si="207"/>
        <v>Nguyễn Thị Vinh</v>
      </c>
      <c r="BJ282" s="105">
        <f t="shared" si="208"/>
        <v>0</v>
      </c>
      <c r="BK282" s="88" t="str">
        <f t="shared" si="209"/>
        <v xml:space="preserve">0401081126 </v>
      </c>
      <c r="BL282" s="86">
        <f t="shared" si="210"/>
        <v>0</v>
      </c>
      <c r="BM282" s="105">
        <f t="shared" si="211"/>
        <v>0</v>
      </c>
      <c r="BN282" s="86">
        <f t="shared" si="212"/>
        <v>0</v>
      </c>
      <c r="BO282" s="86">
        <f t="shared" si="213"/>
        <v>0</v>
      </c>
      <c r="BP282" s="86">
        <f t="shared" si="223"/>
        <v>0</v>
      </c>
      <c r="BQ282" s="160" t="s">
        <v>6979</v>
      </c>
      <c r="BR282" s="86" t="s">
        <v>5720</v>
      </c>
      <c r="BS282" s="88" t="s">
        <v>5721</v>
      </c>
      <c r="BT282" s="86" t="s">
        <v>5722</v>
      </c>
      <c r="BU282" s="86"/>
      <c r="BV282" s="86" t="str">
        <f t="shared" si="224"/>
        <v>BY 789344</v>
      </c>
      <c r="BW282" s="105" t="str">
        <f t="shared" si="225"/>
        <v/>
      </c>
      <c r="BX282" s="86" t="str">
        <f t="shared" si="234"/>
        <v>150</v>
      </c>
      <c r="BY282" s="86" t="str">
        <f t="shared" si="235"/>
        <v>76</v>
      </c>
      <c r="BZ282" s="91">
        <f t="shared" si="236"/>
        <v>111</v>
      </c>
      <c r="CA282" s="91">
        <v>0</v>
      </c>
      <c r="CB282" s="96" t="s">
        <v>5719</v>
      </c>
      <c r="CC282" s="91">
        <f t="shared" si="226"/>
        <v>200</v>
      </c>
      <c r="CD282" s="91">
        <f t="shared" si="227"/>
        <v>0</v>
      </c>
      <c r="CE282" s="93">
        <f t="shared" si="237"/>
        <v>0</v>
      </c>
      <c r="CF282" s="93">
        <f t="shared" si="238"/>
        <v>0</v>
      </c>
      <c r="CG282" s="105"/>
      <c r="CH282" s="105"/>
      <c r="CI282" s="86"/>
      <c r="CJ282" s="188"/>
      <c r="CK282" s="181">
        <f t="shared" si="228"/>
        <v>111</v>
      </c>
      <c r="CL282" s="181">
        <f t="shared" si="229"/>
        <v>200</v>
      </c>
      <c r="CM282" s="86" t="s">
        <v>5723</v>
      </c>
      <c r="CN282" s="182" t="s">
        <v>7872</v>
      </c>
      <c r="CO282" s="183" t="s">
        <v>7882</v>
      </c>
      <c r="CP282" s="86" t="s">
        <v>5724</v>
      </c>
      <c r="CQ282" s="153" t="s">
        <v>7924</v>
      </c>
      <c r="CR282" s="187">
        <f t="shared" si="230"/>
        <v>7150000</v>
      </c>
      <c r="CS282" s="188">
        <v>1.2</v>
      </c>
      <c r="CT282" s="188">
        <f t="shared" si="198"/>
        <v>8580000</v>
      </c>
      <c r="CU282" s="93"/>
      <c r="CV282" s="94">
        <f t="shared" si="231"/>
        <v>111</v>
      </c>
      <c r="CW282" s="93">
        <f t="shared" si="232"/>
        <v>0</v>
      </c>
      <c r="CX282" s="86">
        <f t="shared" si="233"/>
        <v>0</v>
      </c>
      <c r="CY282" s="93">
        <f t="shared" si="199"/>
        <v>285714</v>
      </c>
      <c r="CZ282" s="93">
        <v>0</v>
      </c>
      <c r="DA282" s="93">
        <v>0</v>
      </c>
      <c r="DB282" s="93">
        <f t="shared" si="200"/>
        <v>0</v>
      </c>
      <c r="DC282" s="93">
        <v>0</v>
      </c>
      <c r="DD282" s="91">
        <v>0</v>
      </c>
      <c r="DE282" s="93">
        <f t="shared" si="201"/>
        <v>0</v>
      </c>
      <c r="DF282" s="93">
        <f t="shared" si="214"/>
        <v>0</v>
      </c>
      <c r="DG282" s="93"/>
      <c r="DH282" s="93">
        <v>0</v>
      </c>
      <c r="DI282" s="93">
        <v>0</v>
      </c>
      <c r="DJ282" s="86">
        <f t="shared" si="202"/>
        <v>0</v>
      </c>
      <c r="DK282" s="91">
        <v>0</v>
      </c>
      <c r="DL282" s="93"/>
      <c r="DM282" s="93">
        <v>0</v>
      </c>
      <c r="DN282" s="93">
        <f t="shared" si="215"/>
        <v>8580000</v>
      </c>
      <c r="DO282" s="93">
        <f t="shared" si="203"/>
        <v>0</v>
      </c>
      <c r="DP282" s="92">
        <f t="shared" si="204"/>
        <v>285714</v>
      </c>
      <c r="DQ282" s="97" t="str">
        <f t="shared" si="216"/>
        <v xml:space="preserve">0401081126 </v>
      </c>
      <c r="DR282" s="98">
        <f t="shared" si="205"/>
        <v>0</v>
      </c>
      <c r="DS282" s="93" t="str">
        <f t="shared" si="206"/>
        <v>OK</v>
      </c>
      <c r="DT282" s="93"/>
      <c r="DU282" s="78" t="str">
        <f t="shared" si="217"/>
        <v>5010700215001500102001VT100001</v>
      </c>
      <c r="DV282" s="78">
        <f>INDEX('08_DMGiaDat'!$L:$L,MATCH(DU282,'08_DMGiaDat'!$R:$R,0))</f>
        <v>7150000</v>
      </c>
      <c r="DW282" s="78" t="str">
        <f t="shared" si="218"/>
        <v>501070021500100100000001</v>
      </c>
      <c r="DX282" s="78" t="str">
        <f>IFERROR(VLOOKUP(DW282,'08_DMGiaDat'!C218:C219,2,FALSE),"N")</f>
        <v>N</v>
      </c>
      <c r="DY282" s="78" t="str">
        <f t="shared" si="219"/>
        <v>5010700215001001VT100001</v>
      </c>
      <c r="DZ282" s="78" t="str">
        <f>IFERROR(VLOOKUP(DY282,'08_DMGiaDat'!C218:C219,2,FALSE),"N")</f>
        <v>N</v>
      </c>
      <c r="EA282" s="78" t="str">
        <f t="shared" si="220"/>
        <v>501070021500100100000001</v>
      </c>
      <c r="EB282" s="78" t="str">
        <f>IFERROR(VLOOKUP(EA282,'08_DMGiaDat'!C218:C219,2,FALSE),"N")</f>
        <v>N</v>
      </c>
      <c r="EC282" s="92">
        <f>IF(DV282&lt;&gt;"N",DV282,IF(DX282&lt;&gt;"N",DX282,IF(DZ282&lt;&gt;"N",DZ282*VLOOKUP(LEFT(CB282,3),'03_DMMucDich'!C202:C206,5,FALSE),IF(EB282&lt;&gt;"N",EB282*VLOOKUP(LEFT(CB282,3),'03_DMMucDich'!C202:C206,5,FALSE),"N/A"))))</f>
        <v>7150000</v>
      </c>
    </row>
    <row r="283" spans="1:133" s="34" customFormat="1" ht="16" x14ac:dyDescent="0.2">
      <c r="A283" s="85">
        <v>269</v>
      </c>
      <c r="B283" s="86"/>
      <c r="C283" s="87"/>
      <c r="D283" s="141" t="s">
        <v>5953</v>
      </c>
      <c r="E283" s="86"/>
      <c r="F283" s="88"/>
      <c r="G283" s="88" t="s">
        <v>5718</v>
      </c>
      <c r="H283" s="151">
        <v>2023</v>
      </c>
      <c r="I283" s="86"/>
      <c r="J283" s="86"/>
      <c r="K283" s="145" t="s">
        <v>6571</v>
      </c>
      <c r="L283" s="105"/>
      <c r="M283" s="86"/>
      <c r="N283" s="105"/>
      <c r="O283" s="105"/>
      <c r="P283" s="86"/>
      <c r="Q283" s="86"/>
      <c r="R283" s="153" t="str">
        <f t="shared" si="221"/>
        <v>Tổ 64</v>
      </c>
      <c r="S283" s="86"/>
      <c r="T283" s="86"/>
      <c r="U283" s="86"/>
      <c r="V283" s="86" t="str">
        <f t="shared" si="222"/>
        <v xml:space="preserve">, </v>
      </c>
      <c r="W283" s="86"/>
      <c r="X283" s="86"/>
      <c r="Y283" s="86"/>
      <c r="Z283" s="88"/>
      <c r="AA283" s="105"/>
      <c r="AB283" s="86"/>
      <c r="AC283" s="90"/>
      <c r="AD283" s="86"/>
      <c r="AE283" s="86"/>
      <c r="AF283" s="86"/>
      <c r="AG283" s="86"/>
      <c r="AH283" s="160" t="s">
        <v>6961</v>
      </c>
      <c r="AI283" s="153"/>
      <c r="AJ283" s="153"/>
      <c r="AK283" s="86"/>
      <c r="AL283" s="86"/>
      <c r="AM283" s="153" t="s">
        <v>7015</v>
      </c>
      <c r="AN283" s="153" t="s">
        <v>7363</v>
      </c>
      <c r="AO283" s="165">
        <v>43224</v>
      </c>
      <c r="AP283" s="153" t="s">
        <v>1207</v>
      </c>
      <c r="AQ283" s="153" t="s">
        <v>7116</v>
      </c>
      <c r="AR283" s="166">
        <v>110</v>
      </c>
      <c r="AS283" s="88" t="s">
        <v>5719</v>
      </c>
      <c r="AT283" s="92">
        <f t="shared" si="197"/>
        <v>0</v>
      </c>
      <c r="AU283" s="93">
        <v>0</v>
      </c>
      <c r="AV283" s="93">
        <v>0</v>
      </c>
      <c r="AW283" s="166">
        <v>200</v>
      </c>
      <c r="AX283" s="93">
        <v>0</v>
      </c>
      <c r="AY283" s="177"/>
      <c r="AZ283" s="177">
        <v>0</v>
      </c>
      <c r="BA283" s="178"/>
      <c r="BB283" s="105"/>
      <c r="BC283" s="105"/>
      <c r="BD283" s="93"/>
      <c r="BE283" s="93">
        <v>0</v>
      </c>
      <c r="BF283" s="91">
        <v>0</v>
      </c>
      <c r="BG283" s="94"/>
      <c r="BH283" s="95"/>
      <c r="BI283" s="93" t="str">
        <f t="shared" si="207"/>
        <v>Hoàng Văn Dựng</v>
      </c>
      <c r="BJ283" s="105">
        <f t="shared" si="208"/>
        <v>0</v>
      </c>
      <c r="BK283" s="88" t="str">
        <f t="shared" si="209"/>
        <v>8438230643</v>
      </c>
      <c r="BL283" s="86">
        <f t="shared" si="210"/>
        <v>0</v>
      </c>
      <c r="BM283" s="105">
        <f t="shared" si="211"/>
        <v>0</v>
      </c>
      <c r="BN283" s="86">
        <f t="shared" si="212"/>
        <v>0</v>
      </c>
      <c r="BO283" s="86">
        <f t="shared" si="213"/>
        <v>0</v>
      </c>
      <c r="BP283" s="86">
        <f t="shared" si="223"/>
        <v>0</v>
      </c>
      <c r="BQ283" s="160" t="s">
        <v>6961</v>
      </c>
      <c r="BR283" s="86" t="s">
        <v>5720</v>
      </c>
      <c r="BS283" s="88" t="s">
        <v>5721</v>
      </c>
      <c r="BT283" s="86" t="s">
        <v>5722</v>
      </c>
      <c r="BU283" s="86"/>
      <c r="BV283" s="86" t="str">
        <f t="shared" si="224"/>
        <v>CM 680973</v>
      </c>
      <c r="BW283" s="105" t="str">
        <f t="shared" si="225"/>
        <v/>
      </c>
      <c r="BX283" s="86" t="str">
        <f t="shared" si="234"/>
        <v>116</v>
      </c>
      <c r="BY283" s="86" t="str">
        <f t="shared" si="235"/>
        <v>43</v>
      </c>
      <c r="BZ283" s="91">
        <f t="shared" si="236"/>
        <v>110</v>
      </c>
      <c r="CA283" s="91">
        <v>0</v>
      </c>
      <c r="CB283" s="96" t="s">
        <v>5719</v>
      </c>
      <c r="CC283" s="91">
        <f t="shared" si="226"/>
        <v>200</v>
      </c>
      <c r="CD283" s="91">
        <f t="shared" si="227"/>
        <v>0</v>
      </c>
      <c r="CE283" s="93">
        <f t="shared" si="237"/>
        <v>0</v>
      </c>
      <c r="CF283" s="93">
        <f t="shared" si="238"/>
        <v>0</v>
      </c>
      <c r="CG283" s="105"/>
      <c r="CH283" s="105"/>
      <c r="CI283" s="86"/>
      <c r="CJ283" s="188"/>
      <c r="CK283" s="181">
        <f t="shared" si="228"/>
        <v>110</v>
      </c>
      <c r="CL283" s="181">
        <f t="shared" si="229"/>
        <v>200</v>
      </c>
      <c r="CM283" s="86" t="s">
        <v>5723</v>
      </c>
      <c r="CN283" s="182" t="s">
        <v>7854</v>
      </c>
      <c r="CO283" s="183" t="s">
        <v>7855</v>
      </c>
      <c r="CP283" s="86" t="s">
        <v>5724</v>
      </c>
      <c r="CQ283" s="153" t="s">
        <v>7924</v>
      </c>
      <c r="CR283" s="187">
        <f t="shared" si="230"/>
        <v>7970000</v>
      </c>
      <c r="CS283" s="188">
        <v>1</v>
      </c>
      <c r="CT283" s="188">
        <f t="shared" si="198"/>
        <v>7970000</v>
      </c>
      <c r="CU283" s="93"/>
      <c r="CV283" s="94">
        <f t="shared" si="231"/>
        <v>110</v>
      </c>
      <c r="CW283" s="93">
        <f t="shared" si="232"/>
        <v>0</v>
      </c>
      <c r="CX283" s="86">
        <f t="shared" si="233"/>
        <v>0</v>
      </c>
      <c r="CY283" s="93">
        <f t="shared" si="199"/>
        <v>263010</v>
      </c>
      <c r="CZ283" s="93">
        <v>0</v>
      </c>
      <c r="DA283" s="93">
        <v>0</v>
      </c>
      <c r="DB283" s="93">
        <f t="shared" si="200"/>
        <v>0</v>
      </c>
      <c r="DC283" s="93">
        <v>0</v>
      </c>
      <c r="DD283" s="91">
        <v>0</v>
      </c>
      <c r="DE283" s="93">
        <f t="shared" si="201"/>
        <v>0</v>
      </c>
      <c r="DF283" s="93">
        <f t="shared" si="214"/>
        <v>0</v>
      </c>
      <c r="DG283" s="93"/>
      <c r="DH283" s="93">
        <v>0</v>
      </c>
      <c r="DI283" s="93">
        <v>0</v>
      </c>
      <c r="DJ283" s="86">
        <f t="shared" si="202"/>
        <v>0</v>
      </c>
      <c r="DK283" s="91">
        <v>0</v>
      </c>
      <c r="DL283" s="93"/>
      <c r="DM283" s="93">
        <v>0</v>
      </c>
      <c r="DN283" s="93">
        <f t="shared" si="215"/>
        <v>7970000</v>
      </c>
      <c r="DO283" s="93">
        <f t="shared" si="203"/>
        <v>0</v>
      </c>
      <c r="DP283" s="92">
        <f t="shared" si="204"/>
        <v>263010</v>
      </c>
      <c r="DQ283" s="97" t="str">
        <f t="shared" si="216"/>
        <v>8438230643</v>
      </c>
      <c r="DR283" s="98">
        <f t="shared" si="205"/>
        <v>0</v>
      </c>
      <c r="DS283" s="93" t="str">
        <f t="shared" si="206"/>
        <v>OK</v>
      </c>
      <c r="DT283" s="93"/>
      <c r="DU283" s="78" t="str">
        <f t="shared" si="217"/>
        <v>5010700215011501100001VT100001</v>
      </c>
      <c r="DV283" s="78">
        <f>INDEX('08_DMGiaDat'!$L:$L,MATCH(DU283,'08_DMGiaDat'!$R:$R,0))</f>
        <v>7970000</v>
      </c>
      <c r="DW283" s="78" t="str">
        <f t="shared" si="218"/>
        <v>501070021501100100000001</v>
      </c>
      <c r="DX283" s="78" t="str">
        <f>IFERROR(VLOOKUP(DW283,'08_DMGiaDat'!C218:C219,2,FALSE),"N")</f>
        <v>N</v>
      </c>
      <c r="DY283" s="78" t="str">
        <f t="shared" si="219"/>
        <v>5010700215011001VT100001</v>
      </c>
      <c r="DZ283" s="78" t="str">
        <f>IFERROR(VLOOKUP(DY283,'08_DMGiaDat'!C218:C219,2,FALSE),"N")</f>
        <v>N</v>
      </c>
      <c r="EA283" s="78" t="str">
        <f t="shared" si="220"/>
        <v>501070021501100100000001</v>
      </c>
      <c r="EB283" s="78" t="str">
        <f>IFERROR(VLOOKUP(EA283,'08_DMGiaDat'!C218:C219,2,FALSE),"N")</f>
        <v>N</v>
      </c>
      <c r="EC283" s="92">
        <f>IF(DV283&lt;&gt;"N",DV283,IF(DX283&lt;&gt;"N",DX283,IF(DZ283&lt;&gt;"N",DZ283*VLOOKUP(LEFT(CB283,3),'03_DMMucDich'!C202:C206,5,FALSE),IF(EB283&lt;&gt;"N",EB283*VLOOKUP(LEFT(CB283,3),'03_DMMucDich'!C202:C206,5,FALSE),"N/A"))))</f>
        <v>7970000</v>
      </c>
    </row>
    <row r="284" spans="1:133" s="34" customFormat="1" ht="16" x14ac:dyDescent="0.2">
      <c r="A284" s="85">
        <v>270</v>
      </c>
      <c r="B284" s="86"/>
      <c r="C284" s="87"/>
      <c r="D284" s="141" t="s">
        <v>5954</v>
      </c>
      <c r="E284" s="86"/>
      <c r="F284" s="88"/>
      <c r="G284" s="88" t="s">
        <v>5718</v>
      </c>
      <c r="H284" s="151">
        <v>2023</v>
      </c>
      <c r="I284" s="86"/>
      <c r="J284" s="86"/>
      <c r="K284" s="145" t="s">
        <v>6572</v>
      </c>
      <c r="L284" s="105"/>
      <c r="M284" s="86"/>
      <c r="N284" s="105"/>
      <c r="O284" s="105"/>
      <c r="P284" s="86"/>
      <c r="Q284" s="86"/>
      <c r="R284" s="153" t="str">
        <f t="shared" si="221"/>
        <v>Tổ 64</v>
      </c>
      <c r="S284" s="86"/>
      <c r="T284" s="86"/>
      <c r="U284" s="86"/>
      <c r="V284" s="86" t="str">
        <f t="shared" si="222"/>
        <v xml:space="preserve">, </v>
      </c>
      <c r="W284" s="86"/>
      <c r="X284" s="86"/>
      <c r="Y284" s="86"/>
      <c r="Z284" s="88"/>
      <c r="AA284" s="105"/>
      <c r="AB284" s="86"/>
      <c r="AC284" s="90"/>
      <c r="AD284" s="86"/>
      <c r="AE284" s="86"/>
      <c r="AF284" s="86"/>
      <c r="AG284" s="86"/>
      <c r="AH284" s="160" t="s">
        <v>6961</v>
      </c>
      <c r="AI284" s="153"/>
      <c r="AJ284" s="153"/>
      <c r="AK284" s="86"/>
      <c r="AL284" s="86"/>
      <c r="AM284" s="153" t="s">
        <v>7015</v>
      </c>
      <c r="AN284" s="153" t="s">
        <v>7364</v>
      </c>
      <c r="AO284" s="165">
        <v>44511</v>
      </c>
      <c r="AP284" s="153" t="s">
        <v>2107</v>
      </c>
      <c r="AQ284" s="153" t="s">
        <v>7095</v>
      </c>
      <c r="AR284" s="166">
        <v>105</v>
      </c>
      <c r="AS284" s="88" t="s">
        <v>5719</v>
      </c>
      <c r="AT284" s="92">
        <f t="shared" si="197"/>
        <v>0</v>
      </c>
      <c r="AU284" s="93">
        <v>0</v>
      </c>
      <c r="AV284" s="93">
        <v>0</v>
      </c>
      <c r="AW284" s="166">
        <v>200</v>
      </c>
      <c r="AX284" s="93">
        <v>0</v>
      </c>
      <c r="AY284" s="177"/>
      <c r="AZ284" s="177">
        <v>0</v>
      </c>
      <c r="BA284" s="178"/>
      <c r="BB284" s="105"/>
      <c r="BC284" s="105"/>
      <c r="BD284" s="93"/>
      <c r="BE284" s="93">
        <v>0</v>
      </c>
      <c r="BF284" s="91">
        <v>0</v>
      </c>
      <c r="BG284" s="94"/>
      <c r="BH284" s="95"/>
      <c r="BI284" s="93" t="str">
        <f t="shared" si="207"/>
        <v>Đặng Tấn Cường</v>
      </c>
      <c r="BJ284" s="105">
        <f t="shared" si="208"/>
        <v>0</v>
      </c>
      <c r="BK284" s="88" t="str">
        <f t="shared" si="209"/>
        <v>8058157556</v>
      </c>
      <c r="BL284" s="86">
        <f t="shared" si="210"/>
        <v>0</v>
      </c>
      <c r="BM284" s="105">
        <f t="shared" si="211"/>
        <v>0</v>
      </c>
      <c r="BN284" s="86">
        <f t="shared" si="212"/>
        <v>0</v>
      </c>
      <c r="BO284" s="86">
        <f t="shared" si="213"/>
        <v>0</v>
      </c>
      <c r="BP284" s="86">
        <f t="shared" si="223"/>
        <v>0</v>
      </c>
      <c r="BQ284" s="160" t="s">
        <v>6961</v>
      </c>
      <c r="BR284" s="86" t="s">
        <v>5720</v>
      </c>
      <c r="BS284" s="88" t="s">
        <v>5721</v>
      </c>
      <c r="BT284" s="86" t="s">
        <v>5722</v>
      </c>
      <c r="BU284" s="86"/>
      <c r="BV284" s="86" t="str">
        <f t="shared" si="224"/>
        <v>DC 890458</v>
      </c>
      <c r="BW284" s="105" t="str">
        <f t="shared" si="225"/>
        <v/>
      </c>
      <c r="BX284" s="86" t="str">
        <f t="shared" si="234"/>
        <v>221</v>
      </c>
      <c r="BY284" s="86" t="str">
        <f t="shared" si="235"/>
        <v>8</v>
      </c>
      <c r="BZ284" s="91">
        <f t="shared" si="236"/>
        <v>105</v>
      </c>
      <c r="CA284" s="91">
        <v>0</v>
      </c>
      <c r="CB284" s="96" t="s">
        <v>5719</v>
      </c>
      <c r="CC284" s="91">
        <f t="shared" si="226"/>
        <v>200</v>
      </c>
      <c r="CD284" s="91">
        <f t="shared" si="227"/>
        <v>0</v>
      </c>
      <c r="CE284" s="93">
        <f t="shared" si="237"/>
        <v>0</v>
      </c>
      <c r="CF284" s="93">
        <f t="shared" si="238"/>
        <v>0</v>
      </c>
      <c r="CG284" s="105"/>
      <c r="CH284" s="105"/>
      <c r="CI284" s="86"/>
      <c r="CJ284" s="188"/>
      <c r="CK284" s="181">
        <f t="shared" si="228"/>
        <v>105</v>
      </c>
      <c r="CL284" s="181">
        <f t="shared" si="229"/>
        <v>200</v>
      </c>
      <c r="CM284" s="86" t="s">
        <v>5723</v>
      </c>
      <c r="CN284" s="182" t="s">
        <v>7854</v>
      </c>
      <c r="CO284" s="183" t="s">
        <v>7855</v>
      </c>
      <c r="CP284" s="86" t="s">
        <v>5724</v>
      </c>
      <c r="CQ284" s="153" t="s">
        <v>7924</v>
      </c>
      <c r="CR284" s="187">
        <f t="shared" si="230"/>
        <v>7970000</v>
      </c>
      <c r="CS284" s="188">
        <v>1</v>
      </c>
      <c r="CT284" s="188">
        <f t="shared" si="198"/>
        <v>7970000</v>
      </c>
      <c r="CU284" s="93"/>
      <c r="CV284" s="94">
        <f t="shared" si="231"/>
        <v>105</v>
      </c>
      <c r="CW284" s="93">
        <f t="shared" si="232"/>
        <v>0</v>
      </c>
      <c r="CX284" s="86">
        <f t="shared" si="233"/>
        <v>0</v>
      </c>
      <c r="CY284" s="93">
        <f t="shared" si="199"/>
        <v>251055</v>
      </c>
      <c r="CZ284" s="93">
        <v>0</v>
      </c>
      <c r="DA284" s="93">
        <v>0</v>
      </c>
      <c r="DB284" s="93">
        <f t="shared" si="200"/>
        <v>0</v>
      </c>
      <c r="DC284" s="93">
        <v>0</v>
      </c>
      <c r="DD284" s="91">
        <v>0</v>
      </c>
      <c r="DE284" s="93">
        <f t="shared" si="201"/>
        <v>0</v>
      </c>
      <c r="DF284" s="93">
        <f t="shared" si="214"/>
        <v>0</v>
      </c>
      <c r="DG284" s="93"/>
      <c r="DH284" s="93">
        <v>0</v>
      </c>
      <c r="DI284" s="93">
        <v>0</v>
      </c>
      <c r="DJ284" s="86">
        <f t="shared" si="202"/>
        <v>0</v>
      </c>
      <c r="DK284" s="91">
        <v>0</v>
      </c>
      <c r="DL284" s="93"/>
      <c r="DM284" s="93">
        <v>0</v>
      </c>
      <c r="DN284" s="93">
        <f t="shared" si="215"/>
        <v>7970000</v>
      </c>
      <c r="DO284" s="93">
        <f t="shared" si="203"/>
        <v>0</v>
      </c>
      <c r="DP284" s="92">
        <f t="shared" si="204"/>
        <v>251055</v>
      </c>
      <c r="DQ284" s="97" t="str">
        <f t="shared" si="216"/>
        <v>8058157556</v>
      </c>
      <c r="DR284" s="98">
        <f t="shared" si="205"/>
        <v>0</v>
      </c>
      <c r="DS284" s="93" t="str">
        <f t="shared" si="206"/>
        <v>OK</v>
      </c>
      <c r="DT284" s="93"/>
      <c r="DU284" s="78" t="str">
        <f t="shared" si="217"/>
        <v>5010700215011501100001VT100001</v>
      </c>
      <c r="DV284" s="78">
        <f>INDEX('08_DMGiaDat'!$L:$L,MATCH(DU284,'08_DMGiaDat'!$R:$R,0))</f>
        <v>7970000</v>
      </c>
      <c r="DW284" s="78" t="str">
        <f t="shared" si="218"/>
        <v>501070021501100100000001</v>
      </c>
      <c r="DX284" s="78" t="str">
        <f>IFERROR(VLOOKUP(DW284,'08_DMGiaDat'!C218:C219,2,FALSE),"N")</f>
        <v>N</v>
      </c>
      <c r="DY284" s="78" t="str">
        <f t="shared" si="219"/>
        <v>5010700215011001VT100001</v>
      </c>
      <c r="DZ284" s="78" t="str">
        <f>IFERROR(VLOOKUP(DY284,'08_DMGiaDat'!C218:C219,2,FALSE),"N")</f>
        <v>N</v>
      </c>
      <c r="EA284" s="78" t="str">
        <f t="shared" si="220"/>
        <v>501070021501100100000001</v>
      </c>
      <c r="EB284" s="78" t="str">
        <f>IFERROR(VLOOKUP(EA284,'08_DMGiaDat'!C218:C219,2,FALSE),"N")</f>
        <v>N</v>
      </c>
      <c r="EC284" s="92">
        <f>IF(DV284&lt;&gt;"N",DV284,IF(DX284&lt;&gt;"N",DX284,IF(DZ284&lt;&gt;"N",DZ284*VLOOKUP(LEFT(CB284,3),'03_DMMucDich'!C202:C206,5,FALSE),IF(EB284&lt;&gt;"N",EB284*VLOOKUP(LEFT(CB284,3),'03_DMMucDich'!C202:C206,5,FALSE),"N/A"))))</f>
        <v>7970000</v>
      </c>
    </row>
    <row r="285" spans="1:133" s="34" customFormat="1" ht="16" x14ac:dyDescent="0.2">
      <c r="A285" s="85">
        <v>271</v>
      </c>
      <c r="B285" s="86"/>
      <c r="C285" s="87"/>
      <c r="D285" s="141" t="s">
        <v>5955</v>
      </c>
      <c r="E285" s="86"/>
      <c r="F285" s="88"/>
      <c r="G285" s="88" t="s">
        <v>5718</v>
      </c>
      <c r="H285" s="151">
        <v>2023</v>
      </c>
      <c r="I285" s="86"/>
      <c r="J285" s="86"/>
      <c r="K285" s="145" t="s">
        <v>6573</v>
      </c>
      <c r="L285" s="105"/>
      <c r="M285" s="86"/>
      <c r="N285" s="105"/>
      <c r="O285" s="105"/>
      <c r="P285" s="86"/>
      <c r="Q285" s="86"/>
      <c r="R285" s="153" t="str">
        <f t="shared" si="221"/>
        <v>Tổ 64</v>
      </c>
      <c r="S285" s="86"/>
      <c r="T285" s="86"/>
      <c r="U285" s="86"/>
      <c r="V285" s="86" t="str">
        <f t="shared" si="222"/>
        <v xml:space="preserve">, </v>
      </c>
      <c r="W285" s="86"/>
      <c r="X285" s="86"/>
      <c r="Y285" s="86"/>
      <c r="Z285" s="88"/>
      <c r="AA285" s="105"/>
      <c r="AB285" s="86"/>
      <c r="AC285" s="90"/>
      <c r="AD285" s="86"/>
      <c r="AE285" s="86"/>
      <c r="AF285" s="86"/>
      <c r="AG285" s="86"/>
      <c r="AH285" s="160" t="s">
        <v>6961</v>
      </c>
      <c r="AI285" s="153"/>
      <c r="AJ285" s="153"/>
      <c r="AK285" s="86"/>
      <c r="AL285" s="86"/>
      <c r="AM285" s="153" t="s">
        <v>7015</v>
      </c>
      <c r="AN285" s="153" t="s">
        <v>7365</v>
      </c>
      <c r="AO285" s="165">
        <v>44858</v>
      </c>
      <c r="AP285" s="153" t="s">
        <v>7141</v>
      </c>
      <c r="AQ285" s="153" t="s">
        <v>7200</v>
      </c>
      <c r="AR285" s="166">
        <v>150</v>
      </c>
      <c r="AS285" s="88" t="s">
        <v>5719</v>
      </c>
      <c r="AT285" s="92">
        <f t="shared" si="197"/>
        <v>0</v>
      </c>
      <c r="AU285" s="93">
        <v>0</v>
      </c>
      <c r="AV285" s="93">
        <v>0</v>
      </c>
      <c r="AW285" s="166">
        <v>200</v>
      </c>
      <c r="AX285" s="93">
        <v>0</v>
      </c>
      <c r="AY285" s="177"/>
      <c r="AZ285" s="177">
        <v>0</v>
      </c>
      <c r="BA285" s="178"/>
      <c r="BB285" s="105"/>
      <c r="BC285" s="105"/>
      <c r="BD285" s="93"/>
      <c r="BE285" s="93">
        <v>0</v>
      </c>
      <c r="BF285" s="91">
        <v>0</v>
      </c>
      <c r="BG285" s="94"/>
      <c r="BH285" s="95"/>
      <c r="BI285" s="93" t="str">
        <f t="shared" si="207"/>
        <v>Hoàng Thị Hồng Cẩm</v>
      </c>
      <c r="BJ285" s="105">
        <f t="shared" si="208"/>
        <v>0</v>
      </c>
      <c r="BK285" s="88" t="str">
        <f t="shared" si="209"/>
        <v>8055525346</v>
      </c>
      <c r="BL285" s="86">
        <f t="shared" si="210"/>
        <v>0</v>
      </c>
      <c r="BM285" s="105">
        <f t="shared" si="211"/>
        <v>0</v>
      </c>
      <c r="BN285" s="86">
        <f t="shared" si="212"/>
        <v>0</v>
      </c>
      <c r="BO285" s="86">
        <f t="shared" si="213"/>
        <v>0</v>
      </c>
      <c r="BP285" s="86">
        <f t="shared" si="223"/>
        <v>0</v>
      </c>
      <c r="BQ285" s="160" t="s">
        <v>6961</v>
      </c>
      <c r="BR285" s="86" t="s">
        <v>5720</v>
      </c>
      <c r="BS285" s="88" t="s">
        <v>5721</v>
      </c>
      <c r="BT285" s="86" t="s">
        <v>5722</v>
      </c>
      <c r="BU285" s="86"/>
      <c r="BV285" s="86" t="str">
        <f t="shared" si="224"/>
        <v>DG 264386</v>
      </c>
      <c r="BW285" s="105" t="str">
        <f t="shared" si="225"/>
        <v/>
      </c>
      <c r="BX285" s="86" t="str">
        <f t="shared" si="234"/>
        <v>25</v>
      </c>
      <c r="BY285" s="86" t="str">
        <f t="shared" si="235"/>
        <v>27</v>
      </c>
      <c r="BZ285" s="91">
        <f t="shared" si="236"/>
        <v>150</v>
      </c>
      <c r="CA285" s="91">
        <v>0</v>
      </c>
      <c r="CB285" s="96" t="s">
        <v>5719</v>
      </c>
      <c r="CC285" s="91">
        <f t="shared" si="226"/>
        <v>200</v>
      </c>
      <c r="CD285" s="91">
        <f t="shared" si="227"/>
        <v>0</v>
      </c>
      <c r="CE285" s="93">
        <f t="shared" si="237"/>
        <v>0</v>
      </c>
      <c r="CF285" s="93">
        <f t="shared" si="238"/>
        <v>0</v>
      </c>
      <c r="CG285" s="105"/>
      <c r="CH285" s="105"/>
      <c r="CI285" s="86"/>
      <c r="CJ285" s="188"/>
      <c r="CK285" s="181">
        <f t="shared" si="228"/>
        <v>150</v>
      </c>
      <c r="CL285" s="181">
        <f t="shared" si="229"/>
        <v>200</v>
      </c>
      <c r="CM285" s="86" t="s">
        <v>5723</v>
      </c>
      <c r="CN285" s="182" t="s">
        <v>7854</v>
      </c>
      <c r="CO285" s="183" t="s">
        <v>7855</v>
      </c>
      <c r="CP285" s="86" t="s">
        <v>5724</v>
      </c>
      <c r="CQ285" s="153" t="s">
        <v>7924</v>
      </c>
      <c r="CR285" s="187">
        <f t="shared" si="230"/>
        <v>7970000</v>
      </c>
      <c r="CS285" s="188">
        <v>1</v>
      </c>
      <c r="CT285" s="188">
        <f t="shared" si="198"/>
        <v>7970000</v>
      </c>
      <c r="CU285" s="93"/>
      <c r="CV285" s="94">
        <f t="shared" si="231"/>
        <v>150</v>
      </c>
      <c r="CW285" s="93">
        <f t="shared" si="232"/>
        <v>0</v>
      </c>
      <c r="CX285" s="86">
        <f t="shared" si="233"/>
        <v>0</v>
      </c>
      <c r="CY285" s="93">
        <f t="shared" si="199"/>
        <v>358650</v>
      </c>
      <c r="CZ285" s="93">
        <v>0</v>
      </c>
      <c r="DA285" s="93">
        <v>0</v>
      </c>
      <c r="DB285" s="93">
        <f t="shared" si="200"/>
        <v>0</v>
      </c>
      <c r="DC285" s="93">
        <v>0</v>
      </c>
      <c r="DD285" s="91">
        <v>0</v>
      </c>
      <c r="DE285" s="93">
        <f t="shared" si="201"/>
        <v>0</v>
      </c>
      <c r="DF285" s="93">
        <f t="shared" si="214"/>
        <v>0</v>
      </c>
      <c r="DG285" s="93"/>
      <c r="DH285" s="93">
        <v>0</v>
      </c>
      <c r="DI285" s="93">
        <v>0</v>
      </c>
      <c r="DJ285" s="86">
        <f t="shared" si="202"/>
        <v>0</v>
      </c>
      <c r="DK285" s="91">
        <v>0</v>
      </c>
      <c r="DL285" s="93"/>
      <c r="DM285" s="93">
        <v>0</v>
      </c>
      <c r="DN285" s="93">
        <f t="shared" si="215"/>
        <v>7970000</v>
      </c>
      <c r="DO285" s="93">
        <f t="shared" si="203"/>
        <v>0</v>
      </c>
      <c r="DP285" s="92">
        <f t="shared" si="204"/>
        <v>358650</v>
      </c>
      <c r="DQ285" s="97" t="str">
        <f t="shared" si="216"/>
        <v>8055525346</v>
      </c>
      <c r="DR285" s="98">
        <f t="shared" si="205"/>
        <v>0</v>
      </c>
      <c r="DS285" s="93" t="str">
        <f t="shared" si="206"/>
        <v>OK</v>
      </c>
      <c r="DT285" s="93"/>
      <c r="DU285" s="78" t="str">
        <f t="shared" si="217"/>
        <v>5010700215011501100001VT100001</v>
      </c>
      <c r="DV285" s="78">
        <f>INDEX('08_DMGiaDat'!$L:$L,MATCH(DU285,'08_DMGiaDat'!$R:$R,0))</f>
        <v>7970000</v>
      </c>
      <c r="DW285" s="78" t="str">
        <f t="shared" si="218"/>
        <v>501070021501100100000001</v>
      </c>
      <c r="DX285" s="78" t="str">
        <f>IFERROR(VLOOKUP(DW285,'08_DMGiaDat'!C218:C219,2,FALSE),"N")</f>
        <v>N</v>
      </c>
      <c r="DY285" s="78" t="str">
        <f t="shared" si="219"/>
        <v>5010700215011001VT100001</v>
      </c>
      <c r="DZ285" s="78" t="str">
        <f>IFERROR(VLOOKUP(DY285,'08_DMGiaDat'!C218:C219,2,FALSE),"N")</f>
        <v>N</v>
      </c>
      <c r="EA285" s="78" t="str">
        <f t="shared" si="220"/>
        <v>501070021501100100000001</v>
      </c>
      <c r="EB285" s="78" t="str">
        <f>IFERROR(VLOOKUP(EA285,'08_DMGiaDat'!C218:C219,2,FALSE),"N")</f>
        <v>N</v>
      </c>
      <c r="EC285" s="92">
        <f>IF(DV285&lt;&gt;"N",DV285,IF(DX285&lt;&gt;"N",DX285,IF(DZ285&lt;&gt;"N",DZ285*VLOOKUP(LEFT(CB285,3),'03_DMMucDich'!C202:C206,5,FALSE),IF(EB285&lt;&gt;"N",EB285*VLOOKUP(LEFT(CB285,3),'03_DMMucDich'!C202:C206,5,FALSE),"N/A"))))</f>
        <v>7970000</v>
      </c>
    </row>
    <row r="286" spans="1:133" s="34" customFormat="1" ht="16" x14ac:dyDescent="0.2">
      <c r="A286" s="85">
        <v>272</v>
      </c>
      <c r="B286" s="86"/>
      <c r="C286" s="87"/>
      <c r="D286" s="141" t="s">
        <v>5956</v>
      </c>
      <c r="E286" s="86"/>
      <c r="F286" s="88"/>
      <c r="G286" s="88" t="s">
        <v>5718</v>
      </c>
      <c r="H286" s="151">
        <v>2023</v>
      </c>
      <c r="I286" s="86"/>
      <c r="J286" s="86"/>
      <c r="K286" s="145" t="s">
        <v>6574</v>
      </c>
      <c r="L286" s="105"/>
      <c r="M286" s="86"/>
      <c r="N286" s="105"/>
      <c r="O286" s="105"/>
      <c r="P286" s="86"/>
      <c r="Q286" s="86"/>
      <c r="R286" s="153" t="str">
        <f t="shared" si="221"/>
        <v>Tổ 64</v>
      </c>
      <c r="S286" s="86"/>
      <c r="T286" s="86"/>
      <c r="U286" s="86"/>
      <c r="V286" s="86" t="str">
        <f t="shared" si="222"/>
        <v xml:space="preserve">, </v>
      </c>
      <c r="W286" s="86"/>
      <c r="X286" s="86"/>
      <c r="Y286" s="86"/>
      <c r="Z286" s="88"/>
      <c r="AA286" s="105"/>
      <c r="AB286" s="86"/>
      <c r="AC286" s="90"/>
      <c r="AD286" s="86"/>
      <c r="AE286" s="86"/>
      <c r="AF286" s="86"/>
      <c r="AG286" s="86"/>
      <c r="AH286" s="160" t="s">
        <v>6961</v>
      </c>
      <c r="AI286" s="153"/>
      <c r="AJ286" s="153"/>
      <c r="AK286" s="86"/>
      <c r="AL286" s="86"/>
      <c r="AM286" s="153" t="s">
        <v>7015</v>
      </c>
      <c r="AN286" s="153" t="s">
        <v>7366</v>
      </c>
      <c r="AO286" s="165">
        <v>43321</v>
      </c>
      <c r="AP286" s="153" t="s">
        <v>2210</v>
      </c>
      <c r="AQ286" s="153" t="s">
        <v>5703</v>
      </c>
      <c r="AR286" s="166">
        <v>110</v>
      </c>
      <c r="AS286" s="88" t="s">
        <v>5719</v>
      </c>
      <c r="AT286" s="92">
        <f t="shared" si="197"/>
        <v>0</v>
      </c>
      <c r="AU286" s="93">
        <v>0</v>
      </c>
      <c r="AV286" s="93">
        <v>0</v>
      </c>
      <c r="AW286" s="166">
        <v>200</v>
      </c>
      <c r="AX286" s="93">
        <v>0</v>
      </c>
      <c r="AY286" s="177"/>
      <c r="AZ286" s="177">
        <v>0</v>
      </c>
      <c r="BA286" s="178"/>
      <c r="BB286" s="105"/>
      <c r="BC286" s="105"/>
      <c r="BD286" s="93"/>
      <c r="BE286" s="93">
        <v>0</v>
      </c>
      <c r="BF286" s="91">
        <v>0</v>
      </c>
      <c r="BG286" s="94"/>
      <c r="BH286" s="95"/>
      <c r="BI286" s="93" t="str">
        <f t="shared" si="207"/>
        <v>Đặng Thị Diễm Loan</v>
      </c>
      <c r="BJ286" s="105">
        <f t="shared" si="208"/>
        <v>0</v>
      </c>
      <c r="BK286" s="88" t="str">
        <f t="shared" si="209"/>
        <v>8093263469</v>
      </c>
      <c r="BL286" s="86">
        <f t="shared" si="210"/>
        <v>0</v>
      </c>
      <c r="BM286" s="105">
        <f t="shared" si="211"/>
        <v>0</v>
      </c>
      <c r="BN286" s="86">
        <f t="shared" si="212"/>
        <v>0</v>
      </c>
      <c r="BO286" s="86">
        <f t="shared" si="213"/>
        <v>0</v>
      </c>
      <c r="BP286" s="86">
        <f t="shared" si="223"/>
        <v>0</v>
      </c>
      <c r="BQ286" s="160" t="s">
        <v>6961</v>
      </c>
      <c r="BR286" s="86" t="s">
        <v>5720</v>
      </c>
      <c r="BS286" s="88" t="s">
        <v>5721</v>
      </c>
      <c r="BT286" s="86" t="s">
        <v>5722</v>
      </c>
      <c r="BU286" s="86"/>
      <c r="BV286" s="86" t="str">
        <f t="shared" si="224"/>
        <v>CO 161132</v>
      </c>
      <c r="BW286" s="105" t="str">
        <f t="shared" si="225"/>
        <v/>
      </c>
      <c r="BX286" s="86" t="str">
        <f t="shared" si="234"/>
        <v>324</v>
      </c>
      <c r="BY286" s="86" t="str">
        <f t="shared" si="235"/>
        <v>35</v>
      </c>
      <c r="BZ286" s="91">
        <f t="shared" si="236"/>
        <v>110</v>
      </c>
      <c r="CA286" s="91">
        <v>0</v>
      </c>
      <c r="CB286" s="96" t="s">
        <v>5719</v>
      </c>
      <c r="CC286" s="91">
        <f t="shared" si="226"/>
        <v>200</v>
      </c>
      <c r="CD286" s="91">
        <f t="shared" si="227"/>
        <v>0</v>
      </c>
      <c r="CE286" s="93">
        <f t="shared" si="237"/>
        <v>0</v>
      </c>
      <c r="CF286" s="93">
        <f t="shared" si="238"/>
        <v>0</v>
      </c>
      <c r="CG286" s="105"/>
      <c r="CH286" s="105"/>
      <c r="CI286" s="86"/>
      <c r="CJ286" s="188"/>
      <c r="CK286" s="181">
        <f t="shared" si="228"/>
        <v>110</v>
      </c>
      <c r="CL286" s="181">
        <f t="shared" si="229"/>
        <v>200</v>
      </c>
      <c r="CM286" s="86" t="s">
        <v>5723</v>
      </c>
      <c r="CN286" s="182" t="s">
        <v>7854</v>
      </c>
      <c r="CO286" s="183" t="s">
        <v>7855</v>
      </c>
      <c r="CP286" s="86" t="s">
        <v>5724</v>
      </c>
      <c r="CQ286" s="153" t="s">
        <v>7924</v>
      </c>
      <c r="CR286" s="187">
        <f t="shared" si="230"/>
        <v>7970000</v>
      </c>
      <c r="CS286" s="188">
        <v>1</v>
      </c>
      <c r="CT286" s="188">
        <f t="shared" si="198"/>
        <v>7970000</v>
      </c>
      <c r="CU286" s="93"/>
      <c r="CV286" s="94">
        <f t="shared" si="231"/>
        <v>110</v>
      </c>
      <c r="CW286" s="93">
        <f t="shared" si="232"/>
        <v>0</v>
      </c>
      <c r="CX286" s="86">
        <f t="shared" si="233"/>
        <v>0</v>
      </c>
      <c r="CY286" s="93">
        <f t="shared" si="199"/>
        <v>263010</v>
      </c>
      <c r="CZ286" s="93">
        <v>0</v>
      </c>
      <c r="DA286" s="93">
        <v>0</v>
      </c>
      <c r="DB286" s="93">
        <f t="shared" si="200"/>
        <v>0</v>
      </c>
      <c r="DC286" s="93">
        <v>0</v>
      </c>
      <c r="DD286" s="91">
        <v>0</v>
      </c>
      <c r="DE286" s="93">
        <f t="shared" si="201"/>
        <v>0</v>
      </c>
      <c r="DF286" s="93">
        <f t="shared" si="214"/>
        <v>0</v>
      </c>
      <c r="DG286" s="93"/>
      <c r="DH286" s="93">
        <v>0</v>
      </c>
      <c r="DI286" s="93">
        <v>0</v>
      </c>
      <c r="DJ286" s="86">
        <f t="shared" si="202"/>
        <v>0</v>
      </c>
      <c r="DK286" s="91">
        <v>0</v>
      </c>
      <c r="DL286" s="93"/>
      <c r="DM286" s="93">
        <v>0</v>
      </c>
      <c r="DN286" s="93">
        <f t="shared" si="215"/>
        <v>7970000</v>
      </c>
      <c r="DO286" s="93">
        <f t="shared" si="203"/>
        <v>0</v>
      </c>
      <c r="DP286" s="92">
        <f t="shared" si="204"/>
        <v>263010</v>
      </c>
      <c r="DQ286" s="97" t="str">
        <f t="shared" si="216"/>
        <v>8093263469</v>
      </c>
      <c r="DR286" s="98">
        <f t="shared" si="205"/>
        <v>0</v>
      </c>
      <c r="DS286" s="93" t="str">
        <f t="shared" si="206"/>
        <v>OK</v>
      </c>
      <c r="DT286" s="93"/>
      <c r="DU286" s="78" t="str">
        <f t="shared" si="217"/>
        <v>5010700215011501100001VT100001</v>
      </c>
      <c r="DV286" s="78">
        <f>INDEX('08_DMGiaDat'!$L:$L,MATCH(DU286,'08_DMGiaDat'!$R:$R,0))</f>
        <v>7970000</v>
      </c>
      <c r="DW286" s="78" t="str">
        <f t="shared" si="218"/>
        <v>501070021501100100000001</v>
      </c>
      <c r="DX286" s="78" t="str">
        <f>IFERROR(VLOOKUP(DW286,'08_DMGiaDat'!C218:C219,2,FALSE),"N")</f>
        <v>N</v>
      </c>
      <c r="DY286" s="78" t="str">
        <f t="shared" si="219"/>
        <v>5010700215011001VT100001</v>
      </c>
      <c r="DZ286" s="78" t="str">
        <f>IFERROR(VLOOKUP(DY286,'08_DMGiaDat'!C218:C219,2,FALSE),"N")</f>
        <v>N</v>
      </c>
      <c r="EA286" s="78" t="str">
        <f t="shared" si="220"/>
        <v>501070021501100100000001</v>
      </c>
      <c r="EB286" s="78" t="str">
        <f>IFERROR(VLOOKUP(EA286,'08_DMGiaDat'!C218:C219,2,FALSE),"N")</f>
        <v>N</v>
      </c>
      <c r="EC286" s="92">
        <f>IF(DV286&lt;&gt;"N",DV286,IF(DX286&lt;&gt;"N",DX286,IF(DZ286&lt;&gt;"N",DZ286*VLOOKUP(LEFT(CB286,3),'03_DMMucDich'!C202:C206,5,FALSE),IF(EB286&lt;&gt;"N",EB286*VLOOKUP(LEFT(CB286,3),'03_DMMucDich'!C202:C206,5,FALSE),"N/A"))))</f>
        <v>7970000</v>
      </c>
    </row>
    <row r="287" spans="1:133" s="34" customFormat="1" ht="16" x14ac:dyDescent="0.2">
      <c r="A287" s="85">
        <v>273</v>
      </c>
      <c r="B287" s="86"/>
      <c r="C287" s="87"/>
      <c r="D287" s="141" t="s">
        <v>5957</v>
      </c>
      <c r="E287" s="86"/>
      <c r="F287" s="88"/>
      <c r="G287" s="88" t="s">
        <v>5718</v>
      </c>
      <c r="H287" s="151">
        <v>2022</v>
      </c>
      <c r="I287" s="86"/>
      <c r="J287" s="86"/>
      <c r="K287" s="145" t="s">
        <v>6575</v>
      </c>
      <c r="L287" s="105"/>
      <c r="M287" s="86"/>
      <c r="N287" s="105"/>
      <c r="O287" s="105"/>
      <c r="P287" s="86"/>
      <c r="Q287" s="86"/>
      <c r="R287" s="153" t="str">
        <f t="shared" si="221"/>
        <v>Tổ 42</v>
      </c>
      <c r="S287" s="86"/>
      <c r="T287" s="86"/>
      <c r="U287" s="86"/>
      <c r="V287" s="86" t="str">
        <f t="shared" si="222"/>
        <v xml:space="preserve">, </v>
      </c>
      <c r="W287" s="86"/>
      <c r="X287" s="86"/>
      <c r="Y287" s="86"/>
      <c r="Z287" s="88"/>
      <c r="AA287" s="105"/>
      <c r="AB287" s="86"/>
      <c r="AC287" s="90"/>
      <c r="AD287" s="86"/>
      <c r="AE287" s="86"/>
      <c r="AF287" s="86"/>
      <c r="AG287" s="86"/>
      <c r="AH287" s="160" t="s">
        <v>6962</v>
      </c>
      <c r="AI287" s="153"/>
      <c r="AJ287" s="153"/>
      <c r="AK287" s="86"/>
      <c r="AL287" s="86"/>
      <c r="AM287" s="153" t="s">
        <v>7015</v>
      </c>
      <c r="AN287" s="153" t="s">
        <v>7367</v>
      </c>
      <c r="AO287" s="165">
        <v>41746</v>
      </c>
      <c r="AP287" s="153" t="s">
        <v>2091</v>
      </c>
      <c r="AQ287" s="153" t="s">
        <v>1309</v>
      </c>
      <c r="AR287" s="166">
        <v>100</v>
      </c>
      <c r="AS287" s="88" t="s">
        <v>5719</v>
      </c>
      <c r="AT287" s="92">
        <f t="shared" si="197"/>
        <v>0</v>
      </c>
      <c r="AU287" s="93">
        <v>0</v>
      </c>
      <c r="AV287" s="93">
        <v>0</v>
      </c>
      <c r="AW287" s="166">
        <v>200</v>
      </c>
      <c r="AX287" s="93">
        <v>0</v>
      </c>
      <c r="AY287" s="177"/>
      <c r="AZ287" s="177">
        <v>0</v>
      </c>
      <c r="BA287" s="178"/>
      <c r="BB287" s="105"/>
      <c r="BC287" s="105"/>
      <c r="BD287" s="93"/>
      <c r="BE287" s="93">
        <v>0</v>
      </c>
      <c r="BF287" s="91">
        <v>0</v>
      </c>
      <c r="BG287" s="94"/>
      <c r="BH287" s="95"/>
      <c r="BI287" s="93" t="str">
        <f t="shared" si="207"/>
        <v>Nguyễn Cao Tín</v>
      </c>
      <c r="BJ287" s="105">
        <f t="shared" si="208"/>
        <v>0</v>
      </c>
      <c r="BK287" s="88" t="str">
        <f t="shared" si="209"/>
        <v>8094092230</v>
      </c>
      <c r="BL287" s="86">
        <f t="shared" si="210"/>
        <v>0</v>
      </c>
      <c r="BM287" s="105">
        <f t="shared" si="211"/>
        <v>0</v>
      </c>
      <c r="BN287" s="86">
        <f t="shared" si="212"/>
        <v>0</v>
      </c>
      <c r="BO287" s="86">
        <f t="shared" si="213"/>
        <v>0</v>
      </c>
      <c r="BP287" s="86">
        <f t="shared" si="223"/>
        <v>0</v>
      </c>
      <c r="BQ287" s="160" t="s">
        <v>6962</v>
      </c>
      <c r="BR287" s="86" t="s">
        <v>5720</v>
      </c>
      <c r="BS287" s="88" t="s">
        <v>5721</v>
      </c>
      <c r="BT287" s="86" t="s">
        <v>5722</v>
      </c>
      <c r="BU287" s="86"/>
      <c r="BV287" s="86" t="str">
        <f t="shared" si="224"/>
        <v>BT 890059</v>
      </c>
      <c r="BW287" s="105" t="str">
        <f t="shared" si="225"/>
        <v/>
      </c>
      <c r="BX287" s="86" t="str">
        <f t="shared" si="234"/>
        <v>205</v>
      </c>
      <c r="BY287" s="86" t="str">
        <f t="shared" si="235"/>
        <v>121</v>
      </c>
      <c r="BZ287" s="91">
        <f t="shared" si="236"/>
        <v>100</v>
      </c>
      <c r="CA287" s="91">
        <v>0</v>
      </c>
      <c r="CB287" s="96" t="s">
        <v>5719</v>
      </c>
      <c r="CC287" s="91">
        <f t="shared" si="226"/>
        <v>200</v>
      </c>
      <c r="CD287" s="91">
        <f t="shared" si="227"/>
        <v>0</v>
      </c>
      <c r="CE287" s="93">
        <f t="shared" si="237"/>
        <v>0</v>
      </c>
      <c r="CF287" s="93">
        <f t="shared" si="238"/>
        <v>0</v>
      </c>
      <c r="CG287" s="105"/>
      <c r="CH287" s="105"/>
      <c r="CI287" s="86"/>
      <c r="CJ287" s="188"/>
      <c r="CK287" s="181">
        <f t="shared" si="228"/>
        <v>100</v>
      </c>
      <c r="CL287" s="181">
        <f t="shared" si="229"/>
        <v>200</v>
      </c>
      <c r="CM287" s="86" t="s">
        <v>5723</v>
      </c>
      <c r="CN287" s="182" t="s">
        <v>7857</v>
      </c>
      <c r="CO287" s="183" t="s">
        <v>7858</v>
      </c>
      <c r="CP287" s="86" t="s">
        <v>5724</v>
      </c>
      <c r="CQ287" s="153" t="s">
        <v>7924</v>
      </c>
      <c r="CR287" s="187">
        <f t="shared" si="230"/>
        <v>5850000</v>
      </c>
      <c r="CS287" s="188">
        <v>1</v>
      </c>
      <c r="CT287" s="188">
        <f t="shared" si="198"/>
        <v>5850000</v>
      </c>
      <c r="CU287" s="93"/>
      <c r="CV287" s="94">
        <f t="shared" si="231"/>
        <v>100</v>
      </c>
      <c r="CW287" s="93">
        <f t="shared" si="232"/>
        <v>0</v>
      </c>
      <c r="CX287" s="86">
        <f t="shared" si="233"/>
        <v>0</v>
      </c>
      <c r="CY287" s="93">
        <f t="shared" si="199"/>
        <v>175500</v>
      </c>
      <c r="CZ287" s="93">
        <v>0</v>
      </c>
      <c r="DA287" s="93">
        <v>0</v>
      </c>
      <c r="DB287" s="93">
        <f t="shared" si="200"/>
        <v>0</v>
      </c>
      <c r="DC287" s="93">
        <v>0</v>
      </c>
      <c r="DD287" s="91">
        <v>0</v>
      </c>
      <c r="DE287" s="93">
        <f t="shared" si="201"/>
        <v>0</v>
      </c>
      <c r="DF287" s="93">
        <f t="shared" si="214"/>
        <v>0</v>
      </c>
      <c r="DG287" s="93"/>
      <c r="DH287" s="93">
        <v>0</v>
      </c>
      <c r="DI287" s="93">
        <v>0</v>
      </c>
      <c r="DJ287" s="86">
        <f t="shared" si="202"/>
        <v>0</v>
      </c>
      <c r="DK287" s="91">
        <v>0</v>
      </c>
      <c r="DL287" s="93"/>
      <c r="DM287" s="93">
        <v>0</v>
      </c>
      <c r="DN287" s="93">
        <f t="shared" si="215"/>
        <v>5850000</v>
      </c>
      <c r="DO287" s="93">
        <f t="shared" si="203"/>
        <v>0</v>
      </c>
      <c r="DP287" s="92">
        <f t="shared" si="204"/>
        <v>175500</v>
      </c>
      <c r="DQ287" s="97" t="str">
        <f t="shared" si="216"/>
        <v>8094092230</v>
      </c>
      <c r="DR287" s="98">
        <f t="shared" si="205"/>
        <v>0</v>
      </c>
      <c r="DS287" s="93" t="str">
        <f t="shared" si="206"/>
        <v>OK</v>
      </c>
      <c r="DT287" s="93"/>
      <c r="DU287" s="78" t="str">
        <f t="shared" si="217"/>
        <v>5010700214991499101001VT100001</v>
      </c>
      <c r="DV287" s="78">
        <f>INDEX('08_DMGiaDat'!$L:$L,MATCH(DU287,'08_DMGiaDat'!$R:$R,0))</f>
        <v>5850000</v>
      </c>
      <c r="DW287" s="78" t="str">
        <f t="shared" si="218"/>
        <v>501070021499100100000001</v>
      </c>
      <c r="DX287" s="78" t="str">
        <f>IFERROR(VLOOKUP(DW287,'08_DMGiaDat'!C218:C219,2,FALSE),"N")</f>
        <v>N</v>
      </c>
      <c r="DY287" s="78" t="str">
        <f t="shared" si="219"/>
        <v>5010700214991001VT100001</v>
      </c>
      <c r="DZ287" s="78" t="str">
        <f>IFERROR(VLOOKUP(DY287,'08_DMGiaDat'!C218:C219,2,FALSE),"N")</f>
        <v>N</v>
      </c>
      <c r="EA287" s="78" t="str">
        <f t="shared" si="220"/>
        <v>501070021499100100000001</v>
      </c>
      <c r="EB287" s="78" t="str">
        <f>IFERROR(VLOOKUP(EA287,'08_DMGiaDat'!C218:C219,2,FALSE),"N")</f>
        <v>N</v>
      </c>
      <c r="EC287" s="92">
        <f>IF(DV287&lt;&gt;"N",DV287,IF(DX287&lt;&gt;"N",DX287,IF(DZ287&lt;&gt;"N",DZ287*VLOOKUP(LEFT(CB287,3),'03_DMMucDich'!C202:C206,5,FALSE),IF(EB287&lt;&gt;"N",EB287*VLOOKUP(LEFT(CB287,3),'03_DMMucDich'!C202:C206,5,FALSE),"N/A"))))</f>
        <v>5850000</v>
      </c>
    </row>
    <row r="288" spans="1:133" s="34" customFormat="1" ht="16" x14ac:dyDescent="0.2">
      <c r="A288" s="85">
        <v>274</v>
      </c>
      <c r="B288" s="86"/>
      <c r="C288" s="87"/>
      <c r="D288" s="141" t="s">
        <v>5958</v>
      </c>
      <c r="E288" s="86"/>
      <c r="F288" s="88"/>
      <c r="G288" s="88" t="s">
        <v>5718</v>
      </c>
      <c r="H288" s="151">
        <v>2023</v>
      </c>
      <c r="I288" s="86"/>
      <c r="J288" s="86"/>
      <c r="K288" s="145" t="s">
        <v>6576</v>
      </c>
      <c r="L288" s="105"/>
      <c r="M288" s="86"/>
      <c r="N288" s="105"/>
      <c r="O288" s="105"/>
      <c r="P288" s="86"/>
      <c r="Q288" s="86"/>
      <c r="R288" s="153" t="str">
        <f t="shared" si="221"/>
        <v>Tổ 66</v>
      </c>
      <c r="S288" s="86"/>
      <c r="T288" s="86"/>
      <c r="U288" s="86"/>
      <c r="V288" s="86" t="str">
        <f t="shared" si="222"/>
        <v xml:space="preserve">, </v>
      </c>
      <c r="W288" s="86"/>
      <c r="X288" s="86"/>
      <c r="Y288" s="86"/>
      <c r="Z288" s="88"/>
      <c r="AA288" s="105"/>
      <c r="AB288" s="86"/>
      <c r="AC288" s="90"/>
      <c r="AD288" s="86"/>
      <c r="AE288" s="86"/>
      <c r="AF288" s="86"/>
      <c r="AG288" s="86"/>
      <c r="AH288" s="160" t="s">
        <v>6960</v>
      </c>
      <c r="AI288" s="153"/>
      <c r="AJ288" s="153"/>
      <c r="AK288" s="86"/>
      <c r="AL288" s="86"/>
      <c r="AM288" s="153" t="s">
        <v>7015</v>
      </c>
      <c r="AN288" s="153" t="s">
        <v>7368</v>
      </c>
      <c r="AO288" s="165">
        <v>43599</v>
      </c>
      <c r="AP288" s="153" t="s">
        <v>7186</v>
      </c>
      <c r="AQ288" s="153" t="s">
        <v>7084</v>
      </c>
      <c r="AR288" s="166">
        <v>100</v>
      </c>
      <c r="AS288" s="88" t="s">
        <v>5719</v>
      </c>
      <c r="AT288" s="92">
        <f t="shared" si="197"/>
        <v>0</v>
      </c>
      <c r="AU288" s="93">
        <v>0</v>
      </c>
      <c r="AV288" s="93">
        <v>0</v>
      </c>
      <c r="AW288" s="166">
        <v>200</v>
      </c>
      <c r="AX288" s="93">
        <v>0</v>
      </c>
      <c r="AY288" s="177"/>
      <c r="AZ288" s="177">
        <v>0</v>
      </c>
      <c r="BA288" s="178"/>
      <c r="BB288" s="105"/>
      <c r="BC288" s="105"/>
      <c r="BD288" s="93"/>
      <c r="BE288" s="93">
        <v>0</v>
      </c>
      <c r="BF288" s="91">
        <v>0</v>
      </c>
      <c r="BG288" s="94"/>
      <c r="BH288" s="95"/>
      <c r="BI288" s="93" t="str">
        <f t="shared" si="207"/>
        <v>Trần Thị Tô Nha</v>
      </c>
      <c r="BJ288" s="105">
        <f t="shared" si="208"/>
        <v>0</v>
      </c>
      <c r="BK288" s="88" t="str">
        <f t="shared" si="209"/>
        <v>0400445187</v>
      </c>
      <c r="BL288" s="86">
        <f t="shared" si="210"/>
        <v>0</v>
      </c>
      <c r="BM288" s="105">
        <f t="shared" si="211"/>
        <v>0</v>
      </c>
      <c r="BN288" s="86">
        <f t="shared" si="212"/>
        <v>0</v>
      </c>
      <c r="BO288" s="86">
        <f t="shared" si="213"/>
        <v>0</v>
      </c>
      <c r="BP288" s="86">
        <f t="shared" si="223"/>
        <v>0</v>
      </c>
      <c r="BQ288" s="160" t="s">
        <v>6960</v>
      </c>
      <c r="BR288" s="86" t="s">
        <v>5720</v>
      </c>
      <c r="BS288" s="88" t="s">
        <v>5721</v>
      </c>
      <c r="BT288" s="86" t="s">
        <v>5722</v>
      </c>
      <c r="BU288" s="86"/>
      <c r="BV288" s="86" t="str">
        <f t="shared" si="224"/>
        <v>CP 893889</v>
      </c>
      <c r="BW288" s="105" t="str">
        <f t="shared" si="225"/>
        <v/>
      </c>
      <c r="BX288" s="86" t="str">
        <f t="shared" si="234"/>
        <v>93</v>
      </c>
      <c r="BY288" s="86" t="str">
        <f t="shared" si="235"/>
        <v>29</v>
      </c>
      <c r="BZ288" s="91">
        <f t="shared" si="236"/>
        <v>100</v>
      </c>
      <c r="CA288" s="91">
        <v>0</v>
      </c>
      <c r="CB288" s="96" t="s">
        <v>5719</v>
      </c>
      <c r="CC288" s="91">
        <f t="shared" si="226"/>
        <v>200</v>
      </c>
      <c r="CD288" s="91">
        <f t="shared" si="227"/>
        <v>0</v>
      </c>
      <c r="CE288" s="93">
        <f t="shared" si="237"/>
        <v>0</v>
      </c>
      <c r="CF288" s="93">
        <f t="shared" si="238"/>
        <v>0</v>
      </c>
      <c r="CG288" s="105"/>
      <c r="CH288" s="105"/>
      <c r="CI288" s="86"/>
      <c r="CJ288" s="188"/>
      <c r="CK288" s="181">
        <f t="shared" si="228"/>
        <v>100</v>
      </c>
      <c r="CL288" s="181">
        <f t="shared" si="229"/>
        <v>200</v>
      </c>
      <c r="CM288" s="86" t="s">
        <v>5723</v>
      </c>
      <c r="CN288" s="182" t="s">
        <v>7854</v>
      </c>
      <c r="CO288" s="183" t="s">
        <v>7855</v>
      </c>
      <c r="CP288" s="86" t="s">
        <v>5724</v>
      </c>
      <c r="CQ288" s="153" t="s">
        <v>7924</v>
      </c>
      <c r="CR288" s="187">
        <f t="shared" si="230"/>
        <v>7970000</v>
      </c>
      <c r="CS288" s="188">
        <v>1</v>
      </c>
      <c r="CT288" s="188">
        <f t="shared" si="198"/>
        <v>7970000</v>
      </c>
      <c r="CU288" s="93"/>
      <c r="CV288" s="94">
        <f t="shared" si="231"/>
        <v>100</v>
      </c>
      <c r="CW288" s="93">
        <f t="shared" si="232"/>
        <v>0</v>
      </c>
      <c r="CX288" s="86">
        <f t="shared" si="233"/>
        <v>0</v>
      </c>
      <c r="CY288" s="93">
        <f t="shared" si="199"/>
        <v>239100</v>
      </c>
      <c r="CZ288" s="93">
        <v>0</v>
      </c>
      <c r="DA288" s="93">
        <v>0</v>
      </c>
      <c r="DB288" s="93">
        <f t="shared" si="200"/>
        <v>0</v>
      </c>
      <c r="DC288" s="93">
        <v>0</v>
      </c>
      <c r="DD288" s="91">
        <v>0</v>
      </c>
      <c r="DE288" s="93">
        <f t="shared" si="201"/>
        <v>0</v>
      </c>
      <c r="DF288" s="93">
        <f t="shared" si="214"/>
        <v>0</v>
      </c>
      <c r="DG288" s="93"/>
      <c r="DH288" s="93">
        <v>0</v>
      </c>
      <c r="DI288" s="93">
        <v>0</v>
      </c>
      <c r="DJ288" s="86">
        <f t="shared" si="202"/>
        <v>0</v>
      </c>
      <c r="DK288" s="91">
        <v>0</v>
      </c>
      <c r="DL288" s="93"/>
      <c r="DM288" s="93">
        <v>0</v>
      </c>
      <c r="DN288" s="93">
        <f t="shared" si="215"/>
        <v>7970000</v>
      </c>
      <c r="DO288" s="93">
        <f t="shared" si="203"/>
        <v>0</v>
      </c>
      <c r="DP288" s="92">
        <f t="shared" si="204"/>
        <v>239100</v>
      </c>
      <c r="DQ288" s="97" t="str">
        <f t="shared" si="216"/>
        <v>0400445187</v>
      </c>
      <c r="DR288" s="98">
        <f t="shared" si="205"/>
        <v>0</v>
      </c>
      <c r="DS288" s="93" t="str">
        <f t="shared" si="206"/>
        <v>OK</v>
      </c>
      <c r="DT288" s="93"/>
      <c r="DU288" s="78" t="str">
        <f t="shared" si="217"/>
        <v>5010700215011501100001VT100001</v>
      </c>
      <c r="DV288" s="78">
        <f>INDEX('08_DMGiaDat'!$L:$L,MATCH(DU288,'08_DMGiaDat'!$R:$R,0))</f>
        <v>7970000</v>
      </c>
      <c r="DW288" s="78" t="str">
        <f t="shared" si="218"/>
        <v>501070021501100100000001</v>
      </c>
      <c r="DX288" s="78" t="str">
        <f>IFERROR(VLOOKUP(DW288,'08_DMGiaDat'!C218:C219,2,FALSE),"N")</f>
        <v>N</v>
      </c>
      <c r="DY288" s="78" t="str">
        <f t="shared" si="219"/>
        <v>5010700215011001VT100001</v>
      </c>
      <c r="DZ288" s="78" t="str">
        <f>IFERROR(VLOOKUP(DY288,'08_DMGiaDat'!C218:C219,2,FALSE),"N")</f>
        <v>N</v>
      </c>
      <c r="EA288" s="78" t="str">
        <f t="shared" si="220"/>
        <v>501070021501100100000001</v>
      </c>
      <c r="EB288" s="78" t="str">
        <f>IFERROR(VLOOKUP(EA288,'08_DMGiaDat'!C218:C219,2,FALSE),"N")</f>
        <v>N</v>
      </c>
      <c r="EC288" s="92">
        <f>IF(DV288&lt;&gt;"N",DV288,IF(DX288&lt;&gt;"N",DX288,IF(DZ288&lt;&gt;"N",DZ288*VLOOKUP(LEFT(CB288,3),'03_DMMucDich'!C202:C206,5,FALSE),IF(EB288&lt;&gt;"N",EB288*VLOOKUP(LEFT(CB288,3),'03_DMMucDich'!C202:C206,5,FALSE),"N/A"))))</f>
        <v>7970000</v>
      </c>
    </row>
    <row r="289" spans="1:133" s="34" customFormat="1" ht="16" x14ac:dyDescent="0.2">
      <c r="A289" s="85">
        <v>275</v>
      </c>
      <c r="B289" s="86"/>
      <c r="C289" s="87"/>
      <c r="D289" s="141">
        <v>8644334655</v>
      </c>
      <c r="E289" s="86"/>
      <c r="F289" s="88"/>
      <c r="G289" s="88" t="s">
        <v>5718</v>
      </c>
      <c r="H289" s="151">
        <v>2022</v>
      </c>
      <c r="I289" s="86"/>
      <c r="J289" s="86"/>
      <c r="K289" s="145" t="s">
        <v>6577</v>
      </c>
      <c r="L289" s="105"/>
      <c r="M289" s="86"/>
      <c r="N289" s="105"/>
      <c r="O289" s="105"/>
      <c r="P289" s="86"/>
      <c r="Q289" s="86"/>
      <c r="R289" s="153" t="str">
        <f t="shared" si="221"/>
        <v>Tổ 57</v>
      </c>
      <c r="S289" s="86"/>
      <c r="T289" s="86"/>
      <c r="U289" s="86"/>
      <c r="V289" s="86" t="str">
        <f t="shared" si="222"/>
        <v xml:space="preserve">, </v>
      </c>
      <c r="W289" s="86"/>
      <c r="X289" s="86"/>
      <c r="Y289" s="86"/>
      <c r="Z289" s="88"/>
      <c r="AA289" s="105"/>
      <c r="AB289" s="86"/>
      <c r="AC289" s="90"/>
      <c r="AD289" s="86"/>
      <c r="AE289" s="86"/>
      <c r="AF289" s="86"/>
      <c r="AG289" s="86"/>
      <c r="AH289" s="160" t="s">
        <v>6994</v>
      </c>
      <c r="AI289" s="153"/>
      <c r="AJ289" s="153"/>
      <c r="AK289" s="86"/>
      <c r="AL289" s="86"/>
      <c r="AM289" s="153" t="s">
        <v>7015</v>
      </c>
      <c r="AN289" s="153" t="s">
        <v>7369</v>
      </c>
      <c r="AO289" s="165">
        <v>44019</v>
      </c>
      <c r="AP289" s="153" t="s">
        <v>7112</v>
      </c>
      <c r="AQ289" s="153" t="s">
        <v>2128</v>
      </c>
      <c r="AR289" s="166">
        <v>90.6</v>
      </c>
      <c r="AS289" s="88" t="s">
        <v>5719</v>
      </c>
      <c r="AT289" s="92">
        <f t="shared" si="197"/>
        <v>0</v>
      </c>
      <c r="AU289" s="93">
        <v>0</v>
      </c>
      <c r="AV289" s="93">
        <v>0</v>
      </c>
      <c r="AW289" s="166">
        <v>200</v>
      </c>
      <c r="AX289" s="93">
        <v>0</v>
      </c>
      <c r="AY289" s="177"/>
      <c r="AZ289" s="177">
        <v>0</v>
      </c>
      <c r="BA289" s="178"/>
      <c r="BB289" s="105"/>
      <c r="BC289" s="105"/>
      <c r="BD289" s="93"/>
      <c r="BE289" s="93">
        <v>0</v>
      </c>
      <c r="BF289" s="91">
        <v>0</v>
      </c>
      <c r="BG289" s="94"/>
      <c r="BH289" s="95"/>
      <c r="BI289" s="93" t="str">
        <f t="shared" si="207"/>
        <v>Trần Xuân Hoàng</v>
      </c>
      <c r="BJ289" s="105">
        <f t="shared" si="208"/>
        <v>0</v>
      </c>
      <c r="BK289" s="88">
        <f t="shared" si="209"/>
        <v>8644334655</v>
      </c>
      <c r="BL289" s="86">
        <f t="shared" si="210"/>
        <v>0</v>
      </c>
      <c r="BM289" s="105">
        <f t="shared" si="211"/>
        <v>0</v>
      </c>
      <c r="BN289" s="86">
        <f t="shared" si="212"/>
        <v>0</v>
      </c>
      <c r="BO289" s="86">
        <f t="shared" si="213"/>
        <v>0</v>
      </c>
      <c r="BP289" s="86">
        <f t="shared" si="223"/>
        <v>0</v>
      </c>
      <c r="BQ289" s="160" t="s">
        <v>6994</v>
      </c>
      <c r="BR289" s="86" t="s">
        <v>5720</v>
      </c>
      <c r="BS289" s="88" t="s">
        <v>5721</v>
      </c>
      <c r="BT289" s="86" t="s">
        <v>5722</v>
      </c>
      <c r="BU289" s="86"/>
      <c r="BV289" s="86" t="str">
        <f t="shared" si="224"/>
        <v>CV 050212</v>
      </c>
      <c r="BW289" s="105" t="str">
        <f t="shared" si="225"/>
        <v/>
      </c>
      <c r="BX289" s="86" t="str">
        <f t="shared" si="234"/>
        <v>60</v>
      </c>
      <c r="BY289" s="86" t="str">
        <f t="shared" si="235"/>
        <v>242</v>
      </c>
      <c r="BZ289" s="91">
        <f t="shared" si="236"/>
        <v>90.6</v>
      </c>
      <c r="CA289" s="91">
        <v>0</v>
      </c>
      <c r="CB289" s="96" t="s">
        <v>5719</v>
      </c>
      <c r="CC289" s="91">
        <f t="shared" si="226"/>
        <v>200</v>
      </c>
      <c r="CD289" s="91">
        <f t="shared" si="227"/>
        <v>0</v>
      </c>
      <c r="CE289" s="93">
        <f t="shared" si="237"/>
        <v>0</v>
      </c>
      <c r="CF289" s="93">
        <f t="shared" si="238"/>
        <v>0</v>
      </c>
      <c r="CG289" s="105"/>
      <c r="CH289" s="105"/>
      <c r="CI289" s="86"/>
      <c r="CJ289" s="188"/>
      <c r="CK289" s="181">
        <f t="shared" si="228"/>
        <v>90.6</v>
      </c>
      <c r="CL289" s="181">
        <f t="shared" si="229"/>
        <v>200</v>
      </c>
      <c r="CM289" s="86" t="s">
        <v>5723</v>
      </c>
      <c r="CN289" s="182" t="s">
        <v>7870</v>
      </c>
      <c r="CO289" s="183" t="s">
        <v>7871</v>
      </c>
      <c r="CP289" s="86" t="s">
        <v>5724</v>
      </c>
      <c r="CQ289" s="153" t="s">
        <v>7925</v>
      </c>
      <c r="CR289" s="187">
        <f t="shared" si="230"/>
        <v>2280000</v>
      </c>
      <c r="CS289" s="188">
        <v>0.8</v>
      </c>
      <c r="CT289" s="188">
        <f t="shared" si="198"/>
        <v>1824000</v>
      </c>
      <c r="CU289" s="93"/>
      <c r="CV289" s="94">
        <f t="shared" si="231"/>
        <v>90.6</v>
      </c>
      <c r="CW289" s="93">
        <f t="shared" si="232"/>
        <v>0</v>
      </c>
      <c r="CX289" s="86">
        <f t="shared" si="233"/>
        <v>0</v>
      </c>
      <c r="CY289" s="93">
        <f t="shared" si="199"/>
        <v>49576.319999999992</v>
      </c>
      <c r="CZ289" s="93">
        <v>0</v>
      </c>
      <c r="DA289" s="93">
        <v>0</v>
      </c>
      <c r="DB289" s="93">
        <f t="shared" si="200"/>
        <v>0</v>
      </c>
      <c r="DC289" s="93">
        <v>0</v>
      </c>
      <c r="DD289" s="91">
        <v>0</v>
      </c>
      <c r="DE289" s="93">
        <f t="shared" si="201"/>
        <v>0</v>
      </c>
      <c r="DF289" s="93">
        <f t="shared" si="214"/>
        <v>0</v>
      </c>
      <c r="DG289" s="93"/>
      <c r="DH289" s="93">
        <v>0</v>
      </c>
      <c r="DI289" s="93">
        <v>0</v>
      </c>
      <c r="DJ289" s="86">
        <f t="shared" si="202"/>
        <v>0</v>
      </c>
      <c r="DK289" s="91">
        <v>0</v>
      </c>
      <c r="DL289" s="93"/>
      <c r="DM289" s="93">
        <v>0</v>
      </c>
      <c r="DN289" s="93">
        <f t="shared" si="215"/>
        <v>1824000</v>
      </c>
      <c r="DO289" s="93">
        <f t="shared" si="203"/>
        <v>0</v>
      </c>
      <c r="DP289" s="92">
        <f t="shared" si="204"/>
        <v>49576.319999999992</v>
      </c>
      <c r="DQ289" s="97">
        <f t="shared" si="216"/>
        <v>8644334655</v>
      </c>
      <c r="DR289" s="98">
        <f t="shared" si="205"/>
        <v>0</v>
      </c>
      <c r="DS289" s="93" t="str">
        <f t="shared" si="206"/>
        <v>OK</v>
      </c>
      <c r="DT289" s="93"/>
      <c r="DU289" s="78" t="str">
        <f t="shared" si="217"/>
        <v>5010700212491249100001VT400001</v>
      </c>
      <c r="DV289" s="78">
        <f>INDEX('08_DMGiaDat'!$L:$L,MATCH(DU289,'08_DMGiaDat'!$R:$R,0))</f>
        <v>2280000</v>
      </c>
      <c r="DW289" s="78" t="str">
        <f t="shared" si="218"/>
        <v>501070021249100100000001</v>
      </c>
      <c r="DX289" s="78" t="str">
        <f>IFERROR(VLOOKUP(DW289,'08_DMGiaDat'!C218:C219,2,FALSE),"N")</f>
        <v>N</v>
      </c>
      <c r="DY289" s="78" t="str">
        <f t="shared" si="219"/>
        <v>5010700212491001VT400001</v>
      </c>
      <c r="DZ289" s="78" t="str">
        <f>IFERROR(VLOOKUP(DY289,'08_DMGiaDat'!C218:C219,2,FALSE),"N")</f>
        <v>N</v>
      </c>
      <c r="EA289" s="78" t="str">
        <f t="shared" si="220"/>
        <v>501070021249100100000001</v>
      </c>
      <c r="EB289" s="78" t="str">
        <f>IFERROR(VLOOKUP(EA289,'08_DMGiaDat'!C218:C219,2,FALSE),"N")</f>
        <v>N</v>
      </c>
      <c r="EC289" s="92">
        <f>IF(DV289&lt;&gt;"N",DV289,IF(DX289&lt;&gt;"N",DX289,IF(DZ289&lt;&gt;"N",DZ289*VLOOKUP(LEFT(CB289,3),'03_DMMucDich'!C202:C206,5,FALSE),IF(EB289&lt;&gt;"N",EB289*VLOOKUP(LEFT(CB289,3),'03_DMMucDich'!C202:C206,5,FALSE),"N/A"))))</f>
        <v>2280000</v>
      </c>
    </row>
    <row r="290" spans="1:133" s="34" customFormat="1" ht="16" x14ac:dyDescent="0.2">
      <c r="A290" s="85">
        <v>276</v>
      </c>
      <c r="B290" s="86"/>
      <c r="C290" s="87"/>
      <c r="D290" s="141" t="s">
        <v>5959</v>
      </c>
      <c r="E290" s="86"/>
      <c r="F290" s="88"/>
      <c r="G290" s="88" t="s">
        <v>5718</v>
      </c>
      <c r="H290" s="151">
        <v>2022</v>
      </c>
      <c r="I290" s="86"/>
      <c r="J290" s="86"/>
      <c r="K290" s="145" t="s">
        <v>6578</v>
      </c>
      <c r="L290" s="105"/>
      <c r="M290" s="86"/>
      <c r="N290" s="105"/>
      <c r="O290" s="105"/>
      <c r="P290" s="86"/>
      <c r="Q290" s="86"/>
      <c r="R290" s="153" t="str">
        <f t="shared" si="221"/>
        <v>Tổ 66</v>
      </c>
      <c r="S290" s="86"/>
      <c r="T290" s="86"/>
      <c r="U290" s="86"/>
      <c r="V290" s="86" t="str">
        <f t="shared" si="222"/>
        <v xml:space="preserve">, </v>
      </c>
      <c r="W290" s="86"/>
      <c r="X290" s="86"/>
      <c r="Y290" s="86"/>
      <c r="Z290" s="88"/>
      <c r="AA290" s="105"/>
      <c r="AB290" s="86"/>
      <c r="AC290" s="90"/>
      <c r="AD290" s="86"/>
      <c r="AE290" s="86"/>
      <c r="AF290" s="86"/>
      <c r="AG290" s="86"/>
      <c r="AH290" s="160" t="s">
        <v>6960</v>
      </c>
      <c r="AI290" s="153"/>
      <c r="AJ290" s="153"/>
      <c r="AK290" s="86"/>
      <c r="AL290" s="86"/>
      <c r="AM290" s="153" t="s">
        <v>7015</v>
      </c>
      <c r="AN290" s="153" t="s">
        <v>7370</v>
      </c>
      <c r="AO290" s="165">
        <v>43224</v>
      </c>
      <c r="AP290" s="153" t="s">
        <v>7371</v>
      </c>
      <c r="AQ290" s="153" t="s">
        <v>7063</v>
      </c>
      <c r="AR290" s="166">
        <v>100</v>
      </c>
      <c r="AS290" s="88" t="s">
        <v>5719</v>
      </c>
      <c r="AT290" s="92">
        <f t="shared" si="197"/>
        <v>0</v>
      </c>
      <c r="AU290" s="93">
        <v>0</v>
      </c>
      <c r="AV290" s="93">
        <v>0</v>
      </c>
      <c r="AW290" s="166">
        <v>200</v>
      </c>
      <c r="AX290" s="93">
        <v>0</v>
      </c>
      <c r="AY290" s="177"/>
      <c r="AZ290" s="177">
        <v>0</v>
      </c>
      <c r="BA290" s="178"/>
      <c r="BB290" s="105"/>
      <c r="BC290" s="105"/>
      <c r="BD290" s="93"/>
      <c r="BE290" s="93">
        <v>0</v>
      </c>
      <c r="BF290" s="91">
        <v>0</v>
      </c>
      <c r="BG290" s="94"/>
      <c r="BH290" s="95"/>
      <c r="BI290" s="93" t="str">
        <f t="shared" si="207"/>
        <v>Trần Thị Quỳnh Trang</v>
      </c>
      <c r="BJ290" s="105">
        <f t="shared" si="208"/>
        <v>0</v>
      </c>
      <c r="BK290" s="88" t="str">
        <f t="shared" si="209"/>
        <v>0401539021</v>
      </c>
      <c r="BL290" s="86">
        <f t="shared" si="210"/>
        <v>0</v>
      </c>
      <c r="BM290" s="105">
        <f t="shared" si="211"/>
        <v>0</v>
      </c>
      <c r="BN290" s="86">
        <f t="shared" si="212"/>
        <v>0</v>
      </c>
      <c r="BO290" s="86">
        <f t="shared" si="213"/>
        <v>0</v>
      </c>
      <c r="BP290" s="86">
        <f t="shared" si="223"/>
        <v>0</v>
      </c>
      <c r="BQ290" s="160" t="s">
        <v>6960</v>
      </c>
      <c r="BR290" s="86" t="s">
        <v>5720</v>
      </c>
      <c r="BS290" s="88" t="s">
        <v>5721</v>
      </c>
      <c r="BT290" s="86" t="s">
        <v>5722</v>
      </c>
      <c r="BU290" s="86"/>
      <c r="BV290" s="86" t="str">
        <f t="shared" si="224"/>
        <v>CM 713029</v>
      </c>
      <c r="BW290" s="105" t="str">
        <f t="shared" si="225"/>
        <v/>
      </c>
      <c r="BX290" s="86" t="str">
        <f t="shared" si="234"/>
        <v>4</v>
      </c>
      <c r="BY290" s="86" t="str">
        <f t="shared" si="235"/>
        <v>51</v>
      </c>
      <c r="BZ290" s="91">
        <f t="shared" si="236"/>
        <v>100</v>
      </c>
      <c r="CA290" s="91">
        <v>0</v>
      </c>
      <c r="CB290" s="96" t="s">
        <v>5719</v>
      </c>
      <c r="CC290" s="91">
        <f t="shared" si="226"/>
        <v>200</v>
      </c>
      <c r="CD290" s="91">
        <f t="shared" si="227"/>
        <v>0</v>
      </c>
      <c r="CE290" s="93">
        <f t="shared" si="237"/>
        <v>0</v>
      </c>
      <c r="CF290" s="93">
        <f t="shared" si="238"/>
        <v>0</v>
      </c>
      <c r="CG290" s="105"/>
      <c r="CH290" s="105"/>
      <c r="CI290" s="86"/>
      <c r="CJ290" s="188"/>
      <c r="CK290" s="181">
        <f t="shared" si="228"/>
        <v>100</v>
      </c>
      <c r="CL290" s="181">
        <f t="shared" si="229"/>
        <v>200</v>
      </c>
      <c r="CM290" s="86" t="s">
        <v>5723</v>
      </c>
      <c r="CN290" s="182" t="s">
        <v>7854</v>
      </c>
      <c r="CO290" s="183" t="s">
        <v>7855</v>
      </c>
      <c r="CP290" s="86" t="s">
        <v>5724</v>
      </c>
      <c r="CQ290" s="153" t="s">
        <v>7924</v>
      </c>
      <c r="CR290" s="187">
        <f t="shared" si="230"/>
        <v>7970000</v>
      </c>
      <c r="CS290" s="188">
        <v>1</v>
      </c>
      <c r="CT290" s="188">
        <f t="shared" si="198"/>
        <v>7970000</v>
      </c>
      <c r="CU290" s="93"/>
      <c r="CV290" s="94">
        <f t="shared" si="231"/>
        <v>100</v>
      </c>
      <c r="CW290" s="93">
        <f t="shared" si="232"/>
        <v>0</v>
      </c>
      <c r="CX290" s="86">
        <f t="shared" si="233"/>
        <v>0</v>
      </c>
      <c r="CY290" s="93">
        <f t="shared" si="199"/>
        <v>239100</v>
      </c>
      <c r="CZ290" s="93">
        <v>0</v>
      </c>
      <c r="DA290" s="93">
        <v>0</v>
      </c>
      <c r="DB290" s="93">
        <f t="shared" si="200"/>
        <v>0</v>
      </c>
      <c r="DC290" s="93">
        <v>0</v>
      </c>
      <c r="DD290" s="91">
        <v>0</v>
      </c>
      <c r="DE290" s="93">
        <f t="shared" si="201"/>
        <v>0</v>
      </c>
      <c r="DF290" s="93">
        <f t="shared" si="214"/>
        <v>0</v>
      </c>
      <c r="DG290" s="93"/>
      <c r="DH290" s="93">
        <v>0</v>
      </c>
      <c r="DI290" s="93">
        <v>0</v>
      </c>
      <c r="DJ290" s="86">
        <f t="shared" si="202"/>
        <v>0</v>
      </c>
      <c r="DK290" s="91">
        <v>0</v>
      </c>
      <c r="DL290" s="93"/>
      <c r="DM290" s="93">
        <v>0</v>
      </c>
      <c r="DN290" s="93">
        <f t="shared" si="215"/>
        <v>7970000</v>
      </c>
      <c r="DO290" s="93">
        <f t="shared" si="203"/>
        <v>0</v>
      </c>
      <c r="DP290" s="92">
        <f t="shared" si="204"/>
        <v>239100</v>
      </c>
      <c r="DQ290" s="97" t="str">
        <f t="shared" si="216"/>
        <v>0401539021</v>
      </c>
      <c r="DR290" s="98">
        <f t="shared" si="205"/>
        <v>0</v>
      </c>
      <c r="DS290" s="93" t="str">
        <f t="shared" si="206"/>
        <v>OK</v>
      </c>
      <c r="DT290" s="93"/>
      <c r="DU290" s="78" t="str">
        <f t="shared" si="217"/>
        <v>5010700215011501100001VT100001</v>
      </c>
      <c r="DV290" s="78">
        <f>INDEX('08_DMGiaDat'!$L:$L,MATCH(DU290,'08_DMGiaDat'!$R:$R,0))</f>
        <v>7970000</v>
      </c>
      <c r="DW290" s="78" t="str">
        <f t="shared" si="218"/>
        <v>501070021501100100000001</v>
      </c>
      <c r="DX290" s="78" t="str">
        <f>IFERROR(VLOOKUP(DW290,'08_DMGiaDat'!C218:C219,2,FALSE),"N")</f>
        <v>N</v>
      </c>
      <c r="DY290" s="78" t="str">
        <f t="shared" si="219"/>
        <v>5010700215011001VT100001</v>
      </c>
      <c r="DZ290" s="78" t="str">
        <f>IFERROR(VLOOKUP(DY290,'08_DMGiaDat'!C218:C219,2,FALSE),"N")</f>
        <v>N</v>
      </c>
      <c r="EA290" s="78" t="str">
        <f t="shared" si="220"/>
        <v>501070021501100100000001</v>
      </c>
      <c r="EB290" s="78" t="str">
        <f>IFERROR(VLOOKUP(EA290,'08_DMGiaDat'!C218:C219,2,FALSE),"N")</f>
        <v>N</v>
      </c>
      <c r="EC290" s="92">
        <f>IF(DV290&lt;&gt;"N",DV290,IF(DX290&lt;&gt;"N",DX290,IF(DZ290&lt;&gt;"N",DZ290*VLOOKUP(LEFT(CB290,3),'03_DMMucDich'!C202:C206,5,FALSE),IF(EB290&lt;&gt;"N",EB290*VLOOKUP(LEFT(CB290,3),'03_DMMucDich'!C202:C206,5,FALSE),"N/A"))))</f>
        <v>7970000</v>
      </c>
    </row>
    <row r="291" spans="1:133" s="34" customFormat="1" ht="16" x14ac:dyDescent="0.2">
      <c r="A291" s="85">
        <v>277</v>
      </c>
      <c r="B291" s="86"/>
      <c r="C291" s="87"/>
      <c r="D291" s="141">
        <v>8345361097</v>
      </c>
      <c r="E291" s="86"/>
      <c r="F291" s="88"/>
      <c r="G291" s="88" t="s">
        <v>5718</v>
      </c>
      <c r="H291" s="151">
        <v>2023</v>
      </c>
      <c r="I291" s="86"/>
      <c r="J291" s="86"/>
      <c r="K291" s="145" t="s">
        <v>6579</v>
      </c>
      <c r="L291" s="105"/>
      <c r="M291" s="86"/>
      <c r="N291" s="105"/>
      <c r="O291" s="105"/>
      <c r="P291" s="86"/>
      <c r="Q291" s="86"/>
      <c r="R291" s="153" t="str">
        <f t="shared" si="221"/>
        <v>Tổ 39</v>
      </c>
      <c r="S291" s="86"/>
      <c r="T291" s="86"/>
      <c r="U291" s="86"/>
      <c r="V291" s="86" t="str">
        <f t="shared" si="222"/>
        <v xml:space="preserve">, </v>
      </c>
      <c r="W291" s="86"/>
      <c r="X291" s="86"/>
      <c r="Y291" s="86"/>
      <c r="Z291" s="88"/>
      <c r="AA291" s="105"/>
      <c r="AB291" s="86"/>
      <c r="AC291" s="90"/>
      <c r="AD291" s="86"/>
      <c r="AE291" s="86"/>
      <c r="AF291" s="86"/>
      <c r="AG291" s="86"/>
      <c r="AH291" s="160" t="s">
        <v>6965</v>
      </c>
      <c r="AI291" s="153"/>
      <c r="AJ291" s="153"/>
      <c r="AK291" s="86"/>
      <c r="AL291" s="86"/>
      <c r="AM291" s="153" t="s">
        <v>7015</v>
      </c>
      <c r="AN291" s="153" t="s">
        <v>7372</v>
      </c>
      <c r="AO291" s="165">
        <v>42584</v>
      </c>
      <c r="AP291" s="153" t="s">
        <v>7373</v>
      </c>
      <c r="AQ291" s="153" t="s">
        <v>7081</v>
      </c>
      <c r="AR291" s="166">
        <v>108</v>
      </c>
      <c r="AS291" s="88" t="s">
        <v>5719</v>
      </c>
      <c r="AT291" s="92">
        <f t="shared" si="197"/>
        <v>0</v>
      </c>
      <c r="AU291" s="93">
        <v>0</v>
      </c>
      <c r="AV291" s="93">
        <v>0</v>
      </c>
      <c r="AW291" s="166">
        <v>200</v>
      </c>
      <c r="AX291" s="93">
        <v>0</v>
      </c>
      <c r="AY291" s="177"/>
      <c r="AZ291" s="177">
        <v>0</v>
      </c>
      <c r="BA291" s="178"/>
      <c r="BB291" s="105"/>
      <c r="BC291" s="105"/>
      <c r="BD291" s="93"/>
      <c r="BE291" s="93">
        <v>0</v>
      </c>
      <c r="BF291" s="91">
        <v>0</v>
      </c>
      <c r="BG291" s="94"/>
      <c r="BH291" s="95"/>
      <c r="BI291" s="93" t="str">
        <f t="shared" si="207"/>
        <v>Lê Tấn Thanh</v>
      </c>
      <c r="BJ291" s="105">
        <f t="shared" si="208"/>
        <v>0</v>
      </c>
      <c r="BK291" s="88">
        <f t="shared" si="209"/>
        <v>8345361097</v>
      </c>
      <c r="BL291" s="86">
        <f t="shared" si="210"/>
        <v>0</v>
      </c>
      <c r="BM291" s="105">
        <f t="shared" si="211"/>
        <v>0</v>
      </c>
      <c r="BN291" s="86">
        <f t="shared" si="212"/>
        <v>0</v>
      </c>
      <c r="BO291" s="86">
        <f t="shared" si="213"/>
        <v>0</v>
      </c>
      <c r="BP291" s="86">
        <f t="shared" si="223"/>
        <v>0</v>
      </c>
      <c r="BQ291" s="160" t="s">
        <v>6965</v>
      </c>
      <c r="BR291" s="86" t="s">
        <v>5720</v>
      </c>
      <c r="BS291" s="88" t="s">
        <v>5721</v>
      </c>
      <c r="BT291" s="86" t="s">
        <v>5722</v>
      </c>
      <c r="BU291" s="86"/>
      <c r="BV291" s="86" t="str">
        <f t="shared" si="224"/>
        <v>CĐ 776974</v>
      </c>
      <c r="BW291" s="105" t="str">
        <f t="shared" si="225"/>
        <v/>
      </c>
      <c r="BX291" s="86" t="str">
        <f t="shared" si="234"/>
        <v>67</v>
      </c>
      <c r="BY291" s="86" t="str">
        <f t="shared" si="235"/>
        <v>95</v>
      </c>
      <c r="BZ291" s="91">
        <f t="shared" si="236"/>
        <v>108</v>
      </c>
      <c r="CA291" s="91">
        <v>0</v>
      </c>
      <c r="CB291" s="96" t="s">
        <v>5719</v>
      </c>
      <c r="CC291" s="91">
        <f t="shared" si="226"/>
        <v>200</v>
      </c>
      <c r="CD291" s="91">
        <f t="shared" si="227"/>
        <v>0</v>
      </c>
      <c r="CE291" s="93">
        <f t="shared" si="237"/>
        <v>0</v>
      </c>
      <c r="CF291" s="93">
        <f t="shared" si="238"/>
        <v>0</v>
      </c>
      <c r="CG291" s="105"/>
      <c r="CH291" s="105"/>
      <c r="CI291" s="86"/>
      <c r="CJ291" s="188"/>
      <c r="CK291" s="181">
        <f t="shared" si="228"/>
        <v>108</v>
      </c>
      <c r="CL291" s="181">
        <f t="shared" si="229"/>
        <v>200</v>
      </c>
      <c r="CM291" s="86" t="s">
        <v>5723</v>
      </c>
      <c r="CN291" s="182" t="s">
        <v>7903</v>
      </c>
      <c r="CO291" s="183" t="s">
        <v>7904</v>
      </c>
      <c r="CP291" s="86" t="s">
        <v>5724</v>
      </c>
      <c r="CQ291" s="153" t="s">
        <v>7924</v>
      </c>
      <c r="CR291" s="187">
        <f t="shared" si="230"/>
        <v>6640000</v>
      </c>
      <c r="CS291" s="188">
        <v>1</v>
      </c>
      <c r="CT291" s="188">
        <f t="shared" si="198"/>
        <v>6640000</v>
      </c>
      <c r="CU291" s="93"/>
      <c r="CV291" s="94">
        <f t="shared" si="231"/>
        <v>108</v>
      </c>
      <c r="CW291" s="93">
        <f t="shared" si="232"/>
        <v>0</v>
      </c>
      <c r="CX291" s="86">
        <f t="shared" si="233"/>
        <v>0</v>
      </c>
      <c r="CY291" s="93">
        <f t="shared" si="199"/>
        <v>215136</v>
      </c>
      <c r="CZ291" s="93">
        <v>0</v>
      </c>
      <c r="DA291" s="93">
        <v>0</v>
      </c>
      <c r="DB291" s="93">
        <f t="shared" si="200"/>
        <v>0</v>
      </c>
      <c r="DC291" s="93">
        <v>0</v>
      </c>
      <c r="DD291" s="91">
        <v>0</v>
      </c>
      <c r="DE291" s="93">
        <f t="shared" si="201"/>
        <v>0</v>
      </c>
      <c r="DF291" s="93">
        <f t="shared" si="214"/>
        <v>0</v>
      </c>
      <c r="DG291" s="93"/>
      <c r="DH291" s="93">
        <v>0</v>
      </c>
      <c r="DI291" s="93">
        <v>0</v>
      </c>
      <c r="DJ291" s="86">
        <f t="shared" si="202"/>
        <v>0</v>
      </c>
      <c r="DK291" s="91">
        <v>0</v>
      </c>
      <c r="DL291" s="93"/>
      <c r="DM291" s="93">
        <v>0</v>
      </c>
      <c r="DN291" s="93">
        <f t="shared" si="215"/>
        <v>6640000</v>
      </c>
      <c r="DO291" s="93">
        <f t="shared" si="203"/>
        <v>0</v>
      </c>
      <c r="DP291" s="92">
        <f t="shared" si="204"/>
        <v>215136</v>
      </c>
      <c r="DQ291" s="97">
        <f t="shared" si="216"/>
        <v>8345361097</v>
      </c>
      <c r="DR291" s="98">
        <f t="shared" si="205"/>
        <v>0</v>
      </c>
      <c r="DS291" s="93" t="str">
        <f t="shared" si="206"/>
        <v>OK</v>
      </c>
      <c r="DT291" s="93"/>
      <c r="DU291" s="78" t="str">
        <f t="shared" si="217"/>
        <v>5010700214501450100001VT100001</v>
      </c>
      <c r="DV291" s="78">
        <f>INDEX('08_DMGiaDat'!$L:$L,MATCH(DU291,'08_DMGiaDat'!$R:$R,0))</f>
        <v>6640000</v>
      </c>
      <c r="DW291" s="78" t="str">
        <f t="shared" si="218"/>
        <v>501070021450100100000001</v>
      </c>
      <c r="DX291" s="78" t="str">
        <f>IFERROR(VLOOKUP(DW291,'08_DMGiaDat'!C218:C219,2,FALSE),"N")</f>
        <v>N</v>
      </c>
      <c r="DY291" s="78" t="str">
        <f t="shared" si="219"/>
        <v>5010700214501001VT100001</v>
      </c>
      <c r="DZ291" s="78" t="str">
        <f>IFERROR(VLOOKUP(DY291,'08_DMGiaDat'!C218:C219,2,FALSE),"N")</f>
        <v>N</v>
      </c>
      <c r="EA291" s="78" t="str">
        <f t="shared" si="220"/>
        <v>501070021450100100000001</v>
      </c>
      <c r="EB291" s="78" t="str">
        <f>IFERROR(VLOOKUP(EA291,'08_DMGiaDat'!C218:C219,2,FALSE),"N")</f>
        <v>N</v>
      </c>
      <c r="EC291" s="92">
        <f>IF(DV291&lt;&gt;"N",DV291,IF(DX291&lt;&gt;"N",DX291,IF(DZ291&lt;&gt;"N",DZ291*VLOOKUP(LEFT(CB291,3),'03_DMMucDich'!C202:C206,5,FALSE),IF(EB291&lt;&gt;"N",EB291*VLOOKUP(LEFT(CB291,3),'03_DMMucDich'!C202:C206,5,FALSE),"N/A"))))</f>
        <v>6640000</v>
      </c>
    </row>
    <row r="292" spans="1:133" s="34" customFormat="1" ht="16" x14ac:dyDescent="0.2">
      <c r="A292" s="85">
        <v>278</v>
      </c>
      <c r="B292" s="86"/>
      <c r="C292" s="87"/>
      <c r="D292" s="141" t="s">
        <v>5960</v>
      </c>
      <c r="E292" s="86"/>
      <c r="F292" s="88"/>
      <c r="G292" s="88" t="s">
        <v>5718</v>
      </c>
      <c r="H292" s="233"/>
      <c r="I292" s="86"/>
      <c r="J292" s="86"/>
      <c r="K292" s="145" t="s">
        <v>6580</v>
      </c>
      <c r="L292" s="105"/>
      <c r="M292" s="86"/>
      <c r="N292" s="105"/>
      <c r="O292" s="105"/>
      <c r="P292" s="86"/>
      <c r="Q292" s="86"/>
      <c r="R292" s="153" t="str">
        <f t="shared" si="221"/>
        <v>Tổ 57</v>
      </c>
      <c r="S292" s="86"/>
      <c r="T292" s="86"/>
      <c r="U292" s="86"/>
      <c r="V292" s="86" t="str">
        <f t="shared" si="222"/>
        <v xml:space="preserve">, </v>
      </c>
      <c r="W292" s="86"/>
      <c r="X292" s="86"/>
      <c r="Y292" s="86"/>
      <c r="Z292" s="88"/>
      <c r="AA292" s="105"/>
      <c r="AB292" s="86"/>
      <c r="AC292" s="90"/>
      <c r="AD292" s="86"/>
      <c r="AE292" s="86"/>
      <c r="AF292" s="86"/>
      <c r="AG292" s="86"/>
      <c r="AH292" s="160" t="s">
        <v>6994</v>
      </c>
      <c r="AI292" s="153"/>
      <c r="AJ292" s="153"/>
      <c r="AK292" s="86"/>
      <c r="AL292" s="86"/>
      <c r="AM292" s="153" t="s">
        <v>7015</v>
      </c>
      <c r="AN292" s="153" t="s">
        <v>7374</v>
      </c>
      <c r="AO292" s="165">
        <v>45139</v>
      </c>
      <c r="AP292" s="153" t="s">
        <v>7038</v>
      </c>
      <c r="AQ292" s="153" t="s">
        <v>2128</v>
      </c>
      <c r="AR292" s="166">
        <v>80</v>
      </c>
      <c r="AS292" s="88" t="s">
        <v>5719</v>
      </c>
      <c r="AT292" s="92">
        <f t="shared" si="197"/>
        <v>0</v>
      </c>
      <c r="AU292" s="93">
        <v>0</v>
      </c>
      <c r="AV292" s="93">
        <v>0</v>
      </c>
      <c r="AW292" s="166">
        <v>200</v>
      </c>
      <c r="AX292" s="93">
        <v>0</v>
      </c>
      <c r="AY292" s="177"/>
      <c r="AZ292" s="177">
        <v>0</v>
      </c>
      <c r="BA292" s="178"/>
      <c r="BB292" s="105"/>
      <c r="BC292" s="105"/>
      <c r="BD292" s="93"/>
      <c r="BE292" s="93">
        <v>0</v>
      </c>
      <c r="BF292" s="91">
        <v>0</v>
      </c>
      <c r="BG292" s="94"/>
      <c r="BH292" s="95"/>
      <c r="BI292" s="93" t="str">
        <f t="shared" si="207"/>
        <v>Mai Văn Ngân</v>
      </c>
      <c r="BJ292" s="105">
        <f t="shared" si="208"/>
        <v>0</v>
      </c>
      <c r="BK292" s="88" t="str">
        <f t="shared" si="209"/>
        <v>8060976457</v>
      </c>
      <c r="BL292" s="86">
        <f t="shared" si="210"/>
        <v>0</v>
      </c>
      <c r="BM292" s="105">
        <f t="shared" si="211"/>
        <v>0</v>
      </c>
      <c r="BN292" s="86">
        <f t="shared" si="212"/>
        <v>0</v>
      </c>
      <c r="BO292" s="86">
        <f t="shared" si="213"/>
        <v>0</v>
      </c>
      <c r="BP292" s="86">
        <f t="shared" si="223"/>
        <v>0</v>
      </c>
      <c r="BQ292" s="160" t="s">
        <v>6994</v>
      </c>
      <c r="BR292" s="86" t="s">
        <v>5720</v>
      </c>
      <c r="BS292" s="88" t="s">
        <v>5721</v>
      </c>
      <c r="BT292" s="86" t="s">
        <v>5722</v>
      </c>
      <c r="BU292" s="86"/>
      <c r="BV292" s="86" t="str">
        <f t="shared" si="224"/>
        <v>DI 532382</v>
      </c>
      <c r="BW292" s="105" t="str">
        <f t="shared" si="225"/>
        <v/>
      </c>
      <c r="BX292" s="86" t="str">
        <f t="shared" si="234"/>
        <v>84</v>
      </c>
      <c r="BY292" s="86" t="str">
        <f t="shared" si="235"/>
        <v>242</v>
      </c>
      <c r="BZ292" s="91">
        <f t="shared" si="236"/>
        <v>80</v>
      </c>
      <c r="CA292" s="91">
        <v>0</v>
      </c>
      <c r="CB292" s="96" t="s">
        <v>5719</v>
      </c>
      <c r="CC292" s="91">
        <f t="shared" si="226"/>
        <v>200</v>
      </c>
      <c r="CD292" s="91">
        <f t="shared" si="227"/>
        <v>0</v>
      </c>
      <c r="CE292" s="93">
        <f t="shared" si="237"/>
        <v>0</v>
      </c>
      <c r="CF292" s="93">
        <f t="shared" si="238"/>
        <v>0</v>
      </c>
      <c r="CG292" s="105"/>
      <c r="CH292" s="105"/>
      <c r="CI292" s="86"/>
      <c r="CJ292" s="188"/>
      <c r="CK292" s="181">
        <f t="shared" si="228"/>
        <v>80</v>
      </c>
      <c r="CL292" s="181">
        <f t="shared" si="229"/>
        <v>200</v>
      </c>
      <c r="CM292" s="86" t="s">
        <v>5723</v>
      </c>
      <c r="CN292" s="182" t="s">
        <v>7870</v>
      </c>
      <c r="CO292" s="183" t="s">
        <v>7871</v>
      </c>
      <c r="CP292" s="86" t="s">
        <v>5724</v>
      </c>
      <c r="CQ292" s="153" t="s">
        <v>7925</v>
      </c>
      <c r="CR292" s="187">
        <f t="shared" si="230"/>
        <v>2280000</v>
      </c>
      <c r="CS292" s="188">
        <v>0.8</v>
      </c>
      <c r="CT292" s="188">
        <f t="shared" si="198"/>
        <v>1824000</v>
      </c>
      <c r="CU292" s="93"/>
      <c r="CV292" s="94">
        <f t="shared" si="231"/>
        <v>80</v>
      </c>
      <c r="CW292" s="93">
        <f t="shared" si="232"/>
        <v>0</v>
      </c>
      <c r="CX292" s="86">
        <f t="shared" si="233"/>
        <v>0</v>
      </c>
      <c r="CY292" s="93">
        <f t="shared" si="199"/>
        <v>43776</v>
      </c>
      <c r="CZ292" s="93">
        <v>0</v>
      </c>
      <c r="DA292" s="93">
        <v>0</v>
      </c>
      <c r="DB292" s="93">
        <f t="shared" si="200"/>
        <v>0</v>
      </c>
      <c r="DC292" s="93">
        <v>0</v>
      </c>
      <c r="DD292" s="91">
        <v>0</v>
      </c>
      <c r="DE292" s="93">
        <f t="shared" si="201"/>
        <v>0</v>
      </c>
      <c r="DF292" s="93">
        <f t="shared" si="214"/>
        <v>0</v>
      </c>
      <c r="DG292" s="93"/>
      <c r="DH292" s="93">
        <v>0</v>
      </c>
      <c r="DI292" s="93">
        <v>0</v>
      </c>
      <c r="DJ292" s="86">
        <f t="shared" si="202"/>
        <v>0</v>
      </c>
      <c r="DK292" s="91">
        <v>0</v>
      </c>
      <c r="DL292" s="93"/>
      <c r="DM292" s="93">
        <v>0</v>
      </c>
      <c r="DN292" s="93">
        <f t="shared" si="215"/>
        <v>1824000</v>
      </c>
      <c r="DO292" s="93">
        <f t="shared" si="203"/>
        <v>0</v>
      </c>
      <c r="DP292" s="92">
        <f t="shared" si="204"/>
        <v>43776</v>
      </c>
      <c r="DQ292" s="97" t="str">
        <f t="shared" si="216"/>
        <v>8060976457</v>
      </c>
      <c r="DR292" s="98">
        <f t="shared" si="205"/>
        <v>0</v>
      </c>
      <c r="DS292" s="93" t="str">
        <f t="shared" si="206"/>
        <v>OK</v>
      </c>
      <c r="DT292" s="93"/>
      <c r="DU292" s="78" t="str">
        <f t="shared" si="217"/>
        <v>5010700212491249100001VT400001</v>
      </c>
      <c r="DV292" s="78">
        <f>INDEX('08_DMGiaDat'!$L:$L,MATCH(DU292,'08_DMGiaDat'!$R:$R,0))</f>
        <v>2280000</v>
      </c>
      <c r="DW292" s="78" t="str">
        <f t="shared" si="218"/>
        <v>501070021249100100000001</v>
      </c>
      <c r="DX292" s="78" t="str">
        <f>IFERROR(VLOOKUP(DW292,'08_DMGiaDat'!C218:C219,2,FALSE),"N")</f>
        <v>N</v>
      </c>
      <c r="DY292" s="78" t="str">
        <f t="shared" si="219"/>
        <v>5010700212491001VT400001</v>
      </c>
      <c r="DZ292" s="78" t="str">
        <f>IFERROR(VLOOKUP(DY292,'08_DMGiaDat'!C218:C219,2,FALSE),"N")</f>
        <v>N</v>
      </c>
      <c r="EA292" s="78" t="str">
        <f t="shared" si="220"/>
        <v>501070021249100100000001</v>
      </c>
      <c r="EB292" s="78" t="str">
        <f>IFERROR(VLOOKUP(EA292,'08_DMGiaDat'!C218:C219,2,FALSE),"N")</f>
        <v>N</v>
      </c>
      <c r="EC292" s="92">
        <f>IF(DV292&lt;&gt;"N",DV292,IF(DX292&lt;&gt;"N",DX292,IF(DZ292&lt;&gt;"N",DZ292*VLOOKUP(LEFT(CB292,3),'03_DMMucDich'!C202:C206,5,FALSE),IF(EB292&lt;&gt;"N",EB292*VLOOKUP(LEFT(CB292,3),'03_DMMucDich'!C202:C206,5,FALSE),"N/A"))))</f>
        <v>2280000</v>
      </c>
    </row>
    <row r="293" spans="1:133" s="34" customFormat="1" ht="16" x14ac:dyDescent="0.2">
      <c r="A293" s="85">
        <v>279</v>
      </c>
      <c r="B293" s="86"/>
      <c r="C293" s="87"/>
      <c r="D293" s="141" t="s">
        <v>5960</v>
      </c>
      <c r="E293" s="86"/>
      <c r="F293" s="88"/>
      <c r="G293" s="88" t="s">
        <v>5718</v>
      </c>
      <c r="H293" s="233"/>
      <c r="I293" s="86"/>
      <c r="J293" s="86"/>
      <c r="K293" s="145" t="s">
        <v>6580</v>
      </c>
      <c r="L293" s="105"/>
      <c r="M293" s="86"/>
      <c r="N293" s="105"/>
      <c r="O293" s="105"/>
      <c r="P293" s="86"/>
      <c r="Q293" s="86"/>
      <c r="R293" s="153" t="str">
        <f t="shared" si="221"/>
        <v>Tổ 57</v>
      </c>
      <c r="S293" s="86"/>
      <c r="T293" s="86"/>
      <c r="U293" s="86"/>
      <c r="V293" s="86" t="str">
        <f t="shared" si="222"/>
        <v xml:space="preserve">, </v>
      </c>
      <c r="W293" s="86"/>
      <c r="X293" s="86"/>
      <c r="Y293" s="86"/>
      <c r="Z293" s="88"/>
      <c r="AA293" s="105"/>
      <c r="AB293" s="86"/>
      <c r="AC293" s="90"/>
      <c r="AD293" s="86"/>
      <c r="AE293" s="86"/>
      <c r="AF293" s="86"/>
      <c r="AG293" s="86"/>
      <c r="AH293" s="160" t="s">
        <v>6994</v>
      </c>
      <c r="AI293" s="153"/>
      <c r="AJ293" s="153"/>
      <c r="AK293" s="86"/>
      <c r="AL293" s="86"/>
      <c r="AM293" s="153" t="s">
        <v>7015</v>
      </c>
      <c r="AN293" s="153" t="s">
        <v>7375</v>
      </c>
      <c r="AO293" s="165">
        <v>45139</v>
      </c>
      <c r="AP293" s="153" t="s">
        <v>7061</v>
      </c>
      <c r="AQ293" s="153" t="s">
        <v>2128</v>
      </c>
      <c r="AR293" s="166">
        <v>80</v>
      </c>
      <c r="AS293" s="88" t="s">
        <v>5719</v>
      </c>
      <c r="AT293" s="92">
        <f t="shared" si="197"/>
        <v>0</v>
      </c>
      <c r="AU293" s="93">
        <v>0</v>
      </c>
      <c r="AV293" s="93">
        <v>0</v>
      </c>
      <c r="AW293" s="166">
        <v>200</v>
      </c>
      <c r="AX293" s="93">
        <v>0</v>
      </c>
      <c r="AY293" s="177"/>
      <c r="AZ293" s="177">
        <v>0</v>
      </c>
      <c r="BA293" s="178"/>
      <c r="BB293" s="105"/>
      <c r="BC293" s="105"/>
      <c r="BD293" s="93"/>
      <c r="BE293" s="93">
        <v>0</v>
      </c>
      <c r="BF293" s="91">
        <v>0</v>
      </c>
      <c r="BG293" s="94"/>
      <c r="BH293" s="95"/>
      <c r="BI293" s="93" t="str">
        <f t="shared" si="207"/>
        <v>Mai Văn Ngân</v>
      </c>
      <c r="BJ293" s="105">
        <f t="shared" si="208"/>
        <v>0</v>
      </c>
      <c r="BK293" s="88" t="str">
        <f t="shared" si="209"/>
        <v>8060976457</v>
      </c>
      <c r="BL293" s="86">
        <f t="shared" si="210"/>
        <v>0</v>
      </c>
      <c r="BM293" s="105">
        <f t="shared" si="211"/>
        <v>0</v>
      </c>
      <c r="BN293" s="86">
        <f t="shared" si="212"/>
        <v>0</v>
      </c>
      <c r="BO293" s="86">
        <f t="shared" si="213"/>
        <v>0</v>
      </c>
      <c r="BP293" s="86">
        <f t="shared" si="223"/>
        <v>0</v>
      </c>
      <c r="BQ293" s="160" t="s">
        <v>6994</v>
      </c>
      <c r="BR293" s="86" t="s">
        <v>5720</v>
      </c>
      <c r="BS293" s="88" t="s">
        <v>5721</v>
      </c>
      <c r="BT293" s="86" t="s">
        <v>5722</v>
      </c>
      <c r="BU293" s="86"/>
      <c r="BV293" s="86" t="str">
        <f t="shared" si="224"/>
        <v>DI 832574</v>
      </c>
      <c r="BW293" s="105" t="str">
        <f t="shared" si="225"/>
        <v/>
      </c>
      <c r="BX293" s="86" t="str">
        <f t="shared" si="234"/>
        <v>85</v>
      </c>
      <c r="BY293" s="86" t="str">
        <f t="shared" si="235"/>
        <v>242</v>
      </c>
      <c r="BZ293" s="91">
        <f t="shared" si="236"/>
        <v>80</v>
      </c>
      <c r="CA293" s="91">
        <v>0</v>
      </c>
      <c r="CB293" s="96" t="s">
        <v>5719</v>
      </c>
      <c r="CC293" s="91">
        <f t="shared" si="226"/>
        <v>200</v>
      </c>
      <c r="CD293" s="91">
        <f t="shared" si="227"/>
        <v>0</v>
      </c>
      <c r="CE293" s="93">
        <f t="shared" si="237"/>
        <v>0</v>
      </c>
      <c r="CF293" s="93">
        <f t="shared" si="238"/>
        <v>0</v>
      </c>
      <c r="CG293" s="105"/>
      <c r="CH293" s="105"/>
      <c r="CI293" s="86"/>
      <c r="CJ293" s="188"/>
      <c r="CK293" s="181">
        <f t="shared" si="228"/>
        <v>80</v>
      </c>
      <c r="CL293" s="181">
        <f t="shared" si="229"/>
        <v>200</v>
      </c>
      <c r="CM293" s="86" t="s">
        <v>5723</v>
      </c>
      <c r="CN293" s="182" t="s">
        <v>7870</v>
      </c>
      <c r="CO293" s="183" t="s">
        <v>7871</v>
      </c>
      <c r="CP293" s="86" t="s">
        <v>5724</v>
      </c>
      <c r="CQ293" s="153" t="s">
        <v>7925</v>
      </c>
      <c r="CR293" s="187">
        <f t="shared" si="230"/>
        <v>2280000</v>
      </c>
      <c r="CS293" s="188">
        <v>0.8</v>
      </c>
      <c r="CT293" s="188">
        <f t="shared" si="198"/>
        <v>1824000</v>
      </c>
      <c r="CU293" s="93"/>
      <c r="CV293" s="94">
        <f t="shared" si="231"/>
        <v>80</v>
      </c>
      <c r="CW293" s="93">
        <f t="shared" si="232"/>
        <v>0</v>
      </c>
      <c r="CX293" s="86">
        <f t="shared" si="233"/>
        <v>0</v>
      </c>
      <c r="CY293" s="93">
        <f t="shared" si="199"/>
        <v>43776</v>
      </c>
      <c r="CZ293" s="93">
        <v>0</v>
      </c>
      <c r="DA293" s="93">
        <v>0</v>
      </c>
      <c r="DB293" s="93">
        <f t="shared" si="200"/>
        <v>0</v>
      </c>
      <c r="DC293" s="93">
        <v>0</v>
      </c>
      <c r="DD293" s="91">
        <v>0</v>
      </c>
      <c r="DE293" s="93">
        <f t="shared" si="201"/>
        <v>0</v>
      </c>
      <c r="DF293" s="93">
        <f t="shared" si="214"/>
        <v>0</v>
      </c>
      <c r="DG293" s="93"/>
      <c r="DH293" s="93">
        <v>0</v>
      </c>
      <c r="DI293" s="93">
        <v>0</v>
      </c>
      <c r="DJ293" s="86">
        <f t="shared" si="202"/>
        <v>0</v>
      </c>
      <c r="DK293" s="91">
        <v>0</v>
      </c>
      <c r="DL293" s="93"/>
      <c r="DM293" s="93">
        <v>0</v>
      </c>
      <c r="DN293" s="93">
        <f t="shared" si="215"/>
        <v>1824000</v>
      </c>
      <c r="DO293" s="93">
        <f t="shared" si="203"/>
        <v>0</v>
      </c>
      <c r="DP293" s="92">
        <f t="shared" si="204"/>
        <v>43776</v>
      </c>
      <c r="DQ293" s="97" t="str">
        <f t="shared" si="216"/>
        <v>8060976457</v>
      </c>
      <c r="DR293" s="98">
        <f t="shared" si="205"/>
        <v>0</v>
      </c>
      <c r="DS293" s="93" t="str">
        <f t="shared" si="206"/>
        <v>OK</v>
      </c>
      <c r="DT293" s="93"/>
      <c r="DU293" s="78" t="str">
        <f t="shared" si="217"/>
        <v>5010700212491249100001VT400001</v>
      </c>
      <c r="DV293" s="78">
        <f>INDEX('08_DMGiaDat'!$L:$L,MATCH(DU293,'08_DMGiaDat'!$R:$R,0))</f>
        <v>2280000</v>
      </c>
      <c r="DW293" s="78" t="str">
        <f t="shared" si="218"/>
        <v>501070021249100100000001</v>
      </c>
      <c r="DX293" s="78" t="str">
        <f>IFERROR(VLOOKUP(DW293,'08_DMGiaDat'!C218:C219,2,FALSE),"N")</f>
        <v>N</v>
      </c>
      <c r="DY293" s="78" t="str">
        <f t="shared" si="219"/>
        <v>5010700212491001VT400001</v>
      </c>
      <c r="DZ293" s="78" t="str">
        <f>IFERROR(VLOOKUP(DY293,'08_DMGiaDat'!C218:C219,2,FALSE),"N")</f>
        <v>N</v>
      </c>
      <c r="EA293" s="78" t="str">
        <f t="shared" si="220"/>
        <v>501070021249100100000001</v>
      </c>
      <c r="EB293" s="78" t="str">
        <f>IFERROR(VLOOKUP(EA293,'08_DMGiaDat'!C218:C219,2,FALSE),"N")</f>
        <v>N</v>
      </c>
      <c r="EC293" s="92">
        <f>IF(DV293&lt;&gt;"N",DV293,IF(DX293&lt;&gt;"N",DX293,IF(DZ293&lt;&gt;"N",DZ293*VLOOKUP(LEFT(CB293,3),'03_DMMucDich'!C202:C206,5,FALSE),IF(EB293&lt;&gt;"N",EB293*VLOOKUP(LEFT(CB293,3),'03_DMMucDich'!C202:C206,5,FALSE),"N/A"))))</f>
        <v>2280000</v>
      </c>
    </row>
    <row r="294" spans="1:133" s="34" customFormat="1" ht="16" x14ac:dyDescent="0.2">
      <c r="A294" s="85">
        <v>280</v>
      </c>
      <c r="B294" s="86"/>
      <c r="C294" s="87"/>
      <c r="D294" s="141" t="s">
        <v>5960</v>
      </c>
      <c r="E294" s="86"/>
      <c r="F294" s="88"/>
      <c r="G294" s="88" t="s">
        <v>5718</v>
      </c>
      <c r="H294" s="233"/>
      <c r="I294" s="86"/>
      <c r="J294" s="86"/>
      <c r="K294" s="145" t="s">
        <v>6580</v>
      </c>
      <c r="L294" s="105"/>
      <c r="M294" s="86"/>
      <c r="N294" s="105"/>
      <c r="O294" s="105"/>
      <c r="P294" s="86"/>
      <c r="Q294" s="86"/>
      <c r="R294" s="153" t="str">
        <f t="shared" si="221"/>
        <v>Tổ 57</v>
      </c>
      <c r="S294" s="86"/>
      <c r="T294" s="86"/>
      <c r="U294" s="86"/>
      <c r="V294" s="86" t="str">
        <f t="shared" si="222"/>
        <v xml:space="preserve">, </v>
      </c>
      <c r="W294" s="86"/>
      <c r="X294" s="86"/>
      <c r="Y294" s="86"/>
      <c r="Z294" s="88"/>
      <c r="AA294" s="105"/>
      <c r="AB294" s="86"/>
      <c r="AC294" s="90"/>
      <c r="AD294" s="86"/>
      <c r="AE294" s="86"/>
      <c r="AF294" s="86"/>
      <c r="AG294" s="86"/>
      <c r="AH294" s="160" t="s">
        <v>6994</v>
      </c>
      <c r="AI294" s="153"/>
      <c r="AJ294" s="153"/>
      <c r="AK294" s="86"/>
      <c r="AL294" s="86"/>
      <c r="AM294" s="153" t="s">
        <v>7015</v>
      </c>
      <c r="AN294" s="153" t="s">
        <v>7376</v>
      </c>
      <c r="AO294" s="165">
        <v>45139</v>
      </c>
      <c r="AP294" s="153" t="s">
        <v>7040</v>
      </c>
      <c r="AQ294" s="153" t="s">
        <v>2128</v>
      </c>
      <c r="AR294" s="166">
        <v>80</v>
      </c>
      <c r="AS294" s="88" t="s">
        <v>5719</v>
      </c>
      <c r="AT294" s="92">
        <f t="shared" si="197"/>
        <v>0</v>
      </c>
      <c r="AU294" s="93">
        <v>0</v>
      </c>
      <c r="AV294" s="93">
        <v>0</v>
      </c>
      <c r="AW294" s="166">
        <v>200</v>
      </c>
      <c r="AX294" s="93">
        <v>0</v>
      </c>
      <c r="AY294" s="177"/>
      <c r="AZ294" s="177">
        <v>0</v>
      </c>
      <c r="BA294" s="178"/>
      <c r="BB294" s="105"/>
      <c r="BC294" s="105"/>
      <c r="BD294" s="93"/>
      <c r="BE294" s="93">
        <v>0</v>
      </c>
      <c r="BF294" s="91">
        <v>0</v>
      </c>
      <c r="BG294" s="94"/>
      <c r="BH294" s="95"/>
      <c r="BI294" s="93" t="str">
        <f t="shared" si="207"/>
        <v>Mai Văn Ngân</v>
      </c>
      <c r="BJ294" s="105">
        <f t="shared" si="208"/>
        <v>0</v>
      </c>
      <c r="BK294" s="88" t="str">
        <f t="shared" si="209"/>
        <v>8060976457</v>
      </c>
      <c r="BL294" s="86">
        <f t="shared" si="210"/>
        <v>0</v>
      </c>
      <c r="BM294" s="105">
        <f t="shared" si="211"/>
        <v>0</v>
      </c>
      <c r="BN294" s="86">
        <f t="shared" si="212"/>
        <v>0</v>
      </c>
      <c r="BO294" s="86">
        <f t="shared" si="213"/>
        <v>0</v>
      </c>
      <c r="BP294" s="86">
        <f t="shared" si="223"/>
        <v>0</v>
      </c>
      <c r="BQ294" s="160" t="s">
        <v>6994</v>
      </c>
      <c r="BR294" s="86" t="s">
        <v>5720</v>
      </c>
      <c r="BS294" s="88" t="s">
        <v>5721</v>
      </c>
      <c r="BT294" s="86" t="s">
        <v>5722</v>
      </c>
      <c r="BU294" s="86"/>
      <c r="BV294" s="86" t="str">
        <f t="shared" si="224"/>
        <v>DI 532381</v>
      </c>
      <c r="BW294" s="105" t="str">
        <f t="shared" si="225"/>
        <v/>
      </c>
      <c r="BX294" s="86" t="str">
        <f t="shared" si="234"/>
        <v>83</v>
      </c>
      <c r="BY294" s="86" t="str">
        <f t="shared" si="235"/>
        <v>242</v>
      </c>
      <c r="BZ294" s="91">
        <f t="shared" si="236"/>
        <v>80</v>
      </c>
      <c r="CA294" s="91">
        <v>0</v>
      </c>
      <c r="CB294" s="96" t="s">
        <v>5719</v>
      </c>
      <c r="CC294" s="91">
        <f t="shared" si="226"/>
        <v>200</v>
      </c>
      <c r="CD294" s="91">
        <f t="shared" si="227"/>
        <v>0</v>
      </c>
      <c r="CE294" s="93">
        <f t="shared" si="237"/>
        <v>0</v>
      </c>
      <c r="CF294" s="93">
        <f t="shared" si="238"/>
        <v>0</v>
      </c>
      <c r="CG294" s="105"/>
      <c r="CH294" s="105"/>
      <c r="CI294" s="86"/>
      <c r="CJ294" s="188"/>
      <c r="CK294" s="181">
        <f t="shared" si="228"/>
        <v>80</v>
      </c>
      <c r="CL294" s="181">
        <f t="shared" si="229"/>
        <v>200</v>
      </c>
      <c r="CM294" s="86" t="s">
        <v>5723</v>
      </c>
      <c r="CN294" s="182" t="s">
        <v>7870</v>
      </c>
      <c r="CO294" s="183" t="s">
        <v>7871</v>
      </c>
      <c r="CP294" s="86" t="s">
        <v>5724</v>
      </c>
      <c r="CQ294" s="153" t="s">
        <v>7925</v>
      </c>
      <c r="CR294" s="187">
        <f t="shared" si="230"/>
        <v>2280000</v>
      </c>
      <c r="CS294" s="188">
        <v>0.8</v>
      </c>
      <c r="CT294" s="188">
        <f t="shared" si="198"/>
        <v>1824000</v>
      </c>
      <c r="CU294" s="93"/>
      <c r="CV294" s="94">
        <f t="shared" si="231"/>
        <v>80</v>
      </c>
      <c r="CW294" s="93">
        <f t="shared" si="232"/>
        <v>0</v>
      </c>
      <c r="CX294" s="86">
        <f t="shared" si="233"/>
        <v>0</v>
      </c>
      <c r="CY294" s="93">
        <f t="shared" si="199"/>
        <v>43776</v>
      </c>
      <c r="CZ294" s="93">
        <v>0</v>
      </c>
      <c r="DA294" s="93">
        <v>0</v>
      </c>
      <c r="DB294" s="93">
        <f t="shared" si="200"/>
        <v>0</v>
      </c>
      <c r="DC294" s="93">
        <v>0</v>
      </c>
      <c r="DD294" s="91">
        <v>0</v>
      </c>
      <c r="DE294" s="93">
        <f t="shared" si="201"/>
        <v>0</v>
      </c>
      <c r="DF294" s="93">
        <f t="shared" si="214"/>
        <v>0</v>
      </c>
      <c r="DG294" s="93"/>
      <c r="DH294" s="93">
        <v>0</v>
      </c>
      <c r="DI294" s="93">
        <v>0</v>
      </c>
      <c r="DJ294" s="86">
        <f t="shared" si="202"/>
        <v>0</v>
      </c>
      <c r="DK294" s="91">
        <v>0</v>
      </c>
      <c r="DL294" s="93"/>
      <c r="DM294" s="93">
        <v>0</v>
      </c>
      <c r="DN294" s="93">
        <f t="shared" si="215"/>
        <v>1824000</v>
      </c>
      <c r="DO294" s="93">
        <f t="shared" si="203"/>
        <v>0</v>
      </c>
      <c r="DP294" s="92">
        <f t="shared" si="204"/>
        <v>43776</v>
      </c>
      <c r="DQ294" s="97" t="str">
        <f t="shared" si="216"/>
        <v>8060976457</v>
      </c>
      <c r="DR294" s="98">
        <f t="shared" si="205"/>
        <v>0</v>
      </c>
      <c r="DS294" s="93" t="str">
        <f t="shared" si="206"/>
        <v>OK</v>
      </c>
      <c r="DT294" s="93"/>
      <c r="DU294" s="78" t="str">
        <f t="shared" si="217"/>
        <v>5010700212491249100001VT400001</v>
      </c>
      <c r="DV294" s="78">
        <f>INDEX('08_DMGiaDat'!$L:$L,MATCH(DU294,'08_DMGiaDat'!$R:$R,0))</f>
        <v>2280000</v>
      </c>
      <c r="DW294" s="78" t="str">
        <f t="shared" si="218"/>
        <v>501070021249100100000001</v>
      </c>
      <c r="DX294" s="78" t="str">
        <f>IFERROR(VLOOKUP(DW294,'08_DMGiaDat'!C218:C219,2,FALSE),"N")</f>
        <v>N</v>
      </c>
      <c r="DY294" s="78" t="str">
        <f t="shared" si="219"/>
        <v>5010700212491001VT400001</v>
      </c>
      <c r="DZ294" s="78" t="str">
        <f>IFERROR(VLOOKUP(DY294,'08_DMGiaDat'!C218:C219,2,FALSE),"N")</f>
        <v>N</v>
      </c>
      <c r="EA294" s="78" t="str">
        <f t="shared" si="220"/>
        <v>501070021249100100000001</v>
      </c>
      <c r="EB294" s="78" t="str">
        <f>IFERROR(VLOOKUP(EA294,'08_DMGiaDat'!C218:C219,2,FALSE),"N")</f>
        <v>N</v>
      </c>
      <c r="EC294" s="92">
        <f>IF(DV294&lt;&gt;"N",DV294,IF(DX294&lt;&gt;"N",DX294,IF(DZ294&lt;&gt;"N",DZ294*VLOOKUP(LEFT(CB294,3),'03_DMMucDich'!C202:C206,5,FALSE),IF(EB294&lt;&gt;"N",EB294*VLOOKUP(LEFT(CB294,3),'03_DMMucDich'!C202:C206,5,FALSE),"N/A"))))</f>
        <v>2280000</v>
      </c>
    </row>
    <row r="295" spans="1:133" s="34" customFormat="1" ht="16" x14ac:dyDescent="0.2">
      <c r="A295" s="85">
        <v>281</v>
      </c>
      <c r="B295" s="86"/>
      <c r="C295" s="87"/>
      <c r="D295" s="141" t="s">
        <v>5960</v>
      </c>
      <c r="E295" s="86"/>
      <c r="F295" s="88"/>
      <c r="G295" s="88" t="s">
        <v>5718</v>
      </c>
      <c r="H295" s="233"/>
      <c r="I295" s="86"/>
      <c r="J295" s="86"/>
      <c r="K295" s="145" t="s">
        <v>6580</v>
      </c>
      <c r="L295" s="105"/>
      <c r="M295" s="86"/>
      <c r="N295" s="105"/>
      <c r="O295" s="105"/>
      <c r="P295" s="86"/>
      <c r="Q295" s="86"/>
      <c r="R295" s="153" t="str">
        <f t="shared" si="221"/>
        <v>Tổ 57</v>
      </c>
      <c r="S295" s="86"/>
      <c r="T295" s="86"/>
      <c r="U295" s="86"/>
      <c r="V295" s="86" t="str">
        <f t="shared" si="222"/>
        <v xml:space="preserve">, </v>
      </c>
      <c r="W295" s="86"/>
      <c r="X295" s="86"/>
      <c r="Y295" s="86"/>
      <c r="Z295" s="88"/>
      <c r="AA295" s="105"/>
      <c r="AB295" s="86"/>
      <c r="AC295" s="90"/>
      <c r="AD295" s="86"/>
      <c r="AE295" s="86"/>
      <c r="AF295" s="86"/>
      <c r="AG295" s="86"/>
      <c r="AH295" s="160" t="s">
        <v>6994</v>
      </c>
      <c r="AI295" s="153"/>
      <c r="AJ295" s="153"/>
      <c r="AK295" s="86"/>
      <c r="AL295" s="86"/>
      <c r="AM295" s="153" t="s">
        <v>7015</v>
      </c>
      <c r="AN295" s="153" t="s">
        <v>7377</v>
      </c>
      <c r="AO295" s="165">
        <v>45139</v>
      </c>
      <c r="AP295" s="153" t="s">
        <v>7269</v>
      </c>
      <c r="AQ295" s="153" t="s">
        <v>2128</v>
      </c>
      <c r="AR295" s="166">
        <v>80</v>
      </c>
      <c r="AS295" s="88" t="s">
        <v>5719</v>
      </c>
      <c r="AT295" s="92">
        <f t="shared" si="197"/>
        <v>0</v>
      </c>
      <c r="AU295" s="93">
        <v>0</v>
      </c>
      <c r="AV295" s="93">
        <v>0</v>
      </c>
      <c r="AW295" s="166">
        <v>200</v>
      </c>
      <c r="AX295" s="93">
        <v>0</v>
      </c>
      <c r="AY295" s="177"/>
      <c r="AZ295" s="177">
        <v>0</v>
      </c>
      <c r="BA295" s="178"/>
      <c r="BB295" s="105"/>
      <c r="BC295" s="105"/>
      <c r="BD295" s="93"/>
      <c r="BE295" s="93">
        <v>0</v>
      </c>
      <c r="BF295" s="91">
        <v>0</v>
      </c>
      <c r="BG295" s="94"/>
      <c r="BH295" s="95"/>
      <c r="BI295" s="93" t="str">
        <f t="shared" si="207"/>
        <v>Mai Văn Ngân</v>
      </c>
      <c r="BJ295" s="105">
        <f t="shared" si="208"/>
        <v>0</v>
      </c>
      <c r="BK295" s="88" t="str">
        <f t="shared" si="209"/>
        <v>8060976457</v>
      </c>
      <c r="BL295" s="86">
        <f t="shared" si="210"/>
        <v>0</v>
      </c>
      <c r="BM295" s="105">
        <f t="shared" si="211"/>
        <v>0</v>
      </c>
      <c r="BN295" s="86">
        <f t="shared" si="212"/>
        <v>0</v>
      </c>
      <c r="BO295" s="86">
        <f t="shared" si="213"/>
        <v>0</v>
      </c>
      <c r="BP295" s="86">
        <f t="shared" si="223"/>
        <v>0</v>
      </c>
      <c r="BQ295" s="160" t="s">
        <v>6994</v>
      </c>
      <c r="BR295" s="86" t="s">
        <v>5720</v>
      </c>
      <c r="BS295" s="88" t="s">
        <v>5721</v>
      </c>
      <c r="BT295" s="86" t="s">
        <v>5722</v>
      </c>
      <c r="BU295" s="86"/>
      <c r="BV295" s="86" t="str">
        <f t="shared" si="224"/>
        <v>DI 532384</v>
      </c>
      <c r="BW295" s="105" t="str">
        <f t="shared" si="225"/>
        <v/>
      </c>
      <c r="BX295" s="86" t="str">
        <f t="shared" si="234"/>
        <v>86</v>
      </c>
      <c r="BY295" s="86" t="str">
        <f t="shared" si="235"/>
        <v>242</v>
      </c>
      <c r="BZ295" s="91">
        <f t="shared" si="236"/>
        <v>80</v>
      </c>
      <c r="CA295" s="91">
        <v>0</v>
      </c>
      <c r="CB295" s="96" t="s">
        <v>5719</v>
      </c>
      <c r="CC295" s="91">
        <f t="shared" si="226"/>
        <v>200</v>
      </c>
      <c r="CD295" s="91">
        <f t="shared" si="227"/>
        <v>0</v>
      </c>
      <c r="CE295" s="93">
        <f t="shared" si="237"/>
        <v>0</v>
      </c>
      <c r="CF295" s="93">
        <f t="shared" si="238"/>
        <v>0</v>
      </c>
      <c r="CG295" s="105"/>
      <c r="CH295" s="105"/>
      <c r="CI295" s="86"/>
      <c r="CJ295" s="188"/>
      <c r="CK295" s="181">
        <f t="shared" si="228"/>
        <v>80</v>
      </c>
      <c r="CL295" s="181">
        <f t="shared" si="229"/>
        <v>200</v>
      </c>
      <c r="CM295" s="86" t="s">
        <v>5723</v>
      </c>
      <c r="CN295" s="182" t="s">
        <v>7870</v>
      </c>
      <c r="CO295" s="183" t="s">
        <v>7871</v>
      </c>
      <c r="CP295" s="86" t="s">
        <v>5724</v>
      </c>
      <c r="CQ295" s="153" t="s">
        <v>7925</v>
      </c>
      <c r="CR295" s="187">
        <f t="shared" si="230"/>
        <v>2280000</v>
      </c>
      <c r="CS295" s="188">
        <v>0.8</v>
      </c>
      <c r="CT295" s="188">
        <f t="shared" si="198"/>
        <v>1824000</v>
      </c>
      <c r="CU295" s="93"/>
      <c r="CV295" s="94">
        <f t="shared" si="231"/>
        <v>80</v>
      </c>
      <c r="CW295" s="93">
        <f t="shared" si="232"/>
        <v>0</v>
      </c>
      <c r="CX295" s="86">
        <f t="shared" si="233"/>
        <v>0</v>
      </c>
      <c r="CY295" s="93">
        <f t="shared" si="199"/>
        <v>43776</v>
      </c>
      <c r="CZ295" s="93">
        <v>0</v>
      </c>
      <c r="DA295" s="93">
        <v>0</v>
      </c>
      <c r="DB295" s="93">
        <f t="shared" si="200"/>
        <v>0</v>
      </c>
      <c r="DC295" s="93">
        <v>0</v>
      </c>
      <c r="DD295" s="91">
        <v>0</v>
      </c>
      <c r="DE295" s="93">
        <f t="shared" si="201"/>
        <v>0</v>
      </c>
      <c r="DF295" s="93">
        <f t="shared" si="214"/>
        <v>0</v>
      </c>
      <c r="DG295" s="93"/>
      <c r="DH295" s="93">
        <v>0</v>
      </c>
      <c r="DI295" s="93">
        <v>0</v>
      </c>
      <c r="DJ295" s="86">
        <f t="shared" si="202"/>
        <v>0</v>
      </c>
      <c r="DK295" s="91">
        <v>0</v>
      </c>
      <c r="DL295" s="93"/>
      <c r="DM295" s="93">
        <v>0</v>
      </c>
      <c r="DN295" s="93">
        <f t="shared" si="215"/>
        <v>1824000</v>
      </c>
      <c r="DO295" s="93">
        <f t="shared" si="203"/>
        <v>0</v>
      </c>
      <c r="DP295" s="92">
        <f t="shared" si="204"/>
        <v>43776</v>
      </c>
      <c r="DQ295" s="97" t="str">
        <f t="shared" si="216"/>
        <v>8060976457</v>
      </c>
      <c r="DR295" s="98">
        <f t="shared" si="205"/>
        <v>0</v>
      </c>
      <c r="DS295" s="93" t="str">
        <f t="shared" si="206"/>
        <v>OK</v>
      </c>
      <c r="DT295" s="93"/>
      <c r="DU295" s="78" t="str">
        <f t="shared" si="217"/>
        <v>5010700212491249100001VT400001</v>
      </c>
      <c r="DV295" s="78">
        <f>INDEX('08_DMGiaDat'!$L:$L,MATCH(DU295,'08_DMGiaDat'!$R:$R,0))</f>
        <v>2280000</v>
      </c>
      <c r="DW295" s="78" t="str">
        <f t="shared" si="218"/>
        <v>501070021249100100000001</v>
      </c>
      <c r="DX295" s="78" t="str">
        <f>IFERROR(VLOOKUP(DW295,'08_DMGiaDat'!C218:C219,2,FALSE),"N")</f>
        <v>N</v>
      </c>
      <c r="DY295" s="78" t="str">
        <f t="shared" si="219"/>
        <v>5010700212491001VT400001</v>
      </c>
      <c r="DZ295" s="78" t="str">
        <f>IFERROR(VLOOKUP(DY295,'08_DMGiaDat'!C218:C219,2,FALSE),"N")</f>
        <v>N</v>
      </c>
      <c r="EA295" s="78" t="str">
        <f t="shared" si="220"/>
        <v>501070021249100100000001</v>
      </c>
      <c r="EB295" s="78" t="str">
        <f>IFERROR(VLOOKUP(EA295,'08_DMGiaDat'!C218:C219,2,FALSE),"N")</f>
        <v>N</v>
      </c>
      <c r="EC295" s="92">
        <f>IF(DV295&lt;&gt;"N",DV295,IF(DX295&lt;&gt;"N",DX295,IF(DZ295&lt;&gt;"N",DZ295*VLOOKUP(LEFT(CB295,3),'03_DMMucDich'!C202:C206,5,FALSE),IF(EB295&lt;&gt;"N",EB295*VLOOKUP(LEFT(CB295,3),'03_DMMucDich'!C202:C206,5,FALSE),"N/A"))))</f>
        <v>2280000</v>
      </c>
    </row>
    <row r="296" spans="1:133" s="34" customFormat="1" ht="16" x14ac:dyDescent="0.2">
      <c r="A296" s="85">
        <v>282</v>
      </c>
      <c r="B296" s="86"/>
      <c r="C296" s="87"/>
      <c r="D296" s="141" t="s">
        <v>5961</v>
      </c>
      <c r="E296" s="86"/>
      <c r="F296" s="88"/>
      <c r="G296" s="88" t="s">
        <v>5718</v>
      </c>
      <c r="H296" s="151">
        <v>2023</v>
      </c>
      <c r="I296" s="86"/>
      <c r="J296" s="86"/>
      <c r="K296" s="145" t="s">
        <v>6581</v>
      </c>
      <c r="L296" s="105"/>
      <c r="M296" s="86"/>
      <c r="N296" s="105"/>
      <c r="O296" s="105"/>
      <c r="P296" s="86"/>
      <c r="Q296" s="86"/>
      <c r="R296" s="153" t="str">
        <f t="shared" si="221"/>
        <v>Tổ 64</v>
      </c>
      <c r="S296" s="86"/>
      <c r="T296" s="86"/>
      <c r="U296" s="86"/>
      <c r="V296" s="86" t="str">
        <f t="shared" si="222"/>
        <v xml:space="preserve">, </v>
      </c>
      <c r="W296" s="86"/>
      <c r="X296" s="86"/>
      <c r="Y296" s="86"/>
      <c r="Z296" s="88"/>
      <c r="AA296" s="105"/>
      <c r="AB296" s="86"/>
      <c r="AC296" s="90"/>
      <c r="AD296" s="86"/>
      <c r="AE296" s="86"/>
      <c r="AF296" s="86"/>
      <c r="AG296" s="86"/>
      <c r="AH296" s="160" t="s">
        <v>6961</v>
      </c>
      <c r="AI296" s="153"/>
      <c r="AJ296" s="153"/>
      <c r="AK296" s="86"/>
      <c r="AL296" s="86"/>
      <c r="AM296" s="153" t="s">
        <v>7015</v>
      </c>
      <c r="AN296" s="153" t="s">
        <v>7378</v>
      </c>
      <c r="AO296" s="165">
        <v>43676</v>
      </c>
      <c r="AP296" s="153" t="s">
        <v>1983</v>
      </c>
      <c r="AQ296" s="153" t="s">
        <v>5708</v>
      </c>
      <c r="AR296" s="166">
        <v>105</v>
      </c>
      <c r="AS296" s="88" t="s">
        <v>5719</v>
      </c>
      <c r="AT296" s="92">
        <f t="shared" si="197"/>
        <v>0</v>
      </c>
      <c r="AU296" s="93">
        <v>0</v>
      </c>
      <c r="AV296" s="93">
        <v>0</v>
      </c>
      <c r="AW296" s="166">
        <v>200</v>
      </c>
      <c r="AX296" s="93">
        <v>0</v>
      </c>
      <c r="AY296" s="177"/>
      <c r="AZ296" s="177">
        <v>0</v>
      </c>
      <c r="BA296" s="178"/>
      <c r="BB296" s="105"/>
      <c r="BC296" s="105"/>
      <c r="BD296" s="93"/>
      <c r="BE296" s="93">
        <v>0</v>
      </c>
      <c r="BF296" s="91">
        <v>0</v>
      </c>
      <c r="BG296" s="94"/>
      <c r="BH296" s="95"/>
      <c r="BI296" s="93" t="str">
        <f t="shared" si="207"/>
        <v>Phan Thị Thanh Tâm</v>
      </c>
      <c r="BJ296" s="105">
        <f t="shared" si="208"/>
        <v>0</v>
      </c>
      <c r="BK296" s="88" t="str">
        <f t="shared" si="209"/>
        <v>8318295448</v>
      </c>
      <c r="BL296" s="86">
        <f t="shared" si="210"/>
        <v>0</v>
      </c>
      <c r="BM296" s="105">
        <f t="shared" si="211"/>
        <v>0</v>
      </c>
      <c r="BN296" s="86">
        <f t="shared" si="212"/>
        <v>0</v>
      </c>
      <c r="BO296" s="86">
        <f t="shared" si="213"/>
        <v>0</v>
      </c>
      <c r="BP296" s="86">
        <f t="shared" si="223"/>
        <v>0</v>
      </c>
      <c r="BQ296" s="160" t="s">
        <v>6961</v>
      </c>
      <c r="BR296" s="86" t="s">
        <v>5720</v>
      </c>
      <c r="BS296" s="88" t="s">
        <v>5721</v>
      </c>
      <c r="BT296" s="86" t="s">
        <v>5722</v>
      </c>
      <c r="BU296" s="86"/>
      <c r="BV296" s="86" t="str">
        <f t="shared" si="224"/>
        <v>CR 936972</v>
      </c>
      <c r="BW296" s="105" t="str">
        <f t="shared" si="225"/>
        <v/>
      </c>
      <c r="BX296" s="86" t="str">
        <f t="shared" si="234"/>
        <v>156</v>
      </c>
      <c r="BY296" s="86" t="str">
        <f t="shared" si="235"/>
        <v>37</v>
      </c>
      <c r="BZ296" s="91">
        <f t="shared" si="236"/>
        <v>105</v>
      </c>
      <c r="CA296" s="91">
        <v>0</v>
      </c>
      <c r="CB296" s="96" t="s">
        <v>5719</v>
      </c>
      <c r="CC296" s="91">
        <f t="shared" si="226"/>
        <v>200</v>
      </c>
      <c r="CD296" s="91">
        <f t="shared" si="227"/>
        <v>0</v>
      </c>
      <c r="CE296" s="93">
        <f t="shared" si="237"/>
        <v>0</v>
      </c>
      <c r="CF296" s="93">
        <f t="shared" si="238"/>
        <v>0</v>
      </c>
      <c r="CG296" s="105"/>
      <c r="CH296" s="105"/>
      <c r="CI296" s="86"/>
      <c r="CJ296" s="188"/>
      <c r="CK296" s="181">
        <f t="shared" si="228"/>
        <v>105</v>
      </c>
      <c r="CL296" s="181">
        <f t="shared" si="229"/>
        <v>200</v>
      </c>
      <c r="CM296" s="86" t="s">
        <v>5723</v>
      </c>
      <c r="CN296" s="182" t="s">
        <v>7854</v>
      </c>
      <c r="CO296" s="183" t="s">
        <v>7855</v>
      </c>
      <c r="CP296" s="86" t="s">
        <v>5724</v>
      </c>
      <c r="CQ296" s="153" t="s">
        <v>7924</v>
      </c>
      <c r="CR296" s="187">
        <f t="shared" si="230"/>
        <v>7970000</v>
      </c>
      <c r="CS296" s="188">
        <v>1</v>
      </c>
      <c r="CT296" s="188">
        <f t="shared" si="198"/>
        <v>7970000</v>
      </c>
      <c r="CU296" s="93"/>
      <c r="CV296" s="94">
        <f t="shared" si="231"/>
        <v>105</v>
      </c>
      <c r="CW296" s="93">
        <f t="shared" si="232"/>
        <v>0</v>
      </c>
      <c r="CX296" s="86">
        <f t="shared" si="233"/>
        <v>0</v>
      </c>
      <c r="CY296" s="93">
        <f t="shared" si="199"/>
        <v>251055</v>
      </c>
      <c r="CZ296" s="93">
        <v>0</v>
      </c>
      <c r="DA296" s="93">
        <v>0</v>
      </c>
      <c r="DB296" s="93">
        <f t="shared" si="200"/>
        <v>0</v>
      </c>
      <c r="DC296" s="93">
        <v>0</v>
      </c>
      <c r="DD296" s="91">
        <v>0</v>
      </c>
      <c r="DE296" s="93">
        <f t="shared" si="201"/>
        <v>0</v>
      </c>
      <c r="DF296" s="93">
        <f t="shared" si="214"/>
        <v>0</v>
      </c>
      <c r="DG296" s="93"/>
      <c r="DH296" s="93">
        <v>0</v>
      </c>
      <c r="DI296" s="93">
        <v>0</v>
      </c>
      <c r="DJ296" s="86">
        <f t="shared" si="202"/>
        <v>0</v>
      </c>
      <c r="DK296" s="91">
        <v>0</v>
      </c>
      <c r="DL296" s="93"/>
      <c r="DM296" s="93">
        <v>0</v>
      </c>
      <c r="DN296" s="93">
        <f t="shared" si="215"/>
        <v>7970000</v>
      </c>
      <c r="DO296" s="93">
        <f t="shared" si="203"/>
        <v>0</v>
      </c>
      <c r="DP296" s="92">
        <f t="shared" si="204"/>
        <v>251055</v>
      </c>
      <c r="DQ296" s="97" t="str">
        <f t="shared" si="216"/>
        <v>8318295448</v>
      </c>
      <c r="DR296" s="98">
        <f t="shared" si="205"/>
        <v>0</v>
      </c>
      <c r="DS296" s="93" t="str">
        <f t="shared" si="206"/>
        <v>OK</v>
      </c>
      <c r="DT296" s="93"/>
      <c r="DU296" s="78" t="str">
        <f t="shared" si="217"/>
        <v>5010700215011501100001VT100001</v>
      </c>
      <c r="DV296" s="78">
        <f>INDEX('08_DMGiaDat'!$L:$L,MATCH(DU296,'08_DMGiaDat'!$R:$R,0))</f>
        <v>7970000</v>
      </c>
      <c r="DW296" s="78" t="str">
        <f t="shared" si="218"/>
        <v>501070021501100100000001</v>
      </c>
      <c r="DX296" s="78" t="str">
        <f>IFERROR(VLOOKUP(DW296,'08_DMGiaDat'!C218:C219,2,FALSE),"N")</f>
        <v>N</v>
      </c>
      <c r="DY296" s="78" t="str">
        <f t="shared" si="219"/>
        <v>5010700215011001VT100001</v>
      </c>
      <c r="DZ296" s="78" t="str">
        <f>IFERROR(VLOOKUP(DY296,'08_DMGiaDat'!C218:C219,2,FALSE),"N")</f>
        <v>N</v>
      </c>
      <c r="EA296" s="78" t="str">
        <f t="shared" si="220"/>
        <v>501070021501100100000001</v>
      </c>
      <c r="EB296" s="78" t="str">
        <f>IFERROR(VLOOKUP(EA296,'08_DMGiaDat'!C218:C219,2,FALSE),"N")</f>
        <v>N</v>
      </c>
      <c r="EC296" s="92">
        <f>IF(DV296&lt;&gt;"N",DV296,IF(DX296&lt;&gt;"N",DX296,IF(DZ296&lt;&gt;"N",DZ296*VLOOKUP(LEFT(CB296,3),'03_DMMucDich'!C202:C206,5,FALSE),IF(EB296&lt;&gt;"N",EB296*VLOOKUP(LEFT(CB296,3),'03_DMMucDich'!C202:C206,5,FALSE),"N/A"))))</f>
        <v>7970000</v>
      </c>
    </row>
    <row r="297" spans="1:133" s="34" customFormat="1" ht="16" x14ac:dyDescent="0.2">
      <c r="A297" s="85">
        <v>283</v>
      </c>
      <c r="B297" s="86"/>
      <c r="C297" s="87"/>
      <c r="D297" s="141" t="s">
        <v>5962</v>
      </c>
      <c r="E297" s="86"/>
      <c r="F297" s="88"/>
      <c r="G297" s="88" t="s">
        <v>5718</v>
      </c>
      <c r="H297" s="151">
        <v>2023</v>
      </c>
      <c r="I297" s="86"/>
      <c r="J297" s="86"/>
      <c r="K297" s="145" t="s">
        <v>6582</v>
      </c>
      <c r="L297" s="105"/>
      <c r="M297" s="86"/>
      <c r="N297" s="105"/>
      <c r="O297" s="105"/>
      <c r="P297" s="86"/>
      <c r="Q297" s="86"/>
      <c r="R297" s="153" t="str">
        <f t="shared" si="221"/>
        <v>Tổ 65</v>
      </c>
      <c r="S297" s="86"/>
      <c r="T297" s="86"/>
      <c r="U297" s="86"/>
      <c r="V297" s="86" t="str">
        <f t="shared" si="222"/>
        <v xml:space="preserve">, </v>
      </c>
      <c r="W297" s="86"/>
      <c r="X297" s="86"/>
      <c r="Y297" s="86"/>
      <c r="Z297" s="88"/>
      <c r="AA297" s="105"/>
      <c r="AB297" s="86"/>
      <c r="AC297" s="90"/>
      <c r="AD297" s="86"/>
      <c r="AE297" s="86"/>
      <c r="AF297" s="86"/>
      <c r="AG297" s="86"/>
      <c r="AH297" s="160" t="s">
        <v>6964</v>
      </c>
      <c r="AI297" s="153"/>
      <c r="AJ297" s="153"/>
      <c r="AK297" s="86"/>
      <c r="AL297" s="86"/>
      <c r="AM297" s="153" t="s">
        <v>7015</v>
      </c>
      <c r="AN297" s="153" t="s">
        <v>7379</v>
      </c>
      <c r="AO297" s="165">
        <v>44258</v>
      </c>
      <c r="AP297" s="153" t="s">
        <v>2214</v>
      </c>
      <c r="AQ297" s="153" t="s">
        <v>7095</v>
      </c>
      <c r="AR297" s="166">
        <v>100</v>
      </c>
      <c r="AS297" s="88" t="s">
        <v>5719</v>
      </c>
      <c r="AT297" s="92">
        <f t="shared" si="197"/>
        <v>0</v>
      </c>
      <c r="AU297" s="93">
        <v>0</v>
      </c>
      <c r="AV297" s="93">
        <v>0</v>
      </c>
      <c r="AW297" s="166">
        <v>200</v>
      </c>
      <c r="AX297" s="93">
        <v>0</v>
      </c>
      <c r="AY297" s="177"/>
      <c r="AZ297" s="177">
        <v>0</v>
      </c>
      <c r="BA297" s="178"/>
      <c r="BB297" s="105"/>
      <c r="BC297" s="105"/>
      <c r="BD297" s="93"/>
      <c r="BE297" s="93">
        <v>0</v>
      </c>
      <c r="BF297" s="91">
        <v>0</v>
      </c>
      <c r="BG297" s="94"/>
      <c r="BH297" s="95"/>
      <c r="BI297" s="93" t="str">
        <f t="shared" si="207"/>
        <v>Nguyễn Trung Kiên</v>
      </c>
      <c r="BJ297" s="105">
        <f t="shared" si="208"/>
        <v>0</v>
      </c>
      <c r="BK297" s="88" t="str">
        <f t="shared" si="209"/>
        <v>8016118058</v>
      </c>
      <c r="BL297" s="86">
        <f t="shared" si="210"/>
        <v>0</v>
      </c>
      <c r="BM297" s="105">
        <f t="shared" si="211"/>
        <v>0</v>
      </c>
      <c r="BN297" s="86">
        <f t="shared" si="212"/>
        <v>0</v>
      </c>
      <c r="BO297" s="86">
        <f t="shared" si="213"/>
        <v>0</v>
      </c>
      <c r="BP297" s="86">
        <f t="shared" si="223"/>
        <v>0</v>
      </c>
      <c r="BQ297" s="160" t="s">
        <v>6964</v>
      </c>
      <c r="BR297" s="86" t="s">
        <v>5720</v>
      </c>
      <c r="BS297" s="88" t="s">
        <v>5721</v>
      </c>
      <c r="BT297" s="86" t="s">
        <v>5722</v>
      </c>
      <c r="BU297" s="86"/>
      <c r="BV297" s="86" t="str">
        <f t="shared" si="224"/>
        <v>DA 257844</v>
      </c>
      <c r="BW297" s="105" t="str">
        <f t="shared" si="225"/>
        <v/>
      </c>
      <c r="BX297" s="86" t="str">
        <f t="shared" si="234"/>
        <v>328</v>
      </c>
      <c r="BY297" s="86" t="str">
        <f t="shared" si="235"/>
        <v>8</v>
      </c>
      <c r="BZ297" s="91">
        <f t="shared" si="236"/>
        <v>100</v>
      </c>
      <c r="CA297" s="91">
        <v>0</v>
      </c>
      <c r="CB297" s="96" t="s">
        <v>5719</v>
      </c>
      <c r="CC297" s="91">
        <f t="shared" si="226"/>
        <v>200</v>
      </c>
      <c r="CD297" s="91">
        <f t="shared" si="227"/>
        <v>0</v>
      </c>
      <c r="CE297" s="93">
        <f t="shared" si="237"/>
        <v>0</v>
      </c>
      <c r="CF297" s="93">
        <f t="shared" si="238"/>
        <v>0</v>
      </c>
      <c r="CG297" s="105"/>
      <c r="CH297" s="105"/>
      <c r="CI297" s="86"/>
      <c r="CJ297" s="188"/>
      <c r="CK297" s="181">
        <f t="shared" si="228"/>
        <v>100</v>
      </c>
      <c r="CL297" s="181">
        <f t="shared" si="229"/>
        <v>200</v>
      </c>
      <c r="CM297" s="86" t="s">
        <v>5723</v>
      </c>
      <c r="CN297" s="182" t="s">
        <v>7854</v>
      </c>
      <c r="CO297" s="183" t="s">
        <v>7855</v>
      </c>
      <c r="CP297" s="86" t="s">
        <v>5724</v>
      </c>
      <c r="CQ297" s="153" t="s">
        <v>7924</v>
      </c>
      <c r="CR297" s="187">
        <f t="shared" si="230"/>
        <v>7970000</v>
      </c>
      <c r="CS297" s="188">
        <v>1</v>
      </c>
      <c r="CT297" s="188">
        <f t="shared" si="198"/>
        <v>7970000</v>
      </c>
      <c r="CU297" s="93"/>
      <c r="CV297" s="94">
        <f t="shared" si="231"/>
        <v>100</v>
      </c>
      <c r="CW297" s="93">
        <f t="shared" si="232"/>
        <v>0</v>
      </c>
      <c r="CX297" s="86">
        <f t="shared" si="233"/>
        <v>0</v>
      </c>
      <c r="CY297" s="93">
        <f t="shared" si="199"/>
        <v>239100</v>
      </c>
      <c r="CZ297" s="93">
        <v>0</v>
      </c>
      <c r="DA297" s="93">
        <v>0</v>
      </c>
      <c r="DB297" s="93">
        <f t="shared" si="200"/>
        <v>0</v>
      </c>
      <c r="DC297" s="93">
        <v>0</v>
      </c>
      <c r="DD297" s="91">
        <v>0</v>
      </c>
      <c r="DE297" s="93">
        <f t="shared" si="201"/>
        <v>0</v>
      </c>
      <c r="DF297" s="93">
        <f t="shared" si="214"/>
        <v>0</v>
      </c>
      <c r="DG297" s="93"/>
      <c r="DH297" s="93">
        <v>0</v>
      </c>
      <c r="DI297" s="93">
        <v>0</v>
      </c>
      <c r="DJ297" s="86">
        <f t="shared" si="202"/>
        <v>0</v>
      </c>
      <c r="DK297" s="91">
        <v>0</v>
      </c>
      <c r="DL297" s="93"/>
      <c r="DM297" s="93">
        <v>0</v>
      </c>
      <c r="DN297" s="93">
        <f t="shared" si="215"/>
        <v>7970000</v>
      </c>
      <c r="DO297" s="93">
        <f t="shared" si="203"/>
        <v>0</v>
      </c>
      <c r="DP297" s="92">
        <f t="shared" si="204"/>
        <v>239100</v>
      </c>
      <c r="DQ297" s="97" t="str">
        <f t="shared" si="216"/>
        <v>8016118058</v>
      </c>
      <c r="DR297" s="98">
        <f t="shared" si="205"/>
        <v>0</v>
      </c>
      <c r="DS297" s="93" t="str">
        <f t="shared" si="206"/>
        <v>OK</v>
      </c>
      <c r="DT297" s="93"/>
      <c r="DU297" s="78" t="str">
        <f t="shared" si="217"/>
        <v>5010700215011501100001VT100001</v>
      </c>
      <c r="DV297" s="78">
        <f>INDEX('08_DMGiaDat'!$L:$L,MATCH(DU297,'08_DMGiaDat'!$R:$R,0))</f>
        <v>7970000</v>
      </c>
      <c r="DW297" s="78" t="str">
        <f t="shared" si="218"/>
        <v>501070021501100100000001</v>
      </c>
      <c r="DX297" s="78" t="str">
        <f>IFERROR(VLOOKUP(DW297,'08_DMGiaDat'!C218:C219,2,FALSE),"N")</f>
        <v>N</v>
      </c>
      <c r="DY297" s="78" t="str">
        <f t="shared" si="219"/>
        <v>5010700215011001VT100001</v>
      </c>
      <c r="DZ297" s="78" t="str">
        <f>IFERROR(VLOOKUP(DY297,'08_DMGiaDat'!C218:C219,2,FALSE),"N")</f>
        <v>N</v>
      </c>
      <c r="EA297" s="78" t="str">
        <f t="shared" si="220"/>
        <v>501070021501100100000001</v>
      </c>
      <c r="EB297" s="78" t="str">
        <f>IFERROR(VLOOKUP(EA297,'08_DMGiaDat'!C218:C219,2,FALSE),"N")</f>
        <v>N</v>
      </c>
      <c r="EC297" s="92">
        <f>IF(DV297&lt;&gt;"N",DV297,IF(DX297&lt;&gt;"N",DX297,IF(DZ297&lt;&gt;"N",DZ297*VLOOKUP(LEFT(CB297,3),'03_DMMucDich'!C202:C206,5,FALSE),IF(EB297&lt;&gt;"N",EB297*VLOOKUP(LEFT(CB297,3),'03_DMMucDich'!C202:C206,5,FALSE),"N/A"))))</f>
        <v>7970000</v>
      </c>
    </row>
    <row r="298" spans="1:133" s="34" customFormat="1" ht="16" x14ac:dyDescent="0.2">
      <c r="A298" s="85">
        <v>284</v>
      </c>
      <c r="B298" s="86"/>
      <c r="C298" s="87"/>
      <c r="D298" s="141" t="s">
        <v>5963</v>
      </c>
      <c r="E298" s="86"/>
      <c r="F298" s="88"/>
      <c r="G298" s="88" t="s">
        <v>5718</v>
      </c>
      <c r="H298" s="151">
        <v>2022</v>
      </c>
      <c r="I298" s="86"/>
      <c r="J298" s="86"/>
      <c r="K298" s="145" t="s">
        <v>6583</v>
      </c>
      <c r="L298" s="105"/>
      <c r="M298" s="86"/>
      <c r="N298" s="105"/>
      <c r="O298" s="105"/>
      <c r="P298" s="86"/>
      <c r="Q298" s="86"/>
      <c r="R298" s="153" t="str">
        <f t="shared" si="221"/>
        <v>Tổ 64</v>
      </c>
      <c r="S298" s="86"/>
      <c r="T298" s="86"/>
      <c r="U298" s="86"/>
      <c r="V298" s="86" t="str">
        <f t="shared" si="222"/>
        <v xml:space="preserve">, </v>
      </c>
      <c r="W298" s="86"/>
      <c r="X298" s="86"/>
      <c r="Y298" s="86"/>
      <c r="Z298" s="88"/>
      <c r="AA298" s="105"/>
      <c r="AB298" s="86"/>
      <c r="AC298" s="90"/>
      <c r="AD298" s="86"/>
      <c r="AE298" s="86"/>
      <c r="AF298" s="86"/>
      <c r="AG298" s="86"/>
      <c r="AH298" s="160" t="s">
        <v>6961</v>
      </c>
      <c r="AI298" s="153"/>
      <c r="AJ298" s="153"/>
      <c r="AK298" s="86"/>
      <c r="AL298" s="86"/>
      <c r="AM298" s="153" t="s">
        <v>7015</v>
      </c>
      <c r="AN298" s="153" t="s">
        <v>7380</v>
      </c>
      <c r="AO298" s="165">
        <v>43826</v>
      </c>
      <c r="AP298" s="153" t="s">
        <v>7381</v>
      </c>
      <c r="AQ298" s="153" t="s">
        <v>5708</v>
      </c>
      <c r="AR298" s="166">
        <v>100</v>
      </c>
      <c r="AS298" s="88" t="s">
        <v>5719</v>
      </c>
      <c r="AT298" s="92">
        <f t="shared" si="197"/>
        <v>0</v>
      </c>
      <c r="AU298" s="93">
        <v>0</v>
      </c>
      <c r="AV298" s="93">
        <v>0</v>
      </c>
      <c r="AW298" s="166">
        <v>200</v>
      </c>
      <c r="AX298" s="93">
        <v>0</v>
      </c>
      <c r="AY298" s="177"/>
      <c r="AZ298" s="177">
        <v>0</v>
      </c>
      <c r="BA298" s="178"/>
      <c r="BB298" s="105"/>
      <c r="BC298" s="105"/>
      <c r="BD298" s="93"/>
      <c r="BE298" s="93">
        <v>0</v>
      </c>
      <c r="BF298" s="91">
        <v>0</v>
      </c>
      <c r="BG298" s="94"/>
      <c r="BH298" s="95"/>
      <c r="BI298" s="93" t="str">
        <f t="shared" si="207"/>
        <v>Trần Bảo Cường</v>
      </c>
      <c r="BJ298" s="105">
        <f t="shared" si="208"/>
        <v>0</v>
      </c>
      <c r="BK298" s="88" t="str">
        <f t="shared" si="209"/>
        <v>8843149209</v>
      </c>
      <c r="BL298" s="86">
        <f t="shared" si="210"/>
        <v>0</v>
      </c>
      <c r="BM298" s="105">
        <f t="shared" si="211"/>
        <v>0</v>
      </c>
      <c r="BN298" s="86">
        <f t="shared" si="212"/>
        <v>0</v>
      </c>
      <c r="BO298" s="86">
        <f t="shared" si="213"/>
        <v>0</v>
      </c>
      <c r="BP298" s="86">
        <f t="shared" si="223"/>
        <v>0</v>
      </c>
      <c r="BQ298" s="160" t="s">
        <v>6961</v>
      </c>
      <c r="BR298" s="86" t="s">
        <v>5720</v>
      </c>
      <c r="BS298" s="88" t="s">
        <v>5721</v>
      </c>
      <c r="BT298" s="86" t="s">
        <v>5722</v>
      </c>
      <c r="BU298" s="86"/>
      <c r="BV298" s="86" t="str">
        <f t="shared" si="224"/>
        <v>CT 485508</v>
      </c>
      <c r="BW298" s="105" t="str">
        <f t="shared" si="225"/>
        <v/>
      </c>
      <c r="BX298" s="86" t="str">
        <f t="shared" si="234"/>
        <v>73</v>
      </c>
      <c r="BY298" s="86" t="str">
        <f t="shared" si="235"/>
        <v>37</v>
      </c>
      <c r="BZ298" s="91">
        <f t="shared" si="236"/>
        <v>100</v>
      </c>
      <c r="CA298" s="91">
        <v>0</v>
      </c>
      <c r="CB298" s="96" t="s">
        <v>5719</v>
      </c>
      <c r="CC298" s="91">
        <f t="shared" si="226"/>
        <v>200</v>
      </c>
      <c r="CD298" s="91">
        <f t="shared" si="227"/>
        <v>0</v>
      </c>
      <c r="CE298" s="93">
        <f t="shared" si="237"/>
        <v>0</v>
      </c>
      <c r="CF298" s="93">
        <f t="shared" si="238"/>
        <v>0</v>
      </c>
      <c r="CG298" s="105"/>
      <c r="CH298" s="105"/>
      <c r="CI298" s="86"/>
      <c r="CJ298" s="188"/>
      <c r="CK298" s="181">
        <f t="shared" si="228"/>
        <v>100</v>
      </c>
      <c r="CL298" s="181">
        <f t="shared" si="229"/>
        <v>200</v>
      </c>
      <c r="CM298" s="86" t="s">
        <v>5723</v>
      </c>
      <c r="CN298" s="182" t="s">
        <v>7854</v>
      </c>
      <c r="CO298" s="183" t="s">
        <v>7855</v>
      </c>
      <c r="CP298" s="86" t="s">
        <v>5724</v>
      </c>
      <c r="CQ298" s="153" t="s">
        <v>7924</v>
      </c>
      <c r="CR298" s="187">
        <f t="shared" si="230"/>
        <v>7970000</v>
      </c>
      <c r="CS298" s="188">
        <v>1</v>
      </c>
      <c r="CT298" s="188">
        <f t="shared" si="198"/>
        <v>7970000</v>
      </c>
      <c r="CU298" s="93"/>
      <c r="CV298" s="94">
        <f t="shared" si="231"/>
        <v>100</v>
      </c>
      <c r="CW298" s="93">
        <f t="shared" si="232"/>
        <v>0</v>
      </c>
      <c r="CX298" s="86">
        <f t="shared" si="233"/>
        <v>0</v>
      </c>
      <c r="CY298" s="93">
        <f t="shared" si="199"/>
        <v>239100</v>
      </c>
      <c r="CZ298" s="93">
        <v>0</v>
      </c>
      <c r="DA298" s="93">
        <v>0</v>
      </c>
      <c r="DB298" s="93">
        <f t="shared" si="200"/>
        <v>0</v>
      </c>
      <c r="DC298" s="93">
        <v>0</v>
      </c>
      <c r="DD298" s="91">
        <v>0</v>
      </c>
      <c r="DE298" s="93">
        <f t="shared" si="201"/>
        <v>0</v>
      </c>
      <c r="DF298" s="93">
        <f t="shared" si="214"/>
        <v>0</v>
      </c>
      <c r="DG298" s="93"/>
      <c r="DH298" s="93">
        <v>0</v>
      </c>
      <c r="DI298" s="93">
        <v>0</v>
      </c>
      <c r="DJ298" s="86">
        <f t="shared" si="202"/>
        <v>0</v>
      </c>
      <c r="DK298" s="91">
        <v>0</v>
      </c>
      <c r="DL298" s="93"/>
      <c r="DM298" s="93">
        <v>0</v>
      </c>
      <c r="DN298" s="93">
        <f t="shared" si="215"/>
        <v>7970000</v>
      </c>
      <c r="DO298" s="93">
        <f t="shared" si="203"/>
        <v>0</v>
      </c>
      <c r="DP298" s="92">
        <f t="shared" si="204"/>
        <v>239100</v>
      </c>
      <c r="DQ298" s="97" t="str">
        <f t="shared" si="216"/>
        <v>8843149209</v>
      </c>
      <c r="DR298" s="98">
        <f t="shared" si="205"/>
        <v>0</v>
      </c>
      <c r="DS298" s="93" t="str">
        <f t="shared" si="206"/>
        <v>OK</v>
      </c>
      <c r="DT298" s="93"/>
      <c r="DU298" s="78" t="str">
        <f t="shared" si="217"/>
        <v>5010700215011501100001VT100001</v>
      </c>
      <c r="DV298" s="78">
        <f>INDEX('08_DMGiaDat'!$L:$L,MATCH(DU298,'08_DMGiaDat'!$R:$R,0))</f>
        <v>7970000</v>
      </c>
      <c r="DW298" s="78" t="str">
        <f t="shared" si="218"/>
        <v>501070021501100100000001</v>
      </c>
      <c r="DX298" s="78" t="str">
        <f>IFERROR(VLOOKUP(DW298,'08_DMGiaDat'!C218:C219,2,FALSE),"N")</f>
        <v>N</v>
      </c>
      <c r="DY298" s="78" t="str">
        <f t="shared" si="219"/>
        <v>5010700215011001VT100001</v>
      </c>
      <c r="DZ298" s="78" t="str">
        <f>IFERROR(VLOOKUP(DY298,'08_DMGiaDat'!C218:C219,2,FALSE),"N")</f>
        <v>N</v>
      </c>
      <c r="EA298" s="78" t="str">
        <f t="shared" si="220"/>
        <v>501070021501100100000001</v>
      </c>
      <c r="EB298" s="78" t="str">
        <f>IFERROR(VLOOKUP(EA298,'08_DMGiaDat'!C218:C219,2,FALSE),"N")</f>
        <v>N</v>
      </c>
      <c r="EC298" s="92">
        <f>IF(DV298&lt;&gt;"N",DV298,IF(DX298&lt;&gt;"N",DX298,IF(DZ298&lt;&gt;"N",DZ298*VLOOKUP(LEFT(CB298,3),'03_DMMucDich'!C202:C206,5,FALSE),IF(EB298&lt;&gt;"N",EB298*VLOOKUP(LEFT(CB298,3),'03_DMMucDich'!C202:C206,5,FALSE),"N/A"))))</f>
        <v>7970000</v>
      </c>
    </row>
    <row r="299" spans="1:133" s="34" customFormat="1" ht="16" x14ac:dyDescent="0.2">
      <c r="A299" s="85">
        <v>285</v>
      </c>
      <c r="B299" s="86"/>
      <c r="C299" s="87"/>
      <c r="D299" s="141" t="s">
        <v>5964</v>
      </c>
      <c r="E299" s="86"/>
      <c r="F299" s="88"/>
      <c r="G299" s="88" t="s">
        <v>5718</v>
      </c>
      <c r="H299" s="151">
        <v>2022</v>
      </c>
      <c r="I299" s="86"/>
      <c r="J299" s="86"/>
      <c r="K299" s="145" t="s">
        <v>6584</v>
      </c>
      <c r="L299" s="105"/>
      <c r="M299" s="86"/>
      <c r="N299" s="105"/>
      <c r="O299" s="105"/>
      <c r="P299" s="86"/>
      <c r="Q299" s="86"/>
      <c r="R299" s="153" t="str">
        <f t="shared" si="221"/>
        <v>Tổ 48</v>
      </c>
      <c r="S299" s="86"/>
      <c r="T299" s="86"/>
      <c r="U299" s="86"/>
      <c r="V299" s="86" t="str">
        <f t="shared" si="222"/>
        <v xml:space="preserve">, </v>
      </c>
      <c r="W299" s="86"/>
      <c r="X299" s="86"/>
      <c r="Y299" s="86"/>
      <c r="Z299" s="88"/>
      <c r="AA299" s="105"/>
      <c r="AB299" s="86"/>
      <c r="AC299" s="90"/>
      <c r="AD299" s="86"/>
      <c r="AE299" s="86"/>
      <c r="AF299" s="86"/>
      <c r="AG299" s="86"/>
      <c r="AH299" s="160" t="s">
        <v>6966</v>
      </c>
      <c r="AI299" s="153"/>
      <c r="AJ299" s="153"/>
      <c r="AK299" s="86"/>
      <c r="AL299" s="86"/>
      <c r="AM299" s="153" t="s">
        <v>7015</v>
      </c>
      <c r="AN299" s="153" t="s">
        <v>7382</v>
      </c>
      <c r="AO299" s="165">
        <v>40541</v>
      </c>
      <c r="AP299" s="153" t="s">
        <v>2042</v>
      </c>
      <c r="AQ299" s="153" t="s">
        <v>2109</v>
      </c>
      <c r="AR299" s="166">
        <v>106.7</v>
      </c>
      <c r="AS299" s="88" t="s">
        <v>5719</v>
      </c>
      <c r="AT299" s="92">
        <f t="shared" si="197"/>
        <v>0</v>
      </c>
      <c r="AU299" s="93">
        <v>0</v>
      </c>
      <c r="AV299" s="93">
        <v>0</v>
      </c>
      <c r="AW299" s="166">
        <v>200</v>
      </c>
      <c r="AX299" s="93">
        <v>0</v>
      </c>
      <c r="AY299" s="177"/>
      <c r="AZ299" s="177">
        <v>0</v>
      </c>
      <c r="BA299" s="178"/>
      <c r="BB299" s="105"/>
      <c r="BC299" s="105"/>
      <c r="BD299" s="93"/>
      <c r="BE299" s="93">
        <v>0</v>
      </c>
      <c r="BF299" s="91">
        <v>0</v>
      </c>
      <c r="BG299" s="94"/>
      <c r="BH299" s="95"/>
      <c r="BI299" s="93" t="str">
        <f t="shared" si="207"/>
        <v>Trần Thị Ngọc Lan</v>
      </c>
      <c r="BJ299" s="105">
        <f t="shared" si="208"/>
        <v>0</v>
      </c>
      <c r="BK299" s="88" t="str">
        <f t="shared" si="209"/>
        <v>5801153864</v>
      </c>
      <c r="BL299" s="86">
        <f t="shared" si="210"/>
        <v>0</v>
      </c>
      <c r="BM299" s="105">
        <f t="shared" si="211"/>
        <v>0</v>
      </c>
      <c r="BN299" s="86">
        <f t="shared" si="212"/>
        <v>0</v>
      </c>
      <c r="BO299" s="86">
        <f t="shared" si="213"/>
        <v>0</v>
      </c>
      <c r="BP299" s="86">
        <f t="shared" si="223"/>
        <v>0</v>
      </c>
      <c r="BQ299" s="160" t="s">
        <v>6966</v>
      </c>
      <c r="BR299" s="86" t="s">
        <v>5720</v>
      </c>
      <c r="BS299" s="88" t="s">
        <v>5721</v>
      </c>
      <c r="BT299" s="86" t="s">
        <v>5722</v>
      </c>
      <c r="BU299" s="86"/>
      <c r="BV299" s="86" t="str">
        <f t="shared" si="224"/>
        <v>BC 771886</v>
      </c>
      <c r="BW299" s="105" t="str">
        <f t="shared" si="225"/>
        <v/>
      </c>
      <c r="BX299" s="86" t="str">
        <f t="shared" si="234"/>
        <v>161</v>
      </c>
      <c r="BY299" s="86" t="str">
        <f t="shared" si="235"/>
        <v>223</v>
      </c>
      <c r="BZ299" s="91">
        <f t="shared" si="236"/>
        <v>106.7</v>
      </c>
      <c r="CA299" s="91">
        <v>0</v>
      </c>
      <c r="CB299" s="96" t="s">
        <v>5719</v>
      </c>
      <c r="CC299" s="91">
        <f t="shared" si="226"/>
        <v>200</v>
      </c>
      <c r="CD299" s="91">
        <f t="shared" si="227"/>
        <v>0</v>
      </c>
      <c r="CE299" s="93">
        <f t="shared" si="237"/>
        <v>0</v>
      </c>
      <c r="CF299" s="93">
        <f t="shared" si="238"/>
        <v>0</v>
      </c>
      <c r="CG299" s="105"/>
      <c r="CH299" s="105"/>
      <c r="CI299" s="86"/>
      <c r="CJ299" s="188"/>
      <c r="CK299" s="181">
        <f t="shared" si="228"/>
        <v>106.7</v>
      </c>
      <c r="CL299" s="181">
        <f t="shared" si="229"/>
        <v>200</v>
      </c>
      <c r="CM299" s="86" t="s">
        <v>5723</v>
      </c>
      <c r="CN299" s="182" t="s">
        <v>7870</v>
      </c>
      <c r="CO299" s="183" t="s">
        <v>7871</v>
      </c>
      <c r="CP299" s="86" t="s">
        <v>5724</v>
      </c>
      <c r="CQ299" s="153" t="s">
        <v>7925</v>
      </c>
      <c r="CR299" s="187">
        <f t="shared" si="230"/>
        <v>2280000</v>
      </c>
      <c r="CS299" s="188">
        <v>0.8</v>
      </c>
      <c r="CT299" s="188">
        <f t="shared" si="198"/>
        <v>1824000</v>
      </c>
      <c r="CU299" s="93"/>
      <c r="CV299" s="94">
        <f t="shared" si="231"/>
        <v>106.7</v>
      </c>
      <c r="CW299" s="93">
        <f t="shared" si="232"/>
        <v>0</v>
      </c>
      <c r="CX299" s="86">
        <f t="shared" si="233"/>
        <v>0</v>
      </c>
      <c r="CY299" s="93">
        <f t="shared" si="199"/>
        <v>58386.240000000005</v>
      </c>
      <c r="CZ299" s="93">
        <v>0</v>
      </c>
      <c r="DA299" s="93">
        <v>0</v>
      </c>
      <c r="DB299" s="93">
        <f t="shared" si="200"/>
        <v>0</v>
      </c>
      <c r="DC299" s="93">
        <v>0</v>
      </c>
      <c r="DD299" s="91">
        <v>0</v>
      </c>
      <c r="DE299" s="93">
        <f t="shared" si="201"/>
        <v>0</v>
      </c>
      <c r="DF299" s="93">
        <f t="shared" si="214"/>
        <v>0</v>
      </c>
      <c r="DG299" s="93"/>
      <c r="DH299" s="93">
        <v>0</v>
      </c>
      <c r="DI299" s="93">
        <v>0</v>
      </c>
      <c r="DJ299" s="86">
        <f t="shared" si="202"/>
        <v>0</v>
      </c>
      <c r="DK299" s="91">
        <v>0</v>
      </c>
      <c r="DL299" s="93"/>
      <c r="DM299" s="93">
        <v>0</v>
      </c>
      <c r="DN299" s="93">
        <f t="shared" si="215"/>
        <v>1824000</v>
      </c>
      <c r="DO299" s="93">
        <f t="shared" si="203"/>
        <v>0</v>
      </c>
      <c r="DP299" s="92">
        <f t="shared" si="204"/>
        <v>58386.240000000005</v>
      </c>
      <c r="DQ299" s="97" t="str">
        <f t="shared" si="216"/>
        <v>5801153864</v>
      </c>
      <c r="DR299" s="98">
        <f t="shared" si="205"/>
        <v>0</v>
      </c>
      <c r="DS299" s="93" t="str">
        <f t="shared" si="206"/>
        <v>OK</v>
      </c>
      <c r="DT299" s="93"/>
      <c r="DU299" s="78" t="str">
        <f t="shared" si="217"/>
        <v>5010700212491249100001VT400001</v>
      </c>
      <c r="DV299" s="78">
        <f>INDEX('08_DMGiaDat'!$L:$L,MATCH(DU299,'08_DMGiaDat'!$R:$R,0))</f>
        <v>2280000</v>
      </c>
      <c r="DW299" s="78" t="str">
        <f t="shared" si="218"/>
        <v>501070021249100100000001</v>
      </c>
      <c r="DX299" s="78" t="str">
        <f>IFERROR(VLOOKUP(DW299,'08_DMGiaDat'!C218:C219,2,FALSE),"N")</f>
        <v>N</v>
      </c>
      <c r="DY299" s="78" t="str">
        <f t="shared" si="219"/>
        <v>5010700212491001VT400001</v>
      </c>
      <c r="DZ299" s="78" t="str">
        <f>IFERROR(VLOOKUP(DY299,'08_DMGiaDat'!C218:C219,2,FALSE),"N")</f>
        <v>N</v>
      </c>
      <c r="EA299" s="78" t="str">
        <f t="shared" si="220"/>
        <v>501070021249100100000001</v>
      </c>
      <c r="EB299" s="78" t="str">
        <f>IFERROR(VLOOKUP(EA299,'08_DMGiaDat'!C218:C219,2,FALSE),"N")</f>
        <v>N</v>
      </c>
      <c r="EC299" s="92">
        <f>IF(DV299&lt;&gt;"N",DV299,IF(DX299&lt;&gt;"N",DX299,IF(DZ299&lt;&gt;"N",DZ299*VLOOKUP(LEFT(CB299,3),'03_DMMucDich'!C202:C206,5,FALSE),IF(EB299&lt;&gt;"N",EB299*VLOOKUP(LEFT(CB299,3),'03_DMMucDich'!C202:C206,5,FALSE),"N/A"))))</f>
        <v>2280000</v>
      </c>
    </row>
    <row r="300" spans="1:133" s="34" customFormat="1" ht="16" x14ac:dyDescent="0.2">
      <c r="A300" s="85">
        <v>286</v>
      </c>
      <c r="B300" s="86"/>
      <c r="C300" s="87"/>
      <c r="D300" s="141" t="s">
        <v>5965</v>
      </c>
      <c r="E300" s="86"/>
      <c r="F300" s="88"/>
      <c r="G300" s="88" t="s">
        <v>5718</v>
      </c>
      <c r="H300" s="151">
        <v>2022</v>
      </c>
      <c r="I300" s="86"/>
      <c r="J300" s="86"/>
      <c r="K300" s="145" t="s">
        <v>6585</v>
      </c>
      <c r="L300" s="105"/>
      <c r="M300" s="86"/>
      <c r="N300" s="105"/>
      <c r="O300" s="105"/>
      <c r="P300" s="86"/>
      <c r="Q300" s="86"/>
      <c r="R300" s="153" t="str">
        <f t="shared" si="221"/>
        <v>Tổ 65</v>
      </c>
      <c r="S300" s="86"/>
      <c r="T300" s="86"/>
      <c r="U300" s="86"/>
      <c r="V300" s="86" t="str">
        <f t="shared" si="222"/>
        <v xml:space="preserve">, </v>
      </c>
      <c r="W300" s="86"/>
      <c r="X300" s="86"/>
      <c r="Y300" s="86"/>
      <c r="Z300" s="88"/>
      <c r="AA300" s="105"/>
      <c r="AB300" s="86"/>
      <c r="AC300" s="90"/>
      <c r="AD300" s="86"/>
      <c r="AE300" s="86"/>
      <c r="AF300" s="86"/>
      <c r="AG300" s="86"/>
      <c r="AH300" s="160" t="s">
        <v>6964</v>
      </c>
      <c r="AI300" s="153"/>
      <c r="AJ300" s="153"/>
      <c r="AK300" s="86"/>
      <c r="AL300" s="86"/>
      <c r="AM300" s="153" t="s">
        <v>7015</v>
      </c>
      <c r="AN300" s="153" t="s">
        <v>7383</v>
      </c>
      <c r="AO300" s="165">
        <v>43599</v>
      </c>
      <c r="AP300" s="153" t="s">
        <v>2184</v>
      </c>
      <c r="AQ300" s="153" t="s">
        <v>7095</v>
      </c>
      <c r="AR300" s="166">
        <v>105</v>
      </c>
      <c r="AS300" s="88" t="s">
        <v>5719</v>
      </c>
      <c r="AT300" s="92">
        <f t="shared" si="197"/>
        <v>0</v>
      </c>
      <c r="AU300" s="93">
        <v>0</v>
      </c>
      <c r="AV300" s="93">
        <v>0</v>
      </c>
      <c r="AW300" s="166">
        <v>200</v>
      </c>
      <c r="AX300" s="93">
        <v>0</v>
      </c>
      <c r="AY300" s="177"/>
      <c r="AZ300" s="177">
        <v>0</v>
      </c>
      <c r="BA300" s="178"/>
      <c r="BB300" s="105"/>
      <c r="BC300" s="105"/>
      <c r="BD300" s="93"/>
      <c r="BE300" s="93">
        <v>0</v>
      </c>
      <c r="BF300" s="91">
        <v>0</v>
      </c>
      <c r="BG300" s="94"/>
      <c r="BH300" s="95"/>
      <c r="BI300" s="93" t="str">
        <f t="shared" si="207"/>
        <v>Nguyễn Thị Thùy Trang</v>
      </c>
      <c r="BJ300" s="105">
        <f t="shared" si="208"/>
        <v>0</v>
      </c>
      <c r="BK300" s="88" t="str">
        <f t="shared" si="209"/>
        <v>8654750421</v>
      </c>
      <c r="BL300" s="86">
        <f t="shared" si="210"/>
        <v>0</v>
      </c>
      <c r="BM300" s="105">
        <f t="shared" si="211"/>
        <v>0</v>
      </c>
      <c r="BN300" s="86">
        <f t="shared" si="212"/>
        <v>0</v>
      </c>
      <c r="BO300" s="86">
        <f t="shared" si="213"/>
        <v>0</v>
      </c>
      <c r="BP300" s="86">
        <f t="shared" si="223"/>
        <v>0</v>
      </c>
      <c r="BQ300" s="160" t="s">
        <v>6964</v>
      </c>
      <c r="BR300" s="86" t="s">
        <v>5720</v>
      </c>
      <c r="BS300" s="88" t="s">
        <v>5721</v>
      </c>
      <c r="BT300" s="86" t="s">
        <v>5722</v>
      </c>
      <c r="BU300" s="86"/>
      <c r="BV300" s="86" t="str">
        <f t="shared" si="224"/>
        <v>CP 903925</v>
      </c>
      <c r="BW300" s="105" t="str">
        <f t="shared" si="225"/>
        <v/>
      </c>
      <c r="BX300" s="86" t="str">
        <f t="shared" si="234"/>
        <v>298</v>
      </c>
      <c r="BY300" s="86" t="str">
        <f t="shared" si="235"/>
        <v>8</v>
      </c>
      <c r="BZ300" s="91">
        <f t="shared" si="236"/>
        <v>105</v>
      </c>
      <c r="CA300" s="91">
        <v>0</v>
      </c>
      <c r="CB300" s="96" t="s">
        <v>5719</v>
      </c>
      <c r="CC300" s="91">
        <f t="shared" si="226"/>
        <v>200</v>
      </c>
      <c r="CD300" s="91">
        <f t="shared" si="227"/>
        <v>0</v>
      </c>
      <c r="CE300" s="93">
        <f t="shared" si="237"/>
        <v>0</v>
      </c>
      <c r="CF300" s="93">
        <f t="shared" si="238"/>
        <v>0</v>
      </c>
      <c r="CG300" s="105"/>
      <c r="CH300" s="105"/>
      <c r="CI300" s="86"/>
      <c r="CJ300" s="188"/>
      <c r="CK300" s="181">
        <f t="shared" si="228"/>
        <v>105</v>
      </c>
      <c r="CL300" s="181">
        <f t="shared" si="229"/>
        <v>200</v>
      </c>
      <c r="CM300" s="86" t="s">
        <v>5723</v>
      </c>
      <c r="CN300" s="182" t="s">
        <v>7854</v>
      </c>
      <c r="CO300" s="183" t="s">
        <v>7855</v>
      </c>
      <c r="CP300" s="86" t="s">
        <v>5724</v>
      </c>
      <c r="CQ300" s="153" t="s">
        <v>7924</v>
      </c>
      <c r="CR300" s="187">
        <f t="shared" si="230"/>
        <v>7970000</v>
      </c>
      <c r="CS300" s="188">
        <v>1</v>
      </c>
      <c r="CT300" s="188">
        <f t="shared" si="198"/>
        <v>7970000</v>
      </c>
      <c r="CU300" s="93"/>
      <c r="CV300" s="94">
        <f t="shared" si="231"/>
        <v>105</v>
      </c>
      <c r="CW300" s="93">
        <f t="shared" si="232"/>
        <v>0</v>
      </c>
      <c r="CX300" s="86">
        <f t="shared" si="233"/>
        <v>0</v>
      </c>
      <c r="CY300" s="93">
        <f t="shared" si="199"/>
        <v>251055</v>
      </c>
      <c r="CZ300" s="93">
        <v>0</v>
      </c>
      <c r="DA300" s="93">
        <v>0</v>
      </c>
      <c r="DB300" s="93">
        <f t="shared" si="200"/>
        <v>0</v>
      </c>
      <c r="DC300" s="93">
        <v>0</v>
      </c>
      <c r="DD300" s="91">
        <v>0</v>
      </c>
      <c r="DE300" s="93">
        <f t="shared" si="201"/>
        <v>0</v>
      </c>
      <c r="DF300" s="93">
        <f t="shared" si="214"/>
        <v>0</v>
      </c>
      <c r="DG300" s="93"/>
      <c r="DH300" s="93">
        <v>0</v>
      </c>
      <c r="DI300" s="93">
        <v>0</v>
      </c>
      <c r="DJ300" s="86">
        <f t="shared" si="202"/>
        <v>0</v>
      </c>
      <c r="DK300" s="91">
        <v>0</v>
      </c>
      <c r="DL300" s="93"/>
      <c r="DM300" s="93">
        <v>0</v>
      </c>
      <c r="DN300" s="93">
        <f t="shared" si="215"/>
        <v>7970000</v>
      </c>
      <c r="DO300" s="93">
        <f t="shared" si="203"/>
        <v>0</v>
      </c>
      <c r="DP300" s="92">
        <f t="shared" si="204"/>
        <v>251055</v>
      </c>
      <c r="DQ300" s="97" t="str">
        <f t="shared" si="216"/>
        <v>8654750421</v>
      </c>
      <c r="DR300" s="98">
        <f t="shared" si="205"/>
        <v>0</v>
      </c>
      <c r="DS300" s="93" t="str">
        <f t="shared" si="206"/>
        <v>OK</v>
      </c>
      <c r="DT300" s="93"/>
      <c r="DU300" s="78" t="str">
        <f t="shared" si="217"/>
        <v>5010700215011501100001VT100001</v>
      </c>
      <c r="DV300" s="78">
        <f>INDEX('08_DMGiaDat'!$L:$L,MATCH(DU300,'08_DMGiaDat'!$R:$R,0))</f>
        <v>7970000</v>
      </c>
      <c r="DW300" s="78" t="str">
        <f t="shared" si="218"/>
        <v>501070021501100100000001</v>
      </c>
      <c r="DX300" s="78" t="str">
        <f>IFERROR(VLOOKUP(DW300,'08_DMGiaDat'!C218:C219,2,FALSE),"N")</f>
        <v>N</v>
      </c>
      <c r="DY300" s="78" t="str">
        <f t="shared" si="219"/>
        <v>5010700215011001VT100001</v>
      </c>
      <c r="DZ300" s="78" t="str">
        <f>IFERROR(VLOOKUP(DY300,'08_DMGiaDat'!C218:C219,2,FALSE),"N")</f>
        <v>N</v>
      </c>
      <c r="EA300" s="78" t="str">
        <f t="shared" si="220"/>
        <v>501070021501100100000001</v>
      </c>
      <c r="EB300" s="78" t="str">
        <f>IFERROR(VLOOKUP(EA300,'08_DMGiaDat'!C218:C219,2,FALSE),"N")</f>
        <v>N</v>
      </c>
      <c r="EC300" s="92">
        <f>IF(DV300&lt;&gt;"N",DV300,IF(DX300&lt;&gt;"N",DX300,IF(DZ300&lt;&gt;"N",DZ300*VLOOKUP(LEFT(CB300,3),'03_DMMucDich'!C202:C206,5,FALSE),IF(EB300&lt;&gt;"N",EB300*VLOOKUP(LEFT(CB300,3),'03_DMMucDich'!C202:C206,5,FALSE),"N/A"))))</f>
        <v>7970000</v>
      </c>
    </row>
    <row r="301" spans="1:133" s="34" customFormat="1" ht="16" x14ac:dyDescent="0.2">
      <c r="A301" s="85">
        <v>287</v>
      </c>
      <c r="B301" s="86"/>
      <c r="C301" s="87"/>
      <c r="D301" s="141" t="s">
        <v>5966</v>
      </c>
      <c r="E301" s="86"/>
      <c r="F301" s="88"/>
      <c r="G301" s="88" t="s">
        <v>5718</v>
      </c>
      <c r="H301" s="151">
        <v>2022</v>
      </c>
      <c r="I301" s="86"/>
      <c r="J301" s="86"/>
      <c r="K301" s="145" t="s">
        <v>6586</v>
      </c>
      <c r="L301" s="105"/>
      <c r="M301" s="86"/>
      <c r="N301" s="105"/>
      <c r="O301" s="105"/>
      <c r="P301" s="86"/>
      <c r="Q301" s="86"/>
      <c r="R301" s="153" t="str">
        <f t="shared" si="221"/>
        <v>Tổ 42</v>
      </c>
      <c r="S301" s="86"/>
      <c r="T301" s="86"/>
      <c r="U301" s="86"/>
      <c r="V301" s="86" t="str">
        <f t="shared" si="222"/>
        <v xml:space="preserve">, </v>
      </c>
      <c r="W301" s="86"/>
      <c r="X301" s="86"/>
      <c r="Y301" s="86"/>
      <c r="Z301" s="88"/>
      <c r="AA301" s="105"/>
      <c r="AB301" s="86"/>
      <c r="AC301" s="90"/>
      <c r="AD301" s="86"/>
      <c r="AE301" s="86"/>
      <c r="AF301" s="86"/>
      <c r="AG301" s="86"/>
      <c r="AH301" s="160" t="s">
        <v>6962</v>
      </c>
      <c r="AI301" s="153"/>
      <c r="AJ301" s="153"/>
      <c r="AK301" s="86"/>
      <c r="AL301" s="86"/>
      <c r="AM301" s="153" t="s">
        <v>7015</v>
      </c>
      <c r="AN301" s="153" t="s">
        <v>7384</v>
      </c>
      <c r="AO301" s="165">
        <v>42157</v>
      </c>
      <c r="AP301" s="153" t="s">
        <v>2113</v>
      </c>
      <c r="AQ301" s="153" t="s">
        <v>1331</v>
      </c>
      <c r="AR301" s="166">
        <v>100</v>
      </c>
      <c r="AS301" s="88" t="s">
        <v>5719</v>
      </c>
      <c r="AT301" s="92">
        <f t="shared" si="197"/>
        <v>0</v>
      </c>
      <c r="AU301" s="93">
        <v>0</v>
      </c>
      <c r="AV301" s="93">
        <v>0</v>
      </c>
      <c r="AW301" s="166">
        <v>200</v>
      </c>
      <c r="AX301" s="93">
        <v>0</v>
      </c>
      <c r="AY301" s="177"/>
      <c r="AZ301" s="177">
        <v>0</v>
      </c>
      <c r="BA301" s="178"/>
      <c r="BB301" s="105"/>
      <c r="BC301" s="105"/>
      <c r="BD301" s="93"/>
      <c r="BE301" s="93">
        <v>0</v>
      </c>
      <c r="BF301" s="91">
        <v>0</v>
      </c>
      <c r="BG301" s="94"/>
      <c r="BH301" s="95"/>
      <c r="BI301" s="93" t="str">
        <f t="shared" si="207"/>
        <v>Lê Thành Lâm</v>
      </c>
      <c r="BJ301" s="105">
        <f t="shared" si="208"/>
        <v>0</v>
      </c>
      <c r="BK301" s="88" t="str">
        <f t="shared" si="209"/>
        <v>0400650066</v>
      </c>
      <c r="BL301" s="86">
        <f t="shared" si="210"/>
        <v>0</v>
      </c>
      <c r="BM301" s="105">
        <f t="shared" si="211"/>
        <v>0</v>
      </c>
      <c r="BN301" s="86">
        <f t="shared" si="212"/>
        <v>0</v>
      </c>
      <c r="BO301" s="86">
        <f t="shared" si="213"/>
        <v>0</v>
      </c>
      <c r="BP301" s="86">
        <f t="shared" si="223"/>
        <v>0</v>
      </c>
      <c r="BQ301" s="160" t="s">
        <v>6962</v>
      </c>
      <c r="BR301" s="86" t="s">
        <v>5720</v>
      </c>
      <c r="BS301" s="88" t="s">
        <v>5721</v>
      </c>
      <c r="BT301" s="86" t="s">
        <v>5722</v>
      </c>
      <c r="BU301" s="86"/>
      <c r="BV301" s="86" t="str">
        <f t="shared" si="224"/>
        <v>CA 420789</v>
      </c>
      <c r="BW301" s="105" t="str">
        <f t="shared" si="225"/>
        <v/>
      </c>
      <c r="BX301" s="86" t="str">
        <f t="shared" si="234"/>
        <v>227</v>
      </c>
      <c r="BY301" s="86" t="str">
        <f t="shared" si="235"/>
        <v>122</v>
      </c>
      <c r="BZ301" s="91">
        <f t="shared" si="236"/>
        <v>100</v>
      </c>
      <c r="CA301" s="91">
        <v>0</v>
      </c>
      <c r="CB301" s="96" t="s">
        <v>5719</v>
      </c>
      <c r="CC301" s="91">
        <f t="shared" si="226"/>
        <v>200</v>
      </c>
      <c r="CD301" s="91">
        <f t="shared" si="227"/>
        <v>0</v>
      </c>
      <c r="CE301" s="93">
        <f t="shared" si="237"/>
        <v>0</v>
      </c>
      <c r="CF301" s="93">
        <f t="shared" si="238"/>
        <v>0</v>
      </c>
      <c r="CG301" s="105"/>
      <c r="CH301" s="105"/>
      <c r="CI301" s="86"/>
      <c r="CJ301" s="188"/>
      <c r="CK301" s="181">
        <f t="shared" si="228"/>
        <v>100</v>
      </c>
      <c r="CL301" s="181">
        <f t="shared" si="229"/>
        <v>200</v>
      </c>
      <c r="CM301" s="86" t="s">
        <v>5723</v>
      </c>
      <c r="CN301" s="182" t="s">
        <v>7857</v>
      </c>
      <c r="CO301" s="183" t="s">
        <v>7874</v>
      </c>
      <c r="CP301" s="86" t="s">
        <v>5724</v>
      </c>
      <c r="CQ301" s="153" t="s">
        <v>7924</v>
      </c>
      <c r="CR301" s="187">
        <f t="shared" si="230"/>
        <v>6900000</v>
      </c>
      <c r="CS301" s="188">
        <v>1</v>
      </c>
      <c r="CT301" s="188">
        <f t="shared" si="198"/>
        <v>6900000</v>
      </c>
      <c r="CU301" s="93"/>
      <c r="CV301" s="94">
        <f t="shared" si="231"/>
        <v>100</v>
      </c>
      <c r="CW301" s="93">
        <f t="shared" si="232"/>
        <v>0</v>
      </c>
      <c r="CX301" s="86">
        <f t="shared" si="233"/>
        <v>0</v>
      </c>
      <c r="CY301" s="93">
        <f t="shared" si="199"/>
        <v>207000</v>
      </c>
      <c r="CZ301" s="93">
        <v>0</v>
      </c>
      <c r="DA301" s="93">
        <v>0</v>
      </c>
      <c r="DB301" s="93">
        <f t="shared" si="200"/>
        <v>0</v>
      </c>
      <c r="DC301" s="93">
        <v>0</v>
      </c>
      <c r="DD301" s="91">
        <v>0</v>
      </c>
      <c r="DE301" s="93">
        <f t="shared" si="201"/>
        <v>0</v>
      </c>
      <c r="DF301" s="93">
        <f t="shared" si="214"/>
        <v>0</v>
      </c>
      <c r="DG301" s="93"/>
      <c r="DH301" s="93">
        <v>0</v>
      </c>
      <c r="DI301" s="93">
        <v>0</v>
      </c>
      <c r="DJ301" s="86">
        <f t="shared" si="202"/>
        <v>0</v>
      </c>
      <c r="DK301" s="91">
        <v>0</v>
      </c>
      <c r="DL301" s="93"/>
      <c r="DM301" s="93">
        <v>0</v>
      </c>
      <c r="DN301" s="93">
        <f t="shared" si="215"/>
        <v>6900000</v>
      </c>
      <c r="DO301" s="93">
        <f t="shared" si="203"/>
        <v>0</v>
      </c>
      <c r="DP301" s="92">
        <f t="shared" si="204"/>
        <v>207000</v>
      </c>
      <c r="DQ301" s="97" t="str">
        <f t="shared" si="216"/>
        <v>0400650066</v>
      </c>
      <c r="DR301" s="98">
        <f t="shared" si="205"/>
        <v>0</v>
      </c>
      <c r="DS301" s="93" t="str">
        <f t="shared" si="206"/>
        <v>OK</v>
      </c>
      <c r="DT301" s="93"/>
      <c r="DU301" s="78" t="str">
        <f t="shared" si="217"/>
        <v>5010700214991499102001VT100001</v>
      </c>
      <c r="DV301" s="78">
        <f>INDEX('08_DMGiaDat'!$L:$L,MATCH(DU301,'08_DMGiaDat'!$R:$R,0))</f>
        <v>6900000</v>
      </c>
      <c r="DW301" s="78" t="str">
        <f t="shared" si="218"/>
        <v>501070021499100100000001</v>
      </c>
      <c r="DX301" s="78" t="str">
        <f>IFERROR(VLOOKUP(DW301,'08_DMGiaDat'!C218:C219,2,FALSE),"N")</f>
        <v>N</v>
      </c>
      <c r="DY301" s="78" t="str">
        <f t="shared" si="219"/>
        <v>5010700214991001VT100001</v>
      </c>
      <c r="DZ301" s="78" t="str">
        <f>IFERROR(VLOOKUP(DY301,'08_DMGiaDat'!C218:C219,2,FALSE),"N")</f>
        <v>N</v>
      </c>
      <c r="EA301" s="78" t="str">
        <f t="shared" si="220"/>
        <v>501070021499100100000001</v>
      </c>
      <c r="EB301" s="78" t="str">
        <f>IFERROR(VLOOKUP(EA301,'08_DMGiaDat'!C218:C219,2,FALSE),"N")</f>
        <v>N</v>
      </c>
      <c r="EC301" s="92">
        <f>IF(DV301&lt;&gt;"N",DV301,IF(DX301&lt;&gt;"N",DX301,IF(DZ301&lt;&gt;"N",DZ301*VLOOKUP(LEFT(CB301,3),'03_DMMucDich'!C202:C206,5,FALSE),IF(EB301&lt;&gt;"N",EB301*VLOOKUP(LEFT(CB301,3),'03_DMMucDich'!C202:C206,5,FALSE),"N/A"))))</f>
        <v>6900000</v>
      </c>
    </row>
    <row r="302" spans="1:133" s="34" customFormat="1" ht="16" x14ac:dyDescent="0.2">
      <c r="A302" s="85">
        <v>288</v>
      </c>
      <c r="B302" s="86"/>
      <c r="C302" s="87"/>
      <c r="D302" s="141" t="s">
        <v>5967</v>
      </c>
      <c r="E302" s="86"/>
      <c r="F302" s="88"/>
      <c r="G302" s="88" t="s">
        <v>5718</v>
      </c>
      <c r="H302" s="151">
        <v>2022</v>
      </c>
      <c r="I302" s="86"/>
      <c r="J302" s="86"/>
      <c r="K302" s="145" t="s">
        <v>6587</v>
      </c>
      <c r="L302" s="105"/>
      <c r="M302" s="86"/>
      <c r="N302" s="105"/>
      <c r="O302" s="105"/>
      <c r="P302" s="86"/>
      <c r="Q302" s="86"/>
      <c r="R302" s="153" t="str">
        <f t="shared" si="221"/>
        <v>Tổ 64</v>
      </c>
      <c r="S302" s="86"/>
      <c r="T302" s="86"/>
      <c r="U302" s="86"/>
      <c r="V302" s="86" t="str">
        <f t="shared" si="222"/>
        <v xml:space="preserve">, </v>
      </c>
      <c r="W302" s="86"/>
      <c r="X302" s="86"/>
      <c r="Y302" s="86"/>
      <c r="Z302" s="88"/>
      <c r="AA302" s="105"/>
      <c r="AB302" s="86"/>
      <c r="AC302" s="90"/>
      <c r="AD302" s="86"/>
      <c r="AE302" s="86"/>
      <c r="AF302" s="86"/>
      <c r="AG302" s="86"/>
      <c r="AH302" s="160" t="s">
        <v>6961</v>
      </c>
      <c r="AI302" s="153"/>
      <c r="AJ302" s="153"/>
      <c r="AK302" s="86"/>
      <c r="AL302" s="86"/>
      <c r="AM302" s="153" t="s">
        <v>7015</v>
      </c>
      <c r="AN302" s="153" t="s">
        <v>7385</v>
      </c>
      <c r="AO302" s="165">
        <v>42937</v>
      </c>
      <c r="AP302" s="153" t="s">
        <v>952</v>
      </c>
      <c r="AQ302" s="153" t="s">
        <v>5661</v>
      </c>
      <c r="AR302" s="166">
        <v>110</v>
      </c>
      <c r="AS302" s="88" t="s">
        <v>5719</v>
      </c>
      <c r="AT302" s="92">
        <f t="shared" si="197"/>
        <v>0</v>
      </c>
      <c r="AU302" s="93">
        <v>0</v>
      </c>
      <c r="AV302" s="93">
        <v>0</v>
      </c>
      <c r="AW302" s="166">
        <v>200</v>
      </c>
      <c r="AX302" s="93">
        <v>0</v>
      </c>
      <c r="AY302" s="177"/>
      <c r="AZ302" s="177">
        <v>0</v>
      </c>
      <c r="BA302" s="178"/>
      <c r="BB302" s="105"/>
      <c r="BC302" s="105"/>
      <c r="BD302" s="93"/>
      <c r="BE302" s="93">
        <v>0</v>
      </c>
      <c r="BF302" s="91">
        <v>0</v>
      </c>
      <c r="BG302" s="94"/>
      <c r="BH302" s="95"/>
      <c r="BI302" s="93" t="str">
        <f t="shared" si="207"/>
        <v>Nguyễn Du</v>
      </c>
      <c r="BJ302" s="105">
        <f t="shared" si="208"/>
        <v>0</v>
      </c>
      <c r="BK302" s="88" t="str">
        <f t="shared" si="209"/>
        <v>3301308040</v>
      </c>
      <c r="BL302" s="86">
        <f t="shared" si="210"/>
        <v>0</v>
      </c>
      <c r="BM302" s="105">
        <f t="shared" si="211"/>
        <v>0</v>
      </c>
      <c r="BN302" s="86">
        <f t="shared" si="212"/>
        <v>0</v>
      </c>
      <c r="BO302" s="86">
        <f t="shared" si="213"/>
        <v>0</v>
      </c>
      <c r="BP302" s="86">
        <f t="shared" si="223"/>
        <v>0</v>
      </c>
      <c r="BQ302" s="160" t="s">
        <v>6961</v>
      </c>
      <c r="BR302" s="86" t="s">
        <v>5720</v>
      </c>
      <c r="BS302" s="88" t="s">
        <v>5721</v>
      </c>
      <c r="BT302" s="86" t="s">
        <v>5722</v>
      </c>
      <c r="BU302" s="86"/>
      <c r="BV302" s="86" t="str">
        <f t="shared" si="224"/>
        <v>CH 697839</v>
      </c>
      <c r="BW302" s="105" t="str">
        <f t="shared" si="225"/>
        <v/>
      </c>
      <c r="BX302" s="86" t="str">
        <f t="shared" si="234"/>
        <v>102</v>
      </c>
      <c r="BY302" s="86" t="str">
        <f t="shared" si="235"/>
        <v>10</v>
      </c>
      <c r="BZ302" s="91">
        <f t="shared" si="236"/>
        <v>110</v>
      </c>
      <c r="CA302" s="91">
        <v>0</v>
      </c>
      <c r="CB302" s="96" t="s">
        <v>5719</v>
      </c>
      <c r="CC302" s="91">
        <f t="shared" si="226"/>
        <v>200</v>
      </c>
      <c r="CD302" s="91">
        <f t="shared" si="227"/>
        <v>0</v>
      </c>
      <c r="CE302" s="93">
        <f t="shared" si="237"/>
        <v>0</v>
      </c>
      <c r="CF302" s="93">
        <f t="shared" si="238"/>
        <v>0</v>
      </c>
      <c r="CG302" s="105"/>
      <c r="CH302" s="105"/>
      <c r="CI302" s="86"/>
      <c r="CJ302" s="188"/>
      <c r="CK302" s="181">
        <f t="shared" si="228"/>
        <v>110</v>
      </c>
      <c r="CL302" s="181">
        <f t="shared" si="229"/>
        <v>200</v>
      </c>
      <c r="CM302" s="86" t="s">
        <v>5723</v>
      </c>
      <c r="CN302" s="182" t="s">
        <v>7854</v>
      </c>
      <c r="CO302" s="183" t="s">
        <v>7855</v>
      </c>
      <c r="CP302" s="86" t="s">
        <v>5724</v>
      </c>
      <c r="CQ302" s="153" t="s">
        <v>7924</v>
      </c>
      <c r="CR302" s="187">
        <f t="shared" si="230"/>
        <v>7970000</v>
      </c>
      <c r="CS302" s="188">
        <v>1</v>
      </c>
      <c r="CT302" s="188">
        <f t="shared" si="198"/>
        <v>7970000</v>
      </c>
      <c r="CU302" s="93"/>
      <c r="CV302" s="94">
        <f t="shared" si="231"/>
        <v>110</v>
      </c>
      <c r="CW302" s="93">
        <f t="shared" si="232"/>
        <v>0</v>
      </c>
      <c r="CX302" s="86">
        <f t="shared" si="233"/>
        <v>0</v>
      </c>
      <c r="CY302" s="93">
        <f t="shared" si="199"/>
        <v>263010</v>
      </c>
      <c r="CZ302" s="93">
        <v>0</v>
      </c>
      <c r="DA302" s="93">
        <v>0</v>
      </c>
      <c r="DB302" s="93">
        <f t="shared" si="200"/>
        <v>0</v>
      </c>
      <c r="DC302" s="93">
        <v>0</v>
      </c>
      <c r="DD302" s="91">
        <v>0</v>
      </c>
      <c r="DE302" s="93">
        <f t="shared" si="201"/>
        <v>0</v>
      </c>
      <c r="DF302" s="93">
        <f t="shared" si="214"/>
        <v>0</v>
      </c>
      <c r="DG302" s="93"/>
      <c r="DH302" s="93">
        <v>0</v>
      </c>
      <c r="DI302" s="93">
        <v>0</v>
      </c>
      <c r="DJ302" s="86">
        <f t="shared" si="202"/>
        <v>0</v>
      </c>
      <c r="DK302" s="91">
        <v>0</v>
      </c>
      <c r="DL302" s="93"/>
      <c r="DM302" s="93">
        <v>0</v>
      </c>
      <c r="DN302" s="93">
        <f t="shared" si="215"/>
        <v>7970000</v>
      </c>
      <c r="DO302" s="93">
        <f t="shared" si="203"/>
        <v>0</v>
      </c>
      <c r="DP302" s="92">
        <f t="shared" si="204"/>
        <v>263010</v>
      </c>
      <c r="DQ302" s="97" t="str">
        <f t="shared" si="216"/>
        <v>3301308040</v>
      </c>
      <c r="DR302" s="98">
        <f t="shared" si="205"/>
        <v>0</v>
      </c>
      <c r="DS302" s="93" t="str">
        <f t="shared" si="206"/>
        <v>OK</v>
      </c>
      <c r="DT302" s="93"/>
      <c r="DU302" s="78" t="str">
        <f t="shared" si="217"/>
        <v>5010700215011501100001VT100001</v>
      </c>
      <c r="DV302" s="78">
        <f>INDEX('08_DMGiaDat'!$L:$L,MATCH(DU302,'08_DMGiaDat'!$R:$R,0))</f>
        <v>7970000</v>
      </c>
      <c r="DW302" s="78" t="str">
        <f t="shared" si="218"/>
        <v>501070021501100100000001</v>
      </c>
      <c r="DX302" s="78" t="str">
        <f>IFERROR(VLOOKUP(DW302,'08_DMGiaDat'!C218:C219,2,FALSE),"N")</f>
        <v>N</v>
      </c>
      <c r="DY302" s="78" t="str">
        <f t="shared" si="219"/>
        <v>5010700215011001VT100001</v>
      </c>
      <c r="DZ302" s="78" t="str">
        <f>IFERROR(VLOOKUP(DY302,'08_DMGiaDat'!C218:C219,2,FALSE),"N")</f>
        <v>N</v>
      </c>
      <c r="EA302" s="78" t="str">
        <f t="shared" si="220"/>
        <v>501070021501100100000001</v>
      </c>
      <c r="EB302" s="78" t="str">
        <f>IFERROR(VLOOKUP(EA302,'08_DMGiaDat'!C218:C219,2,FALSE),"N")</f>
        <v>N</v>
      </c>
      <c r="EC302" s="92">
        <f>IF(DV302&lt;&gt;"N",DV302,IF(DX302&lt;&gt;"N",DX302,IF(DZ302&lt;&gt;"N",DZ302*VLOOKUP(LEFT(CB302,3),'03_DMMucDich'!C202:C206,5,FALSE),IF(EB302&lt;&gt;"N",EB302*VLOOKUP(LEFT(CB302,3),'03_DMMucDich'!C202:C206,5,FALSE),"N/A"))))</f>
        <v>7970000</v>
      </c>
    </row>
    <row r="303" spans="1:133" s="34" customFormat="1" ht="16" x14ac:dyDescent="0.2">
      <c r="A303" s="85">
        <v>289</v>
      </c>
      <c r="B303" s="86"/>
      <c r="C303" s="87"/>
      <c r="D303" s="141" t="s">
        <v>5968</v>
      </c>
      <c r="E303" s="86"/>
      <c r="F303" s="88"/>
      <c r="G303" s="88" t="s">
        <v>5718</v>
      </c>
      <c r="H303" s="151">
        <v>2023</v>
      </c>
      <c r="I303" s="86"/>
      <c r="J303" s="86"/>
      <c r="K303" s="145" t="s">
        <v>6588</v>
      </c>
      <c r="L303" s="105"/>
      <c r="M303" s="86"/>
      <c r="N303" s="105"/>
      <c r="O303" s="105"/>
      <c r="P303" s="86"/>
      <c r="Q303" s="86"/>
      <c r="R303" s="153" t="str">
        <f t="shared" si="221"/>
        <v>Tổ 64</v>
      </c>
      <c r="S303" s="86"/>
      <c r="T303" s="86"/>
      <c r="U303" s="86"/>
      <c r="V303" s="86" t="str">
        <f t="shared" si="222"/>
        <v xml:space="preserve">, </v>
      </c>
      <c r="W303" s="86"/>
      <c r="X303" s="86"/>
      <c r="Y303" s="86"/>
      <c r="Z303" s="88"/>
      <c r="AA303" s="105"/>
      <c r="AB303" s="86"/>
      <c r="AC303" s="90"/>
      <c r="AD303" s="86"/>
      <c r="AE303" s="86"/>
      <c r="AF303" s="86"/>
      <c r="AG303" s="86"/>
      <c r="AH303" s="160" t="s">
        <v>6961</v>
      </c>
      <c r="AI303" s="153"/>
      <c r="AJ303" s="153"/>
      <c r="AK303" s="86"/>
      <c r="AL303" s="86"/>
      <c r="AM303" s="153" t="s">
        <v>7015</v>
      </c>
      <c r="AN303" s="153" t="s">
        <v>7386</v>
      </c>
      <c r="AO303" s="165">
        <v>42937</v>
      </c>
      <c r="AP303" s="153" t="s">
        <v>2092</v>
      </c>
      <c r="AQ303" s="153" t="s">
        <v>5663</v>
      </c>
      <c r="AR303" s="166">
        <v>105</v>
      </c>
      <c r="AS303" s="88" t="s">
        <v>5719</v>
      </c>
      <c r="AT303" s="92">
        <f t="shared" ref="AT303:AT366" si="239">AU303+AV303+AX303</f>
        <v>0</v>
      </c>
      <c r="AU303" s="93">
        <v>0</v>
      </c>
      <c r="AV303" s="93">
        <v>0</v>
      </c>
      <c r="AW303" s="166">
        <v>200</v>
      </c>
      <c r="AX303" s="93">
        <v>0</v>
      </c>
      <c r="AY303" s="177"/>
      <c r="AZ303" s="177">
        <v>0</v>
      </c>
      <c r="BA303" s="178"/>
      <c r="BB303" s="105"/>
      <c r="BC303" s="105"/>
      <c r="BD303" s="93"/>
      <c r="BE303" s="93">
        <v>0</v>
      </c>
      <c r="BF303" s="91">
        <v>0</v>
      </c>
      <c r="BG303" s="94"/>
      <c r="BH303" s="95"/>
      <c r="BI303" s="93" t="str">
        <f t="shared" si="207"/>
        <v>Nguyễn Vân Hùng</v>
      </c>
      <c r="BJ303" s="105">
        <f t="shared" si="208"/>
        <v>0</v>
      </c>
      <c r="BK303" s="88" t="str">
        <f t="shared" si="209"/>
        <v>8002753356</v>
      </c>
      <c r="BL303" s="86">
        <f t="shared" si="210"/>
        <v>0</v>
      </c>
      <c r="BM303" s="105">
        <f t="shared" si="211"/>
        <v>0</v>
      </c>
      <c r="BN303" s="86">
        <f t="shared" si="212"/>
        <v>0</v>
      </c>
      <c r="BO303" s="86">
        <f t="shared" si="213"/>
        <v>0</v>
      </c>
      <c r="BP303" s="86">
        <f t="shared" si="223"/>
        <v>0</v>
      </c>
      <c r="BQ303" s="160" t="s">
        <v>6961</v>
      </c>
      <c r="BR303" s="86" t="s">
        <v>5720</v>
      </c>
      <c r="BS303" s="88" t="s">
        <v>5721</v>
      </c>
      <c r="BT303" s="86" t="s">
        <v>5722</v>
      </c>
      <c r="BU303" s="86"/>
      <c r="BV303" s="86" t="str">
        <f t="shared" si="224"/>
        <v>CH 697631</v>
      </c>
      <c r="BW303" s="105" t="str">
        <f t="shared" si="225"/>
        <v/>
      </c>
      <c r="BX303" s="86" t="str">
        <f t="shared" si="234"/>
        <v>206</v>
      </c>
      <c r="BY303" s="86" t="str">
        <f t="shared" si="235"/>
        <v>11</v>
      </c>
      <c r="BZ303" s="91">
        <f t="shared" si="236"/>
        <v>105</v>
      </c>
      <c r="CA303" s="91">
        <v>0</v>
      </c>
      <c r="CB303" s="96" t="s">
        <v>5719</v>
      </c>
      <c r="CC303" s="91">
        <f t="shared" si="226"/>
        <v>200</v>
      </c>
      <c r="CD303" s="91">
        <f t="shared" si="227"/>
        <v>0</v>
      </c>
      <c r="CE303" s="93">
        <f t="shared" si="237"/>
        <v>0</v>
      </c>
      <c r="CF303" s="93">
        <f t="shared" si="238"/>
        <v>0</v>
      </c>
      <c r="CG303" s="105"/>
      <c r="CH303" s="105"/>
      <c r="CI303" s="86"/>
      <c r="CJ303" s="188"/>
      <c r="CK303" s="181">
        <f t="shared" si="228"/>
        <v>105</v>
      </c>
      <c r="CL303" s="181">
        <f t="shared" si="229"/>
        <v>200</v>
      </c>
      <c r="CM303" s="86" t="s">
        <v>5723</v>
      </c>
      <c r="CN303" s="182" t="s">
        <v>7854</v>
      </c>
      <c r="CO303" s="183" t="s">
        <v>7855</v>
      </c>
      <c r="CP303" s="86" t="s">
        <v>5724</v>
      </c>
      <c r="CQ303" s="153" t="s">
        <v>7924</v>
      </c>
      <c r="CR303" s="187">
        <f t="shared" si="230"/>
        <v>7970000</v>
      </c>
      <c r="CS303" s="188">
        <v>1</v>
      </c>
      <c r="CT303" s="188">
        <f t="shared" ref="CT303:CT366" si="240">CR303*CS303</f>
        <v>7970000</v>
      </c>
      <c r="CU303" s="93"/>
      <c r="CV303" s="94">
        <f t="shared" si="231"/>
        <v>105</v>
      </c>
      <c r="CW303" s="93">
        <f t="shared" si="232"/>
        <v>0</v>
      </c>
      <c r="CX303" s="86">
        <f t="shared" si="233"/>
        <v>0</v>
      </c>
      <c r="CY303" s="93">
        <f t="shared" ref="CY303:CY366" si="241">(CV303*0.03/100+CW303*0.07/100+CX303*0.15/100)*CT303</f>
        <v>251055</v>
      </c>
      <c r="CZ303" s="93">
        <v>0</v>
      </c>
      <c r="DA303" s="93">
        <v>0</v>
      </c>
      <c r="DB303" s="93">
        <f t="shared" ref="DB303:DB366" si="242">CZ303*DA303*CT303</f>
        <v>0</v>
      </c>
      <c r="DC303" s="93">
        <v>0</v>
      </c>
      <c r="DD303" s="91">
        <v>0</v>
      </c>
      <c r="DE303" s="93">
        <f t="shared" ref="DE303:DE366" si="243">DC303*DD303*CT303*0.03/100</f>
        <v>0</v>
      </c>
      <c r="DF303" s="93">
        <f t="shared" si="214"/>
        <v>0</v>
      </c>
      <c r="DG303" s="93"/>
      <c r="DH303" s="93">
        <v>0</v>
      </c>
      <c r="DI303" s="93">
        <v>0</v>
      </c>
      <c r="DJ303" s="86">
        <f t="shared" ref="DJ303:DJ366" si="244">IF(DH303&gt;0,DF303*DH303*DI303*0.15/100,DF303*DI303*0.15/100)</f>
        <v>0</v>
      </c>
      <c r="DK303" s="91">
        <v>0</v>
      </c>
      <c r="DL303" s="93"/>
      <c r="DM303" s="93">
        <v>0</v>
      </c>
      <c r="DN303" s="93">
        <f t="shared" si="215"/>
        <v>7970000</v>
      </c>
      <c r="DO303" s="93">
        <f t="shared" ref="DO303:DO366" si="245">IF(DM303&gt;0,DK303*DM303*DN303*0.2/100,DK303*DN303*0.2/100)</f>
        <v>0</v>
      </c>
      <c r="DP303" s="92">
        <f t="shared" ref="DP303:DP366" si="246">CY303+DB303+DE303+DJ303+DO303</f>
        <v>251055</v>
      </c>
      <c r="DQ303" s="97" t="str">
        <f t="shared" si="216"/>
        <v>8002753356</v>
      </c>
      <c r="DR303" s="98">
        <f t="shared" ref="DR303:DR366" si="247">10-MOD(VALUE(LEFT(RIGHT(LEFT(DQ303,10),2)))*3+VALUE(LEFT(LEFT(DQ303,10)))*31+VALUE(LEFT(RIGHT(LEFT(DQ303,10),9)))*29+VALUE(LEFT(RIGHT(LEFT(DQ303,10),8)))*23+VALUE(LEFT(RIGHT(LEFT(DQ303,10),7)))*19+VALUE(LEFT(RIGHT(LEFT(DQ303,10),6)))*17+VALUE(LEFT(RIGHT(LEFT(DQ303,10),5)))*13+VALUE(LEFT(RIGHT(LEFT(DQ303,10),4)))*7+VALUE(LEFT(RIGHT(LEFT(DQ303,10),3)))*5,11)-VALUE(RIGHT(LEFT(DQ303,10)))</f>
        <v>0</v>
      </c>
      <c r="DS303" s="93" t="str">
        <f t="shared" ref="DS303:DS366" si="248">IF(ISERROR(DR303),"Mã tin sai !!!",IF(DR303=0,"OK","Mã tin sai !!!"))</f>
        <v>OK</v>
      </c>
      <c r="DT303" s="93"/>
      <c r="DU303" s="78" t="str">
        <f t="shared" si="217"/>
        <v>5010700215011501100001VT100001</v>
      </c>
      <c r="DV303" s="78">
        <f>INDEX('08_DMGiaDat'!$L:$L,MATCH(DU303,'08_DMGiaDat'!$R:$R,0))</f>
        <v>7970000</v>
      </c>
      <c r="DW303" s="78" t="str">
        <f t="shared" si="218"/>
        <v>501070021501100100000001</v>
      </c>
      <c r="DX303" s="78" t="str">
        <f>IFERROR(VLOOKUP(DW303,'08_DMGiaDat'!C218:C219,2,FALSE),"N")</f>
        <v>N</v>
      </c>
      <c r="DY303" s="78" t="str">
        <f t="shared" si="219"/>
        <v>5010700215011001VT100001</v>
      </c>
      <c r="DZ303" s="78" t="str">
        <f>IFERROR(VLOOKUP(DY303,'08_DMGiaDat'!C218:C219,2,FALSE),"N")</f>
        <v>N</v>
      </c>
      <c r="EA303" s="78" t="str">
        <f t="shared" si="220"/>
        <v>501070021501100100000001</v>
      </c>
      <c r="EB303" s="78" t="str">
        <f>IFERROR(VLOOKUP(EA303,'08_DMGiaDat'!C218:C219,2,FALSE),"N")</f>
        <v>N</v>
      </c>
      <c r="EC303" s="92">
        <f>IF(DV303&lt;&gt;"N",DV303,IF(DX303&lt;&gt;"N",DX303,IF(DZ303&lt;&gt;"N",DZ303*VLOOKUP(LEFT(CB303,3),'03_DMMucDich'!C202:C206,5,FALSE),IF(EB303&lt;&gt;"N",EB303*VLOOKUP(LEFT(CB303,3),'03_DMMucDich'!C202:C206,5,FALSE),"N/A"))))</f>
        <v>7970000</v>
      </c>
    </row>
    <row r="304" spans="1:133" s="34" customFormat="1" ht="16" x14ac:dyDescent="0.2">
      <c r="A304" s="85">
        <v>290</v>
      </c>
      <c r="B304" s="86"/>
      <c r="C304" s="87"/>
      <c r="D304" s="141" t="s">
        <v>5969</v>
      </c>
      <c r="E304" s="86"/>
      <c r="F304" s="88"/>
      <c r="G304" s="88" t="s">
        <v>5718</v>
      </c>
      <c r="H304" s="151">
        <v>2022</v>
      </c>
      <c r="I304" s="86"/>
      <c r="J304" s="86"/>
      <c r="K304" s="145" t="s">
        <v>6589</v>
      </c>
      <c r="L304" s="105"/>
      <c r="M304" s="86"/>
      <c r="N304" s="105"/>
      <c r="O304" s="105"/>
      <c r="P304" s="86"/>
      <c r="Q304" s="86"/>
      <c r="R304" s="153" t="str">
        <f t="shared" si="221"/>
        <v>Tổ 64</v>
      </c>
      <c r="S304" s="86"/>
      <c r="T304" s="86"/>
      <c r="U304" s="86"/>
      <c r="V304" s="86" t="str">
        <f t="shared" si="222"/>
        <v xml:space="preserve">, </v>
      </c>
      <c r="W304" s="86"/>
      <c r="X304" s="86"/>
      <c r="Y304" s="86"/>
      <c r="Z304" s="88"/>
      <c r="AA304" s="105"/>
      <c r="AB304" s="86"/>
      <c r="AC304" s="90"/>
      <c r="AD304" s="86"/>
      <c r="AE304" s="86"/>
      <c r="AF304" s="86"/>
      <c r="AG304" s="86"/>
      <c r="AH304" s="160" t="s">
        <v>6961</v>
      </c>
      <c r="AI304" s="153"/>
      <c r="AJ304" s="153"/>
      <c r="AK304" s="86"/>
      <c r="AL304" s="86"/>
      <c r="AM304" s="153" t="s">
        <v>7015</v>
      </c>
      <c r="AN304" s="153" t="s">
        <v>7387</v>
      </c>
      <c r="AO304" s="165">
        <v>44540</v>
      </c>
      <c r="AP304" s="153" t="s">
        <v>2074</v>
      </c>
      <c r="AQ304" s="153" t="s">
        <v>7141</v>
      </c>
      <c r="AR304" s="166">
        <v>105</v>
      </c>
      <c r="AS304" s="88" t="s">
        <v>5719</v>
      </c>
      <c r="AT304" s="92">
        <f t="shared" si="239"/>
        <v>0</v>
      </c>
      <c r="AU304" s="93">
        <v>0</v>
      </c>
      <c r="AV304" s="93">
        <v>0</v>
      </c>
      <c r="AW304" s="166">
        <v>200</v>
      </c>
      <c r="AX304" s="93">
        <v>0</v>
      </c>
      <c r="AY304" s="177"/>
      <c r="AZ304" s="177">
        <v>0</v>
      </c>
      <c r="BA304" s="178"/>
      <c r="BB304" s="105"/>
      <c r="BC304" s="105"/>
      <c r="BD304" s="93"/>
      <c r="BE304" s="93">
        <v>0</v>
      </c>
      <c r="BF304" s="91">
        <v>0</v>
      </c>
      <c r="BG304" s="94"/>
      <c r="BH304" s="95"/>
      <c r="BI304" s="93" t="str">
        <f t="shared" si="207"/>
        <v>Nguyễn Văn Hưng</v>
      </c>
      <c r="BJ304" s="105">
        <f t="shared" si="208"/>
        <v>0</v>
      </c>
      <c r="BK304" s="88" t="str">
        <f t="shared" si="209"/>
        <v>3701141572</v>
      </c>
      <c r="BL304" s="86">
        <f t="shared" si="210"/>
        <v>0</v>
      </c>
      <c r="BM304" s="105">
        <f t="shared" si="211"/>
        <v>0</v>
      </c>
      <c r="BN304" s="86">
        <f t="shared" si="212"/>
        <v>0</v>
      </c>
      <c r="BO304" s="86">
        <f t="shared" si="213"/>
        <v>0</v>
      </c>
      <c r="BP304" s="86">
        <f t="shared" si="223"/>
        <v>0</v>
      </c>
      <c r="BQ304" s="160" t="s">
        <v>6961</v>
      </c>
      <c r="BR304" s="86" t="s">
        <v>5720</v>
      </c>
      <c r="BS304" s="88" t="s">
        <v>5721</v>
      </c>
      <c r="BT304" s="86" t="s">
        <v>5722</v>
      </c>
      <c r="BU304" s="86"/>
      <c r="BV304" s="86" t="str">
        <f t="shared" si="224"/>
        <v>DC 925878</v>
      </c>
      <c r="BW304" s="105" t="str">
        <f t="shared" si="225"/>
        <v/>
      </c>
      <c r="BX304" s="86" t="str">
        <f t="shared" si="234"/>
        <v>188</v>
      </c>
      <c r="BY304" s="86" t="str">
        <f t="shared" si="235"/>
        <v>25</v>
      </c>
      <c r="BZ304" s="91">
        <f t="shared" si="236"/>
        <v>105</v>
      </c>
      <c r="CA304" s="91">
        <v>0</v>
      </c>
      <c r="CB304" s="96" t="s">
        <v>5719</v>
      </c>
      <c r="CC304" s="91">
        <f t="shared" si="226"/>
        <v>200</v>
      </c>
      <c r="CD304" s="91">
        <f t="shared" si="227"/>
        <v>0</v>
      </c>
      <c r="CE304" s="93">
        <f t="shared" si="237"/>
        <v>0</v>
      </c>
      <c r="CF304" s="93">
        <f t="shared" si="238"/>
        <v>0</v>
      </c>
      <c r="CG304" s="105"/>
      <c r="CH304" s="105"/>
      <c r="CI304" s="86"/>
      <c r="CJ304" s="188"/>
      <c r="CK304" s="181">
        <f t="shared" si="228"/>
        <v>105</v>
      </c>
      <c r="CL304" s="181">
        <f t="shared" si="229"/>
        <v>200</v>
      </c>
      <c r="CM304" s="86" t="s">
        <v>5723</v>
      </c>
      <c r="CN304" s="182" t="s">
        <v>7854</v>
      </c>
      <c r="CO304" s="183" t="s">
        <v>7855</v>
      </c>
      <c r="CP304" s="86" t="s">
        <v>5724</v>
      </c>
      <c r="CQ304" s="153" t="s">
        <v>7924</v>
      </c>
      <c r="CR304" s="187">
        <f t="shared" si="230"/>
        <v>7970000</v>
      </c>
      <c r="CS304" s="188">
        <v>1</v>
      </c>
      <c r="CT304" s="188">
        <f t="shared" si="240"/>
        <v>7970000</v>
      </c>
      <c r="CU304" s="93"/>
      <c r="CV304" s="94">
        <f t="shared" si="231"/>
        <v>105</v>
      </c>
      <c r="CW304" s="93">
        <f t="shared" si="232"/>
        <v>0</v>
      </c>
      <c r="CX304" s="86">
        <f t="shared" si="233"/>
        <v>0</v>
      </c>
      <c r="CY304" s="93">
        <f t="shared" si="241"/>
        <v>251055</v>
      </c>
      <c r="CZ304" s="93">
        <v>0</v>
      </c>
      <c r="DA304" s="93">
        <v>0</v>
      </c>
      <c r="DB304" s="93">
        <f t="shared" si="242"/>
        <v>0</v>
      </c>
      <c r="DC304" s="93">
        <v>0</v>
      </c>
      <c r="DD304" s="91">
        <v>0</v>
      </c>
      <c r="DE304" s="93">
        <f t="shared" si="243"/>
        <v>0</v>
      </c>
      <c r="DF304" s="93">
        <f t="shared" si="214"/>
        <v>0</v>
      </c>
      <c r="DG304" s="93"/>
      <c r="DH304" s="93">
        <v>0</v>
      </c>
      <c r="DI304" s="93">
        <v>0</v>
      </c>
      <c r="DJ304" s="86">
        <f t="shared" si="244"/>
        <v>0</v>
      </c>
      <c r="DK304" s="91">
        <v>0</v>
      </c>
      <c r="DL304" s="93"/>
      <c r="DM304" s="93">
        <v>0</v>
      </c>
      <c r="DN304" s="93">
        <f t="shared" si="215"/>
        <v>7970000</v>
      </c>
      <c r="DO304" s="93">
        <f t="shared" si="245"/>
        <v>0</v>
      </c>
      <c r="DP304" s="92">
        <f t="shared" si="246"/>
        <v>251055</v>
      </c>
      <c r="DQ304" s="97" t="str">
        <f t="shared" si="216"/>
        <v>3701141572</v>
      </c>
      <c r="DR304" s="98">
        <f t="shared" si="247"/>
        <v>0</v>
      </c>
      <c r="DS304" s="93" t="str">
        <f t="shared" si="248"/>
        <v>OK</v>
      </c>
      <c r="DT304" s="93"/>
      <c r="DU304" s="78" t="str">
        <f t="shared" si="217"/>
        <v>5010700215011501100001VT100001</v>
      </c>
      <c r="DV304" s="78">
        <f>INDEX('08_DMGiaDat'!$L:$L,MATCH(DU304,'08_DMGiaDat'!$R:$R,0))</f>
        <v>7970000</v>
      </c>
      <c r="DW304" s="78" t="str">
        <f t="shared" si="218"/>
        <v>501070021501100100000001</v>
      </c>
      <c r="DX304" s="78" t="str">
        <f>IFERROR(VLOOKUP(DW304,'08_DMGiaDat'!C218:C219,2,FALSE),"N")</f>
        <v>N</v>
      </c>
      <c r="DY304" s="78" t="str">
        <f t="shared" si="219"/>
        <v>5010700215011001VT100001</v>
      </c>
      <c r="DZ304" s="78" t="str">
        <f>IFERROR(VLOOKUP(DY304,'08_DMGiaDat'!C218:C219,2,FALSE),"N")</f>
        <v>N</v>
      </c>
      <c r="EA304" s="78" t="str">
        <f t="shared" si="220"/>
        <v>501070021501100100000001</v>
      </c>
      <c r="EB304" s="78" t="str">
        <f>IFERROR(VLOOKUP(EA304,'08_DMGiaDat'!C218:C219,2,FALSE),"N")</f>
        <v>N</v>
      </c>
      <c r="EC304" s="92">
        <f>IF(DV304&lt;&gt;"N",DV304,IF(DX304&lt;&gt;"N",DX304,IF(DZ304&lt;&gt;"N",DZ304*VLOOKUP(LEFT(CB304,3),'03_DMMucDich'!C202:C206,5,FALSE),IF(EB304&lt;&gt;"N",EB304*VLOOKUP(LEFT(CB304,3),'03_DMMucDich'!C202:C206,5,FALSE),"N/A"))))</f>
        <v>7970000</v>
      </c>
    </row>
    <row r="305" spans="1:133" s="34" customFormat="1" ht="16" x14ac:dyDescent="0.2">
      <c r="A305" s="85">
        <v>291</v>
      </c>
      <c r="B305" s="86"/>
      <c r="C305" s="87"/>
      <c r="D305" s="141" t="s">
        <v>5970</v>
      </c>
      <c r="E305" s="86"/>
      <c r="F305" s="88"/>
      <c r="G305" s="88" t="s">
        <v>5718</v>
      </c>
      <c r="H305" s="233"/>
      <c r="I305" s="86"/>
      <c r="J305" s="86"/>
      <c r="K305" s="145" t="s">
        <v>6590</v>
      </c>
      <c r="L305" s="105"/>
      <c r="M305" s="86"/>
      <c r="N305" s="105"/>
      <c r="O305" s="105"/>
      <c r="P305" s="86"/>
      <c r="Q305" s="86"/>
      <c r="R305" s="153" t="str">
        <f t="shared" si="221"/>
        <v>Tổ 64</v>
      </c>
      <c r="S305" s="86"/>
      <c r="T305" s="86"/>
      <c r="U305" s="86"/>
      <c r="V305" s="86" t="str">
        <f t="shared" si="222"/>
        <v xml:space="preserve">, </v>
      </c>
      <c r="W305" s="86"/>
      <c r="X305" s="86"/>
      <c r="Y305" s="86"/>
      <c r="Z305" s="88"/>
      <c r="AA305" s="105"/>
      <c r="AB305" s="86"/>
      <c r="AC305" s="90"/>
      <c r="AD305" s="86"/>
      <c r="AE305" s="86"/>
      <c r="AF305" s="86"/>
      <c r="AG305" s="86"/>
      <c r="AH305" s="160" t="s">
        <v>6961</v>
      </c>
      <c r="AI305" s="153"/>
      <c r="AJ305" s="153"/>
      <c r="AK305" s="86"/>
      <c r="AL305" s="86"/>
      <c r="AM305" s="153" t="s">
        <v>7015</v>
      </c>
      <c r="AN305" s="153" t="s">
        <v>7388</v>
      </c>
      <c r="AO305" s="165">
        <v>43607</v>
      </c>
      <c r="AP305" s="153" t="s">
        <v>7389</v>
      </c>
      <c r="AQ305" s="153" t="s">
        <v>1288</v>
      </c>
      <c r="AR305" s="166">
        <v>100</v>
      </c>
      <c r="AS305" s="88" t="s">
        <v>5719</v>
      </c>
      <c r="AT305" s="92">
        <f t="shared" si="239"/>
        <v>0</v>
      </c>
      <c r="AU305" s="93">
        <v>0</v>
      </c>
      <c r="AV305" s="93">
        <v>0</v>
      </c>
      <c r="AW305" s="166">
        <v>200</v>
      </c>
      <c r="AX305" s="93">
        <v>0</v>
      </c>
      <c r="AY305" s="177"/>
      <c r="AZ305" s="177">
        <v>0</v>
      </c>
      <c r="BA305" s="178"/>
      <c r="BB305" s="105"/>
      <c r="BC305" s="105"/>
      <c r="BD305" s="93"/>
      <c r="BE305" s="93">
        <v>0</v>
      </c>
      <c r="BF305" s="91">
        <v>0</v>
      </c>
      <c r="BG305" s="94"/>
      <c r="BH305" s="95"/>
      <c r="BI305" s="93" t="str">
        <f t="shared" si="207"/>
        <v>Đinh Văn Điệp</v>
      </c>
      <c r="BJ305" s="105">
        <f t="shared" si="208"/>
        <v>0</v>
      </c>
      <c r="BK305" s="88" t="str">
        <f t="shared" si="209"/>
        <v>8679336484</v>
      </c>
      <c r="BL305" s="86">
        <f t="shared" si="210"/>
        <v>0</v>
      </c>
      <c r="BM305" s="105">
        <f t="shared" si="211"/>
        <v>0</v>
      </c>
      <c r="BN305" s="86">
        <f t="shared" si="212"/>
        <v>0</v>
      </c>
      <c r="BO305" s="86">
        <f t="shared" si="213"/>
        <v>0</v>
      </c>
      <c r="BP305" s="86">
        <f t="shared" si="223"/>
        <v>0</v>
      </c>
      <c r="BQ305" s="160" t="s">
        <v>6961</v>
      </c>
      <c r="BR305" s="86" t="s">
        <v>5720</v>
      </c>
      <c r="BS305" s="88" t="s">
        <v>5721</v>
      </c>
      <c r="BT305" s="86" t="s">
        <v>5722</v>
      </c>
      <c r="BU305" s="86"/>
      <c r="BV305" s="86" t="str">
        <f t="shared" si="224"/>
        <v>CR 922180</v>
      </c>
      <c r="BW305" s="105" t="str">
        <f t="shared" si="225"/>
        <v/>
      </c>
      <c r="BX305" s="86" t="str">
        <f t="shared" si="234"/>
        <v>41</v>
      </c>
      <c r="BY305" s="86" t="str">
        <f t="shared" si="235"/>
        <v>120</v>
      </c>
      <c r="BZ305" s="91">
        <f t="shared" si="236"/>
        <v>100</v>
      </c>
      <c r="CA305" s="91">
        <v>0</v>
      </c>
      <c r="CB305" s="96" t="s">
        <v>5719</v>
      </c>
      <c r="CC305" s="91">
        <f t="shared" si="226"/>
        <v>200</v>
      </c>
      <c r="CD305" s="91">
        <f t="shared" si="227"/>
        <v>0</v>
      </c>
      <c r="CE305" s="93">
        <f t="shared" si="237"/>
        <v>0</v>
      </c>
      <c r="CF305" s="93">
        <f t="shared" si="238"/>
        <v>0</v>
      </c>
      <c r="CG305" s="105"/>
      <c r="CH305" s="105"/>
      <c r="CI305" s="86"/>
      <c r="CJ305" s="188"/>
      <c r="CK305" s="181">
        <f t="shared" si="228"/>
        <v>100</v>
      </c>
      <c r="CL305" s="181">
        <f t="shared" si="229"/>
        <v>200</v>
      </c>
      <c r="CM305" s="86" t="s">
        <v>5723</v>
      </c>
      <c r="CN305" s="182" t="s">
        <v>7854</v>
      </c>
      <c r="CO305" s="183" t="s">
        <v>7855</v>
      </c>
      <c r="CP305" s="86" t="s">
        <v>5724</v>
      </c>
      <c r="CQ305" s="153" t="s">
        <v>7924</v>
      </c>
      <c r="CR305" s="187">
        <f t="shared" si="230"/>
        <v>7970000</v>
      </c>
      <c r="CS305" s="188">
        <v>1</v>
      </c>
      <c r="CT305" s="188">
        <f t="shared" si="240"/>
        <v>7970000</v>
      </c>
      <c r="CU305" s="93"/>
      <c r="CV305" s="94">
        <f t="shared" si="231"/>
        <v>100</v>
      </c>
      <c r="CW305" s="93">
        <f t="shared" si="232"/>
        <v>0</v>
      </c>
      <c r="CX305" s="86">
        <f t="shared" si="233"/>
        <v>0</v>
      </c>
      <c r="CY305" s="93">
        <f t="shared" si="241"/>
        <v>239100</v>
      </c>
      <c r="CZ305" s="93">
        <v>0</v>
      </c>
      <c r="DA305" s="93">
        <v>0</v>
      </c>
      <c r="DB305" s="93">
        <f t="shared" si="242"/>
        <v>0</v>
      </c>
      <c r="DC305" s="93">
        <v>0</v>
      </c>
      <c r="DD305" s="91">
        <v>0</v>
      </c>
      <c r="DE305" s="93">
        <f t="shared" si="243"/>
        <v>0</v>
      </c>
      <c r="DF305" s="93">
        <f t="shared" si="214"/>
        <v>0</v>
      </c>
      <c r="DG305" s="93"/>
      <c r="DH305" s="93">
        <v>0</v>
      </c>
      <c r="DI305" s="93">
        <v>0</v>
      </c>
      <c r="DJ305" s="86">
        <f t="shared" si="244"/>
        <v>0</v>
      </c>
      <c r="DK305" s="91">
        <v>0</v>
      </c>
      <c r="DL305" s="93"/>
      <c r="DM305" s="93">
        <v>0</v>
      </c>
      <c r="DN305" s="93">
        <f t="shared" si="215"/>
        <v>7970000</v>
      </c>
      <c r="DO305" s="93">
        <f t="shared" si="245"/>
        <v>0</v>
      </c>
      <c r="DP305" s="92">
        <f t="shared" si="246"/>
        <v>239100</v>
      </c>
      <c r="DQ305" s="97" t="str">
        <f t="shared" si="216"/>
        <v>8679336484</v>
      </c>
      <c r="DR305" s="98">
        <f t="shared" si="247"/>
        <v>0</v>
      </c>
      <c r="DS305" s="93" t="str">
        <f t="shared" si="248"/>
        <v>OK</v>
      </c>
      <c r="DT305" s="93"/>
      <c r="DU305" s="78" t="str">
        <f t="shared" si="217"/>
        <v>5010700215011501100001VT100001</v>
      </c>
      <c r="DV305" s="78">
        <f>INDEX('08_DMGiaDat'!$L:$L,MATCH(DU305,'08_DMGiaDat'!$R:$R,0))</f>
        <v>7970000</v>
      </c>
      <c r="DW305" s="78" t="str">
        <f t="shared" si="218"/>
        <v>501070021501100100000001</v>
      </c>
      <c r="DX305" s="78" t="str">
        <f>IFERROR(VLOOKUP(DW305,'08_DMGiaDat'!C218:C219,2,FALSE),"N")</f>
        <v>N</v>
      </c>
      <c r="DY305" s="78" t="str">
        <f t="shared" si="219"/>
        <v>5010700215011001VT100001</v>
      </c>
      <c r="DZ305" s="78" t="str">
        <f>IFERROR(VLOOKUP(DY305,'08_DMGiaDat'!C218:C219,2,FALSE),"N")</f>
        <v>N</v>
      </c>
      <c r="EA305" s="78" t="str">
        <f t="shared" si="220"/>
        <v>501070021501100100000001</v>
      </c>
      <c r="EB305" s="78" t="str">
        <f>IFERROR(VLOOKUP(EA305,'08_DMGiaDat'!C218:C219,2,FALSE),"N")</f>
        <v>N</v>
      </c>
      <c r="EC305" s="92">
        <f>IF(DV305&lt;&gt;"N",DV305,IF(DX305&lt;&gt;"N",DX305,IF(DZ305&lt;&gt;"N",DZ305*VLOOKUP(LEFT(CB305,3),'03_DMMucDich'!C202:C206,5,FALSE),IF(EB305&lt;&gt;"N",EB305*VLOOKUP(LEFT(CB305,3),'03_DMMucDich'!C202:C206,5,FALSE),"N/A"))))</f>
        <v>7970000</v>
      </c>
    </row>
    <row r="306" spans="1:133" s="34" customFormat="1" ht="16" x14ac:dyDescent="0.2">
      <c r="A306" s="85">
        <v>292</v>
      </c>
      <c r="B306" s="86"/>
      <c r="C306" s="87"/>
      <c r="D306" s="141" t="s">
        <v>5971</v>
      </c>
      <c r="E306" s="86"/>
      <c r="F306" s="88"/>
      <c r="G306" s="88" t="s">
        <v>5718</v>
      </c>
      <c r="H306" s="151">
        <v>2022</v>
      </c>
      <c r="I306" s="86"/>
      <c r="J306" s="86"/>
      <c r="K306" s="145" t="s">
        <v>6591</v>
      </c>
      <c r="L306" s="105"/>
      <c r="M306" s="86"/>
      <c r="N306" s="105"/>
      <c r="O306" s="105"/>
      <c r="P306" s="86"/>
      <c r="Q306" s="86"/>
      <c r="R306" s="153" t="str">
        <f t="shared" si="221"/>
        <v>Tổ 64</v>
      </c>
      <c r="S306" s="86"/>
      <c r="T306" s="86"/>
      <c r="U306" s="86"/>
      <c r="V306" s="86" t="str">
        <f t="shared" si="222"/>
        <v xml:space="preserve">, </v>
      </c>
      <c r="W306" s="86"/>
      <c r="X306" s="86"/>
      <c r="Y306" s="86"/>
      <c r="Z306" s="88"/>
      <c r="AA306" s="105"/>
      <c r="AB306" s="86"/>
      <c r="AC306" s="90"/>
      <c r="AD306" s="86"/>
      <c r="AE306" s="86"/>
      <c r="AF306" s="86"/>
      <c r="AG306" s="86"/>
      <c r="AH306" s="160" t="s">
        <v>6961</v>
      </c>
      <c r="AI306" s="153"/>
      <c r="AJ306" s="153"/>
      <c r="AK306" s="86"/>
      <c r="AL306" s="86"/>
      <c r="AM306" s="153" t="s">
        <v>7015</v>
      </c>
      <c r="AN306" s="153" t="s">
        <v>7390</v>
      </c>
      <c r="AO306" s="165">
        <v>44586</v>
      </c>
      <c r="AP306" s="153" t="s">
        <v>7034</v>
      </c>
      <c r="AQ306" s="153" t="s">
        <v>5661</v>
      </c>
      <c r="AR306" s="166">
        <v>110</v>
      </c>
      <c r="AS306" s="88" t="s">
        <v>5719</v>
      </c>
      <c r="AT306" s="92">
        <f t="shared" si="239"/>
        <v>0</v>
      </c>
      <c r="AU306" s="93">
        <v>0</v>
      </c>
      <c r="AV306" s="93">
        <v>0</v>
      </c>
      <c r="AW306" s="166">
        <v>200</v>
      </c>
      <c r="AX306" s="93">
        <v>0</v>
      </c>
      <c r="AY306" s="177"/>
      <c r="AZ306" s="177">
        <v>0</v>
      </c>
      <c r="BA306" s="178"/>
      <c r="BB306" s="105"/>
      <c r="BC306" s="105"/>
      <c r="BD306" s="93"/>
      <c r="BE306" s="93">
        <v>0</v>
      </c>
      <c r="BF306" s="91">
        <v>0</v>
      </c>
      <c r="BG306" s="94"/>
      <c r="BH306" s="95"/>
      <c r="BI306" s="93" t="str">
        <f t="shared" si="207"/>
        <v>Nguyễn Quang Hưng</v>
      </c>
      <c r="BJ306" s="105">
        <f t="shared" si="208"/>
        <v>0</v>
      </c>
      <c r="BK306" s="88" t="str">
        <f t="shared" si="209"/>
        <v>8321937335</v>
      </c>
      <c r="BL306" s="86">
        <f t="shared" si="210"/>
        <v>0</v>
      </c>
      <c r="BM306" s="105">
        <f t="shared" si="211"/>
        <v>0</v>
      </c>
      <c r="BN306" s="86">
        <f t="shared" si="212"/>
        <v>0</v>
      </c>
      <c r="BO306" s="86">
        <f t="shared" si="213"/>
        <v>0</v>
      </c>
      <c r="BP306" s="86">
        <f t="shared" si="223"/>
        <v>0</v>
      </c>
      <c r="BQ306" s="160" t="s">
        <v>6961</v>
      </c>
      <c r="BR306" s="86" t="s">
        <v>5720</v>
      </c>
      <c r="BS306" s="88" t="s">
        <v>5721</v>
      </c>
      <c r="BT306" s="86" t="s">
        <v>5722</v>
      </c>
      <c r="BU306" s="86"/>
      <c r="BV306" s="86" t="str">
        <f t="shared" si="224"/>
        <v>DC 934633</v>
      </c>
      <c r="BW306" s="105" t="str">
        <f t="shared" si="225"/>
        <v/>
      </c>
      <c r="BX306" s="86" t="str">
        <f t="shared" si="234"/>
        <v>81</v>
      </c>
      <c r="BY306" s="86" t="str">
        <f t="shared" si="235"/>
        <v>10</v>
      </c>
      <c r="BZ306" s="91">
        <f t="shared" si="236"/>
        <v>110</v>
      </c>
      <c r="CA306" s="91">
        <v>0</v>
      </c>
      <c r="CB306" s="96" t="s">
        <v>5719</v>
      </c>
      <c r="CC306" s="91">
        <f t="shared" si="226"/>
        <v>200</v>
      </c>
      <c r="CD306" s="91">
        <f t="shared" si="227"/>
        <v>0</v>
      </c>
      <c r="CE306" s="93">
        <f t="shared" si="237"/>
        <v>0</v>
      </c>
      <c r="CF306" s="93">
        <f t="shared" si="238"/>
        <v>0</v>
      </c>
      <c r="CG306" s="105"/>
      <c r="CH306" s="105"/>
      <c r="CI306" s="86"/>
      <c r="CJ306" s="188"/>
      <c r="CK306" s="181">
        <f t="shared" si="228"/>
        <v>110</v>
      </c>
      <c r="CL306" s="181">
        <f t="shared" si="229"/>
        <v>200</v>
      </c>
      <c r="CM306" s="86" t="s">
        <v>5723</v>
      </c>
      <c r="CN306" s="182" t="s">
        <v>7854</v>
      </c>
      <c r="CO306" s="183" t="s">
        <v>7855</v>
      </c>
      <c r="CP306" s="86" t="s">
        <v>5724</v>
      </c>
      <c r="CQ306" s="153" t="s">
        <v>7924</v>
      </c>
      <c r="CR306" s="187">
        <f t="shared" si="230"/>
        <v>7970000</v>
      </c>
      <c r="CS306" s="188">
        <v>1</v>
      </c>
      <c r="CT306" s="188">
        <f t="shared" si="240"/>
        <v>7970000</v>
      </c>
      <c r="CU306" s="93"/>
      <c r="CV306" s="94">
        <f t="shared" si="231"/>
        <v>110</v>
      </c>
      <c r="CW306" s="93">
        <f t="shared" si="232"/>
        <v>0</v>
      </c>
      <c r="CX306" s="86">
        <f t="shared" si="233"/>
        <v>0</v>
      </c>
      <c r="CY306" s="93">
        <f t="shared" si="241"/>
        <v>263010</v>
      </c>
      <c r="CZ306" s="93">
        <v>0</v>
      </c>
      <c r="DA306" s="93">
        <v>0</v>
      </c>
      <c r="DB306" s="93">
        <f t="shared" si="242"/>
        <v>0</v>
      </c>
      <c r="DC306" s="93">
        <v>0</v>
      </c>
      <c r="DD306" s="91">
        <v>0</v>
      </c>
      <c r="DE306" s="93">
        <f t="shared" si="243"/>
        <v>0</v>
      </c>
      <c r="DF306" s="93">
        <f t="shared" si="214"/>
        <v>0</v>
      </c>
      <c r="DG306" s="93"/>
      <c r="DH306" s="93">
        <v>0</v>
      </c>
      <c r="DI306" s="93">
        <v>0</v>
      </c>
      <c r="DJ306" s="86">
        <f t="shared" si="244"/>
        <v>0</v>
      </c>
      <c r="DK306" s="91">
        <v>0</v>
      </c>
      <c r="DL306" s="93"/>
      <c r="DM306" s="93">
        <v>0</v>
      </c>
      <c r="DN306" s="93">
        <f t="shared" si="215"/>
        <v>7970000</v>
      </c>
      <c r="DO306" s="93">
        <f t="shared" si="245"/>
        <v>0</v>
      </c>
      <c r="DP306" s="92">
        <f t="shared" si="246"/>
        <v>263010</v>
      </c>
      <c r="DQ306" s="97" t="str">
        <f t="shared" si="216"/>
        <v>8321937335</v>
      </c>
      <c r="DR306" s="98">
        <f t="shared" si="247"/>
        <v>0</v>
      </c>
      <c r="DS306" s="93" t="str">
        <f t="shared" si="248"/>
        <v>OK</v>
      </c>
      <c r="DT306" s="93"/>
      <c r="DU306" s="78" t="str">
        <f t="shared" si="217"/>
        <v>5010700215011501100001VT100001</v>
      </c>
      <c r="DV306" s="78">
        <f>INDEX('08_DMGiaDat'!$L:$L,MATCH(DU306,'08_DMGiaDat'!$R:$R,0))</f>
        <v>7970000</v>
      </c>
      <c r="DW306" s="78" t="str">
        <f t="shared" si="218"/>
        <v>501070021501100100000001</v>
      </c>
      <c r="DX306" s="78" t="str">
        <f>IFERROR(VLOOKUP(DW306,'08_DMGiaDat'!C218:C219,2,FALSE),"N")</f>
        <v>N</v>
      </c>
      <c r="DY306" s="78" t="str">
        <f t="shared" si="219"/>
        <v>5010700215011001VT100001</v>
      </c>
      <c r="DZ306" s="78" t="str">
        <f>IFERROR(VLOOKUP(DY306,'08_DMGiaDat'!C218:C219,2,FALSE),"N")</f>
        <v>N</v>
      </c>
      <c r="EA306" s="78" t="str">
        <f t="shared" si="220"/>
        <v>501070021501100100000001</v>
      </c>
      <c r="EB306" s="78" t="str">
        <f>IFERROR(VLOOKUP(EA306,'08_DMGiaDat'!C218:C219,2,FALSE),"N")</f>
        <v>N</v>
      </c>
      <c r="EC306" s="92">
        <f>IF(DV306&lt;&gt;"N",DV306,IF(DX306&lt;&gt;"N",DX306,IF(DZ306&lt;&gt;"N",DZ306*VLOOKUP(LEFT(CB306,3),'03_DMMucDich'!C202:C206,5,FALSE),IF(EB306&lt;&gt;"N",EB306*VLOOKUP(LEFT(CB306,3),'03_DMMucDich'!C202:C206,5,FALSE),"N/A"))))</f>
        <v>7970000</v>
      </c>
    </row>
    <row r="307" spans="1:133" s="34" customFormat="1" ht="16" x14ac:dyDescent="0.2">
      <c r="A307" s="85">
        <v>293</v>
      </c>
      <c r="B307" s="86"/>
      <c r="C307" s="87"/>
      <c r="D307" s="141" t="s">
        <v>5972</v>
      </c>
      <c r="E307" s="86"/>
      <c r="F307" s="88"/>
      <c r="G307" s="88" t="s">
        <v>5718</v>
      </c>
      <c r="H307" s="151">
        <v>2022</v>
      </c>
      <c r="I307" s="86"/>
      <c r="J307" s="86"/>
      <c r="K307" s="145" t="s">
        <v>6592</v>
      </c>
      <c r="L307" s="105"/>
      <c r="M307" s="86"/>
      <c r="N307" s="105"/>
      <c r="O307" s="105"/>
      <c r="P307" s="86"/>
      <c r="Q307" s="86"/>
      <c r="R307" s="153" t="str">
        <f t="shared" si="221"/>
        <v>Tổ 37</v>
      </c>
      <c r="S307" s="86"/>
      <c r="T307" s="86"/>
      <c r="U307" s="86"/>
      <c r="V307" s="86" t="str">
        <f t="shared" si="222"/>
        <v xml:space="preserve">, </v>
      </c>
      <c r="W307" s="86"/>
      <c r="X307" s="86"/>
      <c r="Y307" s="86"/>
      <c r="Z307" s="88"/>
      <c r="AA307" s="105"/>
      <c r="AB307" s="86"/>
      <c r="AC307" s="90"/>
      <c r="AD307" s="86"/>
      <c r="AE307" s="86"/>
      <c r="AF307" s="86"/>
      <c r="AG307" s="86"/>
      <c r="AH307" s="160" t="s">
        <v>6972</v>
      </c>
      <c r="AI307" s="153"/>
      <c r="AJ307" s="153"/>
      <c r="AK307" s="86"/>
      <c r="AL307" s="86"/>
      <c r="AM307" s="153" t="s">
        <v>7015</v>
      </c>
      <c r="AN307" s="153" t="s">
        <v>7391</v>
      </c>
      <c r="AO307" s="165">
        <v>44015</v>
      </c>
      <c r="AP307" s="153" t="s">
        <v>2115</v>
      </c>
      <c r="AQ307" s="153" t="s">
        <v>965</v>
      </c>
      <c r="AR307" s="166">
        <v>100</v>
      </c>
      <c r="AS307" s="88" t="s">
        <v>5719</v>
      </c>
      <c r="AT307" s="92">
        <f t="shared" si="239"/>
        <v>0</v>
      </c>
      <c r="AU307" s="93">
        <v>0</v>
      </c>
      <c r="AV307" s="93">
        <v>0</v>
      </c>
      <c r="AW307" s="166">
        <v>200</v>
      </c>
      <c r="AX307" s="93">
        <v>0</v>
      </c>
      <c r="AY307" s="177"/>
      <c r="AZ307" s="177">
        <v>0</v>
      </c>
      <c r="BA307" s="178"/>
      <c r="BB307" s="105"/>
      <c r="BC307" s="105"/>
      <c r="BD307" s="93"/>
      <c r="BE307" s="93">
        <v>0</v>
      </c>
      <c r="BF307" s="91">
        <v>0</v>
      </c>
      <c r="BG307" s="94"/>
      <c r="BH307" s="95"/>
      <c r="BI307" s="93" t="str">
        <f t="shared" si="207"/>
        <v>Đoàn Ngọc Đức</v>
      </c>
      <c r="BJ307" s="105">
        <f t="shared" si="208"/>
        <v>0</v>
      </c>
      <c r="BK307" s="88" t="str">
        <f t="shared" si="209"/>
        <v>8052471149</v>
      </c>
      <c r="BL307" s="86">
        <f t="shared" si="210"/>
        <v>0</v>
      </c>
      <c r="BM307" s="105">
        <f t="shared" si="211"/>
        <v>0</v>
      </c>
      <c r="BN307" s="86">
        <f t="shared" si="212"/>
        <v>0</v>
      </c>
      <c r="BO307" s="86">
        <f t="shared" si="213"/>
        <v>0</v>
      </c>
      <c r="BP307" s="86">
        <f t="shared" si="223"/>
        <v>0</v>
      </c>
      <c r="BQ307" s="160" t="s">
        <v>6972</v>
      </c>
      <c r="BR307" s="86" t="s">
        <v>5720</v>
      </c>
      <c r="BS307" s="88" t="s">
        <v>5721</v>
      </c>
      <c r="BT307" s="86" t="s">
        <v>5722</v>
      </c>
      <c r="BU307" s="86"/>
      <c r="BV307" s="86" t="str">
        <f t="shared" si="224"/>
        <v>CV 003234</v>
      </c>
      <c r="BW307" s="105" t="str">
        <f t="shared" si="225"/>
        <v/>
      </c>
      <c r="BX307" s="86" t="str">
        <f t="shared" si="234"/>
        <v>229</v>
      </c>
      <c r="BY307" s="86" t="str">
        <f t="shared" si="235"/>
        <v>103</v>
      </c>
      <c r="BZ307" s="91">
        <f t="shared" si="236"/>
        <v>100</v>
      </c>
      <c r="CA307" s="91">
        <v>0</v>
      </c>
      <c r="CB307" s="96" t="s">
        <v>5719</v>
      </c>
      <c r="CC307" s="91">
        <f t="shared" si="226"/>
        <v>200</v>
      </c>
      <c r="CD307" s="91">
        <f t="shared" si="227"/>
        <v>0</v>
      </c>
      <c r="CE307" s="93">
        <f t="shared" si="237"/>
        <v>0</v>
      </c>
      <c r="CF307" s="93">
        <f t="shared" si="238"/>
        <v>0</v>
      </c>
      <c r="CG307" s="105"/>
      <c r="CH307" s="105"/>
      <c r="CI307" s="86"/>
      <c r="CJ307" s="188"/>
      <c r="CK307" s="181">
        <f t="shared" si="228"/>
        <v>100</v>
      </c>
      <c r="CL307" s="181">
        <f t="shared" si="229"/>
        <v>200</v>
      </c>
      <c r="CM307" s="86" t="s">
        <v>5723</v>
      </c>
      <c r="CN307" s="182" t="s">
        <v>7868</v>
      </c>
      <c r="CO307" s="183" t="s">
        <v>7869</v>
      </c>
      <c r="CP307" s="86" t="s">
        <v>5724</v>
      </c>
      <c r="CQ307" s="153" t="s">
        <v>7924</v>
      </c>
      <c r="CR307" s="187">
        <f t="shared" si="230"/>
        <v>6110000</v>
      </c>
      <c r="CS307" s="188">
        <v>1</v>
      </c>
      <c r="CT307" s="188">
        <f t="shared" si="240"/>
        <v>6110000</v>
      </c>
      <c r="CU307" s="93"/>
      <c r="CV307" s="94">
        <f t="shared" si="231"/>
        <v>100</v>
      </c>
      <c r="CW307" s="93">
        <f t="shared" si="232"/>
        <v>0</v>
      </c>
      <c r="CX307" s="86">
        <f t="shared" si="233"/>
        <v>0</v>
      </c>
      <c r="CY307" s="93">
        <f t="shared" si="241"/>
        <v>183300</v>
      </c>
      <c r="CZ307" s="93">
        <v>0</v>
      </c>
      <c r="DA307" s="93">
        <v>0</v>
      </c>
      <c r="DB307" s="93">
        <f t="shared" si="242"/>
        <v>0</v>
      </c>
      <c r="DC307" s="93">
        <v>0</v>
      </c>
      <c r="DD307" s="91">
        <v>0</v>
      </c>
      <c r="DE307" s="93">
        <f t="shared" si="243"/>
        <v>0</v>
      </c>
      <c r="DF307" s="93">
        <f t="shared" si="214"/>
        <v>0</v>
      </c>
      <c r="DG307" s="93"/>
      <c r="DH307" s="93">
        <v>0</v>
      </c>
      <c r="DI307" s="93">
        <v>0</v>
      </c>
      <c r="DJ307" s="86">
        <f t="shared" si="244"/>
        <v>0</v>
      </c>
      <c r="DK307" s="91">
        <v>0</v>
      </c>
      <c r="DL307" s="93"/>
      <c r="DM307" s="93">
        <v>0</v>
      </c>
      <c r="DN307" s="93">
        <f t="shared" si="215"/>
        <v>6110000</v>
      </c>
      <c r="DO307" s="93">
        <f t="shared" si="245"/>
        <v>0</v>
      </c>
      <c r="DP307" s="92">
        <f t="shared" si="246"/>
        <v>183300</v>
      </c>
      <c r="DQ307" s="97" t="str">
        <f t="shared" si="216"/>
        <v>8052471149</v>
      </c>
      <c r="DR307" s="98">
        <f t="shared" si="247"/>
        <v>0</v>
      </c>
      <c r="DS307" s="93" t="str">
        <f t="shared" si="248"/>
        <v>OK</v>
      </c>
      <c r="DT307" s="93"/>
      <c r="DU307" s="78" t="str">
        <f t="shared" si="217"/>
        <v>5010700215031503101001VT100001</v>
      </c>
      <c r="DV307" s="78">
        <f>INDEX('08_DMGiaDat'!$L:$L,MATCH(DU307,'08_DMGiaDat'!$R:$R,0))</f>
        <v>6110000</v>
      </c>
      <c r="DW307" s="78" t="str">
        <f t="shared" si="218"/>
        <v>501070021503100100000001</v>
      </c>
      <c r="DX307" s="78" t="str">
        <f>IFERROR(VLOOKUP(DW307,'08_DMGiaDat'!C218:C219,2,FALSE),"N")</f>
        <v>N</v>
      </c>
      <c r="DY307" s="78" t="str">
        <f t="shared" si="219"/>
        <v>5010700215031001VT100001</v>
      </c>
      <c r="DZ307" s="78" t="str">
        <f>IFERROR(VLOOKUP(DY307,'08_DMGiaDat'!C218:C219,2,FALSE),"N")</f>
        <v>N</v>
      </c>
      <c r="EA307" s="78" t="str">
        <f t="shared" si="220"/>
        <v>501070021503100100000001</v>
      </c>
      <c r="EB307" s="78" t="str">
        <f>IFERROR(VLOOKUP(EA307,'08_DMGiaDat'!C218:C219,2,FALSE),"N")</f>
        <v>N</v>
      </c>
      <c r="EC307" s="92">
        <f>IF(DV307&lt;&gt;"N",DV307,IF(DX307&lt;&gt;"N",DX307,IF(DZ307&lt;&gt;"N",DZ307*VLOOKUP(LEFT(CB307,3),'03_DMMucDich'!C202:C206,5,FALSE),IF(EB307&lt;&gt;"N",EB307*VLOOKUP(LEFT(CB307,3),'03_DMMucDich'!C202:C206,5,FALSE),"N/A"))))</f>
        <v>6110000</v>
      </c>
    </row>
    <row r="308" spans="1:133" s="34" customFormat="1" ht="16" x14ac:dyDescent="0.2">
      <c r="A308" s="85">
        <v>294</v>
      </c>
      <c r="B308" s="86"/>
      <c r="C308" s="87"/>
      <c r="D308" s="141" t="s">
        <v>5973</v>
      </c>
      <c r="E308" s="86"/>
      <c r="F308" s="88"/>
      <c r="G308" s="88" t="s">
        <v>5718</v>
      </c>
      <c r="H308" s="151">
        <v>2022</v>
      </c>
      <c r="I308" s="86"/>
      <c r="J308" s="86"/>
      <c r="K308" s="145" t="s">
        <v>6593</v>
      </c>
      <c r="L308" s="105"/>
      <c r="M308" s="86"/>
      <c r="N308" s="105"/>
      <c r="O308" s="105"/>
      <c r="P308" s="86"/>
      <c r="Q308" s="86"/>
      <c r="R308" s="153" t="str">
        <f t="shared" si="221"/>
        <v>Tổ 45</v>
      </c>
      <c r="S308" s="86"/>
      <c r="T308" s="86"/>
      <c r="U308" s="86"/>
      <c r="V308" s="86" t="str">
        <f t="shared" si="222"/>
        <v xml:space="preserve">, </v>
      </c>
      <c r="W308" s="86"/>
      <c r="X308" s="86"/>
      <c r="Y308" s="86"/>
      <c r="Z308" s="88"/>
      <c r="AA308" s="105"/>
      <c r="AB308" s="86"/>
      <c r="AC308" s="90"/>
      <c r="AD308" s="86"/>
      <c r="AE308" s="86"/>
      <c r="AF308" s="86"/>
      <c r="AG308" s="86"/>
      <c r="AH308" s="160" t="s">
        <v>6991</v>
      </c>
      <c r="AI308" s="153"/>
      <c r="AJ308" s="153"/>
      <c r="AK308" s="86"/>
      <c r="AL308" s="86"/>
      <c r="AM308" s="153" t="s">
        <v>7015</v>
      </c>
      <c r="AN308" s="153" t="s">
        <v>7392</v>
      </c>
      <c r="AO308" s="165">
        <v>42508</v>
      </c>
      <c r="AP308" s="153" t="s">
        <v>5681</v>
      </c>
      <c r="AQ308" s="153" t="s">
        <v>2082</v>
      </c>
      <c r="AR308" s="166">
        <v>100</v>
      </c>
      <c r="AS308" s="88" t="s">
        <v>5719</v>
      </c>
      <c r="AT308" s="92">
        <f t="shared" si="239"/>
        <v>0</v>
      </c>
      <c r="AU308" s="93">
        <v>0</v>
      </c>
      <c r="AV308" s="93">
        <v>0</v>
      </c>
      <c r="AW308" s="166">
        <v>200</v>
      </c>
      <c r="AX308" s="93">
        <v>0</v>
      </c>
      <c r="AY308" s="177"/>
      <c r="AZ308" s="177">
        <v>0</v>
      </c>
      <c r="BA308" s="178"/>
      <c r="BB308" s="105"/>
      <c r="BC308" s="105"/>
      <c r="BD308" s="93"/>
      <c r="BE308" s="93">
        <v>0</v>
      </c>
      <c r="BF308" s="91">
        <v>0</v>
      </c>
      <c r="BG308" s="94"/>
      <c r="BH308" s="95"/>
      <c r="BI308" s="93" t="str">
        <f t="shared" si="207"/>
        <v>Võ Thị Kim Ánh</v>
      </c>
      <c r="BJ308" s="105">
        <f t="shared" si="208"/>
        <v>0</v>
      </c>
      <c r="BK308" s="88" t="str">
        <f t="shared" si="209"/>
        <v>8567090426</v>
      </c>
      <c r="BL308" s="86">
        <f t="shared" si="210"/>
        <v>0</v>
      </c>
      <c r="BM308" s="105">
        <f t="shared" si="211"/>
        <v>0</v>
      </c>
      <c r="BN308" s="86">
        <f t="shared" si="212"/>
        <v>0</v>
      </c>
      <c r="BO308" s="86">
        <f t="shared" si="213"/>
        <v>0</v>
      </c>
      <c r="BP308" s="86">
        <f t="shared" si="223"/>
        <v>0</v>
      </c>
      <c r="BQ308" s="160" t="s">
        <v>6991</v>
      </c>
      <c r="BR308" s="86" t="s">
        <v>5720</v>
      </c>
      <c r="BS308" s="88" t="s">
        <v>5721</v>
      </c>
      <c r="BT308" s="86" t="s">
        <v>5722</v>
      </c>
      <c r="BU308" s="86"/>
      <c r="BV308" s="86" t="str">
        <f t="shared" si="224"/>
        <v>CC 944995</v>
      </c>
      <c r="BW308" s="105" t="str">
        <f t="shared" si="225"/>
        <v/>
      </c>
      <c r="BX308" s="86" t="str">
        <f t="shared" si="234"/>
        <v>17</v>
      </c>
      <c r="BY308" s="86" t="str">
        <f t="shared" si="235"/>
        <v>196</v>
      </c>
      <c r="BZ308" s="91">
        <f t="shared" si="236"/>
        <v>100</v>
      </c>
      <c r="CA308" s="91">
        <v>0</v>
      </c>
      <c r="CB308" s="96" t="s">
        <v>5719</v>
      </c>
      <c r="CC308" s="91">
        <f t="shared" si="226"/>
        <v>200</v>
      </c>
      <c r="CD308" s="91">
        <f t="shared" si="227"/>
        <v>0</v>
      </c>
      <c r="CE308" s="93">
        <f t="shared" si="237"/>
        <v>0</v>
      </c>
      <c r="CF308" s="93">
        <f t="shared" si="238"/>
        <v>0</v>
      </c>
      <c r="CG308" s="105"/>
      <c r="CH308" s="105"/>
      <c r="CI308" s="86"/>
      <c r="CJ308" s="188"/>
      <c r="CK308" s="181">
        <f t="shared" si="228"/>
        <v>100</v>
      </c>
      <c r="CL308" s="181">
        <f t="shared" si="229"/>
        <v>200</v>
      </c>
      <c r="CM308" s="86" t="s">
        <v>5723</v>
      </c>
      <c r="CN308" s="182" t="s">
        <v>7889</v>
      </c>
      <c r="CO308" s="183" t="s">
        <v>7905</v>
      </c>
      <c r="CP308" s="86" t="s">
        <v>5724</v>
      </c>
      <c r="CQ308" s="153" t="s">
        <v>7924</v>
      </c>
      <c r="CR308" s="187">
        <f t="shared" si="230"/>
        <v>5660000</v>
      </c>
      <c r="CS308" s="188">
        <v>1</v>
      </c>
      <c r="CT308" s="188">
        <f t="shared" si="240"/>
        <v>5660000</v>
      </c>
      <c r="CU308" s="93"/>
      <c r="CV308" s="94">
        <f t="shared" si="231"/>
        <v>100</v>
      </c>
      <c r="CW308" s="93">
        <f t="shared" si="232"/>
        <v>0</v>
      </c>
      <c r="CX308" s="86">
        <f t="shared" si="233"/>
        <v>0</v>
      </c>
      <c r="CY308" s="93">
        <f t="shared" si="241"/>
        <v>169800</v>
      </c>
      <c r="CZ308" s="93">
        <v>0</v>
      </c>
      <c r="DA308" s="93">
        <v>0</v>
      </c>
      <c r="DB308" s="93">
        <f t="shared" si="242"/>
        <v>0</v>
      </c>
      <c r="DC308" s="93">
        <v>0</v>
      </c>
      <c r="DD308" s="91">
        <v>0</v>
      </c>
      <c r="DE308" s="93">
        <f t="shared" si="243"/>
        <v>0</v>
      </c>
      <c r="DF308" s="93">
        <f t="shared" si="214"/>
        <v>0</v>
      </c>
      <c r="DG308" s="93"/>
      <c r="DH308" s="93">
        <v>0</v>
      </c>
      <c r="DI308" s="93">
        <v>0</v>
      </c>
      <c r="DJ308" s="86">
        <f t="shared" si="244"/>
        <v>0</v>
      </c>
      <c r="DK308" s="91">
        <v>0</v>
      </c>
      <c r="DL308" s="93"/>
      <c r="DM308" s="93">
        <v>0</v>
      </c>
      <c r="DN308" s="93">
        <f t="shared" si="215"/>
        <v>5660000</v>
      </c>
      <c r="DO308" s="93">
        <f t="shared" si="245"/>
        <v>0</v>
      </c>
      <c r="DP308" s="92">
        <f t="shared" si="246"/>
        <v>169800</v>
      </c>
      <c r="DQ308" s="97" t="str">
        <f t="shared" si="216"/>
        <v>8567090426</v>
      </c>
      <c r="DR308" s="98">
        <f t="shared" si="247"/>
        <v>0</v>
      </c>
      <c r="DS308" s="93" t="str">
        <f t="shared" si="248"/>
        <v>OK</v>
      </c>
      <c r="DT308" s="93"/>
      <c r="DU308" s="78" t="str">
        <f t="shared" si="217"/>
        <v>5010700215021502100001VT100001</v>
      </c>
      <c r="DV308" s="78">
        <f>INDEX('08_DMGiaDat'!$L:$L,MATCH(DU308,'08_DMGiaDat'!$R:$R,0))</f>
        <v>5660000</v>
      </c>
      <c r="DW308" s="78" t="str">
        <f t="shared" si="218"/>
        <v>501070021502100100000001</v>
      </c>
      <c r="DX308" s="78" t="str">
        <f>IFERROR(VLOOKUP(DW308,'08_DMGiaDat'!C218:C219,2,FALSE),"N")</f>
        <v>N</v>
      </c>
      <c r="DY308" s="78" t="str">
        <f t="shared" si="219"/>
        <v>5010700215021001VT100001</v>
      </c>
      <c r="DZ308" s="78" t="str">
        <f>IFERROR(VLOOKUP(DY308,'08_DMGiaDat'!C218:C219,2,FALSE),"N")</f>
        <v>N</v>
      </c>
      <c r="EA308" s="78" t="str">
        <f t="shared" si="220"/>
        <v>501070021502100100000001</v>
      </c>
      <c r="EB308" s="78" t="str">
        <f>IFERROR(VLOOKUP(EA308,'08_DMGiaDat'!C218:C219,2,FALSE),"N")</f>
        <v>N</v>
      </c>
      <c r="EC308" s="92">
        <f>IF(DV308&lt;&gt;"N",DV308,IF(DX308&lt;&gt;"N",DX308,IF(DZ308&lt;&gt;"N",DZ308*VLOOKUP(LEFT(CB308,3),'03_DMMucDich'!C202:C206,5,FALSE),IF(EB308&lt;&gt;"N",EB308*VLOOKUP(LEFT(CB308,3),'03_DMMucDich'!C202:C206,5,FALSE),"N/A"))))</f>
        <v>5660000</v>
      </c>
    </row>
    <row r="309" spans="1:133" s="34" customFormat="1" ht="16" x14ac:dyDescent="0.2">
      <c r="A309" s="85">
        <v>295</v>
      </c>
      <c r="B309" s="86"/>
      <c r="C309" s="87"/>
      <c r="D309" s="141" t="s">
        <v>5974</v>
      </c>
      <c r="E309" s="86"/>
      <c r="F309" s="88"/>
      <c r="G309" s="88" t="s">
        <v>5718</v>
      </c>
      <c r="H309" s="151">
        <v>2022</v>
      </c>
      <c r="I309" s="86"/>
      <c r="J309" s="86"/>
      <c r="K309" s="145" t="s">
        <v>6594</v>
      </c>
      <c r="L309" s="105"/>
      <c r="M309" s="86"/>
      <c r="N309" s="105"/>
      <c r="O309" s="105"/>
      <c r="P309" s="86"/>
      <c r="Q309" s="86"/>
      <c r="R309" s="153" t="str">
        <f t="shared" si="221"/>
        <v>Tổ 25</v>
      </c>
      <c r="S309" s="86"/>
      <c r="T309" s="86"/>
      <c r="U309" s="86"/>
      <c r="V309" s="86" t="str">
        <f t="shared" si="222"/>
        <v xml:space="preserve">, </v>
      </c>
      <c r="W309" s="86"/>
      <c r="X309" s="86"/>
      <c r="Y309" s="86"/>
      <c r="Z309" s="88"/>
      <c r="AA309" s="105"/>
      <c r="AB309" s="86"/>
      <c r="AC309" s="90"/>
      <c r="AD309" s="86"/>
      <c r="AE309" s="86"/>
      <c r="AF309" s="86"/>
      <c r="AG309" s="86"/>
      <c r="AH309" s="160" t="s">
        <v>6996</v>
      </c>
      <c r="AI309" s="153"/>
      <c r="AJ309" s="153"/>
      <c r="AK309" s="86"/>
      <c r="AL309" s="86"/>
      <c r="AM309" s="153" t="s">
        <v>7015</v>
      </c>
      <c r="AN309" s="153" t="s">
        <v>7393</v>
      </c>
      <c r="AO309" s="165">
        <v>42233</v>
      </c>
      <c r="AP309" s="153" t="s">
        <v>965</v>
      </c>
      <c r="AQ309" s="153" t="s">
        <v>2065</v>
      </c>
      <c r="AR309" s="166">
        <v>100</v>
      </c>
      <c r="AS309" s="88" t="s">
        <v>5719</v>
      </c>
      <c r="AT309" s="92">
        <f t="shared" si="239"/>
        <v>0</v>
      </c>
      <c r="AU309" s="93">
        <v>0</v>
      </c>
      <c r="AV309" s="93">
        <v>0</v>
      </c>
      <c r="AW309" s="166">
        <v>200</v>
      </c>
      <c r="AX309" s="93">
        <v>0</v>
      </c>
      <c r="AY309" s="177"/>
      <c r="AZ309" s="177">
        <v>0</v>
      </c>
      <c r="BA309" s="178"/>
      <c r="BB309" s="105"/>
      <c r="BC309" s="105"/>
      <c r="BD309" s="93"/>
      <c r="BE309" s="93">
        <v>0</v>
      </c>
      <c r="BF309" s="91">
        <v>0</v>
      </c>
      <c r="BG309" s="94"/>
      <c r="BH309" s="95"/>
      <c r="BI309" s="93" t="str">
        <f t="shared" si="207"/>
        <v>Vòng Lỷ Chấn</v>
      </c>
      <c r="BJ309" s="105">
        <f t="shared" si="208"/>
        <v>0</v>
      </c>
      <c r="BK309" s="88" t="str">
        <f t="shared" si="209"/>
        <v>8170116454</v>
      </c>
      <c r="BL309" s="86">
        <f t="shared" si="210"/>
        <v>0</v>
      </c>
      <c r="BM309" s="105">
        <f t="shared" si="211"/>
        <v>0</v>
      </c>
      <c r="BN309" s="86">
        <f t="shared" si="212"/>
        <v>0</v>
      </c>
      <c r="BO309" s="86">
        <f t="shared" si="213"/>
        <v>0</v>
      </c>
      <c r="BP309" s="86">
        <f t="shared" si="223"/>
        <v>0</v>
      </c>
      <c r="BQ309" s="160" t="s">
        <v>6996</v>
      </c>
      <c r="BR309" s="86" t="s">
        <v>5720</v>
      </c>
      <c r="BS309" s="88" t="s">
        <v>5721</v>
      </c>
      <c r="BT309" s="86" t="s">
        <v>5722</v>
      </c>
      <c r="BU309" s="86"/>
      <c r="BV309" s="86" t="str">
        <f t="shared" si="224"/>
        <v>BY 758859</v>
      </c>
      <c r="BW309" s="105" t="str">
        <f t="shared" si="225"/>
        <v/>
      </c>
      <c r="BX309" s="86" t="str">
        <f t="shared" si="234"/>
        <v>103</v>
      </c>
      <c r="BY309" s="86" t="str">
        <f t="shared" si="235"/>
        <v>179</v>
      </c>
      <c r="BZ309" s="91">
        <f t="shared" si="236"/>
        <v>100</v>
      </c>
      <c r="CA309" s="91">
        <v>0</v>
      </c>
      <c r="CB309" s="96" t="s">
        <v>5719</v>
      </c>
      <c r="CC309" s="91">
        <f t="shared" si="226"/>
        <v>200</v>
      </c>
      <c r="CD309" s="91">
        <f t="shared" si="227"/>
        <v>0</v>
      </c>
      <c r="CE309" s="93">
        <f t="shared" si="237"/>
        <v>0</v>
      </c>
      <c r="CF309" s="93">
        <f t="shared" si="238"/>
        <v>0</v>
      </c>
      <c r="CG309" s="105"/>
      <c r="CH309" s="105"/>
      <c r="CI309" s="86"/>
      <c r="CJ309" s="188"/>
      <c r="CK309" s="181">
        <f t="shared" si="228"/>
        <v>100</v>
      </c>
      <c r="CL309" s="181">
        <f t="shared" si="229"/>
        <v>200</v>
      </c>
      <c r="CM309" s="86" t="s">
        <v>5723</v>
      </c>
      <c r="CN309" s="182" t="s">
        <v>7901</v>
      </c>
      <c r="CO309" s="183" t="s">
        <v>7902</v>
      </c>
      <c r="CP309" s="86" t="s">
        <v>5724</v>
      </c>
      <c r="CQ309" s="153" t="s">
        <v>7925</v>
      </c>
      <c r="CR309" s="187">
        <f t="shared" si="230"/>
        <v>2640000</v>
      </c>
      <c r="CS309" s="188">
        <v>0.95</v>
      </c>
      <c r="CT309" s="188">
        <f t="shared" si="240"/>
        <v>2508000</v>
      </c>
      <c r="CU309" s="93"/>
      <c r="CV309" s="94">
        <f t="shared" si="231"/>
        <v>100</v>
      </c>
      <c r="CW309" s="93">
        <f t="shared" si="232"/>
        <v>0</v>
      </c>
      <c r="CX309" s="86">
        <f t="shared" si="233"/>
        <v>0</v>
      </c>
      <c r="CY309" s="93">
        <f t="shared" si="241"/>
        <v>75240</v>
      </c>
      <c r="CZ309" s="93">
        <v>0</v>
      </c>
      <c r="DA309" s="93">
        <v>0</v>
      </c>
      <c r="DB309" s="93">
        <f t="shared" si="242"/>
        <v>0</v>
      </c>
      <c r="DC309" s="93">
        <v>0</v>
      </c>
      <c r="DD309" s="91">
        <v>0</v>
      </c>
      <c r="DE309" s="93">
        <f t="shared" si="243"/>
        <v>0</v>
      </c>
      <c r="DF309" s="93">
        <f t="shared" si="214"/>
        <v>0</v>
      </c>
      <c r="DG309" s="93"/>
      <c r="DH309" s="93">
        <v>0</v>
      </c>
      <c r="DI309" s="93">
        <v>0</v>
      </c>
      <c r="DJ309" s="86">
        <f t="shared" si="244"/>
        <v>0</v>
      </c>
      <c r="DK309" s="91">
        <v>0</v>
      </c>
      <c r="DL309" s="93"/>
      <c r="DM309" s="93">
        <v>0</v>
      </c>
      <c r="DN309" s="93">
        <f t="shared" si="215"/>
        <v>2508000</v>
      </c>
      <c r="DO309" s="93">
        <f t="shared" si="245"/>
        <v>0</v>
      </c>
      <c r="DP309" s="92">
        <f t="shared" si="246"/>
        <v>75240</v>
      </c>
      <c r="DQ309" s="97" t="str">
        <f t="shared" si="216"/>
        <v>8170116454</v>
      </c>
      <c r="DR309" s="98">
        <f t="shared" si="247"/>
        <v>0</v>
      </c>
      <c r="DS309" s="93" t="str">
        <f t="shared" si="248"/>
        <v>OK</v>
      </c>
      <c r="DT309" s="93"/>
      <c r="DU309" s="78" t="str">
        <f t="shared" si="217"/>
        <v>5010700213091309100001VT400001</v>
      </c>
      <c r="DV309" s="78">
        <f>INDEX('08_DMGiaDat'!$L:$L,MATCH(DU309,'08_DMGiaDat'!$R:$R,0))</f>
        <v>2640000</v>
      </c>
      <c r="DW309" s="78" t="str">
        <f t="shared" si="218"/>
        <v>501070021309100100000001</v>
      </c>
      <c r="DX309" s="78" t="str">
        <f>IFERROR(VLOOKUP(DW309,'08_DMGiaDat'!C218:C219,2,FALSE),"N")</f>
        <v>N</v>
      </c>
      <c r="DY309" s="78" t="str">
        <f t="shared" si="219"/>
        <v>5010700213091001VT400001</v>
      </c>
      <c r="DZ309" s="78" t="str">
        <f>IFERROR(VLOOKUP(DY309,'08_DMGiaDat'!C218:C219,2,FALSE),"N")</f>
        <v>N</v>
      </c>
      <c r="EA309" s="78" t="str">
        <f t="shared" si="220"/>
        <v>501070021309100100000001</v>
      </c>
      <c r="EB309" s="78" t="str">
        <f>IFERROR(VLOOKUP(EA309,'08_DMGiaDat'!C218:C219,2,FALSE),"N")</f>
        <v>N</v>
      </c>
      <c r="EC309" s="92">
        <f>IF(DV309&lt;&gt;"N",DV309,IF(DX309&lt;&gt;"N",DX309,IF(DZ309&lt;&gt;"N",DZ309*VLOOKUP(LEFT(CB309,3),'03_DMMucDich'!C202:C206,5,FALSE),IF(EB309&lt;&gt;"N",EB309*VLOOKUP(LEFT(CB309,3),'03_DMMucDich'!C202:C206,5,FALSE),"N/A"))))</f>
        <v>2640000</v>
      </c>
    </row>
    <row r="310" spans="1:133" s="34" customFormat="1" ht="16" x14ac:dyDescent="0.2">
      <c r="A310" s="85">
        <v>296</v>
      </c>
      <c r="B310" s="86"/>
      <c r="C310" s="87"/>
      <c r="D310" s="141" t="s">
        <v>5974</v>
      </c>
      <c r="E310" s="86"/>
      <c r="F310" s="88"/>
      <c r="G310" s="88" t="s">
        <v>5718</v>
      </c>
      <c r="H310" s="151">
        <v>2022</v>
      </c>
      <c r="I310" s="86"/>
      <c r="J310" s="86"/>
      <c r="K310" s="145" t="s">
        <v>6594</v>
      </c>
      <c r="L310" s="105"/>
      <c r="M310" s="86"/>
      <c r="N310" s="105"/>
      <c r="O310" s="105"/>
      <c r="P310" s="86"/>
      <c r="Q310" s="86"/>
      <c r="R310" s="153" t="str">
        <f t="shared" si="221"/>
        <v>Tổ 25</v>
      </c>
      <c r="S310" s="86"/>
      <c r="T310" s="86"/>
      <c r="U310" s="86"/>
      <c r="V310" s="86" t="str">
        <f t="shared" si="222"/>
        <v xml:space="preserve">, </v>
      </c>
      <c r="W310" s="86"/>
      <c r="X310" s="86"/>
      <c r="Y310" s="86"/>
      <c r="Z310" s="88"/>
      <c r="AA310" s="105"/>
      <c r="AB310" s="86"/>
      <c r="AC310" s="90"/>
      <c r="AD310" s="86"/>
      <c r="AE310" s="86"/>
      <c r="AF310" s="86"/>
      <c r="AG310" s="86"/>
      <c r="AH310" s="160" t="s">
        <v>6996</v>
      </c>
      <c r="AI310" s="153"/>
      <c r="AJ310" s="153"/>
      <c r="AK310" s="86"/>
      <c r="AL310" s="86"/>
      <c r="AM310" s="153" t="s">
        <v>7015</v>
      </c>
      <c r="AN310" s="153" t="s">
        <v>7394</v>
      </c>
      <c r="AO310" s="165">
        <v>42233</v>
      </c>
      <c r="AP310" s="153" t="s">
        <v>977</v>
      </c>
      <c r="AQ310" s="153" t="s">
        <v>2065</v>
      </c>
      <c r="AR310" s="166">
        <v>110</v>
      </c>
      <c r="AS310" s="88" t="s">
        <v>5719</v>
      </c>
      <c r="AT310" s="92">
        <f t="shared" si="239"/>
        <v>0</v>
      </c>
      <c r="AU310" s="93">
        <v>0</v>
      </c>
      <c r="AV310" s="93">
        <v>0</v>
      </c>
      <c r="AW310" s="166">
        <v>200</v>
      </c>
      <c r="AX310" s="93">
        <v>0</v>
      </c>
      <c r="AY310" s="177"/>
      <c r="AZ310" s="177">
        <v>0</v>
      </c>
      <c r="BA310" s="178"/>
      <c r="BB310" s="105"/>
      <c r="BC310" s="105"/>
      <c r="BD310" s="93"/>
      <c r="BE310" s="93">
        <v>0</v>
      </c>
      <c r="BF310" s="91">
        <v>0</v>
      </c>
      <c r="BG310" s="94"/>
      <c r="BH310" s="95"/>
      <c r="BI310" s="93" t="str">
        <f t="shared" si="207"/>
        <v>Vòng Lỷ Chấn</v>
      </c>
      <c r="BJ310" s="105">
        <f t="shared" si="208"/>
        <v>0</v>
      </c>
      <c r="BK310" s="88" t="str">
        <f t="shared" si="209"/>
        <v>8170116454</v>
      </c>
      <c r="BL310" s="86">
        <f t="shared" si="210"/>
        <v>0</v>
      </c>
      <c r="BM310" s="105">
        <f t="shared" si="211"/>
        <v>0</v>
      </c>
      <c r="BN310" s="86">
        <f t="shared" si="212"/>
        <v>0</v>
      </c>
      <c r="BO310" s="86">
        <f t="shared" si="213"/>
        <v>0</v>
      </c>
      <c r="BP310" s="86">
        <f t="shared" si="223"/>
        <v>0</v>
      </c>
      <c r="BQ310" s="160" t="s">
        <v>6996</v>
      </c>
      <c r="BR310" s="86" t="s">
        <v>5720</v>
      </c>
      <c r="BS310" s="88" t="s">
        <v>5721</v>
      </c>
      <c r="BT310" s="86" t="s">
        <v>5722</v>
      </c>
      <c r="BU310" s="86"/>
      <c r="BV310" s="86" t="str">
        <f t="shared" si="224"/>
        <v>BY 758841</v>
      </c>
      <c r="BW310" s="105" t="str">
        <f t="shared" si="225"/>
        <v/>
      </c>
      <c r="BX310" s="86" t="str">
        <f t="shared" si="234"/>
        <v>104</v>
      </c>
      <c r="BY310" s="86" t="str">
        <f t="shared" si="235"/>
        <v>179</v>
      </c>
      <c r="BZ310" s="91">
        <f t="shared" si="236"/>
        <v>110</v>
      </c>
      <c r="CA310" s="91">
        <v>0</v>
      </c>
      <c r="CB310" s="96" t="s">
        <v>5719</v>
      </c>
      <c r="CC310" s="91">
        <f t="shared" si="226"/>
        <v>200</v>
      </c>
      <c r="CD310" s="91">
        <f t="shared" si="227"/>
        <v>0</v>
      </c>
      <c r="CE310" s="93">
        <f t="shared" si="237"/>
        <v>0</v>
      </c>
      <c r="CF310" s="93">
        <f t="shared" si="238"/>
        <v>0</v>
      </c>
      <c r="CG310" s="105"/>
      <c r="CH310" s="105"/>
      <c r="CI310" s="86"/>
      <c r="CJ310" s="188"/>
      <c r="CK310" s="181">
        <f t="shared" si="228"/>
        <v>110</v>
      </c>
      <c r="CL310" s="181">
        <f t="shared" si="229"/>
        <v>200</v>
      </c>
      <c r="CM310" s="86" t="s">
        <v>5723</v>
      </c>
      <c r="CN310" s="182" t="s">
        <v>7901</v>
      </c>
      <c r="CO310" s="183" t="s">
        <v>7902</v>
      </c>
      <c r="CP310" s="86" t="s">
        <v>5724</v>
      </c>
      <c r="CQ310" s="153" t="s">
        <v>7925</v>
      </c>
      <c r="CR310" s="187">
        <f t="shared" si="230"/>
        <v>2640000</v>
      </c>
      <c r="CS310" s="188">
        <v>0.95</v>
      </c>
      <c r="CT310" s="188">
        <f t="shared" si="240"/>
        <v>2508000</v>
      </c>
      <c r="CU310" s="93"/>
      <c r="CV310" s="94">
        <f t="shared" si="231"/>
        <v>110</v>
      </c>
      <c r="CW310" s="93">
        <f t="shared" si="232"/>
        <v>0</v>
      </c>
      <c r="CX310" s="86">
        <f t="shared" si="233"/>
        <v>0</v>
      </c>
      <c r="CY310" s="93">
        <f t="shared" si="241"/>
        <v>82764</v>
      </c>
      <c r="CZ310" s="93">
        <v>0</v>
      </c>
      <c r="DA310" s="93">
        <v>0</v>
      </c>
      <c r="DB310" s="93">
        <f t="shared" si="242"/>
        <v>0</v>
      </c>
      <c r="DC310" s="93">
        <v>0</v>
      </c>
      <c r="DD310" s="91">
        <v>0</v>
      </c>
      <c r="DE310" s="93">
        <f t="shared" si="243"/>
        <v>0</v>
      </c>
      <c r="DF310" s="93">
        <f t="shared" si="214"/>
        <v>0</v>
      </c>
      <c r="DG310" s="93"/>
      <c r="DH310" s="93">
        <v>0</v>
      </c>
      <c r="DI310" s="93">
        <v>0</v>
      </c>
      <c r="DJ310" s="86">
        <f t="shared" si="244"/>
        <v>0</v>
      </c>
      <c r="DK310" s="91">
        <v>0</v>
      </c>
      <c r="DL310" s="93"/>
      <c r="DM310" s="93">
        <v>0</v>
      </c>
      <c r="DN310" s="93">
        <f t="shared" si="215"/>
        <v>2508000</v>
      </c>
      <c r="DO310" s="93">
        <f t="shared" si="245"/>
        <v>0</v>
      </c>
      <c r="DP310" s="92">
        <f t="shared" si="246"/>
        <v>82764</v>
      </c>
      <c r="DQ310" s="97" t="str">
        <f t="shared" si="216"/>
        <v>8170116454</v>
      </c>
      <c r="DR310" s="98">
        <f t="shared" si="247"/>
        <v>0</v>
      </c>
      <c r="DS310" s="93" t="str">
        <f t="shared" si="248"/>
        <v>OK</v>
      </c>
      <c r="DT310" s="93"/>
      <c r="DU310" s="78" t="str">
        <f t="shared" si="217"/>
        <v>5010700213091309100001VT400001</v>
      </c>
      <c r="DV310" s="78">
        <f>INDEX('08_DMGiaDat'!$L:$L,MATCH(DU310,'08_DMGiaDat'!$R:$R,0))</f>
        <v>2640000</v>
      </c>
      <c r="DW310" s="78" t="str">
        <f t="shared" si="218"/>
        <v>501070021309100100000001</v>
      </c>
      <c r="DX310" s="78" t="str">
        <f>IFERROR(VLOOKUP(DW310,'08_DMGiaDat'!C218:C219,2,FALSE),"N")</f>
        <v>N</v>
      </c>
      <c r="DY310" s="78" t="str">
        <f t="shared" si="219"/>
        <v>5010700213091001VT400001</v>
      </c>
      <c r="DZ310" s="78" t="str">
        <f>IFERROR(VLOOKUP(DY310,'08_DMGiaDat'!C218:C219,2,FALSE),"N")</f>
        <v>N</v>
      </c>
      <c r="EA310" s="78" t="str">
        <f t="shared" si="220"/>
        <v>501070021309100100000001</v>
      </c>
      <c r="EB310" s="78" t="str">
        <f>IFERROR(VLOOKUP(EA310,'08_DMGiaDat'!C218:C219,2,FALSE),"N")</f>
        <v>N</v>
      </c>
      <c r="EC310" s="92">
        <f>IF(DV310&lt;&gt;"N",DV310,IF(DX310&lt;&gt;"N",DX310,IF(DZ310&lt;&gt;"N",DZ310*VLOOKUP(LEFT(CB310,3),'03_DMMucDich'!C202:C206,5,FALSE),IF(EB310&lt;&gt;"N",EB310*VLOOKUP(LEFT(CB310,3),'03_DMMucDich'!C202:C206,5,FALSE),"N/A"))))</f>
        <v>2640000</v>
      </c>
    </row>
    <row r="311" spans="1:133" s="34" customFormat="1" ht="16" x14ac:dyDescent="0.2">
      <c r="A311" s="85">
        <v>297</v>
      </c>
      <c r="B311" s="86"/>
      <c r="C311" s="87"/>
      <c r="D311" s="141" t="s">
        <v>5975</v>
      </c>
      <c r="E311" s="86"/>
      <c r="F311" s="88"/>
      <c r="G311" s="88" t="s">
        <v>5718</v>
      </c>
      <c r="H311" s="151">
        <v>2023</v>
      </c>
      <c r="I311" s="86"/>
      <c r="J311" s="86"/>
      <c r="K311" s="145" t="s">
        <v>6595</v>
      </c>
      <c r="L311" s="105"/>
      <c r="M311" s="86"/>
      <c r="N311" s="105"/>
      <c r="O311" s="105"/>
      <c r="P311" s="86"/>
      <c r="Q311" s="86"/>
      <c r="R311" s="153" t="str">
        <f t="shared" si="221"/>
        <v>Tổ 64</v>
      </c>
      <c r="S311" s="86"/>
      <c r="T311" s="86"/>
      <c r="U311" s="86"/>
      <c r="V311" s="86" t="str">
        <f t="shared" si="222"/>
        <v xml:space="preserve">, </v>
      </c>
      <c r="W311" s="86"/>
      <c r="X311" s="86"/>
      <c r="Y311" s="86"/>
      <c r="Z311" s="88"/>
      <c r="AA311" s="105"/>
      <c r="AB311" s="86"/>
      <c r="AC311" s="90"/>
      <c r="AD311" s="86"/>
      <c r="AE311" s="86"/>
      <c r="AF311" s="86"/>
      <c r="AG311" s="86"/>
      <c r="AH311" s="160" t="s">
        <v>6961</v>
      </c>
      <c r="AI311" s="153"/>
      <c r="AJ311" s="153"/>
      <c r="AK311" s="86"/>
      <c r="AL311" s="86"/>
      <c r="AM311" s="153" t="s">
        <v>7015</v>
      </c>
      <c r="AN311" s="153" t="s">
        <v>7395</v>
      </c>
      <c r="AO311" s="165">
        <v>43577</v>
      </c>
      <c r="AP311" s="153" t="s">
        <v>1082</v>
      </c>
      <c r="AQ311" s="153" t="s">
        <v>5678</v>
      </c>
      <c r="AR311" s="166">
        <v>100</v>
      </c>
      <c r="AS311" s="88" t="s">
        <v>5719</v>
      </c>
      <c r="AT311" s="92">
        <f t="shared" si="239"/>
        <v>0</v>
      </c>
      <c r="AU311" s="93">
        <v>0</v>
      </c>
      <c r="AV311" s="93">
        <v>0</v>
      </c>
      <c r="AW311" s="166">
        <v>200</v>
      </c>
      <c r="AX311" s="93">
        <v>0</v>
      </c>
      <c r="AY311" s="177"/>
      <c r="AZ311" s="177">
        <v>0</v>
      </c>
      <c r="BA311" s="178"/>
      <c r="BB311" s="105"/>
      <c r="BC311" s="105"/>
      <c r="BD311" s="93"/>
      <c r="BE311" s="93">
        <v>0</v>
      </c>
      <c r="BF311" s="91">
        <v>0</v>
      </c>
      <c r="BG311" s="94"/>
      <c r="BH311" s="95"/>
      <c r="BI311" s="93" t="str">
        <f t="shared" si="207"/>
        <v>Trần Văn Tuấn</v>
      </c>
      <c r="BJ311" s="105">
        <f t="shared" si="208"/>
        <v>0</v>
      </c>
      <c r="BK311" s="88" t="str">
        <f t="shared" si="209"/>
        <v>8132835063</v>
      </c>
      <c r="BL311" s="86">
        <f t="shared" si="210"/>
        <v>0</v>
      </c>
      <c r="BM311" s="105">
        <f t="shared" si="211"/>
        <v>0</v>
      </c>
      <c r="BN311" s="86">
        <f t="shared" si="212"/>
        <v>0</v>
      </c>
      <c r="BO311" s="86">
        <f t="shared" si="213"/>
        <v>0</v>
      </c>
      <c r="BP311" s="86">
        <f t="shared" si="223"/>
        <v>0</v>
      </c>
      <c r="BQ311" s="160" t="s">
        <v>6961</v>
      </c>
      <c r="BR311" s="86" t="s">
        <v>5720</v>
      </c>
      <c r="BS311" s="88" t="s">
        <v>5721</v>
      </c>
      <c r="BT311" s="86" t="s">
        <v>5722</v>
      </c>
      <c r="BU311" s="86"/>
      <c r="BV311" s="86" t="str">
        <f t="shared" si="224"/>
        <v>CP 903169</v>
      </c>
      <c r="BW311" s="105" t="str">
        <f t="shared" si="225"/>
        <v/>
      </c>
      <c r="BX311" s="86" t="str">
        <f t="shared" si="234"/>
        <v>109</v>
      </c>
      <c r="BY311" s="86" t="str">
        <f t="shared" si="235"/>
        <v>16</v>
      </c>
      <c r="BZ311" s="91">
        <f t="shared" si="236"/>
        <v>100</v>
      </c>
      <c r="CA311" s="91">
        <v>0</v>
      </c>
      <c r="CB311" s="96" t="s">
        <v>5719</v>
      </c>
      <c r="CC311" s="91">
        <f t="shared" si="226"/>
        <v>200</v>
      </c>
      <c r="CD311" s="91">
        <f t="shared" si="227"/>
        <v>0</v>
      </c>
      <c r="CE311" s="93">
        <f t="shared" si="237"/>
        <v>0</v>
      </c>
      <c r="CF311" s="93">
        <f t="shared" si="238"/>
        <v>0</v>
      </c>
      <c r="CG311" s="105"/>
      <c r="CH311" s="105"/>
      <c r="CI311" s="86"/>
      <c r="CJ311" s="188"/>
      <c r="CK311" s="181">
        <f t="shared" si="228"/>
        <v>100</v>
      </c>
      <c r="CL311" s="181">
        <f t="shared" si="229"/>
        <v>200</v>
      </c>
      <c r="CM311" s="86" t="s">
        <v>5723</v>
      </c>
      <c r="CN311" s="182" t="s">
        <v>7854</v>
      </c>
      <c r="CO311" s="183" t="s">
        <v>7855</v>
      </c>
      <c r="CP311" s="86" t="s">
        <v>5724</v>
      </c>
      <c r="CQ311" s="153" t="s">
        <v>7924</v>
      </c>
      <c r="CR311" s="187">
        <f t="shared" si="230"/>
        <v>7970000</v>
      </c>
      <c r="CS311" s="188">
        <v>1</v>
      </c>
      <c r="CT311" s="188">
        <f t="shared" si="240"/>
        <v>7970000</v>
      </c>
      <c r="CU311" s="93"/>
      <c r="CV311" s="94">
        <f t="shared" si="231"/>
        <v>100</v>
      </c>
      <c r="CW311" s="93">
        <f t="shared" si="232"/>
        <v>0</v>
      </c>
      <c r="CX311" s="86">
        <f t="shared" si="233"/>
        <v>0</v>
      </c>
      <c r="CY311" s="93">
        <f t="shared" si="241"/>
        <v>239100</v>
      </c>
      <c r="CZ311" s="93">
        <v>0</v>
      </c>
      <c r="DA311" s="93">
        <v>0</v>
      </c>
      <c r="DB311" s="93">
        <f t="shared" si="242"/>
        <v>0</v>
      </c>
      <c r="DC311" s="93">
        <v>0</v>
      </c>
      <c r="DD311" s="91">
        <v>0</v>
      </c>
      <c r="DE311" s="93">
        <f t="shared" si="243"/>
        <v>0</v>
      </c>
      <c r="DF311" s="93">
        <f t="shared" si="214"/>
        <v>0</v>
      </c>
      <c r="DG311" s="93"/>
      <c r="DH311" s="93">
        <v>0</v>
      </c>
      <c r="DI311" s="93">
        <v>0</v>
      </c>
      <c r="DJ311" s="86">
        <f t="shared" si="244"/>
        <v>0</v>
      </c>
      <c r="DK311" s="91">
        <v>0</v>
      </c>
      <c r="DL311" s="93"/>
      <c r="DM311" s="93">
        <v>0</v>
      </c>
      <c r="DN311" s="93">
        <f t="shared" si="215"/>
        <v>7970000</v>
      </c>
      <c r="DO311" s="93">
        <f t="shared" si="245"/>
        <v>0</v>
      </c>
      <c r="DP311" s="92">
        <f t="shared" si="246"/>
        <v>239100</v>
      </c>
      <c r="DQ311" s="97" t="str">
        <f t="shared" si="216"/>
        <v>8132835063</v>
      </c>
      <c r="DR311" s="98">
        <f t="shared" si="247"/>
        <v>0</v>
      </c>
      <c r="DS311" s="93" t="str">
        <f t="shared" si="248"/>
        <v>OK</v>
      </c>
      <c r="DT311" s="93"/>
      <c r="DU311" s="78" t="str">
        <f t="shared" si="217"/>
        <v>5010700215011501100001VT100001</v>
      </c>
      <c r="DV311" s="78">
        <f>INDEX('08_DMGiaDat'!$L:$L,MATCH(DU311,'08_DMGiaDat'!$R:$R,0))</f>
        <v>7970000</v>
      </c>
      <c r="DW311" s="78" t="str">
        <f t="shared" si="218"/>
        <v>501070021501100100000001</v>
      </c>
      <c r="DX311" s="78" t="str">
        <f>IFERROR(VLOOKUP(DW311,'08_DMGiaDat'!C218:C219,2,FALSE),"N")</f>
        <v>N</v>
      </c>
      <c r="DY311" s="78" t="str">
        <f t="shared" si="219"/>
        <v>5010700215011001VT100001</v>
      </c>
      <c r="DZ311" s="78" t="str">
        <f>IFERROR(VLOOKUP(DY311,'08_DMGiaDat'!C218:C219,2,FALSE),"N")</f>
        <v>N</v>
      </c>
      <c r="EA311" s="78" t="str">
        <f t="shared" si="220"/>
        <v>501070021501100100000001</v>
      </c>
      <c r="EB311" s="78" t="str">
        <f>IFERROR(VLOOKUP(EA311,'08_DMGiaDat'!C218:C219,2,FALSE),"N")</f>
        <v>N</v>
      </c>
      <c r="EC311" s="92">
        <f>IF(DV311&lt;&gt;"N",DV311,IF(DX311&lt;&gt;"N",DX311,IF(DZ311&lt;&gt;"N",DZ311*VLOOKUP(LEFT(CB311,3),'03_DMMucDich'!C202:C206,5,FALSE),IF(EB311&lt;&gt;"N",EB311*VLOOKUP(LEFT(CB311,3),'03_DMMucDich'!C202:C206,5,FALSE),"N/A"))))</f>
        <v>7970000</v>
      </c>
    </row>
    <row r="312" spans="1:133" s="34" customFormat="1" ht="16" x14ac:dyDescent="0.2">
      <c r="A312" s="85">
        <v>298</v>
      </c>
      <c r="B312" s="86"/>
      <c r="C312" s="87"/>
      <c r="D312" s="141" t="s">
        <v>5976</v>
      </c>
      <c r="E312" s="86"/>
      <c r="F312" s="88"/>
      <c r="G312" s="88" t="s">
        <v>5718</v>
      </c>
      <c r="H312" s="151">
        <v>2023</v>
      </c>
      <c r="I312" s="86"/>
      <c r="J312" s="86"/>
      <c r="K312" s="145" t="s">
        <v>6596</v>
      </c>
      <c r="L312" s="105"/>
      <c r="M312" s="86"/>
      <c r="N312" s="105"/>
      <c r="O312" s="105"/>
      <c r="P312" s="86"/>
      <c r="Q312" s="86"/>
      <c r="R312" s="153" t="str">
        <f t="shared" si="221"/>
        <v>Tổ 16</v>
      </c>
      <c r="S312" s="86"/>
      <c r="T312" s="86"/>
      <c r="U312" s="86"/>
      <c r="V312" s="86" t="str">
        <f t="shared" si="222"/>
        <v xml:space="preserve">, </v>
      </c>
      <c r="W312" s="86"/>
      <c r="X312" s="86"/>
      <c r="Y312" s="86"/>
      <c r="Z312" s="88"/>
      <c r="AA312" s="105"/>
      <c r="AB312" s="86"/>
      <c r="AC312" s="90"/>
      <c r="AD312" s="86"/>
      <c r="AE312" s="86"/>
      <c r="AF312" s="86"/>
      <c r="AG312" s="86"/>
      <c r="AH312" s="160" t="s">
        <v>6983</v>
      </c>
      <c r="AI312" s="153"/>
      <c r="AJ312" s="153"/>
      <c r="AK312" s="86"/>
      <c r="AL312" s="86"/>
      <c r="AM312" s="153" t="s">
        <v>7015</v>
      </c>
      <c r="AN312" s="153" t="s">
        <v>7396</v>
      </c>
      <c r="AO312" s="165">
        <v>41411</v>
      </c>
      <c r="AP312" s="153" t="s">
        <v>2068</v>
      </c>
      <c r="AQ312" s="153" t="s">
        <v>7044</v>
      </c>
      <c r="AR312" s="166">
        <v>80</v>
      </c>
      <c r="AS312" s="88" t="s">
        <v>5719</v>
      </c>
      <c r="AT312" s="92">
        <f t="shared" si="239"/>
        <v>0</v>
      </c>
      <c r="AU312" s="93">
        <v>0</v>
      </c>
      <c r="AV312" s="93">
        <v>0</v>
      </c>
      <c r="AW312" s="166">
        <v>200</v>
      </c>
      <c r="AX312" s="93">
        <v>0</v>
      </c>
      <c r="AY312" s="177"/>
      <c r="AZ312" s="177">
        <v>0</v>
      </c>
      <c r="BA312" s="178"/>
      <c r="BB312" s="105"/>
      <c r="BC312" s="105"/>
      <c r="BD312" s="93"/>
      <c r="BE312" s="93">
        <v>0</v>
      </c>
      <c r="BF312" s="91">
        <v>0</v>
      </c>
      <c r="BG312" s="94"/>
      <c r="BH312" s="95"/>
      <c r="BI312" s="93" t="str">
        <f t="shared" si="207"/>
        <v>Lê Văn Anh</v>
      </c>
      <c r="BJ312" s="105">
        <f t="shared" si="208"/>
        <v>0</v>
      </c>
      <c r="BK312" s="88" t="str">
        <f t="shared" si="209"/>
        <v>8750978940</v>
      </c>
      <c r="BL312" s="86">
        <f t="shared" si="210"/>
        <v>0</v>
      </c>
      <c r="BM312" s="105">
        <f t="shared" si="211"/>
        <v>0</v>
      </c>
      <c r="BN312" s="86">
        <f t="shared" si="212"/>
        <v>0</v>
      </c>
      <c r="BO312" s="86">
        <f t="shared" si="213"/>
        <v>0</v>
      </c>
      <c r="BP312" s="86">
        <f t="shared" si="223"/>
        <v>0</v>
      </c>
      <c r="BQ312" s="160" t="s">
        <v>6983</v>
      </c>
      <c r="BR312" s="86" t="s">
        <v>5720</v>
      </c>
      <c r="BS312" s="88" t="s">
        <v>5721</v>
      </c>
      <c r="BT312" s="86" t="s">
        <v>5722</v>
      </c>
      <c r="BU312" s="86"/>
      <c r="BV312" s="86" t="str">
        <f t="shared" si="224"/>
        <v>BO 605227</v>
      </c>
      <c r="BW312" s="105" t="str">
        <f t="shared" si="225"/>
        <v/>
      </c>
      <c r="BX312" s="86" t="str">
        <f t="shared" si="234"/>
        <v>182</v>
      </c>
      <c r="BY312" s="86" t="str">
        <f t="shared" si="235"/>
        <v>92</v>
      </c>
      <c r="BZ312" s="91">
        <f t="shared" si="236"/>
        <v>80</v>
      </c>
      <c r="CA312" s="91">
        <v>0</v>
      </c>
      <c r="CB312" s="96" t="s">
        <v>5719</v>
      </c>
      <c r="CC312" s="91">
        <f t="shared" si="226"/>
        <v>200</v>
      </c>
      <c r="CD312" s="91">
        <f t="shared" si="227"/>
        <v>0</v>
      </c>
      <c r="CE312" s="93">
        <f t="shared" si="237"/>
        <v>0</v>
      </c>
      <c r="CF312" s="93">
        <f t="shared" si="238"/>
        <v>0</v>
      </c>
      <c r="CG312" s="105"/>
      <c r="CH312" s="105"/>
      <c r="CI312" s="86"/>
      <c r="CJ312" s="188"/>
      <c r="CK312" s="181">
        <f t="shared" si="228"/>
        <v>80</v>
      </c>
      <c r="CL312" s="181">
        <f t="shared" si="229"/>
        <v>200</v>
      </c>
      <c r="CM312" s="86" t="s">
        <v>5723</v>
      </c>
      <c r="CN312" s="182" t="s">
        <v>7866</v>
      </c>
      <c r="CO312" s="183" t="s">
        <v>7867</v>
      </c>
      <c r="CP312" s="86" t="s">
        <v>5724</v>
      </c>
      <c r="CQ312" s="153" t="s">
        <v>7925</v>
      </c>
      <c r="CR312" s="187">
        <f t="shared" si="230"/>
        <v>2360000</v>
      </c>
      <c r="CS312" s="188">
        <v>0.8</v>
      </c>
      <c r="CT312" s="188">
        <f t="shared" si="240"/>
        <v>1888000</v>
      </c>
      <c r="CU312" s="93"/>
      <c r="CV312" s="94">
        <f t="shared" si="231"/>
        <v>80</v>
      </c>
      <c r="CW312" s="93">
        <f t="shared" si="232"/>
        <v>0</v>
      </c>
      <c r="CX312" s="86">
        <f t="shared" si="233"/>
        <v>0</v>
      </c>
      <c r="CY312" s="93">
        <f t="shared" si="241"/>
        <v>45312</v>
      </c>
      <c r="CZ312" s="93">
        <v>0</v>
      </c>
      <c r="DA312" s="93">
        <v>0</v>
      </c>
      <c r="DB312" s="93">
        <f t="shared" si="242"/>
        <v>0</v>
      </c>
      <c r="DC312" s="93">
        <v>0</v>
      </c>
      <c r="DD312" s="91">
        <v>0</v>
      </c>
      <c r="DE312" s="93">
        <f t="shared" si="243"/>
        <v>0</v>
      </c>
      <c r="DF312" s="93">
        <f t="shared" si="214"/>
        <v>0</v>
      </c>
      <c r="DG312" s="93"/>
      <c r="DH312" s="93">
        <v>0</v>
      </c>
      <c r="DI312" s="93">
        <v>0</v>
      </c>
      <c r="DJ312" s="86">
        <f t="shared" si="244"/>
        <v>0</v>
      </c>
      <c r="DK312" s="91">
        <v>0</v>
      </c>
      <c r="DL312" s="93"/>
      <c r="DM312" s="93">
        <v>0</v>
      </c>
      <c r="DN312" s="93">
        <f t="shared" si="215"/>
        <v>1888000</v>
      </c>
      <c r="DO312" s="93">
        <f t="shared" si="245"/>
        <v>0</v>
      </c>
      <c r="DP312" s="92">
        <f t="shared" si="246"/>
        <v>45312</v>
      </c>
      <c r="DQ312" s="97" t="str">
        <f t="shared" si="216"/>
        <v>8750978940</v>
      </c>
      <c r="DR312" s="98">
        <f t="shared" si="247"/>
        <v>0</v>
      </c>
      <c r="DS312" s="93" t="str">
        <f t="shared" si="248"/>
        <v>OK</v>
      </c>
      <c r="DT312" s="93"/>
      <c r="DU312" s="78" t="str">
        <f t="shared" si="217"/>
        <v>5010700210791079100001VT400001</v>
      </c>
      <c r="DV312" s="78">
        <f>INDEX('08_DMGiaDat'!$L:$L,MATCH(DU312,'08_DMGiaDat'!$R:$R,0))</f>
        <v>2360000</v>
      </c>
      <c r="DW312" s="78" t="str">
        <f t="shared" si="218"/>
        <v>501070021079100100000001</v>
      </c>
      <c r="DX312" s="78" t="str">
        <f>IFERROR(VLOOKUP(DW312,'08_DMGiaDat'!C218:C219,2,FALSE),"N")</f>
        <v>N</v>
      </c>
      <c r="DY312" s="78" t="str">
        <f t="shared" si="219"/>
        <v>5010700210791001VT400001</v>
      </c>
      <c r="DZ312" s="78" t="str">
        <f>IFERROR(VLOOKUP(DY312,'08_DMGiaDat'!C218:C219,2,FALSE),"N")</f>
        <v>N</v>
      </c>
      <c r="EA312" s="78" t="str">
        <f t="shared" si="220"/>
        <v>501070021079100100000001</v>
      </c>
      <c r="EB312" s="78" t="str">
        <f>IFERROR(VLOOKUP(EA312,'08_DMGiaDat'!C218:C219,2,FALSE),"N")</f>
        <v>N</v>
      </c>
      <c r="EC312" s="92">
        <f>IF(DV312&lt;&gt;"N",DV312,IF(DX312&lt;&gt;"N",DX312,IF(DZ312&lt;&gt;"N",DZ312*VLOOKUP(LEFT(CB312,3),'03_DMMucDich'!C202:C206,5,FALSE),IF(EB312&lt;&gt;"N",EB312*VLOOKUP(LEFT(CB312,3),'03_DMMucDich'!C202:C206,5,FALSE),"N/A"))))</f>
        <v>2360000</v>
      </c>
    </row>
    <row r="313" spans="1:133" s="34" customFormat="1" ht="16" x14ac:dyDescent="0.2">
      <c r="A313" s="85">
        <v>299</v>
      </c>
      <c r="B313" s="86"/>
      <c r="C313" s="87"/>
      <c r="D313" s="141" t="s">
        <v>5977</v>
      </c>
      <c r="E313" s="86"/>
      <c r="F313" s="88"/>
      <c r="G313" s="88" t="s">
        <v>5718</v>
      </c>
      <c r="H313" s="151">
        <v>2023</v>
      </c>
      <c r="I313" s="86"/>
      <c r="J313" s="86"/>
      <c r="K313" s="145" t="s">
        <v>6597</v>
      </c>
      <c r="L313" s="105"/>
      <c r="M313" s="86"/>
      <c r="N313" s="105"/>
      <c r="O313" s="105"/>
      <c r="P313" s="86"/>
      <c r="Q313" s="86"/>
      <c r="R313" s="153" t="str">
        <f t="shared" si="221"/>
        <v>Tổ 09</v>
      </c>
      <c r="S313" s="86"/>
      <c r="T313" s="86"/>
      <c r="U313" s="86"/>
      <c r="V313" s="86" t="str">
        <f t="shared" si="222"/>
        <v xml:space="preserve">, </v>
      </c>
      <c r="W313" s="86"/>
      <c r="X313" s="86"/>
      <c r="Y313" s="86"/>
      <c r="Z313" s="88"/>
      <c r="AA313" s="105"/>
      <c r="AB313" s="86"/>
      <c r="AC313" s="90"/>
      <c r="AD313" s="86"/>
      <c r="AE313" s="86"/>
      <c r="AF313" s="86"/>
      <c r="AG313" s="86"/>
      <c r="AH313" s="160" t="s">
        <v>6979</v>
      </c>
      <c r="AI313" s="153"/>
      <c r="AJ313" s="153"/>
      <c r="AK313" s="86"/>
      <c r="AL313" s="86"/>
      <c r="AM313" s="153" t="s">
        <v>7015</v>
      </c>
      <c r="AN313" s="153" t="s">
        <v>7397</v>
      </c>
      <c r="AO313" s="165">
        <v>43214</v>
      </c>
      <c r="AP313" s="153" t="s">
        <v>7198</v>
      </c>
      <c r="AQ313" s="153" t="s">
        <v>7034</v>
      </c>
      <c r="AR313" s="166">
        <v>120</v>
      </c>
      <c r="AS313" s="88" t="s">
        <v>5719</v>
      </c>
      <c r="AT313" s="92">
        <f t="shared" si="239"/>
        <v>0</v>
      </c>
      <c r="AU313" s="93">
        <v>0</v>
      </c>
      <c r="AV313" s="93">
        <v>0</v>
      </c>
      <c r="AW313" s="166">
        <v>200</v>
      </c>
      <c r="AX313" s="93">
        <v>0</v>
      </c>
      <c r="AY313" s="177"/>
      <c r="AZ313" s="177">
        <v>0</v>
      </c>
      <c r="BA313" s="178"/>
      <c r="BB313" s="105"/>
      <c r="BC313" s="105"/>
      <c r="BD313" s="93"/>
      <c r="BE313" s="93">
        <v>0</v>
      </c>
      <c r="BF313" s="91">
        <v>0</v>
      </c>
      <c r="BG313" s="94"/>
      <c r="BH313" s="95"/>
      <c r="BI313" s="93" t="str">
        <f t="shared" si="207"/>
        <v>Nguyễn Kim Đào</v>
      </c>
      <c r="BJ313" s="105">
        <f t="shared" si="208"/>
        <v>0</v>
      </c>
      <c r="BK313" s="88" t="str">
        <f t="shared" si="209"/>
        <v xml:space="preserve">4000683755 </v>
      </c>
      <c r="BL313" s="86">
        <f t="shared" si="210"/>
        <v>0</v>
      </c>
      <c r="BM313" s="105">
        <f t="shared" si="211"/>
        <v>0</v>
      </c>
      <c r="BN313" s="86">
        <f t="shared" si="212"/>
        <v>0</v>
      </c>
      <c r="BO313" s="86">
        <f t="shared" si="213"/>
        <v>0</v>
      </c>
      <c r="BP313" s="86">
        <f t="shared" si="223"/>
        <v>0</v>
      </c>
      <c r="BQ313" s="160" t="s">
        <v>6979</v>
      </c>
      <c r="BR313" s="86" t="s">
        <v>5720</v>
      </c>
      <c r="BS313" s="88" t="s">
        <v>5721</v>
      </c>
      <c r="BT313" s="86" t="s">
        <v>5722</v>
      </c>
      <c r="BU313" s="86"/>
      <c r="BV313" s="86" t="str">
        <f t="shared" si="224"/>
        <v>CM 718323</v>
      </c>
      <c r="BW313" s="105" t="str">
        <f t="shared" si="225"/>
        <v/>
      </c>
      <c r="BX313" s="86" t="str">
        <f t="shared" si="234"/>
        <v>71</v>
      </c>
      <c r="BY313" s="86" t="str">
        <f t="shared" si="235"/>
        <v>81</v>
      </c>
      <c r="BZ313" s="91">
        <f t="shared" si="236"/>
        <v>120</v>
      </c>
      <c r="CA313" s="91">
        <v>0</v>
      </c>
      <c r="CB313" s="96" t="s">
        <v>5719</v>
      </c>
      <c r="CC313" s="91">
        <f t="shared" si="226"/>
        <v>200</v>
      </c>
      <c r="CD313" s="91">
        <f t="shared" si="227"/>
        <v>0</v>
      </c>
      <c r="CE313" s="93">
        <f t="shared" si="237"/>
        <v>0</v>
      </c>
      <c r="CF313" s="93">
        <f t="shared" si="238"/>
        <v>0</v>
      </c>
      <c r="CG313" s="105"/>
      <c r="CH313" s="105"/>
      <c r="CI313" s="86"/>
      <c r="CJ313" s="188"/>
      <c r="CK313" s="181">
        <f t="shared" si="228"/>
        <v>120</v>
      </c>
      <c r="CL313" s="181">
        <f t="shared" si="229"/>
        <v>200</v>
      </c>
      <c r="CM313" s="86" t="s">
        <v>5723</v>
      </c>
      <c r="CN313" s="182" t="s">
        <v>7872</v>
      </c>
      <c r="CO313" s="183" t="s">
        <v>7873</v>
      </c>
      <c r="CP313" s="86" t="s">
        <v>5724</v>
      </c>
      <c r="CQ313" s="153" t="s">
        <v>7924</v>
      </c>
      <c r="CR313" s="187">
        <f t="shared" si="230"/>
        <v>6110000</v>
      </c>
      <c r="CS313" s="188">
        <v>1</v>
      </c>
      <c r="CT313" s="188">
        <f t="shared" si="240"/>
        <v>6110000</v>
      </c>
      <c r="CU313" s="93"/>
      <c r="CV313" s="94">
        <f t="shared" si="231"/>
        <v>120</v>
      </c>
      <c r="CW313" s="93">
        <f t="shared" si="232"/>
        <v>0</v>
      </c>
      <c r="CX313" s="86">
        <f t="shared" si="233"/>
        <v>0</v>
      </c>
      <c r="CY313" s="93">
        <f t="shared" si="241"/>
        <v>219959.99999999997</v>
      </c>
      <c r="CZ313" s="93">
        <v>0</v>
      </c>
      <c r="DA313" s="93">
        <v>0</v>
      </c>
      <c r="DB313" s="93">
        <f t="shared" si="242"/>
        <v>0</v>
      </c>
      <c r="DC313" s="93">
        <v>0</v>
      </c>
      <c r="DD313" s="91">
        <v>0</v>
      </c>
      <c r="DE313" s="93">
        <f t="shared" si="243"/>
        <v>0</v>
      </c>
      <c r="DF313" s="93">
        <f t="shared" si="214"/>
        <v>0</v>
      </c>
      <c r="DG313" s="93"/>
      <c r="DH313" s="93">
        <v>0</v>
      </c>
      <c r="DI313" s="93">
        <v>0</v>
      </c>
      <c r="DJ313" s="86">
        <f t="shared" si="244"/>
        <v>0</v>
      </c>
      <c r="DK313" s="91">
        <v>0</v>
      </c>
      <c r="DL313" s="93"/>
      <c r="DM313" s="93">
        <v>0</v>
      </c>
      <c r="DN313" s="93">
        <f t="shared" si="215"/>
        <v>6110000</v>
      </c>
      <c r="DO313" s="93">
        <f t="shared" si="245"/>
        <v>0</v>
      </c>
      <c r="DP313" s="92">
        <f t="shared" si="246"/>
        <v>219959.99999999997</v>
      </c>
      <c r="DQ313" s="97" t="str">
        <f t="shared" si="216"/>
        <v xml:space="preserve">4000683755 </v>
      </c>
      <c r="DR313" s="98">
        <f t="shared" si="247"/>
        <v>0</v>
      </c>
      <c r="DS313" s="93" t="str">
        <f t="shared" si="248"/>
        <v>OK</v>
      </c>
      <c r="DT313" s="93"/>
      <c r="DU313" s="78" t="str">
        <f t="shared" si="217"/>
        <v>5010700215001500101001VT100001</v>
      </c>
      <c r="DV313" s="78">
        <f>INDEX('08_DMGiaDat'!$L:$L,MATCH(DU313,'08_DMGiaDat'!$R:$R,0))</f>
        <v>6110000</v>
      </c>
      <c r="DW313" s="78" t="str">
        <f t="shared" si="218"/>
        <v>501070021500100100000001</v>
      </c>
      <c r="DX313" s="78" t="str">
        <f>IFERROR(VLOOKUP(DW313,'08_DMGiaDat'!C218:C219,2,FALSE),"N")</f>
        <v>N</v>
      </c>
      <c r="DY313" s="78" t="str">
        <f t="shared" si="219"/>
        <v>5010700215001001VT100001</v>
      </c>
      <c r="DZ313" s="78" t="str">
        <f>IFERROR(VLOOKUP(DY313,'08_DMGiaDat'!C218:C219,2,FALSE),"N")</f>
        <v>N</v>
      </c>
      <c r="EA313" s="78" t="str">
        <f t="shared" si="220"/>
        <v>501070021500100100000001</v>
      </c>
      <c r="EB313" s="78" t="str">
        <f>IFERROR(VLOOKUP(EA313,'08_DMGiaDat'!C218:C219,2,FALSE),"N")</f>
        <v>N</v>
      </c>
      <c r="EC313" s="92">
        <f>IF(DV313&lt;&gt;"N",DV313,IF(DX313&lt;&gt;"N",DX313,IF(DZ313&lt;&gt;"N",DZ313*VLOOKUP(LEFT(CB313,3),'03_DMMucDich'!C202:C206,5,FALSE),IF(EB313&lt;&gt;"N",EB313*VLOOKUP(LEFT(CB313,3),'03_DMMucDich'!C202:C206,5,FALSE),"N/A"))))</f>
        <v>6110000</v>
      </c>
    </row>
    <row r="314" spans="1:133" s="34" customFormat="1" ht="16" x14ac:dyDescent="0.2">
      <c r="A314" s="85">
        <v>300</v>
      </c>
      <c r="B314" s="86"/>
      <c r="C314" s="87"/>
      <c r="D314" s="141" t="s">
        <v>5978</v>
      </c>
      <c r="E314" s="86"/>
      <c r="F314" s="88"/>
      <c r="G314" s="88" t="s">
        <v>5718</v>
      </c>
      <c r="H314" s="151">
        <v>2022</v>
      </c>
      <c r="I314" s="86"/>
      <c r="J314" s="86"/>
      <c r="K314" s="145" t="s">
        <v>6598</v>
      </c>
      <c r="L314" s="105"/>
      <c r="M314" s="86"/>
      <c r="N314" s="105"/>
      <c r="O314" s="105"/>
      <c r="P314" s="86"/>
      <c r="Q314" s="86"/>
      <c r="R314" s="153" t="str">
        <f t="shared" si="221"/>
        <v>Tổ 12</v>
      </c>
      <c r="S314" s="86"/>
      <c r="T314" s="86"/>
      <c r="U314" s="86"/>
      <c r="V314" s="86" t="str">
        <f t="shared" si="222"/>
        <v xml:space="preserve">, </v>
      </c>
      <c r="W314" s="86"/>
      <c r="X314" s="86"/>
      <c r="Y314" s="86"/>
      <c r="Z314" s="88"/>
      <c r="AA314" s="105"/>
      <c r="AB314" s="86"/>
      <c r="AC314" s="90"/>
      <c r="AD314" s="86"/>
      <c r="AE314" s="86"/>
      <c r="AF314" s="86"/>
      <c r="AG314" s="86"/>
      <c r="AH314" s="160" t="s">
        <v>6987</v>
      </c>
      <c r="AI314" s="153"/>
      <c r="AJ314" s="153"/>
      <c r="AK314" s="86"/>
      <c r="AL314" s="86"/>
      <c r="AM314" s="153" t="s">
        <v>7015</v>
      </c>
      <c r="AN314" s="153" t="s">
        <v>7398</v>
      </c>
      <c r="AO314" s="165">
        <v>43354</v>
      </c>
      <c r="AP314" s="153" t="s">
        <v>2052</v>
      </c>
      <c r="AQ314" s="153" t="s">
        <v>1082</v>
      </c>
      <c r="AR314" s="166">
        <v>100</v>
      </c>
      <c r="AS314" s="88" t="s">
        <v>5719</v>
      </c>
      <c r="AT314" s="92">
        <f t="shared" si="239"/>
        <v>0</v>
      </c>
      <c r="AU314" s="93">
        <v>0</v>
      </c>
      <c r="AV314" s="93">
        <v>0</v>
      </c>
      <c r="AW314" s="166">
        <v>200</v>
      </c>
      <c r="AX314" s="93">
        <v>0</v>
      </c>
      <c r="AY314" s="177"/>
      <c r="AZ314" s="177">
        <v>0</v>
      </c>
      <c r="BA314" s="178"/>
      <c r="BB314" s="105"/>
      <c r="BC314" s="105"/>
      <c r="BD314" s="93"/>
      <c r="BE314" s="93">
        <v>0</v>
      </c>
      <c r="BF314" s="91">
        <v>0</v>
      </c>
      <c r="BG314" s="94"/>
      <c r="BH314" s="95"/>
      <c r="BI314" s="93" t="str">
        <f t="shared" si="207"/>
        <v>Nguyễn Trọng Sơn</v>
      </c>
      <c r="BJ314" s="105">
        <f t="shared" si="208"/>
        <v>0</v>
      </c>
      <c r="BK314" s="88" t="str">
        <f t="shared" si="209"/>
        <v>8180180931</v>
      </c>
      <c r="BL314" s="86">
        <f t="shared" si="210"/>
        <v>0</v>
      </c>
      <c r="BM314" s="105">
        <f t="shared" si="211"/>
        <v>0</v>
      </c>
      <c r="BN314" s="86">
        <f t="shared" si="212"/>
        <v>0</v>
      </c>
      <c r="BO314" s="86">
        <f t="shared" si="213"/>
        <v>0</v>
      </c>
      <c r="BP314" s="86">
        <f t="shared" si="223"/>
        <v>0</v>
      </c>
      <c r="BQ314" s="160" t="s">
        <v>6987</v>
      </c>
      <c r="BR314" s="86" t="s">
        <v>5720</v>
      </c>
      <c r="BS314" s="88" t="s">
        <v>5721</v>
      </c>
      <c r="BT314" s="86" t="s">
        <v>5722</v>
      </c>
      <c r="BU314" s="86"/>
      <c r="BV314" s="86" t="str">
        <f t="shared" si="224"/>
        <v>CO 160258</v>
      </c>
      <c r="BW314" s="105" t="str">
        <f t="shared" si="225"/>
        <v/>
      </c>
      <c r="BX314" s="86" t="str">
        <f t="shared" si="234"/>
        <v>167</v>
      </c>
      <c r="BY314" s="86" t="str">
        <f t="shared" si="235"/>
        <v>109</v>
      </c>
      <c r="BZ314" s="91">
        <f t="shared" si="236"/>
        <v>100</v>
      </c>
      <c r="CA314" s="91">
        <v>0</v>
      </c>
      <c r="CB314" s="96" t="s">
        <v>5719</v>
      </c>
      <c r="CC314" s="91">
        <f t="shared" si="226"/>
        <v>200</v>
      </c>
      <c r="CD314" s="91">
        <f t="shared" si="227"/>
        <v>0</v>
      </c>
      <c r="CE314" s="93">
        <f t="shared" si="237"/>
        <v>0</v>
      </c>
      <c r="CF314" s="93">
        <f t="shared" si="238"/>
        <v>0</v>
      </c>
      <c r="CG314" s="105"/>
      <c r="CH314" s="105"/>
      <c r="CI314" s="86"/>
      <c r="CJ314" s="188"/>
      <c r="CK314" s="181">
        <f t="shared" si="228"/>
        <v>100</v>
      </c>
      <c r="CL314" s="181">
        <f t="shared" si="229"/>
        <v>200</v>
      </c>
      <c r="CM314" s="86" t="s">
        <v>5723</v>
      </c>
      <c r="CN314" s="182" t="s">
        <v>7866</v>
      </c>
      <c r="CO314" s="183" t="s">
        <v>7867</v>
      </c>
      <c r="CP314" s="86" t="s">
        <v>5724</v>
      </c>
      <c r="CQ314" s="153" t="s">
        <v>7925</v>
      </c>
      <c r="CR314" s="187">
        <f t="shared" si="230"/>
        <v>2360000</v>
      </c>
      <c r="CS314" s="188">
        <v>0.8</v>
      </c>
      <c r="CT314" s="188">
        <f t="shared" si="240"/>
        <v>1888000</v>
      </c>
      <c r="CU314" s="93"/>
      <c r="CV314" s="94">
        <f t="shared" si="231"/>
        <v>100</v>
      </c>
      <c r="CW314" s="93">
        <f t="shared" si="232"/>
        <v>0</v>
      </c>
      <c r="CX314" s="86">
        <f t="shared" si="233"/>
        <v>0</v>
      </c>
      <c r="CY314" s="93">
        <f t="shared" si="241"/>
        <v>56640</v>
      </c>
      <c r="CZ314" s="93">
        <v>0</v>
      </c>
      <c r="DA314" s="93">
        <v>0</v>
      </c>
      <c r="DB314" s="93">
        <f t="shared" si="242"/>
        <v>0</v>
      </c>
      <c r="DC314" s="93">
        <v>0</v>
      </c>
      <c r="DD314" s="91">
        <v>0</v>
      </c>
      <c r="DE314" s="93">
        <f t="shared" si="243"/>
        <v>0</v>
      </c>
      <c r="DF314" s="93">
        <f t="shared" si="214"/>
        <v>0</v>
      </c>
      <c r="DG314" s="93"/>
      <c r="DH314" s="93">
        <v>0</v>
      </c>
      <c r="DI314" s="93">
        <v>0</v>
      </c>
      <c r="DJ314" s="86">
        <f t="shared" si="244"/>
        <v>0</v>
      </c>
      <c r="DK314" s="91">
        <v>0</v>
      </c>
      <c r="DL314" s="93"/>
      <c r="DM314" s="93">
        <v>0</v>
      </c>
      <c r="DN314" s="93">
        <f t="shared" si="215"/>
        <v>1888000</v>
      </c>
      <c r="DO314" s="93">
        <f t="shared" si="245"/>
        <v>0</v>
      </c>
      <c r="DP314" s="92">
        <f t="shared" si="246"/>
        <v>56640</v>
      </c>
      <c r="DQ314" s="97" t="str">
        <f t="shared" si="216"/>
        <v>8180180931</v>
      </c>
      <c r="DR314" s="98">
        <f t="shared" si="247"/>
        <v>0</v>
      </c>
      <c r="DS314" s="93" t="str">
        <f t="shared" si="248"/>
        <v>OK</v>
      </c>
      <c r="DT314" s="93"/>
      <c r="DU314" s="78" t="str">
        <f t="shared" si="217"/>
        <v>5010700210791079100001VT400001</v>
      </c>
      <c r="DV314" s="78">
        <f>INDEX('08_DMGiaDat'!$L:$L,MATCH(DU314,'08_DMGiaDat'!$R:$R,0))</f>
        <v>2360000</v>
      </c>
      <c r="DW314" s="78" t="str">
        <f t="shared" si="218"/>
        <v>501070021079100100000001</v>
      </c>
      <c r="DX314" s="78" t="str">
        <f>IFERROR(VLOOKUP(DW314,'08_DMGiaDat'!C218:C219,2,FALSE),"N")</f>
        <v>N</v>
      </c>
      <c r="DY314" s="78" t="str">
        <f t="shared" si="219"/>
        <v>5010700210791001VT400001</v>
      </c>
      <c r="DZ314" s="78" t="str">
        <f>IFERROR(VLOOKUP(DY314,'08_DMGiaDat'!C218:C219,2,FALSE),"N")</f>
        <v>N</v>
      </c>
      <c r="EA314" s="78" t="str">
        <f t="shared" si="220"/>
        <v>501070021079100100000001</v>
      </c>
      <c r="EB314" s="78" t="str">
        <f>IFERROR(VLOOKUP(EA314,'08_DMGiaDat'!C218:C219,2,FALSE),"N")</f>
        <v>N</v>
      </c>
      <c r="EC314" s="92">
        <f>IF(DV314&lt;&gt;"N",DV314,IF(DX314&lt;&gt;"N",DX314,IF(DZ314&lt;&gt;"N",DZ314*VLOOKUP(LEFT(CB314,3),'03_DMMucDich'!C202:C206,5,FALSE),IF(EB314&lt;&gt;"N",EB314*VLOOKUP(LEFT(CB314,3),'03_DMMucDich'!C202:C206,5,FALSE),"N/A"))))</f>
        <v>2360000</v>
      </c>
    </row>
    <row r="315" spans="1:133" s="34" customFormat="1" ht="16" x14ac:dyDescent="0.2">
      <c r="A315" s="85">
        <v>301</v>
      </c>
      <c r="B315" s="86"/>
      <c r="C315" s="87"/>
      <c r="D315" s="141" t="s">
        <v>5979</v>
      </c>
      <c r="E315" s="86"/>
      <c r="F315" s="88"/>
      <c r="G315" s="88" t="s">
        <v>5718</v>
      </c>
      <c r="H315" s="151">
        <v>2022</v>
      </c>
      <c r="I315" s="86"/>
      <c r="J315" s="86"/>
      <c r="K315" s="145" t="s">
        <v>6599</v>
      </c>
      <c r="L315" s="105"/>
      <c r="M315" s="86"/>
      <c r="N315" s="105"/>
      <c r="O315" s="105"/>
      <c r="P315" s="86"/>
      <c r="Q315" s="86"/>
      <c r="R315" s="153" t="str">
        <f t="shared" si="221"/>
        <v>Tổ 46</v>
      </c>
      <c r="S315" s="86"/>
      <c r="T315" s="86"/>
      <c r="U315" s="86"/>
      <c r="V315" s="86" t="str">
        <f t="shared" si="222"/>
        <v xml:space="preserve">, </v>
      </c>
      <c r="W315" s="86"/>
      <c r="X315" s="86"/>
      <c r="Y315" s="86"/>
      <c r="Z315" s="88"/>
      <c r="AA315" s="105"/>
      <c r="AB315" s="86"/>
      <c r="AC315" s="90"/>
      <c r="AD315" s="86"/>
      <c r="AE315" s="86"/>
      <c r="AF315" s="86"/>
      <c r="AG315" s="86"/>
      <c r="AH315" s="160" t="s">
        <v>6986</v>
      </c>
      <c r="AI315" s="153"/>
      <c r="AJ315" s="153"/>
      <c r="AK315" s="86"/>
      <c r="AL315" s="86"/>
      <c r="AM315" s="153" t="s">
        <v>7015</v>
      </c>
      <c r="AN315" s="153" t="s">
        <v>7399</v>
      </c>
      <c r="AO315" s="165">
        <v>40716</v>
      </c>
      <c r="AP315" s="153" t="s">
        <v>7400</v>
      </c>
      <c r="AQ315" s="153" t="s">
        <v>2136</v>
      </c>
      <c r="AR315" s="166">
        <v>121.8</v>
      </c>
      <c r="AS315" s="88" t="s">
        <v>5719</v>
      </c>
      <c r="AT315" s="92">
        <f t="shared" si="239"/>
        <v>0</v>
      </c>
      <c r="AU315" s="93">
        <v>0</v>
      </c>
      <c r="AV315" s="93">
        <v>0</v>
      </c>
      <c r="AW315" s="166">
        <v>200</v>
      </c>
      <c r="AX315" s="93">
        <v>0</v>
      </c>
      <c r="AY315" s="177"/>
      <c r="AZ315" s="177">
        <v>0</v>
      </c>
      <c r="BA315" s="178"/>
      <c r="BB315" s="105"/>
      <c r="BC315" s="105"/>
      <c r="BD315" s="93"/>
      <c r="BE315" s="93">
        <v>0</v>
      </c>
      <c r="BF315" s="91">
        <v>0</v>
      </c>
      <c r="BG315" s="94"/>
      <c r="BH315" s="95"/>
      <c r="BI315" s="93" t="str">
        <f t="shared" si="207"/>
        <v>Trương Minh Lai</v>
      </c>
      <c r="BJ315" s="105">
        <f t="shared" si="208"/>
        <v>0</v>
      </c>
      <c r="BK315" s="88" t="str">
        <f t="shared" si="209"/>
        <v>8516888376</v>
      </c>
      <c r="BL315" s="86">
        <f t="shared" si="210"/>
        <v>0</v>
      </c>
      <c r="BM315" s="105">
        <f t="shared" si="211"/>
        <v>0</v>
      </c>
      <c r="BN315" s="86">
        <f t="shared" si="212"/>
        <v>0</v>
      </c>
      <c r="BO315" s="86">
        <f t="shared" si="213"/>
        <v>0</v>
      </c>
      <c r="BP315" s="86">
        <f t="shared" si="223"/>
        <v>0</v>
      </c>
      <c r="BQ315" s="160" t="s">
        <v>6986</v>
      </c>
      <c r="BR315" s="86" t="s">
        <v>5720</v>
      </c>
      <c r="BS315" s="88" t="s">
        <v>5721</v>
      </c>
      <c r="BT315" s="86" t="s">
        <v>5722</v>
      </c>
      <c r="BU315" s="86"/>
      <c r="BV315" s="86" t="str">
        <f t="shared" si="224"/>
        <v>BE 799332</v>
      </c>
      <c r="BW315" s="105" t="str">
        <f t="shared" si="225"/>
        <v/>
      </c>
      <c r="BX315" s="86" t="str">
        <f t="shared" si="234"/>
        <v>156+161</v>
      </c>
      <c r="BY315" s="86" t="str">
        <f t="shared" si="235"/>
        <v>250</v>
      </c>
      <c r="BZ315" s="91">
        <f t="shared" si="236"/>
        <v>121.8</v>
      </c>
      <c r="CA315" s="91">
        <v>0</v>
      </c>
      <c r="CB315" s="96" t="s">
        <v>5719</v>
      </c>
      <c r="CC315" s="91">
        <f t="shared" si="226"/>
        <v>200</v>
      </c>
      <c r="CD315" s="91">
        <f t="shared" si="227"/>
        <v>0</v>
      </c>
      <c r="CE315" s="93">
        <f t="shared" si="237"/>
        <v>0</v>
      </c>
      <c r="CF315" s="93">
        <f t="shared" si="238"/>
        <v>0</v>
      </c>
      <c r="CG315" s="105"/>
      <c r="CH315" s="105"/>
      <c r="CI315" s="86"/>
      <c r="CJ315" s="188"/>
      <c r="CK315" s="181">
        <f t="shared" si="228"/>
        <v>121.8</v>
      </c>
      <c r="CL315" s="181">
        <f t="shared" si="229"/>
        <v>200</v>
      </c>
      <c r="CM315" s="86" t="s">
        <v>5723</v>
      </c>
      <c r="CN315" s="182" t="s">
        <v>7859</v>
      </c>
      <c r="CO315" s="183" t="s">
        <v>7863</v>
      </c>
      <c r="CP315" s="86" t="s">
        <v>5724</v>
      </c>
      <c r="CQ315" s="153" t="s">
        <v>7925</v>
      </c>
      <c r="CR315" s="187">
        <f t="shared" si="230"/>
        <v>2170000</v>
      </c>
      <c r="CS315" s="188">
        <v>0.8</v>
      </c>
      <c r="CT315" s="188">
        <f t="shared" si="240"/>
        <v>1736000</v>
      </c>
      <c r="CU315" s="93"/>
      <c r="CV315" s="94">
        <f t="shared" si="231"/>
        <v>121.8</v>
      </c>
      <c r="CW315" s="93">
        <f t="shared" si="232"/>
        <v>0</v>
      </c>
      <c r="CX315" s="86">
        <f t="shared" si="233"/>
        <v>0</v>
      </c>
      <c r="CY315" s="93">
        <f t="shared" si="241"/>
        <v>63433.439999999995</v>
      </c>
      <c r="CZ315" s="93">
        <v>0</v>
      </c>
      <c r="DA315" s="93">
        <v>0</v>
      </c>
      <c r="DB315" s="93">
        <f t="shared" si="242"/>
        <v>0</v>
      </c>
      <c r="DC315" s="93">
        <v>0</v>
      </c>
      <c r="DD315" s="91">
        <v>0</v>
      </c>
      <c r="DE315" s="93">
        <f t="shared" si="243"/>
        <v>0</v>
      </c>
      <c r="DF315" s="93">
        <f t="shared" si="214"/>
        <v>0</v>
      </c>
      <c r="DG315" s="93"/>
      <c r="DH315" s="93">
        <v>0</v>
      </c>
      <c r="DI315" s="93">
        <v>0</v>
      </c>
      <c r="DJ315" s="86">
        <f t="shared" si="244"/>
        <v>0</v>
      </c>
      <c r="DK315" s="91">
        <v>0</v>
      </c>
      <c r="DL315" s="93"/>
      <c r="DM315" s="93">
        <v>0</v>
      </c>
      <c r="DN315" s="93">
        <f t="shared" si="215"/>
        <v>1736000</v>
      </c>
      <c r="DO315" s="93">
        <f t="shared" si="245"/>
        <v>0</v>
      </c>
      <c r="DP315" s="92">
        <f t="shared" si="246"/>
        <v>63433.439999999995</v>
      </c>
      <c r="DQ315" s="97" t="str">
        <f t="shared" si="216"/>
        <v>8516888376</v>
      </c>
      <c r="DR315" s="98">
        <f t="shared" si="247"/>
        <v>0</v>
      </c>
      <c r="DS315" s="93" t="str">
        <f t="shared" si="248"/>
        <v>OK</v>
      </c>
      <c r="DT315" s="93"/>
      <c r="DU315" s="78" t="str">
        <f t="shared" si="217"/>
        <v>5010700212541254102001VT400001</v>
      </c>
      <c r="DV315" s="78">
        <f>INDEX('08_DMGiaDat'!$L:$L,MATCH(DU315,'08_DMGiaDat'!$R:$R,0))</f>
        <v>2170000</v>
      </c>
      <c r="DW315" s="78" t="str">
        <f t="shared" si="218"/>
        <v>501070021254100100000001</v>
      </c>
      <c r="DX315" s="78" t="str">
        <f>IFERROR(VLOOKUP(DW315,'08_DMGiaDat'!C318:C319,2,FALSE),"N")</f>
        <v>N</v>
      </c>
      <c r="DY315" s="78" t="str">
        <f t="shared" si="219"/>
        <v>5010700212541001VT400001</v>
      </c>
      <c r="DZ315" s="78" t="str">
        <f>IFERROR(VLOOKUP(DY315,'08_DMGiaDat'!C318:C319,2,FALSE),"N")</f>
        <v>N</v>
      </c>
      <c r="EA315" s="78" t="str">
        <f t="shared" si="220"/>
        <v>501070021254100100000001</v>
      </c>
      <c r="EB315" s="78" t="str">
        <f>IFERROR(VLOOKUP(EA315,'08_DMGiaDat'!C318:C319,2,FALSE),"N")</f>
        <v>N</v>
      </c>
      <c r="EC315" s="92">
        <f>IF(DV315&lt;&gt;"N",DV315,IF(DX315&lt;&gt;"N",DX315,IF(DZ315&lt;&gt;"N",DZ315*VLOOKUP(LEFT(CB315,3),'03_DMMucDich'!C302:C306,5,FALSE),IF(EB315&lt;&gt;"N",EB315*VLOOKUP(LEFT(CB315,3),'03_DMMucDich'!C302:C306,5,FALSE),"N/A"))))</f>
        <v>2170000</v>
      </c>
    </row>
    <row r="316" spans="1:133" s="34" customFormat="1" ht="16" x14ac:dyDescent="0.2">
      <c r="A316" s="85">
        <v>302</v>
      </c>
      <c r="B316" s="86"/>
      <c r="C316" s="87"/>
      <c r="D316" s="141" t="s">
        <v>5865</v>
      </c>
      <c r="E316" s="86"/>
      <c r="F316" s="88"/>
      <c r="G316" s="88" t="s">
        <v>5718</v>
      </c>
      <c r="H316" s="151">
        <v>2023</v>
      </c>
      <c r="I316" s="86"/>
      <c r="J316" s="86"/>
      <c r="K316" s="145" t="s">
        <v>6600</v>
      </c>
      <c r="L316" s="105"/>
      <c r="M316" s="86"/>
      <c r="N316" s="105"/>
      <c r="O316" s="105"/>
      <c r="P316" s="86"/>
      <c r="Q316" s="86"/>
      <c r="R316" s="153" t="str">
        <f t="shared" si="221"/>
        <v>Tổ 58</v>
      </c>
      <c r="S316" s="86"/>
      <c r="T316" s="86"/>
      <c r="U316" s="86"/>
      <c r="V316" s="86" t="str">
        <f t="shared" si="222"/>
        <v xml:space="preserve">, </v>
      </c>
      <c r="W316" s="86"/>
      <c r="X316" s="86"/>
      <c r="Y316" s="86"/>
      <c r="Z316" s="88"/>
      <c r="AA316" s="105"/>
      <c r="AB316" s="86"/>
      <c r="AC316" s="90"/>
      <c r="AD316" s="86"/>
      <c r="AE316" s="86"/>
      <c r="AF316" s="86"/>
      <c r="AG316" s="86"/>
      <c r="AH316" s="160" t="s">
        <v>6990</v>
      </c>
      <c r="AI316" s="153"/>
      <c r="AJ316" s="153"/>
      <c r="AK316" s="86"/>
      <c r="AL316" s="86"/>
      <c r="AM316" s="153" t="s">
        <v>7015</v>
      </c>
      <c r="AN316" s="153" t="s">
        <v>7401</v>
      </c>
      <c r="AO316" s="165">
        <v>45133</v>
      </c>
      <c r="AP316" s="153" t="s">
        <v>2294</v>
      </c>
      <c r="AQ316" s="153" t="s">
        <v>2125</v>
      </c>
      <c r="AR316" s="166">
        <v>87.6</v>
      </c>
      <c r="AS316" s="88" t="s">
        <v>5719</v>
      </c>
      <c r="AT316" s="92">
        <f t="shared" si="239"/>
        <v>0</v>
      </c>
      <c r="AU316" s="93">
        <v>0</v>
      </c>
      <c r="AV316" s="93">
        <v>0</v>
      </c>
      <c r="AW316" s="166">
        <v>200</v>
      </c>
      <c r="AX316" s="93">
        <v>0</v>
      </c>
      <c r="AY316" s="177"/>
      <c r="AZ316" s="177">
        <v>0</v>
      </c>
      <c r="BA316" s="178"/>
      <c r="BB316" s="105"/>
      <c r="BC316" s="105"/>
      <c r="BD316" s="93"/>
      <c r="BE316" s="93">
        <v>0</v>
      </c>
      <c r="BF316" s="91">
        <v>0</v>
      </c>
      <c r="BG316" s="94"/>
      <c r="BH316" s="95"/>
      <c r="BI316" s="93" t="str">
        <f t="shared" si="207"/>
        <v>Phạm Văn Linh</v>
      </c>
      <c r="BJ316" s="105">
        <f t="shared" si="208"/>
        <v>0</v>
      </c>
      <c r="BK316" s="88" t="str">
        <f t="shared" si="209"/>
        <v>8150646654</v>
      </c>
      <c r="BL316" s="86">
        <f t="shared" si="210"/>
        <v>0</v>
      </c>
      <c r="BM316" s="105">
        <f t="shared" si="211"/>
        <v>0</v>
      </c>
      <c r="BN316" s="86">
        <f t="shared" si="212"/>
        <v>0</v>
      </c>
      <c r="BO316" s="86">
        <f t="shared" si="213"/>
        <v>0</v>
      </c>
      <c r="BP316" s="86">
        <f t="shared" si="223"/>
        <v>0</v>
      </c>
      <c r="BQ316" s="160" t="s">
        <v>6990</v>
      </c>
      <c r="BR316" s="86" t="s">
        <v>5720</v>
      </c>
      <c r="BS316" s="88" t="s">
        <v>5721</v>
      </c>
      <c r="BT316" s="86" t="s">
        <v>5722</v>
      </c>
      <c r="BU316" s="86"/>
      <c r="BV316" s="86" t="str">
        <f t="shared" si="224"/>
        <v>DI 832525</v>
      </c>
      <c r="BW316" s="105" t="str">
        <f t="shared" si="225"/>
        <v/>
      </c>
      <c r="BX316" s="86" t="str">
        <f t="shared" si="234"/>
        <v>408</v>
      </c>
      <c r="BY316" s="86" t="str">
        <f t="shared" si="235"/>
        <v>239</v>
      </c>
      <c r="BZ316" s="91">
        <f t="shared" si="236"/>
        <v>87.6</v>
      </c>
      <c r="CA316" s="91">
        <v>0</v>
      </c>
      <c r="CB316" s="96" t="s">
        <v>5719</v>
      </c>
      <c r="CC316" s="91">
        <f t="shared" si="226"/>
        <v>200</v>
      </c>
      <c r="CD316" s="91">
        <f t="shared" si="227"/>
        <v>0</v>
      </c>
      <c r="CE316" s="93">
        <f t="shared" si="237"/>
        <v>0</v>
      </c>
      <c r="CF316" s="93">
        <f t="shared" si="238"/>
        <v>0</v>
      </c>
      <c r="CG316" s="105"/>
      <c r="CH316" s="105"/>
      <c r="CI316" s="86"/>
      <c r="CJ316" s="188"/>
      <c r="CK316" s="181">
        <f t="shared" si="228"/>
        <v>87.6</v>
      </c>
      <c r="CL316" s="181">
        <f t="shared" si="229"/>
        <v>200</v>
      </c>
      <c r="CM316" s="86" t="s">
        <v>5723</v>
      </c>
      <c r="CN316" s="182" t="s">
        <v>7870</v>
      </c>
      <c r="CO316" s="183" t="s">
        <v>7871</v>
      </c>
      <c r="CP316" s="86" t="s">
        <v>5724</v>
      </c>
      <c r="CQ316" s="153" t="s">
        <v>7925</v>
      </c>
      <c r="CR316" s="187">
        <f t="shared" si="230"/>
        <v>2280000</v>
      </c>
      <c r="CS316" s="188">
        <v>0.8</v>
      </c>
      <c r="CT316" s="188">
        <f t="shared" si="240"/>
        <v>1824000</v>
      </c>
      <c r="CU316" s="93"/>
      <c r="CV316" s="94">
        <f t="shared" si="231"/>
        <v>87.6</v>
      </c>
      <c r="CW316" s="93">
        <f t="shared" si="232"/>
        <v>0</v>
      </c>
      <c r="CX316" s="86">
        <f t="shared" si="233"/>
        <v>0</v>
      </c>
      <c r="CY316" s="93">
        <f t="shared" si="241"/>
        <v>47934.719999999994</v>
      </c>
      <c r="CZ316" s="93">
        <v>0</v>
      </c>
      <c r="DA316" s="93">
        <v>0</v>
      </c>
      <c r="DB316" s="93">
        <f t="shared" si="242"/>
        <v>0</v>
      </c>
      <c r="DC316" s="93">
        <v>0</v>
      </c>
      <c r="DD316" s="91">
        <v>0</v>
      </c>
      <c r="DE316" s="93">
        <f t="shared" si="243"/>
        <v>0</v>
      </c>
      <c r="DF316" s="93">
        <f t="shared" si="214"/>
        <v>0</v>
      </c>
      <c r="DG316" s="93"/>
      <c r="DH316" s="93">
        <v>0</v>
      </c>
      <c r="DI316" s="93">
        <v>0</v>
      </c>
      <c r="DJ316" s="86">
        <f t="shared" si="244"/>
        <v>0</v>
      </c>
      <c r="DK316" s="91">
        <v>0</v>
      </c>
      <c r="DL316" s="93"/>
      <c r="DM316" s="93">
        <v>0</v>
      </c>
      <c r="DN316" s="93">
        <f t="shared" si="215"/>
        <v>1824000</v>
      </c>
      <c r="DO316" s="93">
        <f t="shared" si="245"/>
        <v>0</v>
      </c>
      <c r="DP316" s="92">
        <f t="shared" si="246"/>
        <v>47934.719999999994</v>
      </c>
      <c r="DQ316" s="97" t="str">
        <f t="shared" si="216"/>
        <v>8150646654</v>
      </c>
      <c r="DR316" s="98">
        <f t="shared" si="247"/>
        <v>0</v>
      </c>
      <c r="DS316" s="93" t="str">
        <f t="shared" si="248"/>
        <v>OK</v>
      </c>
      <c r="DT316" s="93"/>
      <c r="DU316" s="78" t="str">
        <f t="shared" si="217"/>
        <v>5010700212491249100001VT400001</v>
      </c>
      <c r="DV316" s="78">
        <f>INDEX('08_DMGiaDat'!$L:$L,MATCH(DU316,'08_DMGiaDat'!$R:$R,0))</f>
        <v>2280000</v>
      </c>
      <c r="DW316" s="78" t="str">
        <f t="shared" si="218"/>
        <v>501070021249100100000001</v>
      </c>
      <c r="DX316" s="78" t="str">
        <f>IFERROR(VLOOKUP(DW316,'08_DMGiaDat'!C318:C319,2,FALSE),"N")</f>
        <v>N</v>
      </c>
      <c r="DY316" s="78" t="str">
        <f t="shared" si="219"/>
        <v>5010700212491001VT400001</v>
      </c>
      <c r="DZ316" s="78" t="str">
        <f>IFERROR(VLOOKUP(DY316,'08_DMGiaDat'!C318:C319,2,FALSE),"N")</f>
        <v>N</v>
      </c>
      <c r="EA316" s="78" t="str">
        <f t="shared" si="220"/>
        <v>501070021249100100000001</v>
      </c>
      <c r="EB316" s="78" t="str">
        <f>IFERROR(VLOOKUP(EA316,'08_DMGiaDat'!C318:C319,2,FALSE),"N")</f>
        <v>N</v>
      </c>
      <c r="EC316" s="92">
        <f>IF(DV316&lt;&gt;"N",DV316,IF(DX316&lt;&gt;"N",DX316,IF(DZ316&lt;&gt;"N",DZ316*VLOOKUP(LEFT(CB316,3),'03_DMMucDich'!C302:C306,5,FALSE),IF(EB316&lt;&gt;"N",EB316*VLOOKUP(LEFT(CB316,3),'03_DMMucDich'!C302:C306,5,FALSE),"N/A"))))</f>
        <v>2280000</v>
      </c>
    </row>
    <row r="317" spans="1:133" s="34" customFormat="1" ht="16" x14ac:dyDescent="0.2">
      <c r="A317" s="85">
        <v>303</v>
      </c>
      <c r="B317" s="86"/>
      <c r="C317" s="87"/>
      <c r="D317" s="141" t="s">
        <v>5865</v>
      </c>
      <c r="E317" s="86"/>
      <c r="F317" s="88"/>
      <c r="G317" s="88" t="s">
        <v>5718</v>
      </c>
      <c r="H317" s="151">
        <v>2023</v>
      </c>
      <c r="I317" s="86"/>
      <c r="J317" s="86"/>
      <c r="K317" s="145" t="s">
        <v>6600</v>
      </c>
      <c r="L317" s="105"/>
      <c r="M317" s="86"/>
      <c r="N317" s="105"/>
      <c r="O317" s="105"/>
      <c r="P317" s="86"/>
      <c r="Q317" s="86"/>
      <c r="R317" s="153" t="str">
        <f t="shared" si="221"/>
        <v>Tổ 58</v>
      </c>
      <c r="S317" s="86"/>
      <c r="T317" s="86"/>
      <c r="U317" s="86"/>
      <c r="V317" s="86" t="str">
        <f t="shared" si="222"/>
        <v xml:space="preserve">, </v>
      </c>
      <c r="W317" s="86"/>
      <c r="X317" s="86"/>
      <c r="Y317" s="86"/>
      <c r="Z317" s="88"/>
      <c r="AA317" s="105"/>
      <c r="AB317" s="86"/>
      <c r="AC317" s="90"/>
      <c r="AD317" s="86"/>
      <c r="AE317" s="86"/>
      <c r="AF317" s="86"/>
      <c r="AG317" s="86"/>
      <c r="AH317" s="160" t="s">
        <v>6990</v>
      </c>
      <c r="AI317" s="153"/>
      <c r="AJ317" s="153"/>
      <c r="AK317" s="86"/>
      <c r="AL317" s="86"/>
      <c r="AM317" s="153" t="s">
        <v>7015</v>
      </c>
      <c r="AN317" s="153" t="s">
        <v>7402</v>
      </c>
      <c r="AO317" s="165">
        <v>45132</v>
      </c>
      <c r="AP317" s="153" t="s">
        <v>2297</v>
      </c>
      <c r="AQ317" s="153" t="s">
        <v>2125</v>
      </c>
      <c r="AR317" s="166">
        <v>93.6</v>
      </c>
      <c r="AS317" s="88" t="s">
        <v>5719</v>
      </c>
      <c r="AT317" s="92">
        <f t="shared" si="239"/>
        <v>0</v>
      </c>
      <c r="AU317" s="93">
        <v>0</v>
      </c>
      <c r="AV317" s="93">
        <v>0</v>
      </c>
      <c r="AW317" s="166">
        <v>200</v>
      </c>
      <c r="AX317" s="93">
        <v>0</v>
      </c>
      <c r="AY317" s="177"/>
      <c r="AZ317" s="177">
        <v>0</v>
      </c>
      <c r="BA317" s="178"/>
      <c r="BB317" s="105"/>
      <c r="BC317" s="105"/>
      <c r="BD317" s="93"/>
      <c r="BE317" s="93">
        <v>0</v>
      </c>
      <c r="BF317" s="91">
        <v>0</v>
      </c>
      <c r="BG317" s="94"/>
      <c r="BH317" s="95"/>
      <c r="BI317" s="93" t="str">
        <f t="shared" si="207"/>
        <v>Phạm Văn Linh</v>
      </c>
      <c r="BJ317" s="105">
        <f t="shared" si="208"/>
        <v>0</v>
      </c>
      <c r="BK317" s="88" t="str">
        <f t="shared" si="209"/>
        <v>8150646654</v>
      </c>
      <c r="BL317" s="86">
        <f t="shared" si="210"/>
        <v>0</v>
      </c>
      <c r="BM317" s="105">
        <f t="shared" si="211"/>
        <v>0</v>
      </c>
      <c r="BN317" s="86">
        <f t="shared" si="212"/>
        <v>0</v>
      </c>
      <c r="BO317" s="86">
        <f t="shared" si="213"/>
        <v>0</v>
      </c>
      <c r="BP317" s="86">
        <f t="shared" si="223"/>
        <v>0</v>
      </c>
      <c r="BQ317" s="160" t="s">
        <v>6990</v>
      </c>
      <c r="BR317" s="86" t="s">
        <v>5720</v>
      </c>
      <c r="BS317" s="88" t="s">
        <v>5721</v>
      </c>
      <c r="BT317" s="86" t="s">
        <v>5722</v>
      </c>
      <c r="BU317" s="86"/>
      <c r="BV317" s="86" t="str">
        <f t="shared" si="224"/>
        <v>DI 832522</v>
      </c>
      <c r="BW317" s="105" t="str">
        <f t="shared" si="225"/>
        <v/>
      </c>
      <c r="BX317" s="86" t="str">
        <f t="shared" si="234"/>
        <v>411</v>
      </c>
      <c r="BY317" s="86" t="str">
        <f t="shared" si="235"/>
        <v>239</v>
      </c>
      <c r="BZ317" s="91">
        <f t="shared" si="236"/>
        <v>93.6</v>
      </c>
      <c r="CA317" s="91">
        <v>0</v>
      </c>
      <c r="CB317" s="96" t="s">
        <v>5719</v>
      </c>
      <c r="CC317" s="91">
        <f t="shared" si="226"/>
        <v>200</v>
      </c>
      <c r="CD317" s="91">
        <f t="shared" si="227"/>
        <v>0</v>
      </c>
      <c r="CE317" s="93">
        <f t="shared" si="237"/>
        <v>0</v>
      </c>
      <c r="CF317" s="93">
        <f t="shared" si="238"/>
        <v>0</v>
      </c>
      <c r="CG317" s="105"/>
      <c r="CH317" s="105"/>
      <c r="CI317" s="86"/>
      <c r="CJ317" s="188"/>
      <c r="CK317" s="181">
        <f t="shared" si="228"/>
        <v>93.6</v>
      </c>
      <c r="CL317" s="181">
        <f t="shared" si="229"/>
        <v>200</v>
      </c>
      <c r="CM317" s="86" t="s">
        <v>5723</v>
      </c>
      <c r="CN317" s="182" t="s">
        <v>7870</v>
      </c>
      <c r="CO317" s="183" t="s">
        <v>7871</v>
      </c>
      <c r="CP317" s="86" t="s">
        <v>5724</v>
      </c>
      <c r="CQ317" s="153" t="s">
        <v>7925</v>
      </c>
      <c r="CR317" s="187">
        <f t="shared" si="230"/>
        <v>2280000</v>
      </c>
      <c r="CS317" s="188">
        <v>0.8</v>
      </c>
      <c r="CT317" s="188">
        <f t="shared" si="240"/>
        <v>1824000</v>
      </c>
      <c r="CU317" s="93"/>
      <c r="CV317" s="94">
        <f t="shared" si="231"/>
        <v>93.6</v>
      </c>
      <c r="CW317" s="93">
        <f t="shared" si="232"/>
        <v>0</v>
      </c>
      <c r="CX317" s="86">
        <f t="shared" si="233"/>
        <v>0</v>
      </c>
      <c r="CY317" s="93">
        <f t="shared" si="241"/>
        <v>51217.919999999998</v>
      </c>
      <c r="CZ317" s="93">
        <v>0</v>
      </c>
      <c r="DA317" s="93">
        <v>0</v>
      </c>
      <c r="DB317" s="93">
        <f t="shared" si="242"/>
        <v>0</v>
      </c>
      <c r="DC317" s="93">
        <v>0</v>
      </c>
      <c r="DD317" s="91">
        <v>0</v>
      </c>
      <c r="DE317" s="93">
        <f t="shared" si="243"/>
        <v>0</v>
      </c>
      <c r="DF317" s="93">
        <f t="shared" si="214"/>
        <v>0</v>
      </c>
      <c r="DG317" s="93"/>
      <c r="DH317" s="93">
        <v>0</v>
      </c>
      <c r="DI317" s="93">
        <v>0</v>
      </c>
      <c r="DJ317" s="86">
        <f t="shared" si="244"/>
        <v>0</v>
      </c>
      <c r="DK317" s="91">
        <v>0</v>
      </c>
      <c r="DL317" s="93"/>
      <c r="DM317" s="93">
        <v>0</v>
      </c>
      <c r="DN317" s="93">
        <f t="shared" si="215"/>
        <v>1824000</v>
      </c>
      <c r="DO317" s="93">
        <f t="shared" si="245"/>
        <v>0</v>
      </c>
      <c r="DP317" s="92">
        <f t="shared" si="246"/>
        <v>51217.919999999998</v>
      </c>
      <c r="DQ317" s="97" t="str">
        <f t="shared" si="216"/>
        <v>8150646654</v>
      </c>
      <c r="DR317" s="98">
        <f t="shared" si="247"/>
        <v>0</v>
      </c>
      <c r="DS317" s="93" t="str">
        <f t="shared" si="248"/>
        <v>OK</v>
      </c>
      <c r="DT317" s="93"/>
      <c r="DU317" s="78" t="str">
        <f t="shared" si="217"/>
        <v>5010700212491249100001VT400001</v>
      </c>
      <c r="DV317" s="78">
        <f>INDEX('08_DMGiaDat'!$L:$L,MATCH(DU317,'08_DMGiaDat'!$R:$R,0))</f>
        <v>2280000</v>
      </c>
      <c r="DW317" s="78" t="str">
        <f t="shared" si="218"/>
        <v>501070021249100100000001</v>
      </c>
      <c r="DX317" s="78" t="str">
        <f>IFERROR(VLOOKUP(DW317,'08_DMGiaDat'!C318:C319,2,FALSE),"N")</f>
        <v>N</v>
      </c>
      <c r="DY317" s="78" t="str">
        <f t="shared" si="219"/>
        <v>5010700212491001VT400001</v>
      </c>
      <c r="DZ317" s="78" t="str">
        <f>IFERROR(VLOOKUP(DY317,'08_DMGiaDat'!C318:C319,2,FALSE),"N")</f>
        <v>N</v>
      </c>
      <c r="EA317" s="78" t="str">
        <f t="shared" si="220"/>
        <v>501070021249100100000001</v>
      </c>
      <c r="EB317" s="78" t="str">
        <f>IFERROR(VLOOKUP(EA317,'08_DMGiaDat'!C318:C319,2,FALSE),"N")</f>
        <v>N</v>
      </c>
      <c r="EC317" s="92">
        <f>IF(DV317&lt;&gt;"N",DV317,IF(DX317&lt;&gt;"N",DX317,IF(DZ317&lt;&gt;"N",DZ317*VLOOKUP(LEFT(CB317,3),'03_DMMucDich'!C302:C306,5,FALSE),IF(EB317&lt;&gt;"N",EB317*VLOOKUP(LEFT(CB317,3),'03_DMMucDich'!C302:C306,5,FALSE),"N/A"))))</f>
        <v>2280000</v>
      </c>
    </row>
    <row r="318" spans="1:133" s="34" customFormat="1" ht="16" x14ac:dyDescent="0.2">
      <c r="A318" s="85">
        <v>304</v>
      </c>
      <c r="B318" s="86"/>
      <c r="C318" s="87"/>
      <c r="D318" s="141" t="s">
        <v>5980</v>
      </c>
      <c r="E318" s="86"/>
      <c r="F318" s="88"/>
      <c r="G318" s="88" t="s">
        <v>5718</v>
      </c>
      <c r="H318" s="151">
        <v>2022</v>
      </c>
      <c r="I318" s="86"/>
      <c r="J318" s="86"/>
      <c r="K318" s="145" t="s">
        <v>6601</v>
      </c>
      <c r="L318" s="105"/>
      <c r="M318" s="86"/>
      <c r="N318" s="105"/>
      <c r="O318" s="105"/>
      <c r="P318" s="86"/>
      <c r="Q318" s="86"/>
      <c r="R318" s="153" t="str">
        <f t="shared" si="221"/>
        <v>Tổ 09</v>
      </c>
      <c r="S318" s="86"/>
      <c r="T318" s="86"/>
      <c r="U318" s="86"/>
      <c r="V318" s="86" t="str">
        <f t="shared" si="222"/>
        <v xml:space="preserve">, </v>
      </c>
      <c r="W318" s="86"/>
      <c r="X318" s="86"/>
      <c r="Y318" s="86"/>
      <c r="Z318" s="88"/>
      <c r="AA318" s="105"/>
      <c r="AB318" s="86"/>
      <c r="AC318" s="90"/>
      <c r="AD318" s="86"/>
      <c r="AE318" s="86"/>
      <c r="AF318" s="86"/>
      <c r="AG318" s="86"/>
      <c r="AH318" s="160" t="s">
        <v>6979</v>
      </c>
      <c r="AI318" s="153"/>
      <c r="AJ318" s="153"/>
      <c r="AK318" s="86"/>
      <c r="AL318" s="86"/>
      <c r="AM318" s="153" t="s">
        <v>7015</v>
      </c>
      <c r="AN318" s="153" t="s">
        <v>7403</v>
      </c>
      <c r="AO318" s="165">
        <v>44263</v>
      </c>
      <c r="AP318" s="153" t="s">
        <v>2108</v>
      </c>
      <c r="AQ318" s="153" t="s">
        <v>7092</v>
      </c>
      <c r="AR318" s="166">
        <v>120.6</v>
      </c>
      <c r="AS318" s="88" t="s">
        <v>5719</v>
      </c>
      <c r="AT318" s="92">
        <f t="shared" si="239"/>
        <v>0</v>
      </c>
      <c r="AU318" s="93">
        <v>0</v>
      </c>
      <c r="AV318" s="93">
        <v>0</v>
      </c>
      <c r="AW318" s="166">
        <v>200</v>
      </c>
      <c r="AX318" s="93">
        <v>0</v>
      </c>
      <c r="AY318" s="177"/>
      <c r="AZ318" s="177">
        <v>0</v>
      </c>
      <c r="BA318" s="178"/>
      <c r="BB318" s="105"/>
      <c r="BC318" s="105"/>
      <c r="BD318" s="93"/>
      <c r="BE318" s="93">
        <v>0</v>
      </c>
      <c r="BF318" s="91">
        <v>0</v>
      </c>
      <c r="BG318" s="94"/>
      <c r="BH318" s="95"/>
      <c r="BI318" s="93" t="str">
        <f t="shared" si="207"/>
        <v>Huỳnh Kim Tuấn</v>
      </c>
      <c r="BJ318" s="105">
        <f t="shared" si="208"/>
        <v>0</v>
      </c>
      <c r="BK318" s="88" t="str">
        <f t="shared" si="209"/>
        <v>0400738842</v>
      </c>
      <c r="BL318" s="86">
        <f t="shared" si="210"/>
        <v>0</v>
      </c>
      <c r="BM318" s="105">
        <f t="shared" si="211"/>
        <v>0</v>
      </c>
      <c r="BN318" s="86">
        <f t="shared" si="212"/>
        <v>0</v>
      </c>
      <c r="BO318" s="86">
        <f t="shared" si="213"/>
        <v>0</v>
      </c>
      <c r="BP318" s="86">
        <f t="shared" si="223"/>
        <v>0</v>
      </c>
      <c r="BQ318" s="160" t="s">
        <v>6979</v>
      </c>
      <c r="BR318" s="86" t="s">
        <v>5720</v>
      </c>
      <c r="BS318" s="88" t="s">
        <v>5721</v>
      </c>
      <c r="BT318" s="86" t="s">
        <v>5722</v>
      </c>
      <c r="BU318" s="86"/>
      <c r="BV318" s="86" t="str">
        <f t="shared" si="224"/>
        <v>DA 257929</v>
      </c>
      <c r="BW318" s="105" t="str">
        <f t="shared" si="225"/>
        <v/>
      </c>
      <c r="BX318" s="86" t="str">
        <f t="shared" si="234"/>
        <v>222</v>
      </c>
      <c r="BY318" s="86" t="str">
        <f t="shared" si="235"/>
        <v>76</v>
      </c>
      <c r="BZ318" s="91">
        <f t="shared" si="236"/>
        <v>120.6</v>
      </c>
      <c r="CA318" s="91">
        <v>0</v>
      </c>
      <c r="CB318" s="96" t="s">
        <v>5719</v>
      </c>
      <c r="CC318" s="91">
        <f t="shared" si="226"/>
        <v>200</v>
      </c>
      <c r="CD318" s="91">
        <f t="shared" si="227"/>
        <v>0</v>
      </c>
      <c r="CE318" s="93">
        <f t="shared" si="237"/>
        <v>0</v>
      </c>
      <c r="CF318" s="93">
        <f t="shared" si="238"/>
        <v>0</v>
      </c>
      <c r="CG318" s="105"/>
      <c r="CH318" s="105"/>
      <c r="CI318" s="86"/>
      <c r="CJ318" s="188"/>
      <c r="CK318" s="181">
        <f t="shared" si="228"/>
        <v>120.6</v>
      </c>
      <c r="CL318" s="181">
        <f t="shared" si="229"/>
        <v>200</v>
      </c>
      <c r="CM318" s="86" t="s">
        <v>5723</v>
      </c>
      <c r="CN318" s="182" t="s">
        <v>7872</v>
      </c>
      <c r="CO318" s="183" t="s">
        <v>7873</v>
      </c>
      <c r="CP318" s="86" t="s">
        <v>5724</v>
      </c>
      <c r="CQ318" s="153" t="s">
        <v>7924</v>
      </c>
      <c r="CR318" s="187">
        <f t="shared" si="230"/>
        <v>6110000</v>
      </c>
      <c r="CS318" s="188">
        <v>1</v>
      </c>
      <c r="CT318" s="188">
        <f t="shared" si="240"/>
        <v>6110000</v>
      </c>
      <c r="CU318" s="93"/>
      <c r="CV318" s="94">
        <f t="shared" si="231"/>
        <v>120.6</v>
      </c>
      <c r="CW318" s="93">
        <f t="shared" si="232"/>
        <v>0</v>
      </c>
      <c r="CX318" s="86">
        <f t="shared" si="233"/>
        <v>0</v>
      </c>
      <c r="CY318" s="93">
        <f t="shared" si="241"/>
        <v>221059.8</v>
      </c>
      <c r="CZ318" s="93">
        <v>0</v>
      </c>
      <c r="DA318" s="93">
        <v>0</v>
      </c>
      <c r="DB318" s="93">
        <f t="shared" si="242"/>
        <v>0</v>
      </c>
      <c r="DC318" s="93">
        <v>0</v>
      </c>
      <c r="DD318" s="91">
        <v>0</v>
      </c>
      <c r="DE318" s="93">
        <f t="shared" si="243"/>
        <v>0</v>
      </c>
      <c r="DF318" s="93">
        <f t="shared" si="214"/>
        <v>0</v>
      </c>
      <c r="DG318" s="93"/>
      <c r="DH318" s="93">
        <v>0</v>
      </c>
      <c r="DI318" s="93">
        <v>0</v>
      </c>
      <c r="DJ318" s="86">
        <f t="shared" si="244"/>
        <v>0</v>
      </c>
      <c r="DK318" s="91">
        <v>0</v>
      </c>
      <c r="DL318" s="93"/>
      <c r="DM318" s="93">
        <v>0</v>
      </c>
      <c r="DN318" s="93">
        <f t="shared" si="215"/>
        <v>6110000</v>
      </c>
      <c r="DO318" s="93">
        <f t="shared" si="245"/>
        <v>0</v>
      </c>
      <c r="DP318" s="92">
        <f t="shared" si="246"/>
        <v>221059.8</v>
      </c>
      <c r="DQ318" s="97" t="str">
        <f t="shared" si="216"/>
        <v>0400738842</v>
      </c>
      <c r="DR318" s="98">
        <f t="shared" si="247"/>
        <v>0</v>
      </c>
      <c r="DS318" s="93" t="str">
        <f t="shared" si="248"/>
        <v>OK</v>
      </c>
      <c r="DT318" s="93"/>
      <c r="DU318" s="78" t="str">
        <f t="shared" si="217"/>
        <v>5010700215001500101001VT100001</v>
      </c>
      <c r="DV318" s="78">
        <f>INDEX('08_DMGiaDat'!$L:$L,MATCH(DU318,'08_DMGiaDat'!$R:$R,0))</f>
        <v>6110000</v>
      </c>
      <c r="DW318" s="78" t="str">
        <f t="shared" si="218"/>
        <v>501070021500100100000001</v>
      </c>
      <c r="DX318" s="78" t="str">
        <f>IFERROR(VLOOKUP(DW318,'08_DMGiaDat'!C318:C319,2,FALSE),"N")</f>
        <v>N</v>
      </c>
      <c r="DY318" s="78" t="str">
        <f t="shared" si="219"/>
        <v>5010700215001001VT100001</v>
      </c>
      <c r="DZ318" s="78" t="str">
        <f>IFERROR(VLOOKUP(DY318,'08_DMGiaDat'!C318:C319,2,FALSE),"N")</f>
        <v>N</v>
      </c>
      <c r="EA318" s="78" t="str">
        <f t="shared" si="220"/>
        <v>501070021500100100000001</v>
      </c>
      <c r="EB318" s="78" t="str">
        <f>IFERROR(VLOOKUP(EA318,'08_DMGiaDat'!C318:C319,2,FALSE),"N")</f>
        <v>N</v>
      </c>
      <c r="EC318" s="92">
        <f>IF(DV318&lt;&gt;"N",DV318,IF(DX318&lt;&gt;"N",DX318,IF(DZ318&lt;&gt;"N",DZ318*VLOOKUP(LEFT(CB318,3),'03_DMMucDich'!C302:C306,5,FALSE),IF(EB318&lt;&gt;"N",EB318*VLOOKUP(LEFT(CB318,3),'03_DMMucDich'!C302:C306,5,FALSE),"N/A"))))</f>
        <v>6110000</v>
      </c>
    </row>
    <row r="319" spans="1:133" s="34" customFormat="1" ht="16" x14ac:dyDescent="0.2">
      <c r="A319" s="85">
        <v>305</v>
      </c>
      <c r="B319" s="86"/>
      <c r="C319" s="87"/>
      <c r="D319" s="141" t="s">
        <v>5981</v>
      </c>
      <c r="E319" s="86"/>
      <c r="F319" s="88"/>
      <c r="G319" s="88" t="s">
        <v>5718</v>
      </c>
      <c r="H319" s="151">
        <v>2022</v>
      </c>
      <c r="I319" s="86"/>
      <c r="J319" s="86"/>
      <c r="K319" s="145" t="s">
        <v>6602</v>
      </c>
      <c r="L319" s="105"/>
      <c r="M319" s="86"/>
      <c r="N319" s="105"/>
      <c r="O319" s="105"/>
      <c r="P319" s="86"/>
      <c r="Q319" s="86"/>
      <c r="R319" s="153" t="str">
        <f t="shared" si="221"/>
        <v>Tổ 64</v>
      </c>
      <c r="S319" s="86"/>
      <c r="T319" s="86"/>
      <c r="U319" s="86"/>
      <c r="V319" s="86" t="str">
        <f t="shared" si="222"/>
        <v xml:space="preserve">, </v>
      </c>
      <c r="W319" s="86"/>
      <c r="X319" s="86"/>
      <c r="Y319" s="86"/>
      <c r="Z319" s="88"/>
      <c r="AA319" s="105"/>
      <c r="AB319" s="86"/>
      <c r="AC319" s="90"/>
      <c r="AD319" s="86"/>
      <c r="AE319" s="86"/>
      <c r="AF319" s="86"/>
      <c r="AG319" s="86"/>
      <c r="AH319" s="160" t="s">
        <v>6961</v>
      </c>
      <c r="AI319" s="153"/>
      <c r="AJ319" s="153"/>
      <c r="AK319" s="86"/>
      <c r="AL319" s="86"/>
      <c r="AM319" s="153" t="s">
        <v>7015</v>
      </c>
      <c r="AN319" s="153" t="s">
        <v>7404</v>
      </c>
      <c r="AO319" s="165">
        <v>43886</v>
      </c>
      <c r="AP319" s="153" t="s">
        <v>1042</v>
      </c>
      <c r="AQ319" s="153" t="s">
        <v>7101</v>
      </c>
      <c r="AR319" s="166">
        <v>122.4</v>
      </c>
      <c r="AS319" s="88" t="s">
        <v>5719</v>
      </c>
      <c r="AT319" s="92">
        <f t="shared" si="239"/>
        <v>0</v>
      </c>
      <c r="AU319" s="93">
        <v>0</v>
      </c>
      <c r="AV319" s="93">
        <v>0</v>
      </c>
      <c r="AW319" s="166">
        <v>200</v>
      </c>
      <c r="AX319" s="93">
        <v>0</v>
      </c>
      <c r="AY319" s="177"/>
      <c r="AZ319" s="177">
        <v>0</v>
      </c>
      <c r="BA319" s="178"/>
      <c r="BB319" s="105"/>
      <c r="BC319" s="105"/>
      <c r="BD319" s="93"/>
      <c r="BE319" s="93">
        <v>0</v>
      </c>
      <c r="BF319" s="91">
        <v>0</v>
      </c>
      <c r="BG319" s="94"/>
      <c r="BH319" s="95"/>
      <c r="BI319" s="93" t="str">
        <f t="shared" si="207"/>
        <v>Lê Hữu Tùng Hưng</v>
      </c>
      <c r="BJ319" s="105">
        <f t="shared" si="208"/>
        <v>0</v>
      </c>
      <c r="BK319" s="88" t="str">
        <f t="shared" si="209"/>
        <v>0313642196</v>
      </c>
      <c r="BL319" s="86">
        <f t="shared" si="210"/>
        <v>0</v>
      </c>
      <c r="BM319" s="105">
        <f t="shared" si="211"/>
        <v>0</v>
      </c>
      <c r="BN319" s="86">
        <f t="shared" si="212"/>
        <v>0</v>
      </c>
      <c r="BO319" s="86">
        <f t="shared" si="213"/>
        <v>0</v>
      </c>
      <c r="BP319" s="86">
        <f t="shared" si="223"/>
        <v>0</v>
      </c>
      <c r="BQ319" s="160" t="s">
        <v>6961</v>
      </c>
      <c r="BR319" s="86" t="s">
        <v>5720</v>
      </c>
      <c r="BS319" s="88" t="s">
        <v>5721</v>
      </c>
      <c r="BT319" s="86" t="s">
        <v>5722</v>
      </c>
      <c r="BU319" s="86"/>
      <c r="BV319" s="86" t="str">
        <f t="shared" si="224"/>
        <v>CT 523712</v>
      </c>
      <c r="BW319" s="105" t="str">
        <f t="shared" si="225"/>
        <v/>
      </c>
      <c r="BX319" s="86" t="str">
        <f t="shared" si="234"/>
        <v>107</v>
      </c>
      <c r="BY319" s="86" t="str">
        <f t="shared" si="235"/>
        <v>48</v>
      </c>
      <c r="BZ319" s="91">
        <f t="shared" si="236"/>
        <v>122.4</v>
      </c>
      <c r="CA319" s="91">
        <v>0</v>
      </c>
      <c r="CB319" s="96" t="s">
        <v>5719</v>
      </c>
      <c r="CC319" s="91">
        <f t="shared" si="226"/>
        <v>200</v>
      </c>
      <c r="CD319" s="91">
        <f t="shared" si="227"/>
        <v>0</v>
      </c>
      <c r="CE319" s="93">
        <f t="shared" si="237"/>
        <v>0</v>
      </c>
      <c r="CF319" s="93">
        <f t="shared" si="238"/>
        <v>0</v>
      </c>
      <c r="CG319" s="105"/>
      <c r="CH319" s="105"/>
      <c r="CI319" s="86"/>
      <c r="CJ319" s="188"/>
      <c r="CK319" s="181">
        <f t="shared" si="228"/>
        <v>122.4</v>
      </c>
      <c r="CL319" s="181">
        <f t="shared" si="229"/>
        <v>200</v>
      </c>
      <c r="CM319" s="86" t="s">
        <v>5723</v>
      </c>
      <c r="CN319" s="182" t="s">
        <v>7854</v>
      </c>
      <c r="CO319" s="183" t="s">
        <v>7855</v>
      </c>
      <c r="CP319" s="86" t="s">
        <v>5724</v>
      </c>
      <c r="CQ319" s="153" t="s">
        <v>7924</v>
      </c>
      <c r="CR319" s="187">
        <f t="shared" si="230"/>
        <v>7970000</v>
      </c>
      <c r="CS319" s="188">
        <v>1</v>
      </c>
      <c r="CT319" s="188">
        <f t="shared" si="240"/>
        <v>7970000</v>
      </c>
      <c r="CU319" s="93"/>
      <c r="CV319" s="94">
        <f t="shared" si="231"/>
        <v>122.4</v>
      </c>
      <c r="CW319" s="93">
        <f t="shared" si="232"/>
        <v>0</v>
      </c>
      <c r="CX319" s="86">
        <f t="shared" si="233"/>
        <v>0</v>
      </c>
      <c r="CY319" s="93">
        <f t="shared" si="241"/>
        <v>292658.40000000002</v>
      </c>
      <c r="CZ319" s="93">
        <v>0</v>
      </c>
      <c r="DA319" s="93">
        <v>0</v>
      </c>
      <c r="DB319" s="93">
        <f t="shared" si="242"/>
        <v>0</v>
      </c>
      <c r="DC319" s="93">
        <v>0</v>
      </c>
      <c r="DD319" s="91">
        <v>0</v>
      </c>
      <c r="DE319" s="93">
        <f t="shared" si="243"/>
        <v>0</v>
      </c>
      <c r="DF319" s="93">
        <f t="shared" si="214"/>
        <v>0</v>
      </c>
      <c r="DG319" s="93"/>
      <c r="DH319" s="93">
        <v>0</v>
      </c>
      <c r="DI319" s="93">
        <v>0</v>
      </c>
      <c r="DJ319" s="86">
        <f t="shared" si="244"/>
        <v>0</v>
      </c>
      <c r="DK319" s="91">
        <v>0</v>
      </c>
      <c r="DL319" s="93"/>
      <c r="DM319" s="93">
        <v>0</v>
      </c>
      <c r="DN319" s="93">
        <f t="shared" si="215"/>
        <v>7970000</v>
      </c>
      <c r="DO319" s="93">
        <f t="shared" si="245"/>
        <v>0</v>
      </c>
      <c r="DP319" s="92">
        <f t="shared" si="246"/>
        <v>292658.40000000002</v>
      </c>
      <c r="DQ319" s="97" t="str">
        <f t="shared" si="216"/>
        <v>0313642196</v>
      </c>
      <c r="DR319" s="98">
        <f t="shared" si="247"/>
        <v>0</v>
      </c>
      <c r="DS319" s="93" t="str">
        <f t="shared" si="248"/>
        <v>OK</v>
      </c>
      <c r="DT319" s="93"/>
      <c r="DU319" s="78" t="str">
        <f t="shared" si="217"/>
        <v>5010700215011501100001VT100001</v>
      </c>
      <c r="DV319" s="78">
        <f>INDEX('08_DMGiaDat'!$L:$L,MATCH(DU319,'08_DMGiaDat'!$R:$R,0))</f>
        <v>7970000</v>
      </c>
      <c r="DW319" s="78" t="str">
        <f t="shared" si="218"/>
        <v>501070021501100100000001</v>
      </c>
      <c r="DX319" s="78" t="str">
        <f>IFERROR(VLOOKUP(DW319,'08_DMGiaDat'!C318:C319,2,FALSE),"N")</f>
        <v>N</v>
      </c>
      <c r="DY319" s="78" t="str">
        <f t="shared" si="219"/>
        <v>5010700215011001VT100001</v>
      </c>
      <c r="DZ319" s="78" t="str">
        <f>IFERROR(VLOOKUP(DY319,'08_DMGiaDat'!C318:C319,2,FALSE),"N")</f>
        <v>N</v>
      </c>
      <c r="EA319" s="78" t="str">
        <f t="shared" si="220"/>
        <v>501070021501100100000001</v>
      </c>
      <c r="EB319" s="78" t="str">
        <f>IFERROR(VLOOKUP(EA319,'08_DMGiaDat'!C318:C319,2,FALSE),"N")</f>
        <v>N</v>
      </c>
      <c r="EC319" s="92">
        <f>IF(DV319&lt;&gt;"N",DV319,IF(DX319&lt;&gt;"N",DX319,IF(DZ319&lt;&gt;"N",DZ319*VLOOKUP(LEFT(CB319,3),'03_DMMucDich'!C302:C306,5,FALSE),IF(EB319&lt;&gt;"N",EB319*VLOOKUP(LEFT(CB319,3),'03_DMMucDich'!C302:C306,5,FALSE),"N/A"))))</f>
        <v>7970000</v>
      </c>
    </row>
    <row r="320" spans="1:133" s="34" customFormat="1" ht="16" x14ac:dyDescent="0.2">
      <c r="A320" s="85">
        <v>306</v>
      </c>
      <c r="B320" s="86"/>
      <c r="C320" s="87"/>
      <c r="D320" s="141" t="s">
        <v>5982</v>
      </c>
      <c r="E320" s="86"/>
      <c r="F320" s="88"/>
      <c r="G320" s="88" t="s">
        <v>5718</v>
      </c>
      <c r="H320" s="151">
        <v>2022</v>
      </c>
      <c r="I320" s="86"/>
      <c r="J320" s="86"/>
      <c r="K320" s="145" t="s">
        <v>6603</v>
      </c>
      <c r="L320" s="105"/>
      <c r="M320" s="86"/>
      <c r="N320" s="105"/>
      <c r="O320" s="105"/>
      <c r="P320" s="86"/>
      <c r="Q320" s="86"/>
      <c r="R320" s="153" t="str">
        <f t="shared" si="221"/>
        <v>Tổ 65</v>
      </c>
      <c r="S320" s="86"/>
      <c r="T320" s="86"/>
      <c r="U320" s="86"/>
      <c r="V320" s="86" t="str">
        <f t="shared" si="222"/>
        <v xml:space="preserve">, </v>
      </c>
      <c r="W320" s="86"/>
      <c r="X320" s="86"/>
      <c r="Y320" s="86"/>
      <c r="Z320" s="88"/>
      <c r="AA320" s="105"/>
      <c r="AB320" s="86"/>
      <c r="AC320" s="90"/>
      <c r="AD320" s="86"/>
      <c r="AE320" s="86"/>
      <c r="AF320" s="86"/>
      <c r="AG320" s="86"/>
      <c r="AH320" s="160" t="s">
        <v>6964</v>
      </c>
      <c r="AI320" s="153"/>
      <c r="AJ320" s="153"/>
      <c r="AK320" s="86"/>
      <c r="AL320" s="86"/>
      <c r="AM320" s="153" t="s">
        <v>7015</v>
      </c>
      <c r="AN320" s="153" t="s">
        <v>7405</v>
      </c>
      <c r="AO320" s="165">
        <v>43599</v>
      </c>
      <c r="AP320" s="153" t="s">
        <v>7217</v>
      </c>
      <c r="AQ320" s="153" t="s">
        <v>5672</v>
      </c>
      <c r="AR320" s="166">
        <v>110</v>
      </c>
      <c r="AS320" s="88" t="s">
        <v>5719</v>
      </c>
      <c r="AT320" s="92">
        <f t="shared" si="239"/>
        <v>0</v>
      </c>
      <c r="AU320" s="93">
        <v>0</v>
      </c>
      <c r="AV320" s="93">
        <v>0</v>
      </c>
      <c r="AW320" s="166">
        <v>200</v>
      </c>
      <c r="AX320" s="93">
        <v>0</v>
      </c>
      <c r="AY320" s="177"/>
      <c r="AZ320" s="177">
        <v>0</v>
      </c>
      <c r="BA320" s="178"/>
      <c r="BB320" s="105"/>
      <c r="BC320" s="105"/>
      <c r="BD320" s="93"/>
      <c r="BE320" s="93">
        <v>0</v>
      </c>
      <c r="BF320" s="91">
        <v>0</v>
      </c>
      <c r="BG320" s="94"/>
      <c r="BH320" s="95"/>
      <c r="BI320" s="93" t="str">
        <f t="shared" si="207"/>
        <v>Hoàng Xuân Phú</v>
      </c>
      <c r="BJ320" s="105">
        <f t="shared" si="208"/>
        <v>0</v>
      </c>
      <c r="BK320" s="88" t="str">
        <f t="shared" si="209"/>
        <v>8416898613</v>
      </c>
      <c r="BL320" s="86">
        <f t="shared" si="210"/>
        <v>0</v>
      </c>
      <c r="BM320" s="105">
        <f t="shared" si="211"/>
        <v>0</v>
      </c>
      <c r="BN320" s="86">
        <f t="shared" si="212"/>
        <v>0</v>
      </c>
      <c r="BO320" s="86">
        <f t="shared" si="213"/>
        <v>0</v>
      </c>
      <c r="BP320" s="86">
        <f t="shared" si="223"/>
        <v>0</v>
      </c>
      <c r="BQ320" s="160" t="s">
        <v>6964</v>
      </c>
      <c r="BR320" s="86" t="s">
        <v>5720</v>
      </c>
      <c r="BS320" s="88" t="s">
        <v>5721</v>
      </c>
      <c r="BT320" s="86" t="s">
        <v>5722</v>
      </c>
      <c r="BU320" s="86"/>
      <c r="BV320" s="86" t="str">
        <f t="shared" si="224"/>
        <v>CP 903549</v>
      </c>
      <c r="BW320" s="105" t="str">
        <f t="shared" si="225"/>
        <v/>
      </c>
      <c r="BX320" s="86" t="str">
        <f t="shared" si="234"/>
        <v>91</v>
      </c>
      <c r="BY320" s="86" t="str">
        <f t="shared" si="235"/>
        <v>14</v>
      </c>
      <c r="BZ320" s="91">
        <f t="shared" si="236"/>
        <v>110</v>
      </c>
      <c r="CA320" s="91">
        <v>0</v>
      </c>
      <c r="CB320" s="96" t="s">
        <v>5719</v>
      </c>
      <c r="CC320" s="91">
        <f t="shared" si="226"/>
        <v>200</v>
      </c>
      <c r="CD320" s="91">
        <f t="shared" si="227"/>
        <v>0</v>
      </c>
      <c r="CE320" s="93">
        <f t="shared" si="237"/>
        <v>0</v>
      </c>
      <c r="CF320" s="93">
        <f t="shared" si="238"/>
        <v>0</v>
      </c>
      <c r="CG320" s="105"/>
      <c r="CH320" s="105"/>
      <c r="CI320" s="86"/>
      <c r="CJ320" s="188"/>
      <c r="CK320" s="181">
        <f t="shared" si="228"/>
        <v>110</v>
      </c>
      <c r="CL320" s="181">
        <f t="shared" si="229"/>
        <v>200</v>
      </c>
      <c r="CM320" s="86" t="s">
        <v>5723</v>
      </c>
      <c r="CN320" s="182" t="s">
        <v>7854</v>
      </c>
      <c r="CO320" s="183" t="s">
        <v>7855</v>
      </c>
      <c r="CP320" s="86" t="s">
        <v>5724</v>
      </c>
      <c r="CQ320" s="153" t="s">
        <v>7924</v>
      </c>
      <c r="CR320" s="187">
        <f t="shared" si="230"/>
        <v>7970000</v>
      </c>
      <c r="CS320" s="188">
        <v>1</v>
      </c>
      <c r="CT320" s="188">
        <f t="shared" si="240"/>
        <v>7970000</v>
      </c>
      <c r="CU320" s="93"/>
      <c r="CV320" s="94">
        <f t="shared" si="231"/>
        <v>110</v>
      </c>
      <c r="CW320" s="93">
        <f t="shared" si="232"/>
        <v>0</v>
      </c>
      <c r="CX320" s="86">
        <f t="shared" si="233"/>
        <v>0</v>
      </c>
      <c r="CY320" s="93">
        <f t="shared" si="241"/>
        <v>263010</v>
      </c>
      <c r="CZ320" s="93">
        <v>0</v>
      </c>
      <c r="DA320" s="93">
        <v>0</v>
      </c>
      <c r="DB320" s="93">
        <f t="shared" si="242"/>
        <v>0</v>
      </c>
      <c r="DC320" s="93">
        <v>0</v>
      </c>
      <c r="DD320" s="91">
        <v>0</v>
      </c>
      <c r="DE320" s="93">
        <f t="shared" si="243"/>
        <v>0</v>
      </c>
      <c r="DF320" s="93">
        <f t="shared" si="214"/>
        <v>0</v>
      </c>
      <c r="DG320" s="93"/>
      <c r="DH320" s="93">
        <v>0</v>
      </c>
      <c r="DI320" s="93">
        <v>0</v>
      </c>
      <c r="DJ320" s="86">
        <f t="shared" si="244"/>
        <v>0</v>
      </c>
      <c r="DK320" s="91">
        <v>0</v>
      </c>
      <c r="DL320" s="93"/>
      <c r="DM320" s="93">
        <v>0</v>
      </c>
      <c r="DN320" s="93">
        <f t="shared" si="215"/>
        <v>7970000</v>
      </c>
      <c r="DO320" s="93">
        <f t="shared" si="245"/>
        <v>0</v>
      </c>
      <c r="DP320" s="92">
        <f t="shared" si="246"/>
        <v>263010</v>
      </c>
      <c r="DQ320" s="97" t="str">
        <f t="shared" si="216"/>
        <v>8416898613</v>
      </c>
      <c r="DR320" s="98">
        <f t="shared" si="247"/>
        <v>0</v>
      </c>
      <c r="DS320" s="93" t="str">
        <f t="shared" si="248"/>
        <v>OK</v>
      </c>
      <c r="DT320" s="93"/>
      <c r="DU320" s="78" t="str">
        <f t="shared" si="217"/>
        <v>5010700215011501100001VT100001</v>
      </c>
      <c r="DV320" s="78">
        <f>INDEX('08_DMGiaDat'!$L:$L,MATCH(DU320,'08_DMGiaDat'!$R:$R,0))</f>
        <v>7970000</v>
      </c>
      <c r="DW320" s="78" t="str">
        <f t="shared" si="218"/>
        <v>501070021501100100000001</v>
      </c>
      <c r="DX320" s="78" t="str">
        <f>IFERROR(VLOOKUP(DW320,'08_DMGiaDat'!C318:C319,2,FALSE),"N")</f>
        <v>N</v>
      </c>
      <c r="DY320" s="78" t="str">
        <f t="shared" si="219"/>
        <v>5010700215011001VT100001</v>
      </c>
      <c r="DZ320" s="78" t="str">
        <f>IFERROR(VLOOKUP(DY320,'08_DMGiaDat'!C318:C319,2,FALSE),"N")</f>
        <v>N</v>
      </c>
      <c r="EA320" s="78" t="str">
        <f t="shared" si="220"/>
        <v>501070021501100100000001</v>
      </c>
      <c r="EB320" s="78" t="str">
        <f>IFERROR(VLOOKUP(EA320,'08_DMGiaDat'!C318:C319,2,FALSE),"N")</f>
        <v>N</v>
      </c>
      <c r="EC320" s="92">
        <f>IF(DV320&lt;&gt;"N",DV320,IF(DX320&lt;&gt;"N",DX320,IF(DZ320&lt;&gt;"N",DZ320*VLOOKUP(LEFT(CB320,3),'03_DMMucDich'!C302:C306,5,FALSE),IF(EB320&lt;&gt;"N",EB320*VLOOKUP(LEFT(CB320,3),'03_DMMucDich'!C302:C306,5,FALSE),"N/A"))))</f>
        <v>7970000</v>
      </c>
    </row>
    <row r="321" spans="1:133" s="34" customFormat="1" ht="16" x14ac:dyDescent="0.2">
      <c r="A321" s="85">
        <v>307</v>
      </c>
      <c r="B321" s="86"/>
      <c r="C321" s="87"/>
      <c r="D321" s="141" t="s">
        <v>5983</v>
      </c>
      <c r="E321" s="86"/>
      <c r="F321" s="88"/>
      <c r="G321" s="88" t="s">
        <v>5718</v>
      </c>
      <c r="H321" s="151">
        <v>2022</v>
      </c>
      <c r="I321" s="86"/>
      <c r="J321" s="86"/>
      <c r="K321" s="145" t="s">
        <v>6604</v>
      </c>
      <c r="L321" s="105"/>
      <c r="M321" s="86"/>
      <c r="N321" s="105"/>
      <c r="O321" s="105"/>
      <c r="P321" s="86"/>
      <c r="Q321" s="86"/>
      <c r="R321" s="153" t="str">
        <f t="shared" si="221"/>
        <v>Tổ 55</v>
      </c>
      <c r="S321" s="86"/>
      <c r="T321" s="86"/>
      <c r="U321" s="86"/>
      <c r="V321" s="86" t="str">
        <f t="shared" si="222"/>
        <v xml:space="preserve">, </v>
      </c>
      <c r="W321" s="86"/>
      <c r="X321" s="86"/>
      <c r="Y321" s="86"/>
      <c r="Z321" s="88"/>
      <c r="AA321" s="105"/>
      <c r="AB321" s="86"/>
      <c r="AC321" s="90"/>
      <c r="AD321" s="86"/>
      <c r="AE321" s="86"/>
      <c r="AF321" s="86"/>
      <c r="AG321" s="86"/>
      <c r="AH321" s="160" t="s">
        <v>6975</v>
      </c>
      <c r="AI321" s="153"/>
      <c r="AJ321" s="153"/>
      <c r="AK321" s="86"/>
      <c r="AL321" s="86"/>
      <c r="AM321" s="153" t="s">
        <v>7015</v>
      </c>
      <c r="AN321" s="153" t="s">
        <v>7406</v>
      </c>
      <c r="AO321" s="165">
        <v>42233</v>
      </c>
      <c r="AP321" s="153" t="s">
        <v>5669</v>
      </c>
      <c r="AQ321" s="153" t="s">
        <v>2109</v>
      </c>
      <c r="AR321" s="166">
        <v>200</v>
      </c>
      <c r="AS321" s="88" t="s">
        <v>5719</v>
      </c>
      <c r="AT321" s="92">
        <f t="shared" si="239"/>
        <v>0</v>
      </c>
      <c r="AU321" s="93">
        <v>0</v>
      </c>
      <c r="AV321" s="93">
        <v>0</v>
      </c>
      <c r="AW321" s="166">
        <v>200</v>
      </c>
      <c r="AX321" s="93">
        <v>0</v>
      </c>
      <c r="AY321" s="177"/>
      <c r="AZ321" s="177">
        <v>0</v>
      </c>
      <c r="BA321" s="178"/>
      <c r="BB321" s="105"/>
      <c r="BC321" s="105"/>
      <c r="BD321" s="93"/>
      <c r="BE321" s="93">
        <v>0</v>
      </c>
      <c r="BF321" s="91">
        <v>0</v>
      </c>
      <c r="BG321" s="94"/>
      <c r="BH321" s="95"/>
      <c r="BI321" s="93" t="str">
        <f t="shared" si="207"/>
        <v>Nguyễn Thị Y</v>
      </c>
      <c r="BJ321" s="105">
        <f t="shared" si="208"/>
        <v>0</v>
      </c>
      <c r="BK321" s="88" t="str">
        <f t="shared" si="209"/>
        <v>8153013917</v>
      </c>
      <c r="BL321" s="86">
        <f t="shared" si="210"/>
        <v>0</v>
      </c>
      <c r="BM321" s="105">
        <f t="shared" si="211"/>
        <v>0</v>
      </c>
      <c r="BN321" s="86">
        <f t="shared" si="212"/>
        <v>0</v>
      </c>
      <c r="BO321" s="86">
        <f t="shared" si="213"/>
        <v>0</v>
      </c>
      <c r="BP321" s="86">
        <f t="shared" si="223"/>
        <v>0</v>
      </c>
      <c r="BQ321" s="160" t="s">
        <v>6975</v>
      </c>
      <c r="BR321" s="86" t="s">
        <v>5720</v>
      </c>
      <c r="BS321" s="88" t="s">
        <v>5721</v>
      </c>
      <c r="BT321" s="86" t="s">
        <v>5722</v>
      </c>
      <c r="BU321" s="86"/>
      <c r="BV321" s="86" t="str">
        <f t="shared" si="224"/>
        <v>CA 508381</v>
      </c>
      <c r="BW321" s="105" t="str">
        <f t="shared" si="225"/>
        <v/>
      </c>
      <c r="BX321" s="86" t="str">
        <f t="shared" si="234"/>
        <v>13</v>
      </c>
      <c r="BY321" s="86" t="str">
        <f t="shared" si="235"/>
        <v>223</v>
      </c>
      <c r="BZ321" s="91">
        <f t="shared" si="236"/>
        <v>200</v>
      </c>
      <c r="CA321" s="91">
        <v>0</v>
      </c>
      <c r="CB321" s="96" t="s">
        <v>5719</v>
      </c>
      <c r="CC321" s="91">
        <f t="shared" si="226"/>
        <v>200</v>
      </c>
      <c r="CD321" s="91">
        <f t="shared" si="227"/>
        <v>0</v>
      </c>
      <c r="CE321" s="93">
        <f t="shared" si="237"/>
        <v>0</v>
      </c>
      <c r="CF321" s="93">
        <f t="shared" si="238"/>
        <v>0</v>
      </c>
      <c r="CG321" s="105"/>
      <c r="CH321" s="105"/>
      <c r="CI321" s="86"/>
      <c r="CJ321" s="188"/>
      <c r="CK321" s="181">
        <f t="shared" si="228"/>
        <v>200</v>
      </c>
      <c r="CL321" s="181">
        <f t="shared" si="229"/>
        <v>200</v>
      </c>
      <c r="CM321" s="86" t="s">
        <v>5723</v>
      </c>
      <c r="CN321" s="182" t="s">
        <v>7870</v>
      </c>
      <c r="CO321" s="183" t="s">
        <v>7871</v>
      </c>
      <c r="CP321" s="86" t="s">
        <v>5724</v>
      </c>
      <c r="CQ321" s="153" t="s">
        <v>7925</v>
      </c>
      <c r="CR321" s="187">
        <f t="shared" si="230"/>
        <v>2280000</v>
      </c>
      <c r="CS321" s="188">
        <v>0.8</v>
      </c>
      <c r="CT321" s="188">
        <f t="shared" si="240"/>
        <v>1824000</v>
      </c>
      <c r="CU321" s="93"/>
      <c r="CV321" s="94">
        <f t="shared" si="231"/>
        <v>200</v>
      </c>
      <c r="CW321" s="93">
        <f t="shared" si="232"/>
        <v>0</v>
      </c>
      <c r="CX321" s="86">
        <f t="shared" si="233"/>
        <v>0</v>
      </c>
      <c r="CY321" s="93">
        <f t="shared" si="241"/>
        <v>109440</v>
      </c>
      <c r="CZ321" s="93">
        <v>0</v>
      </c>
      <c r="DA321" s="93">
        <v>0</v>
      </c>
      <c r="DB321" s="93">
        <f t="shared" si="242"/>
        <v>0</v>
      </c>
      <c r="DC321" s="93">
        <v>0</v>
      </c>
      <c r="DD321" s="91">
        <v>0</v>
      </c>
      <c r="DE321" s="93">
        <f t="shared" si="243"/>
        <v>0</v>
      </c>
      <c r="DF321" s="93">
        <f t="shared" si="214"/>
        <v>0</v>
      </c>
      <c r="DG321" s="93"/>
      <c r="DH321" s="93">
        <v>0</v>
      </c>
      <c r="DI321" s="93">
        <v>0</v>
      </c>
      <c r="DJ321" s="86">
        <f t="shared" si="244"/>
        <v>0</v>
      </c>
      <c r="DK321" s="91">
        <v>0</v>
      </c>
      <c r="DL321" s="93"/>
      <c r="DM321" s="93">
        <v>0</v>
      </c>
      <c r="DN321" s="93">
        <f t="shared" si="215"/>
        <v>1824000</v>
      </c>
      <c r="DO321" s="93">
        <f t="shared" si="245"/>
        <v>0</v>
      </c>
      <c r="DP321" s="92">
        <f t="shared" si="246"/>
        <v>109440</v>
      </c>
      <c r="DQ321" s="97" t="str">
        <f t="shared" si="216"/>
        <v>8153013917</v>
      </c>
      <c r="DR321" s="98">
        <f t="shared" si="247"/>
        <v>0</v>
      </c>
      <c r="DS321" s="93" t="str">
        <f t="shared" si="248"/>
        <v>OK</v>
      </c>
      <c r="DT321" s="93"/>
      <c r="DU321" s="78" t="str">
        <f t="shared" si="217"/>
        <v>5010700212491249100001VT400001</v>
      </c>
      <c r="DV321" s="78">
        <f>INDEX('08_DMGiaDat'!$L:$L,MATCH(DU321,'08_DMGiaDat'!$R:$R,0))</f>
        <v>2280000</v>
      </c>
      <c r="DW321" s="78" t="str">
        <f t="shared" si="218"/>
        <v>501070021249100100000001</v>
      </c>
      <c r="DX321" s="78" t="str">
        <f>IFERROR(VLOOKUP(DW321,'08_DMGiaDat'!C318:C319,2,FALSE),"N")</f>
        <v>N</v>
      </c>
      <c r="DY321" s="78" t="str">
        <f t="shared" si="219"/>
        <v>5010700212491001VT400001</v>
      </c>
      <c r="DZ321" s="78" t="str">
        <f>IFERROR(VLOOKUP(DY321,'08_DMGiaDat'!C318:C319,2,FALSE),"N")</f>
        <v>N</v>
      </c>
      <c r="EA321" s="78" t="str">
        <f t="shared" si="220"/>
        <v>501070021249100100000001</v>
      </c>
      <c r="EB321" s="78" t="str">
        <f>IFERROR(VLOOKUP(EA321,'08_DMGiaDat'!C318:C319,2,FALSE),"N")</f>
        <v>N</v>
      </c>
      <c r="EC321" s="92">
        <f>IF(DV321&lt;&gt;"N",DV321,IF(DX321&lt;&gt;"N",DX321,IF(DZ321&lt;&gt;"N",DZ321*VLOOKUP(LEFT(CB321,3),'03_DMMucDich'!C302:C306,5,FALSE),IF(EB321&lt;&gt;"N",EB321*VLOOKUP(LEFT(CB321,3),'03_DMMucDich'!C302:C306,5,FALSE),"N/A"))))</f>
        <v>2280000</v>
      </c>
    </row>
    <row r="322" spans="1:133" s="34" customFormat="1" ht="16" x14ac:dyDescent="0.2">
      <c r="A322" s="85">
        <v>308</v>
      </c>
      <c r="B322" s="86"/>
      <c r="C322" s="87"/>
      <c r="D322" s="141" t="s">
        <v>5984</v>
      </c>
      <c r="E322" s="86"/>
      <c r="F322" s="88"/>
      <c r="G322" s="88" t="s">
        <v>5718</v>
      </c>
      <c r="H322" s="151">
        <v>2023</v>
      </c>
      <c r="I322" s="86"/>
      <c r="J322" s="86"/>
      <c r="K322" s="145" t="s">
        <v>6605</v>
      </c>
      <c r="L322" s="105"/>
      <c r="M322" s="86"/>
      <c r="N322" s="105"/>
      <c r="O322" s="105"/>
      <c r="P322" s="86"/>
      <c r="Q322" s="86"/>
      <c r="R322" s="153" t="str">
        <f t="shared" si="221"/>
        <v>Tổ 29</v>
      </c>
      <c r="S322" s="86"/>
      <c r="T322" s="86"/>
      <c r="U322" s="86"/>
      <c r="V322" s="86" t="str">
        <f t="shared" si="222"/>
        <v xml:space="preserve">, </v>
      </c>
      <c r="W322" s="86"/>
      <c r="X322" s="86"/>
      <c r="Y322" s="86"/>
      <c r="Z322" s="88"/>
      <c r="AA322" s="105"/>
      <c r="AB322" s="86"/>
      <c r="AC322" s="90"/>
      <c r="AD322" s="86"/>
      <c r="AE322" s="86"/>
      <c r="AF322" s="86"/>
      <c r="AG322" s="86"/>
      <c r="AH322" s="160" t="s">
        <v>6981</v>
      </c>
      <c r="AI322" s="153"/>
      <c r="AJ322" s="153"/>
      <c r="AK322" s="86"/>
      <c r="AL322" s="86"/>
      <c r="AM322" s="153" t="s">
        <v>7015</v>
      </c>
      <c r="AN322" s="153" t="s">
        <v>7407</v>
      </c>
      <c r="AO322" s="165">
        <v>44608</v>
      </c>
      <c r="AP322" s="153" t="s">
        <v>7063</v>
      </c>
      <c r="AQ322" s="153" t="s">
        <v>1787</v>
      </c>
      <c r="AR322" s="166">
        <v>103</v>
      </c>
      <c r="AS322" s="88" t="s">
        <v>5719</v>
      </c>
      <c r="AT322" s="92">
        <f t="shared" si="239"/>
        <v>0</v>
      </c>
      <c r="AU322" s="93">
        <v>0</v>
      </c>
      <c r="AV322" s="93">
        <v>0</v>
      </c>
      <c r="AW322" s="166">
        <v>200</v>
      </c>
      <c r="AX322" s="93">
        <v>0</v>
      </c>
      <c r="AY322" s="177"/>
      <c r="AZ322" s="177">
        <v>0</v>
      </c>
      <c r="BA322" s="178"/>
      <c r="BB322" s="105"/>
      <c r="BC322" s="105"/>
      <c r="BD322" s="93"/>
      <c r="BE322" s="93">
        <v>0</v>
      </c>
      <c r="BF322" s="91">
        <v>0</v>
      </c>
      <c r="BG322" s="94"/>
      <c r="BH322" s="95"/>
      <c r="BI322" s="93" t="str">
        <f t="shared" si="207"/>
        <v>Võ Thịnh</v>
      </c>
      <c r="BJ322" s="105">
        <f t="shared" si="208"/>
        <v>0</v>
      </c>
      <c r="BK322" s="88" t="str">
        <f t="shared" si="209"/>
        <v>8117719048</v>
      </c>
      <c r="BL322" s="86">
        <f t="shared" si="210"/>
        <v>0</v>
      </c>
      <c r="BM322" s="105">
        <f t="shared" si="211"/>
        <v>0</v>
      </c>
      <c r="BN322" s="86">
        <f t="shared" si="212"/>
        <v>0</v>
      </c>
      <c r="BO322" s="86">
        <f t="shared" si="213"/>
        <v>0</v>
      </c>
      <c r="BP322" s="86">
        <f t="shared" si="223"/>
        <v>0</v>
      </c>
      <c r="BQ322" s="160" t="s">
        <v>6981</v>
      </c>
      <c r="BR322" s="86" t="s">
        <v>5720</v>
      </c>
      <c r="BS322" s="88" t="s">
        <v>5721</v>
      </c>
      <c r="BT322" s="86" t="s">
        <v>5722</v>
      </c>
      <c r="BU322" s="86"/>
      <c r="BV322" s="86" t="str">
        <f t="shared" si="224"/>
        <v>DC 940536</v>
      </c>
      <c r="BW322" s="105" t="str">
        <f t="shared" si="225"/>
        <v/>
      </c>
      <c r="BX322" s="86" t="str">
        <f t="shared" si="234"/>
        <v>51</v>
      </c>
      <c r="BY322" s="86" t="str">
        <f t="shared" si="235"/>
        <v>146</v>
      </c>
      <c r="BZ322" s="91">
        <f t="shared" si="236"/>
        <v>103</v>
      </c>
      <c r="CA322" s="91">
        <v>0</v>
      </c>
      <c r="CB322" s="96" t="s">
        <v>5719</v>
      </c>
      <c r="CC322" s="91">
        <f t="shared" si="226"/>
        <v>200</v>
      </c>
      <c r="CD322" s="91">
        <f t="shared" si="227"/>
        <v>0</v>
      </c>
      <c r="CE322" s="93">
        <f t="shared" si="237"/>
        <v>0</v>
      </c>
      <c r="CF322" s="93">
        <f t="shared" si="238"/>
        <v>0</v>
      </c>
      <c r="CG322" s="105"/>
      <c r="CH322" s="105"/>
      <c r="CI322" s="86"/>
      <c r="CJ322" s="188"/>
      <c r="CK322" s="181">
        <f t="shared" si="228"/>
        <v>103</v>
      </c>
      <c r="CL322" s="181">
        <f t="shared" si="229"/>
        <v>200</v>
      </c>
      <c r="CM322" s="86" t="s">
        <v>5723</v>
      </c>
      <c r="CN322" s="182" t="s">
        <v>7857</v>
      </c>
      <c r="CO322" s="183" t="s">
        <v>7874</v>
      </c>
      <c r="CP322" s="86" t="s">
        <v>5724</v>
      </c>
      <c r="CQ322" s="153" t="s">
        <v>7924</v>
      </c>
      <c r="CR322" s="187">
        <f t="shared" si="230"/>
        <v>6900000</v>
      </c>
      <c r="CS322" s="188">
        <v>1</v>
      </c>
      <c r="CT322" s="188">
        <f t="shared" si="240"/>
        <v>6900000</v>
      </c>
      <c r="CU322" s="93"/>
      <c r="CV322" s="94">
        <f t="shared" si="231"/>
        <v>103</v>
      </c>
      <c r="CW322" s="93">
        <f t="shared" si="232"/>
        <v>0</v>
      </c>
      <c r="CX322" s="86">
        <f t="shared" si="233"/>
        <v>0</v>
      </c>
      <c r="CY322" s="93">
        <f t="shared" si="241"/>
        <v>213209.99999999997</v>
      </c>
      <c r="CZ322" s="93">
        <v>0</v>
      </c>
      <c r="DA322" s="93">
        <v>0</v>
      </c>
      <c r="DB322" s="93">
        <f t="shared" si="242"/>
        <v>0</v>
      </c>
      <c r="DC322" s="93">
        <v>0</v>
      </c>
      <c r="DD322" s="91">
        <v>0</v>
      </c>
      <c r="DE322" s="93">
        <f t="shared" si="243"/>
        <v>0</v>
      </c>
      <c r="DF322" s="93">
        <f t="shared" si="214"/>
        <v>0</v>
      </c>
      <c r="DG322" s="93"/>
      <c r="DH322" s="93">
        <v>0</v>
      </c>
      <c r="DI322" s="93">
        <v>0</v>
      </c>
      <c r="DJ322" s="86">
        <f t="shared" si="244"/>
        <v>0</v>
      </c>
      <c r="DK322" s="91">
        <v>0</v>
      </c>
      <c r="DL322" s="93"/>
      <c r="DM322" s="93">
        <v>0</v>
      </c>
      <c r="DN322" s="93">
        <f t="shared" si="215"/>
        <v>6900000</v>
      </c>
      <c r="DO322" s="93">
        <f t="shared" si="245"/>
        <v>0</v>
      </c>
      <c r="DP322" s="92">
        <f t="shared" si="246"/>
        <v>213209.99999999997</v>
      </c>
      <c r="DQ322" s="97" t="str">
        <f t="shared" si="216"/>
        <v>8117719048</v>
      </c>
      <c r="DR322" s="98">
        <f t="shared" si="247"/>
        <v>0</v>
      </c>
      <c r="DS322" s="93" t="str">
        <f t="shared" si="248"/>
        <v>OK</v>
      </c>
      <c r="DT322" s="93"/>
      <c r="DU322" s="78" t="str">
        <f t="shared" si="217"/>
        <v>5010700214991499102001VT100001</v>
      </c>
      <c r="DV322" s="78">
        <f>INDEX('08_DMGiaDat'!$L:$L,MATCH(DU322,'08_DMGiaDat'!$R:$R,0))</f>
        <v>6900000</v>
      </c>
      <c r="DW322" s="78" t="str">
        <f t="shared" si="218"/>
        <v>501070021499100100000001</v>
      </c>
      <c r="DX322" s="78" t="str">
        <f>IFERROR(VLOOKUP(DW322,'08_DMGiaDat'!C318:C319,2,FALSE),"N")</f>
        <v>N</v>
      </c>
      <c r="DY322" s="78" t="str">
        <f t="shared" si="219"/>
        <v>5010700214991001VT100001</v>
      </c>
      <c r="DZ322" s="78" t="str">
        <f>IFERROR(VLOOKUP(DY322,'08_DMGiaDat'!C318:C319,2,FALSE),"N")</f>
        <v>N</v>
      </c>
      <c r="EA322" s="78" t="str">
        <f t="shared" si="220"/>
        <v>501070021499100100000001</v>
      </c>
      <c r="EB322" s="78" t="str">
        <f>IFERROR(VLOOKUP(EA322,'08_DMGiaDat'!C318:C319,2,FALSE),"N")</f>
        <v>N</v>
      </c>
      <c r="EC322" s="92">
        <f>IF(DV322&lt;&gt;"N",DV322,IF(DX322&lt;&gt;"N",DX322,IF(DZ322&lt;&gt;"N",DZ322*VLOOKUP(LEFT(CB322,3),'03_DMMucDich'!C302:C306,5,FALSE),IF(EB322&lt;&gt;"N",EB322*VLOOKUP(LEFT(CB322,3),'03_DMMucDich'!C302:C306,5,FALSE),"N/A"))))</f>
        <v>6900000</v>
      </c>
    </row>
    <row r="323" spans="1:133" s="34" customFormat="1" ht="16" x14ac:dyDescent="0.2">
      <c r="A323" s="85">
        <v>309</v>
      </c>
      <c r="B323" s="86"/>
      <c r="C323" s="87"/>
      <c r="D323" s="141" t="s">
        <v>5985</v>
      </c>
      <c r="E323" s="86"/>
      <c r="F323" s="88"/>
      <c r="G323" s="88" t="s">
        <v>5718</v>
      </c>
      <c r="H323" s="151">
        <v>2022</v>
      </c>
      <c r="I323" s="86"/>
      <c r="J323" s="86"/>
      <c r="K323" s="145" t="s">
        <v>6606</v>
      </c>
      <c r="L323" s="105"/>
      <c r="M323" s="86"/>
      <c r="N323" s="105"/>
      <c r="O323" s="105"/>
      <c r="P323" s="86"/>
      <c r="Q323" s="86"/>
      <c r="R323" s="153" t="str">
        <f t="shared" si="221"/>
        <v>Tổ 66</v>
      </c>
      <c r="S323" s="86"/>
      <c r="T323" s="86"/>
      <c r="U323" s="86"/>
      <c r="V323" s="86" t="str">
        <f t="shared" si="222"/>
        <v xml:space="preserve">, </v>
      </c>
      <c r="W323" s="86"/>
      <c r="X323" s="86"/>
      <c r="Y323" s="86"/>
      <c r="Z323" s="88"/>
      <c r="AA323" s="105"/>
      <c r="AB323" s="86"/>
      <c r="AC323" s="90"/>
      <c r="AD323" s="86"/>
      <c r="AE323" s="86"/>
      <c r="AF323" s="86"/>
      <c r="AG323" s="86"/>
      <c r="AH323" s="160" t="s">
        <v>6960</v>
      </c>
      <c r="AI323" s="153"/>
      <c r="AJ323" s="153"/>
      <c r="AK323" s="86"/>
      <c r="AL323" s="86"/>
      <c r="AM323" s="153" t="s">
        <v>7015</v>
      </c>
      <c r="AN323" s="153" t="s">
        <v>7408</v>
      </c>
      <c r="AO323" s="165">
        <v>43567</v>
      </c>
      <c r="AP323" s="153" t="s">
        <v>7092</v>
      </c>
      <c r="AQ323" s="153" t="s">
        <v>7409</v>
      </c>
      <c r="AR323" s="166">
        <v>100</v>
      </c>
      <c r="AS323" s="88" t="s">
        <v>5719</v>
      </c>
      <c r="AT323" s="92">
        <f t="shared" si="239"/>
        <v>0</v>
      </c>
      <c r="AU323" s="93">
        <v>0</v>
      </c>
      <c r="AV323" s="93">
        <v>0</v>
      </c>
      <c r="AW323" s="166">
        <v>200</v>
      </c>
      <c r="AX323" s="93">
        <v>0</v>
      </c>
      <c r="AY323" s="177"/>
      <c r="AZ323" s="177">
        <v>0</v>
      </c>
      <c r="BA323" s="178"/>
      <c r="BB323" s="105"/>
      <c r="BC323" s="105"/>
      <c r="BD323" s="93"/>
      <c r="BE323" s="93">
        <v>0</v>
      </c>
      <c r="BF323" s="91">
        <v>0</v>
      </c>
      <c r="BG323" s="94"/>
      <c r="BH323" s="95"/>
      <c r="BI323" s="93" t="str">
        <f t="shared" si="207"/>
        <v>Mai THị Huệ</v>
      </c>
      <c r="BJ323" s="105">
        <f t="shared" si="208"/>
        <v>0</v>
      </c>
      <c r="BK323" s="88" t="str">
        <f t="shared" si="209"/>
        <v>8039431718</v>
      </c>
      <c r="BL323" s="86">
        <f t="shared" si="210"/>
        <v>0</v>
      </c>
      <c r="BM323" s="105">
        <f t="shared" si="211"/>
        <v>0</v>
      </c>
      <c r="BN323" s="86">
        <f t="shared" si="212"/>
        <v>0</v>
      </c>
      <c r="BO323" s="86">
        <f t="shared" si="213"/>
        <v>0</v>
      </c>
      <c r="BP323" s="86">
        <f t="shared" si="223"/>
        <v>0</v>
      </c>
      <c r="BQ323" s="160" t="s">
        <v>6960</v>
      </c>
      <c r="BR323" s="86" t="s">
        <v>5720</v>
      </c>
      <c r="BS323" s="88" t="s">
        <v>5721</v>
      </c>
      <c r="BT323" s="86" t="s">
        <v>5722</v>
      </c>
      <c r="BU323" s="86"/>
      <c r="BV323" s="86" t="str">
        <f t="shared" si="224"/>
        <v>CP 893084</v>
      </c>
      <c r="BW323" s="105" t="str">
        <f t="shared" si="225"/>
        <v/>
      </c>
      <c r="BX323" s="86" t="str">
        <f t="shared" si="234"/>
        <v>76</v>
      </c>
      <c r="BY323" s="86" t="str">
        <f t="shared" si="235"/>
        <v>55</v>
      </c>
      <c r="BZ323" s="91">
        <f t="shared" si="236"/>
        <v>100</v>
      </c>
      <c r="CA323" s="91">
        <v>0</v>
      </c>
      <c r="CB323" s="96" t="s">
        <v>5719</v>
      </c>
      <c r="CC323" s="91">
        <f t="shared" si="226"/>
        <v>200</v>
      </c>
      <c r="CD323" s="91">
        <f t="shared" si="227"/>
        <v>0</v>
      </c>
      <c r="CE323" s="93">
        <f t="shared" si="237"/>
        <v>0</v>
      </c>
      <c r="CF323" s="93">
        <f t="shared" si="238"/>
        <v>0</v>
      </c>
      <c r="CG323" s="105"/>
      <c r="CH323" s="105"/>
      <c r="CI323" s="86"/>
      <c r="CJ323" s="188"/>
      <c r="CK323" s="181">
        <f t="shared" si="228"/>
        <v>100</v>
      </c>
      <c r="CL323" s="181">
        <f t="shared" si="229"/>
        <v>200</v>
      </c>
      <c r="CM323" s="86" t="s">
        <v>5723</v>
      </c>
      <c r="CN323" s="182" t="s">
        <v>7854</v>
      </c>
      <c r="CO323" s="183" t="s">
        <v>7855</v>
      </c>
      <c r="CP323" s="86" t="s">
        <v>5724</v>
      </c>
      <c r="CQ323" s="153" t="s">
        <v>7924</v>
      </c>
      <c r="CR323" s="187">
        <f t="shared" si="230"/>
        <v>7970000</v>
      </c>
      <c r="CS323" s="188">
        <v>1</v>
      </c>
      <c r="CT323" s="188">
        <f t="shared" si="240"/>
        <v>7970000</v>
      </c>
      <c r="CU323" s="93"/>
      <c r="CV323" s="94">
        <f t="shared" si="231"/>
        <v>100</v>
      </c>
      <c r="CW323" s="93">
        <f t="shared" si="232"/>
        <v>0</v>
      </c>
      <c r="CX323" s="86">
        <f t="shared" si="233"/>
        <v>0</v>
      </c>
      <c r="CY323" s="93">
        <f t="shared" si="241"/>
        <v>239100</v>
      </c>
      <c r="CZ323" s="93">
        <v>0</v>
      </c>
      <c r="DA323" s="93">
        <v>0</v>
      </c>
      <c r="DB323" s="93">
        <f t="shared" si="242"/>
        <v>0</v>
      </c>
      <c r="DC323" s="93">
        <v>0</v>
      </c>
      <c r="DD323" s="91">
        <v>0</v>
      </c>
      <c r="DE323" s="93">
        <f t="shared" si="243"/>
        <v>0</v>
      </c>
      <c r="DF323" s="93">
        <f t="shared" si="214"/>
        <v>0</v>
      </c>
      <c r="DG323" s="93"/>
      <c r="DH323" s="93">
        <v>0</v>
      </c>
      <c r="DI323" s="93">
        <v>0</v>
      </c>
      <c r="DJ323" s="86">
        <f t="shared" si="244"/>
        <v>0</v>
      </c>
      <c r="DK323" s="91">
        <v>0</v>
      </c>
      <c r="DL323" s="93"/>
      <c r="DM323" s="93">
        <v>0</v>
      </c>
      <c r="DN323" s="93">
        <f t="shared" si="215"/>
        <v>7970000</v>
      </c>
      <c r="DO323" s="93">
        <f t="shared" si="245"/>
        <v>0</v>
      </c>
      <c r="DP323" s="92">
        <f t="shared" si="246"/>
        <v>239100</v>
      </c>
      <c r="DQ323" s="97" t="str">
        <f t="shared" si="216"/>
        <v>8039431718</v>
      </c>
      <c r="DR323" s="98">
        <f t="shared" si="247"/>
        <v>0</v>
      </c>
      <c r="DS323" s="93" t="str">
        <f t="shared" si="248"/>
        <v>OK</v>
      </c>
      <c r="DT323" s="93"/>
      <c r="DU323" s="78" t="str">
        <f t="shared" si="217"/>
        <v>5010700215011501100001VT100001</v>
      </c>
      <c r="DV323" s="78">
        <f>INDEX('08_DMGiaDat'!$L:$L,MATCH(DU323,'08_DMGiaDat'!$R:$R,0))</f>
        <v>7970000</v>
      </c>
      <c r="DW323" s="78" t="str">
        <f t="shared" si="218"/>
        <v>501070021501100100000001</v>
      </c>
      <c r="DX323" s="78" t="str">
        <f>IFERROR(VLOOKUP(DW323,'08_DMGiaDat'!C318:C319,2,FALSE),"N")</f>
        <v>N</v>
      </c>
      <c r="DY323" s="78" t="str">
        <f t="shared" si="219"/>
        <v>5010700215011001VT100001</v>
      </c>
      <c r="DZ323" s="78" t="str">
        <f>IFERROR(VLOOKUP(DY323,'08_DMGiaDat'!C318:C319,2,FALSE),"N")</f>
        <v>N</v>
      </c>
      <c r="EA323" s="78" t="str">
        <f t="shared" si="220"/>
        <v>501070021501100100000001</v>
      </c>
      <c r="EB323" s="78" t="str">
        <f>IFERROR(VLOOKUP(EA323,'08_DMGiaDat'!C318:C319,2,FALSE),"N")</f>
        <v>N</v>
      </c>
      <c r="EC323" s="92">
        <f>IF(DV323&lt;&gt;"N",DV323,IF(DX323&lt;&gt;"N",DX323,IF(DZ323&lt;&gt;"N",DZ323*VLOOKUP(LEFT(CB323,3),'03_DMMucDich'!C302:C306,5,FALSE),IF(EB323&lt;&gt;"N",EB323*VLOOKUP(LEFT(CB323,3),'03_DMMucDich'!C302:C306,5,FALSE),"N/A"))))</f>
        <v>7970000</v>
      </c>
    </row>
    <row r="324" spans="1:133" s="34" customFormat="1" ht="16" x14ac:dyDescent="0.2">
      <c r="A324" s="85">
        <v>310</v>
      </c>
      <c r="B324" s="86"/>
      <c r="C324" s="87"/>
      <c r="D324" s="141" t="s">
        <v>5986</v>
      </c>
      <c r="E324" s="86"/>
      <c r="F324" s="88"/>
      <c r="G324" s="88" t="s">
        <v>5718</v>
      </c>
      <c r="H324" s="151">
        <v>2022</v>
      </c>
      <c r="I324" s="86"/>
      <c r="J324" s="86"/>
      <c r="K324" s="145" t="s">
        <v>6607</v>
      </c>
      <c r="L324" s="105"/>
      <c r="M324" s="86"/>
      <c r="N324" s="105"/>
      <c r="O324" s="105"/>
      <c r="P324" s="86"/>
      <c r="Q324" s="86"/>
      <c r="R324" s="153" t="str">
        <f t="shared" si="221"/>
        <v>Tổ 66</v>
      </c>
      <c r="S324" s="86"/>
      <c r="T324" s="86"/>
      <c r="U324" s="86"/>
      <c r="V324" s="86" t="str">
        <f t="shared" si="222"/>
        <v xml:space="preserve">, </v>
      </c>
      <c r="W324" s="86"/>
      <c r="X324" s="86"/>
      <c r="Y324" s="86"/>
      <c r="Z324" s="88"/>
      <c r="AA324" s="105"/>
      <c r="AB324" s="86"/>
      <c r="AC324" s="90"/>
      <c r="AD324" s="86"/>
      <c r="AE324" s="86"/>
      <c r="AF324" s="86"/>
      <c r="AG324" s="86"/>
      <c r="AH324" s="160" t="s">
        <v>6960</v>
      </c>
      <c r="AI324" s="153"/>
      <c r="AJ324" s="153"/>
      <c r="AK324" s="86"/>
      <c r="AL324" s="86"/>
      <c r="AM324" s="153" t="s">
        <v>7015</v>
      </c>
      <c r="AN324" s="153" t="s">
        <v>7410</v>
      </c>
      <c r="AO324" s="165">
        <v>43599</v>
      </c>
      <c r="AP324" s="153" t="s">
        <v>2081</v>
      </c>
      <c r="AQ324" s="153" t="s">
        <v>7113</v>
      </c>
      <c r="AR324" s="166">
        <v>123.2</v>
      </c>
      <c r="AS324" s="88" t="s">
        <v>5719</v>
      </c>
      <c r="AT324" s="92">
        <f t="shared" si="239"/>
        <v>0</v>
      </c>
      <c r="AU324" s="93">
        <v>0</v>
      </c>
      <c r="AV324" s="93">
        <v>0</v>
      </c>
      <c r="AW324" s="166">
        <v>200</v>
      </c>
      <c r="AX324" s="93">
        <v>0</v>
      </c>
      <c r="AY324" s="177"/>
      <c r="AZ324" s="177">
        <v>0</v>
      </c>
      <c r="BA324" s="178"/>
      <c r="BB324" s="105"/>
      <c r="BC324" s="105"/>
      <c r="BD324" s="93"/>
      <c r="BE324" s="93">
        <v>0</v>
      </c>
      <c r="BF324" s="91">
        <v>0</v>
      </c>
      <c r="BG324" s="94"/>
      <c r="BH324" s="95"/>
      <c r="BI324" s="93" t="str">
        <f t="shared" si="207"/>
        <v>Bùi Tiến Tài</v>
      </c>
      <c r="BJ324" s="105">
        <f t="shared" si="208"/>
        <v>0</v>
      </c>
      <c r="BK324" s="88" t="str">
        <f t="shared" si="209"/>
        <v>8844190023</v>
      </c>
      <c r="BL324" s="86">
        <f t="shared" si="210"/>
        <v>0</v>
      </c>
      <c r="BM324" s="105">
        <f t="shared" si="211"/>
        <v>0</v>
      </c>
      <c r="BN324" s="86">
        <f t="shared" si="212"/>
        <v>0</v>
      </c>
      <c r="BO324" s="86">
        <f t="shared" si="213"/>
        <v>0</v>
      </c>
      <c r="BP324" s="86">
        <f t="shared" si="223"/>
        <v>0</v>
      </c>
      <c r="BQ324" s="160" t="s">
        <v>6960</v>
      </c>
      <c r="BR324" s="86" t="s">
        <v>5720</v>
      </c>
      <c r="BS324" s="88" t="s">
        <v>5721</v>
      </c>
      <c r="BT324" s="86" t="s">
        <v>5722</v>
      </c>
      <c r="BU324" s="86"/>
      <c r="BV324" s="86" t="str">
        <f t="shared" si="224"/>
        <v>CP 893248</v>
      </c>
      <c r="BW324" s="105" t="str">
        <f t="shared" si="225"/>
        <v/>
      </c>
      <c r="BX324" s="86" t="str">
        <f t="shared" si="234"/>
        <v>195</v>
      </c>
      <c r="BY324" s="86" t="str">
        <f t="shared" si="235"/>
        <v>28</v>
      </c>
      <c r="BZ324" s="91">
        <f t="shared" si="236"/>
        <v>123.2</v>
      </c>
      <c r="CA324" s="91">
        <v>0</v>
      </c>
      <c r="CB324" s="96" t="s">
        <v>5719</v>
      </c>
      <c r="CC324" s="91">
        <f t="shared" si="226"/>
        <v>200</v>
      </c>
      <c r="CD324" s="91">
        <f t="shared" si="227"/>
        <v>0</v>
      </c>
      <c r="CE324" s="93">
        <f t="shared" si="237"/>
        <v>0</v>
      </c>
      <c r="CF324" s="93">
        <f t="shared" si="238"/>
        <v>0</v>
      </c>
      <c r="CG324" s="105"/>
      <c r="CH324" s="105"/>
      <c r="CI324" s="86"/>
      <c r="CJ324" s="188"/>
      <c r="CK324" s="181">
        <f t="shared" si="228"/>
        <v>123.2</v>
      </c>
      <c r="CL324" s="181">
        <f t="shared" si="229"/>
        <v>200</v>
      </c>
      <c r="CM324" s="86" t="s">
        <v>5723</v>
      </c>
      <c r="CN324" s="182" t="s">
        <v>7854</v>
      </c>
      <c r="CO324" s="183" t="s">
        <v>7855</v>
      </c>
      <c r="CP324" s="86" t="s">
        <v>5724</v>
      </c>
      <c r="CQ324" s="153" t="s">
        <v>7924</v>
      </c>
      <c r="CR324" s="187">
        <f t="shared" si="230"/>
        <v>7970000</v>
      </c>
      <c r="CS324" s="188">
        <v>1</v>
      </c>
      <c r="CT324" s="188">
        <f t="shared" si="240"/>
        <v>7970000</v>
      </c>
      <c r="CU324" s="93"/>
      <c r="CV324" s="94">
        <f t="shared" si="231"/>
        <v>123.2</v>
      </c>
      <c r="CW324" s="93">
        <f t="shared" si="232"/>
        <v>0</v>
      </c>
      <c r="CX324" s="86">
        <f t="shared" si="233"/>
        <v>0</v>
      </c>
      <c r="CY324" s="93">
        <f t="shared" si="241"/>
        <v>294571.2</v>
      </c>
      <c r="CZ324" s="93">
        <v>0</v>
      </c>
      <c r="DA324" s="93">
        <v>0</v>
      </c>
      <c r="DB324" s="93">
        <f t="shared" si="242"/>
        <v>0</v>
      </c>
      <c r="DC324" s="93">
        <v>0</v>
      </c>
      <c r="DD324" s="91">
        <v>0</v>
      </c>
      <c r="DE324" s="93">
        <f t="shared" si="243"/>
        <v>0</v>
      </c>
      <c r="DF324" s="93">
        <f t="shared" si="214"/>
        <v>0</v>
      </c>
      <c r="DG324" s="93"/>
      <c r="DH324" s="93">
        <v>0</v>
      </c>
      <c r="DI324" s="93">
        <v>0</v>
      </c>
      <c r="DJ324" s="86">
        <f t="shared" si="244"/>
        <v>0</v>
      </c>
      <c r="DK324" s="91">
        <v>0</v>
      </c>
      <c r="DL324" s="93"/>
      <c r="DM324" s="93">
        <v>0</v>
      </c>
      <c r="DN324" s="93">
        <f t="shared" si="215"/>
        <v>7970000</v>
      </c>
      <c r="DO324" s="93">
        <f t="shared" si="245"/>
        <v>0</v>
      </c>
      <c r="DP324" s="92">
        <f t="shared" si="246"/>
        <v>294571.2</v>
      </c>
      <c r="DQ324" s="97" t="str">
        <f t="shared" si="216"/>
        <v>8844190023</v>
      </c>
      <c r="DR324" s="98">
        <f t="shared" si="247"/>
        <v>0</v>
      </c>
      <c r="DS324" s="93" t="str">
        <f t="shared" si="248"/>
        <v>OK</v>
      </c>
      <c r="DT324" s="93"/>
      <c r="DU324" s="78" t="str">
        <f t="shared" si="217"/>
        <v>5010700215011501100001VT100001</v>
      </c>
      <c r="DV324" s="78">
        <f>INDEX('08_DMGiaDat'!$L:$L,MATCH(DU324,'08_DMGiaDat'!$R:$R,0))</f>
        <v>7970000</v>
      </c>
      <c r="DW324" s="78" t="str">
        <f t="shared" si="218"/>
        <v>501070021501100100000001</v>
      </c>
      <c r="DX324" s="78" t="str">
        <f>IFERROR(VLOOKUP(DW324,'08_DMGiaDat'!C318:C319,2,FALSE),"N")</f>
        <v>N</v>
      </c>
      <c r="DY324" s="78" t="str">
        <f t="shared" si="219"/>
        <v>5010700215011001VT100001</v>
      </c>
      <c r="DZ324" s="78" t="str">
        <f>IFERROR(VLOOKUP(DY324,'08_DMGiaDat'!C318:C319,2,FALSE),"N")</f>
        <v>N</v>
      </c>
      <c r="EA324" s="78" t="str">
        <f t="shared" si="220"/>
        <v>501070021501100100000001</v>
      </c>
      <c r="EB324" s="78" t="str">
        <f>IFERROR(VLOOKUP(EA324,'08_DMGiaDat'!C318:C319,2,FALSE),"N")</f>
        <v>N</v>
      </c>
      <c r="EC324" s="92">
        <f>IF(DV324&lt;&gt;"N",DV324,IF(DX324&lt;&gt;"N",DX324,IF(DZ324&lt;&gt;"N",DZ324*VLOOKUP(LEFT(CB324,3),'03_DMMucDich'!C302:C306,5,FALSE),IF(EB324&lt;&gt;"N",EB324*VLOOKUP(LEFT(CB324,3),'03_DMMucDich'!C302:C306,5,FALSE),"N/A"))))</f>
        <v>7970000</v>
      </c>
    </row>
    <row r="325" spans="1:133" s="34" customFormat="1" ht="16" x14ac:dyDescent="0.2">
      <c r="A325" s="85">
        <v>311</v>
      </c>
      <c r="B325" s="86"/>
      <c r="C325" s="87"/>
      <c r="D325" s="141" t="s">
        <v>5987</v>
      </c>
      <c r="E325" s="86"/>
      <c r="F325" s="88"/>
      <c r="G325" s="88" t="s">
        <v>5718</v>
      </c>
      <c r="H325" s="151">
        <v>2022</v>
      </c>
      <c r="I325" s="86"/>
      <c r="J325" s="86"/>
      <c r="K325" s="145" t="s">
        <v>6608</v>
      </c>
      <c r="L325" s="105"/>
      <c r="M325" s="86"/>
      <c r="N325" s="105"/>
      <c r="O325" s="105"/>
      <c r="P325" s="86"/>
      <c r="Q325" s="86"/>
      <c r="R325" s="153" t="str">
        <f t="shared" si="221"/>
        <v>Tổ 64</v>
      </c>
      <c r="S325" s="86"/>
      <c r="T325" s="86"/>
      <c r="U325" s="86"/>
      <c r="V325" s="86" t="str">
        <f t="shared" si="222"/>
        <v xml:space="preserve">, </v>
      </c>
      <c r="W325" s="86"/>
      <c r="X325" s="86"/>
      <c r="Y325" s="86"/>
      <c r="Z325" s="88"/>
      <c r="AA325" s="105"/>
      <c r="AB325" s="86"/>
      <c r="AC325" s="90"/>
      <c r="AD325" s="86"/>
      <c r="AE325" s="86"/>
      <c r="AF325" s="86"/>
      <c r="AG325" s="86"/>
      <c r="AH325" s="160" t="s">
        <v>6961</v>
      </c>
      <c r="AI325" s="153"/>
      <c r="AJ325" s="153"/>
      <c r="AK325" s="86"/>
      <c r="AL325" s="86"/>
      <c r="AM325" s="153" t="s">
        <v>7015</v>
      </c>
      <c r="AN325" s="153" t="s">
        <v>7411</v>
      </c>
      <c r="AO325" s="165">
        <v>43126</v>
      </c>
      <c r="AP325" s="153" t="s">
        <v>2102</v>
      </c>
      <c r="AQ325" s="153" t="s">
        <v>5689</v>
      </c>
      <c r="AR325" s="166">
        <v>110</v>
      </c>
      <c r="AS325" s="88" t="s">
        <v>5719</v>
      </c>
      <c r="AT325" s="92">
        <f t="shared" si="239"/>
        <v>0</v>
      </c>
      <c r="AU325" s="93">
        <v>0</v>
      </c>
      <c r="AV325" s="93">
        <v>0</v>
      </c>
      <c r="AW325" s="166">
        <v>200</v>
      </c>
      <c r="AX325" s="93">
        <v>0</v>
      </c>
      <c r="AY325" s="177"/>
      <c r="AZ325" s="177">
        <v>0</v>
      </c>
      <c r="BA325" s="178"/>
      <c r="BB325" s="105"/>
      <c r="BC325" s="105"/>
      <c r="BD325" s="93"/>
      <c r="BE325" s="93">
        <v>0</v>
      </c>
      <c r="BF325" s="91">
        <v>0</v>
      </c>
      <c r="BG325" s="94"/>
      <c r="BH325" s="95"/>
      <c r="BI325" s="93" t="str">
        <f t="shared" si="207"/>
        <v>Trần Hữu Lục</v>
      </c>
      <c r="BJ325" s="105">
        <f t="shared" si="208"/>
        <v>0</v>
      </c>
      <c r="BK325" s="88" t="str">
        <f t="shared" si="209"/>
        <v xml:space="preserve"> 8177232403</v>
      </c>
      <c r="BL325" s="86">
        <f t="shared" si="210"/>
        <v>0</v>
      </c>
      <c r="BM325" s="105">
        <f t="shared" si="211"/>
        <v>0</v>
      </c>
      <c r="BN325" s="86">
        <f t="shared" si="212"/>
        <v>0</v>
      </c>
      <c r="BO325" s="86">
        <f t="shared" si="213"/>
        <v>0</v>
      </c>
      <c r="BP325" s="86">
        <f t="shared" si="223"/>
        <v>0</v>
      </c>
      <c r="BQ325" s="160" t="s">
        <v>6961</v>
      </c>
      <c r="BR325" s="86" t="s">
        <v>5720</v>
      </c>
      <c r="BS325" s="88" t="s">
        <v>5721</v>
      </c>
      <c r="BT325" s="86" t="s">
        <v>5722</v>
      </c>
      <c r="BU325" s="86"/>
      <c r="BV325" s="86" t="str">
        <f t="shared" si="224"/>
        <v>CK 469964</v>
      </c>
      <c r="BW325" s="105" t="str">
        <f t="shared" si="225"/>
        <v/>
      </c>
      <c r="BX325" s="86" t="str">
        <f t="shared" si="234"/>
        <v>216</v>
      </c>
      <c r="BY325" s="86" t="str">
        <f t="shared" si="235"/>
        <v>20</v>
      </c>
      <c r="BZ325" s="91">
        <f t="shared" si="236"/>
        <v>110</v>
      </c>
      <c r="CA325" s="91">
        <v>0</v>
      </c>
      <c r="CB325" s="96" t="s">
        <v>5719</v>
      </c>
      <c r="CC325" s="91">
        <f t="shared" si="226"/>
        <v>200</v>
      </c>
      <c r="CD325" s="91">
        <f t="shared" si="227"/>
        <v>0</v>
      </c>
      <c r="CE325" s="93">
        <f t="shared" si="237"/>
        <v>0</v>
      </c>
      <c r="CF325" s="93">
        <f t="shared" si="238"/>
        <v>0</v>
      </c>
      <c r="CG325" s="105"/>
      <c r="CH325" s="105"/>
      <c r="CI325" s="86"/>
      <c r="CJ325" s="188"/>
      <c r="CK325" s="181">
        <f t="shared" si="228"/>
        <v>110</v>
      </c>
      <c r="CL325" s="181">
        <f t="shared" si="229"/>
        <v>200</v>
      </c>
      <c r="CM325" s="86" t="s">
        <v>5723</v>
      </c>
      <c r="CN325" s="182" t="s">
        <v>7854</v>
      </c>
      <c r="CO325" s="183" t="s">
        <v>7855</v>
      </c>
      <c r="CP325" s="86" t="s">
        <v>5724</v>
      </c>
      <c r="CQ325" s="153" t="s">
        <v>7924</v>
      </c>
      <c r="CR325" s="187">
        <f t="shared" si="230"/>
        <v>7970000</v>
      </c>
      <c r="CS325" s="188">
        <v>1</v>
      </c>
      <c r="CT325" s="188">
        <f t="shared" si="240"/>
        <v>7970000</v>
      </c>
      <c r="CU325" s="93"/>
      <c r="CV325" s="94">
        <f t="shared" si="231"/>
        <v>110</v>
      </c>
      <c r="CW325" s="93">
        <f t="shared" si="232"/>
        <v>0</v>
      </c>
      <c r="CX325" s="86">
        <f t="shared" si="233"/>
        <v>0</v>
      </c>
      <c r="CY325" s="93">
        <f t="shared" si="241"/>
        <v>263010</v>
      </c>
      <c r="CZ325" s="93">
        <v>0</v>
      </c>
      <c r="DA325" s="93">
        <v>0</v>
      </c>
      <c r="DB325" s="93">
        <f t="shared" si="242"/>
        <v>0</v>
      </c>
      <c r="DC325" s="93">
        <v>0</v>
      </c>
      <c r="DD325" s="91">
        <v>0</v>
      </c>
      <c r="DE325" s="93">
        <f t="shared" si="243"/>
        <v>0</v>
      </c>
      <c r="DF325" s="93">
        <f t="shared" si="214"/>
        <v>0</v>
      </c>
      <c r="DG325" s="93"/>
      <c r="DH325" s="93">
        <v>0</v>
      </c>
      <c r="DI325" s="93">
        <v>0</v>
      </c>
      <c r="DJ325" s="86">
        <f t="shared" si="244"/>
        <v>0</v>
      </c>
      <c r="DK325" s="91">
        <v>0</v>
      </c>
      <c r="DL325" s="93"/>
      <c r="DM325" s="93">
        <v>0</v>
      </c>
      <c r="DN325" s="93">
        <f t="shared" si="215"/>
        <v>7970000</v>
      </c>
      <c r="DO325" s="93">
        <f t="shared" si="245"/>
        <v>0</v>
      </c>
      <c r="DP325" s="92">
        <f t="shared" si="246"/>
        <v>263010</v>
      </c>
      <c r="DQ325" s="97" t="str">
        <f t="shared" si="216"/>
        <v xml:space="preserve"> 8177232403</v>
      </c>
      <c r="DR325" s="98" t="e">
        <f t="shared" si="247"/>
        <v>#VALUE!</v>
      </c>
      <c r="DS325" s="93" t="str">
        <f t="shared" si="248"/>
        <v>Mã tin sai !!!</v>
      </c>
      <c r="DT325" s="93"/>
      <c r="DU325" s="78" t="str">
        <f t="shared" si="217"/>
        <v>5010700215011501100001VT100001</v>
      </c>
      <c r="DV325" s="78">
        <f>INDEX('08_DMGiaDat'!$L:$L,MATCH(DU325,'08_DMGiaDat'!$R:$R,0))</f>
        <v>7970000</v>
      </c>
      <c r="DW325" s="78" t="str">
        <f t="shared" si="218"/>
        <v>501070021501100100000001</v>
      </c>
      <c r="DX325" s="78" t="str">
        <f>IFERROR(VLOOKUP(DW325,'08_DMGiaDat'!C318:C319,2,FALSE),"N")</f>
        <v>N</v>
      </c>
      <c r="DY325" s="78" t="str">
        <f t="shared" si="219"/>
        <v>5010700215011001VT100001</v>
      </c>
      <c r="DZ325" s="78" t="str">
        <f>IFERROR(VLOOKUP(DY325,'08_DMGiaDat'!C318:C319,2,FALSE),"N")</f>
        <v>N</v>
      </c>
      <c r="EA325" s="78" t="str">
        <f t="shared" si="220"/>
        <v>501070021501100100000001</v>
      </c>
      <c r="EB325" s="78" t="str">
        <f>IFERROR(VLOOKUP(EA325,'08_DMGiaDat'!C318:C319,2,FALSE),"N")</f>
        <v>N</v>
      </c>
      <c r="EC325" s="92">
        <f>IF(DV325&lt;&gt;"N",DV325,IF(DX325&lt;&gt;"N",DX325,IF(DZ325&lt;&gt;"N",DZ325*VLOOKUP(LEFT(CB325,3),'03_DMMucDich'!C302:C306,5,FALSE),IF(EB325&lt;&gt;"N",EB325*VLOOKUP(LEFT(CB325,3),'03_DMMucDich'!C302:C306,5,FALSE),"N/A"))))</f>
        <v>7970000</v>
      </c>
    </row>
    <row r="326" spans="1:133" s="34" customFormat="1" ht="16" x14ac:dyDescent="0.2">
      <c r="A326" s="85">
        <v>312</v>
      </c>
      <c r="B326" s="86"/>
      <c r="C326" s="87"/>
      <c r="D326" s="141" t="s">
        <v>5988</v>
      </c>
      <c r="E326" s="86"/>
      <c r="F326" s="88"/>
      <c r="G326" s="88" t="s">
        <v>5718</v>
      </c>
      <c r="H326" s="151">
        <v>2022</v>
      </c>
      <c r="I326" s="86"/>
      <c r="J326" s="86"/>
      <c r="K326" s="145" t="s">
        <v>6609</v>
      </c>
      <c r="L326" s="105"/>
      <c r="M326" s="86"/>
      <c r="N326" s="105"/>
      <c r="O326" s="105"/>
      <c r="P326" s="86"/>
      <c r="Q326" s="86"/>
      <c r="R326" s="153" t="str">
        <f t="shared" si="221"/>
        <v>Tổ 24</v>
      </c>
      <c r="S326" s="86"/>
      <c r="T326" s="86"/>
      <c r="U326" s="86"/>
      <c r="V326" s="86" t="str">
        <f t="shared" si="222"/>
        <v xml:space="preserve">, </v>
      </c>
      <c r="W326" s="86"/>
      <c r="X326" s="86"/>
      <c r="Y326" s="86"/>
      <c r="Z326" s="88"/>
      <c r="AA326" s="105"/>
      <c r="AB326" s="86"/>
      <c r="AC326" s="90"/>
      <c r="AD326" s="86"/>
      <c r="AE326" s="86"/>
      <c r="AF326" s="86"/>
      <c r="AG326" s="86"/>
      <c r="AH326" s="160" t="s">
        <v>7000</v>
      </c>
      <c r="AI326" s="153"/>
      <c r="AJ326" s="153"/>
      <c r="AK326" s="86"/>
      <c r="AL326" s="86"/>
      <c r="AM326" s="153" t="s">
        <v>7015</v>
      </c>
      <c r="AN326" s="153" t="s">
        <v>7412</v>
      </c>
      <c r="AO326" s="165">
        <v>42048</v>
      </c>
      <c r="AP326" s="153" t="s">
        <v>7389</v>
      </c>
      <c r="AQ326" s="153" t="s">
        <v>2062</v>
      </c>
      <c r="AR326" s="166">
        <v>200</v>
      </c>
      <c r="AS326" s="88" t="s">
        <v>5719</v>
      </c>
      <c r="AT326" s="92">
        <f t="shared" si="239"/>
        <v>0</v>
      </c>
      <c r="AU326" s="93">
        <v>0</v>
      </c>
      <c r="AV326" s="93">
        <v>0</v>
      </c>
      <c r="AW326" s="166">
        <v>200</v>
      </c>
      <c r="AX326" s="93">
        <v>0</v>
      </c>
      <c r="AY326" s="177"/>
      <c r="AZ326" s="177">
        <v>0</v>
      </c>
      <c r="BA326" s="178"/>
      <c r="BB326" s="105"/>
      <c r="BC326" s="105"/>
      <c r="BD326" s="93"/>
      <c r="BE326" s="93">
        <v>0</v>
      </c>
      <c r="BF326" s="91">
        <v>0</v>
      </c>
      <c r="BG326" s="94"/>
      <c r="BH326" s="95"/>
      <c r="BI326" s="93" t="str">
        <f t="shared" si="207"/>
        <v>Trần Văn Hàng</v>
      </c>
      <c r="BJ326" s="105">
        <f t="shared" si="208"/>
        <v>0</v>
      </c>
      <c r="BK326" s="88" t="str">
        <f t="shared" si="209"/>
        <v>8171646214</v>
      </c>
      <c r="BL326" s="86">
        <f t="shared" si="210"/>
        <v>0</v>
      </c>
      <c r="BM326" s="105">
        <f t="shared" si="211"/>
        <v>0</v>
      </c>
      <c r="BN326" s="86">
        <f t="shared" si="212"/>
        <v>0</v>
      </c>
      <c r="BO326" s="86">
        <f t="shared" si="213"/>
        <v>0</v>
      </c>
      <c r="BP326" s="86">
        <f t="shared" si="223"/>
        <v>0</v>
      </c>
      <c r="BQ326" s="160" t="s">
        <v>7000</v>
      </c>
      <c r="BR326" s="86" t="s">
        <v>5720</v>
      </c>
      <c r="BS326" s="88" t="s">
        <v>5721</v>
      </c>
      <c r="BT326" s="86" t="s">
        <v>5722</v>
      </c>
      <c r="BU326" s="86"/>
      <c r="BV326" s="86" t="str">
        <f t="shared" si="224"/>
        <v>BY 758035</v>
      </c>
      <c r="BW326" s="105" t="str">
        <f t="shared" si="225"/>
        <v/>
      </c>
      <c r="BX326" s="86" t="str">
        <f t="shared" si="234"/>
        <v>41</v>
      </c>
      <c r="BY326" s="86" t="str">
        <f t="shared" si="235"/>
        <v>176</v>
      </c>
      <c r="BZ326" s="91">
        <f t="shared" si="236"/>
        <v>200</v>
      </c>
      <c r="CA326" s="91">
        <v>0</v>
      </c>
      <c r="CB326" s="96" t="s">
        <v>5719</v>
      </c>
      <c r="CC326" s="91">
        <f t="shared" si="226"/>
        <v>200</v>
      </c>
      <c r="CD326" s="91">
        <f t="shared" si="227"/>
        <v>0</v>
      </c>
      <c r="CE326" s="93">
        <f t="shared" si="237"/>
        <v>0</v>
      </c>
      <c r="CF326" s="93">
        <f t="shared" si="238"/>
        <v>0</v>
      </c>
      <c r="CG326" s="105"/>
      <c r="CH326" s="105"/>
      <c r="CI326" s="86"/>
      <c r="CJ326" s="188"/>
      <c r="CK326" s="181">
        <f t="shared" si="228"/>
        <v>200</v>
      </c>
      <c r="CL326" s="181">
        <f t="shared" si="229"/>
        <v>200</v>
      </c>
      <c r="CM326" s="86" t="s">
        <v>5723</v>
      </c>
      <c r="CN326" s="182" t="s">
        <v>7906</v>
      </c>
      <c r="CO326" s="183" t="s">
        <v>7907</v>
      </c>
      <c r="CP326" s="86" t="s">
        <v>5724</v>
      </c>
      <c r="CQ326" s="153" t="s">
        <v>7924</v>
      </c>
      <c r="CR326" s="187">
        <f t="shared" si="230"/>
        <v>4870000</v>
      </c>
      <c r="CS326" s="188">
        <v>1</v>
      </c>
      <c r="CT326" s="188">
        <f t="shared" si="240"/>
        <v>4870000</v>
      </c>
      <c r="CU326" s="93"/>
      <c r="CV326" s="94">
        <f t="shared" si="231"/>
        <v>200</v>
      </c>
      <c r="CW326" s="93">
        <f t="shared" si="232"/>
        <v>0</v>
      </c>
      <c r="CX326" s="86">
        <f t="shared" si="233"/>
        <v>0</v>
      </c>
      <c r="CY326" s="93">
        <f t="shared" si="241"/>
        <v>292200</v>
      </c>
      <c r="CZ326" s="93">
        <v>0</v>
      </c>
      <c r="DA326" s="93">
        <v>0</v>
      </c>
      <c r="DB326" s="93">
        <f t="shared" si="242"/>
        <v>0</v>
      </c>
      <c r="DC326" s="93">
        <v>0</v>
      </c>
      <c r="DD326" s="91">
        <v>0</v>
      </c>
      <c r="DE326" s="93">
        <f t="shared" si="243"/>
        <v>0</v>
      </c>
      <c r="DF326" s="93">
        <f t="shared" si="214"/>
        <v>0</v>
      </c>
      <c r="DG326" s="93"/>
      <c r="DH326" s="93">
        <v>0</v>
      </c>
      <c r="DI326" s="93">
        <v>0</v>
      </c>
      <c r="DJ326" s="86">
        <f t="shared" si="244"/>
        <v>0</v>
      </c>
      <c r="DK326" s="91">
        <v>0</v>
      </c>
      <c r="DL326" s="93"/>
      <c r="DM326" s="93">
        <v>0</v>
      </c>
      <c r="DN326" s="93">
        <f t="shared" si="215"/>
        <v>4870000</v>
      </c>
      <c r="DO326" s="93">
        <f t="shared" si="245"/>
        <v>0</v>
      </c>
      <c r="DP326" s="92">
        <f t="shared" si="246"/>
        <v>292200</v>
      </c>
      <c r="DQ326" s="97" t="str">
        <f t="shared" si="216"/>
        <v>8171646214</v>
      </c>
      <c r="DR326" s="98">
        <f t="shared" si="247"/>
        <v>0</v>
      </c>
      <c r="DS326" s="93" t="str">
        <f t="shared" si="248"/>
        <v>OK</v>
      </c>
      <c r="DT326" s="93"/>
      <c r="DU326" s="78" t="str">
        <f t="shared" si="217"/>
        <v>5010700212091209100001VT100001</v>
      </c>
      <c r="DV326" s="78">
        <f>INDEX('08_DMGiaDat'!$L:$L,MATCH(DU326,'08_DMGiaDat'!$R:$R,0))</f>
        <v>4870000</v>
      </c>
      <c r="DW326" s="78" t="str">
        <f t="shared" si="218"/>
        <v>501070021209100100000001</v>
      </c>
      <c r="DX326" s="78" t="str">
        <f>IFERROR(VLOOKUP(DW326,'08_DMGiaDat'!C318:C319,2,FALSE),"N")</f>
        <v>N</v>
      </c>
      <c r="DY326" s="78" t="str">
        <f t="shared" si="219"/>
        <v>5010700212091001VT100001</v>
      </c>
      <c r="DZ326" s="78" t="str">
        <f>IFERROR(VLOOKUP(DY326,'08_DMGiaDat'!C318:C319,2,FALSE),"N")</f>
        <v>N</v>
      </c>
      <c r="EA326" s="78" t="str">
        <f t="shared" si="220"/>
        <v>501070021209100100000001</v>
      </c>
      <c r="EB326" s="78" t="str">
        <f>IFERROR(VLOOKUP(EA326,'08_DMGiaDat'!C318:C319,2,FALSE),"N")</f>
        <v>N</v>
      </c>
      <c r="EC326" s="92">
        <f>IF(DV326&lt;&gt;"N",DV326,IF(DX326&lt;&gt;"N",DX326,IF(DZ326&lt;&gt;"N",DZ326*VLOOKUP(LEFT(CB326,3),'03_DMMucDich'!C302:C306,5,FALSE),IF(EB326&lt;&gt;"N",EB326*VLOOKUP(LEFT(CB326,3),'03_DMMucDich'!C302:C306,5,FALSE),"N/A"))))</f>
        <v>4870000</v>
      </c>
    </row>
    <row r="327" spans="1:133" s="34" customFormat="1" ht="16" x14ac:dyDescent="0.2">
      <c r="A327" s="85">
        <v>313</v>
      </c>
      <c r="B327" s="86"/>
      <c r="C327" s="87"/>
      <c r="D327" s="141" t="s">
        <v>5989</v>
      </c>
      <c r="E327" s="86"/>
      <c r="F327" s="88"/>
      <c r="G327" s="88" t="s">
        <v>5718</v>
      </c>
      <c r="H327" s="151">
        <v>2023</v>
      </c>
      <c r="I327" s="86"/>
      <c r="J327" s="86"/>
      <c r="K327" s="145" t="s">
        <v>6610</v>
      </c>
      <c r="L327" s="105"/>
      <c r="M327" s="86"/>
      <c r="N327" s="105"/>
      <c r="O327" s="105"/>
      <c r="P327" s="86"/>
      <c r="Q327" s="86"/>
      <c r="R327" s="153" t="str">
        <f t="shared" si="221"/>
        <v>Tổ 22</v>
      </c>
      <c r="S327" s="86"/>
      <c r="T327" s="86"/>
      <c r="U327" s="86"/>
      <c r="V327" s="86" t="str">
        <f t="shared" si="222"/>
        <v xml:space="preserve">, </v>
      </c>
      <c r="W327" s="86"/>
      <c r="X327" s="86"/>
      <c r="Y327" s="86"/>
      <c r="Z327" s="88"/>
      <c r="AA327" s="105"/>
      <c r="AB327" s="86"/>
      <c r="AC327" s="90"/>
      <c r="AD327" s="86"/>
      <c r="AE327" s="86"/>
      <c r="AF327" s="86"/>
      <c r="AG327" s="86"/>
      <c r="AH327" s="160" t="s">
        <v>6963</v>
      </c>
      <c r="AI327" s="153"/>
      <c r="AJ327" s="153"/>
      <c r="AK327" s="86"/>
      <c r="AL327" s="86"/>
      <c r="AM327" s="153" t="s">
        <v>7015</v>
      </c>
      <c r="AN327" s="153" t="s">
        <v>7413</v>
      </c>
      <c r="AO327" s="165">
        <v>44785</v>
      </c>
      <c r="AP327" s="153" t="s">
        <v>7059</v>
      </c>
      <c r="AQ327" s="153" t="s">
        <v>1826</v>
      </c>
      <c r="AR327" s="166">
        <v>100</v>
      </c>
      <c r="AS327" s="88" t="s">
        <v>5719</v>
      </c>
      <c r="AT327" s="92">
        <f t="shared" si="239"/>
        <v>0</v>
      </c>
      <c r="AU327" s="93">
        <v>0</v>
      </c>
      <c r="AV327" s="93">
        <v>0</v>
      </c>
      <c r="AW327" s="166">
        <v>200</v>
      </c>
      <c r="AX327" s="93">
        <v>0</v>
      </c>
      <c r="AY327" s="177"/>
      <c r="AZ327" s="177">
        <v>0</v>
      </c>
      <c r="BA327" s="178"/>
      <c r="BB327" s="105"/>
      <c r="BC327" s="105"/>
      <c r="BD327" s="93"/>
      <c r="BE327" s="93">
        <v>0</v>
      </c>
      <c r="BF327" s="91">
        <v>0</v>
      </c>
      <c r="BG327" s="94"/>
      <c r="BH327" s="95"/>
      <c r="BI327" s="93" t="str">
        <f t="shared" si="207"/>
        <v>Lê Bá Hiếu</v>
      </c>
      <c r="BJ327" s="105">
        <f t="shared" si="208"/>
        <v>0</v>
      </c>
      <c r="BK327" s="88" t="str">
        <f t="shared" si="209"/>
        <v xml:space="preserve"> 8424395211</v>
      </c>
      <c r="BL327" s="86">
        <f t="shared" si="210"/>
        <v>0</v>
      </c>
      <c r="BM327" s="105">
        <f t="shared" si="211"/>
        <v>0</v>
      </c>
      <c r="BN327" s="86">
        <f t="shared" si="212"/>
        <v>0</v>
      </c>
      <c r="BO327" s="86">
        <f t="shared" si="213"/>
        <v>0</v>
      </c>
      <c r="BP327" s="86">
        <f t="shared" si="223"/>
        <v>0</v>
      </c>
      <c r="BQ327" s="160" t="s">
        <v>6963</v>
      </c>
      <c r="BR327" s="86" t="s">
        <v>5720</v>
      </c>
      <c r="BS327" s="88" t="s">
        <v>5721</v>
      </c>
      <c r="BT327" s="86" t="s">
        <v>5722</v>
      </c>
      <c r="BU327" s="86"/>
      <c r="BV327" s="86" t="str">
        <f t="shared" si="224"/>
        <v>DC 990000</v>
      </c>
      <c r="BW327" s="105" t="str">
        <f t="shared" si="225"/>
        <v/>
      </c>
      <c r="BX327" s="86" t="str">
        <f t="shared" si="234"/>
        <v>53</v>
      </c>
      <c r="BY327" s="86" t="str">
        <f t="shared" si="235"/>
        <v>148</v>
      </c>
      <c r="BZ327" s="91">
        <f t="shared" si="236"/>
        <v>100</v>
      </c>
      <c r="CA327" s="91">
        <v>0</v>
      </c>
      <c r="CB327" s="96" t="s">
        <v>5719</v>
      </c>
      <c r="CC327" s="91">
        <f t="shared" si="226"/>
        <v>200</v>
      </c>
      <c r="CD327" s="91">
        <f t="shared" si="227"/>
        <v>0</v>
      </c>
      <c r="CE327" s="93">
        <f t="shared" si="237"/>
        <v>0</v>
      </c>
      <c r="CF327" s="93">
        <f t="shared" si="238"/>
        <v>0</v>
      </c>
      <c r="CG327" s="105"/>
      <c r="CH327" s="105"/>
      <c r="CI327" s="86"/>
      <c r="CJ327" s="188"/>
      <c r="CK327" s="181">
        <f t="shared" si="228"/>
        <v>100</v>
      </c>
      <c r="CL327" s="181">
        <f t="shared" si="229"/>
        <v>200</v>
      </c>
      <c r="CM327" s="86" t="s">
        <v>5723</v>
      </c>
      <c r="CN327" s="182" t="s">
        <v>7899</v>
      </c>
      <c r="CO327" s="183" t="s">
        <v>7900</v>
      </c>
      <c r="CP327" s="86" t="s">
        <v>5724</v>
      </c>
      <c r="CQ327" s="153" t="s">
        <v>7924</v>
      </c>
      <c r="CR327" s="187">
        <f t="shared" si="230"/>
        <v>4870000</v>
      </c>
      <c r="CS327" s="188">
        <v>1</v>
      </c>
      <c r="CT327" s="188">
        <f t="shared" si="240"/>
        <v>4870000</v>
      </c>
      <c r="CU327" s="93"/>
      <c r="CV327" s="94">
        <f t="shared" si="231"/>
        <v>100</v>
      </c>
      <c r="CW327" s="93">
        <f t="shared" si="232"/>
        <v>0</v>
      </c>
      <c r="CX327" s="86">
        <f t="shared" si="233"/>
        <v>0</v>
      </c>
      <c r="CY327" s="93">
        <f t="shared" si="241"/>
        <v>146100</v>
      </c>
      <c r="CZ327" s="93">
        <v>0</v>
      </c>
      <c r="DA327" s="93">
        <v>0</v>
      </c>
      <c r="DB327" s="93">
        <f t="shared" si="242"/>
        <v>0</v>
      </c>
      <c r="DC327" s="93">
        <v>0</v>
      </c>
      <c r="DD327" s="91">
        <v>0</v>
      </c>
      <c r="DE327" s="93">
        <f t="shared" si="243"/>
        <v>0</v>
      </c>
      <c r="DF327" s="93">
        <f t="shared" si="214"/>
        <v>0</v>
      </c>
      <c r="DG327" s="93"/>
      <c r="DH327" s="93">
        <v>0</v>
      </c>
      <c r="DI327" s="93">
        <v>0</v>
      </c>
      <c r="DJ327" s="86">
        <f t="shared" si="244"/>
        <v>0</v>
      </c>
      <c r="DK327" s="91">
        <v>0</v>
      </c>
      <c r="DL327" s="93"/>
      <c r="DM327" s="93">
        <v>0</v>
      </c>
      <c r="DN327" s="93">
        <f t="shared" si="215"/>
        <v>4870000</v>
      </c>
      <c r="DO327" s="93">
        <f t="shared" si="245"/>
        <v>0</v>
      </c>
      <c r="DP327" s="92">
        <f t="shared" si="246"/>
        <v>146100</v>
      </c>
      <c r="DQ327" s="97" t="str">
        <f t="shared" si="216"/>
        <v xml:space="preserve"> 8424395211</v>
      </c>
      <c r="DR327" s="98" t="e">
        <f t="shared" si="247"/>
        <v>#VALUE!</v>
      </c>
      <c r="DS327" s="93" t="str">
        <f t="shared" si="248"/>
        <v>Mã tin sai !!!</v>
      </c>
      <c r="DT327" s="93"/>
      <c r="DU327" s="78" t="str">
        <f t="shared" si="217"/>
        <v>5010700212081208100001VT100001</v>
      </c>
      <c r="DV327" s="78">
        <f>INDEX('08_DMGiaDat'!$L:$L,MATCH(DU327,'08_DMGiaDat'!$R:$R,0))</f>
        <v>4870000</v>
      </c>
      <c r="DW327" s="78" t="str">
        <f t="shared" si="218"/>
        <v>501070021208100100000001</v>
      </c>
      <c r="DX327" s="78" t="str">
        <f>IFERROR(VLOOKUP(DW327,'08_DMGiaDat'!C318:C319,2,FALSE),"N")</f>
        <v>N</v>
      </c>
      <c r="DY327" s="78" t="str">
        <f t="shared" si="219"/>
        <v>5010700212081001VT100001</v>
      </c>
      <c r="DZ327" s="78" t="str">
        <f>IFERROR(VLOOKUP(DY327,'08_DMGiaDat'!C318:C319,2,FALSE),"N")</f>
        <v>N</v>
      </c>
      <c r="EA327" s="78" t="str">
        <f t="shared" si="220"/>
        <v>501070021208100100000001</v>
      </c>
      <c r="EB327" s="78" t="str">
        <f>IFERROR(VLOOKUP(EA327,'08_DMGiaDat'!C318:C319,2,FALSE),"N")</f>
        <v>N</v>
      </c>
      <c r="EC327" s="92">
        <f>IF(DV327&lt;&gt;"N",DV327,IF(DX327&lt;&gt;"N",DX327,IF(DZ327&lt;&gt;"N",DZ327*VLOOKUP(LEFT(CB327,3),'03_DMMucDich'!C302:C306,5,FALSE),IF(EB327&lt;&gt;"N",EB327*VLOOKUP(LEFT(CB327,3),'03_DMMucDich'!C302:C306,5,FALSE),"N/A"))))</f>
        <v>4870000</v>
      </c>
    </row>
    <row r="328" spans="1:133" s="34" customFormat="1" ht="16" x14ac:dyDescent="0.2">
      <c r="A328" s="85">
        <v>314</v>
      </c>
      <c r="B328" s="86"/>
      <c r="C328" s="87"/>
      <c r="D328" s="141" t="s">
        <v>5990</v>
      </c>
      <c r="E328" s="86"/>
      <c r="F328" s="88"/>
      <c r="G328" s="88" t="s">
        <v>5718</v>
      </c>
      <c r="H328" s="151">
        <v>2022</v>
      </c>
      <c r="I328" s="86"/>
      <c r="J328" s="86"/>
      <c r="K328" s="145" t="s">
        <v>6611</v>
      </c>
      <c r="L328" s="105"/>
      <c r="M328" s="86"/>
      <c r="N328" s="105"/>
      <c r="O328" s="105"/>
      <c r="P328" s="86"/>
      <c r="Q328" s="86"/>
      <c r="R328" s="153" t="str">
        <f t="shared" si="221"/>
        <v>Tổ 66</v>
      </c>
      <c r="S328" s="86"/>
      <c r="T328" s="86"/>
      <c r="U328" s="86"/>
      <c r="V328" s="86" t="str">
        <f t="shared" si="222"/>
        <v xml:space="preserve">, </v>
      </c>
      <c r="W328" s="86"/>
      <c r="X328" s="86"/>
      <c r="Y328" s="86"/>
      <c r="Z328" s="88"/>
      <c r="AA328" s="105"/>
      <c r="AB328" s="86"/>
      <c r="AC328" s="90"/>
      <c r="AD328" s="86"/>
      <c r="AE328" s="86"/>
      <c r="AF328" s="86"/>
      <c r="AG328" s="86"/>
      <c r="AH328" s="160" t="s">
        <v>6960</v>
      </c>
      <c r="AI328" s="153"/>
      <c r="AJ328" s="153"/>
      <c r="AK328" s="86"/>
      <c r="AL328" s="86"/>
      <c r="AM328" s="153" t="s">
        <v>7015</v>
      </c>
      <c r="AN328" s="153" t="s">
        <v>7414</v>
      </c>
      <c r="AO328" s="165">
        <v>44007</v>
      </c>
      <c r="AP328" s="153" t="s">
        <v>2086</v>
      </c>
      <c r="AQ328" s="153" t="s">
        <v>5681</v>
      </c>
      <c r="AR328" s="166">
        <v>102.4</v>
      </c>
      <c r="AS328" s="88" t="s">
        <v>5719</v>
      </c>
      <c r="AT328" s="92">
        <f t="shared" si="239"/>
        <v>0</v>
      </c>
      <c r="AU328" s="93">
        <v>0</v>
      </c>
      <c r="AV328" s="93">
        <v>0</v>
      </c>
      <c r="AW328" s="166">
        <v>200</v>
      </c>
      <c r="AX328" s="93">
        <v>0</v>
      </c>
      <c r="AY328" s="177"/>
      <c r="AZ328" s="177">
        <v>0</v>
      </c>
      <c r="BA328" s="178"/>
      <c r="BB328" s="105"/>
      <c r="BC328" s="105"/>
      <c r="BD328" s="93"/>
      <c r="BE328" s="93">
        <v>0</v>
      </c>
      <c r="BF328" s="91">
        <v>0</v>
      </c>
      <c r="BG328" s="94"/>
      <c r="BH328" s="95"/>
      <c r="BI328" s="93" t="str">
        <f t="shared" si="207"/>
        <v>Lê Văn Tân</v>
      </c>
      <c r="BJ328" s="105">
        <f t="shared" si="208"/>
        <v>0</v>
      </c>
      <c r="BK328" s="88" t="str">
        <f t="shared" si="209"/>
        <v>0400993634</v>
      </c>
      <c r="BL328" s="86">
        <f t="shared" si="210"/>
        <v>0</v>
      </c>
      <c r="BM328" s="105">
        <f t="shared" si="211"/>
        <v>0</v>
      </c>
      <c r="BN328" s="86">
        <f t="shared" si="212"/>
        <v>0</v>
      </c>
      <c r="BO328" s="86">
        <f t="shared" si="213"/>
        <v>0</v>
      </c>
      <c r="BP328" s="86">
        <f t="shared" si="223"/>
        <v>0</v>
      </c>
      <c r="BQ328" s="160" t="s">
        <v>6960</v>
      </c>
      <c r="BR328" s="86" t="s">
        <v>5720</v>
      </c>
      <c r="BS328" s="88" t="s">
        <v>5721</v>
      </c>
      <c r="BT328" s="86" t="s">
        <v>5722</v>
      </c>
      <c r="BU328" s="86"/>
      <c r="BV328" s="86" t="str">
        <f t="shared" si="224"/>
        <v>CV 050159</v>
      </c>
      <c r="BW328" s="105" t="str">
        <f t="shared" si="225"/>
        <v/>
      </c>
      <c r="BX328" s="86" t="str">
        <f t="shared" si="234"/>
        <v>200</v>
      </c>
      <c r="BY328" s="86" t="str">
        <f t="shared" si="235"/>
        <v>17</v>
      </c>
      <c r="BZ328" s="91">
        <f t="shared" si="236"/>
        <v>102.4</v>
      </c>
      <c r="CA328" s="91">
        <v>0</v>
      </c>
      <c r="CB328" s="96" t="s">
        <v>5719</v>
      </c>
      <c r="CC328" s="91">
        <f t="shared" si="226"/>
        <v>200</v>
      </c>
      <c r="CD328" s="91">
        <f t="shared" si="227"/>
        <v>0</v>
      </c>
      <c r="CE328" s="93">
        <f t="shared" si="237"/>
        <v>0</v>
      </c>
      <c r="CF328" s="93">
        <f t="shared" si="238"/>
        <v>0</v>
      </c>
      <c r="CG328" s="105"/>
      <c r="CH328" s="105"/>
      <c r="CI328" s="86"/>
      <c r="CJ328" s="188"/>
      <c r="CK328" s="181">
        <f t="shared" si="228"/>
        <v>102.4</v>
      </c>
      <c r="CL328" s="181">
        <f t="shared" si="229"/>
        <v>200</v>
      </c>
      <c r="CM328" s="86" t="s">
        <v>5723</v>
      </c>
      <c r="CN328" s="182" t="s">
        <v>7854</v>
      </c>
      <c r="CO328" s="183" t="s">
        <v>7855</v>
      </c>
      <c r="CP328" s="86" t="s">
        <v>5724</v>
      </c>
      <c r="CQ328" s="153" t="s">
        <v>7924</v>
      </c>
      <c r="CR328" s="187">
        <f t="shared" si="230"/>
        <v>7970000</v>
      </c>
      <c r="CS328" s="188">
        <v>1</v>
      </c>
      <c r="CT328" s="188">
        <f t="shared" si="240"/>
        <v>7970000</v>
      </c>
      <c r="CU328" s="93"/>
      <c r="CV328" s="94">
        <f t="shared" si="231"/>
        <v>102.4</v>
      </c>
      <c r="CW328" s="93">
        <f t="shared" si="232"/>
        <v>0</v>
      </c>
      <c r="CX328" s="86">
        <f t="shared" si="233"/>
        <v>0</v>
      </c>
      <c r="CY328" s="93">
        <f t="shared" si="241"/>
        <v>244838.39999999999</v>
      </c>
      <c r="CZ328" s="93">
        <v>0</v>
      </c>
      <c r="DA328" s="93">
        <v>0</v>
      </c>
      <c r="DB328" s="93">
        <f t="shared" si="242"/>
        <v>0</v>
      </c>
      <c r="DC328" s="93">
        <v>0</v>
      </c>
      <c r="DD328" s="91">
        <v>0</v>
      </c>
      <c r="DE328" s="93">
        <f t="shared" si="243"/>
        <v>0</v>
      </c>
      <c r="DF328" s="93">
        <f t="shared" si="214"/>
        <v>0</v>
      </c>
      <c r="DG328" s="93"/>
      <c r="DH328" s="93">
        <v>0</v>
      </c>
      <c r="DI328" s="93">
        <v>0</v>
      </c>
      <c r="DJ328" s="86">
        <f t="shared" si="244"/>
        <v>0</v>
      </c>
      <c r="DK328" s="91">
        <v>0</v>
      </c>
      <c r="DL328" s="93"/>
      <c r="DM328" s="93">
        <v>0</v>
      </c>
      <c r="DN328" s="93">
        <f t="shared" si="215"/>
        <v>7970000</v>
      </c>
      <c r="DO328" s="93">
        <f t="shared" si="245"/>
        <v>0</v>
      </c>
      <c r="DP328" s="92">
        <f t="shared" si="246"/>
        <v>244838.39999999999</v>
      </c>
      <c r="DQ328" s="97" t="str">
        <f t="shared" si="216"/>
        <v>0400993634</v>
      </c>
      <c r="DR328" s="98">
        <f t="shared" si="247"/>
        <v>0</v>
      </c>
      <c r="DS328" s="93" t="str">
        <f t="shared" si="248"/>
        <v>OK</v>
      </c>
      <c r="DT328" s="93"/>
      <c r="DU328" s="78" t="str">
        <f t="shared" si="217"/>
        <v>5010700215011501100001VT100001</v>
      </c>
      <c r="DV328" s="78">
        <f>INDEX('08_DMGiaDat'!$L:$L,MATCH(DU328,'08_DMGiaDat'!$R:$R,0))</f>
        <v>7970000</v>
      </c>
      <c r="DW328" s="78" t="str">
        <f t="shared" si="218"/>
        <v>501070021501100100000001</v>
      </c>
      <c r="DX328" s="78" t="str">
        <f>IFERROR(VLOOKUP(DW328,'08_DMGiaDat'!C318:C319,2,FALSE),"N")</f>
        <v>N</v>
      </c>
      <c r="DY328" s="78" t="str">
        <f t="shared" si="219"/>
        <v>5010700215011001VT100001</v>
      </c>
      <c r="DZ328" s="78" t="str">
        <f>IFERROR(VLOOKUP(DY328,'08_DMGiaDat'!C318:C319,2,FALSE),"N")</f>
        <v>N</v>
      </c>
      <c r="EA328" s="78" t="str">
        <f t="shared" si="220"/>
        <v>501070021501100100000001</v>
      </c>
      <c r="EB328" s="78" t="str">
        <f>IFERROR(VLOOKUP(EA328,'08_DMGiaDat'!C318:C319,2,FALSE),"N")</f>
        <v>N</v>
      </c>
      <c r="EC328" s="92">
        <f>IF(DV328&lt;&gt;"N",DV328,IF(DX328&lt;&gt;"N",DX328,IF(DZ328&lt;&gt;"N",DZ328*VLOOKUP(LEFT(CB328,3),'03_DMMucDich'!C302:C306,5,FALSE),IF(EB328&lt;&gt;"N",EB328*VLOOKUP(LEFT(CB328,3),'03_DMMucDich'!C302:C306,5,FALSE),"N/A"))))</f>
        <v>7970000</v>
      </c>
    </row>
    <row r="329" spans="1:133" s="34" customFormat="1" ht="16" x14ac:dyDescent="0.2">
      <c r="A329" s="85">
        <v>315</v>
      </c>
      <c r="B329" s="86"/>
      <c r="C329" s="87"/>
      <c r="D329" s="141" t="s">
        <v>5991</v>
      </c>
      <c r="E329" s="86"/>
      <c r="F329" s="88"/>
      <c r="G329" s="88" t="s">
        <v>5718</v>
      </c>
      <c r="H329" s="151">
        <v>2023</v>
      </c>
      <c r="I329" s="86"/>
      <c r="J329" s="86"/>
      <c r="K329" s="145" t="s">
        <v>6612</v>
      </c>
      <c r="L329" s="105"/>
      <c r="M329" s="86"/>
      <c r="N329" s="105"/>
      <c r="O329" s="105"/>
      <c r="P329" s="86"/>
      <c r="Q329" s="86"/>
      <c r="R329" s="153" t="str">
        <f t="shared" si="221"/>
        <v>Tổ 66</v>
      </c>
      <c r="S329" s="86"/>
      <c r="T329" s="86"/>
      <c r="U329" s="86"/>
      <c r="V329" s="86" t="str">
        <f t="shared" si="222"/>
        <v xml:space="preserve">, </v>
      </c>
      <c r="W329" s="86"/>
      <c r="X329" s="86"/>
      <c r="Y329" s="86"/>
      <c r="Z329" s="88"/>
      <c r="AA329" s="105"/>
      <c r="AB329" s="86"/>
      <c r="AC329" s="90"/>
      <c r="AD329" s="86"/>
      <c r="AE329" s="86"/>
      <c r="AF329" s="86"/>
      <c r="AG329" s="86"/>
      <c r="AH329" s="160" t="s">
        <v>6960</v>
      </c>
      <c r="AI329" s="153"/>
      <c r="AJ329" s="153"/>
      <c r="AK329" s="86"/>
      <c r="AL329" s="86"/>
      <c r="AM329" s="153" t="s">
        <v>7015</v>
      </c>
      <c r="AN329" s="153" t="s">
        <v>7415</v>
      </c>
      <c r="AO329" s="165">
        <v>43685</v>
      </c>
      <c r="AP329" s="153" t="s">
        <v>7269</v>
      </c>
      <c r="AQ329" s="153" t="s">
        <v>7203</v>
      </c>
      <c r="AR329" s="166">
        <v>125</v>
      </c>
      <c r="AS329" s="88" t="s">
        <v>5719</v>
      </c>
      <c r="AT329" s="92">
        <f t="shared" si="239"/>
        <v>0</v>
      </c>
      <c r="AU329" s="93">
        <v>0</v>
      </c>
      <c r="AV329" s="93">
        <v>0</v>
      </c>
      <c r="AW329" s="166">
        <v>200</v>
      </c>
      <c r="AX329" s="93">
        <v>0</v>
      </c>
      <c r="AY329" s="177"/>
      <c r="AZ329" s="177">
        <v>0</v>
      </c>
      <c r="BA329" s="178"/>
      <c r="BB329" s="105"/>
      <c r="BC329" s="105"/>
      <c r="BD329" s="93"/>
      <c r="BE329" s="93">
        <v>0</v>
      </c>
      <c r="BF329" s="91">
        <v>0</v>
      </c>
      <c r="BG329" s="94"/>
      <c r="BH329" s="95"/>
      <c r="BI329" s="93" t="str">
        <f t="shared" si="207"/>
        <v>Đỗ Thị Chung</v>
      </c>
      <c r="BJ329" s="105">
        <f t="shared" si="208"/>
        <v>0</v>
      </c>
      <c r="BK329" s="88" t="str">
        <f t="shared" si="209"/>
        <v>8435272099</v>
      </c>
      <c r="BL329" s="86">
        <f t="shared" si="210"/>
        <v>0</v>
      </c>
      <c r="BM329" s="105">
        <f t="shared" si="211"/>
        <v>0</v>
      </c>
      <c r="BN329" s="86">
        <f t="shared" si="212"/>
        <v>0</v>
      </c>
      <c r="BO329" s="86">
        <f t="shared" si="213"/>
        <v>0</v>
      </c>
      <c r="BP329" s="86">
        <f t="shared" si="223"/>
        <v>0</v>
      </c>
      <c r="BQ329" s="160" t="s">
        <v>6960</v>
      </c>
      <c r="BR329" s="86" t="s">
        <v>5720</v>
      </c>
      <c r="BS329" s="88" t="s">
        <v>5721</v>
      </c>
      <c r="BT329" s="86" t="s">
        <v>5722</v>
      </c>
      <c r="BU329" s="86"/>
      <c r="BV329" s="86" t="str">
        <f t="shared" si="224"/>
        <v>CP 912843</v>
      </c>
      <c r="BW329" s="105" t="str">
        <f t="shared" si="225"/>
        <v/>
      </c>
      <c r="BX329" s="86" t="str">
        <f t="shared" si="234"/>
        <v>86</v>
      </c>
      <c r="BY329" s="86" t="str">
        <f t="shared" si="235"/>
        <v>47</v>
      </c>
      <c r="BZ329" s="91">
        <f t="shared" si="236"/>
        <v>125</v>
      </c>
      <c r="CA329" s="91">
        <v>0</v>
      </c>
      <c r="CB329" s="96" t="s">
        <v>5719</v>
      </c>
      <c r="CC329" s="91">
        <f t="shared" si="226"/>
        <v>200</v>
      </c>
      <c r="CD329" s="91">
        <f t="shared" si="227"/>
        <v>0</v>
      </c>
      <c r="CE329" s="93">
        <f t="shared" si="237"/>
        <v>0</v>
      </c>
      <c r="CF329" s="93">
        <f t="shared" si="238"/>
        <v>0</v>
      </c>
      <c r="CG329" s="105"/>
      <c r="CH329" s="105"/>
      <c r="CI329" s="86"/>
      <c r="CJ329" s="188"/>
      <c r="CK329" s="181">
        <f t="shared" si="228"/>
        <v>125</v>
      </c>
      <c r="CL329" s="181">
        <f t="shared" si="229"/>
        <v>200</v>
      </c>
      <c r="CM329" s="86" t="s">
        <v>5723</v>
      </c>
      <c r="CN329" s="182" t="s">
        <v>7854</v>
      </c>
      <c r="CO329" s="183" t="s">
        <v>7855</v>
      </c>
      <c r="CP329" s="86" t="s">
        <v>5724</v>
      </c>
      <c r="CQ329" s="153" t="s">
        <v>7924</v>
      </c>
      <c r="CR329" s="187">
        <f t="shared" si="230"/>
        <v>7970000</v>
      </c>
      <c r="CS329" s="188">
        <v>1</v>
      </c>
      <c r="CT329" s="188">
        <f t="shared" si="240"/>
        <v>7970000</v>
      </c>
      <c r="CU329" s="93"/>
      <c r="CV329" s="94">
        <f t="shared" si="231"/>
        <v>125</v>
      </c>
      <c r="CW329" s="93">
        <f t="shared" si="232"/>
        <v>0</v>
      </c>
      <c r="CX329" s="86">
        <f t="shared" si="233"/>
        <v>0</v>
      </c>
      <c r="CY329" s="93">
        <f t="shared" si="241"/>
        <v>298875</v>
      </c>
      <c r="CZ329" s="93">
        <v>0</v>
      </c>
      <c r="DA329" s="93">
        <v>0</v>
      </c>
      <c r="DB329" s="93">
        <f t="shared" si="242"/>
        <v>0</v>
      </c>
      <c r="DC329" s="93">
        <v>0</v>
      </c>
      <c r="DD329" s="91">
        <v>0</v>
      </c>
      <c r="DE329" s="93">
        <f t="shared" si="243"/>
        <v>0</v>
      </c>
      <c r="DF329" s="93">
        <f t="shared" si="214"/>
        <v>0</v>
      </c>
      <c r="DG329" s="93"/>
      <c r="DH329" s="93">
        <v>0</v>
      </c>
      <c r="DI329" s="93">
        <v>0</v>
      </c>
      <c r="DJ329" s="86">
        <f t="shared" si="244"/>
        <v>0</v>
      </c>
      <c r="DK329" s="91">
        <v>0</v>
      </c>
      <c r="DL329" s="93"/>
      <c r="DM329" s="93">
        <v>0</v>
      </c>
      <c r="DN329" s="93">
        <f t="shared" si="215"/>
        <v>7970000</v>
      </c>
      <c r="DO329" s="93">
        <f t="shared" si="245"/>
        <v>0</v>
      </c>
      <c r="DP329" s="92">
        <f t="shared" si="246"/>
        <v>298875</v>
      </c>
      <c r="DQ329" s="97" t="str">
        <f t="shared" si="216"/>
        <v>8435272099</v>
      </c>
      <c r="DR329" s="98">
        <f t="shared" si="247"/>
        <v>0</v>
      </c>
      <c r="DS329" s="93" t="str">
        <f t="shared" si="248"/>
        <v>OK</v>
      </c>
      <c r="DT329" s="93"/>
      <c r="DU329" s="78" t="str">
        <f t="shared" si="217"/>
        <v>5010700215011501100001VT100001</v>
      </c>
      <c r="DV329" s="78">
        <f>INDEX('08_DMGiaDat'!$L:$L,MATCH(DU329,'08_DMGiaDat'!$R:$R,0))</f>
        <v>7970000</v>
      </c>
      <c r="DW329" s="78" t="str">
        <f t="shared" si="218"/>
        <v>501070021501100100000001</v>
      </c>
      <c r="DX329" s="78" t="str">
        <f>IFERROR(VLOOKUP(DW329,'08_DMGiaDat'!C318:C319,2,FALSE),"N")</f>
        <v>N</v>
      </c>
      <c r="DY329" s="78" t="str">
        <f t="shared" si="219"/>
        <v>5010700215011001VT100001</v>
      </c>
      <c r="DZ329" s="78" t="str">
        <f>IFERROR(VLOOKUP(DY329,'08_DMGiaDat'!C318:C319,2,FALSE),"N")</f>
        <v>N</v>
      </c>
      <c r="EA329" s="78" t="str">
        <f t="shared" si="220"/>
        <v>501070021501100100000001</v>
      </c>
      <c r="EB329" s="78" t="str">
        <f>IFERROR(VLOOKUP(EA329,'08_DMGiaDat'!C318:C319,2,FALSE),"N")</f>
        <v>N</v>
      </c>
      <c r="EC329" s="92">
        <f>IF(DV329&lt;&gt;"N",DV329,IF(DX329&lt;&gt;"N",DX329,IF(DZ329&lt;&gt;"N",DZ329*VLOOKUP(LEFT(CB329,3),'03_DMMucDich'!C302:C306,5,FALSE),IF(EB329&lt;&gt;"N",EB329*VLOOKUP(LEFT(CB329,3),'03_DMMucDich'!C302:C306,5,FALSE),"N/A"))))</f>
        <v>7970000</v>
      </c>
    </row>
    <row r="330" spans="1:133" s="34" customFormat="1" ht="16" x14ac:dyDescent="0.2">
      <c r="A330" s="85">
        <v>316</v>
      </c>
      <c r="B330" s="86"/>
      <c r="C330" s="87"/>
      <c r="D330" s="141" t="s">
        <v>5992</v>
      </c>
      <c r="E330" s="86"/>
      <c r="F330" s="88"/>
      <c r="G330" s="88" t="s">
        <v>5718</v>
      </c>
      <c r="H330" s="151">
        <v>2023</v>
      </c>
      <c r="I330" s="86"/>
      <c r="J330" s="86"/>
      <c r="K330" s="145" t="s">
        <v>6613</v>
      </c>
      <c r="L330" s="105"/>
      <c r="M330" s="86"/>
      <c r="N330" s="105"/>
      <c r="O330" s="105"/>
      <c r="P330" s="86"/>
      <c r="Q330" s="86"/>
      <c r="R330" s="153" t="str">
        <f t="shared" si="221"/>
        <v>Tổ 66</v>
      </c>
      <c r="S330" s="86"/>
      <c r="T330" s="86"/>
      <c r="U330" s="86"/>
      <c r="V330" s="86" t="str">
        <f t="shared" si="222"/>
        <v xml:space="preserve">, </v>
      </c>
      <c r="W330" s="86"/>
      <c r="X330" s="86"/>
      <c r="Y330" s="86"/>
      <c r="Z330" s="88"/>
      <c r="AA330" s="105"/>
      <c r="AB330" s="86"/>
      <c r="AC330" s="90"/>
      <c r="AD330" s="86"/>
      <c r="AE330" s="86"/>
      <c r="AF330" s="86"/>
      <c r="AG330" s="86"/>
      <c r="AH330" s="160" t="s">
        <v>6960</v>
      </c>
      <c r="AI330" s="153"/>
      <c r="AJ330" s="153"/>
      <c r="AK330" s="86"/>
      <c r="AL330" s="86"/>
      <c r="AM330" s="153" t="s">
        <v>7015</v>
      </c>
      <c r="AN330" s="153" t="s">
        <v>7416</v>
      </c>
      <c r="AO330" s="165">
        <v>44644</v>
      </c>
      <c r="AP330" s="153" t="s">
        <v>7205</v>
      </c>
      <c r="AQ330" s="153" t="s">
        <v>7041</v>
      </c>
      <c r="AR330" s="166">
        <v>105</v>
      </c>
      <c r="AS330" s="88" t="s">
        <v>5719</v>
      </c>
      <c r="AT330" s="92">
        <f t="shared" si="239"/>
        <v>0</v>
      </c>
      <c r="AU330" s="93">
        <v>0</v>
      </c>
      <c r="AV330" s="93">
        <v>0</v>
      </c>
      <c r="AW330" s="166">
        <v>200</v>
      </c>
      <c r="AX330" s="93">
        <v>0</v>
      </c>
      <c r="AY330" s="177"/>
      <c r="AZ330" s="177">
        <v>0</v>
      </c>
      <c r="BA330" s="178"/>
      <c r="BB330" s="105"/>
      <c r="BC330" s="105"/>
      <c r="BD330" s="93"/>
      <c r="BE330" s="93">
        <v>0</v>
      </c>
      <c r="BF330" s="91">
        <v>0</v>
      </c>
      <c r="BG330" s="94"/>
      <c r="BH330" s="95"/>
      <c r="BI330" s="93" t="str">
        <f t="shared" si="207"/>
        <v>Trương Mai Hùng</v>
      </c>
      <c r="BJ330" s="105">
        <f t="shared" si="208"/>
        <v>0</v>
      </c>
      <c r="BK330" s="88" t="str">
        <f t="shared" si="209"/>
        <v>0400832884</v>
      </c>
      <c r="BL330" s="86">
        <f t="shared" si="210"/>
        <v>0</v>
      </c>
      <c r="BM330" s="105">
        <f t="shared" si="211"/>
        <v>0</v>
      </c>
      <c r="BN330" s="86">
        <f t="shared" si="212"/>
        <v>0</v>
      </c>
      <c r="BO330" s="86">
        <f t="shared" si="213"/>
        <v>0</v>
      </c>
      <c r="BP330" s="86">
        <f t="shared" si="223"/>
        <v>0</v>
      </c>
      <c r="BQ330" s="160" t="s">
        <v>6960</v>
      </c>
      <c r="BR330" s="86" t="s">
        <v>5720</v>
      </c>
      <c r="BS330" s="88" t="s">
        <v>5721</v>
      </c>
      <c r="BT330" s="86" t="s">
        <v>5722</v>
      </c>
      <c r="BU330" s="86"/>
      <c r="BV330" s="86" t="str">
        <f t="shared" si="224"/>
        <v>DC 963544</v>
      </c>
      <c r="BW330" s="105" t="str">
        <f t="shared" si="225"/>
        <v/>
      </c>
      <c r="BX330" s="86" t="str">
        <f t="shared" si="234"/>
        <v>68</v>
      </c>
      <c r="BY330" s="86" t="str">
        <f t="shared" si="235"/>
        <v>50</v>
      </c>
      <c r="BZ330" s="91">
        <f t="shared" si="236"/>
        <v>105</v>
      </c>
      <c r="CA330" s="91">
        <v>0</v>
      </c>
      <c r="CB330" s="96" t="s">
        <v>5719</v>
      </c>
      <c r="CC330" s="91">
        <f t="shared" si="226"/>
        <v>200</v>
      </c>
      <c r="CD330" s="91">
        <f t="shared" si="227"/>
        <v>0</v>
      </c>
      <c r="CE330" s="93">
        <f t="shared" si="237"/>
        <v>0</v>
      </c>
      <c r="CF330" s="93">
        <f t="shared" si="238"/>
        <v>0</v>
      </c>
      <c r="CG330" s="105"/>
      <c r="CH330" s="105"/>
      <c r="CI330" s="86"/>
      <c r="CJ330" s="188"/>
      <c r="CK330" s="181">
        <f t="shared" si="228"/>
        <v>105</v>
      </c>
      <c r="CL330" s="181">
        <f t="shared" si="229"/>
        <v>200</v>
      </c>
      <c r="CM330" s="86" t="s">
        <v>5723</v>
      </c>
      <c r="CN330" s="182" t="s">
        <v>7854</v>
      </c>
      <c r="CO330" s="183" t="s">
        <v>7855</v>
      </c>
      <c r="CP330" s="86" t="s">
        <v>5724</v>
      </c>
      <c r="CQ330" s="153" t="s">
        <v>7924</v>
      </c>
      <c r="CR330" s="187">
        <f t="shared" si="230"/>
        <v>7970000</v>
      </c>
      <c r="CS330" s="188">
        <v>1</v>
      </c>
      <c r="CT330" s="188">
        <f t="shared" si="240"/>
        <v>7970000</v>
      </c>
      <c r="CU330" s="93"/>
      <c r="CV330" s="94">
        <f t="shared" si="231"/>
        <v>105</v>
      </c>
      <c r="CW330" s="93">
        <f t="shared" si="232"/>
        <v>0</v>
      </c>
      <c r="CX330" s="86">
        <f t="shared" si="233"/>
        <v>0</v>
      </c>
      <c r="CY330" s="93">
        <f t="shared" si="241"/>
        <v>251055</v>
      </c>
      <c r="CZ330" s="93">
        <v>0</v>
      </c>
      <c r="DA330" s="93">
        <v>0</v>
      </c>
      <c r="DB330" s="93">
        <f t="shared" si="242"/>
        <v>0</v>
      </c>
      <c r="DC330" s="93">
        <v>0</v>
      </c>
      <c r="DD330" s="91">
        <v>0</v>
      </c>
      <c r="DE330" s="93">
        <f t="shared" si="243"/>
        <v>0</v>
      </c>
      <c r="DF330" s="93">
        <f t="shared" si="214"/>
        <v>0</v>
      </c>
      <c r="DG330" s="93"/>
      <c r="DH330" s="93">
        <v>0</v>
      </c>
      <c r="DI330" s="93">
        <v>0</v>
      </c>
      <c r="DJ330" s="86">
        <f t="shared" si="244"/>
        <v>0</v>
      </c>
      <c r="DK330" s="91">
        <v>0</v>
      </c>
      <c r="DL330" s="93"/>
      <c r="DM330" s="93">
        <v>0</v>
      </c>
      <c r="DN330" s="93">
        <f t="shared" si="215"/>
        <v>7970000</v>
      </c>
      <c r="DO330" s="93">
        <f t="shared" si="245"/>
        <v>0</v>
      </c>
      <c r="DP330" s="92">
        <f t="shared" si="246"/>
        <v>251055</v>
      </c>
      <c r="DQ330" s="97" t="str">
        <f t="shared" si="216"/>
        <v>0400832884</v>
      </c>
      <c r="DR330" s="98">
        <f t="shared" si="247"/>
        <v>0</v>
      </c>
      <c r="DS330" s="93" t="str">
        <f t="shared" si="248"/>
        <v>OK</v>
      </c>
      <c r="DT330" s="93"/>
      <c r="DU330" s="78" t="str">
        <f t="shared" si="217"/>
        <v>5010700215011501100001VT100001</v>
      </c>
      <c r="DV330" s="78">
        <f>INDEX('08_DMGiaDat'!$L:$L,MATCH(DU330,'08_DMGiaDat'!$R:$R,0))</f>
        <v>7970000</v>
      </c>
      <c r="DW330" s="78" t="str">
        <f t="shared" si="218"/>
        <v>501070021501100100000001</v>
      </c>
      <c r="DX330" s="78" t="str">
        <f>IFERROR(VLOOKUP(DW330,'08_DMGiaDat'!C318:C319,2,FALSE),"N")</f>
        <v>N</v>
      </c>
      <c r="DY330" s="78" t="str">
        <f t="shared" si="219"/>
        <v>5010700215011001VT100001</v>
      </c>
      <c r="DZ330" s="78" t="str">
        <f>IFERROR(VLOOKUP(DY330,'08_DMGiaDat'!C318:C319,2,FALSE),"N")</f>
        <v>N</v>
      </c>
      <c r="EA330" s="78" t="str">
        <f t="shared" si="220"/>
        <v>501070021501100100000001</v>
      </c>
      <c r="EB330" s="78" t="str">
        <f>IFERROR(VLOOKUP(EA330,'08_DMGiaDat'!C318:C319,2,FALSE),"N")</f>
        <v>N</v>
      </c>
      <c r="EC330" s="92">
        <f>IF(DV330&lt;&gt;"N",DV330,IF(DX330&lt;&gt;"N",DX330,IF(DZ330&lt;&gt;"N",DZ330*VLOOKUP(LEFT(CB330,3),'03_DMMucDich'!C302:C306,5,FALSE),IF(EB330&lt;&gt;"N",EB330*VLOOKUP(LEFT(CB330,3),'03_DMMucDich'!C302:C306,5,FALSE),"N/A"))))</f>
        <v>7970000</v>
      </c>
    </row>
    <row r="331" spans="1:133" s="34" customFormat="1" ht="16" x14ac:dyDescent="0.2">
      <c r="A331" s="85">
        <v>317</v>
      </c>
      <c r="B331" s="86"/>
      <c r="C331" s="87"/>
      <c r="D331" s="141" t="s">
        <v>5993</v>
      </c>
      <c r="E331" s="86"/>
      <c r="F331" s="88"/>
      <c r="G331" s="88" t="s">
        <v>5718</v>
      </c>
      <c r="H331" s="151">
        <v>2022</v>
      </c>
      <c r="I331" s="86"/>
      <c r="J331" s="86"/>
      <c r="K331" s="145" t="s">
        <v>6614</v>
      </c>
      <c r="L331" s="105"/>
      <c r="M331" s="86"/>
      <c r="N331" s="105"/>
      <c r="O331" s="105"/>
      <c r="P331" s="86"/>
      <c r="Q331" s="86"/>
      <c r="R331" s="153" t="str">
        <f t="shared" si="221"/>
        <v>Tổ 58</v>
      </c>
      <c r="S331" s="86"/>
      <c r="T331" s="86"/>
      <c r="U331" s="86"/>
      <c r="V331" s="86" t="str">
        <f t="shared" si="222"/>
        <v xml:space="preserve">, </v>
      </c>
      <c r="W331" s="86"/>
      <c r="X331" s="86"/>
      <c r="Y331" s="86"/>
      <c r="Z331" s="88"/>
      <c r="AA331" s="105"/>
      <c r="AB331" s="86"/>
      <c r="AC331" s="90"/>
      <c r="AD331" s="86"/>
      <c r="AE331" s="86"/>
      <c r="AF331" s="86"/>
      <c r="AG331" s="86"/>
      <c r="AH331" s="160" t="s">
        <v>6990</v>
      </c>
      <c r="AI331" s="153"/>
      <c r="AJ331" s="153"/>
      <c r="AK331" s="86"/>
      <c r="AL331" s="86"/>
      <c r="AM331" s="153" t="s">
        <v>7015</v>
      </c>
      <c r="AN331" s="153" t="s">
        <v>7417</v>
      </c>
      <c r="AO331" s="165">
        <v>43238</v>
      </c>
      <c r="AP331" s="153" t="s">
        <v>1706</v>
      </c>
      <c r="AQ331" s="153" t="s">
        <v>2107</v>
      </c>
      <c r="AR331" s="166">
        <v>143</v>
      </c>
      <c r="AS331" s="88" t="s">
        <v>5719</v>
      </c>
      <c r="AT331" s="92">
        <f t="shared" si="239"/>
        <v>0</v>
      </c>
      <c r="AU331" s="93">
        <v>0</v>
      </c>
      <c r="AV331" s="93">
        <v>0</v>
      </c>
      <c r="AW331" s="166">
        <v>200</v>
      </c>
      <c r="AX331" s="93">
        <v>0</v>
      </c>
      <c r="AY331" s="177"/>
      <c r="AZ331" s="177">
        <v>0</v>
      </c>
      <c r="BA331" s="178"/>
      <c r="BB331" s="105"/>
      <c r="BC331" s="105"/>
      <c r="BD331" s="93"/>
      <c r="BE331" s="93">
        <v>0</v>
      </c>
      <c r="BF331" s="91">
        <v>0</v>
      </c>
      <c r="BG331" s="94"/>
      <c r="BH331" s="95"/>
      <c r="BI331" s="93" t="str">
        <f t="shared" si="207"/>
        <v>Nguyễn Thị An</v>
      </c>
      <c r="BJ331" s="105">
        <f t="shared" si="208"/>
        <v>0</v>
      </c>
      <c r="BK331" s="88" t="str">
        <f t="shared" si="209"/>
        <v>8356330453</v>
      </c>
      <c r="BL331" s="86">
        <f t="shared" si="210"/>
        <v>0</v>
      </c>
      <c r="BM331" s="105">
        <f t="shared" si="211"/>
        <v>0</v>
      </c>
      <c r="BN331" s="86">
        <f t="shared" si="212"/>
        <v>0</v>
      </c>
      <c r="BO331" s="86">
        <f t="shared" si="213"/>
        <v>0</v>
      </c>
      <c r="BP331" s="86">
        <f t="shared" si="223"/>
        <v>0</v>
      </c>
      <c r="BQ331" s="160" t="s">
        <v>6990</v>
      </c>
      <c r="BR331" s="86" t="s">
        <v>5720</v>
      </c>
      <c r="BS331" s="88" t="s">
        <v>5721</v>
      </c>
      <c r="BT331" s="86" t="s">
        <v>5722</v>
      </c>
      <c r="BU331" s="86"/>
      <c r="BV331" s="86" t="str">
        <f t="shared" si="224"/>
        <v>CO 268670</v>
      </c>
      <c r="BW331" s="105" t="str">
        <f t="shared" si="225"/>
        <v/>
      </c>
      <c r="BX331" s="86" t="str">
        <f t="shared" si="234"/>
        <v>142</v>
      </c>
      <c r="BY331" s="86" t="str">
        <f t="shared" si="235"/>
        <v>221</v>
      </c>
      <c r="BZ331" s="91">
        <f t="shared" si="236"/>
        <v>143</v>
      </c>
      <c r="CA331" s="91">
        <v>0</v>
      </c>
      <c r="CB331" s="96" t="s">
        <v>5719</v>
      </c>
      <c r="CC331" s="91">
        <f t="shared" si="226"/>
        <v>200</v>
      </c>
      <c r="CD331" s="91">
        <f t="shared" si="227"/>
        <v>0</v>
      </c>
      <c r="CE331" s="93">
        <f t="shared" si="237"/>
        <v>0</v>
      </c>
      <c r="CF331" s="93">
        <f t="shared" si="238"/>
        <v>0</v>
      </c>
      <c r="CG331" s="105"/>
      <c r="CH331" s="105"/>
      <c r="CI331" s="86"/>
      <c r="CJ331" s="188"/>
      <c r="CK331" s="181">
        <f t="shared" si="228"/>
        <v>143</v>
      </c>
      <c r="CL331" s="181">
        <f t="shared" si="229"/>
        <v>200</v>
      </c>
      <c r="CM331" s="86" t="s">
        <v>5723</v>
      </c>
      <c r="CN331" s="182" t="s">
        <v>7870</v>
      </c>
      <c r="CO331" s="183" t="s">
        <v>7871</v>
      </c>
      <c r="CP331" s="86" t="s">
        <v>5724</v>
      </c>
      <c r="CQ331" s="153" t="s">
        <v>7925</v>
      </c>
      <c r="CR331" s="187">
        <f t="shared" si="230"/>
        <v>2280000</v>
      </c>
      <c r="CS331" s="188">
        <v>0.8</v>
      </c>
      <c r="CT331" s="188">
        <f t="shared" si="240"/>
        <v>1824000</v>
      </c>
      <c r="CU331" s="93"/>
      <c r="CV331" s="94">
        <f t="shared" si="231"/>
        <v>143</v>
      </c>
      <c r="CW331" s="93">
        <f t="shared" si="232"/>
        <v>0</v>
      </c>
      <c r="CX331" s="86">
        <f t="shared" si="233"/>
        <v>0</v>
      </c>
      <c r="CY331" s="93">
        <f t="shared" si="241"/>
        <v>78249.600000000006</v>
      </c>
      <c r="CZ331" s="93">
        <v>0</v>
      </c>
      <c r="DA331" s="93">
        <v>0</v>
      </c>
      <c r="DB331" s="93">
        <f t="shared" si="242"/>
        <v>0</v>
      </c>
      <c r="DC331" s="93">
        <v>0</v>
      </c>
      <c r="DD331" s="91">
        <v>0</v>
      </c>
      <c r="DE331" s="93">
        <f t="shared" si="243"/>
        <v>0</v>
      </c>
      <c r="DF331" s="93">
        <f t="shared" si="214"/>
        <v>0</v>
      </c>
      <c r="DG331" s="93"/>
      <c r="DH331" s="93">
        <v>0</v>
      </c>
      <c r="DI331" s="93">
        <v>0</v>
      </c>
      <c r="DJ331" s="86">
        <f t="shared" si="244"/>
        <v>0</v>
      </c>
      <c r="DK331" s="91">
        <v>0</v>
      </c>
      <c r="DL331" s="93"/>
      <c r="DM331" s="93">
        <v>0</v>
      </c>
      <c r="DN331" s="93">
        <f t="shared" si="215"/>
        <v>1824000</v>
      </c>
      <c r="DO331" s="93">
        <f t="shared" si="245"/>
        <v>0</v>
      </c>
      <c r="DP331" s="92">
        <f t="shared" si="246"/>
        <v>78249.600000000006</v>
      </c>
      <c r="DQ331" s="97" t="str">
        <f t="shared" si="216"/>
        <v>8356330453</v>
      </c>
      <c r="DR331" s="98">
        <f t="shared" si="247"/>
        <v>0</v>
      </c>
      <c r="DS331" s="93" t="str">
        <f t="shared" si="248"/>
        <v>OK</v>
      </c>
      <c r="DT331" s="93"/>
      <c r="DU331" s="78" t="str">
        <f t="shared" si="217"/>
        <v>5010700212491249100001VT400001</v>
      </c>
      <c r="DV331" s="78">
        <f>INDEX('08_DMGiaDat'!$L:$L,MATCH(DU331,'08_DMGiaDat'!$R:$R,0))</f>
        <v>2280000</v>
      </c>
      <c r="DW331" s="78" t="str">
        <f t="shared" si="218"/>
        <v>501070021249100100000001</v>
      </c>
      <c r="DX331" s="78" t="str">
        <f>IFERROR(VLOOKUP(DW331,'08_DMGiaDat'!C318:C319,2,FALSE),"N")</f>
        <v>N</v>
      </c>
      <c r="DY331" s="78" t="str">
        <f t="shared" si="219"/>
        <v>5010700212491001VT400001</v>
      </c>
      <c r="DZ331" s="78" t="str">
        <f>IFERROR(VLOOKUP(DY331,'08_DMGiaDat'!C318:C319,2,FALSE),"N")</f>
        <v>N</v>
      </c>
      <c r="EA331" s="78" t="str">
        <f t="shared" si="220"/>
        <v>501070021249100100000001</v>
      </c>
      <c r="EB331" s="78" t="str">
        <f>IFERROR(VLOOKUP(EA331,'08_DMGiaDat'!C318:C319,2,FALSE),"N")</f>
        <v>N</v>
      </c>
      <c r="EC331" s="92">
        <f>IF(DV331&lt;&gt;"N",DV331,IF(DX331&lt;&gt;"N",DX331,IF(DZ331&lt;&gt;"N",DZ331*VLOOKUP(LEFT(CB331,3),'03_DMMucDich'!C302:C306,5,FALSE),IF(EB331&lt;&gt;"N",EB331*VLOOKUP(LEFT(CB331,3),'03_DMMucDich'!C302:C306,5,FALSE),"N/A"))))</f>
        <v>2280000</v>
      </c>
    </row>
    <row r="332" spans="1:133" s="34" customFormat="1" ht="16" x14ac:dyDescent="0.2">
      <c r="A332" s="85">
        <v>318</v>
      </c>
      <c r="B332" s="86"/>
      <c r="C332" s="87"/>
      <c r="D332" s="141" t="s">
        <v>5994</v>
      </c>
      <c r="E332" s="86"/>
      <c r="F332" s="88"/>
      <c r="G332" s="88" t="s">
        <v>5718</v>
      </c>
      <c r="H332" s="151">
        <v>2023</v>
      </c>
      <c r="I332" s="86"/>
      <c r="J332" s="86"/>
      <c r="K332" s="145" t="s">
        <v>6615</v>
      </c>
      <c r="L332" s="105"/>
      <c r="M332" s="86"/>
      <c r="N332" s="105"/>
      <c r="O332" s="105"/>
      <c r="P332" s="86"/>
      <c r="Q332" s="86"/>
      <c r="R332" s="153" t="str">
        <f t="shared" si="221"/>
        <v>Tổ 66</v>
      </c>
      <c r="S332" s="86"/>
      <c r="T332" s="86"/>
      <c r="U332" s="86"/>
      <c r="V332" s="86" t="str">
        <f t="shared" si="222"/>
        <v xml:space="preserve">, </v>
      </c>
      <c r="W332" s="86"/>
      <c r="X332" s="86"/>
      <c r="Y332" s="86"/>
      <c r="Z332" s="88"/>
      <c r="AA332" s="105"/>
      <c r="AB332" s="86"/>
      <c r="AC332" s="90"/>
      <c r="AD332" s="86"/>
      <c r="AE332" s="86"/>
      <c r="AF332" s="86"/>
      <c r="AG332" s="86"/>
      <c r="AH332" s="160" t="s">
        <v>6960</v>
      </c>
      <c r="AI332" s="153"/>
      <c r="AJ332" s="153"/>
      <c r="AK332" s="86"/>
      <c r="AL332" s="86"/>
      <c r="AM332" s="153" t="s">
        <v>7015</v>
      </c>
      <c r="AN332" s="153" t="s">
        <v>7418</v>
      </c>
      <c r="AO332" s="165">
        <v>43234</v>
      </c>
      <c r="AP332" s="153" t="s">
        <v>2074</v>
      </c>
      <c r="AQ332" s="153" t="s">
        <v>5703</v>
      </c>
      <c r="AR332" s="166">
        <v>110</v>
      </c>
      <c r="AS332" s="88" t="s">
        <v>5719</v>
      </c>
      <c r="AT332" s="92">
        <f t="shared" si="239"/>
        <v>0</v>
      </c>
      <c r="AU332" s="93">
        <v>0</v>
      </c>
      <c r="AV332" s="93">
        <v>0</v>
      </c>
      <c r="AW332" s="166">
        <v>200</v>
      </c>
      <c r="AX332" s="93">
        <v>0</v>
      </c>
      <c r="AY332" s="177"/>
      <c r="AZ332" s="177">
        <v>0</v>
      </c>
      <c r="BA332" s="178"/>
      <c r="BB332" s="105"/>
      <c r="BC332" s="105"/>
      <c r="BD332" s="93"/>
      <c r="BE332" s="93">
        <v>0</v>
      </c>
      <c r="BF332" s="91">
        <v>0</v>
      </c>
      <c r="BG332" s="94"/>
      <c r="BH332" s="95"/>
      <c r="BI332" s="93" t="str">
        <f t="shared" si="207"/>
        <v>Đoàn Trung Hiếu</v>
      </c>
      <c r="BJ332" s="105">
        <f t="shared" si="208"/>
        <v>0</v>
      </c>
      <c r="BK332" s="88" t="str">
        <f t="shared" si="209"/>
        <v xml:space="preserve"> 8773063900</v>
      </c>
      <c r="BL332" s="86">
        <f t="shared" si="210"/>
        <v>0</v>
      </c>
      <c r="BM332" s="105">
        <f t="shared" si="211"/>
        <v>0</v>
      </c>
      <c r="BN332" s="86">
        <f t="shared" si="212"/>
        <v>0</v>
      </c>
      <c r="BO332" s="86">
        <f t="shared" si="213"/>
        <v>0</v>
      </c>
      <c r="BP332" s="86">
        <f t="shared" si="223"/>
        <v>0</v>
      </c>
      <c r="BQ332" s="160" t="s">
        <v>6960</v>
      </c>
      <c r="BR332" s="86" t="s">
        <v>5720</v>
      </c>
      <c r="BS332" s="88" t="s">
        <v>5721</v>
      </c>
      <c r="BT332" s="86" t="s">
        <v>5722</v>
      </c>
      <c r="BU332" s="86"/>
      <c r="BV332" s="86" t="str">
        <f t="shared" si="224"/>
        <v>CM 703327</v>
      </c>
      <c r="BW332" s="105" t="str">
        <f t="shared" si="225"/>
        <v/>
      </c>
      <c r="BX332" s="86" t="str">
        <f t="shared" si="234"/>
        <v>188</v>
      </c>
      <c r="BY332" s="86" t="str">
        <f t="shared" si="235"/>
        <v>35</v>
      </c>
      <c r="BZ332" s="91">
        <f t="shared" si="236"/>
        <v>110</v>
      </c>
      <c r="CA332" s="91">
        <v>0</v>
      </c>
      <c r="CB332" s="96" t="s">
        <v>5719</v>
      </c>
      <c r="CC332" s="91">
        <f t="shared" si="226"/>
        <v>200</v>
      </c>
      <c r="CD332" s="91">
        <f t="shared" si="227"/>
        <v>0</v>
      </c>
      <c r="CE332" s="93">
        <f t="shared" si="237"/>
        <v>0</v>
      </c>
      <c r="CF332" s="93">
        <f t="shared" si="238"/>
        <v>0</v>
      </c>
      <c r="CG332" s="105"/>
      <c r="CH332" s="105"/>
      <c r="CI332" s="86"/>
      <c r="CJ332" s="188"/>
      <c r="CK332" s="181">
        <f t="shared" si="228"/>
        <v>110</v>
      </c>
      <c r="CL332" s="181">
        <f t="shared" si="229"/>
        <v>200</v>
      </c>
      <c r="CM332" s="86" t="s">
        <v>5723</v>
      </c>
      <c r="CN332" s="182" t="s">
        <v>7854</v>
      </c>
      <c r="CO332" s="183" t="s">
        <v>7855</v>
      </c>
      <c r="CP332" s="86" t="s">
        <v>5724</v>
      </c>
      <c r="CQ332" s="153" t="s">
        <v>7924</v>
      </c>
      <c r="CR332" s="187">
        <f t="shared" si="230"/>
        <v>7970000</v>
      </c>
      <c r="CS332" s="188">
        <v>1</v>
      </c>
      <c r="CT332" s="188">
        <f t="shared" si="240"/>
        <v>7970000</v>
      </c>
      <c r="CU332" s="93"/>
      <c r="CV332" s="94">
        <f t="shared" si="231"/>
        <v>110</v>
      </c>
      <c r="CW332" s="93">
        <f t="shared" si="232"/>
        <v>0</v>
      </c>
      <c r="CX332" s="86">
        <f t="shared" si="233"/>
        <v>0</v>
      </c>
      <c r="CY332" s="93">
        <f t="shared" si="241"/>
        <v>263010</v>
      </c>
      <c r="CZ332" s="93">
        <v>0</v>
      </c>
      <c r="DA332" s="93">
        <v>0</v>
      </c>
      <c r="DB332" s="93">
        <f t="shared" si="242"/>
        <v>0</v>
      </c>
      <c r="DC332" s="93">
        <v>0</v>
      </c>
      <c r="DD332" s="91">
        <v>0</v>
      </c>
      <c r="DE332" s="93">
        <f t="shared" si="243"/>
        <v>0</v>
      </c>
      <c r="DF332" s="93">
        <f t="shared" si="214"/>
        <v>0</v>
      </c>
      <c r="DG332" s="93"/>
      <c r="DH332" s="93">
        <v>0</v>
      </c>
      <c r="DI332" s="93">
        <v>0</v>
      </c>
      <c r="DJ332" s="86">
        <f t="shared" si="244"/>
        <v>0</v>
      </c>
      <c r="DK332" s="91">
        <v>0</v>
      </c>
      <c r="DL332" s="93"/>
      <c r="DM332" s="93">
        <v>0</v>
      </c>
      <c r="DN332" s="93">
        <f t="shared" si="215"/>
        <v>7970000</v>
      </c>
      <c r="DO332" s="93">
        <f t="shared" si="245"/>
        <v>0</v>
      </c>
      <c r="DP332" s="92">
        <f t="shared" si="246"/>
        <v>263010</v>
      </c>
      <c r="DQ332" s="97" t="str">
        <f t="shared" si="216"/>
        <v xml:space="preserve"> 8773063900</v>
      </c>
      <c r="DR332" s="98" t="e">
        <f t="shared" si="247"/>
        <v>#VALUE!</v>
      </c>
      <c r="DS332" s="93" t="str">
        <f t="shared" si="248"/>
        <v>Mã tin sai !!!</v>
      </c>
      <c r="DT332" s="93"/>
      <c r="DU332" s="78" t="str">
        <f t="shared" si="217"/>
        <v>5010700215011501100001VT100001</v>
      </c>
      <c r="DV332" s="78">
        <f>INDEX('08_DMGiaDat'!$L:$L,MATCH(DU332,'08_DMGiaDat'!$R:$R,0))</f>
        <v>7970000</v>
      </c>
      <c r="DW332" s="78" t="str">
        <f t="shared" si="218"/>
        <v>501070021501100100000001</v>
      </c>
      <c r="DX332" s="78" t="str">
        <f>IFERROR(VLOOKUP(DW332,'08_DMGiaDat'!C318:C319,2,FALSE),"N")</f>
        <v>N</v>
      </c>
      <c r="DY332" s="78" t="str">
        <f t="shared" si="219"/>
        <v>5010700215011001VT100001</v>
      </c>
      <c r="DZ332" s="78" t="str">
        <f>IFERROR(VLOOKUP(DY332,'08_DMGiaDat'!C318:C319,2,FALSE),"N")</f>
        <v>N</v>
      </c>
      <c r="EA332" s="78" t="str">
        <f t="shared" si="220"/>
        <v>501070021501100100000001</v>
      </c>
      <c r="EB332" s="78" t="str">
        <f>IFERROR(VLOOKUP(EA332,'08_DMGiaDat'!C318:C319,2,FALSE),"N")</f>
        <v>N</v>
      </c>
      <c r="EC332" s="92">
        <f>IF(DV332&lt;&gt;"N",DV332,IF(DX332&lt;&gt;"N",DX332,IF(DZ332&lt;&gt;"N",DZ332*VLOOKUP(LEFT(CB332,3),'03_DMMucDich'!C302:C306,5,FALSE),IF(EB332&lt;&gt;"N",EB332*VLOOKUP(LEFT(CB332,3),'03_DMMucDich'!C302:C306,5,FALSE),"N/A"))))</f>
        <v>7970000</v>
      </c>
    </row>
    <row r="333" spans="1:133" s="34" customFormat="1" ht="16" x14ac:dyDescent="0.2">
      <c r="A333" s="85">
        <v>319</v>
      </c>
      <c r="B333" s="86"/>
      <c r="C333" s="87"/>
      <c r="D333" s="141" t="s">
        <v>5995</v>
      </c>
      <c r="E333" s="86"/>
      <c r="F333" s="88"/>
      <c r="G333" s="88" t="s">
        <v>5718</v>
      </c>
      <c r="H333" s="151">
        <v>2023</v>
      </c>
      <c r="I333" s="86"/>
      <c r="J333" s="86"/>
      <c r="K333" s="145" t="s">
        <v>6616</v>
      </c>
      <c r="L333" s="105"/>
      <c r="M333" s="86"/>
      <c r="N333" s="105"/>
      <c r="O333" s="105"/>
      <c r="P333" s="86"/>
      <c r="Q333" s="86"/>
      <c r="R333" s="153" t="str">
        <f t="shared" si="221"/>
        <v>Tổ 66</v>
      </c>
      <c r="S333" s="86"/>
      <c r="T333" s="86"/>
      <c r="U333" s="86"/>
      <c r="V333" s="86" t="str">
        <f t="shared" si="222"/>
        <v xml:space="preserve">, </v>
      </c>
      <c r="W333" s="86"/>
      <c r="X333" s="86"/>
      <c r="Y333" s="86"/>
      <c r="Z333" s="88"/>
      <c r="AA333" s="105"/>
      <c r="AB333" s="86"/>
      <c r="AC333" s="90"/>
      <c r="AD333" s="86"/>
      <c r="AE333" s="86"/>
      <c r="AF333" s="86"/>
      <c r="AG333" s="86"/>
      <c r="AH333" s="160" t="s">
        <v>6960</v>
      </c>
      <c r="AI333" s="153"/>
      <c r="AJ333" s="153"/>
      <c r="AK333" s="86"/>
      <c r="AL333" s="86"/>
      <c r="AM333" s="153" t="s">
        <v>7015</v>
      </c>
      <c r="AN333" s="153" t="s">
        <v>7419</v>
      </c>
      <c r="AO333" s="165">
        <v>43168</v>
      </c>
      <c r="AP333" s="153" t="s">
        <v>1932</v>
      </c>
      <c r="AQ333" s="153" t="s">
        <v>7128</v>
      </c>
      <c r="AR333" s="166">
        <v>105</v>
      </c>
      <c r="AS333" s="88" t="s">
        <v>5719</v>
      </c>
      <c r="AT333" s="92">
        <f t="shared" si="239"/>
        <v>0</v>
      </c>
      <c r="AU333" s="93">
        <v>0</v>
      </c>
      <c r="AV333" s="93">
        <v>0</v>
      </c>
      <c r="AW333" s="166">
        <v>200</v>
      </c>
      <c r="AX333" s="93">
        <v>0</v>
      </c>
      <c r="AY333" s="177"/>
      <c r="AZ333" s="177">
        <v>0</v>
      </c>
      <c r="BA333" s="178"/>
      <c r="BB333" s="105"/>
      <c r="BC333" s="105"/>
      <c r="BD333" s="93"/>
      <c r="BE333" s="93">
        <v>0</v>
      </c>
      <c r="BF333" s="91">
        <v>0</v>
      </c>
      <c r="BG333" s="94"/>
      <c r="BH333" s="95"/>
      <c r="BI333" s="93" t="str">
        <f t="shared" si="207"/>
        <v>Phan Quốc Toản</v>
      </c>
      <c r="BJ333" s="105">
        <f t="shared" si="208"/>
        <v>0</v>
      </c>
      <c r="BK333" s="88" t="str">
        <f t="shared" si="209"/>
        <v>8519369555</v>
      </c>
      <c r="BL333" s="86">
        <f t="shared" si="210"/>
        <v>0</v>
      </c>
      <c r="BM333" s="105">
        <f t="shared" si="211"/>
        <v>0</v>
      </c>
      <c r="BN333" s="86">
        <f t="shared" si="212"/>
        <v>0</v>
      </c>
      <c r="BO333" s="86">
        <f t="shared" si="213"/>
        <v>0</v>
      </c>
      <c r="BP333" s="86">
        <f t="shared" si="223"/>
        <v>0</v>
      </c>
      <c r="BQ333" s="160" t="s">
        <v>6960</v>
      </c>
      <c r="BR333" s="86" t="s">
        <v>5720</v>
      </c>
      <c r="BS333" s="88" t="s">
        <v>5721</v>
      </c>
      <c r="BT333" s="86" t="s">
        <v>5722</v>
      </c>
      <c r="BU333" s="86"/>
      <c r="BV333" s="86" t="str">
        <f t="shared" si="224"/>
        <v>CM 669266</v>
      </c>
      <c r="BW333" s="105" t="str">
        <f t="shared" si="225"/>
        <v/>
      </c>
      <c r="BX333" s="86" t="str">
        <f t="shared" si="234"/>
        <v>153</v>
      </c>
      <c r="BY333" s="86" t="str">
        <f t="shared" si="235"/>
        <v>46</v>
      </c>
      <c r="BZ333" s="91">
        <f t="shared" si="236"/>
        <v>105</v>
      </c>
      <c r="CA333" s="91">
        <v>0</v>
      </c>
      <c r="CB333" s="96" t="s">
        <v>5719</v>
      </c>
      <c r="CC333" s="91">
        <f t="shared" si="226"/>
        <v>200</v>
      </c>
      <c r="CD333" s="91">
        <f t="shared" si="227"/>
        <v>0</v>
      </c>
      <c r="CE333" s="93">
        <f t="shared" si="237"/>
        <v>0</v>
      </c>
      <c r="CF333" s="93">
        <f t="shared" si="238"/>
        <v>0</v>
      </c>
      <c r="CG333" s="105"/>
      <c r="CH333" s="105"/>
      <c r="CI333" s="86"/>
      <c r="CJ333" s="188"/>
      <c r="CK333" s="181">
        <f t="shared" si="228"/>
        <v>105</v>
      </c>
      <c r="CL333" s="181">
        <f t="shared" si="229"/>
        <v>200</v>
      </c>
      <c r="CM333" s="86" t="s">
        <v>5723</v>
      </c>
      <c r="CN333" s="182" t="s">
        <v>7854</v>
      </c>
      <c r="CO333" s="183" t="s">
        <v>7855</v>
      </c>
      <c r="CP333" s="86" t="s">
        <v>5724</v>
      </c>
      <c r="CQ333" s="153" t="s">
        <v>7924</v>
      </c>
      <c r="CR333" s="187">
        <f t="shared" si="230"/>
        <v>7970000</v>
      </c>
      <c r="CS333" s="188">
        <v>1</v>
      </c>
      <c r="CT333" s="188">
        <f t="shared" si="240"/>
        <v>7970000</v>
      </c>
      <c r="CU333" s="93"/>
      <c r="CV333" s="94">
        <f t="shared" si="231"/>
        <v>105</v>
      </c>
      <c r="CW333" s="93">
        <f t="shared" si="232"/>
        <v>0</v>
      </c>
      <c r="CX333" s="86">
        <f t="shared" si="233"/>
        <v>0</v>
      </c>
      <c r="CY333" s="93">
        <f t="shared" si="241"/>
        <v>251055</v>
      </c>
      <c r="CZ333" s="93">
        <v>0</v>
      </c>
      <c r="DA333" s="93">
        <v>0</v>
      </c>
      <c r="DB333" s="93">
        <f t="shared" si="242"/>
        <v>0</v>
      </c>
      <c r="DC333" s="93">
        <v>0</v>
      </c>
      <c r="DD333" s="91">
        <v>0</v>
      </c>
      <c r="DE333" s="93">
        <f t="shared" si="243"/>
        <v>0</v>
      </c>
      <c r="DF333" s="93">
        <f t="shared" si="214"/>
        <v>0</v>
      </c>
      <c r="DG333" s="93"/>
      <c r="DH333" s="93">
        <v>0</v>
      </c>
      <c r="DI333" s="93">
        <v>0</v>
      </c>
      <c r="DJ333" s="86">
        <f t="shared" si="244"/>
        <v>0</v>
      </c>
      <c r="DK333" s="91">
        <v>0</v>
      </c>
      <c r="DL333" s="93"/>
      <c r="DM333" s="93">
        <v>0</v>
      </c>
      <c r="DN333" s="93">
        <f t="shared" si="215"/>
        <v>7970000</v>
      </c>
      <c r="DO333" s="93">
        <f t="shared" si="245"/>
        <v>0</v>
      </c>
      <c r="DP333" s="92">
        <f t="shared" si="246"/>
        <v>251055</v>
      </c>
      <c r="DQ333" s="97" t="str">
        <f t="shared" si="216"/>
        <v>8519369555</v>
      </c>
      <c r="DR333" s="98">
        <f t="shared" si="247"/>
        <v>0</v>
      </c>
      <c r="DS333" s="93" t="str">
        <f t="shared" si="248"/>
        <v>OK</v>
      </c>
      <c r="DT333" s="93"/>
      <c r="DU333" s="78" t="str">
        <f t="shared" si="217"/>
        <v>5010700215011501100001VT100001</v>
      </c>
      <c r="DV333" s="78">
        <f>INDEX('08_DMGiaDat'!$L:$L,MATCH(DU333,'08_DMGiaDat'!$R:$R,0))</f>
        <v>7970000</v>
      </c>
      <c r="DW333" s="78" t="str">
        <f t="shared" si="218"/>
        <v>501070021501100100000001</v>
      </c>
      <c r="DX333" s="78" t="str">
        <f>IFERROR(VLOOKUP(DW333,'08_DMGiaDat'!C318:C319,2,FALSE),"N")</f>
        <v>N</v>
      </c>
      <c r="DY333" s="78" t="str">
        <f t="shared" si="219"/>
        <v>5010700215011001VT100001</v>
      </c>
      <c r="DZ333" s="78" t="str">
        <f>IFERROR(VLOOKUP(DY333,'08_DMGiaDat'!C318:C319,2,FALSE),"N")</f>
        <v>N</v>
      </c>
      <c r="EA333" s="78" t="str">
        <f t="shared" si="220"/>
        <v>501070021501100100000001</v>
      </c>
      <c r="EB333" s="78" t="str">
        <f>IFERROR(VLOOKUP(EA333,'08_DMGiaDat'!C318:C319,2,FALSE),"N")</f>
        <v>N</v>
      </c>
      <c r="EC333" s="92">
        <f>IF(DV333&lt;&gt;"N",DV333,IF(DX333&lt;&gt;"N",DX333,IF(DZ333&lt;&gt;"N",DZ333*VLOOKUP(LEFT(CB333,3),'03_DMMucDich'!C302:C306,5,FALSE),IF(EB333&lt;&gt;"N",EB333*VLOOKUP(LEFT(CB333,3),'03_DMMucDich'!C302:C306,5,FALSE),"N/A"))))</f>
        <v>7970000</v>
      </c>
    </row>
    <row r="334" spans="1:133" s="34" customFormat="1" ht="16" x14ac:dyDescent="0.2">
      <c r="A334" s="85">
        <v>320</v>
      </c>
      <c r="B334" s="86"/>
      <c r="C334" s="87"/>
      <c r="D334" s="141" t="s">
        <v>5996</v>
      </c>
      <c r="E334" s="86"/>
      <c r="F334" s="88"/>
      <c r="G334" s="88" t="s">
        <v>5718</v>
      </c>
      <c r="H334" s="151">
        <v>2023</v>
      </c>
      <c r="I334" s="86"/>
      <c r="J334" s="86"/>
      <c r="K334" s="145" t="s">
        <v>6617</v>
      </c>
      <c r="L334" s="105"/>
      <c r="M334" s="86"/>
      <c r="N334" s="105"/>
      <c r="O334" s="105"/>
      <c r="P334" s="86"/>
      <c r="Q334" s="86"/>
      <c r="R334" s="153" t="str">
        <f t="shared" si="221"/>
        <v>Tổ 64</v>
      </c>
      <c r="S334" s="86"/>
      <c r="T334" s="86"/>
      <c r="U334" s="86"/>
      <c r="V334" s="86" t="str">
        <f t="shared" si="222"/>
        <v xml:space="preserve">, </v>
      </c>
      <c r="W334" s="86"/>
      <c r="X334" s="86"/>
      <c r="Y334" s="86"/>
      <c r="Z334" s="88"/>
      <c r="AA334" s="105"/>
      <c r="AB334" s="86"/>
      <c r="AC334" s="90"/>
      <c r="AD334" s="86"/>
      <c r="AE334" s="86"/>
      <c r="AF334" s="86"/>
      <c r="AG334" s="86"/>
      <c r="AH334" s="160" t="s">
        <v>6961</v>
      </c>
      <c r="AI334" s="153"/>
      <c r="AJ334" s="153"/>
      <c r="AK334" s="86"/>
      <c r="AL334" s="86"/>
      <c r="AM334" s="153" t="s">
        <v>7015</v>
      </c>
      <c r="AN334" s="153" t="s">
        <v>7420</v>
      </c>
      <c r="AO334" s="165">
        <v>43224</v>
      </c>
      <c r="AP334" s="153" t="s">
        <v>7421</v>
      </c>
      <c r="AQ334" s="153" t="s">
        <v>7116</v>
      </c>
      <c r="AR334" s="166">
        <v>105</v>
      </c>
      <c r="AS334" s="88" t="s">
        <v>5719</v>
      </c>
      <c r="AT334" s="92">
        <f t="shared" si="239"/>
        <v>0</v>
      </c>
      <c r="AU334" s="93">
        <v>0</v>
      </c>
      <c r="AV334" s="93">
        <v>0</v>
      </c>
      <c r="AW334" s="166">
        <v>200</v>
      </c>
      <c r="AX334" s="93">
        <v>0</v>
      </c>
      <c r="AY334" s="177"/>
      <c r="AZ334" s="177">
        <v>0</v>
      </c>
      <c r="BA334" s="178"/>
      <c r="BB334" s="105"/>
      <c r="BC334" s="105"/>
      <c r="BD334" s="93"/>
      <c r="BE334" s="93">
        <v>0</v>
      </c>
      <c r="BF334" s="91">
        <v>0</v>
      </c>
      <c r="BG334" s="94"/>
      <c r="BH334" s="95"/>
      <c r="BI334" s="93" t="str">
        <f t="shared" si="207"/>
        <v>Trần Thị Mến</v>
      </c>
      <c r="BJ334" s="105">
        <f t="shared" si="208"/>
        <v>0</v>
      </c>
      <c r="BK334" s="88" t="str">
        <f t="shared" si="209"/>
        <v>8527502909</v>
      </c>
      <c r="BL334" s="86">
        <f t="shared" si="210"/>
        <v>0</v>
      </c>
      <c r="BM334" s="105">
        <f t="shared" si="211"/>
        <v>0</v>
      </c>
      <c r="BN334" s="86">
        <f t="shared" si="212"/>
        <v>0</v>
      </c>
      <c r="BO334" s="86">
        <f t="shared" si="213"/>
        <v>0</v>
      </c>
      <c r="BP334" s="86">
        <f t="shared" si="223"/>
        <v>0</v>
      </c>
      <c r="BQ334" s="160" t="s">
        <v>6961</v>
      </c>
      <c r="BR334" s="86" t="s">
        <v>5720</v>
      </c>
      <c r="BS334" s="88" t="s">
        <v>5721</v>
      </c>
      <c r="BT334" s="86" t="s">
        <v>5722</v>
      </c>
      <c r="BU334" s="86"/>
      <c r="BV334" s="86" t="str">
        <f t="shared" si="224"/>
        <v>CM 703020</v>
      </c>
      <c r="BW334" s="105" t="str">
        <f t="shared" si="225"/>
        <v/>
      </c>
      <c r="BX334" s="86" t="str">
        <f t="shared" si="234"/>
        <v>6</v>
      </c>
      <c r="BY334" s="86" t="str">
        <f t="shared" si="235"/>
        <v>43</v>
      </c>
      <c r="BZ334" s="91">
        <f t="shared" si="236"/>
        <v>105</v>
      </c>
      <c r="CA334" s="91">
        <v>0</v>
      </c>
      <c r="CB334" s="96" t="s">
        <v>5719</v>
      </c>
      <c r="CC334" s="91">
        <f t="shared" si="226"/>
        <v>200</v>
      </c>
      <c r="CD334" s="91">
        <f t="shared" si="227"/>
        <v>0</v>
      </c>
      <c r="CE334" s="93">
        <f t="shared" si="237"/>
        <v>0</v>
      </c>
      <c r="CF334" s="93">
        <f t="shared" si="238"/>
        <v>0</v>
      </c>
      <c r="CG334" s="105"/>
      <c r="CH334" s="105"/>
      <c r="CI334" s="86"/>
      <c r="CJ334" s="188"/>
      <c r="CK334" s="181">
        <f t="shared" si="228"/>
        <v>105</v>
      </c>
      <c r="CL334" s="181">
        <f t="shared" si="229"/>
        <v>200</v>
      </c>
      <c r="CM334" s="86" t="s">
        <v>5723</v>
      </c>
      <c r="CN334" s="182" t="s">
        <v>7854</v>
      </c>
      <c r="CO334" s="183" t="s">
        <v>7855</v>
      </c>
      <c r="CP334" s="86" t="s">
        <v>5724</v>
      </c>
      <c r="CQ334" s="153" t="s">
        <v>7924</v>
      </c>
      <c r="CR334" s="187">
        <f t="shared" si="230"/>
        <v>7970000</v>
      </c>
      <c r="CS334" s="188">
        <v>1</v>
      </c>
      <c r="CT334" s="188">
        <f t="shared" si="240"/>
        <v>7970000</v>
      </c>
      <c r="CU334" s="93"/>
      <c r="CV334" s="94">
        <f t="shared" si="231"/>
        <v>105</v>
      </c>
      <c r="CW334" s="93">
        <f t="shared" si="232"/>
        <v>0</v>
      </c>
      <c r="CX334" s="86">
        <f t="shared" si="233"/>
        <v>0</v>
      </c>
      <c r="CY334" s="93">
        <f t="shared" si="241"/>
        <v>251055</v>
      </c>
      <c r="CZ334" s="93">
        <v>0</v>
      </c>
      <c r="DA334" s="93">
        <v>0</v>
      </c>
      <c r="DB334" s="93">
        <f t="shared" si="242"/>
        <v>0</v>
      </c>
      <c r="DC334" s="93">
        <v>0</v>
      </c>
      <c r="DD334" s="91">
        <v>0</v>
      </c>
      <c r="DE334" s="93">
        <f t="shared" si="243"/>
        <v>0</v>
      </c>
      <c r="DF334" s="93">
        <f t="shared" si="214"/>
        <v>0</v>
      </c>
      <c r="DG334" s="93"/>
      <c r="DH334" s="93">
        <v>0</v>
      </c>
      <c r="DI334" s="93">
        <v>0</v>
      </c>
      <c r="DJ334" s="86">
        <f t="shared" si="244"/>
        <v>0</v>
      </c>
      <c r="DK334" s="91">
        <v>0</v>
      </c>
      <c r="DL334" s="93"/>
      <c r="DM334" s="93">
        <v>0</v>
      </c>
      <c r="DN334" s="93">
        <f t="shared" si="215"/>
        <v>7970000</v>
      </c>
      <c r="DO334" s="93">
        <f t="shared" si="245"/>
        <v>0</v>
      </c>
      <c r="DP334" s="92">
        <f t="shared" si="246"/>
        <v>251055</v>
      </c>
      <c r="DQ334" s="97" t="str">
        <f t="shared" si="216"/>
        <v>8527502909</v>
      </c>
      <c r="DR334" s="98">
        <f t="shared" si="247"/>
        <v>0</v>
      </c>
      <c r="DS334" s="93" t="str">
        <f t="shared" si="248"/>
        <v>OK</v>
      </c>
      <c r="DT334" s="93"/>
      <c r="DU334" s="78" t="str">
        <f t="shared" si="217"/>
        <v>5010700215011501100001VT100001</v>
      </c>
      <c r="DV334" s="78">
        <f>INDEX('08_DMGiaDat'!$L:$L,MATCH(DU334,'08_DMGiaDat'!$R:$R,0))</f>
        <v>7970000</v>
      </c>
      <c r="DW334" s="78" t="str">
        <f t="shared" si="218"/>
        <v>501070021501100100000001</v>
      </c>
      <c r="DX334" s="78" t="str">
        <f>IFERROR(VLOOKUP(DW334,'08_DMGiaDat'!C318:C319,2,FALSE),"N")</f>
        <v>N</v>
      </c>
      <c r="DY334" s="78" t="str">
        <f t="shared" si="219"/>
        <v>5010700215011001VT100001</v>
      </c>
      <c r="DZ334" s="78" t="str">
        <f>IFERROR(VLOOKUP(DY334,'08_DMGiaDat'!C318:C319,2,FALSE),"N")</f>
        <v>N</v>
      </c>
      <c r="EA334" s="78" t="str">
        <f t="shared" si="220"/>
        <v>501070021501100100000001</v>
      </c>
      <c r="EB334" s="78" t="str">
        <f>IFERROR(VLOOKUP(EA334,'08_DMGiaDat'!C318:C319,2,FALSE),"N")</f>
        <v>N</v>
      </c>
      <c r="EC334" s="92">
        <f>IF(DV334&lt;&gt;"N",DV334,IF(DX334&lt;&gt;"N",DX334,IF(DZ334&lt;&gt;"N",DZ334*VLOOKUP(LEFT(CB334,3),'03_DMMucDich'!C302:C306,5,FALSE),IF(EB334&lt;&gt;"N",EB334*VLOOKUP(LEFT(CB334,3),'03_DMMucDich'!C302:C306,5,FALSE),"N/A"))))</f>
        <v>7970000</v>
      </c>
    </row>
    <row r="335" spans="1:133" s="34" customFormat="1" ht="16" x14ac:dyDescent="0.2">
      <c r="A335" s="85">
        <v>321</v>
      </c>
      <c r="B335" s="86"/>
      <c r="C335" s="87"/>
      <c r="D335" s="141" t="s">
        <v>5997</v>
      </c>
      <c r="E335" s="86"/>
      <c r="F335" s="88"/>
      <c r="G335" s="88" t="s">
        <v>5718</v>
      </c>
      <c r="H335" s="151">
        <v>2023</v>
      </c>
      <c r="I335" s="86"/>
      <c r="J335" s="86"/>
      <c r="K335" s="145" t="s">
        <v>6618</v>
      </c>
      <c r="L335" s="105"/>
      <c r="M335" s="86"/>
      <c r="N335" s="105"/>
      <c r="O335" s="105"/>
      <c r="P335" s="86"/>
      <c r="Q335" s="86"/>
      <c r="R335" s="153" t="str">
        <f t="shared" si="221"/>
        <v>Tổ 66</v>
      </c>
      <c r="S335" s="86"/>
      <c r="T335" s="86"/>
      <c r="U335" s="86"/>
      <c r="V335" s="86" t="str">
        <f t="shared" si="222"/>
        <v xml:space="preserve">, </v>
      </c>
      <c r="W335" s="86"/>
      <c r="X335" s="86"/>
      <c r="Y335" s="86"/>
      <c r="Z335" s="88"/>
      <c r="AA335" s="105"/>
      <c r="AB335" s="86"/>
      <c r="AC335" s="90"/>
      <c r="AD335" s="86"/>
      <c r="AE335" s="86"/>
      <c r="AF335" s="86"/>
      <c r="AG335" s="86"/>
      <c r="AH335" s="160" t="s">
        <v>6960</v>
      </c>
      <c r="AI335" s="153"/>
      <c r="AJ335" s="153"/>
      <c r="AK335" s="86"/>
      <c r="AL335" s="86"/>
      <c r="AM335" s="153" t="s">
        <v>7015</v>
      </c>
      <c r="AN335" s="153" t="s">
        <v>7422</v>
      </c>
      <c r="AO335" s="165">
        <v>43168</v>
      </c>
      <c r="AP335" s="153" t="s">
        <v>2125</v>
      </c>
      <c r="AQ335" s="153" t="s">
        <v>2116</v>
      </c>
      <c r="AR335" s="166">
        <v>107.5</v>
      </c>
      <c r="AS335" s="88" t="s">
        <v>5719</v>
      </c>
      <c r="AT335" s="92">
        <f t="shared" si="239"/>
        <v>0</v>
      </c>
      <c r="AU335" s="93">
        <v>0</v>
      </c>
      <c r="AV335" s="93">
        <v>0</v>
      </c>
      <c r="AW335" s="166">
        <v>200</v>
      </c>
      <c r="AX335" s="93">
        <v>0</v>
      </c>
      <c r="AY335" s="177"/>
      <c r="AZ335" s="177">
        <v>0</v>
      </c>
      <c r="BA335" s="178"/>
      <c r="BB335" s="105"/>
      <c r="BC335" s="105"/>
      <c r="BD335" s="93"/>
      <c r="BE335" s="93">
        <v>0</v>
      </c>
      <c r="BF335" s="91">
        <v>0</v>
      </c>
      <c r="BG335" s="94"/>
      <c r="BH335" s="95"/>
      <c r="BI335" s="93" t="str">
        <f t="shared" ref="BI335:BI398" si="249">K335</f>
        <v>Phạm Thị Thanh Kim Huệ</v>
      </c>
      <c r="BJ335" s="105">
        <f t="shared" ref="BJ335:BJ398" si="250">L335</f>
        <v>0</v>
      </c>
      <c r="BK335" s="88" t="str">
        <f t="shared" ref="BK335:BK398" si="251">D335</f>
        <v>8844803738</v>
      </c>
      <c r="BL335" s="86">
        <f t="shared" ref="BL335:BL398" si="252">M335</f>
        <v>0</v>
      </c>
      <c r="BM335" s="105">
        <f t="shared" ref="BM335:BM398" si="253">N335</f>
        <v>0</v>
      </c>
      <c r="BN335" s="86">
        <f t="shared" ref="BN335:BN398" si="254">O335</f>
        <v>0</v>
      </c>
      <c r="BO335" s="86">
        <f t="shared" ref="BO335:BO398" si="255">AJ335</f>
        <v>0</v>
      </c>
      <c r="BP335" s="86">
        <f t="shared" si="223"/>
        <v>0</v>
      </c>
      <c r="BQ335" s="160" t="s">
        <v>6960</v>
      </c>
      <c r="BR335" s="86" t="s">
        <v>5720</v>
      </c>
      <c r="BS335" s="88" t="s">
        <v>5721</v>
      </c>
      <c r="BT335" s="86" t="s">
        <v>5722</v>
      </c>
      <c r="BU335" s="86"/>
      <c r="BV335" s="86" t="str">
        <f t="shared" si="224"/>
        <v>CM 669335</v>
      </c>
      <c r="BW335" s="105" t="str">
        <f t="shared" si="225"/>
        <v/>
      </c>
      <c r="BX335" s="86" t="str">
        <f t="shared" si="234"/>
        <v>239</v>
      </c>
      <c r="BY335" s="86" t="str">
        <f t="shared" si="235"/>
        <v>230</v>
      </c>
      <c r="BZ335" s="91">
        <f t="shared" si="236"/>
        <v>107.5</v>
      </c>
      <c r="CA335" s="91">
        <v>0</v>
      </c>
      <c r="CB335" s="96" t="s">
        <v>5719</v>
      </c>
      <c r="CC335" s="91">
        <f t="shared" si="226"/>
        <v>200</v>
      </c>
      <c r="CD335" s="91">
        <f t="shared" si="227"/>
        <v>0</v>
      </c>
      <c r="CE335" s="93">
        <f t="shared" si="237"/>
        <v>0</v>
      </c>
      <c r="CF335" s="93">
        <f t="shared" si="238"/>
        <v>0</v>
      </c>
      <c r="CG335" s="105"/>
      <c r="CH335" s="105"/>
      <c r="CI335" s="86"/>
      <c r="CJ335" s="188"/>
      <c r="CK335" s="181">
        <f t="shared" si="228"/>
        <v>107.5</v>
      </c>
      <c r="CL335" s="181">
        <f t="shared" si="229"/>
        <v>200</v>
      </c>
      <c r="CM335" s="86" t="s">
        <v>5723</v>
      </c>
      <c r="CN335" s="182" t="s">
        <v>7854</v>
      </c>
      <c r="CO335" s="183" t="s">
        <v>7856</v>
      </c>
      <c r="CP335" s="86" t="s">
        <v>5724</v>
      </c>
      <c r="CQ335" s="153" t="s">
        <v>7924</v>
      </c>
      <c r="CR335" s="187">
        <f t="shared" si="230"/>
        <v>9190000</v>
      </c>
      <c r="CS335" s="188">
        <v>1</v>
      </c>
      <c r="CT335" s="188">
        <f t="shared" si="240"/>
        <v>9190000</v>
      </c>
      <c r="CU335" s="93"/>
      <c r="CV335" s="94">
        <f t="shared" si="231"/>
        <v>107.5</v>
      </c>
      <c r="CW335" s="93">
        <f t="shared" si="232"/>
        <v>0</v>
      </c>
      <c r="CX335" s="86">
        <f t="shared" si="233"/>
        <v>0</v>
      </c>
      <c r="CY335" s="93">
        <f t="shared" si="241"/>
        <v>296377.5</v>
      </c>
      <c r="CZ335" s="93">
        <v>0</v>
      </c>
      <c r="DA335" s="93">
        <v>0</v>
      </c>
      <c r="DB335" s="93">
        <f t="shared" si="242"/>
        <v>0</v>
      </c>
      <c r="DC335" s="93">
        <v>0</v>
      </c>
      <c r="DD335" s="91">
        <v>0</v>
      </c>
      <c r="DE335" s="93">
        <f t="shared" si="243"/>
        <v>0</v>
      </c>
      <c r="DF335" s="93">
        <f t="shared" ref="DF335:DF398" si="256">AV335</f>
        <v>0</v>
      </c>
      <c r="DG335" s="93"/>
      <c r="DH335" s="93">
        <v>0</v>
      </c>
      <c r="DI335" s="93">
        <v>0</v>
      </c>
      <c r="DJ335" s="86">
        <f t="shared" si="244"/>
        <v>0</v>
      </c>
      <c r="DK335" s="91">
        <v>0</v>
      </c>
      <c r="DL335" s="93"/>
      <c r="DM335" s="93">
        <v>0</v>
      </c>
      <c r="DN335" s="93">
        <f t="shared" ref="DN335:DN398" si="257">CT335</f>
        <v>9190000</v>
      </c>
      <c r="DO335" s="93">
        <f t="shared" si="245"/>
        <v>0</v>
      </c>
      <c r="DP335" s="92">
        <f t="shared" si="246"/>
        <v>296377.5</v>
      </c>
      <c r="DQ335" s="97" t="str">
        <f t="shared" ref="DQ335:DQ398" si="258">IF(LEN(D335)=13,LEFT(D335,10)&amp;"-"&amp;RIGHT(D335,3),D335)</f>
        <v>8844803738</v>
      </c>
      <c r="DR335" s="98">
        <f t="shared" si="247"/>
        <v>0</v>
      </c>
      <c r="DS335" s="93" t="str">
        <f t="shared" si="248"/>
        <v>OK</v>
      </c>
      <c r="DT335" s="93"/>
      <c r="DU335" s="78" t="str">
        <f t="shared" ref="DU335:DU398" si="259">IF(CP335="",CONCATENATE(LEFT(BS335,FIND("-",BS335)-1),LEFT(CM335,FIND("-",CM335)-1),LEFT(CN335,FIND("-",CN335)-1),LEFT(CO335,FIND("-",CO335)-1),LEFT(CQ335,FIND("-",CQ335)-1),LEFT(CB335,FIND("-",CB335)-1)),CONCATENATE(LEFT(BS335,FIND("-",BS335)-1),LEFT(CM335,FIND("-",CM335)-1),LEFT(CN335,FIND("-",CN335)-1),LEFT(CO335,FIND("-",CO335)-1),LEFT(CP335,FIND("-",CP335)-1),LEFT(CQ335,FIND("-",CQ335)-1),LEFT(CB335,FIND("-",CB335)-1)))</f>
        <v>5010700215011501101001VT100001</v>
      </c>
      <c r="DV335" s="78">
        <f>INDEX('08_DMGiaDat'!$L:$L,MATCH(DU335,'08_DMGiaDat'!$R:$R,0))</f>
        <v>9190000</v>
      </c>
      <c r="DW335" s="78" t="str">
        <f t="shared" ref="DW335:DW398" si="260">CONCATENATE(LEFT(BS335,5),LEFT(CM335,3),LEFT(CN335,3),MID(CO335,4,2),LEFT(CP335,3),"00000",LEFT(CB335,3))</f>
        <v>501070021501100100000001</v>
      </c>
      <c r="DX335" s="78" t="str">
        <f>IFERROR(VLOOKUP(DW335,'08_DMGiaDat'!C318:C319,2,FALSE),"N")</f>
        <v>N</v>
      </c>
      <c r="DY335" s="78" t="str">
        <f t="shared" ref="DY335:DY398" si="261">CONCATENATE(LEFT(BS335,5),LEFT(CM335,3),LEFT(CN335,3),MID(CO335,4,2),LEFT(CP335,3),LEFT(CQ335,5),"001")</f>
        <v>5010700215011001VT100001</v>
      </c>
      <c r="DZ335" s="78" t="str">
        <f>IFERROR(VLOOKUP(DY335,'08_DMGiaDat'!C318:C319,2,FALSE),"N")</f>
        <v>N</v>
      </c>
      <c r="EA335" s="78" t="str">
        <f t="shared" ref="EA335:EA398" si="262">CONCATENATE(LEFT(BS335,5),LEFT(CM335,3),LEFT(CN335,3),MID(CO335,4,2),LEFT(CP335,3),"00000","001")</f>
        <v>501070021501100100000001</v>
      </c>
      <c r="EB335" s="78" t="str">
        <f>IFERROR(VLOOKUP(EA335,'08_DMGiaDat'!C318:C319,2,FALSE),"N")</f>
        <v>N</v>
      </c>
      <c r="EC335" s="92">
        <f>IF(DV335&lt;&gt;"N",DV335,IF(DX335&lt;&gt;"N",DX335,IF(DZ335&lt;&gt;"N",DZ335*VLOOKUP(LEFT(CB335,3),'03_DMMucDich'!C302:C306,5,FALSE),IF(EB335&lt;&gt;"N",EB335*VLOOKUP(LEFT(CB335,3),'03_DMMucDich'!C302:C306,5,FALSE),"N/A"))))</f>
        <v>9190000</v>
      </c>
    </row>
    <row r="336" spans="1:133" s="34" customFormat="1" ht="16" x14ac:dyDescent="0.2">
      <c r="A336" s="85">
        <v>322</v>
      </c>
      <c r="B336" s="86"/>
      <c r="C336" s="87"/>
      <c r="D336" s="141" t="s">
        <v>5998</v>
      </c>
      <c r="E336" s="86"/>
      <c r="F336" s="88"/>
      <c r="G336" s="88" t="s">
        <v>5718</v>
      </c>
      <c r="H336" s="151">
        <v>2023</v>
      </c>
      <c r="I336" s="86"/>
      <c r="J336" s="86"/>
      <c r="K336" s="145" t="s">
        <v>6619</v>
      </c>
      <c r="L336" s="105"/>
      <c r="M336" s="86"/>
      <c r="N336" s="105"/>
      <c r="O336" s="105"/>
      <c r="P336" s="86"/>
      <c r="Q336" s="86"/>
      <c r="R336" s="153" t="str">
        <f t="shared" ref="R336:R399" si="263">"Tổ "&amp;RIGHT(AH336,2)</f>
        <v>Tổ 06</v>
      </c>
      <c r="S336" s="86"/>
      <c r="T336" s="86"/>
      <c r="U336" s="86"/>
      <c r="V336" s="86" t="str">
        <f t="shared" ref="V336:V399" si="264">AJ336&amp;", "&amp;AI336</f>
        <v xml:space="preserve">, </v>
      </c>
      <c r="W336" s="86"/>
      <c r="X336" s="86"/>
      <c r="Y336" s="86"/>
      <c r="Z336" s="88"/>
      <c r="AA336" s="105"/>
      <c r="AB336" s="86"/>
      <c r="AC336" s="90"/>
      <c r="AD336" s="86"/>
      <c r="AE336" s="86"/>
      <c r="AF336" s="86"/>
      <c r="AG336" s="86"/>
      <c r="AH336" s="160" t="s">
        <v>7001</v>
      </c>
      <c r="AI336" s="153"/>
      <c r="AJ336" s="153"/>
      <c r="AK336" s="86"/>
      <c r="AL336" s="86"/>
      <c r="AM336" s="153" t="s">
        <v>7015</v>
      </c>
      <c r="AN336" s="153" t="s">
        <v>7423</v>
      </c>
      <c r="AO336" s="165">
        <v>44819</v>
      </c>
      <c r="AP336" s="153" t="s">
        <v>7424</v>
      </c>
      <c r="AQ336" s="153" t="s">
        <v>7381</v>
      </c>
      <c r="AR336" s="166">
        <v>96.1</v>
      </c>
      <c r="AS336" s="88" t="s">
        <v>5719</v>
      </c>
      <c r="AT336" s="92">
        <f t="shared" si="239"/>
        <v>0</v>
      </c>
      <c r="AU336" s="93">
        <v>0</v>
      </c>
      <c r="AV336" s="93">
        <v>0</v>
      </c>
      <c r="AW336" s="166">
        <v>200</v>
      </c>
      <c r="AX336" s="93">
        <v>0</v>
      </c>
      <c r="AY336" s="177"/>
      <c r="AZ336" s="177">
        <v>0</v>
      </c>
      <c r="BA336" s="178"/>
      <c r="BB336" s="105"/>
      <c r="BC336" s="105"/>
      <c r="BD336" s="93"/>
      <c r="BE336" s="93">
        <v>0</v>
      </c>
      <c r="BF336" s="91">
        <v>0</v>
      </c>
      <c r="BG336" s="94"/>
      <c r="BH336" s="95"/>
      <c r="BI336" s="93" t="str">
        <f t="shared" si="249"/>
        <v>Huỳnh Thị Minh Phương</v>
      </c>
      <c r="BJ336" s="105">
        <f t="shared" si="250"/>
        <v>0</v>
      </c>
      <c r="BK336" s="88" t="str">
        <f t="shared" si="251"/>
        <v>8152788340</v>
      </c>
      <c r="BL336" s="86">
        <f t="shared" si="252"/>
        <v>0</v>
      </c>
      <c r="BM336" s="105">
        <f t="shared" si="253"/>
        <v>0</v>
      </c>
      <c r="BN336" s="86">
        <f t="shared" si="254"/>
        <v>0</v>
      </c>
      <c r="BO336" s="86">
        <f t="shared" si="255"/>
        <v>0</v>
      </c>
      <c r="BP336" s="86">
        <f t="shared" ref="BP336:BP399" si="265">AI336</f>
        <v>0</v>
      </c>
      <c r="BQ336" s="160" t="s">
        <v>7001</v>
      </c>
      <c r="BR336" s="86" t="s">
        <v>5720</v>
      </c>
      <c r="BS336" s="88" t="s">
        <v>5721</v>
      </c>
      <c r="BT336" s="86" t="s">
        <v>5722</v>
      </c>
      <c r="BU336" s="86"/>
      <c r="BV336" s="86" t="str">
        <f t="shared" ref="BV336:BV399" si="266">AN336</f>
        <v>DG 260486</v>
      </c>
      <c r="BW336" s="105" t="str">
        <f t="shared" ref="BW336:BW399" si="267">IF(BU336="X",AO336,"")</f>
        <v/>
      </c>
      <c r="BX336" s="86" t="str">
        <f t="shared" si="234"/>
        <v>63</v>
      </c>
      <c r="BY336" s="86" t="str">
        <f t="shared" si="235"/>
        <v>73</v>
      </c>
      <c r="BZ336" s="91">
        <f t="shared" si="236"/>
        <v>96.1</v>
      </c>
      <c r="CA336" s="91">
        <v>0</v>
      </c>
      <c r="CB336" s="96" t="s">
        <v>5719</v>
      </c>
      <c r="CC336" s="91">
        <f t="shared" ref="CC336:CC399" si="268">AW336</f>
        <v>200</v>
      </c>
      <c r="CD336" s="91">
        <f t="shared" ref="CD336:CD399" si="269">AY336</f>
        <v>0</v>
      </c>
      <c r="CE336" s="93">
        <f t="shared" si="237"/>
        <v>0</v>
      </c>
      <c r="CF336" s="93">
        <f t="shared" si="238"/>
        <v>0</v>
      </c>
      <c r="CG336" s="105"/>
      <c r="CH336" s="105"/>
      <c r="CI336" s="86"/>
      <c r="CJ336" s="188"/>
      <c r="CK336" s="181">
        <f t="shared" ref="CK336:CK399" si="270">BZ336</f>
        <v>96.1</v>
      </c>
      <c r="CL336" s="181">
        <f t="shared" ref="CL336:CL399" si="271">AW336</f>
        <v>200</v>
      </c>
      <c r="CM336" s="86" t="s">
        <v>5723</v>
      </c>
      <c r="CN336" s="182" t="s">
        <v>7866</v>
      </c>
      <c r="CO336" s="183" t="s">
        <v>7867</v>
      </c>
      <c r="CP336" s="86" t="s">
        <v>5724</v>
      </c>
      <c r="CQ336" s="153" t="s">
        <v>7925</v>
      </c>
      <c r="CR336" s="187">
        <f t="shared" ref="CR336:CR399" si="272">EC336</f>
        <v>2360000</v>
      </c>
      <c r="CS336" s="188">
        <v>0.8</v>
      </c>
      <c r="CT336" s="188">
        <f t="shared" si="240"/>
        <v>1888000</v>
      </c>
      <c r="CU336" s="93"/>
      <c r="CV336" s="94">
        <f t="shared" ref="CV336:CV399" si="273">IF(OR(CK336=0,CK336&lt;=CL336),CK336,CL336)</f>
        <v>96.1</v>
      </c>
      <c r="CW336" s="93">
        <f t="shared" ref="CW336:CW399" si="274">IF(AND(CK336&gt;CL336,CK336&lt;=CL336*4),CK336-CL336,IF(CK336&gt;=CL336*4,CL336*3,0))</f>
        <v>0</v>
      </c>
      <c r="CX336" s="86">
        <f t="shared" ref="CX336:CX399" si="275">IF(CK336&gt;=CL336*4,CK336-CL336*4,0)</f>
        <v>0</v>
      </c>
      <c r="CY336" s="93">
        <f t="shared" si="241"/>
        <v>54431.039999999986</v>
      </c>
      <c r="CZ336" s="93">
        <v>0</v>
      </c>
      <c r="DA336" s="93">
        <v>0</v>
      </c>
      <c r="DB336" s="93">
        <f t="shared" si="242"/>
        <v>0</v>
      </c>
      <c r="DC336" s="93">
        <v>0</v>
      </c>
      <c r="DD336" s="91">
        <v>0</v>
      </c>
      <c r="DE336" s="93">
        <f t="shared" si="243"/>
        <v>0</v>
      </c>
      <c r="DF336" s="93">
        <f t="shared" si="256"/>
        <v>0</v>
      </c>
      <c r="DG336" s="93"/>
      <c r="DH336" s="93">
        <v>0</v>
      </c>
      <c r="DI336" s="93">
        <v>0</v>
      </c>
      <c r="DJ336" s="86">
        <f t="shared" si="244"/>
        <v>0</v>
      </c>
      <c r="DK336" s="91">
        <v>0</v>
      </c>
      <c r="DL336" s="93"/>
      <c r="DM336" s="93">
        <v>0</v>
      </c>
      <c r="DN336" s="93">
        <f t="shared" si="257"/>
        <v>1888000</v>
      </c>
      <c r="DO336" s="93">
        <f t="shared" si="245"/>
        <v>0</v>
      </c>
      <c r="DP336" s="92">
        <f t="shared" si="246"/>
        <v>54431.039999999986</v>
      </c>
      <c r="DQ336" s="97" t="str">
        <f t="shared" si="258"/>
        <v>8152788340</v>
      </c>
      <c r="DR336" s="98">
        <f t="shared" si="247"/>
        <v>0</v>
      </c>
      <c r="DS336" s="93" t="str">
        <f t="shared" si="248"/>
        <v>OK</v>
      </c>
      <c r="DT336" s="93"/>
      <c r="DU336" s="78" t="str">
        <f t="shared" si="259"/>
        <v>5010700210791079100001VT400001</v>
      </c>
      <c r="DV336" s="78">
        <f>INDEX('08_DMGiaDat'!$L:$L,MATCH(DU336,'08_DMGiaDat'!$R:$R,0))</f>
        <v>2360000</v>
      </c>
      <c r="DW336" s="78" t="str">
        <f t="shared" si="260"/>
        <v>501070021079100100000001</v>
      </c>
      <c r="DX336" s="78" t="str">
        <f>IFERROR(VLOOKUP(DW336,'08_DMGiaDat'!C318:C319,2,FALSE),"N")</f>
        <v>N</v>
      </c>
      <c r="DY336" s="78" t="str">
        <f t="shared" si="261"/>
        <v>5010700210791001VT400001</v>
      </c>
      <c r="DZ336" s="78" t="str">
        <f>IFERROR(VLOOKUP(DY336,'08_DMGiaDat'!C318:C319,2,FALSE),"N")</f>
        <v>N</v>
      </c>
      <c r="EA336" s="78" t="str">
        <f t="shared" si="262"/>
        <v>501070021079100100000001</v>
      </c>
      <c r="EB336" s="78" t="str">
        <f>IFERROR(VLOOKUP(EA336,'08_DMGiaDat'!C318:C319,2,FALSE),"N")</f>
        <v>N</v>
      </c>
      <c r="EC336" s="92">
        <f>IF(DV336&lt;&gt;"N",DV336,IF(DX336&lt;&gt;"N",DX336,IF(DZ336&lt;&gt;"N",DZ336*VLOOKUP(LEFT(CB336,3),'03_DMMucDich'!C302:C306,5,FALSE),IF(EB336&lt;&gt;"N",EB336*VLOOKUP(LEFT(CB336,3),'03_DMMucDich'!C302:C306,5,FALSE),"N/A"))))</f>
        <v>2360000</v>
      </c>
    </row>
    <row r="337" spans="1:133" s="34" customFormat="1" ht="16" x14ac:dyDescent="0.2">
      <c r="A337" s="85">
        <v>323</v>
      </c>
      <c r="B337" s="86"/>
      <c r="C337" s="87"/>
      <c r="D337" s="141" t="s">
        <v>5998</v>
      </c>
      <c r="E337" s="86"/>
      <c r="F337" s="88"/>
      <c r="G337" s="88" t="s">
        <v>5718</v>
      </c>
      <c r="H337" s="151">
        <v>2023</v>
      </c>
      <c r="I337" s="86"/>
      <c r="J337" s="86"/>
      <c r="K337" s="145" t="s">
        <v>6619</v>
      </c>
      <c r="L337" s="105"/>
      <c r="M337" s="86"/>
      <c r="N337" s="105"/>
      <c r="O337" s="105"/>
      <c r="P337" s="86"/>
      <c r="Q337" s="86"/>
      <c r="R337" s="153" t="str">
        <f t="shared" si="263"/>
        <v>Tổ 06</v>
      </c>
      <c r="S337" s="86"/>
      <c r="T337" s="86"/>
      <c r="U337" s="86"/>
      <c r="V337" s="86" t="str">
        <f t="shared" si="264"/>
        <v xml:space="preserve">, </v>
      </c>
      <c r="W337" s="86"/>
      <c r="X337" s="86"/>
      <c r="Y337" s="86"/>
      <c r="Z337" s="88"/>
      <c r="AA337" s="105"/>
      <c r="AB337" s="86"/>
      <c r="AC337" s="90"/>
      <c r="AD337" s="86"/>
      <c r="AE337" s="86"/>
      <c r="AF337" s="86"/>
      <c r="AG337" s="86"/>
      <c r="AH337" s="160" t="s">
        <v>7001</v>
      </c>
      <c r="AI337" s="153"/>
      <c r="AJ337" s="153"/>
      <c r="AK337" s="86"/>
      <c r="AL337" s="86"/>
      <c r="AM337" s="153" t="s">
        <v>7015</v>
      </c>
      <c r="AN337" s="153" t="s">
        <v>7425</v>
      </c>
      <c r="AO337" s="165">
        <v>44931</v>
      </c>
      <c r="AP337" s="153" t="s">
        <v>2174</v>
      </c>
      <c r="AQ337" s="153" t="s">
        <v>7381</v>
      </c>
      <c r="AR337" s="166">
        <v>101.1</v>
      </c>
      <c r="AS337" s="88" t="s">
        <v>5719</v>
      </c>
      <c r="AT337" s="92">
        <f t="shared" si="239"/>
        <v>0</v>
      </c>
      <c r="AU337" s="93">
        <v>0</v>
      </c>
      <c r="AV337" s="93">
        <v>0</v>
      </c>
      <c r="AW337" s="166">
        <v>200</v>
      </c>
      <c r="AX337" s="93">
        <v>0</v>
      </c>
      <c r="AY337" s="177"/>
      <c r="AZ337" s="177">
        <v>0</v>
      </c>
      <c r="BA337" s="178"/>
      <c r="BB337" s="105"/>
      <c r="BC337" s="105"/>
      <c r="BD337" s="93"/>
      <c r="BE337" s="93">
        <v>0</v>
      </c>
      <c r="BF337" s="91">
        <v>0</v>
      </c>
      <c r="BG337" s="94"/>
      <c r="BH337" s="95"/>
      <c r="BI337" s="93" t="str">
        <f t="shared" si="249"/>
        <v>Huỳnh Thị Minh Phương</v>
      </c>
      <c r="BJ337" s="105">
        <f t="shared" si="250"/>
        <v>0</v>
      </c>
      <c r="BK337" s="88" t="str">
        <f t="shared" si="251"/>
        <v>8152788340</v>
      </c>
      <c r="BL337" s="86">
        <f t="shared" si="252"/>
        <v>0</v>
      </c>
      <c r="BM337" s="105">
        <f t="shared" si="253"/>
        <v>0</v>
      </c>
      <c r="BN337" s="86">
        <f t="shared" si="254"/>
        <v>0</v>
      </c>
      <c r="BO337" s="86">
        <f t="shared" si="255"/>
        <v>0</v>
      </c>
      <c r="BP337" s="86">
        <f t="shared" si="265"/>
        <v>0</v>
      </c>
      <c r="BQ337" s="160" t="s">
        <v>7001</v>
      </c>
      <c r="BR337" s="86" t="s">
        <v>5720</v>
      </c>
      <c r="BS337" s="88" t="s">
        <v>5721</v>
      </c>
      <c r="BT337" s="86" t="s">
        <v>5722</v>
      </c>
      <c r="BU337" s="86"/>
      <c r="BV337" s="86" t="str">
        <f t="shared" si="266"/>
        <v>DI 062259</v>
      </c>
      <c r="BW337" s="105" t="str">
        <f t="shared" si="267"/>
        <v/>
      </c>
      <c r="BX337" s="86" t="str">
        <f t="shared" ref="BX337:BX400" si="276">AP337</f>
        <v>288</v>
      </c>
      <c r="BY337" s="86" t="str">
        <f t="shared" ref="BY337:BY400" si="277">AQ337</f>
        <v>73</v>
      </c>
      <c r="BZ337" s="91">
        <f t="shared" ref="BZ337:BZ400" si="278">AR337</f>
        <v>101.1</v>
      </c>
      <c r="CA337" s="91">
        <v>0</v>
      </c>
      <c r="CB337" s="96" t="s">
        <v>5719</v>
      </c>
      <c r="CC337" s="91">
        <f t="shared" si="268"/>
        <v>200</v>
      </c>
      <c r="CD337" s="91">
        <f t="shared" si="269"/>
        <v>0</v>
      </c>
      <c r="CE337" s="93">
        <f t="shared" si="237"/>
        <v>0</v>
      </c>
      <c r="CF337" s="93">
        <f t="shared" si="238"/>
        <v>0</v>
      </c>
      <c r="CG337" s="105"/>
      <c r="CH337" s="105"/>
      <c r="CI337" s="86"/>
      <c r="CJ337" s="188"/>
      <c r="CK337" s="181">
        <f t="shared" si="270"/>
        <v>101.1</v>
      </c>
      <c r="CL337" s="181">
        <f t="shared" si="271"/>
        <v>200</v>
      </c>
      <c r="CM337" s="86" t="s">
        <v>5723</v>
      </c>
      <c r="CN337" s="182" t="s">
        <v>7866</v>
      </c>
      <c r="CO337" s="183" t="s">
        <v>7867</v>
      </c>
      <c r="CP337" s="86" t="s">
        <v>5724</v>
      </c>
      <c r="CQ337" s="153" t="s">
        <v>7925</v>
      </c>
      <c r="CR337" s="187">
        <f t="shared" si="272"/>
        <v>2360000</v>
      </c>
      <c r="CS337" s="188">
        <v>0.8</v>
      </c>
      <c r="CT337" s="188">
        <f t="shared" si="240"/>
        <v>1888000</v>
      </c>
      <c r="CU337" s="93"/>
      <c r="CV337" s="94">
        <f t="shared" si="273"/>
        <v>101.1</v>
      </c>
      <c r="CW337" s="93">
        <f t="shared" si="274"/>
        <v>0</v>
      </c>
      <c r="CX337" s="86">
        <f t="shared" si="275"/>
        <v>0</v>
      </c>
      <c r="CY337" s="93">
        <f t="shared" si="241"/>
        <v>57263.040000000001</v>
      </c>
      <c r="CZ337" s="93">
        <v>0</v>
      </c>
      <c r="DA337" s="93">
        <v>0</v>
      </c>
      <c r="DB337" s="93">
        <f t="shared" si="242"/>
        <v>0</v>
      </c>
      <c r="DC337" s="93">
        <v>0</v>
      </c>
      <c r="DD337" s="91">
        <v>0</v>
      </c>
      <c r="DE337" s="93">
        <f t="shared" si="243"/>
        <v>0</v>
      </c>
      <c r="DF337" s="93">
        <f t="shared" si="256"/>
        <v>0</v>
      </c>
      <c r="DG337" s="93"/>
      <c r="DH337" s="93">
        <v>0</v>
      </c>
      <c r="DI337" s="93">
        <v>0</v>
      </c>
      <c r="DJ337" s="86">
        <f t="shared" si="244"/>
        <v>0</v>
      </c>
      <c r="DK337" s="91">
        <v>0</v>
      </c>
      <c r="DL337" s="93"/>
      <c r="DM337" s="93">
        <v>0</v>
      </c>
      <c r="DN337" s="93">
        <f t="shared" si="257"/>
        <v>1888000</v>
      </c>
      <c r="DO337" s="93">
        <f t="shared" si="245"/>
        <v>0</v>
      </c>
      <c r="DP337" s="92">
        <f t="shared" si="246"/>
        <v>57263.040000000001</v>
      </c>
      <c r="DQ337" s="97" t="str">
        <f t="shared" si="258"/>
        <v>8152788340</v>
      </c>
      <c r="DR337" s="98">
        <f t="shared" si="247"/>
        <v>0</v>
      </c>
      <c r="DS337" s="93" t="str">
        <f t="shared" si="248"/>
        <v>OK</v>
      </c>
      <c r="DT337" s="93"/>
      <c r="DU337" s="78" t="str">
        <f t="shared" si="259"/>
        <v>5010700210791079100001VT400001</v>
      </c>
      <c r="DV337" s="78">
        <f>INDEX('08_DMGiaDat'!$L:$L,MATCH(DU337,'08_DMGiaDat'!$R:$R,0))</f>
        <v>2360000</v>
      </c>
      <c r="DW337" s="78" t="str">
        <f t="shared" si="260"/>
        <v>501070021079100100000001</v>
      </c>
      <c r="DX337" s="78" t="str">
        <f>IFERROR(VLOOKUP(DW337,'08_DMGiaDat'!C318:C319,2,FALSE),"N")</f>
        <v>N</v>
      </c>
      <c r="DY337" s="78" t="str">
        <f t="shared" si="261"/>
        <v>5010700210791001VT400001</v>
      </c>
      <c r="DZ337" s="78" t="str">
        <f>IFERROR(VLOOKUP(DY337,'08_DMGiaDat'!C318:C319,2,FALSE),"N")</f>
        <v>N</v>
      </c>
      <c r="EA337" s="78" t="str">
        <f t="shared" si="262"/>
        <v>501070021079100100000001</v>
      </c>
      <c r="EB337" s="78" t="str">
        <f>IFERROR(VLOOKUP(EA337,'08_DMGiaDat'!C318:C319,2,FALSE),"N")</f>
        <v>N</v>
      </c>
      <c r="EC337" s="92">
        <f>IF(DV337&lt;&gt;"N",DV337,IF(DX337&lt;&gt;"N",DX337,IF(DZ337&lt;&gt;"N",DZ337*VLOOKUP(LEFT(CB337,3),'03_DMMucDich'!C302:C306,5,FALSE),IF(EB337&lt;&gt;"N",EB337*VLOOKUP(LEFT(CB337,3),'03_DMMucDich'!C302:C306,5,FALSE),"N/A"))))</f>
        <v>2360000</v>
      </c>
    </row>
    <row r="338" spans="1:133" s="34" customFormat="1" ht="16" x14ac:dyDescent="0.2">
      <c r="A338" s="85">
        <v>324</v>
      </c>
      <c r="B338" s="86"/>
      <c r="C338" s="87"/>
      <c r="D338" s="141" t="s">
        <v>5999</v>
      </c>
      <c r="E338" s="86"/>
      <c r="F338" s="88"/>
      <c r="G338" s="88" t="s">
        <v>5718</v>
      </c>
      <c r="H338" s="151">
        <v>2023</v>
      </c>
      <c r="I338" s="86"/>
      <c r="J338" s="86"/>
      <c r="K338" s="145" t="s">
        <v>6620</v>
      </c>
      <c r="L338" s="105"/>
      <c r="M338" s="86"/>
      <c r="N338" s="105"/>
      <c r="O338" s="105"/>
      <c r="P338" s="86"/>
      <c r="Q338" s="86"/>
      <c r="R338" s="153" t="str">
        <f t="shared" si="263"/>
        <v>Tổ 64</v>
      </c>
      <c r="S338" s="86"/>
      <c r="T338" s="86"/>
      <c r="U338" s="86"/>
      <c r="V338" s="86" t="str">
        <f t="shared" si="264"/>
        <v xml:space="preserve">, </v>
      </c>
      <c r="W338" s="86"/>
      <c r="X338" s="86"/>
      <c r="Y338" s="86"/>
      <c r="Z338" s="88"/>
      <c r="AA338" s="105"/>
      <c r="AB338" s="86"/>
      <c r="AC338" s="90"/>
      <c r="AD338" s="86"/>
      <c r="AE338" s="86"/>
      <c r="AF338" s="86"/>
      <c r="AG338" s="86"/>
      <c r="AH338" s="160" t="s">
        <v>6961</v>
      </c>
      <c r="AI338" s="153"/>
      <c r="AJ338" s="153"/>
      <c r="AK338" s="86"/>
      <c r="AL338" s="86"/>
      <c r="AM338" s="153" t="s">
        <v>7015</v>
      </c>
      <c r="AN338" s="153" t="s">
        <v>7426</v>
      </c>
      <c r="AO338" s="165">
        <v>44757</v>
      </c>
      <c r="AP338" s="153" t="s">
        <v>2170</v>
      </c>
      <c r="AQ338" s="153" t="s">
        <v>7021</v>
      </c>
      <c r="AR338" s="166">
        <v>107.5</v>
      </c>
      <c r="AS338" s="88" t="s">
        <v>5719</v>
      </c>
      <c r="AT338" s="92">
        <f t="shared" si="239"/>
        <v>0</v>
      </c>
      <c r="AU338" s="93">
        <v>0</v>
      </c>
      <c r="AV338" s="93">
        <v>0</v>
      </c>
      <c r="AW338" s="166">
        <v>200</v>
      </c>
      <c r="AX338" s="93">
        <v>0</v>
      </c>
      <c r="AY338" s="177"/>
      <c r="AZ338" s="177">
        <v>0</v>
      </c>
      <c r="BA338" s="178"/>
      <c r="BB338" s="105"/>
      <c r="BC338" s="105"/>
      <c r="BD338" s="93"/>
      <c r="BE338" s="93">
        <v>0</v>
      </c>
      <c r="BF338" s="91">
        <v>0</v>
      </c>
      <c r="BG338" s="94"/>
      <c r="BH338" s="95"/>
      <c r="BI338" s="93" t="str">
        <f t="shared" si="249"/>
        <v>Dương Thị Lan Anh</v>
      </c>
      <c r="BJ338" s="105">
        <f t="shared" si="250"/>
        <v>0</v>
      </c>
      <c r="BK338" s="88" t="str">
        <f t="shared" si="251"/>
        <v>8673051362</v>
      </c>
      <c r="BL338" s="86">
        <f t="shared" si="252"/>
        <v>0</v>
      </c>
      <c r="BM338" s="105">
        <f t="shared" si="253"/>
        <v>0</v>
      </c>
      <c r="BN338" s="86">
        <f t="shared" si="254"/>
        <v>0</v>
      </c>
      <c r="BO338" s="86">
        <f t="shared" si="255"/>
        <v>0</v>
      </c>
      <c r="BP338" s="86">
        <f t="shared" si="265"/>
        <v>0</v>
      </c>
      <c r="BQ338" s="160" t="s">
        <v>6961</v>
      </c>
      <c r="BR338" s="86" t="s">
        <v>5720</v>
      </c>
      <c r="BS338" s="88" t="s">
        <v>5721</v>
      </c>
      <c r="BT338" s="86" t="s">
        <v>5722</v>
      </c>
      <c r="BU338" s="86"/>
      <c r="BV338" s="86" t="str">
        <f t="shared" si="266"/>
        <v>DG 245161</v>
      </c>
      <c r="BW338" s="105" t="str">
        <f t="shared" si="267"/>
        <v/>
      </c>
      <c r="BX338" s="86" t="str">
        <f t="shared" si="276"/>
        <v>284</v>
      </c>
      <c r="BY338" s="86" t="str">
        <f t="shared" si="277"/>
        <v>45</v>
      </c>
      <c r="BZ338" s="91">
        <f t="shared" si="278"/>
        <v>107.5</v>
      </c>
      <c r="CA338" s="91">
        <v>0</v>
      </c>
      <c r="CB338" s="96" t="s">
        <v>5719</v>
      </c>
      <c r="CC338" s="91">
        <f t="shared" si="268"/>
        <v>200</v>
      </c>
      <c r="CD338" s="91">
        <f t="shared" si="269"/>
        <v>0</v>
      </c>
      <c r="CE338" s="93">
        <f t="shared" si="237"/>
        <v>0</v>
      </c>
      <c r="CF338" s="93">
        <f t="shared" si="238"/>
        <v>0</v>
      </c>
      <c r="CG338" s="105"/>
      <c r="CH338" s="105"/>
      <c r="CI338" s="86"/>
      <c r="CJ338" s="188"/>
      <c r="CK338" s="181">
        <f t="shared" si="270"/>
        <v>107.5</v>
      </c>
      <c r="CL338" s="181">
        <f t="shared" si="271"/>
        <v>200</v>
      </c>
      <c r="CM338" s="86" t="s">
        <v>5723</v>
      </c>
      <c r="CN338" s="182" t="s">
        <v>7854</v>
      </c>
      <c r="CO338" s="183" t="s">
        <v>7856</v>
      </c>
      <c r="CP338" s="86" t="s">
        <v>5724</v>
      </c>
      <c r="CQ338" s="153" t="s">
        <v>7924</v>
      </c>
      <c r="CR338" s="187">
        <f t="shared" si="272"/>
        <v>9190000</v>
      </c>
      <c r="CS338" s="188">
        <v>1</v>
      </c>
      <c r="CT338" s="188">
        <f t="shared" si="240"/>
        <v>9190000</v>
      </c>
      <c r="CU338" s="93"/>
      <c r="CV338" s="94">
        <f t="shared" si="273"/>
        <v>107.5</v>
      </c>
      <c r="CW338" s="93">
        <f t="shared" si="274"/>
        <v>0</v>
      </c>
      <c r="CX338" s="86">
        <f t="shared" si="275"/>
        <v>0</v>
      </c>
      <c r="CY338" s="93">
        <f t="shared" si="241"/>
        <v>296377.5</v>
      </c>
      <c r="CZ338" s="93">
        <v>0</v>
      </c>
      <c r="DA338" s="93">
        <v>0</v>
      </c>
      <c r="DB338" s="93">
        <f t="shared" si="242"/>
        <v>0</v>
      </c>
      <c r="DC338" s="93">
        <v>0</v>
      </c>
      <c r="DD338" s="91">
        <v>0</v>
      </c>
      <c r="DE338" s="93">
        <f t="shared" si="243"/>
        <v>0</v>
      </c>
      <c r="DF338" s="93">
        <f t="shared" si="256"/>
        <v>0</v>
      </c>
      <c r="DG338" s="93"/>
      <c r="DH338" s="93">
        <v>0</v>
      </c>
      <c r="DI338" s="93">
        <v>0</v>
      </c>
      <c r="DJ338" s="86">
        <f t="shared" si="244"/>
        <v>0</v>
      </c>
      <c r="DK338" s="91">
        <v>0</v>
      </c>
      <c r="DL338" s="93"/>
      <c r="DM338" s="93">
        <v>0</v>
      </c>
      <c r="DN338" s="93">
        <f t="shared" si="257"/>
        <v>9190000</v>
      </c>
      <c r="DO338" s="93">
        <f t="shared" si="245"/>
        <v>0</v>
      </c>
      <c r="DP338" s="92">
        <f t="shared" si="246"/>
        <v>296377.5</v>
      </c>
      <c r="DQ338" s="97" t="str">
        <f t="shared" si="258"/>
        <v>8673051362</v>
      </c>
      <c r="DR338" s="98">
        <f t="shared" si="247"/>
        <v>0</v>
      </c>
      <c r="DS338" s="93" t="str">
        <f t="shared" si="248"/>
        <v>OK</v>
      </c>
      <c r="DT338" s="93"/>
      <c r="DU338" s="78" t="str">
        <f t="shared" si="259"/>
        <v>5010700215011501101001VT100001</v>
      </c>
      <c r="DV338" s="78">
        <f>INDEX('08_DMGiaDat'!$L:$L,MATCH(DU338,'08_DMGiaDat'!$R:$R,0))</f>
        <v>9190000</v>
      </c>
      <c r="DW338" s="78" t="str">
        <f t="shared" si="260"/>
        <v>501070021501100100000001</v>
      </c>
      <c r="DX338" s="78" t="str">
        <f>IFERROR(VLOOKUP(DW338,'08_DMGiaDat'!C318:C319,2,FALSE),"N")</f>
        <v>N</v>
      </c>
      <c r="DY338" s="78" t="str">
        <f t="shared" si="261"/>
        <v>5010700215011001VT100001</v>
      </c>
      <c r="DZ338" s="78" t="str">
        <f>IFERROR(VLOOKUP(DY338,'08_DMGiaDat'!C318:C319,2,FALSE),"N")</f>
        <v>N</v>
      </c>
      <c r="EA338" s="78" t="str">
        <f t="shared" si="262"/>
        <v>501070021501100100000001</v>
      </c>
      <c r="EB338" s="78" t="str">
        <f>IFERROR(VLOOKUP(EA338,'08_DMGiaDat'!C318:C319,2,FALSE),"N")</f>
        <v>N</v>
      </c>
      <c r="EC338" s="92">
        <f>IF(DV338&lt;&gt;"N",DV338,IF(DX338&lt;&gt;"N",DX338,IF(DZ338&lt;&gt;"N",DZ338*VLOOKUP(LEFT(CB338,3),'03_DMMucDich'!C302:C306,5,FALSE),IF(EB338&lt;&gt;"N",EB338*VLOOKUP(LEFT(CB338,3),'03_DMMucDich'!C302:C306,5,FALSE),"N/A"))))</f>
        <v>9190000</v>
      </c>
    </row>
    <row r="339" spans="1:133" s="34" customFormat="1" ht="16" x14ac:dyDescent="0.2">
      <c r="A339" s="85">
        <v>325</v>
      </c>
      <c r="B339" s="86"/>
      <c r="C339" s="87"/>
      <c r="D339" s="141" t="s">
        <v>6000</v>
      </c>
      <c r="E339" s="86"/>
      <c r="F339" s="88"/>
      <c r="G339" s="88" t="s">
        <v>5718</v>
      </c>
      <c r="H339" s="151">
        <v>2022</v>
      </c>
      <c r="I339" s="86"/>
      <c r="J339" s="86"/>
      <c r="K339" s="145" t="s">
        <v>6621</v>
      </c>
      <c r="L339" s="105"/>
      <c r="M339" s="86"/>
      <c r="N339" s="105"/>
      <c r="O339" s="105"/>
      <c r="P339" s="86"/>
      <c r="Q339" s="86"/>
      <c r="R339" s="153" t="str">
        <f t="shared" si="263"/>
        <v>Tổ 59</v>
      </c>
      <c r="S339" s="86"/>
      <c r="T339" s="86"/>
      <c r="U339" s="86"/>
      <c r="V339" s="86" t="str">
        <f t="shared" si="264"/>
        <v xml:space="preserve">, </v>
      </c>
      <c r="W339" s="86"/>
      <c r="X339" s="86"/>
      <c r="Y339" s="86"/>
      <c r="Z339" s="88"/>
      <c r="AA339" s="105"/>
      <c r="AB339" s="86"/>
      <c r="AC339" s="90"/>
      <c r="AD339" s="86"/>
      <c r="AE339" s="86"/>
      <c r="AF339" s="86"/>
      <c r="AG339" s="86"/>
      <c r="AH339" s="160" t="s">
        <v>7002</v>
      </c>
      <c r="AI339" s="153"/>
      <c r="AJ339" s="153"/>
      <c r="AK339" s="86"/>
      <c r="AL339" s="86"/>
      <c r="AM339" s="153" t="s">
        <v>7015</v>
      </c>
      <c r="AN339" s="153" t="s">
        <v>7427</v>
      </c>
      <c r="AO339" s="165">
        <v>44606</v>
      </c>
      <c r="AP339" s="153" t="s">
        <v>7428</v>
      </c>
      <c r="AQ339" s="153" t="s">
        <v>2105</v>
      </c>
      <c r="AR339" s="166">
        <v>120</v>
      </c>
      <c r="AS339" s="88" t="s">
        <v>5719</v>
      </c>
      <c r="AT339" s="92">
        <f t="shared" si="239"/>
        <v>0</v>
      </c>
      <c r="AU339" s="93">
        <v>0</v>
      </c>
      <c r="AV339" s="93">
        <v>0</v>
      </c>
      <c r="AW339" s="166">
        <v>200</v>
      </c>
      <c r="AX339" s="93">
        <v>0</v>
      </c>
      <c r="AY339" s="177"/>
      <c r="AZ339" s="177">
        <v>0</v>
      </c>
      <c r="BA339" s="178"/>
      <c r="BB339" s="105"/>
      <c r="BC339" s="105"/>
      <c r="BD339" s="93"/>
      <c r="BE339" s="93">
        <v>0</v>
      </c>
      <c r="BF339" s="91">
        <v>0</v>
      </c>
      <c r="BG339" s="94"/>
      <c r="BH339" s="95"/>
      <c r="BI339" s="93" t="str">
        <f t="shared" si="249"/>
        <v>Phạm Hiển</v>
      </c>
      <c r="BJ339" s="105">
        <f t="shared" si="250"/>
        <v>0</v>
      </c>
      <c r="BK339" s="88" t="str">
        <f t="shared" si="251"/>
        <v>8707865059</v>
      </c>
      <c r="BL339" s="86">
        <f t="shared" si="252"/>
        <v>0</v>
      </c>
      <c r="BM339" s="105">
        <f t="shared" si="253"/>
        <v>0</v>
      </c>
      <c r="BN339" s="86">
        <f t="shared" si="254"/>
        <v>0</v>
      </c>
      <c r="BO339" s="86">
        <f t="shared" si="255"/>
        <v>0</v>
      </c>
      <c r="BP339" s="86">
        <f t="shared" si="265"/>
        <v>0</v>
      </c>
      <c r="BQ339" s="160" t="s">
        <v>7002</v>
      </c>
      <c r="BR339" s="86" t="s">
        <v>5720</v>
      </c>
      <c r="BS339" s="88" t="s">
        <v>5721</v>
      </c>
      <c r="BT339" s="86" t="s">
        <v>5722</v>
      </c>
      <c r="BU339" s="86"/>
      <c r="BV339" s="86" t="str">
        <f t="shared" si="266"/>
        <v>DC 937759</v>
      </c>
      <c r="BW339" s="105" t="str">
        <f t="shared" si="267"/>
        <v/>
      </c>
      <c r="BX339" s="86" t="str">
        <f t="shared" si="276"/>
        <v>562</v>
      </c>
      <c r="BY339" s="86" t="str">
        <f t="shared" si="277"/>
        <v>219</v>
      </c>
      <c r="BZ339" s="91">
        <f t="shared" si="278"/>
        <v>120</v>
      </c>
      <c r="CA339" s="91">
        <v>0</v>
      </c>
      <c r="CB339" s="96" t="s">
        <v>5719</v>
      </c>
      <c r="CC339" s="91">
        <f t="shared" si="268"/>
        <v>200</v>
      </c>
      <c r="CD339" s="91">
        <f t="shared" si="269"/>
        <v>0</v>
      </c>
      <c r="CE339" s="93">
        <f t="shared" ref="CE339:CE402" si="279">AZ339</f>
        <v>0</v>
      </c>
      <c r="CF339" s="93">
        <f t="shared" ref="CF339:CF402" si="280">BA339</f>
        <v>0</v>
      </c>
      <c r="CG339" s="105"/>
      <c r="CH339" s="105"/>
      <c r="CI339" s="86"/>
      <c r="CJ339" s="188"/>
      <c r="CK339" s="181">
        <f t="shared" si="270"/>
        <v>120</v>
      </c>
      <c r="CL339" s="181">
        <f t="shared" si="271"/>
        <v>200</v>
      </c>
      <c r="CM339" s="86" t="s">
        <v>5723</v>
      </c>
      <c r="CN339" s="182" t="s">
        <v>7870</v>
      </c>
      <c r="CO339" s="183" t="s">
        <v>7871</v>
      </c>
      <c r="CP339" s="86" t="s">
        <v>5724</v>
      </c>
      <c r="CQ339" s="153" t="s">
        <v>7925</v>
      </c>
      <c r="CR339" s="187">
        <f t="shared" si="272"/>
        <v>2280000</v>
      </c>
      <c r="CS339" s="188">
        <v>0.8</v>
      </c>
      <c r="CT339" s="188">
        <f t="shared" si="240"/>
        <v>1824000</v>
      </c>
      <c r="CU339" s="93"/>
      <c r="CV339" s="94">
        <f t="shared" si="273"/>
        <v>120</v>
      </c>
      <c r="CW339" s="93">
        <f t="shared" si="274"/>
        <v>0</v>
      </c>
      <c r="CX339" s="86">
        <f t="shared" si="275"/>
        <v>0</v>
      </c>
      <c r="CY339" s="93">
        <f t="shared" si="241"/>
        <v>65664</v>
      </c>
      <c r="CZ339" s="93">
        <v>0</v>
      </c>
      <c r="DA339" s="93">
        <v>0</v>
      </c>
      <c r="DB339" s="93">
        <f t="shared" si="242"/>
        <v>0</v>
      </c>
      <c r="DC339" s="93">
        <v>0</v>
      </c>
      <c r="DD339" s="91">
        <v>0</v>
      </c>
      <c r="DE339" s="93">
        <f t="shared" si="243"/>
        <v>0</v>
      </c>
      <c r="DF339" s="93">
        <f t="shared" si="256"/>
        <v>0</v>
      </c>
      <c r="DG339" s="93"/>
      <c r="DH339" s="93">
        <v>0</v>
      </c>
      <c r="DI339" s="93">
        <v>0</v>
      </c>
      <c r="DJ339" s="86">
        <f t="shared" si="244"/>
        <v>0</v>
      </c>
      <c r="DK339" s="91">
        <v>0</v>
      </c>
      <c r="DL339" s="93"/>
      <c r="DM339" s="93">
        <v>0</v>
      </c>
      <c r="DN339" s="93">
        <f t="shared" si="257"/>
        <v>1824000</v>
      </c>
      <c r="DO339" s="93">
        <f t="shared" si="245"/>
        <v>0</v>
      </c>
      <c r="DP339" s="92">
        <f t="shared" si="246"/>
        <v>65664</v>
      </c>
      <c r="DQ339" s="97" t="str">
        <f t="shared" si="258"/>
        <v>8707865059</v>
      </c>
      <c r="DR339" s="98">
        <f t="shared" si="247"/>
        <v>0</v>
      </c>
      <c r="DS339" s="93" t="str">
        <f t="shared" si="248"/>
        <v>OK</v>
      </c>
      <c r="DT339" s="93"/>
      <c r="DU339" s="78" t="str">
        <f t="shared" si="259"/>
        <v>5010700212491249100001VT400001</v>
      </c>
      <c r="DV339" s="78">
        <f>INDEX('08_DMGiaDat'!$L:$L,MATCH(DU339,'08_DMGiaDat'!$R:$R,0))</f>
        <v>2280000</v>
      </c>
      <c r="DW339" s="78" t="str">
        <f t="shared" si="260"/>
        <v>501070021249100100000001</v>
      </c>
      <c r="DX339" s="78" t="str">
        <f>IFERROR(VLOOKUP(DW339,'08_DMGiaDat'!C318:C319,2,FALSE),"N")</f>
        <v>N</v>
      </c>
      <c r="DY339" s="78" t="str">
        <f t="shared" si="261"/>
        <v>5010700212491001VT400001</v>
      </c>
      <c r="DZ339" s="78" t="str">
        <f>IFERROR(VLOOKUP(DY339,'08_DMGiaDat'!C318:C319,2,FALSE),"N")</f>
        <v>N</v>
      </c>
      <c r="EA339" s="78" t="str">
        <f t="shared" si="262"/>
        <v>501070021249100100000001</v>
      </c>
      <c r="EB339" s="78" t="str">
        <f>IFERROR(VLOOKUP(EA339,'08_DMGiaDat'!C318:C319,2,FALSE),"N")</f>
        <v>N</v>
      </c>
      <c r="EC339" s="92">
        <f>IF(DV339&lt;&gt;"N",DV339,IF(DX339&lt;&gt;"N",DX339,IF(DZ339&lt;&gt;"N",DZ339*VLOOKUP(LEFT(CB339,3),'03_DMMucDich'!C302:C306,5,FALSE),IF(EB339&lt;&gt;"N",EB339*VLOOKUP(LEFT(CB339,3),'03_DMMucDich'!C302:C306,5,FALSE),"N/A"))))</f>
        <v>2280000</v>
      </c>
    </row>
    <row r="340" spans="1:133" s="34" customFormat="1" ht="16" x14ac:dyDescent="0.2">
      <c r="A340" s="85">
        <v>326</v>
      </c>
      <c r="B340" s="86"/>
      <c r="C340" s="87"/>
      <c r="D340" s="141" t="s">
        <v>6001</v>
      </c>
      <c r="E340" s="86"/>
      <c r="F340" s="88"/>
      <c r="G340" s="88" t="s">
        <v>5718</v>
      </c>
      <c r="H340" s="151">
        <v>2023</v>
      </c>
      <c r="I340" s="86"/>
      <c r="J340" s="86"/>
      <c r="K340" s="145" t="s">
        <v>6622</v>
      </c>
      <c r="L340" s="105"/>
      <c r="M340" s="86"/>
      <c r="N340" s="105"/>
      <c r="O340" s="105"/>
      <c r="P340" s="86"/>
      <c r="Q340" s="86"/>
      <c r="R340" s="153" t="str">
        <f t="shared" si="263"/>
        <v>Tổ 64</v>
      </c>
      <c r="S340" s="86"/>
      <c r="T340" s="86"/>
      <c r="U340" s="86"/>
      <c r="V340" s="86" t="str">
        <f t="shared" si="264"/>
        <v xml:space="preserve">, </v>
      </c>
      <c r="W340" s="86"/>
      <c r="X340" s="86"/>
      <c r="Y340" s="86"/>
      <c r="Z340" s="88"/>
      <c r="AA340" s="105"/>
      <c r="AB340" s="86"/>
      <c r="AC340" s="90"/>
      <c r="AD340" s="86"/>
      <c r="AE340" s="86"/>
      <c r="AF340" s="86"/>
      <c r="AG340" s="86"/>
      <c r="AH340" s="160" t="s">
        <v>6961</v>
      </c>
      <c r="AI340" s="153"/>
      <c r="AJ340" s="153"/>
      <c r="AK340" s="86"/>
      <c r="AL340" s="86"/>
      <c r="AM340" s="153" t="s">
        <v>7015</v>
      </c>
      <c r="AN340" s="153" t="s">
        <v>7429</v>
      </c>
      <c r="AO340" s="165">
        <v>44124</v>
      </c>
      <c r="AP340" s="153" t="s">
        <v>7053</v>
      </c>
      <c r="AQ340" s="153" t="s">
        <v>7101</v>
      </c>
      <c r="AR340" s="166">
        <v>100</v>
      </c>
      <c r="AS340" s="88" t="s">
        <v>5719</v>
      </c>
      <c r="AT340" s="92">
        <f t="shared" si="239"/>
        <v>0</v>
      </c>
      <c r="AU340" s="93">
        <v>0</v>
      </c>
      <c r="AV340" s="93">
        <v>0</v>
      </c>
      <c r="AW340" s="166">
        <v>200</v>
      </c>
      <c r="AX340" s="93">
        <v>0</v>
      </c>
      <c r="AY340" s="177"/>
      <c r="AZ340" s="177">
        <v>0</v>
      </c>
      <c r="BA340" s="178"/>
      <c r="BB340" s="105"/>
      <c r="BC340" s="105"/>
      <c r="BD340" s="93"/>
      <c r="BE340" s="93">
        <v>0</v>
      </c>
      <c r="BF340" s="91">
        <v>0</v>
      </c>
      <c r="BG340" s="94"/>
      <c r="BH340" s="95"/>
      <c r="BI340" s="93" t="str">
        <f t="shared" si="249"/>
        <v>Phạm Công Dũng</v>
      </c>
      <c r="BJ340" s="105">
        <f t="shared" si="250"/>
        <v>0</v>
      </c>
      <c r="BK340" s="88" t="str">
        <f t="shared" si="251"/>
        <v>8510412767</v>
      </c>
      <c r="BL340" s="86">
        <f t="shared" si="252"/>
        <v>0</v>
      </c>
      <c r="BM340" s="105">
        <f t="shared" si="253"/>
        <v>0</v>
      </c>
      <c r="BN340" s="86">
        <f t="shared" si="254"/>
        <v>0</v>
      </c>
      <c r="BO340" s="86">
        <f t="shared" si="255"/>
        <v>0</v>
      </c>
      <c r="BP340" s="86">
        <f t="shared" si="265"/>
        <v>0</v>
      </c>
      <c r="BQ340" s="160" t="s">
        <v>6961</v>
      </c>
      <c r="BR340" s="86" t="s">
        <v>5720</v>
      </c>
      <c r="BS340" s="88" t="s">
        <v>5721</v>
      </c>
      <c r="BT340" s="86" t="s">
        <v>5722</v>
      </c>
      <c r="BU340" s="86"/>
      <c r="BV340" s="86" t="str">
        <f t="shared" si="266"/>
        <v>CV 099761</v>
      </c>
      <c r="BW340" s="105" t="str">
        <f t="shared" si="267"/>
        <v/>
      </c>
      <c r="BX340" s="86" t="str">
        <f t="shared" si="276"/>
        <v>44</v>
      </c>
      <c r="BY340" s="86" t="str">
        <f t="shared" si="277"/>
        <v>48</v>
      </c>
      <c r="BZ340" s="91">
        <f t="shared" si="278"/>
        <v>100</v>
      </c>
      <c r="CA340" s="91">
        <v>0</v>
      </c>
      <c r="CB340" s="96" t="s">
        <v>5719</v>
      </c>
      <c r="CC340" s="91">
        <f t="shared" si="268"/>
        <v>200</v>
      </c>
      <c r="CD340" s="91">
        <f t="shared" si="269"/>
        <v>0</v>
      </c>
      <c r="CE340" s="93">
        <f t="shared" si="279"/>
        <v>0</v>
      </c>
      <c r="CF340" s="93">
        <f t="shared" si="280"/>
        <v>0</v>
      </c>
      <c r="CG340" s="105"/>
      <c r="CH340" s="105"/>
      <c r="CI340" s="86"/>
      <c r="CJ340" s="188"/>
      <c r="CK340" s="181">
        <f t="shared" si="270"/>
        <v>100</v>
      </c>
      <c r="CL340" s="181">
        <f t="shared" si="271"/>
        <v>200</v>
      </c>
      <c r="CM340" s="86" t="s">
        <v>5723</v>
      </c>
      <c r="CN340" s="182" t="s">
        <v>7854</v>
      </c>
      <c r="CO340" s="183" t="s">
        <v>7855</v>
      </c>
      <c r="CP340" s="86" t="s">
        <v>5724</v>
      </c>
      <c r="CQ340" s="153" t="s">
        <v>7924</v>
      </c>
      <c r="CR340" s="187">
        <f t="shared" si="272"/>
        <v>7970000</v>
      </c>
      <c r="CS340" s="188">
        <v>1</v>
      </c>
      <c r="CT340" s="188">
        <f t="shared" si="240"/>
        <v>7970000</v>
      </c>
      <c r="CU340" s="93"/>
      <c r="CV340" s="94">
        <f t="shared" si="273"/>
        <v>100</v>
      </c>
      <c r="CW340" s="93">
        <f t="shared" si="274"/>
        <v>0</v>
      </c>
      <c r="CX340" s="86">
        <f t="shared" si="275"/>
        <v>0</v>
      </c>
      <c r="CY340" s="93">
        <f t="shared" si="241"/>
        <v>239100</v>
      </c>
      <c r="CZ340" s="93">
        <v>0</v>
      </c>
      <c r="DA340" s="93">
        <v>0</v>
      </c>
      <c r="DB340" s="93">
        <f t="shared" si="242"/>
        <v>0</v>
      </c>
      <c r="DC340" s="93">
        <v>0</v>
      </c>
      <c r="DD340" s="91">
        <v>0</v>
      </c>
      <c r="DE340" s="93">
        <f t="shared" si="243"/>
        <v>0</v>
      </c>
      <c r="DF340" s="93">
        <f t="shared" si="256"/>
        <v>0</v>
      </c>
      <c r="DG340" s="93"/>
      <c r="DH340" s="93">
        <v>0</v>
      </c>
      <c r="DI340" s="93">
        <v>0</v>
      </c>
      <c r="DJ340" s="86">
        <f t="shared" si="244"/>
        <v>0</v>
      </c>
      <c r="DK340" s="91">
        <v>0</v>
      </c>
      <c r="DL340" s="93"/>
      <c r="DM340" s="93">
        <v>0</v>
      </c>
      <c r="DN340" s="93">
        <f t="shared" si="257"/>
        <v>7970000</v>
      </c>
      <c r="DO340" s="93">
        <f t="shared" si="245"/>
        <v>0</v>
      </c>
      <c r="DP340" s="92">
        <f t="shared" si="246"/>
        <v>239100</v>
      </c>
      <c r="DQ340" s="97" t="str">
        <f t="shared" si="258"/>
        <v>8510412767</v>
      </c>
      <c r="DR340" s="98">
        <f t="shared" si="247"/>
        <v>0</v>
      </c>
      <c r="DS340" s="93" t="str">
        <f t="shared" si="248"/>
        <v>OK</v>
      </c>
      <c r="DT340" s="93"/>
      <c r="DU340" s="78" t="str">
        <f t="shared" si="259"/>
        <v>5010700215011501100001VT100001</v>
      </c>
      <c r="DV340" s="78">
        <f>INDEX('08_DMGiaDat'!$L:$L,MATCH(DU340,'08_DMGiaDat'!$R:$R,0))</f>
        <v>7970000</v>
      </c>
      <c r="DW340" s="78" t="str">
        <f t="shared" si="260"/>
        <v>501070021501100100000001</v>
      </c>
      <c r="DX340" s="78" t="str">
        <f>IFERROR(VLOOKUP(DW340,'08_DMGiaDat'!C318:C319,2,FALSE),"N")</f>
        <v>N</v>
      </c>
      <c r="DY340" s="78" t="str">
        <f t="shared" si="261"/>
        <v>5010700215011001VT100001</v>
      </c>
      <c r="DZ340" s="78" t="str">
        <f>IFERROR(VLOOKUP(DY340,'08_DMGiaDat'!C318:C319,2,FALSE),"N")</f>
        <v>N</v>
      </c>
      <c r="EA340" s="78" t="str">
        <f t="shared" si="262"/>
        <v>501070021501100100000001</v>
      </c>
      <c r="EB340" s="78" t="str">
        <f>IFERROR(VLOOKUP(EA340,'08_DMGiaDat'!C318:C319,2,FALSE),"N")</f>
        <v>N</v>
      </c>
      <c r="EC340" s="92">
        <f>IF(DV340&lt;&gt;"N",DV340,IF(DX340&lt;&gt;"N",DX340,IF(DZ340&lt;&gt;"N",DZ340*VLOOKUP(LEFT(CB340,3),'03_DMMucDich'!C302:C306,5,FALSE),IF(EB340&lt;&gt;"N",EB340*VLOOKUP(LEFT(CB340,3),'03_DMMucDich'!C302:C306,5,FALSE),"N/A"))))</f>
        <v>7970000</v>
      </c>
    </row>
    <row r="341" spans="1:133" s="34" customFormat="1" ht="16" x14ac:dyDescent="0.2">
      <c r="A341" s="85">
        <v>327</v>
      </c>
      <c r="B341" s="86"/>
      <c r="C341" s="87"/>
      <c r="D341" s="141" t="s">
        <v>6001</v>
      </c>
      <c r="E341" s="86"/>
      <c r="F341" s="88"/>
      <c r="G341" s="88" t="s">
        <v>5718</v>
      </c>
      <c r="H341" s="151">
        <v>2023</v>
      </c>
      <c r="I341" s="86"/>
      <c r="J341" s="86"/>
      <c r="K341" s="145" t="s">
        <v>6622</v>
      </c>
      <c r="L341" s="105"/>
      <c r="M341" s="86"/>
      <c r="N341" s="105"/>
      <c r="O341" s="105"/>
      <c r="P341" s="86"/>
      <c r="Q341" s="86"/>
      <c r="R341" s="153" t="str">
        <f t="shared" si="263"/>
        <v>Tổ 64</v>
      </c>
      <c r="S341" s="86"/>
      <c r="T341" s="86"/>
      <c r="U341" s="86"/>
      <c r="V341" s="86" t="str">
        <f t="shared" si="264"/>
        <v xml:space="preserve">, </v>
      </c>
      <c r="W341" s="86"/>
      <c r="X341" s="86"/>
      <c r="Y341" s="86"/>
      <c r="Z341" s="88"/>
      <c r="AA341" s="105"/>
      <c r="AB341" s="86"/>
      <c r="AC341" s="90"/>
      <c r="AD341" s="86"/>
      <c r="AE341" s="86"/>
      <c r="AF341" s="86"/>
      <c r="AG341" s="86"/>
      <c r="AH341" s="160" t="s">
        <v>6961</v>
      </c>
      <c r="AI341" s="153"/>
      <c r="AJ341" s="153"/>
      <c r="AK341" s="86"/>
      <c r="AL341" s="86"/>
      <c r="AM341" s="153" t="s">
        <v>7015</v>
      </c>
      <c r="AN341" s="153" t="s">
        <v>7430</v>
      </c>
      <c r="AO341" s="165">
        <v>44274</v>
      </c>
      <c r="AP341" s="153" t="s">
        <v>7200</v>
      </c>
      <c r="AQ341" s="153" t="s">
        <v>2116</v>
      </c>
      <c r="AR341" s="166">
        <v>107.5</v>
      </c>
      <c r="AS341" s="88" t="s">
        <v>5719</v>
      </c>
      <c r="AT341" s="92">
        <f t="shared" si="239"/>
        <v>0</v>
      </c>
      <c r="AU341" s="93">
        <v>0</v>
      </c>
      <c r="AV341" s="93">
        <v>0</v>
      </c>
      <c r="AW341" s="166">
        <v>200</v>
      </c>
      <c r="AX341" s="93">
        <v>0</v>
      </c>
      <c r="AY341" s="177"/>
      <c r="AZ341" s="177">
        <v>0</v>
      </c>
      <c r="BA341" s="178"/>
      <c r="BB341" s="105"/>
      <c r="BC341" s="105"/>
      <c r="BD341" s="93"/>
      <c r="BE341" s="93">
        <v>0</v>
      </c>
      <c r="BF341" s="91">
        <v>0</v>
      </c>
      <c r="BG341" s="94"/>
      <c r="BH341" s="95"/>
      <c r="BI341" s="93" t="str">
        <f t="shared" si="249"/>
        <v>Phạm Công Dũng</v>
      </c>
      <c r="BJ341" s="105">
        <f t="shared" si="250"/>
        <v>0</v>
      </c>
      <c r="BK341" s="88" t="str">
        <f t="shared" si="251"/>
        <v>8510412767</v>
      </c>
      <c r="BL341" s="86">
        <f t="shared" si="252"/>
        <v>0</v>
      </c>
      <c r="BM341" s="105">
        <f t="shared" si="253"/>
        <v>0</v>
      </c>
      <c r="BN341" s="86">
        <f t="shared" si="254"/>
        <v>0</v>
      </c>
      <c r="BO341" s="86">
        <f t="shared" si="255"/>
        <v>0</v>
      </c>
      <c r="BP341" s="86">
        <f t="shared" si="265"/>
        <v>0</v>
      </c>
      <c r="BQ341" s="160" t="s">
        <v>6961</v>
      </c>
      <c r="BR341" s="86" t="s">
        <v>5720</v>
      </c>
      <c r="BS341" s="88" t="s">
        <v>5721</v>
      </c>
      <c r="BT341" s="86" t="s">
        <v>5722</v>
      </c>
      <c r="BU341" s="86"/>
      <c r="BV341" s="86" t="str">
        <f t="shared" si="266"/>
        <v>DA 272285</v>
      </c>
      <c r="BW341" s="105" t="str">
        <f t="shared" si="267"/>
        <v/>
      </c>
      <c r="BX341" s="86" t="str">
        <f t="shared" si="276"/>
        <v>27</v>
      </c>
      <c r="BY341" s="86" t="str">
        <f t="shared" si="277"/>
        <v>230</v>
      </c>
      <c r="BZ341" s="91">
        <f t="shared" si="278"/>
        <v>107.5</v>
      </c>
      <c r="CA341" s="91">
        <v>0</v>
      </c>
      <c r="CB341" s="96" t="s">
        <v>5719</v>
      </c>
      <c r="CC341" s="91">
        <f t="shared" si="268"/>
        <v>200</v>
      </c>
      <c r="CD341" s="91">
        <f t="shared" si="269"/>
        <v>0</v>
      </c>
      <c r="CE341" s="93">
        <f t="shared" si="279"/>
        <v>0</v>
      </c>
      <c r="CF341" s="93">
        <f t="shared" si="280"/>
        <v>0</v>
      </c>
      <c r="CG341" s="105"/>
      <c r="CH341" s="105"/>
      <c r="CI341" s="86"/>
      <c r="CJ341" s="188"/>
      <c r="CK341" s="181">
        <f t="shared" si="270"/>
        <v>107.5</v>
      </c>
      <c r="CL341" s="181">
        <f t="shared" si="271"/>
        <v>200</v>
      </c>
      <c r="CM341" s="86" t="s">
        <v>5723</v>
      </c>
      <c r="CN341" s="182" t="s">
        <v>7854</v>
      </c>
      <c r="CO341" s="183" t="s">
        <v>7856</v>
      </c>
      <c r="CP341" s="86" t="s">
        <v>5724</v>
      </c>
      <c r="CQ341" s="153" t="s">
        <v>7924</v>
      </c>
      <c r="CR341" s="187">
        <f t="shared" si="272"/>
        <v>9190000</v>
      </c>
      <c r="CS341" s="188">
        <v>1</v>
      </c>
      <c r="CT341" s="188">
        <f t="shared" si="240"/>
        <v>9190000</v>
      </c>
      <c r="CU341" s="93"/>
      <c r="CV341" s="94">
        <f t="shared" si="273"/>
        <v>107.5</v>
      </c>
      <c r="CW341" s="93">
        <f t="shared" si="274"/>
        <v>0</v>
      </c>
      <c r="CX341" s="86">
        <f t="shared" si="275"/>
        <v>0</v>
      </c>
      <c r="CY341" s="93">
        <f t="shared" si="241"/>
        <v>296377.5</v>
      </c>
      <c r="CZ341" s="93">
        <v>0</v>
      </c>
      <c r="DA341" s="93">
        <v>0</v>
      </c>
      <c r="DB341" s="93">
        <f t="shared" si="242"/>
        <v>0</v>
      </c>
      <c r="DC341" s="93">
        <v>0</v>
      </c>
      <c r="DD341" s="91">
        <v>0</v>
      </c>
      <c r="DE341" s="93">
        <f t="shared" si="243"/>
        <v>0</v>
      </c>
      <c r="DF341" s="93">
        <f t="shared" si="256"/>
        <v>0</v>
      </c>
      <c r="DG341" s="93"/>
      <c r="DH341" s="93">
        <v>0</v>
      </c>
      <c r="DI341" s="93">
        <v>0</v>
      </c>
      <c r="DJ341" s="86">
        <f t="shared" si="244"/>
        <v>0</v>
      </c>
      <c r="DK341" s="91">
        <v>0</v>
      </c>
      <c r="DL341" s="93"/>
      <c r="DM341" s="93">
        <v>0</v>
      </c>
      <c r="DN341" s="93">
        <f t="shared" si="257"/>
        <v>9190000</v>
      </c>
      <c r="DO341" s="93">
        <f t="shared" si="245"/>
        <v>0</v>
      </c>
      <c r="DP341" s="92">
        <f t="shared" si="246"/>
        <v>296377.5</v>
      </c>
      <c r="DQ341" s="97" t="str">
        <f t="shared" si="258"/>
        <v>8510412767</v>
      </c>
      <c r="DR341" s="98">
        <f t="shared" si="247"/>
        <v>0</v>
      </c>
      <c r="DS341" s="93" t="str">
        <f t="shared" si="248"/>
        <v>OK</v>
      </c>
      <c r="DT341" s="93"/>
      <c r="DU341" s="78" t="str">
        <f t="shared" si="259"/>
        <v>5010700215011501101001VT100001</v>
      </c>
      <c r="DV341" s="78">
        <f>INDEX('08_DMGiaDat'!$L:$L,MATCH(DU341,'08_DMGiaDat'!$R:$R,0))</f>
        <v>9190000</v>
      </c>
      <c r="DW341" s="78" t="str">
        <f t="shared" si="260"/>
        <v>501070021501100100000001</v>
      </c>
      <c r="DX341" s="78" t="str">
        <f>IFERROR(VLOOKUP(DW341,'08_DMGiaDat'!C318:C319,2,FALSE),"N")</f>
        <v>N</v>
      </c>
      <c r="DY341" s="78" t="str">
        <f t="shared" si="261"/>
        <v>5010700215011001VT100001</v>
      </c>
      <c r="DZ341" s="78" t="str">
        <f>IFERROR(VLOOKUP(DY341,'08_DMGiaDat'!C318:C319,2,FALSE),"N")</f>
        <v>N</v>
      </c>
      <c r="EA341" s="78" t="str">
        <f t="shared" si="262"/>
        <v>501070021501100100000001</v>
      </c>
      <c r="EB341" s="78" t="str">
        <f>IFERROR(VLOOKUP(EA341,'08_DMGiaDat'!C318:C319,2,FALSE),"N")</f>
        <v>N</v>
      </c>
      <c r="EC341" s="92">
        <f>IF(DV341&lt;&gt;"N",DV341,IF(DX341&lt;&gt;"N",DX341,IF(DZ341&lt;&gt;"N",DZ341*VLOOKUP(LEFT(CB341,3),'03_DMMucDich'!C302:C306,5,FALSE),IF(EB341&lt;&gt;"N",EB341*VLOOKUP(LEFT(CB341,3),'03_DMMucDich'!C302:C306,5,FALSE),"N/A"))))</f>
        <v>9190000</v>
      </c>
    </row>
    <row r="342" spans="1:133" s="34" customFormat="1" ht="16" x14ac:dyDescent="0.2">
      <c r="A342" s="85">
        <v>328</v>
      </c>
      <c r="B342" s="86"/>
      <c r="C342" s="87"/>
      <c r="D342" s="141" t="s">
        <v>6001</v>
      </c>
      <c r="E342" s="86"/>
      <c r="F342" s="88"/>
      <c r="G342" s="88" t="s">
        <v>5718</v>
      </c>
      <c r="H342" s="151">
        <v>2023</v>
      </c>
      <c r="I342" s="86"/>
      <c r="J342" s="86"/>
      <c r="K342" s="145" t="s">
        <v>6622</v>
      </c>
      <c r="L342" s="105"/>
      <c r="M342" s="86"/>
      <c r="N342" s="105"/>
      <c r="O342" s="105"/>
      <c r="P342" s="86"/>
      <c r="Q342" s="86"/>
      <c r="R342" s="153" t="str">
        <f t="shared" si="263"/>
        <v>Tổ 64</v>
      </c>
      <c r="S342" s="86"/>
      <c r="T342" s="86"/>
      <c r="U342" s="86"/>
      <c r="V342" s="86" t="str">
        <f t="shared" si="264"/>
        <v xml:space="preserve">, </v>
      </c>
      <c r="W342" s="86"/>
      <c r="X342" s="86"/>
      <c r="Y342" s="86"/>
      <c r="Z342" s="88"/>
      <c r="AA342" s="105"/>
      <c r="AB342" s="86"/>
      <c r="AC342" s="90"/>
      <c r="AD342" s="86"/>
      <c r="AE342" s="86"/>
      <c r="AF342" s="86"/>
      <c r="AG342" s="86"/>
      <c r="AH342" s="160" t="s">
        <v>6961</v>
      </c>
      <c r="AI342" s="153"/>
      <c r="AJ342" s="153"/>
      <c r="AK342" s="86"/>
      <c r="AL342" s="86"/>
      <c r="AM342" s="153" t="s">
        <v>7015</v>
      </c>
      <c r="AN342" s="153" t="s">
        <v>7431</v>
      </c>
      <c r="AO342" s="165">
        <v>44274</v>
      </c>
      <c r="AP342" s="153" t="s">
        <v>7065</v>
      </c>
      <c r="AQ342" s="153" t="s">
        <v>5703</v>
      </c>
      <c r="AR342" s="166">
        <v>105</v>
      </c>
      <c r="AS342" s="88" t="s">
        <v>5719</v>
      </c>
      <c r="AT342" s="92">
        <f t="shared" si="239"/>
        <v>0</v>
      </c>
      <c r="AU342" s="93">
        <v>0</v>
      </c>
      <c r="AV342" s="93">
        <v>0</v>
      </c>
      <c r="AW342" s="166">
        <v>200</v>
      </c>
      <c r="AX342" s="93">
        <v>0</v>
      </c>
      <c r="AY342" s="177"/>
      <c r="AZ342" s="177">
        <v>0</v>
      </c>
      <c r="BA342" s="178"/>
      <c r="BB342" s="105"/>
      <c r="BC342" s="105"/>
      <c r="BD342" s="93"/>
      <c r="BE342" s="93">
        <v>0</v>
      </c>
      <c r="BF342" s="91">
        <v>0</v>
      </c>
      <c r="BG342" s="94"/>
      <c r="BH342" s="95"/>
      <c r="BI342" s="93" t="str">
        <f t="shared" si="249"/>
        <v>Phạm Công Dũng</v>
      </c>
      <c r="BJ342" s="105">
        <f t="shared" si="250"/>
        <v>0</v>
      </c>
      <c r="BK342" s="88" t="str">
        <f t="shared" si="251"/>
        <v>8510412767</v>
      </c>
      <c r="BL342" s="86">
        <f t="shared" si="252"/>
        <v>0</v>
      </c>
      <c r="BM342" s="105">
        <f t="shared" si="253"/>
        <v>0</v>
      </c>
      <c r="BN342" s="86">
        <f t="shared" si="254"/>
        <v>0</v>
      </c>
      <c r="BO342" s="86">
        <f t="shared" si="255"/>
        <v>0</v>
      </c>
      <c r="BP342" s="86">
        <f t="shared" si="265"/>
        <v>0</v>
      </c>
      <c r="BQ342" s="160" t="s">
        <v>6961</v>
      </c>
      <c r="BR342" s="86" t="s">
        <v>5720</v>
      </c>
      <c r="BS342" s="88" t="s">
        <v>5721</v>
      </c>
      <c r="BT342" s="86" t="s">
        <v>5722</v>
      </c>
      <c r="BU342" s="86"/>
      <c r="BV342" s="86" t="str">
        <f t="shared" si="266"/>
        <v>DA 272284</v>
      </c>
      <c r="BW342" s="105" t="str">
        <f t="shared" si="267"/>
        <v/>
      </c>
      <c r="BX342" s="86" t="str">
        <f t="shared" si="276"/>
        <v>52</v>
      </c>
      <c r="BY342" s="86" t="str">
        <f t="shared" si="277"/>
        <v>35</v>
      </c>
      <c r="BZ342" s="91">
        <f t="shared" si="278"/>
        <v>105</v>
      </c>
      <c r="CA342" s="91">
        <v>0</v>
      </c>
      <c r="CB342" s="96" t="s">
        <v>5719</v>
      </c>
      <c r="CC342" s="91">
        <f t="shared" si="268"/>
        <v>200</v>
      </c>
      <c r="CD342" s="91">
        <f t="shared" si="269"/>
        <v>0</v>
      </c>
      <c r="CE342" s="93">
        <f t="shared" si="279"/>
        <v>0</v>
      </c>
      <c r="CF342" s="93">
        <f t="shared" si="280"/>
        <v>0</v>
      </c>
      <c r="CG342" s="105"/>
      <c r="CH342" s="105"/>
      <c r="CI342" s="86"/>
      <c r="CJ342" s="188"/>
      <c r="CK342" s="181">
        <f t="shared" si="270"/>
        <v>105</v>
      </c>
      <c r="CL342" s="181">
        <f t="shared" si="271"/>
        <v>200</v>
      </c>
      <c r="CM342" s="86" t="s">
        <v>5723</v>
      </c>
      <c r="CN342" s="182" t="s">
        <v>7854</v>
      </c>
      <c r="CO342" s="183" t="s">
        <v>7855</v>
      </c>
      <c r="CP342" s="86" t="s">
        <v>5724</v>
      </c>
      <c r="CQ342" s="153" t="s">
        <v>7924</v>
      </c>
      <c r="CR342" s="187">
        <f t="shared" si="272"/>
        <v>7970000</v>
      </c>
      <c r="CS342" s="188">
        <v>1</v>
      </c>
      <c r="CT342" s="188">
        <f t="shared" si="240"/>
        <v>7970000</v>
      </c>
      <c r="CU342" s="93"/>
      <c r="CV342" s="94">
        <f t="shared" si="273"/>
        <v>105</v>
      </c>
      <c r="CW342" s="93">
        <f t="shared" si="274"/>
        <v>0</v>
      </c>
      <c r="CX342" s="86">
        <f t="shared" si="275"/>
        <v>0</v>
      </c>
      <c r="CY342" s="93">
        <f t="shared" si="241"/>
        <v>251055</v>
      </c>
      <c r="CZ342" s="93">
        <v>0</v>
      </c>
      <c r="DA342" s="93">
        <v>0</v>
      </c>
      <c r="DB342" s="93">
        <f t="shared" si="242"/>
        <v>0</v>
      </c>
      <c r="DC342" s="93">
        <v>0</v>
      </c>
      <c r="DD342" s="91">
        <v>0</v>
      </c>
      <c r="DE342" s="93">
        <f t="shared" si="243"/>
        <v>0</v>
      </c>
      <c r="DF342" s="93">
        <f t="shared" si="256"/>
        <v>0</v>
      </c>
      <c r="DG342" s="93"/>
      <c r="DH342" s="93">
        <v>0</v>
      </c>
      <c r="DI342" s="93">
        <v>0</v>
      </c>
      <c r="DJ342" s="86">
        <f t="shared" si="244"/>
        <v>0</v>
      </c>
      <c r="DK342" s="91">
        <v>0</v>
      </c>
      <c r="DL342" s="93"/>
      <c r="DM342" s="93">
        <v>0</v>
      </c>
      <c r="DN342" s="93">
        <f t="shared" si="257"/>
        <v>7970000</v>
      </c>
      <c r="DO342" s="93">
        <f t="shared" si="245"/>
        <v>0</v>
      </c>
      <c r="DP342" s="92">
        <f t="shared" si="246"/>
        <v>251055</v>
      </c>
      <c r="DQ342" s="97" t="str">
        <f t="shared" si="258"/>
        <v>8510412767</v>
      </c>
      <c r="DR342" s="98">
        <f t="shared" si="247"/>
        <v>0</v>
      </c>
      <c r="DS342" s="93" t="str">
        <f t="shared" si="248"/>
        <v>OK</v>
      </c>
      <c r="DT342" s="93"/>
      <c r="DU342" s="78" t="str">
        <f t="shared" si="259"/>
        <v>5010700215011501100001VT100001</v>
      </c>
      <c r="DV342" s="78">
        <f>INDEX('08_DMGiaDat'!$L:$L,MATCH(DU342,'08_DMGiaDat'!$R:$R,0))</f>
        <v>7970000</v>
      </c>
      <c r="DW342" s="78" t="str">
        <f t="shared" si="260"/>
        <v>501070021501100100000001</v>
      </c>
      <c r="DX342" s="78" t="str">
        <f>IFERROR(VLOOKUP(DW342,'08_DMGiaDat'!C318:C319,2,FALSE),"N")</f>
        <v>N</v>
      </c>
      <c r="DY342" s="78" t="str">
        <f t="shared" si="261"/>
        <v>5010700215011001VT100001</v>
      </c>
      <c r="DZ342" s="78" t="str">
        <f>IFERROR(VLOOKUP(DY342,'08_DMGiaDat'!C318:C319,2,FALSE),"N")</f>
        <v>N</v>
      </c>
      <c r="EA342" s="78" t="str">
        <f t="shared" si="262"/>
        <v>501070021501100100000001</v>
      </c>
      <c r="EB342" s="78" t="str">
        <f>IFERROR(VLOOKUP(EA342,'08_DMGiaDat'!C318:C319,2,FALSE),"N")</f>
        <v>N</v>
      </c>
      <c r="EC342" s="92">
        <f>IF(DV342&lt;&gt;"N",DV342,IF(DX342&lt;&gt;"N",DX342,IF(DZ342&lt;&gt;"N",DZ342*VLOOKUP(LEFT(CB342,3),'03_DMMucDich'!C302:C306,5,FALSE),IF(EB342&lt;&gt;"N",EB342*VLOOKUP(LEFT(CB342,3),'03_DMMucDich'!C302:C306,5,FALSE),"N/A"))))</f>
        <v>7970000</v>
      </c>
    </row>
    <row r="343" spans="1:133" s="34" customFormat="1" ht="16" x14ac:dyDescent="0.2">
      <c r="A343" s="85">
        <v>329</v>
      </c>
      <c r="B343" s="86"/>
      <c r="C343" s="87"/>
      <c r="D343" s="141" t="s">
        <v>6002</v>
      </c>
      <c r="E343" s="86"/>
      <c r="F343" s="88"/>
      <c r="G343" s="88" t="s">
        <v>5718</v>
      </c>
      <c r="H343" s="151">
        <v>2022</v>
      </c>
      <c r="I343" s="86"/>
      <c r="J343" s="86"/>
      <c r="K343" s="145" t="s">
        <v>6623</v>
      </c>
      <c r="L343" s="105"/>
      <c r="M343" s="86"/>
      <c r="N343" s="105"/>
      <c r="O343" s="105"/>
      <c r="P343" s="86"/>
      <c r="Q343" s="86"/>
      <c r="R343" s="153" t="str">
        <f t="shared" si="263"/>
        <v>Tổ 66</v>
      </c>
      <c r="S343" s="86"/>
      <c r="T343" s="86"/>
      <c r="U343" s="86"/>
      <c r="V343" s="86" t="str">
        <f t="shared" si="264"/>
        <v xml:space="preserve">, </v>
      </c>
      <c r="W343" s="86"/>
      <c r="X343" s="86"/>
      <c r="Y343" s="86"/>
      <c r="Z343" s="88"/>
      <c r="AA343" s="105"/>
      <c r="AB343" s="86"/>
      <c r="AC343" s="90"/>
      <c r="AD343" s="86"/>
      <c r="AE343" s="86"/>
      <c r="AF343" s="86"/>
      <c r="AG343" s="86"/>
      <c r="AH343" s="160" t="s">
        <v>6960</v>
      </c>
      <c r="AI343" s="153"/>
      <c r="AJ343" s="153"/>
      <c r="AK343" s="86"/>
      <c r="AL343" s="86"/>
      <c r="AM343" s="153" t="s">
        <v>7015</v>
      </c>
      <c r="AN343" s="153" t="s">
        <v>7432</v>
      </c>
      <c r="AO343" s="165">
        <v>43577</v>
      </c>
      <c r="AP343" s="153" t="s">
        <v>2087</v>
      </c>
      <c r="AQ343" s="153" t="s">
        <v>5701</v>
      </c>
      <c r="AR343" s="166">
        <v>125</v>
      </c>
      <c r="AS343" s="88" t="s">
        <v>5719</v>
      </c>
      <c r="AT343" s="92">
        <f t="shared" si="239"/>
        <v>0</v>
      </c>
      <c r="AU343" s="93">
        <v>0</v>
      </c>
      <c r="AV343" s="93">
        <v>0</v>
      </c>
      <c r="AW343" s="166">
        <v>200</v>
      </c>
      <c r="AX343" s="93">
        <v>0</v>
      </c>
      <c r="AY343" s="177"/>
      <c r="AZ343" s="177">
        <v>0</v>
      </c>
      <c r="BA343" s="178"/>
      <c r="BB343" s="105"/>
      <c r="BC343" s="105"/>
      <c r="BD343" s="93"/>
      <c r="BE343" s="93">
        <v>0</v>
      </c>
      <c r="BF343" s="91">
        <v>0</v>
      </c>
      <c r="BG343" s="94"/>
      <c r="BH343" s="95"/>
      <c r="BI343" s="93" t="str">
        <f t="shared" si="249"/>
        <v>Bùi Thanh Huyến</v>
      </c>
      <c r="BJ343" s="105">
        <f t="shared" si="250"/>
        <v>0</v>
      </c>
      <c r="BK343" s="88" t="str">
        <f t="shared" si="251"/>
        <v>4000140935</v>
      </c>
      <c r="BL343" s="86">
        <f t="shared" si="252"/>
        <v>0</v>
      </c>
      <c r="BM343" s="105">
        <f t="shared" si="253"/>
        <v>0</v>
      </c>
      <c r="BN343" s="86">
        <f t="shared" si="254"/>
        <v>0</v>
      </c>
      <c r="BO343" s="86">
        <f t="shared" si="255"/>
        <v>0</v>
      </c>
      <c r="BP343" s="86">
        <f t="shared" si="265"/>
        <v>0</v>
      </c>
      <c r="BQ343" s="160" t="s">
        <v>6960</v>
      </c>
      <c r="BR343" s="86" t="s">
        <v>5720</v>
      </c>
      <c r="BS343" s="88" t="s">
        <v>5721</v>
      </c>
      <c r="BT343" s="86" t="s">
        <v>5722</v>
      </c>
      <c r="BU343" s="86"/>
      <c r="BV343" s="86" t="str">
        <f t="shared" si="266"/>
        <v>CP 893340</v>
      </c>
      <c r="BW343" s="105" t="str">
        <f t="shared" si="267"/>
        <v/>
      </c>
      <c r="BX343" s="86" t="str">
        <f t="shared" si="276"/>
        <v>201</v>
      </c>
      <c r="BY343" s="86" t="str">
        <f t="shared" si="277"/>
        <v>33</v>
      </c>
      <c r="BZ343" s="91">
        <f t="shared" si="278"/>
        <v>125</v>
      </c>
      <c r="CA343" s="91">
        <v>0</v>
      </c>
      <c r="CB343" s="96" t="s">
        <v>5719</v>
      </c>
      <c r="CC343" s="91">
        <f t="shared" si="268"/>
        <v>200</v>
      </c>
      <c r="CD343" s="91">
        <f t="shared" si="269"/>
        <v>0</v>
      </c>
      <c r="CE343" s="93">
        <f t="shared" si="279"/>
        <v>0</v>
      </c>
      <c r="CF343" s="93">
        <f t="shared" si="280"/>
        <v>0</v>
      </c>
      <c r="CG343" s="105"/>
      <c r="CH343" s="105"/>
      <c r="CI343" s="86"/>
      <c r="CJ343" s="188"/>
      <c r="CK343" s="181">
        <f t="shared" si="270"/>
        <v>125</v>
      </c>
      <c r="CL343" s="181">
        <f t="shared" si="271"/>
        <v>200</v>
      </c>
      <c r="CM343" s="86" t="s">
        <v>5723</v>
      </c>
      <c r="CN343" s="182" t="s">
        <v>7854</v>
      </c>
      <c r="CO343" s="183" t="s">
        <v>7855</v>
      </c>
      <c r="CP343" s="86" t="s">
        <v>5724</v>
      </c>
      <c r="CQ343" s="153" t="s">
        <v>7924</v>
      </c>
      <c r="CR343" s="187">
        <f t="shared" si="272"/>
        <v>7970000</v>
      </c>
      <c r="CS343" s="188">
        <v>1</v>
      </c>
      <c r="CT343" s="188">
        <f t="shared" si="240"/>
        <v>7970000</v>
      </c>
      <c r="CU343" s="93"/>
      <c r="CV343" s="94">
        <f t="shared" si="273"/>
        <v>125</v>
      </c>
      <c r="CW343" s="93">
        <f t="shared" si="274"/>
        <v>0</v>
      </c>
      <c r="CX343" s="86">
        <f t="shared" si="275"/>
        <v>0</v>
      </c>
      <c r="CY343" s="93">
        <f t="shared" si="241"/>
        <v>298875</v>
      </c>
      <c r="CZ343" s="93">
        <v>0</v>
      </c>
      <c r="DA343" s="93">
        <v>0</v>
      </c>
      <c r="DB343" s="93">
        <f t="shared" si="242"/>
        <v>0</v>
      </c>
      <c r="DC343" s="93">
        <v>0</v>
      </c>
      <c r="DD343" s="91">
        <v>0</v>
      </c>
      <c r="DE343" s="93">
        <f t="shared" si="243"/>
        <v>0</v>
      </c>
      <c r="DF343" s="93">
        <f t="shared" si="256"/>
        <v>0</v>
      </c>
      <c r="DG343" s="93"/>
      <c r="DH343" s="93">
        <v>0</v>
      </c>
      <c r="DI343" s="93">
        <v>0</v>
      </c>
      <c r="DJ343" s="86">
        <f t="shared" si="244"/>
        <v>0</v>
      </c>
      <c r="DK343" s="91">
        <v>0</v>
      </c>
      <c r="DL343" s="93"/>
      <c r="DM343" s="93">
        <v>0</v>
      </c>
      <c r="DN343" s="93">
        <f t="shared" si="257"/>
        <v>7970000</v>
      </c>
      <c r="DO343" s="93">
        <f t="shared" si="245"/>
        <v>0</v>
      </c>
      <c r="DP343" s="92">
        <f t="shared" si="246"/>
        <v>298875</v>
      </c>
      <c r="DQ343" s="97" t="str">
        <f t="shared" si="258"/>
        <v>4000140935</v>
      </c>
      <c r="DR343" s="98">
        <f t="shared" si="247"/>
        <v>0</v>
      </c>
      <c r="DS343" s="93" t="str">
        <f t="shared" si="248"/>
        <v>OK</v>
      </c>
      <c r="DT343" s="93"/>
      <c r="DU343" s="78" t="str">
        <f t="shared" si="259"/>
        <v>5010700215011501100001VT100001</v>
      </c>
      <c r="DV343" s="78">
        <f>INDEX('08_DMGiaDat'!$L:$L,MATCH(DU343,'08_DMGiaDat'!$R:$R,0))</f>
        <v>7970000</v>
      </c>
      <c r="DW343" s="78" t="str">
        <f t="shared" si="260"/>
        <v>501070021501100100000001</v>
      </c>
      <c r="DX343" s="78" t="str">
        <f>IFERROR(VLOOKUP(DW343,'08_DMGiaDat'!C318:C319,2,FALSE),"N")</f>
        <v>N</v>
      </c>
      <c r="DY343" s="78" t="str">
        <f t="shared" si="261"/>
        <v>5010700215011001VT100001</v>
      </c>
      <c r="DZ343" s="78" t="str">
        <f>IFERROR(VLOOKUP(DY343,'08_DMGiaDat'!C318:C319,2,FALSE),"N")</f>
        <v>N</v>
      </c>
      <c r="EA343" s="78" t="str">
        <f t="shared" si="262"/>
        <v>501070021501100100000001</v>
      </c>
      <c r="EB343" s="78" t="str">
        <f>IFERROR(VLOOKUP(EA343,'08_DMGiaDat'!C318:C319,2,FALSE),"N")</f>
        <v>N</v>
      </c>
      <c r="EC343" s="92">
        <f>IF(DV343&lt;&gt;"N",DV343,IF(DX343&lt;&gt;"N",DX343,IF(DZ343&lt;&gt;"N",DZ343*VLOOKUP(LEFT(CB343,3),'03_DMMucDich'!C302:C306,5,FALSE),IF(EB343&lt;&gt;"N",EB343*VLOOKUP(LEFT(CB343,3),'03_DMMucDich'!C302:C306,5,FALSE),"N/A"))))</f>
        <v>7970000</v>
      </c>
    </row>
    <row r="344" spans="1:133" s="34" customFormat="1" ht="16" x14ac:dyDescent="0.2">
      <c r="A344" s="85">
        <v>330</v>
      </c>
      <c r="B344" s="86"/>
      <c r="C344" s="87"/>
      <c r="D344" s="141" t="s">
        <v>6003</v>
      </c>
      <c r="E344" s="86"/>
      <c r="F344" s="88"/>
      <c r="G344" s="88" t="s">
        <v>5718</v>
      </c>
      <c r="H344" s="151">
        <v>2022</v>
      </c>
      <c r="I344" s="86"/>
      <c r="J344" s="86"/>
      <c r="K344" s="145" t="s">
        <v>6624</v>
      </c>
      <c r="L344" s="105"/>
      <c r="M344" s="86"/>
      <c r="N344" s="105"/>
      <c r="O344" s="105"/>
      <c r="P344" s="86"/>
      <c r="Q344" s="86"/>
      <c r="R344" s="153" t="str">
        <f t="shared" si="263"/>
        <v>Tổ 64</v>
      </c>
      <c r="S344" s="86"/>
      <c r="T344" s="86"/>
      <c r="U344" s="86"/>
      <c r="V344" s="86" t="str">
        <f t="shared" si="264"/>
        <v xml:space="preserve">, </v>
      </c>
      <c r="W344" s="86"/>
      <c r="X344" s="86"/>
      <c r="Y344" s="86"/>
      <c r="Z344" s="88"/>
      <c r="AA344" s="105"/>
      <c r="AB344" s="86"/>
      <c r="AC344" s="90"/>
      <c r="AD344" s="86"/>
      <c r="AE344" s="86"/>
      <c r="AF344" s="86"/>
      <c r="AG344" s="86"/>
      <c r="AH344" s="160" t="s">
        <v>6961</v>
      </c>
      <c r="AI344" s="153"/>
      <c r="AJ344" s="153"/>
      <c r="AK344" s="86"/>
      <c r="AL344" s="86"/>
      <c r="AM344" s="153" t="s">
        <v>7015</v>
      </c>
      <c r="AN344" s="153" t="s">
        <v>7433</v>
      </c>
      <c r="AO344" s="165">
        <v>43320</v>
      </c>
      <c r="AP344" s="153" t="s">
        <v>1420</v>
      </c>
      <c r="AQ344" s="153" t="s">
        <v>5710</v>
      </c>
      <c r="AR344" s="166">
        <v>100</v>
      </c>
      <c r="AS344" s="88" t="s">
        <v>5719</v>
      </c>
      <c r="AT344" s="92">
        <f t="shared" si="239"/>
        <v>0</v>
      </c>
      <c r="AU344" s="93">
        <v>0</v>
      </c>
      <c r="AV344" s="93">
        <v>0</v>
      </c>
      <c r="AW344" s="166">
        <v>200</v>
      </c>
      <c r="AX344" s="93">
        <v>0</v>
      </c>
      <c r="AY344" s="177"/>
      <c r="AZ344" s="177">
        <v>0</v>
      </c>
      <c r="BA344" s="178"/>
      <c r="BB344" s="105"/>
      <c r="BC344" s="105"/>
      <c r="BD344" s="93"/>
      <c r="BE344" s="93">
        <v>0</v>
      </c>
      <c r="BF344" s="91">
        <v>0</v>
      </c>
      <c r="BG344" s="94"/>
      <c r="BH344" s="95"/>
      <c r="BI344" s="93" t="str">
        <f t="shared" si="249"/>
        <v>Đoàn Phú Thanh</v>
      </c>
      <c r="BJ344" s="105">
        <f t="shared" si="250"/>
        <v>0</v>
      </c>
      <c r="BK344" s="88" t="str">
        <f t="shared" si="251"/>
        <v>8180127529</v>
      </c>
      <c r="BL344" s="86">
        <f t="shared" si="252"/>
        <v>0</v>
      </c>
      <c r="BM344" s="105">
        <f t="shared" si="253"/>
        <v>0</v>
      </c>
      <c r="BN344" s="86">
        <f t="shared" si="254"/>
        <v>0</v>
      </c>
      <c r="BO344" s="86">
        <f t="shared" si="255"/>
        <v>0</v>
      </c>
      <c r="BP344" s="86">
        <f t="shared" si="265"/>
        <v>0</v>
      </c>
      <c r="BQ344" s="160" t="s">
        <v>6961</v>
      </c>
      <c r="BR344" s="86" t="s">
        <v>5720</v>
      </c>
      <c r="BS344" s="88" t="s">
        <v>5721</v>
      </c>
      <c r="BT344" s="86" t="s">
        <v>5722</v>
      </c>
      <c r="BU344" s="86"/>
      <c r="BV344" s="86" t="str">
        <f t="shared" si="266"/>
        <v>CM 669139</v>
      </c>
      <c r="BW344" s="105" t="str">
        <f t="shared" si="267"/>
        <v/>
      </c>
      <c r="BX344" s="86" t="str">
        <f t="shared" si="276"/>
        <v>127</v>
      </c>
      <c r="BY344" s="86" t="str">
        <f t="shared" si="277"/>
        <v>38</v>
      </c>
      <c r="BZ344" s="91">
        <f t="shared" si="278"/>
        <v>100</v>
      </c>
      <c r="CA344" s="91">
        <v>0</v>
      </c>
      <c r="CB344" s="96" t="s">
        <v>5719</v>
      </c>
      <c r="CC344" s="91">
        <f t="shared" si="268"/>
        <v>200</v>
      </c>
      <c r="CD344" s="91">
        <f t="shared" si="269"/>
        <v>0</v>
      </c>
      <c r="CE344" s="93">
        <f t="shared" si="279"/>
        <v>0</v>
      </c>
      <c r="CF344" s="93">
        <f t="shared" si="280"/>
        <v>0</v>
      </c>
      <c r="CG344" s="105"/>
      <c r="CH344" s="105"/>
      <c r="CI344" s="86"/>
      <c r="CJ344" s="188"/>
      <c r="CK344" s="181">
        <f t="shared" si="270"/>
        <v>100</v>
      </c>
      <c r="CL344" s="181">
        <f t="shared" si="271"/>
        <v>200</v>
      </c>
      <c r="CM344" s="86" t="s">
        <v>5723</v>
      </c>
      <c r="CN344" s="182" t="s">
        <v>7854</v>
      </c>
      <c r="CO344" s="183" t="s">
        <v>7855</v>
      </c>
      <c r="CP344" s="86" t="s">
        <v>5724</v>
      </c>
      <c r="CQ344" s="153" t="s">
        <v>7924</v>
      </c>
      <c r="CR344" s="187">
        <f t="shared" si="272"/>
        <v>7970000</v>
      </c>
      <c r="CS344" s="188">
        <v>1</v>
      </c>
      <c r="CT344" s="188">
        <f t="shared" si="240"/>
        <v>7970000</v>
      </c>
      <c r="CU344" s="93"/>
      <c r="CV344" s="94">
        <f t="shared" si="273"/>
        <v>100</v>
      </c>
      <c r="CW344" s="93">
        <f t="shared" si="274"/>
        <v>0</v>
      </c>
      <c r="CX344" s="86">
        <f t="shared" si="275"/>
        <v>0</v>
      </c>
      <c r="CY344" s="93">
        <f t="shared" si="241"/>
        <v>239100</v>
      </c>
      <c r="CZ344" s="93">
        <v>0</v>
      </c>
      <c r="DA344" s="93">
        <v>0</v>
      </c>
      <c r="DB344" s="93">
        <f t="shared" si="242"/>
        <v>0</v>
      </c>
      <c r="DC344" s="93">
        <v>0</v>
      </c>
      <c r="DD344" s="91">
        <v>0</v>
      </c>
      <c r="DE344" s="93">
        <f t="shared" si="243"/>
        <v>0</v>
      </c>
      <c r="DF344" s="93">
        <f t="shared" si="256"/>
        <v>0</v>
      </c>
      <c r="DG344" s="93"/>
      <c r="DH344" s="93">
        <v>0</v>
      </c>
      <c r="DI344" s="93">
        <v>0</v>
      </c>
      <c r="DJ344" s="86">
        <f t="shared" si="244"/>
        <v>0</v>
      </c>
      <c r="DK344" s="91">
        <v>0</v>
      </c>
      <c r="DL344" s="93"/>
      <c r="DM344" s="93">
        <v>0</v>
      </c>
      <c r="DN344" s="93">
        <f t="shared" si="257"/>
        <v>7970000</v>
      </c>
      <c r="DO344" s="93">
        <f t="shared" si="245"/>
        <v>0</v>
      </c>
      <c r="DP344" s="92">
        <f t="shared" si="246"/>
        <v>239100</v>
      </c>
      <c r="DQ344" s="97" t="str">
        <f t="shared" si="258"/>
        <v>8180127529</v>
      </c>
      <c r="DR344" s="98">
        <f t="shared" si="247"/>
        <v>0</v>
      </c>
      <c r="DS344" s="93" t="str">
        <f t="shared" si="248"/>
        <v>OK</v>
      </c>
      <c r="DT344" s="93"/>
      <c r="DU344" s="78" t="str">
        <f t="shared" si="259"/>
        <v>5010700215011501100001VT100001</v>
      </c>
      <c r="DV344" s="78">
        <f>INDEX('08_DMGiaDat'!$L:$L,MATCH(DU344,'08_DMGiaDat'!$R:$R,0))</f>
        <v>7970000</v>
      </c>
      <c r="DW344" s="78" t="str">
        <f t="shared" si="260"/>
        <v>501070021501100100000001</v>
      </c>
      <c r="DX344" s="78" t="str">
        <f>IFERROR(VLOOKUP(DW344,'08_DMGiaDat'!C318:C319,2,FALSE),"N")</f>
        <v>N</v>
      </c>
      <c r="DY344" s="78" t="str">
        <f t="shared" si="261"/>
        <v>5010700215011001VT100001</v>
      </c>
      <c r="DZ344" s="78" t="str">
        <f>IFERROR(VLOOKUP(DY344,'08_DMGiaDat'!C318:C319,2,FALSE),"N")</f>
        <v>N</v>
      </c>
      <c r="EA344" s="78" t="str">
        <f t="shared" si="262"/>
        <v>501070021501100100000001</v>
      </c>
      <c r="EB344" s="78" t="str">
        <f>IFERROR(VLOOKUP(EA344,'08_DMGiaDat'!C318:C319,2,FALSE),"N")</f>
        <v>N</v>
      </c>
      <c r="EC344" s="92">
        <f>IF(DV344&lt;&gt;"N",DV344,IF(DX344&lt;&gt;"N",DX344,IF(DZ344&lt;&gt;"N",DZ344*VLOOKUP(LEFT(CB344,3),'03_DMMucDich'!C302:C306,5,FALSE),IF(EB344&lt;&gt;"N",EB344*VLOOKUP(LEFT(CB344,3),'03_DMMucDich'!C302:C306,5,FALSE),"N/A"))))</f>
        <v>7970000</v>
      </c>
    </row>
    <row r="345" spans="1:133" s="34" customFormat="1" ht="16" x14ac:dyDescent="0.2">
      <c r="A345" s="85">
        <v>331</v>
      </c>
      <c r="B345" s="86"/>
      <c r="C345" s="87"/>
      <c r="D345" s="141" t="s">
        <v>6004</v>
      </c>
      <c r="E345" s="86"/>
      <c r="F345" s="88"/>
      <c r="G345" s="88" t="s">
        <v>5718</v>
      </c>
      <c r="H345" s="151">
        <v>2022</v>
      </c>
      <c r="I345" s="86"/>
      <c r="J345" s="86"/>
      <c r="K345" s="145" t="s">
        <v>6625</v>
      </c>
      <c r="L345" s="105"/>
      <c r="M345" s="86"/>
      <c r="N345" s="105"/>
      <c r="O345" s="105"/>
      <c r="P345" s="86"/>
      <c r="Q345" s="86"/>
      <c r="R345" s="153" t="str">
        <f t="shared" si="263"/>
        <v>Tổ 66</v>
      </c>
      <c r="S345" s="86"/>
      <c r="T345" s="86"/>
      <c r="U345" s="86"/>
      <c r="V345" s="86" t="str">
        <f t="shared" si="264"/>
        <v xml:space="preserve">, </v>
      </c>
      <c r="W345" s="86"/>
      <c r="X345" s="86"/>
      <c r="Y345" s="86"/>
      <c r="Z345" s="88"/>
      <c r="AA345" s="105"/>
      <c r="AB345" s="86"/>
      <c r="AC345" s="90"/>
      <c r="AD345" s="86"/>
      <c r="AE345" s="86"/>
      <c r="AF345" s="86"/>
      <c r="AG345" s="86"/>
      <c r="AH345" s="160" t="s">
        <v>6960</v>
      </c>
      <c r="AI345" s="153"/>
      <c r="AJ345" s="153"/>
      <c r="AK345" s="86"/>
      <c r="AL345" s="86"/>
      <c r="AM345" s="153" t="s">
        <v>7015</v>
      </c>
      <c r="AN345" s="153" t="s">
        <v>7434</v>
      </c>
      <c r="AO345" s="165">
        <v>43171</v>
      </c>
      <c r="AP345" s="153" t="s">
        <v>2191</v>
      </c>
      <c r="AQ345" s="153" t="s">
        <v>7053</v>
      </c>
      <c r="AR345" s="166">
        <v>110.1</v>
      </c>
      <c r="AS345" s="88" t="s">
        <v>5719</v>
      </c>
      <c r="AT345" s="92">
        <f t="shared" si="239"/>
        <v>0</v>
      </c>
      <c r="AU345" s="93">
        <v>0</v>
      </c>
      <c r="AV345" s="93">
        <v>0</v>
      </c>
      <c r="AW345" s="166">
        <v>200</v>
      </c>
      <c r="AX345" s="93">
        <v>0</v>
      </c>
      <c r="AY345" s="177"/>
      <c r="AZ345" s="177">
        <v>0</v>
      </c>
      <c r="BA345" s="178"/>
      <c r="BB345" s="105"/>
      <c r="BC345" s="105"/>
      <c r="BD345" s="93"/>
      <c r="BE345" s="93">
        <v>0</v>
      </c>
      <c r="BF345" s="91">
        <v>0</v>
      </c>
      <c r="BG345" s="94"/>
      <c r="BH345" s="95"/>
      <c r="BI345" s="93" t="str">
        <f t="shared" si="249"/>
        <v>Nguyễn Văn Hiến</v>
      </c>
      <c r="BJ345" s="105">
        <f t="shared" si="250"/>
        <v>0</v>
      </c>
      <c r="BK345" s="88" t="str">
        <f t="shared" si="251"/>
        <v>8141441266</v>
      </c>
      <c r="BL345" s="86">
        <f t="shared" si="252"/>
        <v>0</v>
      </c>
      <c r="BM345" s="105">
        <f t="shared" si="253"/>
        <v>0</v>
      </c>
      <c r="BN345" s="86">
        <f t="shared" si="254"/>
        <v>0</v>
      </c>
      <c r="BO345" s="86">
        <f t="shared" si="255"/>
        <v>0</v>
      </c>
      <c r="BP345" s="86">
        <f t="shared" si="265"/>
        <v>0</v>
      </c>
      <c r="BQ345" s="160" t="s">
        <v>6960</v>
      </c>
      <c r="BR345" s="86" t="s">
        <v>5720</v>
      </c>
      <c r="BS345" s="88" t="s">
        <v>5721</v>
      </c>
      <c r="BT345" s="86" t="s">
        <v>5722</v>
      </c>
      <c r="BU345" s="86"/>
      <c r="BV345" s="86" t="str">
        <f t="shared" si="266"/>
        <v>CM 773368</v>
      </c>
      <c r="BW345" s="105" t="str">
        <f t="shared" si="267"/>
        <v/>
      </c>
      <c r="BX345" s="86" t="str">
        <f t="shared" si="276"/>
        <v>305</v>
      </c>
      <c r="BY345" s="86" t="str">
        <f t="shared" si="277"/>
        <v>44</v>
      </c>
      <c r="BZ345" s="91">
        <f t="shared" si="278"/>
        <v>110.1</v>
      </c>
      <c r="CA345" s="91">
        <v>0</v>
      </c>
      <c r="CB345" s="96" t="s">
        <v>5719</v>
      </c>
      <c r="CC345" s="91">
        <f t="shared" si="268"/>
        <v>200</v>
      </c>
      <c r="CD345" s="91">
        <f t="shared" si="269"/>
        <v>0</v>
      </c>
      <c r="CE345" s="93">
        <f t="shared" si="279"/>
        <v>0</v>
      </c>
      <c r="CF345" s="93">
        <f t="shared" si="280"/>
        <v>0</v>
      </c>
      <c r="CG345" s="105"/>
      <c r="CH345" s="105"/>
      <c r="CI345" s="86"/>
      <c r="CJ345" s="188"/>
      <c r="CK345" s="181">
        <f t="shared" si="270"/>
        <v>110.1</v>
      </c>
      <c r="CL345" s="181">
        <f t="shared" si="271"/>
        <v>200</v>
      </c>
      <c r="CM345" s="86" t="s">
        <v>5723</v>
      </c>
      <c r="CN345" s="182" t="s">
        <v>7854</v>
      </c>
      <c r="CO345" s="183" t="s">
        <v>7855</v>
      </c>
      <c r="CP345" s="86" t="s">
        <v>5724</v>
      </c>
      <c r="CQ345" s="153" t="s">
        <v>7924</v>
      </c>
      <c r="CR345" s="187">
        <f t="shared" si="272"/>
        <v>7970000</v>
      </c>
      <c r="CS345" s="188">
        <v>1</v>
      </c>
      <c r="CT345" s="188">
        <f t="shared" si="240"/>
        <v>7970000</v>
      </c>
      <c r="CU345" s="93"/>
      <c r="CV345" s="94">
        <f t="shared" si="273"/>
        <v>110.1</v>
      </c>
      <c r="CW345" s="93">
        <f t="shared" si="274"/>
        <v>0</v>
      </c>
      <c r="CX345" s="86">
        <f t="shared" si="275"/>
        <v>0</v>
      </c>
      <c r="CY345" s="93">
        <f t="shared" si="241"/>
        <v>263249.09999999998</v>
      </c>
      <c r="CZ345" s="93">
        <v>0</v>
      </c>
      <c r="DA345" s="93">
        <v>0</v>
      </c>
      <c r="DB345" s="93">
        <f t="shared" si="242"/>
        <v>0</v>
      </c>
      <c r="DC345" s="93">
        <v>0</v>
      </c>
      <c r="DD345" s="91">
        <v>0</v>
      </c>
      <c r="DE345" s="93">
        <f t="shared" si="243"/>
        <v>0</v>
      </c>
      <c r="DF345" s="93">
        <f t="shared" si="256"/>
        <v>0</v>
      </c>
      <c r="DG345" s="93"/>
      <c r="DH345" s="93">
        <v>0</v>
      </c>
      <c r="DI345" s="93">
        <v>0</v>
      </c>
      <c r="DJ345" s="86">
        <f t="shared" si="244"/>
        <v>0</v>
      </c>
      <c r="DK345" s="91">
        <v>0</v>
      </c>
      <c r="DL345" s="93"/>
      <c r="DM345" s="93">
        <v>0</v>
      </c>
      <c r="DN345" s="93">
        <f t="shared" si="257"/>
        <v>7970000</v>
      </c>
      <c r="DO345" s="93">
        <f t="shared" si="245"/>
        <v>0</v>
      </c>
      <c r="DP345" s="92">
        <f t="shared" si="246"/>
        <v>263249.09999999998</v>
      </c>
      <c r="DQ345" s="97" t="str">
        <f t="shared" si="258"/>
        <v>8141441266</v>
      </c>
      <c r="DR345" s="98">
        <f t="shared" si="247"/>
        <v>0</v>
      </c>
      <c r="DS345" s="93" t="str">
        <f t="shared" si="248"/>
        <v>OK</v>
      </c>
      <c r="DT345" s="93"/>
      <c r="DU345" s="78" t="str">
        <f t="shared" si="259"/>
        <v>5010700215011501100001VT100001</v>
      </c>
      <c r="DV345" s="78">
        <f>INDEX('08_DMGiaDat'!$L:$L,MATCH(DU345,'08_DMGiaDat'!$R:$R,0))</f>
        <v>7970000</v>
      </c>
      <c r="DW345" s="78" t="str">
        <f t="shared" si="260"/>
        <v>501070021501100100000001</v>
      </c>
      <c r="DX345" s="78" t="str">
        <f>IFERROR(VLOOKUP(DW345,'08_DMGiaDat'!C318:C319,2,FALSE),"N")</f>
        <v>N</v>
      </c>
      <c r="DY345" s="78" t="str">
        <f t="shared" si="261"/>
        <v>5010700215011001VT100001</v>
      </c>
      <c r="DZ345" s="78" t="str">
        <f>IFERROR(VLOOKUP(DY345,'08_DMGiaDat'!C318:C319,2,FALSE),"N")</f>
        <v>N</v>
      </c>
      <c r="EA345" s="78" t="str">
        <f t="shared" si="262"/>
        <v>501070021501100100000001</v>
      </c>
      <c r="EB345" s="78" t="str">
        <f>IFERROR(VLOOKUP(EA345,'08_DMGiaDat'!C318:C319,2,FALSE),"N")</f>
        <v>N</v>
      </c>
      <c r="EC345" s="92">
        <f>IF(DV345&lt;&gt;"N",DV345,IF(DX345&lt;&gt;"N",DX345,IF(DZ345&lt;&gt;"N",DZ345*VLOOKUP(LEFT(CB345,3),'03_DMMucDich'!C302:C306,5,FALSE),IF(EB345&lt;&gt;"N",EB345*VLOOKUP(LEFT(CB345,3),'03_DMMucDich'!C302:C306,5,FALSE),"N/A"))))</f>
        <v>7970000</v>
      </c>
    </row>
    <row r="346" spans="1:133" s="34" customFormat="1" ht="16" x14ac:dyDescent="0.2">
      <c r="A346" s="85">
        <v>332</v>
      </c>
      <c r="B346" s="86"/>
      <c r="C346" s="87"/>
      <c r="D346" s="141" t="s">
        <v>6005</v>
      </c>
      <c r="E346" s="86"/>
      <c r="F346" s="88"/>
      <c r="G346" s="88" t="s">
        <v>5718</v>
      </c>
      <c r="H346" s="151">
        <v>2022</v>
      </c>
      <c r="I346" s="86"/>
      <c r="J346" s="86"/>
      <c r="K346" s="145" t="s">
        <v>6626</v>
      </c>
      <c r="L346" s="105"/>
      <c r="M346" s="86"/>
      <c r="N346" s="105"/>
      <c r="O346" s="105"/>
      <c r="P346" s="86"/>
      <c r="Q346" s="86"/>
      <c r="R346" s="153" t="str">
        <f t="shared" si="263"/>
        <v>Tổ 64</v>
      </c>
      <c r="S346" s="86"/>
      <c r="T346" s="86"/>
      <c r="U346" s="86"/>
      <c r="V346" s="86" t="str">
        <f t="shared" si="264"/>
        <v xml:space="preserve">, </v>
      </c>
      <c r="W346" s="86"/>
      <c r="X346" s="86"/>
      <c r="Y346" s="86"/>
      <c r="Z346" s="88"/>
      <c r="AA346" s="105"/>
      <c r="AB346" s="86"/>
      <c r="AC346" s="90"/>
      <c r="AD346" s="86"/>
      <c r="AE346" s="86"/>
      <c r="AF346" s="86"/>
      <c r="AG346" s="86"/>
      <c r="AH346" s="160" t="s">
        <v>6961</v>
      </c>
      <c r="AI346" s="153"/>
      <c r="AJ346" s="153"/>
      <c r="AK346" s="86"/>
      <c r="AL346" s="86"/>
      <c r="AM346" s="153" t="s">
        <v>7015</v>
      </c>
      <c r="AN346" s="153" t="s">
        <v>7435</v>
      </c>
      <c r="AO346" s="165">
        <v>43487</v>
      </c>
      <c r="AP346" s="153" t="s">
        <v>7053</v>
      </c>
      <c r="AQ346" s="153" t="s">
        <v>7270</v>
      </c>
      <c r="AR346" s="166">
        <v>100</v>
      </c>
      <c r="AS346" s="88" t="s">
        <v>5719</v>
      </c>
      <c r="AT346" s="92">
        <f t="shared" si="239"/>
        <v>0</v>
      </c>
      <c r="AU346" s="93">
        <v>0</v>
      </c>
      <c r="AV346" s="93">
        <v>0</v>
      </c>
      <c r="AW346" s="166">
        <v>200</v>
      </c>
      <c r="AX346" s="93">
        <v>0</v>
      </c>
      <c r="AY346" s="177"/>
      <c r="AZ346" s="177">
        <v>0</v>
      </c>
      <c r="BA346" s="178"/>
      <c r="BB346" s="105"/>
      <c r="BC346" s="105"/>
      <c r="BD346" s="93"/>
      <c r="BE346" s="93">
        <v>0</v>
      </c>
      <c r="BF346" s="91">
        <v>0</v>
      </c>
      <c r="BG346" s="94"/>
      <c r="BH346" s="95"/>
      <c r="BI346" s="93" t="str">
        <f t="shared" si="249"/>
        <v>Nguyễn Đình Công</v>
      </c>
      <c r="BJ346" s="105">
        <f t="shared" si="250"/>
        <v>0</v>
      </c>
      <c r="BK346" s="88" t="str">
        <f t="shared" si="251"/>
        <v>8593440042</v>
      </c>
      <c r="BL346" s="86">
        <f t="shared" si="252"/>
        <v>0</v>
      </c>
      <c r="BM346" s="105">
        <f t="shared" si="253"/>
        <v>0</v>
      </c>
      <c r="BN346" s="86">
        <f t="shared" si="254"/>
        <v>0</v>
      </c>
      <c r="BO346" s="86">
        <f t="shared" si="255"/>
        <v>0</v>
      </c>
      <c r="BP346" s="86">
        <f t="shared" si="265"/>
        <v>0</v>
      </c>
      <c r="BQ346" s="160" t="s">
        <v>6961</v>
      </c>
      <c r="BR346" s="86" t="s">
        <v>5720</v>
      </c>
      <c r="BS346" s="88" t="s">
        <v>5721</v>
      </c>
      <c r="BT346" s="86" t="s">
        <v>5722</v>
      </c>
      <c r="BU346" s="86"/>
      <c r="BV346" s="86" t="str">
        <f t="shared" si="266"/>
        <v>CP 844043</v>
      </c>
      <c r="BW346" s="105" t="str">
        <f t="shared" si="267"/>
        <v/>
      </c>
      <c r="BX346" s="86" t="str">
        <f t="shared" si="276"/>
        <v>44</v>
      </c>
      <c r="BY346" s="86" t="str">
        <f t="shared" si="277"/>
        <v>54</v>
      </c>
      <c r="BZ346" s="91">
        <f t="shared" si="278"/>
        <v>100</v>
      </c>
      <c r="CA346" s="91">
        <v>0</v>
      </c>
      <c r="CB346" s="96" t="s">
        <v>5719</v>
      </c>
      <c r="CC346" s="91">
        <f t="shared" si="268"/>
        <v>200</v>
      </c>
      <c r="CD346" s="91">
        <f t="shared" si="269"/>
        <v>0</v>
      </c>
      <c r="CE346" s="93">
        <f t="shared" si="279"/>
        <v>0</v>
      </c>
      <c r="CF346" s="93">
        <f t="shared" si="280"/>
        <v>0</v>
      </c>
      <c r="CG346" s="105"/>
      <c r="CH346" s="105"/>
      <c r="CI346" s="86"/>
      <c r="CJ346" s="188"/>
      <c r="CK346" s="181">
        <f t="shared" si="270"/>
        <v>100</v>
      </c>
      <c r="CL346" s="181">
        <f t="shared" si="271"/>
        <v>200</v>
      </c>
      <c r="CM346" s="86" t="s">
        <v>5723</v>
      </c>
      <c r="CN346" s="182" t="s">
        <v>7854</v>
      </c>
      <c r="CO346" s="183" t="s">
        <v>7855</v>
      </c>
      <c r="CP346" s="86" t="s">
        <v>5724</v>
      </c>
      <c r="CQ346" s="153" t="s">
        <v>7924</v>
      </c>
      <c r="CR346" s="187">
        <f t="shared" si="272"/>
        <v>7970000</v>
      </c>
      <c r="CS346" s="188">
        <v>1</v>
      </c>
      <c r="CT346" s="188">
        <f t="shared" si="240"/>
        <v>7970000</v>
      </c>
      <c r="CU346" s="93"/>
      <c r="CV346" s="94">
        <f t="shared" si="273"/>
        <v>100</v>
      </c>
      <c r="CW346" s="93">
        <f t="shared" si="274"/>
        <v>0</v>
      </c>
      <c r="CX346" s="86">
        <f t="shared" si="275"/>
        <v>0</v>
      </c>
      <c r="CY346" s="93">
        <f t="shared" si="241"/>
        <v>239100</v>
      </c>
      <c r="CZ346" s="93">
        <v>0</v>
      </c>
      <c r="DA346" s="93">
        <v>0</v>
      </c>
      <c r="DB346" s="93">
        <f t="shared" si="242"/>
        <v>0</v>
      </c>
      <c r="DC346" s="93">
        <v>0</v>
      </c>
      <c r="DD346" s="91">
        <v>0</v>
      </c>
      <c r="DE346" s="93">
        <f t="shared" si="243"/>
        <v>0</v>
      </c>
      <c r="DF346" s="93">
        <f t="shared" si="256"/>
        <v>0</v>
      </c>
      <c r="DG346" s="93"/>
      <c r="DH346" s="93">
        <v>0</v>
      </c>
      <c r="DI346" s="93">
        <v>0</v>
      </c>
      <c r="DJ346" s="86">
        <f t="shared" si="244"/>
        <v>0</v>
      </c>
      <c r="DK346" s="91">
        <v>0</v>
      </c>
      <c r="DL346" s="93"/>
      <c r="DM346" s="93">
        <v>0</v>
      </c>
      <c r="DN346" s="93">
        <f t="shared" si="257"/>
        <v>7970000</v>
      </c>
      <c r="DO346" s="93">
        <f t="shared" si="245"/>
        <v>0</v>
      </c>
      <c r="DP346" s="92">
        <f t="shared" si="246"/>
        <v>239100</v>
      </c>
      <c r="DQ346" s="97" t="str">
        <f t="shared" si="258"/>
        <v>8593440042</v>
      </c>
      <c r="DR346" s="98">
        <f t="shared" si="247"/>
        <v>0</v>
      </c>
      <c r="DS346" s="93" t="str">
        <f t="shared" si="248"/>
        <v>OK</v>
      </c>
      <c r="DT346" s="93"/>
      <c r="DU346" s="78" t="str">
        <f t="shared" si="259"/>
        <v>5010700215011501100001VT100001</v>
      </c>
      <c r="DV346" s="78">
        <f>INDEX('08_DMGiaDat'!$L:$L,MATCH(DU346,'08_DMGiaDat'!$R:$R,0))</f>
        <v>7970000</v>
      </c>
      <c r="DW346" s="78" t="str">
        <f t="shared" si="260"/>
        <v>501070021501100100000001</v>
      </c>
      <c r="DX346" s="78" t="str">
        <f>IFERROR(VLOOKUP(DW346,'08_DMGiaDat'!C318:C319,2,FALSE),"N")</f>
        <v>N</v>
      </c>
      <c r="DY346" s="78" t="str">
        <f t="shared" si="261"/>
        <v>5010700215011001VT100001</v>
      </c>
      <c r="DZ346" s="78" t="str">
        <f>IFERROR(VLOOKUP(DY346,'08_DMGiaDat'!C318:C319,2,FALSE),"N")</f>
        <v>N</v>
      </c>
      <c r="EA346" s="78" t="str">
        <f t="shared" si="262"/>
        <v>501070021501100100000001</v>
      </c>
      <c r="EB346" s="78" t="str">
        <f>IFERROR(VLOOKUP(EA346,'08_DMGiaDat'!C318:C319,2,FALSE),"N")</f>
        <v>N</v>
      </c>
      <c r="EC346" s="92">
        <f>IF(DV346&lt;&gt;"N",DV346,IF(DX346&lt;&gt;"N",DX346,IF(DZ346&lt;&gt;"N",DZ346*VLOOKUP(LEFT(CB346,3),'03_DMMucDich'!C302:C306,5,FALSE),IF(EB346&lt;&gt;"N",EB346*VLOOKUP(LEFT(CB346,3),'03_DMMucDich'!C302:C306,5,FALSE),"N/A"))))</f>
        <v>7970000</v>
      </c>
    </row>
    <row r="347" spans="1:133" s="34" customFormat="1" ht="16" x14ac:dyDescent="0.2">
      <c r="A347" s="85">
        <v>333</v>
      </c>
      <c r="B347" s="86"/>
      <c r="C347" s="87"/>
      <c r="D347" s="141" t="s">
        <v>6005</v>
      </c>
      <c r="E347" s="86"/>
      <c r="F347" s="88"/>
      <c r="G347" s="88" t="s">
        <v>5718</v>
      </c>
      <c r="H347" s="151">
        <v>2022</v>
      </c>
      <c r="I347" s="86"/>
      <c r="J347" s="86"/>
      <c r="K347" s="145" t="s">
        <v>6626</v>
      </c>
      <c r="L347" s="105"/>
      <c r="M347" s="86"/>
      <c r="N347" s="105"/>
      <c r="O347" s="105"/>
      <c r="P347" s="86"/>
      <c r="Q347" s="86"/>
      <c r="R347" s="153" t="str">
        <f t="shared" si="263"/>
        <v>Tổ 64</v>
      </c>
      <c r="S347" s="86"/>
      <c r="T347" s="86"/>
      <c r="U347" s="86"/>
      <c r="V347" s="86" t="str">
        <f t="shared" si="264"/>
        <v xml:space="preserve">, </v>
      </c>
      <c r="W347" s="86"/>
      <c r="X347" s="86"/>
      <c r="Y347" s="86"/>
      <c r="Z347" s="88"/>
      <c r="AA347" s="105"/>
      <c r="AB347" s="86"/>
      <c r="AC347" s="90"/>
      <c r="AD347" s="86"/>
      <c r="AE347" s="86"/>
      <c r="AF347" s="86"/>
      <c r="AG347" s="86"/>
      <c r="AH347" s="160" t="s">
        <v>6961</v>
      </c>
      <c r="AI347" s="153"/>
      <c r="AJ347" s="153"/>
      <c r="AK347" s="86"/>
      <c r="AL347" s="86"/>
      <c r="AM347" s="153" t="s">
        <v>7015</v>
      </c>
      <c r="AN347" s="153" t="s">
        <v>7436</v>
      </c>
      <c r="AO347" s="165">
        <v>43171</v>
      </c>
      <c r="AP347" s="153" t="s">
        <v>7044</v>
      </c>
      <c r="AQ347" s="153" t="s">
        <v>7236</v>
      </c>
      <c r="AR347" s="166">
        <v>107.5</v>
      </c>
      <c r="AS347" s="88" t="s">
        <v>5719</v>
      </c>
      <c r="AT347" s="92">
        <f t="shared" si="239"/>
        <v>0</v>
      </c>
      <c r="AU347" s="93">
        <v>0</v>
      </c>
      <c r="AV347" s="93">
        <v>0</v>
      </c>
      <c r="AW347" s="166">
        <v>200</v>
      </c>
      <c r="AX347" s="93">
        <v>0</v>
      </c>
      <c r="AY347" s="177"/>
      <c r="AZ347" s="177">
        <v>0</v>
      </c>
      <c r="BA347" s="178"/>
      <c r="BB347" s="105"/>
      <c r="BC347" s="105"/>
      <c r="BD347" s="93"/>
      <c r="BE347" s="93">
        <v>0</v>
      </c>
      <c r="BF347" s="91">
        <v>0</v>
      </c>
      <c r="BG347" s="94"/>
      <c r="BH347" s="95"/>
      <c r="BI347" s="93" t="str">
        <f t="shared" si="249"/>
        <v>Nguyễn Đình Công</v>
      </c>
      <c r="BJ347" s="105">
        <f t="shared" si="250"/>
        <v>0</v>
      </c>
      <c r="BK347" s="88" t="str">
        <f t="shared" si="251"/>
        <v>8593440042</v>
      </c>
      <c r="BL347" s="86">
        <f t="shared" si="252"/>
        <v>0</v>
      </c>
      <c r="BM347" s="105">
        <f t="shared" si="253"/>
        <v>0</v>
      </c>
      <c r="BN347" s="86">
        <f t="shared" si="254"/>
        <v>0</v>
      </c>
      <c r="BO347" s="86">
        <f t="shared" si="255"/>
        <v>0</v>
      </c>
      <c r="BP347" s="86">
        <f t="shared" si="265"/>
        <v>0</v>
      </c>
      <c r="BQ347" s="160" t="s">
        <v>6961</v>
      </c>
      <c r="BR347" s="86" t="s">
        <v>5720</v>
      </c>
      <c r="BS347" s="88" t="s">
        <v>5721</v>
      </c>
      <c r="BT347" s="86" t="s">
        <v>5722</v>
      </c>
      <c r="BU347" s="86"/>
      <c r="BV347" s="86" t="str">
        <f t="shared" si="266"/>
        <v>CM 669580</v>
      </c>
      <c r="BW347" s="105" t="str">
        <f t="shared" si="267"/>
        <v/>
      </c>
      <c r="BX347" s="86" t="str">
        <f t="shared" si="276"/>
        <v>92</v>
      </c>
      <c r="BY347" s="86" t="str">
        <f t="shared" si="277"/>
        <v>65</v>
      </c>
      <c r="BZ347" s="91">
        <f t="shared" si="278"/>
        <v>107.5</v>
      </c>
      <c r="CA347" s="91">
        <v>0</v>
      </c>
      <c r="CB347" s="96" t="s">
        <v>5719</v>
      </c>
      <c r="CC347" s="91">
        <f t="shared" si="268"/>
        <v>200</v>
      </c>
      <c r="CD347" s="91">
        <f t="shared" si="269"/>
        <v>0</v>
      </c>
      <c r="CE347" s="93">
        <f t="shared" si="279"/>
        <v>0</v>
      </c>
      <c r="CF347" s="93">
        <f t="shared" si="280"/>
        <v>0</v>
      </c>
      <c r="CG347" s="105"/>
      <c r="CH347" s="105"/>
      <c r="CI347" s="86"/>
      <c r="CJ347" s="188"/>
      <c r="CK347" s="181">
        <f t="shared" si="270"/>
        <v>107.5</v>
      </c>
      <c r="CL347" s="181">
        <f t="shared" si="271"/>
        <v>200</v>
      </c>
      <c r="CM347" s="86" t="s">
        <v>5723</v>
      </c>
      <c r="CN347" s="182" t="s">
        <v>7854</v>
      </c>
      <c r="CO347" s="183" t="s">
        <v>7856</v>
      </c>
      <c r="CP347" s="86" t="s">
        <v>5724</v>
      </c>
      <c r="CQ347" s="153" t="s">
        <v>7924</v>
      </c>
      <c r="CR347" s="187">
        <f t="shared" si="272"/>
        <v>9190000</v>
      </c>
      <c r="CS347" s="188">
        <v>1</v>
      </c>
      <c r="CT347" s="188">
        <f t="shared" si="240"/>
        <v>9190000</v>
      </c>
      <c r="CU347" s="93"/>
      <c r="CV347" s="94">
        <f t="shared" si="273"/>
        <v>107.5</v>
      </c>
      <c r="CW347" s="93">
        <f t="shared" si="274"/>
        <v>0</v>
      </c>
      <c r="CX347" s="86">
        <f t="shared" si="275"/>
        <v>0</v>
      </c>
      <c r="CY347" s="93">
        <f t="shared" si="241"/>
        <v>296377.5</v>
      </c>
      <c r="CZ347" s="93">
        <v>0</v>
      </c>
      <c r="DA347" s="93">
        <v>0</v>
      </c>
      <c r="DB347" s="93">
        <f t="shared" si="242"/>
        <v>0</v>
      </c>
      <c r="DC347" s="93">
        <v>0</v>
      </c>
      <c r="DD347" s="91">
        <v>0</v>
      </c>
      <c r="DE347" s="93">
        <f t="shared" si="243"/>
        <v>0</v>
      </c>
      <c r="DF347" s="93">
        <f t="shared" si="256"/>
        <v>0</v>
      </c>
      <c r="DG347" s="93"/>
      <c r="DH347" s="93">
        <v>0</v>
      </c>
      <c r="DI347" s="93">
        <v>0</v>
      </c>
      <c r="DJ347" s="86">
        <f t="shared" si="244"/>
        <v>0</v>
      </c>
      <c r="DK347" s="91">
        <v>0</v>
      </c>
      <c r="DL347" s="93"/>
      <c r="DM347" s="93">
        <v>0</v>
      </c>
      <c r="DN347" s="93">
        <f t="shared" si="257"/>
        <v>9190000</v>
      </c>
      <c r="DO347" s="93">
        <f t="shared" si="245"/>
        <v>0</v>
      </c>
      <c r="DP347" s="92">
        <f t="shared" si="246"/>
        <v>296377.5</v>
      </c>
      <c r="DQ347" s="97" t="str">
        <f t="shared" si="258"/>
        <v>8593440042</v>
      </c>
      <c r="DR347" s="98">
        <f t="shared" si="247"/>
        <v>0</v>
      </c>
      <c r="DS347" s="93" t="str">
        <f t="shared" si="248"/>
        <v>OK</v>
      </c>
      <c r="DT347" s="93"/>
      <c r="DU347" s="78" t="str">
        <f t="shared" si="259"/>
        <v>5010700215011501101001VT100001</v>
      </c>
      <c r="DV347" s="78">
        <f>INDEX('08_DMGiaDat'!$L:$L,MATCH(DU347,'08_DMGiaDat'!$R:$R,0))</f>
        <v>9190000</v>
      </c>
      <c r="DW347" s="78" t="str">
        <f t="shared" si="260"/>
        <v>501070021501100100000001</v>
      </c>
      <c r="DX347" s="78" t="str">
        <f>IFERROR(VLOOKUP(DW347,'08_DMGiaDat'!C318:C319,2,FALSE),"N")</f>
        <v>N</v>
      </c>
      <c r="DY347" s="78" t="str">
        <f t="shared" si="261"/>
        <v>5010700215011001VT100001</v>
      </c>
      <c r="DZ347" s="78" t="str">
        <f>IFERROR(VLOOKUP(DY347,'08_DMGiaDat'!C318:C319,2,FALSE),"N")</f>
        <v>N</v>
      </c>
      <c r="EA347" s="78" t="str">
        <f t="shared" si="262"/>
        <v>501070021501100100000001</v>
      </c>
      <c r="EB347" s="78" t="str">
        <f>IFERROR(VLOOKUP(EA347,'08_DMGiaDat'!C318:C319,2,FALSE),"N")</f>
        <v>N</v>
      </c>
      <c r="EC347" s="92">
        <f>IF(DV347&lt;&gt;"N",DV347,IF(DX347&lt;&gt;"N",DX347,IF(DZ347&lt;&gt;"N",DZ347*VLOOKUP(LEFT(CB347,3),'03_DMMucDich'!C302:C306,5,FALSE),IF(EB347&lt;&gt;"N",EB347*VLOOKUP(LEFT(CB347,3),'03_DMMucDich'!C302:C306,5,FALSE),"N/A"))))</f>
        <v>9190000</v>
      </c>
    </row>
    <row r="348" spans="1:133" s="34" customFormat="1" ht="16" x14ac:dyDescent="0.2">
      <c r="A348" s="85">
        <v>334</v>
      </c>
      <c r="B348" s="86"/>
      <c r="C348" s="87"/>
      <c r="D348" s="141" t="s">
        <v>6006</v>
      </c>
      <c r="E348" s="86"/>
      <c r="F348" s="88"/>
      <c r="G348" s="88" t="s">
        <v>5718</v>
      </c>
      <c r="H348" s="151">
        <v>2022</v>
      </c>
      <c r="I348" s="86"/>
      <c r="J348" s="86"/>
      <c r="K348" s="145" t="s">
        <v>6627</v>
      </c>
      <c r="L348" s="105"/>
      <c r="M348" s="86"/>
      <c r="N348" s="105"/>
      <c r="O348" s="105"/>
      <c r="P348" s="86"/>
      <c r="Q348" s="86"/>
      <c r="R348" s="153" t="str">
        <f t="shared" si="263"/>
        <v>Tổ 66</v>
      </c>
      <c r="S348" s="86"/>
      <c r="T348" s="86"/>
      <c r="U348" s="86"/>
      <c r="V348" s="86" t="str">
        <f t="shared" si="264"/>
        <v xml:space="preserve">, </v>
      </c>
      <c r="W348" s="86"/>
      <c r="X348" s="86"/>
      <c r="Y348" s="86"/>
      <c r="Z348" s="88"/>
      <c r="AA348" s="105"/>
      <c r="AB348" s="86"/>
      <c r="AC348" s="90"/>
      <c r="AD348" s="86"/>
      <c r="AE348" s="86"/>
      <c r="AF348" s="86"/>
      <c r="AG348" s="86"/>
      <c r="AH348" s="160" t="s">
        <v>6960</v>
      </c>
      <c r="AI348" s="153"/>
      <c r="AJ348" s="153"/>
      <c r="AK348" s="86"/>
      <c r="AL348" s="86"/>
      <c r="AM348" s="153" t="s">
        <v>7015</v>
      </c>
      <c r="AN348" s="153" t="s">
        <v>7437</v>
      </c>
      <c r="AO348" s="165">
        <v>43599</v>
      </c>
      <c r="AP348" s="153" t="s">
        <v>977</v>
      </c>
      <c r="AQ348" s="153" t="s">
        <v>5678</v>
      </c>
      <c r="AR348" s="166">
        <v>100</v>
      </c>
      <c r="AS348" s="88" t="s">
        <v>5719</v>
      </c>
      <c r="AT348" s="92">
        <f t="shared" si="239"/>
        <v>0</v>
      </c>
      <c r="AU348" s="93">
        <v>0</v>
      </c>
      <c r="AV348" s="93">
        <v>0</v>
      </c>
      <c r="AW348" s="166">
        <v>200</v>
      </c>
      <c r="AX348" s="93">
        <v>0</v>
      </c>
      <c r="AY348" s="177"/>
      <c r="AZ348" s="177">
        <v>0</v>
      </c>
      <c r="BA348" s="178"/>
      <c r="BB348" s="105"/>
      <c r="BC348" s="105"/>
      <c r="BD348" s="93"/>
      <c r="BE348" s="93">
        <v>0</v>
      </c>
      <c r="BF348" s="91">
        <v>0</v>
      </c>
      <c r="BG348" s="94"/>
      <c r="BH348" s="95"/>
      <c r="BI348" s="93" t="str">
        <f t="shared" si="249"/>
        <v>Lê Văn Xưng</v>
      </c>
      <c r="BJ348" s="105">
        <f t="shared" si="250"/>
        <v>0</v>
      </c>
      <c r="BK348" s="88" t="str">
        <f t="shared" si="251"/>
        <v xml:space="preserve">8413723164 </v>
      </c>
      <c r="BL348" s="86">
        <f t="shared" si="252"/>
        <v>0</v>
      </c>
      <c r="BM348" s="105">
        <f t="shared" si="253"/>
        <v>0</v>
      </c>
      <c r="BN348" s="86">
        <f t="shared" si="254"/>
        <v>0</v>
      </c>
      <c r="BO348" s="86">
        <f t="shared" si="255"/>
        <v>0</v>
      </c>
      <c r="BP348" s="86">
        <f t="shared" si="265"/>
        <v>0</v>
      </c>
      <c r="BQ348" s="160" t="s">
        <v>6960</v>
      </c>
      <c r="BR348" s="86" t="s">
        <v>5720</v>
      </c>
      <c r="BS348" s="88" t="s">
        <v>5721</v>
      </c>
      <c r="BT348" s="86" t="s">
        <v>5722</v>
      </c>
      <c r="BU348" s="86"/>
      <c r="BV348" s="86" t="str">
        <f t="shared" si="266"/>
        <v>CP 903205</v>
      </c>
      <c r="BW348" s="105" t="str">
        <f t="shared" si="267"/>
        <v/>
      </c>
      <c r="BX348" s="86" t="str">
        <f t="shared" si="276"/>
        <v>104</v>
      </c>
      <c r="BY348" s="86" t="str">
        <f t="shared" si="277"/>
        <v>16</v>
      </c>
      <c r="BZ348" s="91">
        <f t="shared" si="278"/>
        <v>100</v>
      </c>
      <c r="CA348" s="91">
        <v>0</v>
      </c>
      <c r="CB348" s="96" t="s">
        <v>5719</v>
      </c>
      <c r="CC348" s="91">
        <f t="shared" si="268"/>
        <v>200</v>
      </c>
      <c r="CD348" s="91">
        <f t="shared" si="269"/>
        <v>0</v>
      </c>
      <c r="CE348" s="93">
        <f t="shared" si="279"/>
        <v>0</v>
      </c>
      <c r="CF348" s="93">
        <f t="shared" si="280"/>
        <v>0</v>
      </c>
      <c r="CG348" s="105"/>
      <c r="CH348" s="105"/>
      <c r="CI348" s="86"/>
      <c r="CJ348" s="188"/>
      <c r="CK348" s="181">
        <f t="shared" si="270"/>
        <v>100</v>
      </c>
      <c r="CL348" s="181">
        <f t="shared" si="271"/>
        <v>200</v>
      </c>
      <c r="CM348" s="86" t="s">
        <v>5723</v>
      </c>
      <c r="CN348" s="182" t="s">
        <v>7854</v>
      </c>
      <c r="CO348" s="183" t="s">
        <v>7855</v>
      </c>
      <c r="CP348" s="86" t="s">
        <v>5724</v>
      </c>
      <c r="CQ348" s="153" t="s">
        <v>7924</v>
      </c>
      <c r="CR348" s="187">
        <f t="shared" si="272"/>
        <v>7970000</v>
      </c>
      <c r="CS348" s="188">
        <v>1</v>
      </c>
      <c r="CT348" s="188">
        <f t="shared" si="240"/>
        <v>7970000</v>
      </c>
      <c r="CU348" s="93"/>
      <c r="CV348" s="94">
        <f t="shared" si="273"/>
        <v>100</v>
      </c>
      <c r="CW348" s="93">
        <f t="shared" si="274"/>
        <v>0</v>
      </c>
      <c r="CX348" s="86">
        <f t="shared" si="275"/>
        <v>0</v>
      </c>
      <c r="CY348" s="93">
        <f t="shared" si="241"/>
        <v>239100</v>
      </c>
      <c r="CZ348" s="93">
        <v>0</v>
      </c>
      <c r="DA348" s="93">
        <v>0</v>
      </c>
      <c r="DB348" s="93">
        <f t="shared" si="242"/>
        <v>0</v>
      </c>
      <c r="DC348" s="93">
        <v>0</v>
      </c>
      <c r="DD348" s="91">
        <v>0</v>
      </c>
      <c r="DE348" s="93">
        <f t="shared" si="243"/>
        <v>0</v>
      </c>
      <c r="DF348" s="93">
        <f t="shared" si="256"/>
        <v>0</v>
      </c>
      <c r="DG348" s="93"/>
      <c r="DH348" s="93">
        <v>0</v>
      </c>
      <c r="DI348" s="93">
        <v>0</v>
      </c>
      <c r="DJ348" s="86">
        <f t="shared" si="244"/>
        <v>0</v>
      </c>
      <c r="DK348" s="91">
        <v>0</v>
      </c>
      <c r="DL348" s="93"/>
      <c r="DM348" s="93">
        <v>0</v>
      </c>
      <c r="DN348" s="93">
        <f t="shared" si="257"/>
        <v>7970000</v>
      </c>
      <c r="DO348" s="93">
        <f t="shared" si="245"/>
        <v>0</v>
      </c>
      <c r="DP348" s="92">
        <f t="shared" si="246"/>
        <v>239100</v>
      </c>
      <c r="DQ348" s="97" t="str">
        <f t="shared" si="258"/>
        <v xml:space="preserve">8413723164 </v>
      </c>
      <c r="DR348" s="98">
        <f t="shared" si="247"/>
        <v>0</v>
      </c>
      <c r="DS348" s="93" t="str">
        <f t="shared" si="248"/>
        <v>OK</v>
      </c>
      <c r="DT348" s="93"/>
      <c r="DU348" s="78" t="str">
        <f t="shared" si="259"/>
        <v>5010700215011501100001VT100001</v>
      </c>
      <c r="DV348" s="78">
        <f>INDEX('08_DMGiaDat'!$L:$L,MATCH(DU348,'08_DMGiaDat'!$R:$R,0))</f>
        <v>7970000</v>
      </c>
      <c r="DW348" s="78" t="str">
        <f t="shared" si="260"/>
        <v>501070021501100100000001</v>
      </c>
      <c r="DX348" s="78" t="str">
        <f>IFERROR(VLOOKUP(DW348,'08_DMGiaDat'!C318:C319,2,FALSE),"N")</f>
        <v>N</v>
      </c>
      <c r="DY348" s="78" t="str">
        <f t="shared" si="261"/>
        <v>5010700215011001VT100001</v>
      </c>
      <c r="DZ348" s="78" t="str">
        <f>IFERROR(VLOOKUP(DY348,'08_DMGiaDat'!C318:C319,2,FALSE),"N")</f>
        <v>N</v>
      </c>
      <c r="EA348" s="78" t="str">
        <f t="shared" si="262"/>
        <v>501070021501100100000001</v>
      </c>
      <c r="EB348" s="78" t="str">
        <f>IFERROR(VLOOKUP(EA348,'08_DMGiaDat'!C318:C319,2,FALSE),"N")</f>
        <v>N</v>
      </c>
      <c r="EC348" s="92">
        <f>IF(DV348&lt;&gt;"N",DV348,IF(DX348&lt;&gt;"N",DX348,IF(DZ348&lt;&gt;"N",DZ348*VLOOKUP(LEFT(CB348,3),'03_DMMucDich'!C302:C306,5,FALSE),IF(EB348&lt;&gt;"N",EB348*VLOOKUP(LEFT(CB348,3),'03_DMMucDich'!C302:C306,5,FALSE),"N/A"))))</f>
        <v>7970000</v>
      </c>
    </row>
    <row r="349" spans="1:133" s="34" customFormat="1" ht="16" x14ac:dyDescent="0.2">
      <c r="A349" s="85">
        <v>335</v>
      </c>
      <c r="B349" s="86"/>
      <c r="C349" s="87"/>
      <c r="D349" s="141" t="s">
        <v>6007</v>
      </c>
      <c r="E349" s="86"/>
      <c r="F349" s="88"/>
      <c r="G349" s="88" t="s">
        <v>5718</v>
      </c>
      <c r="H349" s="151">
        <v>2022</v>
      </c>
      <c r="I349" s="86"/>
      <c r="J349" s="86"/>
      <c r="K349" s="145" t="s">
        <v>6628</v>
      </c>
      <c r="L349" s="105"/>
      <c r="M349" s="86"/>
      <c r="N349" s="105"/>
      <c r="O349" s="105"/>
      <c r="P349" s="86"/>
      <c r="Q349" s="86"/>
      <c r="R349" s="153" t="str">
        <f t="shared" si="263"/>
        <v>Tổ 64</v>
      </c>
      <c r="S349" s="86"/>
      <c r="T349" s="86"/>
      <c r="U349" s="86"/>
      <c r="V349" s="86" t="str">
        <f t="shared" si="264"/>
        <v xml:space="preserve">, </v>
      </c>
      <c r="W349" s="86"/>
      <c r="X349" s="86"/>
      <c r="Y349" s="86"/>
      <c r="Z349" s="88"/>
      <c r="AA349" s="105"/>
      <c r="AB349" s="86"/>
      <c r="AC349" s="90"/>
      <c r="AD349" s="86"/>
      <c r="AE349" s="86"/>
      <c r="AF349" s="86"/>
      <c r="AG349" s="86"/>
      <c r="AH349" s="160" t="s">
        <v>6961</v>
      </c>
      <c r="AI349" s="153"/>
      <c r="AJ349" s="153"/>
      <c r="AK349" s="86"/>
      <c r="AL349" s="86"/>
      <c r="AM349" s="153" t="s">
        <v>7015</v>
      </c>
      <c r="AN349" s="153" t="s">
        <v>7438</v>
      </c>
      <c r="AO349" s="165">
        <v>44256</v>
      </c>
      <c r="AP349" s="153" t="s">
        <v>1099</v>
      </c>
      <c r="AQ349" s="153" t="s">
        <v>5687</v>
      </c>
      <c r="AR349" s="166">
        <v>102.5</v>
      </c>
      <c r="AS349" s="88" t="s">
        <v>5719</v>
      </c>
      <c r="AT349" s="92">
        <f t="shared" si="239"/>
        <v>0</v>
      </c>
      <c r="AU349" s="93">
        <v>0</v>
      </c>
      <c r="AV349" s="93">
        <v>0</v>
      </c>
      <c r="AW349" s="166">
        <v>200</v>
      </c>
      <c r="AX349" s="93">
        <v>0</v>
      </c>
      <c r="AY349" s="177"/>
      <c r="AZ349" s="177">
        <v>0</v>
      </c>
      <c r="BA349" s="178"/>
      <c r="BB349" s="105"/>
      <c r="BC349" s="105"/>
      <c r="BD349" s="93"/>
      <c r="BE349" s="93">
        <v>0</v>
      </c>
      <c r="BF349" s="91">
        <v>0</v>
      </c>
      <c r="BG349" s="94"/>
      <c r="BH349" s="95"/>
      <c r="BI349" s="93" t="str">
        <f t="shared" si="249"/>
        <v>Nguyễn Thị Vân Diễm</v>
      </c>
      <c r="BJ349" s="105">
        <f t="shared" si="250"/>
        <v>0</v>
      </c>
      <c r="BK349" s="88" t="str">
        <f t="shared" si="251"/>
        <v>8014486754</v>
      </c>
      <c r="BL349" s="86">
        <f t="shared" si="252"/>
        <v>0</v>
      </c>
      <c r="BM349" s="105">
        <f t="shared" si="253"/>
        <v>0</v>
      </c>
      <c r="BN349" s="86">
        <f t="shared" si="254"/>
        <v>0</v>
      </c>
      <c r="BO349" s="86">
        <f t="shared" si="255"/>
        <v>0</v>
      </c>
      <c r="BP349" s="86">
        <f t="shared" si="265"/>
        <v>0</v>
      </c>
      <c r="BQ349" s="160" t="s">
        <v>6961</v>
      </c>
      <c r="BR349" s="86" t="s">
        <v>5720</v>
      </c>
      <c r="BS349" s="88" t="s">
        <v>5721</v>
      </c>
      <c r="BT349" s="86" t="s">
        <v>5722</v>
      </c>
      <c r="BU349" s="86"/>
      <c r="BV349" s="86" t="str">
        <f t="shared" si="266"/>
        <v>DA 149497</v>
      </c>
      <c r="BW349" s="105" t="str">
        <f t="shared" si="267"/>
        <v/>
      </c>
      <c r="BX349" s="86" t="str">
        <f t="shared" si="276"/>
        <v>110</v>
      </c>
      <c r="BY349" s="86" t="str">
        <f t="shared" si="277"/>
        <v>19</v>
      </c>
      <c r="BZ349" s="91">
        <f t="shared" si="278"/>
        <v>102.5</v>
      </c>
      <c r="CA349" s="91">
        <v>0</v>
      </c>
      <c r="CB349" s="96" t="s">
        <v>5719</v>
      </c>
      <c r="CC349" s="91">
        <f t="shared" si="268"/>
        <v>200</v>
      </c>
      <c r="CD349" s="91">
        <f t="shared" si="269"/>
        <v>0</v>
      </c>
      <c r="CE349" s="93">
        <f t="shared" si="279"/>
        <v>0</v>
      </c>
      <c r="CF349" s="93">
        <f t="shared" si="280"/>
        <v>0</v>
      </c>
      <c r="CG349" s="105"/>
      <c r="CH349" s="105"/>
      <c r="CI349" s="86"/>
      <c r="CJ349" s="188"/>
      <c r="CK349" s="181">
        <f t="shared" si="270"/>
        <v>102.5</v>
      </c>
      <c r="CL349" s="181">
        <f t="shared" si="271"/>
        <v>200</v>
      </c>
      <c r="CM349" s="86" t="s">
        <v>5723</v>
      </c>
      <c r="CN349" s="182" t="s">
        <v>7854</v>
      </c>
      <c r="CO349" s="183" t="s">
        <v>7856</v>
      </c>
      <c r="CP349" s="86" t="s">
        <v>5724</v>
      </c>
      <c r="CQ349" s="153" t="s">
        <v>7924</v>
      </c>
      <c r="CR349" s="187">
        <f t="shared" si="272"/>
        <v>9190000</v>
      </c>
      <c r="CS349" s="188">
        <v>1</v>
      </c>
      <c r="CT349" s="188">
        <f t="shared" si="240"/>
        <v>9190000</v>
      </c>
      <c r="CU349" s="93"/>
      <c r="CV349" s="94">
        <f t="shared" si="273"/>
        <v>102.5</v>
      </c>
      <c r="CW349" s="93">
        <f t="shared" si="274"/>
        <v>0</v>
      </c>
      <c r="CX349" s="86">
        <f t="shared" si="275"/>
        <v>0</v>
      </c>
      <c r="CY349" s="93">
        <f t="shared" si="241"/>
        <v>282592.49999999994</v>
      </c>
      <c r="CZ349" s="93">
        <v>0</v>
      </c>
      <c r="DA349" s="93">
        <v>0</v>
      </c>
      <c r="DB349" s="93">
        <f t="shared" si="242"/>
        <v>0</v>
      </c>
      <c r="DC349" s="93">
        <v>0</v>
      </c>
      <c r="DD349" s="91">
        <v>0</v>
      </c>
      <c r="DE349" s="93">
        <f t="shared" si="243"/>
        <v>0</v>
      </c>
      <c r="DF349" s="93">
        <f t="shared" si="256"/>
        <v>0</v>
      </c>
      <c r="DG349" s="93"/>
      <c r="DH349" s="93">
        <v>0</v>
      </c>
      <c r="DI349" s="93">
        <v>0</v>
      </c>
      <c r="DJ349" s="86">
        <f t="shared" si="244"/>
        <v>0</v>
      </c>
      <c r="DK349" s="91">
        <v>0</v>
      </c>
      <c r="DL349" s="93"/>
      <c r="DM349" s="93">
        <v>0</v>
      </c>
      <c r="DN349" s="93">
        <f t="shared" si="257"/>
        <v>9190000</v>
      </c>
      <c r="DO349" s="93">
        <f t="shared" si="245"/>
        <v>0</v>
      </c>
      <c r="DP349" s="92">
        <f t="shared" si="246"/>
        <v>282592.49999999994</v>
      </c>
      <c r="DQ349" s="97" t="str">
        <f t="shared" si="258"/>
        <v>8014486754</v>
      </c>
      <c r="DR349" s="98">
        <f t="shared" si="247"/>
        <v>0</v>
      </c>
      <c r="DS349" s="93" t="str">
        <f t="shared" si="248"/>
        <v>OK</v>
      </c>
      <c r="DT349" s="93"/>
      <c r="DU349" s="78" t="str">
        <f t="shared" si="259"/>
        <v>5010700215011501101001VT100001</v>
      </c>
      <c r="DV349" s="78">
        <f>INDEX('08_DMGiaDat'!$L:$L,MATCH(DU349,'08_DMGiaDat'!$R:$R,0))</f>
        <v>9190000</v>
      </c>
      <c r="DW349" s="78" t="str">
        <f t="shared" si="260"/>
        <v>501070021501100100000001</v>
      </c>
      <c r="DX349" s="78" t="str">
        <f>IFERROR(VLOOKUP(DW349,'08_DMGiaDat'!C318:C319,2,FALSE),"N")</f>
        <v>N</v>
      </c>
      <c r="DY349" s="78" t="str">
        <f t="shared" si="261"/>
        <v>5010700215011001VT100001</v>
      </c>
      <c r="DZ349" s="78" t="str">
        <f>IFERROR(VLOOKUP(DY349,'08_DMGiaDat'!C318:C319,2,FALSE),"N")</f>
        <v>N</v>
      </c>
      <c r="EA349" s="78" t="str">
        <f t="shared" si="262"/>
        <v>501070021501100100000001</v>
      </c>
      <c r="EB349" s="78" t="str">
        <f>IFERROR(VLOOKUP(EA349,'08_DMGiaDat'!C318:C319,2,FALSE),"N")</f>
        <v>N</v>
      </c>
      <c r="EC349" s="92">
        <f>IF(DV349&lt;&gt;"N",DV349,IF(DX349&lt;&gt;"N",DX349,IF(DZ349&lt;&gt;"N",DZ349*VLOOKUP(LEFT(CB349,3),'03_DMMucDich'!C302:C306,5,FALSE),IF(EB349&lt;&gt;"N",EB349*VLOOKUP(LEFT(CB349,3),'03_DMMucDich'!C302:C306,5,FALSE),"N/A"))))</f>
        <v>9190000</v>
      </c>
    </row>
    <row r="350" spans="1:133" s="34" customFormat="1" ht="16" x14ac:dyDescent="0.2">
      <c r="A350" s="85">
        <v>336</v>
      </c>
      <c r="B350" s="86"/>
      <c r="C350" s="87"/>
      <c r="D350" s="141" t="s">
        <v>6008</v>
      </c>
      <c r="E350" s="86"/>
      <c r="F350" s="88"/>
      <c r="G350" s="88" t="s">
        <v>5718</v>
      </c>
      <c r="H350" s="151">
        <v>2022</v>
      </c>
      <c r="I350" s="86"/>
      <c r="J350" s="86"/>
      <c r="K350" s="145" t="s">
        <v>6629</v>
      </c>
      <c r="L350" s="105"/>
      <c r="M350" s="86"/>
      <c r="N350" s="105"/>
      <c r="O350" s="105"/>
      <c r="P350" s="86"/>
      <c r="Q350" s="86"/>
      <c r="R350" s="153" t="str">
        <f t="shared" si="263"/>
        <v>Tổ 64</v>
      </c>
      <c r="S350" s="86"/>
      <c r="T350" s="86"/>
      <c r="U350" s="86"/>
      <c r="V350" s="86" t="str">
        <f t="shared" si="264"/>
        <v xml:space="preserve">, </v>
      </c>
      <c r="W350" s="86"/>
      <c r="X350" s="86"/>
      <c r="Y350" s="86"/>
      <c r="Z350" s="88"/>
      <c r="AA350" s="105"/>
      <c r="AB350" s="86"/>
      <c r="AC350" s="90"/>
      <c r="AD350" s="86"/>
      <c r="AE350" s="86"/>
      <c r="AF350" s="86"/>
      <c r="AG350" s="86"/>
      <c r="AH350" s="160" t="s">
        <v>6961</v>
      </c>
      <c r="AI350" s="153"/>
      <c r="AJ350" s="153"/>
      <c r="AK350" s="86"/>
      <c r="AL350" s="86"/>
      <c r="AM350" s="153" t="s">
        <v>7015</v>
      </c>
      <c r="AN350" s="153" t="s">
        <v>7439</v>
      </c>
      <c r="AO350" s="165">
        <v>43382</v>
      </c>
      <c r="AP350" s="153" t="s">
        <v>2086</v>
      </c>
      <c r="AQ350" s="153" t="s">
        <v>5691</v>
      </c>
      <c r="AR350" s="166">
        <v>105</v>
      </c>
      <c r="AS350" s="88" t="s">
        <v>5719</v>
      </c>
      <c r="AT350" s="92">
        <f t="shared" si="239"/>
        <v>0</v>
      </c>
      <c r="AU350" s="93">
        <v>0</v>
      </c>
      <c r="AV350" s="93">
        <v>0</v>
      </c>
      <c r="AW350" s="166">
        <v>200</v>
      </c>
      <c r="AX350" s="93">
        <v>0</v>
      </c>
      <c r="AY350" s="177"/>
      <c r="AZ350" s="177">
        <v>0</v>
      </c>
      <c r="BA350" s="178"/>
      <c r="BB350" s="105"/>
      <c r="BC350" s="105"/>
      <c r="BD350" s="93"/>
      <c r="BE350" s="93">
        <v>0</v>
      </c>
      <c r="BF350" s="91">
        <v>0</v>
      </c>
      <c r="BG350" s="94"/>
      <c r="BH350" s="95"/>
      <c r="BI350" s="93" t="str">
        <f t="shared" si="249"/>
        <v>Phan Thị Thu Hồng</v>
      </c>
      <c r="BJ350" s="105">
        <f t="shared" si="250"/>
        <v>0</v>
      </c>
      <c r="BK350" s="88" t="str">
        <f t="shared" si="251"/>
        <v>8031916647</v>
      </c>
      <c r="BL350" s="86">
        <f t="shared" si="252"/>
        <v>0</v>
      </c>
      <c r="BM350" s="105">
        <f t="shared" si="253"/>
        <v>0</v>
      </c>
      <c r="BN350" s="86">
        <f t="shared" si="254"/>
        <v>0</v>
      </c>
      <c r="BO350" s="86">
        <f t="shared" si="255"/>
        <v>0</v>
      </c>
      <c r="BP350" s="86">
        <f t="shared" si="265"/>
        <v>0</v>
      </c>
      <c r="BQ350" s="160" t="s">
        <v>6961</v>
      </c>
      <c r="BR350" s="86" t="s">
        <v>5720</v>
      </c>
      <c r="BS350" s="88" t="s">
        <v>5721</v>
      </c>
      <c r="BT350" s="86" t="s">
        <v>5722</v>
      </c>
      <c r="BU350" s="86"/>
      <c r="BV350" s="86" t="str">
        <f t="shared" si="266"/>
        <v>CO 161616</v>
      </c>
      <c r="BW350" s="105" t="str">
        <f t="shared" si="267"/>
        <v/>
      </c>
      <c r="BX350" s="86" t="str">
        <f t="shared" si="276"/>
        <v>200</v>
      </c>
      <c r="BY350" s="86" t="str">
        <f t="shared" si="277"/>
        <v>21</v>
      </c>
      <c r="BZ350" s="91">
        <f t="shared" si="278"/>
        <v>105</v>
      </c>
      <c r="CA350" s="91">
        <v>0</v>
      </c>
      <c r="CB350" s="96" t="s">
        <v>5719</v>
      </c>
      <c r="CC350" s="91">
        <f t="shared" si="268"/>
        <v>200</v>
      </c>
      <c r="CD350" s="91">
        <f t="shared" si="269"/>
        <v>0</v>
      </c>
      <c r="CE350" s="93">
        <f t="shared" si="279"/>
        <v>0</v>
      </c>
      <c r="CF350" s="93">
        <f t="shared" si="280"/>
        <v>0</v>
      </c>
      <c r="CG350" s="105"/>
      <c r="CH350" s="105"/>
      <c r="CI350" s="86"/>
      <c r="CJ350" s="188"/>
      <c r="CK350" s="181">
        <f t="shared" si="270"/>
        <v>105</v>
      </c>
      <c r="CL350" s="181">
        <f t="shared" si="271"/>
        <v>200</v>
      </c>
      <c r="CM350" s="86" t="s">
        <v>5723</v>
      </c>
      <c r="CN350" s="182" t="s">
        <v>7854</v>
      </c>
      <c r="CO350" s="183" t="s">
        <v>7855</v>
      </c>
      <c r="CP350" s="86" t="s">
        <v>5724</v>
      </c>
      <c r="CQ350" s="153" t="s">
        <v>7924</v>
      </c>
      <c r="CR350" s="187">
        <f t="shared" si="272"/>
        <v>7970000</v>
      </c>
      <c r="CS350" s="188">
        <v>1</v>
      </c>
      <c r="CT350" s="188">
        <f t="shared" si="240"/>
        <v>7970000</v>
      </c>
      <c r="CU350" s="93"/>
      <c r="CV350" s="94">
        <f t="shared" si="273"/>
        <v>105</v>
      </c>
      <c r="CW350" s="93">
        <f t="shared" si="274"/>
        <v>0</v>
      </c>
      <c r="CX350" s="86">
        <f t="shared" si="275"/>
        <v>0</v>
      </c>
      <c r="CY350" s="93">
        <f t="shared" si="241"/>
        <v>251055</v>
      </c>
      <c r="CZ350" s="93">
        <v>0</v>
      </c>
      <c r="DA350" s="93">
        <v>0</v>
      </c>
      <c r="DB350" s="93">
        <f t="shared" si="242"/>
        <v>0</v>
      </c>
      <c r="DC350" s="93">
        <v>0</v>
      </c>
      <c r="DD350" s="91">
        <v>0</v>
      </c>
      <c r="DE350" s="93">
        <f t="shared" si="243"/>
        <v>0</v>
      </c>
      <c r="DF350" s="93">
        <f t="shared" si="256"/>
        <v>0</v>
      </c>
      <c r="DG350" s="93"/>
      <c r="DH350" s="93">
        <v>0</v>
      </c>
      <c r="DI350" s="93">
        <v>0</v>
      </c>
      <c r="DJ350" s="86">
        <f t="shared" si="244"/>
        <v>0</v>
      </c>
      <c r="DK350" s="91">
        <v>0</v>
      </c>
      <c r="DL350" s="93"/>
      <c r="DM350" s="93">
        <v>0</v>
      </c>
      <c r="DN350" s="93">
        <f t="shared" si="257"/>
        <v>7970000</v>
      </c>
      <c r="DO350" s="93">
        <f t="shared" si="245"/>
        <v>0</v>
      </c>
      <c r="DP350" s="92">
        <f t="shared" si="246"/>
        <v>251055</v>
      </c>
      <c r="DQ350" s="97" t="str">
        <f t="shared" si="258"/>
        <v>8031916647</v>
      </c>
      <c r="DR350" s="98">
        <f t="shared" si="247"/>
        <v>0</v>
      </c>
      <c r="DS350" s="93" t="str">
        <f t="shared" si="248"/>
        <v>OK</v>
      </c>
      <c r="DT350" s="93"/>
      <c r="DU350" s="78" t="str">
        <f t="shared" si="259"/>
        <v>5010700215011501100001VT100001</v>
      </c>
      <c r="DV350" s="78">
        <f>INDEX('08_DMGiaDat'!$L:$L,MATCH(DU350,'08_DMGiaDat'!$R:$R,0))</f>
        <v>7970000</v>
      </c>
      <c r="DW350" s="78" t="str">
        <f t="shared" si="260"/>
        <v>501070021501100100000001</v>
      </c>
      <c r="DX350" s="78" t="str">
        <f>IFERROR(VLOOKUP(DW350,'08_DMGiaDat'!C318:C319,2,FALSE),"N")</f>
        <v>N</v>
      </c>
      <c r="DY350" s="78" t="str">
        <f t="shared" si="261"/>
        <v>5010700215011001VT100001</v>
      </c>
      <c r="DZ350" s="78" t="str">
        <f>IFERROR(VLOOKUP(DY350,'08_DMGiaDat'!C318:C319,2,FALSE),"N")</f>
        <v>N</v>
      </c>
      <c r="EA350" s="78" t="str">
        <f t="shared" si="262"/>
        <v>501070021501100100000001</v>
      </c>
      <c r="EB350" s="78" t="str">
        <f>IFERROR(VLOOKUP(EA350,'08_DMGiaDat'!C318:C319,2,FALSE),"N")</f>
        <v>N</v>
      </c>
      <c r="EC350" s="92">
        <f>IF(DV350&lt;&gt;"N",DV350,IF(DX350&lt;&gt;"N",DX350,IF(DZ350&lt;&gt;"N",DZ350*VLOOKUP(LEFT(CB350,3),'03_DMMucDich'!C302:C306,5,FALSE),IF(EB350&lt;&gt;"N",EB350*VLOOKUP(LEFT(CB350,3),'03_DMMucDich'!C302:C306,5,FALSE),"N/A"))))</f>
        <v>7970000</v>
      </c>
    </row>
    <row r="351" spans="1:133" s="34" customFormat="1" ht="16" x14ac:dyDescent="0.2">
      <c r="A351" s="85">
        <v>337</v>
      </c>
      <c r="B351" s="86"/>
      <c r="C351" s="87"/>
      <c r="D351" s="141" t="s">
        <v>6009</v>
      </c>
      <c r="E351" s="86"/>
      <c r="F351" s="88"/>
      <c r="G351" s="88" t="s">
        <v>5718</v>
      </c>
      <c r="H351" s="151">
        <v>2022</v>
      </c>
      <c r="I351" s="86"/>
      <c r="J351" s="86"/>
      <c r="K351" s="145" t="s">
        <v>6630</v>
      </c>
      <c r="L351" s="105"/>
      <c r="M351" s="86"/>
      <c r="N351" s="105"/>
      <c r="O351" s="105"/>
      <c r="P351" s="86"/>
      <c r="Q351" s="86"/>
      <c r="R351" s="153" t="str">
        <f t="shared" si="263"/>
        <v>Tổ 08</v>
      </c>
      <c r="S351" s="86"/>
      <c r="T351" s="86"/>
      <c r="U351" s="86"/>
      <c r="V351" s="86" t="str">
        <f t="shared" si="264"/>
        <v xml:space="preserve">, </v>
      </c>
      <c r="W351" s="86"/>
      <c r="X351" s="86"/>
      <c r="Y351" s="86"/>
      <c r="Z351" s="88"/>
      <c r="AA351" s="105"/>
      <c r="AB351" s="86"/>
      <c r="AC351" s="90"/>
      <c r="AD351" s="86"/>
      <c r="AE351" s="86"/>
      <c r="AF351" s="86"/>
      <c r="AG351" s="86"/>
      <c r="AH351" s="160" t="s">
        <v>7003</v>
      </c>
      <c r="AI351" s="153"/>
      <c r="AJ351" s="153"/>
      <c r="AK351" s="86"/>
      <c r="AL351" s="86"/>
      <c r="AM351" s="153" t="s">
        <v>7015</v>
      </c>
      <c r="AN351" s="153" t="s">
        <v>7440</v>
      </c>
      <c r="AO351" s="165">
        <v>44389</v>
      </c>
      <c r="AP351" s="153" t="s">
        <v>7441</v>
      </c>
      <c r="AQ351" s="153" t="s">
        <v>7119</v>
      </c>
      <c r="AR351" s="166">
        <v>80.400000000000006</v>
      </c>
      <c r="AS351" s="88" t="s">
        <v>5719</v>
      </c>
      <c r="AT351" s="92">
        <f t="shared" si="239"/>
        <v>0</v>
      </c>
      <c r="AU351" s="93">
        <v>0</v>
      </c>
      <c r="AV351" s="93">
        <v>0</v>
      </c>
      <c r="AW351" s="166">
        <v>200</v>
      </c>
      <c r="AX351" s="93">
        <v>0</v>
      </c>
      <c r="AY351" s="177"/>
      <c r="AZ351" s="177">
        <v>0</v>
      </c>
      <c r="BA351" s="178"/>
      <c r="BB351" s="105"/>
      <c r="BC351" s="105"/>
      <c r="BD351" s="93"/>
      <c r="BE351" s="93">
        <v>0</v>
      </c>
      <c r="BF351" s="91">
        <v>0</v>
      </c>
      <c r="BG351" s="94"/>
      <c r="BH351" s="95"/>
      <c r="BI351" s="93" t="str">
        <f t="shared" si="249"/>
        <v>Nguyễn Ngọc Hương</v>
      </c>
      <c r="BJ351" s="105">
        <f t="shared" si="250"/>
        <v>0</v>
      </c>
      <c r="BK351" s="88" t="str">
        <f t="shared" si="251"/>
        <v>8048452513</v>
      </c>
      <c r="BL351" s="86">
        <f t="shared" si="252"/>
        <v>0</v>
      </c>
      <c r="BM351" s="105">
        <f t="shared" si="253"/>
        <v>0</v>
      </c>
      <c r="BN351" s="86">
        <f t="shared" si="254"/>
        <v>0</v>
      </c>
      <c r="BO351" s="86">
        <f t="shared" si="255"/>
        <v>0</v>
      </c>
      <c r="BP351" s="86">
        <f t="shared" si="265"/>
        <v>0</v>
      </c>
      <c r="BQ351" s="160" t="s">
        <v>7003</v>
      </c>
      <c r="BR351" s="86" t="s">
        <v>5720</v>
      </c>
      <c r="BS351" s="88" t="s">
        <v>5721</v>
      </c>
      <c r="BT351" s="86" t="s">
        <v>5722</v>
      </c>
      <c r="BU351" s="86"/>
      <c r="BV351" s="86" t="str">
        <f t="shared" si="266"/>
        <v>DC 909171</v>
      </c>
      <c r="BW351" s="105" t="str">
        <f t="shared" si="267"/>
        <v/>
      </c>
      <c r="BX351" s="86" t="str">
        <f t="shared" si="276"/>
        <v>636</v>
      </c>
      <c r="BY351" s="86" t="str">
        <f t="shared" si="277"/>
        <v>74</v>
      </c>
      <c r="BZ351" s="91">
        <f t="shared" si="278"/>
        <v>80.400000000000006</v>
      </c>
      <c r="CA351" s="91">
        <v>0</v>
      </c>
      <c r="CB351" s="96" t="s">
        <v>5719</v>
      </c>
      <c r="CC351" s="91">
        <f t="shared" si="268"/>
        <v>200</v>
      </c>
      <c r="CD351" s="91">
        <f t="shared" si="269"/>
        <v>0</v>
      </c>
      <c r="CE351" s="93">
        <f t="shared" si="279"/>
        <v>0</v>
      </c>
      <c r="CF351" s="93">
        <f t="shared" si="280"/>
        <v>0</v>
      </c>
      <c r="CG351" s="105"/>
      <c r="CH351" s="105"/>
      <c r="CI351" s="86"/>
      <c r="CJ351" s="188"/>
      <c r="CK351" s="181">
        <f t="shared" si="270"/>
        <v>80.400000000000006</v>
      </c>
      <c r="CL351" s="181">
        <f t="shared" si="271"/>
        <v>200</v>
      </c>
      <c r="CM351" s="86" t="s">
        <v>5723</v>
      </c>
      <c r="CN351" s="182" t="s">
        <v>7866</v>
      </c>
      <c r="CO351" s="183" t="s">
        <v>7867</v>
      </c>
      <c r="CP351" s="86" t="s">
        <v>5724</v>
      </c>
      <c r="CQ351" s="153" t="s">
        <v>7925</v>
      </c>
      <c r="CR351" s="187">
        <f t="shared" si="272"/>
        <v>2360000</v>
      </c>
      <c r="CS351" s="188">
        <v>0.8</v>
      </c>
      <c r="CT351" s="188">
        <f t="shared" si="240"/>
        <v>1888000</v>
      </c>
      <c r="CU351" s="93"/>
      <c r="CV351" s="94">
        <f t="shared" si="273"/>
        <v>80.400000000000006</v>
      </c>
      <c r="CW351" s="93">
        <f t="shared" si="274"/>
        <v>0</v>
      </c>
      <c r="CX351" s="86">
        <f t="shared" si="275"/>
        <v>0</v>
      </c>
      <c r="CY351" s="93">
        <f t="shared" si="241"/>
        <v>45538.559999999998</v>
      </c>
      <c r="CZ351" s="93">
        <v>0</v>
      </c>
      <c r="DA351" s="93">
        <v>0</v>
      </c>
      <c r="DB351" s="93">
        <f t="shared" si="242"/>
        <v>0</v>
      </c>
      <c r="DC351" s="93">
        <v>0</v>
      </c>
      <c r="DD351" s="91">
        <v>0</v>
      </c>
      <c r="DE351" s="93">
        <f t="shared" si="243"/>
        <v>0</v>
      </c>
      <c r="DF351" s="93">
        <f t="shared" si="256"/>
        <v>0</v>
      </c>
      <c r="DG351" s="93"/>
      <c r="DH351" s="93">
        <v>0</v>
      </c>
      <c r="DI351" s="93">
        <v>0</v>
      </c>
      <c r="DJ351" s="86">
        <f t="shared" si="244"/>
        <v>0</v>
      </c>
      <c r="DK351" s="91">
        <v>0</v>
      </c>
      <c r="DL351" s="93"/>
      <c r="DM351" s="93">
        <v>0</v>
      </c>
      <c r="DN351" s="93">
        <f t="shared" si="257"/>
        <v>1888000</v>
      </c>
      <c r="DO351" s="93">
        <f t="shared" si="245"/>
        <v>0</v>
      </c>
      <c r="DP351" s="92">
        <f t="shared" si="246"/>
        <v>45538.559999999998</v>
      </c>
      <c r="DQ351" s="97" t="str">
        <f t="shared" si="258"/>
        <v>8048452513</v>
      </c>
      <c r="DR351" s="98">
        <f t="shared" si="247"/>
        <v>0</v>
      </c>
      <c r="DS351" s="93" t="str">
        <f t="shared" si="248"/>
        <v>OK</v>
      </c>
      <c r="DT351" s="93"/>
      <c r="DU351" s="78" t="str">
        <f t="shared" si="259"/>
        <v>5010700210791079100001VT400001</v>
      </c>
      <c r="DV351" s="78">
        <f>INDEX('08_DMGiaDat'!$L:$L,MATCH(DU351,'08_DMGiaDat'!$R:$R,0))</f>
        <v>2360000</v>
      </c>
      <c r="DW351" s="78" t="str">
        <f t="shared" si="260"/>
        <v>501070021079100100000001</v>
      </c>
      <c r="DX351" s="78" t="str">
        <f>IFERROR(VLOOKUP(DW351,'08_DMGiaDat'!C318:C319,2,FALSE),"N")</f>
        <v>N</v>
      </c>
      <c r="DY351" s="78" t="str">
        <f t="shared" si="261"/>
        <v>5010700210791001VT400001</v>
      </c>
      <c r="DZ351" s="78" t="str">
        <f>IFERROR(VLOOKUP(DY351,'08_DMGiaDat'!C318:C319,2,FALSE),"N")</f>
        <v>N</v>
      </c>
      <c r="EA351" s="78" t="str">
        <f t="shared" si="262"/>
        <v>501070021079100100000001</v>
      </c>
      <c r="EB351" s="78" t="str">
        <f>IFERROR(VLOOKUP(EA351,'08_DMGiaDat'!C318:C319,2,FALSE),"N")</f>
        <v>N</v>
      </c>
      <c r="EC351" s="92">
        <f>IF(DV351&lt;&gt;"N",DV351,IF(DX351&lt;&gt;"N",DX351,IF(DZ351&lt;&gt;"N",DZ351*VLOOKUP(LEFT(CB351,3),'03_DMMucDich'!C302:C306,5,FALSE),IF(EB351&lt;&gt;"N",EB351*VLOOKUP(LEFT(CB351,3),'03_DMMucDich'!C302:C306,5,FALSE),"N/A"))))</f>
        <v>2360000</v>
      </c>
    </row>
    <row r="352" spans="1:133" s="34" customFormat="1" ht="16" x14ac:dyDescent="0.2">
      <c r="A352" s="85">
        <v>338</v>
      </c>
      <c r="B352" s="86"/>
      <c r="C352" s="87"/>
      <c r="D352" s="141" t="s">
        <v>6009</v>
      </c>
      <c r="E352" s="86"/>
      <c r="F352" s="88"/>
      <c r="G352" s="88" t="s">
        <v>5718</v>
      </c>
      <c r="H352" s="151">
        <v>2023</v>
      </c>
      <c r="I352" s="86"/>
      <c r="J352" s="86"/>
      <c r="K352" s="145" t="s">
        <v>6630</v>
      </c>
      <c r="L352" s="105"/>
      <c r="M352" s="86"/>
      <c r="N352" s="105"/>
      <c r="O352" s="105"/>
      <c r="P352" s="86"/>
      <c r="Q352" s="86"/>
      <c r="R352" s="153" t="str">
        <f t="shared" si="263"/>
        <v>Tổ 09</v>
      </c>
      <c r="S352" s="86"/>
      <c r="T352" s="86"/>
      <c r="U352" s="86"/>
      <c r="V352" s="86" t="str">
        <f t="shared" si="264"/>
        <v xml:space="preserve">, </v>
      </c>
      <c r="W352" s="86"/>
      <c r="X352" s="86"/>
      <c r="Y352" s="86"/>
      <c r="Z352" s="88"/>
      <c r="AA352" s="105"/>
      <c r="AB352" s="86"/>
      <c r="AC352" s="90"/>
      <c r="AD352" s="86"/>
      <c r="AE352" s="86"/>
      <c r="AF352" s="86"/>
      <c r="AG352" s="86"/>
      <c r="AH352" s="160" t="s">
        <v>6979</v>
      </c>
      <c r="AI352" s="153"/>
      <c r="AJ352" s="153"/>
      <c r="AK352" s="86"/>
      <c r="AL352" s="86"/>
      <c r="AM352" s="153" t="s">
        <v>7015</v>
      </c>
      <c r="AN352" s="153" t="s">
        <v>7442</v>
      </c>
      <c r="AO352" s="165">
        <v>43572</v>
      </c>
      <c r="AP352" s="153" t="s">
        <v>1288</v>
      </c>
      <c r="AQ352" s="153" t="s">
        <v>7097</v>
      </c>
      <c r="AR352" s="166">
        <v>100.4</v>
      </c>
      <c r="AS352" s="88" t="s">
        <v>5719</v>
      </c>
      <c r="AT352" s="92">
        <f t="shared" si="239"/>
        <v>0</v>
      </c>
      <c r="AU352" s="93">
        <v>0</v>
      </c>
      <c r="AV352" s="93">
        <v>0</v>
      </c>
      <c r="AW352" s="166">
        <v>200</v>
      </c>
      <c r="AX352" s="93">
        <v>0</v>
      </c>
      <c r="AY352" s="177"/>
      <c r="AZ352" s="177">
        <v>0</v>
      </c>
      <c r="BA352" s="178"/>
      <c r="BB352" s="105"/>
      <c r="BC352" s="105"/>
      <c r="BD352" s="93"/>
      <c r="BE352" s="93">
        <v>0</v>
      </c>
      <c r="BF352" s="91">
        <v>0</v>
      </c>
      <c r="BG352" s="94"/>
      <c r="BH352" s="95"/>
      <c r="BI352" s="93" t="str">
        <f t="shared" si="249"/>
        <v>Nguyễn Ngọc Hương</v>
      </c>
      <c r="BJ352" s="105">
        <f t="shared" si="250"/>
        <v>0</v>
      </c>
      <c r="BK352" s="88" t="str">
        <f t="shared" si="251"/>
        <v>8048452513</v>
      </c>
      <c r="BL352" s="86">
        <f t="shared" si="252"/>
        <v>0</v>
      </c>
      <c r="BM352" s="105">
        <f t="shared" si="253"/>
        <v>0</v>
      </c>
      <c r="BN352" s="86">
        <f t="shared" si="254"/>
        <v>0</v>
      </c>
      <c r="BO352" s="86">
        <f t="shared" si="255"/>
        <v>0</v>
      </c>
      <c r="BP352" s="86">
        <f t="shared" si="265"/>
        <v>0</v>
      </c>
      <c r="BQ352" s="160" t="s">
        <v>6979</v>
      </c>
      <c r="BR352" s="86" t="s">
        <v>5720</v>
      </c>
      <c r="BS352" s="88" t="s">
        <v>5721</v>
      </c>
      <c r="BT352" s="86" t="s">
        <v>5722</v>
      </c>
      <c r="BU352" s="86"/>
      <c r="BV352" s="86" t="str">
        <f t="shared" si="266"/>
        <v>CP 899679</v>
      </c>
      <c r="BW352" s="105" t="str">
        <f t="shared" si="267"/>
        <v/>
      </c>
      <c r="BX352" s="86" t="str">
        <f t="shared" si="276"/>
        <v>120</v>
      </c>
      <c r="BY352" s="86" t="str">
        <f t="shared" si="277"/>
        <v>75</v>
      </c>
      <c r="BZ352" s="91">
        <f t="shared" si="278"/>
        <v>100.4</v>
      </c>
      <c r="CA352" s="91">
        <v>0</v>
      </c>
      <c r="CB352" s="96" t="s">
        <v>5719</v>
      </c>
      <c r="CC352" s="91">
        <f t="shared" si="268"/>
        <v>200</v>
      </c>
      <c r="CD352" s="91">
        <f t="shared" si="269"/>
        <v>0</v>
      </c>
      <c r="CE352" s="93">
        <f t="shared" si="279"/>
        <v>0</v>
      </c>
      <c r="CF352" s="93">
        <f t="shared" si="280"/>
        <v>0</v>
      </c>
      <c r="CG352" s="105"/>
      <c r="CH352" s="105"/>
      <c r="CI352" s="86"/>
      <c r="CJ352" s="188"/>
      <c r="CK352" s="181">
        <f t="shared" si="270"/>
        <v>100.4</v>
      </c>
      <c r="CL352" s="181">
        <f t="shared" si="271"/>
        <v>200</v>
      </c>
      <c r="CM352" s="86" t="s">
        <v>5723</v>
      </c>
      <c r="CN352" s="182" t="s">
        <v>7866</v>
      </c>
      <c r="CO352" s="183" t="s">
        <v>7867</v>
      </c>
      <c r="CP352" s="86" t="s">
        <v>5724</v>
      </c>
      <c r="CQ352" s="153" t="s">
        <v>7924</v>
      </c>
      <c r="CR352" s="187">
        <f t="shared" si="272"/>
        <v>4310000</v>
      </c>
      <c r="CS352" s="188">
        <v>1</v>
      </c>
      <c r="CT352" s="188">
        <f t="shared" si="240"/>
        <v>4310000</v>
      </c>
      <c r="CU352" s="93"/>
      <c r="CV352" s="94">
        <f t="shared" si="273"/>
        <v>100.4</v>
      </c>
      <c r="CW352" s="93">
        <f t="shared" si="274"/>
        <v>0</v>
      </c>
      <c r="CX352" s="86">
        <f t="shared" si="275"/>
        <v>0</v>
      </c>
      <c r="CY352" s="93">
        <f t="shared" si="241"/>
        <v>129817.2</v>
      </c>
      <c r="CZ352" s="93">
        <v>0</v>
      </c>
      <c r="DA352" s="93">
        <v>0</v>
      </c>
      <c r="DB352" s="93">
        <f t="shared" si="242"/>
        <v>0</v>
      </c>
      <c r="DC352" s="93">
        <v>0</v>
      </c>
      <c r="DD352" s="91">
        <v>0</v>
      </c>
      <c r="DE352" s="93">
        <f t="shared" si="243"/>
        <v>0</v>
      </c>
      <c r="DF352" s="93">
        <f t="shared" si="256"/>
        <v>0</v>
      </c>
      <c r="DG352" s="93"/>
      <c r="DH352" s="93">
        <v>0</v>
      </c>
      <c r="DI352" s="93">
        <v>0</v>
      </c>
      <c r="DJ352" s="86">
        <f t="shared" si="244"/>
        <v>0</v>
      </c>
      <c r="DK352" s="91">
        <v>0</v>
      </c>
      <c r="DL352" s="93"/>
      <c r="DM352" s="93">
        <v>0</v>
      </c>
      <c r="DN352" s="93">
        <f t="shared" si="257"/>
        <v>4310000</v>
      </c>
      <c r="DO352" s="93">
        <f t="shared" si="245"/>
        <v>0</v>
      </c>
      <c r="DP352" s="92">
        <f t="shared" si="246"/>
        <v>129817.2</v>
      </c>
      <c r="DQ352" s="97" t="str">
        <f t="shared" si="258"/>
        <v>8048452513</v>
      </c>
      <c r="DR352" s="98">
        <f t="shared" si="247"/>
        <v>0</v>
      </c>
      <c r="DS352" s="93" t="str">
        <f t="shared" si="248"/>
        <v>OK</v>
      </c>
      <c r="DT352" s="93"/>
      <c r="DU352" s="78" t="str">
        <f t="shared" si="259"/>
        <v>5010700210791079100001VT100001</v>
      </c>
      <c r="DV352" s="78">
        <f>INDEX('08_DMGiaDat'!$L:$L,MATCH(DU352,'08_DMGiaDat'!$R:$R,0))</f>
        <v>4310000</v>
      </c>
      <c r="DW352" s="78" t="str">
        <f t="shared" si="260"/>
        <v>501070021079100100000001</v>
      </c>
      <c r="DX352" s="78" t="str">
        <f>IFERROR(VLOOKUP(DW352,'08_DMGiaDat'!C318:C319,2,FALSE),"N")</f>
        <v>N</v>
      </c>
      <c r="DY352" s="78" t="str">
        <f t="shared" si="261"/>
        <v>5010700210791001VT100001</v>
      </c>
      <c r="DZ352" s="78" t="str">
        <f>IFERROR(VLOOKUP(DY352,'08_DMGiaDat'!C318:C319,2,FALSE),"N")</f>
        <v>N</v>
      </c>
      <c r="EA352" s="78" t="str">
        <f t="shared" si="262"/>
        <v>501070021079100100000001</v>
      </c>
      <c r="EB352" s="78" t="str">
        <f>IFERROR(VLOOKUP(EA352,'08_DMGiaDat'!C318:C319,2,FALSE),"N")</f>
        <v>N</v>
      </c>
      <c r="EC352" s="92">
        <f>IF(DV352&lt;&gt;"N",DV352,IF(DX352&lt;&gt;"N",DX352,IF(DZ352&lt;&gt;"N",DZ352*VLOOKUP(LEFT(CB352,3),'03_DMMucDich'!C302:C306,5,FALSE),IF(EB352&lt;&gt;"N",EB352*VLOOKUP(LEFT(CB352,3),'03_DMMucDich'!C302:C306,5,FALSE),"N/A"))))</f>
        <v>4310000</v>
      </c>
    </row>
    <row r="353" spans="1:133" s="34" customFormat="1" ht="16" x14ac:dyDescent="0.2">
      <c r="A353" s="85">
        <v>339</v>
      </c>
      <c r="B353" s="86"/>
      <c r="C353" s="87"/>
      <c r="D353" s="141" t="s">
        <v>6010</v>
      </c>
      <c r="E353" s="86"/>
      <c r="F353" s="88"/>
      <c r="G353" s="88" t="s">
        <v>5718</v>
      </c>
      <c r="H353" s="151">
        <v>2022</v>
      </c>
      <c r="I353" s="86"/>
      <c r="J353" s="86"/>
      <c r="K353" s="145" t="s">
        <v>6631</v>
      </c>
      <c r="L353" s="105"/>
      <c r="M353" s="86"/>
      <c r="N353" s="105"/>
      <c r="O353" s="105"/>
      <c r="P353" s="86"/>
      <c r="Q353" s="86"/>
      <c r="R353" s="153" t="str">
        <f t="shared" si="263"/>
        <v>Tổ 46</v>
      </c>
      <c r="S353" s="86"/>
      <c r="T353" s="86"/>
      <c r="U353" s="86"/>
      <c r="V353" s="86" t="str">
        <f t="shared" si="264"/>
        <v xml:space="preserve">, </v>
      </c>
      <c r="W353" s="86"/>
      <c r="X353" s="86"/>
      <c r="Y353" s="86"/>
      <c r="Z353" s="88"/>
      <c r="AA353" s="105"/>
      <c r="AB353" s="86"/>
      <c r="AC353" s="90"/>
      <c r="AD353" s="86"/>
      <c r="AE353" s="86"/>
      <c r="AF353" s="86"/>
      <c r="AG353" s="86"/>
      <c r="AH353" s="160" t="s">
        <v>6986</v>
      </c>
      <c r="AI353" s="153"/>
      <c r="AJ353" s="153"/>
      <c r="AK353" s="86"/>
      <c r="AL353" s="86"/>
      <c r="AM353" s="153" t="s">
        <v>7015</v>
      </c>
      <c r="AN353" s="153" t="s">
        <v>7443</v>
      </c>
      <c r="AO353" s="165">
        <v>40757</v>
      </c>
      <c r="AP353" s="153" t="s">
        <v>7444</v>
      </c>
      <c r="AQ353" s="153" t="s">
        <v>2117</v>
      </c>
      <c r="AR353" s="166">
        <v>100.6</v>
      </c>
      <c r="AS353" s="88" t="s">
        <v>5719</v>
      </c>
      <c r="AT353" s="92">
        <f t="shared" si="239"/>
        <v>0</v>
      </c>
      <c r="AU353" s="93">
        <v>0</v>
      </c>
      <c r="AV353" s="93">
        <v>0</v>
      </c>
      <c r="AW353" s="166">
        <v>200</v>
      </c>
      <c r="AX353" s="93">
        <v>0</v>
      </c>
      <c r="AY353" s="177"/>
      <c r="AZ353" s="177">
        <v>0</v>
      </c>
      <c r="BA353" s="178"/>
      <c r="BB353" s="105"/>
      <c r="BC353" s="105"/>
      <c r="BD353" s="93"/>
      <c r="BE353" s="93">
        <v>0</v>
      </c>
      <c r="BF353" s="91">
        <v>0</v>
      </c>
      <c r="BG353" s="94"/>
      <c r="BH353" s="95"/>
      <c r="BI353" s="93" t="str">
        <f t="shared" si="249"/>
        <v>Lê Thanh Minh</v>
      </c>
      <c r="BJ353" s="105">
        <f t="shared" si="250"/>
        <v>0</v>
      </c>
      <c r="BK353" s="88" t="str">
        <f t="shared" si="251"/>
        <v>8049910477</v>
      </c>
      <c r="BL353" s="86">
        <f t="shared" si="252"/>
        <v>0</v>
      </c>
      <c r="BM353" s="105">
        <f t="shared" si="253"/>
        <v>0</v>
      </c>
      <c r="BN353" s="86">
        <f t="shared" si="254"/>
        <v>0</v>
      </c>
      <c r="BO353" s="86">
        <f t="shared" si="255"/>
        <v>0</v>
      </c>
      <c r="BP353" s="86">
        <f t="shared" si="265"/>
        <v>0</v>
      </c>
      <c r="BQ353" s="160" t="s">
        <v>6986</v>
      </c>
      <c r="BR353" s="86" t="s">
        <v>5720</v>
      </c>
      <c r="BS353" s="88" t="s">
        <v>5721</v>
      </c>
      <c r="BT353" s="86" t="s">
        <v>5722</v>
      </c>
      <c r="BU353" s="86"/>
      <c r="BV353" s="86" t="str">
        <f t="shared" si="266"/>
        <v>BE 795881</v>
      </c>
      <c r="BW353" s="105" t="str">
        <f t="shared" si="267"/>
        <v/>
      </c>
      <c r="BX353" s="86" t="str">
        <f t="shared" si="276"/>
        <v>130+137</v>
      </c>
      <c r="BY353" s="86" t="str">
        <f t="shared" si="277"/>
        <v>231</v>
      </c>
      <c r="BZ353" s="91">
        <f t="shared" si="278"/>
        <v>100.6</v>
      </c>
      <c r="CA353" s="91">
        <v>0</v>
      </c>
      <c r="CB353" s="96" t="s">
        <v>5719</v>
      </c>
      <c r="CC353" s="91">
        <f t="shared" si="268"/>
        <v>200</v>
      </c>
      <c r="CD353" s="91">
        <f t="shared" si="269"/>
        <v>0</v>
      </c>
      <c r="CE353" s="93">
        <f t="shared" si="279"/>
        <v>0</v>
      </c>
      <c r="CF353" s="93">
        <f t="shared" si="280"/>
        <v>0</v>
      </c>
      <c r="CG353" s="105"/>
      <c r="CH353" s="105"/>
      <c r="CI353" s="86"/>
      <c r="CJ353" s="188"/>
      <c r="CK353" s="181">
        <f t="shared" si="270"/>
        <v>100.6</v>
      </c>
      <c r="CL353" s="181">
        <f t="shared" si="271"/>
        <v>200</v>
      </c>
      <c r="CM353" s="86" t="s">
        <v>5723</v>
      </c>
      <c r="CN353" s="182" t="s">
        <v>7859</v>
      </c>
      <c r="CO353" s="183" t="s">
        <v>7863</v>
      </c>
      <c r="CP353" s="86" t="s">
        <v>5724</v>
      </c>
      <c r="CQ353" s="153" t="s">
        <v>7925</v>
      </c>
      <c r="CR353" s="187">
        <f t="shared" si="272"/>
        <v>2170000</v>
      </c>
      <c r="CS353" s="188">
        <v>0.8</v>
      </c>
      <c r="CT353" s="188">
        <f t="shared" si="240"/>
        <v>1736000</v>
      </c>
      <c r="CU353" s="93"/>
      <c r="CV353" s="94">
        <f t="shared" si="273"/>
        <v>100.6</v>
      </c>
      <c r="CW353" s="93">
        <f t="shared" si="274"/>
        <v>0</v>
      </c>
      <c r="CX353" s="86">
        <f t="shared" si="275"/>
        <v>0</v>
      </c>
      <c r="CY353" s="93">
        <f t="shared" si="241"/>
        <v>52392.479999999996</v>
      </c>
      <c r="CZ353" s="93">
        <v>0</v>
      </c>
      <c r="DA353" s="93">
        <v>0</v>
      </c>
      <c r="DB353" s="93">
        <f t="shared" si="242"/>
        <v>0</v>
      </c>
      <c r="DC353" s="93">
        <v>0</v>
      </c>
      <c r="DD353" s="91">
        <v>0</v>
      </c>
      <c r="DE353" s="93">
        <f t="shared" si="243"/>
        <v>0</v>
      </c>
      <c r="DF353" s="93">
        <f t="shared" si="256"/>
        <v>0</v>
      </c>
      <c r="DG353" s="93"/>
      <c r="DH353" s="93">
        <v>0</v>
      </c>
      <c r="DI353" s="93">
        <v>0</v>
      </c>
      <c r="DJ353" s="86">
        <f t="shared" si="244"/>
        <v>0</v>
      </c>
      <c r="DK353" s="91">
        <v>0</v>
      </c>
      <c r="DL353" s="93"/>
      <c r="DM353" s="93">
        <v>0</v>
      </c>
      <c r="DN353" s="93">
        <f t="shared" si="257"/>
        <v>1736000</v>
      </c>
      <c r="DO353" s="93">
        <f t="shared" si="245"/>
        <v>0</v>
      </c>
      <c r="DP353" s="92">
        <f t="shared" si="246"/>
        <v>52392.479999999996</v>
      </c>
      <c r="DQ353" s="97" t="str">
        <f t="shared" si="258"/>
        <v>8049910477</v>
      </c>
      <c r="DR353" s="98">
        <f t="shared" si="247"/>
        <v>0</v>
      </c>
      <c r="DS353" s="93" t="str">
        <f t="shared" si="248"/>
        <v>OK</v>
      </c>
      <c r="DT353" s="93"/>
      <c r="DU353" s="78" t="str">
        <f t="shared" si="259"/>
        <v>5010700212541254102001VT400001</v>
      </c>
      <c r="DV353" s="78">
        <f>INDEX('08_DMGiaDat'!$L:$L,MATCH(DU353,'08_DMGiaDat'!$R:$R,0))</f>
        <v>2170000</v>
      </c>
      <c r="DW353" s="78" t="str">
        <f t="shared" si="260"/>
        <v>501070021254100100000001</v>
      </c>
      <c r="DX353" s="78" t="str">
        <f>IFERROR(VLOOKUP(DW353,'08_DMGiaDat'!C318:C319,2,FALSE),"N")</f>
        <v>N</v>
      </c>
      <c r="DY353" s="78" t="str">
        <f t="shared" si="261"/>
        <v>5010700212541001VT400001</v>
      </c>
      <c r="DZ353" s="78" t="str">
        <f>IFERROR(VLOOKUP(DY353,'08_DMGiaDat'!C318:C319,2,FALSE),"N")</f>
        <v>N</v>
      </c>
      <c r="EA353" s="78" t="str">
        <f t="shared" si="262"/>
        <v>501070021254100100000001</v>
      </c>
      <c r="EB353" s="78" t="str">
        <f>IFERROR(VLOOKUP(EA353,'08_DMGiaDat'!C318:C319,2,FALSE),"N")</f>
        <v>N</v>
      </c>
      <c r="EC353" s="92">
        <f>IF(DV353&lt;&gt;"N",DV353,IF(DX353&lt;&gt;"N",DX353,IF(DZ353&lt;&gt;"N",DZ353*VLOOKUP(LEFT(CB353,3),'03_DMMucDich'!C302:C306,5,FALSE),IF(EB353&lt;&gt;"N",EB353*VLOOKUP(LEFT(CB353,3),'03_DMMucDich'!C302:C306,5,FALSE),"N/A"))))</f>
        <v>2170000</v>
      </c>
    </row>
    <row r="354" spans="1:133" s="34" customFormat="1" ht="16" x14ac:dyDescent="0.2">
      <c r="A354" s="85">
        <v>340</v>
      </c>
      <c r="B354" s="86"/>
      <c r="C354" s="87"/>
      <c r="D354" s="141" t="s">
        <v>6010</v>
      </c>
      <c r="E354" s="86"/>
      <c r="F354" s="88"/>
      <c r="G354" s="88" t="s">
        <v>5718</v>
      </c>
      <c r="H354" s="151">
        <v>2022</v>
      </c>
      <c r="I354" s="86"/>
      <c r="J354" s="86"/>
      <c r="K354" s="145" t="s">
        <v>6631</v>
      </c>
      <c r="L354" s="105"/>
      <c r="M354" s="86"/>
      <c r="N354" s="105"/>
      <c r="O354" s="105"/>
      <c r="P354" s="86"/>
      <c r="Q354" s="86"/>
      <c r="R354" s="153" t="str">
        <f t="shared" si="263"/>
        <v>Tổ 46</v>
      </c>
      <c r="S354" s="86"/>
      <c r="T354" s="86"/>
      <c r="U354" s="86"/>
      <c r="V354" s="86" t="str">
        <f t="shared" si="264"/>
        <v xml:space="preserve">, </v>
      </c>
      <c r="W354" s="86"/>
      <c r="X354" s="86"/>
      <c r="Y354" s="86"/>
      <c r="Z354" s="88"/>
      <c r="AA354" s="105"/>
      <c r="AB354" s="86"/>
      <c r="AC354" s="90"/>
      <c r="AD354" s="86"/>
      <c r="AE354" s="86"/>
      <c r="AF354" s="86"/>
      <c r="AG354" s="86"/>
      <c r="AH354" s="160" t="s">
        <v>6986</v>
      </c>
      <c r="AI354" s="153"/>
      <c r="AJ354" s="153"/>
      <c r="AK354" s="86"/>
      <c r="AL354" s="86"/>
      <c r="AM354" s="153" t="s">
        <v>7015</v>
      </c>
      <c r="AN354" s="153" t="s">
        <v>7445</v>
      </c>
      <c r="AO354" s="165">
        <v>40757</v>
      </c>
      <c r="AP354" s="153" t="s">
        <v>7446</v>
      </c>
      <c r="AQ354" s="153" t="s">
        <v>2117</v>
      </c>
      <c r="AR354" s="166">
        <v>100.6</v>
      </c>
      <c r="AS354" s="88" t="s">
        <v>5719</v>
      </c>
      <c r="AT354" s="92">
        <f t="shared" si="239"/>
        <v>0</v>
      </c>
      <c r="AU354" s="93">
        <v>0</v>
      </c>
      <c r="AV354" s="93">
        <v>0</v>
      </c>
      <c r="AW354" s="166">
        <v>200</v>
      </c>
      <c r="AX354" s="93">
        <v>0</v>
      </c>
      <c r="AY354" s="177"/>
      <c r="AZ354" s="177">
        <v>0</v>
      </c>
      <c r="BA354" s="178"/>
      <c r="BB354" s="105"/>
      <c r="BC354" s="105"/>
      <c r="BD354" s="93"/>
      <c r="BE354" s="93">
        <v>0</v>
      </c>
      <c r="BF354" s="91">
        <v>0</v>
      </c>
      <c r="BG354" s="94"/>
      <c r="BH354" s="95"/>
      <c r="BI354" s="93" t="str">
        <f t="shared" si="249"/>
        <v>Lê Thanh Minh</v>
      </c>
      <c r="BJ354" s="105">
        <f t="shared" si="250"/>
        <v>0</v>
      </c>
      <c r="BK354" s="88" t="str">
        <f t="shared" si="251"/>
        <v>8049910477</v>
      </c>
      <c r="BL354" s="86">
        <f t="shared" si="252"/>
        <v>0</v>
      </c>
      <c r="BM354" s="105">
        <f t="shared" si="253"/>
        <v>0</v>
      </c>
      <c r="BN354" s="86">
        <f t="shared" si="254"/>
        <v>0</v>
      </c>
      <c r="BO354" s="86">
        <f t="shared" si="255"/>
        <v>0</v>
      </c>
      <c r="BP354" s="86">
        <f t="shared" si="265"/>
        <v>0</v>
      </c>
      <c r="BQ354" s="160" t="s">
        <v>6986</v>
      </c>
      <c r="BR354" s="86" t="s">
        <v>5720</v>
      </c>
      <c r="BS354" s="88" t="s">
        <v>5721</v>
      </c>
      <c r="BT354" s="86" t="s">
        <v>5722</v>
      </c>
      <c r="BU354" s="86"/>
      <c r="BV354" s="86" t="str">
        <f t="shared" si="266"/>
        <v>BE 795885</v>
      </c>
      <c r="BW354" s="105" t="str">
        <f t="shared" si="267"/>
        <v/>
      </c>
      <c r="BX354" s="86" t="str">
        <f t="shared" si="276"/>
        <v>129+137</v>
      </c>
      <c r="BY354" s="86" t="str">
        <f t="shared" si="277"/>
        <v>231</v>
      </c>
      <c r="BZ354" s="91">
        <f t="shared" si="278"/>
        <v>100.6</v>
      </c>
      <c r="CA354" s="91">
        <v>0</v>
      </c>
      <c r="CB354" s="96" t="s">
        <v>5719</v>
      </c>
      <c r="CC354" s="91">
        <f t="shared" si="268"/>
        <v>200</v>
      </c>
      <c r="CD354" s="91">
        <f t="shared" si="269"/>
        <v>0</v>
      </c>
      <c r="CE354" s="93">
        <f t="shared" si="279"/>
        <v>0</v>
      </c>
      <c r="CF354" s="93">
        <f t="shared" si="280"/>
        <v>0</v>
      </c>
      <c r="CG354" s="105"/>
      <c r="CH354" s="105"/>
      <c r="CI354" s="86"/>
      <c r="CJ354" s="188"/>
      <c r="CK354" s="181">
        <f t="shared" si="270"/>
        <v>100.6</v>
      </c>
      <c r="CL354" s="181">
        <f t="shared" si="271"/>
        <v>200</v>
      </c>
      <c r="CM354" s="86" t="s">
        <v>5723</v>
      </c>
      <c r="CN354" s="182" t="s">
        <v>7859</v>
      </c>
      <c r="CO354" s="183" t="s">
        <v>7863</v>
      </c>
      <c r="CP354" s="86" t="s">
        <v>5724</v>
      </c>
      <c r="CQ354" s="153" t="s">
        <v>7925</v>
      </c>
      <c r="CR354" s="187">
        <f t="shared" si="272"/>
        <v>2170000</v>
      </c>
      <c r="CS354" s="188">
        <v>0.8</v>
      </c>
      <c r="CT354" s="188">
        <f t="shared" si="240"/>
        <v>1736000</v>
      </c>
      <c r="CU354" s="93"/>
      <c r="CV354" s="94">
        <f t="shared" si="273"/>
        <v>100.6</v>
      </c>
      <c r="CW354" s="93">
        <f t="shared" si="274"/>
        <v>0</v>
      </c>
      <c r="CX354" s="86">
        <f t="shared" si="275"/>
        <v>0</v>
      </c>
      <c r="CY354" s="93">
        <f t="shared" si="241"/>
        <v>52392.479999999996</v>
      </c>
      <c r="CZ354" s="93">
        <v>0</v>
      </c>
      <c r="DA354" s="93">
        <v>0</v>
      </c>
      <c r="DB354" s="93">
        <f t="shared" si="242"/>
        <v>0</v>
      </c>
      <c r="DC354" s="93">
        <v>0</v>
      </c>
      <c r="DD354" s="91">
        <v>0</v>
      </c>
      <c r="DE354" s="93">
        <f t="shared" si="243"/>
        <v>0</v>
      </c>
      <c r="DF354" s="93">
        <f t="shared" si="256"/>
        <v>0</v>
      </c>
      <c r="DG354" s="93"/>
      <c r="DH354" s="93">
        <v>0</v>
      </c>
      <c r="DI354" s="93">
        <v>0</v>
      </c>
      <c r="DJ354" s="86">
        <f t="shared" si="244"/>
        <v>0</v>
      </c>
      <c r="DK354" s="91">
        <v>0</v>
      </c>
      <c r="DL354" s="93"/>
      <c r="DM354" s="93">
        <v>0</v>
      </c>
      <c r="DN354" s="93">
        <f t="shared" si="257"/>
        <v>1736000</v>
      </c>
      <c r="DO354" s="93">
        <f t="shared" si="245"/>
        <v>0</v>
      </c>
      <c r="DP354" s="92">
        <f t="shared" si="246"/>
        <v>52392.479999999996</v>
      </c>
      <c r="DQ354" s="97" t="str">
        <f t="shared" si="258"/>
        <v>8049910477</v>
      </c>
      <c r="DR354" s="98">
        <f t="shared" si="247"/>
        <v>0</v>
      </c>
      <c r="DS354" s="93" t="str">
        <f t="shared" si="248"/>
        <v>OK</v>
      </c>
      <c r="DT354" s="93"/>
      <c r="DU354" s="78" t="str">
        <f t="shared" si="259"/>
        <v>5010700212541254102001VT400001</v>
      </c>
      <c r="DV354" s="78">
        <f>INDEX('08_DMGiaDat'!$L:$L,MATCH(DU354,'08_DMGiaDat'!$R:$R,0))</f>
        <v>2170000</v>
      </c>
      <c r="DW354" s="78" t="str">
        <f t="shared" si="260"/>
        <v>501070021254100100000001</v>
      </c>
      <c r="DX354" s="78" t="str">
        <f>IFERROR(VLOOKUP(DW354,'08_DMGiaDat'!C318:C319,2,FALSE),"N")</f>
        <v>N</v>
      </c>
      <c r="DY354" s="78" t="str">
        <f t="shared" si="261"/>
        <v>5010700212541001VT400001</v>
      </c>
      <c r="DZ354" s="78" t="str">
        <f>IFERROR(VLOOKUP(DY354,'08_DMGiaDat'!C318:C319,2,FALSE),"N")</f>
        <v>N</v>
      </c>
      <c r="EA354" s="78" t="str">
        <f t="shared" si="262"/>
        <v>501070021254100100000001</v>
      </c>
      <c r="EB354" s="78" t="str">
        <f>IFERROR(VLOOKUP(EA354,'08_DMGiaDat'!C318:C319,2,FALSE),"N")</f>
        <v>N</v>
      </c>
      <c r="EC354" s="92">
        <f>IF(DV354&lt;&gt;"N",DV354,IF(DX354&lt;&gt;"N",DX354,IF(DZ354&lt;&gt;"N",DZ354*VLOOKUP(LEFT(CB354,3),'03_DMMucDich'!C302:C306,5,FALSE),IF(EB354&lt;&gt;"N",EB354*VLOOKUP(LEFT(CB354,3),'03_DMMucDich'!C302:C306,5,FALSE),"N/A"))))</f>
        <v>2170000</v>
      </c>
    </row>
    <row r="355" spans="1:133" s="34" customFormat="1" ht="16" x14ac:dyDescent="0.2">
      <c r="A355" s="85">
        <v>341</v>
      </c>
      <c r="B355" s="86"/>
      <c r="C355" s="87"/>
      <c r="D355" s="141" t="s">
        <v>6011</v>
      </c>
      <c r="E355" s="86"/>
      <c r="F355" s="88"/>
      <c r="G355" s="88" t="s">
        <v>5718</v>
      </c>
      <c r="H355" s="151">
        <v>2022</v>
      </c>
      <c r="I355" s="86"/>
      <c r="J355" s="86"/>
      <c r="K355" s="145" t="s">
        <v>6632</v>
      </c>
      <c r="L355" s="105"/>
      <c r="M355" s="86"/>
      <c r="N355" s="105"/>
      <c r="O355" s="105"/>
      <c r="P355" s="86"/>
      <c r="Q355" s="86"/>
      <c r="R355" s="153" t="str">
        <f t="shared" si="263"/>
        <v>Tổ 11</v>
      </c>
      <c r="S355" s="86"/>
      <c r="T355" s="86"/>
      <c r="U355" s="86"/>
      <c r="V355" s="86" t="str">
        <f t="shared" si="264"/>
        <v xml:space="preserve">, </v>
      </c>
      <c r="W355" s="86"/>
      <c r="X355" s="86"/>
      <c r="Y355" s="86"/>
      <c r="Z355" s="88"/>
      <c r="AA355" s="105"/>
      <c r="AB355" s="86"/>
      <c r="AC355" s="90"/>
      <c r="AD355" s="86"/>
      <c r="AE355" s="86"/>
      <c r="AF355" s="86"/>
      <c r="AG355" s="86"/>
      <c r="AH355" s="160" t="s">
        <v>6969</v>
      </c>
      <c r="AI355" s="153"/>
      <c r="AJ355" s="153"/>
      <c r="AK355" s="86"/>
      <c r="AL355" s="86"/>
      <c r="AM355" s="153" t="s">
        <v>7015</v>
      </c>
      <c r="AN355" s="153" t="s">
        <v>7447</v>
      </c>
      <c r="AO355" s="165">
        <v>40507</v>
      </c>
      <c r="AP355" s="153" t="s">
        <v>7113</v>
      </c>
      <c r="AQ355" s="153" t="s">
        <v>977</v>
      </c>
      <c r="AR355" s="166">
        <v>85.5</v>
      </c>
      <c r="AS355" s="88" t="s">
        <v>5719</v>
      </c>
      <c r="AT355" s="92">
        <f t="shared" si="239"/>
        <v>0</v>
      </c>
      <c r="AU355" s="93">
        <v>0</v>
      </c>
      <c r="AV355" s="93">
        <v>0</v>
      </c>
      <c r="AW355" s="166">
        <v>200</v>
      </c>
      <c r="AX355" s="93">
        <v>0</v>
      </c>
      <c r="AY355" s="177"/>
      <c r="AZ355" s="177">
        <v>0</v>
      </c>
      <c r="BA355" s="178"/>
      <c r="BB355" s="105"/>
      <c r="BC355" s="105"/>
      <c r="BD355" s="93"/>
      <c r="BE355" s="93">
        <v>0</v>
      </c>
      <c r="BF355" s="91">
        <v>0</v>
      </c>
      <c r="BG355" s="94"/>
      <c r="BH355" s="95"/>
      <c r="BI355" s="93" t="str">
        <f t="shared" si="249"/>
        <v>Nguyễn Thị Nhi</v>
      </c>
      <c r="BJ355" s="105">
        <f t="shared" si="250"/>
        <v>0</v>
      </c>
      <c r="BK355" s="88" t="str">
        <f t="shared" si="251"/>
        <v>8845572385</v>
      </c>
      <c r="BL355" s="86">
        <f t="shared" si="252"/>
        <v>0</v>
      </c>
      <c r="BM355" s="105">
        <f t="shared" si="253"/>
        <v>0</v>
      </c>
      <c r="BN355" s="86">
        <f t="shared" si="254"/>
        <v>0</v>
      </c>
      <c r="BO355" s="86">
        <f t="shared" si="255"/>
        <v>0</v>
      </c>
      <c r="BP355" s="86">
        <f t="shared" si="265"/>
        <v>0</v>
      </c>
      <c r="BQ355" s="160" t="s">
        <v>6969</v>
      </c>
      <c r="BR355" s="86" t="s">
        <v>5720</v>
      </c>
      <c r="BS355" s="88" t="s">
        <v>5721</v>
      </c>
      <c r="BT355" s="86" t="s">
        <v>5722</v>
      </c>
      <c r="BU355" s="86"/>
      <c r="BV355" s="86" t="str">
        <f t="shared" si="266"/>
        <v>BC 771105</v>
      </c>
      <c r="BW355" s="105" t="str">
        <f t="shared" si="267"/>
        <v/>
      </c>
      <c r="BX355" s="86" t="str">
        <f t="shared" si="276"/>
        <v>28</v>
      </c>
      <c r="BY355" s="86" t="str">
        <f t="shared" si="277"/>
        <v>104</v>
      </c>
      <c r="BZ355" s="91">
        <f t="shared" si="278"/>
        <v>85.5</v>
      </c>
      <c r="CA355" s="91">
        <v>0</v>
      </c>
      <c r="CB355" s="96" t="s">
        <v>5719</v>
      </c>
      <c r="CC355" s="91">
        <f t="shared" si="268"/>
        <v>200</v>
      </c>
      <c r="CD355" s="91">
        <f t="shared" si="269"/>
        <v>0</v>
      </c>
      <c r="CE355" s="93">
        <f t="shared" si="279"/>
        <v>0</v>
      </c>
      <c r="CF355" s="93">
        <f t="shared" si="280"/>
        <v>0</v>
      </c>
      <c r="CG355" s="105"/>
      <c r="CH355" s="105"/>
      <c r="CI355" s="86"/>
      <c r="CJ355" s="188"/>
      <c r="CK355" s="181">
        <f t="shared" si="270"/>
        <v>85.5</v>
      </c>
      <c r="CL355" s="181">
        <f t="shared" si="271"/>
        <v>200</v>
      </c>
      <c r="CM355" s="86" t="s">
        <v>5723</v>
      </c>
      <c r="CN355" s="182" t="s">
        <v>7866</v>
      </c>
      <c r="CO355" s="183" t="s">
        <v>7867</v>
      </c>
      <c r="CP355" s="86" t="s">
        <v>5724</v>
      </c>
      <c r="CQ355" s="153" t="s">
        <v>7924</v>
      </c>
      <c r="CR355" s="187">
        <f t="shared" si="272"/>
        <v>4310000</v>
      </c>
      <c r="CS355" s="188">
        <v>1</v>
      </c>
      <c r="CT355" s="188">
        <f t="shared" si="240"/>
        <v>4310000</v>
      </c>
      <c r="CU355" s="93"/>
      <c r="CV355" s="94">
        <f t="shared" si="273"/>
        <v>85.5</v>
      </c>
      <c r="CW355" s="93">
        <f t="shared" si="274"/>
        <v>0</v>
      </c>
      <c r="CX355" s="86">
        <f t="shared" si="275"/>
        <v>0</v>
      </c>
      <c r="CY355" s="93">
        <f t="shared" si="241"/>
        <v>110551.5</v>
      </c>
      <c r="CZ355" s="93">
        <v>0</v>
      </c>
      <c r="DA355" s="93">
        <v>0</v>
      </c>
      <c r="DB355" s="93">
        <f t="shared" si="242"/>
        <v>0</v>
      </c>
      <c r="DC355" s="93">
        <v>0</v>
      </c>
      <c r="DD355" s="91">
        <v>0</v>
      </c>
      <c r="DE355" s="93">
        <f t="shared" si="243"/>
        <v>0</v>
      </c>
      <c r="DF355" s="93">
        <f t="shared" si="256"/>
        <v>0</v>
      </c>
      <c r="DG355" s="93"/>
      <c r="DH355" s="93">
        <v>0</v>
      </c>
      <c r="DI355" s="93">
        <v>0</v>
      </c>
      <c r="DJ355" s="86">
        <f t="shared" si="244"/>
        <v>0</v>
      </c>
      <c r="DK355" s="91">
        <v>0</v>
      </c>
      <c r="DL355" s="93"/>
      <c r="DM355" s="93">
        <v>0</v>
      </c>
      <c r="DN355" s="93">
        <f t="shared" si="257"/>
        <v>4310000</v>
      </c>
      <c r="DO355" s="93">
        <f t="shared" si="245"/>
        <v>0</v>
      </c>
      <c r="DP355" s="92">
        <f t="shared" si="246"/>
        <v>110551.5</v>
      </c>
      <c r="DQ355" s="97" t="str">
        <f t="shared" si="258"/>
        <v>8845572385</v>
      </c>
      <c r="DR355" s="98">
        <f t="shared" si="247"/>
        <v>0</v>
      </c>
      <c r="DS355" s="93" t="str">
        <f t="shared" si="248"/>
        <v>OK</v>
      </c>
      <c r="DT355" s="93"/>
      <c r="DU355" s="78" t="str">
        <f t="shared" si="259"/>
        <v>5010700210791079100001VT100001</v>
      </c>
      <c r="DV355" s="78">
        <f>INDEX('08_DMGiaDat'!$L:$L,MATCH(DU355,'08_DMGiaDat'!$R:$R,0))</f>
        <v>4310000</v>
      </c>
      <c r="DW355" s="78" t="str">
        <f t="shared" si="260"/>
        <v>501070021079100100000001</v>
      </c>
      <c r="DX355" s="78" t="str">
        <f>IFERROR(VLOOKUP(DW355,'08_DMGiaDat'!C318:C319,2,FALSE),"N")</f>
        <v>N</v>
      </c>
      <c r="DY355" s="78" t="str">
        <f t="shared" si="261"/>
        <v>5010700210791001VT100001</v>
      </c>
      <c r="DZ355" s="78" t="str">
        <f>IFERROR(VLOOKUP(DY355,'08_DMGiaDat'!C318:C319,2,FALSE),"N")</f>
        <v>N</v>
      </c>
      <c r="EA355" s="78" t="str">
        <f t="shared" si="262"/>
        <v>501070021079100100000001</v>
      </c>
      <c r="EB355" s="78" t="str">
        <f>IFERROR(VLOOKUP(EA355,'08_DMGiaDat'!C318:C319,2,FALSE),"N")</f>
        <v>N</v>
      </c>
      <c r="EC355" s="92">
        <f>IF(DV355&lt;&gt;"N",DV355,IF(DX355&lt;&gt;"N",DX355,IF(DZ355&lt;&gt;"N",DZ355*VLOOKUP(LEFT(CB355,3),'03_DMMucDich'!C302:C306,5,FALSE),IF(EB355&lt;&gt;"N",EB355*VLOOKUP(LEFT(CB355,3),'03_DMMucDich'!C302:C306,5,FALSE),"N/A"))))</f>
        <v>4310000</v>
      </c>
    </row>
    <row r="356" spans="1:133" s="34" customFormat="1" ht="16" x14ac:dyDescent="0.2">
      <c r="A356" s="85">
        <v>342</v>
      </c>
      <c r="B356" s="86"/>
      <c r="C356" s="87"/>
      <c r="D356" s="141" t="s">
        <v>6012</v>
      </c>
      <c r="E356" s="86"/>
      <c r="F356" s="88"/>
      <c r="G356" s="88" t="s">
        <v>5718</v>
      </c>
      <c r="H356" s="151">
        <v>2023</v>
      </c>
      <c r="I356" s="86"/>
      <c r="J356" s="86"/>
      <c r="K356" s="145" t="s">
        <v>6633</v>
      </c>
      <c r="L356" s="105"/>
      <c r="M356" s="86"/>
      <c r="N356" s="105"/>
      <c r="O356" s="105"/>
      <c r="P356" s="86"/>
      <c r="Q356" s="86"/>
      <c r="R356" s="153" t="str">
        <f t="shared" si="263"/>
        <v>Tổ 64</v>
      </c>
      <c r="S356" s="86"/>
      <c r="T356" s="86"/>
      <c r="U356" s="86"/>
      <c r="V356" s="86" t="str">
        <f t="shared" si="264"/>
        <v xml:space="preserve">, </v>
      </c>
      <c r="W356" s="86"/>
      <c r="X356" s="86"/>
      <c r="Y356" s="86"/>
      <c r="Z356" s="88"/>
      <c r="AA356" s="105"/>
      <c r="AB356" s="86"/>
      <c r="AC356" s="90"/>
      <c r="AD356" s="86"/>
      <c r="AE356" s="86"/>
      <c r="AF356" s="86"/>
      <c r="AG356" s="86"/>
      <c r="AH356" s="160" t="s">
        <v>6961</v>
      </c>
      <c r="AI356" s="153"/>
      <c r="AJ356" s="153"/>
      <c r="AK356" s="86"/>
      <c r="AL356" s="86"/>
      <c r="AM356" s="153" t="s">
        <v>7015</v>
      </c>
      <c r="AN356" s="153" t="s">
        <v>7448</v>
      </c>
      <c r="AO356" s="165">
        <v>43837</v>
      </c>
      <c r="AP356" s="153" t="s">
        <v>2221</v>
      </c>
      <c r="AQ356" s="153" t="s">
        <v>5708</v>
      </c>
      <c r="AR356" s="166">
        <v>110</v>
      </c>
      <c r="AS356" s="88" t="s">
        <v>5719</v>
      </c>
      <c r="AT356" s="92">
        <f t="shared" si="239"/>
        <v>0</v>
      </c>
      <c r="AU356" s="93">
        <v>0</v>
      </c>
      <c r="AV356" s="93">
        <v>0</v>
      </c>
      <c r="AW356" s="166">
        <v>200</v>
      </c>
      <c r="AX356" s="93">
        <v>0</v>
      </c>
      <c r="AY356" s="177"/>
      <c r="AZ356" s="177">
        <v>0</v>
      </c>
      <c r="BA356" s="178"/>
      <c r="BB356" s="105"/>
      <c r="BC356" s="105"/>
      <c r="BD356" s="93"/>
      <c r="BE356" s="93">
        <v>0</v>
      </c>
      <c r="BF356" s="91">
        <v>0</v>
      </c>
      <c r="BG356" s="94"/>
      <c r="BH356" s="95"/>
      <c r="BI356" s="93" t="str">
        <f t="shared" si="249"/>
        <v>Nguyễn Văn Sơn</v>
      </c>
      <c r="BJ356" s="105">
        <f t="shared" si="250"/>
        <v>0</v>
      </c>
      <c r="BK356" s="88" t="str">
        <f t="shared" si="251"/>
        <v>0400966408</v>
      </c>
      <c r="BL356" s="86">
        <f t="shared" si="252"/>
        <v>0</v>
      </c>
      <c r="BM356" s="105">
        <f t="shared" si="253"/>
        <v>0</v>
      </c>
      <c r="BN356" s="86">
        <f t="shared" si="254"/>
        <v>0</v>
      </c>
      <c r="BO356" s="86">
        <f t="shared" si="255"/>
        <v>0</v>
      </c>
      <c r="BP356" s="86">
        <f t="shared" si="265"/>
        <v>0</v>
      </c>
      <c r="BQ356" s="160" t="s">
        <v>6961</v>
      </c>
      <c r="BR356" s="86" t="s">
        <v>5720</v>
      </c>
      <c r="BS356" s="88" t="s">
        <v>5721</v>
      </c>
      <c r="BT356" s="86" t="s">
        <v>5722</v>
      </c>
      <c r="BU356" s="86"/>
      <c r="BV356" s="86" t="str">
        <f t="shared" si="266"/>
        <v>CT 527172</v>
      </c>
      <c r="BW356" s="105" t="str">
        <f t="shared" si="267"/>
        <v/>
      </c>
      <c r="BX356" s="86" t="str">
        <f t="shared" si="276"/>
        <v>335</v>
      </c>
      <c r="BY356" s="86" t="str">
        <f t="shared" si="277"/>
        <v>37</v>
      </c>
      <c r="BZ356" s="91">
        <f t="shared" si="278"/>
        <v>110</v>
      </c>
      <c r="CA356" s="91">
        <v>0</v>
      </c>
      <c r="CB356" s="96" t="s">
        <v>5719</v>
      </c>
      <c r="CC356" s="91">
        <f t="shared" si="268"/>
        <v>200</v>
      </c>
      <c r="CD356" s="91">
        <f t="shared" si="269"/>
        <v>0</v>
      </c>
      <c r="CE356" s="93">
        <f t="shared" si="279"/>
        <v>0</v>
      </c>
      <c r="CF356" s="93">
        <f t="shared" si="280"/>
        <v>0</v>
      </c>
      <c r="CG356" s="105"/>
      <c r="CH356" s="105"/>
      <c r="CI356" s="86"/>
      <c r="CJ356" s="188"/>
      <c r="CK356" s="181">
        <f t="shared" si="270"/>
        <v>110</v>
      </c>
      <c r="CL356" s="181">
        <f t="shared" si="271"/>
        <v>200</v>
      </c>
      <c r="CM356" s="86" t="s">
        <v>5723</v>
      </c>
      <c r="CN356" s="182" t="s">
        <v>7854</v>
      </c>
      <c r="CO356" s="183" t="s">
        <v>7855</v>
      </c>
      <c r="CP356" s="86" t="s">
        <v>5724</v>
      </c>
      <c r="CQ356" s="153" t="s">
        <v>7924</v>
      </c>
      <c r="CR356" s="187">
        <f t="shared" si="272"/>
        <v>7970000</v>
      </c>
      <c r="CS356" s="188">
        <v>1</v>
      </c>
      <c r="CT356" s="188">
        <f t="shared" si="240"/>
        <v>7970000</v>
      </c>
      <c r="CU356" s="93"/>
      <c r="CV356" s="94">
        <f t="shared" si="273"/>
        <v>110</v>
      </c>
      <c r="CW356" s="93">
        <f t="shared" si="274"/>
        <v>0</v>
      </c>
      <c r="CX356" s="86">
        <f t="shared" si="275"/>
        <v>0</v>
      </c>
      <c r="CY356" s="93">
        <f t="shared" si="241"/>
        <v>263010</v>
      </c>
      <c r="CZ356" s="93">
        <v>0</v>
      </c>
      <c r="DA356" s="93">
        <v>0</v>
      </c>
      <c r="DB356" s="93">
        <f t="shared" si="242"/>
        <v>0</v>
      </c>
      <c r="DC356" s="93">
        <v>0</v>
      </c>
      <c r="DD356" s="91">
        <v>0</v>
      </c>
      <c r="DE356" s="93">
        <f t="shared" si="243"/>
        <v>0</v>
      </c>
      <c r="DF356" s="93">
        <f t="shared" si="256"/>
        <v>0</v>
      </c>
      <c r="DG356" s="93"/>
      <c r="DH356" s="93">
        <v>0</v>
      </c>
      <c r="DI356" s="93">
        <v>0</v>
      </c>
      <c r="DJ356" s="86">
        <f t="shared" si="244"/>
        <v>0</v>
      </c>
      <c r="DK356" s="91">
        <v>0</v>
      </c>
      <c r="DL356" s="93"/>
      <c r="DM356" s="93">
        <v>0</v>
      </c>
      <c r="DN356" s="93">
        <f t="shared" si="257"/>
        <v>7970000</v>
      </c>
      <c r="DO356" s="93">
        <f t="shared" si="245"/>
        <v>0</v>
      </c>
      <c r="DP356" s="92">
        <f t="shared" si="246"/>
        <v>263010</v>
      </c>
      <c r="DQ356" s="97" t="str">
        <f t="shared" si="258"/>
        <v>0400966408</v>
      </c>
      <c r="DR356" s="98">
        <f t="shared" si="247"/>
        <v>0</v>
      </c>
      <c r="DS356" s="93" t="str">
        <f t="shared" si="248"/>
        <v>OK</v>
      </c>
      <c r="DT356" s="93"/>
      <c r="DU356" s="78" t="str">
        <f t="shared" si="259"/>
        <v>5010700215011501100001VT100001</v>
      </c>
      <c r="DV356" s="78">
        <f>INDEX('08_DMGiaDat'!$L:$L,MATCH(DU356,'08_DMGiaDat'!$R:$R,0))</f>
        <v>7970000</v>
      </c>
      <c r="DW356" s="78" t="str">
        <f t="shared" si="260"/>
        <v>501070021501100100000001</v>
      </c>
      <c r="DX356" s="78" t="str">
        <f>IFERROR(VLOOKUP(DW356,'08_DMGiaDat'!C318:C319,2,FALSE),"N")</f>
        <v>N</v>
      </c>
      <c r="DY356" s="78" t="str">
        <f t="shared" si="261"/>
        <v>5010700215011001VT100001</v>
      </c>
      <c r="DZ356" s="78" t="str">
        <f>IFERROR(VLOOKUP(DY356,'08_DMGiaDat'!C318:C319,2,FALSE),"N")</f>
        <v>N</v>
      </c>
      <c r="EA356" s="78" t="str">
        <f t="shared" si="262"/>
        <v>501070021501100100000001</v>
      </c>
      <c r="EB356" s="78" t="str">
        <f>IFERROR(VLOOKUP(EA356,'08_DMGiaDat'!C318:C319,2,FALSE),"N")</f>
        <v>N</v>
      </c>
      <c r="EC356" s="92">
        <f>IF(DV356&lt;&gt;"N",DV356,IF(DX356&lt;&gt;"N",DX356,IF(DZ356&lt;&gt;"N",DZ356*VLOOKUP(LEFT(CB356,3),'03_DMMucDich'!C302:C306,5,FALSE),IF(EB356&lt;&gt;"N",EB356*VLOOKUP(LEFT(CB356,3),'03_DMMucDich'!C302:C306,5,FALSE),"N/A"))))</f>
        <v>7970000</v>
      </c>
    </row>
    <row r="357" spans="1:133" s="34" customFormat="1" ht="16" x14ac:dyDescent="0.2">
      <c r="A357" s="85">
        <v>343</v>
      </c>
      <c r="B357" s="86"/>
      <c r="C357" s="87"/>
      <c r="D357" s="141" t="s">
        <v>6013</v>
      </c>
      <c r="E357" s="86"/>
      <c r="F357" s="88"/>
      <c r="G357" s="88" t="s">
        <v>5718</v>
      </c>
      <c r="H357" s="151">
        <v>2022</v>
      </c>
      <c r="I357" s="86"/>
      <c r="J357" s="86"/>
      <c r="K357" s="145" t="s">
        <v>6634</v>
      </c>
      <c r="L357" s="105"/>
      <c r="M357" s="86"/>
      <c r="N357" s="105"/>
      <c r="O357" s="105"/>
      <c r="P357" s="86"/>
      <c r="Q357" s="86"/>
      <c r="R357" s="153" t="str">
        <f t="shared" si="263"/>
        <v>Tổ 01</v>
      </c>
      <c r="S357" s="86"/>
      <c r="T357" s="86"/>
      <c r="U357" s="86"/>
      <c r="V357" s="86" t="str">
        <f t="shared" si="264"/>
        <v xml:space="preserve">, </v>
      </c>
      <c r="W357" s="86"/>
      <c r="X357" s="86"/>
      <c r="Y357" s="86"/>
      <c r="Z357" s="88"/>
      <c r="AA357" s="105"/>
      <c r="AB357" s="86"/>
      <c r="AC357" s="90"/>
      <c r="AD357" s="86"/>
      <c r="AE357" s="86"/>
      <c r="AF357" s="86"/>
      <c r="AG357" s="86"/>
      <c r="AH357" s="160" t="s">
        <v>6977</v>
      </c>
      <c r="AI357" s="153"/>
      <c r="AJ357" s="153"/>
      <c r="AK357" s="86"/>
      <c r="AL357" s="86"/>
      <c r="AM357" s="153" t="s">
        <v>7015</v>
      </c>
      <c r="AN357" s="153" t="s">
        <v>7449</v>
      </c>
      <c r="AO357" s="165">
        <v>44358</v>
      </c>
      <c r="AP357" s="153" t="s">
        <v>2048</v>
      </c>
      <c r="AQ357" s="153" t="s">
        <v>1021</v>
      </c>
      <c r="AR357" s="166">
        <v>91.8</v>
      </c>
      <c r="AS357" s="88" t="s">
        <v>5719</v>
      </c>
      <c r="AT357" s="92">
        <f t="shared" si="239"/>
        <v>0</v>
      </c>
      <c r="AU357" s="93">
        <v>0</v>
      </c>
      <c r="AV357" s="93">
        <v>0</v>
      </c>
      <c r="AW357" s="166">
        <v>200</v>
      </c>
      <c r="AX357" s="93">
        <v>0</v>
      </c>
      <c r="AY357" s="177"/>
      <c r="AZ357" s="177">
        <v>0</v>
      </c>
      <c r="BA357" s="178"/>
      <c r="BB357" s="105"/>
      <c r="BC357" s="105"/>
      <c r="BD357" s="93"/>
      <c r="BE357" s="93">
        <v>0</v>
      </c>
      <c r="BF357" s="91">
        <v>0</v>
      </c>
      <c r="BG357" s="94"/>
      <c r="BH357" s="95"/>
      <c r="BI357" s="93" t="str">
        <f t="shared" si="249"/>
        <v>Trịnh Xuân Quang</v>
      </c>
      <c r="BJ357" s="105">
        <f t="shared" si="250"/>
        <v>0</v>
      </c>
      <c r="BK357" s="88" t="str">
        <f t="shared" si="251"/>
        <v>8063439355</v>
      </c>
      <c r="BL357" s="86">
        <f t="shared" si="252"/>
        <v>0</v>
      </c>
      <c r="BM357" s="105">
        <f t="shared" si="253"/>
        <v>0</v>
      </c>
      <c r="BN357" s="86">
        <f t="shared" si="254"/>
        <v>0</v>
      </c>
      <c r="BO357" s="86">
        <f t="shared" si="255"/>
        <v>0</v>
      </c>
      <c r="BP357" s="86">
        <f t="shared" si="265"/>
        <v>0</v>
      </c>
      <c r="BQ357" s="160" t="s">
        <v>6977</v>
      </c>
      <c r="BR357" s="86" t="s">
        <v>5720</v>
      </c>
      <c r="BS357" s="88" t="s">
        <v>5721</v>
      </c>
      <c r="BT357" s="86" t="s">
        <v>5722</v>
      </c>
      <c r="BU357" s="86"/>
      <c r="BV357" s="86" t="str">
        <f t="shared" si="266"/>
        <v>DA 379514</v>
      </c>
      <c r="BW357" s="105" t="str">
        <f t="shared" si="267"/>
        <v/>
      </c>
      <c r="BX357" s="86" t="str">
        <f t="shared" si="276"/>
        <v>165</v>
      </c>
      <c r="BY357" s="86" t="str">
        <f t="shared" si="277"/>
        <v>106</v>
      </c>
      <c r="BZ357" s="91">
        <f t="shared" si="278"/>
        <v>91.8</v>
      </c>
      <c r="CA357" s="91">
        <v>0</v>
      </c>
      <c r="CB357" s="96" t="s">
        <v>5719</v>
      </c>
      <c r="CC357" s="91">
        <f t="shared" si="268"/>
        <v>200</v>
      </c>
      <c r="CD357" s="91">
        <f t="shared" si="269"/>
        <v>0</v>
      </c>
      <c r="CE357" s="93">
        <f t="shared" si="279"/>
        <v>0</v>
      </c>
      <c r="CF357" s="93">
        <f t="shared" si="280"/>
        <v>0</v>
      </c>
      <c r="CG357" s="105"/>
      <c r="CH357" s="105"/>
      <c r="CI357" s="86"/>
      <c r="CJ357" s="188"/>
      <c r="CK357" s="181">
        <f t="shared" si="270"/>
        <v>91.8</v>
      </c>
      <c r="CL357" s="181">
        <f t="shared" si="271"/>
        <v>200</v>
      </c>
      <c r="CM357" s="86" t="s">
        <v>5723</v>
      </c>
      <c r="CN357" s="182" t="s">
        <v>7866</v>
      </c>
      <c r="CO357" s="183" t="s">
        <v>7867</v>
      </c>
      <c r="CP357" s="86" t="s">
        <v>5724</v>
      </c>
      <c r="CQ357" s="153" t="s">
        <v>7925</v>
      </c>
      <c r="CR357" s="187">
        <f t="shared" si="272"/>
        <v>2360000</v>
      </c>
      <c r="CS357" s="188">
        <v>0.8</v>
      </c>
      <c r="CT357" s="188">
        <f t="shared" si="240"/>
        <v>1888000</v>
      </c>
      <c r="CU357" s="93"/>
      <c r="CV357" s="94">
        <f t="shared" si="273"/>
        <v>91.8</v>
      </c>
      <c r="CW357" s="93">
        <f t="shared" si="274"/>
        <v>0</v>
      </c>
      <c r="CX357" s="86">
        <f t="shared" si="275"/>
        <v>0</v>
      </c>
      <c r="CY357" s="93">
        <f t="shared" si="241"/>
        <v>51995.519999999997</v>
      </c>
      <c r="CZ357" s="93">
        <v>0</v>
      </c>
      <c r="DA357" s="93">
        <v>0</v>
      </c>
      <c r="DB357" s="93">
        <f t="shared" si="242"/>
        <v>0</v>
      </c>
      <c r="DC357" s="93">
        <v>0</v>
      </c>
      <c r="DD357" s="91">
        <v>0</v>
      </c>
      <c r="DE357" s="93">
        <f t="shared" si="243"/>
        <v>0</v>
      </c>
      <c r="DF357" s="93">
        <f t="shared" si="256"/>
        <v>0</v>
      </c>
      <c r="DG357" s="93"/>
      <c r="DH357" s="93">
        <v>0</v>
      </c>
      <c r="DI357" s="93">
        <v>0</v>
      </c>
      <c r="DJ357" s="86">
        <f t="shared" si="244"/>
        <v>0</v>
      </c>
      <c r="DK357" s="91">
        <v>0</v>
      </c>
      <c r="DL357" s="93"/>
      <c r="DM357" s="93">
        <v>0</v>
      </c>
      <c r="DN357" s="93">
        <f t="shared" si="257"/>
        <v>1888000</v>
      </c>
      <c r="DO357" s="93">
        <f t="shared" si="245"/>
        <v>0</v>
      </c>
      <c r="DP357" s="92">
        <f t="shared" si="246"/>
        <v>51995.519999999997</v>
      </c>
      <c r="DQ357" s="97" t="str">
        <f t="shared" si="258"/>
        <v>8063439355</v>
      </c>
      <c r="DR357" s="98">
        <f t="shared" si="247"/>
        <v>0</v>
      </c>
      <c r="DS357" s="93" t="str">
        <f t="shared" si="248"/>
        <v>OK</v>
      </c>
      <c r="DT357" s="93"/>
      <c r="DU357" s="78" t="str">
        <f t="shared" si="259"/>
        <v>5010700210791079100001VT400001</v>
      </c>
      <c r="DV357" s="78">
        <f>INDEX('08_DMGiaDat'!$L:$L,MATCH(DU357,'08_DMGiaDat'!$R:$R,0))</f>
        <v>2360000</v>
      </c>
      <c r="DW357" s="78" t="str">
        <f t="shared" si="260"/>
        <v>501070021079100100000001</v>
      </c>
      <c r="DX357" s="78" t="str">
        <f>IFERROR(VLOOKUP(DW357,'08_DMGiaDat'!C318:C319,2,FALSE),"N")</f>
        <v>N</v>
      </c>
      <c r="DY357" s="78" t="str">
        <f t="shared" si="261"/>
        <v>5010700210791001VT400001</v>
      </c>
      <c r="DZ357" s="78" t="str">
        <f>IFERROR(VLOOKUP(DY357,'08_DMGiaDat'!C318:C319,2,FALSE),"N")</f>
        <v>N</v>
      </c>
      <c r="EA357" s="78" t="str">
        <f t="shared" si="262"/>
        <v>501070021079100100000001</v>
      </c>
      <c r="EB357" s="78" t="str">
        <f>IFERROR(VLOOKUP(EA357,'08_DMGiaDat'!C318:C319,2,FALSE),"N")</f>
        <v>N</v>
      </c>
      <c r="EC357" s="92">
        <f>IF(DV357&lt;&gt;"N",DV357,IF(DX357&lt;&gt;"N",DX357,IF(DZ357&lt;&gt;"N",DZ357*VLOOKUP(LEFT(CB357,3),'03_DMMucDich'!C302:C306,5,FALSE),IF(EB357&lt;&gt;"N",EB357*VLOOKUP(LEFT(CB357,3),'03_DMMucDich'!C302:C306,5,FALSE),"N/A"))))</f>
        <v>2360000</v>
      </c>
    </row>
    <row r="358" spans="1:133" s="34" customFormat="1" ht="16" x14ac:dyDescent="0.2">
      <c r="A358" s="85">
        <v>344</v>
      </c>
      <c r="B358" s="86"/>
      <c r="C358" s="87"/>
      <c r="D358" s="141" t="s">
        <v>6014</v>
      </c>
      <c r="E358" s="86"/>
      <c r="F358" s="88"/>
      <c r="G358" s="88" t="s">
        <v>5718</v>
      </c>
      <c r="H358" s="151">
        <v>2022</v>
      </c>
      <c r="I358" s="86"/>
      <c r="J358" s="86"/>
      <c r="K358" s="145" t="s">
        <v>6635</v>
      </c>
      <c r="L358" s="105"/>
      <c r="M358" s="86"/>
      <c r="N358" s="105"/>
      <c r="O358" s="105"/>
      <c r="P358" s="86"/>
      <c r="Q358" s="86"/>
      <c r="R358" s="153" t="str">
        <f t="shared" si="263"/>
        <v>Tổ 02</v>
      </c>
      <c r="S358" s="86"/>
      <c r="T358" s="86"/>
      <c r="U358" s="86"/>
      <c r="V358" s="86" t="str">
        <f t="shared" si="264"/>
        <v xml:space="preserve">, </v>
      </c>
      <c r="W358" s="86"/>
      <c r="X358" s="86"/>
      <c r="Y358" s="86"/>
      <c r="Z358" s="88"/>
      <c r="AA358" s="105"/>
      <c r="AB358" s="86"/>
      <c r="AC358" s="90"/>
      <c r="AD358" s="86"/>
      <c r="AE358" s="86"/>
      <c r="AF358" s="86"/>
      <c r="AG358" s="86"/>
      <c r="AH358" s="160" t="s">
        <v>7004</v>
      </c>
      <c r="AI358" s="153"/>
      <c r="AJ358" s="153"/>
      <c r="AK358" s="86"/>
      <c r="AL358" s="86"/>
      <c r="AM358" s="153" t="s">
        <v>7015</v>
      </c>
      <c r="AN358" s="153" t="s">
        <v>7450</v>
      </c>
      <c r="AO358" s="165">
        <v>40609</v>
      </c>
      <c r="AP358" s="153" t="s">
        <v>1727</v>
      </c>
      <c r="AQ358" s="153" t="s">
        <v>999</v>
      </c>
      <c r="AR358" s="166">
        <v>90.1</v>
      </c>
      <c r="AS358" s="88" t="s">
        <v>5719</v>
      </c>
      <c r="AT358" s="92">
        <f t="shared" si="239"/>
        <v>0</v>
      </c>
      <c r="AU358" s="93">
        <v>0</v>
      </c>
      <c r="AV358" s="93">
        <v>0</v>
      </c>
      <c r="AW358" s="166">
        <v>200</v>
      </c>
      <c r="AX358" s="93">
        <v>0</v>
      </c>
      <c r="AY358" s="177"/>
      <c r="AZ358" s="177">
        <v>0</v>
      </c>
      <c r="BA358" s="178"/>
      <c r="BB358" s="105"/>
      <c r="BC358" s="105"/>
      <c r="BD358" s="93"/>
      <c r="BE358" s="93">
        <v>0</v>
      </c>
      <c r="BF358" s="91">
        <v>0</v>
      </c>
      <c r="BG358" s="94"/>
      <c r="BH358" s="95"/>
      <c r="BI358" s="93" t="str">
        <f t="shared" si="249"/>
        <v>Lê Thị Ngọc Út</v>
      </c>
      <c r="BJ358" s="105">
        <f t="shared" si="250"/>
        <v>0</v>
      </c>
      <c r="BK358" s="88" t="str">
        <f t="shared" si="251"/>
        <v>8095261139</v>
      </c>
      <c r="BL358" s="86">
        <f t="shared" si="252"/>
        <v>0</v>
      </c>
      <c r="BM358" s="105">
        <f t="shared" si="253"/>
        <v>0</v>
      </c>
      <c r="BN358" s="86">
        <f t="shared" si="254"/>
        <v>0</v>
      </c>
      <c r="BO358" s="86">
        <f t="shared" si="255"/>
        <v>0</v>
      </c>
      <c r="BP358" s="86">
        <f t="shared" si="265"/>
        <v>0</v>
      </c>
      <c r="BQ358" s="160" t="s">
        <v>7004</v>
      </c>
      <c r="BR358" s="86" t="s">
        <v>5720</v>
      </c>
      <c r="BS358" s="88" t="s">
        <v>5721</v>
      </c>
      <c r="BT358" s="86" t="s">
        <v>5722</v>
      </c>
      <c r="BU358" s="86"/>
      <c r="BV358" s="86" t="str">
        <f t="shared" si="266"/>
        <v>BC 702769</v>
      </c>
      <c r="BW358" s="105" t="str">
        <f t="shared" si="267"/>
        <v/>
      </c>
      <c r="BX358" s="86" t="str">
        <f t="shared" si="276"/>
        <v>143</v>
      </c>
      <c r="BY358" s="86" t="str">
        <f t="shared" si="277"/>
        <v>105</v>
      </c>
      <c r="BZ358" s="91">
        <f t="shared" si="278"/>
        <v>90.1</v>
      </c>
      <c r="CA358" s="91">
        <v>0</v>
      </c>
      <c r="CB358" s="96" t="s">
        <v>5719</v>
      </c>
      <c r="CC358" s="91">
        <f t="shared" si="268"/>
        <v>200</v>
      </c>
      <c r="CD358" s="91">
        <f t="shared" si="269"/>
        <v>0</v>
      </c>
      <c r="CE358" s="93">
        <f t="shared" si="279"/>
        <v>0</v>
      </c>
      <c r="CF358" s="93">
        <f t="shared" si="280"/>
        <v>0</v>
      </c>
      <c r="CG358" s="105"/>
      <c r="CH358" s="105"/>
      <c r="CI358" s="86"/>
      <c r="CJ358" s="188"/>
      <c r="CK358" s="181">
        <f t="shared" si="270"/>
        <v>90.1</v>
      </c>
      <c r="CL358" s="181">
        <f t="shared" si="271"/>
        <v>200</v>
      </c>
      <c r="CM358" s="86" t="s">
        <v>5723</v>
      </c>
      <c r="CN358" s="182" t="s">
        <v>7866</v>
      </c>
      <c r="CO358" s="183" t="s">
        <v>7867</v>
      </c>
      <c r="CP358" s="86" t="s">
        <v>5724</v>
      </c>
      <c r="CQ358" s="153" t="s">
        <v>7925</v>
      </c>
      <c r="CR358" s="187">
        <f t="shared" si="272"/>
        <v>2360000</v>
      </c>
      <c r="CS358" s="188">
        <v>0.8</v>
      </c>
      <c r="CT358" s="188">
        <f t="shared" si="240"/>
        <v>1888000</v>
      </c>
      <c r="CU358" s="93"/>
      <c r="CV358" s="94">
        <f t="shared" si="273"/>
        <v>90.1</v>
      </c>
      <c r="CW358" s="93">
        <f t="shared" si="274"/>
        <v>0</v>
      </c>
      <c r="CX358" s="86">
        <f t="shared" si="275"/>
        <v>0</v>
      </c>
      <c r="CY358" s="93">
        <f t="shared" si="241"/>
        <v>51032.639999999999</v>
      </c>
      <c r="CZ358" s="93">
        <v>0</v>
      </c>
      <c r="DA358" s="93">
        <v>0</v>
      </c>
      <c r="DB358" s="93">
        <f t="shared" si="242"/>
        <v>0</v>
      </c>
      <c r="DC358" s="93">
        <v>0</v>
      </c>
      <c r="DD358" s="91">
        <v>0</v>
      </c>
      <c r="DE358" s="93">
        <f t="shared" si="243"/>
        <v>0</v>
      </c>
      <c r="DF358" s="93">
        <f t="shared" si="256"/>
        <v>0</v>
      </c>
      <c r="DG358" s="93"/>
      <c r="DH358" s="93">
        <v>0</v>
      </c>
      <c r="DI358" s="93">
        <v>0</v>
      </c>
      <c r="DJ358" s="86">
        <f t="shared" si="244"/>
        <v>0</v>
      </c>
      <c r="DK358" s="91">
        <v>0</v>
      </c>
      <c r="DL358" s="93"/>
      <c r="DM358" s="93">
        <v>0</v>
      </c>
      <c r="DN358" s="93">
        <f t="shared" si="257"/>
        <v>1888000</v>
      </c>
      <c r="DO358" s="93">
        <f t="shared" si="245"/>
        <v>0</v>
      </c>
      <c r="DP358" s="92">
        <f t="shared" si="246"/>
        <v>51032.639999999999</v>
      </c>
      <c r="DQ358" s="97" t="str">
        <f t="shared" si="258"/>
        <v>8095261139</v>
      </c>
      <c r="DR358" s="98">
        <f t="shared" si="247"/>
        <v>0</v>
      </c>
      <c r="DS358" s="93" t="str">
        <f t="shared" si="248"/>
        <v>OK</v>
      </c>
      <c r="DT358" s="93"/>
      <c r="DU358" s="78" t="str">
        <f t="shared" si="259"/>
        <v>5010700210791079100001VT400001</v>
      </c>
      <c r="DV358" s="78">
        <f>INDEX('08_DMGiaDat'!$L:$L,MATCH(DU358,'08_DMGiaDat'!$R:$R,0))</f>
        <v>2360000</v>
      </c>
      <c r="DW358" s="78" t="str">
        <f t="shared" si="260"/>
        <v>501070021079100100000001</v>
      </c>
      <c r="DX358" s="78" t="str">
        <f>IFERROR(VLOOKUP(DW358,'08_DMGiaDat'!C318:C319,2,FALSE),"N")</f>
        <v>N</v>
      </c>
      <c r="DY358" s="78" t="str">
        <f t="shared" si="261"/>
        <v>5010700210791001VT400001</v>
      </c>
      <c r="DZ358" s="78" t="str">
        <f>IFERROR(VLOOKUP(DY358,'08_DMGiaDat'!C318:C319,2,FALSE),"N")</f>
        <v>N</v>
      </c>
      <c r="EA358" s="78" t="str">
        <f t="shared" si="262"/>
        <v>501070021079100100000001</v>
      </c>
      <c r="EB358" s="78" t="str">
        <f>IFERROR(VLOOKUP(EA358,'08_DMGiaDat'!C318:C319,2,FALSE),"N")</f>
        <v>N</v>
      </c>
      <c r="EC358" s="92">
        <f>IF(DV358&lt;&gt;"N",DV358,IF(DX358&lt;&gt;"N",DX358,IF(DZ358&lt;&gt;"N",DZ358*VLOOKUP(LEFT(CB358,3),'03_DMMucDich'!C302:C306,5,FALSE),IF(EB358&lt;&gt;"N",EB358*VLOOKUP(LEFT(CB358,3),'03_DMMucDich'!C302:C306,5,FALSE),"N/A"))))</f>
        <v>2360000</v>
      </c>
    </row>
    <row r="359" spans="1:133" s="34" customFormat="1" ht="16" x14ac:dyDescent="0.2">
      <c r="A359" s="85">
        <v>345</v>
      </c>
      <c r="B359" s="86"/>
      <c r="C359" s="87"/>
      <c r="D359" s="141" t="s">
        <v>6015</v>
      </c>
      <c r="E359" s="86"/>
      <c r="F359" s="88"/>
      <c r="G359" s="88" t="s">
        <v>5718</v>
      </c>
      <c r="H359" s="151">
        <v>2022</v>
      </c>
      <c r="I359" s="86"/>
      <c r="J359" s="86"/>
      <c r="K359" s="145" t="s">
        <v>6636</v>
      </c>
      <c r="L359" s="105"/>
      <c r="M359" s="86"/>
      <c r="N359" s="105"/>
      <c r="O359" s="105"/>
      <c r="P359" s="86"/>
      <c r="Q359" s="86"/>
      <c r="R359" s="153" t="str">
        <f t="shared" si="263"/>
        <v>Tổ 64</v>
      </c>
      <c r="S359" s="86"/>
      <c r="T359" s="86"/>
      <c r="U359" s="86"/>
      <c r="V359" s="86" t="str">
        <f t="shared" si="264"/>
        <v xml:space="preserve">, </v>
      </c>
      <c r="W359" s="86"/>
      <c r="X359" s="86"/>
      <c r="Y359" s="86"/>
      <c r="Z359" s="88"/>
      <c r="AA359" s="105"/>
      <c r="AB359" s="86"/>
      <c r="AC359" s="90"/>
      <c r="AD359" s="86"/>
      <c r="AE359" s="86"/>
      <c r="AF359" s="86"/>
      <c r="AG359" s="86"/>
      <c r="AH359" s="160" t="s">
        <v>6961</v>
      </c>
      <c r="AI359" s="153"/>
      <c r="AJ359" s="153"/>
      <c r="AK359" s="86"/>
      <c r="AL359" s="86"/>
      <c r="AM359" s="153" t="s">
        <v>7015</v>
      </c>
      <c r="AN359" s="153" t="s">
        <v>7451</v>
      </c>
      <c r="AO359" s="165">
        <v>43224</v>
      </c>
      <c r="AP359" s="153" t="s">
        <v>7292</v>
      </c>
      <c r="AQ359" s="153" t="s">
        <v>7141</v>
      </c>
      <c r="AR359" s="166">
        <v>107.5</v>
      </c>
      <c r="AS359" s="88" t="s">
        <v>5719</v>
      </c>
      <c r="AT359" s="92">
        <f t="shared" si="239"/>
        <v>0</v>
      </c>
      <c r="AU359" s="93">
        <v>0</v>
      </c>
      <c r="AV359" s="93">
        <v>0</v>
      </c>
      <c r="AW359" s="166">
        <v>200</v>
      </c>
      <c r="AX359" s="93">
        <v>0</v>
      </c>
      <c r="AY359" s="177"/>
      <c r="AZ359" s="177">
        <v>0</v>
      </c>
      <c r="BA359" s="178"/>
      <c r="BB359" s="105"/>
      <c r="BC359" s="105"/>
      <c r="BD359" s="93"/>
      <c r="BE359" s="93">
        <v>0</v>
      </c>
      <c r="BF359" s="91">
        <v>0</v>
      </c>
      <c r="BG359" s="94"/>
      <c r="BH359" s="95"/>
      <c r="BI359" s="93" t="str">
        <f t="shared" si="249"/>
        <v>Hồ Tấn Sum</v>
      </c>
      <c r="BJ359" s="105">
        <f t="shared" si="250"/>
        <v>0</v>
      </c>
      <c r="BK359" s="88" t="str">
        <f t="shared" si="251"/>
        <v>8050987629</v>
      </c>
      <c r="BL359" s="86">
        <f t="shared" si="252"/>
        <v>0</v>
      </c>
      <c r="BM359" s="105">
        <f t="shared" si="253"/>
        <v>0</v>
      </c>
      <c r="BN359" s="86">
        <f t="shared" si="254"/>
        <v>0</v>
      </c>
      <c r="BO359" s="86">
        <f t="shared" si="255"/>
        <v>0</v>
      </c>
      <c r="BP359" s="86">
        <f t="shared" si="265"/>
        <v>0</v>
      </c>
      <c r="BQ359" s="160" t="s">
        <v>6961</v>
      </c>
      <c r="BR359" s="86" t="s">
        <v>5720</v>
      </c>
      <c r="BS359" s="88" t="s">
        <v>5721</v>
      </c>
      <c r="BT359" s="86" t="s">
        <v>5722</v>
      </c>
      <c r="BU359" s="86"/>
      <c r="BV359" s="86" t="str">
        <f t="shared" si="266"/>
        <v>CM 680857</v>
      </c>
      <c r="BW359" s="105" t="str">
        <f t="shared" si="267"/>
        <v/>
      </c>
      <c r="BX359" s="86" t="str">
        <f t="shared" si="276"/>
        <v>88</v>
      </c>
      <c r="BY359" s="86" t="str">
        <f t="shared" si="277"/>
        <v>25</v>
      </c>
      <c r="BZ359" s="91">
        <f t="shared" si="278"/>
        <v>107.5</v>
      </c>
      <c r="CA359" s="91">
        <v>0</v>
      </c>
      <c r="CB359" s="96" t="s">
        <v>5719</v>
      </c>
      <c r="CC359" s="91">
        <f t="shared" si="268"/>
        <v>200</v>
      </c>
      <c r="CD359" s="91">
        <f t="shared" si="269"/>
        <v>0</v>
      </c>
      <c r="CE359" s="93">
        <f t="shared" si="279"/>
        <v>0</v>
      </c>
      <c r="CF359" s="93">
        <f t="shared" si="280"/>
        <v>0</v>
      </c>
      <c r="CG359" s="105"/>
      <c r="CH359" s="105"/>
      <c r="CI359" s="86"/>
      <c r="CJ359" s="188"/>
      <c r="CK359" s="181">
        <f t="shared" si="270"/>
        <v>107.5</v>
      </c>
      <c r="CL359" s="181">
        <f t="shared" si="271"/>
        <v>200</v>
      </c>
      <c r="CM359" s="86" t="s">
        <v>5723</v>
      </c>
      <c r="CN359" s="182" t="s">
        <v>7854</v>
      </c>
      <c r="CO359" s="183" t="s">
        <v>7856</v>
      </c>
      <c r="CP359" s="86" t="s">
        <v>5724</v>
      </c>
      <c r="CQ359" s="153" t="s">
        <v>7924</v>
      </c>
      <c r="CR359" s="187">
        <f t="shared" si="272"/>
        <v>9190000</v>
      </c>
      <c r="CS359" s="188">
        <v>1</v>
      </c>
      <c r="CT359" s="188">
        <f t="shared" si="240"/>
        <v>9190000</v>
      </c>
      <c r="CU359" s="93"/>
      <c r="CV359" s="94">
        <f t="shared" si="273"/>
        <v>107.5</v>
      </c>
      <c r="CW359" s="93">
        <f t="shared" si="274"/>
        <v>0</v>
      </c>
      <c r="CX359" s="86">
        <f t="shared" si="275"/>
        <v>0</v>
      </c>
      <c r="CY359" s="93">
        <f t="shared" si="241"/>
        <v>296377.5</v>
      </c>
      <c r="CZ359" s="93">
        <v>0</v>
      </c>
      <c r="DA359" s="93">
        <v>0</v>
      </c>
      <c r="DB359" s="93">
        <f t="shared" si="242"/>
        <v>0</v>
      </c>
      <c r="DC359" s="93">
        <v>0</v>
      </c>
      <c r="DD359" s="91">
        <v>0</v>
      </c>
      <c r="DE359" s="93">
        <f t="shared" si="243"/>
        <v>0</v>
      </c>
      <c r="DF359" s="93">
        <f t="shared" si="256"/>
        <v>0</v>
      </c>
      <c r="DG359" s="93"/>
      <c r="DH359" s="93">
        <v>0</v>
      </c>
      <c r="DI359" s="93">
        <v>0</v>
      </c>
      <c r="DJ359" s="86">
        <f t="shared" si="244"/>
        <v>0</v>
      </c>
      <c r="DK359" s="91">
        <v>0</v>
      </c>
      <c r="DL359" s="93"/>
      <c r="DM359" s="93">
        <v>0</v>
      </c>
      <c r="DN359" s="93">
        <f t="shared" si="257"/>
        <v>9190000</v>
      </c>
      <c r="DO359" s="93">
        <f t="shared" si="245"/>
        <v>0</v>
      </c>
      <c r="DP359" s="92">
        <f t="shared" si="246"/>
        <v>296377.5</v>
      </c>
      <c r="DQ359" s="97" t="str">
        <f t="shared" si="258"/>
        <v>8050987629</v>
      </c>
      <c r="DR359" s="98">
        <f t="shared" si="247"/>
        <v>0</v>
      </c>
      <c r="DS359" s="93" t="str">
        <f t="shared" si="248"/>
        <v>OK</v>
      </c>
      <c r="DT359" s="93"/>
      <c r="DU359" s="78" t="str">
        <f t="shared" si="259"/>
        <v>5010700215011501101001VT100001</v>
      </c>
      <c r="DV359" s="78">
        <f>INDEX('08_DMGiaDat'!$L:$L,MATCH(DU359,'08_DMGiaDat'!$R:$R,0))</f>
        <v>9190000</v>
      </c>
      <c r="DW359" s="78" t="str">
        <f t="shared" si="260"/>
        <v>501070021501100100000001</v>
      </c>
      <c r="DX359" s="78" t="str">
        <f>IFERROR(VLOOKUP(DW359,'08_DMGiaDat'!C318:C319,2,FALSE),"N")</f>
        <v>N</v>
      </c>
      <c r="DY359" s="78" t="str">
        <f t="shared" si="261"/>
        <v>5010700215011001VT100001</v>
      </c>
      <c r="DZ359" s="78" t="str">
        <f>IFERROR(VLOOKUP(DY359,'08_DMGiaDat'!C318:C319,2,FALSE),"N")</f>
        <v>N</v>
      </c>
      <c r="EA359" s="78" t="str">
        <f t="shared" si="262"/>
        <v>501070021501100100000001</v>
      </c>
      <c r="EB359" s="78" t="str">
        <f>IFERROR(VLOOKUP(EA359,'08_DMGiaDat'!C318:C319,2,FALSE),"N")</f>
        <v>N</v>
      </c>
      <c r="EC359" s="92">
        <f>IF(DV359&lt;&gt;"N",DV359,IF(DX359&lt;&gt;"N",DX359,IF(DZ359&lt;&gt;"N",DZ359*VLOOKUP(LEFT(CB359,3),'03_DMMucDich'!C302:C306,5,FALSE),IF(EB359&lt;&gt;"N",EB359*VLOOKUP(LEFT(CB359,3),'03_DMMucDich'!C302:C306,5,FALSE),"N/A"))))</f>
        <v>9190000</v>
      </c>
    </row>
    <row r="360" spans="1:133" s="34" customFormat="1" ht="16" x14ac:dyDescent="0.2">
      <c r="A360" s="85">
        <v>346</v>
      </c>
      <c r="B360" s="86"/>
      <c r="C360" s="87"/>
      <c r="D360" s="141" t="s">
        <v>6016</v>
      </c>
      <c r="E360" s="86"/>
      <c r="F360" s="88"/>
      <c r="G360" s="88" t="s">
        <v>5718</v>
      </c>
      <c r="H360" s="151">
        <v>2022</v>
      </c>
      <c r="I360" s="86"/>
      <c r="J360" s="86"/>
      <c r="K360" s="145" t="s">
        <v>6637</v>
      </c>
      <c r="L360" s="105"/>
      <c r="M360" s="86"/>
      <c r="N360" s="105"/>
      <c r="O360" s="105"/>
      <c r="P360" s="86"/>
      <c r="Q360" s="86"/>
      <c r="R360" s="153" t="str">
        <f t="shared" si="263"/>
        <v>Tổ 38</v>
      </c>
      <c r="S360" s="86"/>
      <c r="T360" s="86"/>
      <c r="U360" s="86"/>
      <c r="V360" s="86" t="str">
        <f t="shared" si="264"/>
        <v xml:space="preserve">, </v>
      </c>
      <c r="W360" s="86"/>
      <c r="X360" s="86"/>
      <c r="Y360" s="86"/>
      <c r="Z360" s="88"/>
      <c r="AA360" s="105"/>
      <c r="AB360" s="86"/>
      <c r="AC360" s="90"/>
      <c r="AD360" s="86"/>
      <c r="AE360" s="86"/>
      <c r="AF360" s="86"/>
      <c r="AG360" s="86"/>
      <c r="AH360" s="160" t="s">
        <v>6967</v>
      </c>
      <c r="AI360" s="153"/>
      <c r="AJ360" s="153"/>
      <c r="AK360" s="86"/>
      <c r="AL360" s="86"/>
      <c r="AM360" s="153" t="s">
        <v>7015</v>
      </c>
      <c r="AN360" s="153" t="s">
        <v>7452</v>
      </c>
      <c r="AO360" s="165">
        <v>43165</v>
      </c>
      <c r="AP360" s="153" t="s">
        <v>1889</v>
      </c>
      <c r="AQ360" s="153" t="s">
        <v>909</v>
      </c>
      <c r="AR360" s="166">
        <v>108.8</v>
      </c>
      <c r="AS360" s="88" t="s">
        <v>5719</v>
      </c>
      <c r="AT360" s="92">
        <f t="shared" si="239"/>
        <v>0</v>
      </c>
      <c r="AU360" s="93">
        <v>0</v>
      </c>
      <c r="AV360" s="93">
        <v>0</v>
      </c>
      <c r="AW360" s="166">
        <v>200</v>
      </c>
      <c r="AX360" s="93">
        <v>0</v>
      </c>
      <c r="AY360" s="177"/>
      <c r="AZ360" s="177">
        <v>0</v>
      </c>
      <c r="BA360" s="178"/>
      <c r="BB360" s="105"/>
      <c r="BC360" s="105"/>
      <c r="BD360" s="93"/>
      <c r="BE360" s="93">
        <v>0</v>
      </c>
      <c r="BF360" s="91">
        <v>0</v>
      </c>
      <c r="BG360" s="94"/>
      <c r="BH360" s="95"/>
      <c r="BI360" s="93" t="str">
        <f t="shared" si="249"/>
        <v>Lê Thị Ánh Vương</v>
      </c>
      <c r="BJ360" s="105">
        <f t="shared" si="250"/>
        <v>0</v>
      </c>
      <c r="BK360" s="88" t="str">
        <f t="shared" si="251"/>
        <v>8023520546</v>
      </c>
      <c r="BL360" s="86">
        <f t="shared" si="252"/>
        <v>0</v>
      </c>
      <c r="BM360" s="105">
        <f t="shared" si="253"/>
        <v>0</v>
      </c>
      <c r="BN360" s="86">
        <f t="shared" si="254"/>
        <v>0</v>
      </c>
      <c r="BO360" s="86">
        <f t="shared" si="255"/>
        <v>0</v>
      </c>
      <c r="BP360" s="86">
        <f t="shared" si="265"/>
        <v>0</v>
      </c>
      <c r="BQ360" s="160" t="s">
        <v>6967</v>
      </c>
      <c r="BR360" s="86" t="s">
        <v>5720</v>
      </c>
      <c r="BS360" s="88" t="s">
        <v>5721</v>
      </c>
      <c r="BT360" s="86" t="s">
        <v>5722</v>
      </c>
      <c r="BU360" s="86"/>
      <c r="BV360" s="86" t="str">
        <f t="shared" si="266"/>
        <v>CM 675709</v>
      </c>
      <c r="BW360" s="105" t="str">
        <f t="shared" si="267"/>
        <v/>
      </c>
      <c r="BX360" s="86" t="str">
        <f t="shared" si="276"/>
        <v>151</v>
      </c>
      <c r="BY360" s="86" t="str">
        <f t="shared" si="277"/>
        <v>100</v>
      </c>
      <c r="BZ360" s="91">
        <f t="shared" si="278"/>
        <v>108.8</v>
      </c>
      <c r="CA360" s="91">
        <v>0</v>
      </c>
      <c r="CB360" s="96" t="s">
        <v>5719</v>
      </c>
      <c r="CC360" s="91">
        <f t="shared" si="268"/>
        <v>200</v>
      </c>
      <c r="CD360" s="91">
        <f t="shared" si="269"/>
        <v>0</v>
      </c>
      <c r="CE360" s="93">
        <f t="shared" si="279"/>
        <v>0</v>
      </c>
      <c r="CF360" s="93">
        <f t="shared" si="280"/>
        <v>0</v>
      </c>
      <c r="CG360" s="105"/>
      <c r="CH360" s="105"/>
      <c r="CI360" s="86"/>
      <c r="CJ360" s="188"/>
      <c r="CK360" s="181">
        <f t="shared" si="270"/>
        <v>108.8</v>
      </c>
      <c r="CL360" s="181">
        <f t="shared" si="271"/>
        <v>200</v>
      </c>
      <c r="CM360" s="86" t="s">
        <v>5723</v>
      </c>
      <c r="CN360" s="182" t="s">
        <v>7908</v>
      </c>
      <c r="CO360" s="183" t="s">
        <v>7909</v>
      </c>
      <c r="CP360" s="86" t="s">
        <v>5724</v>
      </c>
      <c r="CQ360" s="153" t="s">
        <v>7924</v>
      </c>
      <c r="CR360" s="187">
        <f t="shared" si="272"/>
        <v>6800000</v>
      </c>
      <c r="CS360" s="188">
        <v>1</v>
      </c>
      <c r="CT360" s="188">
        <f t="shared" si="240"/>
        <v>6800000</v>
      </c>
      <c r="CU360" s="93"/>
      <c r="CV360" s="94">
        <f t="shared" si="273"/>
        <v>108.8</v>
      </c>
      <c r="CW360" s="93">
        <f t="shared" si="274"/>
        <v>0</v>
      </c>
      <c r="CX360" s="86">
        <f t="shared" si="275"/>
        <v>0</v>
      </c>
      <c r="CY360" s="93">
        <f t="shared" si="241"/>
        <v>221951.99999999997</v>
      </c>
      <c r="CZ360" s="93">
        <v>0</v>
      </c>
      <c r="DA360" s="93">
        <v>0</v>
      </c>
      <c r="DB360" s="93">
        <f t="shared" si="242"/>
        <v>0</v>
      </c>
      <c r="DC360" s="93">
        <v>0</v>
      </c>
      <c r="DD360" s="91">
        <v>0</v>
      </c>
      <c r="DE360" s="93">
        <f t="shared" si="243"/>
        <v>0</v>
      </c>
      <c r="DF360" s="93">
        <f t="shared" si="256"/>
        <v>0</v>
      </c>
      <c r="DG360" s="93"/>
      <c r="DH360" s="93">
        <v>0</v>
      </c>
      <c r="DI360" s="93">
        <v>0</v>
      </c>
      <c r="DJ360" s="86">
        <f t="shared" si="244"/>
        <v>0</v>
      </c>
      <c r="DK360" s="91">
        <v>0</v>
      </c>
      <c r="DL360" s="93"/>
      <c r="DM360" s="93">
        <v>0</v>
      </c>
      <c r="DN360" s="93">
        <f t="shared" si="257"/>
        <v>6800000</v>
      </c>
      <c r="DO360" s="93">
        <f t="shared" si="245"/>
        <v>0</v>
      </c>
      <c r="DP360" s="92">
        <f t="shared" si="246"/>
        <v>221951.99999999997</v>
      </c>
      <c r="DQ360" s="97" t="str">
        <f t="shared" si="258"/>
        <v>8023520546</v>
      </c>
      <c r="DR360" s="98">
        <f t="shared" si="247"/>
        <v>0</v>
      </c>
      <c r="DS360" s="93" t="str">
        <f t="shared" si="248"/>
        <v>OK</v>
      </c>
      <c r="DT360" s="93"/>
      <c r="DU360" s="78" t="str">
        <f t="shared" si="259"/>
        <v>5010700211761176100001VT100001</v>
      </c>
      <c r="DV360" s="78">
        <f>INDEX('08_DMGiaDat'!$L:$L,MATCH(DU360,'08_DMGiaDat'!$R:$R,0))</f>
        <v>6800000</v>
      </c>
      <c r="DW360" s="78" t="str">
        <f t="shared" si="260"/>
        <v>501070021176100100000001</v>
      </c>
      <c r="DX360" s="78" t="str">
        <f>IFERROR(VLOOKUP(DW360,'08_DMGiaDat'!C318:C319,2,FALSE),"N")</f>
        <v>N</v>
      </c>
      <c r="DY360" s="78" t="str">
        <f t="shared" si="261"/>
        <v>5010700211761001VT100001</v>
      </c>
      <c r="DZ360" s="78" t="str">
        <f>IFERROR(VLOOKUP(DY360,'08_DMGiaDat'!C318:C319,2,FALSE),"N")</f>
        <v>N</v>
      </c>
      <c r="EA360" s="78" t="str">
        <f t="shared" si="262"/>
        <v>501070021176100100000001</v>
      </c>
      <c r="EB360" s="78" t="str">
        <f>IFERROR(VLOOKUP(EA360,'08_DMGiaDat'!C318:C319,2,FALSE),"N")</f>
        <v>N</v>
      </c>
      <c r="EC360" s="92">
        <f>IF(DV360&lt;&gt;"N",DV360,IF(DX360&lt;&gt;"N",DX360,IF(DZ360&lt;&gt;"N",DZ360*VLOOKUP(LEFT(CB360,3),'03_DMMucDich'!C302:C306,5,FALSE),IF(EB360&lt;&gt;"N",EB360*VLOOKUP(LEFT(CB360,3),'03_DMMucDich'!C302:C306,5,FALSE),"N/A"))))</f>
        <v>6800000</v>
      </c>
    </row>
    <row r="361" spans="1:133" s="34" customFormat="1" ht="16" x14ac:dyDescent="0.2">
      <c r="A361" s="85">
        <v>347</v>
      </c>
      <c r="B361" s="86"/>
      <c r="C361" s="87"/>
      <c r="D361" s="141" t="s">
        <v>6017</v>
      </c>
      <c r="E361" s="86"/>
      <c r="F361" s="88"/>
      <c r="G361" s="88" t="s">
        <v>5718</v>
      </c>
      <c r="H361" s="151">
        <v>2022</v>
      </c>
      <c r="I361" s="86"/>
      <c r="J361" s="86"/>
      <c r="K361" s="145" t="s">
        <v>6638</v>
      </c>
      <c r="L361" s="105"/>
      <c r="M361" s="86"/>
      <c r="N361" s="105"/>
      <c r="O361" s="105"/>
      <c r="P361" s="86"/>
      <c r="Q361" s="86"/>
      <c r="R361" s="153" t="str">
        <f t="shared" si="263"/>
        <v>Tổ 66</v>
      </c>
      <c r="S361" s="86"/>
      <c r="T361" s="86"/>
      <c r="U361" s="86"/>
      <c r="V361" s="86" t="str">
        <f t="shared" si="264"/>
        <v xml:space="preserve">, </v>
      </c>
      <c r="W361" s="86"/>
      <c r="X361" s="86"/>
      <c r="Y361" s="86"/>
      <c r="Z361" s="88"/>
      <c r="AA361" s="105"/>
      <c r="AB361" s="86"/>
      <c r="AC361" s="90"/>
      <c r="AD361" s="86"/>
      <c r="AE361" s="86"/>
      <c r="AF361" s="86"/>
      <c r="AG361" s="86"/>
      <c r="AH361" s="160" t="s">
        <v>6960</v>
      </c>
      <c r="AI361" s="153"/>
      <c r="AJ361" s="153"/>
      <c r="AK361" s="86"/>
      <c r="AL361" s="86"/>
      <c r="AM361" s="153" t="s">
        <v>7015</v>
      </c>
      <c r="AN361" s="153" t="s">
        <v>7453</v>
      </c>
      <c r="AO361" s="165">
        <v>43321</v>
      </c>
      <c r="AP361" s="153" t="s">
        <v>2054</v>
      </c>
      <c r="AQ361" s="153" t="s">
        <v>7128</v>
      </c>
      <c r="AR361" s="166">
        <v>105</v>
      </c>
      <c r="AS361" s="88" t="s">
        <v>5719</v>
      </c>
      <c r="AT361" s="92">
        <f t="shared" si="239"/>
        <v>0</v>
      </c>
      <c r="AU361" s="93">
        <v>0</v>
      </c>
      <c r="AV361" s="93">
        <v>0</v>
      </c>
      <c r="AW361" s="166">
        <v>200</v>
      </c>
      <c r="AX361" s="93">
        <v>0</v>
      </c>
      <c r="AY361" s="177"/>
      <c r="AZ361" s="177">
        <v>0</v>
      </c>
      <c r="BA361" s="178"/>
      <c r="BB361" s="105"/>
      <c r="BC361" s="105"/>
      <c r="BD361" s="93"/>
      <c r="BE361" s="93">
        <v>0</v>
      </c>
      <c r="BF361" s="91">
        <v>0</v>
      </c>
      <c r="BG361" s="94"/>
      <c r="BH361" s="95"/>
      <c r="BI361" s="93" t="str">
        <f t="shared" si="249"/>
        <v>Nguyễn Thị Vân Anh</v>
      </c>
      <c r="BJ361" s="105">
        <f t="shared" si="250"/>
        <v>0</v>
      </c>
      <c r="BK361" s="88" t="str">
        <f t="shared" si="251"/>
        <v>8683450366</v>
      </c>
      <c r="BL361" s="86">
        <f t="shared" si="252"/>
        <v>0</v>
      </c>
      <c r="BM361" s="105">
        <f t="shared" si="253"/>
        <v>0</v>
      </c>
      <c r="BN361" s="86">
        <f t="shared" si="254"/>
        <v>0</v>
      </c>
      <c r="BO361" s="86">
        <f t="shared" si="255"/>
        <v>0</v>
      </c>
      <c r="BP361" s="86">
        <f t="shared" si="265"/>
        <v>0</v>
      </c>
      <c r="BQ361" s="160" t="s">
        <v>6960</v>
      </c>
      <c r="BR361" s="86" t="s">
        <v>5720</v>
      </c>
      <c r="BS361" s="88" t="s">
        <v>5721</v>
      </c>
      <c r="BT361" s="86" t="s">
        <v>5722</v>
      </c>
      <c r="BU361" s="86"/>
      <c r="BV361" s="86" t="str">
        <f t="shared" si="266"/>
        <v>CO 001574</v>
      </c>
      <c r="BW361" s="105" t="str">
        <f t="shared" si="267"/>
        <v/>
      </c>
      <c r="BX361" s="86" t="str">
        <f t="shared" si="276"/>
        <v>168</v>
      </c>
      <c r="BY361" s="86" t="str">
        <f t="shared" si="277"/>
        <v>46</v>
      </c>
      <c r="BZ361" s="91">
        <f t="shared" si="278"/>
        <v>105</v>
      </c>
      <c r="CA361" s="91">
        <v>0</v>
      </c>
      <c r="CB361" s="96" t="s">
        <v>5719</v>
      </c>
      <c r="CC361" s="91">
        <f t="shared" si="268"/>
        <v>200</v>
      </c>
      <c r="CD361" s="91">
        <f t="shared" si="269"/>
        <v>0</v>
      </c>
      <c r="CE361" s="93">
        <f t="shared" si="279"/>
        <v>0</v>
      </c>
      <c r="CF361" s="93">
        <f t="shared" si="280"/>
        <v>0</v>
      </c>
      <c r="CG361" s="105"/>
      <c r="CH361" s="105"/>
      <c r="CI361" s="86"/>
      <c r="CJ361" s="188"/>
      <c r="CK361" s="181">
        <f t="shared" si="270"/>
        <v>105</v>
      </c>
      <c r="CL361" s="181">
        <f t="shared" si="271"/>
        <v>200</v>
      </c>
      <c r="CM361" s="86" t="s">
        <v>5723</v>
      </c>
      <c r="CN361" s="182" t="s">
        <v>7854</v>
      </c>
      <c r="CO361" s="183" t="s">
        <v>7855</v>
      </c>
      <c r="CP361" s="86" t="s">
        <v>5724</v>
      </c>
      <c r="CQ361" s="153" t="s">
        <v>7924</v>
      </c>
      <c r="CR361" s="187">
        <f t="shared" si="272"/>
        <v>7970000</v>
      </c>
      <c r="CS361" s="188">
        <v>1</v>
      </c>
      <c r="CT361" s="188">
        <f t="shared" si="240"/>
        <v>7970000</v>
      </c>
      <c r="CU361" s="93"/>
      <c r="CV361" s="94">
        <f t="shared" si="273"/>
        <v>105</v>
      </c>
      <c r="CW361" s="93">
        <f t="shared" si="274"/>
        <v>0</v>
      </c>
      <c r="CX361" s="86">
        <f t="shared" si="275"/>
        <v>0</v>
      </c>
      <c r="CY361" s="93">
        <f t="shared" si="241"/>
        <v>251055</v>
      </c>
      <c r="CZ361" s="93">
        <v>0</v>
      </c>
      <c r="DA361" s="93">
        <v>0</v>
      </c>
      <c r="DB361" s="93">
        <f t="shared" si="242"/>
        <v>0</v>
      </c>
      <c r="DC361" s="93">
        <v>0</v>
      </c>
      <c r="DD361" s="91">
        <v>0</v>
      </c>
      <c r="DE361" s="93">
        <f t="shared" si="243"/>
        <v>0</v>
      </c>
      <c r="DF361" s="93">
        <f t="shared" si="256"/>
        <v>0</v>
      </c>
      <c r="DG361" s="93"/>
      <c r="DH361" s="93">
        <v>0</v>
      </c>
      <c r="DI361" s="93">
        <v>0</v>
      </c>
      <c r="DJ361" s="86">
        <f t="shared" si="244"/>
        <v>0</v>
      </c>
      <c r="DK361" s="91">
        <v>0</v>
      </c>
      <c r="DL361" s="93"/>
      <c r="DM361" s="93">
        <v>0</v>
      </c>
      <c r="DN361" s="93">
        <f t="shared" si="257"/>
        <v>7970000</v>
      </c>
      <c r="DO361" s="93">
        <f t="shared" si="245"/>
        <v>0</v>
      </c>
      <c r="DP361" s="92">
        <f t="shared" si="246"/>
        <v>251055</v>
      </c>
      <c r="DQ361" s="97" t="str">
        <f t="shared" si="258"/>
        <v>8683450366</v>
      </c>
      <c r="DR361" s="98">
        <f t="shared" si="247"/>
        <v>0</v>
      </c>
      <c r="DS361" s="93" t="str">
        <f t="shared" si="248"/>
        <v>OK</v>
      </c>
      <c r="DT361" s="93"/>
      <c r="DU361" s="78" t="str">
        <f t="shared" si="259"/>
        <v>5010700215011501100001VT100001</v>
      </c>
      <c r="DV361" s="78">
        <f>INDEX('08_DMGiaDat'!$L:$L,MATCH(DU361,'08_DMGiaDat'!$R:$R,0))</f>
        <v>7970000</v>
      </c>
      <c r="DW361" s="78" t="str">
        <f t="shared" si="260"/>
        <v>501070021501100100000001</v>
      </c>
      <c r="DX361" s="78" t="str">
        <f>IFERROR(VLOOKUP(DW361,'08_DMGiaDat'!C318:C319,2,FALSE),"N")</f>
        <v>N</v>
      </c>
      <c r="DY361" s="78" t="str">
        <f t="shared" si="261"/>
        <v>5010700215011001VT100001</v>
      </c>
      <c r="DZ361" s="78" t="str">
        <f>IFERROR(VLOOKUP(DY361,'08_DMGiaDat'!C318:C319,2,FALSE),"N")</f>
        <v>N</v>
      </c>
      <c r="EA361" s="78" t="str">
        <f t="shared" si="262"/>
        <v>501070021501100100000001</v>
      </c>
      <c r="EB361" s="78" t="str">
        <f>IFERROR(VLOOKUP(EA361,'08_DMGiaDat'!C318:C319,2,FALSE),"N")</f>
        <v>N</v>
      </c>
      <c r="EC361" s="92">
        <f>IF(DV361&lt;&gt;"N",DV361,IF(DX361&lt;&gt;"N",DX361,IF(DZ361&lt;&gt;"N",DZ361*VLOOKUP(LEFT(CB361,3),'03_DMMucDich'!C302:C306,5,FALSE),IF(EB361&lt;&gt;"N",EB361*VLOOKUP(LEFT(CB361,3),'03_DMMucDich'!C302:C306,5,FALSE),"N/A"))))</f>
        <v>7970000</v>
      </c>
    </row>
    <row r="362" spans="1:133" s="34" customFormat="1" ht="16" x14ac:dyDescent="0.2">
      <c r="A362" s="85">
        <v>348</v>
      </c>
      <c r="B362" s="86"/>
      <c r="C362" s="87"/>
      <c r="D362" s="141" t="s">
        <v>6018</v>
      </c>
      <c r="E362" s="86"/>
      <c r="F362" s="88"/>
      <c r="G362" s="88" t="s">
        <v>5718</v>
      </c>
      <c r="H362" s="151">
        <v>2022</v>
      </c>
      <c r="I362" s="86"/>
      <c r="J362" s="86"/>
      <c r="K362" s="145" t="s">
        <v>6639</v>
      </c>
      <c r="L362" s="105"/>
      <c r="M362" s="86"/>
      <c r="N362" s="105"/>
      <c r="O362" s="105"/>
      <c r="P362" s="86"/>
      <c r="Q362" s="86"/>
      <c r="R362" s="153" t="str">
        <f t="shared" si="263"/>
        <v>Tổ 05</v>
      </c>
      <c r="S362" s="86"/>
      <c r="T362" s="86"/>
      <c r="U362" s="86"/>
      <c r="V362" s="86" t="str">
        <f t="shared" si="264"/>
        <v xml:space="preserve">, </v>
      </c>
      <c r="W362" s="86"/>
      <c r="X362" s="86"/>
      <c r="Y362" s="86"/>
      <c r="Z362" s="88"/>
      <c r="AA362" s="105"/>
      <c r="AB362" s="86"/>
      <c r="AC362" s="90"/>
      <c r="AD362" s="86"/>
      <c r="AE362" s="86"/>
      <c r="AF362" s="86"/>
      <c r="AG362" s="86"/>
      <c r="AH362" s="160" t="s">
        <v>6968</v>
      </c>
      <c r="AI362" s="153"/>
      <c r="AJ362" s="153"/>
      <c r="AK362" s="86"/>
      <c r="AL362" s="86"/>
      <c r="AM362" s="153" t="s">
        <v>7015</v>
      </c>
      <c r="AN362" s="153" t="s">
        <v>7454</v>
      </c>
      <c r="AO362" s="165">
        <v>44236</v>
      </c>
      <c r="AP362" s="153" t="s">
        <v>2327</v>
      </c>
      <c r="AQ362" s="153" t="s">
        <v>7038</v>
      </c>
      <c r="AR362" s="166">
        <v>102.5</v>
      </c>
      <c r="AS362" s="88" t="s">
        <v>5719</v>
      </c>
      <c r="AT362" s="92">
        <f t="shared" si="239"/>
        <v>0</v>
      </c>
      <c r="AU362" s="93">
        <v>0</v>
      </c>
      <c r="AV362" s="93">
        <v>0</v>
      </c>
      <c r="AW362" s="166">
        <v>200</v>
      </c>
      <c r="AX362" s="93">
        <v>0</v>
      </c>
      <c r="AY362" s="177"/>
      <c r="AZ362" s="177">
        <v>0</v>
      </c>
      <c r="BA362" s="178"/>
      <c r="BB362" s="105"/>
      <c r="BC362" s="105"/>
      <c r="BD362" s="93"/>
      <c r="BE362" s="93">
        <v>0</v>
      </c>
      <c r="BF362" s="91">
        <v>0</v>
      </c>
      <c r="BG362" s="94"/>
      <c r="BH362" s="95"/>
      <c r="BI362" s="93" t="str">
        <f t="shared" si="249"/>
        <v>Trần Đà</v>
      </c>
      <c r="BJ362" s="105">
        <f t="shared" si="250"/>
        <v>0</v>
      </c>
      <c r="BK362" s="88" t="str">
        <f t="shared" si="251"/>
        <v>8153640114</v>
      </c>
      <c r="BL362" s="86">
        <f t="shared" si="252"/>
        <v>0</v>
      </c>
      <c r="BM362" s="105">
        <f t="shared" si="253"/>
        <v>0</v>
      </c>
      <c r="BN362" s="86">
        <f t="shared" si="254"/>
        <v>0</v>
      </c>
      <c r="BO362" s="86">
        <f t="shared" si="255"/>
        <v>0</v>
      </c>
      <c r="BP362" s="86">
        <f t="shared" si="265"/>
        <v>0</v>
      </c>
      <c r="BQ362" s="160" t="s">
        <v>6968</v>
      </c>
      <c r="BR362" s="86" t="s">
        <v>5720</v>
      </c>
      <c r="BS362" s="88" t="s">
        <v>5721</v>
      </c>
      <c r="BT362" s="86" t="s">
        <v>5722</v>
      </c>
      <c r="BU362" s="86"/>
      <c r="BV362" s="86" t="str">
        <f t="shared" si="266"/>
        <v>DA 149354</v>
      </c>
      <c r="BW362" s="105" t="str">
        <f t="shared" si="267"/>
        <v/>
      </c>
      <c r="BX362" s="86" t="str">
        <f t="shared" si="276"/>
        <v>441</v>
      </c>
      <c r="BY362" s="86" t="str">
        <f t="shared" si="277"/>
        <v>84</v>
      </c>
      <c r="BZ362" s="91">
        <f t="shared" si="278"/>
        <v>102.5</v>
      </c>
      <c r="CA362" s="91">
        <v>0</v>
      </c>
      <c r="CB362" s="96" t="s">
        <v>5719</v>
      </c>
      <c r="CC362" s="91">
        <f t="shared" si="268"/>
        <v>200</v>
      </c>
      <c r="CD362" s="91">
        <f t="shared" si="269"/>
        <v>0</v>
      </c>
      <c r="CE362" s="93">
        <f t="shared" si="279"/>
        <v>0</v>
      </c>
      <c r="CF362" s="93">
        <f t="shared" si="280"/>
        <v>0</v>
      </c>
      <c r="CG362" s="105"/>
      <c r="CH362" s="105"/>
      <c r="CI362" s="86"/>
      <c r="CJ362" s="188"/>
      <c r="CK362" s="181">
        <f t="shared" si="270"/>
        <v>102.5</v>
      </c>
      <c r="CL362" s="181">
        <f t="shared" si="271"/>
        <v>200</v>
      </c>
      <c r="CM362" s="86" t="s">
        <v>5723</v>
      </c>
      <c r="CN362" s="182" t="s">
        <v>7866</v>
      </c>
      <c r="CO362" s="183" t="s">
        <v>7867</v>
      </c>
      <c r="CP362" s="86" t="s">
        <v>5724</v>
      </c>
      <c r="CQ362" s="153" t="s">
        <v>7925</v>
      </c>
      <c r="CR362" s="187">
        <f t="shared" si="272"/>
        <v>2360000</v>
      </c>
      <c r="CS362" s="188">
        <v>0.8</v>
      </c>
      <c r="CT362" s="188">
        <f t="shared" si="240"/>
        <v>1888000</v>
      </c>
      <c r="CU362" s="93"/>
      <c r="CV362" s="94">
        <f t="shared" si="273"/>
        <v>102.5</v>
      </c>
      <c r="CW362" s="93">
        <f t="shared" si="274"/>
        <v>0</v>
      </c>
      <c r="CX362" s="86">
        <f t="shared" si="275"/>
        <v>0</v>
      </c>
      <c r="CY362" s="93">
        <f t="shared" si="241"/>
        <v>58055.999999999993</v>
      </c>
      <c r="CZ362" s="93">
        <v>0</v>
      </c>
      <c r="DA362" s="93">
        <v>0</v>
      </c>
      <c r="DB362" s="93">
        <f t="shared" si="242"/>
        <v>0</v>
      </c>
      <c r="DC362" s="93">
        <v>0</v>
      </c>
      <c r="DD362" s="91">
        <v>0</v>
      </c>
      <c r="DE362" s="93">
        <f t="shared" si="243"/>
        <v>0</v>
      </c>
      <c r="DF362" s="93">
        <f t="shared" si="256"/>
        <v>0</v>
      </c>
      <c r="DG362" s="93"/>
      <c r="DH362" s="93">
        <v>0</v>
      </c>
      <c r="DI362" s="93">
        <v>0</v>
      </c>
      <c r="DJ362" s="86">
        <f t="shared" si="244"/>
        <v>0</v>
      </c>
      <c r="DK362" s="91">
        <v>0</v>
      </c>
      <c r="DL362" s="93"/>
      <c r="DM362" s="93">
        <v>0</v>
      </c>
      <c r="DN362" s="93">
        <f t="shared" si="257"/>
        <v>1888000</v>
      </c>
      <c r="DO362" s="93">
        <f t="shared" si="245"/>
        <v>0</v>
      </c>
      <c r="DP362" s="92">
        <f t="shared" si="246"/>
        <v>58055.999999999993</v>
      </c>
      <c r="DQ362" s="97" t="str">
        <f t="shared" si="258"/>
        <v>8153640114</v>
      </c>
      <c r="DR362" s="98">
        <f t="shared" si="247"/>
        <v>0</v>
      </c>
      <c r="DS362" s="93" t="str">
        <f t="shared" si="248"/>
        <v>OK</v>
      </c>
      <c r="DT362" s="93"/>
      <c r="DU362" s="78" t="str">
        <f t="shared" si="259"/>
        <v>5010700210791079100001VT400001</v>
      </c>
      <c r="DV362" s="78">
        <f>INDEX('08_DMGiaDat'!$L:$L,MATCH(DU362,'08_DMGiaDat'!$R:$R,0))</f>
        <v>2360000</v>
      </c>
      <c r="DW362" s="78" t="str">
        <f t="shared" si="260"/>
        <v>501070021079100100000001</v>
      </c>
      <c r="DX362" s="78" t="str">
        <f>IFERROR(VLOOKUP(DW362,'08_DMGiaDat'!C318:C319,2,FALSE),"N")</f>
        <v>N</v>
      </c>
      <c r="DY362" s="78" t="str">
        <f t="shared" si="261"/>
        <v>5010700210791001VT400001</v>
      </c>
      <c r="DZ362" s="78" t="str">
        <f>IFERROR(VLOOKUP(DY362,'08_DMGiaDat'!C318:C319,2,FALSE),"N")</f>
        <v>N</v>
      </c>
      <c r="EA362" s="78" t="str">
        <f t="shared" si="262"/>
        <v>501070021079100100000001</v>
      </c>
      <c r="EB362" s="78" t="str">
        <f>IFERROR(VLOOKUP(EA362,'08_DMGiaDat'!C318:C319,2,FALSE),"N")</f>
        <v>N</v>
      </c>
      <c r="EC362" s="92">
        <f>IF(DV362&lt;&gt;"N",DV362,IF(DX362&lt;&gt;"N",DX362,IF(DZ362&lt;&gt;"N",DZ362*VLOOKUP(LEFT(CB362,3),'03_DMMucDich'!C302:C306,5,FALSE),IF(EB362&lt;&gt;"N",EB362*VLOOKUP(LEFT(CB362,3),'03_DMMucDich'!C302:C306,5,FALSE),"N/A"))))</f>
        <v>2360000</v>
      </c>
    </row>
    <row r="363" spans="1:133" s="34" customFormat="1" ht="16" x14ac:dyDescent="0.2">
      <c r="A363" s="85">
        <v>349</v>
      </c>
      <c r="B363" s="86"/>
      <c r="C363" s="87"/>
      <c r="D363" s="141" t="s">
        <v>6019</v>
      </c>
      <c r="E363" s="86"/>
      <c r="F363" s="88"/>
      <c r="G363" s="88" t="s">
        <v>5718</v>
      </c>
      <c r="H363" s="151">
        <v>2023</v>
      </c>
      <c r="I363" s="86"/>
      <c r="J363" s="86"/>
      <c r="K363" s="145" t="s">
        <v>6640</v>
      </c>
      <c r="L363" s="105"/>
      <c r="M363" s="86"/>
      <c r="N363" s="105"/>
      <c r="O363" s="105"/>
      <c r="P363" s="86"/>
      <c r="Q363" s="86"/>
      <c r="R363" s="153" t="str">
        <f t="shared" si="263"/>
        <v>Tổ 35</v>
      </c>
      <c r="S363" s="86"/>
      <c r="T363" s="86"/>
      <c r="U363" s="86"/>
      <c r="V363" s="86" t="str">
        <f t="shared" si="264"/>
        <v xml:space="preserve">, </v>
      </c>
      <c r="W363" s="86"/>
      <c r="X363" s="86"/>
      <c r="Y363" s="86"/>
      <c r="Z363" s="88"/>
      <c r="AA363" s="105"/>
      <c r="AB363" s="86"/>
      <c r="AC363" s="90"/>
      <c r="AD363" s="86"/>
      <c r="AE363" s="86"/>
      <c r="AF363" s="86"/>
      <c r="AG363" s="86"/>
      <c r="AH363" s="160" t="s">
        <v>7005</v>
      </c>
      <c r="AI363" s="153"/>
      <c r="AJ363" s="153"/>
      <c r="AK363" s="86"/>
      <c r="AL363" s="86"/>
      <c r="AM363" s="153" t="s">
        <v>7015</v>
      </c>
      <c r="AN363" s="153" t="s">
        <v>7455</v>
      </c>
      <c r="AO363" s="165">
        <v>44671</v>
      </c>
      <c r="AP363" s="153" t="s">
        <v>2111</v>
      </c>
      <c r="AQ363" s="153" t="s">
        <v>965</v>
      </c>
      <c r="AR363" s="166">
        <v>100</v>
      </c>
      <c r="AS363" s="88" t="s">
        <v>5719</v>
      </c>
      <c r="AT363" s="92">
        <f t="shared" si="239"/>
        <v>0</v>
      </c>
      <c r="AU363" s="93">
        <v>0</v>
      </c>
      <c r="AV363" s="93">
        <v>0</v>
      </c>
      <c r="AW363" s="166">
        <v>200</v>
      </c>
      <c r="AX363" s="93">
        <v>0</v>
      </c>
      <c r="AY363" s="177"/>
      <c r="AZ363" s="177">
        <v>0</v>
      </c>
      <c r="BA363" s="178"/>
      <c r="BB363" s="105"/>
      <c r="BC363" s="105"/>
      <c r="BD363" s="93"/>
      <c r="BE363" s="93">
        <v>0</v>
      </c>
      <c r="BF363" s="91">
        <v>0</v>
      </c>
      <c r="BG363" s="94"/>
      <c r="BH363" s="95"/>
      <c r="BI363" s="93" t="str">
        <f t="shared" si="249"/>
        <v>Hồ Thăng Đức</v>
      </c>
      <c r="BJ363" s="105">
        <f t="shared" si="250"/>
        <v>0</v>
      </c>
      <c r="BK363" s="88" t="str">
        <f t="shared" si="251"/>
        <v>8152667240</v>
      </c>
      <c r="BL363" s="86">
        <f t="shared" si="252"/>
        <v>0</v>
      </c>
      <c r="BM363" s="105">
        <f t="shared" si="253"/>
        <v>0</v>
      </c>
      <c r="BN363" s="86">
        <f t="shared" si="254"/>
        <v>0</v>
      </c>
      <c r="BO363" s="86">
        <f t="shared" si="255"/>
        <v>0</v>
      </c>
      <c r="BP363" s="86">
        <f t="shared" si="265"/>
        <v>0</v>
      </c>
      <c r="BQ363" s="160" t="s">
        <v>7005</v>
      </c>
      <c r="BR363" s="86" t="s">
        <v>5720</v>
      </c>
      <c r="BS363" s="88" t="s">
        <v>5721</v>
      </c>
      <c r="BT363" s="86" t="s">
        <v>5722</v>
      </c>
      <c r="BU363" s="86"/>
      <c r="BV363" s="86" t="str">
        <f t="shared" si="266"/>
        <v>DC 913468</v>
      </c>
      <c r="BW363" s="105" t="str">
        <f t="shared" si="267"/>
        <v/>
      </c>
      <c r="BX363" s="86" t="str">
        <f t="shared" si="276"/>
        <v>225</v>
      </c>
      <c r="BY363" s="86" t="str">
        <f t="shared" si="277"/>
        <v>103</v>
      </c>
      <c r="BZ363" s="91">
        <f t="shared" si="278"/>
        <v>100</v>
      </c>
      <c r="CA363" s="91">
        <v>0</v>
      </c>
      <c r="CB363" s="96" t="s">
        <v>5719</v>
      </c>
      <c r="CC363" s="91">
        <f t="shared" si="268"/>
        <v>200</v>
      </c>
      <c r="CD363" s="91">
        <f t="shared" si="269"/>
        <v>0</v>
      </c>
      <c r="CE363" s="93">
        <f t="shared" si="279"/>
        <v>0</v>
      </c>
      <c r="CF363" s="93">
        <f t="shared" si="280"/>
        <v>0</v>
      </c>
      <c r="CG363" s="105"/>
      <c r="CH363" s="105"/>
      <c r="CI363" s="86"/>
      <c r="CJ363" s="188"/>
      <c r="CK363" s="181">
        <f t="shared" si="270"/>
        <v>100</v>
      </c>
      <c r="CL363" s="181">
        <f t="shared" si="271"/>
        <v>200</v>
      </c>
      <c r="CM363" s="86" t="s">
        <v>5723</v>
      </c>
      <c r="CN363" s="182" t="s">
        <v>7868</v>
      </c>
      <c r="CO363" s="183" t="s">
        <v>7869</v>
      </c>
      <c r="CP363" s="86" t="s">
        <v>5724</v>
      </c>
      <c r="CQ363" s="153" t="s">
        <v>7924</v>
      </c>
      <c r="CR363" s="187">
        <f t="shared" si="272"/>
        <v>6110000</v>
      </c>
      <c r="CS363" s="188">
        <v>1</v>
      </c>
      <c r="CT363" s="188">
        <f t="shared" si="240"/>
        <v>6110000</v>
      </c>
      <c r="CU363" s="93"/>
      <c r="CV363" s="94">
        <f t="shared" si="273"/>
        <v>100</v>
      </c>
      <c r="CW363" s="93">
        <f t="shared" si="274"/>
        <v>0</v>
      </c>
      <c r="CX363" s="86">
        <f t="shared" si="275"/>
        <v>0</v>
      </c>
      <c r="CY363" s="93">
        <f t="shared" si="241"/>
        <v>183300</v>
      </c>
      <c r="CZ363" s="93">
        <v>0</v>
      </c>
      <c r="DA363" s="93">
        <v>0</v>
      </c>
      <c r="DB363" s="93">
        <f t="shared" si="242"/>
        <v>0</v>
      </c>
      <c r="DC363" s="93">
        <v>0</v>
      </c>
      <c r="DD363" s="91">
        <v>0</v>
      </c>
      <c r="DE363" s="93">
        <f t="shared" si="243"/>
        <v>0</v>
      </c>
      <c r="DF363" s="93">
        <f t="shared" si="256"/>
        <v>0</v>
      </c>
      <c r="DG363" s="93"/>
      <c r="DH363" s="93">
        <v>0</v>
      </c>
      <c r="DI363" s="93">
        <v>0</v>
      </c>
      <c r="DJ363" s="86">
        <f t="shared" si="244"/>
        <v>0</v>
      </c>
      <c r="DK363" s="91">
        <v>0</v>
      </c>
      <c r="DL363" s="93"/>
      <c r="DM363" s="93">
        <v>0</v>
      </c>
      <c r="DN363" s="93">
        <f t="shared" si="257"/>
        <v>6110000</v>
      </c>
      <c r="DO363" s="93">
        <f t="shared" si="245"/>
        <v>0</v>
      </c>
      <c r="DP363" s="92">
        <f t="shared" si="246"/>
        <v>183300</v>
      </c>
      <c r="DQ363" s="97" t="str">
        <f t="shared" si="258"/>
        <v>8152667240</v>
      </c>
      <c r="DR363" s="98">
        <f t="shared" si="247"/>
        <v>0</v>
      </c>
      <c r="DS363" s="93" t="str">
        <f t="shared" si="248"/>
        <v>OK</v>
      </c>
      <c r="DT363" s="93"/>
      <c r="DU363" s="78" t="str">
        <f t="shared" si="259"/>
        <v>5010700215031503101001VT100001</v>
      </c>
      <c r="DV363" s="78">
        <f>INDEX('08_DMGiaDat'!$L:$L,MATCH(DU363,'08_DMGiaDat'!$R:$R,0))</f>
        <v>6110000</v>
      </c>
      <c r="DW363" s="78" t="str">
        <f t="shared" si="260"/>
        <v>501070021503100100000001</v>
      </c>
      <c r="DX363" s="78" t="str">
        <f>IFERROR(VLOOKUP(DW363,'08_DMGiaDat'!C318:C319,2,FALSE),"N")</f>
        <v>N</v>
      </c>
      <c r="DY363" s="78" t="str">
        <f t="shared" si="261"/>
        <v>5010700215031001VT100001</v>
      </c>
      <c r="DZ363" s="78" t="str">
        <f>IFERROR(VLOOKUP(DY363,'08_DMGiaDat'!C318:C319,2,FALSE),"N")</f>
        <v>N</v>
      </c>
      <c r="EA363" s="78" t="str">
        <f t="shared" si="262"/>
        <v>501070021503100100000001</v>
      </c>
      <c r="EB363" s="78" t="str">
        <f>IFERROR(VLOOKUP(EA363,'08_DMGiaDat'!C318:C319,2,FALSE),"N")</f>
        <v>N</v>
      </c>
      <c r="EC363" s="92">
        <f>IF(DV363&lt;&gt;"N",DV363,IF(DX363&lt;&gt;"N",DX363,IF(DZ363&lt;&gt;"N",DZ363*VLOOKUP(LEFT(CB363,3),'03_DMMucDich'!C302:C306,5,FALSE),IF(EB363&lt;&gt;"N",EB363*VLOOKUP(LEFT(CB363,3),'03_DMMucDich'!C302:C306,5,FALSE),"N/A"))))</f>
        <v>6110000</v>
      </c>
    </row>
    <row r="364" spans="1:133" s="34" customFormat="1" ht="16" x14ac:dyDescent="0.2">
      <c r="A364" s="85">
        <v>350</v>
      </c>
      <c r="B364" s="86"/>
      <c r="C364" s="87"/>
      <c r="D364" s="141" t="s">
        <v>6020</v>
      </c>
      <c r="E364" s="86"/>
      <c r="F364" s="88"/>
      <c r="G364" s="88" t="s">
        <v>5718</v>
      </c>
      <c r="H364" s="151">
        <v>2022</v>
      </c>
      <c r="I364" s="86"/>
      <c r="J364" s="86"/>
      <c r="K364" s="145" t="s">
        <v>6641</v>
      </c>
      <c r="L364" s="105"/>
      <c r="M364" s="86"/>
      <c r="N364" s="105"/>
      <c r="O364" s="105"/>
      <c r="P364" s="86"/>
      <c r="Q364" s="86"/>
      <c r="R364" s="153" t="str">
        <f t="shared" si="263"/>
        <v>Tổ 66</v>
      </c>
      <c r="S364" s="86"/>
      <c r="T364" s="86"/>
      <c r="U364" s="86"/>
      <c r="V364" s="86" t="str">
        <f t="shared" si="264"/>
        <v xml:space="preserve">, </v>
      </c>
      <c r="W364" s="86"/>
      <c r="X364" s="86"/>
      <c r="Y364" s="86"/>
      <c r="Z364" s="88"/>
      <c r="AA364" s="105"/>
      <c r="AB364" s="86"/>
      <c r="AC364" s="90"/>
      <c r="AD364" s="86"/>
      <c r="AE364" s="86"/>
      <c r="AF364" s="86"/>
      <c r="AG364" s="86"/>
      <c r="AH364" s="160" t="s">
        <v>6960</v>
      </c>
      <c r="AI364" s="153"/>
      <c r="AJ364" s="153"/>
      <c r="AK364" s="86"/>
      <c r="AL364" s="86"/>
      <c r="AM364" s="153" t="s">
        <v>7015</v>
      </c>
      <c r="AN364" s="153" t="s">
        <v>7456</v>
      </c>
      <c r="AO364" s="165">
        <v>43224</v>
      </c>
      <c r="AP364" s="153" t="s">
        <v>7272</v>
      </c>
      <c r="AQ364" s="153" t="s">
        <v>7053</v>
      </c>
      <c r="AR364" s="166">
        <v>107.5</v>
      </c>
      <c r="AS364" s="88" t="s">
        <v>5719</v>
      </c>
      <c r="AT364" s="92">
        <f t="shared" si="239"/>
        <v>0</v>
      </c>
      <c r="AU364" s="93">
        <v>0</v>
      </c>
      <c r="AV364" s="93">
        <v>0</v>
      </c>
      <c r="AW364" s="166">
        <v>200</v>
      </c>
      <c r="AX364" s="93">
        <v>0</v>
      </c>
      <c r="AY364" s="177"/>
      <c r="AZ364" s="177">
        <v>0</v>
      </c>
      <c r="BA364" s="178"/>
      <c r="BB364" s="105"/>
      <c r="BC364" s="105"/>
      <c r="BD364" s="93"/>
      <c r="BE364" s="93">
        <v>0</v>
      </c>
      <c r="BF364" s="91">
        <v>0</v>
      </c>
      <c r="BG364" s="94"/>
      <c r="BH364" s="95"/>
      <c r="BI364" s="93" t="str">
        <f t="shared" si="249"/>
        <v>Vũ Đức An</v>
      </c>
      <c r="BJ364" s="105">
        <f t="shared" si="250"/>
        <v>0</v>
      </c>
      <c r="BK364" s="88" t="str">
        <f t="shared" si="251"/>
        <v>8076458838</v>
      </c>
      <c r="BL364" s="86">
        <f t="shared" si="252"/>
        <v>0</v>
      </c>
      <c r="BM364" s="105">
        <f t="shared" si="253"/>
        <v>0</v>
      </c>
      <c r="BN364" s="86">
        <f t="shared" si="254"/>
        <v>0</v>
      </c>
      <c r="BO364" s="86">
        <f t="shared" si="255"/>
        <v>0</v>
      </c>
      <c r="BP364" s="86">
        <f t="shared" si="265"/>
        <v>0</v>
      </c>
      <c r="BQ364" s="160" t="s">
        <v>6960</v>
      </c>
      <c r="BR364" s="86" t="s">
        <v>5720</v>
      </c>
      <c r="BS364" s="88" t="s">
        <v>5721</v>
      </c>
      <c r="BT364" s="86" t="s">
        <v>5722</v>
      </c>
      <c r="BU364" s="86"/>
      <c r="BV364" s="86" t="str">
        <f t="shared" si="266"/>
        <v>CM 703535</v>
      </c>
      <c r="BW364" s="105" t="str">
        <f t="shared" si="267"/>
        <v/>
      </c>
      <c r="BX364" s="86" t="str">
        <f t="shared" si="276"/>
        <v>1</v>
      </c>
      <c r="BY364" s="86" t="str">
        <f t="shared" si="277"/>
        <v>44</v>
      </c>
      <c r="BZ364" s="91">
        <f t="shared" si="278"/>
        <v>107.5</v>
      </c>
      <c r="CA364" s="91">
        <v>0</v>
      </c>
      <c r="CB364" s="96" t="s">
        <v>5719</v>
      </c>
      <c r="CC364" s="91">
        <f t="shared" si="268"/>
        <v>200</v>
      </c>
      <c r="CD364" s="91">
        <f t="shared" si="269"/>
        <v>0</v>
      </c>
      <c r="CE364" s="93">
        <f t="shared" si="279"/>
        <v>0</v>
      </c>
      <c r="CF364" s="93">
        <f t="shared" si="280"/>
        <v>0</v>
      </c>
      <c r="CG364" s="105"/>
      <c r="CH364" s="105"/>
      <c r="CI364" s="86"/>
      <c r="CJ364" s="188"/>
      <c r="CK364" s="181">
        <f t="shared" si="270"/>
        <v>107.5</v>
      </c>
      <c r="CL364" s="181">
        <f t="shared" si="271"/>
        <v>200</v>
      </c>
      <c r="CM364" s="86" t="s">
        <v>5723</v>
      </c>
      <c r="CN364" s="182" t="s">
        <v>7854</v>
      </c>
      <c r="CO364" s="183" t="s">
        <v>7856</v>
      </c>
      <c r="CP364" s="86" t="s">
        <v>5724</v>
      </c>
      <c r="CQ364" s="153" t="s">
        <v>7924</v>
      </c>
      <c r="CR364" s="187">
        <f t="shared" si="272"/>
        <v>9190000</v>
      </c>
      <c r="CS364" s="188">
        <v>1</v>
      </c>
      <c r="CT364" s="188">
        <f t="shared" si="240"/>
        <v>9190000</v>
      </c>
      <c r="CU364" s="93"/>
      <c r="CV364" s="94">
        <f t="shared" si="273"/>
        <v>107.5</v>
      </c>
      <c r="CW364" s="93">
        <f t="shared" si="274"/>
        <v>0</v>
      </c>
      <c r="CX364" s="86">
        <f t="shared" si="275"/>
        <v>0</v>
      </c>
      <c r="CY364" s="93">
        <f t="shared" si="241"/>
        <v>296377.5</v>
      </c>
      <c r="CZ364" s="93">
        <v>0</v>
      </c>
      <c r="DA364" s="93">
        <v>0</v>
      </c>
      <c r="DB364" s="93">
        <f t="shared" si="242"/>
        <v>0</v>
      </c>
      <c r="DC364" s="93">
        <v>0</v>
      </c>
      <c r="DD364" s="91">
        <v>0</v>
      </c>
      <c r="DE364" s="93">
        <f t="shared" si="243"/>
        <v>0</v>
      </c>
      <c r="DF364" s="93">
        <f t="shared" si="256"/>
        <v>0</v>
      </c>
      <c r="DG364" s="93"/>
      <c r="DH364" s="93">
        <v>0</v>
      </c>
      <c r="DI364" s="93">
        <v>0</v>
      </c>
      <c r="DJ364" s="86">
        <f t="shared" si="244"/>
        <v>0</v>
      </c>
      <c r="DK364" s="91">
        <v>0</v>
      </c>
      <c r="DL364" s="93"/>
      <c r="DM364" s="93">
        <v>0</v>
      </c>
      <c r="DN364" s="93">
        <f t="shared" si="257"/>
        <v>9190000</v>
      </c>
      <c r="DO364" s="93">
        <f t="shared" si="245"/>
        <v>0</v>
      </c>
      <c r="DP364" s="92">
        <f t="shared" si="246"/>
        <v>296377.5</v>
      </c>
      <c r="DQ364" s="97" t="str">
        <f t="shared" si="258"/>
        <v>8076458838</v>
      </c>
      <c r="DR364" s="98">
        <f t="shared" si="247"/>
        <v>0</v>
      </c>
      <c r="DS364" s="93" t="str">
        <f t="shared" si="248"/>
        <v>OK</v>
      </c>
      <c r="DT364" s="93"/>
      <c r="DU364" s="78" t="str">
        <f t="shared" si="259"/>
        <v>5010700215011501101001VT100001</v>
      </c>
      <c r="DV364" s="78">
        <f>INDEX('08_DMGiaDat'!$L:$L,MATCH(DU364,'08_DMGiaDat'!$R:$R,0))</f>
        <v>9190000</v>
      </c>
      <c r="DW364" s="78" t="str">
        <f t="shared" si="260"/>
        <v>501070021501100100000001</v>
      </c>
      <c r="DX364" s="78" t="str">
        <f>IFERROR(VLOOKUP(DW364,'08_DMGiaDat'!C318:C319,2,FALSE),"N")</f>
        <v>N</v>
      </c>
      <c r="DY364" s="78" t="str">
        <f t="shared" si="261"/>
        <v>5010700215011001VT100001</v>
      </c>
      <c r="DZ364" s="78" t="str">
        <f>IFERROR(VLOOKUP(DY364,'08_DMGiaDat'!C318:C319,2,FALSE),"N")</f>
        <v>N</v>
      </c>
      <c r="EA364" s="78" t="str">
        <f t="shared" si="262"/>
        <v>501070021501100100000001</v>
      </c>
      <c r="EB364" s="78" t="str">
        <f>IFERROR(VLOOKUP(EA364,'08_DMGiaDat'!C318:C319,2,FALSE),"N")</f>
        <v>N</v>
      </c>
      <c r="EC364" s="92">
        <f>IF(DV364&lt;&gt;"N",DV364,IF(DX364&lt;&gt;"N",DX364,IF(DZ364&lt;&gt;"N",DZ364*VLOOKUP(LEFT(CB364,3),'03_DMMucDich'!C302:C306,5,FALSE),IF(EB364&lt;&gt;"N",EB364*VLOOKUP(LEFT(CB364,3),'03_DMMucDich'!C302:C306,5,FALSE),"N/A"))))</f>
        <v>9190000</v>
      </c>
    </row>
    <row r="365" spans="1:133" s="34" customFormat="1" ht="16" x14ac:dyDescent="0.2">
      <c r="A365" s="85">
        <v>351</v>
      </c>
      <c r="B365" s="86"/>
      <c r="C365" s="87"/>
      <c r="D365" s="141" t="s">
        <v>6021</v>
      </c>
      <c r="E365" s="86"/>
      <c r="F365" s="88"/>
      <c r="G365" s="88" t="s">
        <v>5718</v>
      </c>
      <c r="H365" s="151">
        <v>2022</v>
      </c>
      <c r="I365" s="86"/>
      <c r="J365" s="86"/>
      <c r="K365" s="145" t="s">
        <v>6642</v>
      </c>
      <c r="L365" s="105"/>
      <c r="M365" s="86"/>
      <c r="N365" s="105"/>
      <c r="O365" s="105"/>
      <c r="P365" s="86"/>
      <c r="Q365" s="86"/>
      <c r="R365" s="153" t="str">
        <f t="shared" si="263"/>
        <v>Tổ 64</v>
      </c>
      <c r="S365" s="86"/>
      <c r="T365" s="86"/>
      <c r="U365" s="86"/>
      <c r="V365" s="86" t="str">
        <f t="shared" si="264"/>
        <v xml:space="preserve">, </v>
      </c>
      <c r="W365" s="86"/>
      <c r="X365" s="86"/>
      <c r="Y365" s="86"/>
      <c r="Z365" s="88"/>
      <c r="AA365" s="105"/>
      <c r="AB365" s="86"/>
      <c r="AC365" s="90"/>
      <c r="AD365" s="86"/>
      <c r="AE365" s="86"/>
      <c r="AF365" s="86"/>
      <c r="AG365" s="86"/>
      <c r="AH365" s="160" t="s">
        <v>6961</v>
      </c>
      <c r="AI365" s="153"/>
      <c r="AJ365" s="153"/>
      <c r="AK365" s="86"/>
      <c r="AL365" s="86"/>
      <c r="AM365" s="153" t="s">
        <v>7015</v>
      </c>
      <c r="AN365" s="153" t="s">
        <v>7457</v>
      </c>
      <c r="AO365" s="165">
        <v>42853</v>
      </c>
      <c r="AP365" s="153" t="s">
        <v>7209</v>
      </c>
      <c r="AQ365" s="153" t="s">
        <v>7090</v>
      </c>
      <c r="AR365" s="166">
        <v>105</v>
      </c>
      <c r="AS365" s="88" t="s">
        <v>5719</v>
      </c>
      <c r="AT365" s="92">
        <f t="shared" si="239"/>
        <v>0</v>
      </c>
      <c r="AU365" s="93">
        <v>0</v>
      </c>
      <c r="AV365" s="93">
        <v>0</v>
      </c>
      <c r="AW365" s="166">
        <v>200</v>
      </c>
      <c r="AX365" s="93">
        <v>0</v>
      </c>
      <c r="AY365" s="177"/>
      <c r="AZ365" s="177">
        <v>0</v>
      </c>
      <c r="BA365" s="178"/>
      <c r="BB365" s="105"/>
      <c r="BC365" s="105"/>
      <c r="BD365" s="93"/>
      <c r="BE365" s="93">
        <v>0</v>
      </c>
      <c r="BF365" s="91">
        <v>0</v>
      </c>
      <c r="BG365" s="94"/>
      <c r="BH365" s="95"/>
      <c r="BI365" s="93" t="str">
        <f t="shared" si="249"/>
        <v>Trần Đức Huân</v>
      </c>
      <c r="BJ365" s="105">
        <f t="shared" si="250"/>
        <v>0</v>
      </c>
      <c r="BK365" s="88" t="str">
        <f t="shared" si="251"/>
        <v>8414411697</v>
      </c>
      <c r="BL365" s="86">
        <f t="shared" si="252"/>
        <v>0</v>
      </c>
      <c r="BM365" s="105">
        <f t="shared" si="253"/>
        <v>0</v>
      </c>
      <c r="BN365" s="86">
        <f t="shared" si="254"/>
        <v>0</v>
      </c>
      <c r="BO365" s="86">
        <f t="shared" si="255"/>
        <v>0</v>
      </c>
      <c r="BP365" s="86">
        <f t="shared" si="265"/>
        <v>0</v>
      </c>
      <c r="BQ365" s="160" t="s">
        <v>6961</v>
      </c>
      <c r="BR365" s="86" t="s">
        <v>5720</v>
      </c>
      <c r="BS365" s="88" t="s">
        <v>5721</v>
      </c>
      <c r="BT365" s="86" t="s">
        <v>5722</v>
      </c>
      <c r="BU365" s="86"/>
      <c r="BV365" s="86" t="str">
        <f t="shared" si="266"/>
        <v>CH 646849</v>
      </c>
      <c r="BW365" s="105" t="str">
        <f t="shared" si="267"/>
        <v/>
      </c>
      <c r="BX365" s="86" t="str">
        <f t="shared" si="276"/>
        <v>69</v>
      </c>
      <c r="BY365" s="86" t="str">
        <f t="shared" si="277"/>
        <v>26</v>
      </c>
      <c r="BZ365" s="91">
        <f t="shared" si="278"/>
        <v>105</v>
      </c>
      <c r="CA365" s="91">
        <v>0</v>
      </c>
      <c r="CB365" s="96" t="s">
        <v>5719</v>
      </c>
      <c r="CC365" s="91">
        <f t="shared" si="268"/>
        <v>200</v>
      </c>
      <c r="CD365" s="91">
        <f t="shared" si="269"/>
        <v>0</v>
      </c>
      <c r="CE365" s="93">
        <f t="shared" si="279"/>
        <v>0</v>
      </c>
      <c r="CF365" s="93">
        <f t="shared" si="280"/>
        <v>0</v>
      </c>
      <c r="CG365" s="105"/>
      <c r="CH365" s="105"/>
      <c r="CI365" s="86"/>
      <c r="CJ365" s="188"/>
      <c r="CK365" s="181">
        <f t="shared" si="270"/>
        <v>105</v>
      </c>
      <c r="CL365" s="181">
        <f t="shared" si="271"/>
        <v>200</v>
      </c>
      <c r="CM365" s="86" t="s">
        <v>5723</v>
      </c>
      <c r="CN365" s="182" t="s">
        <v>7854</v>
      </c>
      <c r="CO365" s="183" t="s">
        <v>7855</v>
      </c>
      <c r="CP365" s="86" t="s">
        <v>5724</v>
      </c>
      <c r="CQ365" s="153" t="s">
        <v>7924</v>
      </c>
      <c r="CR365" s="187">
        <f t="shared" si="272"/>
        <v>7970000</v>
      </c>
      <c r="CS365" s="188">
        <v>1</v>
      </c>
      <c r="CT365" s="188">
        <f t="shared" si="240"/>
        <v>7970000</v>
      </c>
      <c r="CU365" s="93"/>
      <c r="CV365" s="94">
        <f t="shared" si="273"/>
        <v>105</v>
      </c>
      <c r="CW365" s="93">
        <f t="shared" si="274"/>
        <v>0</v>
      </c>
      <c r="CX365" s="86">
        <f t="shared" si="275"/>
        <v>0</v>
      </c>
      <c r="CY365" s="93">
        <f t="shared" si="241"/>
        <v>251055</v>
      </c>
      <c r="CZ365" s="93">
        <v>0</v>
      </c>
      <c r="DA365" s="93">
        <v>0</v>
      </c>
      <c r="DB365" s="93">
        <f t="shared" si="242"/>
        <v>0</v>
      </c>
      <c r="DC365" s="93">
        <v>0</v>
      </c>
      <c r="DD365" s="91">
        <v>0</v>
      </c>
      <c r="DE365" s="93">
        <f t="shared" si="243"/>
        <v>0</v>
      </c>
      <c r="DF365" s="93">
        <f t="shared" si="256"/>
        <v>0</v>
      </c>
      <c r="DG365" s="93"/>
      <c r="DH365" s="93">
        <v>0</v>
      </c>
      <c r="DI365" s="93">
        <v>0</v>
      </c>
      <c r="DJ365" s="86">
        <f t="shared" si="244"/>
        <v>0</v>
      </c>
      <c r="DK365" s="91">
        <v>0</v>
      </c>
      <c r="DL365" s="93"/>
      <c r="DM365" s="93">
        <v>0</v>
      </c>
      <c r="DN365" s="93">
        <f t="shared" si="257"/>
        <v>7970000</v>
      </c>
      <c r="DO365" s="93">
        <f t="shared" si="245"/>
        <v>0</v>
      </c>
      <c r="DP365" s="92">
        <f t="shared" si="246"/>
        <v>251055</v>
      </c>
      <c r="DQ365" s="97" t="str">
        <f t="shared" si="258"/>
        <v>8414411697</v>
      </c>
      <c r="DR365" s="98">
        <f t="shared" si="247"/>
        <v>0</v>
      </c>
      <c r="DS365" s="93" t="str">
        <f t="shared" si="248"/>
        <v>OK</v>
      </c>
      <c r="DT365" s="93"/>
      <c r="DU365" s="78" t="str">
        <f t="shared" si="259"/>
        <v>5010700215011501100001VT100001</v>
      </c>
      <c r="DV365" s="78">
        <f>INDEX('08_DMGiaDat'!$L:$L,MATCH(DU365,'08_DMGiaDat'!$R:$R,0))</f>
        <v>7970000</v>
      </c>
      <c r="DW365" s="78" t="str">
        <f t="shared" si="260"/>
        <v>501070021501100100000001</v>
      </c>
      <c r="DX365" s="78" t="str">
        <f>IFERROR(VLOOKUP(DW365,'08_DMGiaDat'!C318:C319,2,FALSE),"N")</f>
        <v>N</v>
      </c>
      <c r="DY365" s="78" t="str">
        <f t="shared" si="261"/>
        <v>5010700215011001VT100001</v>
      </c>
      <c r="DZ365" s="78" t="str">
        <f>IFERROR(VLOOKUP(DY365,'08_DMGiaDat'!C318:C319,2,FALSE),"N")</f>
        <v>N</v>
      </c>
      <c r="EA365" s="78" t="str">
        <f t="shared" si="262"/>
        <v>501070021501100100000001</v>
      </c>
      <c r="EB365" s="78" t="str">
        <f>IFERROR(VLOOKUP(EA365,'08_DMGiaDat'!C318:C319,2,FALSE),"N")</f>
        <v>N</v>
      </c>
      <c r="EC365" s="92">
        <f>IF(DV365&lt;&gt;"N",DV365,IF(DX365&lt;&gt;"N",DX365,IF(DZ365&lt;&gt;"N",DZ365*VLOOKUP(LEFT(CB365,3),'03_DMMucDich'!C302:C306,5,FALSE),IF(EB365&lt;&gt;"N",EB365*VLOOKUP(LEFT(CB365,3),'03_DMMucDich'!C302:C306,5,FALSE),"N/A"))))</f>
        <v>7970000</v>
      </c>
    </row>
    <row r="366" spans="1:133" s="34" customFormat="1" ht="16" x14ac:dyDescent="0.2">
      <c r="A366" s="85">
        <v>352</v>
      </c>
      <c r="B366" s="86"/>
      <c r="C366" s="87"/>
      <c r="D366" s="141" t="s">
        <v>6022</v>
      </c>
      <c r="E366" s="86"/>
      <c r="F366" s="88"/>
      <c r="G366" s="88" t="s">
        <v>5718</v>
      </c>
      <c r="H366" s="151">
        <v>2023</v>
      </c>
      <c r="I366" s="86"/>
      <c r="J366" s="86"/>
      <c r="K366" s="145" t="s">
        <v>6643</v>
      </c>
      <c r="L366" s="105"/>
      <c r="M366" s="86"/>
      <c r="N366" s="105"/>
      <c r="O366" s="105"/>
      <c r="P366" s="86"/>
      <c r="Q366" s="86"/>
      <c r="R366" s="153" t="str">
        <f t="shared" si="263"/>
        <v>Tổ 64</v>
      </c>
      <c r="S366" s="86"/>
      <c r="T366" s="86"/>
      <c r="U366" s="86"/>
      <c r="V366" s="86" t="str">
        <f t="shared" si="264"/>
        <v xml:space="preserve">, </v>
      </c>
      <c r="W366" s="86"/>
      <c r="X366" s="86"/>
      <c r="Y366" s="86"/>
      <c r="Z366" s="88"/>
      <c r="AA366" s="105"/>
      <c r="AB366" s="86"/>
      <c r="AC366" s="90"/>
      <c r="AD366" s="86"/>
      <c r="AE366" s="86"/>
      <c r="AF366" s="86"/>
      <c r="AG366" s="86"/>
      <c r="AH366" s="160" t="s">
        <v>6961</v>
      </c>
      <c r="AI366" s="153"/>
      <c r="AJ366" s="153"/>
      <c r="AK366" s="86"/>
      <c r="AL366" s="86"/>
      <c r="AM366" s="153" t="s">
        <v>7015</v>
      </c>
      <c r="AN366" s="153" t="s">
        <v>7458</v>
      </c>
      <c r="AO366" s="165">
        <v>43382</v>
      </c>
      <c r="AP366" s="153" t="s">
        <v>7097</v>
      </c>
      <c r="AQ366" s="153" t="s">
        <v>5698</v>
      </c>
      <c r="AR366" s="166">
        <v>107.5</v>
      </c>
      <c r="AS366" s="88" t="s">
        <v>5719</v>
      </c>
      <c r="AT366" s="92">
        <f t="shared" si="239"/>
        <v>0</v>
      </c>
      <c r="AU366" s="93">
        <v>0</v>
      </c>
      <c r="AV366" s="93">
        <v>0</v>
      </c>
      <c r="AW366" s="166">
        <v>200</v>
      </c>
      <c r="AX366" s="93">
        <v>0</v>
      </c>
      <c r="AY366" s="177"/>
      <c r="AZ366" s="177">
        <v>0</v>
      </c>
      <c r="BA366" s="178"/>
      <c r="BB366" s="105"/>
      <c r="BC366" s="105"/>
      <c r="BD366" s="93"/>
      <c r="BE366" s="93">
        <v>0</v>
      </c>
      <c r="BF366" s="91">
        <v>0</v>
      </c>
      <c r="BG366" s="94"/>
      <c r="BH366" s="95"/>
      <c r="BI366" s="93" t="str">
        <f t="shared" si="249"/>
        <v>Đặng Xuân Hảo</v>
      </c>
      <c r="BJ366" s="105">
        <f t="shared" si="250"/>
        <v>0</v>
      </c>
      <c r="BK366" s="88" t="str">
        <f t="shared" si="251"/>
        <v xml:space="preserve"> 8657318523</v>
      </c>
      <c r="BL366" s="86">
        <f t="shared" si="252"/>
        <v>0</v>
      </c>
      <c r="BM366" s="105">
        <f t="shared" si="253"/>
        <v>0</v>
      </c>
      <c r="BN366" s="86">
        <f t="shared" si="254"/>
        <v>0</v>
      </c>
      <c r="BO366" s="86">
        <f t="shared" si="255"/>
        <v>0</v>
      </c>
      <c r="BP366" s="86">
        <f t="shared" si="265"/>
        <v>0</v>
      </c>
      <c r="BQ366" s="160" t="s">
        <v>6961</v>
      </c>
      <c r="BR366" s="86" t="s">
        <v>5720</v>
      </c>
      <c r="BS366" s="88" t="s">
        <v>5721</v>
      </c>
      <c r="BT366" s="86" t="s">
        <v>5722</v>
      </c>
      <c r="BU366" s="86"/>
      <c r="BV366" s="86" t="str">
        <f t="shared" si="266"/>
        <v>CO 161665</v>
      </c>
      <c r="BW366" s="105" t="str">
        <f t="shared" si="267"/>
        <v/>
      </c>
      <c r="BX366" s="86" t="str">
        <f t="shared" si="276"/>
        <v>75</v>
      </c>
      <c r="BY366" s="86" t="str">
        <f t="shared" si="277"/>
        <v>24</v>
      </c>
      <c r="BZ366" s="91">
        <f t="shared" si="278"/>
        <v>107.5</v>
      </c>
      <c r="CA366" s="91">
        <v>0</v>
      </c>
      <c r="CB366" s="96" t="s">
        <v>5719</v>
      </c>
      <c r="CC366" s="91">
        <f t="shared" si="268"/>
        <v>200</v>
      </c>
      <c r="CD366" s="91">
        <f t="shared" si="269"/>
        <v>0</v>
      </c>
      <c r="CE366" s="93">
        <f t="shared" si="279"/>
        <v>0</v>
      </c>
      <c r="CF366" s="93">
        <f t="shared" si="280"/>
        <v>0</v>
      </c>
      <c r="CG366" s="105"/>
      <c r="CH366" s="105"/>
      <c r="CI366" s="86"/>
      <c r="CJ366" s="188"/>
      <c r="CK366" s="181">
        <f t="shared" si="270"/>
        <v>107.5</v>
      </c>
      <c r="CL366" s="181">
        <f t="shared" si="271"/>
        <v>200</v>
      </c>
      <c r="CM366" s="86" t="s">
        <v>5723</v>
      </c>
      <c r="CN366" s="182" t="s">
        <v>7854</v>
      </c>
      <c r="CO366" s="183" t="s">
        <v>7856</v>
      </c>
      <c r="CP366" s="86" t="s">
        <v>5724</v>
      </c>
      <c r="CQ366" s="153" t="s">
        <v>7924</v>
      </c>
      <c r="CR366" s="187">
        <f t="shared" si="272"/>
        <v>9190000</v>
      </c>
      <c r="CS366" s="188">
        <v>1</v>
      </c>
      <c r="CT366" s="188">
        <f t="shared" si="240"/>
        <v>9190000</v>
      </c>
      <c r="CU366" s="93"/>
      <c r="CV366" s="94">
        <f t="shared" si="273"/>
        <v>107.5</v>
      </c>
      <c r="CW366" s="93">
        <f t="shared" si="274"/>
        <v>0</v>
      </c>
      <c r="CX366" s="86">
        <f t="shared" si="275"/>
        <v>0</v>
      </c>
      <c r="CY366" s="93">
        <f t="shared" si="241"/>
        <v>296377.5</v>
      </c>
      <c r="CZ366" s="93">
        <v>0</v>
      </c>
      <c r="DA366" s="93">
        <v>0</v>
      </c>
      <c r="DB366" s="93">
        <f t="shared" si="242"/>
        <v>0</v>
      </c>
      <c r="DC366" s="93">
        <v>0</v>
      </c>
      <c r="DD366" s="91">
        <v>0</v>
      </c>
      <c r="DE366" s="93">
        <f t="shared" si="243"/>
        <v>0</v>
      </c>
      <c r="DF366" s="93">
        <f t="shared" si="256"/>
        <v>0</v>
      </c>
      <c r="DG366" s="93"/>
      <c r="DH366" s="93">
        <v>0</v>
      </c>
      <c r="DI366" s="93">
        <v>0</v>
      </c>
      <c r="DJ366" s="86">
        <f t="shared" si="244"/>
        <v>0</v>
      </c>
      <c r="DK366" s="91">
        <v>0</v>
      </c>
      <c r="DL366" s="93"/>
      <c r="DM366" s="93">
        <v>0</v>
      </c>
      <c r="DN366" s="93">
        <f t="shared" si="257"/>
        <v>9190000</v>
      </c>
      <c r="DO366" s="93">
        <f t="shared" si="245"/>
        <v>0</v>
      </c>
      <c r="DP366" s="92">
        <f t="shared" si="246"/>
        <v>296377.5</v>
      </c>
      <c r="DQ366" s="97" t="str">
        <f t="shared" si="258"/>
        <v xml:space="preserve"> 8657318523</v>
      </c>
      <c r="DR366" s="98" t="e">
        <f t="shared" si="247"/>
        <v>#VALUE!</v>
      </c>
      <c r="DS366" s="93" t="str">
        <f t="shared" si="248"/>
        <v>Mã tin sai !!!</v>
      </c>
      <c r="DT366" s="93"/>
      <c r="DU366" s="78" t="str">
        <f t="shared" si="259"/>
        <v>5010700215011501101001VT100001</v>
      </c>
      <c r="DV366" s="78">
        <f>INDEX('08_DMGiaDat'!$L:$L,MATCH(DU366,'08_DMGiaDat'!$R:$R,0))</f>
        <v>9190000</v>
      </c>
      <c r="DW366" s="78" t="str">
        <f t="shared" si="260"/>
        <v>501070021501100100000001</v>
      </c>
      <c r="DX366" s="78" t="str">
        <f>IFERROR(VLOOKUP(DW366,'08_DMGiaDat'!C318:C319,2,FALSE),"N")</f>
        <v>N</v>
      </c>
      <c r="DY366" s="78" t="str">
        <f t="shared" si="261"/>
        <v>5010700215011001VT100001</v>
      </c>
      <c r="DZ366" s="78" t="str">
        <f>IFERROR(VLOOKUP(DY366,'08_DMGiaDat'!C318:C319,2,FALSE),"N")</f>
        <v>N</v>
      </c>
      <c r="EA366" s="78" t="str">
        <f t="shared" si="262"/>
        <v>501070021501100100000001</v>
      </c>
      <c r="EB366" s="78" t="str">
        <f>IFERROR(VLOOKUP(EA366,'08_DMGiaDat'!C318:C319,2,FALSE),"N")</f>
        <v>N</v>
      </c>
      <c r="EC366" s="92">
        <f>IF(DV366&lt;&gt;"N",DV366,IF(DX366&lt;&gt;"N",DX366,IF(DZ366&lt;&gt;"N",DZ366*VLOOKUP(LEFT(CB366,3),'03_DMMucDich'!C302:C306,5,FALSE),IF(EB366&lt;&gt;"N",EB366*VLOOKUP(LEFT(CB366,3),'03_DMMucDich'!C302:C306,5,FALSE),"N/A"))))</f>
        <v>9190000</v>
      </c>
    </row>
    <row r="367" spans="1:133" s="34" customFormat="1" ht="16" x14ac:dyDescent="0.2">
      <c r="A367" s="85">
        <v>353</v>
      </c>
      <c r="B367" s="86"/>
      <c r="C367" s="87"/>
      <c r="D367" s="141" t="s">
        <v>6023</v>
      </c>
      <c r="E367" s="86"/>
      <c r="F367" s="88"/>
      <c r="G367" s="88" t="s">
        <v>5718</v>
      </c>
      <c r="H367" s="151">
        <v>2022</v>
      </c>
      <c r="I367" s="86"/>
      <c r="J367" s="86"/>
      <c r="K367" s="145" t="s">
        <v>6644</v>
      </c>
      <c r="L367" s="105"/>
      <c r="M367" s="86"/>
      <c r="N367" s="105"/>
      <c r="O367" s="105"/>
      <c r="P367" s="86"/>
      <c r="Q367" s="86"/>
      <c r="R367" s="153" t="str">
        <f t="shared" si="263"/>
        <v>Tổ 65</v>
      </c>
      <c r="S367" s="86"/>
      <c r="T367" s="86"/>
      <c r="U367" s="86"/>
      <c r="V367" s="86" t="str">
        <f t="shared" si="264"/>
        <v xml:space="preserve">, </v>
      </c>
      <c r="W367" s="86"/>
      <c r="X367" s="86"/>
      <c r="Y367" s="86"/>
      <c r="Z367" s="88"/>
      <c r="AA367" s="105"/>
      <c r="AB367" s="86"/>
      <c r="AC367" s="90"/>
      <c r="AD367" s="86"/>
      <c r="AE367" s="86"/>
      <c r="AF367" s="86"/>
      <c r="AG367" s="86"/>
      <c r="AH367" s="160" t="s">
        <v>6964</v>
      </c>
      <c r="AI367" s="153"/>
      <c r="AJ367" s="153"/>
      <c r="AK367" s="86"/>
      <c r="AL367" s="86"/>
      <c r="AM367" s="153" t="s">
        <v>7015</v>
      </c>
      <c r="AN367" s="153" t="s">
        <v>7459</v>
      </c>
      <c r="AO367" s="165">
        <v>44397</v>
      </c>
      <c r="AP367" s="153" t="s">
        <v>1787</v>
      </c>
      <c r="AQ367" s="153" t="s">
        <v>5666</v>
      </c>
      <c r="AR367" s="166">
        <v>105</v>
      </c>
      <c r="AS367" s="88" t="s">
        <v>5719</v>
      </c>
      <c r="AT367" s="92">
        <f t="shared" ref="AT367:AT430" si="281">AU367+AV367+AX367</f>
        <v>0</v>
      </c>
      <c r="AU367" s="93">
        <v>0</v>
      </c>
      <c r="AV367" s="93">
        <v>0</v>
      </c>
      <c r="AW367" s="166">
        <v>200</v>
      </c>
      <c r="AX367" s="93">
        <v>0</v>
      </c>
      <c r="AY367" s="177"/>
      <c r="AZ367" s="177">
        <v>0</v>
      </c>
      <c r="BA367" s="178"/>
      <c r="BB367" s="105"/>
      <c r="BC367" s="105"/>
      <c r="BD367" s="93"/>
      <c r="BE367" s="93">
        <v>0</v>
      </c>
      <c r="BF367" s="91">
        <v>0</v>
      </c>
      <c r="BG367" s="94"/>
      <c r="BH367" s="95"/>
      <c r="BI367" s="93" t="str">
        <f t="shared" si="249"/>
        <v>Nguyễn Anh Tùng</v>
      </c>
      <c r="BJ367" s="105">
        <f t="shared" si="250"/>
        <v>0</v>
      </c>
      <c r="BK367" s="88" t="str">
        <f t="shared" si="251"/>
        <v>0401228788</v>
      </c>
      <c r="BL367" s="86">
        <f t="shared" si="252"/>
        <v>0</v>
      </c>
      <c r="BM367" s="105">
        <f t="shared" si="253"/>
        <v>0</v>
      </c>
      <c r="BN367" s="86">
        <f t="shared" si="254"/>
        <v>0</v>
      </c>
      <c r="BO367" s="86">
        <f t="shared" si="255"/>
        <v>0</v>
      </c>
      <c r="BP367" s="86">
        <f t="shared" si="265"/>
        <v>0</v>
      </c>
      <c r="BQ367" s="160" t="s">
        <v>6964</v>
      </c>
      <c r="BR367" s="86" t="s">
        <v>5720</v>
      </c>
      <c r="BS367" s="88" t="s">
        <v>5721</v>
      </c>
      <c r="BT367" s="86" t="s">
        <v>5722</v>
      </c>
      <c r="BU367" s="86"/>
      <c r="BV367" s="86" t="str">
        <f t="shared" si="266"/>
        <v>DC 911516</v>
      </c>
      <c r="BW367" s="105" t="str">
        <f t="shared" si="267"/>
        <v/>
      </c>
      <c r="BX367" s="86" t="str">
        <f t="shared" si="276"/>
        <v>146</v>
      </c>
      <c r="BY367" s="86" t="str">
        <f t="shared" si="277"/>
        <v>12</v>
      </c>
      <c r="BZ367" s="91">
        <f t="shared" si="278"/>
        <v>105</v>
      </c>
      <c r="CA367" s="91">
        <v>0</v>
      </c>
      <c r="CB367" s="96" t="s">
        <v>5719</v>
      </c>
      <c r="CC367" s="91">
        <f t="shared" si="268"/>
        <v>200</v>
      </c>
      <c r="CD367" s="91">
        <f t="shared" si="269"/>
        <v>0</v>
      </c>
      <c r="CE367" s="93">
        <f t="shared" si="279"/>
        <v>0</v>
      </c>
      <c r="CF367" s="93">
        <f t="shared" si="280"/>
        <v>0</v>
      </c>
      <c r="CG367" s="105"/>
      <c r="CH367" s="105"/>
      <c r="CI367" s="86"/>
      <c r="CJ367" s="188"/>
      <c r="CK367" s="181">
        <f t="shared" si="270"/>
        <v>105</v>
      </c>
      <c r="CL367" s="181">
        <f t="shared" si="271"/>
        <v>200</v>
      </c>
      <c r="CM367" s="86" t="s">
        <v>5723</v>
      </c>
      <c r="CN367" s="182" t="s">
        <v>7854</v>
      </c>
      <c r="CO367" s="183" t="s">
        <v>7855</v>
      </c>
      <c r="CP367" s="86" t="s">
        <v>5724</v>
      </c>
      <c r="CQ367" s="153" t="s">
        <v>7924</v>
      </c>
      <c r="CR367" s="187">
        <f t="shared" si="272"/>
        <v>7970000</v>
      </c>
      <c r="CS367" s="188">
        <v>1</v>
      </c>
      <c r="CT367" s="188">
        <f t="shared" ref="CT367:CT430" si="282">CR367*CS367</f>
        <v>7970000</v>
      </c>
      <c r="CU367" s="93"/>
      <c r="CV367" s="94">
        <f t="shared" si="273"/>
        <v>105</v>
      </c>
      <c r="CW367" s="93">
        <f t="shared" si="274"/>
        <v>0</v>
      </c>
      <c r="CX367" s="86">
        <f t="shared" si="275"/>
        <v>0</v>
      </c>
      <c r="CY367" s="93">
        <f t="shared" ref="CY367:CY430" si="283">(CV367*0.03/100+CW367*0.07/100+CX367*0.15/100)*CT367</f>
        <v>251055</v>
      </c>
      <c r="CZ367" s="93">
        <v>0</v>
      </c>
      <c r="DA367" s="93">
        <v>0</v>
      </c>
      <c r="DB367" s="93">
        <f t="shared" ref="DB367:DB430" si="284">CZ367*DA367*CT367</f>
        <v>0</v>
      </c>
      <c r="DC367" s="93">
        <v>0</v>
      </c>
      <c r="DD367" s="91">
        <v>0</v>
      </c>
      <c r="DE367" s="93">
        <f t="shared" ref="DE367:DE430" si="285">DC367*DD367*CT367*0.03/100</f>
        <v>0</v>
      </c>
      <c r="DF367" s="93">
        <f t="shared" si="256"/>
        <v>0</v>
      </c>
      <c r="DG367" s="93"/>
      <c r="DH367" s="93">
        <v>0</v>
      </c>
      <c r="DI367" s="93">
        <v>0</v>
      </c>
      <c r="DJ367" s="86">
        <f t="shared" ref="DJ367:DJ430" si="286">IF(DH367&gt;0,DF367*DH367*DI367*0.15/100,DF367*DI367*0.15/100)</f>
        <v>0</v>
      </c>
      <c r="DK367" s="91">
        <v>0</v>
      </c>
      <c r="DL367" s="93"/>
      <c r="DM367" s="93">
        <v>0</v>
      </c>
      <c r="DN367" s="93">
        <f t="shared" si="257"/>
        <v>7970000</v>
      </c>
      <c r="DO367" s="93">
        <f t="shared" ref="DO367:DO430" si="287">IF(DM367&gt;0,DK367*DM367*DN367*0.2/100,DK367*DN367*0.2/100)</f>
        <v>0</v>
      </c>
      <c r="DP367" s="92">
        <f t="shared" ref="DP367:DP430" si="288">CY367+DB367+DE367+DJ367+DO367</f>
        <v>251055</v>
      </c>
      <c r="DQ367" s="97" t="str">
        <f t="shared" si="258"/>
        <v>0401228788</v>
      </c>
      <c r="DR367" s="98">
        <f t="shared" ref="DR367:DR430" si="289">10-MOD(VALUE(LEFT(RIGHT(LEFT(DQ367,10),2)))*3+VALUE(LEFT(LEFT(DQ367,10)))*31+VALUE(LEFT(RIGHT(LEFT(DQ367,10),9)))*29+VALUE(LEFT(RIGHT(LEFT(DQ367,10),8)))*23+VALUE(LEFT(RIGHT(LEFT(DQ367,10),7)))*19+VALUE(LEFT(RIGHT(LEFT(DQ367,10),6)))*17+VALUE(LEFT(RIGHT(LEFT(DQ367,10),5)))*13+VALUE(LEFT(RIGHT(LEFT(DQ367,10),4)))*7+VALUE(LEFT(RIGHT(LEFT(DQ367,10),3)))*5,11)-VALUE(RIGHT(LEFT(DQ367,10)))</f>
        <v>0</v>
      </c>
      <c r="DS367" s="93" t="str">
        <f t="shared" ref="DS367:DS430" si="290">IF(ISERROR(DR367),"Mã tin sai !!!",IF(DR367=0,"OK","Mã tin sai !!!"))</f>
        <v>OK</v>
      </c>
      <c r="DT367" s="93"/>
      <c r="DU367" s="78" t="str">
        <f t="shared" si="259"/>
        <v>5010700215011501100001VT100001</v>
      </c>
      <c r="DV367" s="78">
        <f>INDEX('08_DMGiaDat'!$L:$L,MATCH(DU367,'08_DMGiaDat'!$R:$R,0))</f>
        <v>7970000</v>
      </c>
      <c r="DW367" s="78" t="str">
        <f t="shared" si="260"/>
        <v>501070021501100100000001</v>
      </c>
      <c r="DX367" s="78" t="str">
        <f>IFERROR(VLOOKUP(DW367,'08_DMGiaDat'!C318:C319,2,FALSE),"N")</f>
        <v>N</v>
      </c>
      <c r="DY367" s="78" t="str">
        <f t="shared" si="261"/>
        <v>5010700215011001VT100001</v>
      </c>
      <c r="DZ367" s="78" t="str">
        <f>IFERROR(VLOOKUP(DY367,'08_DMGiaDat'!C318:C319,2,FALSE),"N")</f>
        <v>N</v>
      </c>
      <c r="EA367" s="78" t="str">
        <f t="shared" si="262"/>
        <v>501070021501100100000001</v>
      </c>
      <c r="EB367" s="78" t="str">
        <f>IFERROR(VLOOKUP(EA367,'08_DMGiaDat'!C318:C319,2,FALSE),"N")</f>
        <v>N</v>
      </c>
      <c r="EC367" s="92">
        <f>IF(DV367&lt;&gt;"N",DV367,IF(DX367&lt;&gt;"N",DX367,IF(DZ367&lt;&gt;"N",DZ367*VLOOKUP(LEFT(CB367,3),'03_DMMucDich'!C302:C306,5,FALSE),IF(EB367&lt;&gt;"N",EB367*VLOOKUP(LEFT(CB367,3),'03_DMMucDich'!C302:C306,5,FALSE),"N/A"))))</f>
        <v>7970000</v>
      </c>
    </row>
    <row r="368" spans="1:133" s="34" customFormat="1" ht="16" x14ac:dyDescent="0.2">
      <c r="A368" s="85">
        <v>354</v>
      </c>
      <c r="B368" s="86"/>
      <c r="C368" s="87"/>
      <c r="D368" s="141" t="s">
        <v>6024</v>
      </c>
      <c r="E368" s="86"/>
      <c r="F368" s="88"/>
      <c r="G368" s="88" t="s">
        <v>5718</v>
      </c>
      <c r="H368" s="151">
        <v>2022</v>
      </c>
      <c r="I368" s="86"/>
      <c r="J368" s="86"/>
      <c r="K368" s="145" t="s">
        <v>6645</v>
      </c>
      <c r="L368" s="105"/>
      <c r="M368" s="86"/>
      <c r="N368" s="105"/>
      <c r="O368" s="105"/>
      <c r="P368" s="86"/>
      <c r="Q368" s="86"/>
      <c r="R368" s="153" t="str">
        <f t="shared" si="263"/>
        <v>Tổ 64</v>
      </c>
      <c r="S368" s="86"/>
      <c r="T368" s="86"/>
      <c r="U368" s="86"/>
      <c r="V368" s="86" t="str">
        <f t="shared" si="264"/>
        <v xml:space="preserve">, </v>
      </c>
      <c r="W368" s="86"/>
      <c r="X368" s="86"/>
      <c r="Y368" s="86"/>
      <c r="Z368" s="88"/>
      <c r="AA368" s="105"/>
      <c r="AB368" s="86"/>
      <c r="AC368" s="90"/>
      <c r="AD368" s="86"/>
      <c r="AE368" s="86"/>
      <c r="AF368" s="86"/>
      <c r="AG368" s="86"/>
      <c r="AH368" s="160" t="s">
        <v>6961</v>
      </c>
      <c r="AI368" s="153"/>
      <c r="AJ368" s="153"/>
      <c r="AK368" s="86"/>
      <c r="AL368" s="86"/>
      <c r="AM368" s="153" t="s">
        <v>7015</v>
      </c>
      <c r="AN368" s="153" t="s">
        <v>7460</v>
      </c>
      <c r="AO368" s="165">
        <v>43167</v>
      </c>
      <c r="AP368" s="153" t="s">
        <v>2120</v>
      </c>
      <c r="AQ368" s="153" t="s">
        <v>5710</v>
      </c>
      <c r="AR368" s="166">
        <v>102.5</v>
      </c>
      <c r="AS368" s="88" t="s">
        <v>5719</v>
      </c>
      <c r="AT368" s="92">
        <f t="shared" si="281"/>
        <v>0</v>
      </c>
      <c r="AU368" s="93">
        <v>0</v>
      </c>
      <c r="AV368" s="93">
        <v>0</v>
      </c>
      <c r="AW368" s="166">
        <v>200</v>
      </c>
      <c r="AX368" s="93">
        <v>0</v>
      </c>
      <c r="AY368" s="177"/>
      <c r="AZ368" s="177">
        <v>0</v>
      </c>
      <c r="BA368" s="178"/>
      <c r="BB368" s="105"/>
      <c r="BC368" s="105"/>
      <c r="BD368" s="93"/>
      <c r="BE368" s="93">
        <v>0</v>
      </c>
      <c r="BF368" s="91">
        <v>0</v>
      </c>
      <c r="BG368" s="94"/>
      <c r="BH368" s="95"/>
      <c r="BI368" s="93" t="str">
        <f t="shared" si="249"/>
        <v>Đặng Xuân Vinh</v>
      </c>
      <c r="BJ368" s="105">
        <f t="shared" si="250"/>
        <v>0</v>
      </c>
      <c r="BK368" s="88" t="str">
        <f t="shared" si="251"/>
        <v>0400921069</v>
      </c>
      <c r="BL368" s="86">
        <f t="shared" si="252"/>
        <v>0</v>
      </c>
      <c r="BM368" s="105">
        <f t="shared" si="253"/>
        <v>0</v>
      </c>
      <c r="BN368" s="86">
        <f t="shared" si="254"/>
        <v>0</v>
      </c>
      <c r="BO368" s="86">
        <f t="shared" si="255"/>
        <v>0</v>
      </c>
      <c r="BP368" s="86">
        <f t="shared" si="265"/>
        <v>0</v>
      </c>
      <c r="BQ368" s="160" t="s">
        <v>6961</v>
      </c>
      <c r="BR368" s="86" t="s">
        <v>5720</v>
      </c>
      <c r="BS368" s="88" t="s">
        <v>5721</v>
      </c>
      <c r="BT368" s="86" t="s">
        <v>5722</v>
      </c>
      <c r="BU368" s="86"/>
      <c r="BV368" s="86" t="str">
        <f t="shared" si="266"/>
        <v>CM 669172</v>
      </c>
      <c r="BW368" s="105" t="str">
        <f t="shared" si="267"/>
        <v/>
      </c>
      <c r="BX368" s="86" t="str">
        <f t="shared" si="276"/>
        <v>234</v>
      </c>
      <c r="BY368" s="86" t="str">
        <f t="shared" si="277"/>
        <v>38</v>
      </c>
      <c r="BZ368" s="91">
        <f t="shared" si="278"/>
        <v>102.5</v>
      </c>
      <c r="CA368" s="91">
        <v>0</v>
      </c>
      <c r="CB368" s="96" t="s">
        <v>5719</v>
      </c>
      <c r="CC368" s="91">
        <f t="shared" si="268"/>
        <v>200</v>
      </c>
      <c r="CD368" s="91">
        <f t="shared" si="269"/>
        <v>0</v>
      </c>
      <c r="CE368" s="93">
        <f t="shared" si="279"/>
        <v>0</v>
      </c>
      <c r="CF368" s="93">
        <f t="shared" si="280"/>
        <v>0</v>
      </c>
      <c r="CG368" s="105"/>
      <c r="CH368" s="105"/>
      <c r="CI368" s="86"/>
      <c r="CJ368" s="188"/>
      <c r="CK368" s="181">
        <f t="shared" si="270"/>
        <v>102.5</v>
      </c>
      <c r="CL368" s="181">
        <f t="shared" si="271"/>
        <v>200</v>
      </c>
      <c r="CM368" s="86" t="s">
        <v>5723</v>
      </c>
      <c r="CN368" s="182" t="s">
        <v>7854</v>
      </c>
      <c r="CO368" s="183" t="s">
        <v>7856</v>
      </c>
      <c r="CP368" s="86" t="s">
        <v>5724</v>
      </c>
      <c r="CQ368" s="153" t="s">
        <v>7924</v>
      </c>
      <c r="CR368" s="187">
        <f t="shared" si="272"/>
        <v>9190000</v>
      </c>
      <c r="CS368" s="188">
        <v>1</v>
      </c>
      <c r="CT368" s="188">
        <f t="shared" si="282"/>
        <v>9190000</v>
      </c>
      <c r="CU368" s="93"/>
      <c r="CV368" s="94">
        <f t="shared" si="273"/>
        <v>102.5</v>
      </c>
      <c r="CW368" s="93">
        <f t="shared" si="274"/>
        <v>0</v>
      </c>
      <c r="CX368" s="86">
        <f t="shared" si="275"/>
        <v>0</v>
      </c>
      <c r="CY368" s="93">
        <f t="shared" si="283"/>
        <v>282592.49999999994</v>
      </c>
      <c r="CZ368" s="93">
        <v>0</v>
      </c>
      <c r="DA368" s="93">
        <v>0</v>
      </c>
      <c r="DB368" s="93">
        <f t="shared" si="284"/>
        <v>0</v>
      </c>
      <c r="DC368" s="93">
        <v>0</v>
      </c>
      <c r="DD368" s="91">
        <v>0</v>
      </c>
      <c r="DE368" s="93">
        <f t="shared" si="285"/>
        <v>0</v>
      </c>
      <c r="DF368" s="93">
        <f t="shared" si="256"/>
        <v>0</v>
      </c>
      <c r="DG368" s="93"/>
      <c r="DH368" s="93">
        <v>0</v>
      </c>
      <c r="DI368" s="93">
        <v>0</v>
      </c>
      <c r="DJ368" s="86">
        <f t="shared" si="286"/>
        <v>0</v>
      </c>
      <c r="DK368" s="91">
        <v>0</v>
      </c>
      <c r="DL368" s="93"/>
      <c r="DM368" s="93">
        <v>0</v>
      </c>
      <c r="DN368" s="93">
        <f t="shared" si="257"/>
        <v>9190000</v>
      </c>
      <c r="DO368" s="93">
        <f t="shared" si="287"/>
        <v>0</v>
      </c>
      <c r="DP368" s="92">
        <f t="shared" si="288"/>
        <v>282592.49999999994</v>
      </c>
      <c r="DQ368" s="97" t="str">
        <f t="shared" si="258"/>
        <v>0400921069</v>
      </c>
      <c r="DR368" s="98">
        <f t="shared" si="289"/>
        <v>0</v>
      </c>
      <c r="DS368" s="93" t="str">
        <f t="shared" si="290"/>
        <v>OK</v>
      </c>
      <c r="DT368" s="93"/>
      <c r="DU368" s="78" t="str">
        <f t="shared" si="259"/>
        <v>5010700215011501101001VT100001</v>
      </c>
      <c r="DV368" s="78">
        <f>INDEX('08_DMGiaDat'!$L:$L,MATCH(DU368,'08_DMGiaDat'!$R:$R,0))</f>
        <v>9190000</v>
      </c>
      <c r="DW368" s="78" t="str">
        <f t="shared" si="260"/>
        <v>501070021501100100000001</v>
      </c>
      <c r="DX368" s="78" t="str">
        <f>IFERROR(VLOOKUP(DW368,'08_DMGiaDat'!C318:C319,2,FALSE),"N")</f>
        <v>N</v>
      </c>
      <c r="DY368" s="78" t="str">
        <f t="shared" si="261"/>
        <v>5010700215011001VT100001</v>
      </c>
      <c r="DZ368" s="78" t="str">
        <f>IFERROR(VLOOKUP(DY368,'08_DMGiaDat'!C318:C319,2,FALSE),"N")</f>
        <v>N</v>
      </c>
      <c r="EA368" s="78" t="str">
        <f t="shared" si="262"/>
        <v>501070021501100100000001</v>
      </c>
      <c r="EB368" s="78" t="str">
        <f>IFERROR(VLOOKUP(EA368,'08_DMGiaDat'!C318:C319,2,FALSE),"N")</f>
        <v>N</v>
      </c>
      <c r="EC368" s="92">
        <f>IF(DV368&lt;&gt;"N",DV368,IF(DX368&lt;&gt;"N",DX368,IF(DZ368&lt;&gt;"N",DZ368*VLOOKUP(LEFT(CB368,3),'03_DMMucDich'!C302:C306,5,FALSE),IF(EB368&lt;&gt;"N",EB368*VLOOKUP(LEFT(CB368,3),'03_DMMucDich'!C302:C306,5,FALSE),"N/A"))))</f>
        <v>9190000</v>
      </c>
    </row>
    <row r="369" spans="1:133" s="34" customFormat="1" ht="16" x14ac:dyDescent="0.2">
      <c r="A369" s="85">
        <v>355</v>
      </c>
      <c r="B369" s="86"/>
      <c r="C369" s="87"/>
      <c r="D369" s="141" t="s">
        <v>6025</v>
      </c>
      <c r="E369" s="86"/>
      <c r="F369" s="88"/>
      <c r="G369" s="88" t="s">
        <v>5718</v>
      </c>
      <c r="H369" s="151">
        <v>2022</v>
      </c>
      <c r="I369" s="86"/>
      <c r="J369" s="86"/>
      <c r="K369" s="145" t="s">
        <v>6646</v>
      </c>
      <c r="L369" s="105"/>
      <c r="M369" s="86"/>
      <c r="N369" s="105"/>
      <c r="O369" s="105"/>
      <c r="P369" s="86"/>
      <c r="Q369" s="86"/>
      <c r="R369" s="153" t="str">
        <f t="shared" si="263"/>
        <v>Tổ 64</v>
      </c>
      <c r="S369" s="86"/>
      <c r="T369" s="86"/>
      <c r="U369" s="86"/>
      <c r="V369" s="86" t="str">
        <f t="shared" si="264"/>
        <v xml:space="preserve">, </v>
      </c>
      <c r="W369" s="86"/>
      <c r="X369" s="86"/>
      <c r="Y369" s="86"/>
      <c r="Z369" s="88"/>
      <c r="AA369" s="105"/>
      <c r="AB369" s="86"/>
      <c r="AC369" s="90"/>
      <c r="AD369" s="86"/>
      <c r="AE369" s="86"/>
      <c r="AF369" s="86"/>
      <c r="AG369" s="86"/>
      <c r="AH369" s="160" t="s">
        <v>6961</v>
      </c>
      <c r="AI369" s="153"/>
      <c r="AJ369" s="153"/>
      <c r="AK369" s="86"/>
      <c r="AL369" s="86"/>
      <c r="AM369" s="153" t="s">
        <v>7015</v>
      </c>
      <c r="AN369" s="153" t="s">
        <v>7461</v>
      </c>
      <c r="AO369" s="165">
        <v>42937</v>
      </c>
      <c r="AP369" s="153" t="s">
        <v>7055</v>
      </c>
      <c r="AQ369" s="153" t="s">
        <v>5663</v>
      </c>
      <c r="AR369" s="166">
        <v>120</v>
      </c>
      <c r="AS369" s="88" t="s">
        <v>5719</v>
      </c>
      <c r="AT369" s="92">
        <f t="shared" si="281"/>
        <v>0</v>
      </c>
      <c r="AU369" s="93">
        <v>0</v>
      </c>
      <c r="AV369" s="93">
        <v>0</v>
      </c>
      <c r="AW369" s="166">
        <v>200</v>
      </c>
      <c r="AX369" s="93">
        <v>0</v>
      </c>
      <c r="AY369" s="177"/>
      <c r="AZ369" s="177">
        <v>0</v>
      </c>
      <c r="BA369" s="178"/>
      <c r="BB369" s="105"/>
      <c r="BC369" s="105"/>
      <c r="BD369" s="93"/>
      <c r="BE369" s="93">
        <v>0</v>
      </c>
      <c r="BF369" s="91">
        <v>0</v>
      </c>
      <c r="BG369" s="94"/>
      <c r="BH369" s="95"/>
      <c r="BI369" s="93" t="str">
        <f t="shared" si="249"/>
        <v>Lê Sĩ Huấn</v>
      </c>
      <c r="BJ369" s="105">
        <f t="shared" si="250"/>
        <v>0</v>
      </c>
      <c r="BK369" s="88" t="str">
        <f t="shared" si="251"/>
        <v>8004749080</v>
      </c>
      <c r="BL369" s="86">
        <f t="shared" si="252"/>
        <v>0</v>
      </c>
      <c r="BM369" s="105">
        <f t="shared" si="253"/>
        <v>0</v>
      </c>
      <c r="BN369" s="86">
        <f t="shared" si="254"/>
        <v>0</v>
      </c>
      <c r="BO369" s="86">
        <f t="shared" si="255"/>
        <v>0</v>
      </c>
      <c r="BP369" s="86">
        <f t="shared" si="265"/>
        <v>0</v>
      </c>
      <c r="BQ369" s="160" t="s">
        <v>6961</v>
      </c>
      <c r="BR369" s="86" t="s">
        <v>5720</v>
      </c>
      <c r="BS369" s="88" t="s">
        <v>5721</v>
      </c>
      <c r="BT369" s="86" t="s">
        <v>5722</v>
      </c>
      <c r="BU369" s="86"/>
      <c r="BV369" s="86" t="str">
        <f t="shared" si="266"/>
        <v>CH 697744</v>
      </c>
      <c r="BW369" s="105" t="str">
        <f t="shared" si="267"/>
        <v/>
      </c>
      <c r="BX369" s="86" t="str">
        <f t="shared" si="276"/>
        <v>64</v>
      </c>
      <c r="BY369" s="86" t="str">
        <f t="shared" si="277"/>
        <v>11</v>
      </c>
      <c r="BZ369" s="91">
        <f t="shared" si="278"/>
        <v>120</v>
      </c>
      <c r="CA369" s="91">
        <v>0</v>
      </c>
      <c r="CB369" s="96" t="s">
        <v>5719</v>
      </c>
      <c r="CC369" s="91">
        <f t="shared" si="268"/>
        <v>200</v>
      </c>
      <c r="CD369" s="91">
        <f t="shared" si="269"/>
        <v>0</v>
      </c>
      <c r="CE369" s="93">
        <f t="shared" si="279"/>
        <v>0</v>
      </c>
      <c r="CF369" s="93">
        <f t="shared" si="280"/>
        <v>0</v>
      </c>
      <c r="CG369" s="105"/>
      <c r="CH369" s="105"/>
      <c r="CI369" s="86"/>
      <c r="CJ369" s="188"/>
      <c r="CK369" s="181">
        <f t="shared" si="270"/>
        <v>120</v>
      </c>
      <c r="CL369" s="181">
        <f t="shared" si="271"/>
        <v>200</v>
      </c>
      <c r="CM369" s="86" t="s">
        <v>5723</v>
      </c>
      <c r="CN369" s="182" t="s">
        <v>7854</v>
      </c>
      <c r="CO369" s="183" t="s">
        <v>7855</v>
      </c>
      <c r="CP369" s="86" t="s">
        <v>5724</v>
      </c>
      <c r="CQ369" s="153" t="s">
        <v>7924</v>
      </c>
      <c r="CR369" s="187">
        <f t="shared" si="272"/>
        <v>7970000</v>
      </c>
      <c r="CS369" s="188">
        <v>1</v>
      </c>
      <c r="CT369" s="188">
        <f t="shared" si="282"/>
        <v>7970000</v>
      </c>
      <c r="CU369" s="93"/>
      <c r="CV369" s="94">
        <f t="shared" si="273"/>
        <v>120</v>
      </c>
      <c r="CW369" s="93">
        <f t="shared" si="274"/>
        <v>0</v>
      </c>
      <c r="CX369" s="86">
        <f t="shared" si="275"/>
        <v>0</v>
      </c>
      <c r="CY369" s="93">
        <f t="shared" si="283"/>
        <v>286920</v>
      </c>
      <c r="CZ369" s="93">
        <v>0</v>
      </c>
      <c r="DA369" s="93">
        <v>0</v>
      </c>
      <c r="DB369" s="93">
        <f t="shared" si="284"/>
        <v>0</v>
      </c>
      <c r="DC369" s="93">
        <v>0</v>
      </c>
      <c r="DD369" s="91">
        <v>0</v>
      </c>
      <c r="DE369" s="93">
        <f t="shared" si="285"/>
        <v>0</v>
      </c>
      <c r="DF369" s="93">
        <f t="shared" si="256"/>
        <v>0</v>
      </c>
      <c r="DG369" s="93"/>
      <c r="DH369" s="93">
        <v>0</v>
      </c>
      <c r="DI369" s="93">
        <v>0</v>
      </c>
      <c r="DJ369" s="86">
        <f t="shared" si="286"/>
        <v>0</v>
      </c>
      <c r="DK369" s="91">
        <v>0</v>
      </c>
      <c r="DL369" s="93"/>
      <c r="DM369" s="93">
        <v>0</v>
      </c>
      <c r="DN369" s="93">
        <f t="shared" si="257"/>
        <v>7970000</v>
      </c>
      <c r="DO369" s="93">
        <f t="shared" si="287"/>
        <v>0</v>
      </c>
      <c r="DP369" s="92">
        <f t="shared" si="288"/>
        <v>286920</v>
      </c>
      <c r="DQ369" s="97" t="str">
        <f t="shared" si="258"/>
        <v>8004749080</v>
      </c>
      <c r="DR369" s="98">
        <f t="shared" si="289"/>
        <v>0</v>
      </c>
      <c r="DS369" s="93" t="str">
        <f t="shared" si="290"/>
        <v>OK</v>
      </c>
      <c r="DT369" s="93"/>
      <c r="DU369" s="78" t="str">
        <f t="shared" si="259"/>
        <v>5010700215011501100001VT100001</v>
      </c>
      <c r="DV369" s="78">
        <f>INDEX('08_DMGiaDat'!$L:$L,MATCH(DU369,'08_DMGiaDat'!$R:$R,0))</f>
        <v>7970000</v>
      </c>
      <c r="DW369" s="78" t="str">
        <f t="shared" si="260"/>
        <v>501070021501100100000001</v>
      </c>
      <c r="DX369" s="78" t="str">
        <f>IFERROR(VLOOKUP(DW369,'08_DMGiaDat'!C318:C319,2,FALSE),"N")</f>
        <v>N</v>
      </c>
      <c r="DY369" s="78" t="str">
        <f t="shared" si="261"/>
        <v>5010700215011001VT100001</v>
      </c>
      <c r="DZ369" s="78" t="str">
        <f>IFERROR(VLOOKUP(DY369,'08_DMGiaDat'!C318:C319,2,FALSE),"N")</f>
        <v>N</v>
      </c>
      <c r="EA369" s="78" t="str">
        <f t="shared" si="262"/>
        <v>501070021501100100000001</v>
      </c>
      <c r="EB369" s="78" t="str">
        <f>IFERROR(VLOOKUP(EA369,'08_DMGiaDat'!C318:C319,2,FALSE),"N")</f>
        <v>N</v>
      </c>
      <c r="EC369" s="92">
        <f>IF(DV369&lt;&gt;"N",DV369,IF(DX369&lt;&gt;"N",DX369,IF(DZ369&lt;&gt;"N",DZ369*VLOOKUP(LEFT(CB369,3),'03_DMMucDich'!C302:C306,5,FALSE),IF(EB369&lt;&gt;"N",EB369*VLOOKUP(LEFT(CB369,3),'03_DMMucDich'!C302:C306,5,FALSE),"N/A"))))</f>
        <v>7970000</v>
      </c>
    </row>
    <row r="370" spans="1:133" s="34" customFormat="1" ht="16" x14ac:dyDescent="0.2">
      <c r="A370" s="85">
        <v>356</v>
      </c>
      <c r="B370" s="86"/>
      <c r="C370" s="87"/>
      <c r="D370" s="141" t="s">
        <v>6026</v>
      </c>
      <c r="E370" s="86"/>
      <c r="F370" s="88"/>
      <c r="G370" s="88" t="s">
        <v>5718</v>
      </c>
      <c r="H370" s="151">
        <v>2023</v>
      </c>
      <c r="I370" s="86"/>
      <c r="J370" s="86"/>
      <c r="K370" s="145" t="s">
        <v>6647</v>
      </c>
      <c r="L370" s="105"/>
      <c r="M370" s="86"/>
      <c r="N370" s="105"/>
      <c r="O370" s="105"/>
      <c r="P370" s="86"/>
      <c r="Q370" s="86"/>
      <c r="R370" s="153" t="str">
        <f t="shared" si="263"/>
        <v>Tổ 65</v>
      </c>
      <c r="S370" s="86"/>
      <c r="T370" s="86"/>
      <c r="U370" s="86"/>
      <c r="V370" s="86" t="str">
        <f t="shared" si="264"/>
        <v xml:space="preserve">, </v>
      </c>
      <c r="W370" s="86"/>
      <c r="X370" s="86"/>
      <c r="Y370" s="86"/>
      <c r="Z370" s="88"/>
      <c r="AA370" s="105"/>
      <c r="AB370" s="86"/>
      <c r="AC370" s="90"/>
      <c r="AD370" s="86"/>
      <c r="AE370" s="86"/>
      <c r="AF370" s="86"/>
      <c r="AG370" s="86"/>
      <c r="AH370" s="160" t="s">
        <v>6964</v>
      </c>
      <c r="AI370" s="153"/>
      <c r="AJ370" s="153"/>
      <c r="AK370" s="86"/>
      <c r="AL370" s="86"/>
      <c r="AM370" s="153" t="s">
        <v>7015</v>
      </c>
      <c r="AN370" s="153" t="s">
        <v>7462</v>
      </c>
      <c r="AO370" s="165">
        <v>44271</v>
      </c>
      <c r="AP370" s="153" t="s">
        <v>7079</v>
      </c>
      <c r="AQ370" s="153" t="s">
        <v>7106</v>
      </c>
      <c r="AR370" s="166">
        <v>100</v>
      </c>
      <c r="AS370" s="88" t="s">
        <v>5719</v>
      </c>
      <c r="AT370" s="92">
        <f t="shared" si="281"/>
        <v>0</v>
      </c>
      <c r="AU370" s="93">
        <v>0</v>
      </c>
      <c r="AV370" s="93">
        <v>0</v>
      </c>
      <c r="AW370" s="166">
        <v>200</v>
      </c>
      <c r="AX370" s="93">
        <v>0</v>
      </c>
      <c r="AY370" s="177"/>
      <c r="AZ370" s="177">
        <v>0</v>
      </c>
      <c r="BA370" s="178"/>
      <c r="BB370" s="105"/>
      <c r="BC370" s="105"/>
      <c r="BD370" s="93"/>
      <c r="BE370" s="93">
        <v>0</v>
      </c>
      <c r="BF370" s="91">
        <v>0</v>
      </c>
      <c r="BG370" s="94"/>
      <c r="BH370" s="95"/>
      <c r="BI370" s="93" t="str">
        <f t="shared" si="249"/>
        <v>Võ Quốc Thịnh</v>
      </c>
      <c r="BJ370" s="105">
        <f t="shared" si="250"/>
        <v>0</v>
      </c>
      <c r="BK370" s="88" t="str">
        <f t="shared" si="251"/>
        <v>8432832987</v>
      </c>
      <c r="BL370" s="86">
        <f t="shared" si="252"/>
        <v>0</v>
      </c>
      <c r="BM370" s="105">
        <f t="shared" si="253"/>
        <v>0</v>
      </c>
      <c r="BN370" s="86">
        <f t="shared" si="254"/>
        <v>0</v>
      </c>
      <c r="BO370" s="86">
        <f t="shared" si="255"/>
        <v>0</v>
      </c>
      <c r="BP370" s="86">
        <f t="shared" si="265"/>
        <v>0</v>
      </c>
      <c r="BQ370" s="160" t="s">
        <v>6964</v>
      </c>
      <c r="BR370" s="86" t="s">
        <v>5720</v>
      </c>
      <c r="BS370" s="88" t="s">
        <v>5721</v>
      </c>
      <c r="BT370" s="86" t="s">
        <v>5722</v>
      </c>
      <c r="BU370" s="86"/>
      <c r="BV370" s="86" t="str">
        <f t="shared" si="266"/>
        <v>DA 272234</v>
      </c>
      <c r="BW370" s="105" t="str">
        <f t="shared" si="267"/>
        <v/>
      </c>
      <c r="BX370" s="86" t="str">
        <f t="shared" si="276"/>
        <v>30</v>
      </c>
      <c r="BY370" s="86" t="str">
        <f t="shared" si="277"/>
        <v>7</v>
      </c>
      <c r="BZ370" s="91">
        <f t="shared" si="278"/>
        <v>100</v>
      </c>
      <c r="CA370" s="91">
        <v>0</v>
      </c>
      <c r="CB370" s="96" t="s">
        <v>5719</v>
      </c>
      <c r="CC370" s="91">
        <f t="shared" si="268"/>
        <v>200</v>
      </c>
      <c r="CD370" s="91">
        <f t="shared" si="269"/>
        <v>0</v>
      </c>
      <c r="CE370" s="93">
        <f t="shared" si="279"/>
        <v>0</v>
      </c>
      <c r="CF370" s="93">
        <f t="shared" si="280"/>
        <v>0</v>
      </c>
      <c r="CG370" s="105"/>
      <c r="CH370" s="105"/>
      <c r="CI370" s="86"/>
      <c r="CJ370" s="188"/>
      <c r="CK370" s="181">
        <f t="shared" si="270"/>
        <v>100</v>
      </c>
      <c r="CL370" s="181">
        <f t="shared" si="271"/>
        <v>200</v>
      </c>
      <c r="CM370" s="86" t="s">
        <v>5723</v>
      </c>
      <c r="CN370" s="182" t="s">
        <v>7854</v>
      </c>
      <c r="CO370" s="183" t="s">
        <v>7855</v>
      </c>
      <c r="CP370" s="86" t="s">
        <v>5724</v>
      </c>
      <c r="CQ370" s="153" t="s">
        <v>7924</v>
      </c>
      <c r="CR370" s="187">
        <f t="shared" si="272"/>
        <v>7970000</v>
      </c>
      <c r="CS370" s="188">
        <v>1</v>
      </c>
      <c r="CT370" s="188">
        <f t="shared" si="282"/>
        <v>7970000</v>
      </c>
      <c r="CU370" s="93"/>
      <c r="CV370" s="94">
        <f t="shared" si="273"/>
        <v>100</v>
      </c>
      <c r="CW370" s="93">
        <f t="shared" si="274"/>
        <v>0</v>
      </c>
      <c r="CX370" s="86">
        <f t="shared" si="275"/>
        <v>0</v>
      </c>
      <c r="CY370" s="93">
        <f t="shared" si="283"/>
        <v>239100</v>
      </c>
      <c r="CZ370" s="93">
        <v>0</v>
      </c>
      <c r="DA370" s="93">
        <v>0</v>
      </c>
      <c r="DB370" s="93">
        <f t="shared" si="284"/>
        <v>0</v>
      </c>
      <c r="DC370" s="93">
        <v>0</v>
      </c>
      <c r="DD370" s="91">
        <v>0</v>
      </c>
      <c r="DE370" s="93">
        <f t="shared" si="285"/>
        <v>0</v>
      </c>
      <c r="DF370" s="93">
        <f t="shared" si="256"/>
        <v>0</v>
      </c>
      <c r="DG370" s="93"/>
      <c r="DH370" s="93">
        <v>0</v>
      </c>
      <c r="DI370" s="93">
        <v>0</v>
      </c>
      <c r="DJ370" s="86">
        <f t="shared" si="286"/>
        <v>0</v>
      </c>
      <c r="DK370" s="91">
        <v>0</v>
      </c>
      <c r="DL370" s="93"/>
      <c r="DM370" s="93">
        <v>0</v>
      </c>
      <c r="DN370" s="93">
        <f t="shared" si="257"/>
        <v>7970000</v>
      </c>
      <c r="DO370" s="93">
        <f t="shared" si="287"/>
        <v>0</v>
      </c>
      <c r="DP370" s="92">
        <f t="shared" si="288"/>
        <v>239100</v>
      </c>
      <c r="DQ370" s="97" t="str">
        <f t="shared" si="258"/>
        <v>8432832987</v>
      </c>
      <c r="DR370" s="98">
        <f t="shared" si="289"/>
        <v>0</v>
      </c>
      <c r="DS370" s="93" t="str">
        <f t="shared" si="290"/>
        <v>OK</v>
      </c>
      <c r="DT370" s="93"/>
      <c r="DU370" s="78" t="str">
        <f t="shared" si="259"/>
        <v>5010700215011501100001VT100001</v>
      </c>
      <c r="DV370" s="78">
        <f>INDEX('08_DMGiaDat'!$L:$L,MATCH(DU370,'08_DMGiaDat'!$R:$R,0))</f>
        <v>7970000</v>
      </c>
      <c r="DW370" s="78" t="str">
        <f t="shared" si="260"/>
        <v>501070021501100100000001</v>
      </c>
      <c r="DX370" s="78" t="str">
        <f>IFERROR(VLOOKUP(DW370,'08_DMGiaDat'!C318:C319,2,FALSE),"N")</f>
        <v>N</v>
      </c>
      <c r="DY370" s="78" t="str">
        <f t="shared" si="261"/>
        <v>5010700215011001VT100001</v>
      </c>
      <c r="DZ370" s="78" t="str">
        <f>IFERROR(VLOOKUP(DY370,'08_DMGiaDat'!C318:C319,2,FALSE),"N")</f>
        <v>N</v>
      </c>
      <c r="EA370" s="78" t="str">
        <f t="shared" si="262"/>
        <v>501070021501100100000001</v>
      </c>
      <c r="EB370" s="78" t="str">
        <f>IFERROR(VLOOKUP(EA370,'08_DMGiaDat'!C318:C319,2,FALSE),"N")</f>
        <v>N</v>
      </c>
      <c r="EC370" s="92">
        <f>IF(DV370&lt;&gt;"N",DV370,IF(DX370&lt;&gt;"N",DX370,IF(DZ370&lt;&gt;"N",DZ370*VLOOKUP(LEFT(CB370,3),'03_DMMucDich'!C302:C306,5,FALSE),IF(EB370&lt;&gt;"N",EB370*VLOOKUP(LEFT(CB370,3),'03_DMMucDich'!C302:C306,5,FALSE),"N/A"))))</f>
        <v>7970000</v>
      </c>
    </row>
    <row r="371" spans="1:133" s="34" customFormat="1" ht="16" x14ac:dyDescent="0.2">
      <c r="A371" s="85">
        <v>357</v>
      </c>
      <c r="B371" s="86"/>
      <c r="C371" s="87"/>
      <c r="D371" s="141" t="s">
        <v>6027</v>
      </c>
      <c r="E371" s="86"/>
      <c r="F371" s="88"/>
      <c r="G371" s="88" t="s">
        <v>5718</v>
      </c>
      <c r="H371" s="151">
        <v>2022</v>
      </c>
      <c r="I371" s="86"/>
      <c r="J371" s="86"/>
      <c r="K371" s="145" t="s">
        <v>6648</v>
      </c>
      <c r="L371" s="105"/>
      <c r="M371" s="86"/>
      <c r="N371" s="105"/>
      <c r="O371" s="105"/>
      <c r="P371" s="86"/>
      <c r="Q371" s="86"/>
      <c r="R371" s="153" t="str">
        <f t="shared" si="263"/>
        <v>Tổ 32</v>
      </c>
      <c r="S371" s="86"/>
      <c r="T371" s="86"/>
      <c r="U371" s="86"/>
      <c r="V371" s="86" t="str">
        <f t="shared" si="264"/>
        <v xml:space="preserve">, </v>
      </c>
      <c r="W371" s="86"/>
      <c r="X371" s="86"/>
      <c r="Y371" s="86"/>
      <c r="Z371" s="88"/>
      <c r="AA371" s="105"/>
      <c r="AB371" s="86"/>
      <c r="AC371" s="90"/>
      <c r="AD371" s="86"/>
      <c r="AE371" s="86"/>
      <c r="AF371" s="86"/>
      <c r="AG371" s="86"/>
      <c r="AH371" s="160" t="s">
        <v>6992</v>
      </c>
      <c r="AI371" s="153"/>
      <c r="AJ371" s="153"/>
      <c r="AK371" s="86"/>
      <c r="AL371" s="86"/>
      <c r="AM371" s="153" t="s">
        <v>7015</v>
      </c>
      <c r="AN371" s="153" t="s">
        <v>7463</v>
      </c>
      <c r="AO371" s="165">
        <v>44334</v>
      </c>
      <c r="AP371" s="153" t="s">
        <v>2172</v>
      </c>
      <c r="AQ371" s="153" t="s">
        <v>1115</v>
      </c>
      <c r="AR371" s="166">
        <v>100</v>
      </c>
      <c r="AS371" s="88" t="s">
        <v>5719</v>
      </c>
      <c r="AT371" s="92">
        <f t="shared" si="281"/>
        <v>0</v>
      </c>
      <c r="AU371" s="93">
        <v>0</v>
      </c>
      <c r="AV371" s="93">
        <v>0</v>
      </c>
      <c r="AW371" s="166">
        <v>200</v>
      </c>
      <c r="AX371" s="93">
        <v>0</v>
      </c>
      <c r="AY371" s="177"/>
      <c r="AZ371" s="177">
        <v>0</v>
      </c>
      <c r="BA371" s="178"/>
      <c r="BB371" s="105"/>
      <c r="BC371" s="105"/>
      <c r="BD371" s="93"/>
      <c r="BE371" s="93">
        <v>0</v>
      </c>
      <c r="BF371" s="91">
        <v>0</v>
      </c>
      <c r="BG371" s="94"/>
      <c r="BH371" s="95"/>
      <c r="BI371" s="93" t="str">
        <f t="shared" si="249"/>
        <v>Huỳnh Thị Bích</v>
      </c>
      <c r="BJ371" s="105">
        <f t="shared" si="250"/>
        <v>0</v>
      </c>
      <c r="BK371" s="88" t="str">
        <f t="shared" si="251"/>
        <v>8441543371</v>
      </c>
      <c r="BL371" s="86">
        <f t="shared" si="252"/>
        <v>0</v>
      </c>
      <c r="BM371" s="105">
        <f t="shared" si="253"/>
        <v>0</v>
      </c>
      <c r="BN371" s="86">
        <f t="shared" si="254"/>
        <v>0</v>
      </c>
      <c r="BO371" s="86">
        <f t="shared" si="255"/>
        <v>0</v>
      </c>
      <c r="BP371" s="86">
        <f t="shared" si="265"/>
        <v>0</v>
      </c>
      <c r="BQ371" s="160" t="s">
        <v>6992</v>
      </c>
      <c r="BR371" s="86" t="s">
        <v>5720</v>
      </c>
      <c r="BS371" s="88" t="s">
        <v>5721</v>
      </c>
      <c r="BT371" s="86" t="s">
        <v>5722</v>
      </c>
      <c r="BU371" s="86"/>
      <c r="BV371" s="86" t="str">
        <f t="shared" si="266"/>
        <v>DA 375613</v>
      </c>
      <c r="BW371" s="105" t="str">
        <f t="shared" si="267"/>
        <v/>
      </c>
      <c r="BX371" s="86" t="str">
        <f t="shared" si="276"/>
        <v>286</v>
      </c>
      <c r="BY371" s="86" t="str">
        <f t="shared" si="277"/>
        <v>111</v>
      </c>
      <c r="BZ371" s="91">
        <f t="shared" si="278"/>
        <v>100</v>
      </c>
      <c r="CA371" s="91">
        <v>0</v>
      </c>
      <c r="CB371" s="96" t="s">
        <v>5719</v>
      </c>
      <c r="CC371" s="91">
        <f t="shared" si="268"/>
        <v>200</v>
      </c>
      <c r="CD371" s="91">
        <f t="shared" si="269"/>
        <v>0</v>
      </c>
      <c r="CE371" s="93">
        <f t="shared" si="279"/>
        <v>0</v>
      </c>
      <c r="CF371" s="93">
        <f t="shared" si="280"/>
        <v>0</v>
      </c>
      <c r="CG371" s="105"/>
      <c r="CH371" s="105"/>
      <c r="CI371" s="86"/>
      <c r="CJ371" s="188"/>
      <c r="CK371" s="181">
        <f t="shared" si="270"/>
        <v>100</v>
      </c>
      <c r="CL371" s="181">
        <f t="shared" si="271"/>
        <v>200</v>
      </c>
      <c r="CM371" s="86" t="s">
        <v>5723</v>
      </c>
      <c r="CN371" s="182" t="s">
        <v>7910</v>
      </c>
      <c r="CO371" s="183" t="s">
        <v>7911</v>
      </c>
      <c r="CP371" s="86" t="s">
        <v>5724</v>
      </c>
      <c r="CQ371" s="153" t="s">
        <v>7924</v>
      </c>
      <c r="CR371" s="187">
        <f t="shared" si="272"/>
        <v>7470000</v>
      </c>
      <c r="CS371" s="188">
        <v>1</v>
      </c>
      <c r="CT371" s="188">
        <f t="shared" si="282"/>
        <v>7470000</v>
      </c>
      <c r="CU371" s="93"/>
      <c r="CV371" s="94">
        <f t="shared" si="273"/>
        <v>100</v>
      </c>
      <c r="CW371" s="93">
        <f t="shared" si="274"/>
        <v>0</v>
      </c>
      <c r="CX371" s="86">
        <f t="shared" si="275"/>
        <v>0</v>
      </c>
      <c r="CY371" s="93">
        <f t="shared" si="283"/>
        <v>224100</v>
      </c>
      <c r="CZ371" s="93">
        <v>0</v>
      </c>
      <c r="DA371" s="93">
        <v>0</v>
      </c>
      <c r="DB371" s="93">
        <f t="shared" si="284"/>
        <v>0</v>
      </c>
      <c r="DC371" s="93">
        <v>0</v>
      </c>
      <c r="DD371" s="91">
        <v>0</v>
      </c>
      <c r="DE371" s="93">
        <f t="shared" si="285"/>
        <v>0</v>
      </c>
      <c r="DF371" s="93">
        <f t="shared" si="256"/>
        <v>0</v>
      </c>
      <c r="DG371" s="93"/>
      <c r="DH371" s="93">
        <v>0</v>
      </c>
      <c r="DI371" s="93">
        <v>0</v>
      </c>
      <c r="DJ371" s="86">
        <f t="shared" si="286"/>
        <v>0</v>
      </c>
      <c r="DK371" s="91">
        <v>0</v>
      </c>
      <c r="DL371" s="93"/>
      <c r="DM371" s="93">
        <v>0</v>
      </c>
      <c r="DN371" s="93">
        <f t="shared" si="257"/>
        <v>7470000</v>
      </c>
      <c r="DO371" s="93">
        <f t="shared" si="287"/>
        <v>0</v>
      </c>
      <c r="DP371" s="92">
        <f t="shared" si="288"/>
        <v>224100</v>
      </c>
      <c r="DQ371" s="97" t="str">
        <f t="shared" si="258"/>
        <v>8441543371</v>
      </c>
      <c r="DR371" s="98">
        <f t="shared" si="289"/>
        <v>0</v>
      </c>
      <c r="DS371" s="93" t="str">
        <f t="shared" si="290"/>
        <v>OK</v>
      </c>
      <c r="DT371" s="93"/>
      <c r="DU371" s="78" t="str">
        <f t="shared" si="259"/>
        <v>5010700210661066100001VT100001</v>
      </c>
      <c r="DV371" s="78">
        <f>INDEX('08_DMGiaDat'!$L:$L,MATCH(DU371,'08_DMGiaDat'!$R:$R,0))</f>
        <v>7470000</v>
      </c>
      <c r="DW371" s="78" t="str">
        <f t="shared" si="260"/>
        <v>501070021066100100000001</v>
      </c>
      <c r="DX371" s="78" t="str">
        <f>IFERROR(VLOOKUP(DW371,'08_DMGiaDat'!C318:C319,2,FALSE),"N")</f>
        <v>N</v>
      </c>
      <c r="DY371" s="78" t="str">
        <f t="shared" si="261"/>
        <v>5010700210661001VT100001</v>
      </c>
      <c r="DZ371" s="78" t="str">
        <f>IFERROR(VLOOKUP(DY371,'08_DMGiaDat'!C318:C319,2,FALSE),"N")</f>
        <v>N</v>
      </c>
      <c r="EA371" s="78" t="str">
        <f t="shared" si="262"/>
        <v>501070021066100100000001</v>
      </c>
      <c r="EB371" s="78" t="str">
        <f>IFERROR(VLOOKUP(EA371,'08_DMGiaDat'!C318:C319,2,FALSE),"N")</f>
        <v>N</v>
      </c>
      <c r="EC371" s="92">
        <f>IF(DV371&lt;&gt;"N",DV371,IF(DX371&lt;&gt;"N",DX371,IF(DZ371&lt;&gt;"N",DZ371*VLOOKUP(LEFT(CB371,3),'03_DMMucDich'!C302:C306,5,FALSE),IF(EB371&lt;&gt;"N",EB371*VLOOKUP(LEFT(CB371,3),'03_DMMucDich'!C302:C306,5,FALSE),"N/A"))))</f>
        <v>7470000</v>
      </c>
    </row>
    <row r="372" spans="1:133" s="34" customFormat="1" ht="16" x14ac:dyDescent="0.2">
      <c r="A372" s="85">
        <v>358</v>
      </c>
      <c r="B372" s="86"/>
      <c r="C372" s="87"/>
      <c r="D372" s="141" t="s">
        <v>6028</v>
      </c>
      <c r="E372" s="86"/>
      <c r="F372" s="88"/>
      <c r="G372" s="88" t="s">
        <v>5718</v>
      </c>
      <c r="H372" s="151">
        <v>2022</v>
      </c>
      <c r="I372" s="86"/>
      <c r="J372" s="86"/>
      <c r="K372" s="145" t="s">
        <v>6649</v>
      </c>
      <c r="L372" s="105"/>
      <c r="M372" s="86"/>
      <c r="N372" s="105"/>
      <c r="O372" s="105"/>
      <c r="P372" s="86"/>
      <c r="Q372" s="86"/>
      <c r="R372" s="153" t="str">
        <f t="shared" si="263"/>
        <v>Tổ 41</v>
      </c>
      <c r="S372" s="86"/>
      <c r="T372" s="86"/>
      <c r="U372" s="86"/>
      <c r="V372" s="86" t="str">
        <f t="shared" si="264"/>
        <v xml:space="preserve">, </v>
      </c>
      <c r="W372" s="86"/>
      <c r="X372" s="86"/>
      <c r="Y372" s="86"/>
      <c r="Z372" s="88"/>
      <c r="AA372" s="105"/>
      <c r="AB372" s="86"/>
      <c r="AC372" s="90"/>
      <c r="AD372" s="86"/>
      <c r="AE372" s="86"/>
      <c r="AF372" s="86"/>
      <c r="AG372" s="86"/>
      <c r="AH372" s="160" t="s">
        <v>6973</v>
      </c>
      <c r="AI372" s="153"/>
      <c r="AJ372" s="153"/>
      <c r="AK372" s="86"/>
      <c r="AL372" s="86"/>
      <c r="AM372" s="153" t="s">
        <v>7015</v>
      </c>
      <c r="AN372" s="153" t="s">
        <v>7464</v>
      </c>
      <c r="AO372" s="165">
        <v>42948</v>
      </c>
      <c r="AP372" s="153" t="s">
        <v>2069</v>
      </c>
      <c r="AQ372" s="153" t="s">
        <v>1331</v>
      </c>
      <c r="AR372" s="166">
        <v>100</v>
      </c>
      <c r="AS372" s="88" t="s">
        <v>5719</v>
      </c>
      <c r="AT372" s="92">
        <f t="shared" si="281"/>
        <v>0</v>
      </c>
      <c r="AU372" s="93">
        <v>0</v>
      </c>
      <c r="AV372" s="93">
        <v>0</v>
      </c>
      <c r="AW372" s="166">
        <v>200</v>
      </c>
      <c r="AX372" s="93">
        <v>0</v>
      </c>
      <c r="AY372" s="177"/>
      <c r="AZ372" s="177">
        <v>0</v>
      </c>
      <c r="BA372" s="178"/>
      <c r="BB372" s="105"/>
      <c r="BC372" s="105"/>
      <c r="BD372" s="93"/>
      <c r="BE372" s="93">
        <v>0</v>
      </c>
      <c r="BF372" s="91">
        <v>0</v>
      </c>
      <c r="BG372" s="94"/>
      <c r="BH372" s="95"/>
      <c r="BI372" s="93" t="str">
        <f t="shared" si="249"/>
        <v>Thái Đình Trước</v>
      </c>
      <c r="BJ372" s="105">
        <f t="shared" si="250"/>
        <v>0</v>
      </c>
      <c r="BK372" s="88" t="str">
        <f t="shared" si="251"/>
        <v>8490922647</v>
      </c>
      <c r="BL372" s="86">
        <f t="shared" si="252"/>
        <v>0</v>
      </c>
      <c r="BM372" s="105">
        <f t="shared" si="253"/>
        <v>0</v>
      </c>
      <c r="BN372" s="86">
        <f t="shared" si="254"/>
        <v>0</v>
      </c>
      <c r="BO372" s="86">
        <f t="shared" si="255"/>
        <v>0</v>
      </c>
      <c r="BP372" s="86">
        <f t="shared" si="265"/>
        <v>0</v>
      </c>
      <c r="BQ372" s="160" t="s">
        <v>6973</v>
      </c>
      <c r="BR372" s="86" t="s">
        <v>5720</v>
      </c>
      <c r="BS372" s="88" t="s">
        <v>5721</v>
      </c>
      <c r="BT372" s="86" t="s">
        <v>5722</v>
      </c>
      <c r="BU372" s="86"/>
      <c r="BV372" s="86" t="str">
        <f t="shared" si="266"/>
        <v>CK 033744</v>
      </c>
      <c r="BW372" s="105" t="str">
        <f t="shared" si="267"/>
        <v/>
      </c>
      <c r="BX372" s="86" t="str">
        <f t="shared" si="276"/>
        <v>183</v>
      </c>
      <c r="BY372" s="86" t="str">
        <f t="shared" si="277"/>
        <v>122</v>
      </c>
      <c r="BZ372" s="91">
        <f t="shared" si="278"/>
        <v>100</v>
      </c>
      <c r="CA372" s="91">
        <v>0</v>
      </c>
      <c r="CB372" s="96" t="s">
        <v>5719</v>
      </c>
      <c r="CC372" s="91">
        <f t="shared" si="268"/>
        <v>200</v>
      </c>
      <c r="CD372" s="91">
        <f t="shared" si="269"/>
        <v>0</v>
      </c>
      <c r="CE372" s="93">
        <f t="shared" si="279"/>
        <v>0</v>
      </c>
      <c r="CF372" s="93">
        <f t="shared" si="280"/>
        <v>0</v>
      </c>
      <c r="CG372" s="105"/>
      <c r="CH372" s="105"/>
      <c r="CI372" s="86"/>
      <c r="CJ372" s="188"/>
      <c r="CK372" s="181">
        <f t="shared" si="270"/>
        <v>100</v>
      </c>
      <c r="CL372" s="181">
        <f t="shared" si="271"/>
        <v>200</v>
      </c>
      <c r="CM372" s="86" t="s">
        <v>5723</v>
      </c>
      <c r="CN372" s="182" t="s">
        <v>7857</v>
      </c>
      <c r="CO372" s="183" t="s">
        <v>7874</v>
      </c>
      <c r="CP372" s="86" t="s">
        <v>5724</v>
      </c>
      <c r="CQ372" s="153" t="s">
        <v>7924</v>
      </c>
      <c r="CR372" s="187">
        <f t="shared" si="272"/>
        <v>6900000</v>
      </c>
      <c r="CS372" s="188">
        <v>1</v>
      </c>
      <c r="CT372" s="188">
        <f t="shared" si="282"/>
        <v>6900000</v>
      </c>
      <c r="CU372" s="93"/>
      <c r="CV372" s="94">
        <f t="shared" si="273"/>
        <v>100</v>
      </c>
      <c r="CW372" s="93">
        <f t="shared" si="274"/>
        <v>0</v>
      </c>
      <c r="CX372" s="86">
        <f t="shared" si="275"/>
        <v>0</v>
      </c>
      <c r="CY372" s="93">
        <f t="shared" si="283"/>
        <v>207000</v>
      </c>
      <c r="CZ372" s="93">
        <v>0</v>
      </c>
      <c r="DA372" s="93">
        <v>0</v>
      </c>
      <c r="DB372" s="93">
        <f t="shared" si="284"/>
        <v>0</v>
      </c>
      <c r="DC372" s="93">
        <v>0</v>
      </c>
      <c r="DD372" s="91">
        <v>0</v>
      </c>
      <c r="DE372" s="93">
        <f t="shared" si="285"/>
        <v>0</v>
      </c>
      <c r="DF372" s="93">
        <f t="shared" si="256"/>
        <v>0</v>
      </c>
      <c r="DG372" s="93"/>
      <c r="DH372" s="93">
        <v>0</v>
      </c>
      <c r="DI372" s="93">
        <v>0</v>
      </c>
      <c r="DJ372" s="86">
        <f t="shared" si="286"/>
        <v>0</v>
      </c>
      <c r="DK372" s="91">
        <v>0</v>
      </c>
      <c r="DL372" s="93"/>
      <c r="DM372" s="93">
        <v>0</v>
      </c>
      <c r="DN372" s="93">
        <f t="shared" si="257"/>
        <v>6900000</v>
      </c>
      <c r="DO372" s="93">
        <f t="shared" si="287"/>
        <v>0</v>
      </c>
      <c r="DP372" s="92">
        <f t="shared" si="288"/>
        <v>207000</v>
      </c>
      <c r="DQ372" s="97" t="str">
        <f t="shared" si="258"/>
        <v>8490922647</v>
      </c>
      <c r="DR372" s="98">
        <f t="shared" si="289"/>
        <v>0</v>
      </c>
      <c r="DS372" s="93" t="str">
        <f t="shared" si="290"/>
        <v>OK</v>
      </c>
      <c r="DT372" s="93"/>
      <c r="DU372" s="78" t="str">
        <f t="shared" si="259"/>
        <v>5010700214991499102001VT100001</v>
      </c>
      <c r="DV372" s="78">
        <f>INDEX('08_DMGiaDat'!$L:$L,MATCH(DU372,'08_DMGiaDat'!$R:$R,0))</f>
        <v>6900000</v>
      </c>
      <c r="DW372" s="78" t="str">
        <f t="shared" si="260"/>
        <v>501070021499100100000001</v>
      </c>
      <c r="DX372" s="78" t="str">
        <f>IFERROR(VLOOKUP(DW372,'08_DMGiaDat'!C318:C319,2,FALSE),"N")</f>
        <v>N</v>
      </c>
      <c r="DY372" s="78" t="str">
        <f t="shared" si="261"/>
        <v>5010700214991001VT100001</v>
      </c>
      <c r="DZ372" s="78" t="str">
        <f>IFERROR(VLOOKUP(DY372,'08_DMGiaDat'!C318:C319,2,FALSE),"N")</f>
        <v>N</v>
      </c>
      <c r="EA372" s="78" t="str">
        <f t="shared" si="262"/>
        <v>501070021499100100000001</v>
      </c>
      <c r="EB372" s="78" t="str">
        <f>IFERROR(VLOOKUP(EA372,'08_DMGiaDat'!C318:C319,2,FALSE),"N")</f>
        <v>N</v>
      </c>
      <c r="EC372" s="92">
        <f>IF(DV372&lt;&gt;"N",DV372,IF(DX372&lt;&gt;"N",DX372,IF(DZ372&lt;&gt;"N",DZ372*VLOOKUP(LEFT(CB372,3),'03_DMMucDich'!C302:C306,5,FALSE),IF(EB372&lt;&gt;"N",EB372*VLOOKUP(LEFT(CB372,3),'03_DMMucDich'!C302:C306,5,FALSE),"N/A"))))</f>
        <v>6900000</v>
      </c>
    </row>
    <row r="373" spans="1:133" s="34" customFormat="1" ht="16" x14ac:dyDescent="0.2">
      <c r="A373" s="85">
        <v>359</v>
      </c>
      <c r="B373" s="86"/>
      <c r="C373" s="87"/>
      <c r="D373" s="141" t="s">
        <v>6029</v>
      </c>
      <c r="E373" s="86"/>
      <c r="F373" s="88"/>
      <c r="G373" s="88" t="s">
        <v>5718</v>
      </c>
      <c r="H373" s="151">
        <v>2023</v>
      </c>
      <c r="I373" s="86"/>
      <c r="J373" s="86"/>
      <c r="K373" s="145" t="s">
        <v>6650</v>
      </c>
      <c r="L373" s="105"/>
      <c r="M373" s="86"/>
      <c r="N373" s="105"/>
      <c r="O373" s="105"/>
      <c r="P373" s="86"/>
      <c r="Q373" s="86"/>
      <c r="R373" s="153" t="str">
        <f t="shared" si="263"/>
        <v>Tổ 64</v>
      </c>
      <c r="S373" s="86"/>
      <c r="T373" s="86"/>
      <c r="U373" s="86"/>
      <c r="V373" s="86" t="str">
        <f t="shared" si="264"/>
        <v xml:space="preserve">, </v>
      </c>
      <c r="W373" s="86"/>
      <c r="X373" s="86"/>
      <c r="Y373" s="86"/>
      <c r="Z373" s="88"/>
      <c r="AA373" s="105"/>
      <c r="AB373" s="86"/>
      <c r="AC373" s="90"/>
      <c r="AD373" s="86"/>
      <c r="AE373" s="86"/>
      <c r="AF373" s="86"/>
      <c r="AG373" s="86"/>
      <c r="AH373" s="160" t="s">
        <v>6961</v>
      </c>
      <c r="AI373" s="153"/>
      <c r="AJ373" s="153"/>
      <c r="AK373" s="86"/>
      <c r="AL373" s="86"/>
      <c r="AM373" s="153" t="s">
        <v>7015</v>
      </c>
      <c r="AN373" s="153" t="s">
        <v>7465</v>
      </c>
      <c r="AO373" s="165">
        <v>42926</v>
      </c>
      <c r="AP373" s="153" t="s">
        <v>2162</v>
      </c>
      <c r="AQ373" s="153" t="s">
        <v>5689</v>
      </c>
      <c r="AR373" s="166">
        <v>105</v>
      </c>
      <c r="AS373" s="88" t="s">
        <v>5719</v>
      </c>
      <c r="AT373" s="92">
        <f t="shared" si="281"/>
        <v>0</v>
      </c>
      <c r="AU373" s="93">
        <v>0</v>
      </c>
      <c r="AV373" s="93">
        <v>0</v>
      </c>
      <c r="AW373" s="166">
        <v>200</v>
      </c>
      <c r="AX373" s="93">
        <v>0</v>
      </c>
      <c r="AY373" s="177"/>
      <c r="AZ373" s="177">
        <v>0</v>
      </c>
      <c r="BA373" s="178"/>
      <c r="BB373" s="105"/>
      <c r="BC373" s="105"/>
      <c r="BD373" s="93"/>
      <c r="BE373" s="93">
        <v>0</v>
      </c>
      <c r="BF373" s="91">
        <v>0</v>
      </c>
      <c r="BG373" s="94"/>
      <c r="BH373" s="95"/>
      <c r="BI373" s="93" t="str">
        <f t="shared" si="249"/>
        <v>Nguyễn Thị Dung</v>
      </c>
      <c r="BJ373" s="105">
        <f t="shared" si="250"/>
        <v>0</v>
      </c>
      <c r="BK373" s="88" t="str">
        <f t="shared" si="251"/>
        <v>8093260644</v>
      </c>
      <c r="BL373" s="86">
        <f t="shared" si="252"/>
        <v>0</v>
      </c>
      <c r="BM373" s="105">
        <f t="shared" si="253"/>
        <v>0</v>
      </c>
      <c r="BN373" s="86">
        <f t="shared" si="254"/>
        <v>0</v>
      </c>
      <c r="BO373" s="86">
        <f t="shared" si="255"/>
        <v>0</v>
      </c>
      <c r="BP373" s="86">
        <f t="shared" si="265"/>
        <v>0</v>
      </c>
      <c r="BQ373" s="160" t="s">
        <v>6961</v>
      </c>
      <c r="BR373" s="86" t="s">
        <v>5720</v>
      </c>
      <c r="BS373" s="88" t="s">
        <v>5721</v>
      </c>
      <c r="BT373" s="86" t="s">
        <v>5722</v>
      </c>
      <c r="BU373" s="86"/>
      <c r="BV373" s="86" t="str">
        <f t="shared" si="266"/>
        <v>CH 697562</v>
      </c>
      <c r="BW373" s="105" t="str">
        <f t="shared" si="267"/>
        <v/>
      </c>
      <c r="BX373" s="86" t="str">
        <f t="shared" si="276"/>
        <v>276</v>
      </c>
      <c r="BY373" s="86" t="str">
        <f t="shared" si="277"/>
        <v>20</v>
      </c>
      <c r="BZ373" s="91">
        <f t="shared" si="278"/>
        <v>105</v>
      </c>
      <c r="CA373" s="91">
        <v>0</v>
      </c>
      <c r="CB373" s="96" t="s">
        <v>5719</v>
      </c>
      <c r="CC373" s="91">
        <f t="shared" si="268"/>
        <v>200</v>
      </c>
      <c r="CD373" s="91">
        <f t="shared" si="269"/>
        <v>0</v>
      </c>
      <c r="CE373" s="93">
        <f t="shared" si="279"/>
        <v>0</v>
      </c>
      <c r="CF373" s="93">
        <f t="shared" si="280"/>
        <v>0</v>
      </c>
      <c r="CG373" s="105"/>
      <c r="CH373" s="105"/>
      <c r="CI373" s="86"/>
      <c r="CJ373" s="188"/>
      <c r="CK373" s="181">
        <f t="shared" si="270"/>
        <v>105</v>
      </c>
      <c r="CL373" s="181">
        <f t="shared" si="271"/>
        <v>200</v>
      </c>
      <c r="CM373" s="86" t="s">
        <v>5723</v>
      </c>
      <c r="CN373" s="182" t="s">
        <v>7854</v>
      </c>
      <c r="CO373" s="183" t="s">
        <v>7855</v>
      </c>
      <c r="CP373" s="86" t="s">
        <v>5724</v>
      </c>
      <c r="CQ373" s="153" t="s">
        <v>7924</v>
      </c>
      <c r="CR373" s="187">
        <f t="shared" si="272"/>
        <v>7970000</v>
      </c>
      <c r="CS373" s="188">
        <v>1</v>
      </c>
      <c r="CT373" s="188">
        <f t="shared" si="282"/>
        <v>7970000</v>
      </c>
      <c r="CU373" s="93"/>
      <c r="CV373" s="94">
        <f t="shared" si="273"/>
        <v>105</v>
      </c>
      <c r="CW373" s="93">
        <f t="shared" si="274"/>
        <v>0</v>
      </c>
      <c r="CX373" s="86">
        <f t="shared" si="275"/>
        <v>0</v>
      </c>
      <c r="CY373" s="93">
        <f t="shared" si="283"/>
        <v>251055</v>
      </c>
      <c r="CZ373" s="93">
        <v>0</v>
      </c>
      <c r="DA373" s="93">
        <v>0</v>
      </c>
      <c r="DB373" s="93">
        <f t="shared" si="284"/>
        <v>0</v>
      </c>
      <c r="DC373" s="93">
        <v>0</v>
      </c>
      <c r="DD373" s="91">
        <v>0</v>
      </c>
      <c r="DE373" s="93">
        <f t="shared" si="285"/>
        <v>0</v>
      </c>
      <c r="DF373" s="93">
        <f t="shared" si="256"/>
        <v>0</v>
      </c>
      <c r="DG373" s="93"/>
      <c r="DH373" s="93">
        <v>0</v>
      </c>
      <c r="DI373" s="93">
        <v>0</v>
      </c>
      <c r="DJ373" s="86">
        <f t="shared" si="286"/>
        <v>0</v>
      </c>
      <c r="DK373" s="91">
        <v>0</v>
      </c>
      <c r="DL373" s="93"/>
      <c r="DM373" s="93">
        <v>0</v>
      </c>
      <c r="DN373" s="93">
        <f t="shared" si="257"/>
        <v>7970000</v>
      </c>
      <c r="DO373" s="93">
        <f t="shared" si="287"/>
        <v>0</v>
      </c>
      <c r="DP373" s="92">
        <f t="shared" si="288"/>
        <v>251055</v>
      </c>
      <c r="DQ373" s="97" t="str">
        <f t="shared" si="258"/>
        <v>8093260644</v>
      </c>
      <c r="DR373" s="98">
        <f t="shared" si="289"/>
        <v>0</v>
      </c>
      <c r="DS373" s="93" t="str">
        <f t="shared" si="290"/>
        <v>OK</v>
      </c>
      <c r="DT373" s="93"/>
      <c r="DU373" s="78" t="str">
        <f t="shared" si="259"/>
        <v>5010700215011501100001VT100001</v>
      </c>
      <c r="DV373" s="78">
        <f>INDEX('08_DMGiaDat'!$L:$L,MATCH(DU373,'08_DMGiaDat'!$R:$R,0))</f>
        <v>7970000</v>
      </c>
      <c r="DW373" s="78" t="str">
        <f t="shared" si="260"/>
        <v>501070021501100100000001</v>
      </c>
      <c r="DX373" s="78" t="str">
        <f>IFERROR(VLOOKUP(DW373,'08_DMGiaDat'!C318:C319,2,FALSE),"N")</f>
        <v>N</v>
      </c>
      <c r="DY373" s="78" t="str">
        <f t="shared" si="261"/>
        <v>5010700215011001VT100001</v>
      </c>
      <c r="DZ373" s="78" t="str">
        <f>IFERROR(VLOOKUP(DY373,'08_DMGiaDat'!C318:C319,2,FALSE),"N")</f>
        <v>N</v>
      </c>
      <c r="EA373" s="78" t="str">
        <f t="shared" si="262"/>
        <v>501070021501100100000001</v>
      </c>
      <c r="EB373" s="78" t="str">
        <f>IFERROR(VLOOKUP(EA373,'08_DMGiaDat'!C318:C319,2,FALSE),"N")</f>
        <v>N</v>
      </c>
      <c r="EC373" s="92">
        <f>IF(DV373&lt;&gt;"N",DV373,IF(DX373&lt;&gt;"N",DX373,IF(DZ373&lt;&gt;"N",DZ373*VLOOKUP(LEFT(CB373,3),'03_DMMucDich'!C302:C306,5,FALSE),IF(EB373&lt;&gt;"N",EB373*VLOOKUP(LEFT(CB373,3),'03_DMMucDich'!C302:C306,5,FALSE),"N/A"))))</f>
        <v>7970000</v>
      </c>
    </row>
    <row r="374" spans="1:133" s="34" customFormat="1" ht="16" x14ac:dyDescent="0.2">
      <c r="A374" s="85">
        <v>360</v>
      </c>
      <c r="B374" s="86"/>
      <c r="C374" s="87"/>
      <c r="D374" s="141" t="s">
        <v>6030</v>
      </c>
      <c r="E374" s="86"/>
      <c r="F374" s="88"/>
      <c r="G374" s="88" t="s">
        <v>5718</v>
      </c>
      <c r="H374" s="151">
        <v>2022</v>
      </c>
      <c r="I374" s="86"/>
      <c r="J374" s="86"/>
      <c r="K374" s="145" t="s">
        <v>6651</v>
      </c>
      <c r="L374" s="105"/>
      <c r="M374" s="86"/>
      <c r="N374" s="105"/>
      <c r="O374" s="105"/>
      <c r="P374" s="86"/>
      <c r="Q374" s="86"/>
      <c r="R374" s="153" t="str">
        <f t="shared" si="263"/>
        <v>Tổ 48</v>
      </c>
      <c r="S374" s="86"/>
      <c r="T374" s="86"/>
      <c r="U374" s="86"/>
      <c r="V374" s="86" t="str">
        <f t="shared" si="264"/>
        <v xml:space="preserve">, </v>
      </c>
      <c r="W374" s="86"/>
      <c r="X374" s="86"/>
      <c r="Y374" s="86"/>
      <c r="Z374" s="88"/>
      <c r="AA374" s="105"/>
      <c r="AB374" s="86"/>
      <c r="AC374" s="90"/>
      <c r="AD374" s="86"/>
      <c r="AE374" s="86"/>
      <c r="AF374" s="86"/>
      <c r="AG374" s="86"/>
      <c r="AH374" s="160" t="s">
        <v>6966</v>
      </c>
      <c r="AI374" s="153"/>
      <c r="AJ374" s="153"/>
      <c r="AK374" s="86"/>
      <c r="AL374" s="86"/>
      <c r="AM374" s="153" t="s">
        <v>7015</v>
      </c>
      <c r="AN374" s="153" t="s">
        <v>7466</v>
      </c>
      <c r="AO374" s="165">
        <v>43431</v>
      </c>
      <c r="AP374" s="153" t="s">
        <v>2216</v>
      </c>
      <c r="AQ374" s="153" t="s">
        <v>2130</v>
      </c>
      <c r="AR374" s="166">
        <v>100</v>
      </c>
      <c r="AS374" s="88" t="s">
        <v>5719</v>
      </c>
      <c r="AT374" s="92">
        <f t="shared" si="281"/>
        <v>0</v>
      </c>
      <c r="AU374" s="93">
        <v>0</v>
      </c>
      <c r="AV374" s="93">
        <v>0</v>
      </c>
      <c r="AW374" s="166">
        <v>200</v>
      </c>
      <c r="AX374" s="93">
        <v>0</v>
      </c>
      <c r="AY374" s="177"/>
      <c r="AZ374" s="177">
        <v>0</v>
      </c>
      <c r="BA374" s="178"/>
      <c r="BB374" s="105"/>
      <c r="BC374" s="105"/>
      <c r="BD374" s="93"/>
      <c r="BE374" s="93">
        <v>0</v>
      </c>
      <c r="BF374" s="91">
        <v>0</v>
      </c>
      <c r="BG374" s="94"/>
      <c r="BH374" s="95"/>
      <c r="BI374" s="93" t="str">
        <f t="shared" si="249"/>
        <v>Hồ Thị Tin</v>
      </c>
      <c r="BJ374" s="105">
        <f t="shared" si="250"/>
        <v>0</v>
      </c>
      <c r="BK374" s="88" t="str">
        <f t="shared" si="251"/>
        <v>8010074157</v>
      </c>
      <c r="BL374" s="86">
        <f t="shared" si="252"/>
        <v>0</v>
      </c>
      <c r="BM374" s="105">
        <f t="shared" si="253"/>
        <v>0</v>
      </c>
      <c r="BN374" s="86">
        <f t="shared" si="254"/>
        <v>0</v>
      </c>
      <c r="BO374" s="86">
        <f t="shared" si="255"/>
        <v>0</v>
      </c>
      <c r="BP374" s="86">
        <f t="shared" si="265"/>
        <v>0</v>
      </c>
      <c r="BQ374" s="160" t="s">
        <v>6966</v>
      </c>
      <c r="BR374" s="86" t="s">
        <v>5720</v>
      </c>
      <c r="BS374" s="88" t="s">
        <v>5721</v>
      </c>
      <c r="BT374" s="86" t="s">
        <v>5722</v>
      </c>
      <c r="BU374" s="86"/>
      <c r="BV374" s="86" t="str">
        <f t="shared" si="266"/>
        <v>CP 820434</v>
      </c>
      <c r="BW374" s="105" t="str">
        <f t="shared" si="267"/>
        <v/>
      </c>
      <c r="BX374" s="86" t="str">
        <f t="shared" si="276"/>
        <v>330</v>
      </c>
      <c r="BY374" s="86" t="str">
        <f t="shared" si="277"/>
        <v>244</v>
      </c>
      <c r="BZ374" s="91">
        <f t="shared" si="278"/>
        <v>100</v>
      </c>
      <c r="CA374" s="91">
        <v>0</v>
      </c>
      <c r="CB374" s="96" t="s">
        <v>5719</v>
      </c>
      <c r="CC374" s="91">
        <f t="shared" si="268"/>
        <v>200</v>
      </c>
      <c r="CD374" s="91">
        <f t="shared" si="269"/>
        <v>0</v>
      </c>
      <c r="CE374" s="93">
        <f t="shared" si="279"/>
        <v>0</v>
      </c>
      <c r="CF374" s="93">
        <f t="shared" si="280"/>
        <v>0</v>
      </c>
      <c r="CG374" s="105"/>
      <c r="CH374" s="105"/>
      <c r="CI374" s="86"/>
      <c r="CJ374" s="188"/>
      <c r="CK374" s="181">
        <f t="shared" si="270"/>
        <v>100</v>
      </c>
      <c r="CL374" s="181">
        <f t="shared" si="271"/>
        <v>200</v>
      </c>
      <c r="CM374" s="86" t="s">
        <v>5723</v>
      </c>
      <c r="CN374" s="182" t="s">
        <v>7859</v>
      </c>
      <c r="CO374" s="183" t="s">
        <v>7863</v>
      </c>
      <c r="CP374" s="86" t="s">
        <v>5724</v>
      </c>
      <c r="CQ374" s="153" t="s">
        <v>7925</v>
      </c>
      <c r="CR374" s="187">
        <f t="shared" si="272"/>
        <v>2170000</v>
      </c>
      <c r="CS374" s="188">
        <v>0.8</v>
      </c>
      <c r="CT374" s="188">
        <f t="shared" si="282"/>
        <v>1736000</v>
      </c>
      <c r="CU374" s="93"/>
      <c r="CV374" s="94">
        <f t="shared" si="273"/>
        <v>100</v>
      </c>
      <c r="CW374" s="93">
        <f t="shared" si="274"/>
        <v>0</v>
      </c>
      <c r="CX374" s="86">
        <f t="shared" si="275"/>
        <v>0</v>
      </c>
      <c r="CY374" s="93">
        <f t="shared" si="283"/>
        <v>52080</v>
      </c>
      <c r="CZ374" s="93">
        <v>0</v>
      </c>
      <c r="DA374" s="93">
        <v>0</v>
      </c>
      <c r="DB374" s="93">
        <f t="shared" si="284"/>
        <v>0</v>
      </c>
      <c r="DC374" s="93">
        <v>0</v>
      </c>
      <c r="DD374" s="91">
        <v>0</v>
      </c>
      <c r="DE374" s="93">
        <f t="shared" si="285"/>
        <v>0</v>
      </c>
      <c r="DF374" s="93">
        <f t="shared" si="256"/>
        <v>0</v>
      </c>
      <c r="DG374" s="93"/>
      <c r="DH374" s="93">
        <v>0</v>
      </c>
      <c r="DI374" s="93">
        <v>0</v>
      </c>
      <c r="DJ374" s="86">
        <f t="shared" si="286"/>
        <v>0</v>
      </c>
      <c r="DK374" s="91">
        <v>0</v>
      </c>
      <c r="DL374" s="93"/>
      <c r="DM374" s="93">
        <v>0</v>
      </c>
      <c r="DN374" s="93">
        <f t="shared" si="257"/>
        <v>1736000</v>
      </c>
      <c r="DO374" s="93">
        <f t="shared" si="287"/>
        <v>0</v>
      </c>
      <c r="DP374" s="92">
        <f t="shared" si="288"/>
        <v>52080</v>
      </c>
      <c r="DQ374" s="97" t="str">
        <f t="shared" si="258"/>
        <v>8010074157</v>
      </c>
      <c r="DR374" s="98">
        <f t="shared" si="289"/>
        <v>0</v>
      </c>
      <c r="DS374" s="93" t="str">
        <f t="shared" si="290"/>
        <v>OK</v>
      </c>
      <c r="DT374" s="93"/>
      <c r="DU374" s="78" t="str">
        <f t="shared" si="259"/>
        <v>5010700212541254102001VT400001</v>
      </c>
      <c r="DV374" s="78">
        <f>INDEX('08_DMGiaDat'!$L:$L,MATCH(DU374,'08_DMGiaDat'!$R:$R,0))</f>
        <v>2170000</v>
      </c>
      <c r="DW374" s="78" t="str">
        <f t="shared" si="260"/>
        <v>501070021254100100000001</v>
      </c>
      <c r="DX374" s="78" t="str">
        <f>IFERROR(VLOOKUP(DW374,'08_DMGiaDat'!C318:C319,2,FALSE),"N")</f>
        <v>N</v>
      </c>
      <c r="DY374" s="78" t="str">
        <f t="shared" si="261"/>
        <v>5010700212541001VT400001</v>
      </c>
      <c r="DZ374" s="78" t="str">
        <f>IFERROR(VLOOKUP(DY374,'08_DMGiaDat'!C318:C319,2,FALSE),"N")</f>
        <v>N</v>
      </c>
      <c r="EA374" s="78" t="str">
        <f t="shared" si="262"/>
        <v>501070021254100100000001</v>
      </c>
      <c r="EB374" s="78" t="str">
        <f>IFERROR(VLOOKUP(EA374,'08_DMGiaDat'!C318:C319,2,FALSE),"N")</f>
        <v>N</v>
      </c>
      <c r="EC374" s="92">
        <f>IF(DV374&lt;&gt;"N",DV374,IF(DX374&lt;&gt;"N",DX374,IF(DZ374&lt;&gt;"N",DZ374*VLOOKUP(LEFT(CB374,3),'03_DMMucDich'!C302:C306,5,FALSE),IF(EB374&lt;&gt;"N",EB374*VLOOKUP(LEFT(CB374,3),'03_DMMucDich'!C302:C306,5,FALSE),"N/A"))))</f>
        <v>2170000</v>
      </c>
    </row>
    <row r="375" spans="1:133" s="34" customFormat="1" ht="16" x14ac:dyDescent="0.2">
      <c r="A375" s="85">
        <v>361</v>
      </c>
      <c r="B375" s="86"/>
      <c r="C375" s="87"/>
      <c r="D375" s="141" t="s">
        <v>6031</v>
      </c>
      <c r="E375" s="86"/>
      <c r="F375" s="88"/>
      <c r="G375" s="88" t="s">
        <v>5718</v>
      </c>
      <c r="H375" s="151">
        <v>2022</v>
      </c>
      <c r="I375" s="86"/>
      <c r="J375" s="86"/>
      <c r="K375" s="145" t="s">
        <v>6652</v>
      </c>
      <c r="L375" s="105"/>
      <c r="M375" s="86"/>
      <c r="N375" s="105"/>
      <c r="O375" s="105"/>
      <c r="P375" s="86"/>
      <c r="Q375" s="86"/>
      <c r="R375" s="153" t="str">
        <f t="shared" si="263"/>
        <v>Tổ 64</v>
      </c>
      <c r="S375" s="86"/>
      <c r="T375" s="86"/>
      <c r="U375" s="86"/>
      <c r="V375" s="86" t="str">
        <f t="shared" si="264"/>
        <v xml:space="preserve">, </v>
      </c>
      <c r="W375" s="86"/>
      <c r="X375" s="86"/>
      <c r="Y375" s="86"/>
      <c r="Z375" s="88"/>
      <c r="AA375" s="105"/>
      <c r="AB375" s="86"/>
      <c r="AC375" s="90"/>
      <c r="AD375" s="86"/>
      <c r="AE375" s="86"/>
      <c r="AF375" s="86"/>
      <c r="AG375" s="86"/>
      <c r="AH375" s="160" t="s">
        <v>6961</v>
      </c>
      <c r="AI375" s="153"/>
      <c r="AJ375" s="153"/>
      <c r="AK375" s="86"/>
      <c r="AL375" s="86"/>
      <c r="AM375" s="153" t="s">
        <v>7015</v>
      </c>
      <c r="AN375" s="153" t="s">
        <v>7467</v>
      </c>
      <c r="AO375" s="165">
        <v>44323</v>
      </c>
      <c r="AP375" s="153" t="s">
        <v>2205</v>
      </c>
      <c r="AQ375" s="153" t="s">
        <v>7090</v>
      </c>
      <c r="AR375" s="166">
        <v>105</v>
      </c>
      <c r="AS375" s="88" t="s">
        <v>5719</v>
      </c>
      <c r="AT375" s="92">
        <f t="shared" si="281"/>
        <v>0</v>
      </c>
      <c r="AU375" s="93">
        <v>0</v>
      </c>
      <c r="AV375" s="93">
        <v>0</v>
      </c>
      <c r="AW375" s="166">
        <v>200</v>
      </c>
      <c r="AX375" s="93">
        <v>0</v>
      </c>
      <c r="AY375" s="177"/>
      <c r="AZ375" s="177">
        <v>0</v>
      </c>
      <c r="BA375" s="178"/>
      <c r="BB375" s="105"/>
      <c r="BC375" s="105"/>
      <c r="BD375" s="93"/>
      <c r="BE375" s="93">
        <v>0</v>
      </c>
      <c r="BF375" s="91">
        <v>0</v>
      </c>
      <c r="BG375" s="94"/>
      <c r="BH375" s="95"/>
      <c r="BI375" s="93" t="str">
        <f t="shared" si="249"/>
        <v>Võ Văn Minh</v>
      </c>
      <c r="BJ375" s="105">
        <f t="shared" si="250"/>
        <v>0</v>
      </c>
      <c r="BK375" s="88" t="str">
        <f t="shared" si="251"/>
        <v>0304520339</v>
      </c>
      <c r="BL375" s="86">
        <f t="shared" si="252"/>
        <v>0</v>
      </c>
      <c r="BM375" s="105">
        <f t="shared" si="253"/>
        <v>0</v>
      </c>
      <c r="BN375" s="86">
        <f t="shared" si="254"/>
        <v>0</v>
      </c>
      <c r="BO375" s="86">
        <f t="shared" si="255"/>
        <v>0</v>
      </c>
      <c r="BP375" s="86">
        <f t="shared" si="265"/>
        <v>0</v>
      </c>
      <c r="BQ375" s="160" t="s">
        <v>6961</v>
      </c>
      <c r="BR375" s="86" t="s">
        <v>5720</v>
      </c>
      <c r="BS375" s="88" t="s">
        <v>5721</v>
      </c>
      <c r="BT375" s="86" t="s">
        <v>5722</v>
      </c>
      <c r="BU375" s="86"/>
      <c r="BV375" s="86" t="str">
        <f t="shared" si="266"/>
        <v>DA 286809</v>
      </c>
      <c r="BW375" s="105" t="str">
        <f t="shared" si="267"/>
        <v/>
      </c>
      <c r="BX375" s="86" t="str">
        <f t="shared" si="276"/>
        <v>319</v>
      </c>
      <c r="BY375" s="86" t="str">
        <f t="shared" si="277"/>
        <v>26</v>
      </c>
      <c r="BZ375" s="91">
        <f t="shared" si="278"/>
        <v>105</v>
      </c>
      <c r="CA375" s="91">
        <v>0</v>
      </c>
      <c r="CB375" s="96" t="s">
        <v>5719</v>
      </c>
      <c r="CC375" s="91">
        <f t="shared" si="268"/>
        <v>200</v>
      </c>
      <c r="CD375" s="91">
        <f t="shared" si="269"/>
        <v>0</v>
      </c>
      <c r="CE375" s="93">
        <f t="shared" si="279"/>
        <v>0</v>
      </c>
      <c r="CF375" s="93">
        <f t="shared" si="280"/>
        <v>0</v>
      </c>
      <c r="CG375" s="105"/>
      <c r="CH375" s="105"/>
      <c r="CI375" s="86"/>
      <c r="CJ375" s="188"/>
      <c r="CK375" s="181">
        <f t="shared" si="270"/>
        <v>105</v>
      </c>
      <c r="CL375" s="181">
        <f t="shared" si="271"/>
        <v>200</v>
      </c>
      <c r="CM375" s="86" t="s">
        <v>5723</v>
      </c>
      <c r="CN375" s="182" t="s">
        <v>7854</v>
      </c>
      <c r="CO375" s="183" t="s">
        <v>7855</v>
      </c>
      <c r="CP375" s="86" t="s">
        <v>5724</v>
      </c>
      <c r="CQ375" s="153" t="s">
        <v>7924</v>
      </c>
      <c r="CR375" s="187">
        <f t="shared" si="272"/>
        <v>7970000</v>
      </c>
      <c r="CS375" s="188">
        <v>1</v>
      </c>
      <c r="CT375" s="188">
        <f t="shared" si="282"/>
        <v>7970000</v>
      </c>
      <c r="CU375" s="93"/>
      <c r="CV375" s="94">
        <f t="shared" si="273"/>
        <v>105</v>
      </c>
      <c r="CW375" s="93">
        <f t="shared" si="274"/>
        <v>0</v>
      </c>
      <c r="CX375" s="86">
        <f t="shared" si="275"/>
        <v>0</v>
      </c>
      <c r="CY375" s="93">
        <f t="shared" si="283"/>
        <v>251055</v>
      </c>
      <c r="CZ375" s="93">
        <v>0</v>
      </c>
      <c r="DA375" s="93">
        <v>0</v>
      </c>
      <c r="DB375" s="93">
        <f t="shared" si="284"/>
        <v>0</v>
      </c>
      <c r="DC375" s="93">
        <v>0</v>
      </c>
      <c r="DD375" s="91">
        <v>0</v>
      </c>
      <c r="DE375" s="93">
        <f t="shared" si="285"/>
        <v>0</v>
      </c>
      <c r="DF375" s="93">
        <f t="shared" si="256"/>
        <v>0</v>
      </c>
      <c r="DG375" s="93"/>
      <c r="DH375" s="93">
        <v>0</v>
      </c>
      <c r="DI375" s="93">
        <v>0</v>
      </c>
      <c r="DJ375" s="86">
        <f t="shared" si="286"/>
        <v>0</v>
      </c>
      <c r="DK375" s="91">
        <v>0</v>
      </c>
      <c r="DL375" s="93"/>
      <c r="DM375" s="93">
        <v>0</v>
      </c>
      <c r="DN375" s="93">
        <f t="shared" si="257"/>
        <v>7970000</v>
      </c>
      <c r="DO375" s="93">
        <f t="shared" si="287"/>
        <v>0</v>
      </c>
      <c r="DP375" s="92">
        <f t="shared" si="288"/>
        <v>251055</v>
      </c>
      <c r="DQ375" s="97" t="str">
        <f t="shared" si="258"/>
        <v>0304520339</v>
      </c>
      <c r="DR375" s="98">
        <f t="shared" si="289"/>
        <v>0</v>
      </c>
      <c r="DS375" s="93" t="str">
        <f t="shared" si="290"/>
        <v>OK</v>
      </c>
      <c r="DT375" s="93"/>
      <c r="DU375" s="78" t="str">
        <f t="shared" si="259"/>
        <v>5010700215011501100001VT100001</v>
      </c>
      <c r="DV375" s="78">
        <f>INDEX('08_DMGiaDat'!$L:$L,MATCH(DU375,'08_DMGiaDat'!$R:$R,0))</f>
        <v>7970000</v>
      </c>
      <c r="DW375" s="78" t="str">
        <f t="shared" si="260"/>
        <v>501070021501100100000001</v>
      </c>
      <c r="DX375" s="78" t="str">
        <f>IFERROR(VLOOKUP(DW375,'08_DMGiaDat'!C318:C319,2,FALSE),"N")</f>
        <v>N</v>
      </c>
      <c r="DY375" s="78" t="str">
        <f t="shared" si="261"/>
        <v>5010700215011001VT100001</v>
      </c>
      <c r="DZ375" s="78" t="str">
        <f>IFERROR(VLOOKUP(DY375,'08_DMGiaDat'!C318:C319,2,FALSE),"N")</f>
        <v>N</v>
      </c>
      <c r="EA375" s="78" t="str">
        <f t="shared" si="262"/>
        <v>501070021501100100000001</v>
      </c>
      <c r="EB375" s="78" t="str">
        <f>IFERROR(VLOOKUP(EA375,'08_DMGiaDat'!C318:C319,2,FALSE),"N")</f>
        <v>N</v>
      </c>
      <c r="EC375" s="92">
        <f>IF(DV375&lt;&gt;"N",DV375,IF(DX375&lt;&gt;"N",DX375,IF(DZ375&lt;&gt;"N",DZ375*VLOOKUP(LEFT(CB375,3),'03_DMMucDich'!C302:C306,5,FALSE),IF(EB375&lt;&gt;"N",EB375*VLOOKUP(LEFT(CB375,3),'03_DMMucDich'!C302:C306,5,FALSE),"N/A"))))</f>
        <v>7970000</v>
      </c>
    </row>
    <row r="376" spans="1:133" s="34" customFormat="1" ht="16" x14ac:dyDescent="0.2">
      <c r="A376" s="85">
        <v>362</v>
      </c>
      <c r="B376" s="86"/>
      <c r="C376" s="87"/>
      <c r="D376" s="141" t="s">
        <v>6031</v>
      </c>
      <c r="E376" s="86"/>
      <c r="F376" s="88"/>
      <c r="G376" s="88" t="s">
        <v>5718</v>
      </c>
      <c r="H376" s="151">
        <v>2022</v>
      </c>
      <c r="I376" s="86"/>
      <c r="J376" s="86"/>
      <c r="K376" s="145" t="s">
        <v>6652</v>
      </c>
      <c r="L376" s="105"/>
      <c r="M376" s="86"/>
      <c r="N376" s="105"/>
      <c r="O376" s="105"/>
      <c r="P376" s="86"/>
      <c r="Q376" s="86"/>
      <c r="R376" s="153" t="str">
        <f t="shared" si="263"/>
        <v>Tổ 64</v>
      </c>
      <c r="S376" s="86"/>
      <c r="T376" s="86"/>
      <c r="U376" s="86"/>
      <c r="V376" s="86" t="str">
        <f t="shared" si="264"/>
        <v xml:space="preserve">, </v>
      </c>
      <c r="W376" s="86"/>
      <c r="X376" s="86"/>
      <c r="Y376" s="86"/>
      <c r="Z376" s="88"/>
      <c r="AA376" s="105"/>
      <c r="AB376" s="86"/>
      <c r="AC376" s="90"/>
      <c r="AD376" s="86"/>
      <c r="AE376" s="86"/>
      <c r="AF376" s="86"/>
      <c r="AG376" s="86"/>
      <c r="AH376" s="160" t="s">
        <v>6961</v>
      </c>
      <c r="AI376" s="153"/>
      <c r="AJ376" s="153"/>
      <c r="AK376" s="86"/>
      <c r="AL376" s="86"/>
      <c r="AM376" s="153" t="s">
        <v>7015</v>
      </c>
      <c r="AN376" s="153" t="s">
        <v>7468</v>
      </c>
      <c r="AO376" s="165">
        <v>44323</v>
      </c>
      <c r="AP376" s="153" t="s">
        <v>2206</v>
      </c>
      <c r="AQ376" s="153" t="s">
        <v>7090</v>
      </c>
      <c r="AR376" s="166">
        <v>105</v>
      </c>
      <c r="AS376" s="88" t="s">
        <v>5719</v>
      </c>
      <c r="AT376" s="92">
        <f t="shared" si="281"/>
        <v>0</v>
      </c>
      <c r="AU376" s="93">
        <v>0</v>
      </c>
      <c r="AV376" s="93">
        <v>0</v>
      </c>
      <c r="AW376" s="166">
        <v>200</v>
      </c>
      <c r="AX376" s="93">
        <v>0</v>
      </c>
      <c r="AY376" s="177"/>
      <c r="AZ376" s="177">
        <v>0</v>
      </c>
      <c r="BA376" s="178"/>
      <c r="BB376" s="105"/>
      <c r="BC376" s="105"/>
      <c r="BD376" s="93"/>
      <c r="BE376" s="93">
        <v>0</v>
      </c>
      <c r="BF376" s="91">
        <v>0</v>
      </c>
      <c r="BG376" s="94"/>
      <c r="BH376" s="95"/>
      <c r="BI376" s="93" t="str">
        <f t="shared" si="249"/>
        <v>Võ Văn Minh</v>
      </c>
      <c r="BJ376" s="105">
        <f t="shared" si="250"/>
        <v>0</v>
      </c>
      <c r="BK376" s="88" t="str">
        <f t="shared" si="251"/>
        <v>0304520339</v>
      </c>
      <c r="BL376" s="86">
        <f t="shared" si="252"/>
        <v>0</v>
      </c>
      <c r="BM376" s="105">
        <f t="shared" si="253"/>
        <v>0</v>
      </c>
      <c r="BN376" s="86">
        <f t="shared" si="254"/>
        <v>0</v>
      </c>
      <c r="BO376" s="86">
        <f t="shared" si="255"/>
        <v>0</v>
      </c>
      <c r="BP376" s="86">
        <f t="shared" si="265"/>
        <v>0</v>
      </c>
      <c r="BQ376" s="160" t="s">
        <v>6961</v>
      </c>
      <c r="BR376" s="86" t="s">
        <v>5720</v>
      </c>
      <c r="BS376" s="88" t="s">
        <v>5721</v>
      </c>
      <c r="BT376" s="86" t="s">
        <v>5722</v>
      </c>
      <c r="BU376" s="86"/>
      <c r="BV376" s="86" t="str">
        <f t="shared" si="266"/>
        <v>DA 286810</v>
      </c>
      <c r="BW376" s="105" t="str">
        <f t="shared" si="267"/>
        <v/>
      </c>
      <c r="BX376" s="86" t="str">
        <f t="shared" si="276"/>
        <v>320</v>
      </c>
      <c r="BY376" s="86" t="str">
        <f t="shared" si="277"/>
        <v>26</v>
      </c>
      <c r="BZ376" s="91">
        <f t="shared" si="278"/>
        <v>105</v>
      </c>
      <c r="CA376" s="91">
        <v>0</v>
      </c>
      <c r="CB376" s="96" t="s">
        <v>5719</v>
      </c>
      <c r="CC376" s="91">
        <f t="shared" si="268"/>
        <v>200</v>
      </c>
      <c r="CD376" s="91">
        <f t="shared" si="269"/>
        <v>0</v>
      </c>
      <c r="CE376" s="93">
        <f t="shared" si="279"/>
        <v>0</v>
      </c>
      <c r="CF376" s="93">
        <f t="shared" si="280"/>
        <v>0</v>
      </c>
      <c r="CG376" s="105"/>
      <c r="CH376" s="105"/>
      <c r="CI376" s="86"/>
      <c r="CJ376" s="188"/>
      <c r="CK376" s="181">
        <f t="shared" si="270"/>
        <v>105</v>
      </c>
      <c r="CL376" s="181">
        <f t="shared" si="271"/>
        <v>200</v>
      </c>
      <c r="CM376" s="86" t="s">
        <v>5723</v>
      </c>
      <c r="CN376" s="182" t="s">
        <v>7854</v>
      </c>
      <c r="CO376" s="183" t="s">
        <v>7855</v>
      </c>
      <c r="CP376" s="86" t="s">
        <v>5724</v>
      </c>
      <c r="CQ376" s="153" t="s">
        <v>7924</v>
      </c>
      <c r="CR376" s="187">
        <f t="shared" si="272"/>
        <v>7970000</v>
      </c>
      <c r="CS376" s="188">
        <v>1</v>
      </c>
      <c r="CT376" s="188">
        <f t="shared" si="282"/>
        <v>7970000</v>
      </c>
      <c r="CU376" s="93"/>
      <c r="CV376" s="94">
        <f t="shared" si="273"/>
        <v>105</v>
      </c>
      <c r="CW376" s="93">
        <f t="shared" si="274"/>
        <v>0</v>
      </c>
      <c r="CX376" s="86">
        <f t="shared" si="275"/>
        <v>0</v>
      </c>
      <c r="CY376" s="93">
        <f t="shared" si="283"/>
        <v>251055</v>
      </c>
      <c r="CZ376" s="93">
        <v>0</v>
      </c>
      <c r="DA376" s="93">
        <v>0</v>
      </c>
      <c r="DB376" s="93">
        <f t="shared" si="284"/>
        <v>0</v>
      </c>
      <c r="DC376" s="93">
        <v>0</v>
      </c>
      <c r="DD376" s="91">
        <v>0</v>
      </c>
      <c r="DE376" s="93">
        <f t="shared" si="285"/>
        <v>0</v>
      </c>
      <c r="DF376" s="93">
        <f t="shared" si="256"/>
        <v>0</v>
      </c>
      <c r="DG376" s="93"/>
      <c r="DH376" s="93">
        <v>0</v>
      </c>
      <c r="DI376" s="93">
        <v>0</v>
      </c>
      <c r="DJ376" s="86">
        <f t="shared" si="286"/>
        <v>0</v>
      </c>
      <c r="DK376" s="91">
        <v>0</v>
      </c>
      <c r="DL376" s="93"/>
      <c r="DM376" s="93">
        <v>0</v>
      </c>
      <c r="DN376" s="93">
        <f t="shared" si="257"/>
        <v>7970000</v>
      </c>
      <c r="DO376" s="93">
        <f t="shared" si="287"/>
        <v>0</v>
      </c>
      <c r="DP376" s="92">
        <f t="shared" si="288"/>
        <v>251055</v>
      </c>
      <c r="DQ376" s="97" t="str">
        <f t="shared" si="258"/>
        <v>0304520339</v>
      </c>
      <c r="DR376" s="98">
        <f t="shared" si="289"/>
        <v>0</v>
      </c>
      <c r="DS376" s="93" t="str">
        <f t="shared" si="290"/>
        <v>OK</v>
      </c>
      <c r="DT376" s="93"/>
      <c r="DU376" s="78" t="str">
        <f t="shared" si="259"/>
        <v>5010700215011501100001VT100001</v>
      </c>
      <c r="DV376" s="78">
        <f>INDEX('08_DMGiaDat'!$L:$L,MATCH(DU376,'08_DMGiaDat'!$R:$R,0))</f>
        <v>7970000</v>
      </c>
      <c r="DW376" s="78" t="str">
        <f t="shared" si="260"/>
        <v>501070021501100100000001</v>
      </c>
      <c r="DX376" s="78" t="str">
        <f>IFERROR(VLOOKUP(DW376,'08_DMGiaDat'!C318:C319,2,FALSE),"N")</f>
        <v>N</v>
      </c>
      <c r="DY376" s="78" t="str">
        <f t="shared" si="261"/>
        <v>5010700215011001VT100001</v>
      </c>
      <c r="DZ376" s="78" t="str">
        <f>IFERROR(VLOOKUP(DY376,'08_DMGiaDat'!C318:C319,2,FALSE),"N")</f>
        <v>N</v>
      </c>
      <c r="EA376" s="78" t="str">
        <f t="shared" si="262"/>
        <v>501070021501100100000001</v>
      </c>
      <c r="EB376" s="78" t="str">
        <f>IFERROR(VLOOKUP(EA376,'08_DMGiaDat'!C318:C319,2,FALSE),"N")</f>
        <v>N</v>
      </c>
      <c r="EC376" s="92">
        <f>IF(DV376&lt;&gt;"N",DV376,IF(DX376&lt;&gt;"N",DX376,IF(DZ376&lt;&gt;"N",DZ376*VLOOKUP(LEFT(CB376,3),'03_DMMucDich'!C302:C306,5,FALSE),IF(EB376&lt;&gt;"N",EB376*VLOOKUP(LEFT(CB376,3),'03_DMMucDich'!C302:C306,5,FALSE),"N/A"))))</f>
        <v>7970000</v>
      </c>
    </row>
    <row r="377" spans="1:133" s="34" customFormat="1" ht="16" x14ac:dyDescent="0.2">
      <c r="A377" s="85">
        <v>363</v>
      </c>
      <c r="B377" s="86"/>
      <c r="C377" s="87"/>
      <c r="D377" s="141" t="s">
        <v>6031</v>
      </c>
      <c r="E377" s="86"/>
      <c r="F377" s="88"/>
      <c r="G377" s="88" t="s">
        <v>5718</v>
      </c>
      <c r="H377" s="151">
        <v>2022</v>
      </c>
      <c r="I377" s="86"/>
      <c r="J377" s="86"/>
      <c r="K377" s="145" t="s">
        <v>6652</v>
      </c>
      <c r="L377" s="105"/>
      <c r="M377" s="86"/>
      <c r="N377" s="105"/>
      <c r="O377" s="105"/>
      <c r="P377" s="86"/>
      <c r="Q377" s="86"/>
      <c r="R377" s="153" t="str">
        <f t="shared" si="263"/>
        <v>Tổ 64</v>
      </c>
      <c r="S377" s="86"/>
      <c r="T377" s="86"/>
      <c r="U377" s="86"/>
      <c r="V377" s="86" t="str">
        <f t="shared" si="264"/>
        <v xml:space="preserve">, </v>
      </c>
      <c r="W377" s="86"/>
      <c r="X377" s="86"/>
      <c r="Y377" s="86"/>
      <c r="Z377" s="88"/>
      <c r="AA377" s="105"/>
      <c r="AB377" s="86"/>
      <c r="AC377" s="90"/>
      <c r="AD377" s="86"/>
      <c r="AE377" s="86"/>
      <c r="AF377" s="86"/>
      <c r="AG377" s="86"/>
      <c r="AH377" s="160" t="s">
        <v>6961</v>
      </c>
      <c r="AI377" s="153"/>
      <c r="AJ377" s="153"/>
      <c r="AK377" s="86"/>
      <c r="AL377" s="86"/>
      <c r="AM377" s="153" t="s">
        <v>7015</v>
      </c>
      <c r="AN377" s="153" t="s">
        <v>7469</v>
      </c>
      <c r="AO377" s="165">
        <v>40670</v>
      </c>
      <c r="AP377" s="153" t="s">
        <v>2129</v>
      </c>
      <c r="AQ377" s="153" t="s">
        <v>5663</v>
      </c>
      <c r="AR377" s="166">
        <v>105</v>
      </c>
      <c r="AS377" s="88" t="s">
        <v>5719</v>
      </c>
      <c r="AT377" s="92">
        <f t="shared" si="281"/>
        <v>0</v>
      </c>
      <c r="AU377" s="93">
        <v>0</v>
      </c>
      <c r="AV377" s="93">
        <v>0</v>
      </c>
      <c r="AW377" s="166">
        <v>200</v>
      </c>
      <c r="AX377" s="93">
        <v>0</v>
      </c>
      <c r="AY377" s="177"/>
      <c r="AZ377" s="177">
        <v>0</v>
      </c>
      <c r="BA377" s="178"/>
      <c r="BB377" s="105"/>
      <c r="BC377" s="105"/>
      <c r="BD377" s="93"/>
      <c r="BE377" s="93">
        <v>0</v>
      </c>
      <c r="BF377" s="91">
        <v>0</v>
      </c>
      <c r="BG377" s="94"/>
      <c r="BH377" s="95"/>
      <c r="BI377" s="93" t="str">
        <f t="shared" si="249"/>
        <v>Võ Văn Minh</v>
      </c>
      <c r="BJ377" s="105">
        <f t="shared" si="250"/>
        <v>0</v>
      </c>
      <c r="BK377" s="88" t="str">
        <f t="shared" si="251"/>
        <v>0304520339</v>
      </c>
      <c r="BL377" s="86">
        <f t="shared" si="252"/>
        <v>0</v>
      </c>
      <c r="BM377" s="105">
        <f t="shared" si="253"/>
        <v>0</v>
      </c>
      <c r="BN377" s="86">
        <f t="shared" si="254"/>
        <v>0</v>
      </c>
      <c r="BO377" s="86">
        <f t="shared" si="255"/>
        <v>0</v>
      </c>
      <c r="BP377" s="86">
        <f t="shared" si="265"/>
        <v>0</v>
      </c>
      <c r="BQ377" s="160" t="s">
        <v>6961</v>
      </c>
      <c r="BR377" s="86" t="s">
        <v>5720</v>
      </c>
      <c r="BS377" s="88" t="s">
        <v>5721</v>
      </c>
      <c r="BT377" s="86" t="s">
        <v>5722</v>
      </c>
      <c r="BU377" s="86"/>
      <c r="BV377" s="86" t="str">
        <f t="shared" si="266"/>
        <v>DA 286807</v>
      </c>
      <c r="BW377" s="105" t="str">
        <f t="shared" si="267"/>
        <v/>
      </c>
      <c r="BX377" s="86" t="str">
        <f t="shared" si="276"/>
        <v>243</v>
      </c>
      <c r="BY377" s="86" t="str">
        <f t="shared" si="277"/>
        <v>11</v>
      </c>
      <c r="BZ377" s="91">
        <f t="shared" si="278"/>
        <v>105</v>
      </c>
      <c r="CA377" s="91">
        <v>0</v>
      </c>
      <c r="CB377" s="96" t="s">
        <v>5719</v>
      </c>
      <c r="CC377" s="91">
        <f t="shared" si="268"/>
        <v>200</v>
      </c>
      <c r="CD377" s="91">
        <f t="shared" si="269"/>
        <v>0</v>
      </c>
      <c r="CE377" s="93">
        <f t="shared" si="279"/>
        <v>0</v>
      </c>
      <c r="CF377" s="93">
        <f t="shared" si="280"/>
        <v>0</v>
      </c>
      <c r="CG377" s="105"/>
      <c r="CH377" s="105"/>
      <c r="CI377" s="86"/>
      <c r="CJ377" s="188"/>
      <c r="CK377" s="181">
        <f t="shared" si="270"/>
        <v>105</v>
      </c>
      <c r="CL377" s="181">
        <f t="shared" si="271"/>
        <v>200</v>
      </c>
      <c r="CM377" s="86" t="s">
        <v>5723</v>
      </c>
      <c r="CN377" s="182" t="s">
        <v>7854</v>
      </c>
      <c r="CO377" s="183" t="s">
        <v>7855</v>
      </c>
      <c r="CP377" s="86" t="s">
        <v>5724</v>
      </c>
      <c r="CQ377" s="153" t="s">
        <v>7924</v>
      </c>
      <c r="CR377" s="187">
        <f t="shared" si="272"/>
        <v>7970000</v>
      </c>
      <c r="CS377" s="188">
        <v>1</v>
      </c>
      <c r="CT377" s="188">
        <f t="shared" si="282"/>
        <v>7970000</v>
      </c>
      <c r="CU377" s="93"/>
      <c r="CV377" s="94">
        <f t="shared" si="273"/>
        <v>105</v>
      </c>
      <c r="CW377" s="93">
        <f t="shared" si="274"/>
        <v>0</v>
      </c>
      <c r="CX377" s="86">
        <f t="shared" si="275"/>
        <v>0</v>
      </c>
      <c r="CY377" s="93">
        <f t="shared" si="283"/>
        <v>251055</v>
      </c>
      <c r="CZ377" s="93">
        <v>0</v>
      </c>
      <c r="DA377" s="93">
        <v>0</v>
      </c>
      <c r="DB377" s="93">
        <f t="shared" si="284"/>
        <v>0</v>
      </c>
      <c r="DC377" s="93">
        <v>0</v>
      </c>
      <c r="DD377" s="91">
        <v>0</v>
      </c>
      <c r="DE377" s="93">
        <f t="shared" si="285"/>
        <v>0</v>
      </c>
      <c r="DF377" s="93">
        <f t="shared" si="256"/>
        <v>0</v>
      </c>
      <c r="DG377" s="93"/>
      <c r="DH377" s="93">
        <v>0</v>
      </c>
      <c r="DI377" s="93">
        <v>0</v>
      </c>
      <c r="DJ377" s="86">
        <f t="shared" si="286"/>
        <v>0</v>
      </c>
      <c r="DK377" s="91">
        <v>0</v>
      </c>
      <c r="DL377" s="93"/>
      <c r="DM377" s="93">
        <v>0</v>
      </c>
      <c r="DN377" s="93">
        <f t="shared" si="257"/>
        <v>7970000</v>
      </c>
      <c r="DO377" s="93">
        <f t="shared" si="287"/>
        <v>0</v>
      </c>
      <c r="DP377" s="92">
        <f t="shared" si="288"/>
        <v>251055</v>
      </c>
      <c r="DQ377" s="97" t="str">
        <f t="shared" si="258"/>
        <v>0304520339</v>
      </c>
      <c r="DR377" s="98">
        <f t="shared" si="289"/>
        <v>0</v>
      </c>
      <c r="DS377" s="93" t="str">
        <f t="shared" si="290"/>
        <v>OK</v>
      </c>
      <c r="DT377" s="93"/>
      <c r="DU377" s="78" t="str">
        <f t="shared" si="259"/>
        <v>5010700215011501100001VT100001</v>
      </c>
      <c r="DV377" s="78">
        <f>INDEX('08_DMGiaDat'!$L:$L,MATCH(DU377,'08_DMGiaDat'!$R:$R,0))</f>
        <v>7970000</v>
      </c>
      <c r="DW377" s="78" t="str">
        <f t="shared" si="260"/>
        <v>501070021501100100000001</v>
      </c>
      <c r="DX377" s="78" t="str">
        <f>IFERROR(VLOOKUP(DW377,'08_DMGiaDat'!C318:C319,2,FALSE),"N")</f>
        <v>N</v>
      </c>
      <c r="DY377" s="78" t="str">
        <f t="shared" si="261"/>
        <v>5010700215011001VT100001</v>
      </c>
      <c r="DZ377" s="78" t="str">
        <f>IFERROR(VLOOKUP(DY377,'08_DMGiaDat'!C318:C319,2,FALSE),"N")</f>
        <v>N</v>
      </c>
      <c r="EA377" s="78" t="str">
        <f t="shared" si="262"/>
        <v>501070021501100100000001</v>
      </c>
      <c r="EB377" s="78" t="str">
        <f>IFERROR(VLOOKUP(EA377,'08_DMGiaDat'!C318:C319,2,FALSE),"N")</f>
        <v>N</v>
      </c>
      <c r="EC377" s="92">
        <f>IF(DV377&lt;&gt;"N",DV377,IF(DX377&lt;&gt;"N",DX377,IF(DZ377&lt;&gt;"N",DZ377*VLOOKUP(LEFT(CB377,3),'03_DMMucDich'!C302:C306,5,FALSE),IF(EB377&lt;&gt;"N",EB377*VLOOKUP(LEFT(CB377,3),'03_DMMucDich'!C302:C306,5,FALSE),"N/A"))))</f>
        <v>7970000</v>
      </c>
    </row>
    <row r="378" spans="1:133" s="34" customFormat="1" ht="16" x14ac:dyDescent="0.2">
      <c r="A378" s="85">
        <v>364</v>
      </c>
      <c r="B378" s="86"/>
      <c r="C378" s="87"/>
      <c r="D378" s="141" t="s">
        <v>6031</v>
      </c>
      <c r="E378" s="86"/>
      <c r="F378" s="88"/>
      <c r="G378" s="88" t="s">
        <v>5718</v>
      </c>
      <c r="H378" s="151">
        <v>2022</v>
      </c>
      <c r="I378" s="86"/>
      <c r="J378" s="86"/>
      <c r="K378" s="145" t="s">
        <v>6652</v>
      </c>
      <c r="L378" s="105"/>
      <c r="M378" s="86"/>
      <c r="N378" s="105"/>
      <c r="O378" s="105"/>
      <c r="P378" s="86"/>
      <c r="Q378" s="86"/>
      <c r="R378" s="153" t="str">
        <f t="shared" si="263"/>
        <v>Tổ 66</v>
      </c>
      <c r="S378" s="86"/>
      <c r="T378" s="86"/>
      <c r="U378" s="86"/>
      <c r="V378" s="86" t="str">
        <f t="shared" si="264"/>
        <v xml:space="preserve">, </v>
      </c>
      <c r="W378" s="86"/>
      <c r="X378" s="86"/>
      <c r="Y378" s="86"/>
      <c r="Z378" s="88"/>
      <c r="AA378" s="105"/>
      <c r="AB378" s="86"/>
      <c r="AC378" s="90"/>
      <c r="AD378" s="86"/>
      <c r="AE378" s="86"/>
      <c r="AF378" s="86"/>
      <c r="AG378" s="86"/>
      <c r="AH378" s="160" t="s">
        <v>6960</v>
      </c>
      <c r="AI378" s="153"/>
      <c r="AJ378" s="153"/>
      <c r="AK378" s="86"/>
      <c r="AL378" s="86"/>
      <c r="AM378" s="153" t="s">
        <v>7015</v>
      </c>
      <c r="AN378" s="153" t="s">
        <v>7470</v>
      </c>
      <c r="AO378" s="165">
        <v>44323</v>
      </c>
      <c r="AP378" s="153" t="s">
        <v>2115</v>
      </c>
      <c r="AQ378" s="153" t="s">
        <v>5703</v>
      </c>
      <c r="AR378" s="166">
        <v>105</v>
      </c>
      <c r="AS378" s="88" t="s">
        <v>5719</v>
      </c>
      <c r="AT378" s="92">
        <f t="shared" si="281"/>
        <v>0</v>
      </c>
      <c r="AU378" s="93">
        <v>0</v>
      </c>
      <c r="AV378" s="93">
        <v>0</v>
      </c>
      <c r="AW378" s="166">
        <v>200</v>
      </c>
      <c r="AX378" s="93">
        <v>0</v>
      </c>
      <c r="AY378" s="177"/>
      <c r="AZ378" s="177">
        <v>0</v>
      </c>
      <c r="BA378" s="178"/>
      <c r="BB378" s="105"/>
      <c r="BC378" s="105"/>
      <c r="BD378" s="93"/>
      <c r="BE378" s="93">
        <v>0</v>
      </c>
      <c r="BF378" s="91">
        <v>0</v>
      </c>
      <c r="BG378" s="94"/>
      <c r="BH378" s="95"/>
      <c r="BI378" s="93" t="str">
        <f t="shared" si="249"/>
        <v>Võ Văn Minh</v>
      </c>
      <c r="BJ378" s="105">
        <f t="shared" si="250"/>
        <v>0</v>
      </c>
      <c r="BK378" s="88" t="str">
        <f t="shared" si="251"/>
        <v>0304520339</v>
      </c>
      <c r="BL378" s="86">
        <f t="shared" si="252"/>
        <v>0</v>
      </c>
      <c r="BM378" s="105">
        <f t="shared" si="253"/>
        <v>0</v>
      </c>
      <c r="BN378" s="86">
        <f t="shared" si="254"/>
        <v>0</v>
      </c>
      <c r="BO378" s="86">
        <f t="shared" si="255"/>
        <v>0</v>
      </c>
      <c r="BP378" s="86">
        <f t="shared" si="265"/>
        <v>0</v>
      </c>
      <c r="BQ378" s="160" t="s">
        <v>6960</v>
      </c>
      <c r="BR378" s="86" t="s">
        <v>5720</v>
      </c>
      <c r="BS378" s="88" t="s">
        <v>5721</v>
      </c>
      <c r="BT378" s="86" t="s">
        <v>5722</v>
      </c>
      <c r="BU378" s="86"/>
      <c r="BV378" s="86" t="str">
        <f t="shared" si="266"/>
        <v>DA 286808</v>
      </c>
      <c r="BW378" s="105" t="str">
        <f t="shared" si="267"/>
        <v/>
      </c>
      <c r="BX378" s="86" t="str">
        <f t="shared" si="276"/>
        <v>229</v>
      </c>
      <c r="BY378" s="86" t="str">
        <f t="shared" si="277"/>
        <v>35</v>
      </c>
      <c r="BZ378" s="91">
        <f t="shared" si="278"/>
        <v>105</v>
      </c>
      <c r="CA378" s="91">
        <v>0</v>
      </c>
      <c r="CB378" s="96" t="s">
        <v>5719</v>
      </c>
      <c r="CC378" s="91">
        <f t="shared" si="268"/>
        <v>200</v>
      </c>
      <c r="CD378" s="91">
        <f t="shared" si="269"/>
        <v>0</v>
      </c>
      <c r="CE378" s="93">
        <f t="shared" si="279"/>
        <v>0</v>
      </c>
      <c r="CF378" s="93">
        <f t="shared" si="280"/>
        <v>0</v>
      </c>
      <c r="CG378" s="105"/>
      <c r="CH378" s="105"/>
      <c r="CI378" s="86"/>
      <c r="CJ378" s="188"/>
      <c r="CK378" s="181">
        <f t="shared" si="270"/>
        <v>105</v>
      </c>
      <c r="CL378" s="181">
        <f t="shared" si="271"/>
        <v>200</v>
      </c>
      <c r="CM378" s="86" t="s">
        <v>5723</v>
      </c>
      <c r="CN378" s="182" t="s">
        <v>7854</v>
      </c>
      <c r="CO378" s="183" t="s">
        <v>7855</v>
      </c>
      <c r="CP378" s="86" t="s">
        <v>5724</v>
      </c>
      <c r="CQ378" s="153" t="s">
        <v>7924</v>
      </c>
      <c r="CR378" s="187">
        <f t="shared" si="272"/>
        <v>7970000</v>
      </c>
      <c r="CS378" s="188">
        <v>1</v>
      </c>
      <c r="CT378" s="188">
        <f t="shared" si="282"/>
        <v>7970000</v>
      </c>
      <c r="CU378" s="93"/>
      <c r="CV378" s="94">
        <f t="shared" si="273"/>
        <v>105</v>
      </c>
      <c r="CW378" s="93">
        <f t="shared" si="274"/>
        <v>0</v>
      </c>
      <c r="CX378" s="86">
        <f t="shared" si="275"/>
        <v>0</v>
      </c>
      <c r="CY378" s="93">
        <f t="shared" si="283"/>
        <v>251055</v>
      </c>
      <c r="CZ378" s="93">
        <v>0</v>
      </c>
      <c r="DA378" s="93">
        <v>0</v>
      </c>
      <c r="DB378" s="93">
        <f t="shared" si="284"/>
        <v>0</v>
      </c>
      <c r="DC378" s="93">
        <v>0</v>
      </c>
      <c r="DD378" s="91">
        <v>0</v>
      </c>
      <c r="DE378" s="93">
        <f t="shared" si="285"/>
        <v>0</v>
      </c>
      <c r="DF378" s="93">
        <f t="shared" si="256"/>
        <v>0</v>
      </c>
      <c r="DG378" s="93"/>
      <c r="DH378" s="93">
        <v>0</v>
      </c>
      <c r="DI378" s="93">
        <v>0</v>
      </c>
      <c r="DJ378" s="86">
        <f t="shared" si="286"/>
        <v>0</v>
      </c>
      <c r="DK378" s="91">
        <v>0</v>
      </c>
      <c r="DL378" s="93"/>
      <c r="DM378" s="93">
        <v>0</v>
      </c>
      <c r="DN378" s="93">
        <f t="shared" si="257"/>
        <v>7970000</v>
      </c>
      <c r="DO378" s="93">
        <f t="shared" si="287"/>
        <v>0</v>
      </c>
      <c r="DP378" s="92">
        <f t="shared" si="288"/>
        <v>251055</v>
      </c>
      <c r="DQ378" s="97" t="str">
        <f t="shared" si="258"/>
        <v>0304520339</v>
      </c>
      <c r="DR378" s="98">
        <f t="shared" si="289"/>
        <v>0</v>
      </c>
      <c r="DS378" s="93" t="str">
        <f t="shared" si="290"/>
        <v>OK</v>
      </c>
      <c r="DT378" s="93"/>
      <c r="DU378" s="78" t="str">
        <f t="shared" si="259"/>
        <v>5010700215011501100001VT100001</v>
      </c>
      <c r="DV378" s="78">
        <f>INDEX('08_DMGiaDat'!$L:$L,MATCH(DU378,'08_DMGiaDat'!$R:$R,0))</f>
        <v>7970000</v>
      </c>
      <c r="DW378" s="78" t="str">
        <f t="shared" si="260"/>
        <v>501070021501100100000001</v>
      </c>
      <c r="DX378" s="78" t="str">
        <f>IFERROR(VLOOKUP(DW378,'08_DMGiaDat'!C318:C319,2,FALSE),"N")</f>
        <v>N</v>
      </c>
      <c r="DY378" s="78" t="str">
        <f t="shared" si="261"/>
        <v>5010700215011001VT100001</v>
      </c>
      <c r="DZ378" s="78" t="str">
        <f>IFERROR(VLOOKUP(DY378,'08_DMGiaDat'!C318:C319,2,FALSE),"N")</f>
        <v>N</v>
      </c>
      <c r="EA378" s="78" t="str">
        <f t="shared" si="262"/>
        <v>501070021501100100000001</v>
      </c>
      <c r="EB378" s="78" t="str">
        <f>IFERROR(VLOOKUP(EA378,'08_DMGiaDat'!C318:C319,2,FALSE),"N")</f>
        <v>N</v>
      </c>
      <c r="EC378" s="92">
        <f>IF(DV378&lt;&gt;"N",DV378,IF(DX378&lt;&gt;"N",DX378,IF(DZ378&lt;&gt;"N",DZ378*VLOOKUP(LEFT(CB378,3),'03_DMMucDich'!C302:C306,5,FALSE),IF(EB378&lt;&gt;"N",EB378*VLOOKUP(LEFT(CB378,3),'03_DMMucDich'!C302:C306,5,FALSE),"N/A"))))</f>
        <v>7970000</v>
      </c>
    </row>
    <row r="379" spans="1:133" s="34" customFormat="1" ht="16" x14ac:dyDescent="0.2">
      <c r="A379" s="85">
        <v>365</v>
      </c>
      <c r="B379" s="86"/>
      <c r="C379" s="87"/>
      <c r="D379" s="141" t="s">
        <v>6031</v>
      </c>
      <c r="E379" s="86"/>
      <c r="F379" s="88"/>
      <c r="G379" s="88" t="s">
        <v>5718</v>
      </c>
      <c r="H379" s="151">
        <v>2022</v>
      </c>
      <c r="I379" s="86"/>
      <c r="J379" s="86"/>
      <c r="K379" s="145" t="s">
        <v>6652</v>
      </c>
      <c r="L379" s="105"/>
      <c r="M379" s="86"/>
      <c r="N379" s="105"/>
      <c r="O379" s="105"/>
      <c r="P379" s="86"/>
      <c r="Q379" s="86"/>
      <c r="R379" s="153" t="str">
        <f t="shared" si="263"/>
        <v>Tổ 64</v>
      </c>
      <c r="S379" s="86"/>
      <c r="T379" s="86"/>
      <c r="U379" s="86"/>
      <c r="V379" s="86" t="str">
        <f t="shared" si="264"/>
        <v xml:space="preserve">, </v>
      </c>
      <c r="W379" s="86"/>
      <c r="X379" s="86"/>
      <c r="Y379" s="86"/>
      <c r="Z379" s="88"/>
      <c r="AA379" s="105"/>
      <c r="AB379" s="86"/>
      <c r="AC379" s="90"/>
      <c r="AD379" s="86"/>
      <c r="AE379" s="86"/>
      <c r="AF379" s="86"/>
      <c r="AG379" s="86"/>
      <c r="AH379" s="160" t="s">
        <v>6961</v>
      </c>
      <c r="AI379" s="153"/>
      <c r="AJ379" s="153"/>
      <c r="AK379" s="86"/>
      <c r="AL379" s="86"/>
      <c r="AM379" s="153" t="s">
        <v>7015</v>
      </c>
      <c r="AN379" s="153" t="s">
        <v>7471</v>
      </c>
      <c r="AO379" s="165">
        <v>44323</v>
      </c>
      <c r="AP379" s="153" t="s">
        <v>7154</v>
      </c>
      <c r="AQ379" s="153" t="s">
        <v>5661</v>
      </c>
      <c r="AR379" s="166">
        <v>110</v>
      </c>
      <c r="AS379" s="88" t="s">
        <v>5719</v>
      </c>
      <c r="AT379" s="92">
        <f t="shared" si="281"/>
        <v>0</v>
      </c>
      <c r="AU379" s="93">
        <v>0</v>
      </c>
      <c r="AV379" s="93">
        <v>0</v>
      </c>
      <c r="AW379" s="166">
        <v>200</v>
      </c>
      <c r="AX379" s="93">
        <v>0</v>
      </c>
      <c r="AY379" s="177"/>
      <c r="AZ379" s="177">
        <v>0</v>
      </c>
      <c r="BA379" s="178"/>
      <c r="BB379" s="105"/>
      <c r="BC379" s="105"/>
      <c r="BD379" s="93"/>
      <c r="BE379" s="93">
        <v>0</v>
      </c>
      <c r="BF379" s="91">
        <v>0</v>
      </c>
      <c r="BG379" s="94"/>
      <c r="BH379" s="95"/>
      <c r="BI379" s="93" t="str">
        <f t="shared" si="249"/>
        <v>Võ Văn Minh</v>
      </c>
      <c r="BJ379" s="105">
        <f t="shared" si="250"/>
        <v>0</v>
      </c>
      <c r="BK379" s="88" t="str">
        <f t="shared" si="251"/>
        <v>0304520339</v>
      </c>
      <c r="BL379" s="86">
        <f t="shared" si="252"/>
        <v>0</v>
      </c>
      <c r="BM379" s="105">
        <f t="shared" si="253"/>
        <v>0</v>
      </c>
      <c r="BN379" s="86">
        <f t="shared" si="254"/>
        <v>0</v>
      </c>
      <c r="BO379" s="86">
        <f t="shared" si="255"/>
        <v>0</v>
      </c>
      <c r="BP379" s="86">
        <f t="shared" si="265"/>
        <v>0</v>
      </c>
      <c r="BQ379" s="160" t="s">
        <v>6961</v>
      </c>
      <c r="BR379" s="86" t="s">
        <v>5720</v>
      </c>
      <c r="BS379" s="88" t="s">
        <v>5721</v>
      </c>
      <c r="BT379" s="86" t="s">
        <v>5722</v>
      </c>
      <c r="BU379" s="86"/>
      <c r="BV379" s="86" t="str">
        <f t="shared" si="266"/>
        <v>DA 286806</v>
      </c>
      <c r="BW379" s="105" t="str">
        <f t="shared" si="267"/>
        <v/>
      </c>
      <c r="BX379" s="86" t="str">
        <f t="shared" si="276"/>
        <v>98</v>
      </c>
      <c r="BY379" s="86" t="str">
        <f t="shared" si="277"/>
        <v>10</v>
      </c>
      <c r="BZ379" s="91">
        <f t="shared" si="278"/>
        <v>110</v>
      </c>
      <c r="CA379" s="91">
        <v>0</v>
      </c>
      <c r="CB379" s="96" t="s">
        <v>5719</v>
      </c>
      <c r="CC379" s="91">
        <f t="shared" si="268"/>
        <v>200</v>
      </c>
      <c r="CD379" s="91">
        <f t="shared" si="269"/>
        <v>0</v>
      </c>
      <c r="CE379" s="93">
        <f t="shared" si="279"/>
        <v>0</v>
      </c>
      <c r="CF379" s="93">
        <f t="shared" si="280"/>
        <v>0</v>
      </c>
      <c r="CG379" s="105"/>
      <c r="CH379" s="105"/>
      <c r="CI379" s="86"/>
      <c r="CJ379" s="188"/>
      <c r="CK379" s="181">
        <f t="shared" si="270"/>
        <v>110</v>
      </c>
      <c r="CL379" s="181">
        <f t="shared" si="271"/>
        <v>200</v>
      </c>
      <c r="CM379" s="86" t="s">
        <v>5723</v>
      </c>
      <c r="CN379" s="182" t="s">
        <v>7854</v>
      </c>
      <c r="CO379" s="183" t="s">
        <v>7855</v>
      </c>
      <c r="CP379" s="86" t="s">
        <v>5724</v>
      </c>
      <c r="CQ379" s="153" t="s">
        <v>7924</v>
      </c>
      <c r="CR379" s="187">
        <f t="shared" si="272"/>
        <v>7970000</v>
      </c>
      <c r="CS379" s="188">
        <v>1</v>
      </c>
      <c r="CT379" s="188">
        <f t="shared" si="282"/>
        <v>7970000</v>
      </c>
      <c r="CU379" s="93"/>
      <c r="CV379" s="94">
        <f t="shared" si="273"/>
        <v>110</v>
      </c>
      <c r="CW379" s="93">
        <f t="shared" si="274"/>
        <v>0</v>
      </c>
      <c r="CX379" s="86">
        <f t="shared" si="275"/>
        <v>0</v>
      </c>
      <c r="CY379" s="93">
        <f t="shared" si="283"/>
        <v>263010</v>
      </c>
      <c r="CZ379" s="93">
        <v>0</v>
      </c>
      <c r="DA379" s="93">
        <v>0</v>
      </c>
      <c r="DB379" s="93">
        <f t="shared" si="284"/>
        <v>0</v>
      </c>
      <c r="DC379" s="93">
        <v>0</v>
      </c>
      <c r="DD379" s="91">
        <v>0</v>
      </c>
      <c r="DE379" s="93">
        <f t="shared" si="285"/>
        <v>0</v>
      </c>
      <c r="DF379" s="93">
        <f t="shared" si="256"/>
        <v>0</v>
      </c>
      <c r="DG379" s="93"/>
      <c r="DH379" s="93">
        <v>0</v>
      </c>
      <c r="DI379" s="93">
        <v>0</v>
      </c>
      <c r="DJ379" s="86">
        <f t="shared" si="286"/>
        <v>0</v>
      </c>
      <c r="DK379" s="91">
        <v>0</v>
      </c>
      <c r="DL379" s="93"/>
      <c r="DM379" s="93">
        <v>0</v>
      </c>
      <c r="DN379" s="93">
        <f t="shared" si="257"/>
        <v>7970000</v>
      </c>
      <c r="DO379" s="93">
        <f t="shared" si="287"/>
        <v>0</v>
      </c>
      <c r="DP379" s="92">
        <f t="shared" si="288"/>
        <v>263010</v>
      </c>
      <c r="DQ379" s="97" t="str">
        <f t="shared" si="258"/>
        <v>0304520339</v>
      </c>
      <c r="DR379" s="98">
        <f t="shared" si="289"/>
        <v>0</v>
      </c>
      <c r="DS379" s="93" t="str">
        <f t="shared" si="290"/>
        <v>OK</v>
      </c>
      <c r="DT379" s="93"/>
      <c r="DU379" s="78" t="str">
        <f t="shared" si="259"/>
        <v>5010700215011501100001VT100001</v>
      </c>
      <c r="DV379" s="78">
        <f>INDEX('08_DMGiaDat'!$L:$L,MATCH(DU379,'08_DMGiaDat'!$R:$R,0))</f>
        <v>7970000</v>
      </c>
      <c r="DW379" s="78" t="str">
        <f t="shared" si="260"/>
        <v>501070021501100100000001</v>
      </c>
      <c r="DX379" s="78" t="str">
        <f>IFERROR(VLOOKUP(DW379,'08_DMGiaDat'!C318:C319,2,FALSE),"N")</f>
        <v>N</v>
      </c>
      <c r="DY379" s="78" t="str">
        <f t="shared" si="261"/>
        <v>5010700215011001VT100001</v>
      </c>
      <c r="DZ379" s="78" t="str">
        <f>IFERROR(VLOOKUP(DY379,'08_DMGiaDat'!C318:C319,2,FALSE),"N")</f>
        <v>N</v>
      </c>
      <c r="EA379" s="78" t="str">
        <f t="shared" si="262"/>
        <v>501070021501100100000001</v>
      </c>
      <c r="EB379" s="78" t="str">
        <f>IFERROR(VLOOKUP(EA379,'08_DMGiaDat'!C318:C319,2,FALSE),"N")</f>
        <v>N</v>
      </c>
      <c r="EC379" s="92">
        <f>IF(DV379&lt;&gt;"N",DV379,IF(DX379&lt;&gt;"N",DX379,IF(DZ379&lt;&gt;"N",DZ379*VLOOKUP(LEFT(CB379,3),'03_DMMucDich'!C302:C306,5,FALSE),IF(EB379&lt;&gt;"N",EB379*VLOOKUP(LEFT(CB379,3),'03_DMMucDich'!C302:C306,5,FALSE),"N/A"))))</f>
        <v>7970000</v>
      </c>
    </row>
    <row r="380" spans="1:133" s="34" customFormat="1" ht="16" x14ac:dyDescent="0.2">
      <c r="A380" s="85">
        <v>366</v>
      </c>
      <c r="B380" s="86"/>
      <c r="C380" s="87"/>
      <c r="D380" s="141" t="s">
        <v>6032</v>
      </c>
      <c r="E380" s="86"/>
      <c r="F380" s="88"/>
      <c r="G380" s="88" t="s">
        <v>5718</v>
      </c>
      <c r="H380" s="151">
        <v>2022</v>
      </c>
      <c r="I380" s="86"/>
      <c r="J380" s="86"/>
      <c r="K380" s="145" t="s">
        <v>6653</v>
      </c>
      <c r="L380" s="105"/>
      <c r="M380" s="86"/>
      <c r="N380" s="105"/>
      <c r="O380" s="105"/>
      <c r="P380" s="86"/>
      <c r="Q380" s="86"/>
      <c r="R380" s="153" t="str">
        <f t="shared" si="263"/>
        <v>Tổ 42</v>
      </c>
      <c r="S380" s="86"/>
      <c r="T380" s="86"/>
      <c r="U380" s="86"/>
      <c r="V380" s="86" t="str">
        <f t="shared" si="264"/>
        <v xml:space="preserve">, </v>
      </c>
      <c r="W380" s="86"/>
      <c r="X380" s="86"/>
      <c r="Y380" s="86"/>
      <c r="Z380" s="88"/>
      <c r="AA380" s="105"/>
      <c r="AB380" s="86"/>
      <c r="AC380" s="90"/>
      <c r="AD380" s="86"/>
      <c r="AE380" s="86"/>
      <c r="AF380" s="86"/>
      <c r="AG380" s="86"/>
      <c r="AH380" s="160" t="s">
        <v>6962</v>
      </c>
      <c r="AI380" s="153"/>
      <c r="AJ380" s="153"/>
      <c r="AK380" s="86"/>
      <c r="AL380" s="86"/>
      <c r="AM380" s="153" t="s">
        <v>7015</v>
      </c>
      <c r="AN380" s="153" t="s">
        <v>7472</v>
      </c>
      <c r="AO380" s="165">
        <v>44096</v>
      </c>
      <c r="AP380" s="153" t="s">
        <v>1384</v>
      </c>
      <c r="AQ380" s="153" t="s">
        <v>1644</v>
      </c>
      <c r="AR380" s="166">
        <v>100</v>
      </c>
      <c r="AS380" s="88" t="s">
        <v>5719</v>
      </c>
      <c r="AT380" s="92">
        <f t="shared" si="281"/>
        <v>0</v>
      </c>
      <c r="AU380" s="93">
        <v>0</v>
      </c>
      <c r="AV380" s="93">
        <v>0</v>
      </c>
      <c r="AW380" s="166">
        <v>200</v>
      </c>
      <c r="AX380" s="93">
        <v>0</v>
      </c>
      <c r="AY380" s="177"/>
      <c r="AZ380" s="177">
        <v>0</v>
      </c>
      <c r="BA380" s="178"/>
      <c r="BB380" s="105"/>
      <c r="BC380" s="105"/>
      <c r="BD380" s="93"/>
      <c r="BE380" s="93">
        <v>0</v>
      </c>
      <c r="BF380" s="91">
        <v>0</v>
      </c>
      <c r="BG380" s="94"/>
      <c r="BH380" s="95"/>
      <c r="BI380" s="93" t="str">
        <f t="shared" si="249"/>
        <v>Trương Thị Lý</v>
      </c>
      <c r="BJ380" s="105">
        <f t="shared" si="250"/>
        <v>0</v>
      </c>
      <c r="BK380" s="88" t="str">
        <f t="shared" si="251"/>
        <v>8662492492</v>
      </c>
      <c r="BL380" s="86">
        <f t="shared" si="252"/>
        <v>0</v>
      </c>
      <c r="BM380" s="105">
        <f t="shared" si="253"/>
        <v>0</v>
      </c>
      <c r="BN380" s="86">
        <f t="shared" si="254"/>
        <v>0</v>
      </c>
      <c r="BO380" s="86">
        <f t="shared" si="255"/>
        <v>0</v>
      </c>
      <c r="BP380" s="86">
        <f t="shared" si="265"/>
        <v>0</v>
      </c>
      <c r="BQ380" s="160" t="s">
        <v>6962</v>
      </c>
      <c r="BR380" s="86" t="s">
        <v>5720</v>
      </c>
      <c r="BS380" s="88" t="s">
        <v>5721</v>
      </c>
      <c r="BT380" s="86" t="s">
        <v>5722</v>
      </c>
      <c r="BU380" s="86"/>
      <c r="BV380" s="86" t="str">
        <f t="shared" si="266"/>
        <v>CV 003389</v>
      </c>
      <c r="BW380" s="105" t="str">
        <f t="shared" si="267"/>
        <v/>
      </c>
      <c r="BX380" s="86" t="str">
        <f t="shared" si="276"/>
        <v>125</v>
      </c>
      <c r="BY380" s="86" t="str">
        <f t="shared" si="277"/>
        <v>139</v>
      </c>
      <c r="BZ380" s="91">
        <f t="shared" si="278"/>
        <v>100</v>
      </c>
      <c r="CA380" s="91">
        <v>0</v>
      </c>
      <c r="CB380" s="96" t="s">
        <v>5719</v>
      </c>
      <c r="CC380" s="91">
        <f t="shared" si="268"/>
        <v>200</v>
      </c>
      <c r="CD380" s="91">
        <f t="shared" si="269"/>
        <v>0</v>
      </c>
      <c r="CE380" s="93">
        <f t="shared" si="279"/>
        <v>0</v>
      </c>
      <c r="CF380" s="93">
        <f t="shared" si="280"/>
        <v>0</v>
      </c>
      <c r="CG380" s="105"/>
      <c r="CH380" s="105"/>
      <c r="CI380" s="86"/>
      <c r="CJ380" s="188"/>
      <c r="CK380" s="181">
        <f t="shared" si="270"/>
        <v>100</v>
      </c>
      <c r="CL380" s="181">
        <f t="shared" si="271"/>
        <v>200</v>
      </c>
      <c r="CM380" s="86" t="s">
        <v>5723</v>
      </c>
      <c r="CN380" s="182" t="s">
        <v>7857</v>
      </c>
      <c r="CO380" s="183" t="s">
        <v>7858</v>
      </c>
      <c r="CP380" s="86" t="s">
        <v>5724</v>
      </c>
      <c r="CQ380" s="153" t="s">
        <v>7924</v>
      </c>
      <c r="CR380" s="187">
        <f t="shared" si="272"/>
        <v>5850000</v>
      </c>
      <c r="CS380" s="188">
        <v>1</v>
      </c>
      <c r="CT380" s="188">
        <f t="shared" si="282"/>
        <v>5850000</v>
      </c>
      <c r="CU380" s="93"/>
      <c r="CV380" s="94">
        <f t="shared" si="273"/>
        <v>100</v>
      </c>
      <c r="CW380" s="93">
        <f t="shared" si="274"/>
        <v>0</v>
      </c>
      <c r="CX380" s="86">
        <f t="shared" si="275"/>
        <v>0</v>
      </c>
      <c r="CY380" s="93">
        <f t="shared" si="283"/>
        <v>175500</v>
      </c>
      <c r="CZ380" s="93">
        <v>0</v>
      </c>
      <c r="DA380" s="93">
        <v>0</v>
      </c>
      <c r="DB380" s="93">
        <f t="shared" si="284"/>
        <v>0</v>
      </c>
      <c r="DC380" s="93">
        <v>0</v>
      </c>
      <c r="DD380" s="91">
        <v>0</v>
      </c>
      <c r="DE380" s="93">
        <f t="shared" si="285"/>
        <v>0</v>
      </c>
      <c r="DF380" s="93">
        <f t="shared" si="256"/>
        <v>0</v>
      </c>
      <c r="DG380" s="93"/>
      <c r="DH380" s="93">
        <v>0</v>
      </c>
      <c r="DI380" s="93">
        <v>0</v>
      </c>
      <c r="DJ380" s="86">
        <f t="shared" si="286"/>
        <v>0</v>
      </c>
      <c r="DK380" s="91">
        <v>0</v>
      </c>
      <c r="DL380" s="93"/>
      <c r="DM380" s="93">
        <v>0</v>
      </c>
      <c r="DN380" s="93">
        <f t="shared" si="257"/>
        <v>5850000</v>
      </c>
      <c r="DO380" s="93">
        <f t="shared" si="287"/>
        <v>0</v>
      </c>
      <c r="DP380" s="92">
        <f t="shared" si="288"/>
        <v>175500</v>
      </c>
      <c r="DQ380" s="97" t="str">
        <f t="shared" si="258"/>
        <v>8662492492</v>
      </c>
      <c r="DR380" s="98">
        <f t="shared" si="289"/>
        <v>0</v>
      </c>
      <c r="DS380" s="93" t="str">
        <f t="shared" si="290"/>
        <v>OK</v>
      </c>
      <c r="DT380" s="93"/>
      <c r="DU380" s="78" t="str">
        <f t="shared" si="259"/>
        <v>5010700214991499101001VT100001</v>
      </c>
      <c r="DV380" s="78">
        <f>INDEX('08_DMGiaDat'!$L:$L,MATCH(DU380,'08_DMGiaDat'!$R:$R,0))</f>
        <v>5850000</v>
      </c>
      <c r="DW380" s="78" t="str">
        <f t="shared" si="260"/>
        <v>501070021499100100000001</v>
      </c>
      <c r="DX380" s="78" t="str">
        <f>IFERROR(VLOOKUP(DW380,'08_DMGiaDat'!C318:C319,2,FALSE),"N")</f>
        <v>N</v>
      </c>
      <c r="DY380" s="78" t="str">
        <f t="shared" si="261"/>
        <v>5010700214991001VT100001</v>
      </c>
      <c r="DZ380" s="78" t="str">
        <f>IFERROR(VLOOKUP(DY380,'08_DMGiaDat'!C318:C319,2,FALSE),"N")</f>
        <v>N</v>
      </c>
      <c r="EA380" s="78" t="str">
        <f t="shared" si="262"/>
        <v>501070021499100100000001</v>
      </c>
      <c r="EB380" s="78" t="str">
        <f>IFERROR(VLOOKUP(EA380,'08_DMGiaDat'!C318:C319,2,FALSE),"N")</f>
        <v>N</v>
      </c>
      <c r="EC380" s="92">
        <f>IF(DV380&lt;&gt;"N",DV380,IF(DX380&lt;&gt;"N",DX380,IF(DZ380&lt;&gt;"N",DZ380*VLOOKUP(LEFT(CB380,3),'03_DMMucDich'!C302:C306,5,FALSE),IF(EB380&lt;&gt;"N",EB380*VLOOKUP(LEFT(CB380,3),'03_DMMucDich'!C302:C306,5,FALSE),"N/A"))))</f>
        <v>5850000</v>
      </c>
    </row>
    <row r="381" spans="1:133" s="34" customFormat="1" ht="16" x14ac:dyDescent="0.2">
      <c r="A381" s="85">
        <v>367</v>
      </c>
      <c r="B381" s="86"/>
      <c r="C381" s="87"/>
      <c r="D381" s="141" t="s">
        <v>6033</v>
      </c>
      <c r="E381" s="86"/>
      <c r="F381" s="88"/>
      <c r="G381" s="88" t="s">
        <v>5718</v>
      </c>
      <c r="H381" s="151">
        <v>2022</v>
      </c>
      <c r="I381" s="86"/>
      <c r="J381" s="86"/>
      <c r="K381" s="145" t="s">
        <v>6654</v>
      </c>
      <c r="L381" s="105"/>
      <c r="M381" s="86"/>
      <c r="N381" s="105"/>
      <c r="O381" s="105"/>
      <c r="P381" s="86"/>
      <c r="Q381" s="86"/>
      <c r="R381" s="153" t="str">
        <f t="shared" si="263"/>
        <v>Tổ 55</v>
      </c>
      <c r="S381" s="86"/>
      <c r="T381" s="86"/>
      <c r="U381" s="86"/>
      <c r="V381" s="86" t="str">
        <f t="shared" si="264"/>
        <v xml:space="preserve">, </v>
      </c>
      <c r="W381" s="86"/>
      <c r="X381" s="86"/>
      <c r="Y381" s="86"/>
      <c r="Z381" s="88"/>
      <c r="AA381" s="105"/>
      <c r="AB381" s="86"/>
      <c r="AC381" s="90"/>
      <c r="AD381" s="86"/>
      <c r="AE381" s="86"/>
      <c r="AF381" s="86"/>
      <c r="AG381" s="86"/>
      <c r="AH381" s="160" t="s">
        <v>6975</v>
      </c>
      <c r="AI381" s="153"/>
      <c r="AJ381" s="153"/>
      <c r="AK381" s="86"/>
      <c r="AL381" s="86"/>
      <c r="AM381" s="153" t="s">
        <v>7015</v>
      </c>
      <c r="AN381" s="153" t="s">
        <v>7473</v>
      </c>
      <c r="AO381" s="165">
        <v>44585</v>
      </c>
      <c r="AP381" s="153" t="s">
        <v>2229</v>
      </c>
      <c r="AQ381" s="153" t="s">
        <v>2094</v>
      </c>
      <c r="AR381" s="166">
        <v>95.9</v>
      </c>
      <c r="AS381" s="88" t="s">
        <v>5719</v>
      </c>
      <c r="AT381" s="92">
        <f t="shared" si="281"/>
        <v>0</v>
      </c>
      <c r="AU381" s="93">
        <v>0</v>
      </c>
      <c r="AV381" s="93">
        <v>0</v>
      </c>
      <c r="AW381" s="166">
        <v>200</v>
      </c>
      <c r="AX381" s="93">
        <v>0</v>
      </c>
      <c r="AY381" s="177"/>
      <c r="AZ381" s="177">
        <v>0</v>
      </c>
      <c r="BA381" s="178"/>
      <c r="BB381" s="105"/>
      <c r="BC381" s="105"/>
      <c r="BD381" s="93"/>
      <c r="BE381" s="93">
        <v>0</v>
      </c>
      <c r="BF381" s="91">
        <v>0</v>
      </c>
      <c r="BG381" s="94"/>
      <c r="BH381" s="95"/>
      <c r="BI381" s="93" t="str">
        <f t="shared" si="249"/>
        <v>Nguyễn Quang Xê</v>
      </c>
      <c r="BJ381" s="105">
        <f t="shared" si="250"/>
        <v>0</v>
      </c>
      <c r="BK381" s="88" t="str">
        <f t="shared" si="251"/>
        <v>8331633897</v>
      </c>
      <c r="BL381" s="86">
        <f t="shared" si="252"/>
        <v>0</v>
      </c>
      <c r="BM381" s="105">
        <f t="shared" si="253"/>
        <v>0</v>
      </c>
      <c r="BN381" s="86">
        <f t="shared" si="254"/>
        <v>0</v>
      </c>
      <c r="BO381" s="86">
        <f t="shared" si="255"/>
        <v>0</v>
      </c>
      <c r="BP381" s="86">
        <f t="shared" si="265"/>
        <v>0</v>
      </c>
      <c r="BQ381" s="160" t="s">
        <v>6975</v>
      </c>
      <c r="BR381" s="86" t="s">
        <v>5720</v>
      </c>
      <c r="BS381" s="88" t="s">
        <v>5721</v>
      </c>
      <c r="BT381" s="86" t="s">
        <v>5722</v>
      </c>
      <c r="BU381" s="86"/>
      <c r="BV381" s="86" t="str">
        <f t="shared" si="266"/>
        <v>DC 934631</v>
      </c>
      <c r="BW381" s="105" t="str">
        <f t="shared" si="267"/>
        <v/>
      </c>
      <c r="BX381" s="86" t="str">
        <f t="shared" si="276"/>
        <v>343</v>
      </c>
      <c r="BY381" s="86" t="str">
        <f t="shared" si="277"/>
        <v>208</v>
      </c>
      <c r="BZ381" s="91">
        <f t="shared" si="278"/>
        <v>95.9</v>
      </c>
      <c r="CA381" s="91">
        <v>0</v>
      </c>
      <c r="CB381" s="96" t="s">
        <v>5719</v>
      </c>
      <c r="CC381" s="91">
        <f t="shared" si="268"/>
        <v>200</v>
      </c>
      <c r="CD381" s="91">
        <f t="shared" si="269"/>
        <v>0</v>
      </c>
      <c r="CE381" s="93">
        <f t="shared" si="279"/>
        <v>0</v>
      </c>
      <c r="CF381" s="93">
        <f t="shared" si="280"/>
        <v>0</v>
      </c>
      <c r="CG381" s="105"/>
      <c r="CH381" s="105"/>
      <c r="CI381" s="86"/>
      <c r="CJ381" s="188"/>
      <c r="CK381" s="181">
        <f t="shared" si="270"/>
        <v>95.9</v>
      </c>
      <c r="CL381" s="181">
        <f t="shared" si="271"/>
        <v>200</v>
      </c>
      <c r="CM381" s="86" t="s">
        <v>5723</v>
      </c>
      <c r="CN381" s="182" t="s">
        <v>7870</v>
      </c>
      <c r="CO381" s="183" t="s">
        <v>7871</v>
      </c>
      <c r="CP381" s="86" t="s">
        <v>5724</v>
      </c>
      <c r="CQ381" s="153" t="s">
        <v>7925</v>
      </c>
      <c r="CR381" s="187">
        <f t="shared" si="272"/>
        <v>2280000</v>
      </c>
      <c r="CS381" s="188">
        <v>0.85</v>
      </c>
      <c r="CT381" s="188">
        <f t="shared" si="282"/>
        <v>1938000</v>
      </c>
      <c r="CU381" s="93"/>
      <c r="CV381" s="94">
        <f t="shared" si="273"/>
        <v>95.9</v>
      </c>
      <c r="CW381" s="93">
        <f t="shared" si="274"/>
        <v>0</v>
      </c>
      <c r="CX381" s="86">
        <f t="shared" si="275"/>
        <v>0</v>
      </c>
      <c r="CY381" s="93">
        <f t="shared" si="283"/>
        <v>55756.260000000009</v>
      </c>
      <c r="CZ381" s="93">
        <v>0</v>
      </c>
      <c r="DA381" s="93">
        <v>0</v>
      </c>
      <c r="DB381" s="93">
        <f t="shared" si="284"/>
        <v>0</v>
      </c>
      <c r="DC381" s="93">
        <v>0</v>
      </c>
      <c r="DD381" s="91">
        <v>0</v>
      </c>
      <c r="DE381" s="93">
        <f t="shared" si="285"/>
        <v>0</v>
      </c>
      <c r="DF381" s="93">
        <f t="shared" si="256"/>
        <v>0</v>
      </c>
      <c r="DG381" s="93"/>
      <c r="DH381" s="93">
        <v>0</v>
      </c>
      <c r="DI381" s="93">
        <v>0</v>
      </c>
      <c r="DJ381" s="86">
        <f t="shared" si="286"/>
        <v>0</v>
      </c>
      <c r="DK381" s="91">
        <v>0</v>
      </c>
      <c r="DL381" s="93"/>
      <c r="DM381" s="93">
        <v>0</v>
      </c>
      <c r="DN381" s="93">
        <f t="shared" si="257"/>
        <v>1938000</v>
      </c>
      <c r="DO381" s="93">
        <f t="shared" si="287"/>
        <v>0</v>
      </c>
      <c r="DP381" s="92">
        <f t="shared" si="288"/>
        <v>55756.260000000009</v>
      </c>
      <c r="DQ381" s="97" t="str">
        <f t="shared" si="258"/>
        <v>8331633897</v>
      </c>
      <c r="DR381" s="98">
        <f t="shared" si="289"/>
        <v>0</v>
      </c>
      <c r="DS381" s="93" t="str">
        <f t="shared" si="290"/>
        <v>OK</v>
      </c>
      <c r="DT381" s="93"/>
      <c r="DU381" s="78" t="str">
        <f t="shared" si="259"/>
        <v>5010700212491249100001VT400001</v>
      </c>
      <c r="DV381" s="78">
        <f>INDEX('08_DMGiaDat'!$L:$L,MATCH(DU381,'08_DMGiaDat'!$R:$R,0))</f>
        <v>2280000</v>
      </c>
      <c r="DW381" s="78" t="str">
        <f t="shared" si="260"/>
        <v>501070021249100100000001</v>
      </c>
      <c r="DX381" s="78" t="str">
        <f>IFERROR(VLOOKUP(DW381,'08_DMGiaDat'!C318:C319,2,FALSE),"N")</f>
        <v>N</v>
      </c>
      <c r="DY381" s="78" t="str">
        <f t="shared" si="261"/>
        <v>5010700212491001VT400001</v>
      </c>
      <c r="DZ381" s="78" t="str">
        <f>IFERROR(VLOOKUP(DY381,'08_DMGiaDat'!C318:C319,2,FALSE),"N")</f>
        <v>N</v>
      </c>
      <c r="EA381" s="78" t="str">
        <f t="shared" si="262"/>
        <v>501070021249100100000001</v>
      </c>
      <c r="EB381" s="78" t="str">
        <f>IFERROR(VLOOKUP(EA381,'08_DMGiaDat'!C318:C319,2,FALSE),"N")</f>
        <v>N</v>
      </c>
      <c r="EC381" s="92">
        <f>IF(DV381&lt;&gt;"N",DV381,IF(DX381&lt;&gt;"N",DX381,IF(DZ381&lt;&gt;"N",DZ381*VLOOKUP(LEFT(CB381,3),'03_DMMucDich'!C302:C306,5,FALSE),IF(EB381&lt;&gt;"N",EB381*VLOOKUP(LEFT(CB381,3),'03_DMMucDich'!C302:C306,5,FALSE),"N/A"))))</f>
        <v>2280000</v>
      </c>
    </row>
    <row r="382" spans="1:133" s="34" customFormat="1" ht="16" x14ac:dyDescent="0.2">
      <c r="A382" s="85">
        <v>368</v>
      </c>
      <c r="B382" s="86"/>
      <c r="C382" s="87"/>
      <c r="D382" s="141" t="s">
        <v>6034</v>
      </c>
      <c r="E382" s="86"/>
      <c r="F382" s="88"/>
      <c r="G382" s="88" t="s">
        <v>5718</v>
      </c>
      <c r="H382" s="151">
        <v>2022</v>
      </c>
      <c r="I382" s="86"/>
      <c r="J382" s="86"/>
      <c r="K382" s="145" t="s">
        <v>6655</v>
      </c>
      <c r="L382" s="105"/>
      <c r="M382" s="86"/>
      <c r="N382" s="105"/>
      <c r="O382" s="105"/>
      <c r="P382" s="86"/>
      <c r="Q382" s="86"/>
      <c r="R382" s="153" t="str">
        <f t="shared" si="263"/>
        <v>Tổ 55</v>
      </c>
      <c r="S382" s="86"/>
      <c r="T382" s="86"/>
      <c r="U382" s="86"/>
      <c r="V382" s="86" t="str">
        <f t="shared" si="264"/>
        <v xml:space="preserve">, </v>
      </c>
      <c r="W382" s="86"/>
      <c r="X382" s="86"/>
      <c r="Y382" s="86"/>
      <c r="Z382" s="88"/>
      <c r="AA382" s="105"/>
      <c r="AB382" s="86"/>
      <c r="AC382" s="90"/>
      <c r="AD382" s="86"/>
      <c r="AE382" s="86"/>
      <c r="AF382" s="86"/>
      <c r="AG382" s="86"/>
      <c r="AH382" s="160" t="s">
        <v>6975</v>
      </c>
      <c r="AI382" s="153"/>
      <c r="AJ382" s="153"/>
      <c r="AK382" s="86"/>
      <c r="AL382" s="86"/>
      <c r="AM382" s="153" t="s">
        <v>7015</v>
      </c>
      <c r="AN382" s="153" t="s">
        <v>7474</v>
      </c>
      <c r="AO382" s="165">
        <v>44692</v>
      </c>
      <c r="AP382" s="153" t="s">
        <v>2251</v>
      </c>
      <c r="AQ382" s="153" t="s">
        <v>2094</v>
      </c>
      <c r="AR382" s="166">
        <v>80</v>
      </c>
      <c r="AS382" s="88" t="s">
        <v>5719</v>
      </c>
      <c r="AT382" s="92">
        <f t="shared" si="281"/>
        <v>0</v>
      </c>
      <c r="AU382" s="93">
        <v>0</v>
      </c>
      <c r="AV382" s="93">
        <v>0</v>
      </c>
      <c r="AW382" s="166">
        <v>200</v>
      </c>
      <c r="AX382" s="93">
        <v>0</v>
      </c>
      <c r="AY382" s="177"/>
      <c r="AZ382" s="177">
        <v>0</v>
      </c>
      <c r="BA382" s="178"/>
      <c r="BB382" s="105"/>
      <c r="BC382" s="105"/>
      <c r="BD382" s="93"/>
      <c r="BE382" s="93">
        <v>0</v>
      </c>
      <c r="BF382" s="91">
        <v>0</v>
      </c>
      <c r="BG382" s="94"/>
      <c r="BH382" s="95"/>
      <c r="BI382" s="93" t="str">
        <f t="shared" si="249"/>
        <v>Nguyễn Thị Phúc</v>
      </c>
      <c r="BJ382" s="105">
        <f t="shared" si="250"/>
        <v>0</v>
      </c>
      <c r="BK382" s="88" t="str">
        <f t="shared" si="251"/>
        <v>8727184594</v>
      </c>
      <c r="BL382" s="86">
        <f t="shared" si="252"/>
        <v>0</v>
      </c>
      <c r="BM382" s="105">
        <f t="shared" si="253"/>
        <v>0</v>
      </c>
      <c r="BN382" s="86">
        <f t="shared" si="254"/>
        <v>0</v>
      </c>
      <c r="BO382" s="86">
        <f t="shared" si="255"/>
        <v>0</v>
      </c>
      <c r="BP382" s="86">
        <f t="shared" si="265"/>
        <v>0</v>
      </c>
      <c r="BQ382" s="160" t="s">
        <v>6975</v>
      </c>
      <c r="BR382" s="86" t="s">
        <v>5720</v>
      </c>
      <c r="BS382" s="88" t="s">
        <v>5721</v>
      </c>
      <c r="BT382" s="86" t="s">
        <v>5722</v>
      </c>
      <c r="BU382" s="86"/>
      <c r="BV382" s="86" t="str">
        <f t="shared" si="266"/>
        <v>DG 119183</v>
      </c>
      <c r="BW382" s="105" t="str">
        <f t="shared" si="267"/>
        <v/>
      </c>
      <c r="BX382" s="86" t="str">
        <f t="shared" si="276"/>
        <v>365</v>
      </c>
      <c r="BY382" s="86" t="str">
        <f t="shared" si="277"/>
        <v>208</v>
      </c>
      <c r="BZ382" s="91">
        <f t="shared" si="278"/>
        <v>80</v>
      </c>
      <c r="CA382" s="91">
        <v>0</v>
      </c>
      <c r="CB382" s="96" t="s">
        <v>5719</v>
      </c>
      <c r="CC382" s="91">
        <f t="shared" si="268"/>
        <v>200</v>
      </c>
      <c r="CD382" s="91">
        <f t="shared" si="269"/>
        <v>0</v>
      </c>
      <c r="CE382" s="93">
        <f t="shared" si="279"/>
        <v>0</v>
      </c>
      <c r="CF382" s="93">
        <f t="shared" si="280"/>
        <v>0</v>
      </c>
      <c r="CG382" s="105"/>
      <c r="CH382" s="105"/>
      <c r="CI382" s="86"/>
      <c r="CJ382" s="188"/>
      <c r="CK382" s="181">
        <f t="shared" si="270"/>
        <v>80</v>
      </c>
      <c r="CL382" s="181">
        <f t="shared" si="271"/>
        <v>200</v>
      </c>
      <c r="CM382" s="86" t="s">
        <v>5723</v>
      </c>
      <c r="CN382" s="182" t="s">
        <v>7870</v>
      </c>
      <c r="CO382" s="183" t="s">
        <v>7871</v>
      </c>
      <c r="CP382" s="86" t="s">
        <v>5724</v>
      </c>
      <c r="CQ382" s="153" t="s">
        <v>7925</v>
      </c>
      <c r="CR382" s="187">
        <f t="shared" si="272"/>
        <v>2280000</v>
      </c>
      <c r="CS382" s="188">
        <v>0.85</v>
      </c>
      <c r="CT382" s="188">
        <f t="shared" si="282"/>
        <v>1938000</v>
      </c>
      <c r="CU382" s="93"/>
      <c r="CV382" s="94">
        <f t="shared" si="273"/>
        <v>80</v>
      </c>
      <c r="CW382" s="93">
        <f t="shared" si="274"/>
        <v>0</v>
      </c>
      <c r="CX382" s="86">
        <f t="shared" si="275"/>
        <v>0</v>
      </c>
      <c r="CY382" s="93">
        <f t="shared" si="283"/>
        <v>46512</v>
      </c>
      <c r="CZ382" s="93">
        <v>0</v>
      </c>
      <c r="DA382" s="93">
        <v>0</v>
      </c>
      <c r="DB382" s="93">
        <f t="shared" si="284"/>
        <v>0</v>
      </c>
      <c r="DC382" s="93">
        <v>0</v>
      </c>
      <c r="DD382" s="91">
        <v>0</v>
      </c>
      <c r="DE382" s="93">
        <f t="shared" si="285"/>
        <v>0</v>
      </c>
      <c r="DF382" s="93">
        <f t="shared" si="256"/>
        <v>0</v>
      </c>
      <c r="DG382" s="93"/>
      <c r="DH382" s="93">
        <v>0</v>
      </c>
      <c r="DI382" s="93">
        <v>0</v>
      </c>
      <c r="DJ382" s="86">
        <f t="shared" si="286"/>
        <v>0</v>
      </c>
      <c r="DK382" s="91">
        <v>0</v>
      </c>
      <c r="DL382" s="93"/>
      <c r="DM382" s="93">
        <v>0</v>
      </c>
      <c r="DN382" s="93">
        <f t="shared" si="257"/>
        <v>1938000</v>
      </c>
      <c r="DO382" s="93">
        <f t="shared" si="287"/>
        <v>0</v>
      </c>
      <c r="DP382" s="92">
        <f t="shared" si="288"/>
        <v>46512</v>
      </c>
      <c r="DQ382" s="97" t="str">
        <f t="shared" si="258"/>
        <v>8727184594</v>
      </c>
      <c r="DR382" s="98">
        <f t="shared" si="289"/>
        <v>0</v>
      </c>
      <c r="DS382" s="93" t="str">
        <f t="shared" si="290"/>
        <v>OK</v>
      </c>
      <c r="DT382" s="93"/>
      <c r="DU382" s="78" t="str">
        <f t="shared" si="259"/>
        <v>5010700212491249100001VT400001</v>
      </c>
      <c r="DV382" s="78">
        <f>INDEX('08_DMGiaDat'!$L:$L,MATCH(DU382,'08_DMGiaDat'!$R:$R,0))</f>
        <v>2280000</v>
      </c>
      <c r="DW382" s="78" t="str">
        <f t="shared" si="260"/>
        <v>501070021249100100000001</v>
      </c>
      <c r="DX382" s="78" t="str">
        <f>IFERROR(VLOOKUP(DW382,'08_DMGiaDat'!C318:C319,2,FALSE),"N")</f>
        <v>N</v>
      </c>
      <c r="DY382" s="78" t="str">
        <f t="shared" si="261"/>
        <v>5010700212491001VT400001</v>
      </c>
      <c r="DZ382" s="78" t="str">
        <f>IFERROR(VLOOKUP(DY382,'08_DMGiaDat'!C318:C319,2,FALSE),"N")</f>
        <v>N</v>
      </c>
      <c r="EA382" s="78" t="str">
        <f t="shared" si="262"/>
        <v>501070021249100100000001</v>
      </c>
      <c r="EB382" s="78" t="str">
        <f>IFERROR(VLOOKUP(EA382,'08_DMGiaDat'!C318:C319,2,FALSE),"N")</f>
        <v>N</v>
      </c>
      <c r="EC382" s="92">
        <f>IF(DV382&lt;&gt;"N",DV382,IF(DX382&lt;&gt;"N",DX382,IF(DZ382&lt;&gt;"N",DZ382*VLOOKUP(LEFT(CB382,3),'03_DMMucDich'!C302:C306,5,FALSE),IF(EB382&lt;&gt;"N",EB382*VLOOKUP(LEFT(CB382,3),'03_DMMucDich'!C302:C306,5,FALSE),"N/A"))))</f>
        <v>2280000</v>
      </c>
    </row>
    <row r="383" spans="1:133" s="34" customFormat="1" ht="16" x14ac:dyDescent="0.2">
      <c r="A383" s="85">
        <v>369</v>
      </c>
      <c r="B383" s="86"/>
      <c r="C383" s="87"/>
      <c r="D383" s="141" t="s">
        <v>6035</v>
      </c>
      <c r="E383" s="86"/>
      <c r="F383" s="88"/>
      <c r="G383" s="88" t="s">
        <v>5718</v>
      </c>
      <c r="H383" s="151">
        <v>2022</v>
      </c>
      <c r="I383" s="86"/>
      <c r="J383" s="86"/>
      <c r="K383" s="145" t="s">
        <v>6656</v>
      </c>
      <c r="L383" s="105"/>
      <c r="M383" s="86"/>
      <c r="N383" s="105"/>
      <c r="O383" s="105"/>
      <c r="P383" s="86"/>
      <c r="Q383" s="86"/>
      <c r="R383" s="153" t="str">
        <f t="shared" si="263"/>
        <v>Tổ 66</v>
      </c>
      <c r="S383" s="86"/>
      <c r="T383" s="86"/>
      <c r="U383" s="86"/>
      <c r="V383" s="86" t="str">
        <f t="shared" si="264"/>
        <v xml:space="preserve">, </v>
      </c>
      <c r="W383" s="86"/>
      <c r="X383" s="86"/>
      <c r="Y383" s="86"/>
      <c r="Z383" s="88"/>
      <c r="AA383" s="105"/>
      <c r="AB383" s="86"/>
      <c r="AC383" s="90"/>
      <c r="AD383" s="86"/>
      <c r="AE383" s="86"/>
      <c r="AF383" s="86"/>
      <c r="AG383" s="86"/>
      <c r="AH383" s="160" t="s">
        <v>6960</v>
      </c>
      <c r="AI383" s="153"/>
      <c r="AJ383" s="153"/>
      <c r="AK383" s="86"/>
      <c r="AL383" s="86"/>
      <c r="AM383" s="153" t="s">
        <v>7015</v>
      </c>
      <c r="AN383" s="153" t="s">
        <v>7475</v>
      </c>
      <c r="AO383" s="165">
        <v>44286</v>
      </c>
      <c r="AP383" s="153" t="s">
        <v>2071</v>
      </c>
      <c r="AQ383" s="153" t="s">
        <v>5701</v>
      </c>
      <c r="AR383" s="166">
        <v>125</v>
      </c>
      <c r="AS383" s="88" t="s">
        <v>5719</v>
      </c>
      <c r="AT383" s="92">
        <f t="shared" si="281"/>
        <v>0</v>
      </c>
      <c r="AU383" s="93">
        <v>0</v>
      </c>
      <c r="AV383" s="93">
        <v>0</v>
      </c>
      <c r="AW383" s="166">
        <v>200</v>
      </c>
      <c r="AX383" s="93">
        <v>0</v>
      </c>
      <c r="AY383" s="177"/>
      <c r="AZ383" s="177">
        <v>0</v>
      </c>
      <c r="BA383" s="178"/>
      <c r="BB383" s="105"/>
      <c r="BC383" s="105"/>
      <c r="BD383" s="93"/>
      <c r="BE383" s="93">
        <v>0</v>
      </c>
      <c r="BF383" s="91">
        <v>0</v>
      </c>
      <c r="BG383" s="94"/>
      <c r="BH383" s="95"/>
      <c r="BI383" s="93" t="str">
        <f t="shared" si="249"/>
        <v>Lê Dương Nguyễn Hoàng</v>
      </c>
      <c r="BJ383" s="105">
        <f t="shared" si="250"/>
        <v>0</v>
      </c>
      <c r="BK383" s="88" t="str">
        <f t="shared" si="251"/>
        <v>8629155531</v>
      </c>
      <c r="BL383" s="86">
        <f t="shared" si="252"/>
        <v>0</v>
      </c>
      <c r="BM383" s="105">
        <f t="shared" si="253"/>
        <v>0</v>
      </c>
      <c r="BN383" s="86">
        <f t="shared" si="254"/>
        <v>0</v>
      </c>
      <c r="BO383" s="86">
        <f t="shared" si="255"/>
        <v>0</v>
      </c>
      <c r="BP383" s="86">
        <f t="shared" si="265"/>
        <v>0</v>
      </c>
      <c r="BQ383" s="160" t="s">
        <v>6960</v>
      </c>
      <c r="BR383" s="86" t="s">
        <v>5720</v>
      </c>
      <c r="BS383" s="88" t="s">
        <v>5721</v>
      </c>
      <c r="BT383" s="86" t="s">
        <v>5722</v>
      </c>
      <c r="BU383" s="86"/>
      <c r="BV383" s="86" t="str">
        <f t="shared" si="266"/>
        <v>DA 272095</v>
      </c>
      <c r="BW383" s="105" t="str">
        <f t="shared" si="267"/>
        <v/>
      </c>
      <c r="BX383" s="86" t="str">
        <f t="shared" si="276"/>
        <v>185</v>
      </c>
      <c r="BY383" s="86" t="str">
        <f t="shared" si="277"/>
        <v>33</v>
      </c>
      <c r="BZ383" s="91">
        <f t="shared" si="278"/>
        <v>125</v>
      </c>
      <c r="CA383" s="91">
        <v>0</v>
      </c>
      <c r="CB383" s="96" t="s">
        <v>5719</v>
      </c>
      <c r="CC383" s="91">
        <f t="shared" si="268"/>
        <v>200</v>
      </c>
      <c r="CD383" s="91">
        <f t="shared" si="269"/>
        <v>0</v>
      </c>
      <c r="CE383" s="93">
        <f t="shared" si="279"/>
        <v>0</v>
      </c>
      <c r="CF383" s="93">
        <f t="shared" si="280"/>
        <v>0</v>
      </c>
      <c r="CG383" s="105"/>
      <c r="CH383" s="105"/>
      <c r="CI383" s="86"/>
      <c r="CJ383" s="188"/>
      <c r="CK383" s="181">
        <f t="shared" si="270"/>
        <v>125</v>
      </c>
      <c r="CL383" s="181">
        <f t="shared" si="271"/>
        <v>200</v>
      </c>
      <c r="CM383" s="86" t="s">
        <v>5723</v>
      </c>
      <c r="CN383" s="182" t="s">
        <v>7854</v>
      </c>
      <c r="CO383" s="183" t="s">
        <v>7855</v>
      </c>
      <c r="CP383" s="86" t="s">
        <v>5724</v>
      </c>
      <c r="CQ383" s="153" t="s">
        <v>7924</v>
      </c>
      <c r="CR383" s="187">
        <f t="shared" si="272"/>
        <v>7970000</v>
      </c>
      <c r="CS383" s="188">
        <v>1</v>
      </c>
      <c r="CT383" s="188">
        <f t="shared" si="282"/>
        <v>7970000</v>
      </c>
      <c r="CU383" s="93"/>
      <c r="CV383" s="94">
        <f t="shared" si="273"/>
        <v>125</v>
      </c>
      <c r="CW383" s="93">
        <f t="shared" si="274"/>
        <v>0</v>
      </c>
      <c r="CX383" s="86">
        <f t="shared" si="275"/>
        <v>0</v>
      </c>
      <c r="CY383" s="93">
        <f t="shared" si="283"/>
        <v>298875</v>
      </c>
      <c r="CZ383" s="93">
        <v>0</v>
      </c>
      <c r="DA383" s="93">
        <v>0</v>
      </c>
      <c r="DB383" s="93">
        <f t="shared" si="284"/>
        <v>0</v>
      </c>
      <c r="DC383" s="93">
        <v>0</v>
      </c>
      <c r="DD383" s="91">
        <v>0</v>
      </c>
      <c r="DE383" s="93">
        <f t="shared" si="285"/>
        <v>0</v>
      </c>
      <c r="DF383" s="93">
        <f t="shared" si="256"/>
        <v>0</v>
      </c>
      <c r="DG383" s="93"/>
      <c r="DH383" s="93">
        <v>0</v>
      </c>
      <c r="DI383" s="93">
        <v>0</v>
      </c>
      <c r="DJ383" s="86">
        <f t="shared" si="286"/>
        <v>0</v>
      </c>
      <c r="DK383" s="91">
        <v>0</v>
      </c>
      <c r="DL383" s="93"/>
      <c r="DM383" s="93">
        <v>0</v>
      </c>
      <c r="DN383" s="93">
        <f t="shared" si="257"/>
        <v>7970000</v>
      </c>
      <c r="DO383" s="93">
        <f t="shared" si="287"/>
        <v>0</v>
      </c>
      <c r="DP383" s="92">
        <f t="shared" si="288"/>
        <v>298875</v>
      </c>
      <c r="DQ383" s="97" t="str">
        <f t="shared" si="258"/>
        <v>8629155531</v>
      </c>
      <c r="DR383" s="98">
        <f t="shared" si="289"/>
        <v>0</v>
      </c>
      <c r="DS383" s="93" t="str">
        <f t="shared" si="290"/>
        <v>OK</v>
      </c>
      <c r="DT383" s="93"/>
      <c r="DU383" s="78" t="str">
        <f t="shared" si="259"/>
        <v>5010700215011501100001VT100001</v>
      </c>
      <c r="DV383" s="78">
        <f>INDEX('08_DMGiaDat'!$L:$L,MATCH(DU383,'08_DMGiaDat'!$R:$R,0))</f>
        <v>7970000</v>
      </c>
      <c r="DW383" s="78" t="str">
        <f t="shared" si="260"/>
        <v>501070021501100100000001</v>
      </c>
      <c r="DX383" s="78" t="str">
        <f>IFERROR(VLOOKUP(DW383,'08_DMGiaDat'!C318:C319,2,FALSE),"N")</f>
        <v>N</v>
      </c>
      <c r="DY383" s="78" t="str">
        <f t="shared" si="261"/>
        <v>5010700215011001VT100001</v>
      </c>
      <c r="DZ383" s="78" t="str">
        <f>IFERROR(VLOOKUP(DY383,'08_DMGiaDat'!C318:C319,2,FALSE),"N")</f>
        <v>N</v>
      </c>
      <c r="EA383" s="78" t="str">
        <f t="shared" si="262"/>
        <v>501070021501100100000001</v>
      </c>
      <c r="EB383" s="78" t="str">
        <f>IFERROR(VLOOKUP(EA383,'08_DMGiaDat'!C318:C319,2,FALSE),"N")</f>
        <v>N</v>
      </c>
      <c r="EC383" s="92">
        <f>IF(DV383&lt;&gt;"N",DV383,IF(DX383&lt;&gt;"N",DX383,IF(DZ383&lt;&gt;"N",DZ383*VLOOKUP(LEFT(CB383,3),'03_DMMucDich'!C302:C306,5,FALSE),IF(EB383&lt;&gt;"N",EB383*VLOOKUP(LEFT(CB383,3),'03_DMMucDich'!C302:C306,5,FALSE),"N/A"))))</f>
        <v>7970000</v>
      </c>
    </row>
    <row r="384" spans="1:133" s="34" customFormat="1" ht="16" x14ac:dyDescent="0.2">
      <c r="A384" s="85">
        <v>370</v>
      </c>
      <c r="B384" s="86"/>
      <c r="C384" s="87"/>
      <c r="D384" s="141" t="s">
        <v>6036</v>
      </c>
      <c r="E384" s="86"/>
      <c r="F384" s="88"/>
      <c r="G384" s="88" t="s">
        <v>5718</v>
      </c>
      <c r="H384" s="151">
        <v>2023</v>
      </c>
      <c r="I384" s="86"/>
      <c r="J384" s="86"/>
      <c r="K384" s="145" t="s">
        <v>6657</v>
      </c>
      <c r="L384" s="105"/>
      <c r="M384" s="86"/>
      <c r="N384" s="105"/>
      <c r="O384" s="105"/>
      <c r="P384" s="86"/>
      <c r="Q384" s="86"/>
      <c r="R384" s="153" t="str">
        <f t="shared" si="263"/>
        <v>Tổ 66</v>
      </c>
      <c r="S384" s="86"/>
      <c r="T384" s="86"/>
      <c r="U384" s="86"/>
      <c r="V384" s="86" t="str">
        <f t="shared" si="264"/>
        <v xml:space="preserve">, </v>
      </c>
      <c r="W384" s="86"/>
      <c r="X384" s="86"/>
      <c r="Y384" s="86"/>
      <c r="Z384" s="88"/>
      <c r="AA384" s="105"/>
      <c r="AB384" s="86"/>
      <c r="AC384" s="90"/>
      <c r="AD384" s="86"/>
      <c r="AE384" s="86"/>
      <c r="AF384" s="86"/>
      <c r="AG384" s="86"/>
      <c r="AH384" s="160" t="s">
        <v>6960</v>
      </c>
      <c r="AI384" s="153"/>
      <c r="AJ384" s="153"/>
      <c r="AK384" s="86"/>
      <c r="AL384" s="86"/>
      <c r="AM384" s="153" t="s">
        <v>7015</v>
      </c>
      <c r="AN384" s="153" t="s">
        <v>7476</v>
      </c>
      <c r="AO384" s="165">
        <v>43000</v>
      </c>
      <c r="AP384" s="153" t="s">
        <v>1432</v>
      </c>
      <c r="AQ384" s="153" t="s">
        <v>7200</v>
      </c>
      <c r="AR384" s="166">
        <v>110</v>
      </c>
      <c r="AS384" s="88" t="s">
        <v>5719</v>
      </c>
      <c r="AT384" s="92">
        <f t="shared" si="281"/>
        <v>0</v>
      </c>
      <c r="AU384" s="93">
        <v>0</v>
      </c>
      <c r="AV384" s="93">
        <v>0</v>
      </c>
      <c r="AW384" s="166">
        <v>200</v>
      </c>
      <c r="AX384" s="93">
        <v>0</v>
      </c>
      <c r="AY384" s="177"/>
      <c r="AZ384" s="177">
        <v>0</v>
      </c>
      <c r="BA384" s="178"/>
      <c r="BB384" s="105"/>
      <c r="BC384" s="105"/>
      <c r="BD384" s="93"/>
      <c r="BE384" s="93">
        <v>0</v>
      </c>
      <c r="BF384" s="91">
        <v>0</v>
      </c>
      <c r="BG384" s="94"/>
      <c r="BH384" s="95"/>
      <c r="BI384" s="93" t="str">
        <f t="shared" si="249"/>
        <v>Nguyễn Ngọc Tuân</v>
      </c>
      <c r="BJ384" s="105">
        <f t="shared" si="250"/>
        <v>0</v>
      </c>
      <c r="BK384" s="88" t="str">
        <f t="shared" si="251"/>
        <v>8780923917</v>
      </c>
      <c r="BL384" s="86">
        <f t="shared" si="252"/>
        <v>0</v>
      </c>
      <c r="BM384" s="105">
        <f t="shared" si="253"/>
        <v>0</v>
      </c>
      <c r="BN384" s="86">
        <f t="shared" si="254"/>
        <v>0</v>
      </c>
      <c r="BO384" s="86">
        <f t="shared" si="255"/>
        <v>0</v>
      </c>
      <c r="BP384" s="86">
        <f t="shared" si="265"/>
        <v>0</v>
      </c>
      <c r="BQ384" s="160" t="s">
        <v>6960</v>
      </c>
      <c r="BR384" s="86" t="s">
        <v>5720</v>
      </c>
      <c r="BS384" s="88" t="s">
        <v>5721</v>
      </c>
      <c r="BT384" s="86" t="s">
        <v>5722</v>
      </c>
      <c r="BU384" s="86"/>
      <c r="BV384" s="86" t="str">
        <f t="shared" si="266"/>
        <v>CK 187300</v>
      </c>
      <c r="BW384" s="105" t="str">
        <f t="shared" si="267"/>
        <v/>
      </c>
      <c r="BX384" s="86" t="str">
        <f t="shared" si="276"/>
        <v>128</v>
      </c>
      <c r="BY384" s="86" t="str">
        <f t="shared" si="277"/>
        <v>27</v>
      </c>
      <c r="BZ384" s="91">
        <f t="shared" si="278"/>
        <v>110</v>
      </c>
      <c r="CA384" s="91">
        <v>0</v>
      </c>
      <c r="CB384" s="96" t="s">
        <v>5719</v>
      </c>
      <c r="CC384" s="91">
        <f t="shared" si="268"/>
        <v>200</v>
      </c>
      <c r="CD384" s="91">
        <f t="shared" si="269"/>
        <v>0</v>
      </c>
      <c r="CE384" s="93">
        <f t="shared" si="279"/>
        <v>0</v>
      </c>
      <c r="CF384" s="93">
        <f t="shared" si="280"/>
        <v>0</v>
      </c>
      <c r="CG384" s="105"/>
      <c r="CH384" s="105"/>
      <c r="CI384" s="86"/>
      <c r="CJ384" s="188"/>
      <c r="CK384" s="181">
        <f t="shared" si="270"/>
        <v>110</v>
      </c>
      <c r="CL384" s="181">
        <f t="shared" si="271"/>
        <v>200</v>
      </c>
      <c r="CM384" s="86" t="s">
        <v>5723</v>
      </c>
      <c r="CN384" s="182" t="s">
        <v>7854</v>
      </c>
      <c r="CO384" s="183" t="s">
        <v>7855</v>
      </c>
      <c r="CP384" s="86" t="s">
        <v>5724</v>
      </c>
      <c r="CQ384" s="153" t="s">
        <v>7924</v>
      </c>
      <c r="CR384" s="187">
        <f t="shared" si="272"/>
        <v>7970000</v>
      </c>
      <c r="CS384" s="188">
        <v>1</v>
      </c>
      <c r="CT384" s="188">
        <f t="shared" si="282"/>
        <v>7970000</v>
      </c>
      <c r="CU384" s="93"/>
      <c r="CV384" s="94">
        <f t="shared" si="273"/>
        <v>110</v>
      </c>
      <c r="CW384" s="93">
        <f t="shared" si="274"/>
        <v>0</v>
      </c>
      <c r="CX384" s="86">
        <f t="shared" si="275"/>
        <v>0</v>
      </c>
      <c r="CY384" s="93">
        <f t="shared" si="283"/>
        <v>263010</v>
      </c>
      <c r="CZ384" s="93">
        <v>0</v>
      </c>
      <c r="DA384" s="93">
        <v>0</v>
      </c>
      <c r="DB384" s="93">
        <f t="shared" si="284"/>
        <v>0</v>
      </c>
      <c r="DC384" s="93">
        <v>0</v>
      </c>
      <c r="DD384" s="91">
        <v>0</v>
      </c>
      <c r="DE384" s="93">
        <f t="shared" si="285"/>
        <v>0</v>
      </c>
      <c r="DF384" s="93">
        <f t="shared" si="256"/>
        <v>0</v>
      </c>
      <c r="DG384" s="93"/>
      <c r="DH384" s="93">
        <v>0</v>
      </c>
      <c r="DI384" s="93">
        <v>0</v>
      </c>
      <c r="DJ384" s="86">
        <f t="shared" si="286"/>
        <v>0</v>
      </c>
      <c r="DK384" s="91">
        <v>0</v>
      </c>
      <c r="DL384" s="93"/>
      <c r="DM384" s="93">
        <v>0</v>
      </c>
      <c r="DN384" s="93">
        <f t="shared" si="257"/>
        <v>7970000</v>
      </c>
      <c r="DO384" s="93">
        <f t="shared" si="287"/>
        <v>0</v>
      </c>
      <c r="DP384" s="92">
        <f t="shared" si="288"/>
        <v>263010</v>
      </c>
      <c r="DQ384" s="97" t="str">
        <f t="shared" si="258"/>
        <v>8780923917</v>
      </c>
      <c r="DR384" s="98">
        <f t="shared" si="289"/>
        <v>0</v>
      </c>
      <c r="DS384" s="93" t="str">
        <f t="shared" si="290"/>
        <v>OK</v>
      </c>
      <c r="DT384" s="93"/>
      <c r="DU384" s="78" t="str">
        <f t="shared" si="259"/>
        <v>5010700215011501100001VT100001</v>
      </c>
      <c r="DV384" s="78">
        <f>INDEX('08_DMGiaDat'!$L:$L,MATCH(DU384,'08_DMGiaDat'!$R:$R,0))</f>
        <v>7970000</v>
      </c>
      <c r="DW384" s="78" t="str">
        <f t="shared" si="260"/>
        <v>501070021501100100000001</v>
      </c>
      <c r="DX384" s="78" t="str">
        <f>IFERROR(VLOOKUP(DW384,'08_DMGiaDat'!C318:C319,2,FALSE),"N")</f>
        <v>N</v>
      </c>
      <c r="DY384" s="78" t="str">
        <f t="shared" si="261"/>
        <v>5010700215011001VT100001</v>
      </c>
      <c r="DZ384" s="78" t="str">
        <f>IFERROR(VLOOKUP(DY384,'08_DMGiaDat'!C318:C319,2,FALSE),"N")</f>
        <v>N</v>
      </c>
      <c r="EA384" s="78" t="str">
        <f t="shared" si="262"/>
        <v>501070021501100100000001</v>
      </c>
      <c r="EB384" s="78" t="str">
        <f>IFERROR(VLOOKUP(EA384,'08_DMGiaDat'!C318:C319,2,FALSE),"N")</f>
        <v>N</v>
      </c>
      <c r="EC384" s="92">
        <f>IF(DV384&lt;&gt;"N",DV384,IF(DX384&lt;&gt;"N",DX384,IF(DZ384&lt;&gt;"N",DZ384*VLOOKUP(LEFT(CB384,3),'03_DMMucDich'!C302:C306,5,FALSE),IF(EB384&lt;&gt;"N",EB384*VLOOKUP(LEFT(CB384,3),'03_DMMucDich'!C302:C306,5,FALSE),"N/A"))))</f>
        <v>7970000</v>
      </c>
    </row>
    <row r="385" spans="1:133" s="34" customFormat="1" ht="16" x14ac:dyDescent="0.2">
      <c r="A385" s="85">
        <v>371</v>
      </c>
      <c r="B385" s="86"/>
      <c r="C385" s="87"/>
      <c r="D385" s="141" t="s">
        <v>6037</v>
      </c>
      <c r="E385" s="86"/>
      <c r="F385" s="88"/>
      <c r="G385" s="88" t="s">
        <v>5718</v>
      </c>
      <c r="H385" s="151">
        <v>2022</v>
      </c>
      <c r="I385" s="86"/>
      <c r="J385" s="86"/>
      <c r="K385" s="145" t="s">
        <v>6658</v>
      </c>
      <c r="L385" s="105"/>
      <c r="M385" s="86"/>
      <c r="N385" s="105"/>
      <c r="O385" s="105"/>
      <c r="P385" s="86"/>
      <c r="Q385" s="86"/>
      <c r="R385" s="153" t="str">
        <f t="shared" si="263"/>
        <v>Tổ 19</v>
      </c>
      <c r="S385" s="86"/>
      <c r="T385" s="86"/>
      <c r="U385" s="86"/>
      <c r="V385" s="86" t="str">
        <f t="shared" si="264"/>
        <v xml:space="preserve">, </v>
      </c>
      <c r="W385" s="86"/>
      <c r="X385" s="86"/>
      <c r="Y385" s="86"/>
      <c r="Z385" s="88"/>
      <c r="AA385" s="105"/>
      <c r="AB385" s="86"/>
      <c r="AC385" s="90"/>
      <c r="AD385" s="86"/>
      <c r="AE385" s="86"/>
      <c r="AF385" s="86"/>
      <c r="AG385" s="86"/>
      <c r="AH385" s="160" t="s">
        <v>7006</v>
      </c>
      <c r="AI385" s="153"/>
      <c r="AJ385" s="153"/>
      <c r="AK385" s="86"/>
      <c r="AL385" s="86"/>
      <c r="AM385" s="153" t="s">
        <v>7015</v>
      </c>
      <c r="AN385" s="153" t="s">
        <v>7477</v>
      </c>
      <c r="AO385" s="165">
        <v>43140</v>
      </c>
      <c r="AP385" s="153" t="s">
        <v>2265</v>
      </c>
      <c r="AQ385" s="153" t="s">
        <v>999</v>
      </c>
      <c r="AR385" s="166">
        <v>50.7</v>
      </c>
      <c r="AS385" s="88" t="s">
        <v>5719</v>
      </c>
      <c r="AT385" s="92">
        <f t="shared" si="281"/>
        <v>0</v>
      </c>
      <c r="AU385" s="93">
        <v>0</v>
      </c>
      <c r="AV385" s="93">
        <v>0</v>
      </c>
      <c r="AW385" s="166">
        <v>200</v>
      </c>
      <c r="AX385" s="93">
        <v>0</v>
      </c>
      <c r="AY385" s="177"/>
      <c r="AZ385" s="177">
        <v>0</v>
      </c>
      <c r="BA385" s="178"/>
      <c r="BB385" s="105"/>
      <c r="BC385" s="105"/>
      <c r="BD385" s="93"/>
      <c r="BE385" s="93">
        <v>0</v>
      </c>
      <c r="BF385" s="91">
        <v>0</v>
      </c>
      <c r="BG385" s="94"/>
      <c r="BH385" s="95"/>
      <c r="BI385" s="93" t="str">
        <f t="shared" si="249"/>
        <v>Thân Quang Khải</v>
      </c>
      <c r="BJ385" s="105">
        <f t="shared" si="250"/>
        <v>0</v>
      </c>
      <c r="BK385" s="88" t="str">
        <f t="shared" si="251"/>
        <v>8061001527</v>
      </c>
      <c r="BL385" s="86">
        <f t="shared" si="252"/>
        <v>0</v>
      </c>
      <c r="BM385" s="105">
        <f t="shared" si="253"/>
        <v>0</v>
      </c>
      <c r="BN385" s="86">
        <f t="shared" si="254"/>
        <v>0</v>
      </c>
      <c r="BO385" s="86">
        <f t="shared" si="255"/>
        <v>0</v>
      </c>
      <c r="BP385" s="86">
        <f t="shared" si="265"/>
        <v>0</v>
      </c>
      <c r="BQ385" s="160" t="s">
        <v>7006</v>
      </c>
      <c r="BR385" s="86" t="s">
        <v>5720</v>
      </c>
      <c r="BS385" s="88" t="s">
        <v>5721</v>
      </c>
      <c r="BT385" s="86" t="s">
        <v>5722</v>
      </c>
      <c r="BU385" s="86"/>
      <c r="BV385" s="86" t="str">
        <f t="shared" si="266"/>
        <v>CM 789373</v>
      </c>
      <c r="BW385" s="105" t="str">
        <f t="shared" si="267"/>
        <v/>
      </c>
      <c r="BX385" s="86" t="str">
        <f t="shared" si="276"/>
        <v>379</v>
      </c>
      <c r="BY385" s="86" t="str">
        <f t="shared" si="277"/>
        <v>105</v>
      </c>
      <c r="BZ385" s="91">
        <f t="shared" si="278"/>
        <v>50.7</v>
      </c>
      <c r="CA385" s="91">
        <v>0</v>
      </c>
      <c r="CB385" s="96" t="s">
        <v>5719</v>
      </c>
      <c r="CC385" s="91">
        <f t="shared" si="268"/>
        <v>200</v>
      </c>
      <c r="CD385" s="91">
        <f t="shared" si="269"/>
        <v>0</v>
      </c>
      <c r="CE385" s="93">
        <f t="shared" si="279"/>
        <v>0</v>
      </c>
      <c r="CF385" s="93">
        <f t="shared" si="280"/>
        <v>0</v>
      </c>
      <c r="CG385" s="105"/>
      <c r="CH385" s="105"/>
      <c r="CI385" s="86"/>
      <c r="CJ385" s="188"/>
      <c r="CK385" s="181">
        <f t="shared" si="270"/>
        <v>50.7</v>
      </c>
      <c r="CL385" s="181">
        <f t="shared" si="271"/>
        <v>200</v>
      </c>
      <c r="CM385" s="86" t="s">
        <v>5723</v>
      </c>
      <c r="CN385" s="182" t="s">
        <v>7866</v>
      </c>
      <c r="CO385" s="183" t="s">
        <v>7867</v>
      </c>
      <c r="CP385" s="86" t="s">
        <v>5724</v>
      </c>
      <c r="CQ385" s="153" t="s">
        <v>7925</v>
      </c>
      <c r="CR385" s="187">
        <f t="shared" si="272"/>
        <v>2360000</v>
      </c>
      <c r="CS385" s="188">
        <v>0.8</v>
      </c>
      <c r="CT385" s="188">
        <f t="shared" si="282"/>
        <v>1888000</v>
      </c>
      <c r="CU385" s="93"/>
      <c r="CV385" s="94">
        <f t="shared" si="273"/>
        <v>50.7</v>
      </c>
      <c r="CW385" s="93">
        <f t="shared" si="274"/>
        <v>0</v>
      </c>
      <c r="CX385" s="86">
        <f t="shared" si="275"/>
        <v>0</v>
      </c>
      <c r="CY385" s="93">
        <f t="shared" si="283"/>
        <v>28716.480000000003</v>
      </c>
      <c r="CZ385" s="93">
        <v>0</v>
      </c>
      <c r="DA385" s="93">
        <v>0</v>
      </c>
      <c r="DB385" s="93">
        <f t="shared" si="284"/>
        <v>0</v>
      </c>
      <c r="DC385" s="93">
        <v>0</v>
      </c>
      <c r="DD385" s="91">
        <v>0</v>
      </c>
      <c r="DE385" s="93">
        <f t="shared" si="285"/>
        <v>0</v>
      </c>
      <c r="DF385" s="93">
        <f t="shared" si="256"/>
        <v>0</v>
      </c>
      <c r="DG385" s="93"/>
      <c r="DH385" s="93">
        <v>0</v>
      </c>
      <c r="DI385" s="93">
        <v>0</v>
      </c>
      <c r="DJ385" s="86">
        <f t="shared" si="286"/>
        <v>0</v>
      </c>
      <c r="DK385" s="91">
        <v>0</v>
      </c>
      <c r="DL385" s="93"/>
      <c r="DM385" s="93">
        <v>0</v>
      </c>
      <c r="DN385" s="93">
        <f t="shared" si="257"/>
        <v>1888000</v>
      </c>
      <c r="DO385" s="93">
        <f t="shared" si="287"/>
        <v>0</v>
      </c>
      <c r="DP385" s="92">
        <f t="shared" si="288"/>
        <v>28716.480000000003</v>
      </c>
      <c r="DQ385" s="97" t="str">
        <f t="shared" si="258"/>
        <v>8061001527</v>
      </c>
      <c r="DR385" s="98">
        <f t="shared" si="289"/>
        <v>0</v>
      </c>
      <c r="DS385" s="93" t="str">
        <f t="shared" si="290"/>
        <v>OK</v>
      </c>
      <c r="DT385" s="93"/>
      <c r="DU385" s="78" t="str">
        <f t="shared" si="259"/>
        <v>5010700210791079100001VT400001</v>
      </c>
      <c r="DV385" s="78">
        <f>INDEX('08_DMGiaDat'!$L:$L,MATCH(DU385,'08_DMGiaDat'!$R:$R,0))</f>
        <v>2360000</v>
      </c>
      <c r="DW385" s="78" t="str">
        <f t="shared" si="260"/>
        <v>501070021079100100000001</v>
      </c>
      <c r="DX385" s="78" t="str">
        <f>IFERROR(VLOOKUP(DW385,'08_DMGiaDat'!C318:C319,2,FALSE),"N")</f>
        <v>N</v>
      </c>
      <c r="DY385" s="78" t="str">
        <f t="shared" si="261"/>
        <v>5010700210791001VT400001</v>
      </c>
      <c r="DZ385" s="78" t="str">
        <f>IFERROR(VLOOKUP(DY385,'08_DMGiaDat'!C318:C319,2,FALSE),"N")</f>
        <v>N</v>
      </c>
      <c r="EA385" s="78" t="str">
        <f t="shared" si="262"/>
        <v>501070021079100100000001</v>
      </c>
      <c r="EB385" s="78" t="str">
        <f>IFERROR(VLOOKUP(EA385,'08_DMGiaDat'!C318:C319,2,FALSE),"N")</f>
        <v>N</v>
      </c>
      <c r="EC385" s="92">
        <f>IF(DV385&lt;&gt;"N",DV385,IF(DX385&lt;&gt;"N",DX385,IF(DZ385&lt;&gt;"N",DZ385*VLOOKUP(LEFT(CB385,3),'03_DMMucDich'!C302:C306,5,FALSE),IF(EB385&lt;&gt;"N",EB385*VLOOKUP(LEFT(CB385,3),'03_DMMucDich'!C302:C306,5,FALSE),"N/A"))))</f>
        <v>2360000</v>
      </c>
    </row>
    <row r="386" spans="1:133" s="34" customFormat="1" ht="16" x14ac:dyDescent="0.2">
      <c r="A386" s="85">
        <v>372</v>
      </c>
      <c r="B386" s="86"/>
      <c r="C386" s="87"/>
      <c r="D386" s="141" t="s">
        <v>6038</v>
      </c>
      <c r="E386" s="86"/>
      <c r="F386" s="88"/>
      <c r="G386" s="88" t="s">
        <v>5718</v>
      </c>
      <c r="H386" s="151">
        <v>2023</v>
      </c>
      <c r="I386" s="86"/>
      <c r="J386" s="86"/>
      <c r="K386" s="145" t="s">
        <v>6659</v>
      </c>
      <c r="L386" s="105"/>
      <c r="M386" s="86"/>
      <c r="N386" s="105"/>
      <c r="O386" s="105"/>
      <c r="P386" s="86"/>
      <c r="Q386" s="86"/>
      <c r="R386" s="153" t="str">
        <f t="shared" si="263"/>
        <v>Tổ 08</v>
      </c>
      <c r="S386" s="86"/>
      <c r="T386" s="86"/>
      <c r="U386" s="86"/>
      <c r="V386" s="86" t="str">
        <f t="shared" si="264"/>
        <v xml:space="preserve">, </v>
      </c>
      <c r="W386" s="86"/>
      <c r="X386" s="86"/>
      <c r="Y386" s="86"/>
      <c r="Z386" s="88"/>
      <c r="AA386" s="105"/>
      <c r="AB386" s="86"/>
      <c r="AC386" s="90"/>
      <c r="AD386" s="86"/>
      <c r="AE386" s="86"/>
      <c r="AF386" s="86"/>
      <c r="AG386" s="86"/>
      <c r="AH386" s="160" t="s">
        <v>7003</v>
      </c>
      <c r="AI386" s="153"/>
      <c r="AJ386" s="153"/>
      <c r="AK386" s="86"/>
      <c r="AL386" s="86"/>
      <c r="AM386" s="153" t="s">
        <v>7015</v>
      </c>
      <c r="AN386" s="153" t="s">
        <v>7478</v>
      </c>
      <c r="AO386" s="165">
        <v>44958</v>
      </c>
      <c r="AP386" s="153" t="s">
        <v>7479</v>
      </c>
      <c r="AQ386" s="153" t="s">
        <v>7119</v>
      </c>
      <c r="AR386" s="166">
        <v>85.2</v>
      </c>
      <c r="AS386" s="88" t="s">
        <v>5719</v>
      </c>
      <c r="AT386" s="92">
        <f t="shared" si="281"/>
        <v>0</v>
      </c>
      <c r="AU386" s="93">
        <v>0</v>
      </c>
      <c r="AV386" s="93">
        <v>0</v>
      </c>
      <c r="AW386" s="166">
        <v>200</v>
      </c>
      <c r="AX386" s="93">
        <v>0</v>
      </c>
      <c r="AY386" s="177"/>
      <c r="AZ386" s="177">
        <v>0</v>
      </c>
      <c r="BA386" s="178"/>
      <c r="BB386" s="105"/>
      <c r="BC386" s="105"/>
      <c r="BD386" s="93"/>
      <c r="BE386" s="93">
        <v>0</v>
      </c>
      <c r="BF386" s="91">
        <v>0</v>
      </c>
      <c r="BG386" s="94"/>
      <c r="BH386" s="95"/>
      <c r="BI386" s="93" t="str">
        <f t="shared" si="249"/>
        <v>Đặng Thị Thảo</v>
      </c>
      <c r="BJ386" s="105">
        <f t="shared" si="250"/>
        <v>0</v>
      </c>
      <c r="BK386" s="88" t="str">
        <f t="shared" si="251"/>
        <v>8756405537</v>
      </c>
      <c r="BL386" s="86">
        <f t="shared" si="252"/>
        <v>0</v>
      </c>
      <c r="BM386" s="105">
        <f t="shared" si="253"/>
        <v>0</v>
      </c>
      <c r="BN386" s="86">
        <f t="shared" si="254"/>
        <v>0</v>
      </c>
      <c r="BO386" s="86">
        <f t="shared" si="255"/>
        <v>0</v>
      </c>
      <c r="BP386" s="86">
        <f t="shared" si="265"/>
        <v>0</v>
      </c>
      <c r="BQ386" s="160" t="s">
        <v>7003</v>
      </c>
      <c r="BR386" s="86" t="s">
        <v>5720</v>
      </c>
      <c r="BS386" s="88" t="s">
        <v>5721</v>
      </c>
      <c r="BT386" s="86" t="s">
        <v>5722</v>
      </c>
      <c r="BU386" s="86"/>
      <c r="BV386" s="86" t="str">
        <f t="shared" si="266"/>
        <v>DI 136117</v>
      </c>
      <c r="BW386" s="105" t="str">
        <f t="shared" si="267"/>
        <v/>
      </c>
      <c r="BX386" s="86" t="str">
        <f t="shared" si="276"/>
        <v>692</v>
      </c>
      <c r="BY386" s="86" t="str">
        <f t="shared" si="277"/>
        <v>74</v>
      </c>
      <c r="BZ386" s="91">
        <f t="shared" si="278"/>
        <v>85.2</v>
      </c>
      <c r="CA386" s="91">
        <v>0</v>
      </c>
      <c r="CB386" s="96" t="s">
        <v>5719</v>
      </c>
      <c r="CC386" s="91">
        <f t="shared" si="268"/>
        <v>200</v>
      </c>
      <c r="CD386" s="91">
        <f t="shared" si="269"/>
        <v>0</v>
      </c>
      <c r="CE386" s="93">
        <f t="shared" si="279"/>
        <v>0</v>
      </c>
      <c r="CF386" s="93">
        <f t="shared" si="280"/>
        <v>0</v>
      </c>
      <c r="CG386" s="105"/>
      <c r="CH386" s="105"/>
      <c r="CI386" s="86"/>
      <c r="CJ386" s="188"/>
      <c r="CK386" s="181">
        <f t="shared" si="270"/>
        <v>85.2</v>
      </c>
      <c r="CL386" s="181">
        <f t="shared" si="271"/>
        <v>200</v>
      </c>
      <c r="CM386" s="86" t="s">
        <v>5723</v>
      </c>
      <c r="CN386" s="182" t="s">
        <v>7866</v>
      </c>
      <c r="CO386" s="183" t="s">
        <v>7867</v>
      </c>
      <c r="CP386" s="86" t="s">
        <v>5724</v>
      </c>
      <c r="CQ386" s="153" t="s">
        <v>7925</v>
      </c>
      <c r="CR386" s="187">
        <f t="shared" si="272"/>
        <v>2360000</v>
      </c>
      <c r="CS386" s="188">
        <v>0.8</v>
      </c>
      <c r="CT386" s="188">
        <f t="shared" si="282"/>
        <v>1888000</v>
      </c>
      <c r="CU386" s="93"/>
      <c r="CV386" s="94">
        <f t="shared" si="273"/>
        <v>85.2</v>
      </c>
      <c r="CW386" s="93">
        <f t="shared" si="274"/>
        <v>0</v>
      </c>
      <c r="CX386" s="86">
        <f t="shared" si="275"/>
        <v>0</v>
      </c>
      <c r="CY386" s="93">
        <f t="shared" si="283"/>
        <v>48257.279999999999</v>
      </c>
      <c r="CZ386" s="93">
        <v>0</v>
      </c>
      <c r="DA386" s="93">
        <v>0</v>
      </c>
      <c r="DB386" s="93">
        <f t="shared" si="284"/>
        <v>0</v>
      </c>
      <c r="DC386" s="93">
        <v>0</v>
      </c>
      <c r="DD386" s="91">
        <v>0</v>
      </c>
      <c r="DE386" s="93">
        <f t="shared" si="285"/>
        <v>0</v>
      </c>
      <c r="DF386" s="93">
        <f t="shared" si="256"/>
        <v>0</v>
      </c>
      <c r="DG386" s="93"/>
      <c r="DH386" s="93">
        <v>0</v>
      </c>
      <c r="DI386" s="93">
        <v>0</v>
      </c>
      <c r="DJ386" s="86">
        <f t="shared" si="286"/>
        <v>0</v>
      </c>
      <c r="DK386" s="91">
        <v>0</v>
      </c>
      <c r="DL386" s="93"/>
      <c r="DM386" s="93">
        <v>0</v>
      </c>
      <c r="DN386" s="93">
        <f t="shared" si="257"/>
        <v>1888000</v>
      </c>
      <c r="DO386" s="93">
        <f t="shared" si="287"/>
        <v>0</v>
      </c>
      <c r="DP386" s="92">
        <f t="shared" si="288"/>
        <v>48257.279999999999</v>
      </c>
      <c r="DQ386" s="97" t="str">
        <f t="shared" si="258"/>
        <v>8756405537</v>
      </c>
      <c r="DR386" s="98">
        <f t="shared" si="289"/>
        <v>0</v>
      </c>
      <c r="DS386" s="93" t="str">
        <f t="shared" si="290"/>
        <v>OK</v>
      </c>
      <c r="DT386" s="93"/>
      <c r="DU386" s="78" t="str">
        <f t="shared" si="259"/>
        <v>5010700210791079100001VT400001</v>
      </c>
      <c r="DV386" s="78">
        <f>INDEX('08_DMGiaDat'!$L:$L,MATCH(DU386,'08_DMGiaDat'!$R:$R,0))</f>
        <v>2360000</v>
      </c>
      <c r="DW386" s="78" t="str">
        <f t="shared" si="260"/>
        <v>501070021079100100000001</v>
      </c>
      <c r="DX386" s="78" t="str">
        <f>IFERROR(VLOOKUP(DW386,'08_DMGiaDat'!C318:C319,2,FALSE),"N")</f>
        <v>N</v>
      </c>
      <c r="DY386" s="78" t="str">
        <f t="shared" si="261"/>
        <v>5010700210791001VT400001</v>
      </c>
      <c r="DZ386" s="78" t="str">
        <f>IFERROR(VLOOKUP(DY386,'08_DMGiaDat'!C318:C319,2,FALSE),"N")</f>
        <v>N</v>
      </c>
      <c r="EA386" s="78" t="str">
        <f t="shared" si="262"/>
        <v>501070021079100100000001</v>
      </c>
      <c r="EB386" s="78" t="str">
        <f>IFERROR(VLOOKUP(EA386,'08_DMGiaDat'!C318:C319,2,FALSE),"N")</f>
        <v>N</v>
      </c>
      <c r="EC386" s="92">
        <f>IF(DV386&lt;&gt;"N",DV386,IF(DX386&lt;&gt;"N",DX386,IF(DZ386&lt;&gt;"N",DZ386*VLOOKUP(LEFT(CB386,3),'03_DMMucDich'!C302:C306,5,FALSE),IF(EB386&lt;&gt;"N",EB386*VLOOKUP(LEFT(CB386,3),'03_DMMucDich'!C302:C306,5,FALSE),"N/A"))))</f>
        <v>2360000</v>
      </c>
    </row>
    <row r="387" spans="1:133" s="34" customFormat="1" ht="16" x14ac:dyDescent="0.2">
      <c r="A387" s="85">
        <v>373</v>
      </c>
      <c r="B387" s="86"/>
      <c r="C387" s="87"/>
      <c r="D387" s="141" t="s">
        <v>6039</v>
      </c>
      <c r="E387" s="86"/>
      <c r="F387" s="88"/>
      <c r="G387" s="88" t="s">
        <v>5718</v>
      </c>
      <c r="H387" s="151">
        <v>2022</v>
      </c>
      <c r="I387" s="86"/>
      <c r="J387" s="86"/>
      <c r="K387" s="145" t="s">
        <v>6660</v>
      </c>
      <c r="L387" s="105"/>
      <c r="M387" s="86"/>
      <c r="N387" s="105"/>
      <c r="O387" s="105"/>
      <c r="P387" s="86"/>
      <c r="Q387" s="86"/>
      <c r="R387" s="153" t="str">
        <f t="shared" si="263"/>
        <v>Tổ 53</v>
      </c>
      <c r="S387" s="86"/>
      <c r="T387" s="86"/>
      <c r="U387" s="86"/>
      <c r="V387" s="86" t="str">
        <f t="shared" si="264"/>
        <v xml:space="preserve">, </v>
      </c>
      <c r="W387" s="86"/>
      <c r="X387" s="86"/>
      <c r="Y387" s="86"/>
      <c r="Z387" s="88"/>
      <c r="AA387" s="105"/>
      <c r="AB387" s="86"/>
      <c r="AC387" s="90"/>
      <c r="AD387" s="86"/>
      <c r="AE387" s="86"/>
      <c r="AF387" s="86"/>
      <c r="AG387" s="86"/>
      <c r="AH387" s="160" t="s">
        <v>7007</v>
      </c>
      <c r="AI387" s="153"/>
      <c r="AJ387" s="153"/>
      <c r="AK387" s="86"/>
      <c r="AL387" s="86"/>
      <c r="AM387" s="153" t="s">
        <v>7015</v>
      </c>
      <c r="AN387" s="153" t="s">
        <v>7480</v>
      </c>
      <c r="AO387" s="165">
        <v>42522</v>
      </c>
      <c r="AP387" s="153" t="s">
        <v>7119</v>
      </c>
      <c r="AQ387" s="153" t="s">
        <v>2123</v>
      </c>
      <c r="AR387" s="166">
        <v>100</v>
      </c>
      <c r="AS387" s="88" t="s">
        <v>5719</v>
      </c>
      <c r="AT387" s="92">
        <f t="shared" si="281"/>
        <v>0</v>
      </c>
      <c r="AU387" s="93">
        <v>0</v>
      </c>
      <c r="AV387" s="93">
        <v>0</v>
      </c>
      <c r="AW387" s="166">
        <v>200</v>
      </c>
      <c r="AX387" s="93">
        <v>0</v>
      </c>
      <c r="AY387" s="177"/>
      <c r="AZ387" s="177">
        <v>0</v>
      </c>
      <c r="BA387" s="178"/>
      <c r="BB387" s="105"/>
      <c r="BC387" s="105"/>
      <c r="BD387" s="93"/>
      <c r="BE387" s="93">
        <v>0</v>
      </c>
      <c r="BF387" s="91">
        <v>0</v>
      </c>
      <c r="BG387" s="94"/>
      <c r="BH387" s="95"/>
      <c r="BI387" s="93" t="str">
        <f t="shared" si="249"/>
        <v>Lương Hải Đăng</v>
      </c>
      <c r="BJ387" s="105">
        <f t="shared" si="250"/>
        <v>0</v>
      </c>
      <c r="BK387" s="88" t="str">
        <f t="shared" si="251"/>
        <v>8652479252</v>
      </c>
      <c r="BL387" s="86">
        <f t="shared" si="252"/>
        <v>0</v>
      </c>
      <c r="BM387" s="105">
        <f t="shared" si="253"/>
        <v>0</v>
      </c>
      <c r="BN387" s="86">
        <f t="shared" si="254"/>
        <v>0</v>
      </c>
      <c r="BO387" s="86">
        <f t="shared" si="255"/>
        <v>0</v>
      </c>
      <c r="BP387" s="86">
        <f t="shared" si="265"/>
        <v>0</v>
      </c>
      <c r="BQ387" s="160" t="s">
        <v>7007</v>
      </c>
      <c r="BR387" s="86" t="s">
        <v>5720</v>
      </c>
      <c r="BS387" s="88" t="s">
        <v>5721</v>
      </c>
      <c r="BT387" s="86" t="s">
        <v>5722</v>
      </c>
      <c r="BU387" s="86"/>
      <c r="BV387" s="86" t="str">
        <f t="shared" si="266"/>
        <v>CĐ 077006</v>
      </c>
      <c r="BW387" s="105" t="str">
        <f t="shared" si="267"/>
        <v/>
      </c>
      <c r="BX387" s="86" t="str">
        <f t="shared" si="276"/>
        <v>74</v>
      </c>
      <c r="BY387" s="86" t="str">
        <f t="shared" si="277"/>
        <v>237</v>
      </c>
      <c r="BZ387" s="91">
        <f t="shared" si="278"/>
        <v>100</v>
      </c>
      <c r="CA387" s="91">
        <v>0</v>
      </c>
      <c r="CB387" s="96" t="s">
        <v>5719</v>
      </c>
      <c r="CC387" s="91">
        <f t="shared" si="268"/>
        <v>200</v>
      </c>
      <c r="CD387" s="91">
        <f t="shared" si="269"/>
        <v>0</v>
      </c>
      <c r="CE387" s="93">
        <f t="shared" si="279"/>
        <v>0</v>
      </c>
      <c r="CF387" s="93">
        <f t="shared" si="280"/>
        <v>0</v>
      </c>
      <c r="CG387" s="105"/>
      <c r="CH387" s="105"/>
      <c r="CI387" s="86"/>
      <c r="CJ387" s="188"/>
      <c r="CK387" s="181">
        <f t="shared" si="270"/>
        <v>100</v>
      </c>
      <c r="CL387" s="181">
        <f t="shared" si="271"/>
        <v>200</v>
      </c>
      <c r="CM387" s="86" t="s">
        <v>5723</v>
      </c>
      <c r="CN387" s="182" t="s">
        <v>7870</v>
      </c>
      <c r="CO387" s="183" t="s">
        <v>7871</v>
      </c>
      <c r="CP387" s="86" t="s">
        <v>5724</v>
      </c>
      <c r="CQ387" s="153" t="s">
        <v>7925</v>
      </c>
      <c r="CR387" s="187">
        <f t="shared" si="272"/>
        <v>2280000</v>
      </c>
      <c r="CS387" s="188">
        <v>0.8</v>
      </c>
      <c r="CT387" s="188">
        <f t="shared" si="282"/>
        <v>1824000</v>
      </c>
      <c r="CU387" s="93"/>
      <c r="CV387" s="94">
        <f t="shared" si="273"/>
        <v>100</v>
      </c>
      <c r="CW387" s="93">
        <f t="shared" si="274"/>
        <v>0</v>
      </c>
      <c r="CX387" s="86">
        <f t="shared" si="275"/>
        <v>0</v>
      </c>
      <c r="CY387" s="93">
        <f t="shared" si="283"/>
        <v>54720</v>
      </c>
      <c r="CZ387" s="93">
        <v>0</v>
      </c>
      <c r="DA387" s="93">
        <v>0</v>
      </c>
      <c r="DB387" s="93">
        <f t="shared" si="284"/>
        <v>0</v>
      </c>
      <c r="DC387" s="93">
        <v>0</v>
      </c>
      <c r="DD387" s="91">
        <v>0</v>
      </c>
      <c r="DE387" s="93">
        <f t="shared" si="285"/>
        <v>0</v>
      </c>
      <c r="DF387" s="93">
        <f t="shared" si="256"/>
        <v>0</v>
      </c>
      <c r="DG387" s="93"/>
      <c r="DH387" s="93">
        <v>0</v>
      </c>
      <c r="DI387" s="93">
        <v>0</v>
      </c>
      <c r="DJ387" s="86">
        <f t="shared" si="286"/>
        <v>0</v>
      </c>
      <c r="DK387" s="91">
        <v>0</v>
      </c>
      <c r="DL387" s="93"/>
      <c r="DM387" s="93">
        <v>0</v>
      </c>
      <c r="DN387" s="93">
        <f t="shared" si="257"/>
        <v>1824000</v>
      </c>
      <c r="DO387" s="93">
        <f t="shared" si="287"/>
        <v>0</v>
      </c>
      <c r="DP387" s="92">
        <f t="shared" si="288"/>
        <v>54720</v>
      </c>
      <c r="DQ387" s="97" t="str">
        <f t="shared" si="258"/>
        <v>8652479252</v>
      </c>
      <c r="DR387" s="98">
        <f t="shared" si="289"/>
        <v>0</v>
      </c>
      <c r="DS387" s="93" t="str">
        <f t="shared" si="290"/>
        <v>OK</v>
      </c>
      <c r="DT387" s="93"/>
      <c r="DU387" s="78" t="str">
        <f t="shared" si="259"/>
        <v>5010700212491249100001VT400001</v>
      </c>
      <c r="DV387" s="78">
        <f>INDEX('08_DMGiaDat'!$L:$L,MATCH(DU387,'08_DMGiaDat'!$R:$R,0))</f>
        <v>2280000</v>
      </c>
      <c r="DW387" s="78" t="str">
        <f t="shared" si="260"/>
        <v>501070021249100100000001</v>
      </c>
      <c r="DX387" s="78" t="str">
        <f>IFERROR(VLOOKUP(DW387,'08_DMGiaDat'!C318:C319,2,FALSE),"N")</f>
        <v>N</v>
      </c>
      <c r="DY387" s="78" t="str">
        <f t="shared" si="261"/>
        <v>5010700212491001VT400001</v>
      </c>
      <c r="DZ387" s="78" t="str">
        <f>IFERROR(VLOOKUP(DY387,'08_DMGiaDat'!C318:C319,2,FALSE),"N")</f>
        <v>N</v>
      </c>
      <c r="EA387" s="78" t="str">
        <f t="shared" si="262"/>
        <v>501070021249100100000001</v>
      </c>
      <c r="EB387" s="78" t="str">
        <f>IFERROR(VLOOKUP(EA387,'08_DMGiaDat'!C318:C319,2,FALSE),"N")</f>
        <v>N</v>
      </c>
      <c r="EC387" s="92">
        <f>IF(DV387&lt;&gt;"N",DV387,IF(DX387&lt;&gt;"N",DX387,IF(DZ387&lt;&gt;"N",DZ387*VLOOKUP(LEFT(CB387,3),'03_DMMucDich'!C302:C306,5,FALSE),IF(EB387&lt;&gt;"N",EB387*VLOOKUP(LEFT(CB387,3),'03_DMMucDich'!C302:C306,5,FALSE),"N/A"))))</f>
        <v>2280000</v>
      </c>
    </row>
    <row r="388" spans="1:133" s="34" customFormat="1" ht="16" x14ac:dyDescent="0.2">
      <c r="A388" s="85">
        <v>374</v>
      </c>
      <c r="B388" s="86"/>
      <c r="C388" s="87"/>
      <c r="D388" s="141" t="s">
        <v>6040</v>
      </c>
      <c r="E388" s="86"/>
      <c r="F388" s="88"/>
      <c r="G388" s="88" t="s">
        <v>5718</v>
      </c>
      <c r="H388" s="151">
        <v>2022</v>
      </c>
      <c r="I388" s="86"/>
      <c r="J388" s="86"/>
      <c r="K388" s="145" t="s">
        <v>6661</v>
      </c>
      <c r="L388" s="105"/>
      <c r="M388" s="86"/>
      <c r="N388" s="105"/>
      <c r="O388" s="105"/>
      <c r="P388" s="86"/>
      <c r="Q388" s="86"/>
      <c r="R388" s="153" t="str">
        <f t="shared" si="263"/>
        <v>Tổ 37</v>
      </c>
      <c r="S388" s="86"/>
      <c r="T388" s="86"/>
      <c r="U388" s="86"/>
      <c r="V388" s="86" t="str">
        <f t="shared" si="264"/>
        <v xml:space="preserve">, </v>
      </c>
      <c r="W388" s="86"/>
      <c r="X388" s="86"/>
      <c r="Y388" s="86"/>
      <c r="Z388" s="88"/>
      <c r="AA388" s="105"/>
      <c r="AB388" s="86"/>
      <c r="AC388" s="90"/>
      <c r="AD388" s="86"/>
      <c r="AE388" s="86"/>
      <c r="AF388" s="86"/>
      <c r="AG388" s="86"/>
      <c r="AH388" s="160" t="s">
        <v>6972</v>
      </c>
      <c r="AI388" s="153"/>
      <c r="AJ388" s="153"/>
      <c r="AK388" s="86"/>
      <c r="AL388" s="86"/>
      <c r="AM388" s="153" t="s">
        <v>7015</v>
      </c>
      <c r="AN388" s="153" t="s">
        <v>7481</v>
      </c>
      <c r="AO388" s="165">
        <v>44204</v>
      </c>
      <c r="AP388" s="153" t="s">
        <v>7079</v>
      </c>
      <c r="AQ388" s="153" t="s">
        <v>965</v>
      </c>
      <c r="AR388" s="166">
        <v>100</v>
      </c>
      <c r="AS388" s="88" t="s">
        <v>5719</v>
      </c>
      <c r="AT388" s="92">
        <f t="shared" si="281"/>
        <v>0</v>
      </c>
      <c r="AU388" s="93">
        <v>0</v>
      </c>
      <c r="AV388" s="93">
        <v>0</v>
      </c>
      <c r="AW388" s="166">
        <v>200</v>
      </c>
      <c r="AX388" s="93">
        <v>0</v>
      </c>
      <c r="AY388" s="177"/>
      <c r="AZ388" s="177">
        <v>0</v>
      </c>
      <c r="BA388" s="178"/>
      <c r="BB388" s="105"/>
      <c r="BC388" s="105"/>
      <c r="BD388" s="93"/>
      <c r="BE388" s="93">
        <v>0</v>
      </c>
      <c r="BF388" s="91">
        <v>0</v>
      </c>
      <c r="BG388" s="94"/>
      <c r="BH388" s="95"/>
      <c r="BI388" s="93" t="str">
        <f t="shared" si="249"/>
        <v>Phạm Nhân Cương</v>
      </c>
      <c r="BJ388" s="105">
        <f t="shared" si="250"/>
        <v>0</v>
      </c>
      <c r="BK388" s="88" t="str">
        <f t="shared" si="251"/>
        <v>8436544002</v>
      </c>
      <c r="BL388" s="86">
        <f t="shared" si="252"/>
        <v>0</v>
      </c>
      <c r="BM388" s="105">
        <f t="shared" si="253"/>
        <v>0</v>
      </c>
      <c r="BN388" s="86">
        <f t="shared" si="254"/>
        <v>0</v>
      </c>
      <c r="BO388" s="86">
        <f t="shared" si="255"/>
        <v>0</v>
      </c>
      <c r="BP388" s="86">
        <f t="shared" si="265"/>
        <v>0</v>
      </c>
      <c r="BQ388" s="160" t="s">
        <v>6972</v>
      </c>
      <c r="BR388" s="86" t="s">
        <v>5720</v>
      </c>
      <c r="BS388" s="88" t="s">
        <v>5721</v>
      </c>
      <c r="BT388" s="86" t="s">
        <v>5722</v>
      </c>
      <c r="BU388" s="86"/>
      <c r="BV388" s="86" t="str">
        <f t="shared" si="266"/>
        <v>DA 107171</v>
      </c>
      <c r="BW388" s="105" t="str">
        <f t="shared" si="267"/>
        <v/>
      </c>
      <c r="BX388" s="86" t="str">
        <f t="shared" si="276"/>
        <v>30</v>
      </c>
      <c r="BY388" s="86" t="str">
        <f t="shared" si="277"/>
        <v>103</v>
      </c>
      <c r="BZ388" s="91">
        <f t="shared" si="278"/>
        <v>100</v>
      </c>
      <c r="CA388" s="91">
        <v>0</v>
      </c>
      <c r="CB388" s="96" t="s">
        <v>5719</v>
      </c>
      <c r="CC388" s="91">
        <f t="shared" si="268"/>
        <v>200</v>
      </c>
      <c r="CD388" s="91">
        <f t="shared" si="269"/>
        <v>0</v>
      </c>
      <c r="CE388" s="93">
        <f t="shared" si="279"/>
        <v>0</v>
      </c>
      <c r="CF388" s="93">
        <f t="shared" si="280"/>
        <v>0</v>
      </c>
      <c r="CG388" s="105"/>
      <c r="CH388" s="105"/>
      <c r="CI388" s="86"/>
      <c r="CJ388" s="188"/>
      <c r="CK388" s="181">
        <f t="shared" si="270"/>
        <v>100</v>
      </c>
      <c r="CL388" s="181">
        <f t="shared" si="271"/>
        <v>200</v>
      </c>
      <c r="CM388" s="86" t="s">
        <v>5723</v>
      </c>
      <c r="CN388" s="182" t="s">
        <v>7854</v>
      </c>
      <c r="CO388" s="183" t="s">
        <v>7855</v>
      </c>
      <c r="CP388" s="86" t="s">
        <v>5724</v>
      </c>
      <c r="CQ388" s="153" t="s">
        <v>7924</v>
      </c>
      <c r="CR388" s="187">
        <f t="shared" si="272"/>
        <v>7970000</v>
      </c>
      <c r="CS388" s="188">
        <v>1</v>
      </c>
      <c r="CT388" s="188">
        <f t="shared" si="282"/>
        <v>7970000</v>
      </c>
      <c r="CU388" s="93"/>
      <c r="CV388" s="94">
        <f t="shared" si="273"/>
        <v>100</v>
      </c>
      <c r="CW388" s="93">
        <f t="shared" si="274"/>
        <v>0</v>
      </c>
      <c r="CX388" s="86">
        <f t="shared" si="275"/>
        <v>0</v>
      </c>
      <c r="CY388" s="93">
        <f t="shared" si="283"/>
        <v>239100</v>
      </c>
      <c r="CZ388" s="93">
        <v>0</v>
      </c>
      <c r="DA388" s="93">
        <v>0</v>
      </c>
      <c r="DB388" s="93">
        <f t="shared" si="284"/>
        <v>0</v>
      </c>
      <c r="DC388" s="93">
        <v>0</v>
      </c>
      <c r="DD388" s="91">
        <v>0</v>
      </c>
      <c r="DE388" s="93">
        <f t="shared" si="285"/>
        <v>0</v>
      </c>
      <c r="DF388" s="93">
        <f t="shared" si="256"/>
        <v>0</v>
      </c>
      <c r="DG388" s="93"/>
      <c r="DH388" s="93">
        <v>0</v>
      </c>
      <c r="DI388" s="93">
        <v>0</v>
      </c>
      <c r="DJ388" s="86">
        <f t="shared" si="286"/>
        <v>0</v>
      </c>
      <c r="DK388" s="91">
        <v>0</v>
      </c>
      <c r="DL388" s="93"/>
      <c r="DM388" s="93">
        <v>0</v>
      </c>
      <c r="DN388" s="93">
        <f t="shared" si="257"/>
        <v>7970000</v>
      </c>
      <c r="DO388" s="93">
        <f t="shared" si="287"/>
        <v>0</v>
      </c>
      <c r="DP388" s="92">
        <f t="shared" si="288"/>
        <v>239100</v>
      </c>
      <c r="DQ388" s="97" t="str">
        <f t="shared" si="258"/>
        <v>8436544002</v>
      </c>
      <c r="DR388" s="98">
        <f t="shared" si="289"/>
        <v>0</v>
      </c>
      <c r="DS388" s="93" t="str">
        <f t="shared" si="290"/>
        <v>OK</v>
      </c>
      <c r="DT388" s="93"/>
      <c r="DU388" s="78" t="str">
        <f t="shared" si="259"/>
        <v>5010700215011501100001VT100001</v>
      </c>
      <c r="DV388" s="78">
        <f>INDEX('08_DMGiaDat'!$L:$L,MATCH(DU388,'08_DMGiaDat'!$R:$R,0))</f>
        <v>7970000</v>
      </c>
      <c r="DW388" s="78" t="str">
        <f t="shared" si="260"/>
        <v>501070021501100100000001</v>
      </c>
      <c r="DX388" s="78" t="str">
        <f>IFERROR(VLOOKUP(DW388,'08_DMGiaDat'!C318:C319,2,FALSE),"N")</f>
        <v>N</v>
      </c>
      <c r="DY388" s="78" t="str">
        <f t="shared" si="261"/>
        <v>5010700215011001VT100001</v>
      </c>
      <c r="DZ388" s="78" t="str">
        <f>IFERROR(VLOOKUP(DY388,'08_DMGiaDat'!C318:C319,2,FALSE),"N")</f>
        <v>N</v>
      </c>
      <c r="EA388" s="78" t="str">
        <f t="shared" si="262"/>
        <v>501070021501100100000001</v>
      </c>
      <c r="EB388" s="78" t="str">
        <f>IFERROR(VLOOKUP(EA388,'08_DMGiaDat'!C318:C319,2,FALSE),"N")</f>
        <v>N</v>
      </c>
      <c r="EC388" s="92">
        <f>IF(DV388&lt;&gt;"N",DV388,IF(DX388&lt;&gt;"N",DX388,IF(DZ388&lt;&gt;"N",DZ388*VLOOKUP(LEFT(CB388,3),'03_DMMucDich'!C302:C306,5,FALSE),IF(EB388&lt;&gt;"N",EB388*VLOOKUP(LEFT(CB388,3),'03_DMMucDich'!C302:C306,5,FALSE),"N/A"))))</f>
        <v>7970000</v>
      </c>
    </row>
    <row r="389" spans="1:133" s="34" customFormat="1" ht="16" x14ac:dyDescent="0.2">
      <c r="A389" s="85">
        <v>375</v>
      </c>
      <c r="B389" s="86"/>
      <c r="C389" s="87"/>
      <c r="D389" s="141" t="s">
        <v>6040</v>
      </c>
      <c r="E389" s="86"/>
      <c r="F389" s="88"/>
      <c r="G389" s="88" t="s">
        <v>5718</v>
      </c>
      <c r="H389" s="151">
        <v>2022</v>
      </c>
      <c r="I389" s="86"/>
      <c r="J389" s="86"/>
      <c r="K389" s="145" t="s">
        <v>6661</v>
      </c>
      <c r="L389" s="105"/>
      <c r="M389" s="86"/>
      <c r="N389" s="105"/>
      <c r="O389" s="105"/>
      <c r="P389" s="86"/>
      <c r="Q389" s="86"/>
      <c r="R389" s="153" t="str">
        <f t="shared" si="263"/>
        <v>Tổ 37</v>
      </c>
      <c r="S389" s="86"/>
      <c r="T389" s="86"/>
      <c r="U389" s="86"/>
      <c r="V389" s="86" t="str">
        <f t="shared" si="264"/>
        <v xml:space="preserve">, </v>
      </c>
      <c r="W389" s="86"/>
      <c r="X389" s="86"/>
      <c r="Y389" s="86"/>
      <c r="Z389" s="88"/>
      <c r="AA389" s="105"/>
      <c r="AB389" s="86"/>
      <c r="AC389" s="90"/>
      <c r="AD389" s="86"/>
      <c r="AE389" s="86"/>
      <c r="AF389" s="86"/>
      <c r="AG389" s="86"/>
      <c r="AH389" s="160" t="s">
        <v>6972</v>
      </c>
      <c r="AI389" s="153"/>
      <c r="AJ389" s="153"/>
      <c r="AK389" s="86"/>
      <c r="AL389" s="86"/>
      <c r="AM389" s="153" t="s">
        <v>7015</v>
      </c>
      <c r="AN389" s="153" t="s">
        <v>7481</v>
      </c>
      <c r="AO389" s="165">
        <v>44204</v>
      </c>
      <c r="AP389" s="153" t="s">
        <v>7084</v>
      </c>
      <c r="AQ389" s="153" t="s">
        <v>965</v>
      </c>
      <c r="AR389" s="166">
        <v>100</v>
      </c>
      <c r="AS389" s="88" t="s">
        <v>5719</v>
      </c>
      <c r="AT389" s="92">
        <f t="shared" si="281"/>
        <v>0</v>
      </c>
      <c r="AU389" s="93">
        <v>0</v>
      </c>
      <c r="AV389" s="93">
        <v>0</v>
      </c>
      <c r="AW389" s="166">
        <v>200</v>
      </c>
      <c r="AX389" s="93">
        <v>0</v>
      </c>
      <c r="AY389" s="177"/>
      <c r="AZ389" s="177">
        <v>0</v>
      </c>
      <c r="BA389" s="178"/>
      <c r="BB389" s="105"/>
      <c r="BC389" s="105"/>
      <c r="BD389" s="93"/>
      <c r="BE389" s="93">
        <v>0</v>
      </c>
      <c r="BF389" s="91">
        <v>0</v>
      </c>
      <c r="BG389" s="94"/>
      <c r="BH389" s="95"/>
      <c r="BI389" s="93" t="str">
        <f t="shared" si="249"/>
        <v>Phạm Nhân Cương</v>
      </c>
      <c r="BJ389" s="105">
        <f t="shared" si="250"/>
        <v>0</v>
      </c>
      <c r="BK389" s="88" t="str">
        <f t="shared" si="251"/>
        <v>8436544002</v>
      </c>
      <c r="BL389" s="86">
        <f t="shared" si="252"/>
        <v>0</v>
      </c>
      <c r="BM389" s="105">
        <f t="shared" si="253"/>
        <v>0</v>
      </c>
      <c r="BN389" s="86">
        <f t="shared" si="254"/>
        <v>0</v>
      </c>
      <c r="BO389" s="86">
        <f t="shared" si="255"/>
        <v>0</v>
      </c>
      <c r="BP389" s="86">
        <f t="shared" si="265"/>
        <v>0</v>
      </c>
      <c r="BQ389" s="160" t="s">
        <v>6972</v>
      </c>
      <c r="BR389" s="86" t="s">
        <v>5720</v>
      </c>
      <c r="BS389" s="88" t="s">
        <v>5721</v>
      </c>
      <c r="BT389" s="86" t="s">
        <v>5722</v>
      </c>
      <c r="BU389" s="86"/>
      <c r="BV389" s="86" t="str">
        <f t="shared" si="266"/>
        <v>DA 107171</v>
      </c>
      <c r="BW389" s="105" t="str">
        <f t="shared" si="267"/>
        <v/>
      </c>
      <c r="BX389" s="86" t="str">
        <f t="shared" si="276"/>
        <v>29</v>
      </c>
      <c r="BY389" s="86" t="str">
        <f t="shared" si="277"/>
        <v>103</v>
      </c>
      <c r="BZ389" s="91">
        <f t="shared" si="278"/>
        <v>100</v>
      </c>
      <c r="CA389" s="91">
        <v>0</v>
      </c>
      <c r="CB389" s="96" t="s">
        <v>5719</v>
      </c>
      <c r="CC389" s="91">
        <f t="shared" si="268"/>
        <v>200</v>
      </c>
      <c r="CD389" s="91">
        <f t="shared" si="269"/>
        <v>0</v>
      </c>
      <c r="CE389" s="93">
        <f t="shared" si="279"/>
        <v>0</v>
      </c>
      <c r="CF389" s="93">
        <f t="shared" si="280"/>
        <v>0</v>
      </c>
      <c r="CG389" s="105"/>
      <c r="CH389" s="105"/>
      <c r="CI389" s="86"/>
      <c r="CJ389" s="188"/>
      <c r="CK389" s="181">
        <f t="shared" si="270"/>
        <v>100</v>
      </c>
      <c r="CL389" s="181">
        <f t="shared" si="271"/>
        <v>200</v>
      </c>
      <c r="CM389" s="86" t="s">
        <v>5723</v>
      </c>
      <c r="CN389" s="182" t="s">
        <v>7854</v>
      </c>
      <c r="CO389" s="183" t="s">
        <v>7855</v>
      </c>
      <c r="CP389" s="86" t="s">
        <v>5724</v>
      </c>
      <c r="CQ389" s="153" t="s">
        <v>7924</v>
      </c>
      <c r="CR389" s="187">
        <f t="shared" si="272"/>
        <v>7970000</v>
      </c>
      <c r="CS389" s="188">
        <v>1</v>
      </c>
      <c r="CT389" s="188">
        <f t="shared" si="282"/>
        <v>7970000</v>
      </c>
      <c r="CU389" s="93"/>
      <c r="CV389" s="94">
        <f t="shared" si="273"/>
        <v>100</v>
      </c>
      <c r="CW389" s="93">
        <f t="shared" si="274"/>
        <v>0</v>
      </c>
      <c r="CX389" s="86">
        <f t="shared" si="275"/>
        <v>0</v>
      </c>
      <c r="CY389" s="93">
        <f t="shared" si="283"/>
        <v>239100</v>
      </c>
      <c r="CZ389" s="93">
        <v>0</v>
      </c>
      <c r="DA389" s="93">
        <v>0</v>
      </c>
      <c r="DB389" s="93">
        <f t="shared" si="284"/>
        <v>0</v>
      </c>
      <c r="DC389" s="93">
        <v>0</v>
      </c>
      <c r="DD389" s="91">
        <v>0</v>
      </c>
      <c r="DE389" s="93">
        <f t="shared" si="285"/>
        <v>0</v>
      </c>
      <c r="DF389" s="93">
        <f t="shared" si="256"/>
        <v>0</v>
      </c>
      <c r="DG389" s="93"/>
      <c r="DH389" s="93">
        <v>0</v>
      </c>
      <c r="DI389" s="93">
        <v>0</v>
      </c>
      <c r="DJ389" s="86">
        <f t="shared" si="286"/>
        <v>0</v>
      </c>
      <c r="DK389" s="91">
        <v>0</v>
      </c>
      <c r="DL389" s="93"/>
      <c r="DM389" s="93">
        <v>0</v>
      </c>
      <c r="DN389" s="93">
        <f t="shared" si="257"/>
        <v>7970000</v>
      </c>
      <c r="DO389" s="93">
        <f t="shared" si="287"/>
        <v>0</v>
      </c>
      <c r="DP389" s="92">
        <f t="shared" si="288"/>
        <v>239100</v>
      </c>
      <c r="DQ389" s="97" t="str">
        <f t="shared" si="258"/>
        <v>8436544002</v>
      </c>
      <c r="DR389" s="98">
        <f t="shared" si="289"/>
        <v>0</v>
      </c>
      <c r="DS389" s="93" t="str">
        <f t="shared" si="290"/>
        <v>OK</v>
      </c>
      <c r="DT389" s="93"/>
      <c r="DU389" s="78" t="str">
        <f t="shared" si="259"/>
        <v>5010700215011501100001VT100001</v>
      </c>
      <c r="DV389" s="78">
        <f>INDEX('08_DMGiaDat'!$L:$L,MATCH(DU389,'08_DMGiaDat'!$R:$R,0))</f>
        <v>7970000</v>
      </c>
      <c r="DW389" s="78" t="str">
        <f t="shared" si="260"/>
        <v>501070021501100100000001</v>
      </c>
      <c r="DX389" s="78" t="str">
        <f>IFERROR(VLOOKUP(DW389,'08_DMGiaDat'!C318:C319,2,FALSE),"N")</f>
        <v>N</v>
      </c>
      <c r="DY389" s="78" t="str">
        <f t="shared" si="261"/>
        <v>5010700215011001VT100001</v>
      </c>
      <c r="DZ389" s="78" t="str">
        <f>IFERROR(VLOOKUP(DY389,'08_DMGiaDat'!C318:C319,2,FALSE),"N")</f>
        <v>N</v>
      </c>
      <c r="EA389" s="78" t="str">
        <f t="shared" si="262"/>
        <v>501070021501100100000001</v>
      </c>
      <c r="EB389" s="78" t="str">
        <f>IFERROR(VLOOKUP(EA389,'08_DMGiaDat'!C318:C319,2,FALSE),"N")</f>
        <v>N</v>
      </c>
      <c r="EC389" s="92">
        <f>IF(DV389&lt;&gt;"N",DV389,IF(DX389&lt;&gt;"N",DX389,IF(DZ389&lt;&gt;"N",DZ389*VLOOKUP(LEFT(CB389,3),'03_DMMucDich'!C302:C306,5,FALSE),IF(EB389&lt;&gt;"N",EB389*VLOOKUP(LEFT(CB389,3),'03_DMMucDich'!C302:C306,5,FALSE),"N/A"))))</f>
        <v>7970000</v>
      </c>
    </row>
    <row r="390" spans="1:133" s="34" customFormat="1" ht="16" x14ac:dyDescent="0.2">
      <c r="A390" s="85">
        <v>376</v>
      </c>
      <c r="B390" s="86"/>
      <c r="C390" s="87"/>
      <c r="D390" s="141" t="s">
        <v>6041</v>
      </c>
      <c r="E390" s="86"/>
      <c r="F390" s="88"/>
      <c r="G390" s="88" t="s">
        <v>5718</v>
      </c>
      <c r="H390" s="151">
        <v>2022</v>
      </c>
      <c r="I390" s="86"/>
      <c r="J390" s="86"/>
      <c r="K390" s="145" t="s">
        <v>6662</v>
      </c>
      <c r="L390" s="105"/>
      <c r="M390" s="86"/>
      <c r="N390" s="105"/>
      <c r="O390" s="105"/>
      <c r="P390" s="86"/>
      <c r="Q390" s="86"/>
      <c r="R390" s="153" t="str">
        <f t="shared" si="263"/>
        <v>Tổ 66</v>
      </c>
      <c r="S390" s="86"/>
      <c r="T390" s="86"/>
      <c r="U390" s="86"/>
      <c r="V390" s="86" t="str">
        <f t="shared" si="264"/>
        <v xml:space="preserve">, </v>
      </c>
      <c r="W390" s="86"/>
      <c r="X390" s="86"/>
      <c r="Y390" s="86"/>
      <c r="Z390" s="88"/>
      <c r="AA390" s="105"/>
      <c r="AB390" s="86"/>
      <c r="AC390" s="90"/>
      <c r="AD390" s="86"/>
      <c r="AE390" s="86"/>
      <c r="AF390" s="86"/>
      <c r="AG390" s="86"/>
      <c r="AH390" s="160" t="s">
        <v>6960</v>
      </c>
      <c r="AI390" s="153"/>
      <c r="AJ390" s="153"/>
      <c r="AK390" s="86"/>
      <c r="AL390" s="86"/>
      <c r="AM390" s="153" t="s">
        <v>7015</v>
      </c>
      <c r="AN390" s="153" t="s">
        <v>7482</v>
      </c>
      <c r="AO390" s="165">
        <v>43577</v>
      </c>
      <c r="AP390" s="153" t="s">
        <v>7326</v>
      </c>
      <c r="AQ390" s="153" t="s">
        <v>7079</v>
      </c>
      <c r="AR390" s="166">
        <v>100</v>
      </c>
      <c r="AS390" s="88" t="s">
        <v>5719</v>
      </c>
      <c r="AT390" s="92">
        <f t="shared" si="281"/>
        <v>0</v>
      </c>
      <c r="AU390" s="93">
        <v>0</v>
      </c>
      <c r="AV390" s="93">
        <v>0</v>
      </c>
      <c r="AW390" s="166">
        <v>200</v>
      </c>
      <c r="AX390" s="93">
        <v>0</v>
      </c>
      <c r="AY390" s="177"/>
      <c r="AZ390" s="177">
        <v>0</v>
      </c>
      <c r="BA390" s="178"/>
      <c r="BB390" s="105"/>
      <c r="BC390" s="105"/>
      <c r="BD390" s="93"/>
      <c r="BE390" s="93">
        <v>0</v>
      </c>
      <c r="BF390" s="91">
        <v>0</v>
      </c>
      <c r="BG390" s="94"/>
      <c r="BH390" s="95"/>
      <c r="BI390" s="93" t="str">
        <f t="shared" si="249"/>
        <v>Lê Thị Thu Thảo</v>
      </c>
      <c r="BJ390" s="105">
        <f t="shared" si="250"/>
        <v>0</v>
      </c>
      <c r="BK390" s="88" t="str">
        <f t="shared" si="251"/>
        <v>8139118971</v>
      </c>
      <c r="BL390" s="86">
        <f t="shared" si="252"/>
        <v>0</v>
      </c>
      <c r="BM390" s="105">
        <f t="shared" si="253"/>
        <v>0</v>
      </c>
      <c r="BN390" s="86">
        <f t="shared" si="254"/>
        <v>0</v>
      </c>
      <c r="BO390" s="86">
        <f t="shared" si="255"/>
        <v>0</v>
      </c>
      <c r="BP390" s="86">
        <f t="shared" si="265"/>
        <v>0</v>
      </c>
      <c r="BQ390" s="160" t="s">
        <v>6960</v>
      </c>
      <c r="BR390" s="86" t="s">
        <v>5720</v>
      </c>
      <c r="BS390" s="88" t="s">
        <v>5721</v>
      </c>
      <c r="BT390" s="86" t="s">
        <v>5722</v>
      </c>
      <c r="BU390" s="86"/>
      <c r="BV390" s="86" t="str">
        <f t="shared" si="266"/>
        <v>CP 893676</v>
      </c>
      <c r="BW390" s="105" t="str">
        <f t="shared" si="267"/>
        <v/>
      </c>
      <c r="BX390" s="86" t="str">
        <f t="shared" si="276"/>
        <v>96</v>
      </c>
      <c r="BY390" s="86" t="str">
        <f t="shared" si="277"/>
        <v>30</v>
      </c>
      <c r="BZ390" s="91">
        <f t="shared" si="278"/>
        <v>100</v>
      </c>
      <c r="CA390" s="91">
        <v>0</v>
      </c>
      <c r="CB390" s="96" t="s">
        <v>5719</v>
      </c>
      <c r="CC390" s="91">
        <f t="shared" si="268"/>
        <v>200</v>
      </c>
      <c r="CD390" s="91">
        <f t="shared" si="269"/>
        <v>0</v>
      </c>
      <c r="CE390" s="93">
        <f t="shared" si="279"/>
        <v>0</v>
      </c>
      <c r="CF390" s="93">
        <f t="shared" si="280"/>
        <v>0</v>
      </c>
      <c r="CG390" s="105"/>
      <c r="CH390" s="105"/>
      <c r="CI390" s="86"/>
      <c r="CJ390" s="188"/>
      <c r="CK390" s="181">
        <f t="shared" si="270"/>
        <v>100</v>
      </c>
      <c r="CL390" s="181">
        <f t="shared" si="271"/>
        <v>200</v>
      </c>
      <c r="CM390" s="86" t="s">
        <v>5723</v>
      </c>
      <c r="CN390" s="182" t="s">
        <v>7854</v>
      </c>
      <c r="CO390" s="183" t="s">
        <v>7855</v>
      </c>
      <c r="CP390" s="86" t="s">
        <v>5724</v>
      </c>
      <c r="CQ390" s="153" t="s">
        <v>7924</v>
      </c>
      <c r="CR390" s="187">
        <f t="shared" si="272"/>
        <v>7970000</v>
      </c>
      <c r="CS390" s="188">
        <v>1</v>
      </c>
      <c r="CT390" s="188">
        <f t="shared" si="282"/>
        <v>7970000</v>
      </c>
      <c r="CU390" s="93"/>
      <c r="CV390" s="94">
        <f t="shared" si="273"/>
        <v>100</v>
      </c>
      <c r="CW390" s="93">
        <f t="shared" si="274"/>
        <v>0</v>
      </c>
      <c r="CX390" s="86">
        <f t="shared" si="275"/>
        <v>0</v>
      </c>
      <c r="CY390" s="93">
        <f t="shared" si="283"/>
        <v>239100</v>
      </c>
      <c r="CZ390" s="93">
        <v>0</v>
      </c>
      <c r="DA390" s="93">
        <v>0</v>
      </c>
      <c r="DB390" s="93">
        <f t="shared" si="284"/>
        <v>0</v>
      </c>
      <c r="DC390" s="93">
        <v>0</v>
      </c>
      <c r="DD390" s="91">
        <v>0</v>
      </c>
      <c r="DE390" s="93">
        <f t="shared" si="285"/>
        <v>0</v>
      </c>
      <c r="DF390" s="93">
        <f t="shared" si="256"/>
        <v>0</v>
      </c>
      <c r="DG390" s="93"/>
      <c r="DH390" s="93">
        <v>0</v>
      </c>
      <c r="DI390" s="93">
        <v>0</v>
      </c>
      <c r="DJ390" s="86">
        <f t="shared" si="286"/>
        <v>0</v>
      </c>
      <c r="DK390" s="91">
        <v>0</v>
      </c>
      <c r="DL390" s="93"/>
      <c r="DM390" s="93">
        <v>0</v>
      </c>
      <c r="DN390" s="93">
        <f t="shared" si="257"/>
        <v>7970000</v>
      </c>
      <c r="DO390" s="93">
        <f t="shared" si="287"/>
        <v>0</v>
      </c>
      <c r="DP390" s="92">
        <f t="shared" si="288"/>
        <v>239100</v>
      </c>
      <c r="DQ390" s="97" t="str">
        <f t="shared" si="258"/>
        <v>8139118971</v>
      </c>
      <c r="DR390" s="98">
        <f t="shared" si="289"/>
        <v>0</v>
      </c>
      <c r="DS390" s="93" t="str">
        <f t="shared" si="290"/>
        <v>OK</v>
      </c>
      <c r="DT390" s="93"/>
      <c r="DU390" s="78" t="str">
        <f t="shared" si="259"/>
        <v>5010700215011501100001VT100001</v>
      </c>
      <c r="DV390" s="78">
        <f>INDEX('08_DMGiaDat'!$L:$L,MATCH(DU390,'08_DMGiaDat'!$R:$R,0))</f>
        <v>7970000</v>
      </c>
      <c r="DW390" s="78" t="str">
        <f t="shared" si="260"/>
        <v>501070021501100100000001</v>
      </c>
      <c r="DX390" s="78" t="str">
        <f>IFERROR(VLOOKUP(DW390,'08_DMGiaDat'!C318:C319,2,FALSE),"N")</f>
        <v>N</v>
      </c>
      <c r="DY390" s="78" t="str">
        <f t="shared" si="261"/>
        <v>5010700215011001VT100001</v>
      </c>
      <c r="DZ390" s="78" t="str">
        <f>IFERROR(VLOOKUP(DY390,'08_DMGiaDat'!C318:C319,2,FALSE),"N")</f>
        <v>N</v>
      </c>
      <c r="EA390" s="78" t="str">
        <f t="shared" si="262"/>
        <v>501070021501100100000001</v>
      </c>
      <c r="EB390" s="78" t="str">
        <f>IFERROR(VLOOKUP(EA390,'08_DMGiaDat'!C318:C319,2,FALSE),"N")</f>
        <v>N</v>
      </c>
      <c r="EC390" s="92">
        <f>IF(DV390&lt;&gt;"N",DV390,IF(DX390&lt;&gt;"N",DX390,IF(DZ390&lt;&gt;"N",DZ390*VLOOKUP(LEFT(CB390,3),'03_DMMucDich'!C302:C306,5,FALSE),IF(EB390&lt;&gt;"N",EB390*VLOOKUP(LEFT(CB390,3),'03_DMMucDich'!C302:C306,5,FALSE),"N/A"))))</f>
        <v>7970000</v>
      </c>
    </row>
    <row r="391" spans="1:133" s="34" customFormat="1" ht="16" x14ac:dyDescent="0.2">
      <c r="A391" s="85">
        <v>377</v>
      </c>
      <c r="B391" s="86"/>
      <c r="C391" s="87"/>
      <c r="D391" s="141" t="s">
        <v>6042</v>
      </c>
      <c r="E391" s="86"/>
      <c r="F391" s="88"/>
      <c r="G391" s="88" t="s">
        <v>5718</v>
      </c>
      <c r="H391" s="151">
        <v>2022</v>
      </c>
      <c r="I391" s="86"/>
      <c r="J391" s="86"/>
      <c r="K391" s="145" t="s">
        <v>6663</v>
      </c>
      <c r="L391" s="105"/>
      <c r="M391" s="86"/>
      <c r="N391" s="105"/>
      <c r="O391" s="105"/>
      <c r="P391" s="86"/>
      <c r="Q391" s="86"/>
      <c r="R391" s="153" t="str">
        <f t="shared" si="263"/>
        <v>Tổ 65</v>
      </c>
      <c r="S391" s="86"/>
      <c r="T391" s="86"/>
      <c r="U391" s="86"/>
      <c r="V391" s="86" t="str">
        <f t="shared" si="264"/>
        <v xml:space="preserve">, </v>
      </c>
      <c r="W391" s="86"/>
      <c r="X391" s="86"/>
      <c r="Y391" s="86"/>
      <c r="Z391" s="88"/>
      <c r="AA391" s="105"/>
      <c r="AB391" s="86"/>
      <c r="AC391" s="90"/>
      <c r="AD391" s="86"/>
      <c r="AE391" s="86"/>
      <c r="AF391" s="86"/>
      <c r="AG391" s="86"/>
      <c r="AH391" s="160" t="s">
        <v>6964</v>
      </c>
      <c r="AI391" s="153"/>
      <c r="AJ391" s="153"/>
      <c r="AK391" s="86"/>
      <c r="AL391" s="86"/>
      <c r="AM391" s="153" t="s">
        <v>7015</v>
      </c>
      <c r="AN391" s="153" t="s">
        <v>7483</v>
      </c>
      <c r="AO391" s="165">
        <v>42926</v>
      </c>
      <c r="AP391" s="153" t="s">
        <v>7484</v>
      </c>
      <c r="AQ391" s="153" t="s">
        <v>7095</v>
      </c>
      <c r="AR391" s="166">
        <v>105</v>
      </c>
      <c r="AS391" s="88" t="s">
        <v>5719</v>
      </c>
      <c r="AT391" s="92">
        <f t="shared" si="281"/>
        <v>0</v>
      </c>
      <c r="AU391" s="93">
        <v>0</v>
      </c>
      <c r="AV391" s="93">
        <v>0</v>
      </c>
      <c r="AW391" s="166">
        <v>200</v>
      </c>
      <c r="AX391" s="93">
        <v>0</v>
      </c>
      <c r="AY391" s="177"/>
      <c r="AZ391" s="177">
        <v>0</v>
      </c>
      <c r="BA391" s="178"/>
      <c r="BB391" s="105"/>
      <c r="BC391" s="105"/>
      <c r="BD391" s="93"/>
      <c r="BE391" s="93">
        <v>0</v>
      </c>
      <c r="BF391" s="91">
        <v>0</v>
      </c>
      <c r="BG391" s="94"/>
      <c r="BH391" s="95"/>
      <c r="BI391" s="93" t="str">
        <f t="shared" si="249"/>
        <v>Nguyễn Thị Thuý</v>
      </c>
      <c r="BJ391" s="105">
        <f t="shared" si="250"/>
        <v>0</v>
      </c>
      <c r="BK391" s="88" t="str">
        <f t="shared" si="251"/>
        <v>0400817815</v>
      </c>
      <c r="BL391" s="86">
        <f t="shared" si="252"/>
        <v>0</v>
      </c>
      <c r="BM391" s="105">
        <f t="shared" si="253"/>
        <v>0</v>
      </c>
      <c r="BN391" s="86">
        <f t="shared" si="254"/>
        <v>0</v>
      </c>
      <c r="BO391" s="86">
        <f t="shared" si="255"/>
        <v>0</v>
      </c>
      <c r="BP391" s="86">
        <f t="shared" si="265"/>
        <v>0</v>
      </c>
      <c r="BQ391" s="160" t="s">
        <v>6964</v>
      </c>
      <c r="BR391" s="86" t="s">
        <v>5720</v>
      </c>
      <c r="BS391" s="88" t="s">
        <v>5721</v>
      </c>
      <c r="BT391" s="86" t="s">
        <v>5722</v>
      </c>
      <c r="BU391" s="86"/>
      <c r="BV391" s="86" t="str">
        <f t="shared" si="266"/>
        <v>CH 697133</v>
      </c>
      <c r="BW391" s="105" t="str">
        <f t="shared" si="267"/>
        <v/>
      </c>
      <c r="BX391" s="86" t="str">
        <f t="shared" si="276"/>
        <v>99</v>
      </c>
      <c r="BY391" s="86" t="str">
        <f t="shared" si="277"/>
        <v>8</v>
      </c>
      <c r="BZ391" s="91">
        <f t="shared" si="278"/>
        <v>105</v>
      </c>
      <c r="CA391" s="91">
        <v>0</v>
      </c>
      <c r="CB391" s="96" t="s">
        <v>5719</v>
      </c>
      <c r="CC391" s="91">
        <f t="shared" si="268"/>
        <v>200</v>
      </c>
      <c r="CD391" s="91">
        <f t="shared" si="269"/>
        <v>0</v>
      </c>
      <c r="CE391" s="93">
        <f t="shared" si="279"/>
        <v>0</v>
      </c>
      <c r="CF391" s="93">
        <f t="shared" si="280"/>
        <v>0</v>
      </c>
      <c r="CG391" s="105"/>
      <c r="CH391" s="105"/>
      <c r="CI391" s="86"/>
      <c r="CJ391" s="188"/>
      <c r="CK391" s="181">
        <f t="shared" si="270"/>
        <v>105</v>
      </c>
      <c r="CL391" s="181">
        <f t="shared" si="271"/>
        <v>200</v>
      </c>
      <c r="CM391" s="86" t="s">
        <v>5723</v>
      </c>
      <c r="CN391" s="182" t="s">
        <v>7854</v>
      </c>
      <c r="CO391" s="183" t="s">
        <v>7855</v>
      </c>
      <c r="CP391" s="86" t="s">
        <v>5724</v>
      </c>
      <c r="CQ391" s="153" t="s">
        <v>7924</v>
      </c>
      <c r="CR391" s="187">
        <f t="shared" si="272"/>
        <v>7970000</v>
      </c>
      <c r="CS391" s="188">
        <v>1</v>
      </c>
      <c r="CT391" s="188">
        <f t="shared" si="282"/>
        <v>7970000</v>
      </c>
      <c r="CU391" s="93"/>
      <c r="CV391" s="94">
        <f t="shared" si="273"/>
        <v>105</v>
      </c>
      <c r="CW391" s="93">
        <f t="shared" si="274"/>
        <v>0</v>
      </c>
      <c r="CX391" s="86">
        <f t="shared" si="275"/>
        <v>0</v>
      </c>
      <c r="CY391" s="93">
        <f t="shared" si="283"/>
        <v>251055</v>
      </c>
      <c r="CZ391" s="93">
        <v>0</v>
      </c>
      <c r="DA391" s="93">
        <v>0</v>
      </c>
      <c r="DB391" s="93">
        <f t="shared" si="284"/>
        <v>0</v>
      </c>
      <c r="DC391" s="93">
        <v>0</v>
      </c>
      <c r="DD391" s="91">
        <v>0</v>
      </c>
      <c r="DE391" s="93">
        <f t="shared" si="285"/>
        <v>0</v>
      </c>
      <c r="DF391" s="93">
        <f t="shared" si="256"/>
        <v>0</v>
      </c>
      <c r="DG391" s="93"/>
      <c r="DH391" s="93">
        <v>0</v>
      </c>
      <c r="DI391" s="93">
        <v>0</v>
      </c>
      <c r="DJ391" s="86">
        <f t="shared" si="286"/>
        <v>0</v>
      </c>
      <c r="DK391" s="91">
        <v>0</v>
      </c>
      <c r="DL391" s="93"/>
      <c r="DM391" s="93">
        <v>0</v>
      </c>
      <c r="DN391" s="93">
        <f t="shared" si="257"/>
        <v>7970000</v>
      </c>
      <c r="DO391" s="93">
        <f t="shared" si="287"/>
        <v>0</v>
      </c>
      <c r="DP391" s="92">
        <f t="shared" si="288"/>
        <v>251055</v>
      </c>
      <c r="DQ391" s="97" t="str">
        <f t="shared" si="258"/>
        <v>0400817815</v>
      </c>
      <c r="DR391" s="98">
        <f t="shared" si="289"/>
        <v>0</v>
      </c>
      <c r="DS391" s="93" t="str">
        <f t="shared" si="290"/>
        <v>OK</v>
      </c>
      <c r="DT391" s="93"/>
      <c r="DU391" s="78" t="str">
        <f t="shared" si="259"/>
        <v>5010700215011501100001VT100001</v>
      </c>
      <c r="DV391" s="78">
        <f>INDEX('08_DMGiaDat'!$L:$L,MATCH(DU391,'08_DMGiaDat'!$R:$R,0))</f>
        <v>7970000</v>
      </c>
      <c r="DW391" s="78" t="str">
        <f t="shared" si="260"/>
        <v>501070021501100100000001</v>
      </c>
      <c r="DX391" s="78" t="str">
        <f>IFERROR(VLOOKUP(DW391,'08_DMGiaDat'!C318:C319,2,FALSE),"N")</f>
        <v>N</v>
      </c>
      <c r="DY391" s="78" t="str">
        <f t="shared" si="261"/>
        <v>5010700215011001VT100001</v>
      </c>
      <c r="DZ391" s="78" t="str">
        <f>IFERROR(VLOOKUP(DY391,'08_DMGiaDat'!C318:C319,2,FALSE),"N")</f>
        <v>N</v>
      </c>
      <c r="EA391" s="78" t="str">
        <f t="shared" si="262"/>
        <v>501070021501100100000001</v>
      </c>
      <c r="EB391" s="78" t="str">
        <f>IFERROR(VLOOKUP(EA391,'08_DMGiaDat'!C318:C319,2,FALSE),"N")</f>
        <v>N</v>
      </c>
      <c r="EC391" s="92">
        <f>IF(DV391&lt;&gt;"N",DV391,IF(DX391&lt;&gt;"N",DX391,IF(DZ391&lt;&gt;"N",DZ391*VLOOKUP(LEFT(CB391,3),'03_DMMucDich'!C302:C306,5,FALSE),IF(EB391&lt;&gt;"N",EB391*VLOOKUP(LEFT(CB391,3),'03_DMMucDich'!C302:C306,5,FALSE),"N/A"))))</f>
        <v>7970000</v>
      </c>
    </row>
    <row r="392" spans="1:133" s="34" customFormat="1" ht="16" x14ac:dyDescent="0.2">
      <c r="A392" s="85">
        <v>378</v>
      </c>
      <c r="B392" s="86"/>
      <c r="C392" s="87"/>
      <c r="D392" s="141" t="s">
        <v>6043</v>
      </c>
      <c r="E392" s="86"/>
      <c r="F392" s="88"/>
      <c r="G392" s="88" t="s">
        <v>5718</v>
      </c>
      <c r="H392" s="151">
        <v>2022</v>
      </c>
      <c r="I392" s="86"/>
      <c r="J392" s="86"/>
      <c r="K392" s="145" t="s">
        <v>6664</v>
      </c>
      <c r="L392" s="105"/>
      <c r="M392" s="86"/>
      <c r="N392" s="105"/>
      <c r="O392" s="105"/>
      <c r="P392" s="86"/>
      <c r="Q392" s="86"/>
      <c r="R392" s="153" t="str">
        <f t="shared" si="263"/>
        <v>Tổ 64</v>
      </c>
      <c r="S392" s="86"/>
      <c r="T392" s="86"/>
      <c r="U392" s="86"/>
      <c r="V392" s="86" t="str">
        <f t="shared" si="264"/>
        <v xml:space="preserve">, </v>
      </c>
      <c r="W392" s="86"/>
      <c r="X392" s="86"/>
      <c r="Y392" s="86"/>
      <c r="Z392" s="88"/>
      <c r="AA392" s="105"/>
      <c r="AB392" s="86"/>
      <c r="AC392" s="90"/>
      <c r="AD392" s="86"/>
      <c r="AE392" s="86"/>
      <c r="AF392" s="86"/>
      <c r="AG392" s="86"/>
      <c r="AH392" s="160" t="s">
        <v>6961</v>
      </c>
      <c r="AI392" s="153"/>
      <c r="AJ392" s="153"/>
      <c r="AK392" s="86"/>
      <c r="AL392" s="86"/>
      <c r="AM392" s="153" t="s">
        <v>7015</v>
      </c>
      <c r="AN392" s="153" t="s">
        <v>7485</v>
      </c>
      <c r="AO392" s="165">
        <v>43126</v>
      </c>
      <c r="AP392" s="153" t="s">
        <v>2156</v>
      </c>
      <c r="AQ392" s="153" t="s">
        <v>7090</v>
      </c>
      <c r="AR392" s="166">
        <v>110</v>
      </c>
      <c r="AS392" s="88" t="s">
        <v>5719</v>
      </c>
      <c r="AT392" s="92">
        <f t="shared" si="281"/>
        <v>0</v>
      </c>
      <c r="AU392" s="93">
        <v>0</v>
      </c>
      <c r="AV392" s="93">
        <v>0</v>
      </c>
      <c r="AW392" s="166">
        <v>200</v>
      </c>
      <c r="AX392" s="93">
        <v>0</v>
      </c>
      <c r="AY392" s="177"/>
      <c r="AZ392" s="177">
        <v>0</v>
      </c>
      <c r="BA392" s="178"/>
      <c r="BB392" s="105"/>
      <c r="BC392" s="105"/>
      <c r="BD392" s="93"/>
      <c r="BE392" s="93">
        <v>0</v>
      </c>
      <c r="BF392" s="91">
        <v>0</v>
      </c>
      <c r="BG392" s="94"/>
      <c r="BH392" s="95"/>
      <c r="BI392" s="93" t="str">
        <f t="shared" si="249"/>
        <v>Ngô Đình Lụa</v>
      </c>
      <c r="BJ392" s="105">
        <f t="shared" si="250"/>
        <v>0</v>
      </c>
      <c r="BK392" s="88" t="str">
        <f t="shared" si="251"/>
        <v>5900312956</v>
      </c>
      <c r="BL392" s="86">
        <f t="shared" si="252"/>
        <v>0</v>
      </c>
      <c r="BM392" s="105">
        <f t="shared" si="253"/>
        <v>0</v>
      </c>
      <c r="BN392" s="86">
        <f t="shared" si="254"/>
        <v>0</v>
      </c>
      <c r="BO392" s="86">
        <f t="shared" si="255"/>
        <v>0</v>
      </c>
      <c r="BP392" s="86">
        <f t="shared" si="265"/>
        <v>0</v>
      </c>
      <c r="BQ392" s="160" t="s">
        <v>6961</v>
      </c>
      <c r="BR392" s="86" t="s">
        <v>5720</v>
      </c>
      <c r="BS392" s="88" t="s">
        <v>5721</v>
      </c>
      <c r="BT392" s="86" t="s">
        <v>5722</v>
      </c>
      <c r="BU392" s="86"/>
      <c r="BV392" s="86" t="str">
        <f t="shared" si="266"/>
        <v>CM 652027</v>
      </c>
      <c r="BW392" s="105" t="str">
        <f t="shared" si="267"/>
        <v/>
      </c>
      <c r="BX392" s="86" t="str">
        <f t="shared" si="276"/>
        <v>270</v>
      </c>
      <c r="BY392" s="86" t="str">
        <f t="shared" si="277"/>
        <v>26</v>
      </c>
      <c r="BZ392" s="91">
        <f t="shared" si="278"/>
        <v>110</v>
      </c>
      <c r="CA392" s="91">
        <v>0</v>
      </c>
      <c r="CB392" s="96" t="s">
        <v>5719</v>
      </c>
      <c r="CC392" s="91">
        <f t="shared" si="268"/>
        <v>200</v>
      </c>
      <c r="CD392" s="91">
        <f t="shared" si="269"/>
        <v>0</v>
      </c>
      <c r="CE392" s="93">
        <f t="shared" si="279"/>
        <v>0</v>
      </c>
      <c r="CF392" s="93">
        <f t="shared" si="280"/>
        <v>0</v>
      </c>
      <c r="CG392" s="105"/>
      <c r="CH392" s="105"/>
      <c r="CI392" s="86"/>
      <c r="CJ392" s="188"/>
      <c r="CK392" s="181">
        <f t="shared" si="270"/>
        <v>110</v>
      </c>
      <c r="CL392" s="181">
        <f t="shared" si="271"/>
        <v>200</v>
      </c>
      <c r="CM392" s="86" t="s">
        <v>5723</v>
      </c>
      <c r="CN392" s="182" t="s">
        <v>7854</v>
      </c>
      <c r="CO392" s="183" t="s">
        <v>7855</v>
      </c>
      <c r="CP392" s="86" t="s">
        <v>5724</v>
      </c>
      <c r="CQ392" s="153" t="s">
        <v>7924</v>
      </c>
      <c r="CR392" s="187">
        <f t="shared" si="272"/>
        <v>7970000</v>
      </c>
      <c r="CS392" s="188">
        <v>1</v>
      </c>
      <c r="CT392" s="188">
        <f t="shared" si="282"/>
        <v>7970000</v>
      </c>
      <c r="CU392" s="93"/>
      <c r="CV392" s="94">
        <f t="shared" si="273"/>
        <v>110</v>
      </c>
      <c r="CW392" s="93">
        <f t="shared" si="274"/>
        <v>0</v>
      </c>
      <c r="CX392" s="86">
        <f t="shared" si="275"/>
        <v>0</v>
      </c>
      <c r="CY392" s="93">
        <f t="shared" si="283"/>
        <v>263010</v>
      </c>
      <c r="CZ392" s="93">
        <v>0</v>
      </c>
      <c r="DA392" s="93">
        <v>0</v>
      </c>
      <c r="DB392" s="93">
        <f t="shared" si="284"/>
        <v>0</v>
      </c>
      <c r="DC392" s="93">
        <v>0</v>
      </c>
      <c r="DD392" s="91">
        <v>0</v>
      </c>
      <c r="DE392" s="93">
        <f t="shared" si="285"/>
        <v>0</v>
      </c>
      <c r="DF392" s="93">
        <f t="shared" si="256"/>
        <v>0</v>
      </c>
      <c r="DG392" s="93"/>
      <c r="DH392" s="93">
        <v>0</v>
      </c>
      <c r="DI392" s="93">
        <v>0</v>
      </c>
      <c r="DJ392" s="86">
        <f t="shared" si="286"/>
        <v>0</v>
      </c>
      <c r="DK392" s="91">
        <v>0</v>
      </c>
      <c r="DL392" s="93"/>
      <c r="DM392" s="93">
        <v>0</v>
      </c>
      <c r="DN392" s="93">
        <f t="shared" si="257"/>
        <v>7970000</v>
      </c>
      <c r="DO392" s="93">
        <f t="shared" si="287"/>
        <v>0</v>
      </c>
      <c r="DP392" s="92">
        <f t="shared" si="288"/>
        <v>263010</v>
      </c>
      <c r="DQ392" s="97" t="str">
        <f t="shared" si="258"/>
        <v>5900312956</v>
      </c>
      <c r="DR392" s="98">
        <f t="shared" si="289"/>
        <v>0</v>
      </c>
      <c r="DS392" s="93" t="str">
        <f t="shared" si="290"/>
        <v>OK</v>
      </c>
      <c r="DT392" s="93"/>
      <c r="DU392" s="78" t="str">
        <f t="shared" si="259"/>
        <v>5010700215011501100001VT100001</v>
      </c>
      <c r="DV392" s="78">
        <f>INDEX('08_DMGiaDat'!$L:$L,MATCH(DU392,'08_DMGiaDat'!$R:$R,0))</f>
        <v>7970000</v>
      </c>
      <c r="DW392" s="78" t="str">
        <f t="shared" si="260"/>
        <v>501070021501100100000001</v>
      </c>
      <c r="DX392" s="78" t="str">
        <f>IFERROR(VLOOKUP(DW392,'08_DMGiaDat'!C318:C319,2,FALSE),"N")</f>
        <v>N</v>
      </c>
      <c r="DY392" s="78" t="str">
        <f t="shared" si="261"/>
        <v>5010700215011001VT100001</v>
      </c>
      <c r="DZ392" s="78" t="str">
        <f>IFERROR(VLOOKUP(DY392,'08_DMGiaDat'!C318:C319,2,FALSE),"N")</f>
        <v>N</v>
      </c>
      <c r="EA392" s="78" t="str">
        <f t="shared" si="262"/>
        <v>501070021501100100000001</v>
      </c>
      <c r="EB392" s="78" t="str">
        <f>IFERROR(VLOOKUP(EA392,'08_DMGiaDat'!C318:C319,2,FALSE),"N")</f>
        <v>N</v>
      </c>
      <c r="EC392" s="92">
        <f>IF(DV392&lt;&gt;"N",DV392,IF(DX392&lt;&gt;"N",DX392,IF(DZ392&lt;&gt;"N",DZ392*VLOOKUP(LEFT(CB392,3),'03_DMMucDich'!C302:C306,5,FALSE),IF(EB392&lt;&gt;"N",EB392*VLOOKUP(LEFT(CB392,3),'03_DMMucDich'!C302:C306,5,FALSE),"N/A"))))</f>
        <v>7970000</v>
      </c>
    </row>
    <row r="393" spans="1:133" s="34" customFormat="1" ht="16" x14ac:dyDescent="0.2">
      <c r="A393" s="85">
        <v>379</v>
      </c>
      <c r="B393" s="86"/>
      <c r="C393" s="87"/>
      <c r="D393" s="141" t="s">
        <v>6044</v>
      </c>
      <c r="E393" s="86"/>
      <c r="F393" s="88"/>
      <c r="G393" s="88" t="s">
        <v>5718</v>
      </c>
      <c r="H393" s="151">
        <v>2022</v>
      </c>
      <c r="I393" s="86"/>
      <c r="J393" s="86"/>
      <c r="K393" s="145" t="s">
        <v>6665</v>
      </c>
      <c r="L393" s="105"/>
      <c r="M393" s="86"/>
      <c r="N393" s="105"/>
      <c r="O393" s="105"/>
      <c r="P393" s="86"/>
      <c r="Q393" s="86"/>
      <c r="R393" s="153" t="str">
        <f t="shared" si="263"/>
        <v>Tổ 64</v>
      </c>
      <c r="S393" s="86"/>
      <c r="T393" s="86"/>
      <c r="U393" s="86"/>
      <c r="V393" s="86" t="str">
        <f t="shared" si="264"/>
        <v xml:space="preserve">, </v>
      </c>
      <c r="W393" s="86"/>
      <c r="X393" s="86"/>
      <c r="Y393" s="86"/>
      <c r="Z393" s="88"/>
      <c r="AA393" s="105"/>
      <c r="AB393" s="86"/>
      <c r="AC393" s="90"/>
      <c r="AD393" s="86"/>
      <c r="AE393" s="86"/>
      <c r="AF393" s="86"/>
      <c r="AG393" s="86"/>
      <c r="AH393" s="160" t="s">
        <v>6961</v>
      </c>
      <c r="AI393" s="153"/>
      <c r="AJ393" s="153"/>
      <c r="AK393" s="86"/>
      <c r="AL393" s="86"/>
      <c r="AM393" s="153" t="s">
        <v>7015</v>
      </c>
      <c r="AN393" s="153" t="s">
        <v>7486</v>
      </c>
      <c r="AO393" s="165">
        <v>42893</v>
      </c>
      <c r="AP393" s="153" t="s">
        <v>1271</v>
      </c>
      <c r="AQ393" s="153" t="s">
        <v>5689</v>
      </c>
      <c r="AR393" s="166">
        <v>105</v>
      </c>
      <c r="AS393" s="88" t="s">
        <v>5719</v>
      </c>
      <c r="AT393" s="92">
        <f t="shared" si="281"/>
        <v>0</v>
      </c>
      <c r="AU393" s="93">
        <v>0</v>
      </c>
      <c r="AV393" s="93">
        <v>0</v>
      </c>
      <c r="AW393" s="166">
        <v>200</v>
      </c>
      <c r="AX393" s="93">
        <v>0</v>
      </c>
      <c r="AY393" s="177"/>
      <c r="AZ393" s="177">
        <v>0</v>
      </c>
      <c r="BA393" s="178"/>
      <c r="BB393" s="105"/>
      <c r="BC393" s="105"/>
      <c r="BD393" s="93"/>
      <c r="BE393" s="93">
        <v>0</v>
      </c>
      <c r="BF393" s="91">
        <v>0</v>
      </c>
      <c r="BG393" s="94"/>
      <c r="BH393" s="95"/>
      <c r="BI393" s="93" t="str">
        <f t="shared" si="249"/>
        <v>Nguyễn Duy Khánh</v>
      </c>
      <c r="BJ393" s="105">
        <f t="shared" si="250"/>
        <v>0</v>
      </c>
      <c r="BK393" s="88" t="str">
        <f t="shared" si="251"/>
        <v>8252926900</v>
      </c>
      <c r="BL393" s="86">
        <f t="shared" si="252"/>
        <v>0</v>
      </c>
      <c r="BM393" s="105">
        <f t="shared" si="253"/>
        <v>0</v>
      </c>
      <c r="BN393" s="86">
        <f t="shared" si="254"/>
        <v>0</v>
      </c>
      <c r="BO393" s="86">
        <f t="shared" si="255"/>
        <v>0</v>
      </c>
      <c r="BP393" s="86">
        <f t="shared" si="265"/>
        <v>0</v>
      </c>
      <c r="BQ393" s="160" t="s">
        <v>6961</v>
      </c>
      <c r="BR393" s="86" t="s">
        <v>5720</v>
      </c>
      <c r="BS393" s="88" t="s">
        <v>5721</v>
      </c>
      <c r="BT393" s="86" t="s">
        <v>5722</v>
      </c>
      <c r="BU393" s="86"/>
      <c r="BV393" s="86" t="str">
        <f t="shared" si="266"/>
        <v>CH 692695</v>
      </c>
      <c r="BW393" s="105" t="str">
        <f t="shared" si="267"/>
        <v/>
      </c>
      <c r="BX393" s="86" t="str">
        <f t="shared" si="276"/>
        <v>119</v>
      </c>
      <c r="BY393" s="86" t="str">
        <f t="shared" si="277"/>
        <v>20</v>
      </c>
      <c r="BZ393" s="91">
        <f t="shared" si="278"/>
        <v>105</v>
      </c>
      <c r="CA393" s="91">
        <v>0</v>
      </c>
      <c r="CB393" s="96" t="s">
        <v>5719</v>
      </c>
      <c r="CC393" s="91">
        <f t="shared" si="268"/>
        <v>200</v>
      </c>
      <c r="CD393" s="91">
        <f t="shared" si="269"/>
        <v>0</v>
      </c>
      <c r="CE393" s="93">
        <f t="shared" si="279"/>
        <v>0</v>
      </c>
      <c r="CF393" s="93">
        <f t="shared" si="280"/>
        <v>0</v>
      </c>
      <c r="CG393" s="105"/>
      <c r="CH393" s="105"/>
      <c r="CI393" s="86"/>
      <c r="CJ393" s="188"/>
      <c r="CK393" s="181">
        <f t="shared" si="270"/>
        <v>105</v>
      </c>
      <c r="CL393" s="181">
        <f t="shared" si="271"/>
        <v>200</v>
      </c>
      <c r="CM393" s="86" t="s">
        <v>5723</v>
      </c>
      <c r="CN393" s="182" t="s">
        <v>7854</v>
      </c>
      <c r="CO393" s="183" t="s">
        <v>7855</v>
      </c>
      <c r="CP393" s="86" t="s">
        <v>5724</v>
      </c>
      <c r="CQ393" s="153" t="s">
        <v>7924</v>
      </c>
      <c r="CR393" s="187">
        <f t="shared" si="272"/>
        <v>7970000</v>
      </c>
      <c r="CS393" s="188">
        <v>1</v>
      </c>
      <c r="CT393" s="188">
        <f t="shared" si="282"/>
        <v>7970000</v>
      </c>
      <c r="CU393" s="93"/>
      <c r="CV393" s="94">
        <f t="shared" si="273"/>
        <v>105</v>
      </c>
      <c r="CW393" s="93">
        <f t="shared" si="274"/>
        <v>0</v>
      </c>
      <c r="CX393" s="86">
        <f t="shared" si="275"/>
        <v>0</v>
      </c>
      <c r="CY393" s="93">
        <f t="shared" si="283"/>
        <v>251055</v>
      </c>
      <c r="CZ393" s="93">
        <v>0</v>
      </c>
      <c r="DA393" s="93">
        <v>0</v>
      </c>
      <c r="DB393" s="93">
        <f t="shared" si="284"/>
        <v>0</v>
      </c>
      <c r="DC393" s="93">
        <v>0</v>
      </c>
      <c r="DD393" s="91">
        <v>0</v>
      </c>
      <c r="DE393" s="93">
        <f t="shared" si="285"/>
        <v>0</v>
      </c>
      <c r="DF393" s="93">
        <f t="shared" si="256"/>
        <v>0</v>
      </c>
      <c r="DG393" s="93"/>
      <c r="DH393" s="93">
        <v>0</v>
      </c>
      <c r="DI393" s="93">
        <v>0</v>
      </c>
      <c r="DJ393" s="86">
        <f t="shared" si="286"/>
        <v>0</v>
      </c>
      <c r="DK393" s="91">
        <v>0</v>
      </c>
      <c r="DL393" s="93"/>
      <c r="DM393" s="93">
        <v>0</v>
      </c>
      <c r="DN393" s="93">
        <f t="shared" si="257"/>
        <v>7970000</v>
      </c>
      <c r="DO393" s="93">
        <f t="shared" si="287"/>
        <v>0</v>
      </c>
      <c r="DP393" s="92">
        <f t="shared" si="288"/>
        <v>251055</v>
      </c>
      <c r="DQ393" s="97" t="str">
        <f t="shared" si="258"/>
        <v>8252926900</v>
      </c>
      <c r="DR393" s="98">
        <f t="shared" si="289"/>
        <v>0</v>
      </c>
      <c r="DS393" s="93" t="str">
        <f t="shared" si="290"/>
        <v>OK</v>
      </c>
      <c r="DT393" s="93"/>
      <c r="DU393" s="78" t="str">
        <f t="shared" si="259"/>
        <v>5010700215011501100001VT100001</v>
      </c>
      <c r="DV393" s="78">
        <f>INDEX('08_DMGiaDat'!$L:$L,MATCH(DU393,'08_DMGiaDat'!$R:$R,0))</f>
        <v>7970000</v>
      </c>
      <c r="DW393" s="78" t="str">
        <f t="shared" si="260"/>
        <v>501070021501100100000001</v>
      </c>
      <c r="DX393" s="78" t="str">
        <f>IFERROR(VLOOKUP(DW393,'08_DMGiaDat'!C318:C319,2,FALSE),"N")</f>
        <v>N</v>
      </c>
      <c r="DY393" s="78" t="str">
        <f t="shared" si="261"/>
        <v>5010700215011001VT100001</v>
      </c>
      <c r="DZ393" s="78" t="str">
        <f>IFERROR(VLOOKUP(DY393,'08_DMGiaDat'!C318:C319,2,FALSE),"N")</f>
        <v>N</v>
      </c>
      <c r="EA393" s="78" t="str">
        <f t="shared" si="262"/>
        <v>501070021501100100000001</v>
      </c>
      <c r="EB393" s="78" t="str">
        <f>IFERROR(VLOOKUP(EA393,'08_DMGiaDat'!C318:C319,2,FALSE),"N")</f>
        <v>N</v>
      </c>
      <c r="EC393" s="92">
        <f>IF(DV393&lt;&gt;"N",DV393,IF(DX393&lt;&gt;"N",DX393,IF(DZ393&lt;&gt;"N",DZ393*VLOOKUP(LEFT(CB393,3),'03_DMMucDich'!C302:C306,5,FALSE),IF(EB393&lt;&gt;"N",EB393*VLOOKUP(LEFT(CB393,3),'03_DMMucDich'!C302:C306,5,FALSE),"N/A"))))</f>
        <v>7970000</v>
      </c>
    </row>
    <row r="394" spans="1:133" s="34" customFormat="1" ht="16" x14ac:dyDescent="0.2">
      <c r="A394" s="85">
        <v>380</v>
      </c>
      <c r="B394" s="86"/>
      <c r="C394" s="87"/>
      <c r="D394" s="141" t="s">
        <v>6045</v>
      </c>
      <c r="E394" s="86"/>
      <c r="F394" s="88"/>
      <c r="G394" s="88" t="s">
        <v>5718</v>
      </c>
      <c r="H394" s="151">
        <v>2023</v>
      </c>
      <c r="I394" s="86"/>
      <c r="J394" s="86"/>
      <c r="K394" s="145" t="s">
        <v>6666</v>
      </c>
      <c r="L394" s="105"/>
      <c r="M394" s="86"/>
      <c r="N394" s="105"/>
      <c r="O394" s="105"/>
      <c r="P394" s="86"/>
      <c r="Q394" s="86"/>
      <c r="R394" s="153" t="str">
        <f t="shared" si="263"/>
        <v>Tổ 39</v>
      </c>
      <c r="S394" s="86"/>
      <c r="T394" s="86"/>
      <c r="U394" s="86"/>
      <c r="V394" s="86" t="str">
        <f t="shared" si="264"/>
        <v xml:space="preserve">, </v>
      </c>
      <c r="W394" s="86"/>
      <c r="X394" s="86"/>
      <c r="Y394" s="86"/>
      <c r="Z394" s="88"/>
      <c r="AA394" s="105"/>
      <c r="AB394" s="86"/>
      <c r="AC394" s="90"/>
      <c r="AD394" s="86"/>
      <c r="AE394" s="86"/>
      <c r="AF394" s="86"/>
      <c r="AG394" s="86"/>
      <c r="AH394" s="160" t="s">
        <v>6965</v>
      </c>
      <c r="AI394" s="153"/>
      <c r="AJ394" s="153"/>
      <c r="AK394" s="86"/>
      <c r="AL394" s="86"/>
      <c r="AM394" s="153" t="s">
        <v>7015</v>
      </c>
      <c r="AN394" s="153" t="s">
        <v>7487</v>
      </c>
      <c r="AO394" s="165">
        <v>43492</v>
      </c>
      <c r="AP394" s="153" t="s">
        <v>7484</v>
      </c>
      <c r="AQ394" s="153" t="s">
        <v>7139</v>
      </c>
      <c r="AR394" s="166">
        <v>110</v>
      </c>
      <c r="AS394" s="88" t="s">
        <v>5719</v>
      </c>
      <c r="AT394" s="92">
        <f t="shared" si="281"/>
        <v>0</v>
      </c>
      <c r="AU394" s="93">
        <v>0</v>
      </c>
      <c r="AV394" s="93">
        <v>0</v>
      </c>
      <c r="AW394" s="166">
        <v>200</v>
      </c>
      <c r="AX394" s="93">
        <v>0</v>
      </c>
      <c r="AY394" s="177"/>
      <c r="AZ394" s="177">
        <v>0</v>
      </c>
      <c r="BA394" s="178"/>
      <c r="BB394" s="105"/>
      <c r="BC394" s="105"/>
      <c r="BD394" s="93"/>
      <c r="BE394" s="93">
        <v>0</v>
      </c>
      <c r="BF394" s="91">
        <v>0</v>
      </c>
      <c r="BG394" s="94"/>
      <c r="BH394" s="95"/>
      <c r="BI394" s="93" t="str">
        <f t="shared" si="249"/>
        <v>Lưu Thị Lài</v>
      </c>
      <c r="BJ394" s="105">
        <f t="shared" si="250"/>
        <v>0</v>
      </c>
      <c r="BK394" s="88" t="str">
        <f t="shared" si="251"/>
        <v>8437329720</v>
      </c>
      <c r="BL394" s="86">
        <f t="shared" si="252"/>
        <v>0</v>
      </c>
      <c r="BM394" s="105">
        <f t="shared" si="253"/>
        <v>0</v>
      </c>
      <c r="BN394" s="86">
        <f t="shared" si="254"/>
        <v>0</v>
      </c>
      <c r="BO394" s="86">
        <f t="shared" si="255"/>
        <v>0</v>
      </c>
      <c r="BP394" s="86">
        <f t="shared" si="265"/>
        <v>0</v>
      </c>
      <c r="BQ394" s="160" t="s">
        <v>6965</v>
      </c>
      <c r="BR394" s="86" t="s">
        <v>5720</v>
      </c>
      <c r="BS394" s="88" t="s">
        <v>5721</v>
      </c>
      <c r="BT394" s="86" t="s">
        <v>5722</v>
      </c>
      <c r="BU394" s="86"/>
      <c r="BV394" s="86" t="str">
        <f t="shared" si="266"/>
        <v>CO 198711</v>
      </c>
      <c r="BW394" s="105" t="str">
        <f t="shared" si="267"/>
        <v/>
      </c>
      <c r="BX394" s="86" t="str">
        <f t="shared" si="276"/>
        <v>99</v>
      </c>
      <c r="BY394" s="86" t="str">
        <f t="shared" si="277"/>
        <v>77</v>
      </c>
      <c r="BZ394" s="91">
        <f t="shared" si="278"/>
        <v>110</v>
      </c>
      <c r="CA394" s="91">
        <v>0</v>
      </c>
      <c r="CB394" s="96" t="s">
        <v>5719</v>
      </c>
      <c r="CC394" s="91">
        <f t="shared" si="268"/>
        <v>200</v>
      </c>
      <c r="CD394" s="91">
        <f t="shared" si="269"/>
        <v>0</v>
      </c>
      <c r="CE394" s="93">
        <f t="shared" si="279"/>
        <v>0</v>
      </c>
      <c r="CF394" s="93">
        <f t="shared" si="280"/>
        <v>0</v>
      </c>
      <c r="CG394" s="105"/>
      <c r="CH394" s="105"/>
      <c r="CI394" s="86"/>
      <c r="CJ394" s="188"/>
      <c r="CK394" s="181">
        <f t="shared" si="270"/>
        <v>110</v>
      </c>
      <c r="CL394" s="181">
        <f t="shared" si="271"/>
        <v>200</v>
      </c>
      <c r="CM394" s="86" t="s">
        <v>5723</v>
      </c>
      <c r="CN394" s="182" t="s">
        <v>7854</v>
      </c>
      <c r="CO394" s="183" t="s">
        <v>7855</v>
      </c>
      <c r="CP394" s="86" t="s">
        <v>5724</v>
      </c>
      <c r="CQ394" s="153" t="s">
        <v>7924</v>
      </c>
      <c r="CR394" s="187">
        <f t="shared" si="272"/>
        <v>7970000</v>
      </c>
      <c r="CS394" s="188">
        <v>1</v>
      </c>
      <c r="CT394" s="188">
        <f t="shared" si="282"/>
        <v>7970000</v>
      </c>
      <c r="CU394" s="93"/>
      <c r="CV394" s="94">
        <f t="shared" si="273"/>
        <v>110</v>
      </c>
      <c r="CW394" s="93">
        <f t="shared" si="274"/>
        <v>0</v>
      </c>
      <c r="CX394" s="86">
        <f t="shared" si="275"/>
        <v>0</v>
      </c>
      <c r="CY394" s="93">
        <f t="shared" si="283"/>
        <v>263010</v>
      </c>
      <c r="CZ394" s="93">
        <v>0</v>
      </c>
      <c r="DA394" s="93">
        <v>0</v>
      </c>
      <c r="DB394" s="93">
        <f t="shared" si="284"/>
        <v>0</v>
      </c>
      <c r="DC394" s="93">
        <v>0</v>
      </c>
      <c r="DD394" s="91">
        <v>0</v>
      </c>
      <c r="DE394" s="93">
        <f t="shared" si="285"/>
        <v>0</v>
      </c>
      <c r="DF394" s="93">
        <f t="shared" si="256"/>
        <v>0</v>
      </c>
      <c r="DG394" s="93"/>
      <c r="DH394" s="93">
        <v>0</v>
      </c>
      <c r="DI394" s="93">
        <v>0</v>
      </c>
      <c r="DJ394" s="86">
        <f t="shared" si="286"/>
        <v>0</v>
      </c>
      <c r="DK394" s="91">
        <v>0</v>
      </c>
      <c r="DL394" s="93"/>
      <c r="DM394" s="93">
        <v>0</v>
      </c>
      <c r="DN394" s="93">
        <f t="shared" si="257"/>
        <v>7970000</v>
      </c>
      <c r="DO394" s="93">
        <f t="shared" si="287"/>
        <v>0</v>
      </c>
      <c r="DP394" s="92">
        <f t="shared" si="288"/>
        <v>263010</v>
      </c>
      <c r="DQ394" s="97" t="str">
        <f t="shared" si="258"/>
        <v>8437329720</v>
      </c>
      <c r="DR394" s="98">
        <f t="shared" si="289"/>
        <v>0</v>
      </c>
      <c r="DS394" s="93" t="str">
        <f t="shared" si="290"/>
        <v>OK</v>
      </c>
      <c r="DT394" s="93"/>
      <c r="DU394" s="78" t="str">
        <f t="shared" si="259"/>
        <v>5010700215011501100001VT100001</v>
      </c>
      <c r="DV394" s="78">
        <f>INDEX('08_DMGiaDat'!$L:$L,MATCH(DU394,'08_DMGiaDat'!$R:$R,0))</f>
        <v>7970000</v>
      </c>
      <c r="DW394" s="78" t="str">
        <f t="shared" si="260"/>
        <v>501070021501100100000001</v>
      </c>
      <c r="DX394" s="78" t="str">
        <f>IFERROR(VLOOKUP(DW394,'08_DMGiaDat'!C318:C319,2,FALSE),"N")</f>
        <v>N</v>
      </c>
      <c r="DY394" s="78" t="str">
        <f t="shared" si="261"/>
        <v>5010700215011001VT100001</v>
      </c>
      <c r="DZ394" s="78" t="str">
        <f>IFERROR(VLOOKUP(DY394,'08_DMGiaDat'!C318:C319,2,FALSE),"N")</f>
        <v>N</v>
      </c>
      <c r="EA394" s="78" t="str">
        <f t="shared" si="262"/>
        <v>501070021501100100000001</v>
      </c>
      <c r="EB394" s="78" t="str">
        <f>IFERROR(VLOOKUP(EA394,'08_DMGiaDat'!C318:C319,2,FALSE),"N")</f>
        <v>N</v>
      </c>
      <c r="EC394" s="92">
        <f>IF(DV394&lt;&gt;"N",DV394,IF(DX394&lt;&gt;"N",DX394,IF(DZ394&lt;&gt;"N",DZ394*VLOOKUP(LEFT(CB394,3),'03_DMMucDich'!C302:C306,5,FALSE),IF(EB394&lt;&gt;"N",EB394*VLOOKUP(LEFT(CB394,3),'03_DMMucDich'!C302:C306,5,FALSE),"N/A"))))</f>
        <v>7970000</v>
      </c>
    </row>
    <row r="395" spans="1:133" s="34" customFormat="1" ht="16" x14ac:dyDescent="0.2">
      <c r="A395" s="85">
        <v>381</v>
      </c>
      <c r="B395" s="86"/>
      <c r="C395" s="87"/>
      <c r="D395" s="141" t="s">
        <v>6046</v>
      </c>
      <c r="E395" s="86"/>
      <c r="F395" s="88"/>
      <c r="G395" s="88" t="s">
        <v>5718</v>
      </c>
      <c r="H395" s="151">
        <v>2022</v>
      </c>
      <c r="I395" s="86"/>
      <c r="J395" s="86"/>
      <c r="K395" s="145" t="s">
        <v>6667</v>
      </c>
      <c r="L395" s="105"/>
      <c r="M395" s="86"/>
      <c r="N395" s="105"/>
      <c r="O395" s="105"/>
      <c r="P395" s="86"/>
      <c r="Q395" s="86"/>
      <c r="R395" s="153" t="str">
        <f t="shared" si="263"/>
        <v>Tổ 66</v>
      </c>
      <c r="S395" s="86"/>
      <c r="T395" s="86"/>
      <c r="U395" s="86"/>
      <c r="V395" s="86" t="str">
        <f t="shared" si="264"/>
        <v xml:space="preserve">, </v>
      </c>
      <c r="W395" s="86"/>
      <c r="X395" s="86"/>
      <c r="Y395" s="86"/>
      <c r="Z395" s="88"/>
      <c r="AA395" s="105"/>
      <c r="AB395" s="86"/>
      <c r="AC395" s="90"/>
      <c r="AD395" s="86"/>
      <c r="AE395" s="86"/>
      <c r="AF395" s="86"/>
      <c r="AG395" s="86"/>
      <c r="AH395" s="160" t="s">
        <v>6960</v>
      </c>
      <c r="AI395" s="153"/>
      <c r="AJ395" s="153"/>
      <c r="AK395" s="86"/>
      <c r="AL395" s="86"/>
      <c r="AM395" s="153" t="s">
        <v>7015</v>
      </c>
      <c r="AN395" s="153" t="s">
        <v>7488</v>
      </c>
      <c r="AO395" s="165">
        <v>43321</v>
      </c>
      <c r="AP395" s="153" t="s">
        <v>1766</v>
      </c>
      <c r="AQ395" s="153" t="s">
        <v>7123</v>
      </c>
      <c r="AR395" s="166">
        <v>127.1</v>
      </c>
      <c r="AS395" s="88" t="s">
        <v>5719</v>
      </c>
      <c r="AT395" s="92">
        <f t="shared" si="281"/>
        <v>0</v>
      </c>
      <c r="AU395" s="93">
        <v>0</v>
      </c>
      <c r="AV395" s="93">
        <v>0</v>
      </c>
      <c r="AW395" s="166">
        <v>200</v>
      </c>
      <c r="AX395" s="93">
        <v>0</v>
      </c>
      <c r="AY395" s="177"/>
      <c r="AZ395" s="177">
        <v>0</v>
      </c>
      <c r="BA395" s="178"/>
      <c r="BB395" s="105"/>
      <c r="BC395" s="105"/>
      <c r="BD395" s="93"/>
      <c r="BE395" s="93">
        <v>0</v>
      </c>
      <c r="BF395" s="91">
        <v>0</v>
      </c>
      <c r="BG395" s="94"/>
      <c r="BH395" s="95"/>
      <c r="BI395" s="93" t="str">
        <f t="shared" si="249"/>
        <v>Dương Văn Dũng</v>
      </c>
      <c r="BJ395" s="105">
        <f t="shared" si="250"/>
        <v>0</v>
      </c>
      <c r="BK395" s="88" t="str">
        <f t="shared" si="251"/>
        <v>8133268314</v>
      </c>
      <c r="BL395" s="86">
        <f t="shared" si="252"/>
        <v>0</v>
      </c>
      <c r="BM395" s="105">
        <f t="shared" si="253"/>
        <v>0</v>
      </c>
      <c r="BN395" s="86">
        <f t="shared" si="254"/>
        <v>0</v>
      </c>
      <c r="BO395" s="86">
        <f t="shared" si="255"/>
        <v>0</v>
      </c>
      <c r="BP395" s="86">
        <f t="shared" si="265"/>
        <v>0</v>
      </c>
      <c r="BQ395" s="160" t="s">
        <v>6960</v>
      </c>
      <c r="BR395" s="86" t="s">
        <v>5720</v>
      </c>
      <c r="BS395" s="88" t="s">
        <v>5721</v>
      </c>
      <c r="BT395" s="86" t="s">
        <v>5722</v>
      </c>
      <c r="BU395" s="86"/>
      <c r="BV395" s="86" t="str">
        <f t="shared" si="266"/>
        <v>CO 001639</v>
      </c>
      <c r="BW395" s="105" t="str">
        <f t="shared" si="267"/>
        <v/>
      </c>
      <c r="BX395" s="86" t="str">
        <f t="shared" si="276"/>
        <v>145</v>
      </c>
      <c r="BY395" s="86" t="str">
        <f t="shared" si="277"/>
        <v>34</v>
      </c>
      <c r="BZ395" s="91">
        <f t="shared" si="278"/>
        <v>127.1</v>
      </c>
      <c r="CA395" s="91">
        <v>0</v>
      </c>
      <c r="CB395" s="96" t="s">
        <v>5719</v>
      </c>
      <c r="CC395" s="91">
        <f t="shared" si="268"/>
        <v>200</v>
      </c>
      <c r="CD395" s="91">
        <f t="shared" si="269"/>
        <v>0</v>
      </c>
      <c r="CE395" s="93">
        <f t="shared" si="279"/>
        <v>0</v>
      </c>
      <c r="CF395" s="93">
        <f t="shared" si="280"/>
        <v>0</v>
      </c>
      <c r="CG395" s="105"/>
      <c r="CH395" s="105"/>
      <c r="CI395" s="86"/>
      <c r="CJ395" s="188"/>
      <c r="CK395" s="181">
        <f t="shared" si="270"/>
        <v>127.1</v>
      </c>
      <c r="CL395" s="181">
        <f t="shared" si="271"/>
        <v>200</v>
      </c>
      <c r="CM395" s="86" t="s">
        <v>5723</v>
      </c>
      <c r="CN395" s="182" t="s">
        <v>7854</v>
      </c>
      <c r="CO395" s="183" t="s">
        <v>7855</v>
      </c>
      <c r="CP395" s="86" t="s">
        <v>5724</v>
      </c>
      <c r="CQ395" s="153" t="s">
        <v>7924</v>
      </c>
      <c r="CR395" s="187">
        <f t="shared" si="272"/>
        <v>7970000</v>
      </c>
      <c r="CS395" s="188">
        <v>1</v>
      </c>
      <c r="CT395" s="188">
        <f t="shared" si="282"/>
        <v>7970000</v>
      </c>
      <c r="CU395" s="93"/>
      <c r="CV395" s="94">
        <f t="shared" si="273"/>
        <v>127.1</v>
      </c>
      <c r="CW395" s="93">
        <f t="shared" si="274"/>
        <v>0</v>
      </c>
      <c r="CX395" s="86">
        <f t="shared" si="275"/>
        <v>0</v>
      </c>
      <c r="CY395" s="93">
        <f t="shared" si="283"/>
        <v>303896.09999999998</v>
      </c>
      <c r="CZ395" s="93">
        <v>0</v>
      </c>
      <c r="DA395" s="93">
        <v>0</v>
      </c>
      <c r="DB395" s="93">
        <f t="shared" si="284"/>
        <v>0</v>
      </c>
      <c r="DC395" s="93">
        <v>0</v>
      </c>
      <c r="DD395" s="91">
        <v>0</v>
      </c>
      <c r="DE395" s="93">
        <f t="shared" si="285"/>
        <v>0</v>
      </c>
      <c r="DF395" s="93">
        <f t="shared" si="256"/>
        <v>0</v>
      </c>
      <c r="DG395" s="93"/>
      <c r="DH395" s="93">
        <v>0</v>
      </c>
      <c r="DI395" s="93">
        <v>0</v>
      </c>
      <c r="DJ395" s="86">
        <f t="shared" si="286"/>
        <v>0</v>
      </c>
      <c r="DK395" s="91">
        <v>0</v>
      </c>
      <c r="DL395" s="93"/>
      <c r="DM395" s="93">
        <v>0</v>
      </c>
      <c r="DN395" s="93">
        <f t="shared" si="257"/>
        <v>7970000</v>
      </c>
      <c r="DO395" s="93">
        <f t="shared" si="287"/>
        <v>0</v>
      </c>
      <c r="DP395" s="92">
        <f t="shared" si="288"/>
        <v>303896.09999999998</v>
      </c>
      <c r="DQ395" s="97" t="str">
        <f t="shared" si="258"/>
        <v>8133268314</v>
      </c>
      <c r="DR395" s="98">
        <f t="shared" si="289"/>
        <v>0</v>
      </c>
      <c r="DS395" s="93" t="str">
        <f t="shared" si="290"/>
        <v>OK</v>
      </c>
      <c r="DT395" s="93"/>
      <c r="DU395" s="78" t="str">
        <f t="shared" si="259"/>
        <v>5010700215011501100001VT100001</v>
      </c>
      <c r="DV395" s="78">
        <f>INDEX('08_DMGiaDat'!$L:$L,MATCH(DU395,'08_DMGiaDat'!$R:$R,0))</f>
        <v>7970000</v>
      </c>
      <c r="DW395" s="78" t="str">
        <f t="shared" si="260"/>
        <v>501070021501100100000001</v>
      </c>
      <c r="DX395" s="78" t="str">
        <f>IFERROR(VLOOKUP(DW395,'08_DMGiaDat'!C318:C319,2,FALSE),"N")</f>
        <v>N</v>
      </c>
      <c r="DY395" s="78" t="str">
        <f t="shared" si="261"/>
        <v>5010700215011001VT100001</v>
      </c>
      <c r="DZ395" s="78" t="str">
        <f>IFERROR(VLOOKUP(DY395,'08_DMGiaDat'!C318:C319,2,FALSE),"N")</f>
        <v>N</v>
      </c>
      <c r="EA395" s="78" t="str">
        <f t="shared" si="262"/>
        <v>501070021501100100000001</v>
      </c>
      <c r="EB395" s="78" t="str">
        <f>IFERROR(VLOOKUP(EA395,'08_DMGiaDat'!C318:C319,2,FALSE),"N")</f>
        <v>N</v>
      </c>
      <c r="EC395" s="92">
        <f>IF(DV395&lt;&gt;"N",DV395,IF(DX395&lt;&gt;"N",DX395,IF(DZ395&lt;&gt;"N",DZ395*VLOOKUP(LEFT(CB395,3),'03_DMMucDich'!C302:C306,5,FALSE),IF(EB395&lt;&gt;"N",EB395*VLOOKUP(LEFT(CB395,3),'03_DMMucDich'!C302:C306,5,FALSE),"N/A"))))</f>
        <v>7970000</v>
      </c>
    </row>
    <row r="396" spans="1:133" s="34" customFormat="1" ht="16" x14ac:dyDescent="0.2">
      <c r="A396" s="85">
        <v>382</v>
      </c>
      <c r="B396" s="86"/>
      <c r="C396" s="87"/>
      <c r="D396" s="141" t="s">
        <v>6047</v>
      </c>
      <c r="E396" s="86"/>
      <c r="F396" s="88"/>
      <c r="G396" s="88" t="s">
        <v>5718</v>
      </c>
      <c r="H396" s="151">
        <v>2023</v>
      </c>
      <c r="I396" s="86"/>
      <c r="J396" s="86"/>
      <c r="K396" s="145" t="s">
        <v>6668</v>
      </c>
      <c r="L396" s="105"/>
      <c r="M396" s="86"/>
      <c r="N396" s="105"/>
      <c r="O396" s="105"/>
      <c r="P396" s="86"/>
      <c r="Q396" s="86"/>
      <c r="R396" s="153" t="str">
        <f t="shared" si="263"/>
        <v>Tổ 09</v>
      </c>
      <c r="S396" s="86"/>
      <c r="T396" s="86"/>
      <c r="U396" s="86"/>
      <c r="V396" s="86" t="str">
        <f t="shared" si="264"/>
        <v xml:space="preserve">, </v>
      </c>
      <c r="W396" s="86"/>
      <c r="X396" s="86"/>
      <c r="Y396" s="86"/>
      <c r="Z396" s="88"/>
      <c r="AA396" s="105"/>
      <c r="AB396" s="86"/>
      <c r="AC396" s="90"/>
      <c r="AD396" s="86"/>
      <c r="AE396" s="86"/>
      <c r="AF396" s="86"/>
      <c r="AG396" s="86"/>
      <c r="AH396" s="160" t="s">
        <v>6979</v>
      </c>
      <c r="AI396" s="153"/>
      <c r="AJ396" s="153"/>
      <c r="AK396" s="86"/>
      <c r="AL396" s="86"/>
      <c r="AM396" s="153" t="s">
        <v>7015</v>
      </c>
      <c r="AN396" s="153" t="s">
        <v>7489</v>
      </c>
      <c r="AO396" s="165">
        <v>43497</v>
      </c>
      <c r="AP396" s="153" t="s">
        <v>7092</v>
      </c>
      <c r="AQ396" s="153" t="s">
        <v>7112</v>
      </c>
      <c r="AR396" s="166">
        <v>157</v>
      </c>
      <c r="AS396" s="88" t="s">
        <v>5719</v>
      </c>
      <c r="AT396" s="92">
        <f t="shared" si="281"/>
        <v>0</v>
      </c>
      <c r="AU396" s="93">
        <v>0</v>
      </c>
      <c r="AV396" s="93">
        <v>0</v>
      </c>
      <c r="AW396" s="166">
        <v>200</v>
      </c>
      <c r="AX396" s="93">
        <v>0</v>
      </c>
      <c r="AY396" s="177"/>
      <c r="AZ396" s="177">
        <v>0</v>
      </c>
      <c r="BA396" s="178"/>
      <c r="BB396" s="105"/>
      <c r="BC396" s="105"/>
      <c r="BD396" s="93"/>
      <c r="BE396" s="93">
        <v>0</v>
      </c>
      <c r="BF396" s="91">
        <v>0</v>
      </c>
      <c r="BG396" s="94"/>
      <c r="BH396" s="95"/>
      <c r="BI396" s="93" t="str">
        <f t="shared" si="249"/>
        <v>Lê Ngọc Hùng</v>
      </c>
      <c r="BJ396" s="105">
        <f t="shared" si="250"/>
        <v>0</v>
      </c>
      <c r="BK396" s="88" t="str">
        <f t="shared" si="251"/>
        <v>4000671125</v>
      </c>
      <c r="BL396" s="86">
        <f t="shared" si="252"/>
        <v>0</v>
      </c>
      <c r="BM396" s="105">
        <f t="shared" si="253"/>
        <v>0</v>
      </c>
      <c r="BN396" s="86">
        <f t="shared" si="254"/>
        <v>0</v>
      </c>
      <c r="BO396" s="86">
        <f t="shared" si="255"/>
        <v>0</v>
      </c>
      <c r="BP396" s="86">
        <f t="shared" si="265"/>
        <v>0</v>
      </c>
      <c r="BQ396" s="160" t="s">
        <v>6979</v>
      </c>
      <c r="BR396" s="86" t="s">
        <v>5720</v>
      </c>
      <c r="BS396" s="88" t="s">
        <v>5721</v>
      </c>
      <c r="BT396" s="86" t="s">
        <v>5722</v>
      </c>
      <c r="BU396" s="86"/>
      <c r="BV396" s="86" t="str">
        <f t="shared" si="266"/>
        <v>CH 697157</v>
      </c>
      <c r="BW396" s="105" t="str">
        <f t="shared" si="267"/>
        <v/>
      </c>
      <c r="BX396" s="86" t="str">
        <f t="shared" si="276"/>
        <v>76</v>
      </c>
      <c r="BY396" s="86" t="str">
        <f t="shared" si="277"/>
        <v>60</v>
      </c>
      <c r="BZ396" s="91">
        <f t="shared" si="278"/>
        <v>157</v>
      </c>
      <c r="CA396" s="91">
        <v>0</v>
      </c>
      <c r="CB396" s="96" t="s">
        <v>5719</v>
      </c>
      <c r="CC396" s="91">
        <f t="shared" si="268"/>
        <v>200</v>
      </c>
      <c r="CD396" s="91">
        <f t="shared" si="269"/>
        <v>0</v>
      </c>
      <c r="CE396" s="93">
        <f t="shared" si="279"/>
        <v>0</v>
      </c>
      <c r="CF396" s="93">
        <f t="shared" si="280"/>
        <v>0</v>
      </c>
      <c r="CG396" s="105"/>
      <c r="CH396" s="105"/>
      <c r="CI396" s="86"/>
      <c r="CJ396" s="188"/>
      <c r="CK396" s="181">
        <f t="shared" si="270"/>
        <v>157</v>
      </c>
      <c r="CL396" s="181">
        <f t="shared" si="271"/>
        <v>200</v>
      </c>
      <c r="CM396" s="86" t="s">
        <v>5723</v>
      </c>
      <c r="CN396" s="182" t="s">
        <v>7872</v>
      </c>
      <c r="CO396" s="183" t="s">
        <v>7882</v>
      </c>
      <c r="CP396" s="86" t="s">
        <v>5724</v>
      </c>
      <c r="CQ396" s="153" t="s">
        <v>7924</v>
      </c>
      <c r="CR396" s="187">
        <f t="shared" si="272"/>
        <v>7150000</v>
      </c>
      <c r="CS396" s="188">
        <v>1.2</v>
      </c>
      <c r="CT396" s="188">
        <f t="shared" si="282"/>
        <v>8580000</v>
      </c>
      <c r="CU396" s="93"/>
      <c r="CV396" s="94">
        <f t="shared" si="273"/>
        <v>157</v>
      </c>
      <c r="CW396" s="93">
        <f t="shared" si="274"/>
        <v>0</v>
      </c>
      <c r="CX396" s="86">
        <f t="shared" si="275"/>
        <v>0</v>
      </c>
      <c r="CY396" s="93">
        <f t="shared" si="283"/>
        <v>404118</v>
      </c>
      <c r="CZ396" s="93">
        <v>0</v>
      </c>
      <c r="DA396" s="93">
        <v>0</v>
      </c>
      <c r="DB396" s="93">
        <f t="shared" si="284"/>
        <v>0</v>
      </c>
      <c r="DC396" s="93">
        <v>0</v>
      </c>
      <c r="DD396" s="91">
        <v>0</v>
      </c>
      <c r="DE396" s="93">
        <f t="shared" si="285"/>
        <v>0</v>
      </c>
      <c r="DF396" s="93">
        <f t="shared" si="256"/>
        <v>0</v>
      </c>
      <c r="DG396" s="93"/>
      <c r="DH396" s="93">
        <v>0</v>
      </c>
      <c r="DI396" s="93">
        <v>0</v>
      </c>
      <c r="DJ396" s="86">
        <f t="shared" si="286"/>
        <v>0</v>
      </c>
      <c r="DK396" s="91">
        <v>0</v>
      </c>
      <c r="DL396" s="93"/>
      <c r="DM396" s="93">
        <v>0</v>
      </c>
      <c r="DN396" s="93">
        <f t="shared" si="257"/>
        <v>8580000</v>
      </c>
      <c r="DO396" s="93">
        <f t="shared" si="287"/>
        <v>0</v>
      </c>
      <c r="DP396" s="92">
        <f t="shared" si="288"/>
        <v>404118</v>
      </c>
      <c r="DQ396" s="97" t="str">
        <f t="shared" si="258"/>
        <v>4000671125</v>
      </c>
      <c r="DR396" s="98">
        <f t="shared" si="289"/>
        <v>0</v>
      </c>
      <c r="DS396" s="93" t="str">
        <f t="shared" si="290"/>
        <v>OK</v>
      </c>
      <c r="DT396" s="93"/>
      <c r="DU396" s="78" t="str">
        <f t="shared" si="259"/>
        <v>5010700215001500102001VT100001</v>
      </c>
      <c r="DV396" s="78">
        <f>INDEX('08_DMGiaDat'!$L:$L,MATCH(DU396,'08_DMGiaDat'!$R:$R,0))</f>
        <v>7150000</v>
      </c>
      <c r="DW396" s="78" t="str">
        <f t="shared" si="260"/>
        <v>501070021500100100000001</v>
      </c>
      <c r="DX396" s="78" t="str">
        <f>IFERROR(VLOOKUP(DW396,'08_DMGiaDat'!C318:C319,2,FALSE),"N")</f>
        <v>N</v>
      </c>
      <c r="DY396" s="78" t="str">
        <f t="shared" si="261"/>
        <v>5010700215001001VT100001</v>
      </c>
      <c r="DZ396" s="78" t="str">
        <f>IFERROR(VLOOKUP(DY396,'08_DMGiaDat'!C318:C319,2,FALSE),"N")</f>
        <v>N</v>
      </c>
      <c r="EA396" s="78" t="str">
        <f t="shared" si="262"/>
        <v>501070021500100100000001</v>
      </c>
      <c r="EB396" s="78" t="str">
        <f>IFERROR(VLOOKUP(EA396,'08_DMGiaDat'!C318:C319,2,FALSE),"N")</f>
        <v>N</v>
      </c>
      <c r="EC396" s="92">
        <f>IF(DV396&lt;&gt;"N",DV396,IF(DX396&lt;&gt;"N",DX396,IF(DZ396&lt;&gt;"N",DZ396*VLOOKUP(LEFT(CB396,3),'03_DMMucDich'!C302:C306,5,FALSE),IF(EB396&lt;&gt;"N",EB396*VLOOKUP(LEFT(CB396,3),'03_DMMucDich'!C302:C306,5,FALSE),"N/A"))))</f>
        <v>7150000</v>
      </c>
    </row>
    <row r="397" spans="1:133" s="34" customFormat="1" ht="16" x14ac:dyDescent="0.2">
      <c r="A397" s="85">
        <v>383</v>
      </c>
      <c r="B397" s="86"/>
      <c r="C397" s="87"/>
      <c r="D397" s="141" t="s">
        <v>5900</v>
      </c>
      <c r="E397" s="86"/>
      <c r="F397" s="88"/>
      <c r="G397" s="88" t="s">
        <v>5718</v>
      </c>
      <c r="H397" s="151">
        <v>2023</v>
      </c>
      <c r="I397" s="86"/>
      <c r="J397" s="86"/>
      <c r="K397" s="145" t="s">
        <v>6520</v>
      </c>
      <c r="L397" s="105"/>
      <c r="M397" s="86"/>
      <c r="N397" s="105"/>
      <c r="O397" s="105"/>
      <c r="P397" s="86"/>
      <c r="Q397" s="86"/>
      <c r="R397" s="153" t="str">
        <f t="shared" si="263"/>
        <v>Tổ 49</v>
      </c>
      <c r="S397" s="86"/>
      <c r="T397" s="86"/>
      <c r="U397" s="86"/>
      <c r="V397" s="86" t="str">
        <f t="shared" si="264"/>
        <v xml:space="preserve">, </v>
      </c>
      <c r="W397" s="86"/>
      <c r="X397" s="86"/>
      <c r="Y397" s="86"/>
      <c r="Z397" s="88"/>
      <c r="AA397" s="105"/>
      <c r="AB397" s="86"/>
      <c r="AC397" s="90"/>
      <c r="AD397" s="86"/>
      <c r="AE397" s="86"/>
      <c r="AF397" s="86"/>
      <c r="AG397" s="86"/>
      <c r="AH397" s="160" t="s">
        <v>6998</v>
      </c>
      <c r="AI397" s="153"/>
      <c r="AJ397" s="153"/>
      <c r="AK397" s="86"/>
      <c r="AL397" s="86"/>
      <c r="AM397" s="153" t="s">
        <v>7015</v>
      </c>
      <c r="AN397" s="153" t="s">
        <v>7490</v>
      </c>
      <c r="AO397" s="165">
        <v>45155</v>
      </c>
      <c r="AP397" s="153" t="s">
        <v>7491</v>
      </c>
      <c r="AQ397" s="153" t="s">
        <v>2123</v>
      </c>
      <c r="AR397" s="166">
        <v>80</v>
      </c>
      <c r="AS397" s="88" t="s">
        <v>5719</v>
      </c>
      <c r="AT397" s="92">
        <f t="shared" si="281"/>
        <v>0</v>
      </c>
      <c r="AU397" s="93">
        <v>0</v>
      </c>
      <c r="AV397" s="93">
        <v>0</v>
      </c>
      <c r="AW397" s="166">
        <v>200</v>
      </c>
      <c r="AX397" s="93">
        <v>0</v>
      </c>
      <c r="AY397" s="177"/>
      <c r="AZ397" s="177">
        <v>0</v>
      </c>
      <c r="BA397" s="178"/>
      <c r="BB397" s="105"/>
      <c r="BC397" s="105"/>
      <c r="BD397" s="93"/>
      <c r="BE397" s="93">
        <v>0</v>
      </c>
      <c r="BF397" s="91">
        <v>0</v>
      </c>
      <c r="BG397" s="94"/>
      <c r="BH397" s="95"/>
      <c r="BI397" s="93" t="str">
        <f t="shared" si="249"/>
        <v>HUỲNH THỊ LƯỢM</v>
      </c>
      <c r="BJ397" s="105">
        <f t="shared" si="250"/>
        <v>0</v>
      </c>
      <c r="BK397" s="88" t="str">
        <f t="shared" si="251"/>
        <v>8171632973</v>
      </c>
      <c r="BL397" s="86">
        <f t="shared" si="252"/>
        <v>0</v>
      </c>
      <c r="BM397" s="105">
        <f t="shared" si="253"/>
        <v>0</v>
      </c>
      <c r="BN397" s="86">
        <f t="shared" si="254"/>
        <v>0</v>
      </c>
      <c r="BO397" s="86">
        <f t="shared" si="255"/>
        <v>0</v>
      </c>
      <c r="BP397" s="86">
        <f t="shared" si="265"/>
        <v>0</v>
      </c>
      <c r="BQ397" s="160" t="s">
        <v>6998</v>
      </c>
      <c r="BR397" s="86" t="s">
        <v>5720</v>
      </c>
      <c r="BS397" s="88" t="s">
        <v>5721</v>
      </c>
      <c r="BT397" s="86" t="s">
        <v>5722</v>
      </c>
      <c r="BU397" s="86"/>
      <c r="BV397" s="86" t="str">
        <f t="shared" si="266"/>
        <v>DI 989811</v>
      </c>
      <c r="BW397" s="105" t="str">
        <f t="shared" si="267"/>
        <v/>
      </c>
      <c r="BX397" s="86" t="str">
        <f t="shared" si="276"/>
        <v>673</v>
      </c>
      <c r="BY397" s="86" t="str">
        <f t="shared" si="277"/>
        <v>237</v>
      </c>
      <c r="BZ397" s="91">
        <f t="shared" si="278"/>
        <v>80</v>
      </c>
      <c r="CA397" s="91">
        <v>0</v>
      </c>
      <c r="CB397" s="96" t="s">
        <v>5719</v>
      </c>
      <c r="CC397" s="91">
        <f t="shared" si="268"/>
        <v>200</v>
      </c>
      <c r="CD397" s="91">
        <f t="shared" si="269"/>
        <v>0</v>
      </c>
      <c r="CE397" s="93">
        <f t="shared" si="279"/>
        <v>0</v>
      </c>
      <c r="CF397" s="93">
        <f t="shared" si="280"/>
        <v>0</v>
      </c>
      <c r="CG397" s="105"/>
      <c r="CH397" s="105"/>
      <c r="CI397" s="86"/>
      <c r="CJ397" s="188"/>
      <c r="CK397" s="181">
        <f t="shared" si="270"/>
        <v>80</v>
      </c>
      <c r="CL397" s="181">
        <f t="shared" si="271"/>
        <v>200</v>
      </c>
      <c r="CM397" s="86" t="s">
        <v>5723</v>
      </c>
      <c r="CN397" s="182" t="s">
        <v>7859</v>
      </c>
      <c r="CO397" s="183" t="s">
        <v>7863</v>
      </c>
      <c r="CP397" s="86" t="s">
        <v>5724</v>
      </c>
      <c r="CQ397" s="153" t="s">
        <v>7925</v>
      </c>
      <c r="CR397" s="187">
        <f t="shared" si="272"/>
        <v>2170000</v>
      </c>
      <c r="CS397" s="188">
        <v>0.8</v>
      </c>
      <c r="CT397" s="188">
        <f t="shared" si="282"/>
        <v>1736000</v>
      </c>
      <c r="CU397" s="93"/>
      <c r="CV397" s="94">
        <f t="shared" si="273"/>
        <v>80</v>
      </c>
      <c r="CW397" s="93">
        <f t="shared" si="274"/>
        <v>0</v>
      </c>
      <c r="CX397" s="86">
        <f t="shared" si="275"/>
        <v>0</v>
      </c>
      <c r="CY397" s="93">
        <f t="shared" si="283"/>
        <v>41664</v>
      </c>
      <c r="CZ397" s="93">
        <v>0</v>
      </c>
      <c r="DA397" s="93">
        <v>0</v>
      </c>
      <c r="DB397" s="93">
        <f t="shared" si="284"/>
        <v>0</v>
      </c>
      <c r="DC397" s="93">
        <v>0</v>
      </c>
      <c r="DD397" s="91">
        <v>0</v>
      </c>
      <c r="DE397" s="93">
        <f t="shared" si="285"/>
        <v>0</v>
      </c>
      <c r="DF397" s="93">
        <f t="shared" si="256"/>
        <v>0</v>
      </c>
      <c r="DG397" s="93"/>
      <c r="DH397" s="93">
        <v>0</v>
      </c>
      <c r="DI397" s="93">
        <v>0</v>
      </c>
      <c r="DJ397" s="86">
        <f t="shared" si="286"/>
        <v>0</v>
      </c>
      <c r="DK397" s="91">
        <v>0</v>
      </c>
      <c r="DL397" s="93"/>
      <c r="DM397" s="93">
        <v>0</v>
      </c>
      <c r="DN397" s="93">
        <f t="shared" si="257"/>
        <v>1736000</v>
      </c>
      <c r="DO397" s="93">
        <f t="shared" si="287"/>
        <v>0</v>
      </c>
      <c r="DP397" s="92">
        <f t="shared" si="288"/>
        <v>41664</v>
      </c>
      <c r="DQ397" s="97" t="str">
        <f t="shared" si="258"/>
        <v>8171632973</v>
      </c>
      <c r="DR397" s="98">
        <f t="shared" si="289"/>
        <v>0</v>
      </c>
      <c r="DS397" s="93" t="str">
        <f t="shared" si="290"/>
        <v>OK</v>
      </c>
      <c r="DT397" s="93"/>
      <c r="DU397" s="78" t="str">
        <f t="shared" si="259"/>
        <v>5010700212541254102001VT400001</v>
      </c>
      <c r="DV397" s="78">
        <f>INDEX('08_DMGiaDat'!$L:$L,MATCH(DU397,'08_DMGiaDat'!$R:$R,0))</f>
        <v>2170000</v>
      </c>
      <c r="DW397" s="78" t="str">
        <f t="shared" si="260"/>
        <v>501070021254100100000001</v>
      </c>
      <c r="DX397" s="78" t="str">
        <f>IFERROR(VLOOKUP(DW397,'08_DMGiaDat'!C318:C319,2,FALSE),"N")</f>
        <v>N</v>
      </c>
      <c r="DY397" s="78" t="str">
        <f t="shared" si="261"/>
        <v>5010700212541001VT400001</v>
      </c>
      <c r="DZ397" s="78" t="str">
        <f>IFERROR(VLOOKUP(DY397,'08_DMGiaDat'!C318:C319,2,FALSE),"N")</f>
        <v>N</v>
      </c>
      <c r="EA397" s="78" t="str">
        <f t="shared" si="262"/>
        <v>501070021254100100000001</v>
      </c>
      <c r="EB397" s="78" t="str">
        <f>IFERROR(VLOOKUP(EA397,'08_DMGiaDat'!C318:C319,2,FALSE),"N")</f>
        <v>N</v>
      </c>
      <c r="EC397" s="92">
        <f>IF(DV397&lt;&gt;"N",DV397,IF(DX397&lt;&gt;"N",DX397,IF(DZ397&lt;&gt;"N",DZ397*VLOOKUP(LEFT(CB397,3),'03_DMMucDich'!C302:C306,5,FALSE),IF(EB397&lt;&gt;"N",EB397*VLOOKUP(LEFT(CB397,3),'03_DMMucDich'!C302:C306,5,FALSE),"N/A"))))</f>
        <v>2170000</v>
      </c>
    </row>
    <row r="398" spans="1:133" s="34" customFormat="1" ht="16" x14ac:dyDescent="0.2">
      <c r="A398" s="85">
        <v>384</v>
      </c>
      <c r="B398" s="86"/>
      <c r="C398" s="87"/>
      <c r="D398" s="141" t="s">
        <v>6048</v>
      </c>
      <c r="E398" s="86"/>
      <c r="F398" s="88"/>
      <c r="G398" s="88" t="s">
        <v>5718</v>
      </c>
      <c r="H398" s="151">
        <v>2023</v>
      </c>
      <c r="I398" s="86"/>
      <c r="J398" s="86"/>
      <c r="K398" s="145" t="s">
        <v>6669</v>
      </c>
      <c r="L398" s="105"/>
      <c r="M398" s="86"/>
      <c r="N398" s="105"/>
      <c r="O398" s="105"/>
      <c r="P398" s="86"/>
      <c r="Q398" s="86"/>
      <c r="R398" s="153" t="str">
        <f t="shared" si="263"/>
        <v>Tổ 56</v>
      </c>
      <c r="S398" s="86"/>
      <c r="T398" s="86"/>
      <c r="U398" s="86"/>
      <c r="V398" s="86" t="str">
        <f t="shared" si="264"/>
        <v xml:space="preserve">, </v>
      </c>
      <c r="W398" s="86"/>
      <c r="X398" s="86"/>
      <c r="Y398" s="86"/>
      <c r="Z398" s="88"/>
      <c r="AA398" s="105"/>
      <c r="AB398" s="86"/>
      <c r="AC398" s="90"/>
      <c r="AD398" s="86"/>
      <c r="AE398" s="86"/>
      <c r="AF398" s="86"/>
      <c r="AG398" s="86"/>
      <c r="AH398" s="160" t="s">
        <v>6988</v>
      </c>
      <c r="AI398" s="153"/>
      <c r="AJ398" s="153"/>
      <c r="AK398" s="86"/>
      <c r="AL398" s="86"/>
      <c r="AM398" s="153" t="s">
        <v>7015</v>
      </c>
      <c r="AN398" s="153" t="s">
        <v>7492</v>
      </c>
      <c r="AO398" s="165">
        <v>44743</v>
      </c>
      <c r="AP398" s="153" t="s">
        <v>2177</v>
      </c>
      <c r="AQ398" s="153" t="s">
        <v>2095</v>
      </c>
      <c r="AR398" s="166">
        <v>180</v>
      </c>
      <c r="AS398" s="88" t="s">
        <v>5719</v>
      </c>
      <c r="AT398" s="92">
        <f t="shared" si="281"/>
        <v>0</v>
      </c>
      <c r="AU398" s="93">
        <v>0</v>
      </c>
      <c r="AV398" s="93">
        <v>0</v>
      </c>
      <c r="AW398" s="166">
        <v>400</v>
      </c>
      <c r="AX398" s="93">
        <v>0</v>
      </c>
      <c r="AY398" s="177"/>
      <c r="AZ398" s="177">
        <v>0</v>
      </c>
      <c r="BA398" s="178"/>
      <c r="BB398" s="105"/>
      <c r="BC398" s="105"/>
      <c r="BD398" s="93"/>
      <c r="BE398" s="93">
        <v>0</v>
      </c>
      <c r="BF398" s="91">
        <v>0</v>
      </c>
      <c r="BG398" s="94"/>
      <c r="BH398" s="95"/>
      <c r="BI398" s="93" t="str">
        <f t="shared" si="249"/>
        <v>Nguyễn Văn Thi</v>
      </c>
      <c r="BJ398" s="105">
        <f t="shared" si="250"/>
        <v>0</v>
      </c>
      <c r="BK398" s="88" t="str">
        <f t="shared" si="251"/>
        <v>8152668653</v>
      </c>
      <c r="BL398" s="86">
        <f t="shared" si="252"/>
        <v>0</v>
      </c>
      <c r="BM398" s="105">
        <f t="shared" si="253"/>
        <v>0</v>
      </c>
      <c r="BN398" s="86">
        <f t="shared" si="254"/>
        <v>0</v>
      </c>
      <c r="BO398" s="86">
        <f t="shared" si="255"/>
        <v>0</v>
      </c>
      <c r="BP398" s="86">
        <f t="shared" si="265"/>
        <v>0</v>
      </c>
      <c r="BQ398" s="160" t="s">
        <v>6988</v>
      </c>
      <c r="BR398" s="86" t="s">
        <v>5720</v>
      </c>
      <c r="BS398" s="88" t="s">
        <v>5721</v>
      </c>
      <c r="BT398" s="86" t="s">
        <v>5722</v>
      </c>
      <c r="BU398" s="86"/>
      <c r="BV398" s="86" t="str">
        <f t="shared" si="266"/>
        <v>DG 244162</v>
      </c>
      <c r="BW398" s="105" t="str">
        <f t="shared" si="267"/>
        <v/>
      </c>
      <c r="BX398" s="86" t="str">
        <f t="shared" si="276"/>
        <v>291</v>
      </c>
      <c r="BY398" s="86" t="str">
        <f t="shared" si="277"/>
        <v>209</v>
      </c>
      <c r="BZ398" s="91">
        <f t="shared" si="278"/>
        <v>180</v>
      </c>
      <c r="CA398" s="91">
        <v>0</v>
      </c>
      <c r="CB398" s="96" t="s">
        <v>5719</v>
      </c>
      <c r="CC398" s="91">
        <f t="shared" si="268"/>
        <v>400</v>
      </c>
      <c r="CD398" s="91">
        <f t="shared" si="269"/>
        <v>0</v>
      </c>
      <c r="CE398" s="93">
        <f t="shared" si="279"/>
        <v>0</v>
      </c>
      <c r="CF398" s="93">
        <f t="shared" si="280"/>
        <v>0</v>
      </c>
      <c r="CG398" s="105"/>
      <c r="CH398" s="105"/>
      <c r="CI398" s="86"/>
      <c r="CJ398" s="188"/>
      <c r="CK398" s="181">
        <f t="shared" si="270"/>
        <v>180</v>
      </c>
      <c r="CL398" s="181">
        <f t="shared" si="271"/>
        <v>400</v>
      </c>
      <c r="CM398" s="86" t="s">
        <v>5723</v>
      </c>
      <c r="CN398" s="182" t="s">
        <v>7906</v>
      </c>
      <c r="CO398" s="183" t="s">
        <v>7907</v>
      </c>
      <c r="CP398" s="86" t="s">
        <v>5724</v>
      </c>
      <c r="CQ398" s="153" t="s">
        <v>7924</v>
      </c>
      <c r="CR398" s="187">
        <f t="shared" si="272"/>
        <v>4870000</v>
      </c>
      <c r="CS398" s="188">
        <v>1</v>
      </c>
      <c r="CT398" s="188">
        <f t="shared" si="282"/>
        <v>4870000</v>
      </c>
      <c r="CU398" s="93"/>
      <c r="CV398" s="94">
        <f t="shared" si="273"/>
        <v>180</v>
      </c>
      <c r="CW398" s="93">
        <f t="shared" si="274"/>
        <v>0</v>
      </c>
      <c r="CX398" s="86">
        <f t="shared" si="275"/>
        <v>0</v>
      </c>
      <c r="CY398" s="93">
        <f t="shared" si="283"/>
        <v>262979.99999999994</v>
      </c>
      <c r="CZ398" s="93">
        <v>0</v>
      </c>
      <c r="DA398" s="93">
        <v>0</v>
      </c>
      <c r="DB398" s="93">
        <f t="shared" si="284"/>
        <v>0</v>
      </c>
      <c r="DC398" s="93">
        <v>0</v>
      </c>
      <c r="DD398" s="91">
        <v>0</v>
      </c>
      <c r="DE398" s="93">
        <f t="shared" si="285"/>
        <v>0</v>
      </c>
      <c r="DF398" s="93">
        <f t="shared" si="256"/>
        <v>0</v>
      </c>
      <c r="DG398" s="93"/>
      <c r="DH398" s="93">
        <v>0</v>
      </c>
      <c r="DI398" s="93">
        <v>0</v>
      </c>
      <c r="DJ398" s="86">
        <f t="shared" si="286"/>
        <v>0</v>
      </c>
      <c r="DK398" s="91">
        <v>0</v>
      </c>
      <c r="DL398" s="93"/>
      <c r="DM398" s="93">
        <v>0</v>
      </c>
      <c r="DN398" s="93">
        <f t="shared" si="257"/>
        <v>4870000</v>
      </c>
      <c r="DO398" s="93">
        <f t="shared" si="287"/>
        <v>0</v>
      </c>
      <c r="DP398" s="92">
        <f t="shared" si="288"/>
        <v>262979.99999999994</v>
      </c>
      <c r="DQ398" s="97" t="str">
        <f t="shared" si="258"/>
        <v>8152668653</v>
      </c>
      <c r="DR398" s="98">
        <f t="shared" si="289"/>
        <v>0</v>
      </c>
      <c r="DS398" s="93" t="str">
        <f t="shared" si="290"/>
        <v>OK</v>
      </c>
      <c r="DT398" s="93"/>
      <c r="DU398" s="78" t="str">
        <f t="shared" si="259"/>
        <v>5010700212091209100001VT100001</v>
      </c>
      <c r="DV398" s="78">
        <f>INDEX('08_DMGiaDat'!$L:$L,MATCH(DU398,'08_DMGiaDat'!$R:$R,0))</f>
        <v>4870000</v>
      </c>
      <c r="DW398" s="78" t="str">
        <f t="shared" si="260"/>
        <v>501070021209100100000001</v>
      </c>
      <c r="DX398" s="78" t="str">
        <f>IFERROR(VLOOKUP(DW398,'08_DMGiaDat'!C318:C319,2,FALSE),"N")</f>
        <v>N</v>
      </c>
      <c r="DY398" s="78" t="str">
        <f t="shared" si="261"/>
        <v>5010700212091001VT100001</v>
      </c>
      <c r="DZ398" s="78" t="str">
        <f>IFERROR(VLOOKUP(DY398,'08_DMGiaDat'!C318:C319,2,FALSE),"N")</f>
        <v>N</v>
      </c>
      <c r="EA398" s="78" t="str">
        <f t="shared" si="262"/>
        <v>501070021209100100000001</v>
      </c>
      <c r="EB398" s="78" t="str">
        <f>IFERROR(VLOOKUP(EA398,'08_DMGiaDat'!C318:C319,2,FALSE),"N")</f>
        <v>N</v>
      </c>
      <c r="EC398" s="92">
        <f>IF(DV398&lt;&gt;"N",DV398,IF(DX398&lt;&gt;"N",DX398,IF(DZ398&lt;&gt;"N",DZ398*VLOOKUP(LEFT(CB398,3),'03_DMMucDich'!C302:C306,5,FALSE),IF(EB398&lt;&gt;"N",EB398*VLOOKUP(LEFT(CB398,3),'03_DMMucDich'!C302:C306,5,FALSE),"N/A"))))</f>
        <v>4870000</v>
      </c>
    </row>
    <row r="399" spans="1:133" s="34" customFormat="1" ht="16" x14ac:dyDescent="0.2">
      <c r="A399" s="85">
        <v>385</v>
      </c>
      <c r="B399" s="86"/>
      <c r="C399" s="87"/>
      <c r="D399" s="141" t="s">
        <v>6048</v>
      </c>
      <c r="E399" s="86"/>
      <c r="F399" s="88"/>
      <c r="G399" s="88" t="s">
        <v>5718</v>
      </c>
      <c r="H399" s="151">
        <v>2023</v>
      </c>
      <c r="I399" s="86"/>
      <c r="J399" s="86"/>
      <c r="K399" s="145" t="s">
        <v>6669</v>
      </c>
      <c r="L399" s="105"/>
      <c r="M399" s="86"/>
      <c r="N399" s="105"/>
      <c r="O399" s="105"/>
      <c r="P399" s="86"/>
      <c r="Q399" s="86"/>
      <c r="R399" s="153" t="str">
        <f t="shared" si="263"/>
        <v>Tổ 56</v>
      </c>
      <c r="S399" s="86"/>
      <c r="T399" s="86"/>
      <c r="U399" s="86"/>
      <c r="V399" s="86" t="str">
        <f t="shared" si="264"/>
        <v xml:space="preserve">, </v>
      </c>
      <c r="W399" s="86"/>
      <c r="X399" s="86"/>
      <c r="Y399" s="86"/>
      <c r="Z399" s="88"/>
      <c r="AA399" s="105"/>
      <c r="AB399" s="86"/>
      <c r="AC399" s="90"/>
      <c r="AD399" s="86"/>
      <c r="AE399" s="86"/>
      <c r="AF399" s="86"/>
      <c r="AG399" s="86"/>
      <c r="AH399" s="160" t="s">
        <v>6988</v>
      </c>
      <c r="AI399" s="153"/>
      <c r="AJ399" s="153"/>
      <c r="AK399" s="86"/>
      <c r="AL399" s="86"/>
      <c r="AM399" s="153" t="s">
        <v>7015</v>
      </c>
      <c r="AN399" s="153" t="s">
        <v>7493</v>
      </c>
      <c r="AO399" s="165">
        <v>44743</v>
      </c>
      <c r="AP399" s="153" t="s">
        <v>2180</v>
      </c>
      <c r="AQ399" s="153" t="s">
        <v>2095</v>
      </c>
      <c r="AR399" s="166">
        <v>330</v>
      </c>
      <c r="AS399" s="88" t="s">
        <v>5719</v>
      </c>
      <c r="AT399" s="92">
        <f t="shared" si="281"/>
        <v>0</v>
      </c>
      <c r="AU399" s="93">
        <v>0</v>
      </c>
      <c r="AV399" s="93">
        <v>0</v>
      </c>
      <c r="AW399" s="166">
        <v>400</v>
      </c>
      <c r="AX399" s="93">
        <v>0</v>
      </c>
      <c r="AY399" s="177"/>
      <c r="AZ399" s="177">
        <v>0</v>
      </c>
      <c r="BA399" s="178"/>
      <c r="BB399" s="105"/>
      <c r="BC399" s="105"/>
      <c r="BD399" s="93"/>
      <c r="BE399" s="93">
        <v>0</v>
      </c>
      <c r="BF399" s="91">
        <v>0</v>
      </c>
      <c r="BG399" s="94"/>
      <c r="BH399" s="95"/>
      <c r="BI399" s="93" t="str">
        <f t="shared" ref="BI399:BI462" si="291">K399</f>
        <v>Nguyễn Văn Thi</v>
      </c>
      <c r="BJ399" s="105">
        <f t="shared" ref="BJ399:BJ462" si="292">L399</f>
        <v>0</v>
      </c>
      <c r="BK399" s="88" t="str">
        <f t="shared" ref="BK399:BK462" si="293">D399</f>
        <v>8152668653</v>
      </c>
      <c r="BL399" s="86">
        <f t="shared" ref="BL399:BL462" si="294">M399</f>
        <v>0</v>
      </c>
      <c r="BM399" s="105">
        <f t="shared" ref="BM399:BM462" si="295">N399</f>
        <v>0</v>
      </c>
      <c r="BN399" s="86">
        <f t="shared" ref="BN399:BN462" si="296">O399</f>
        <v>0</v>
      </c>
      <c r="BO399" s="86">
        <f t="shared" ref="BO399:BO462" si="297">AJ399</f>
        <v>0</v>
      </c>
      <c r="BP399" s="86">
        <f t="shared" si="265"/>
        <v>0</v>
      </c>
      <c r="BQ399" s="160" t="s">
        <v>6988</v>
      </c>
      <c r="BR399" s="86" t="s">
        <v>5720</v>
      </c>
      <c r="BS399" s="88" t="s">
        <v>5721</v>
      </c>
      <c r="BT399" s="86" t="s">
        <v>5722</v>
      </c>
      <c r="BU399" s="86"/>
      <c r="BV399" s="86" t="str">
        <f t="shared" si="266"/>
        <v>DG 244165</v>
      </c>
      <c r="BW399" s="105" t="str">
        <f t="shared" si="267"/>
        <v/>
      </c>
      <c r="BX399" s="86" t="str">
        <f t="shared" si="276"/>
        <v>294</v>
      </c>
      <c r="BY399" s="86" t="str">
        <f t="shared" si="277"/>
        <v>209</v>
      </c>
      <c r="BZ399" s="91">
        <f t="shared" si="278"/>
        <v>330</v>
      </c>
      <c r="CA399" s="91">
        <v>0</v>
      </c>
      <c r="CB399" s="96" t="s">
        <v>5719</v>
      </c>
      <c r="CC399" s="91">
        <f t="shared" si="268"/>
        <v>400</v>
      </c>
      <c r="CD399" s="91">
        <f t="shared" si="269"/>
        <v>0</v>
      </c>
      <c r="CE399" s="93">
        <f t="shared" si="279"/>
        <v>0</v>
      </c>
      <c r="CF399" s="93">
        <f t="shared" si="280"/>
        <v>0</v>
      </c>
      <c r="CG399" s="105"/>
      <c r="CH399" s="105"/>
      <c r="CI399" s="86"/>
      <c r="CJ399" s="188"/>
      <c r="CK399" s="181">
        <f t="shared" si="270"/>
        <v>330</v>
      </c>
      <c r="CL399" s="181">
        <f t="shared" si="271"/>
        <v>400</v>
      </c>
      <c r="CM399" s="86" t="s">
        <v>5723</v>
      </c>
      <c r="CN399" s="182" t="s">
        <v>7906</v>
      </c>
      <c r="CO399" s="183" t="s">
        <v>7907</v>
      </c>
      <c r="CP399" s="86" t="s">
        <v>5724</v>
      </c>
      <c r="CQ399" s="153" t="s">
        <v>7924</v>
      </c>
      <c r="CR399" s="187">
        <f t="shared" si="272"/>
        <v>4870000</v>
      </c>
      <c r="CS399" s="188">
        <v>1</v>
      </c>
      <c r="CT399" s="188">
        <f t="shared" si="282"/>
        <v>4870000</v>
      </c>
      <c r="CU399" s="93"/>
      <c r="CV399" s="94">
        <f t="shared" si="273"/>
        <v>330</v>
      </c>
      <c r="CW399" s="93">
        <f t="shared" si="274"/>
        <v>0</v>
      </c>
      <c r="CX399" s="86">
        <f t="shared" si="275"/>
        <v>0</v>
      </c>
      <c r="CY399" s="93">
        <f t="shared" si="283"/>
        <v>482130</v>
      </c>
      <c r="CZ399" s="93">
        <v>0</v>
      </c>
      <c r="DA399" s="93">
        <v>0</v>
      </c>
      <c r="DB399" s="93">
        <f t="shared" si="284"/>
        <v>0</v>
      </c>
      <c r="DC399" s="93">
        <v>0</v>
      </c>
      <c r="DD399" s="91">
        <v>0</v>
      </c>
      <c r="DE399" s="93">
        <f t="shared" si="285"/>
        <v>0</v>
      </c>
      <c r="DF399" s="93">
        <f t="shared" ref="DF399:DF462" si="298">AV399</f>
        <v>0</v>
      </c>
      <c r="DG399" s="93"/>
      <c r="DH399" s="93">
        <v>0</v>
      </c>
      <c r="DI399" s="93">
        <v>0</v>
      </c>
      <c r="DJ399" s="86">
        <f t="shared" si="286"/>
        <v>0</v>
      </c>
      <c r="DK399" s="91">
        <v>0</v>
      </c>
      <c r="DL399" s="93"/>
      <c r="DM399" s="93">
        <v>0</v>
      </c>
      <c r="DN399" s="93">
        <f t="shared" ref="DN399:DN462" si="299">CT399</f>
        <v>4870000</v>
      </c>
      <c r="DO399" s="93">
        <f t="shared" si="287"/>
        <v>0</v>
      </c>
      <c r="DP399" s="92">
        <f t="shared" si="288"/>
        <v>482130</v>
      </c>
      <c r="DQ399" s="97" t="str">
        <f t="shared" ref="DQ399:DQ462" si="300">IF(LEN(D399)=13,LEFT(D399,10)&amp;"-"&amp;RIGHT(D399,3),D399)</f>
        <v>8152668653</v>
      </c>
      <c r="DR399" s="98">
        <f t="shared" si="289"/>
        <v>0</v>
      </c>
      <c r="DS399" s="93" t="str">
        <f t="shared" si="290"/>
        <v>OK</v>
      </c>
      <c r="DT399" s="93"/>
      <c r="DU399" s="78" t="str">
        <f t="shared" ref="DU399:DU462" si="301">IF(CP399="",CONCATENATE(LEFT(BS399,FIND("-",BS399)-1),LEFT(CM399,FIND("-",CM399)-1),LEFT(CN399,FIND("-",CN399)-1),LEFT(CO399,FIND("-",CO399)-1),LEFT(CQ399,FIND("-",CQ399)-1),LEFT(CB399,FIND("-",CB399)-1)),CONCATENATE(LEFT(BS399,FIND("-",BS399)-1),LEFT(CM399,FIND("-",CM399)-1),LEFT(CN399,FIND("-",CN399)-1),LEFT(CO399,FIND("-",CO399)-1),LEFT(CP399,FIND("-",CP399)-1),LEFT(CQ399,FIND("-",CQ399)-1),LEFT(CB399,FIND("-",CB399)-1)))</f>
        <v>5010700212091209100001VT100001</v>
      </c>
      <c r="DV399" s="78">
        <f>INDEX('08_DMGiaDat'!$L:$L,MATCH(DU399,'08_DMGiaDat'!$R:$R,0))</f>
        <v>4870000</v>
      </c>
      <c r="DW399" s="78" t="str">
        <f t="shared" ref="DW399:DW462" si="302">CONCATENATE(LEFT(BS399,5),LEFT(CM399,3),LEFT(CN399,3),MID(CO399,4,2),LEFT(CP399,3),"00000",LEFT(CB399,3))</f>
        <v>501070021209100100000001</v>
      </c>
      <c r="DX399" s="78" t="str">
        <f>IFERROR(VLOOKUP(DW399,'08_DMGiaDat'!C318:C319,2,FALSE),"N")</f>
        <v>N</v>
      </c>
      <c r="DY399" s="78" t="str">
        <f t="shared" ref="DY399:DY462" si="303">CONCATENATE(LEFT(BS399,5),LEFT(CM399,3),LEFT(CN399,3),MID(CO399,4,2),LEFT(CP399,3),LEFT(CQ399,5),"001")</f>
        <v>5010700212091001VT100001</v>
      </c>
      <c r="DZ399" s="78" t="str">
        <f>IFERROR(VLOOKUP(DY399,'08_DMGiaDat'!C318:C319,2,FALSE),"N")</f>
        <v>N</v>
      </c>
      <c r="EA399" s="78" t="str">
        <f t="shared" ref="EA399:EA462" si="304">CONCATENATE(LEFT(BS399,5),LEFT(CM399,3),LEFT(CN399,3),MID(CO399,4,2),LEFT(CP399,3),"00000","001")</f>
        <v>501070021209100100000001</v>
      </c>
      <c r="EB399" s="78" t="str">
        <f>IFERROR(VLOOKUP(EA399,'08_DMGiaDat'!C318:C319,2,FALSE),"N")</f>
        <v>N</v>
      </c>
      <c r="EC399" s="92">
        <f>IF(DV399&lt;&gt;"N",DV399,IF(DX399&lt;&gt;"N",DX399,IF(DZ399&lt;&gt;"N",DZ399*VLOOKUP(LEFT(CB399,3),'03_DMMucDich'!C302:C306,5,FALSE),IF(EB399&lt;&gt;"N",EB399*VLOOKUP(LEFT(CB399,3),'03_DMMucDich'!C302:C306,5,FALSE),"N/A"))))</f>
        <v>4870000</v>
      </c>
    </row>
    <row r="400" spans="1:133" s="34" customFormat="1" ht="16" x14ac:dyDescent="0.2">
      <c r="A400" s="85">
        <v>386</v>
      </c>
      <c r="B400" s="86"/>
      <c r="C400" s="87"/>
      <c r="D400" s="141" t="s">
        <v>6048</v>
      </c>
      <c r="E400" s="86"/>
      <c r="F400" s="88"/>
      <c r="G400" s="88" t="s">
        <v>5718</v>
      </c>
      <c r="H400" s="151">
        <v>2023</v>
      </c>
      <c r="I400" s="86"/>
      <c r="J400" s="86"/>
      <c r="K400" s="145" t="s">
        <v>6669</v>
      </c>
      <c r="L400" s="105"/>
      <c r="M400" s="86"/>
      <c r="N400" s="105"/>
      <c r="O400" s="105"/>
      <c r="P400" s="86"/>
      <c r="Q400" s="86"/>
      <c r="R400" s="153" t="str">
        <f t="shared" ref="R400:R463" si="305">"Tổ "&amp;RIGHT(AH400,2)</f>
        <v>Tổ 56</v>
      </c>
      <c r="S400" s="86"/>
      <c r="T400" s="86"/>
      <c r="U400" s="86"/>
      <c r="V400" s="86" t="str">
        <f t="shared" ref="V400:V463" si="306">AJ400&amp;", "&amp;AI400</f>
        <v xml:space="preserve">, </v>
      </c>
      <c r="W400" s="86"/>
      <c r="X400" s="86"/>
      <c r="Y400" s="86"/>
      <c r="Z400" s="88"/>
      <c r="AA400" s="105"/>
      <c r="AB400" s="86"/>
      <c r="AC400" s="90"/>
      <c r="AD400" s="86"/>
      <c r="AE400" s="86"/>
      <c r="AF400" s="86"/>
      <c r="AG400" s="86"/>
      <c r="AH400" s="160" t="s">
        <v>6988</v>
      </c>
      <c r="AI400" s="153"/>
      <c r="AJ400" s="153"/>
      <c r="AK400" s="86"/>
      <c r="AL400" s="86"/>
      <c r="AM400" s="153" t="s">
        <v>7015</v>
      </c>
      <c r="AN400" s="153" t="s">
        <v>7494</v>
      </c>
      <c r="AO400" s="165">
        <v>44743</v>
      </c>
      <c r="AP400" s="153" t="s">
        <v>2178</v>
      </c>
      <c r="AQ400" s="153" t="s">
        <v>2095</v>
      </c>
      <c r="AR400" s="166">
        <v>93.7</v>
      </c>
      <c r="AS400" s="88" t="s">
        <v>5719</v>
      </c>
      <c r="AT400" s="92">
        <f t="shared" si="281"/>
        <v>0</v>
      </c>
      <c r="AU400" s="93">
        <v>0</v>
      </c>
      <c r="AV400" s="93">
        <v>0</v>
      </c>
      <c r="AW400" s="166">
        <v>400</v>
      </c>
      <c r="AX400" s="93">
        <v>0</v>
      </c>
      <c r="AY400" s="177"/>
      <c r="AZ400" s="177">
        <v>0</v>
      </c>
      <c r="BA400" s="178"/>
      <c r="BB400" s="105"/>
      <c r="BC400" s="105"/>
      <c r="BD400" s="93"/>
      <c r="BE400" s="93">
        <v>0</v>
      </c>
      <c r="BF400" s="91">
        <v>0</v>
      </c>
      <c r="BG400" s="94"/>
      <c r="BH400" s="95"/>
      <c r="BI400" s="93" t="str">
        <f t="shared" si="291"/>
        <v>Nguyễn Văn Thi</v>
      </c>
      <c r="BJ400" s="105">
        <f t="shared" si="292"/>
        <v>0</v>
      </c>
      <c r="BK400" s="88" t="str">
        <f t="shared" si="293"/>
        <v>8152668653</v>
      </c>
      <c r="BL400" s="86">
        <f t="shared" si="294"/>
        <v>0</v>
      </c>
      <c r="BM400" s="105">
        <f t="shared" si="295"/>
        <v>0</v>
      </c>
      <c r="BN400" s="86">
        <f t="shared" si="296"/>
        <v>0</v>
      </c>
      <c r="BO400" s="86">
        <f t="shared" si="297"/>
        <v>0</v>
      </c>
      <c r="BP400" s="86">
        <f t="shared" ref="BP400:BP463" si="307">AI400</f>
        <v>0</v>
      </c>
      <c r="BQ400" s="160" t="s">
        <v>6988</v>
      </c>
      <c r="BR400" s="86" t="s">
        <v>5720</v>
      </c>
      <c r="BS400" s="88" t="s">
        <v>5721</v>
      </c>
      <c r="BT400" s="86" t="s">
        <v>5722</v>
      </c>
      <c r="BU400" s="86"/>
      <c r="BV400" s="86" t="str">
        <f t="shared" ref="BV400:BV463" si="308">AN400</f>
        <v>DG 244163</v>
      </c>
      <c r="BW400" s="105" t="str">
        <f t="shared" ref="BW400:BW463" si="309">IF(BU400="X",AO400,"")</f>
        <v/>
      </c>
      <c r="BX400" s="86" t="str">
        <f t="shared" si="276"/>
        <v>292</v>
      </c>
      <c r="BY400" s="86" t="str">
        <f t="shared" si="277"/>
        <v>209</v>
      </c>
      <c r="BZ400" s="91">
        <f t="shared" si="278"/>
        <v>93.7</v>
      </c>
      <c r="CA400" s="91">
        <v>0</v>
      </c>
      <c r="CB400" s="96" t="s">
        <v>5719</v>
      </c>
      <c r="CC400" s="91">
        <f t="shared" ref="CC400:CC463" si="310">AW400</f>
        <v>400</v>
      </c>
      <c r="CD400" s="91">
        <f t="shared" ref="CD400:CD463" si="311">AY400</f>
        <v>0</v>
      </c>
      <c r="CE400" s="93">
        <f t="shared" si="279"/>
        <v>0</v>
      </c>
      <c r="CF400" s="93">
        <f t="shared" si="280"/>
        <v>0</v>
      </c>
      <c r="CG400" s="105"/>
      <c r="CH400" s="105"/>
      <c r="CI400" s="86"/>
      <c r="CJ400" s="188"/>
      <c r="CK400" s="181">
        <f t="shared" ref="CK400:CK463" si="312">BZ400</f>
        <v>93.7</v>
      </c>
      <c r="CL400" s="181">
        <f t="shared" ref="CL400:CL463" si="313">AW400</f>
        <v>400</v>
      </c>
      <c r="CM400" s="86" t="s">
        <v>5723</v>
      </c>
      <c r="CN400" s="182" t="s">
        <v>7906</v>
      </c>
      <c r="CO400" s="183" t="s">
        <v>7907</v>
      </c>
      <c r="CP400" s="86" t="s">
        <v>5724</v>
      </c>
      <c r="CQ400" s="153" t="s">
        <v>7925</v>
      </c>
      <c r="CR400" s="187">
        <f t="shared" ref="CR400:CR463" si="314">EC400</f>
        <v>2280000</v>
      </c>
      <c r="CS400" s="188">
        <v>0.8</v>
      </c>
      <c r="CT400" s="188">
        <f t="shared" si="282"/>
        <v>1824000</v>
      </c>
      <c r="CU400" s="93"/>
      <c r="CV400" s="94">
        <f t="shared" ref="CV400:CV463" si="315">IF(OR(CK400=0,CK400&lt;=CL400),CK400,CL400)</f>
        <v>93.7</v>
      </c>
      <c r="CW400" s="93">
        <f t="shared" ref="CW400:CW463" si="316">IF(AND(CK400&gt;CL400,CK400&lt;=CL400*4),CK400-CL400,IF(CK400&gt;=CL400*4,CL400*3,0))</f>
        <v>0</v>
      </c>
      <c r="CX400" s="86">
        <f t="shared" ref="CX400:CX463" si="317">IF(CK400&gt;=CL400*4,CK400-CL400*4,0)</f>
        <v>0</v>
      </c>
      <c r="CY400" s="93">
        <f t="shared" si="283"/>
        <v>51272.639999999999</v>
      </c>
      <c r="CZ400" s="93">
        <v>0</v>
      </c>
      <c r="DA400" s="93">
        <v>0</v>
      </c>
      <c r="DB400" s="93">
        <f t="shared" si="284"/>
        <v>0</v>
      </c>
      <c r="DC400" s="93">
        <v>0</v>
      </c>
      <c r="DD400" s="91">
        <v>0</v>
      </c>
      <c r="DE400" s="93">
        <f t="shared" si="285"/>
        <v>0</v>
      </c>
      <c r="DF400" s="93">
        <f t="shared" si="298"/>
        <v>0</v>
      </c>
      <c r="DG400" s="93"/>
      <c r="DH400" s="93">
        <v>0</v>
      </c>
      <c r="DI400" s="93">
        <v>0</v>
      </c>
      <c r="DJ400" s="86">
        <f t="shared" si="286"/>
        <v>0</v>
      </c>
      <c r="DK400" s="91">
        <v>0</v>
      </c>
      <c r="DL400" s="93"/>
      <c r="DM400" s="93">
        <v>0</v>
      </c>
      <c r="DN400" s="93">
        <f t="shared" si="299"/>
        <v>1824000</v>
      </c>
      <c r="DO400" s="93">
        <f t="shared" si="287"/>
        <v>0</v>
      </c>
      <c r="DP400" s="92">
        <f t="shared" si="288"/>
        <v>51272.639999999999</v>
      </c>
      <c r="DQ400" s="97" t="str">
        <f t="shared" si="300"/>
        <v>8152668653</v>
      </c>
      <c r="DR400" s="98">
        <f t="shared" si="289"/>
        <v>0</v>
      </c>
      <c r="DS400" s="93" t="str">
        <f t="shared" si="290"/>
        <v>OK</v>
      </c>
      <c r="DT400" s="93"/>
      <c r="DU400" s="78" t="str">
        <f t="shared" si="301"/>
        <v>5010700212091209100001VT400001</v>
      </c>
      <c r="DV400" s="78">
        <f>INDEX('08_DMGiaDat'!$L:$L,MATCH(DU400,'08_DMGiaDat'!$R:$R,0))</f>
        <v>2280000</v>
      </c>
      <c r="DW400" s="78" t="str">
        <f t="shared" si="302"/>
        <v>501070021209100100000001</v>
      </c>
      <c r="DX400" s="78" t="str">
        <f>IFERROR(VLOOKUP(DW400,'08_DMGiaDat'!C318:C319,2,FALSE),"N")</f>
        <v>N</v>
      </c>
      <c r="DY400" s="78" t="str">
        <f t="shared" si="303"/>
        <v>5010700212091001VT400001</v>
      </c>
      <c r="DZ400" s="78" t="str">
        <f>IFERROR(VLOOKUP(DY400,'08_DMGiaDat'!C318:C319,2,FALSE),"N")</f>
        <v>N</v>
      </c>
      <c r="EA400" s="78" t="str">
        <f t="shared" si="304"/>
        <v>501070021209100100000001</v>
      </c>
      <c r="EB400" s="78" t="str">
        <f>IFERROR(VLOOKUP(EA400,'08_DMGiaDat'!C318:C319,2,FALSE),"N")</f>
        <v>N</v>
      </c>
      <c r="EC400" s="92">
        <f>IF(DV400&lt;&gt;"N",DV400,IF(DX400&lt;&gt;"N",DX400,IF(DZ400&lt;&gt;"N",DZ400*VLOOKUP(LEFT(CB400,3),'03_DMMucDich'!C302:C306,5,FALSE),IF(EB400&lt;&gt;"N",EB400*VLOOKUP(LEFT(CB400,3),'03_DMMucDich'!C302:C306,5,FALSE),"N/A"))))</f>
        <v>2280000</v>
      </c>
    </row>
    <row r="401" spans="1:133" s="34" customFormat="1" ht="16" x14ac:dyDescent="0.2">
      <c r="A401" s="85">
        <v>387</v>
      </c>
      <c r="B401" s="86"/>
      <c r="C401" s="87"/>
      <c r="D401" s="141" t="s">
        <v>6049</v>
      </c>
      <c r="E401" s="86"/>
      <c r="F401" s="88"/>
      <c r="G401" s="88" t="s">
        <v>5718</v>
      </c>
      <c r="H401" s="151">
        <v>2022</v>
      </c>
      <c r="I401" s="86"/>
      <c r="J401" s="86"/>
      <c r="K401" s="145" t="s">
        <v>6670</v>
      </c>
      <c r="L401" s="105"/>
      <c r="M401" s="86"/>
      <c r="N401" s="105"/>
      <c r="O401" s="105"/>
      <c r="P401" s="86"/>
      <c r="Q401" s="86"/>
      <c r="R401" s="153" t="str">
        <f t="shared" si="305"/>
        <v>Tổ 29</v>
      </c>
      <c r="S401" s="86"/>
      <c r="T401" s="86"/>
      <c r="U401" s="86"/>
      <c r="V401" s="86" t="str">
        <f t="shared" si="306"/>
        <v xml:space="preserve">, </v>
      </c>
      <c r="W401" s="86"/>
      <c r="X401" s="86"/>
      <c r="Y401" s="86"/>
      <c r="Z401" s="88"/>
      <c r="AA401" s="105"/>
      <c r="AB401" s="86"/>
      <c r="AC401" s="90"/>
      <c r="AD401" s="86"/>
      <c r="AE401" s="86"/>
      <c r="AF401" s="86"/>
      <c r="AG401" s="86"/>
      <c r="AH401" s="160" t="s">
        <v>6981</v>
      </c>
      <c r="AI401" s="153"/>
      <c r="AJ401" s="153"/>
      <c r="AK401" s="86"/>
      <c r="AL401" s="86"/>
      <c r="AM401" s="153" t="s">
        <v>7015</v>
      </c>
      <c r="AN401" s="153" t="s">
        <v>7495</v>
      </c>
      <c r="AO401" s="165">
        <v>41957</v>
      </c>
      <c r="AP401" s="153" t="s">
        <v>5659</v>
      </c>
      <c r="AQ401" s="153" t="s">
        <v>7496</v>
      </c>
      <c r="AR401" s="166">
        <v>90</v>
      </c>
      <c r="AS401" s="88" t="s">
        <v>5719</v>
      </c>
      <c r="AT401" s="92">
        <f t="shared" si="281"/>
        <v>0</v>
      </c>
      <c r="AU401" s="93">
        <v>0</v>
      </c>
      <c r="AV401" s="93">
        <v>0</v>
      </c>
      <c r="AW401" s="166">
        <v>200</v>
      </c>
      <c r="AX401" s="93">
        <v>0</v>
      </c>
      <c r="AY401" s="177"/>
      <c r="AZ401" s="177">
        <v>0</v>
      </c>
      <c r="BA401" s="178"/>
      <c r="BB401" s="105"/>
      <c r="BC401" s="105"/>
      <c r="BD401" s="93"/>
      <c r="BE401" s="93">
        <v>0</v>
      </c>
      <c r="BF401" s="91">
        <v>0</v>
      </c>
      <c r="BG401" s="94"/>
      <c r="BH401" s="95"/>
      <c r="BI401" s="93" t="str">
        <f t="shared" si="291"/>
        <v>Mai Thị Hà</v>
      </c>
      <c r="BJ401" s="105">
        <f t="shared" si="292"/>
        <v>0</v>
      </c>
      <c r="BK401" s="88" t="str">
        <f t="shared" si="293"/>
        <v>8353311325</v>
      </c>
      <c r="BL401" s="86">
        <f t="shared" si="294"/>
        <v>0</v>
      </c>
      <c r="BM401" s="105">
        <f t="shared" si="295"/>
        <v>0</v>
      </c>
      <c r="BN401" s="86">
        <f t="shared" si="296"/>
        <v>0</v>
      </c>
      <c r="BO401" s="86">
        <f t="shared" si="297"/>
        <v>0</v>
      </c>
      <c r="BP401" s="86">
        <f t="shared" si="307"/>
        <v>0</v>
      </c>
      <c r="BQ401" s="160" t="s">
        <v>6981</v>
      </c>
      <c r="BR401" s="86" t="s">
        <v>5720</v>
      </c>
      <c r="BS401" s="88" t="s">
        <v>5721</v>
      </c>
      <c r="BT401" s="86" t="s">
        <v>5722</v>
      </c>
      <c r="BU401" s="86"/>
      <c r="BV401" s="86" t="str">
        <f t="shared" si="308"/>
        <v>BY 430597</v>
      </c>
      <c r="BW401" s="105" t="str">
        <f t="shared" si="309"/>
        <v/>
      </c>
      <c r="BX401" s="86" t="str">
        <f t="shared" ref="BX401:BX464" si="318">AP401</f>
        <v>09</v>
      </c>
      <c r="BY401" s="86" t="str">
        <f t="shared" ref="BY401:BY464" si="319">AQ401</f>
        <v>B2.3*</v>
      </c>
      <c r="BZ401" s="91">
        <f t="shared" ref="BZ401:BZ464" si="320">AR401</f>
        <v>90</v>
      </c>
      <c r="CA401" s="91">
        <v>0</v>
      </c>
      <c r="CB401" s="96" t="s">
        <v>5719</v>
      </c>
      <c r="CC401" s="91">
        <f t="shared" si="310"/>
        <v>200</v>
      </c>
      <c r="CD401" s="91">
        <f t="shared" si="311"/>
        <v>0</v>
      </c>
      <c r="CE401" s="93">
        <f t="shared" si="279"/>
        <v>0</v>
      </c>
      <c r="CF401" s="93">
        <f t="shared" si="280"/>
        <v>0</v>
      </c>
      <c r="CG401" s="105"/>
      <c r="CH401" s="105"/>
      <c r="CI401" s="86"/>
      <c r="CJ401" s="188"/>
      <c r="CK401" s="181">
        <f t="shared" si="312"/>
        <v>90</v>
      </c>
      <c r="CL401" s="181">
        <f t="shared" si="313"/>
        <v>200</v>
      </c>
      <c r="CM401" s="86" t="s">
        <v>5723</v>
      </c>
      <c r="CN401" s="182" t="s">
        <v>7857</v>
      </c>
      <c r="CO401" s="183" t="s">
        <v>7858</v>
      </c>
      <c r="CP401" s="86" t="s">
        <v>5724</v>
      </c>
      <c r="CQ401" s="153" t="s">
        <v>7924</v>
      </c>
      <c r="CR401" s="187">
        <f t="shared" si="314"/>
        <v>5850000</v>
      </c>
      <c r="CS401" s="188">
        <v>1</v>
      </c>
      <c r="CT401" s="188">
        <f t="shared" si="282"/>
        <v>5850000</v>
      </c>
      <c r="CU401" s="93"/>
      <c r="CV401" s="94">
        <f t="shared" si="315"/>
        <v>90</v>
      </c>
      <c r="CW401" s="93">
        <f t="shared" si="316"/>
        <v>0</v>
      </c>
      <c r="CX401" s="86">
        <f t="shared" si="317"/>
        <v>0</v>
      </c>
      <c r="CY401" s="93">
        <f t="shared" si="283"/>
        <v>157949.99999999997</v>
      </c>
      <c r="CZ401" s="93">
        <v>0</v>
      </c>
      <c r="DA401" s="93">
        <v>0</v>
      </c>
      <c r="DB401" s="93">
        <f t="shared" si="284"/>
        <v>0</v>
      </c>
      <c r="DC401" s="93">
        <v>0</v>
      </c>
      <c r="DD401" s="91">
        <v>0</v>
      </c>
      <c r="DE401" s="93">
        <f t="shared" si="285"/>
        <v>0</v>
      </c>
      <c r="DF401" s="93">
        <f t="shared" si="298"/>
        <v>0</v>
      </c>
      <c r="DG401" s="93"/>
      <c r="DH401" s="93">
        <v>0</v>
      </c>
      <c r="DI401" s="93">
        <v>0</v>
      </c>
      <c r="DJ401" s="86">
        <f t="shared" si="286"/>
        <v>0</v>
      </c>
      <c r="DK401" s="91">
        <v>0</v>
      </c>
      <c r="DL401" s="93"/>
      <c r="DM401" s="93">
        <v>0</v>
      </c>
      <c r="DN401" s="93">
        <f t="shared" si="299"/>
        <v>5850000</v>
      </c>
      <c r="DO401" s="93">
        <f t="shared" si="287"/>
        <v>0</v>
      </c>
      <c r="DP401" s="92">
        <f t="shared" si="288"/>
        <v>157949.99999999997</v>
      </c>
      <c r="DQ401" s="97" t="str">
        <f t="shared" si="300"/>
        <v>8353311325</v>
      </c>
      <c r="DR401" s="98">
        <f t="shared" si="289"/>
        <v>0</v>
      </c>
      <c r="DS401" s="93" t="str">
        <f t="shared" si="290"/>
        <v>OK</v>
      </c>
      <c r="DT401" s="93"/>
      <c r="DU401" s="78" t="str">
        <f t="shared" si="301"/>
        <v>5010700214991499101001VT100001</v>
      </c>
      <c r="DV401" s="78">
        <f>INDEX('08_DMGiaDat'!$L:$L,MATCH(DU401,'08_DMGiaDat'!$R:$R,0))</f>
        <v>5850000</v>
      </c>
      <c r="DW401" s="78" t="str">
        <f t="shared" si="302"/>
        <v>501070021499100100000001</v>
      </c>
      <c r="DX401" s="78" t="str">
        <f>IFERROR(VLOOKUP(DW401,'08_DMGiaDat'!C318:C319,2,FALSE),"N")</f>
        <v>N</v>
      </c>
      <c r="DY401" s="78" t="str">
        <f t="shared" si="303"/>
        <v>5010700214991001VT100001</v>
      </c>
      <c r="DZ401" s="78" t="str">
        <f>IFERROR(VLOOKUP(DY401,'08_DMGiaDat'!C318:C319,2,FALSE),"N")</f>
        <v>N</v>
      </c>
      <c r="EA401" s="78" t="str">
        <f t="shared" si="304"/>
        <v>501070021499100100000001</v>
      </c>
      <c r="EB401" s="78" t="str">
        <f>IFERROR(VLOOKUP(EA401,'08_DMGiaDat'!C318:C319,2,FALSE),"N")</f>
        <v>N</v>
      </c>
      <c r="EC401" s="92">
        <f>IF(DV401&lt;&gt;"N",DV401,IF(DX401&lt;&gt;"N",DX401,IF(DZ401&lt;&gt;"N",DZ401*VLOOKUP(LEFT(CB401,3),'03_DMMucDich'!C302:C306,5,FALSE),IF(EB401&lt;&gt;"N",EB401*VLOOKUP(LEFT(CB401,3),'03_DMMucDich'!C302:C306,5,FALSE),"N/A"))))</f>
        <v>5850000</v>
      </c>
    </row>
    <row r="402" spans="1:133" s="34" customFormat="1" ht="16" x14ac:dyDescent="0.2">
      <c r="A402" s="85">
        <v>388</v>
      </c>
      <c r="B402" s="86"/>
      <c r="C402" s="87"/>
      <c r="D402" s="141" t="s">
        <v>6050</v>
      </c>
      <c r="E402" s="86"/>
      <c r="F402" s="88"/>
      <c r="G402" s="88" t="s">
        <v>5718</v>
      </c>
      <c r="H402" s="151">
        <v>2022</v>
      </c>
      <c r="I402" s="86"/>
      <c r="J402" s="86"/>
      <c r="K402" s="145" t="s">
        <v>6671</v>
      </c>
      <c r="L402" s="105"/>
      <c r="M402" s="86"/>
      <c r="N402" s="105"/>
      <c r="O402" s="105"/>
      <c r="P402" s="86"/>
      <c r="Q402" s="86"/>
      <c r="R402" s="153" t="str">
        <f t="shared" si="305"/>
        <v>Tổ 52</v>
      </c>
      <c r="S402" s="86"/>
      <c r="T402" s="86"/>
      <c r="U402" s="86"/>
      <c r="V402" s="86" t="str">
        <f t="shared" si="306"/>
        <v xml:space="preserve">, </v>
      </c>
      <c r="W402" s="86"/>
      <c r="X402" s="86"/>
      <c r="Y402" s="86"/>
      <c r="Z402" s="88"/>
      <c r="AA402" s="105"/>
      <c r="AB402" s="86"/>
      <c r="AC402" s="90"/>
      <c r="AD402" s="86"/>
      <c r="AE402" s="86"/>
      <c r="AF402" s="86"/>
      <c r="AG402" s="86"/>
      <c r="AH402" s="160" t="s">
        <v>6971</v>
      </c>
      <c r="AI402" s="153"/>
      <c r="AJ402" s="153"/>
      <c r="AK402" s="86"/>
      <c r="AL402" s="86"/>
      <c r="AM402" s="153"/>
      <c r="AN402" s="153"/>
      <c r="AO402" s="165"/>
      <c r="AP402" s="153"/>
      <c r="AQ402" s="153"/>
      <c r="AR402" s="166"/>
      <c r="AS402" s="88" t="s">
        <v>5719</v>
      </c>
      <c r="AT402" s="92">
        <f t="shared" si="281"/>
        <v>0</v>
      </c>
      <c r="AU402" s="93">
        <v>0</v>
      </c>
      <c r="AV402" s="93">
        <v>0</v>
      </c>
      <c r="AW402" s="166">
        <v>0</v>
      </c>
      <c r="AX402" s="93">
        <v>0</v>
      </c>
      <c r="AY402" s="177" t="s">
        <v>7015</v>
      </c>
      <c r="AZ402" s="177">
        <v>150</v>
      </c>
      <c r="BA402" s="178" t="s">
        <v>5719</v>
      </c>
      <c r="BB402" s="105"/>
      <c r="BC402" s="105"/>
      <c r="BD402" s="93"/>
      <c r="BE402" s="93">
        <v>0</v>
      </c>
      <c r="BF402" s="91">
        <v>0</v>
      </c>
      <c r="BG402" s="94"/>
      <c r="BH402" s="95"/>
      <c r="BI402" s="93" t="str">
        <f t="shared" si="291"/>
        <v>Nguyễn Thị Mới</v>
      </c>
      <c r="BJ402" s="105">
        <f t="shared" si="292"/>
        <v>0</v>
      </c>
      <c r="BK402" s="88" t="str">
        <f t="shared" si="293"/>
        <v>8305769820</v>
      </c>
      <c r="BL402" s="86">
        <f t="shared" si="294"/>
        <v>0</v>
      </c>
      <c r="BM402" s="105">
        <f t="shared" si="295"/>
        <v>0</v>
      </c>
      <c r="BN402" s="86">
        <f t="shared" si="296"/>
        <v>0</v>
      </c>
      <c r="BO402" s="86">
        <f t="shared" si="297"/>
        <v>0</v>
      </c>
      <c r="BP402" s="86">
        <f t="shared" si="307"/>
        <v>0</v>
      </c>
      <c r="BQ402" s="160" t="s">
        <v>6971</v>
      </c>
      <c r="BR402" s="86" t="s">
        <v>5720</v>
      </c>
      <c r="BS402" s="88" t="s">
        <v>5721</v>
      </c>
      <c r="BT402" s="86" t="s">
        <v>5722</v>
      </c>
      <c r="BU402" s="86"/>
      <c r="BV402" s="86">
        <f t="shared" si="308"/>
        <v>0</v>
      </c>
      <c r="BW402" s="105" t="str">
        <f t="shared" si="309"/>
        <v/>
      </c>
      <c r="BX402" s="86">
        <f t="shared" si="318"/>
        <v>0</v>
      </c>
      <c r="BY402" s="86">
        <f t="shared" si="319"/>
        <v>0</v>
      </c>
      <c r="BZ402" s="91">
        <f t="shared" si="320"/>
        <v>0</v>
      </c>
      <c r="CA402" s="91">
        <v>0</v>
      </c>
      <c r="CB402" s="96" t="s">
        <v>5719</v>
      </c>
      <c r="CC402" s="91">
        <f t="shared" si="310"/>
        <v>0</v>
      </c>
      <c r="CD402" s="91" t="str">
        <f t="shared" si="311"/>
        <v>X</v>
      </c>
      <c r="CE402" s="93">
        <f t="shared" si="279"/>
        <v>150</v>
      </c>
      <c r="CF402" s="93" t="str">
        <f t="shared" si="280"/>
        <v>001-Đất ở</v>
      </c>
      <c r="CG402" s="105"/>
      <c r="CH402" s="105"/>
      <c r="CI402" s="86"/>
      <c r="CJ402" s="188"/>
      <c r="CK402" s="181">
        <f t="shared" ref="CK402:CK403" si="321">CE402</f>
        <v>150</v>
      </c>
      <c r="CL402" s="181">
        <f t="shared" si="313"/>
        <v>0</v>
      </c>
      <c r="CM402" s="86" t="s">
        <v>5723</v>
      </c>
      <c r="CN402" s="182" t="s">
        <v>7859</v>
      </c>
      <c r="CO402" s="183" t="s">
        <v>7863</v>
      </c>
      <c r="CP402" s="86" t="s">
        <v>5724</v>
      </c>
      <c r="CQ402" s="153" t="s">
        <v>7925</v>
      </c>
      <c r="CR402" s="187">
        <f t="shared" si="314"/>
        <v>2170000</v>
      </c>
      <c r="CS402" s="188">
        <v>0.8</v>
      </c>
      <c r="CT402" s="188">
        <f t="shared" si="282"/>
        <v>1736000</v>
      </c>
      <c r="CU402" s="93"/>
      <c r="CV402" s="94">
        <f t="shared" ref="CV402:CV403" si="322">CK402</f>
        <v>150</v>
      </c>
      <c r="CW402" s="93">
        <f t="shared" si="316"/>
        <v>0</v>
      </c>
      <c r="CX402" s="86"/>
      <c r="CY402" s="93">
        <f t="shared" si="283"/>
        <v>78120</v>
      </c>
      <c r="CZ402" s="93">
        <v>0</v>
      </c>
      <c r="DA402" s="93">
        <v>0</v>
      </c>
      <c r="DB402" s="93">
        <f t="shared" si="284"/>
        <v>0</v>
      </c>
      <c r="DC402" s="93">
        <v>0</v>
      </c>
      <c r="DD402" s="91">
        <v>0</v>
      </c>
      <c r="DE402" s="93">
        <f t="shared" si="285"/>
        <v>0</v>
      </c>
      <c r="DF402" s="93">
        <f t="shared" si="298"/>
        <v>0</v>
      </c>
      <c r="DG402" s="93"/>
      <c r="DH402" s="93">
        <v>0</v>
      </c>
      <c r="DI402" s="93">
        <v>0</v>
      </c>
      <c r="DJ402" s="86">
        <f t="shared" si="286"/>
        <v>0</v>
      </c>
      <c r="DK402" s="91">
        <v>0</v>
      </c>
      <c r="DL402" s="93"/>
      <c r="DM402" s="93">
        <v>0</v>
      </c>
      <c r="DN402" s="93">
        <f t="shared" si="299"/>
        <v>1736000</v>
      </c>
      <c r="DO402" s="93">
        <f t="shared" si="287"/>
        <v>0</v>
      </c>
      <c r="DP402" s="92">
        <f t="shared" si="288"/>
        <v>78120</v>
      </c>
      <c r="DQ402" s="97" t="str">
        <f t="shared" si="300"/>
        <v>8305769820</v>
      </c>
      <c r="DR402" s="98">
        <f t="shared" si="289"/>
        <v>0</v>
      </c>
      <c r="DS402" s="93" t="str">
        <f t="shared" si="290"/>
        <v>OK</v>
      </c>
      <c r="DT402" s="93"/>
      <c r="DU402" s="78" t="str">
        <f t="shared" si="301"/>
        <v>5010700212541254102001VT400001</v>
      </c>
      <c r="DV402" s="78">
        <f>INDEX('08_DMGiaDat'!$L:$L,MATCH(DU402,'08_DMGiaDat'!$R:$R,0))</f>
        <v>2170000</v>
      </c>
      <c r="DW402" s="78" t="str">
        <f t="shared" si="302"/>
        <v>501070021254100100000001</v>
      </c>
      <c r="DX402" s="78" t="str">
        <f>IFERROR(VLOOKUP(DW402,'08_DMGiaDat'!C318:C319,2,FALSE),"N")</f>
        <v>N</v>
      </c>
      <c r="DY402" s="78" t="str">
        <f t="shared" si="303"/>
        <v>5010700212541001VT400001</v>
      </c>
      <c r="DZ402" s="78" t="str">
        <f>IFERROR(VLOOKUP(DY402,'08_DMGiaDat'!C318:C319,2,FALSE),"N")</f>
        <v>N</v>
      </c>
      <c r="EA402" s="78" t="str">
        <f t="shared" si="304"/>
        <v>501070021254100100000001</v>
      </c>
      <c r="EB402" s="78" t="str">
        <f>IFERROR(VLOOKUP(EA402,'08_DMGiaDat'!C318:C319,2,FALSE),"N")</f>
        <v>N</v>
      </c>
      <c r="EC402" s="92">
        <f>IF(DV402&lt;&gt;"N",DV402,IF(DX402&lt;&gt;"N",DX402,IF(DZ402&lt;&gt;"N",DZ402*VLOOKUP(LEFT(CB402,3),'03_DMMucDich'!C302:C306,5,FALSE),IF(EB402&lt;&gt;"N",EB402*VLOOKUP(LEFT(CB402,3),'03_DMMucDich'!C302:C306,5,FALSE),"N/A"))))</f>
        <v>2170000</v>
      </c>
    </row>
    <row r="403" spans="1:133" s="34" customFormat="1" ht="16" x14ac:dyDescent="0.2">
      <c r="A403" s="85">
        <v>389</v>
      </c>
      <c r="B403" s="86"/>
      <c r="C403" s="87"/>
      <c r="D403" s="141" t="s">
        <v>6051</v>
      </c>
      <c r="E403" s="86"/>
      <c r="F403" s="88"/>
      <c r="G403" s="88" t="s">
        <v>5718</v>
      </c>
      <c r="H403" s="151">
        <v>2022</v>
      </c>
      <c r="I403" s="86"/>
      <c r="J403" s="86"/>
      <c r="K403" s="145" t="s">
        <v>6672</v>
      </c>
      <c r="L403" s="105"/>
      <c r="M403" s="86"/>
      <c r="N403" s="105"/>
      <c r="O403" s="105"/>
      <c r="P403" s="86"/>
      <c r="Q403" s="86"/>
      <c r="R403" s="153" t="str">
        <f t="shared" si="305"/>
        <v>Tổ 52</v>
      </c>
      <c r="S403" s="86"/>
      <c r="T403" s="86"/>
      <c r="U403" s="86"/>
      <c r="V403" s="86" t="str">
        <f t="shared" si="306"/>
        <v xml:space="preserve">, </v>
      </c>
      <c r="W403" s="86"/>
      <c r="X403" s="86"/>
      <c r="Y403" s="86"/>
      <c r="Z403" s="88"/>
      <c r="AA403" s="105"/>
      <c r="AB403" s="86"/>
      <c r="AC403" s="90"/>
      <c r="AD403" s="86"/>
      <c r="AE403" s="86"/>
      <c r="AF403" s="86"/>
      <c r="AG403" s="86"/>
      <c r="AH403" s="160" t="s">
        <v>6971</v>
      </c>
      <c r="AI403" s="153"/>
      <c r="AJ403" s="153"/>
      <c r="AK403" s="86"/>
      <c r="AL403" s="86"/>
      <c r="AM403" s="153"/>
      <c r="AN403" s="153"/>
      <c r="AO403" s="165"/>
      <c r="AP403" s="153"/>
      <c r="AQ403" s="153"/>
      <c r="AR403" s="166"/>
      <c r="AS403" s="88" t="s">
        <v>5719</v>
      </c>
      <c r="AT403" s="92">
        <f t="shared" si="281"/>
        <v>0</v>
      </c>
      <c r="AU403" s="93">
        <v>0</v>
      </c>
      <c r="AV403" s="93">
        <v>0</v>
      </c>
      <c r="AW403" s="166">
        <v>0</v>
      </c>
      <c r="AX403" s="93">
        <v>0</v>
      </c>
      <c r="AY403" s="177" t="s">
        <v>7015</v>
      </c>
      <c r="AZ403" s="177">
        <v>150</v>
      </c>
      <c r="BA403" s="178" t="s">
        <v>5719</v>
      </c>
      <c r="BB403" s="105"/>
      <c r="BC403" s="105"/>
      <c r="BD403" s="93"/>
      <c r="BE403" s="93">
        <v>0</v>
      </c>
      <c r="BF403" s="91">
        <v>0</v>
      </c>
      <c r="BG403" s="94"/>
      <c r="BH403" s="95"/>
      <c r="BI403" s="93" t="str">
        <f t="shared" si="291"/>
        <v>Nguyễn Văn Hoan</v>
      </c>
      <c r="BJ403" s="105">
        <f t="shared" si="292"/>
        <v>0</v>
      </c>
      <c r="BK403" s="88" t="str">
        <f t="shared" si="293"/>
        <v>8039527434</v>
      </c>
      <c r="BL403" s="86">
        <f t="shared" si="294"/>
        <v>0</v>
      </c>
      <c r="BM403" s="105">
        <f t="shared" si="295"/>
        <v>0</v>
      </c>
      <c r="BN403" s="86">
        <f t="shared" si="296"/>
        <v>0</v>
      </c>
      <c r="BO403" s="86">
        <f t="shared" si="297"/>
        <v>0</v>
      </c>
      <c r="BP403" s="86">
        <f t="shared" si="307"/>
        <v>0</v>
      </c>
      <c r="BQ403" s="160" t="s">
        <v>6971</v>
      </c>
      <c r="BR403" s="86" t="s">
        <v>5720</v>
      </c>
      <c r="BS403" s="88" t="s">
        <v>5721</v>
      </c>
      <c r="BT403" s="86" t="s">
        <v>5722</v>
      </c>
      <c r="BU403" s="86"/>
      <c r="BV403" s="86">
        <f t="shared" si="308"/>
        <v>0</v>
      </c>
      <c r="BW403" s="105" t="str">
        <f t="shared" si="309"/>
        <v/>
      </c>
      <c r="BX403" s="86">
        <f t="shared" si="318"/>
        <v>0</v>
      </c>
      <c r="BY403" s="86">
        <f t="shared" si="319"/>
        <v>0</v>
      </c>
      <c r="BZ403" s="91">
        <f t="shared" si="320"/>
        <v>0</v>
      </c>
      <c r="CA403" s="91">
        <v>0</v>
      </c>
      <c r="CB403" s="96" t="s">
        <v>5719</v>
      </c>
      <c r="CC403" s="91">
        <f t="shared" si="310"/>
        <v>0</v>
      </c>
      <c r="CD403" s="91" t="str">
        <f t="shared" si="311"/>
        <v>X</v>
      </c>
      <c r="CE403" s="93">
        <f t="shared" ref="CE403:CE466" si="323">AZ403</f>
        <v>150</v>
      </c>
      <c r="CF403" s="93" t="str">
        <f t="shared" ref="CF403:CF466" si="324">BA403</f>
        <v>001-Đất ở</v>
      </c>
      <c r="CG403" s="105"/>
      <c r="CH403" s="105"/>
      <c r="CI403" s="86"/>
      <c r="CJ403" s="188"/>
      <c r="CK403" s="181">
        <f t="shared" si="321"/>
        <v>150</v>
      </c>
      <c r="CL403" s="181">
        <f t="shared" si="313"/>
        <v>0</v>
      </c>
      <c r="CM403" s="86" t="s">
        <v>5723</v>
      </c>
      <c r="CN403" s="182" t="s">
        <v>7859</v>
      </c>
      <c r="CO403" s="183" t="s">
        <v>7863</v>
      </c>
      <c r="CP403" s="86" t="s">
        <v>5724</v>
      </c>
      <c r="CQ403" s="153" t="s">
        <v>7925</v>
      </c>
      <c r="CR403" s="187">
        <f t="shared" si="314"/>
        <v>2170000</v>
      </c>
      <c r="CS403" s="188">
        <v>0.8</v>
      </c>
      <c r="CT403" s="188">
        <f t="shared" si="282"/>
        <v>1736000</v>
      </c>
      <c r="CU403" s="93"/>
      <c r="CV403" s="94">
        <f t="shared" si="322"/>
        <v>150</v>
      </c>
      <c r="CW403" s="93">
        <f t="shared" si="316"/>
        <v>0</v>
      </c>
      <c r="CX403" s="86"/>
      <c r="CY403" s="93">
        <f t="shared" si="283"/>
        <v>78120</v>
      </c>
      <c r="CZ403" s="93">
        <v>0</v>
      </c>
      <c r="DA403" s="93">
        <v>0</v>
      </c>
      <c r="DB403" s="93">
        <f t="shared" si="284"/>
        <v>0</v>
      </c>
      <c r="DC403" s="93">
        <v>0</v>
      </c>
      <c r="DD403" s="91">
        <v>0</v>
      </c>
      <c r="DE403" s="93">
        <f t="shared" si="285"/>
        <v>0</v>
      </c>
      <c r="DF403" s="93">
        <f t="shared" si="298"/>
        <v>0</v>
      </c>
      <c r="DG403" s="93"/>
      <c r="DH403" s="93">
        <v>0</v>
      </c>
      <c r="DI403" s="93">
        <v>0</v>
      </c>
      <c r="DJ403" s="86">
        <f t="shared" si="286"/>
        <v>0</v>
      </c>
      <c r="DK403" s="91">
        <v>0</v>
      </c>
      <c r="DL403" s="93"/>
      <c r="DM403" s="93">
        <v>0</v>
      </c>
      <c r="DN403" s="93">
        <f t="shared" si="299"/>
        <v>1736000</v>
      </c>
      <c r="DO403" s="93">
        <f t="shared" si="287"/>
        <v>0</v>
      </c>
      <c r="DP403" s="92">
        <f t="shared" si="288"/>
        <v>78120</v>
      </c>
      <c r="DQ403" s="97" t="str">
        <f t="shared" si="300"/>
        <v>8039527434</v>
      </c>
      <c r="DR403" s="98">
        <f t="shared" si="289"/>
        <v>0</v>
      </c>
      <c r="DS403" s="93" t="str">
        <f t="shared" si="290"/>
        <v>OK</v>
      </c>
      <c r="DT403" s="93"/>
      <c r="DU403" s="78" t="str">
        <f t="shared" si="301"/>
        <v>5010700212541254102001VT400001</v>
      </c>
      <c r="DV403" s="78">
        <f>INDEX('08_DMGiaDat'!$L:$L,MATCH(DU403,'08_DMGiaDat'!$R:$R,0))</f>
        <v>2170000</v>
      </c>
      <c r="DW403" s="78" t="str">
        <f t="shared" si="302"/>
        <v>501070021254100100000001</v>
      </c>
      <c r="DX403" s="78" t="str">
        <f>IFERROR(VLOOKUP(DW403,'08_DMGiaDat'!C318:C319,2,FALSE),"N")</f>
        <v>N</v>
      </c>
      <c r="DY403" s="78" t="str">
        <f t="shared" si="303"/>
        <v>5010700212541001VT400001</v>
      </c>
      <c r="DZ403" s="78" t="str">
        <f>IFERROR(VLOOKUP(DY403,'08_DMGiaDat'!C318:C319,2,FALSE),"N")</f>
        <v>N</v>
      </c>
      <c r="EA403" s="78" t="str">
        <f t="shared" si="304"/>
        <v>501070021254100100000001</v>
      </c>
      <c r="EB403" s="78" t="str">
        <f>IFERROR(VLOOKUP(EA403,'08_DMGiaDat'!C318:C319,2,FALSE),"N")</f>
        <v>N</v>
      </c>
      <c r="EC403" s="92">
        <f>IF(DV403&lt;&gt;"N",DV403,IF(DX403&lt;&gt;"N",DX403,IF(DZ403&lt;&gt;"N",DZ403*VLOOKUP(LEFT(CB403,3),'03_DMMucDich'!C302:C306,5,FALSE),IF(EB403&lt;&gt;"N",EB403*VLOOKUP(LEFT(CB403,3),'03_DMMucDich'!C302:C306,5,FALSE),"N/A"))))</f>
        <v>2170000</v>
      </c>
    </row>
    <row r="404" spans="1:133" s="34" customFormat="1" ht="16" x14ac:dyDescent="0.2">
      <c r="A404" s="85">
        <v>390</v>
      </c>
      <c r="B404" s="86"/>
      <c r="C404" s="87"/>
      <c r="D404" s="141" t="s">
        <v>6052</v>
      </c>
      <c r="E404" s="86"/>
      <c r="F404" s="88"/>
      <c r="G404" s="88" t="s">
        <v>5718</v>
      </c>
      <c r="H404" s="151">
        <v>2022</v>
      </c>
      <c r="I404" s="86"/>
      <c r="J404" s="86"/>
      <c r="K404" s="145" t="s">
        <v>6673</v>
      </c>
      <c r="L404" s="105"/>
      <c r="M404" s="86"/>
      <c r="N404" s="105"/>
      <c r="O404" s="105"/>
      <c r="P404" s="86"/>
      <c r="Q404" s="86"/>
      <c r="R404" s="153" t="str">
        <f t="shared" si="305"/>
        <v>Tổ 28</v>
      </c>
      <c r="S404" s="86"/>
      <c r="T404" s="86"/>
      <c r="U404" s="86"/>
      <c r="V404" s="86" t="str">
        <f t="shared" si="306"/>
        <v xml:space="preserve">, </v>
      </c>
      <c r="W404" s="86"/>
      <c r="X404" s="86"/>
      <c r="Y404" s="86"/>
      <c r="Z404" s="88"/>
      <c r="AA404" s="105"/>
      <c r="AB404" s="86"/>
      <c r="AC404" s="90"/>
      <c r="AD404" s="86"/>
      <c r="AE404" s="86"/>
      <c r="AF404" s="86"/>
      <c r="AG404" s="86"/>
      <c r="AH404" s="160" t="s">
        <v>7008</v>
      </c>
      <c r="AI404" s="153"/>
      <c r="AJ404" s="153"/>
      <c r="AK404" s="86"/>
      <c r="AL404" s="86"/>
      <c r="AM404" s="153" t="s">
        <v>7015</v>
      </c>
      <c r="AN404" s="153" t="s">
        <v>7497</v>
      </c>
      <c r="AO404" s="165">
        <v>41730</v>
      </c>
      <c r="AP404" s="153" t="s">
        <v>7095</v>
      </c>
      <c r="AQ404" s="153" t="s">
        <v>1806</v>
      </c>
      <c r="AR404" s="166">
        <v>300.2</v>
      </c>
      <c r="AS404" s="88" t="s">
        <v>5719</v>
      </c>
      <c r="AT404" s="92">
        <f t="shared" si="281"/>
        <v>0</v>
      </c>
      <c r="AU404" s="93">
        <v>0</v>
      </c>
      <c r="AV404" s="93">
        <v>0</v>
      </c>
      <c r="AW404" s="166">
        <v>200</v>
      </c>
      <c r="AX404" s="93">
        <v>0</v>
      </c>
      <c r="AY404" s="177"/>
      <c r="AZ404" s="177">
        <v>0</v>
      </c>
      <c r="BA404" s="178"/>
      <c r="BB404" s="105"/>
      <c r="BC404" s="105"/>
      <c r="BD404" s="93"/>
      <c r="BE404" s="93">
        <v>0</v>
      </c>
      <c r="BF404" s="91">
        <v>0</v>
      </c>
      <c r="BG404" s="94"/>
      <c r="BH404" s="95"/>
      <c r="BI404" s="93" t="str">
        <f t="shared" si="291"/>
        <v xml:space="preserve">	Trần Hữu An</v>
      </c>
      <c r="BJ404" s="105">
        <f t="shared" si="292"/>
        <v>0</v>
      </c>
      <c r="BK404" s="88" t="str">
        <f t="shared" si="293"/>
        <v>8490708971</v>
      </c>
      <c r="BL404" s="86">
        <f t="shared" si="294"/>
        <v>0</v>
      </c>
      <c r="BM404" s="105">
        <f t="shared" si="295"/>
        <v>0</v>
      </c>
      <c r="BN404" s="86">
        <f t="shared" si="296"/>
        <v>0</v>
      </c>
      <c r="BO404" s="86">
        <f t="shared" si="297"/>
        <v>0</v>
      </c>
      <c r="BP404" s="86">
        <f t="shared" si="307"/>
        <v>0</v>
      </c>
      <c r="BQ404" s="160" t="s">
        <v>7008</v>
      </c>
      <c r="BR404" s="86" t="s">
        <v>5720</v>
      </c>
      <c r="BS404" s="88" t="s">
        <v>5721</v>
      </c>
      <c r="BT404" s="86" t="s">
        <v>5722</v>
      </c>
      <c r="BU404" s="86"/>
      <c r="BV404" s="86" t="str">
        <f t="shared" si="308"/>
        <v>BR 704849</v>
      </c>
      <c r="BW404" s="105" t="str">
        <f t="shared" si="309"/>
        <v/>
      </c>
      <c r="BX404" s="86" t="str">
        <f t="shared" si="318"/>
        <v>8</v>
      </c>
      <c r="BY404" s="86" t="str">
        <f t="shared" si="319"/>
        <v>147</v>
      </c>
      <c r="BZ404" s="91">
        <f t="shared" si="320"/>
        <v>300.2</v>
      </c>
      <c r="CA404" s="91">
        <v>0</v>
      </c>
      <c r="CB404" s="96" t="s">
        <v>5719</v>
      </c>
      <c r="CC404" s="91">
        <f t="shared" si="310"/>
        <v>200</v>
      </c>
      <c r="CD404" s="91">
        <f t="shared" si="311"/>
        <v>0</v>
      </c>
      <c r="CE404" s="93">
        <f t="shared" si="323"/>
        <v>0</v>
      </c>
      <c r="CF404" s="93">
        <f t="shared" si="324"/>
        <v>0</v>
      </c>
      <c r="CG404" s="105"/>
      <c r="CH404" s="105"/>
      <c r="CI404" s="86"/>
      <c r="CJ404" s="188"/>
      <c r="CK404" s="181">
        <f t="shared" si="312"/>
        <v>300.2</v>
      </c>
      <c r="CL404" s="181">
        <f t="shared" si="313"/>
        <v>200</v>
      </c>
      <c r="CM404" s="86" t="s">
        <v>5723</v>
      </c>
      <c r="CN404" s="182" t="s">
        <v>7859</v>
      </c>
      <c r="CO404" s="183" t="s">
        <v>7860</v>
      </c>
      <c r="CP404" s="86" t="s">
        <v>5724</v>
      </c>
      <c r="CQ404" s="153" t="s">
        <v>7924</v>
      </c>
      <c r="CR404" s="187">
        <f t="shared" si="314"/>
        <v>11040000</v>
      </c>
      <c r="CS404" s="188">
        <v>1</v>
      </c>
      <c r="CT404" s="188">
        <f t="shared" si="282"/>
        <v>11040000</v>
      </c>
      <c r="CU404" s="93"/>
      <c r="CV404" s="94">
        <f t="shared" si="315"/>
        <v>200</v>
      </c>
      <c r="CW404" s="93">
        <f t="shared" si="316"/>
        <v>100.19999999999999</v>
      </c>
      <c r="CX404" s="86">
        <f t="shared" si="317"/>
        <v>0</v>
      </c>
      <c r="CY404" s="93">
        <f t="shared" si="283"/>
        <v>1436745.6</v>
      </c>
      <c r="CZ404" s="93">
        <v>0</v>
      </c>
      <c r="DA404" s="93">
        <v>0</v>
      </c>
      <c r="DB404" s="93">
        <f t="shared" si="284"/>
        <v>0</v>
      </c>
      <c r="DC404" s="93">
        <v>0</v>
      </c>
      <c r="DD404" s="91">
        <v>0</v>
      </c>
      <c r="DE404" s="93">
        <f t="shared" si="285"/>
        <v>0</v>
      </c>
      <c r="DF404" s="93">
        <f t="shared" si="298"/>
        <v>0</v>
      </c>
      <c r="DG404" s="93"/>
      <c r="DH404" s="93">
        <v>0</v>
      </c>
      <c r="DI404" s="93">
        <v>0</v>
      </c>
      <c r="DJ404" s="86">
        <f t="shared" si="286"/>
        <v>0</v>
      </c>
      <c r="DK404" s="91">
        <v>0</v>
      </c>
      <c r="DL404" s="93"/>
      <c r="DM404" s="93">
        <v>0</v>
      </c>
      <c r="DN404" s="93">
        <f t="shared" si="299"/>
        <v>11040000</v>
      </c>
      <c r="DO404" s="93">
        <f t="shared" si="287"/>
        <v>0</v>
      </c>
      <c r="DP404" s="92">
        <f t="shared" si="288"/>
        <v>1436745.6</v>
      </c>
      <c r="DQ404" s="97" t="str">
        <f t="shared" si="300"/>
        <v>8490708971</v>
      </c>
      <c r="DR404" s="98">
        <f t="shared" si="289"/>
        <v>0</v>
      </c>
      <c r="DS404" s="93" t="str">
        <f t="shared" si="290"/>
        <v>OK</v>
      </c>
      <c r="DT404" s="93"/>
      <c r="DU404" s="78" t="str">
        <f t="shared" si="301"/>
        <v>5010700212541254101001VT100001</v>
      </c>
      <c r="DV404" s="78">
        <f>INDEX('08_DMGiaDat'!$L:$L,MATCH(DU404,'08_DMGiaDat'!$R:$R,0))</f>
        <v>11040000</v>
      </c>
      <c r="DW404" s="78" t="str">
        <f t="shared" si="302"/>
        <v>501070021254100100000001</v>
      </c>
      <c r="DX404" s="78" t="str">
        <f>IFERROR(VLOOKUP(DW404,'08_DMGiaDat'!C318:C319,2,FALSE),"N")</f>
        <v>N</v>
      </c>
      <c r="DY404" s="78" t="str">
        <f t="shared" si="303"/>
        <v>5010700212541001VT100001</v>
      </c>
      <c r="DZ404" s="78" t="str">
        <f>IFERROR(VLOOKUP(DY404,'08_DMGiaDat'!C318:C319,2,FALSE),"N")</f>
        <v>N</v>
      </c>
      <c r="EA404" s="78" t="str">
        <f t="shared" si="304"/>
        <v>501070021254100100000001</v>
      </c>
      <c r="EB404" s="78" t="str">
        <f>IFERROR(VLOOKUP(EA404,'08_DMGiaDat'!C318:C319,2,FALSE),"N")</f>
        <v>N</v>
      </c>
      <c r="EC404" s="92">
        <f>IF(DV404&lt;&gt;"N",DV404,IF(DX404&lt;&gt;"N",DX404,IF(DZ404&lt;&gt;"N",DZ404*VLOOKUP(LEFT(CB404,3),'03_DMMucDich'!C302:C306,5,FALSE),IF(EB404&lt;&gt;"N",EB404*VLOOKUP(LEFT(CB404,3),'03_DMMucDich'!C302:C306,5,FALSE),"N/A"))))</f>
        <v>11040000</v>
      </c>
    </row>
    <row r="405" spans="1:133" s="34" customFormat="1" ht="16" x14ac:dyDescent="0.2">
      <c r="A405" s="85">
        <v>391</v>
      </c>
      <c r="B405" s="86"/>
      <c r="C405" s="87"/>
      <c r="D405" s="141" t="s">
        <v>6053</v>
      </c>
      <c r="E405" s="86"/>
      <c r="F405" s="88"/>
      <c r="G405" s="88" t="s">
        <v>5718</v>
      </c>
      <c r="H405" s="151">
        <v>2022</v>
      </c>
      <c r="I405" s="86"/>
      <c r="J405" s="86"/>
      <c r="K405" s="145" t="s">
        <v>6674</v>
      </c>
      <c r="L405" s="105"/>
      <c r="M405" s="86"/>
      <c r="N405" s="105"/>
      <c r="O405" s="105"/>
      <c r="P405" s="86"/>
      <c r="Q405" s="86"/>
      <c r="R405" s="153" t="str">
        <f t="shared" si="305"/>
        <v>Tổ 66</v>
      </c>
      <c r="S405" s="86"/>
      <c r="T405" s="86"/>
      <c r="U405" s="86"/>
      <c r="V405" s="86" t="str">
        <f t="shared" si="306"/>
        <v xml:space="preserve">, </v>
      </c>
      <c r="W405" s="86"/>
      <c r="X405" s="86"/>
      <c r="Y405" s="86"/>
      <c r="Z405" s="88"/>
      <c r="AA405" s="105"/>
      <c r="AB405" s="86"/>
      <c r="AC405" s="90"/>
      <c r="AD405" s="86"/>
      <c r="AE405" s="86"/>
      <c r="AF405" s="86"/>
      <c r="AG405" s="86"/>
      <c r="AH405" s="160" t="s">
        <v>6960</v>
      </c>
      <c r="AI405" s="153"/>
      <c r="AJ405" s="153"/>
      <c r="AK405" s="86"/>
      <c r="AL405" s="86"/>
      <c r="AM405" s="153" t="s">
        <v>7015</v>
      </c>
      <c r="AN405" s="153" t="s">
        <v>7498</v>
      </c>
      <c r="AO405" s="165">
        <v>43224</v>
      </c>
      <c r="AP405" s="153" t="s">
        <v>2076</v>
      </c>
      <c r="AQ405" s="153" t="s">
        <v>5703</v>
      </c>
      <c r="AR405" s="166">
        <v>110</v>
      </c>
      <c r="AS405" s="88" t="s">
        <v>5719</v>
      </c>
      <c r="AT405" s="92">
        <f t="shared" si="281"/>
        <v>0</v>
      </c>
      <c r="AU405" s="93">
        <v>0</v>
      </c>
      <c r="AV405" s="93">
        <v>0</v>
      </c>
      <c r="AW405" s="166">
        <v>200</v>
      </c>
      <c r="AX405" s="93">
        <v>0</v>
      </c>
      <c r="AY405" s="177"/>
      <c r="AZ405" s="177">
        <v>0</v>
      </c>
      <c r="BA405" s="178"/>
      <c r="BB405" s="105"/>
      <c r="BC405" s="105"/>
      <c r="BD405" s="93"/>
      <c r="BE405" s="93">
        <v>0</v>
      </c>
      <c r="BF405" s="91">
        <v>0</v>
      </c>
      <c r="BG405" s="94"/>
      <c r="BH405" s="95"/>
      <c r="BI405" s="93" t="str">
        <f t="shared" si="291"/>
        <v>Hoàng Tiến Dũng</v>
      </c>
      <c r="BJ405" s="105">
        <f t="shared" si="292"/>
        <v>0</v>
      </c>
      <c r="BK405" s="88" t="str">
        <f t="shared" si="293"/>
        <v>8085599095</v>
      </c>
      <c r="BL405" s="86">
        <f t="shared" si="294"/>
        <v>0</v>
      </c>
      <c r="BM405" s="105">
        <f t="shared" si="295"/>
        <v>0</v>
      </c>
      <c r="BN405" s="86">
        <f t="shared" si="296"/>
        <v>0</v>
      </c>
      <c r="BO405" s="86">
        <f t="shared" si="297"/>
        <v>0</v>
      </c>
      <c r="BP405" s="86">
        <f t="shared" si="307"/>
        <v>0</v>
      </c>
      <c r="BQ405" s="160" t="s">
        <v>6960</v>
      </c>
      <c r="BR405" s="86" t="s">
        <v>5720</v>
      </c>
      <c r="BS405" s="88" t="s">
        <v>5721</v>
      </c>
      <c r="BT405" s="86" t="s">
        <v>5722</v>
      </c>
      <c r="BU405" s="86"/>
      <c r="BV405" s="86" t="str">
        <f t="shared" si="308"/>
        <v>CM 703325</v>
      </c>
      <c r="BW405" s="105" t="str">
        <f t="shared" si="309"/>
        <v/>
      </c>
      <c r="BX405" s="86" t="str">
        <f t="shared" si="318"/>
        <v>190</v>
      </c>
      <c r="BY405" s="86" t="str">
        <f t="shared" si="319"/>
        <v>35</v>
      </c>
      <c r="BZ405" s="91">
        <f t="shared" si="320"/>
        <v>110</v>
      </c>
      <c r="CA405" s="91">
        <v>0</v>
      </c>
      <c r="CB405" s="96" t="s">
        <v>5719</v>
      </c>
      <c r="CC405" s="91">
        <f t="shared" si="310"/>
        <v>200</v>
      </c>
      <c r="CD405" s="91">
        <f t="shared" si="311"/>
        <v>0</v>
      </c>
      <c r="CE405" s="93">
        <f t="shared" si="323"/>
        <v>0</v>
      </c>
      <c r="CF405" s="93">
        <f t="shared" si="324"/>
        <v>0</v>
      </c>
      <c r="CG405" s="105"/>
      <c r="CH405" s="105"/>
      <c r="CI405" s="86"/>
      <c r="CJ405" s="188"/>
      <c r="CK405" s="181">
        <f t="shared" si="312"/>
        <v>110</v>
      </c>
      <c r="CL405" s="181">
        <f t="shared" si="313"/>
        <v>200</v>
      </c>
      <c r="CM405" s="86" t="s">
        <v>5723</v>
      </c>
      <c r="CN405" s="182" t="s">
        <v>7854</v>
      </c>
      <c r="CO405" s="183" t="s">
        <v>7855</v>
      </c>
      <c r="CP405" s="86" t="s">
        <v>5724</v>
      </c>
      <c r="CQ405" s="153" t="s">
        <v>7924</v>
      </c>
      <c r="CR405" s="187">
        <f t="shared" si="314"/>
        <v>7970000</v>
      </c>
      <c r="CS405" s="188">
        <v>1</v>
      </c>
      <c r="CT405" s="188">
        <f t="shared" si="282"/>
        <v>7970000</v>
      </c>
      <c r="CU405" s="93"/>
      <c r="CV405" s="94">
        <f t="shared" si="315"/>
        <v>110</v>
      </c>
      <c r="CW405" s="93">
        <f t="shared" si="316"/>
        <v>0</v>
      </c>
      <c r="CX405" s="86">
        <f t="shared" si="317"/>
        <v>0</v>
      </c>
      <c r="CY405" s="93">
        <f t="shared" si="283"/>
        <v>263010</v>
      </c>
      <c r="CZ405" s="93">
        <v>0</v>
      </c>
      <c r="DA405" s="93">
        <v>0</v>
      </c>
      <c r="DB405" s="93">
        <f t="shared" si="284"/>
        <v>0</v>
      </c>
      <c r="DC405" s="93">
        <v>0</v>
      </c>
      <c r="DD405" s="91">
        <v>0</v>
      </c>
      <c r="DE405" s="93">
        <f t="shared" si="285"/>
        <v>0</v>
      </c>
      <c r="DF405" s="93">
        <f t="shared" si="298"/>
        <v>0</v>
      </c>
      <c r="DG405" s="93"/>
      <c r="DH405" s="93">
        <v>0</v>
      </c>
      <c r="DI405" s="93">
        <v>0</v>
      </c>
      <c r="DJ405" s="86">
        <f t="shared" si="286"/>
        <v>0</v>
      </c>
      <c r="DK405" s="91">
        <v>0</v>
      </c>
      <c r="DL405" s="93"/>
      <c r="DM405" s="93">
        <v>0</v>
      </c>
      <c r="DN405" s="93">
        <f t="shared" si="299"/>
        <v>7970000</v>
      </c>
      <c r="DO405" s="93">
        <f t="shared" si="287"/>
        <v>0</v>
      </c>
      <c r="DP405" s="92">
        <f t="shared" si="288"/>
        <v>263010</v>
      </c>
      <c r="DQ405" s="97" t="str">
        <f t="shared" si="300"/>
        <v>8085599095</v>
      </c>
      <c r="DR405" s="98">
        <f t="shared" si="289"/>
        <v>0</v>
      </c>
      <c r="DS405" s="93" t="str">
        <f t="shared" si="290"/>
        <v>OK</v>
      </c>
      <c r="DT405" s="93"/>
      <c r="DU405" s="78" t="str">
        <f t="shared" si="301"/>
        <v>5010700215011501100001VT100001</v>
      </c>
      <c r="DV405" s="78">
        <f>INDEX('08_DMGiaDat'!$L:$L,MATCH(DU405,'08_DMGiaDat'!$R:$R,0))</f>
        <v>7970000</v>
      </c>
      <c r="DW405" s="78" t="str">
        <f t="shared" si="302"/>
        <v>501070021501100100000001</v>
      </c>
      <c r="DX405" s="78" t="str">
        <f>IFERROR(VLOOKUP(DW405,'08_DMGiaDat'!C318:C319,2,FALSE),"N")</f>
        <v>N</v>
      </c>
      <c r="DY405" s="78" t="str">
        <f t="shared" si="303"/>
        <v>5010700215011001VT100001</v>
      </c>
      <c r="DZ405" s="78" t="str">
        <f>IFERROR(VLOOKUP(DY405,'08_DMGiaDat'!C318:C319,2,FALSE),"N")</f>
        <v>N</v>
      </c>
      <c r="EA405" s="78" t="str">
        <f t="shared" si="304"/>
        <v>501070021501100100000001</v>
      </c>
      <c r="EB405" s="78" t="str">
        <f>IFERROR(VLOOKUP(EA405,'08_DMGiaDat'!C318:C319,2,FALSE),"N")</f>
        <v>N</v>
      </c>
      <c r="EC405" s="92">
        <f>IF(DV405&lt;&gt;"N",DV405,IF(DX405&lt;&gt;"N",DX405,IF(DZ405&lt;&gt;"N",DZ405*VLOOKUP(LEFT(CB405,3),'03_DMMucDich'!C302:C306,5,FALSE),IF(EB405&lt;&gt;"N",EB405*VLOOKUP(LEFT(CB405,3),'03_DMMucDich'!C302:C306,5,FALSE),"N/A"))))</f>
        <v>7970000</v>
      </c>
    </row>
    <row r="406" spans="1:133" s="34" customFormat="1" ht="16" x14ac:dyDescent="0.2">
      <c r="A406" s="85">
        <v>392</v>
      </c>
      <c r="B406" s="86"/>
      <c r="C406" s="87"/>
      <c r="D406" s="141" t="s">
        <v>6054</v>
      </c>
      <c r="E406" s="86"/>
      <c r="F406" s="88"/>
      <c r="G406" s="88" t="s">
        <v>5718</v>
      </c>
      <c r="H406" s="151">
        <v>2022</v>
      </c>
      <c r="I406" s="86"/>
      <c r="J406" s="86"/>
      <c r="K406" s="145" t="s">
        <v>6675</v>
      </c>
      <c r="L406" s="105"/>
      <c r="M406" s="86"/>
      <c r="N406" s="105"/>
      <c r="O406" s="105"/>
      <c r="P406" s="86"/>
      <c r="Q406" s="86"/>
      <c r="R406" s="153" t="str">
        <f t="shared" si="305"/>
        <v>Tổ 14</v>
      </c>
      <c r="S406" s="86"/>
      <c r="T406" s="86"/>
      <c r="U406" s="86"/>
      <c r="V406" s="86" t="str">
        <f t="shared" si="306"/>
        <v xml:space="preserve">, </v>
      </c>
      <c r="W406" s="86"/>
      <c r="X406" s="86"/>
      <c r="Y406" s="86"/>
      <c r="Z406" s="88"/>
      <c r="AA406" s="105"/>
      <c r="AB406" s="86"/>
      <c r="AC406" s="90"/>
      <c r="AD406" s="86"/>
      <c r="AE406" s="86"/>
      <c r="AF406" s="86"/>
      <c r="AG406" s="86"/>
      <c r="AH406" s="160" t="s">
        <v>7009</v>
      </c>
      <c r="AI406" s="153"/>
      <c r="AJ406" s="153"/>
      <c r="AK406" s="86"/>
      <c r="AL406" s="86"/>
      <c r="AM406" s="153" t="s">
        <v>7015</v>
      </c>
      <c r="AN406" s="153" t="s">
        <v>7499</v>
      </c>
      <c r="AO406" s="165">
        <v>40470</v>
      </c>
      <c r="AP406" s="153" t="s">
        <v>5708</v>
      </c>
      <c r="AQ406" s="153" t="s">
        <v>7040</v>
      </c>
      <c r="AR406" s="166">
        <v>82.1</v>
      </c>
      <c r="AS406" s="88" t="s">
        <v>5719</v>
      </c>
      <c r="AT406" s="92">
        <f t="shared" si="281"/>
        <v>0</v>
      </c>
      <c r="AU406" s="93">
        <v>0</v>
      </c>
      <c r="AV406" s="93">
        <v>0</v>
      </c>
      <c r="AW406" s="166">
        <v>200</v>
      </c>
      <c r="AX406" s="93">
        <v>0</v>
      </c>
      <c r="AY406" s="177"/>
      <c r="AZ406" s="177">
        <v>0</v>
      </c>
      <c r="BA406" s="178"/>
      <c r="BB406" s="105"/>
      <c r="BC406" s="105"/>
      <c r="BD406" s="93"/>
      <c r="BE406" s="93">
        <v>0</v>
      </c>
      <c r="BF406" s="91">
        <v>0</v>
      </c>
      <c r="BG406" s="94"/>
      <c r="BH406" s="95"/>
      <c r="BI406" s="93" t="str">
        <f t="shared" si="291"/>
        <v>Phạm Thị Lương</v>
      </c>
      <c r="BJ406" s="105">
        <f t="shared" si="292"/>
        <v>0</v>
      </c>
      <c r="BK406" s="88" t="str">
        <f t="shared" si="293"/>
        <v>8106075592</v>
      </c>
      <c r="BL406" s="86">
        <f t="shared" si="294"/>
        <v>0</v>
      </c>
      <c r="BM406" s="105">
        <f t="shared" si="295"/>
        <v>0</v>
      </c>
      <c r="BN406" s="86">
        <f t="shared" si="296"/>
        <v>0</v>
      </c>
      <c r="BO406" s="86">
        <f t="shared" si="297"/>
        <v>0</v>
      </c>
      <c r="BP406" s="86">
        <f t="shared" si="307"/>
        <v>0</v>
      </c>
      <c r="BQ406" s="160" t="s">
        <v>7009</v>
      </c>
      <c r="BR406" s="86" t="s">
        <v>5720</v>
      </c>
      <c r="BS406" s="88" t="s">
        <v>5721</v>
      </c>
      <c r="BT406" s="86" t="s">
        <v>5722</v>
      </c>
      <c r="BU406" s="86"/>
      <c r="BV406" s="86" t="str">
        <f t="shared" si="308"/>
        <v>BC 734739</v>
      </c>
      <c r="BW406" s="105" t="str">
        <f t="shared" si="309"/>
        <v/>
      </c>
      <c r="BX406" s="86" t="str">
        <f t="shared" si="318"/>
        <v>37</v>
      </c>
      <c r="BY406" s="86" t="str">
        <f t="shared" si="319"/>
        <v>83</v>
      </c>
      <c r="BZ406" s="91">
        <f t="shared" si="320"/>
        <v>82.1</v>
      </c>
      <c r="CA406" s="91">
        <v>0</v>
      </c>
      <c r="CB406" s="96" t="s">
        <v>5719</v>
      </c>
      <c r="CC406" s="91">
        <f t="shared" si="310"/>
        <v>200</v>
      </c>
      <c r="CD406" s="91">
        <f t="shared" si="311"/>
        <v>0</v>
      </c>
      <c r="CE406" s="93">
        <f t="shared" si="323"/>
        <v>0</v>
      </c>
      <c r="CF406" s="93">
        <f t="shared" si="324"/>
        <v>0</v>
      </c>
      <c r="CG406" s="105"/>
      <c r="CH406" s="105"/>
      <c r="CI406" s="86"/>
      <c r="CJ406" s="188"/>
      <c r="CK406" s="181">
        <f t="shared" si="312"/>
        <v>82.1</v>
      </c>
      <c r="CL406" s="181">
        <f t="shared" si="313"/>
        <v>200</v>
      </c>
      <c r="CM406" s="86" t="s">
        <v>5723</v>
      </c>
      <c r="CN406" s="182" t="s">
        <v>7866</v>
      </c>
      <c r="CO406" s="183" t="s">
        <v>7867</v>
      </c>
      <c r="CP406" s="86" t="s">
        <v>5724</v>
      </c>
      <c r="CQ406" s="153" t="s">
        <v>7925</v>
      </c>
      <c r="CR406" s="187">
        <f t="shared" si="314"/>
        <v>2360000</v>
      </c>
      <c r="CS406" s="188">
        <v>0.8</v>
      </c>
      <c r="CT406" s="188">
        <f t="shared" si="282"/>
        <v>1888000</v>
      </c>
      <c r="CU406" s="93"/>
      <c r="CV406" s="94">
        <f t="shared" si="315"/>
        <v>82.1</v>
      </c>
      <c r="CW406" s="93">
        <f t="shared" si="316"/>
        <v>0</v>
      </c>
      <c r="CX406" s="86">
        <f t="shared" si="317"/>
        <v>0</v>
      </c>
      <c r="CY406" s="93">
        <f t="shared" si="283"/>
        <v>46501.439999999995</v>
      </c>
      <c r="CZ406" s="93">
        <v>0</v>
      </c>
      <c r="DA406" s="93">
        <v>0</v>
      </c>
      <c r="DB406" s="93">
        <f t="shared" si="284"/>
        <v>0</v>
      </c>
      <c r="DC406" s="93">
        <v>0</v>
      </c>
      <c r="DD406" s="91">
        <v>0</v>
      </c>
      <c r="DE406" s="93">
        <f t="shared" si="285"/>
        <v>0</v>
      </c>
      <c r="DF406" s="93">
        <f t="shared" si="298"/>
        <v>0</v>
      </c>
      <c r="DG406" s="93"/>
      <c r="DH406" s="93">
        <v>0</v>
      </c>
      <c r="DI406" s="93">
        <v>0</v>
      </c>
      <c r="DJ406" s="86">
        <f t="shared" si="286"/>
        <v>0</v>
      </c>
      <c r="DK406" s="91">
        <v>0</v>
      </c>
      <c r="DL406" s="93"/>
      <c r="DM406" s="93">
        <v>0</v>
      </c>
      <c r="DN406" s="93">
        <f t="shared" si="299"/>
        <v>1888000</v>
      </c>
      <c r="DO406" s="93">
        <f t="shared" si="287"/>
        <v>0</v>
      </c>
      <c r="DP406" s="92">
        <f t="shared" si="288"/>
        <v>46501.439999999995</v>
      </c>
      <c r="DQ406" s="97" t="str">
        <f t="shared" si="300"/>
        <v>8106075592</v>
      </c>
      <c r="DR406" s="98">
        <f t="shared" si="289"/>
        <v>0</v>
      </c>
      <c r="DS406" s="93" t="str">
        <f t="shared" si="290"/>
        <v>OK</v>
      </c>
      <c r="DT406" s="93"/>
      <c r="DU406" s="78" t="str">
        <f t="shared" si="301"/>
        <v>5010700210791079100001VT400001</v>
      </c>
      <c r="DV406" s="78">
        <f>INDEX('08_DMGiaDat'!$L:$L,MATCH(DU406,'08_DMGiaDat'!$R:$R,0))</f>
        <v>2360000</v>
      </c>
      <c r="DW406" s="78" t="str">
        <f t="shared" si="302"/>
        <v>501070021079100100000001</v>
      </c>
      <c r="DX406" s="78" t="str">
        <f>IFERROR(VLOOKUP(DW406,'08_DMGiaDat'!C318:C319,2,FALSE),"N")</f>
        <v>N</v>
      </c>
      <c r="DY406" s="78" t="str">
        <f t="shared" si="303"/>
        <v>5010700210791001VT400001</v>
      </c>
      <c r="DZ406" s="78" t="str">
        <f>IFERROR(VLOOKUP(DY406,'08_DMGiaDat'!C318:C319,2,FALSE),"N")</f>
        <v>N</v>
      </c>
      <c r="EA406" s="78" t="str">
        <f t="shared" si="304"/>
        <v>501070021079100100000001</v>
      </c>
      <c r="EB406" s="78" t="str">
        <f>IFERROR(VLOOKUP(EA406,'08_DMGiaDat'!C318:C319,2,FALSE),"N")</f>
        <v>N</v>
      </c>
      <c r="EC406" s="92">
        <f>IF(DV406&lt;&gt;"N",DV406,IF(DX406&lt;&gt;"N",DX406,IF(DZ406&lt;&gt;"N",DZ406*VLOOKUP(LEFT(CB406,3),'03_DMMucDich'!C302:C306,5,FALSE),IF(EB406&lt;&gt;"N",EB406*VLOOKUP(LEFT(CB406,3),'03_DMMucDich'!C302:C306,5,FALSE),"N/A"))))</f>
        <v>2360000</v>
      </c>
    </row>
    <row r="407" spans="1:133" s="34" customFormat="1" ht="16" x14ac:dyDescent="0.2">
      <c r="A407" s="85">
        <v>393</v>
      </c>
      <c r="B407" s="86"/>
      <c r="C407" s="87"/>
      <c r="D407" s="141" t="s">
        <v>6055</v>
      </c>
      <c r="E407" s="86"/>
      <c r="F407" s="88"/>
      <c r="G407" s="88" t="s">
        <v>5718</v>
      </c>
      <c r="H407" s="151">
        <v>2022</v>
      </c>
      <c r="I407" s="86"/>
      <c r="J407" s="86"/>
      <c r="K407" s="145" t="s">
        <v>6676</v>
      </c>
      <c r="L407" s="105"/>
      <c r="M407" s="86"/>
      <c r="N407" s="105"/>
      <c r="O407" s="105"/>
      <c r="P407" s="86"/>
      <c r="Q407" s="86"/>
      <c r="R407" s="153" t="str">
        <f t="shared" si="305"/>
        <v>Tổ 66</v>
      </c>
      <c r="S407" s="86"/>
      <c r="T407" s="86"/>
      <c r="U407" s="86"/>
      <c r="V407" s="86" t="str">
        <f t="shared" si="306"/>
        <v xml:space="preserve">, </v>
      </c>
      <c r="W407" s="86"/>
      <c r="X407" s="86"/>
      <c r="Y407" s="86"/>
      <c r="Z407" s="88"/>
      <c r="AA407" s="105"/>
      <c r="AB407" s="86"/>
      <c r="AC407" s="90"/>
      <c r="AD407" s="86"/>
      <c r="AE407" s="86"/>
      <c r="AF407" s="86"/>
      <c r="AG407" s="86"/>
      <c r="AH407" s="160" t="s">
        <v>6960</v>
      </c>
      <c r="AI407" s="153"/>
      <c r="AJ407" s="153"/>
      <c r="AK407" s="86"/>
      <c r="AL407" s="86"/>
      <c r="AM407" s="153" t="s">
        <v>7015</v>
      </c>
      <c r="AN407" s="153" t="s">
        <v>7500</v>
      </c>
      <c r="AO407" s="165">
        <v>43368</v>
      </c>
      <c r="AP407" s="153" t="s">
        <v>1207</v>
      </c>
      <c r="AQ407" s="153" t="s">
        <v>7021</v>
      </c>
      <c r="AR407" s="166">
        <v>105</v>
      </c>
      <c r="AS407" s="88" t="s">
        <v>5719</v>
      </c>
      <c r="AT407" s="92">
        <f t="shared" si="281"/>
        <v>0</v>
      </c>
      <c r="AU407" s="93">
        <v>0</v>
      </c>
      <c r="AV407" s="93">
        <v>0</v>
      </c>
      <c r="AW407" s="166">
        <v>200</v>
      </c>
      <c r="AX407" s="93">
        <v>0</v>
      </c>
      <c r="AY407" s="177"/>
      <c r="AZ407" s="177">
        <v>0</v>
      </c>
      <c r="BA407" s="178"/>
      <c r="BB407" s="105"/>
      <c r="BC407" s="105"/>
      <c r="BD407" s="93"/>
      <c r="BE407" s="93">
        <v>0</v>
      </c>
      <c r="BF407" s="91">
        <v>0</v>
      </c>
      <c r="BG407" s="94"/>
      <c r="BH407" s="95"/>
      <c r="BI407" s="93" t="str">
        <f t="shared" si="291"/>
        <v>Nguyễn Thị Thu Phượng</v>
      </c>
      <c r="BJ407" s="105">
        <f t="shared" si="292"/>
        <v>0</v>
      </c>
      <c r="BK407" s="88" t="str">
        <f t="shared" si="293"/>
        <v>8328675375</v>
      </c>
      <c r="BL407" s="86">
        <f t="shared" si="294"/>
        <v>0</v>
      </c>
      <c r="BM407" s="105">
        <f t="shared" si="295"/>
        <v>0</v>
      </c>
      <c r="BN407" s="86">
        <f t="shared" si="296"/>
        <v>0</v>
      </c>
      <c r="BO407" s="86">
        <f t="shared" si="297"/>
        <v>0</v>
      </c>
      <c r="BP407" s="86">
        <f t="shared" si="307"/>
        <v>0</v>
      </c>
      <c r="BQ407" s="160" t="s">
        <v>6960</v>
      </c>
      <c r="BR407" s="86" t="s">
        <v>5720</v>
      </c>
      <c r="BS407" s="88" t="s">
        <v>5721</v>
      </c>
      <c r="BT407" s="86" t="s">
        <v>5722</v>
      </c>
      <c r="BU407" s="86"/>
      <c r="BV407" s="86" t="str">
        <f t="shared" si="308"/>
        <v>CO 213076</v>
      </c>
      <c r="BW407" s="105" t="str">
        <f t="shared" si="309"/>
        <v/>
      </c>
      <c r="BX407" s="86" t="str">
        <f t="shared" si="318"/>
        <v>116</v>
      </c>
      <c r="BY407" s="86" t="str">
        <f t="shared" si="319"/>
        <v>45</v>
      </c>
      <c r="BZ407" s="91">
        <f t="shared" si="320"/>
        <v>105</v>
      </c>
      <c r="CA407" s="91">
        <v>0</v>
      </c>
      <c r="CB407" s="96" t="s">
        <v>5719</v>
      </c>
      <c r="CC407" s="91">
        <f t="shared" si="310"/>
        <v>200</v>
      </c>
      <c r="CD407" s="91">
        <f t="shared" si="311"/>
        <v>0</v>
      </c>
      <c r="CE407" s="93">
        <f t="shared" si="323"/>
        <v>0</v>
      </c>
      <c r="CF407" s="93">
        <f t="shared" si="324"/>
        <v>0</v>
      </c>
      <c r="CG407" s="105"/>
      <c r="CH407" s="105"/>
      <c r="CI407" s="86"/>
      <c r="CJ407" s="188"/>
      <c r="CK407" s="181">
        <f t="shared" si="312"/>
        <v>105</v>
      </c>
      <c r="CL407" s="181">
        <f t="shared" si="313"/>
        <v>200</v>
      </c>
      <c r="CM407" s="86" t="s">
        <v>5723</v>
      </c>
      <c r="CN407" s="182" t="s">
        <v>7854</v>
      </c>
      <c r="CO407" s="183" t="s">
        <v>7855</v>
      </c>
      <c r="CP407" s="86" t="s">
        <v>5724</v>
      </c>
      <c r="CQ407" s="153" t="s">
        <v>7924</v>
      </c>
      <c r="CR407" s="187">
        <f t="shared" si="314"/>
        <v>7970000</v>
      </c>
      <c r="CS407" s="188">
        <v>1</v>
      </c>
      <c r="CT407" s="188">
        <f t="shared" si="282"/>
        <v>7970000</v>
      </c>
      <c r="CU407" s="93"/>
      <c r="CV407" s="94">
        <f t="shared" si="315"/>
        <v>105</v>
      </c>
      <c r="CW407" s="93">
        <f t="shared" si="316"/>
        <v>0</v>
      </c>
      <c r="CX407" s="86">
        <f t="shared" si="317"/>
        <v>0</v>
      </c>
      <c r="CY407" s="93">
        <f t="shared" si="283"/>
        <v>251055</v>
      </c>
      <c r="CZ407" s="93">
        <v>0</v>
      </c>
      <c r="DA407" s="93">
        <v>0</v>
      </c>
      <c r="DB407" s="93">
        <f t="shared" si="284"/>
        <v>0</v>
      </c>
      <c r="DC407" s="93">
        <v>0</v>
      </c>
      <c r="DD407" s="91">
        <v>0</v>
      </c>
      <c r="DE407" s="93">
        <f t="shared" si="285"/>
        <v>0</v>
      </c>
      <c r="DF407" s="93">
        <f t="shared" si="298"/>
        <v>0</v>
      </c>
      <c r="DG407" s="93"/>
      <c r="DH407" s="93">
        <v>0</v>
      </c>
      <c r="DI407" s="93">
        <v>0</v>
      </c>
      <c r="DJ407" s="86">
        <f t="shared" si="286"/>
        <v>0</v>
      </c>
      <c r="DK407" s="91">
        <v>0</v>
      </c>
      <c r="DL407" s="93"/>
      <c r="DM407" s="93">
        <v>0</v>
      </c>
      <c r="DN407" s="93">
        <f t="shared" si="299"/>
        <v>7970000</v>
      </c>
      <c r="DO407" s="93">
        <f t="shared" si="287"/>
        <v>0</v>
      </c>
      <c r="DP407" s="92">
        <f t="shared" si="288"/>
        <v>251055</v>
      </c>
      <c r="DQ407" s="97" t="str">
        <f t="shared" si="300"/>
        <v>8328675375</v>
      </c>
      <c r="DR407" s="98">
        <f t="shared" si="289"/>
        <v>0</v>
      </c>
      <c r="DS407" s="93" t="str">
        <f t="shared" si="290"/>
        <v>OK</v>
      </c>
      <c r="DT407" s="93"/>
      <c r="DU407" s="78" t="str">
        <f t="shared" si="301"/>
        <v>5010700215011501100001VT100001</v>
      </c>
      <c r="DV407" s="78">
        <f>INDEX('08_DMGiaDat'!$L:$L,MATCH(DU407,'08_DMGiaDat'!$R:$R,0))</f>
        <v>7970000</v>
      </c>
      <c r="DW407" s="78" t="str">
        <f t="shared" si="302"/>
        <v>501070021501100100000001</v>
      </c>
      <c r="DX407" s="78" t="str">
        <f>IFERROR(VLOOKUP(DW407,'08_DMGiaDat'!C318:C319,2,FALSE),"N")</f>
        <v>N</v>
      </c>
      <c r="DY407" s="78" t="str">
        <f t="shared" si="303"/>
        <v>5010700215011001VT100001</v>
      </c>
      <c r="DZ407" s="78" t="str">
        <f>IFERROR(VLOOKUP(DY407,'08_DMGiaDat'!C318:C319,2,FALSE),"N")</f>
        <v>N</v>
      </c>
      <c r="EA407" s="78" t="str">
        <f t="shared" si="304"/>
        <v>501070021501100100000001</v>
      </c>
      <c r="EB407" s="78" t="str">
        <f>IFERROR(VLOOKUP(EA407,'08_DMGiaDat'!C318:C319,2,FALSE),"N")</f>
        <v>N</v>
      </c>
      <c r="EC407" s="92">
        <f>IF(DV407&lt;&gt;"N",DV407,IF(DX407&lt;&gt;"N",DX407,IF(DZ407&lt;&gt;"N",DZ407*VLOOKUP(LEFT(CB407,3),'03_DMMucDich'!C302:C306,5,FALSE),IF(EB407&lt;&gt;"N",EB407*VLOOKUP(LEFT(CB407,3),'03_DMMucDich'!C302:C306,5,FALSE),"N/A"))))</f>
        <v>7970000</v>
      </c>
    </row>
    <row r="408" spans="1:133" s="34" customFormat="1" ht="16" x14ac:dyDescent="0.2">
      <c r="A408" s="85">
        <v>394</v>
      </c>
      <c r="B408" s="86"/>
      <c r="C408" s="87"/>
      <c r="D408" s="141" t="s">
        <v>6056</v>
      </c>
      <c r="E408" s="86"/>
      <c r="F408" s="88"/>
      <c r="G408" s="88" t="s">
        <v>5718</v>
      </c>
      <c r="H408" s="151">
        <v>2022</v>
      </c>
      <c r="I408" s="86"/>
      <c r="J408" s="86"/>
      <c r="K408" s="145" t="s">
        <v>6677</v>
      </c>
      <c r="L408" s="105"/>
      <c r="M408" s="86"/>
      <c r="N408" s="105"/>
      <c r="O408" s="105"/>
      <c r="P408" s="86"/>
      <c r="Q408" s="86"/>
      <c r="R408" s="153" t="str">
        <f t="shared" si="305"/>
        <v>Tổ 66</v>
      </c>
      <c r="S408" s="86"/>
      <c r="T408" s="86"/>
      <c r="U408" s="86"/>
      <c r="V408" s="86" t="str">
        <f t="shared" si="306"/>
        <v xml:space="preserve">, </v>
      </c>
      <c r="W408" s="86"/>
      <c r="X408" s="86"/>
      <c r="Y408" s="86"/>
      <c r="Z408" s="88"/>
      <c r="AA408" s="105"/>
      <c r="AB408" s="86"/>
      <c r="AC408" s="90"/>
      <c r="AD408" s="86"/>
      <c r="AE408" s="86"/>
      <c r="AF408" s="86"/>
      <c r="AG408" s="86"/>
      <c r="AH408" s="160" t="s">
        <v>6960</v>
      </c>
      <c r="AI408" s="153"/>
      <c r="AJ408" s="153"/>
      <c r="AK408" s="86"/>
      <c r="AL408" s="86"/>
      <c r="AM408" s="153" t="s">
        <v>7015</v>
      </c>
      <c r="AN408" s="153" t="s">
        <v>7501</v>
      </c>
      <c r="AO408" s="165">
        <v>43224</v>
      </c>
      <c r="AP408" s="153" t="s">
        <v>7035</v>
      </c>
      <c r="AQ408" s="153" t="s">
        <v>7055</v>
      </c>
      <c r="AR408" s="166">
        <v>107.3</v>
      </c>
      <c r="AS408" s="88" t="s">
        <v>5719</v>
      </c>
      <c r="AT408" s="92">
        <f t="shared" si="281"/>
        <v>0</v>
      </c>
      <c r="AU408" s="93">
        <v>0</v>
      </c>
      <c r="AV408" s="93">
        <v>0</v>
      </c>
      <c r="AW408" s="166">
        <v>200</v>
      </c>
      <c r="AX408" s="93">
        <v>0</v>
      </c>
      <c r="AY408" s="177"/>
      <c r="AZ408" s="177">
        <v>0</v>
      </c>
      <c r="BA408" s="178"/>
      <c r="BB408" s="105"/>
      <c r="BC408" s="105"/>
      <c r="BD408" s="93"/>
      <c r="BE408" s="93">
        <v>0</v>
      </c>
      <c r="BF408" s="91">
        <v>0</v>
      </c>
      <c r="BG408" s="94"/>
      <c r="BH408" s="95"/>
      <c r="BI408" s="93" t="str">
        <f t="shared" si="291"/>
        <v>Nguyễn Thị Huệ</v>
      </c>
      <c r="BJ408" s="105">
        <f t="shared" si="292"/>
        <v>0</v>
      </c>
      <c r="BK408" s="88" t="str">
        <f t="shared" si="293"/>
        <v>0303541752</v>
      </c>
      <c r="BL408" s="86">
        <f t="shared" si="294"/>
        <v>0</v>
      </c>
      <c r="BM408" s="105">
        <f t="shared" si="295"/>
        <v>0</v>
      </c>
      <c r="BN408" s="86">
        <f t="shared" si="296"/>
        <v>0</v>
      </c>
      <c r="BO408" s="86">
        <f t="shared" si="297"/>
        <v>0</v>
      </c>
      <c r="BP408" s="86">
        <f t="shared" si="307"/>
        <v>0</v>
      </c>
      <c r="BQ408" s="160" t="s">
        <v>6960</v>
      </c>
      <c r="BR408" s="86" t="s">
        <v>5720</v>
      </c>
      <c r="BS408" s="88" t="s">
        <v>5721</v>
      </c>
      <c r="BT408" s="86" t="s">
        <v>5722</v>
      </c>
      <c r="BU408" s="86"/>
      <c r="BV408" s="86" t="str">
        <f t="shared" si="308"/>
        <v>CM 703913</v>
      </c>
      <c r="BW408" s="105" t="str">
        <f t="shared" si="309"/>
        <v/>
      </c>
      <c r="BX408" s="86" t="str">
        <f t="shared" si="318"/>
        <v>87</v>
      </c>
      <c r="BY408" s="86" t="str">
        <f t="shared" si="319"/>
        <v>64</v>
      </c>
      <c r="BZ408" s="91">
        <f t="shared" si="320"/>
        <v>107.3</v>
      </c>
      <c r="CA408" s="91">
        <v>0</v>
      </c>
      <c r="CB408" s="96" t="s">
        <v>5719</v>
      </c>
      <c r="CC408" s="91">
        <f t="shared" si="310"/>
        <v>200</v>
      </c>
      <c r="CD408" s="91">
        <f t="shared" si="311"/>
        <v>0</v>
      </c>
      <c r="CE408" s="93">
        <f t="shared" si="323"/>
        <v>0</v>
      </c>
      <c r="CF408" s="93">
        <f t="shared" si="324"/>
        <v>0</v>
      </c>
      <c r="CG408" s="105"/>
      <c r="CH408" s="105"/>
      <c r="CI408" s="86"/>
      <c r="CJ408" s="188"/>
      <c r="CK408" s="181">
        <f t="shared" si="312"/>
        <v>107.3</v>
      </c>
      <c r="CL408" s="181">
        <f t="shared" si="313"/>
        <v>200</v>
      </c>
      <c r="CM408" s="86" t="s">
        <v>5723</v>
      </c>
      <c r="CN408" s="182" t="s">
        <v>7854</v>
      </c>
      <c r="CO408" s="183" t="s">
        <v>7856</v>
      </c>
      <c r="CP408" s="86" t="s">
        <v>5724</v>
      </c>
      <c r="CQ408" s="153" t="s">
        <v>7924</v>
      </c>
      <c r="CR408" s="187">
        <f t="shared" si="314"/>
        <v>9190000</v>
      </c>
      <c r="CS408" s="188">
        <v>1</v>
      </c>
      <c r="CT408" s="188">
        <f t="shared" si="282"/>
        <v>9190000</v>
      </c>
      <c r="CU408" s="93"/>
      <c r="CV408" s="94">
        <f t="shared" si="315"/>
        <v>107.3</v>
      </c>
      <c r="CW408" s="93">
        <f t="shared" si="316"/>
        <v>0</v>
      </c>
      <c r="CX408" s="86">
        <f t="shared" si="317"/>
        <v>0</v>
      </c>
      <c r="CY408" s="93">
        <f t="shared" si="283"/>
        <v>295826.09999999998</v>
      </c>
      <c r="CZ408" s="93">
        <v>0</v>
      </c>
      <c r="DA408" s="93">
        <v>0</v>
      </c>
      <c r="DB408" s="93">
        <f t="shared" si="284"/>
        <v>0</v>
      </c>
      <c r="DC408" s="93">
        <v>0</v>
      </c>
      <c r="DD408" s="91">
        <v>0</v>
      </c>
      <c r="DE408" s="93">
        <f t="shared" si="285"/>
        <v>0</v>
      </c>
      <c r="DF408" s="93">
        <f t="shared" si="298"/>
        <v>0</v>
      </c>
      <c r="DG408" s="93"/>
      <c r="DH408" s="93">
        <v>0</v>
      </c>
      <c r="DI408" s="93">
        <v>0</v>
      </c>
      <c r="DJ408" s="86">
        <f t="shared" si="286"/>
        <v>0</v>
      </c>
      <c r="DK408" s="91">
        <v>0</v>
      </c>
      <c r="DL408" s="93"/>
      <c r="DM408" s="93">
        <v>0</v>
      </c>
      <c r="DN408" s="93">
        <f t="shared" si="299"/>
        <v>9190000</v>
      </c>
      <c r="DO408" s="93">
        <f t="shared" si="287"/>
        <v>0</v>
      </c>
      <c r="DP408" s="92">
        <f t="shared" si="288"/>
        <v>295826.09999999998</v>
      </c>
      <c r="DQ408" s="97" t="str">
        <f t="shared" si="300"/>
        <v>0303541752</v>
      </c>
      <c r="DR408" s="98">
        <f t="shared" si="289"/>
        <v>0</v>
      </c>
      <c r="DS408" s="93" t="str">
        <f t="shared" si="290"/>
        <v>OK</v>
      </c>
      <c r="DT408" s="93"/>
      <c r="DU408" s="78" t="str">
        <f t="shared" si="301"/>
        <v>5010700215011501101001VT100001</v>
      </c>
      <c r="DV408" s="78">
        <f>INDEX('08_DMGiaDat'!$L:$L,MATCH(DU408,'08_DMGiaDat'!$R:$R,0))</f>
        <v>9190000</v>
      </c>
      <c r="DW408" s="78" t="str">
        <f t="shared" si="302"/>
        <v>501070021501100100000001</v>
      </c>
      <c r="DX408" s="78" t="str">
        <f>IFERROR(VLOOKUP(DW408,'08_DMGiaDat'!C318:C319,2,FALSE),"N")</f>
        <v>N</v>
      </c>
      <c r="DY408" s="78" t="str">
        <f t="shared" si="303"/>
        <v>5010700215011001VT100001</v>
      </c>
      <c r="DZ408" s="78" t="str">
        <f>IFERROR(VLOOKUP(DY408,'08_DMGiaDat'!C318:C319,2,FALSE),"N")</f>
        <v>N</v>
      </c>
      <c r="EA408" s="78" t="str">
        <f t="shared" si="304"/>
        <v>501070021501100100000001</v>
      </c>
      <c r="EB408" s="78" t="str">
        <f>IFERROR(VLOOKUP(EA408,'08_DMGiaDat'!C318:C319,2,FALSE),"N")</f>
        <v>N</v>
      </c>
      <c r="EC408" s="92">
        <f>IF(DV408&lt;&gt;"N",DV408,IF(DX408&lt;&gt;"N",DX408,IF(DZ408&lt;&gt;"N",DZ408*VLOOKUP(LEFT(CB408,3),'03_DMMucDich'!C302:C306,5,FALSE),IF(EB408&lt;&gt;"N",EB408*VLOOKUP(LEFT(CB408,3),'03_DMMucDich'!C302:C306,5,FALSE),"N/A"))))</f>
        <v>9190000</v>
      </c>
    </row>
    <row r="409" spans="1:133" s="34" customFormat="1" ht="16" x14ac:dyDescent="0.2">
      <c r="A409" s="85">
        <v>395</v>
      </c>
      <c r="B409" s="86"/>
      <c r="C409" s="87"/>
      <c r="D409" s="141" t="s">
        <v>6057</v>
      </c>
      <c r="E409" s="86"/>
      <c r="F409" s="88"/>
      <c r="G409" s="88" t="s">
        <v>5718</v>
      </c>
      <c r="H409" s="151">
        <v>2022</v>
      </c>
      <c r="I409" s="86"/>
      <c r="J409" s="86"/>
      <c r="K409" s="145" t="s">
        <v>6678</v>
      </c>
      <c r="L409" s="105"/>
      <c r="M409" s="86"/>
      <c r="N409" s="105"/>
      <c r="O409" s="105"/>
      <c r="P409" s="86"/>
      <c r="Q409" s="86"/>
      <c r="R409" s="153" t="str">
        <f t="shared" si="305"/>
        <v>Tổ 66</v>
      </c>
      <c r="S409" s="86"/>
      <c r="T409" s="86"/>
      <c r="U409" s="86"/>
      <c r="V409" s="86" t="str">
        <f t="shared" si="306"/>
        <v xml:space="preserve">, </v>
      </c>
      <c r="W409" s="86"/>
      <c r="X409" s="86"/>
      <c r="Y409" s="86"/>
      <c r="Z409" s="88"/>
      <c r="AA409" s="105"/>
      <c r="AB409" s="86"/>
      <c r="AC409" s="90"/>
      <c r="AD409" s="86"/>
      <c r="AE409" s="86"/>
      <c r="AF409" s="86"/>
      <c r="AG409" s="86"/>
      <c r="AH409" s="160" t="s">
        <v>6960</v>
      </c>
      <c r="AI409" s="153"/>
      <c r="AJ409" s="153"/>
      <c r="AK409" s="86"/>
      <c r="AL409" s="86"/>
      <c r="AM409" s="153" t="s">
        <v>7015</v>
      </c>
      <c r="AN409" s="153" t="s">
        <v>7502</v>
      </c>
      <c r="AO409" s="165">
        <v>43227</v>
      </c>
      <c r="AP409" s="153" t="s">
        <v>952</v>
      </c>
      <c r="AQ409" s="153" t="s">
        <v>7236</v>
      </c>
      <c r="AR409" s="166">
        <v>149</v>
      </c>
      <c r="AS409" s="88" t="s">
        <v>5719</v>
      </c>
      <c r="AT409" s="92">
        <f t="shared" si="281"/>
        <v>0</v>
      </c>
      <c r="AU409" s="93">
        <v>0</v>
      </c>
      <c r="AV409" s="93">
        <v>0</v>
      </c>
      <c r="AW409" s="166">
        <v>200</v>
      </c>
      <c r="AX409" s="93">
        <v>0</v>
      </c>
      <c r="AY409" s="177"/>
      <c r="AZ409" s="177">
        <v>0</v>
      </c>
      <c r="BA409" s="178"/>
      <c r="BB409" s="105"/>
      <c r="BC409" s="105"/>
      <c r="BD409" s="93"/>
      <c r="BE409" s="93">
        <v>0</v>
      </c>
      <c r="BF409" s="91">
        <v>0</v>
      </c>
      <c r="BG409" s="94"/>
      <c r="BH409" s="95"/>
      <c r="BI409" s="93" t="str">
        <f t="shared" si="291"/>
        <v>Phạm Văn Huỳnh</v>
      </c>
      <c r="BJ409" s="105">
        <f t="shared" si="292"/>
        <v>0</v>
      </c>
      <c r="BK409" s="88" t="str">
        <f t="shared" si="293"/>
        <v>4000685495</v>
      </c>
      <c r="BL409" s="86">
        <f t="shared" si="294"/>
        <v>0</v>
      </c>
      <c r="BM409" s="105">
        <f t="shared" si="295"/>
        <v>0</v>
      </c>
      <c r="BN409" s="86">
        <f t="shared" si="296"/>
        <v>0</v>
      </c>
      <c r="BO409" s="86">
        <f t="shared" si="297"/>
        <v>0</v>
      </c>
      <c r="BP409" s="86">
        <f t="shared" si="307"/>
        <v>0</v>
      </c>
      <c r="BQ409" s="160" t="s">
        <v>6960</v>
      </c>
      <c r="BR409" s="86" t="s">
        <v>5720</v>
      </c>
      <c r="BS409" s="88" t="s">
        <v>5721</v>
      </c>
      <c r="BT409" s="86" t="s">
        <v>5722</v>
      </c>
      <c r="BU409" s="86"/>
      <c r="BV409" s="86" t="str">
        <f t="shared" si="308"/>
        <v>CM 703927</v>
      </c>
      <c r="BW409" s="105" t="str">
        <f t="shared" si="309"/>
        <v/>
      </c>
      <c r="BX409" s="86" t="str">
        <f t="shared" si="318"/>
        <v>102</v>
      </c>
      <c r="BY409" s="86" t="str">
        <f t="shared" si="319"/>
        <v>65</v>
      </c>
      <c r="BZ409" s="91">
        <f t="shared" si="320"/>
        <v>149</v>
      </c>
      <c r="CA409" s="91">
        <v>0</v>
      </c>
      <c r="CB409" s="96" t="s">
        <v>5719</v>
      </c>
      <c r="CC409" s="91">
        <f t="shared" si="310"/>
        <v>200</v>
      </c>
      <c r="CD409" s="91">
        <f t="shared" si="311"/>
        <v>0</v>
      </c>
      <c r="CE409" s="93">
        <f t="shared" si="323"/>
        <v>0</v>
      </c>
      <c r="CF409" s="93">
        <f t="shared" si="324"/>
        <v>0</v>
      </c>
      <c r="CG409" s="105"/>
      <c r="CH409" s="105"/>
      <c r="CI409" s="86"/>
      <c r="CJ409" s="188"/>
      <c r="CK409" s="181">
        <f t="shared" si="312"/>
        <v>149</v>
      </c>
      <c r="CL409" s="181">
        <f t="shared" si="313"/>
        <v>200</v>
      </c>
      <c r="CM409" s="86" t="s">
        <v>5723</v>
      </c>
      <c r="CN409" s="182" t="s">
        <v>7854</v>
      </c>
      <c r="CO409" s="183" t="s">
        <v>7856</v>
      </c>
      <c r="CP409" s="86" t="s">
        <v>5724</v>
      </c>
      <c r="CQ409" s="153" t="s">
        <v>7924</v>
      </c>
      <c r="CR409" s="187">
        <f t="shared" si="314"/>
        <v>9190000</v>
      </c>
      <c r="CS409" s="188">
        <v>1.2</v>
      </c>
      <c r="CT409" s="188">
        <f t="shared" si="282"/>
        <v>11028000</v>
      </c>
      <c r="CU409" s="93"/>
      <c r="CV409" s="94">
        <f t="shared" si="315"/>
        <v>149</v>
      </c>
      <c r="CW409" s="93">
        <f t="shared" si="316"/>
        <v>0</v>
      </c>
      <c r="CX409" s="86">
        <f t="shared" si="317"/>
        <v>0</v>
      </c>
      <c r="CY409" s="93">
        <f t="shared" si="283"/>
        <v>492951.6</v>
      </c>
      <c r="CZ409" s="93">
        <v>0</v>
      </c>
      <c r="DA409" s="93">
        <v>0</v>
      </c>
      <c r="DB409" s="93">
        <f t="shared" si="284"/>
        <v>0</v>
      </c>
      <c r="DC409" s="93">
        <v>0</v>
      </c>
      <c r="DD409" s="91">
        <v>0</v>
      </c>
      <c r="DE409" s="93">
        <f t="shared" si="285"/>
        <v>0</v>
      </c>
      <c r="DF409" s="93">
        <f t="shared" si="298"/>
        <v>0</v>
      </c>
      <c r="DG409" s="93"/>
      <c r="DH409" s="93">
        <v>0</v>
      </c>
      <c r="DI409" s="93">
        <v>0</v>
      </c>
      <c r="DJ409" s="86">
        <f t="shared" si="286"/>
        <v>0</v>
      </c>
      <c r="DK409" s="91">
        <v>0</v>
      </c>
      <c r="DL409" s="93"/>
      <c r="DM409" s="93">
        <v>0</v>
      </c>
      <c r="DN409" s="93">
        <f t="shared" si="299"/>
        <v>11028000</v>
      </c>
      <c r="DO409" s="93">
        <f t="shared" si="287"/>
        <v>0</v>
      </c>
      <c r="DP409" s="92">
        <f t="shared" si="288"/>
        <v>492951.6</v>
      </c>
      <c r="DQ409" s="97" t="str">
        <f t="shared" si="300"/>
        <v>4000685495</v>
      </c>
      <c r="DR409" s="98">
        <f t="shared" si="289"/>
        <v>0</v>
      </c>
      <c r="DS409" s="93" t="str">
        <f t="shared" si="290"/>
        <v>OK</v>
      </c>
      <c r="DT409" s="93"/>
      <c r="DU409" s="78" t="str">
        <f t="shared" si="301"/>
        <v>5010700215011501101001VT100001</v>
      </c>
      <c r="DV409" s="78">
        <f>INDEX('08_DMGiaDat'!$L:$L,MATCH(DU409,'08_DMGiaDat'!$R:$R,0))</f>
        <v>9190000</v>
      </c>
      <c r="DW409" s="78" t="str">
        <f t="shared" si="302"/>
        <v>501070021501100100000001</v>
      </c>
      <c r="DX409" s="78" t="str">
        <f>IFERROR(VLOOKUP(DW409,'08_DMGiaDat'!C318:C319,2,FALSE),"N")</f>
        <v>N</v>
      </c>
      <c r="DY409" s="78" t="str">
        <f t="shared" si="303"/>
        <v>5010700215011001VT100001</v>
      </c>
      <c r="DZ409" s="78" t="str">
        <f>IFERROR(VLOOKUP(DY409,'08_DMGiaDat'!C318:C319,2,FALSE),"N")</f>
        <v>N</v>
      </c>
      <c r="EA409" s="78" t="str">
        <f t="shared" si="304"/>
        <v>501070021501100100000001</v>
      </c>
      <c r="EB409" s="78" t="str">
        <f>IFERROR(VLOOKUP(EA409,'08_DMGiaDat'!C318:C319,2,FALSE),"N")</f>
        <v>N</v>
      </c>
      <c r="EC409" s="92">
        <f>IF(DV409&lt;&gt;"N",DV409,IF(DX409&lt;&gt;"N",DX409,IF(DZ409&lt;&gt;"N",DZ409*VLOOKUP(LEFT(CB409,3),'03_DMMucDich'!C302:C306,5,FALSE),IF(EB409&lt;&gt;"N",EB409*VLOOKUP(LEFT(CB409,3),'03_DMMucDich'!C302:C306,5,FALSE),"N/A"))))</f>
        <v>9190000</v>
      </c>
    </row>
    <row r="410" spans="1:133" s="34" customFormat="1" ht="16" x14ac:dyDescent="0.2">
      <c r="A410" s="85">
        <v>396</v>
      </c>
      <c r="B410" s="86"/>
      <c r="C410" s="87"/>
      <c r="D410" s="141" t="s">
        <v>6058</v>
      </c>
      <c r="E410" s="86"/>
      <c r="F410" s="88"/>
      <c r="G410" s="88" t="s">
        <v>5718</v>
      </c>
      <c r="H410" s="151">
        <v>2023</v>
      </c>
      <c r="I410" s="86"/>
      <c r="J410" s="86"/>
      <c r="K410" s="145" t="s">
        <v>6679</v>
      </c>
      <c r="L410" s="105"/>
      <c r="M410" s="86"/>
      <c r="N410" s="105"/>
      <c r="O410" s="105"/>
      <c r="P410" s="86"/>
      <c r="Q410" s="86"/>
      <c r="R410" s="153" t="str">
        <f t="shared" si="305"/>
        <v>Tổ 64</v>
      </c>
      <c r="S410" s="86"/>
      <c r="T410" s="86"/>
      <c r="U410" s="86"/>
      <c r="V410" s="86" t="str">
        <f t="shared" si="306"/>
        <v xml:space="preserve">, </v>
      </c>
      <c r="W410" s="86"/>
      <c r="X410" s="86"/>
      <c r="Y410" s="86"/>
      <c r="Z410" s="88"/>
      <c r="AA410" s="105"/>
      <c r="AB410" s="86"/>
      <c r="AC410" s="90"/>
      <c r="AD410" s="86"/>
      <c r="AE410" s="86"/>
      <c r="AF410" s="86"/>
      <c r="AG410" s="86"/>
      <c r="AH410" s="160" t="s">
        <v>6961</v>
      </c>
      <c r="AI410" s="153"/>
      <c r="AJ410" s="153"/>
      <c r="AK410" s="86"/>
      <c r="AL410" s="86"/>
      <c r="AM410" s="153" t="s">
        <v>7015</v>
      </c>
      <c r="AN410" s="153" t="s">
        <v>7503</v>
      </c>
      <c r="AO410" s="165">
        <v>42937</v>
      </c>
      <c r="AP410" s="153" t="s">
        <v>5712</v>
      </c>
      <c r="AQ410" s="153" t="s">
        <v>5689</v>
      </c>
      <c r="AR410" s="166">
        <v>105</v>
      </c>
      <c r="AS410" s="88" t="s">
        <v>5719</v>
      </c>
      <c r="AT410" s="92">
        <f t="shared" si="281"/>
        <v>0</v>
      </c>
      <c r="AU410" s="93">
        <v>0</v>
      </c>
      <c r="AV410" s="93">
        <v>0</v>
      </c>
      <c r="AW410" s="166">
        <v>200</v>
      </c>
      <c r="AX410" s="93">
        <v>0</v>
      </c>
      <c r="AY410" s="177"/>
      <c r="AZ410" s="177">
        <v>0</v>
      </c>
      <c r="BA410" s="178"/>
      <c r="BB410" s="105"/>
      <c r="BC410" s="105"/>
      <c r="BD410" s="93"/>
      <c r="BE410" s="93">
        <v>0</v>
      </c>
      <c r="BF410" s="91">
        <v>0</v>
      </c>
      <c r="BG410" s="94"/>
      <c r="BH410" s="95"/>
      <c r="BI410" s="93" t="str">
        <f t="shared" si="291"/>
        <v>Phan Lê Văn Khoa</v>
      </c>
      <c r="BJ410" s="105">
        <f t="shared" si="292"/>
        <v>0</v>
      </c>
      <c r="BK410" s="88" t="str">
        <f t="shared" si="293"/>
        <v>0400713044</v>
      </c>
      <c r="BL410" s="86">
        <f t="shared" si="294"/>
        <v>0</v>
      </c>
      <c r="BM410" s="105">
        <f t="shared" si="295"/>
        <v>0</v>
      </c>
      <c r="BN410" s="86">
        <f t="shared" si="296"/>
        <v>0</v>
      </c>
      <c r="BO410" s="86">
        <f t="shared" si="297"/>
        <v>0</v>
      </c>
      <c r="BP410" s="86">
        <f t="shared" si="307"/>
        <v>0</v>
      </c>
      <c r="BQ410" s="160" t="s">
        <v>6961</v>
      </c>
      <c r="BR410" s="86" t="s">
        <v>5720</v>
      </c>
      <c r="BS410" s="88" t="s">
        <v>5721</v>
      </c>
      <c r="BT410" s="86" t="s">
        <v>5722</v>
      </c>
      <c r="BU410" s="86"/>
      <c r="BV410" s="86" t="str">
        <f t="shared" si="308"/>
        <v>CH 697712</v>
      </c>
      <c r="BW410" s="105" t="str">
        <f t="shared" si="309"/>
        <v/>
      </c>
      <c r="BX410" s="86" t="str">
        <f t="shared" si="318"/>
        <v>39</v>
      </c>
      <c r="BY410" s="86" t="str">
        <f t="shared" si="319"/>
        <v>20</v>
      </c>
      <c r="BZ410" s="91">
        <f t="shared" si="320"/>
        <v>105</v>
      </c>
      <c r="CA410" s="91">
        <v>0</v>
      </c>
      <c r="CB410" s="96" t="s">
        <v>5719</v>
      </c>
      <c r="CC410" s="91">
        <f t="shared" si="310"/>
        <v>200</v>
      </c>
      <c r="CD410" s="91">
        <f t="shared" si="311"/>
        <v>0</v>
      </c>
      <c r="CE410" s="93">
        <f t="shared" si="323"/>
        <v>0</v>
      </c>
      <c r="CF410" s="93">
        <f t="shared" si="324"/>
        <v>0</v>
      </c>
      <c r="CG410" s="105"/>
      <c r="CH410" s="105"/>
      <c r="CI410" s="86"/>
      <c r="CJ410" s="188"/>
      <c r="CK410" s="181">
        <f t="shared" si="312"/>
        <v>105</v>
      </c>
      <c r="CL410" s="181">
        <f t="shared" si="313"/>
        <v>200</v>
      </c>
      <c r="CM410" s="86" t="s">
        <v>5723</v>
      </c>
      <c r="CN410" s="182" t="s">
        <v>7854</v>
      </c>
      <c r="CO410" s="183" t="s">
        <v>7855</v>
      </c>
      <c r="CP410" s="86" t="s">
        <v>5724</v>
      </c>
      <c r="CQ410" s="153" t="s">
        <v>7924</v>
      </c>
      <c r="CR410" s="187">
        <f t="shared" si="314"/>
        <v>7970000</v>
      </c>
      <c r="CS410" s="188">
        <v>1</v>
      </c>
      <c r="CT410" s="188">
        <f t="shared" si="282"/>
        <v>7970000</v>
      </c>
      <c r="CU410" s="93"/>
      <c r="CV410" s="94">
        <f t="shared" si="315"/>
        <v>105</v>
      </c>
      <c r="CW410" s="93">
        <f t="shared" si="316"/>
        <v>0</v>
      </c>
      <c r="CX410" s="86">
        <f t="shared" si="317"/>
        <v>0</v>
      </c>
      <c r="CY410" s="93">
        <f t="shared" si="283"/>
        <v>251055</v>
      </c>
      <c r="CZ410" s="93">
        <v>0</v>
      </c>
      <c r="DA410" s="93">
        <v>0</v>
      </c>
      <c r="DB410" s="93">
        <f t="shared" si="284"/>
        <v>0</v>
      </c>
      <c r="DC410" s="93">
        <v>0</v>
      </c>
      <c r="DD410" s="91">
        <v>0</v>
      </c>
      <c r="DE410" s="93">
        <f t="shared" si="285"/>
        <v>0</v>
      </c>
      <c r="DF410" s="93">
        <f t="shared" si="298"/>
        <v>0</v>
      </c>
      <c r="DG410" s="93"/>
      <c r="DH410" s="93">
        <v>0</v>
      </c>
      <c r="DI410" s="93">
        <v>0</v>
      </c>
      <c r="DJ410" s="86">
        <f t="shared" si="286"/>
        <v>0</v>
      </c>
      <c r="DK410" s="91">
        <v>0</v>
      </c>
      <c r="DL410" s="93"/>
      <c r="DM410" s="93">
        <v>0</v>
      </c>
      <c r="DN410" s="93">
        <f t="shared" si="299"/>
        <v>7970000</v>
      </c>
      <c r="DO410" s="93">
        <f t="shared" si="287"/>
        <v>0</v>
      </c>
      <c r="DP410" s="92">
        <f t="shared" si="288"/>
        <v>251055</v>
      </c>
      <c r="DQ410" s="97" t="str">
        <f t="shared" si="300"/>
        <v>0400713044</v>
      </c>
      <c r="DR410" s="98">
        <f t="shared" si="289"/>
        <v>0</v>
      </c>
      <c r="DS410" s="93" t="str">
        <f t="shared" si="290"/>
        <v>OK</v>
      </c>
      <c r="DT410" s="93"/>
      <c r="DU410" s="78" t="str">
        <f t="shared" si="301"/>
        <v>5010700215011501100001VT100001</v>
      </c>
      <c r="DV410" s="78">
        <f>INDEX('08_DMGiaDat'!$L:$L,MATCH(DU410,'08_DMGiaDat'!$R:$R,0))</f>
        <v>7970000</v>
      </c>
      <c r="DW410" s="78" t="str">
        <f t="shared" si="302"/>
        <v>501070021501100100000001</v>
      </c>
      <c r="DX410" s="78" t="str">
        <f>IFERROR(VLOOKUP(DW410,'08_DMGiaDat'!C318:C319,2,FALSE),"N")</f>
        <v>N</v>
      </c>
      <c r="DY410" s="78" t="str">
        <f t="shared" si="303"/>
        <v>5010700215011001VT100001</v>
      </c>
      <c r="DZ410" s="78" t="str">
        <f>IFERROR(VLOOKUP(DY410,'08_DMGiaDat'!C318:C319,2,FALSE),"N")</f>
        <v>N</v>
      </c>
      <c r="EA410" s="78" t="str">
        <f t="shared" si="304"/>
        <v>501070021501100100000001</v>
      </c>
      <c r="EB410" s="78" t="str">
        <f>IFERROR(VLOOKUP(EA410,'08_DMGiaDat'!C318:C319,2,FALSE),"N")</f>
        <v>N</v>
      </c>
      <c r="EC410" s="92">
        <f>IF(DV410&lt;&gt;"N",DV410,IF(DX410&lt;&gt;"N",DX410,IF(DZ410&lt;&gt;"N",DZ410*VLOOKUP(LEFT(CB410,3),'03_DMMucDich'!C302:C306,5,FALSE),IF(EB410&lt;&gt;"N",EB410*VLOOKUP(LEFT(CB410,3),'03_DMMucDich'!C302:C306,5,FALSE),"N/A"))))</f>
        <v>7970000</v>
      </c>
    </row>
    <row r="411" spans="1:133" s="34" customFormat="1" ht="16" x14ac:dyDescent="0.2">
      <c r="A411" s="85">
        <v>397</v>
      </c>
      <c r="B411" s="86"/>
      <c r="C411" s="87"/>
      <c r="D411" s="141" t="s">
        <v>6059</v>
      </c>
      <c r="E411" s="86"/>
      <c r="F411" s="88"/>
      <c r="G411" s="88" t="s">
        <v>5718</v>
      </c>
      <c r="H411" s="151">
        <v>2022</v>
      </c>
      <c r="I411" s="86"/>
      <c r="J411" s="86"/>
      <c r="K411" s="145" t="s">
        <v>6680</v>
      </c>
      <c r="L411" s="105"/>
      <c r="M411" s="86"/>
      <c r="N411" s="105"/>
      <c r="O411" s="105"/>
      <c r="P411" s="86"/>
      <c r="Q411" s="86"/>
      <c r="R411" s="153" t="str">
        <f t="shared" si="305"/>
        <v>Tổ 64</v>
      </c>
      <c r="S411" s="86"/>
      <c r="T411" s="86"/>
      <c r="U411" s="86"/>
      <c r="V411" s="86" t="str">
        <f t="shared" si="306"/>
        <v xml:space="preserve">, </v>
      </c>
      <c r="W411" s="86"/>
      <c r="X411" s="86"/>
      <c r="Y411" s="86"/>
      <c r="Z411" s="88"/>
      <c r="AA411" s="105"/>
      <c r="AB411" s="86"/>
      <c r="AC411" s="90"/>
      <c r="AD411" s="86"/>
      <c r="AE411" s="86"/>
      <c r="AF411" s="86"/>
      <c r="AG411" s="86"/>
      <c r="AH411" s="160" t="s">
        <v>6961</v>
      </c>
      <c r="AI411" s="153"/>
      <c r="AJ411" s="153"/>
      <c r="AK411" s="86"/>
      <c r="AL411" s="86"/>
      <c r="AM411" s="153" t="s">
        <v>7015</v>
      </c>
      <c r="AN411" s="153" t="s">
        <v>7504</v>
      </c>
      <c r="AO411" s="165">
        <v>44547</v>
      </c>
      <c r="AP411" s="153" t="s">
        <v>2137</v>
      </c>
      <c r="AQ411" s="153" t="s">
        <v>7063</v>
      </c>
      <c r="AR411" s="166">
        <v>110</v>
      </c>
      <c r="AS411" s="88" t="s">
        <v>5719</v>
      </c>
      <c r="AT411" s="92">
        <f t="shared" si="281"/>
        <v>0</v>
      </c>
      <c r="AU411" s="93">
        <v>0</v>
      </c>
      <c r="AV411" s="93">
        <v>0</v>
      </c>
      <c r="AW411" s="166">
        <v>200</v>
      </c>
      <c r="AX411" s="93">
        <v>0</v>
      </c>
      <c r="AY411" s="177"/>
      <c r="AZ411" s="177">
        <v>0</v>
      </c>
      <c r="BA411" s="178"/>
      <c r="BB411" s="105"/>
      <c r="BC411" s="105"/>
      <c r="BD411" s="93"/>
      <c r="BE411" s="93">
        <v>0</v>
      </c>
      <c r="BF411" s="91">
        <v>0</v>
      </c>
      <c r="BG411" s="94"/>
      <c r="BH411" s="95"/>
      <c r="BI411" s="93" t="str">
        <f t="shared" si="291"/>
        <v>Võ Tấn  Hoàng</v>
      </c>
      <c r="BJ411" s="105">
        <f t="shared" si="292"/>
        <v>0</v>
      </c>
      <c r="BK411" s="88" t="str">
        <f t="shared" si="293"/>
        <v>0400929212</v>
      </c>
      <c r="BL411" s="86">
        <f t="shared" si="294"/>
        <v>0</v>
      </c>
      <c r="BM411" s="105">
        <f t="shared" si="295"/>
        <v>0</v>
      </c>
      <c r="BN411" s="86">
        <f t="shared" si="296"/>
        <v>0</v>
      </c>
      <c r="BO411" s="86">
        <f t="shared" si="297"/>
        <v>0</v>
      </c>
      <c r="BP411" s="86">
        <f t="shared" si="307"/>
        <v>0</v>
      </c>
      <c r="BQ411" s="160" t="s">
        <v>6961</v>
      </c>
      <c r="BR411" s="86" t="s">
        <v>5720</v>
      </c>
      <c r="BS411" s="88" t="s">
        <v>5721</v>
      </c>
      <c r="BT411" s="86" t="s">
        <v>5722</v>
      </c>
      <c r="BU411" s="86"/>
      <c r="BV411" s="86" t="str">
        <f t="shared" si="308"/>
        <v>DC 926722</v>
      </c>
      <c r="BW411" s="105" t="str">
        <f t="shared" si="309"/>
        <v/>
      </c>
      <c r="BX411" s="86" t="str">
        <f t="shared" si="318"/>
        <v>251</v>
      </c>
      <c r="BY411" s="86" t="str">
        <f t="shared" si="319"/>
        <v>51</v>
      </c>
      <c r="BZ411" s="91">
        <f t="shared" si="320"/>
        <v>110</v>
      </c>
      <c r="CA411" s="91">
        <v>0</v>
      </c>
      <c r="CB411" s="96" t="s">
        <v>5719</v>
      </c>
      <c r="CC411" s="91">
        <f t="shared" si="310"/>
        <v>200</v>
      </c>
      <c r="CD411" s="91">
        <f t="shared" si="311"/>
        <v>0</v>
      </c>
      <c r="CE411" s="93">
        <f t="shared" si="323"/>
        <v>0</v>
      </c>
      <c r="CF411" s="93">
        <f t="shared" si="324"/>
        <v>0</v>
      </c>
      <c r="CG411" s="105"/>
      <c r="CH411" s="105"/>
      <c r="CI411" s="86"/>
      <c r="CJ411" s="188"/>
      <c r="CK411" s="181">
        <f t="shared" si="312"/>
        <v>110</v>
      </c>
      <c r="CL411" s="181">
        <f t="shared" si="313"/>
        <v>200</v>
      </c>
      <c r="CM411" s="86" t="s">
        <v>5723</v>
      </c>
      <c r="CN411" s="182" t="s">
        <v>7854</v>
      </c>
      <c r="CO411" s="183" t="s">
        <v>7855</v>
      </c>
      <c r="CP411" s="86" t="s">
        <v>5724</v>
      </c>
      <c r="CQ411" s="153" t="s">
        <v>7924</v>
      </c>
      <c r="CR411" s="187">
        <f t="shared" si="314"/>
        <v>7970000</v>
      </c>
      <c r="CS411" s="188">
        <v>1</v>
      </c>
      <c r="CT411" s="188">
        <f t="shared" si="282"/>
        <v>7970000</v>
      </c>
      <c r="CU411" s="93"/>
      <c r="CV411" s="94">
        <f t="shared" si="315"/>
        <v>110</v>
      </c>
      <c r="CW411" s="93">
        <f t="shared" si="316"/>
        <v>0</v>
      </c>
      <c r="CX411" s="86">
        <f t="shared" si="317"/>
        <v>0</v>
      </c>
      <c r="CY411" s="93">
        <f t="shared" si="283"/>
        <v>263010</v>
      </c>
      <c r="CZ411" s="93">
        <v>0</v>
      </c>
      <c r="DA411" s="93">
        <v>0</v>
      </c>
      <c r="DB411" s="93">
        <f t="shared" si="284"/>
        <v>0</v>
      </c>
      <c r="DC411" s="93">
        <v>0</v>
      </c>
      <c r="DD411" s="91">
        <v>0</v>
      </c>
      <c r="DE411" s="93">
        <f t="shared" si="285"/>
        <v>0</v>
      </c>
      <c r="DF411" s="93">
        <f t="shared" si="298"/>
        <v>0</v>
      </c>
      <c r="DG411" s="93"/>
      <c r="DH411" s="93">
        <v>0</v>
      </c>
      <c r="DI411" s="93">
        <v>0</v>
      </c>
      <c r="DJ411" s="86">
        <f t="shared" si="286"/>
        <v>0</v>
      </c>
      <c r="DK411" s="91">
        <v>0</v>
      </c>
      <c r="DL411" s="93"/>
      <c r="DM411" s="93">
        <v>0</v>
      </c>
      <c r="DN411" s="93">
        <f t="shared" si="299"/>
        <v>7970000</v>
      </c>
      <c r="DO411" s="93">
        <f t="shared" si="287"/>
        <v>0</v>
      </c>
      <c r="DP411" s="92">
        <f t="shared" si="288"/>
        <v>263010</v>
      </c>
      <c r="DQ411" s="97" t="str">
        <f t="shared" si="300"/>
        <v>0400929212</v>
      </c>
      <c r="DR411" s="98">
        <f t="shared" si="289"/>
        <v>0</v>
      </c>
      <c r="DS411" s="93" t="str">
        <f t="shared" si="290"/>
        <v>OK</v>
      </c>
      <c r="DT411" s="93"/>
      <c r="DU411" s="78" t="str">
        <f t="shared" si="301"/>
        <v>5010700215011501100001VT100001</v>
      </c>
      <c r="DV411" s="78">
        <f>INDEX('08_DMGiaDat'!$L:$L,MATCH(DU411,'08_DMGiaDat'!$R:$R,0))</f>
        <v>7970000</v>
      </c>
      <c r="DW411" s="78" t="str">
        <f t="shared" si="302"/>
        <v>501070021501100100000001</v>
      </c>
      <c r="DX411" s="78" t="str">
        <f>IFERROR(VLOOKUP(DW411,'08_DMGiaDat'!C318:C319,2,FALSE),"N")</f>
        <v>N</v>
      </c>
      <c r="DY411" s="78" t="str">
        <f t="shared" si="303"/>
        <v>5010700215011001VT100001</v>
      </c>
      <c r="DZ411" s="78" t="str">
        <f>IFERROR(VLOOKUP(DY411,'08_DMGiaDat'!C318:C319,2,FALSE),"N")</f>
        <v>N</v>
      </c>
      <c r="EA411" s="78" t="str">
        <f t="shared" si="304"/>
        <v>501070021501100100000001</v>
      </c>
      <c r="EB411" s="78" t="str">
        <f>IFERROR(VLOOKUP(EA411,'08_DMGiaDat'!C318:C319,2,FALSE),"N")</f>
        <v>N</v>
      </c>
      <c r="EC411" s="92">
        <f>IF(DV411&lt;&gt;"N",DV411,IF(DX411&lt;&gt;"N",DX411,IF(DZ411&lt;&gt;"N",DZ411*VLOOKUP(LEFT(CB411,3),'03_DMMucDich'!C302:C306,5,FALSE),IF(EB411&lt;&gt;"N",EB411*VLOOKUP(LEFT(CB411,3),'03_DMMucDich'!C302:C306,5,FALSE),"N/A"))))</f>
        <v>7970000</v>
      </c>
    </row>
    <row r="412" spans="1:133" s="34" customFormat="1" ht="16" x14ac:dyDescent="0.2">
      <c r="A412" s="85">
        <v>398</v>
      </c>
      <c r="B412" s="86"/>
      <c r="C412" s="87"/>
      <c r="D412" s="141" t="s">
        <v>6060</v>
      </c>
      <c r="E412" s="86"/>
      <c r="F412" s="88"/>
      <c r="G412" s="88" t="s">
        <v>5718</v>
      </c>
      <c r="H412" s="151">
        <v>2022</v>
      </c>
      <c r="I412" s="86"/>
      <c r="J412" s="86"/>
      <c r="K412" s="145" t="s">
        <v>6681</v>
      </c>
      <c r="L412" s="105"/>
      <c r="M412" s="86"/>
      <c r="N412" s="105"/>
      <c r="O412" s="105"/>
      <c r="P412" s="86"/>
      <c r="Q412" s="86"/>
      <c r="R412" s="153" t="str">
        <f t="shared" si="305"/>
        <v>Tổ 64</v>
      </c>
      <c r="S412" s="86"/>
      <c r="T412" s="86"/>
      <c r="U412" s="86"/>
      <c r="V412" s="86" t="str">
        <f t="shared" si="306"/>
        <v xml:space="preserve">, </v>
      </c>
      <c r="W412" s="86"/>
      <c r="X412" s="86"/>
      <c r="Y412" s="86"/>
      <c r="Z412" s="88"/>
      <c r="AA412" s="105"/>
      <c r="AB412" s="86"/>
      <c r="AC412" s="90"/>
      <c r="AD412" s="86"/>
      <c r="AE412" s="86"/>
      <c r="AF412" s="86"/>
      <c r="AG412" s="86"/>
      <c r="AH412" s="160" t="s">
        <v>6961</v>
      </c>
      <c r="AI412" s="153"/>
      <c r="AJ412" s="153"/>
      <c r="AK412" s="86"/>
      <c r="AL412" s="86"/>
      <c r="AM412" s="153" t="s">
        <v>7015</v>
      </c>
      <c r="AN412" s="153" t="s">
        <v>7505</v>
      </c>
      <c r="AO412" s="165">
        <v>42937</v>
      </c>
      <c r="AP412" s="153" t="s">
        <v>2126</v>
      </c>
      <c r="AQ412" s="153" t="s">
        <v>5663</v>
      </c>
      <c r="AR412" s="166">
        <v>105</v>
      </c>
      <c r="AS412" s="88" t="s">
        <v>5719</v>
      </c>
      <c r="AT412" s="92">
        <f t="shared" si="281"/>
        <v>0</v>
      </c>
      <c r="AU412" s="93">
        <v>0</v>
      </c>
      <c r="AV412" s="93">
        <v>0</v>
      </c>
      <c r="AW412" s="166">
        <v>200</v>
      </c>
      <c r="AX412" s="93">
        <v>0</v>
      </c>
      <c r="AY412" s="177"/>
      <c r="AZ412" s="177">
        <v>0</v>
      </c>
      <c r="BA412" s="178"/>
      <c r="BB412" s="105"/>
      <c r="BC412" s="105"/>
      <c r="BD412" s="93"/>
      <c r="BE412" s="93">
        <v>0</v>
      </c>
      <c r="BF412" s="91">
        <v>0</v>
      </c>
      <c r="BG412" s="94"/>
      <c r="BH412" s="95"/>
      <c r="BI412" s="93" t="str">
        <f t="shared" si="291"/>
        <v>Trịnh Thị Thanh Thủy</v>
      </c>
      <c r="BJ412" s="105">
        <f t="shared" si="292"/>
        <v>0</v>
      </c>
      <c r="BK412" s="88" t="str">
        <f t="shared" si="293"/>
        <v>8391778897</v>
      </c>
      <c r="BL412" s="86">
        <f t="shared" si="294"/>
        <v>0</v>
      </c>
      <c r="BM412" s="105">
        <f t="shared" si="295"/>
        <v>0</v>
      </c>
      <c r="BN412" s="86">
        <f t="shared" si="296"/>
        <v>0</v>
      </c>
      <c r="BO412" s="86">
        <f t="shared" si="297"/>
        <v>0</v>
      </c>
      <c r="BP412" s="86">
        <f t="shared" si="307"/>
        <v>0</v>
      </c>
      <c r="BQ412" s="160" t="s">
        <v>6961</v>
      </c>
      <c r="BR412" s="86" t="s">
        <v>5720</v>
      </c>
      <c r="BS412" s="88" t="s">
        <v>5721</v>
      </c>
      <c r="BT412" s="86" t="s">
        <v>5722</v>
      </c>
      <c r="BU412" s="86"/>
      <c r="BV412" s="86" t="str">
        <f t="shared" si="308"/>
        <v>CH 697649</v>
      </c>
      <c r="BW412" s="105" t="str">
        <f t="shared" si="309"/>
        <v/>
      </c>
      <c r="BX412" s="86" t="str">
        <f t="shared" si="318"/>
        <v>240</v>
      </c>
      <c r="BY412" s="86" t="str">
        <f t="shared" si="319"/>
        <v>11</v>
      </c>
      <c r="BZ412" s="91">
        <f t="shared" si="320"/>
        <v>105</v>
      </c>
      <c r="CA412" s="91">
        <v>0</v>
      </c>
      <c r="CB412" s="96" t="s">
        <v>5719</v>
      </c>
      <c r="CC412" s="91">
        <f t="shared" si="310"/>
        <v>200</v>
      </c>
      <c r="CD412" s="91">
        <f t="shared" si="311"/>
        <v>0</v>
      </c>
      <c r="CE412" s="93">
        <f t="shared" si="323"/>
        <v>0</v>
      </c>
      <c r="CF412" s="93">
        <f t="shared" si="324"/>
        <v>0</v>
      </c>
      <c r="CG412" s="105"/>
      <c r="CH412" s="105"/>
      <c r="CI412" s="86"/>
      <c r="CJ412" s="188"/>
      <c r="CK412" s="181">
        <f t="shared" si="312"/>
        <v>105</v>
      </c>
      <c r="CL412" s="181">
        <f t="shared" si="313"/>
        <v>200</v>
      </c>
      <c r="CM412" s="86" t="s">
        <v>5723</v>
      </c>
      <c r="CN412" s="182" t="s">
        <v>7854</v>
      </c>
      <c r="CO412" s="183" t="s">
        <v>7855</v>
      </c>
      <c r="CP412" s="86" t="s">
        <v>5724</v>
      </c>
      <c r="CQ412" s="153" t="s">
        <v>7924</v>
      </c>
      <c r="CR412" s="187">
        <f t="shared" si="314"/>
        <v>7970000</v>
      </c>
      <c r="CS412" s="188">
        <v>1</v>
      </c>
      <c r="CT412" s="188">
        <f t="shared" si="282"/>
        <v>7970000</v>
      </c>
      <c r="CU412" s="93"/>
      <c r="CV412" s="94">
        <f t="shared" si="315"/>
        <v>105</v>
      </c>
      <c r="CW412" s="93">
        <f t="shared" si="316"/>
        <v>0</v>
      </c>
      <c r="CX412" s="86">
        <f t="shared" si="317"/>
        <v>0</v>
      </c>
      <c r="CY412" s="93">
        <f t="shared" si="283"/>
        <v>251055</v>
      </c>
      <c r="CZ412" s="93">
        <v>0</v>
      </c>
      <c r="DA412" s="93">
        <v>0</v>
      </c>
      <c r="DB412" s="93">
        <f t="shared" si="284"/>
        <v>0</v>
      </c>
      <c r="DC412" s="93">
        <v>0</v>
      </c>
      <c r="DD412" s="91">
        <v>0</v>
      </c>
      <c r="DE412" s="93">
        <f t="shared" si="285"/>
        <v>0</v>
      </c>
      <c r="DF412" s="93">
        <f t="shared" si="298"/>
        <v>0</v>
      </c>
      <c r="DG412" s="93"/>
      <c r="DH412" s="93">
        <v>0</v>
      </c>
      <c r="DI412" s="93">
        <v>0</v>
      </c>
      <c r="DJ412" s="86">
        <f t="shared" si="286"/>
        <v>0</v>
      </c>
      <c r="DK412" s="91">
        <v>0</v>
      </c>
      <c r="DL412" s="93"/>
      <c r="DM412" s="93">
        <v>0</v>
      </c>
      <c r="DN412" s="93">
        <f t="shared" si="299"/>
        <v>7970000</v>
      </c>
      <c r="DO412" s="93">
        <f t="shared" si="287"/>
        <v>0</v>
      </c>
      <c r="DP412" s="92">
        <f t="shared" si="288"/>
        <v>251055</v>
      </c>
      <c r="DQ412" s="97" t="str">
        <f t="shared" si="300"/>
        <v>8391778897</v>
      </c>
      <c r="DR412" s="98">
        <f t="shared" si="289"/>
        <v>0</v>
      </c>
      <c r="DS412" s="93" t="str">
        <f t="shared" si="290"/>
        <v>OK</v>
      </c>
      <c r="DT412" s="93"/>
      <c r="DU412" s="78" t="str">
        <f t="shared" si="301"/>
        <v>5010700215011501100001VT100001</v>
      </c>
      <c r="DV412" s="78">
        <f>INDEX('08_DMGiaDat'!$L:$L,MATCH(DU412,'08_DMGiaDat'!$R:$R,0))</f>
        <v>7970000</v>
      </c>
      <c r="DW412" s="78" t="str">
        <f t="shared" si="302"/>
        <v>501070021501100100000001</v>
      </c>
      <c r="DX412" s="78" t="str">
        <f>IFERROR(VLOOKUP(DW412,'08_DMGiaDat'!C318:C319,2,FALSE),"N")</f>
        <v>N</v>
      </c>
      <c r="DY412" s="78" t="str">
        <f t="shared" si="303"/>
        <v>5010700215011001VT100001</v>
      </c>
      <c r="DZ412" s="78" t="str">
        <f>IFERROR(VLOOKUP(DY412,'08_DMGiaDat'!C318:C319,2,FALSE),"N")</f>
        <v>N</v>
      </c>
      <c r="EA412" s="78" t="str">
        <f t="shared" si="304"/>
        <v>501070021501100100000001</v>
      </c>
      <c r="EB412" s="78" t="str">
        <f>IFERROR(VLOOKUP(EA412,'08_DMGiaDat'!C318:C319,2,FALSE),"N")</f>
        <v>N</v>
      </c>
      <c r="EC412" s="92">
        <f>IF(DV412&lt;&gt;"N",DV412,IF(DX412&lt;&gt;"N",DX412,IF(DZ412&lt;&gt;"N",DZ412*VLOOKUP(LEFT(CB412,3),'03_DMMucDich'!C302:C306,5,FALSE),IF(EB412&lt;&gt;"N",EB412*VLOOKUP(LEFT(CB412,3),'03_DMMucDich'!C302:C306,5,FALSE),"N/A"))))</f>
        <v>7970000</v>
      </c>
    </row>
    <row r="413" spans="1:133" s="34" customFormat="1" ht="16" x14ac:dyDescent="0.2">
      <c r="A413" s="85">
        <v>399</v>
      </c>
      <c r="B413" s="86"/>
      <c r="C413" s="87"/>
      <c r="D413" s="141" t="s">
        <v>6061</v>
      </c>
      <c r="E413" s="86"/>
      <c r="F413" s="88"/>
      <c r="G413" s="88" t="s">
        <v>5718</v>
      </c>
      <c r="H413" s="151">
        <v>2022</v>
      </c>
      <c r="I413" s="86"/>
      <c r="J413" s="86"/>
      <c r="K413" s="145" t="s">
        <v>6682</v>
      </c>
      <c r="L413" s="105"/>
      <c r="M413" s="86"/>
      <c r="N413" s="105"/>
      <c r="O413" s="105"/>
      <c r="P413" s="86"/>
      <c r="Q413" s="86"/>
      <c r="R413" s="153" t="str">
        <f t="shared" si="305"/>
        <v>Tổ 66</v>
      </c>
      <c r="S413" s="86"/>
      <c r="T413" s="86"/>
      <c r="U413" s="86"/>
      <c r="V413" s="86" t="str">
        <f t="shared" si="306"/>
        <v xml:space="preserve">, </v>
      </c>
      <c r="W413" s="86"/>
      <c r="X413" s="86"/>
      <c r="Y413" s="86"/>
      <c r="Z413" s="88"/>
      <c r="AA413" s="105"/>
      <c r="AB413" s="86"/>
      <c r="AC413" s="90"/>
      <c r="AD413" s="86"/>
      <c r="AE413" s="86"/>
      <c r="AF413" s="86"/>
      <c r="AG413" s="86"/>
      <c r="AH413" s="160" t="s">
        <v>6960</v>
      </c>
      <c r="AI413" s="153"/>
      <c r="AJ413" s="153"/>
      <c r="AK413" s="86"/>
      <c r="AL413" s="86"/>
      <c r="AM413" s="153" t="s">
        <v>7015</v>
      </c>
      <c r="AN413" s="153" t="s">
        <v>7506</v>
      </c>
      <c r="AO413" s="165">
        <v>43168</v>
      </c>
      <c r="AP413" s="153" t="s">
        <v>2048</v>
      </c>
      <c r="AQ413" s="153" t="s">
        <v>7063</v>
      </c>
      <c r="AR413" s="166">
        <v>102.5</v>
      </c>
      <c r="AS413" s="88" t="s">
        <v>5719</v>
      </c>
      <c r="AT413" s="92">
        <f t="shared" si="281"/>
        <v>0</v>
      </c>
      <c r="AU413" s="93">
        <v>0</v>
      </c>
      <c r="AV413" s="93">
        <v>0</v>
      </c>
      <c r="AW413" s="166">
        <v>200</v>
      </c>
      <c r="AX413" s="93">
        <v>0</v>
      </c>
      <c r="AY413" s="177"/>
      <c r="AZ413" s="177">
        <v>0</v>
      </c>
      <c r="BA413" s="178"/>
      <c r="BB413" s="105"/>
      <c r="BC413" s="105"/>
      <c r="BD413" s="93"/>
      <c r="BE413" s="93">
        <v>0</v>
      </c>
      <c r="BF413" s="91">
        <v>0</v>
      </c>
      <c r="BG413" s="94"/>
      <c r="BH413" s="95"/>
      <c r="BI413" s="93" t="str">
        <f t="shared" si="291"/>
        <v>Thân Trọng Duy Thạc</v>
      </c>
      <c r="BJ413" s="105">
        <f t="shared" si="292"/>
        <v>0</v>
      </c>
      <c r="BK413" s="88" t="str">
        <f t="shared" si="293"/>
        <v>8052704227</v>
      </c>
      <c r="BL413" s="86">
        <f t="shared" si="294"/>
        <v>0</v>
      </c>
      <c r="BM413" s="105">
        <f t="shared" si="295"/>
        <v>0</v>
      </c>
      <c r="BN413" s="86">
        <f t="shared" si="296"/>
        <v>0</v>
      </c>
      <c r="BO413" s="86">
        <f t="shared" si="297"/>
        <v>0</v>
      </c>
      <c r="BP413" s="86">
        <f t="shared" si="307"/>
        <v>0</v>
      </c>
      <c r="BQ413" s="160" t="s">
        <v>6960</v>
      </c>
      <c r="BR413" s="86" t="s">
        <v>5720</v>
      </c>
      <c r="BS413" s="88" t="s">
        <v>5721</v>
      </c>
      <c r="BT413" s="86" t="s">
        <v>5722</v>
      </c>
      <c r="BU413" s="86"/>
      <c r="BV413" s="86" t="str">
        <f t="shared" si="308"/>
        <v>CM 669955</v>
      </c>
      <c r="BW413" s="105" t="str">
        <f t="shared" si="309"/>
        <v/>
      </c>
      <c r="BX413" s="86" t="str">
        <f t="shared" si="318"/>
        <v>165</v>
      </c>
      <c r="BY413" s="86" t="str">
        <f t="shared" si="319"/>
        <v>51</v>
      </c>
      <c r="BZ413" s="91">
        <f t="shared" si="320"/>
        <v>102.5</v>
      </c>
      <c r="CA413" s="91">
        <v>0</v>
      </c>
      <c r="CB413" s="96" t="s">
        <v>5719</v>
      </c>
      <c r="CC413" s="91">
        <f t="shared" si="310"/>
        <v>200</v>
      </c>
      <c r="CD413" s="91">
        <f t="shared" si="311"/>
        <v>0</v>
      </c>
      <c r="CE413" s="93">
        <f t="shared" si="323"/>
        <v>0</v>
      </c>
      <c r="CF413" s="93">
        <f t="shared" si="324"/>
        <v>0</v>
      </c>
      <c r="CG413" s="105"/>
      <c r="CH413" s="105"/>
      <c r="CI413" s="86"/>
      <c r="CJ413" s="188"/>
      <c r="CK413" s="181">
        <f t="shared" si="312"/>
        <v>102.5</v>
      </c>
      <c r="CL413" s="181">
        <f t="shared" si="313"/>
        <v>200</v>
      </c>
      <c r="CM413" s="86" t="s">
        <v>5723</v>
      </c>
      <c r="CN413" s="182" t="s">
        <v>7854</v>
      </c>
      <c r="CO413" s="183" t="s">
        <v>7856</v>
      </c>
      <c r="CP413" s="86" t="s">
        <v>5724</v>
      </c>
      <c r="CQ413" s="153" t="s">
        <v>7924</v>
      </c>
      <c r="CR413" s="187">
        <f t="shared" si="314"/>
        <v>9190000</v>
      </c>
      <c r="CS413" s="188">
        <v>1</v>
      </c>
      <c r="CT413" s="188">
        <f t="shared" si="282"/>
        <v>9190000</v>
      </c>
      <c r="CU413" s="93"/>
      <c r="CV413" s="94">
        <f t="shared" si="315"/>
        <v>102.5</v>
      </c>
      <c r="CW413" s="93">
        <f t="shared" si="316"/>
        <v>0</v>
      </c>
      <c r="CX413" s="86">
        <f t="shared" si="317"/>
        <v>0</v>
      </c>
      <c r="CY413" s="93">
        <f t="shared" si="283"/>
        <v>282592.49999999994</v>
      </c>
      <c r="CZ413" s="93">
        <v>0</v>
      </c>
      <c r="DA413" s="93">
        <v>0</v>
      </c>
      <c r="DB413" s="93">
        <f t="shared" si="284"/>
        <v>0</v>
      </c>
      <c r="DC413" s="93">
        <v>0</v>
      </c>
      <c r="DD413" s="91">
        <v>0</v>
      </c>
      <c r="DE413" s="93">
        <f t="shared" si="285"/>
        <v>0</v>
      </c>
      <c r="DF413" s="93">
        <f t="shared" si="298"/>
        <v>0</v>
      </c>
      <c r="DG413" s="93"/>
      <c r="DH413" s="93">
        <v>0</v>
      </c>
      <c r="DI413" s="93">
        <v>0</v>
      </c>
      <c r="DJ413" s="86">
        <f t="shared" si="286"/>
        <v>0</v>
      </c>
      <c r="DK413" s="91">
        <v>0</v>
      </c>
      <c r="DL413" s="93"/>
      <c r="DM413" s="93">
        <v>0</v>
      </c>
      <c r="DN413" s="93">
        <f t="shared" si="299"/>
        <v>9190000</v>
      </c>
      <c r="DO413" s="93">
        <f t="shared" si="287"/>
        <v>0</v>
      </c>
      <c r="DP413" s="92">
        <f t="shared" si="288"/>
        <v>282592.49999999994</v>
      </c>
      <c r="DQ413" s="97" t="str">
        <f t="shared" si="300"/>
        <v>8052704227</v>
      </c>
      <c r="DR413" s="98">
        <f t="shared" si="289"/>
        <v>0</v>
      </c>
      <c r="DS413" s="93" t="str">
        <f t="shared" si="290"/>
        <v>OK</v>
      </c>
      <c r="DT413" s="93"/>
      <c r="DU413" s="78" t="str">
        <f t="shared" si="301"/>
        <v>5010700215011501101001VT100001</v>
      </c>
      <c r="DV413" s="78">
        <f>INDEX('08_DMGiaDat'!$L:$L,MATCH(DU413,'08_DMGiaDat'!$R:$R,0))</f>
        <v>9190000</v>
      </c>
      <c r="DW413" s="78" t="str">
        <f t="shared" si="302"/>
        <v>501070021501100100000001</v>
      </c>
      <c r="DX413" s="78" t="str">
        <f>IFERROR(VLOOKUP(DW413,'08_DMGiaDat'!C318:C319,2,FALSE),"N")</f>
        <v>N</v>
      </c>
      <c r="DY413" s="78" t="str">
        <f t="shared" si="303"/>
        <v>5010700215011001VT100001</v>
      </c>
      <c r="DZ413" s="78" t="str">
        <f>IFERROR(VLOOKUP(DY413,'08_DMGiaDat'!C318:C319,2,FALSE),"N")</f>
        <v>N</v>
      </c>
      <c r="EA413" s="78" t="str">
        <f t="shared" si="304"/>
        <v>501070021501100100000001</v>
      </c>
      <c r="EB413" s="78" t="str">
        <f>IFERROR(VLOOKUP(EA413,'08_DMGiaDat'!C318:C319,2,FALSE),"N")</f>
        <v>N</v>
      </c>
      <c r="EC413" s="92">
        <f>IF(DV413&lt;&gt;"N",DV413,IF(DX413&lt;&gt;"N",DX413,IF(DZ413&lt;&gt;"N",DZ413*VLOOKUP(LEFT(CB413,3),'03_DMMucDich'!C302:C306,5,FALSE),IF(EB413&lt;&gt;"N",EB413*VLOOKUP(LEFT(CB413,3),'03_DMMucDich'!C302:C306,5,FALSE),"N/A"))))</f>
        <v>9190000</v>
      </c>
    </row>
    <row r="414" spans="1:133" s="34" customFormat="1" ht="16" x14ac:dyDescent="0.2">
      <c r="A414" s="85">
        <v>400</v>
      </c>
      <c r="B414" s="86"/>
      <c r="C414" s="87"/>
      <c r="D414" s="141" t="s">
        <v>6062</v>
      </c>
      <c r="E414" s="86"/>
      <c r="F414" s="88"/>
      <c r="G414" s="88" t="s">
        <v>5718</v>
      </c>
      <c r="H414" s="151">
        <v>2022</v>
      </c>
      <c r="I414" s="86"/>
      <c r="J414" s="86"/>
      <c r="K414" s="145" t="s">
        <v>6683</v>
      </c>
      <c r="L414" s="105"/>
      <c r="M414" s="86"/>
      <c r="N414" s="105"/>
      <c r="O414" s="105"/>
      <c r="P414" s="86"/>
      <c r="Q414" s="86"/>
      <c r="R414" s="153" t="str">
        <f t="shared" si="305"/>
        <v>Tổ 42</v>
      </c>
      <c r="S414" s="86"/>
      <c r="T414" s="86"/>
      <c r="U414" s="86"/>
      <c r="V414" s="86" t="str">
        <f t="shared" si="306"/>
        <v xml:space="preserve">, </v>
      </c>
      <c r="W414" s="86"/>
      <c r="X414" s="86"/>
      <c r="Y414" s="86"/>
      <c r="Z414" s="88"/>
      <c r="AA414" s="105"/>
      <c r="AB414" s="86"/>
      <c r="AC414" s="90"/>
      <c r="AD414" s="86"/>
      <c r="AE414" s="86"/>
      <c r="AF414" s="86"/>
      <c r="AG414" s="86"/>
      <c r="AH414" s="160" t="s">
        <v>6962</v>
      </c>
      <c r="AI414" s="153"/>
      <c r="AJ414" s="153"/>
      <c r="AK414" s="86"/>
      <c r="AL414" s="86"/>
      <c r="AM414" s="153" t="s">
        <v>7015</v>
      </c>
      <c r="AN414" s="153" t="s">
        <v>7507</v>
      </c>
      <c r="AO414" s="165">
        <v>44293</v>
      </c>
      <c r="AP414" s="153" t="s">
        <v>965</v>
      </c>
      <c r="AQ414" s="153" t="s">
        <v>1623</v>
      </c>
      <c r="AR414" s="166">
        <v>100</v>
      </c>
      <c r="AS414" s="88" t="s">
        <v>5719</v>
      </c>
      <c r="AT414" s="92">
        <f t="shared" si="281"/>
        <v>0</v>
      </c>
      <c r="AU414" s="93">
        <v>0</v>
      </c>
      <c r="AV414" s="93">
        <v>0</v>
      </c>
      <c r="AW414" s="166">
        <v>200</v>
      </c>
      <c r="AX414" s="93">
        <v>0</v>
      </c>
      <c r="AY414" s="177"/>
      <c r="AZ414" s="177">
        <v>0</v>
      </c>
      <c r="BA414" s="178"/>
      <c r="BB414" s="105"/>
      <c r="BC414" s="105"/>
      <c r="BD414" s="93"/>
      <c r="BE414" s="93">
        <v>0</v>
      </c>
      <c r="BF414" s="91">
        <v>0</v>
      </c>
      <c r="BG414" s="94"/>
      <c r="BH414" s="95"/>
      <c r="BI414" s="93" t="str">
        <f t="shared" si="291"/>
        <v>Dương Công Toản</v>
      </c>
      <c r="BJ414" s="105">
        <f t="shared" si="292"/>
        <v>0</v>
      </c>
      <c r="BK414" s="88" t="str">
        <f t="shared" si="293"/>
        <v>8440950134</v>
      </c>
      <c r="BL414" s="86">
        <f t="shared" si="294"/>
        <v>0</v>
      </c>
      <c r="BM414" s="105">
        <f t="shared" si="295"/>
        <v>0</v>
      </c>
      <c r="BN414" s="86">
        <f t="shared" si="296"/>
        <v>0</v>
      </c>
      <c r="BO414" s="86">
        <f t="shared" si="297"/>
        <v>0</v>
      </c>
      <c r="BP414" s="86">
        <f t="shared" si="307"/>
        <v>0</v>
      </c>
      <c r="BQ414" s="160" t="s">
        <v>6962</v>
      </c>
      <c r="BR414" s="86" t="s">
        <v>5720</v>
      </c>
      <c r="BS414" s="88" t="s">
        <v>5721</v>
      </c>
      <c r="BT414" s="86" t="s">
        <v>5722</v>
      </c>
      <c r="BU414" s="86"/>
      <c r="BV414" s="86" t="str">
        <f t="shared" si="308"/>
        <v>DA 284094</v>
      </c>
      <c r="BW414" s="105" t="str">
        <f t="shared" si="309"/>
        <v/>
      </c>
      <c r="BX414" s="86" t="str">
        <f t="shared" si="318"/>
        <v>103</v>
      </c>
      <c r="BY414" s="86" t="str">
        <f t="shared" si="319"/>
        <v>138</v>
      </c>
      <c r="BZ414" s="91">
        <f t="shared" si="320"/>
        <v>100</v>
      </c>
      <c r="CA414" s="91">
        <v>0</v>
      </c>
      <c r="CB414" s="96" t="s">
        <v>5719</v>
      </c>
      <c r="CC414" s="91">
        <f t="shared" si="310"/>
        <v>200</v>
      </c>
      <c r="CD414" s="91">
        <f t="shared" si="311"/>
        <v>0</v>
      </c>
      <c r="CE414" s="93">
        <f t="shared" si="323"/>
        <v>0</v>
      </c>
      <c r="CF414" s="93">
        <f t="shared" si="324"/>
        <v>0</v>
      </c>
      <c r="CG414" s="105"/>
      <c r="CH414" s="105"/>
      <c r="CI414" s="86"/>
      <c r="CJ414" s="188"/>
      <c r="CK414" s="181">
        <f t="shared" si="312"/>
        <v>100</v>
      </c>
      <c r="CL414" s="181">
        <f t="shared" si="313"/>
        <v>200</v>
      </c>
      <c r="CM414" s="86" t="s">
        <v>5723</v>
      </c>
      <c r="CN414" s="182" t="s">
        <v>7857</v>
      </c>
      <c r="CO414" s="183" t="s">
        <v>7858</v>
      </c>
      <c r="CP414" s="86" t="s">
        <v>5724</v>
      </c>
      <c r="CQ414" s="153" t="s">
        <v>7924</v>
      </c>
      <c r="CR414" s="187">
        <f t="shared" si="314"/>
        <v>5850000</v>
      </c>
      <c r="CS414" s="188">
        <v>1</v>
      </c>
      <c r="CT414" s="188">
        <f t="shared" si="282"/>
        <v>5850000</v>
      </c>
      <c r="CU414" s="93"/>
      <c r="CV414" s="94">
        <f t="shared" si="315"/>
        <v>100</v>
      </c>
      <c r="CW414" s="93">
        <f t="shared" si="316"/>
        <v>0</v>
      </c>
      <c r="CX414" s="86">
        <f t="shared" si="317"/>
        <v>0</v>
      </c>
      <c r="CY414" s="93">
        <f t="shared" si="283"/>
        <v>175500</v>
      </c>
      <c r="CZ414" s="93">
        <v>0</v>
      </c>
      <c r="DA414" s="93">
        <v>0</v>
      </c>
      <c r="DB414" s="93">
        <f t="shared" si="284"/>
        <v>0</v>
      </c>
      <c r="DC414" s="93">
        <v>0</v>
      </c>
      <c r="DD414" s="91">
        <v>0</v>
      </c>
      <c r="DE414" s="93">
        <f t="shared" si="285"/>
        <v>0</v>
      </c>
      <c r="DF414" s="93">
        <f t="shared" si="298"/>
        <v>0</v>
      </c>
      <c r="DG414" s="93"/>
      <c r="DH414" s="93">
        <v>0</v>
      </c>
      <c r="DI414" s="93">
        <v>0</v>
      </c>
      <c r="DJ414" s="86">
        <f t="shared" si="286"/>
        <v>0</v>
      </c>
      <c r="DK414" s="91">
        <v>0</v>
      </c>
      <c r="DL414" s="93"/>
      <c r="DM414" s="93">
        <v>0</v>
      </c>
      <c r="DN414" s="93">
        <f t="shared" si="299"/>
        <v>5850000</v>
      </c>
      <c r="DO414" s="93">
        <f t="shared" si="287"/>
        <v>0</v>
      </c>
      <c r="DP414" s="92">
        <f t="shared" si="288"/>
        <v>175500</v>
      </c>
      <c r="DQ414" s="97" t="str">
        <f t="shared" si="300"/>
        <v>8440950134</v>
      </c>
      <c r="DR414" s="98">
        <f t="shared" si="289"/>
        <v>0</v>
      </c>
      <c r="DS414" s="93" t="str">
        <f t="shared" si="290"/>
        <v>OK</v>
      </c>
      <c r="DT414" s="93"/>
      <c r="DU414" s="78" t="str">
        <f t="shared" si="301"/>
        <v>5010700214991499101001VT100001</v>
      </c>
      <c r="DV414" s="78">
        <f>INDEX('08_DMGiaDat'!$L:$L,MATCH(DU414,'08_DMGiaDat'!$R:$R,0))</f>
        <v>5850000</v>
      </c>
      <c r="DW414" s="78" t="str">
        <f t="shared" si="302"/>
        <v>501070021499100100000001</v>
      </c>
      <c r="DX414" s="78" t="str">
        <f>IFERROR(VLOOKUP(DW414,'08_DMGiaDat'!C318:C319,2,FALSE),"N")</f>
        <v>N</v>
      </c>
      <c r="DY414" s="78" t="str">
        <f t="shared" si="303"/>
        <v>5010700214991001VT100001</v>
      </c>
      <c r="DZ414" s="78" t="str">
        <f>IFERROR(VLOOKUP(DY414,'08_DMGiaDat'!C318:C319,2,FALSE),"N")</f>
        <v>N</v>
      </c>
      <c r="EA414" s="78" t="str">
        <f t="shared" si="304"/>
        <v>501070021499100100000001</v>
      </c>
      <c r="EB414" s="78" t="str">
        <f>IFERROR(VLOOKUP(EA414,'08_DMGiaDat'!C318:C319,2,FALSE),"N")</f>
        <v>N</v>
      </c>
      <c r="EC414" s="92">
        <f>IF(DV414&lt;&gt;"N",DV414,IF(DX414&lt;&gt;"N",DX414,IF(DZ414&lt;&gt;"N",DZ414*VLOOKUP(LEFT(CB414,3),'03_DMMucDich'!C302:C306,5,FALSE),IF(EB414&lt;&gt;"N",EB414*VLOOKUP(LEFT(CB414,3),'03_DMMucDich'!C302:C306,5,FALSE),"N/A"))))</f>
        <v>5850000</v>
      </c>
    </row>
    <row r="415" spans="1:133" s="34" customFormat="1" ht="16" x14ac:dyDescent="0.2">
      <c r="A415" s="85">
        <v>401</v>
      </c>
      <c r="B415" s="86"/>
      <c r="C415" s="87"/>
      <c r="D415" s="141" t="s">
        <v>6063</v>
      </c>
      <c r="E415" s="86"/>
      <c r="F415" s="88"/>
      <c r="G415" s="88" t="s">
        <v>5718</v>
      </c>
      <c r="H415" s="151">
        <v>2023</v>
      </c>
      <c r="I415" s="86"/>
      <c r="J415" s="86"/>
      <c r="K415" s="145" t="s">
        <v>6684</v>
      </c>
      <c r="L415" s="105"/>
      <c r="M415" s="86"/>
      <c r="N415" s="105"/>
      <c r="O415" s="105"/>
      <c r="P415" s="86"/>
      <c r="Q415" s="86"/>
      <c r="R415" s="153" t="str">
        <f t="shared" si="305"/>
        <v>Tổ 37</v>
      </c>
      <c r="S415" s="86"/>
      <c r="T415" s="86"/>
      <c r="U415" s="86"/>
      <c r="V415" s="86" t="str">
        <f t="shared" si="306"/>
        <v xml:space="preserve">, </v>
      </c>
      <c r="W415" s="86"/>
      <c r="X415" s="86"/>
      <c r="Y415" s="86"/>
      <c r="Z415" s="88"/>
      <c r="AA415" s="105"/>
      <c r="AB415" s="86"/>
      <c r="AC415" s="90"/>
      <c r="AD415" s="86"/>
      <c r="AE415" s="86"/>
      <c r="AF415" s="86"/>
      <c r="AG415" s="86"/>
      <c r="AH415" s="160" t="s">
        <v>6972</v>
      </c>
      <c r="AI415" s="153"/>
      <c r="AJ415" s="153"/>
      <c r="AK415" s="86"/>
      <c r="AL415" s="86"/>
      <c r="AM415" s="153" t="s">
        <v>7015</v>
      </c>
      <c r="AN415" s="153" t="s">
        <v>7508</v>
      </c>
      <c r="AO415" s="165">
        <v>45128</v>
      </c>
      <c r="AP415" s="153" t="s">
        <v>7059</v>
      </c>
      <c r="AQ415" s="153" t="s">
        <v>965</v>
      </c>
      <c r="AR415" s="166">
        <v>100</v>
      </c>
      <c r="AS415" s="88" t="s">
        <v>5719</v>
      </c>
      <c r="AT415" s="92">
        <f t="shared" si="281"/>
        <v>0</v>
      </c>
      <c r="AU415" s="93">
        <v>0</v>
      </c>
      <c r="AV415" s="93">
        <v>0</v>
      </c>
      <c r="AW415" s="166">
        <v>200</v>
      </c>
      <c r="AX415" s="93">
        <v>0</v>
      </c>
      <c r="AY415" s="177"/>
      <c r="AZ415" s="177">
        <v>0</v>
      </c>
      <c r="BA415" s="178"/>
      <c r="BB415" s="105"/>
      <c r="BC415" s="105"/>
      <c r="BD415" s="93"/>
      <c r="BE415" s="93">
        <v>0</v>
      </c>
      <c r="BF415" s="91">
        <v>0</v>
      </c>
      <c r="BG415" s="94"/>
      <c r="BH415" s="95"/>
      <c r="BI415" s="93" t="str">
        <f t="shared" si="291"/>
        <v>Nguyễn An Hưng</v>
      </c>
      <c r="BJ415" s="105">
        <f t="shared" si="292"/>
        <v>0</v>
      </c>
      <c r="BK415" s="88" t="str">
        <f t="shared" si="293"/>
        <v>8295630009</v>
      </c>
      <c r="BL415" s="86">
        <f t="shared" si="294"/>
        <v>0</v>
      </c>
      <c r="BM415" s="105">
        <f t="shared" si="295"/>
        <v>0</v>
      </c>
      <c r="BN415" s="86">
        <f t="shared" si="296"/>
        <v>0</v>
      </c>
      <c r="BO415" s="86">
        <f t="shared" si="297"/>
        <v>0</v>
      </c>
      <c r="BP415" s="86">
        <f t="shared" si="307"/>
        <v>0</v>
      </c>
      <c r="BQ415" s="160" t="s">
        <v>6972</v>
      </c>
      <c r="BR415" s="86" t="s">
        <v>5720</v>
      </c>
      <c r="BS415" s="88" t="s">
        <v>5721</v>
      </c>
      <c r="BT415" s="86" t="s">
        <v>5722</v>
      </c>
      <c r="BU415" s="86"/>
      <c r="BV415" s="86" t="str">
        <f t="shared" si="308"/>
        <v>DI 512117</v>
      </c>
      <c r="BW415" s="105" t="str">
        <f t="shared" si="309"/>
        <v/>
      </c>
      <c r="BX415" s="86" t="str">
        <f t="shared" si="318"/>
        <v>53</v>
      </c>
      <c r="BY415" s="86" t="str">
        <f t="shared" si="319"/>
        <v>103</v>
      </c>
      <c r="BZ415" s="91">
        <f t="shared" si="320"/>
        <v>100</v>
      </c>
      <c r="CA415" s="91">
        <v>0</v>
      </c>
      <c r="CB415" s="96" t="s">
        <v>5719</v>
      </c>
      <c r="CC415" s="91">
        <f t="shared" si="310"/>
        <v>200</v>
      </c>
      <c r="CD415" s="91">
        <f t="shared" si="311"/>
        <v>0</v>
      </c>
      <c r="CE415" s="93">
        <f t="shared" si="323"/>
        <v>0</v>
      </c>
      <c r="CF415" s="93">
        <f t="shared" si="324"/>
        <v>0</v>
      </c>
      <c r="CG415" s="105"/>
      <c r="CH415" s="105"/>
      <c r="CI415" s="86"/>
      <c r="CJ415" s="188"/>
      <c r="CK415" s="181">
        <f t="shared" si="312"/>
        <v>100</v>
      </c>
      <c r="CL415" s="181">
        <f t="shared" si="313"/>
        <v>200</v>
      </c>
      <c r="CM415" s="86" t="s">
        <v>5723</v>
      </c>
      <c r="CN415" s="182" t="s">
        <v>7868</v>
      </c>
      <c r="CO415" s="183" t="s">
        <v>7912</v>
      </c>
      <c r="CP415" s="86" t="s">
        <v>5724</v>
      </c>
      <c r="CQ415" s="153" t="s">
        <v>7924</v>
      </c>
      <c r="CR415" s="187">
        <f t="shared" si="314"/>
        <v>7150000</v>
      </c>
      <c r="CS415" s="188">
        <v>1</v>
      </c>
      <c r="CT415" s="188">
        <f t="shared" si="282"/>
        <v>7150000</v>
      </c>
      <c r="CU415" s="93"/>
      <c r="CV415" s="94">
        <f t="shared" si="315"/>
        <v>100</v>
      </c>
      <c r="CW415" s="93">
        <f t="shared" si="316"/>
        <v>0</v>
      </c>
      <c r="CX415" s="86">
        <f t="shared" si="317"/>
        <v>0</v>
      </c>
      <c r="CY415" s="93">
        <f t="shared" si="283"/>
        <v>214500</v>
      </c>
      <c r="CZ415" s="93">
        <v>0</v>
      </c>
      <c r="DA415" s="93">
        <v>0</v>
      </c>
      <c r="DB415" s="93">
        <f t="shared" si="284"/>
        <v>0</v>
      </c>
      <c r="DC415" s="93">
        <v>0</v>
      </c>
      <c r="DD415" s="91">
        <v>0</v>
      </c>
      <c r="DE415" s="93">
        <f t="shared" si="285"/>
        <v>0</v>
      </c>
      <c r="DF415" s="93">
        <f t="shared" si="298"/>
        <v>0</v>
      </c>
      <c r="DG415" s="93"/>
      <c r="DH415" s="93">
        <v>0</v>
      </c>
      <c r="DI415" s="93">
        <v>0</v>
      </c>
      <c r="DJ415" s="86">
        <f t="shared" si="286"/>
        <v>0</v>
      </c>
      <c r="DK415" s="91">
        <v>0</v>
      </c>
      <c r="DL415" s="93"/>
      <c r="DM415" s="93">
        <v>0</v>
      </c>
      <c r="DN415" s="93">
        <f t="shared" si="299"/>
        <v>7150000</v>
      </c>
      <c r="DO415" s="93">
        <f t="shared" si="287"/>
        <v>0</v>
      </c>
      <c r="DP415" s="92">
        <f t="shared" si="288"/>
        <v>214500</v>
      </c>
      <c r="DQ415" s="97" t="str">
        <f t="shared" si="300"/>
        <v>8295630009</v>
      </c>
      <c r="DR415" s="98">
        <f t="shared" si="289"/>
        <v>0</v>
      </c>
      <c r="DS415" s="93" t="str">
        <f t="shared" si="290"/>
        <v>OK</v>
      </c>
      <c r="DT415" s="93"/>
      <c r="DU415" s="78" t="str">
        <f t="shared" si="301"/>
        <v>5010700215031503102001VT100001</v>
      </c>
      <c r="DV415" s="78">
        <f>INDEX('08_DMGiaDat'!$L:$L,MATCH(DU415,'08_DMGiaDat'!$R:$R,0))</f>
        <v>7150000</v>
      </c>
      <c r="DW415" s="78" t="str">
        <f t="shared" si="302"/>
        <v>501070021503100100000001</v>
      </c>
      <c r="DX415" s="78" t="str">
        <f>IFERROR(VLOOKUP(DW415,'08_DMGiaDat'!C418:C419,2,FALSE),"N")</f>
        <v>N</v>
      </c>
      <c r="DY415" s="78" t="str">
        <f t="shared" si="303"/>
        <v>5010700215031001VT100001</v>
      </c>
      <c r="DZ415" s="78" t="str">
        <f>IFERROR(VLOOKUP(DY415,'08_DMGiaDat'!C418:C419,2,FALSE),"N")</f>
        <v>N</v>
      </c>
      <c r="EA415" s="78" t="str">
        <f t="shared" si="304"/>
        <v>501070021503100100000001</v>
      </c>
      <c r="EB415" s="78" t="str">
        <f>IFERROR(VLOOKUP(EA415,'08_DMGiaDat'!C418:C419,2,FALSE),"N")</f>
        <v>N</v>
      </c>
      <c r="EC415" s="92">
        <f>IF(DV415&lt;&gt;"N",DV415,IF(DX415&lt;&gt;"N",DX415,IF(DZ415&lt;&gt;"N",DZ415*VLOOKUP(LEFT(CB415,3),'03_DMMucDich'!C402:C406,5,FALSE),IF(EB415&lt;&gt;"N",EB415*VLOOKUP(LEFT(CB415,3),'03_DMMucDich'!C402:C406,5,FALSE),"N/A"))))</f>
        <v>7150000</v>
      </c>
    </row>
    <row r="416" spans="1:133" s="34" customFormat="1" ht="16" x14ac:dyDescent="0.2">
      <c r="A416" s="85">
        <v>402</v>
      </c>
      <c r="B416" s="86"/>
      <c r="C416" s="87"/>
      <c r="D416" s="141" t="s">
        <v>6064</v>
      </c>
      <c r="E416" s="86"/>
      <c r="F416" s="88"/>
      <c r="G416" s="88" t="s">
        <v>5718</v>
      </c>
      <c r="H416" s="151">
        <v>2023</v>
      </c>
      <c r="I416" s="86"/>
      <c r="J416" s="86"/>
      <c r="K416" s="145" t="s">
        <v>6685</v>
      </c>
      <c r="L416" s="105"/>
      <c r="M416" s="86"/>
      <c r="N416" s="105"/>
      <c r="O416" s="105"/>
      <c r="P416" s="86"/>
      <c r="Q416" s="86"/>
      <c r="R416" s="153" t="str">
        <f t="shared" si="305"/>
        <v>Tổ 66</v>
      </c>
      <c r="S416" s="86"/>
      <c r="T416" s="86"/>
      <c r="U416" s="86"/>
      <c r="V416" s="86" t="str">
        <f t="shared" si="306"/>
        <v xml:space="preserve">, </v>
      </c>
      <c r="W416" s="86"/>
      <c r="X416" s="86"/>
      <c r="Y416" s="86"/>
      <c r="Z416" s="88"/>
      <c r="AA416" s="105"/>
      <c r="AB416" s="86"/>
      <c r="AC416" s="90"/>
      <c r="AD416" s="86"/>
      <c r="AE416" s="86"/>
      <c r="AF416" s="86"/>
      <c r="AG416" s="86"/>
      <c r="AH416" s="160" t="s">
        <v>6960</v>
      </c>
      <c r="AI416" s="153"/>
      <c r="AJ416" s="153"/>
      <c r="AK416" s="86"/>
      <c r="AL416" s="86"/>
      <c r="AM416" s="153" t="s">
        <v>7015</v>
      </c>
      <c r="AN416" s="153" t="s">
        <v>7509</v>
      </c>
      <c r="AO416" s="165">
        <v>43886</v>
      </c>
      <c r="AP416" s="153" t="s">
        <v>2066</v>
      </c>
      <c r="AQ416" s="153" t="s">
        <v>7035</v>
      </c>
      <c r="AR416" s="166">
        <v>100</v>
      </c>
      <c r="AS416" s="88" t="s">
        <v>5719</v>
      </c>
      <c r="AT416" s="92">
        <f t="shared" si="281"/>
        <v>0</v>
      </c>
      <c r="AU416" s="93">
        <v>0</v>
      </c>
      <c r="AV416" s="93">
        <v>0</v>
      </c>
      <c r="AW416" s="166">
        <v>200</v>
      </c>
      <c r="AX416" s="93">
        <v>0</v>
      </c>
      <c r="AY416" s="177"/>
      <c r="AZ416" s="177">
        <v>0</v>
      </c>
      <c r="BA416" s="178"/>
      <c r="BB416" s="105"/>
      <c r="BC416" s="105"/>
      <c r="BD416" s="93"/>
      <c r="BE416" s="93">
        <v>0</v>
      </c>
      <c r="BF416" s="91">
        <v>0</v>
      </c>
      <c r="BG416" s="94"/>
      <c r="BH416" s="95"/>
      <c r="BI416" s="93" t="str">
        <f t="shared" si="291"/>
        <v>Cao Thanh Phương</v>
      </c>
      <c r="BJ416" s="105">
        <f t="shared" si="292"/>
        <v>0</v>
      </c>
      <c r="BK416" s="88" t="str">
        <f t="shared" si="293"/>
        <v>8006835835</v>
      </c>
      <c r="BL416" s="86">
        <f t="shared" si="294"/>
        <v>0</v>
      </c>
      <c r="BM416" s="105">
        <f t="shared" si="295"/>
        <v>0</v>
      </c>
      <c r="BN416" s="86">
        <f t="shared" si="296"/>
        <v>0</v>
      </c>
      <c r="BO416" s="86">
        <f t="shared" si="297"/>
        <v>0</v>
      </c>
      <c r="BP416" s="86">
        <f t="shared" si="307"/>
        <v>0</v>
      </c>
      <c r="BQ416" s="160" t="s">
        <v>6960</v>
      </c>
      <c r="BR416" s="86" t="s">
        <v>5720</v>
      </c>
      <c r="BS416" s="88" t="s">
        <v>5721</v>
      </c>
      <c r="BT416" s="86" t="s">
        <v>5722</v>
      </c>
      <c r="BU416" s="86"/>
      <c r="BV416" s="86" t="str">
        <f t="shared" si="308"/>
        <v>CT 523583</v>
      </c>
      <c r="BW416" s="105" t="str">
        <f t="shared" si="309"/>
        <v/>
      </c>
      <c r="BX416" s="86" t="str">
        <f t="shared" si="318"/>
        <v>180</v>
      </c>
      <c r="BY416" s="86" t="str">
        <f t="shared" si="319"/>
        <v>87</v>
      </c>
      <c r="BZ416" s="91">
        <f t="shared" si="320"/>
        <v>100</v>
      </c>
      <c r="CA416" s="91">
        <v>0</v>
      </c>
      <c r="CB416" s="96" t="s">
        <v>5719</v>
      </c>
      <c r="CC416" s="91">
        <f t="shared" si="310"/>
        <v>200</v>
      </c>
      <c r="CD416" s="91">
        <f t="shared" si="311"/>
        <v>0</v>
      </c>
      <c r="CE416" s="93">
        <f t="shared" si="323"/>
        <v>0</v>
      </c>
      <c r="CF416" s="93">
        <f t="shared" si="324"/>
        <v>0</v>
      </c>
      <c r="CG416" s="105"/>
      <c r="CH416" s="105"/>
      <c r="CI416" s="86"/>
      <c r="CJ416" s="188"/>
      <c r="CK416" s="181">
        <f t="shared" si="312"/>
        <v>100</v>
      </c>
      <c r="CL416" s="181">
        <f t="shared" si="313"/>
        <v>200</v>
      </c>
      <c r="CM416" s="86" t="s">
        <v>5723</v>
      </c>
      <c r="CN416" s="182" t="s">
        <v>7854</v>
      </c>
      <c r="CO416" s="183" t="s">
        <v>7855</v>
      </c>
      <c r="CP416" s="86" t="s">
        <v>5724</v>
      </c>
      <c r="CQ416" s="153" t="s">
        <v>7924</v>
      </c>
      <c r="CR416" s="187">
        <f t="shared" si="314"/>
        <v>7970000</v>
      </c>
      <c r="CS416" s="188">
        <v>1</v>
      </c>
      <c r="CT416" s="188">
        <f t="shared" si="282"/>
        <v>7970000</v>
      </c>
      <c r="CU416" s="93"/>
      <c r="CV416" s="94">
        <f t="shared" si="315"/>
        <v>100</v>
      </c>
      <c r="CW416" s="93">
        <f t="shared" si="316"/>
        <v>0</v>
      </c>
      <c r="CX416" s="86">
        <f t="shared" si="317"/>
        <v>0</v>
      </c>
      <c r="CY416" s="93">
        <f t="shared" si="283"/>
        <v>239100</v>
      </c>
      <c r="CZ416" s="93">
        <v>0</v>
      </c>
      <c r="DA416" s="93">
        <v>0</v>
      </c>
      <c r="DB416" s="93">
        <f t="shared" si="284"/>
        <v>0</v>
      </c>
      <c r="DC416" s="93">
        <v>0</v>
      </c>
      <c r="DD416" s="91">
        <v>0</v>
      </c>
      <c r="DE416" s="93">
        <f t="shared" si="285"/>
        <v>0</v>
      </c>
      <c r="DF416" s="93">
        <f t="shared" si="298"/>
        <v>0</v>
      </c>
      <c r="DG416" s="93"/>
      <c r="DH416" s="93">
        <v>0</v>
      </c>
      <c r="DI416" s="93">
        <v>0</v>
      </c>
      <c r="DJ416" s="86">
        <f t="shared" si="286"/>
        <v>0</v>
      </c>
      <c r="DK416" s="91">
        <v>0</v>
      </c>
      <c r="DL416" s="93"/>
      <c r="DM416" s="93">
        <v>0</v>
      </c>
      <c r="DN416" s="93">
        <f t="shared" si="299"/>
        <v>7970000</v>
      </c>
      <c r="DO416" s="93">
        <f t="shared" si="287"/>
        <v>0</v>
      </c>
      <c r="DP416" s="92">
        <f t="shared" si="288"/>
        <v>239100</v>
      </c>
      <c r="DQ416" s="97" t="str">
        <f t="shared" si="300"/>
        <v>8006835835</v>
      </c>
      <c r="DR416" s="98">
        <f t="shared" si="289"/>
        <v>0</v>
      </c>
      <c r="DS416" s="93" t="str">
        <f t="shared" si="290"/>
        <v>OK</v>
      </c>
      <c r="DT416" s="93"/>
      <c r="DU416" s="78" t="str">
        <f t="shared" si="301"/>
        <v>5010700215011501100001VT100001</v>
      </c>
      <c r="DV416" s="78">
        <f>INDEX('08_DMGiaDat'!$L:$L,MATCH(DU416,'08_DMGiaDat'!$R:$R,0))</f>
        <v>7970000</v>
      </c>
      <c r="DW416" s="78" t="str">
        <f t="shared" si="302"/>
        <v>501070021501100100000001</v>
      </c>
      <c r="DX416" s="78" t="str">
        <f>IFERROR(VLOOKUP(DW416,'08_DMGiaDat'!C418:C419,2,FALSE),"N")</f>
        <v>N</v>
      </c>
      <c r="DY416" s="78" t="str">
        <f t="shared" si="303"/>
        <v>5010700215011001VT100001</v>
      </c>
      <c r="DZ416" s="78" t="str">
        <f>IFERROR(VLOOKUP(DY416,'08_DMGiaDat'!C418:C419,2,FALSE),"N")</f>
        <v>N</v>
      </c>
      <c r="EA416" s="78" t="str">
        <f t="shared" si="304"/>
        <v>501070021501100100000001</v>
      </c>
      <c r="EB416" s="78" t="str">
        <f>IFERROR(VLOOKUP(EA416,'08_DMGiaDat'!C418:C419,2,FALSE),"N")</f>
        <v>N</v>
      </c>
      <c r="EC416" s="92">
        <f>IF(DV416&lt;&gt;"N",DV416,IF(DX416&lt;&gt;"N",DX416,IF(DZ416&lt;&gt;"N",DZ416*VLOOKUP(LEFT(CB416,3),'03_DMMucDich'!C402:C406,5,FALSE),IF(EB416&lt;&gt;"N",EB416*VLOOKUP(LEFT(CB416,3),'03_DMMucDich'!C402:C406,5,FALSE),"N/A"))))</f>
        <v>7970000</v>
      </c>
    </row>
    <row r="417" spans="1:133" s="34" customFormat="1" ht="16" x14ac:dyDescent="0.2">
      <c r="A417" s="85">
        <v>403</v>
      </c>
      <c r="B417" s="86"/>
      <c r="C417" s="87"/>
      <c r="D417" s="141" t="s">
        <v>6065</v>
      </c>
      <c r="E417" s="86"/>
      <c r="F417" s="88"/>
      <c r="G417" s="88" t="s">
        <v>5718</v>
      </c>
      <c r="H417" s="151">
        <v>2023</v>
      </c>
      <c r="I417" s="86"/>
      <c r="J417" s="86"/>
      <c r="K417" s="145" t="s">
        <v>6686</v>
      </c>
      <c r="L417" s="105"/>
      <c r="M417" s="86"/>
      <c r="N417" s="105"/>
      <c r="O417" s="105"/>
      <c r="P417" s="86"/>
      <c r="Q417" s="86"/>
      <c r="R417" s="153" t="str">
        <f t="shared" si="305"/>
        <v>Tổ 15</v>
      </c>
      <c r="S417" s="86"/>
      <c r="T417" s="86"/>
      <c r="U417" s="86"/>
      <c r="V417" s="86" t="str">
        <f t="shared" si="306"/>
        <v xml:space="preserve">, </v>
      </c>
      <c r="W417" s="86"/>
      <c r="X417" s="86"/>
      <c r="Y417" s="86"/>
      <c r="Z417" s="88"/>
      <c r="AA417" s="105"/>
      <c r="AB417" s="86"/>
      <c r="AC417" s="90"/>
      <c r="AD417" s="86"/>
      <c r="AE417" s="86"/>
      <c r="AF417" s="86"/>
      <c r="AG417" s="86"/>
      <c r="AH417" s="160" t="s">
        <v>7010</v>
      </c>
      <c r="AI417" s="153"/>
      <c r="AJ417" s="153"/>
      <c r="AK417" s="86"/>
      <c r="AL417" s="86"/>
      <c r="AM417" s="153" t="s">
        <v>7015</v>
      </c>
      <c r="AN417" s="153" t="s">
        <v>7510</v>
      </c>
      <c r="AO417" s="165">
        <v>45044</v>
      </c>
      <c r="AP417" s="153" t="s">
        <v>7511</v>
      </c>
      <c r="AQ417" s="153" t="s">
        <v>7044</v>
      </c>
      <c r="AR417" s="166">
        <v>129.30000000000001</v>
      </c>
      <c r="AS417" s="88" t="s">
        <v>5719</v>
      </c>
      <c r="AT417" s="92">
        <f t="shared" si="281"/>
        <v>0</v>
      </c>
      <c r="AU417" s="93">
        <v>0</v>
      </c>
      <c r="AV417" s="93">
        <v>0</v>
      </c>
      <c r="AW417" s="166">
        <v>200</v>
      </c>
      <c r="AX417" s="93">
        <v>0</v>
      </c>
      <c r="AY417" s="177"/>
      <c r="AZ417" s="177">
        <v>0</v>
      </c>
      <c r="BA417" s="178"/>
      <c r="BB417" s="105"/>
      <c r="BC417" s="105"/>
      <c r="BD417" s="93"/>
      <c r="BE417" s="93">
        <v>0</v>
      </c>
      <c r="BF417" s="91">
        <v>0</v>
      </c>
      <c r="BG417" s="94"/>
      <c r="BH417" s="95"/>
      <c r="BI417" s="93" t="str">
        <f t="shared" si="291"/>
        <v>Nguyễn Thị Cúc</v>
      </c>
      <c r="BJ417" s="105">
        <f t="shared" si="292"/>
        <v>0</v>
      </c>
      <c r="BK417" s="88" t="str">
        <f t="shared" si="293"/>
        <v>8152788767</v>
      </c>
      <c r="BL417" s="86">
        <f t="shared" si="294"/>
        <v>0</v>
      </c>
      <c r="BM417" s="105">
        <f t="shared" si="295"/>
        <v>0</v>
      </c>
      <c r="BN417" s="86">
        <f t="shared" si="296"/>
        <v>0</v>
      </c>
      <c r="BO417" s="86">
        <f t="shared" si="297"/>
        <v>0</v>
      </c>
      <c r="BP417" s="86">
        <f t="shared" si="307"/>
        <v>0</v>
      </c>
      <c r="BQ417" s="160" t="s">
        <v>7010</v>
      </c>
      <c r="BR417" s="86" t="s">
        <v>5720</v>
      </c>
      <c r="BS417" s="88" t="s">
        <v>5721</v>
      </c>
      <c r="BT417" s="86" t="s">
        <v>5722</v>
      </c>
      <c r="BU417" s="86"/>
      <c r="BV417" s="86" t="str">
        <f t="shared" si="308"/>
        <v>DI 405518</v>
      </c>
      <c r="BW417" s="105" t="str">
        <f t="shared" si="309"/>
        <v/>
      </c>
      <c r="BX417" s="86" t="str">
        <f t="shared" si="318"/>
        <v>686</v>
      </c>
      <c r="BY417" s="86" t="str">
        <f t="shared" si="319"/>
        <v>92</v>
      </c>
      <c r="BZ417" s="91">
        <f t="shared" si="320"/>
        <v>129.30000000000001</v>
      </c>
      <c r="CA417" s="91">
        <v>0</v>
      </c>
      <c r="CB417" s="96" t="s">
        <v>5719</v>
      </c>
      <c r="CC417" s="91">
        <f t="shared" si="310"/>
        <v>200</v>
      </c>
      <c r="CD417" s="91">
        <f t="shared" si="311"/>
        <v>0</v>
      </c>
      <c r="CE417" s="93">
        <f t="shared" si="323"/>
        <v>0</v>
      </c>
      <c r="CF417" s="93">
        <f t="shared" si="324"/>
        <v>0</v>
      </c>
      <c r="CG417" s="105"/>
      <c r="CH417" s="105"/>
      <c r="CI417" s="86"/>
      <c r="CJ417" s="188"/>
      <c r="CK417" s="181">
        <f t="shared" si="312"/>
        <v>129.30000000000001</v>
      </c>
      <c r="CL417" s="181">
        <f t="shared" si="313"/>
        <v>200</v>
      </c>
      <c r="CM417" s="86" t="s">
        <v>5723</v>
      </c>
      <c r="CN417" s="182" t="s">
        <v>7866</v>
      </c>
      <c r="CO417" s="183" t="s">
        <v>7867</v>
      </c>
      <c r="CP417" s="86" t="s">
        <v>5724</v>
      </c>
      <c r="CQ417" s="153" t="s">
        <v>7925</v>
      </c>
      <c r="CR417" s="187">
        <f t="shared" si="314"/>
        <v>2360000</v>
      </c>
      <c r="CS417" s="188">
        <v>0.8</v>
      </c>
      <c r="CT417" s="188">
        <f t="shared" si="282"/>
        <v>1888000</v>
      </c>
      <c r="CU417" s="93"/>
      <c r="CV417" s="94">
        <f t="shared" si="315"/>
        <v>129.30000000000001</v>
      </c>
      <c r="CW417" s="93">
        <f t="shared" si="316"/>
        <v>0</v>
      </c>
      <c r="CX417" s="86">
        <f t="shared" si="317"/>
        <v>0</v>
      </c>
      <c r="CY417" s="93">
        <f t="shared" si="283"/>
        <v>73235.51999999999</v>
      </c>
      <c r="CZ417" s="93">
        <v>0</v>
      </c>
      <c r="DA417" s="93">
        <v>0</v>
      </c>
      <c r="DB417" s="93">
        <f t="shared" si="284"/>
        <v>0</v>
      </c>
      <c r="DC417" s="93">
        <v>0</v>
      </c>
      <c r="DD417" s="91">
        <v>0</v>
      </c>
      <c r="DE417" s="93">
        <f t="shared" si="285"/>
        <v>0</v>
      </c>
      <c r="DF417" s="93">
        <f t="shared" si="298"/>
        <v>0</v>
      </c>
      <c r="DG417" s="93"/>
      <c r="DH417" s="93">
        <v>0</v>
      </c>
      <c r="DI417" s="93">
        <v>0</v>
      </c>
      <c r="DJ417" s="86">
        <f t="shared" si="286"/>
        <v>0</v>
      </c>
      <c r="DK417" s="91">
        <v>0</v>
      </c>
      <c r="DL417" s="93"/>
      <c r="DM417" s="93">
        <v>0</v>
      </c>
      <c r="DN417" s="93">
        <f t="shared" si="299"/>
        <v>1888000</v>
      </c>
      <c r="DO417" s="93">
        <f t="shared" si="287"/>
        <v>0</v>
      </c>
      <c r="DP417" s="92">
        <f t="shared" si="288"/>
        <v>73235.51999999999</v>
      </c>
      <c r="DQ417" s="97" t="str">
        <f t="shared" si="300"/>
        <v>8152788767</v>
      </c>
      <c r="DR417" s="98">
        <f t="shared" si="289"/>
        <v>0</v>
      </c>
      <c r="DS417" s="93" t="str">
        <f t="shared" si="290"/>
        <v>OK</v>
      </c>
      <c r="DT417" s="93"/>
      <c r="DU417" s="78" t="str">
        <f t="shared" si="301"/>
        <v>5010700210791079100001VT400001</v>
      </c>
      <c r="DV417" s="78">
        <f>INDEX('08_DMGiaDat'!$L:$L,MATCH(DU417,'08_DMGiaDat'!$R:$R,0))</f>
        <v>2360000</v>
      </c>
      <c r="DW417" s="78" t="str">
        <f t="shared" si="302"/>
        <v>501070021079100100000001</v>
      </c>
      <c r="DX417" s="78" t="str">
        <f>IFERROR(VLOOKUP(DW417,'08_DMGiaDat'!C418:C419,2,FALSE),"N")</f>
        <v>N</v>
      </c>
      <c r="DY417" s="78" t="str">
        <f t="shared" si="303"/>
        <v>5010700210791001VT400001</v>
      </c>
      <c r="DZ417" s="78" t="str">
        <f>IFERROR(VLOOKUP(DY417,'08_DMGiaDat'!C418:C419,2,FALSE),"N")</f>
        <v>N</v>
      </c>
      <c r="EA417" s="78" t="str">
        <f t="shared" si="304"/>
        <v>501070021079100100000001</v>
      </c>
      <c r="EB417" s="78" t="str">
        <f>IFERROR(VLOOKUP(EA417,'08_DMGiaDat'!C418:C419,2,FALSE),"N")</f>
        <v>N</v>
      </c>
      <c r="EC417" s="92">
        <f>IF(DV417&lt;&gt;"N",DV417,IF(DX417&lt;&gt;"N",DX417,IF(DZ417&lt;&gt;"N",DZ417*VLOOKUP(LEFT(CB417,3),'03_DMMucDich'!C402:C406,5,FALSE),IF(EB417&lt;&gt;"N",EB417*VLOOKUP(LEFT(CB417,3),'03_DMMucDich'!C402:C406,5,FALSE),"N/A"))))</f>
        <v>2360000</v>
      </c>
    </row>
    <row r="418" spans="1:133" s="34" customFormat="1" ht="16" x14ac:dyDescent="0.2">
      <c r="A418" s="85">
        <v>404</v>
      </c>
      <c r="B418" s="86"/>
      <c r="C418" s="87"/>
      <c r="D418" s="141" t="s">
        <v>6066</v>
      </c>
      <c r="E418" s="86"/>
      <c r="F418" s="88"/>
      <c r="G418" s="88" t="s">
        <v>5718</v>
      </c>
      <c r="H418" s="151">
        <v>2022</v>
      </c>
      <c r="I418" s="86"/>
      <c r="J418" s="86"/>
      <c r="K418" s="145" t="s">
        <v>6687</v>
      </c>
      <c r="L418" s="105"/>
      <c r="M418" s="86"/>
      <c r="N418" s="105"/>
      <c r="O418" s="105"/>
      <c r="P418" s="86"/>
      <c r="Q418" s="86"/>
      <c r="R418" s="153" t="str">
        <f t="shared" si="305"/>
        <v>Tổ 58</v>
      </c>
      <c r="S418" s="86"/>
      <c r="T418" s="86"/>
      <c r="U418" s="86"/>
      <c r="V418" s="86" t="str">
        <f t="shared" si="306"/>
        <v xml:space="preserve">, </v>
      </c>
      <c r="W418" s="86"/>
      <c r="X418" s="86"/>
      <c r="Y418" s="86"/>
      <c r="Z418" s="88"/>
      <c r="AA418" s="105"/>
      <c r="AB418" s="86"/>
      <c r="AC418" s="90"/>
      <c r="AD418" s="86"/>
      <c r="AE418" s="86"/>
      <c r="AF418" s="86"/>
      <c r="AG418" s="86"/>
      <c r="AH418" s="160" t="s">
        <v>6990</v>
      </c>
      <c r="AI418" s="153"/>
      <c r="AJ418" s="153"/>
      <c r="AK418" s="86"/>
      <c r="AL418" s="86"/>
      <c r="AM418" s="153" t="s">
        <v>7015</v>
      </c>
      <c r="AN418" s="153" t="s">
        <v>7512</v>
      </c>
      <c r="AO418" s="165">
        <v>42194</v>
      </c>
      <c r="AP418" s="153" t="s">
        <v>7389</v>
      </c>
      <c r="AQ418" s="153" t="s">
        <v>2125</v>
      </c>
      <c r="AR418" s="166">
        <v>123.2</v>
      </c>
      <c r="AS418" s="88" t="s">
        <v>5719</v>
      </c>
      <c r="AT418" s="92">
        <f t="shared" si="281"/>
        <v>0</v>
      </c>
      <c r="AU418" s="93">
        <v>0</v>
      </c>
      <c r="AV418" s="93">
        <v>0</v>
      </c>
      <c r="AW418" s="166">
        <v>200</v>
      </c>
      <c r="AX418" s="93">
        <v>0</v>
      </c>
      <c r="AY418" s="177"/>
      <c r="AZ418" s="177">
        <v>0</v>
      </c>
      <c r="BA418" s="178"/>
      <c r="BB418" s="105"/>
      <c r="BC418" s="105"/>
      <c r="BD418" s="93"/>
      <c r="BE418" s="93">
        <v>0</v>
      </c>
      <c r="BF418" s="91">
        <v>0</v>
      </c>
      <c r="BG418" s="94"/>
      <c r="BH418" s="95"/>
      <c r="BI418" s="93" t="str">
        <f t="shared" si="291"/>
        <v>Huỳnh Ngọc Long</v>
      </c>
      <c r="BJ418" s="105">
        <f t="shared" si="292"/>
        <v>0</v>
      </c>
      <c r="BK418" s="88" t="str">
        <f t="shared" si="293"/>
        <v>8087018596</v>
      </c>
      <c r="BL418" s="86">
        <f t="shared" si="294"/>
        <v>0</v>
      </c>
      <c r="BM418" s="105">
        <f t="shared" si="295"/>
        <v>0</v>
      </c>
      <c r="BN418" s="86">
        <f t="shared" si="296"/>
        <v>0</v>
      </c>
      <c r="BO418" s="86">
        <f t="shared" si="297"/>
        <v>0</v>
      </c>
      <c r="BP418" s="86">
        <f t="shared" si="307"/>
        <v>0</v>
      </c>
      <c r="BQ418" s="160" t="s">
        <v>6990</v>
      </c>
      <c r="BR418" s="86" t="s">
        <v>5720</v>
      </c>
      <c r="BS418" s="88" t="s">
        <v>5721</v>
      </c>
      <c r="BT418" s="86" t="s">
        <v>5722</v>
      </c>
      <c r="BU418" s="86"/>
      <c r="BV418" s="86" t="str">
        <f t="shared" si="308"/>
        <v>CA 420155</v>
      </c>
      <c r="BW418" s="105" t="str">
        <f t="shared" si="309"/>
        <v/>
      </c>
      <c r="BX418" s="86" t="str">
        <f t="shared" si="318"/>
        <v>41</v>
      </c>
      <c r="BY418" s="86" t="str">
        <f t="shared" si="319"/>
        <v>239</v>
      </c>
      <c r="BZ418" s="91">
        <f t="shared" si="320"/>
        <v>123.2</v>
      </c>
      <c r="CA418" s="91">
        <v>0</v>
      </c>
      <c r="CB418" s="96" t="s">
        <v>5719</v>
      </c>
      <c r="CC418" s="91">
        <f t="shared" si="310"/>
        <v>200</v>
      </c>
      <c r="CD418" s="91">
        <f t="shared" si="311"/>
        <v>0</v>
      </c>
      <c r="CE418" s="93">
        <f t="shared" si="323"/>
        <v>0</v>
      </c>
      <c r="CF418" s="93">
        <f t="shared" si="324"/>
        <v>0</v>
      </c>
      <c r="CG418" s="105"/>
      <c r="CH418" s="105"/>
      <c r="CI418" s="86"/>
      <c r="CJ418" s="188"/>
      <c r="CK418" s="181">
        <f t="shared" si="312"/>
        <v>123.2</v>
      </c>
      <c r="CL418" s="181">
        <f t="shared" si="313"/>
        <v>200</v>
      </c>
      <c r="CM418" s="86" t="s">
        <v>5723</v>
      </c>
      <c r="CN418" s="182" t="s">
        <v>7870</v>
      </c>
      <c r="CO418" s="183" t="s">
        <v>7871</v>
      </c>
      <c r="CP418" s="86" t="s">
        <v>5724</v>
      </c>
      <c r="CQ418" s="153" t="s">
        <v>7925</v>
      </c>
      <c r="CR418" s="187">
        <f t="shared" si="314"/>
        <v>2280000</v>
      </c>
      <c r="CS418" s="188">
        <v>0.8</v>
      </c>
      <c r="CT418" s="188">
        <f t="shared" si="282"/>
        <v>1824000</v>
      </c>
      <c r="CU418" s="93"/>
      <c r="CV418" s="94">
        <f t="shared" si="315"/>
        <v>123.2</v>
      </c>
      <c r="CW418" s="93">
        <f t="shared" si="316"/>
        <v>0</v>
      </c>
      <c r="CX418" s="86">
        <f t="shared" si="317"/>
        <v>0</v>
      </c>
      <c r="CY418" s="93">
        <f t="shared" si="283"/>
        <v>67415.039999999994</v>
      </c>
      <c r="CZ418" s="93">
        <v>0</v>
      </c>
      <c r="DA418" s="93">
        <v>0</v>
      </c>
      <c r="DB418" s="93">
        <f t="shared" si="284"/>
        <v>0</v>
      </c>
      <c r="DC418" s="93">
        <v>0</v>
      </c>
      <c r="DD418" s="91">
        <v>0</v>
      </c>
      <c r="DE418" s="93">
        <f t="shared" si="285"/>
        <v>0</v>
      </c>
      <c r="DF418" s="93">
        <f t="shared" si="298"/>
        <v>0</v>
      </c>
      <c r="DG418" s="93"/>
      <c r="DH418" s="93">
        <v>0</v>
      </c>
      <c r="DI418" s="93">
        <v>0</v>
      </c>
      <c r="DJ418" s="86">
        <f t="shared" si="286"/>
        <v>0</v>
      </c>
      <c r="DK418" s="91">
        <v>0</v>
      </c>
      <c r="DL418" s="93"/>
      <c r="DM418" s="93">
        <v>0</v>
      </c>
      <c r="DN418" s="93">
        <f t="shared" si="299"/>
        <v>1824000</v>
      </c>
      <c r="DO418" s="93">
        <f t="shared" si="287"/>
        <v>0</v>
      </c>
      <c r="DP418" s="92">
        <f t="shared" si="288"/>
        <v>67415.039999999994</v>
      </c>
      <c r="DQ418" s="97" t="str">
        <f t="shared" si="300"/>
        <v>8087018596</v>
      </c>
      <c r="DR418" s="98">
        <f t="shared" si="289"/>
        <v>0</v>
      </c>
      <c r="DS418" s="93" t="str">
        <f t="shared" si="290"/>
        <v>OK</v>
      </c>
      <c r="DT418" s="93"/>
      <c r="DU418" s="78" t="str">
        <f t="shared" si="301"/>
        <v>5010700212491249100001VT400001</v>
      </c>
      <c r="DV418" s="78">
        <f>INDEX('08_DMGiaDat'!$L:$L,MATCH(DU418,'08_DMGiaDat'!$R:$R,0))</f>
        <v>2280000</v>
      </c>
      <c r="DW418" s="78" t="str">
        <f t="shared" si="302"/>
        <v>501070021249100100000001</v>
      </c>
      <c r="DX418" s="78" t="str">
        <f>IFERROR(VLOOKUP(DW418,'08_DMGiaDat'!C418:C419,2,FALSE),"N")</f>
        <v>N</v>
      </c>
      <c r="DY418" s="78" t="str">
        <f t="shared" si="303"/>
        <v>5010700212491001VT400001</v>
      </c>
      <c r="DZ418" s="78" t="str">
        <f>IFERROR(VLOOKUP(DY418,'08_DMGiaDat'!C418:C419,2,FALSE),"N")</f>
        <v>N</v>
      </c>
      <c r="EA418" s="78" t="str">
        <f t="shared" si="304"/>
        <v>501070021249100100000001</v>
      </c>
      <c r="EB418" s="78" t="str">
        <f>IFERROR(VLOOKUP(EA418,'08_DMGiaDat'!C418:C419,2,FALSE),"N")</f>
        <v>N</v>
      </c>
      <c r="EC418" s="92">
        <f>IF(DV418&lt;&gt;"N",DV418,IF(DX418&lt;&gt;"N",DX418,IF(DZ418&lt;&gt;"N",DZ418*VLOOKUP(LEFT(CB418,3),'03_DMMucDich'!C402:C406,5,FALSE),IF(EB418&lt;&gt;"N",EB418*VLOOKUP(LEFT(CB418,3),'03_DMMucDich'!C402:C406,5,FALSE),"N/A"))))</f>
        <v>2280000</v>
      </c>
    </row>
    <row r="419" spans="1:133" s="34" customFormat="1" ht="16" x14ac:dyDescent="0.2">
      <c r="A419" s="85">
        <v>405</v>
      </c>
      <c r="B419" s="86"/>
      <c r="C419" s="87"/>
      <c r="D419" s="141" t="s">
        <v>6067</v>
      </c>
      <c r="E419" s="86"/>
      <c r="F419" s="88"/>
      <c r="G419" s="88" t="s">
        <v>5718</v>
      </c>
      <c r="H419" s="151">
        <v>2022</v>
      </c>
      <c r="I419" s="86"/>
      <c r="J419" s="86"/>
      <c r="K419" s="145" t="s">
        <v>6688</v>
      </c>
      <c r="L419" s="105"/>
      <c r="M419" s="86"/>
      <c r="N419" s="105"/>
      <c r="O419" s="105"/>
      <c r="P419" s="86"/>
      <c r="Q419" s="86"/>
      <c r="R419" s="153" t="str">
        <f t="shared" si="305"/>
        <v>Tổ 64</v>
      </c>
      <c r="S419" s="86"/>
      <c r="T419" s="86"/>
      <c r="U419" s="86"/>
      <c r="V419" s="86" t="str">
        <f t="shared" si="306"/>
        <v xml:space="preserve">, </v>
      </c>
      <c r="W419" s="86"/>
      <c r="X419" s="86"/>
      <c r="Y419" s="86"/>
      <c r="Z419" s="88"/>
      <c r="AA419" s="105"/>
      <c r="AB419" s="86"/>
      <c r="AC419" s="90"/>
      <c r="AD419" s="86"/>
      <c r="AE419" s="86"/>
      <c r="AF419" s="86"/>
      <c r="AG419" s="86"/>
      <c r="AH419" s="160" t="s">
        <v>6961</v>
      </c>
      <c r="AI419" s="153"/>
      <c r="AJ419" s="153"/>
      <c r="AK419" s="86"/>
      <c r="AL419" s="86"/>
      <c r="AM419" s="153" t="s">
        <v>7015</v>
      </c>
      <c r="AN419" s="153" t="s">
        <v>7513</v>
      </c>
      <c r="AO419" s="165">
        <v>44588</v>
      </c>
      <c r="AP419" s="153" t="s">
        <v>2048</v>
      </c>
      <c r="AQ419" s="153" t="s">
        <v>7203</v>
      </c>
      <c r="AR419" s="166">
        <v>100</v>
      </c>
      <c r="AS419" s="88" t="s">
        <v>5719</v>
      </c>
      <c r="AT419" s="92">
        <f t="shared" si="281"/>
        <v>0</v>
      </c>
      <c r="AU419" s="93">
        <v>0</v>
      </c>
      <c r="AV419" s="93">
        <v>0</v>
      </c>
      <c r="AW419" s="166">
        <v>200</v>
      </c>
      <c r="AX419" s="93">
        <v>0</v>
      </c>
      <c r="AY419" s="177"/>
      <c r="AZ419" s="177">
        <v>0</v>
      </c>
      <c r="BA419" s="178"/>
      <c r="BB419" s="105"/>
      <c r="BC419" s="105"/>
      <c r="BD419" s="93"/>
      <c r="BE419" s="93">
        <v>0</v>
      </c>
      <c r="BF419" s="91">
        <v>0</v>
      </c>
      <c r="BG419" s="94"/>
      <c r="BH419" s="95"/>
      <c r="BI419" s="93" t="str">
        <f t="shared" si="291"/>
        <v>Tạ Thị Bích Hiệp</v>
      </c>
      <c r="BJ419" s="105">
        <f t="shared" si="292"/>
        <v>0</v>
      </c>
      <c r="BK419" s="88" t="str">
        <f t="shared" si="293"/>
        <v>8504101763</v>
      </c>
      <c r="BL419" s="86">
        <f t="shared" si="294"/>
        <v>0</v>
      </c>
      <c r="BM419" s="105">
        <f t="shared" si="295"/>
        <v>0</v>
      </c>
      <c r="BN419" s="86">
        <f t="shared" si="296"/>
        <v>0</v>
      </c>
      <c r="BO419" s="86">
        <f t="shared" si="297"/>
        <v>0</v>
      </c>
      <c r="BP419" s="86">
        <f t="shared" si="307"/>
        <v>0</v>
      </c>
      <c r="BQ419" s="160" t="s">
        <v>6961</v>
      </c>
      <c r="BR419" s="86" t="s">
        <v>5720</v>
      </c>
      <c r="BS419" s="88" t="s">
        <v>5721</v>
      </c>
      <c r="BT419" s="86" t="s">
        <v>5722</v>
      </c>
      <c r="BU419" s="86"/>
      <c r="BV419" s="86" t="str">
        <f t="shared" si="308"/>
        <v>DC 934696</v>
      </c>
      <c r="BW419" s="105" t="str">
        <f t="shared" si="309"/>
        <v/>
      </c>
      <c r="BX419" s="86" t="str">
        <f t="shared" si="318"/>
        <v>165</v>
      </c>
      <c r="BY419" s="86" t="str">
        <f t="shared" si="319"/>
        <v>47</v>
      </c>
      <c r="BZ419" s="91">
        <f t="shared" si="320"/>
        <v>100</v>
      </c>
      <c r="CA419" s="91">
        <v>0</v>
      </c>
      <c r="CB419" s="96" t="s">
        <v>5719</v>
      </c>
      <c r="CC419" s="91">
        <f t="shared" si="310"/>
        <v>200</v>
      </c>
      <c r="CD419" s="91">
        <f t="shared" si="311"/>
        <v>0</v>
      </c>
      <c r="CE419" s="93">
        <f t="shared" si="323"/>
        <v>0</v>
      </c>
      <c r="CF419" s="93">
        <f t="shared" si="324"/>
        <v>0</v>
      </c>
      <c r="CG419" s="105"/>
      <c r="CH419" s="105"/>
      <c r="CI419" s="86"/>
      <c r="CJ419" s="188"/>
      <c r="CK419" s="181">
        <f t="shared" si="312"/>
        <v>100</v>
      </c>
      <c r="CL419" s="181">
        <f t="shared" si="313"/>
        <v>200</v>
      </c>
      <c r="CM419" s="86" t="s">
        <v>5723</v>
      </c>
      <c r="CN419" s="182" t="s">
        <v>7854</v>
      </c>
      <c r="CO419" s="183" t="s">
        <v>7855</v>
      </c>
      <c r="CP419" s="86" t="s">
        <v>5724</v>
      </c>
      <c r="CQ419" s="153" t="s">
        <v>7924</v>
      </c>
      <c r="CR419" s="187">
        <f t="shared" si="314"/>
        <v>7970000</v>
      </c>
      <c r="CS419" s="188">
        <v>1</v>
      </c>
      <c r="CT419" s="188">
        <f t="shared" si="282"/>
        <v>7970000</v>
      </c>
      <c r="CU419" s="93"/>
      <c r="CV419" s="94">
        <f t="shared" si="315"/>
        <v>100</v>
      </c>
      <c r="CW419" s="93">
        <f t="shared" si="316"/>
        <v>0</v>
      </c>
      <c r="CX419" s="86">
        <f t="shared" si="317"/>
        <v>0</v>
      </c>
      <c r="CY419" s="93">
        <f t="shared" si="283"/>
        <v>239100</v>
      </c>
      <c r="CZ419" s="93">
        <v>0</v>
      </c>
      <c r="DA419" s="93">
        <v>0</v>
      </c>
      <c r="DB419" s="93">
        <f t="shared" si="284"/>
        <v>0</v>
      </c>
      <c r="DC419" s="93">
        <v>0</v>
      </c>
      <c r="DD419" s="91">
        <v>0</v>
      </c>
      <c r="DE419" s="93">
        <f t="shared" si="285"/>
        <v>0</v>
      </c>
      <c r="DF419" s="93">
        <f t="shared" si="298"/>
        <v>0</v>
      </c>
      <c r="DG419" s="93"/>
      <c r="DH419" s="93">
        <v>0</v>
      </c>
      <c r="DI419" s="93">
        <v>0</v>
      </c>
      <c r="DJ419" s="86">
        <f t="shared" si="286"/>
        <v>0</v>
      </c>
      <c r="DK419" s="91">
        <v>0</v>
      </c>
      <c r="DL419" s="93"/>
      <c r="DM419" s="93">
        <v>0</v>
      </c>
      <c r="DN419" s="93">
        <f t="shared" si="299"/>
        <v>7970000</v>
      </c>
      <c r="DO419" s="93">
        <f t="shared" si="287"/>
        <v>0</v>
      </c>
      <c r="DP419" s="92">
        <f t="shared" si="288"/>
        <v>239100</v>
      </c>
      <c r="DQ419" s="97" t="str">
        <f t="shared" si="300"/>
        <v>8504101763</v>
      </c>
      <c r="DR419" s="98">
        <f t="shared" si="289"/>
        <v>0</v>
      </c>
      <c r="DS419" s="93" t="str">
        <f t="shared" si="290"/>
        <v>OK</v>
      </c>
      <c r="DT419" s="93"/>
      <c r="DU419" s="78" t="str">
        <f t="shared" si="301"/>
        <v>5010700215011501100001VT100001</v>
      </c>
      <c r="DV419" s="78">
        <f>INDEX('08_DMGiaDat'!$L:$L,MATCH(DU419,'08_DMGiaDat'!$R:$R,0))</f>
        <v>7970000</v>
      </c>
      <c r="DW419" s="78" t="str">
        <f t="shared" si="302"/>
        <v>501070021501100100000001</v>
      </c>
      <c r="DX419" s="78" t="str">
        <f>IFERROR(VLOOKUP(DW419,'08_DMGiaDat'!C418:C419,2,FALSE),"N")</f>
        <v>N</v>
      </c>
      <c r="DY419" s="78" t="str">
        <f t="shared" si="303"/>
        <v>5010700215011001VT100001</v>
      </c>
      <c r="DZ419" s="78" t="str">
        <f>IFERROR(VLOOKUP(DY419,'08_DMGiaDat'!C418:C419,2,FALSE),"N")</f>
        <v>N</v>
      </c>
      <c r="EA419" s="78" t="str">
        <f t="shared" si="304"/>
        <v>501070021501100100000001</v>
      </c>
      <c r="EB419" s="78" t="str">
        <f>IFERROR(VLOOKUP(EA419,'08_DMGiaDat'!C418:C419,2,FALSE),"N")</f>
        <v>N</v>
      </c>
      <c r="EC419" s="92">
        <f>IF(DV419&lt;&gt;"N",DV419,IF(DX419&lt;&gt;"N",DX419,IF(DZ419&lt;&gt;"N",DZ419*VLOOKUP(LEFT(CB419,3),'03_DMMucDich'!C402:C406,5,FALSE),IF(EB419&lt;&gt;"N",EB419*VLOOKUP(LEFT(CB419,3),'03_DMMucDich'!C402:C406,5,FALSE),"N/A"))))</f>
        <v>7970000</v>
      </c>
    </row>
    <row r="420" spans="1:133" s="34" customFormat="1" ht="16" x14ac:dyDescent="0.2">
      <c r="A420" s="85">
        <v>406</v>
      </c>
      <c r="B420" s="86"/>
      <c r="C420" s="87"/>
      <c r="D420" s="141" t="s">
        <v>6068</v>
      </c>
      <c r="E420" s="86"/>
      <c r="F420" s="88"/>
      <c r="G420" s="88" t="s">
        <v>5718</v>
      </c>
      <c r="H420" s="151">
        <v>2023</v>
      </c>
      <c r="I420" s="86"/>
      <c r="J420" s="86"/>
      <c r="K420" s="145" t="s">
        <v>6689</v>
      </c>
      <c r="L420" s="105"/>
      <c r="M420" s="86"/>
      <c r="N420" s="105"/>
      <c r="O420" s="105"/>
      <c r="P420" s="86"/>
      <c r="Q420" s="86"/>
      <c r="R420" s="153" t="str">
        <f t="shared" si="305"/>
        <v>Tổ 03</v>
      </c>
      <c r="S420" s="86"/>
      <c r="T420" s="86"/>
      <c r="U420" s="86"/>
      <c r="V420" s="86" t="str">
        <f t="shared" si="306"/>
        <v xml:space="preserve">, </v>
      </c>
      <c r="W420" s="86"/>
      <c r="X420" s="86"/>
      <c r="Y420" s="86"/>
      <c r="Z420" s="88"/>
      <c r="AA420" s="105"/>
      <c r="AB420" s="86"/>
      <c r="AC420" s="90"/>
      <c r="AD420" s="86"/>
      <c r="AE420" s="86"/>
      <c r="AF420" s="86"/>
      <c r="AG420" s="86"/>
      <c r="AH420" s="160" t="s">
        <v>7011</v>
      </c>
      <c r="AI420" s="153"/>
      <c r="AJ420" s="153"/>
      <c r="AK420" s="86"/>
      <c r="AL420" s="86"/>
      <c r="AM420" s="153" t="s">
        <v>7015</v>
      </c>
      <c r="AN420" s="153" t="s">
        <v>7514</v>
      </c>
      <c r="AO420" s="165">
        <v>43111</v>
      </c>
      <c r="AP420" s="153" t="s">
        <v>2182</v>
      </c>
      <c r="AQ420" s="153" t="s">
        <v>7217</v>
      </c>
      <c r="AR420" s="166">
        <v>100</v>
      </c>
      <c r="AS420" s="88" t="s">
        <v>5719</v>
      </c>
      <c r="AT420" s="92">
        <f t="shared" si="281"/>
        <v>0</v>
      </c>
      <c r="AU420" s="93">
        <v>0</v>
      </c>
      <c r="AV420" s="93">
        <v>0</v>
      </c>
      <c r="AW420" s="166">
        <v>200</v>
      </c>
      <c r="AX420" s="93">
        <v>0</v>
      </c>
      <c r="AY420" s="177"/>
      <c r="AZ420" s="177">
        <v>0</v>
      </c>
      <c r="BA420" s="178"/>
      <c r="BB420" s="105"/>
      <c r="BC420" s="105"/>
      <c r="BD420" s="93"/>
      <c r="BE420" s="93">
        <v>0</v>
      </c>
      <c r="BF420" s="91">
        <v>0</v>
      </c>
      <c r="BG420" s="94"/>
      <c r="BH420" s="95"/>
      <c r="BI420" s="93" t="str">
        <f t="shared" si="291"/>
        <v>Lê Trung Cường</v>
      </c>
      <c r="BJ420" s="105">
        <f t="shared" si="292"/>
        <v>0</v>
      </c>
      <c r="BK420" s="88" t="str">
        <f t="shared" si="293"/>
        <v>8092776757</v>
      </c>
      <c r="BL420" s="86">
        <f t="shared" si="294"/>
        <v>0</v>
      </c>
      <c r="BM420" s="105">
        <f t="shared" si="295"/>
        <v>0</v>
      </c>
      <c r="BN420" s="86">
        <f t="shared" si="296"/>
        <v>0</v>
      </c>
      <c r="BO420" s="86">
        <f t="shared" si="297"/>
        <v>0</v>
      </c>
      <c r="BP420" s="86">
        <f t="shared" si="307"/>
        <v>0</v>
      </c>
      <c r="BQ420" s="160" t="s">
        <v>7011</v>
      </c>
      <c r="BR420" s="86" t="s">
        <v>5720</v>
      </c>
      <c r="BS420" s="88" t="s">
        <v>5721</v>
      </c>
      <c r="BT420" s="86" t="s">
        <v>5722</v>
      </c>
      <c r="BU420" s="86"/>
      <c r="BV420" s="86" t="str">
        <f t="shared" si="308"/>
        <v>CK 389460</v>
      </c>
      <c r="BW420" s="105" t="str">
        <f t="shared" si="309"/>
        <v/>
      </c>
      <c r="BX420" s="86" t="str">
        <f t="shared" si="318"/>
        <v>296</v>
      </c>
      <c r="BY420" s="86" t="str">
        <f t="shared" si="319"/>
        <v>91</v>
      </c>
      <c r="BZ420" s="91">
        <f t="shared" si="320"/>
        <v>100</v>
      </c>
      <c r="CA420" s="91">
        <v>0</v>
      </c>
      <c r="CB420" s="96" t="s">
        <v>5719</v>
      </c>
      <c r="CC420" s="91">
        <f t="shared" si="310"/>
        <v>200</v>
      </c>
      <c r="CD420" s="91">
        <f t="shared" si="311"/>
        <v>0</v>
      </c>
      <c r="CE420" s="93">
        <f t="shared" si="323"/>
        <v>0</v>
      </c>
      <c r="CF420" s="93">
        <f t="shared" si="324"/>
        <v>0</v>
      </c>
      <c r="CG420" s="105"/>
      <c r="CH420" s="105"/>
      <c r="CI420" s="86"/>
      <c r="CJ420" s="188"/>
      <c r="CK420" s="181">
        <f t="shared" si="312"/>
        <v>100</v>
      </c>
      <c r="CL420" s="181">
        <f t="shared" si="313"/>
        <v>200</v>
      </c>
      <c r="CM420" s="86" t="s">
        <v>5723</v>
      </c>
      <c r="CN420" s="182" t="s">
        <v>7866</v>
      </c>
      <c r="CO420" s="183" t="s">
        <v>7867</v>
      </c>
      <c r="CP420" s="86" t="s">
        <v>5724</v>
      </c>
      <c r="CQ420" s="153" t="s">
        <v>7926</v>
      </c>
      <c r="CR420" s="187">
        <f t="shared" si="314"/>
        <v>3360000</v>
      </c>
      <c r="CS420" s="188">
        <v>0.8</v>
      </c>
      <c r="CT420" s="188">
        <f t="shared" si="282"/>
        <v>2688000</v>
      </c>
      <c r="CU420" s="93"/>
      <c r="CV420" s="94">
        <f t="shared" si="315"/>
        <v>100</v>
      </c>
      <c r="CW420" s="93">
        <f t="shared" si="316"/>
        <v>0</v>
      </c>
      <c r="CX420" s="86">
        <f t="shared" si="317"/>
        <v>0</v>
      </c>
      <c r="CY420" s="93">
        <f t="shared" si="283"/>
        <v>80640</v>
      </c>
      <c r="CZ420" s="93">
        <v>0</v>
      </c>
      <c r="DA420" s="93">
        <v>0</v>
      </c>
      <c r="DB420" s="93">
        <f t="shared" si="284"/>
        <v>0</v>
      </c>
      <c r="DC420" s="93">
        <v>0</v>
      </c>
      <c r="DD420" s="91">
        <v>0</v>
      </c>
      <c r="DE420" s="93">
        <f t="shared" si="285"/>
        <v>0</v>
      </c>
      <c r="DF420" s="93">
        <f t="shared" si="298"/>
        <v>0</v>
      </c>
      <c r="DG420" s="93"/>
      <c r="DH420" s="93">
        <v>0</v>
      </c>
      <c r="DI420" s="93">
        <v>0</v>
      </c>
      <c r="DJ420" s="86">
        <f t="shared" si="286"/>
        <v>0</v>
      </c>
      <c r="DK420" s="91">
        <v>0</v>
      </c>
      <c r="DL420" s="93"/>
      <c r="DM420" s="93">
        <v>0</v>
      </c>
      <c r="DN420" s="93">
        <f t="shared" si="299"/>
        <v>2688000</v>
      </c>
      <c r="DO420" s="93">
        <f t="shared" si="287"/>
        <v>0</v>
      </c>
      <c r="DP420" s="92">
        <f t="shared" si="288"/>
        <v>80640</v>
      </c>
      <c r="DQ420" s="97" t="str">
        <f t="shared" si="300"/>
        <v>8092776757</v>
      </c>
      <c r="DR420" s="98">
        <f t="shared" si="289"/>
        <v>0</v>
      </c>
      <c r="DS420" s="93" t="str">
        <f t="shared" si="290"/>
        <v>OK</v>
      </c>
      <c r="DT420" s="93"/>
      <c r="DU420" s="78" t="str">
        <f t="shared" si="301"/>
        <v>5010700210791079100001VT200001</v>
      </c>
      <c r="DV420" s="78">
        <f>INDEX('08_DMGiaDat'!$L:$L,MATCH(DU420,'08_DMGiaDat'!$R:$R,0))</f>
        <v>3360000</v>
      </c>
      <c r="DW420" s="78" t="str">
        <f t="shared" si="302"/>
        <v>501070021079100100000001</v>
      </c>
      <c r="DX420" s="78" t="str">
        <f>IFERROR(VLOOKUP(DW420,'08_DMGiaDat'!C418:C419,2,FALSE),"N")</f>
        <v>N</v>
      </c>
      <c r="DY420" s="78" t="str">
        <f t="shared" si="303"/>
        <v>5010700210791001VT200001</v>
      </c>
      <c r="DZ420" s="78" t="str">
        <f>IFERROR(VLOOKUP(DY420,'08_DMGiaDat'!C418:C419,2,FALSE),"N")</f>
        <v>N</v>
      </c>
      <c r="EA420" s="78" t="str">
        <f t="shared" si="304"/>
        <v>501070021079100100000001</v>
      </c>
      <c r="EB420" s="78" t="str">
        <f>IFERROR(VLOOKUP(EA420,'08_DMGiaDat'!C418:C419,2,FALSE),"N")</f>
        <v>N</v>
      </c>
      <c r="EC420" s="92">
        <f>IF(DV420&lt;&gt;"N",DV420,IF(DX420&lt;&gt;"N",DX420,IF(DZ420&lt;&gt;"N",DZ420*VLOOKUP(LEFT(CB420,3),'03_DMMucDich'!C402:C406,5,FALSE),IF(EB420&lt;&gt;"N",EB420*VLOOKUP(LEFT(CB420,3),'03_DMMucDich'!C402:C406,5,FALSE),"N/A"))))</f>
        <v>3360000</v>
      </c>
    </row>
    <row r="421" spans="1:133" s="34" customFormat="1" ht="16" x14ac:dyDescent="0.2">
      <c r="A421" s="85">
        <v>407</v>
      </c>
      <c r="B421" s="86"/>
      <c r="C421" s="87"/>
      <c r="D421" s="141" t="s">
        <v>6065</v>
      </c>
      <c r="E421" s="86"/>
      <c r="F421" s="88"/>
      <c r="G421" s="88" t="s">
        <v>5718</v>
      </c>
      <c r="H421" s="151">
        <v>2023</v>
      </c>
      <c r="I421" s="86"/>
      <c r="J421" s="86"/>
      <c r="K421" s="145" t="s">
        <v>6686</v>
      </c>
      <c r="L421" s="105"/>
      <c r="M421" s="86"/>
      <c r="N421" s="105"/>
      <c r="O421" s="105"/>
      <c r="P421" s="86"/>
      <c r="Q421" s="86"/>
      <c r="R421" s="153" t="str">
        <f t="shared" si="305"/>
        <v>Tổ 15</v>
      </c>
      <c r="S421" s="86"/>
      <c r="T421" s="86"/>
      <c r="U421" s="86"/>
      <c r="V421" s="86" t="str">
        <f t="shared" si="306"/>
        <v xml:space="preserve">, </v>
      </c>
      <c r="W421" s="86"/>
      <c r="X421" s="86"/>
      <c r="Y421" s="86"/>
      <c r="Z421" s="88"/>
      <c r="AA421" s="105"/>
      <c r="AB421" s="86"/>
      <c r="AC421" s="90"/>
      <c r="AD421" s="86"/>
      <c r="AE421" s="86"/>
      <c r="AF421" s="86"/>
      <c r="AG421" s="86"/>
      <c r="AH421" s="160" t="s">
        <v>7010</v>
      </c>
      <c r="AI421" s="153"/>
      <c r="AJ421" s="153"/>
      <c r="AK421" s="86"/>
      <c r="AL421" s="86"/>
      <c r="AM421" s="153" t="s">
        <v>7015</v>
      </c>
      <c r="AN421" s="153" t="s">
        <v>7515</v>
      </c>
      <c r="AO421" s="165">
        <v>45044</v>
      </c>
      <c r="AP421" s="153" t="s">
        <v>7516</v>
      </c>
      <c r="AQ421" s="153" t="s">
        <v>7151</v>
      </c>
      <c r="AR421" s="166">
        <v>86.5</v>
      </c>
      <c r="AS421" s="88" t="s">
        <v>5719</v>
      </c>
      <c r="AT421" s="92">
        <f t="shared" si="281"/>
        <v>0</v>
      </c>
      <c r="AU421" s="93">
        <v>0</v>
      </c>
      <c r="AV421" s="93">
        <v>0</v>
      </c>
      <c r="AW421" s="166">
        <v>200</v>
      </c>
      <c r="AX421" s="93">
        <v>0</v>
      </c>
      <c r="AY421" s="177"/>
      <c r="AZ421" s="177">
        <v>0</v>
      </c>
      <c r="BA421" s="178"/>
      <c r="BB421" s="105"/>
      <c r="BC421" s="105"/>
      <c r="BD421" s="93"/>
      <c r="BE421" s="93">
        <v>0</v>
      </c>
      <c r="BF421" s="91">
        <v>0</v>
      </c>
      <c r="BG421" s="94"/>
      <c r="BH421" s="95"/>
      <c r="BI421" s="93" t="str">
        <f t="shared" si="291"/>
        <v>Nguyễn Thị Cúc</v>
      </c>
      <c r="BJ421" s="105">
        <f t="shared" si="292"/>
        <v>0</v>
      </c>
      <c r="BK421" s="88" t="str">
        <f t="shared" si="293"/>
        <v>8152788767</v>
      </c>
      <c r="BL421" s="86">
        <f t="shared" si="294"/>
        <v>0</v>
      </c>
      <c r="BM421" s="105">
        <f t="shared" si="295"/>
        <v>0</v>
      </c>
      <c r="BN421" s="86">
        <f t="shared" si="296"/>
        <v>0</v>
      </c>
      <c r="BO421" s="86">
        <f t="shared" si="297"/>
        <v>0</v>
      </c>
      <c r="BP421" s="86">
        <f t="shared" si="307"/>
        <v>0</v>
      </c>
      <c r="BQ421" s="160" t="s">
        <v>7010</v>
      </c>
      <c r="BR421" s="86" t="s">
        <v>5720</v>
      </c>
      <c r="BS421" s="88" t="s">
        <v>5721</v>
      </c>
      <c r="BT421" s="86" t="s">
        <v>5722</v>
      </c>
      <c r="BU421" s="86"/>
      <c r="BV421" s="86" t="str">
        <f t="shared" si="308"/>
        <v>DI 405519</v>
      </c>
      <c r="BW421" s="105" t="str">
        <f t="shared" si="309"/>
        <v/>
      </c>
      <c r="BX421" s="86" t="str">
        <f t="shared" si="318"/>
        <v>687</v>
      </c>
      <c r="BY421" s="86" t="str">
        <f t="shared" si="319"/>
        <v>82</v>
      </c>
      <c r="BZ421" s="91">
        <f t="shared" si="320"/>
        <v>86.5</v>
      </c>
      <c r="CA421" s="91">
        <v>0</v>
      </c>
      <c r="CB421" s="96" t="s">
        <v>5719</v>
      </c>
      <c r="CC421" s="91">
        <f t="shared" si="310"/>
        <v>200</v>
      </c>
      <c r="CD421" s="91">
        <f t="shared" si="311"/>
        <v>0</v>
      </c>
      <c r="CE421" s="93">
        <f t="shared" si="323"/>
        <v>0</v>
      </c>
      <c r="CF421" s="93">
        <f t="shared" si="324"/>
        <v>0</v>
      </c>
      <c r="CG421" s="105"/>
      <c r="CH421" s="105"/>
      <c r="CI421" s="86"/>
      <c r="CJ421" s="188"/>
      <c r="CK421" s="181">
        <f t="shared" si="312"/>
        <v>86.5</v>
      </c>
      <c r="CL421" s="181">
        <f t="shared" si="313"/>
        <v>200</v>
      </c>
      <c r="CM421" s="86" t="s">
        <v>5723</v>
      </c>
      <c r="CN421" s="182" t="s">
        <v>7866</v>
      </c>
      <c r="CO421" s="183" t="s">
        <v>7867</v>
      </c>
      <c r="CP421" s="86" t="s">
        <v>5724</v>
      </c>
      <c r="CQ421" s="153" t="s">
        <v>7925</v>
      </c>
      <c r="CR421" s="187">
        <f t="shared" si="314"/>
        <v>2360000</v>
      </c>
      <c r="CS421" s="188">
        <v>0.8</v>
      </c>
      <c r="CT421" s="188">
        <f t="shared" si="282"/>
        <v>1888000</v>
      </c>
      <c r="CU421" s="93"/>
      <c r="CV421" s="94">
        <f t="shared" si="315"/>
        <v>86.5</v>
      </c>
      <c r="CW421" s="93">
        <f t="shared" si="316"/>
        <v>0</v>
      </c>
      <c r="CX421" s="86">
        <f t="shared" si="317"/>
        <v>0</v>
      </c>
      <c r="CY421" s="93">
        <f t="shared" si="283"/>
        <v>48993.599999999999</v>
      </c>
      <c r="CZ421" s="93">
        <v>0</v>
      </c>
      <c r="DA421" s="93">
        <v>0</v>
      </c>
      <c r="DB421" s="93">
        <f t="shared" si="284"/>
        <v>0</v>
      </c>
      <c r="DC421" s="93">
        <v>0</v>
      </c>
      <c r="DD421" s="91">
        <v>0</v>
      </c>
      <c r="DE421" s="93">
        <f t="shared" si="285"/>
        <v>0</v>
      </c>
      <c r="DF421" s="93">
        <f t="shared" si="298"/>
        <v>0</v>
      </c>
      <c r="DG421" s="93"/>
      <c r="DH421" s="93">
        <v>0</v>
      </c>
      <c r="DI421" s="93">
        <v>0</v>
      </c>
      <c r="DJ421" s="86">
        <f t="shared" si="286"/>
        <v>0</v>
      </c>
      <c r="DK421" s="91">
        <v>0</v>
      </c>
      <c r="DL421" s="93"/>
      <c r="DM421" s="93">
        <v>0</v>
      </c>
      <c r="DN421" s="93">
        <f t="shared" si="299"/>
        <v>1888000</v>
      </c>
      <c r="DO421" s="93">
        <f t="shared" si="287"/>
        <v>0</v>
      </c>
      <c r="DP421" s="92">
        <f t="shared" si="288"/>
        <v>48993.599999999999</v>
      </c>
      <c r="DQ421" s="97" t="str">
        <f t="shared" si="300"/>
        <v>8152788767</v>
      </c>
      <c r="DR421" s="98">
        <f t="shared" si="289"/>
        <v>0</v>
      </c>
      <c r="DS421" s="93" t="str">
        <f t="shared" si="290"/>
        <v>OK</v>
      </c>
      <c r="DT421" s="93"/>
      <c r="DU421" s="78" t="str">
        <f t="shared" si="301"/>
        <v>5010700210791079100001VT400001</v>
      </c>
      <c r="DV421" s="78">
        <f>INDEX('08_DMGiaDat'!$L:$L,MATCH(DU421,'08_DMGiaDat'!$R:$R,0))</f>
        <v>2360000</v>
      </c>
      <c r="DW421" s="78" t="str">
        <f t="shared" si="302"/>
        <v>501070021079100100000001</v>
      </c>
      <c r="DX421" s="78" t="str">
        <f>IFERROR(VLOOKUP(DW421,'08_DMGiaDat'!C418:C419,2,FALSE),"N")</f>
        <v>N</v>
      </c>
      <c r="DY421" s="78" t="str">
        <f t="shared" si="303"/>
        <v>5010700210791001VT400001</v>
      </c>
      <c r="DZ421" s="78" t="str">
        <f>IFERROR(VLOOKUP(DY421,'08_DMGiaDat'!C418:C419,2,FALSE),"N")</f>
        <v>N</v>
      </c>
      <c r="EA421" s="78" t="str">
        <f t="shared" si="304"/>
        <v>501070021079100100000001</v>
      </c>
      <c r="EB421" s="78" t="str">
        <f>IFERROR(VLOOKUP(EA421,'08_DMGiaDat'!C418:C419,2,FALSE),"N")</f>
        <v>N</v>
      </c>
      <c r="EC421" s="92">
        <f>IF(DV421&lt;&gt;"N",DV421,IF(DX421&lt;&gt;"N",DX421,IF(DZ421&lt;&gt;"N",DZ421*VLOOKUP(LEFT(CB421,3),'03_DMMucDich'!C402:C406,5,FALSE),IF(EB421&lt;&gt;"N",EB421*VLOOKUP(LEFT(CB421,3),'03_DMMucDich'!C402:C406,5,FALSE),"N/A"))))</f>
        <v>2360000</v>
      </c>
    </row>
    <row r="422" spans="1:133" s="34" customFormat="1" ht="16" x14ac:dyDescent="0.2">
      <c r="A422" s="85">
        <v>408</v>
      </c>
      <c r="B422" s="86"/>
      <c r="C422" s="87"/>
      <c r="D422" s="141" t="s">
        <v>6069</v>
      </c>
      <c r="E422" s="86"/>
      <c r="F422" s="88"/>
      <c r="G422" s="88" t="s">
        <v>5718</v>
      </c>
      <c r="H422" s="151">
        <v>2022</v>
      </c>
      <c r="I422" s="86"/>
      <c r="J422" s="86"/>
      <c r="K422" s="145" t="s">
        <v>6690</v>
      </c>
      <c r="L422" s="105"/>
      <c r="M422" s="86"/>
      <c r="N422" s="105"/>
      <c r="O422" s="105"/>
      <c r="P422" s="86"/>
      <c r="Q422" s="86"/>
      <c r="R422" s="153" t="str">
        <f t="shared" si="305"/>
        <v>Tổ 64</v>
      </c>
      <c r="S422" s="86"/>
      <c r="T422" s="86"/>
      <c r="U422" s="86"/>
      <c r="V422" s="86" t="str">
        <f t="shared" si="306"/>
        <v xml:space="preserve">, </v>
      </c>
      <c r="W422" s="86"/>
      <c r="X422" s="86"/>
      <c r="Y422" s="86"/>
      <c r="Z422" s="88"/>
      <c r="AA422" s="105"/>
      <c r="AB422" s="86"/>
      <c r="AC422" s="90"/>
      <c r="AD422" s="86"/>
      <c r="AE422" s="86"/>
      <c r="AF422" s="86"/>
      <c r="AG422" s="86"/>
      <c r="AH422" s="160" t="s">
        <v>6961</v>
      </c>
      <c r="AI422" s="153"/>
      <c r="AJ422" s="153"/>
      <c r="AK422" s="86"/>
      <c r="AL422" s="86"/>
      <c r="AM422" s="153" t="s">
        <v>7015</v>
      </c>
      <c r="AN422" s="153" t="s">
        <v>7517</v>
      </c>
      <c r="AO422" s="165">
        <v>43256</v>
      </c>
      <c r="AP422" s="153" t="s">
        <v>7270</v>
      </c>
      <c r="AQ422" s="153" t="s">
        <v>7095</v>
      </c>
      <c r="AR422" s="166">
        <v>105</v>
      </c>
      <c r="AS422" s="88" t="s">
        <v>5719</v>
      </c>
      <c r="AT422" s="92">
        <f t="shared" si="281"/>
        <v>0</v>
      </c>
      <c r="AU422" s="93">
        <v>0</v>
      </c>
      <c r="AV422" s="93">
        <v>0</v>
      </c>
      <c r="AW422" s="166">
        <v>200</v>
      </c>
      <c r="AX422" s="93">
        <v>0</v>
      </c>
      <c r="AY422" s="177"/>
      <c r="AZ422" s="177">
        <v>0</v>
      </c>
      <c r="BA422" s="178"/>
      <c r="BB422" s="105"/>
      <c r="BC422" s="105"/>
      <c r="BD422" s="93"/>
      <c r="BE422" s="93">
        <v>0</v>
      </c>
      <c r="BF422" s="91">
        <v>0</v>
      </c>
      <c r="BG422" s="94"/>
      <c r="BH422" s="95"/>
      <c r="BI422" s="93" t="str">
        <f t="shared" si="291"/>
        <v>Hoàng Công  Hiếu</v>
      </c>
      <c r="BJ422" s="105">
        <f t="shared" si="292"/>
        <v>0</v>
      </c>
      <c r="BK422" s="88" t="str">
        <f t="shared" si="293"/>
        <v>0400702518</v>
      </c>
      <c r="BL422" s="86">
        <f t="shared" si="294"/>
        <v>0</v>
      </c>
      <c r="BM422" s="105">
        <f t="shared" si="295"/>
        <v>0</v>
      </c>
      <c r="BN422" s="86">
        <f t="shared" si="296"/>
        <v>0</v>
      </c>
      <c r="BO422" s="86">
        <f t="shared" si="297"/>
        <v>0</v>
      </c>
      <c r="BP422" s="86">
        <f t="shared" si="307"/>
        <v>0</v>
      </c>
      <c r="BQ422" s="160" t="s">
        <v>6961</v>
      </c>
      <c r="BR422" s="86" t="s">
        <v>5720</v>
      </c>
      <c r="BS422" s="88" t="s">
        <v>5721</v>
      </c>
      <c r="BT422" s="86" t="s">
        <v>5722</v>
      </c>
      <c r="BU422" s="86"/>
      <c r="BV422" s="86" t="str">
        <f t="shared" si="308"/>
        <v>CO 200801</v>
      </c>
      <c r="BW422" s="105" t="str">
        <f t="shared" si="309"/>
        <v/>
      </c>
      <c r="BX422" s="86" t="str">
        <f t="shared" si="318"/>
        <v>54</v>
      </c>
      <c r="BY422" s="86" t="str">
        <f t="shared" si="319"/>
        <v>8</v>
      </c>
      <c r="BZ422" s="91">
        <f t="shared" si="320"/>
        <v>105</v>
      </c>
      <c r="CA422" s="91">
        <v>0</v>
      </c>
      <c r="CB422" s="96" t="s">
        <v>5719</v>
      </c>
      <c r="CC422" s="91">
        <f t="shared" si="310"/>
        <v>200</v>
      </c>
      <c r="CD422" s="91">
        <f t="shared" si="311"/>
        <v>0</v>
      </c>
      <c r="CE422" s="93">
        <f t="shared" si="323"/>
        <v>0</v>
      </c>
      <c r="CF422" s="93">
        <f t="shared" si="324"/>
        <v>0</v>
      </c>
      <c r="CG422" s="105"/>
      <c r="CH422" s="105"/>
      <c r="CI422" s="86"/>
      <c r="CJ422" s="188"/>
      <c r="CK422" s="181">
        <f t="shared" si="312"/>
        <v>105</v>
      </c>
      <c r="CL422" s="181">
        <f t="shared" si="313"/>
        <v>200</v>
      </c>
      <c r="CM422" s="86" t="s">
        <v>5723</v>
      </c>
      <c r="CN422" s="182" t="s">
        <v>7854</v>
      </c>
      <c r="CO422" s="183" t="s">
        <v>7855</v>
      </c>
      <c r="CP422" s="86" t="s">
        <v>5724</v>
      </c>
      <c r="CQ422" s="153" t="s">
        <v>7924</v>
      </c>
      <c r="CR422" s="187">
        <f t="shared" si="314"/>
        <v>7970000</v>
      </c>
      <c r="CS422" s="188">
        <v>1</v>
      </c>
      <c r="CT422" s="188">
        <f t="shared" si="282"/>
        <v>7970000</v>
      </c>
      <c r="CU422" s="93"/>
      <c r="CV422" s="94">
        <f t="shared" si="315"/>
        <v>105</v>
      </c>
      <c r="CW422" s="93">
        <f t="shared" si="316"/>
        <v>0</v>
      </c>
      <c r="CX422" s="86">
        <f t="shared" si="317"/>
        <v>0</v>
      </c>
      <c r="CY422" s="93">
        <f t="shared" si="283"/>
        <v>251055</v>
      </c>
      <c r="CZ422" s="93">
        <v>0</v>
      </c>
      <c r="DA422" s="93">
        <v>0</v>
      </c>
      <c r="DB422" s="93">
        <f t="shared" si="284"/>
        <v>0</v>
      </c>
      <c r="DC422" s="93">
        <v>0</v>
      </c>
      <c r="DD422" s="91">
        <v>0</v>
      </c>
      <c r="DE422" s="93">
        <f t="shared" si="285"/>
        <v>0</v>
      </c>
      <c r="DF422" s="93">
        <f t="shared" si="298"/>
        <v>0</v>
      </c>
      <c r="DG422" s="93"/>
      <c r="DH422" s="93">
        <v>0</v>
      </c>
      <c r="DI422" s="93">
        <v>0</v>
      </c>
      <c r="DJ422" s="86">
        <f t="shared" si="286"/>
        <v>0</v>
      </c>
      <c r="DK422" s="91">
        <v>0</v>
      </c>
      <c r="DL422" s="93"/>
      <c r="DM422" s="93">
        <v>0</v>
      </c>
      <c r="DN422" s="93">
        <f t="shared" si="299"/>
        <v>7970000</v>
      </c>
      <c r="DO422" s="93">
        <f t="shared" si="287"/>
        <v>0</v>
      </c>
      <c r="DP422" s="92">
        <f t="shared" si="288"/>
        <v>251055</v>
      </c>
      <c r="DQ422" s="97" t="str">
        <f t="shared" si="300"/>
        <v>0400702518</v>
      </c>
      <c r="DR422" s="98">
        <f t="shared" si="289"/>
        <v>0</v>
      </c>
      <c r="DS422" s="93" t="str">
        <f t="shared" si="290"/>
        <v>OK</v>
      </c>
      <c r="DT422" s="93"/>
      <c r="DU422" s="78" t="str">
        <f t="shared" si="301"/>
        <v>5010700215011501100001VT100001</v>
      </c>
      <c r="DV422" s="78">
        <f>INDEX('08_DMGiaDat'!$L:$L,MATCH(DU422,'08_DMGiaDat'!$R:$R,0))</f>
        <v>7970000</v>
      </c>
      <c r="DW422" s="78" t="str">
        <f t="shared" si="302"/>
        <v>501070021501100100000001</v>
      </c>
      <c r="DX422" s="78" t="str">
        <f>IFERROR(VLOOKUP(DW422,'08_DMGiaDat'!C418:C419,2,FALSE),"N")</f>
        <v>N</v>
      </c>
      <c r="DY422" s="78" t="str">
        <f t="shared" si="303"/>
        <v>5010700215011001VT100001</v>
      </c>
      <c r="DZ422" s="78" t="str">
        <f>IFERROR(VLOOKUP(DY422,'08_DMGiaDat'!C418:C419,2,FALSE),"N")</f>
        <v>N</v>
      </c>
      <c r="EA422" s="78" t="str">
        <f t="shared" si="304"/>
        <v>501070021501100100000001</v>
      </c>
      <c r="EB422" s="78" t="str">
        <f>IFERROR(VLOOKUP(EA422,'08_DMGiaDat'!C418:C419,2,FALSE),"N")</f>
        <v>N</v>
      </c>
      <c r="EC422" s="92">
        <f>IF(DV422&lt;&gt;"N",DV422,IF(DX422&lt;&gt;"N",DX422,IF(DZ422&lt;&gt;"N",DZ422*VLOOKUP(LEFT(CB422,3),'03_DMMucDich'!C402:C406,5,FALSE),IF(EB422&lt;&gt;"N",EB422*VLOOKUP(LEFT(CB422,3),'03_DMMucDich'!C402:C406,5,FALSE),"N/A"))))</f>
        <v>7970000</v>
      </c>
    </row>
    <row r="423" spans="1:133" s="34" customFormat="1" ht="16" x14ac:dyDescent="0.2">
      <c r="A423" s="85">
        <v>409</v>
      </c>
      <c r="B423" s="86"/>
      <c r="C423" s="87"/>
      <c r="D423" s="141">
        <v>8045655829</v>
      </c>
      <c r="E423" s="86"/>
      <c r="F423" s="88"/>
      <c r="G423" s="88" t="s">
        <v>5718</v>
      </c>
      <c r="H423" s="151">
        <v>2022</v>
      </c>
      <c r="I423" s="86"/>
      <c r="J423" s="86"/>
      <c r="K423" s="145" t="s">
        <v>6691</v>
      </c>
      <c r="L423" s="105"/>
      <c r="M423" s="86"/>
      <c r="N423" s="105"/>
      <c r="O423" s="105"/>
      <c r="P423" s="86"/>
      <c r="Q423" s="86"/>
      <c r="R423" s="153" t="str">
        <f t="shared" si="305"/>
        <v>Tổ 64</v>
      </c>
      <c r="S423" s="86"/>
      <c r="T423" s="86"/>
      <c r="U423" s="86"/>
      <c r="V423" s="86" t="str">
        <f t="shared" si="306"/>
        <v xml:space="preserve">, </v>
      </c>
      <c r="W423" s="86"/>
      <c r="X423" s="86"/>
      <c r="Y423" s="86"/>
      <c r="Z423" s="88"/>
      <c r="AA423" s="105"/>
      <c r="AB423" s="86"/>
      <c r="AC423" s="90"/>
      <c r="AD423" s="86"/>
      <c r="AE423" s="86"/>
      <c r="AF423" s="86"/>
      <c r="AG423" s="86"/>
      <c r="AH423" s="160" t="s">
        <v>6961</v>
      </c>
      <c r="AI423" s="153"/>
      <c r="AJ423" s="153"/>
      <c r="AK423" s="86"/>
      <c r="AL423" s="86"/>
      <c r="AM423" s="153" t="s">
        <v>7015</v>
      </c>
      <c r="AN423" s="153" t="s">
        <v>7518</v>
      </c>
      <c r="AO423" s="165">
        <v>44601</v>
      </c>
      <c r="AP423" s="153" t="s">
        <v>7068</v>
      </c>
      <c r="AQ423" s="153" t="s">
        <v>7095</v>
      </c>
      <c r="AR423" s="166">
        <v>105</v>
      </c>
      <c r="AS423" s="88" t="s">
        <v>5719</v>
      </c>
      <c r="AT423" s="92">
        <f t="shared" si="281"/>
        <v>0</v>
      </c>
      <c r="AU423" s="93">
        <v>0</v>
      </c>
      <c r="AV423" s="93">
        <v>0</v>
      </c>
      <c r="AW423" s="166">
        <v>200</v>
      </c>
      <c r="AX423" s="93">
        <v>0</v>
      </c>
      <c r="AY423" s="177"/>
      <c r="AZ423" s="177">
        <v>0</v>
      </c>
      <c r="BA423" s="178"/>
      <c r="BB423" s="105"/>
      <c r="BC423" s="105"/>
      <c r="BD423" s="93"/>
      <c r="BE423" s="93">
        <v>0</v>
      </c>
      <c r="BF423" s="91">
        <v>0</v>
      </c>
      <c r="BG423" s="94"/>
      <c r="BH423" s="95"/>
      <c r="BI423" s="93" t="str">
        <f t="shared" si="291"/>
        <v>Hoàng Thị Tuyết Anh</v>
      </c>
      <c r="BJ423" s="105">
        <f t="shared" si="292"/>
        <v>0</v>
      </c>
      <c r="BK423" s="88">
        <f t="shared" si="293"/>
        <v>8045655829</v>
      </c>
      <c r="BL423" s="86">
        <f t="shared" si="294"/>
        <v>0</v>
      </c>
      <c r="BM423" s="105">
        <f t="shared" si="295"/>
        <v>0</v>
      </c>
      <c r="BN423" s="86">
        <f t="shared" si="296"/>
        <v>0</v>
      </c>
      <c r="BO423" s="86">
        <f t="shared" si="297"/>
        <v>0</v>
      </c>
      <c r="BP423" s="86">
        <f t="shared" si="307"/>
        <v>0</v>
      </c>
      <c r="BQ423" s="160" t="s">
        <v>6961</v>
      </c>
      <c r="BR423" s="86" t="s">
        <v>5720</v>
      </c>
      <c r="BS423" s="88" t="s">
        <v>5721</v>
      </c>
      <c r="BT423" s="86" t="s">
        <v>5722</v>
      </c>
      <c r="BU423" s="86"/>
      <c r="BV423" s="86" t="str">
        <f t="shared" si="308"/>
        <v>DC 937750</v>
      </c>
      <c r="BW423" s="105" t="str">
        <f t="shared" si="309"/>
        <v/>
      </c>
      <c r="BX423" s="86" t="str">
        <f t="shared" si="318"/>
        <v>57</v>
      </c>
      <c r="BY423" s="86" t="str">
        <f t="shared" si="319"/>
        <v>8</v>
      </c>
      <c r="BZ423" s="91">
        <f t="shared" si="320"/>
        <v>105</v>
      </c>
      <c r="CA423" s="91">
        <v>0</v>
      </c>
      <c r="CB423" s="96" t="s">
        <v>5719</v>
      </c>
      <c r="CC423" s="91">
        <f t="shared" si="310"/>
        <v>200</v>
      </c>
      <c r="CD423" s="91">
        <f t="shared" si="311"/>
        <v>0</v>
      </c>
      <c r="CE423" s="93">
        <f t="shared" si="323"/>
        <v>0</v>
      </c>
      <c r="CF423" s="93">
        <f t="shared" si="324"/>
        <v>0</v>
      </c>
      <c r="CG423" s="105"/>
      <c r="CH423" s="105"/>
      <c r="CI423" s="86"/>
      <c r="CJ423" s="188"/>
      <c r="CK423" s="181">
        <f t="shared" si="312"/>
        <v>105</v>
      </c>
      <c r="CL423" s="181">
        <f t="shared" si="313"/>
        <v>200</v>
      </c>
      <c r="CM423" s="86" t="s">
        <v>5723</v>
      </c>
      <c r="CN423" s="182" t="s">
        <v>7854</v>
      </c>
      <c r="CO423" s="183" t="s">
        <v>7855</v>
      </c>
      <c r="CP423" s="86" t="s">
        <v>5724</v>
      </c>
      <c r="CQ423" s="153" t="s">
        <v>7924</v>
      </c>
      <c r="CR423" s="187">
        <f t="shared" si="314"/>
        <v>7970000</v>
      </c>
      <c r="CS423" s="188">
        <v>1</v>
      </c>
      <c r="CT423" s="188">
        <f t="shared" si="282"/>
        <v>7970000</v>
      </c>
      <c r="CU423" s="93"/>
      <c r="CV423" s="94">
        <f t="shared" si="315"/>
        <v>105</v>
      </c>
      <c r="CW423" s="93">
        <f t="shared" si="316"/>
        <v>0</v>
      </c>
      <c r="CX423" s="86">
        <f t="shared" si="317"/>
        <v>0</v>
      </c>
      <c r="CY423" s="93">
        <f t="shared" si="283"/>
        <v>251055</v>
      </c>
      <c r="CZ423" s="93">
        <v>0</v>
      </c>
      <c r="DA423" s="93">
        <v>0</v>
      </c>
      <c r="DB423" s="93">
        <f t="shared" si="284"/>
        <v>0</v>
      </c>
      <c r="DC423" s="93">
        <v>0</v>
      </c>
      <c r="DD423" s="91">
        <v>0</v>
      </c>
      <c r="DE423" s="93">
        <f t="shared" si="285"/>
        <v>0</v>
      </c>
      <c r="DF423" s="93">
        <f t="shared" si="298"/>
        <v>0</v>
      </c>
      <c r="DG423" s="93"/>
      <c r="DH423" s="93">
        <v>0</v>
      </c>
      <c r="DI423" s="93">
        <v>0</v>
      </c>
      <c r="DJ423" s="86">
        <f t="shared" si="286"/>
        <v>0</v>
      </c>
      <c r="DK423" s="91">
        <v>0</v>
      </c>
      <c r="DL423" s="93"/>
      <c r="DM423" s="93">
        <v>0</v>
      </c>
      <c r="DN423" s="93">
        <f t="shared" si="299"/>
        <v>7970000</v>
      </c>
      <c r="DO423" s="93">
        <f t="shared" si="287"/>
        <v>0</v>
      </c>
      <c r="DP423" s="92">
        <f t="shared" si="288"/>
        <v>251055</v>
      </c>
      <c r="DQ423" s="97">
        <f t="shared" si="300"/>
        <v>8045655829</v>
      </c>
      <c r="DR423" s="98">
        <f t="shared" si="289"/>
        <v>0</v>
      </c>
      <c r="DS423" s="93" t="str">
        <f t="shared" si="290"/>
        <v>OK</v>
      </c>
      <c r="DT423" s="93"/>
      <c r="DU423" s="78" t="str">
        <f t="shared" si="301"/>
        <v>5010700215011501100001VT100001</v>
      </c>
      <c r="DV423" s="78">
        <f>INDEX('08_DMGiaDat'!$L:$L,MATCH(DU423,'08_DMGiaDat'!$R:$R,0))</f>
        <v>7970000</v>
      </c>
      <c r="DW423" s="78" t="str">
        <f t="shared" si="302"/>
        <v>501070021501100100000001</v>
      </c>
      <c r="DX423" s="78" t="str">
        <f>IFERROR(VLOOKUP(DW423,'08_DMGiaDat'!C418:C419,2,FALSE),"N")</f>
        <v>N</v>
      </c>
      <c r="DY423" s="78" t="str">
        <f t="shared" si="303"/>
        <v>5010700215011001VT100001</v>
      </c>
      <c r="DZ423" s="78" t="str">
        <f>IFERROR(VLOOKUP(DY423,'08_DMGiaDat'!C418:C419,2,FALSE),"N")</f>
        <v>N</v>
      </c>
      <c r="EA423" s="78" t="str">
        <f t="shared" si="304"/>
        <v>501070021501100100000001</v>
      </c>
      <c r="EB423" s="78" t="str">
        <f>IFERROR(VLOOKUP(EA423,'08_DMGiaDat'!C418:C419,2,FALSE),"N")</f>
        <v>N</v>
      </c>
      <c r="EC423" s="92">
        <f>IF(DV423&lt;&gt;"N",DV423,IF(DX423&lt;&gt;"N",DX423,IF(DZ423&lt;&gt;"N",DZ423*VLOOKUP(LEFT(CB423,3),'03_DMMucDich'!C402:C406,5,FALSE),IF(EB423&lt;&gt;"N",EB423*VLOOKUP(LEFT(CB423,3),'03_DMMucDich'!C402:C406,5,FALSE),"N/A"))))</f>
        <v>7970000</v>
      </c>
    </row>
    <row r="424" spans="1:133" s="34" customFormat="1" ht="16" x14ac:dyDescent="0.2">
      <c r="A424" s="85">
        <v>410</v>
      </c>
      <c r="B424" s="86"/>
      <c r="C424" s="87"/>
      <c r="D424" s="141" t="s">
        <v>6070</v>
      </c>
      <c r="E424" s="86"/>
      <c r="F424" s="88"/>
      <c r="G424" s="88" t="s">
        <v>5718</v>
      </c>
      <c r="H424" s="151">
        <v>2023</v>
      </c>
      <c r="I424" s="86"/>
      <c r="J424" s="86"/>
      <c r="K424" s="145" t="s">
        <v>6692</v>
      </c>
      <c r="L424" s="105"/>
      <c r="M424" s="86"/>
      <c r="N424" s="105"/>
      <c r="O424" s="105"/>
      <c r="P424" s="86"/>
      <c r="Q424" s="86"/>
      <c r="R424" s="153" t="str">
        <f t="shared" si="305"/>
        <v>Tổ 35</v>
      </c>
      <c r="S424" s="86"/>
      <c r="T424" s="86"/>
      <c r="U424" s="86"/>
      <c r="V424" s="86" t="str">
        <f t="shared" si="306"/>
        <v xml:space="preserve">, </v>
      </c>
      <c r="W424" s="86"/>
      <c r="X424" s="86"/>
      <c r="Y424" s="86"/>
      <c r="Z424" s="88"/>
      <c r="AA424" s="105"/>
      <c r="AB424" s="86"/>
      <c r="AC424" s="90"/>
      <c r="AD424" s="86"/>
      <c r="AE424" s="86"/>
      <c r="AF424" s="86"/>
      <c r="AG424" s="86"/>
      <c r="AH424" s="160" t="s">
        <v>7005</v>
      </c>
      <c r="AI424" s="153"/>
      <c r="AJ424" s="153"/>
      <c r="AK424" s="86"/>
      <c r="AL424" s="86"/>
      <c r="AM424" s="153" t="s">
        <v>7015</v>
      </c>
      <c r="AN424" s="153" t="s">
        <v>7519</v>
      </c>
      <c r="AO424" s="165">
        <v>45128</v>
      </c>
      <c r="AP424" s="153" t="s">
        <v>2118</v>
      </c>
      <c r="AQ424" s="153" t="s">
        <v>965</v>
      </c>
      <c r="AR424" s="166">
        <v>100</v>
      </c>
      <c r="AS424" s="88" t="s">
        <v>5719</v>
      </c>
      <c r="AT424" s="92">
        <f t="shared" si="281"/>
        <v>0</v>
      </c>
      <c r="AU424" s="93">
        <v>0</v>
      </c>
      <c r="AV424" s="93">
        <v>0</v>
      </c>
      <c r="AW424" s="166">
        <v>200</v>
      </c>
      <c r="AX424" s="93">
        <v>0</v>
      </c>
      <c r="AY424" s="177"/>
      <c r="AZ424" s="177">
        <v>0</v>
      </c>
      <c r="BA424" s="178"/>
      <c r="BB424" s="105"/>
      <c r="BC424" s="105"/>
      <c r="BD424" s="93"/>
      <c r="BE424" s="93">
        <v>0</v>
      </c>
      <c r="BF424" s="91">
        <v>0</v>
      </c>
      <c r="BG424" s="94"/>
      <c r="BH424" s="95"/>
      <c r="BI424" s="93" t="str">
        <f t="shared" si="291"/>
        <v>Nguyễn Giao</v>
      </c>
      <c r="BJ424" s="105">
        <f t="shared" si="292"/>
        <v>0</v>
      </c>
      <c r="BK424" s="88" t="str">
        <f t="shared" si="293"/>
        <v>8171646662</v>
      </c>
      <c r="BL424" s="86">
        <f t="shared" si="294"/>
        <v>0</v>
      </c>
      <c r="BM424" s="105">
        <f t="shared" si="295"/>
        <v>0</v>
      </c>
      <c r="BN424" s="86">
        <f t="shared" si="296"/>
        <v>0</v>
      </c>
      <c r="BO424" s="86">
        <f t="shared" si="297"/>
        <v>0</v>
      </c>
      <c r="BP424" s="86">
        <f t="shared" si="307"/>
        <v>0</v>
      </c>
      <c r="BQ424" s="160" t="s">
        <v>7005</v>
      </c>
      <c r="BR424" s="86" t="s">
        <v>5720</v>
      </c>
      <c r="BS424" s="88" t="s">
        <v>5721</v>
      </c>
      <c r="BT424" s="86" t="s">
        <v>5722</v>
      </c>
      <c r="BU424" s="86"/>
      <c r="BV424" s="86" t="str">
        <f t="shared" si="308"/>
        <v>DI 512118</v>
      </c>
      <c r="BW424" s="105" t="str">
        <f t="shared" si="309"/>
        <v/>
      </c>
      <c r="BX424" s="86" t="str">
        <f t="shared" si="318"/>
        <v>232</v>
      </c>
      <c r="BY424" s="86" t="str">
        <f t="shared" si="319"/>
        <v>103</v>
      </c>
      <c r="BZ424" s="91">
        <f t="shared" si="320"/>
        <v>100</v>
      </c>
      <c r="CA424" s="91">
        <v>0</v>
      </c>
      <c r="CB424" s="96" t="s">
        <v>5719</v>
      </c>
      <c r="CC424" s="91">
        <f t="shared" si="310"/>
        <v>200</v>
      </c>
      <c r="CD424" s="91">
        <f t="shared" si="311"/>
        <v>0</v>
      </c>
      <c r="CE424" s="93">
        <f t="shared" si="323"/>
        <v>0</v>
      </c>
      <c r="CF424" s="93">
        <f t="shared" si="324"/>
        <v>0</v>
      </c>
      <c r="CG424" s="105"/>
      <c r="CH424" s="105"/>
      <c r="CI424" s="86"/>
      <c r="CJ424" s="188"/>
      <c r="CK424" s="181">
        <f t="shared" si="312"/>
        <v>100</v>
      </c>
      <c r="CL424" s="181">
        <f t="shared" si="313"/>
        <v>200</v>
      </c>
      <c r="CM424" s="86" t="s">
        <v>5723</v>
      </c>
      <c r="CN424" s="182" t="s">
        <v>7868</v>
      </c>
      <c r="CO424" s="183" t="s">
        <v>7869</v>
      </c>
      <c r="CP424" s="86" t="s">
        <v>5724</v>
      </c>
      <c r="CQ424" s="153" t="s">
        <v>7924</v>
      </c>
      <c r="CR424" s="187">
        <f t="shared" si="314"/>
        <v>6110000</v>
      </c>
      <c r="CS424" s="188">
        <v>1</v>
      </c>
      <c r="CT424" s="188">
        <f t="shared" si="282"/>
        <v>6110000</v>
      </c>
      <c r="CU424" s="93"/>
      <c r="CV424" s="94">
        <f t="shared" si="315"/>
        <v>100</v>
      </c>
      <c r="CW424" s="93">
        <f t="shared" si="316"/>
        <v>0</v>
      </c>
      <c r="CX424" s="86">
        <f t="shared" si="317"/>
        <v>0</v>
      </c>
      <c r="CY424" s="93">
        <f t="shared" si="283"/>
        <v>183300</v>
      </c>
      <c r="CZ424" s="93">
        <v>0</v>
      </c>
      <c r="DA424" s="93">
        <v>0</v>
      </c>
      <c r="DB424" s="93">
        <f t="shared" si="284"/>
        <v>0</v>
      </c>
      <c r="DC424" s="93">
        <v>0</v>
      </c>
      <c r="DD424" s="91">
        <v>0</v>
      </c>
      <c r="DE424" s="93">
        <f t="shared" si="285"/>
        <v>0</v>
      </c>
      <c r="DF424" s="93">
        <f t="shared" si="298"/>
        <v>0</v>
      </c>
      <c r="DG424" s="93"/>
      <c r="DH424" s="93">
        <v>0</v>
      </c>
      <c r="DI424" s="93">
        <v>0</v>
      </c>
      <c r="DJ424" s="86">
        <f t="shared" si="286"/>
        <v>0</v>
      </c>
      <c r="DK424" s="91">
        <v>0</v>
      </c>
      <c r="DL424" s="93"/>
      <c r="DM424" s="93">
        <v>0</v>
      </c>
      <c r="DN424" s="93">
        <f t="shared" si="299"/>
        <v>6110000</v>
      </c>
      <c r="DO424" s="93">
        <f t="shared" si="287"/>
        <v>0</v>
      </c>
      <c r="DP424" s="92">
        <f t="shared" si="288"/>
        <v>183300</v>
      </c>
      <c r="DQ424" s="97" t="str">
        <f t="shared" si="300"/>
        <v>8171646662</v>
      </c>
      <c r="DR424" s="98">
        <f t="shared" si="289"/>
        <v>0</v>
      </c>
      <c r="DS424" s="93" t="str">
        <f t="shared" si="290"/>
        <v>OK</v>
      </c>
      <c r="DT424" s="93"/>
      <c r="DU424" s="78" t="str">
        <f t="shared" si="301"/>
        <v>5010700215031503101001VT100001</v>
      </c>
      <c r="DV424" s="78">
        <f>INDEX('08_DMGiaDat'!$L:$L,MATCH(DU424,'08_DMGiaDat'!$R:$R,0))</f>
        <v>6110000</v>
      </c>
      <c r="DW424" s="78" t="str">
        <f t="shared" si="302"/>
        <v>501070021503100100000001</v>
      </c>
      <c r="DX424" s="78" t="str">
        <f>IFERROR(VLOOKUP(DW424,'08_DMGiaDat'!C418:C419,2,FALSE),"N")</f>
        <v>N</v>
      </c>
      <c r="DY424" s="78" t="str">
        <f t="shared" si="303"/>
        <v>5010700215031001VT100001</v>
      </c>
      <c r="DZ424" s="78" t="str">
        <f>IFERROR(VLOOKUP(DY424,'08_DMGiaDat'!C418:C419,2,FALSE),"N")</f>
        <v>N</v>
      </c>
      <c r="EA424" s="78" t="str">
        <f t="shared" si="304"/>
        <v>501070021503100100000001</v>
      </c>
      <c r="EB424" s="78" t="str">
        <f>IFERROR(VLOOKUP(EA424,'08_DMGiaDat'!C418:C419,2,FALSE),"N")</f>
        <v>N</v>
      </c>
      <c r="EC424" s="92">
        <f>IF(DV424&lt;&gt;"N",DV424,IF(DX424&lt;&gt;"N",DX424,IF(DZ424&lt;&gt;"N",DZ424*VLOOKUP(LEFT(CB424,3),'03_DMMucDich'!C402:C406,5,FALSE),IF(EB424&lt;&gt;"N",EB424*VLOOKUP(LEFT(CB424,3),'03_DMMucDich'!C402:C406,5,FALSE),"N/A"))))</f>
        <v>6110000</v>
      </c>
    </row>
    <row r="425" spans="1:133" s="34" customFormat="1" ht="16" x14ac:dyDescent="0.2">
      <c r="A425" s="85">
        <v>411</v>
      </c>
      <c r="B425" s="86"/>
      <c r="C425" s="87"/>
      <c r="D425" s="141" t="s">
        <v>6071</v>
      </c>
      <c r="E425" s="86"/>
      <c r="F425" s="88"/>
      <c r="G425" s="88" t="s">
        <v>5718</v>
      </c>
      <c r="H425" s="151">
        <v>2023</v>
      </c>
      <c r="I425" s="86"/>
      <c r="J425" s="86"/>
      <c r="K425" s="145" t="s">
        <v>6693</v>
      </c>
      <c r="L425" s="105"/>
      <c r="M425" s="86"/>
      <c r="N425" s="105"/>
      <c r="O425" s="105"/>
      <c r="P425" s="86"/>
      <c r="Q425" s="86"/>
      <c r="R425" s="153" t="str">
        <f t="shared" si="305"/>
        <v>Tổ 25</v>
      </c>
      <c r="S425" s="86"/>
      <c r="T425" s="86"/>
      <c r="U425" s="86"/>
      <c r="V425" s="86" t="str">
        <f t="shared" si="306"/>
        <v xml:space="preserve">, </v>
      </c>
      <c r="W425" s="86"/>
      <c r="X425" s="86"/>
      <c r="Y425" s="86"/>
      <c r="Z425" s="88"/>
      <c r="AA425" s="105"/>
      <c r="AB425" s="86"/>
      <c r="AC425" s="90"/>
      <c r="AD425" s="86"/>
      <c r="AE425" s="86"/>
      <c r="AF425" s="86"/>
      <c r="AG425" s="86"/>
      <c r="AH425" s="160" t="s">
        <v>6996</v>
      </c>
      <c r="AI425" s="153"/>
      <c r="AJ425" s="153"/>
      <c r="AK425" s="86"/>
      <c r="AL425" s="86"/>
      <c r="AM425" s="153"/>
      <c r="AN425" s="153"/>
      <c r="AO425" s="165"/>
      <c r="AP425" s="153"/>
      <c r="AQ425" s="153"/>
      <c r="AR425" s="166"/>
      <c r="AS425" s="88" t="s">
        <v>5719</v>
      </c>
      <c r="AT425" s="92">
        <f t="shared" si="281"/>
        <v>0</v>
      </c>
      <c r="AU425" s="93">
        <v>0</v>
      </c>
      <c r="AV425" s="93">
        <v>0</v>
      </c>
      <c r="AW425" s="166">
        <v>0</v>
      </c>
      <c r="AX425" s="93">
        <v>0</v>
      </c>
      <c r="AY425" s="177" t="s">
        <v>7015</v>
      </c>
      <c r="AZ425" s="177">
        <v>480</v>
      </c>
      <c r="BA425" s="178" t="s">
        <v>5719</v>
      </c>
      <c r="BB425" s="105"/>
      <c r="BC425" s="105"/>
      <c r="BD425" s="93"/>
      <c r="BE425" s="93">
        <v>0</v>
      </c>
      <c r="BF425" s="91">
        <v>0</v>
      </c>
      <c r="BG425" s="94"/>
      <c r="BH425" s="95"/>
      <c r="BI425" s="93" t="str">
        <f t="shared" si="291"/>
        <v>Nguyễn Thanh Lâm</v>
      </c>
      <c r="BJ425" s="105">
        <f t="shared" si="292"/>
        <v>0</v>
      </c>
      <c r="BK425" s="88" t="str">
        <f t="shared" si="293"/>
        <v>4800529632</v>
      </c>
      <c r="BL425" s="86">
        <f t="shared" si="294"/>
        <v>0</v>
      </c>
      <c r="BM425" s="105">
        <f t="shared" si="295"/>
        <v>0</v>
      </c>
      <c r="BN425" s="86">
        <f t="shared" si="296"/>
        <v>0</v>
      </c>
      <c r="BO425" s="86">
        <f t="shared" si="297"/>
        <v>0</v>
      </c>
      <c r="BP425" s="86">
        <f t="shared" si="307"/>
        <v>0</v>
      </c>
      <c r="BQ425" s="160" t="s">
        <v>6996</v>
      </c>
      <c r="BR425" s="86" t="s">
        <v>5720</v>
      </c>
      <c r="BS425" s="88" t="s">
        <v>5721</v>
      </c>
      <c r="BT425" s="86" t="s">
        <v>5722</v>
      </c>
      <c r="BU425" s="86"/>
      <c r="BV425" s="86">
        <f t="shared" si="308"/>
        <v>0</v>
      </c>
      <c r="BW425" s="105" t="str">
        <f t="shared" si="309"/>
        <v/>
      </c>
      <c r="BX425" s="86">
        <f t="shared" si="318"/>
        <v>0</v>
      </c>
      <c r="BY425" s="86">
        <f t="shared" si="319"/>
        <v>0</v>
      </c>
      <c r="BZ425" s="91">
        <f t="shared" si="320"/>
        <v>0</v>
      </c>
      <c r="CA425" s="91">
        <v>0</v>
      </c>
      <c r="CB425" s="96" t="s">
        <v>5719</v>
      </c>
      <c r="CC425" s="91">
        <f t="shared" si="310"/>
        <v>0</v>
      </c>
      <c r="CD425" s="91" t="str">
        <f t="shared" si="311"/>
        <v>X</v>
      </c>
      <c r="CE425" s="93">
        <f t="shared" si="323"/>
        <v>480</v>
      </c>
      <c r="CF425" s="93" t="str">
        <f t="shared" si="324"/>
        <v>001-Đất ở</v>
      </c>
      <c r="CG425" s="105"/>
      <c r="CH425" s="105"/>
      <c r="CI425" s="86"/>
      <c r="CJ425" s="188"/>
      <c r="CK425" s="181">
        <f>CE425</f>
        <v>480</v>
      </c>
      <c r="CL425" s="181">
        <f t="shared" si="313"/>
        <v>0</v>
      </c>
      <c r="CM425" s="86" t="s">
        <v>5723</v>
      </c>
      <c r="CN425" s="182" t="s">
        <v>7870</v>
      </c>
      <c r="CO425" s="183" t="s">
        <v>7871</v>
      </c>
      <c r="CP425" s="86" t="s">
        <v>5724</v>
      </c>
      <c r="CQ425" s="153" t="s">
        <v>7928</v>
      </c>
      <c r="CR425" s="187">
        <f t="shared" si="314"/>
        <v>1900000</v>
      </c>
      <c r="CS425" s="188">
        <v>0.8</v>
      </c>
      <c r="CT425" s="188">
        <f t="shared" si="282"/>
        <v>1520000</v>
      </c>
      <c r="CU425" s="93"/>
      <c r="CV425" s="94">
        <f>CK425</f>
        <v>480</v>
      </c>
      <c r="CW425" s="93">
        <f t="shared" si="316"/>
        <v>0</v>
      </c>
      <c r="CX425" s="86"/>
      <c r="CY425" s="93">
        <f t="shared" si="283"/>
        <v>218879.99999999997</v>
      </c>
      <c r="CZ425" s="93">
        <v>0</v>
      </c>
      <c r="DA425" s="93">
        <v>0</v>
      </c>
      <c r="DB425" s="93">
        <f t="shared" si="284"/>
        <v>0</v>
      </c>
      <c r="DC425" s="93">
        <v>0</v>
      </c>
      <c r="DD425" s="91">
        <v>0</v>
      </c>
      <c r="DE425" s="93">
        <f t="shared" si="285"/>
        <v>0</v>
      </c>
      <c r="DF425" s="93">
        <f t="shared" si="298"/>
        <v>0</v>
      </c>
      <c r="DG425" s="93"/>
      <c r="DH425" s="93">
        <v>0</v>
      </c>
      <c r="DI425" s="93">
        <v>0</v>
      </c>
      <c r="DJ425" s="86">
        <f t="shared" si="286"/>
        <v>0</v>
      </c>
      <c r="DK425" s="91">
        <v>0</v>
      </c>
      <c r="DL425" s="93"/>
      <c r="DM425" s="93">
        <v>0</v>
      </c>
      <c r="DN425" s="93">
        <f t="shared" si="299"/>
        <v>1520000</v>
      </c>
      <c r="DO425" s="93">
        <f t="shared" si="287"/>
        <v>0</v>
      </c>
      <c r="DP425" s="92">
        <f t="shared" si="288"/>
        <v>218879.99999999997</v>
      </c>
      <c r="DQ425" s="97" t="str">
        <f t="shared" si="300"/>
        <v>4800529632</v>
      </c>
      <c r="DR425" s="98">
        <f t="shared" si="289"/>
        <v>0</v>
      </c>
      <c r="DS425" s="93" t="str">
        <f t="shared" si="290"/>
        <v>OK</v>
      </c>
      <c r="DT425" s="93"/>
      <c r="DU425" s="78" t="str">
        <f t="shared" si="301"/>
        <v>5010700212491249100001VT500001</v>
      </c>
      <c r="DV425" s="78">
        <f>INDEX('08_DMGiaDat'!$L:$L,MATCH(DU425,'08_DMGiaDat'!$R:$R,0))</f>
        <v>1900000</v>
      </c>
      <c r="DW425" s="78" t="str">
        <f t="shared" si="302"/>
        <v>501070021249100100000001</v>
      </c>
      <c r="DX425" s="78" t="str">
        <f>IFERROR(VLOOKUP(DW425,'08_DMGiaDat'!C418:C419,2,FALSE),"N")</f>
        <v>N</v>
      </c>
      <c r="DY425" s="78" t="str">
        <f t="shared" si="303"/>
        <v>5010700212491001VT500001</v>
      </c>
      <c r="DZ425" s="78" t="str">
        <f>IFERROR(VLOOKUP(DY425,'08_DMGiaDat'!C418:C419,2,FALSE),"N")</f>
        <v>N</v>
      </c>
      <c r="EA425" s="78" t="str">
        <f t="shared" si="304"/>
        <v>501070021249100100000001</v>
      </c>
      <c r="EB425" s="78" t="str">
        <f>IFERROR(VLOOKUP(EA425,'08_DMGiaDat'!C418:C419,2,FALSE),"N")</f>
        <v>N</v>
      </c>
      <c r="EC425" s="92">
        <f>IF(DV425&lt;&gt;"N",DV425,IF(DX425&lt;&gt;"N",DX425,IF(DZ425&lt;&gt;"N",DZ425*VLOOKUP(LEFT(CB425,3),'03_DMMucDich'!C402:C406,5,FALSE),IF(EB425&lt;&gt;"N",EB425*VLOOKUP(LEFT(CB425,3),'03_DMMucDich'!C402:C406,5,FALSE),"N/A"))))</f>
        <v>1900000</v>
      </c>
    </row>
    <row r="426" spans="1:133" s="34" customFormat="1" ht="16" x14ac:dyDescent="0.2">
      <c r="A426" s="85">
        <v>412</v>
      </c>
      <c r="B426" s="86"/>
      <c r="C426" s="87"/>
      <c r="D426" s="141" t="s">
        <v>6072</v>
      </c>
      <c r="E426" s="86"/>
      <c r="F426" s="88"/>
      <c r="G426" s="88" t="s">
        <v>5718</v>
      </c>
      <c r="H426" s="151">
        <v>2023</v>
      </c>
      <c r="I426" s="86"/>
      <c r="J426" s="86"/>
      <c r="K426" s="145" t="s">
        <v>6694</v>
      </c>
      <c r="L426" s="105"/>
      <c r="M426" s="86"/>
      <c r="N426" s="105"/>
      <c r="O426" s="105"/>
      <c r="P426" s="86"/>
      <c r="Q426" s="86"/>
      <c r="R426" s="153" t="str">
        <f t="shared" si="305"/>
        <v>Tổ 56</v>
      </c>
      <c r="S426" s="86"/>
      <c r="T426" s="86"/>
      <c r="U426" s="86"/>
      <c r="V426" s="86" t="str">
        <f t="shared" si="306"/>
        <v xml:space="preserve">, </v>
      </c>
      <c r="W426" s="86"/>
      <c r="X426" s="86"/>
      <c r="Y426" s="86"/>
      <c r="Z426" s="88"/>
      <c r="AA426" s="105"/>
      <c r="AB426" s="86"/>
      <c r="AC426" s="90"/>
      <c r="AD426" s="86"/>
      <c r="AE426" s="86"/>
      <c r="AF426" s="86"/>
      <c r="AG426" s="86"/>
      <c r="AH426" s="160" t="s">
        <v>6988</v>
      </c>
      <c r="AI426" s="153"/>
      <c r="AJ426" s="153"/>
      <c r="AK426" s="86"/>
      <c r="AL426" s="86"/>
      <c r="AM426" s="153" t="s">
        <v>7015</v>
      </c>
      <c r="AN426" s="153" t="s">
        <v>7520</v>
      </c>
      <c r="AO426" s="165">
        <v>44874</v>
      </c>
      <c r="AP426" s="153" t="s">
        <v>2182</v>
      </c>
      <c r="AQ426" s="153" t="s">
        <v>2095</v>
      </c>
      <c r="AR426" s="166">
        <v>100</v>
      </c>
      <c r="AS426" s="88" t="s">
        <v>5719</v>
      </c>
      <c r="AT426" s="92">
        <f t="shared" si="281"/>
        <v>0</v>
      </c>
      <c r="AU426" s="93">
        <v>0</v>
      </c>
      <c r="AV426" s="93">
        <v>0</v>
      </c>
      <c r="AW426" s="166">
        <v>200</v>
      </c>
      <c r="AX426" s="93">
        <v>0</v>
      </c>
      <c r="AY426" s="177"/>
      <c r="AZ426" s="177">
        <v>0</v>
      </c>
      <c r="BA426" s="178"/>
      <c r="BB426" s="105"/>
      <c r="BC426" s="105"/>
      <c r="BD426" s="93"/>
      <c r="BE426" s="93">
        <v>0</v>
      </c>
      <c r="BF426" s="91">
        <v>0</v>
      </c>
      <c r="BG426" s="94"/>
      <c r="BH426" s="95"/>
      <c r="BI426" s="93" t="str">
        <f t="shared" si="291"/>
        <v xml:space="preserve">	Lê Thị Mẹo</v>
      </c>
      <c r="BJ426" s="105">
        <f t="shared" si="292"/>
        <v>0</v>
      </c>
      <c r="BK426" s="88" t="str">
        <f t="shared" si="293"/>
        <v>8305767527</v>
      </c>
      <c r="BL426" s="86">
        <f t="shared" si="294"/>
        <v>0</v>
      </c>
      <c r="BM426" s="105">
        <f t="shared" si="295"/>
        <v>0</v>
      </c>
      <c r="BN426" s="86">
        <f t="shared" si="296"/>
        <v>0</v>
      </c>
      <c r="BO426" s="86">
        <f t="shared" si="297"/>
        <v>0</v>
      </c>
      <c r="BP426" s="86">
        <f t="shared" si="307"/>
        <v>0</v>
      </c>
      <c r="BQ426" s="160" t="s">
        <v>6988</v>
      </c>
      <c r="BR426" s="86" t="s">
        <v>5720</v>
      </c>
      <c r="BS426" s="88" t="s">
        <v>5721</v>
      </c>
      <c r="BT426" s="86" t="s">
        <v>5722</v>
      </c>
      <c r="BU426" s="86"/>
      <c r="BV426" s="86" t="str">
        <f t="shared" si="308"/>
        <v>DG 282095</v>
      </c>
      <c r="BW426" s="105" t="str">
        <f t="shared" si="309"/>
        <v/>
      </c>
      <c r="BX426" s="86" t="str">
        <f t="shared" si="318"/>
        <v>296</v>
      </c>
      <c r="BY426" s="86" t="str">
        <f t="shared" si="319"/>
        <v>209</v>
      </c>
      <c r="BZ426" s="91">
        <f t="shared" si="320"/>
        <v>100</v>
      </c>
      <c r="CA426" s="91">
        <v>0</v>
      </c>
      <c r="CB426" s="96" t="s">
        <v>5719</v>
      </c>
      <c r="CC426" s="91">
        <f t="shared" si="310"/>
        <v>200</v>
      </c>
      <c r="CD426" s="91">
        <f t="shared" si="311"/>
        <v>0</v>
      </c>
      <c r="CE426" s="93">
        <f t="shared" si="323"/>
        <v>0</v>
      </c>
      <c r="CF426" s="93">
        <f t="shared" si="324"/>
        <v>0</v>
      </c>
      <c r="CG426" s="105"/>
      <c r="CH426" s="105"/>
      <c r="CI426" s="86"/>
      <c r="CJ426" s="188"/>
      <c r="CK426" s="181">
        <f t="shared" si="312"/>
        <v>100</v>
      </c>
      <c r="CL426" s="181">
        <f t="shared" si="313"/>
        <v>200</v>
      </c>
      <c r="CM426" s="86" t="s">
        <v>5723</v>
      </c>
      <c r="CN426" s="182" t="s">
        <v>7870</v>
      </c>
      <c r="CO426" s="183" t="s">
        <v>7871</v>
      </c>
      <c r="CP426" s="86" t="s">
        <v>5724</v>
      </c>
      <c r="CQ426" s="153" t="s">
        <v>7924</v>
      </c>
      <c r="CR426" s="187">
        <f t="shared" si="314"/>
        <v>4870000</v>
      </c>
      <c r="CS426" s="188">
        <v>1</v>
      </c>
      <c r="CT426" s="188">
        <f t="shared" si="282"/>
        <v>4870000</v>
      </c>
      <c r="CU426" s="93"/>
      <c r="CV426" s="94">
        <f t="shared" si="315"/>
        <v>100</v>
      </c>
      <c r="CW426" s="93">
        <f t="shared" si="316"/>
        <v>0</v>
      </c>
      <c r="CX426" s="86">
        <f t="shared" si="317"/>
        <v>0</v>
      </c>
      <c r="CY426" s="93">
        <f t="shared" si="283"/>
        <v>146100</v>
      </c>
      <c r="CZ426" s="93">
        <v>0</v>
      </c>
      <c r="DA426" s="93">
        <v>0</v>
      </c>
      <c r="DB426" s="93">
        <f t="shared" si="284"/>
        <v>0</v>
      </c>
      <c r="DC426" s="93">
        <v>0</v>
      </c>
      <c r="DD426" s="91">
        <v>0</v>
      </c>
      <c r="DE426" s="93">
        <f t="shared" si="285"/>
        <v>0</v>
      </c>
      <c r="DF426" s="93">
        <f t="shared" si="298"/>
        <v>0</v>
      </c>
      <c r="DG426" s="93"/>
      <c r="DH426" s="93">
        <v>0</v>
      </c>
      <c r="DI426" s="93">
        <v>0</v>
      </c>
      <c r="DJ426" s="86">
        <f t="shared" si="286"/>
        <v>0</v>
      </c>
      <c r="DK426" s="91">
        <v>0</v>
      </c>
      <c r="DL426" s="93"/>
      <c r="DM426" s="93">
        <v>0</v>
      </c>
      <c r="DN426" s="93">
        <f t="shared" si="299"/>
        <v>4870000</v>
      </c>
      <c r="DO426" s="93">
        <f t="shared" si="287"/>
        <v>0</v>
      </c>
      <c r="DP426" s="92">
        <f t="shared" si="288"/>
        <v>146100</v>
      </c>
      <c r="DQ426" s="97" t="str">
        <f t="shared" si="300"/>
        <v>8305767527</v>
      </c>
      <c r="DR426" s="98">
        <f t="shared" si="289"/>
        <v>0</v>
      </c>
      <c r="DS426" s="93" t="str">
        <f t="shared" si="290"/>
        <v>OK</v>
      </c>
      <c r="DT426" s="93"/>
      <c r="DU426" s="78" t="str">
        <f t="shared" si="301"/>
        <v>5010700212491249100001VT100001</v>
      </c>
      <c r="DV426" s="78">
        <f>INDEX('08_DMGiaDat'!$L:$L,MATCH(DU426,'08_DMGiaDat'!$R:$R,0))</f>
        <v>4870000</v>
      </c>
      <c r="DW426" s="78" t="str">
        <f t="shared" si="302"/>
        <v>501070021249100100000001</v>
      </c>
      <c r="DX426" s="78" t="str">
        <f>IFERROR(VLOOKUP(DW426,'08_DMGiaDat'!C418:C419,2,FALSE),"N")</f>
        <v>N</v>
      </c>
      <c r="DY426" s="78" t="str">
        <f t="shared" si="303"/>
        <v>5010700212491001VT100001</v>
      </c>
      <c r="DZ426" s="78" t="str">
        <f>IFERROR(VLOOKUP(DY426,'08_DMGiaDat'!C418:C419,2,FALSE),"N")</f>
        <v>N</v>
      </c>
      <c r="EA426" s="78" t="str">
        <f t="shared" si="304"/>
        <v>501070021249100100000001</v>
      </c>
      <c r="EB426" s="78" t="str">
        <f>IFERROR(VLOOKUP(EA426,'08_DMGiaDat'!C418:C419,2,FALSE),"N")</f>
        <v>N</v>
      </c>
      <c r="EC426" s="92">
        <f>IF(DV426&lt;&gt;"N",DV426,IF(DX426&lt;&gt;"N",DX426,IF(DZ426&lt;&gt;"N",DZ426*VLOOKUP(LEFT(CB426,3),'03_DMMucDich'!C402:C406,5,FALSE),IF(EB426&lt;&gt;"N",EB426*VLOOKUP(LEFT(CB426,3),'03_DMMucDich'!C402:C406,5,FALSE),"N/A"))))</f>
        <v>4870000</v>
      </c>
    </row>
    <row r="427" spans="1:133" s="34" customFormat="1" ht="16" x14ac:dyDescent="0.2">
      <c r="A427" s="85">
        <v>413</v>
      </c>
      <c r="B427" s="86"/>
      <c r="C427" s="87"/>
      <c r="D427" s="141" t="s">
        <v>6073</v>
      </c>
      <c r="E427" s="86"/>
      <c r="F427" s="88"/>
      <c r="G427" s="88" t="s">
        <v>5718</v>
      </c>
      <c r="H427" s="151">
        <v>2022</v>
      </c>
      <c r="I427" s="86"/>
      <c r="J427" s="86"/>
      <c r="K427" s="145" t="s">
        <v>6695</v>
      </c>
      <c r="L427" s="105"/>
      <c r="M427" s="86"/>
      <c r="N427" s="105"/>
      <c r="O427" s="105"/>
      <c r="P427" s="86"/>
      <c r="Q427" s="86"/>
      <c r="R427" s="153" t="str">
        <f t="shared" si="305"/>
        <v>Tổ 41</v>
      </c>
      <c r="S427" s="86"/>
      <c r="T427" s="86"/>
      <c r="U427" s="86"/>
      <c r="V427" s="86" t="str">
        <f t="shared" si="306"/>
        <v xml:space="preserve">, </v>
      </c>
      <c r="W427" s="86"/>
      <c r="X427" s="86"/>
      <c r="Y427" s="86"/>
      <c r="Z427" s="88"/>
      <c r="AA427" s="105"/>
      <c r="AB427" s="86"/>
      <c r="AC427" s="90"/>
      <c r="AD427" s="86"/>
      <c r="AE427" s="86"/>
      <c r="AF427" s="86"/>
      <c r="AG427" s="86"/>
      <c r="AH427" s="160" t="s">
        <v>6973</v>
      </c>
      <c r="AI427" s="153"/>
      <c r="AJ427" s="153"/>
      <c r="AK427" s="86"/>
      <c r="AL427" s="86"/>
      <c r="AM427" s="153" t="s">
        <v>7015</v>
      </c>
      <c r="AN427" s="153" t="s">
        <v>7521</v>
      </c>
      <c r="AO427" s="165">
        <v>41981</v>
      </c>
      <c r="AP427" s="153" t="s">
        <v>2070</v>
      </c>
      <c r="AQ427" s="153" t="s">
        <v>1309</v>
      </c>
      <c r="AR427" s="166">
        <v>100</v>
      </c>
      <c r="AS427" s="88" t="s">
        <v>5719</v>
      </c>
      <c r="AT427" s="92">
        <f t="shared" si="281"/>
        <v>0</v>
      </c>
      <c r="AU427" s="93">
        <v>0</v>
      </c>
      <c r="AV427" s="93">
        <v>0</v>
      </c>
      <c r="AW427" s="166">
        <v>200</v>
      </c>
      <c r="AX427" s="93">
        <v>0</v>
      </c>
      <c r="AY427" s="177"/>
      <c r="AZ427" s="177">
        <v>0</v>
      </c>
      <c r="BA427" s="178"/>
      <c r="BB427" s="105"/>
      <c r="BC427" s="105"/>
      <c r="BD427" s="93"/>
      <c r="BE427" s="93">
        <v>0</v>
      </c>
      <c r="BF427" s="91">
        <v>0</v>
      </c>
      <c r="BG427" s="94"/>
      <c r="BH427" s="95"/>
      <c r="BI427" s="93" t="str">
        <f t="shared" si="291"/>
        <v>Trần Minh Đức</v>
      </c>
      <c r="BJ427" s="105">
        <f t="shared" si="292"/>
        <v>0</v>
      </c>
      <c r="BK427" s="88" t="str">
        <f t="shared" si="293"/>
        <v>8098548186</v>
      </c>
      <c r="BL427" s="86">
        <f t="shared" si="294"/>
        <v>0</v>
      </c>
      <c r="BM427" s="105">
        <f t="shared" si="295"/>
        <v>0</v>
      </c>
      <c r="BN427" s="86">
        <f t="shared" si="296"/>
        <v>0</v>
      </c>
      <c r="BO427" s="86">
        <f t="shared" si="297"/>
        <v>0</v>
      </c>
      <c r="BP427" s="86">
        <f t="shared" si="307"/>
        <v>0</v>
      </c>
      <c r="BQ427" s="160" t="s">
        <v>6973</v>
      </c>
      <c r="BR427" s="86" t="s">
        <v>5720</v>
      </c>
      <c r="BS427" s="88" t="s">
        <v>5721</v>
      </c>
      <c r="BT427" s="86" t="s">
        <v>5722</v>
      </c>
      <c r="BU427" s="86"/>
      <c r="BV427" s="86" t="str">
        <f t="shared" si="308"/>
        <v>BX 325530</v>
      </c>
      <c r="BW427" s="105" t="str">
        <f t="shared" si="309"/>
        <v/>
      </c>
      <c r="BX427" s="86" t="str">
        <f t="shared" si="318"/>
        <v>184</v>
      </c>
      <c r="BY427" s="86" t="str">
        <f t="shared" si="319"/>
        <v>121</v>
      </c>
      <c r="BZ427" s="91">
        <f t="shared" si="320"/>
        <v>100</v>
      </c>
      <c r="CA427" s="91">
        <v>0</v>
      </c>
      <c r="CB427" s="96" t="s">
        <v>5719</v>
      </c>
      <c r="CC427" s="91">
        <f t="shared" si="310"/>
        <v>200</v>
      </c>
      <c r="CD427" s="91">
        <f t="shared" si="311"/>
        <v>0</v>
      </c>
      <c r="CE427" s="93">
        <f t="shared" si="323"/>
        <v>0</v>
      </c>
      <c r="CF427" s="93">
        <f t="shared" si="324"/>
        <v>0</v>
      </c>
      <c r="CG427" s="105"/>
      <c r="CH427" s="105"/>
      <c r="CI427" s="86"/>
      <c r="CJ427" s="188"/>
      <c r="CK427" s="181">
        <f t="shared" si="312"/>
        <v>100</v>
      </c>
      <c r="CL427" s="181">
        <f t="shared" si="313"/>
        <v>200</v>
      </c>
      <c r="CM427" s="86" t="s">
        <v>5723</v>
      </c>
      <c r="CN427" s="182" t="s">
        <v>7857</v>
      </c>
      <c r="CO427" s="183" t="s">
        <v>7874</v>
      </c>
      <c r="CP427" s="86" t="s">
        <v>5724</v>
      </c>
      <c r="CQ427" s="153" t="s">
        <v>7924</v>
      </c>
      <c r="CR427" s="187">
        <f t="shared" si="314"/>
        <v>6900000</v>
      </c>
      <c r="CS427" s="188">
        <v>1</v>
      </c>
      <c r="CT427" s="188">
        <f t="shared" si="282"/>
        <v>6900000</v>
      </c>
      <c r="CU427" s="93"/>
      <c r="CV427" s="94">
        <f t="shared" si="315"/>
        <v>100</v>
      </c>
      <c r="CW427" s="93">
        <f t="shared" si="316"/>
        <v>0</v>
      </c>
      <c r="CX427" s="86">
        <f t="shared" si="317"/>
        <v>0</v>
      </c>
      <c r="CY427" s="93">
        <f t="shared" si="283"/>
        <v>207000</v>
      </c>
      <c r="CZ427" s="93">
        <v>0</v>
      </c>
      <c r="DA427" s="93">
        <v>0</v>
      </c>
      <c r="DB427" s="93">
        <f t="shared" si="284"/>
        <v>0</v>
      </c>
      <c r="DC427" s="93">
        <v>0</v>
      </c>
      <c r="DD427" s="91">
        <v>0</v>
      </c>
      <c r="DE427" s="93">
        <f t="shared" si="285"/>
        <v>0</v>
      </c>
      <c r="DF427" s="93">
        <f t="shared" si="298"/>
        <v>0</v>
      </c>
      <c r="DG427" s="93"/>
      <c r="DH427" s="93">
        <v>0</v>
      </c>
      <c r="DI427" s="93">
        <v>0</v>
      </c>
      <c r="DJ427" s="86">
        <f t="shared" si="286"/>
        <v>0</v>
      </c>
      <c r="DK427" s="91">
        <v>0</v>
      </c>
      <c r="DL427" s="93"/>
      <c r="DM427" s="93">
        <v>0</v>
      </c>
      <c r="DN427" s="93">
        <f t="shared" si="299"/>
        <v>6900000</v>
      </c>
      <c r="DO427" s="93">
        <f t="shared" si="287"/>
        <v>0</v>
      </c>
      <c r="DP427" s="92">
        <f t="shared" si="288"/>
        <v>207000</v>
      </c>
      <c r="DQ427" s="97" t="str">
        <f t="shared" si="300"/>
        <v>8098548186</v>
      </c>
      <c r="DR427" s="98">
        <f t="shared" si="289"/>
        <v>0</v>
      </c>
      <c r="DS427" s="93" t="str">
        <f t="shared" si="290"/>
        <v>OK</v>
      </c>
      <c r="DT427" s="93"/>
      <c r="DU427" s="78" t="str">
        <f t="shared" si="301"/>
        <v>5010700214991499102001VT100001</v>
      </c>
      <c r="DV427" s="78">
        <f>INDEX('08_DMGiaDat'!$L:$L,MATCH(DU427,'08_DMGiaDat'!$R:$R,0))</f>
        <v>6900000</v>
      </c>
      <c r="DW427" s="78" t="str">
        <f t="shared" si="302"/>
        <v>501070021499100100000001</v>
      </c>
      <c r="DX427" s="78" t="str">
        <f>IFERROR(VLOOKUP(DW427,'08_DMGiaDat'!C418:C419,2,FALSE),"N")</f>
        <v>N</v>
      </c>
      <c r="DY427" s="78" t="str">
        <f t="shared" si="303"/>
        <v>5010700214991001VT100001</v>
      </c>
      <c r="DZ427" s="78" t="str">
        <f>IFERROR(VLOOKUP(DY427,'08_DMGiaDat'!C418:C419,2,FALSE),"N")</f>
        <v>N</v>
      </c>
      <c r="EA427" s="78" t="str">
        <f t="shared" si="304"/>
        <v>501070021499100100000001</v>
      </c>
      <c r="EB427" s="78" t="str">
        <f>IFERROR(VLOOKUP(EA427,'08_DMGiaDat'!C418:C419,2,FALSE),"N")</f>
        <v>N</v>
      </c>
      <c r="EC427" s="92">
        <f>IF(DV427&lt;&gt;"N",DV427,IF(DX427&lt;&gt;"N",DX427,IF(DZ427&lt;&gt;"N",DZ427*VLOOKUP(LEFT(CB427,3),'03_DMMucDich'!C402:C406,5,FALSE),IF(EB427&lt;&gt;"N",EB427*VLOOKUP(LEFT(CB427,3),'03_DMMucDich'!C402:C406,5,FALSE),"N/A"))))</f>
        <v>6900000</v>
      </c>
    </row>
    <row r="428" spans="1:133" s="34" customFormat="1" ht="16" x14ac:dyDescent="0.2">
      <c r="A428" s="85">
        <v>414</v>
      </c>
      <c r="B428" s="86"/>
      <c r="C428" s="87"/>
      <c r="D428" s="141" t="s">
        <v>6074</v>
      </c>
      <c r="E428" s="86"/>
      <c r="F428" s="88"/>
      <c r="G428" s="88" t="s">
        <v>5718</v>
      </c>
      <c r="H428" s="151">
        <v>2022</v>
      </c>
      <c r="I428" s="86"/>
      <c r="J428" s="86"/>
      <c r="K428" s="145" t="s">
        <v>6696</v>
      </c>
      <c r="L428" s="105"/>
      <c r="M428" s="86"/>
      <c r="N428" s="105"/>
      <c r="O428" s="105"/>
      <c r="P428" s="86"/>
      <c r="Q428" s="86"/>
      <c r="R428" s="153" t="str">
        <f t="shared" si="305"/>
        <v>Tổ 38</v>
      </c>
      <c r="S428" s="86"/>
      <c r="T428" s="86"/>
      <c r="U428" s="86"/>
      <c r="V428" s="86" t="str">
        <f t="shared" si="306"/>
        <v xml:space="preserve">, </v>
      </c>
      <c r="W428" s="86"/>
      <c r="X428" s="86"/>
      <c r="Y428" s="86"/>
      <c r="Z428" s="88"/>
      <c r="AA428" s="105"/>
      <c r="AB428" s="86"/>
      <c r="AC428" s="90"/>
      <c r="AD428" s="86"/>
      <c r="AE428" s="86"/>
      <c r="AF428" s="86"/>
      <c r="AG428" s="86"/>
      <c r="AH428" s="160" t="s">
        <v>6967</v>
      </c>
      <c r="AI428" s="153"/>
      <c r="AJ428" s="153"/>
      <c r="AK428" s="86"/>
      <c r="AL428" s="86"/>
      <c r="AM428" s="153" t="s">
        <v>7015</v>
      </c>
      <c r="AN428" s="153" t="s">
        <v>7522</v>
      </c>
      <c r="AO428" s="165">
        <v>42090</v>
      </c>
      <c r="AP428" s="153" t="s">
        <v>1911</v>
      </c>
      <c r="AQ428" s="153" t="s">
        <v>1174</v>
      </c>
      <c r="AR428" s="166">
        <v>100</v>
      </c>
      <c r="AS428" s="88" t="s">
        <v>5719</v>
      </c>
      <c r="AT428" s="92">
        <f t="shared" si="281"/>
        <v>0</v>
      </c>
      <c r="AU428" s="93">
        <v>0</v>
      </c>
      <c r="AV428" s="93">
        <v>0</v>
      </c>
      <c r="AW428" s="166">
        <v>200</v>
      </c>
      <c r="AX428" s="93">
        <v>0</v>
      </c>
      <c r="AY428" s="177"/>
      <c r="AZ428" s="177">
        <v>0</v>
      </c>
      <c r="BA428" s="178"/>
      <c r="BB428" s="105"/>
      <c r="BC428" s="105"/>
      <c r="BD428" s="93"/>
      <c r="BE428" s="93">
        <v>0</v>
      </c>
      <c r="BF428" s="91">
        <v>0</v>
      </c>
      <c r="BG428" s="94"/>
      <c r="BH428" s="95"/>
      <c r="BI428" s="93" t="str">
        <f t="shared" si="291"/>
        <v>Phan Thị Luyến</v>
      </c>
      <c r="BJ428" s="105">
        <f t="shared" si="292"/>
        <v>0</v>
      </c>
      <c r="BK428" s="88" t="str">
        <f t="shared" si="293"/>
        <v>8353667152</v>
      </c>
      <c r="BL428" s="86">
        <f t="shared" si="294"/>
        <v>0</v>
      </c>
      <c r="BM428" s="105">
        <f t="shared" si="295"/>
        <v>0</v>
      </c>
      <c r="BN428" s="86">
        <f t="shared" si="296"/>
        <v>0</v>
      </c>
      <c r="BO428" s="86">
        <f t="shared" si="297"/>
        <v>0</v>
      </c>
      <c r="BP428" s="86">
        <f t="shared" si="307"/>
        <v>0</v>
      </c>
      <c r="BQ428" s="160" t="s">
        <v>6967</v>
      </c>
      <c r="BR428" s="86" t="s">
        <v>5720</v>
      </c>
      <c r="BS428" s="88" t="s">
        <v>5721</v>
      </c>
      <c r="BT428" s="86" t="s">
        <v>5722</v>
      </c>
      <c r="BU428" s="86"/>
      <c r="BV428" s="86" t="str">
        <f t="shared" si="308"/>
        <v>BY 758551</v>
      </c>
      <c r="BW428" s="105" t="str">
        <f t="shared" si="309"/>
        <v/>
      </c>
      <c r="BX428" s="86" t="str">
        <f t="shared" si="318"/>
        <v>152</v>
      </c>
      <c r="BY428" s="86" t="str">
        <f t="shared" si="319"/>
        <v>114</v>
      </c>
      <c r="BZ428" s="91">
        <f t="shared" si="320"/>
        <v>100</v>
      </c>
      <c r="CA428" s="91">
        <v>0</v>
      </c>
      <c r="CB428" s="96" t="s">
        <v>5719</v>
      </c>
      <c r="CC428" s="91">
        <f t="shared" si="310"/>
        <v>200</v>
      </c>
      <c r="CD428" s="91">
        <f t="shared" si="311"/>
        <v>0</v>
      </c>
      <c r="CE428" s="93">
        <f t="shared" si="323"/>
        <v>0</v>
      </c>
      <c r="CF428" s="93">
        <f t="shared" si="324"/>
        <v>0</v>
      </c>
      <c r="CG428" s="105"/>
      <c r="CH428" s="105"/>
      <c r="CI428" s="86"/>
      <c r="CJ428" s="188"/>
      <c r="CK428" s="181">
        <f t="shared" si="312"/>
        <v>100</v>
      </c>
      <c r="CL428" s="181">
        <f t="shared" si="313"/>
        <v>200</v>
      </c>
      <c r="CM428" s="86" t="s">
        <v>5723</v>
      </c>
      <c r="CN428" s="182" t="s">
        <v>7913</v>
      </c>
      <c r="CO428" s="183" t="s">
        <v>7914</v>
      </c>
      <c r="CP428" s="86" t="s">
        <v>5724</v>
      </c>
      <c r="CQ428" s="153" t="s">
        <v>7924</v>
      </c>
      <c r="CR428" s="187">
        <f t="shared" si="314"/>
        <v>6800000</v>
      </c>
      <c r="CS428" s="188">
        <v>1</v>
      </c>
      <c r="CT428" s="188">
        <f t="shared" si="282"/>
        <v>6800000</v>
      </c>
      <c r="CU428" s="93"/>
      <c r="CV428" s="94">
        <f t="shared" si="315"/>
        <v>100</v>
      </c>
      <c r="CW428" s="93">
        <f t="shared" si="316"/>
        <v>0</v>
      </c>
      <c r="CX428" s="86">
        <f t="shared" si="317"/>
        <v>0</v>
      </c>
      <c r="CY428" s="93">
        <f t="shared" si="283"/>
        <v>204000</v>
      </c>
      <c r="CZ428" s="93">
        <v>0</v>
      </c>
      <c r="DA428" s="93">
        <v>0</v>
      </c>
      <c r="DB428" s="93">
        <f t="shared" si="284"/>
        <v>0</v>
      </c>
      <c r="DC428" s="93">
        <v>0</v>
      </c>
      <c r="DD428" s="91">
        <v>0</v>
      </c>
      <c r="DE428" s="93">
        <f t="shared" si="285"/>
        <v>0</v>
      </c>
      <c r="DF428" s="93">
        <f t="shared" si="298"/>
        <v>0</v>
      </c>
      <c r="DG428" s="93"/>
      <c r="DH428" s="93">
        <v>0</v>
      </c>
      <c r="DI428" s="93">
        <v>0</v>
      </c>
      <c r="DJ428" s="86">
        <f t="shared" si="286"/>
        <v>0</v>
      </c>
      <c r="DK428" s="91">
        <v>0</v>
      </c>
      <c r="DL428" s="93"/>
      <c r="DM428" s="93">
        <v>0</v>
      </c>
      <c r="DN428" s="93">
        <f t="shared" si="299"/>
        <v>6800000</v>
      </c>
      <c r="DO428" s="93">
        <f t="shared" si="287"/>
        <v>0</v>
      </c>
      <c r="DP428" s="92">
        <f t="shared" si="288"/>
        <v>204000</v>
      </c>
      <c r="DQ428" s="97" t="str">
        <f t="shared" si="300"/>
        <v>8353667152</v>
      </c>
      <c r="DR428" s="98">
        <f t="shared" si="289"/>
        <v>0</v>
      </c>
      <c r="DS428" s="93" t="str">
        <f t="shared" si="290"/>
        <v>OK</v>
      </c>
      <c r="DT428" s="93"/>
      <c r="DU428" s="78" t="str">
        <f t="shared" si="301"/>
        <v>5010700211751175100001VT100001</v>
      </c>
      <c r="DV428" s="78">
        <f>INDEX('08_DMGiaDat'!$L:$L,MATCH(DU428,'08_DMGiaDat'!$R:$R,0))</f>
        <v>6800000</v>
      </c>
      <c r="DW428" s="78" t="str">
        <f t="shared" si="302"/>
        <v>501070021175100100000001</v>
      </c>
      <c r="DX428" s="78" t="str">
        <f>IFERROR(VLOOKUP(DW428,'08_DMGiaDat'!C418:C419,2,FALSE),"N")</f>
        <v>N</v>
      </c>
      <c r="DY428" s="78" t="str">
        <f t="shared" si="303"/>
        <v>5010700211751001VT100001</v>
      </c>
      <c r="DZ428" s="78" t="str">
        <f>IFERROR(VLOOKUP(DY428,'08_DMGiaDat'!C418:C419,2,FALSE),"N")</f>
        <v>N</v>
      </c>
      <c r="EA428" s="78" t="str">
        <f t="shared" si="304"/>
        <v>501070021175100100000001</v>
      </c>
      <c r="EB428" s="78" t="str">
        <f>IFERROR(VLOOKUP(EA428,'08_DMGiaDat'!C418:C419,2,FALSE),"N")</f>
        <v>N</v>
      </c>
      <c r="EC428" s="92">
        <f>IF(DV428&lt;&gt;"N",DV428,IF(DX428&lt;&gt;"N",DX428,IF(DZ428&lt;&gt;"N",DZ428*VLOOKUP(LEFT(CB428,3),'03_DMMucDich'!C402:C406,5,FALSE),IF(EB428&lt;&gt;"N",EB428*VLOOKUP(LEFT(CB428,3),'03_DMMucDich'!C402:C406,5,FALSE),"N/A"))))</f>
        <v>6800000</v>
      </c>
    </row>
    <row r="429" spans="1:133" s="34" customFormat="1" ht="16" x14ac:dyDescent="0.2">
      <c r="A429" s="85">
        <v>415</v>
      </c>
      <c r="B429" s="86"/>
      <c r="C429" s="87"/>
      <c r="D429" s="141" t="s">
        <v>6075</v>
      </c>
      <c r="E429" s="86"/>
      <c r="F429" s="88"/>
      <c r="G429" s="88" t="s">
        <v>5718</v>
      </c>
      <c r="H429" s="151">
        <v>2022</v>
      </c>
      <c r="I429" s="86"/>
      <c r="J429" s="86"/>
      <c r="K429" s="145" t="s">
        <v>6697</v>
      </c>
      <c r="L429" s="105"/>
      <c r="M429" s="86"/>
      <c r="N429" s="105"/>
      <c r="O429" s="105"/>
      <c r="P429" s="86"/>
      <c r="Q429" s="86"/>
      <c r="R429" s="153" t="str">
        <f t="shared" si="305"/>
        <v>Tổ 16</v>
      </c>
      <c r="S429" s="86"/>
      <c r="T429" s="86"/>
      <c r="U429" s="86"/>
      <c r="V429" s="86" t="str">
        <f t="shared" si="306"/>
        <v xml:space="preserve">, </v>
      </c>
      <c r="W429" s="86"/>
      <c r="X429" s="86"/>
      <c r="Y429" s="86"/>
      <c r="Z429" s="88"/>
      <c r="AA429" s="105"/>
      <c r="AB429" s="86"/>
      <c r="AC429" s="90"/>
      <c r="AD429" s="86"/>
      <c r="AE429" s="86"/>
      <c r="AF429" s="86"/>
      <c r="AG429" s="86"/>
      <c r="AH429" s="160" t="s">
        <v>6983</v>
      </c>
      <c r="AI429" s="153"/>
      <c r="AJ429" s="153"/>
      <c r="AK429" s="86"/>
      <c r="AL429" s="86"/>
      <c r="AM429" s="153" t="s">
        <v>7015</v>
      </c>
      <c r="AN429" s="153" t="s">
        <v>7523</v>
      </c>
      <c r="AO429" s="165">
        <v>44131</v>
      </c>
      <c r="AP429" s="153" t="s">
        <v>2306</v>
      </c>
      <c r="AQ429" s="153" t="s">
        <v>7044</v>
      </c>
      <c r="AR429" s="166">
        <v>80</v>
      </c>
      <c r="AS429" s="88" t="s">
        <v>5719</v>
      </c>
      <c r="AT429" s="92">
        <f t="shared" si="281"/>
        <v>0</v>
      </c>
      <c r="AU429" s="93">
        <v>0</v>
      </c>
      <c r="AV429" s="93">
        <v>0</v>
      </c>
      <c r="AW429" s="166">
        <v>200</v>
      </c>
      <c r="AX429" s="93">
        <v>0</v>
      </c>
      <c r="AY429" s="177"/>
      <c r="AZ429" s="177">
        <v>0</v>
      </c>
      <c r="BA429" s="178"/>
      <c r="BB429" s="105"/>
      <c r="BC429" s="105"/>
      <c r="BD429" s="93"/>
      <c r="BE429" s="93">
        <v>0</v>
      </c>
      <c r="BF429" s="91">
        <v>0</v>
      </c>
      <c r="BG429" s="94"/>
      <c r="BH429" s="95"/>
      <c r="BI429" s="93" t="str">
        <f t="shared" si="291"/>
        <v>Phạm Văn Hùng</v>
      </c>
      <c r="BJ429" s="105">
        <f t="shared" si="292"/>
        <v>0</v>
      </c>
      <c r="BK429" s="88" t="str">
        <f t="shared" si="293"/>
        <v>8846303748</v>
      </c>
      <c r="BL429" s="86">
        <f t="shared" si="294"/>
        <v>0</v>
      </c>
      <c r="BM429" s="105">
        <f t="shared" si="295"/>
        <v>0</v>
      </c>
      <c r="BN429" s="86">
        <f t="shared" si="296"/>
        <v>0</v>
      </c>
      <c r="BO429" s="86">
        <f t="shared" si="297"/>
        <v>0</v>
      </c>
      <c r="BP429" s="86">
        <f t="shared" si="307"/>
        <v>0</v>
      </c>
      <c r="BQ429" s="160" t="s">
        <v>6983</v>
      </c>
      <c r="BR429" s="86" t="s">
        <v>5720</v>
      </c>
      <c r="BS429" s="88" t="s">
        <v>5721</v>
      </c>
      <c r="BT429" s="86" t="s">
        <v>5722</v>
      </c>
      <c r="BU429" s="86"/>
      <c r="BV429" s="86" t="str">
        <f t="shared" si="308"/>
        <v>CV 099928</v>
      </c>
      <c r="BW429" s="105" t="str">
        <f t="shared" si="309"/>
        <v/>
      </c>
      <c r="BX429" s="86" t="str">
        <f t="shared" si="318"/>
        <v>420</v>
      </c>
      <c r="BY429" s="86" t="str">
        <f t="shared" si="319"/>
        <v>92</v>
      </c>
      <c r="BZ429" s="91">
        <f t="shared" si="320"/>
        <v>80</v>
      </c>
      <c r="CA429" s="91">
        <v>0</v>
      </c>
      <c r="CB429" s="96" t="s">
        <v>5719</v>
      </c>
      <c r="CC429" s="91">
        <f t="shared" si="310"/>
        <v>200</v>
      </c>
      <c r="CD429" s="91">
        <f t="shared" si="311"/>
        <v>0</v>
      </c>
      <c r="CE429" s="93">
        <f t="shared" si="323"/>
        <v>0</v>
      </c>
      <c r="CF429" s="93">
        <f t="shared" si="324"/>
        <v>0</v>
      </c>
      <c r="CG429" s="105"/>
      <c r="CH429" s="105"/>
      <c r="CI429" s="86"/>
      <c r="CJ429" s="188"/>
      <c r="CK429" s="181">
        <f t="shared" si="312"/>
        <v>80</v>
      </c>
      <c r="CL429" s="181">
        <f t="shared" si="313"/>
        <v>200</v>
      </c>
      <c r="CM429" s="86" t="s">
        <v>5723</v>
      </c>
      <c r="CN429" s="182" t="s">
        <v>7866</v>
      </c>
      <c r="CO429" s="183" t="s">
        <v>7867</v>
      </c>
      <c r="CP429" s="86" t="s">
        <v>5724</v>
      </c>
      <c r="CQ429" s="153" t="s">
        <v>7924</v>
      </c>
      <c r="CR429" s="187">
        <f t="shared" si="314"/>
        <v>4310000</v>
      </c>
      <c r="CS429" s="188">
        <v>1</v>
      </c>
      <c r="CT429" s="188">
        <f t="shared" si="282"/>
        <v>4310000</v>
      </c>
      <c r="CU429" s="93"/>
      <c r="CV429" s="94">
        <f t="shared" si="315"/>
        <v>80</v>
      </c>
      <c r="CW429" s="93">
        <f t="shared" si="316"/>
        <v>0</v>
      </c>
      <c r="CX429" s="86">
        <f t="shared" si="317"/>
        <v>0</v>
      </c>
      <c r="CY429" s="93">
        <f t="shared" si="283"/>
        <v>103440</v>
      </c>
      <c r="CZ429" s="93">
        <v>0</v>
      </c>
      <c r="DA429" s="93">
        <v>0</v>
      </c>
      <c r="DB429" s="93">
        <f t="shared" si="284"/>
        <v>0</v>
      </c>
      <c r="DC429" s="93">
        <v>0</v>
      </c>
      <c r="DD429" s="91">
        <v>0</v>
      </c>
      <c r="DE429" s="93">
        <f t="shared" si="285"/>
        <v>0</v>
      </c>
      <c r="DF429" s="93">
        <f t="shared" si="298"/>
        <v>0</v>
      </c>
      <c r="DG429" s="93"/>
      <c r="DH429" s="93">
        <v>0</v>
      </c>
      <c r="DI429" s="93">
        <v>0</v>
      </c>
      <c r="DJ429" s="86">
        <f t="shared" si="286"/>
        <v>0</v>
      </c>
      <c r="DK429" s="91">
        <v>0</v>
      </c>
      <c r="DL429" s="93"/>
      <c r="DM429" s="93">
        <v>0</v>
      </c>
      <c r="DN429" s="93">
        <f t="shared" si="299"/>
        <v>4310000</v>
      </c>
      <c r="DO429" s="93">
        <f t="shared" si="287"/>
        <v>0</v>
      </c>
      <c r="DP429" s="92">
        <f t="shared" si="288"/>
        <v>103440</v>
      </c>
      <c r="DQ429" s="97" t="str">
        <f t="shared" si="300"/>
        <v>8846303748</v>
      </c>
      <c r="DR429" s="98">
        <f t="shared" si="289"/>
        <v>0</v>
      </c>
      <c r="DS429" s="93" t="str">
        <f t="shared" si="290"/>
        <v>OK</v>
      </c>
      <c r="DT429" s="93"/>
      <c r="DU429" s="78" t="str">
        <f t="shared" si="301"/>
        <v>5010700210791079100001VT100001</v>
      </c>
      <c r="DV429" s="78">
        <f>INDEX('08_DMGiaDat'!$L:$L,MATCH(DU429,'08_DMGiaDat'!$R:$R,0))</f>
        <v>4310000</v>
      </c>
      <c r="DW429" s="78" t="str">
        <f t="shared" si="302"/>
        <v>501070021079100100000001</v>
      </c>
      <c r="DX429" s="78" t="str">
        <f>IFERROR(VLOOKUP(DW429,'08_DMGiaDat'!C418:C419,2,FALSE),"N")</f>
        <v>N</v>
      </c>
      <c r="DY429" s="78" t="str">
        <f t="shared" si="303"/>
        <v>5010700210791001VT100001</v>
      </c>
      <c r="DZ429" s="78" t="str">
        <f>IFERROR(VLOOKUP(DY429,'08_DMGiaDat'!C418:C419,2,FALSE),"N")</f>
        <v>N</v>
      </c>
      <c r="EA429" s="78" t="str">
        <f t="shared" si="304"/>
        <v>501070021079100100000001</v>
      </c>
      <c r="EB429" s="78" t="str">
        <f>IFERROR(VLOOKUP(EA429,'08_DMGiaDat'!C418:C419,2,FALSE),"N")</f>
        <v>N</v>
      </c>
      <c r="EC429" s="92">
        <f>IF(DV429&lt;&gt;"N",DV429,IF(DX429&lt;&gt;"N",DX429,IF(DZ429&lt;&gt;"N",DZ429*VLOOKUP(LEFT(CB429,3),'03_DMMucDich'!C402:C406,5,FALSE),IF(EB429&lt;&gt;"N",EB429*VLOOKUP(LEFT(CB429,3),'03_DMMucDich'!C402:C406,5,FALSE),"N/A"))))</f>
        <v>4310000</v>
      </c>
    </row>
    <row r="430" spans="1:133" s="34" customFormat="1" ht="16" x14ac:dyDescent="0.2">
      <c r="A430" s="85">
        <v>416</v>
      </c>
      <c r="B430" s="86"/>
      <c r="C430" s="87"/>
      <c r="D430" s="141" t="s">
        <v>6076</v>
      </c>
      <c r="E430" s="86"/>
      <c r="F430" s="88"/>
      <c r="G430" s="88" t="s">
        <v>5718</v>
      </c>
      <c r="H430" s="151">
        <v>2022</v>
      </c>
      <c r="I430" s="86"/>
      <c r="J430" s="86"/>
      <c r="K430" s="145" t="s">
        <v>6698</v>
      </c>
      <c r="L430" s="105"/>
      <c r="M430" s="86"/>
      <c r="N430" s="105"/>
      <c r="O430" s="105"/>
      <c r="P430" s="86"/>
      <c r="Q430" s="86"/>
      <c r="R430" s="153" t="str">
        <f t="shared" si="305"/>
        <v>Tổ 66</v>
      </c>
      <c r="S430" s="86"/>
      <c r="T430" s="86"/>
      <c r="U430" s="86"/>
      <c r="V430" s="86" t="str">
        <f t="shared" si="306"/>
        <v xml:space="preserve">, </v>
      </c>
      <c r="W430" s="86"/>
      <c r="X430" s="86"/>
      <c r="Y430" s="86"/>
      <c r="Z430" s="88"/>
      <c r="AA430" s="105"/>
      <c r="AB430" s="86"/>
      <c r="AC430" s="90"/>
      <c r="AD430" s="86"/>
      <c r="AE430" s="86"/>
      <c r="AF430" s="86"/>
      <c r="AG430" s="86"/>
      <c r="AH430" s="160" t="s">
        <v>6960</v>
      </c>
      <c r="AI430" s="153"/>
      <c r="AJ430" s="153"/>
      <c r="AK430" s="86"/>
      <c r="AL430" s="86"/>
      <c r="AM430" s="153" t="s">
        <v>7015</v>
      </c>
      <c r="AN430" s="153" t="s">
        <v>7524</v>
      </c>
      <c r="AO430" s="165">
        <v>43599</v>
      </c>
      <c r="AP430" s="153" t="s">
        <v>7525</v>
      </c>
      <c r="AQ430" s="153" t="s">
        <v>5678</v>
      </c>
      <c r="AR430" s="166">
        <v>109.4</v>
      </c>
      <c r="AS430" s="88" t="s">
        <v>5719</v>
      </c>
      <c r="AT430" s="92">
        <f t="shared" si="281"/>
        <v>0</v>
      </c>
      <c r="AU430" s="93">
        <v>0</v>
      </c>
      <c r="AV430" s="93">
        <v>0</v>
      </c>
      <c r="AW430" s="166">
        <v>200</v>
      </c>
      <c r="AX430" s="93">
        <v>0</v>
      </c>
      <c r="AY430" s="177"/>
      <c r="AZ430" s="177">
        <v>0</v>
      </c>
      <c r="BA430" s="178"/>
      <c r="BB430" s="105"/>
      <c r="BC430" s="105"/>
      <c r="BD430" s="93"/>
      <c r="BE430" s="93">
        <v>0</v>
      </c>
      <c r="BF430" s="91">
        <v>0</v>
      </c>
      <c r="BG430" s="94"/>
      <c r="BH430" s="95"/>
      <c r="BI430" s="93" t="str">
        <f t="shared" si="291"/>
        <v>Tôn Nữ Bảo Minh</v>
      </c>
      <c r="BJ430" s="105">
        <f t="shared" si="292"/>
        <v>0</v>
      </c>
      <c r="BK430" s="88" t="str">
        <f t="shared" si="293"/>
        <v>8341017946</v>
      </c>
      <c r="BL430" s="86">
        <f t="shared" si="294"/>
        <v>0</v>
      </c>
      <c r="BM430" s="105">
        <f t="shared" si="295"/>
        <v>0</v>
      </c>
      <c r="BN430" s="86">
        <f t="shared" si="296"/>
        <v>0</v>
      </c>
      <c r="BO430" s="86">
        <f t="shared" si="297"/>
        <v>0</v>
      </c>
      <c r="BP430" s="86">
        <f t="shared" si="307"/>
        <v>0</v>
      </c>
      <c r="BQ430" s="160" t="s">
        <v>6960</v>
      </c>
      <c r="BR430" s="86" t="s">
        <v>5720</v>
      </c>
      <c r="BS430" s="88" t="s">
        <v>5721</v>
      </c>
      <c r="BT430" s="86" t="s">
        <v>5722</v>
      </c>
      <c r="BU430" s="86"/>
      <c r="BV430" s="86" t="str">
        <f t="shared" si="308"/>
        <v>CP 903450</v>
      </c>
      <c r="BW430" s="105" t="str">
        <f t="shared" si="309"/>
        <v/>
      </c>
      <c r="BX430" s="86" t="str">
        <f t="shared" si="318"/>
        <v>3</v>
      </c>
      <c r="BY430" s="86" t="str">
        <f t="shared" si="319"/>
        <v>16</v>
      </c>
      <c r="BZ430" s="91">
        <f t="shared" si="320"/>
        <v>109.4</v>
      </c>
      <c r="CA430" s="91">
        <v>0</v>
      </c>
      <c r="CB430" s="96" t="s">
        <v>5719</v>
      </c>
      <c r="CC430" s="91">
        <f t="shared" si="310"/>
        <v>200</v>
      </c>
      <c r="CD430" s="91">
        <f t="shared" si="311"/>
        <v>0</v>
      </c>
      <c r="CE430" s="93">
        <f t="shared" si="323"/>
        <v>0</v>
      </c>
      <c r="CF430" s="93">
        <f t="shared" si="324"/>
        <v>0</v>
      </c>
      <c r="CG430" s="105"/>
      <c r="CH430" s="105"/>
      <c r="CI430" s="86"/>
      <c r="CJ430" s="188"/>
      <c r="CK430" s="181">
        <f t="shared" si="312"/>
        <v>109.4</v>
      </c>
      <c r="CL430" s="181">
        <f t="shared" si="313"/>
        <v>200</v>
      </c>
      <c r="CM430" s="86" t="s">
        <v>5723</v>
      </c>
      <c r="CN430" s="182" t="s">
        <v>7854</v>
      </c>
      <c r="CO430" s="183" t="s">
        <v>7855</v>
      </c>
      <c r="CP430" s="86" t="s">
        <v>5724</v>
      </c>
      <c r="CQ430" s="153" t="s">
        <v>7924</v>
      </c>
      <c r="CR430" s="187">
        <f t="shared" si="314"/>
        <v>7970000</v>
      </c>
      <c r="CS430" s="188">
        <v>1</v>
      </c>
      <c r="CT430" s="188">
        <f t="shared" si="282"/>
        <v>7970000</v>
      </c>
      <c r="CU430" s="93"/>
      <c r="CV430" s="94">
        <f t="shared" si="315"/>
        <v>109.4</v>
      </c>
      <c r="CW430" s="93">
        <f t="shared" si="316"/>
        <v>0</v>
      </c>
      <c r="CX430" s="86">
        <f t="shared" si="317"/>
        <v>0</v>
      </c>
      <c r="CY430" s="93">
        <f t="shared" si="283"/>
        <v>261575.40000000002</v>
      </c>
      <c r="CZ430" s="93">
        <v>0</v>
      </c>
      <c r="DA430" s="93">
        <v>0</v>
      </c>
      <c r="DB430" s="93">
        <f t="shared" si="284"/>
        <v>0</v>
      </c>
      <c r="DC430" s="93">
        <v>0</v>
      </c>
      <c r="DD430" s="91">
        <v>0</v>
      </c>
      <c r="DE430" s="93">
        <f t="shared" si="285"/>
        <v>0</v>
      </c>
      <c r="DF430" s="93">
        <f t="shared" si="298"/>
        <v>0</v>
      </c>
      <c r="DG430" s="93"/>
      <c r="DH430" s="93">
        <v>0</v>
      </c>
      <c r="DI430" s="93">
        <v>0</v>
      </c>
      <c r="DJ430" s="86">
        <f t="shared" si="286"/>
        <v>0</v>
      </c>
      <c r="DK430" s="91">
        <v>0</v>
      </c>
      <c r="DL430" s="93"/>
      <c r="DM430" s="93">
        <v>0</v>
      </c>
      <c r="DN430" s="93">
        <f t="shared" si="299"/>
        <v>7970000</v>
      </c>
      <c r="DO430" s="93">
        <f t="shared" si="287"/>
        <v>0</v>
      </c>
      <c r="DP430" s="92">
        <f t="shared" si="288"/>
        <v>261575.40000000002</v>
      </c>
      <c r="DQ430" s="97" t="str">
        <f t="shared" si="300"/>
        <v>8341017946</v>
      </c>
      <c r="DR430" s="98">
        <f t="shared" si="289"/>
        <v>0</v>
      </c>
      <c r="DS430" s="93" t="str">
        <f t="shared" si="290"/>
        <v>OK</v>
      </c>
      <c r="DT430" s="93"/>
      <c r="DU430" s="78" t="str">
        <f t="shared" si="301"/>
        <v>5010700215011501100001VT100001</v>
      </c>
      <c r="DV430" s="78">
        <f>INDEX('08_DMGiaDat'!$L:$L,MATCH(DU430,'08_DMGiaDat'!$R:$R,0))</f>
        <v>7970000</v>
      </c>
      <c r="DW430" s="78" t="str">
        <f t="shared" si="302"/>
        <v>501070021501100100000001</v>
      </c>
      <c r="DX430" s="78" t="str">
        <f>IFERROR(VLOOKUP(DW430,'08_DMGiaDat'!C418:C419,2,FALSE),"N")</f>
        <v>N</v>
      </c>
      <c r="DY430" s="78" t="str">
        <f t="shared" si="303"/>
        <v>5010700215011001VT100001</v>
      </c>
      <c r="DZ430" s="78" t="str">
        <f>IFERROR(VLOOKUP(DY430,'08_DMGiaDat'!C418:C419,2,FALSE),"N")</f>
        <v>N</v>
      </c>
      <c r="EA430" s="78" t="str">
        <f t="shared" si="304"/>
        <v>501070021501100100000001</v>
      </c>
      <c r="EB430" s="78" t="str">
        <f>IFERROR(VLOOKUP(EA430,'08_DMGiaDat'!C418:C419,2,FALSE),"N")</f>
        <v>N</v>
      </c>
      <c r="EC430" s="92">
        <f>IF(DV430&lt;&gt;"N",DV430,IF(DX430&lt;&gt;"N",DX430,IF(DZ430&lt;&gt;"N",DZ430*VLOOKUP(LEFT(CB430,3),'03_DMMucDich'!C402:C406,5,FALSE),IF(EB430&lt;&gt;"N",EB430*VLOOKUP(LEFT(CB430,3),'03_DMMucDich'!C402:C406,5,FALSE),"N/A"))))</f>
        <v>7970000</v>
      </c>
    </row>
    <row r="431" spans="1:133" s="34" customFormat="1" ht="16" x14ac:dyDescent="0.2">
      <c r="A431" s="85">
        <v>417</v>
      </c>
      <c r="B431" s="86"/>
      <c r="C431" s="87"/>
      <c r="D431" s="141" t="s">
        <v>6077</v>
      </c>
      <c r="E431" s="86"/>
      <c r="F431" s="88"/>
      <c r="G431" s="88" t="s">
        <v>5718</v>
      </c>
      <c r="H431" s="151">
        <v>2022</v>
      </c>
      <c r="I431" s="86"/>
      <c r="J431" s="86"/>
      <c r="K431" s="145" t="s">
        <v>6699</v>
      </c>
      <c r="L431" s="105"/>
      <c r="M431" s="86"/>
      <c r="N431" s="105"/>
      <c r="O431" s="105"/>
      <c r="P431" s="86"/>
      <c r="Q431" s="86"/>
      <c r="R431" s="153" t="str">
        <f t="shared" si="305"/>
        <v>Tổ 66</v>
      </c>
      <c r="S431" s="86"/>
      <c r="T431" s="86"/>
      <c r="U431" s="86"/>
      <c r="V431" s="86" t="str">
        <f t="shared" si="306"/>
        <v xml:space="preserve">, </v>
      </c>
      <c r="W431" s="86"/>
      <c r="X431" s="86"/>
      <c r="Y431" s="86"/>
      <c r="Z431" s="88"/>
      <c r="AA431" s="105"/>
      <c r="AB431" s="86"/>
      <c r="AC431" s="90"/>
      <c r="AD431" s="86"/>
      <c r="AE431" s="86"/>
      <c r="AF431" s="86"/>
      <c r="AG431" s="86"/>
      <c r="AH431" s="160" t="s">
        <v>6960</v>
      </c>
      <c r="AI431" s="153"/>
      <c r="AJ431" s="153"/>
      <c r="AK431" s="86"/>
      <c r="AL431" s="86"/>
      <c r="AM431" s="153" t="s">
        <v>7015</v>
      </c>
      <c r="AN431" s="153" t="s">
        <v>7526</v>
      </c>
      <c r="AO431" s="165">
        <v>44393</v>
      </c>
      <c r="AP431" s="153" t="s">
        <v>7371</v>
      </c>
      <c r="AQ431" s="153" t="s">
        <v>5678</v>
      </c>
      <c r="AR431" s="166">
        <v>109.4</v>
      </c>
      <c r="AS431" s="88" t="s">
        <v>5719</v>
      </c>
      <c r="AT431" s="92">
        <f t="shared" ref="AT431:AT494" si="325">AU431+AV431+AX431</f>
        <v>0</v>
      </c>
      <c r="AU431" s="93">
        <v>0</v>
      </c>
      <c r="AV431" s="93">
        <v>0</v>
      </c>
      <c r="AW431" s="166">
        <v>200</v>
      </c>
      <c r="AX431" s="93">
        <v>0</v>
      </c>
      <c r="AY431" s="177"/>
      <c r="AZ431" s="177">
        <v>0</v>
      </c>
      <c r="BA431" s="178"/>
      <c r="BB431" s="105"/>
      <c r="BC431" s="105"/>
      <c r="BD431" s="93"/>
      <c r="BE431" s="93">
        <v>0</v>
      </c>
      <c r="BF431" s="91">
        <v>0</v>
      </c>
      <c r="BG431" s="94"/>
      <c r="BH431" s="95"/>
      <c r="BI431" s="93" t="str">
        <f t="shared" si="291"/>
        <v>Nguyễn Thị Nga</v>
      </c>
      <c r="BJ431" s="105">
        <f t="shared" si="292"/>
        <v>0</v>
      </c>
      <c r="BK431" s="88" t="str">
        <f t="shared" si="293"/>
        <v>8456421270</v>
      </c>
      <c r="BL431" s="86">
        <f t="shared" si="294"/>
        <v>0</v>
      </c>
      <c r="BM431" s="105">
        <f t="shared" si="295"/>
        <v>0</v>
      </c>
      <c r="BN431" s="86">
        <f t="shared" si="296"/>
        <v>0</v>
      </c>
      <c r="BO431" s="86">
        <f t="shared" si="297"/>
        <v>0</v>
      </c>
      <c r="BP431" s="86">
        <f t="shared" si="307"/>
        <v>0</v>
      </c>
      <c r="BQ431" s="160" t="s">
        <v>6960</v>
      </c>
      <c r="BR431" s="86" t="s">
        <v>5720</v>
      </c>
      <c r="BS431" s="88" t="s">
        <v>5721</v>
      </c>
      <c r="BT431" s="86" t="s">
        <v>5722</v>
      </c>
      <c r="BU431" s="86"/>
      <c r="BV431" s="86" t="str">
        <f t="shared" si="308"/>
        <v>DC 911508</v>
      </c>
      <c r="BW431" s="105" t="str">
        <f t="shared" si="309"/>
        <v/>
      </c>
      <c r="BX431" s="86" t="str">
        <f t="shared" si="318"/>
        <v>4</v>
      </c>
      <c r="BY431" s="86" t="str">
        <f t="shared" si="319"/>
        <v>16</v>
      </c>
      <c r="BZ431" s="91">
        <f t="shared" si="320"/>
        <v>109.4</v>
      </c>
      <c r="CA431" s="91">
        <v>0</v>
      </c>
      <c r="CB431" s="96" t="s">
        <v>5719</v>
      </c>
      <c r="CC431" s="91">
        <f t="shared" si="310"/>
        <v>200</v>
      </c>
      <c r="CD431" s="91">
        <f t="shared" si="311"/>
        <v>0</v>
      </c>
      <c r="CE431" s="93">
        <f t="shared" si="323"/>
        <v>0</v>
      </c>
      <c r="CF431" s="93">
        <f t="shared" si="324"/>
        <v>0</v>
      </c>
      <c r="CG431" s="105"/>
      <c r="CH431" s="105"/>
      <c r="CI431" s="86"/>
      <c r="CJ431" s="188"/>
      <c r="CK431" s="181">
        <f t="shared" si="312"/>
        <v>109.4</v>
      </c>
      <c r="CL431" s="181">
        <f t="shared" si="313"/>
        <v>200</v>
      </c>
      <c r="CM431" s="86" t="s">
        <v>5723</v>
      </c>
      <c r="CN431" s="182" t="s">
        <v>7854</v>
      </c>
      <c r="CO431" s="183" t="s">
        <v>7855</v>
      </c>
      <c r="CP431" s="86" t="s">
        <v>5724</v>
      </c>
      <c r="CQ431" s="153" t="s">
        <v>7924</v>
      </c>
      <c r="CR431" s="187">
        <f t="shared" si="314"/>
        <v>7970000</v>
      </c>
      <c r="CS431" s="188">
        <v>1</v>
      </c>
      <c r="CT431" s="188">
        <f t="shared" ref="CT431:CT494" si="326">CR431*CS431</f>
        <v>7970000</v>
      </c>
      <c r="CU431" s="93"/>
      <c r="CV431" s="94">
        <f t="shared" si="315"/>
        <v>109.4</v>
      </c>
      <c r="CW431" s="93">
        <f t="shared" si="316"/>
        <v>0</v>
      </c>
      <c r="CX431" s="86">
        <f t="shared" si="317"/>
        <v>0</v>
      </c>
      <c r="CY431" s="93">
        <f t="shared" ref="CY431:CY494" si="327">(CV431*0.03/100+CW431*0.07/100+CX431*0.15/100)*CT431</f>
        <v>261575.40000000002</v>
      </c>
      <c r="CZ431" s="93">
        <v>0</v>
      </c>
      <c r="DA431" s="93">
        <v>0</v>
      </c>
      <c r="DB431" s="93">
        <f t="shared" ref="DB431:DB494" si="328">CZ431*DA431*CT431</f>
        <v>0</v>
      </c>
      <c r="DC431" s="93">
        <v>0</v>
      </c>
      <c r="DD431" s="91">
        <v>0</v>
      </c>
      <c r="DE431" s="93">
        <f t="shared" ref="DE431:DE494" si="329">DC431*DD431*CT431*0.03/100</f>
        <v>0</v>
      </c>
      <c r="DF431" s="93">
        <f t="shared" si="298"/>
        <v>0</v>
      </c>
      <c r="DG431" s="93"/>
      <c r="DH431" s="93">
        <v>0</v>
      </c>
      <c r="DI431" s="93">
        <v>0</v>
      </c>
      <c r="DJ431" s="86">
        <f t="shared" ref="DJ431:DJ494" si="330">IF(DH431&gt;0,DF431*DH431*DI431*0.15/100,DF431*DI431*0.15/100)</f>
        <v>0</v>
      </c>
      <c r="DK431" s="91">
        <v>0</v>
      </c>
      <c r="DL431" s="93"/>
      <c r="DM431" s="93">
        <v>0</v>
      </c>
      <c r="DN431" s="93">
        <f t="shared" si="299"/>
        <v>7970000</v>
      </c>
      <c r="DO431" s="93">
        <f t="shared" ref="DO431:DO494" si="331">IF(DM431&gt;0,DK431*DM431*DN431*0.2/100,DK431*DN431*0.2/100)</f>
        <v>0</v>
      </c>
      <c r="DP431" s="92">
        <f t="shared" ref="DP431:DP494" si="332">CY431+DB431+DE431+DJ431+DO431</f>
        <v>261575.40000000002</v>
      </c>
      <c r="DQ431" s="97" t="str">
        <f t="shared" si="300"/>
        <v>8456421270</v>
      </c>
      <c r="DR431" s="98">
        <f t="shared" ref="DR431:DR494" si="333">10-MOD(VALUE(LEFT(RIGHT(LEFT(DQ431,10),2)))*3+VALUE(LEFT(LEFT(DQ431,10)))*31+VALUE(LEFT(RIGHT(LEFT(DQ431,10),9)))*29+VALUE(LEFT(RIGHT(LEFT(DQ431,10),8)))*23+VALUE(LEFT(RIGHT(LEFT(DQ431,10),7)))*19+VALUE(LEFT(RIGHT(LEFT(DQ431,10),6)))*17+VALUE(LEFT(RIGHT(LEFT(DQ431,10),5)))*13+VALUE(LEFT(RIGHT(LEFT(DQ431,10),4)))*7+VALUE(LEFT(RIGHT(LEFT(DQ431,10),3)))*5,11)-VALUE(RIGHT(LEFT(DQ431,10)))</f>
        <v>0</v>
      </c>
      <c r="DS431" s="93" t="str">
        <f t="shared" ref="DS431:DS494" si="334">IF(ISERROR(DR431),"Mã tin sai !!!",IF(DR431=0,"OK","Mã tin sai !!!"))</f>
        <v>OK</v>
      </c>
      <c r="DT431" s="93"/>
      <c r="DU431" s="78" t="str">
        <f t="shared" si="301"/>
        <v>5010700215011501100001VT100001</v>
      </c>
      <c r="DV431" s="78">
        <f>INDEX('08_DMGiaDat'!$L:$L,MATCH(DU431,'08_DMGiaDat'!$R:$R,0))</f>
        <v>7970000</v>
      </c>
      <c r="DW431" s="78" t="str">
        <f t="shared" si="302"/>
        <v>501070021501100100000001</v>
      </c>
      <c r="DX431" s="78" t="str">
        <f>IFERROR(VLOOKUP(DW431,'08_DMGiaDat'!C418:C419,2,FALSE),"N")</f>
        <v>N</v>
      </c>
      <c r="DY431" s="78" t="str">
        <f t="shared" si="303"/>
        <v>5010700215011001VT100001</v>
      </c>
      <c r="DZ431" s="78" t="str">
        <f>IFERROR(VLOOKUP(DY431,'08_DMGiaDat'!C418:C419,2,FALSE),"N")</f>
        <v>N</v>
      </c>
      <c r="EA431" s="78" t="str">
        <f t="shared" si="304"/>
        <v>501070021501100100000001</v>
      </c>
      <c r="EB431" s="78" t="str">
        <f>IFERROR(VLOOKUP(EA431,'08_DMGiaDat'!C418:C419,2,FALSE),"N")</f>
        <v>N</v>
      </c>
      <c r="EC431" s="92">
        <f>IF(DV431&lt;&gt;"N",DV431,IF(DX431&lt;&gt;"N",DX431,IF(DZ431&lt;&gt;"N",DZ431*VLOOKUP(LEFT(CB431,3),'03_DMMucDich'!C402:C406,5,FALSE),IF(EB431&lt;&gt;"N",EB431*VLOOKUP(LEFT(CB431,3),'03_DMMucDich'!C402:C406,5,FALSE),"N/A"))))</f>
        <v>7970000</v>
      </c>
    </row>
    <row r="432" spans="1:133" s="34" customFormat="1" ht="16" x14ac:dyDescent="0.2">
      <c r="A432" s="85">
        <v>418</v>
      </c>
      <c r="B432" s="86"/>
      <c r="C432" s="87"/>
      <c r="D432" s="141" t="s">
        <v>6078</v>
      </c>
      <c r="E432" s="86"/>
      <c r="F432" s="88"/>
      <c r="G432" s="88" t="s">
        <v>5718</v>
      </c>
      <c r="H432" s="151">
        <v>2022</v>
      </c>
      <c r="I432" s="86"/>
      <c r="J432" s="86"/>
      <c r="K432" s="145" t="s">
        <v>6700</v>
      </c>
      <c r="L432" s="105"/>
      <c r="M432" s="86"/>
      <c r="N432" s="105"/>
      <c r="O432" s="105"/>
      <c r="P432" s="86"/>
      <c r="Q432" s="86"/>
      <c r="R432" s="153" t="str">
        <f t="shared" si="305"/>
        <v>Tổ 14</v>
      </c>
      <c r="S432" s="86"/>
      <c r="T432" s="86"/>
      <c r="U432" s="86"/>
      <c r="V432" s="86" t="str">
        <f t="shared" si="306"/>
        <v xml:space="preserve">, </v>
      </c>
      <c r="W432" s="86"/>
      <c r="X432" s="86"/>
      <c r="Y432" s="86"/>
      <c r="Z432" s="88"/>
      <c r="AA432" s="105"/>
      <c r="AB432" s="86"/>
      <c r="AC432" s="90"/>
      <c r="AD432" s="86"/>
      <c r="AE432" s="86"/>
      <c r="AF432" s="86"/>
      <c r="AG432" s="86"/>
      <c r="AH432" s="160" t="s">
        <v>7009</v>
      </c>
      <c r="AI432" s="153"/>
      <c r="AJ432" s="153"/>
      <c r="AK432" s="86"/>
      <c r="AL432" s="86"/>
      <c r="AM432" s="153" t="s">
        <v>7015</v>
      </c>
      <c r="AN432" s="153" t="s">
        <v>7527</v>
      </c>
      <c r="AO432" s="165">
        <v>43892</v>
      </c>
      <c r="AP432" s="153" t="s">
        <v>7139</v>
      </c>
      <c r="AQ432" s="153" t="s">
        <v>7040</v>
      </c>
      <c r="AR432" s="166">
        <v>180.9</v>
      </c>
      <c r="AS432" s="88" t="s">
        <v>5719</v>
      </c>
      <c r="AT432" s="92">
        <f t="shared" si="325"/>
        <v>0</v>
      </c>
      <c r="AU432" s="93">
        <v>0</v>
      </c>
      <c r="AV432" s="93">
        <v>0</v>
      </c>
      <c r="AW432" s="166">
        <v>200</v>
      </c>
      <c r="AX432" s="93">
        <v>0</v>
      </c>
      <c r="AY432" s="177"/>
      <c r="AZ432" s="177">
        <v>0</v>
      </c>
      <c r="BA432" s="178"/>
      <c r="BB432" s="105"/>
      <c r="BC432" s="105"/>
      <c r="BD432" s="93"/>
      <c r="BE432" s="93">
        <v>0</v>
      </c>
      <c r="BF432" s="91">
        <v>0</v>
      </c>
      <c r="BG432" s="94"/>
      <c r="BH432" s="95"/>
      <c r="BI432" s="93" t="str">
        <f t="shared" si="291"/>
        <v>Nguyễn Minh</v>
      </c>
      <c r="BJ432" s="105">
        <f t="shared" si="292"/>
        <v>0</v>
      </c>
      <c r="BK432" s="88" t="str">
        <f t="shared" si="293"/>
        <v>8189061015</v>
      </c>
      <c r="BL432" s="86">
        <f t="shared" si="294"/>
        <v>0</v>
      </c>
      <c r="BM432" s="105">
        <f t="shared" si="295"/>
        <v>0</v>
      </c>
      <c r="BN432" s="86">
        <f t="shared" si="296"/>
        <v>0</v>
      </c>
      <c r="BO432" s="86">
        <f t="shared" si="297"/>
        <v>0</v>
      </c>
      <c r="BP432" s="86">
        <f t="shared" si="307"/>
        <v>0</v>
      </c>
      <c r="BQ432" s="160" t="s">
        <v>7009</v>
      </c>
      <c r="BR432" s="86" t="s">
        <v>5720</v>
      </c>
      <c r="BS432" s="88" t="s">
        <v>5721</v>
      </c>
      <c r="BT432" s="86" t="s">
        <v>5722</v>
      </c>
      <c r="BU432" s="86"/>
      <c r="BV432" s="86" t="str">
        <f t="shared" si="308"/>
        <v>CT 599374</v>
      </c>
      <c r="BW432" s="105" t="str">
        <f t="shared" si="309"/>
        <v/>
      </c>
      <c r="BX432" s="86" t="str">
        <f t="shared" si="318"/>
        <v>77</v>
      </c>
      <c r="BY432" s="86" t="str">
        <f t="shared" si="319"/>
        <v>83</v>
      </c>
      <c r="BZ432" s="91">
        <f t="shared" si="320"/>
        <v>180.9</v>
      </c>
      <c r="CA432" s="91">
        <v>0</v>
      </c>
      <c r="CB432" s="96" t="s">
        <v>5719</v>
      </c>
      <c r="CC432" s="91">
        <f t="shared" si="310"/>
        <v>200</v>
      </c>
      <c r="CD432" s="91">
        <f t="shared" si="311"/>
        <v>0</v>
      </c>
      <c r="CE432" s="93">
        <f t="shared" si="323"/>
        <v>0</v>
      </c>
      <c r="CF432" s="93">
        <f t="shared" si="324"/>
        <v>0</v>
      </c>
      <c r="CG432" s="105"/>
      <c r="CH432" s="105"/>
      <c r="CI432" s="86"/>
      <c r="CJ432" s="188"/>
      <c r="CK432" s="181">
        <f t="shared" si="312"/>
        <v>180.9</v>
      </c>
      <c r="CL432" s="181">
        <f t="shared" si="313"/>
        <v>200</v>
      </c>
      <c r="CM432" s="86" t="s">
        <v>5723</v>
      </c>
      <c r="CN432" s="182" t="s">
        <v>7866</v>
      </c>
      <c r="CO432" s="183" t="s">
        <v>7867</v>
      </c>
      <c r="CP432" s="86" t="s">
        <v>5724</v>
      </c>
      <c r="CQ432" s="153" t="s">
        <v>7925</v>
      </c>
      <c r="CR432" s="187">
        <f t="shared" si="314"/>
        <v>2360000</v>
      </c>
      <c r="CS432" s="188">
        <v>0.8</v>
      </c>
      <c r="CT432" s="188">
        <f t="shared" si="326"/>
        <v>1888000</v>
      </c>
      <c r="CU432" s="93"/>
      <c r="CV432" s="94">
        <f t="shared" si="315"/>
        <v>180.9</v>
      </c>
      <c r="CW432" s="93">
        <f t="shared" si="316"/>
        <v>0</v>
      </c>
      <c r="CX432" s="86">
        <f t="shared" si="317"/>
        <v>0</v>
      </c>
      <c r="CY432" s="93">
        <f t="shared" si="327"/>
        <v>102461.75999999999</v>
      </c>
      <c r="CZ432" s="93">
        <v>0</v>
      </c>
      <c r="DA432" s="93">
        <v>0</v>
      </c>
      <c r="DB432" s="93">
        <f t="shared" si="328"/>
        <v>0</v>
      </c>
      <c r="DC432" s="93">
        <v>0</v>
      </c>
      <c r="DD432" s="91">
        <v>0</v>
      </c>
      <c r="DE432" s="93">
        <f t="shared" si="329"/>
        <v>0</v>
      </c>
      <c r="DF432" s="93">
        <f t="shared" si="298"/>
        <v>0</v>
      </c>
      <c r="DG432" s="93"/>
      <c r="DH432" s="93">
        <v>0</v>
      </c>
      <c r="DI432" s="93">
        <v>0</v>
      </c>
      <c r="DJ432" s="86">
        <f t="shared" si="330"/>
        <v>0</v>
      </c>
      <c r="DK432" s="91">
        <v>0</v>
      </c>
      <c r="DL432" s="93"/>
      <c r="DM432" s="93">
        <v>0</v>
      </c>
      <c r="DN432" s="93">
        <f t="shared" si="299"/>
        <v>1888000</v>
      </c>
      <c r="DO432" s="93">
        <f t="shared" si="331"/>
        <v>0</v>
      </c>
      <c r="DP432" s="92">
        <f t="shared" si="332"/>
        <v>102461.75999999999</v>
      </c>
      <c r="DQ432" s="97" t="str">
        <f t="shared" si="300"/>
        <v>8189061015</v>
      </c>
      <c r="DR432" s="98">
        <f t="shared" si="333"/>
        <v>0</v>
      </c>
      <c r="DS432" s="93" t="str">
        <f t="shared" si="334"/>
        <v>OK</v>
      </c>
      <c r="DT432" s="93"/>
      <c r="DU432" s="78" t="str">
        <f t="shared" si="301"/>
        <v>5010700210791079100001VT400001</v>
      </c>
      <c r="DV432" s="78">
        <f>INDEX('08_DMGiaDat'!$L:$L,MATCH(DU432,'08_DMGiaDat'!$R:$R,0))</f>
        <v>2360000</v>
      </c>
      <c r="DW432" s="78" t="str">
        <f t="shared" si="302"/>
        <v>501070021079100100000001</v>
      </c>
      <c r="DX432" s="78" t="str">
        <f>IFERROR(VLOOKUP(DW432,'08_DMGiaDat'!C418:C419,2,FALSE),"N")</f>
        <v>N</v>
      </c>
      <c r="DY432" s="78" t="str">
        <f t="shared" si="303"/>
        <v>5010700210791001VT400001</v>
      </c>
      <c r="DZ432" s="78" t="str">
        <f>IFERROR(VLOOKUP(DY432,'08_DMGiaDat'!C418:C419,2,FALSE),"N")</f>
        <v>N</v>
      </c>
      <c r="EA432" s="78" t="str">
        <f t="shared" si="304"/>
        <v>501070021079100100000001</v>
      </c>
      <c r="EB432" s="78" t="str">
        <f>IFERROR(VLOOKUP(EA432,'08_DMGiaDat'!C418:C419,2,FALSE),"N")</f>
        <v>N</v>
      </c>
      <c r="EC432" s="92">
        <f>IF(DV432&lt;&gt;"N",DV432,IF(DX432&lt;&gt;"N",DX432,IF(DZ432&lt;&gt;"N",DZ432*VLOOKUP(LEFT(CB432,3),'03_DMMucDich'!C402:C406,5,FALSE),IF(EB432&lt;&gt;"N",EB432*VLOOKUP(LEFT(CB432,3),'03_DMMucDich'!C402:C406,5,FALSE),"N/A"))))</f>
        <v>2360000</v>
      </c>
    </row>
    <row r="433" spans="1:133" s="34" customFormat="1" ht="16" x14ac:dyDescent="0.2">
      <c r="A433" s="85">
        <v>419</v>
      </c>
      <c r="B433" s="86"/>
      <c r="C433" s="87"/>
      <c r="D433" s="141" t="s">
        <v>6079</v>
      </c>
      <c r="E433" s="86"/>
      <c r="F433" s="88"/>
      <c r="G433" s="88" t="s">
        <v>5718</v>
      </c>
      <c r="H433" s="151">
        <v>2022</v>
      </c>
      <c r="I433" s="86"/>
      <c r="J433" s="86"/>
      <c r="K433" s="145" t="s">
        <v>6701</v>
      </c>
      <c r="L433" s="105"/>
      <c r="M433" s="86"/>
      <c r="N433" s="105"/>
      <c r="O433" s="105"/>
      <c r="P433" s="86"/>
      <c r="Q433" s="86"/>
      <c r="R433" s="153" t="str">
        <f t="shared" si="305"/>
        <v>Tổ 28</v>
      </c>
      <c r="S433" s="86"/>
      <c r="T433" s="86"/>
      <c r="U433" s="86"/>
      <c r="V433" s="86" t="str">
        <f t="shared" si="306"/>
        <v xml:space="preserve">, </v>
      </c>
      <c r="W433" s="86"/>
      <c r="X433" s="86"/>
      <c r="Y433" s="86"/>
      <c r="Z433" s="88"/>
      <c r="AA433" s="105"/>
      <c r="AB433" s="86"/>
      <c r="AC433" s="90"/>
      <c r="AD433" s="86"/>
      <c r="AE433" s="86"/>
      <c r="AF433" s="86"/>
      <c r="AG433" s="86"/>
      <c r="AH433" s="160" t="s">
        <v>7008</v>
      </c>
      <c r="AI433" s="153"/>
      <c r="AJ433" s="153"/>
      <c r="AK433" s="86"/>
      <c r="AL433" s="86"/>
      <c r="AM433" s="153" t="s">
        <v>7015</v>
      </c>
      <c r="AN433" s="153" t="s">
        <v>7528</v>
      </c>
      <c r="AO433" s="165">
        <v>43550</v>
      </c>
      <c r="AP433" s="153" t="s">
        <v>2340</v>
      </c>
      <c r="AQ433" s="153" t="s">
        <v>1806</v>
      </c>
      <c r="AR433" s="166">
        <v>113.5</v>
      </c>
      <c r="AS433" s="88" t="s">
        <v>5719</v>
      </c>
      <c r="AT433" s="92">
        <f t="shared" si="325"/>
        <v>0</v>
      </c>
      <c r="AU433" s="93">
        <v>0</v>
      </c>
      <c r="AV433" s="93">
        <v>0</v>
      </c>
      <c r="AW433" s="166">
        <v>200</v>
      </c>
      <c r="AX433" s="93">
        <v>0</v>
      </c>
      <c r="AY433" s="177"/>
      <c r="AZ433" s="177">
        <v>0</v>
      </c>
      <c r="BA433" s="178"/>
      <c r="BB433" s="105"/>
      <c r="BC433" s="105"/>
      <c r="BD433" s="93"/>
      <c r="BE433" s="93">
        <v>0</v>
      </c>
      <c r="BF433" s="91">
        <v>0</v>
      </c>
      <c r="BG433" s="94"/>
      <c r="BH433" s="95"/>
      <c r="BI433" s="93" t="str">
        <f t="shared" si="291"/>
        <v>Nguyễn Thành Trung</v>
      </c>
      <c r="BJ433" s="105">
        <f t="shared" si="292"/>
        <v>0</v>
      </c>
      <c r="BK433" s="88" t="str">
        <f t="shared" si="293"/>
        <v>8058527020</v>
      </c>
      <c r="BL433" s="86">
        <f t="shared" si="294"/>
        <v>0</v>
      </c>
      <c r="BM433" s="105">
        <f t="shared" si="295"/>
        <v>0</v>
      </c>
      <c r="BN433" s="86">
        <f t="shared" si="296"/>
        <v>0</v>
      </c>
      <c r="BO433" s="86">
        <f t="shared" si="297"/>
        <v>0</v>
      </c>
      <c r="BP433" s="86">
        <f t="shared" si="307"/>
        <v>0</v>
      </c>
      <c r="BQ433" s="160" t="s">
        <v>7008</v>
      </c>
      <c r="BR433" s="86" t="s">
        <v>5720</v>
      </c>
      <c r="BS433" s="88" t="s">
        <v>5721</v>
      </c>
      <c r="BT433" s="86" t="s">
        <v>5722</v>
      </c>
      <c r="BU433" s="86"/>
      <c r="BV433" s="86" t="str">
        <f t="shared" si="308"/>
        <v>CK 389707</v>
      </c>
      <c r="BW433" s="105" t="str">
        <f t="shared" si="309"/>
        <v/>
      </c>
      <c r="BX433" s="86" t="str">
        <f t="shared" si="318"/>
        <v>453</v>
      </c>
      <c r="BY433" s="86" t="str">
        <f t="shared" si="319"/>
        <v>147</v>
      </c>
      <c r="BZ433" s="91">
        <f t="shared" si="320"/>
        <v>113.5</v>
      </c>
      <c r="CA433" s="91">
        <v>0</v>
      </c>
      <c r="CB433" s="96" t="s">
        <v>5719</v>
      </c>
      <c r="CC433" s="91">
        <f t="shared" si="310"/>
        <v>200</v>
      </c>
      <c r="CD433" s="91">
        <f t="shared" si="311"/>
        <v>0</v>
      </c>
      <c r="CE433" s="93">
        <f t="shared" si="323"/>
        <v>0</v>
      </c>
      <c r="CF433" s="93">
        <f t="shared" si="324"/>
        <v>0</v>
      </c>
      <c r="CG433" s="105"/>
      <c r="CH433" s="105"/>
      <c r="CI433" s="86"/>
      <c r="CJ433" s="188"/>
      <c r="CK433" s="181">
        <f t="shared" si="312"/>
        <v>113.5</v>
      </c>
      <c r="CL433" s="181">
        <f t="shared" si="313"/>
        <v>200</v>
      </c>
      <c r="CM433" s="86" t="s">
        <v>5723</v>
      </c>
      <c r="CN433" s="182" t="s">
        <v>7859</v>
      </c>
      <c r="CO433" s="183" t="s">
        <v>7860</v>
      </c>
      <c r="CP433" s="86" t="s">
        <v>5724</v>
      </c>
      <c r="CQ433" s="153" t="s">
        <v>7924</v>
      </c>
      <c r="CR433" s="187">
        <f t="shared" si="314"/>
        <v>11040000</v>
      </c>
      <c r="CS433" s="188">
        <v>1</v>
      </c>
      <c r="CT433" s="188">
        <f t="shared" si="326"/>
        <v>11040000</v>
      </c>
      <c r="CU433" s="93"/>
      <c r="CV433" s="94">
        <f t="shared" si="315"/>
        <v>113.5</v>
      </c>
      <c r="CW433" s="93">
        <f t="shared" si="316"/>
        <v>0</v>
      </c>
      <c r="CX433" s="86">
        <f t="shared" si="317"/>
        <v>0</v>
      </c>
      <c r="CY433" s="93">
        <f t="shared" si="327"/>
        <v>375911.99999999994</v>
      </c>
      <c r="CZ433" s="93">
        <v>0</v>
      </c>
      <c r="DA433" s="93">
        <v>0</v>
      </c>
      <c r="DB433" s="93">
        <f t="shared" si="328"/>
        <v>0</v>
      </c>
      <c r="DC433" s="93">
        <v>0</v>
      </c>
      <c r="DD433" s="91">
        <v>0</v>
      </c>
      <c r="DE433" s="93">
        <f t="shared" si="329"/>
        <v>0</v>
      </c>
      <c r="DF433" s="93">
        <f t="shared" si="298"/>
        <v>0</v>
      </c>
      <c r="DG433" s="93"/>
      <c r="DH433" s="93">
        <v>0</v>
      </c>
      <c r="DI433" s="93">
        <v>0</v>
      </c>
      <c r="DJ433" s="86">
        <f t="shared" si="330"/>
        <v>0</v>
      </c>
      <c r="DK433" s="91">
        <v>0</v>
      </c>
      <c r="DL433" s="93"/>
      <c r="DM433" s="93">
        <v>0</v>
      </c>
      <c r="DN433" s="93">
        <f t="shared" si="299"/>
        <v>11040000</v>
      </c>
      <c r="DO433" s="93">
        <f t="shared" si="331"/>
        <v>0</v>
      </c>
      <c r="DP433" s="92">
        <f t="shared" si="332"/>
        <v>375911.99999999994</v>
      </c>
      <c r="DQ433" s="97" t="str">
        <f t="shared" si="300"/>
        <v>8058527020</v>
      </c>
      <c r="DR433" s="98">
        <f t="shared" si="333"/>
        <v>0</v>
      </c>
      <c r="DS433" s="93" t="str">
        <f t="shared" si="334"/>
        <v>OK</v>
      </c>
      <c r="DT433" s="93"/>
      <c r="DU433" s="78" t="str">
        <f t="shared" si="301"/>
        <v>5010700212541254101001VT100001</v>
      </c>
      <c r="DV433" s="78">
        <f>INDEX('08_DMGiaDat'!$L:$L,MATCH(DU433,'08_DMGiaDat'!$R:$R,0))</f>
        <v>11040000</v>
      </c>
      <c r="DW433" s="78" t="str">
        <f t="shared" si="302"/>
        <v>501070021254100100000001</v>
      </c>
      <c r="DX433" s="78" t="str">
        <f>IFERROR(VLOOKUP(DW433,'08_DMGiaDat'!C418:C419,2,FALSE),"N")</f>
        <v>N</v>
      </c>
      <c r="DY433" s="78" t="str">
        <f t="shared" si="303"/>
        <v>5010700212541001VT100001</v>
      </c>
      <c r="DZ433" s="78" t="str">
        <f>IFERROR(VLOOKUP(DY433,'08_DMGiaDat'!C418:C419,2,FALSE),"N")</f>
        <v>N</v>
      </c>
      <c r="EA433" s="78" t="str">
        <f t="shared" si="304"/>
        <v>501070021254100100000001</v>
      </c>
      <c r="EB433" s="78" t="str">
        <f>IFERROR(VLOOKUP(EA433,'08_DMGiaDat'!C418:C419,2,FALSE),"N")</f>
        <v>N</v>
      </c>
      <c r="EC433" s="92">
        <f>IF(DV433&lt;&gt;"N",DV433,IF(DX433&lt;&gt;"N",DX433,IF(DZ433&lt;&gt;"N",DZ433*VLOOKUP(LEFT(CB433,3),'03_DMMucDich'!C402:C406,5,FALSE),IF(EB433&lt;&gt;"N",EB433*VLOOKUP(LEFT(CB433,3),'03_DMMucDich'!C402:C406,5,FALSE),"N/A"))))</f>
        <v>11040000</v>
      </c>
    </row>
    <row r="434" spans="1:133" s="34" customFormat="1" ht="16" x14ac:dyDescent="0.2">
      <c r="A434" s="85">
        <v>420</v>
      </c>
      <c r="B434" s="86"/>
      <c r="C434" s="87"/>
      <c r="D434" s="141" t="s">
        <v>6079</v>
      </c>
      <c r="E434" s="86"/>
      <c r="F434" s="88"/>
      <c r="G434" s="88" t="s">
        <v>5718</v>
      </c>
      <c r="H434" s="151">
        <v>2022</v>
      </c>
      <c r="I434" s="86"/>
      <c r="J434" s="86"/>
      <c r="K434" s="145" t="s">
        <v>6701</v>
      </c>
      <c r="L434" s="105"/>
      <c r="M434" s="86"/>
      <c r="N434" s="105"/>
      <c r="O434" s="105"/>
      <c r="P434" s="86"/>
      <c r="Q434" s="86"/>
      <c r="R434" s="153" t="str">
        <f t="shared" si="305"/>
        <v>Tổ 28</v>
      </c>
      <c r="S434" s="86"/>
      <c r="T434" s="86"/>
      <c r="U434" s="86"/>
      <c r="V434" s="86" t="str">
        <f t="shared" si="306"/>
        <v xml:space="preserve">, </v>
      </c>
      <c r="W434" s="86"/>
      <c r="X434" s="86"/>
      <c r="Y434" s="86"/>
      <c r="Z434" s="88"/>
      <c r="AA434" s="105"/>
      <c r="AB434" s="86"/>
      <c r="AC434" s="90"/>
      <c r="AD434" s="86"/>
      <c r="AE434" s="86"/>
      <c r="AF434" s="86"/>
      <c r="AG434" s="86"/>
      <c r="AH434" s="160" t="s">
        <v>7008</v>
      </c>
      <c r="AI434" s="153"/>
      <c r="AJ434" s="153"/>
      <c r="AK434" s="86"/>
      <c r="AL434" s="86"/>
      <c r="AM434" s="153" t="s">
        <v>7015</v>
      </c>
      <c r="AN434" s="153" t="s">
        <v>7529</v>
      </c>
      <c r="AO434" s="165">
        <v>40897</v>
      </c>
      <c r="AP434" s="153" t="s">
        <v>5672</v>
      </c>
      <c r="AQ434" s="153" t="s">
        <v>1806</v>
      </c>
      <c r="AR434" s="166">
        <v>113.5</v>
      </c>
      <c r="AS434" s="88" t="s">
        <v>5719</v>
      </c>
      <c r="AT434" s="92">
        <f t="shared" si="325"/>
        <v>0</v>
      </c>
      <c r="AU434" s="93">
        <v>0</v>
      </c>
      <c r="AV434" s="93">
        <v>0</v>
      </c>
      <c r="AW434" s="166">
        <v>200</v>
      </c>
      <c r="AX434" s="93">
        <v>0</v>
      </c>
      <c r="AY434" s="177"/>
      <c r="AZ434" s="177">
        <v>0</v>
      </c>
      <c r="BA434" s="178"/>
      <c r="BB434" s="105"/>
      <c r="BC434" s="105"/>
      <c r="BD434" s="93"/>
      <c r="BE434" s="93">
        <v>0</v>
      </c>
      <c r="BF434" s="91">
        <v>0</v>
      </c>
      <c r="BG434" s="94"/>
      <c r="BH434" s="95"/>
      <c r="BI434" s="93" t="str">
        <f t="shared" si="291"/>
        <v>Nguyễn Thành Trung</v>
      </c>
      <c r="BJ434" s="105">
        <f t="shared" si="292"/>
        <v>0</v>
      </c>
      <c r="BK434" s="88" t="str">
        <f t="shared" si="293"/>
        <v>8058527020</v>
      </c>
      <c r="BL434" s="86">
        <f t="shared" si="294"/>
        <v>0</v>
      </c>
      <c r="BM434" s="105">
        <f t="shared" si="295"/>
        <v>0</v>
      </c>
      <c r="BN434" s="86">
        <f t="shared" si="296"/>
        <v>0</v>
      </c>
      <c r="BO434" s="86">
        <f t="shared" si="297"/>
        <v>0</v>
      </c>
      <c r="BP434" s="86">
        <f t="shared" si="307"/>
        <v>0</v>
      </c>
      <c r="BQ434" s="160" t="s">
        <v>7008</v>
      </c>
      <c r="BR434" s="86" t="s">
        <v>5720</v>
      </c>
      <c r="BS434" s="88" t="s">
        <v>5721</v>
      </c>
      <c r="BT434" s="86" t="s">
        <v>5722</v>
      </c>
      <c r="BU434" s="86"/>
      <c r="BV434" s="86" t="str">
        <f t="shared" si="308"/>
        <v>CP 878936</v>
      </c>
      <c r="BW434" s="105" t="str">
        <f t="shared" si="309"/>
        <v/>
      </c>
      <c r="BX434" s="86" t="str">
        <f t="shared" si="318"/>
        <v>14</v>
      </c>
      <c r="BY434" s="86" t="str">
        <f t="shared" si="319"/>
        <v>147</v>
      </c>
      <c r="BZ434" s="91">
        <f t="shared" si="320"/>
        <v>113.5</v>
      </c>
      <c r="CA434" s="91">
        <v>0</v>
      </c>
      <c r="CB434" s="96" t="s">
        <v>5719</v>
      </c>
      <c r="CC434" s="91">
        <f t="shared" si="310"/>
        <v>200</v>
      </c>
      <c r="CD434" s="91">
        <f t="shared" si="311"/>
        <v>0</v>
      </c>
      <c r="CE434" s="93">
        <f t="shared" si="323"/>
        <v>0</v>
      </c>
      <c r="CF434" s="93">
        <f t="shared" si="324"/>
        <v>0</v>
      </c>
      <c r="CG434" s="105"/>
      <c r="CH434" s="105"/>
      <c r="CI434" s="86"/>
      <c r="CJ434" s="188"/>
      <c r="CK434" s="181">
        <f t="shared" si="312"/>
        <v>113.5</v>
      </c>
      <c r="CL434" s="181">
        <f t="shared" si="313"/>
        <v>200</v>
      </c>
      <c r="CM434" s="86" t="s">
        <v>5723</v>
      </c>
      <c r="CN434" s="182" t="s">
        <v>7859</v>
      </c>
      <c r="CO434" s="183" t="s">
        <v>7860</v>
      </c>
      <c r="CP434" s="86" t="s">
        <v>5724</v>
      </c>
      <c r="CQ434" s="153" t="s">
        <v>7924</v>
      </c>
      <c r="CR434" s="187">
        <f t="shared" si="314"/>
        <v>11040000</v>
      </c>
      <c r="CS434" s="188">
        <v>1</v>
      </c>
      <c r="CT434" s="188">
        <f t="shared" si="326"/>
        <v>11040000</v>
      </c>
      <c r="CU434" s="93"/>
      <c r="CV434" s="94">
        <f t="shared" si="315"/>
        <v>113.5</v>
      </c>
      <c r="CW434" s="93">
        <f t="shared" si="316"/>
        <v>0</v>
      </c>
      <c r="CX434" s="86">
        <f t="shared" si="317"/>
        <v>0</v>
      </c>
      <c r="CY434" s="93">
        <f t="shared" si="327"/>
        <v>375911.99999999994</v>
      </c>
      <c r="CZ434" s="93">
        <v>0</v>
      </c>
      <c r="DA434" s="93">
        <v>0</v>
      </c>
      <c r="DB434" s="93">
        <f t="shared" si="328"/>
        <v>0</v>
      </c>
      <c r="DC434" s="93">
        <v>0</v>
      </c>
      <c r="DD434" s="91">
        <v>0</v>
      </c>
      <c r="DE434" s="93">
        <f t="shared" si="329"/>
        <v>0</v>
      </c>
      <c r="DF434" s="93">
        <f t="shared" si="298"/>
        <v>0</v>
      </c>
      <c r="DG434" s="93"/>
      <c r="DH434" s="93">
        <v>0</v>
      </c>
      <c r="DI434" s="93">
        <v>0</v>
      </c>
      <c r="DJ434" s="86">
        <f t="shared" si="330"/>
        <v>0</v>
      </c>
      <c r="DK434" s="91">
        <v>0</v>
      </c>
      <c r="DL434" s="93"/>
      <c r="DM434" s="93">
        <v>0</v>
      </c>
      <c r="DN434" s="93">
        <f t="shared" si="299"/>
        <v>11040000</v>
      </c>
      <c r="DO434" s="93">
        <f t="shared" si="331"/>
        <v>0</v>
      </c>
      <c r="DP434" s="92">
        <f t="shared" si="332"/>
        <v>375911.99999999994</v>
      </c>
      <c r="DQ434" s="97" t="str">
        <f t="shared" si="300"/>
        <v>8058527020</v>
      </c>
      <c r="DR434" s="98">
        <f t="shared" si="333"/>
        <v>0</v>
      </c>
      <c r="DS434" s="93" t="str">
        <f t="shared" si="334"/>
        <v>OK</v>
      </c>
      <c r="DT434" s="93"/>
      <c r="DU434" s="78" t="str">
        <f t="shared" si="301"/>
        <v>5010700212541254101001VT100001</v>
      </c>
      <c r="DV434" s="78">
        <f>INDEX('08_DMGiaDat'!$L:$L,MATCH(DU434,'08_DMGiaDat'!$R:$R,0))</f>
        <v>11040000</v>
      </c>
      <c r="DW434" s="78" t="str">
        <f t="shared" si="302"/>
        <v>501070021254100100000001</v>
      </c>
      <c r="DX434" s="78" t="str">
        <f>IFERROR(VLOOKUP(DW434,'08_DMGiaDat'!C418:C419,2,FALSE),"N")</f>
        <v>N</v>
      </c>
      <c r="DY434" s="78" t="str">
        <f t="shared" si="303"/>
        <v>5010700212541001VT100001</v>
      </c>
      <c r="DZ434" s="78" t="str">
        <f>IFERROR(VLOOKUP(DY434,'08_DMGiaDat'!C418:C419,2,FALSE),"N")</f>
        <v>N</v>
      </c>
      <c r="EA434" s="78" t="str">
        <f t="shared" si="304"/>
        <v>501070021254100100000001</v>
      </c>
      <c r="EB434" s="78" t="str">
        <f>IFERROR(VLOOKUP(EA434,'08_DMGiaDat'!C418:C419,2,FALSE),"N")</f>
        <v>N</v>
      </c>
      <c r="EC434" s="92">
        <f>IF(DV434&lt;&gt;"N",DV434,IF(DX434&lt;&gt;"N",DX434,IF(DZ434&lt;&gt;"N",DZ434*VLOOKUP(LEFT(CB434,3),'03_DMMucDich'!C402:C406,5,FALSE),IF(EB434&lt;&gt;"N",EB434*VLOOKUP(LEFT(CB434,3),'03_DMMucDich'!C402:C406,5,FALSE),"N/A"))))</f>
        <v>11040000</v>
      </c>
    </row>
    <row r="435" spans="1:133" s="34" customFormat="1" ht="16" x14ac:dyDescent="0.2">
      <c r="A435" s="85">
        <v>421</v>
      </c>
      <c r="B435" s="86"/>
      <c r="C435" s="87"/>
      <c r="D435" s="141" t="s">
        <v>6080</v>
      </c>
      <c r="E435" s="86"/>
      <c r="F435" s="88"/>
      <c r="G435" s="88" t="s">
        <v>5718</v>
      </c>
      <c r="H435" s="151">
        <v>2022</v>
      </c>
      <c r="I435" s="86"/>
      <c r="J435" s="86"/>
      <c r="K435" s="145" t="s">
        <v>6702</v>
      </c>
      <c r="L435" s="105"/>
      <c r="M435" s="86"/>
      <c r="N435" s="105"/>
      <c r="O435" s="105"/>
      <c r="P435" s="86"/>
      <c r="Q435" s="86"/>
      <c r="R435" s="153" t="str">
        <f t="shared" si="305"/>
        <v>Tổ 64</v>
      </c>
      <c r="S435" s="86"/>
      <c r="T435" s="86"/>
      <c r="U435" s="86"/>
      <c r="V435" s="86" t="str">
        <f t="shared" si="306"/>
        <v xml:space="preserve">, </v>
      </c>
      <c r="W435" s="86"/>
      <c r="X435" s="86"/>
      <c r="Y435" s="86"/>
      <c r="Z435" s="88"/>
      <c r="AA435" s="105"/>
      <c r="AB435" s="86"/>
      <c r="AC435" s="90"/>
      <c r="AD435" s="86"/>
      <c r="AE435" s="86"/>
      <c r="AF435" s="86"/>
      <c r="AG435" s="86"/>
      <c r="AH435" s="160" t="s">
        <v>6961</v>
      </c>
      <c r="AI435" s="153"/>
      <c r="AJ435" s="153"/>
      <c r="AK435" s="86"/>
      <c r="AL435" s="86"/>
      <c r="AM435" s="153" t="s">
        <v>7015</v>
      </c>
      <c r="AN435" s="153" t="s">
        <v>7530</v>
      </c>
      <c r="AO435" s="165">
        <v>43171</v>
      </c>
      <c r="AP435" s="153" t="s">
        <v>5706</v>
      </c>
      <c r="AQ435" s="153" t="s">
        <v>5710</v>
      </c>
      <c r="AR435" s="166">
        <v>105</v>
      </c>
      <c r="AS435" s="88" t="s">
        <v>5719</v>
      </c>
      <c r="AT435" s="92">
        <f t="shared" si="325"/>
        <v>0</v>
      </c>
      <c r="AU435" s="93">
        <v>0</v>
      </c>
      <c r="AV435" s="93">
        <v>0</v>
      </c>
      <c r="AW435" s="166">
        <v>200</v>
      </c>
      <c r="AX435" s="93">
        <v>0</v>
      </c>
      <c r="AY435" s="177"/>
      <c r="AZ435" s="177">
        <v>0</v>
      </c>
      <c r="BA435" s="178"/>
      <c r="BB435" s="105"/>
      <c r="BC435" s="105"/>
      <c r="BD435" s="93"/>
      <c r="BE435" s="93">
        <v>0</v>
      </c>
      <c r="BF435" s="91">
        <v>0</v>
      </c>
      <c r="BG435" s="94"/>
      <c r="BH435" s="95"/>
      <c r="BI435" s="93" t="str">
        <f t="shared" si="291"/>
        <v xml:space="preserve">	Nguyễn Đình Quang</v>
      </c>
      <c r="BJ435" s="105">
        <f t="shared" si="292"/>
        <v>0</v>
      </c>
      <c r="BK435" s="88" t="str">
        <f t="shared" si="293"/>
        <v>0401200694</v>
      </c>
      <c r="BL435" s="86">
        <f t="shared" si="294"/>
        <v>0</v>
      </c>
      <c r="BM435" s="105">
        <f t="shared" si="295"/>
        <v>0</v>
      </c>
      <c r="BN435" s="86">
        <f t="shared" si="296"/>
        <v>0</v>
      </c>
      <c r="BO435" s="86">
        <f t="shared" si="297"/>
        <v>0</v>
      </c>
      <c r="BP435" s="86">
        <f t="shared" si="307"/>
        <v>0</v>
      </c>
      <c r="BQ435" s="160" t="s">
        <v>6961</v>
      </c>
      <c r="BR435" s="86" t="s">
        <v>5720</v>
      </c>
      <c r="BS435" s="88" t="s">
        <v>5721</v>
      </c>
      <c r="BT435" s="86" t="s">
        <v>5722</v>
      </c>
      <c r="BU435" s="86"/>
      <c r="BV435" s="86" t="str">
        <f t="shared" si="308"/>
        <v>CM 773052</v>
      </c>
      <c r="BW435" s="105" t="str">
        <f t="shared" si="309"/>
        <v/>
      </c>
      <c r="BX435" s="86" t="str">
        <f t="shared" si="318"/>
        <v>36</v>
      </c>
      <c r="BY435" s="86" t="str">
        <f t="shared" si="319"/>
        <v>38</v>
      </c>
      <c r="BZ435" s="91">
        <f t="shared" si="320"/>
        <v>105</v>
      </c>
      <c r="CA435" s="91">
        <v>0</v>
      </c>
      <c r="CB435" s="96" t="s">
        <v>5719</v>
      </c>
      <c r="CC435" s="91">
        <f t="shared" si="310"/>
        <v>200</v>
      </c>
      <c r="CD435" s="91">
        <f t="shared" si="311"/>
        <v>0</v>
      </c>
      <c r="CE435" s="93">
        <f t="shared" si="323"/>
        <v>0</v>
      </c>
      <c r="CF435" s="93">
        <f t="shared" si="324"/>
        <v>0</v>
      </c>
      <c r="CG435" s="105"/>
      <c r="CH435" s="105"/>
      <c r="CI435" s="86"/>
      <c r="CJ435" s="188"/>
      <c r="CK435" s="181">
        <f t="shared" si="312"/>
        <v>105</v>
      </c>
      <c r="CL435" s="181">
        <f t="shared" si="313"/>
        <v>200</v>
      </c>
      <c r="CM435" s="86" t="s">
        <v>5723</v>
      </c>
      <c r="CN435" s="182" t="s">
        <v>7854</v>
      </c>
      <c r="CO435" s="183" t="s">
        <v>7855</v>
      </c>
      <c r="CP435" s="86" t="s">
        <v>5724</v>
      </c>
      <c r="CQ435" s="153" t="s">
        <v>7924</v>
      </c>
      <c r="CR435" s="187">
        <f t="shared" si="314"/>
        <v>7970000</v>
      </c>
      <c r="CS435" s="188">
        <v>1</v>
      </c>
      <c r="CT435" s="188">
        <f t="shared" si="326"/>
        <v>7970000</v>
      </c>
      <c r="CU435" s="93"/>
      <c r="CV435" s="94">
        <f t="shared" si="315"/>
        <v>105</v>
      </c>
      <c r="CW435" s="93">
        <f t="shared" si="316"/>
        <v>0</v>
      </c>
      <c r="CX435" s="86">
        <f t="shared" si="317"/>
        <v>0</v>
      </c>
      <c r="CY435" s="93">
        <f t="shared" si="327"/>
        <v>251055</v>
      </c>
      <c r="CZ435" s="93">
        <v>0</v>
      </c>
      <c r="DA435" s="93">
        <v>0</v>
      </c>
      <c r="DB435" s="93">
        <f t="shared" si="328"/>
        <v>0</v>
      </c>
      <c r="DC435" s="93">
        <v>0</v>
      </c>
      <c r="DD435" s="91">
        <v>0</v>
      </c>
      <c r="DE435" s="93">
        <f t="shared" si="329"/>
        <v>0</v>
      </c>
      <c r="DF435" s="93">
        <f t="shared" si="298"/>
        <v>0</v>
      </c>
      <c r="DG435" s="93"/>
      <c r="DH435" s="93">
        <v>0</v>
      </c>
      <c r="DI435" s="93">
        <v>0</v>
      </c>
      <c r="DJ435" s="86">
        <f t="shared" si="330"/>
        <v>0</v>
      </c>
      <c r="DK435" s="91">
        <v>0</v>
      </c>
      <c r="DL435" s="93"/>
      <c r="DM435" s="93">
        <v>0</v>
      </c>
      <c r="DN435" s="93">
        <f t="shared" si="299"/>
        <v>7970000</v>
      </c>
      <c r="DO435" s="93">
        <f t="shared" si="331"/>
        <v>0</v>
      </c>
      <c r="DP435" s="92">
        <f t="shared" si="332"/>
        <v>251055</v>
      </c>
      <c r="DQ435" s="97" t="str">
        <f t="shared" si="300"/>
        <v>0401200694</v>
      </c>
      <c r="DR435" s="98">
        <f t="shared" si="333"/>
        <v>0</v>
      </c>
      <c r="DS435" s="93" t="str">
        <f t="shared" si="334"/>
        <v>OK</v>
      </c>
      <c r="DT435" s="93"/>
      <c r="DU435" s="78" t="str">
        <f t="shared" si="301"/>
        <v>5010700215011501100001VT100001</v>
      </c>
      <c r="DV435" s="78">
        <f>INDEX('08_DMGiaDat'!$L:$L,MATCH(DU435,'08_DMGiaDat'!$R:$R,0))</f>
        <v>7970000</v>
      </c>
      <c r="DW435" s="78" t="str">
        <f t="shared" si="302"/>
        <v>501070021501100100000001</v>
      </c>
      <c r="DX435" s="78" t="str">
        <f>IFERROR(VLOOKUP(DW435,'08_DMGiaDat'!C418:C419,2,FALSE),"N")</f>
        <v>N</v>
      </c>
      <c r="DY435" s="78" t="str">
        <f t="shared" si="303"/>
        <v>5010700215011001VT100001</v>
      </c>
      <c r="DZ435" s="78" t="str">
        <f>IFERROR(VLOOKUP(DY435,'08_DMGiaDat'!C418:C419,2,FALSE),"N")</f>
        <v>N</v>
      </c>
      <c r="EA435" s="78" t="str">
        <f t="shared" si="304"/>
        <v>501070021501100100000001</v>
      </c>
      <c r="EB435" s="78" t="str">
        <f>IFERROR(VLOOKUP(EA435,'08_DMGiaDat'!C418:C419,2,FALSE),"N")</f>
        <v>N</v>
      </c>
      <c r="EC435" s="92">
        <f>IF(DV435&lt;&gt;"N",DV435,IF(DX435&lt;&gt;"N",DX435,IF(DZ435&lt;&gt;"N",DZ435*VLOOKUP(LEFT(CB435,3),'03_DMMucDich'!C402:C406,5,FALSE),IF(EB435&lt;&gt;"N",EB435*VLOOKUP(LEFT(CB435,3),'03_DMMucDich'!C402:C406,5,FALSE),"N/A"))))</f>
        <v>7970000</v>
      </c>
    </row>
    <row r="436" spans="1:133" s="34" customFormat="1" ht="16" x14ac:dyDescent="0.2">
      <c r="A436" s="85">
        <v>422</v>
      </c>
      <c r="B436" s="86"/>
      <c r="C436" s="87"/>
      <c r="D436" s="141" t="s">
        <v>6081</v>
      </c>
      <c r="E436" s="86"/>
      <c r="F436" s="88"/>
      <c r="G436" s="88" t="s">
        <v>5718</v>
      </c>
      <c r="H436" s="151">
        <v>2022</v>
      </c>
      <c r="I436" s="86"/>
      <c r="J436" s="86"/>
      <c r="K436" s="145" t="s">
        <v>6703</v>
      </c>
      <c r="L436" s="105"/>
      <c r="M436" s="86"/>
      <c r="N436" s="105"/>
      <c r="O436" s="105"/>
      <c r="P436" s="86"/>
      <c r="Q436" s="86"/>
      <c r="R436" s="153" t="str">
        <f t="shared" si="305"/>
        <v>Tổ 64</v>
      </c>
      <c r="S436" s="86"/>
      <c r="T436" s="86"/>
      <c r="U436" s="86"/>
      <c r="V436" s="86" t="str">
        <f t="shared" si="306"/>
        <v xml:space="preserve">, </v>
      </c>
      <c r="W436" s="86"/>
      <c r="X436" s="86"/>
      <c r="Y436" s="86"/>
      <c r="Z436" s="88"/>
      <c r="AA436" s="105"/>
      <c r="AB436" s="86"/>
      <c r="AC436" s="90"/>
      <c r="AD436" s="86"/>
      <c r="AE436" s="86"/>
      <c r="AF436" s="86"/>
      <c r="AG436" s="86"/>
      <c r="AH436" s="160" t="s">
        <v>6961</v>
      </c>
      <c r="AI436" s="153"/>
      <c r="AJ436" s="153"/>
      <c r="AK436" s="86"/>
      <c r="AL436" s="86"/>
      <c r="AM436" s="153" t="s">
        <v>7015</v>
      </c>
      <c r="AN436" s="153" t="s">
        <v>7531</v>
      </c>
      <c r="AO436" s="165">
        <v>42851</v>
      </c>
      <c r="AP436" s="153" t="s">
        <v>7068</v>
      </c>
      <c r="AQ436" s="153" t="s">
        <v>7090</v>
      </c>
      <c r="AR436" s="166">
        <v>105</v>
      </c>
      <c r="AS436" s="88" t="s">
        <v>5719</v>
      </c>
      <c r="AT436" s="92">
        <f t="shared" si="325"/>
        <v>0</v>
      </c>
      <c r="AU436" s="93">
        <v>0</v>
      </c>
      <c r="AV436" s="93">
        <v>0</v>
      </c>
      <c r="AW436" s="166">
        <v>200</v>
      </c>
      <c r="AX436" s="93">
        <v>0</v>
      </c>
      <c r="AY436" s="177"/>
      <c r="AZ436" s="177">
        <v>0</v>
      </c>
      <c r="BA436" s="178"/>
      <c r="BB436" s="105"/>
      <c r="BC436" s="105"/>
      <c r="BD436" s="93"/>
      <c r="BE436" s="93">
        <v>0</v>
      </c>
      <c r="BF436" s="91">
        <v>0</v>
      </c>
      <c r="BG436" s="94"/>
      <c r="BH436" s="95"/>
      <c r="BI436" s="93" t="str">
        <f t="shared" si="291"/>
        <v>Đinh Thị Cẩm Nguyên</v>
      </c>
      <c r="BJ436" s="105">
        <f t="shared" si="292"/>
        <v>0</v>
      </c>
      <c r="BK436" s="88" t="str">
        <f t="shared" si="293"/>
        <v>8085599112</v>
      </c>
      <c r="BL436" s="86">
        <f t="shared" si="294"/>
        <v>0</v>
      </c>
      <c r="BM436" s="105">
        <f t="shared" si="295"/>
        <v>0</v>
      </c>
      <c r="BN436" s="86">
        <f t="shared" si="296"/>
        <v>0</v>
      </c>
      <c r="BO436" s="86">
        <f t="shared" si="297"/>
        <v>0</v>
      </c>
      <c r="BP436" s="86">
        <f t="shared" si="307"/>
        <v>0</v>
      </c>
      <c r="BQ436" s="160" t="s">
        <v>6961</v>
      </c>
      <c r="BR436" s="86" t="s">
        <v>5720</v>
      </c>
      <c r="BS436" s="88" t="s">
        <v>5721</v>
      </c>
      <c r="BT436" s="86" t="s">
        <v>5722</v>
      </c>
      <c r="BU436" s="86"/>
      <c r="BV436" s="86" t="str">
        <f t="shared" si="308"/>
        <v>CH 646512</v>
      </c>
      <c r="BW436" s="105" t="str">
        <f t="shared" si="309"/>
        <v/>
      </c>
      <c r="BX436" s="86" t="str">
        <f t="shared" si="318"/>
        <v>57</v>
      </c>
      <c r="BY436" s="86" t="str">
        <f t="shared" si="319"/>
        <v>26</v>
      </c>
      <c r="BZ436" s="91">
        <f t="shared" si="320"/>
        <v>105</v>
      </c>
      <c r="CA436" s="91">
        <v>0</v>
      </c>
      <c r="CB436" s="96" t="s">
        <v>5719</v>
      </c>
      <c r="CC436" s="91">
        <f t="shared" si="310"/>
        <v>200</v>
      </c>
      <c r="CD436" s="91">
        <f t="shared" si="311"/>
        <v>0</v>
      </c>
      <c r="CE436" s="93">
        <f t="shared" si="323"/>
        <v>0</v>
      </c>
      <c r="CF436" s="93">
        <f t="shared" si="324"/>
        <v>0</v>
      </c>
      <c r="CG436" s="105"/>
      <c r="CH436" s="105"/>
      <c r="CI436" s="86"/>
      <c r="CJ436" s="188"/>
      <c r="CK436" s="181">
        <f t="shared" si="312"/>
        <v>105</v>
      </c>
      <c r="CL436" s="181">
        <f t="shared" si="313"/>
        <v>200</v>
      </c>
      <c r="CM436" s="86" t="s">
        <v>5723</v>
      </c>
      <c r="CN436" s="182" t="s">
        <v>7854</v>
      </c>
      <c r="CO436" s="183" t="s">
        <v>7855</v>
      </c>
      <c r="CP436" s="86" t="s">
        <v>5724</v>
      </c>
      <c r="CQ436" s="153" t="s">
        <v>7924</v>
      </c>
      <c r="CR436" s="187">
        <f t="shared" si="314"/>
        <v>7970000</v>
      </c>
      <c r="CS436" s="188">
        <v>1</v>
      </c>
      <c r="CT436" s="188">
        <f t="shared" si="326"/>
        <v>7970000</v>
      </c>
      <c r="CU436" s="93"/>
      <c r="CV436" s="94">
        <f t="shared" si="315"/>
        <v>105</v>
      </c>
      <c r="CW436" s="93">
        <f t="shared" si="316"/>
        <v>0</v>
      </c>
      <c r="CX436" s="86">
        <f t="shared" si="317"/>
        <v>0</v>
      </c>
      <c r="CY436" s="93">
        <f t="shared" si="327"/>
        <v>251055</v>
      </c>
      <c r="CZ436" s="93">
        <v>0</v>
      </c>
      <c r="DA436" s="93">
        <v>0</v>
      </c>
      <c r="DB436" s="93">
        <f t="shared" si="328"/>
        <v>0</v>
      </c>
      <c r="DC436" s="93">
        <v>0</v>
      </c>
      <c r="DD436" s="91">
        <v>0</v>
      </c>
      <c r="DE436" s="93">
        <f t="shared" si="329"/>
        <v>0</v>
      </c>
      <c r="DF436" s="93">
        <f t="shared" si="298"/>
        <v>0</v>
      </c>
      <c r="DG436" s="93"/>
      <c r="DH436" s="93">
        <v>0</v>
      </c>
      <c r="DI436" s="93">
        <v>0</v>
      </c>
      <c r="DJ436" s="86">
        <f t="shared" si="330"/>
        <v>0</v>
      </c>
      <c r="DK436" s="91">
        <v>0</v>
      </c>
      <c r="DL436" s="93"/>
      <c r="DM436" s="93">
        <v>0</v>
      </c>
      <c r="DN436" s="93">
        <f t="shared" si="299"/>
        <v>7970000</v>
      </c>
      <c r="DO436" s="93">
        <f t="shared" si="331"/>
        <v>0</v>
      </c>
      <c r="DP436" s="92">
        <f t="shared" si="332"/>
        <v>251055</v>
      </c>
      <c r="DQ436" s="97" t="str">
        <f t="shared" si="300"/>
        <v>8085599112</v>
      </c>
      <c r="DR436" s="98">
        <f t="shared" si="333"/>
        <v>0</v>
      </c>
      <c r="DS436" s="93" t="str">
        <f t="shared" si="334"/>
        <v>OK</v>
      </c>
      <c r="DT436" s="93"/>
      <c r="DU436" s="78" t="str">
        <f t="shared" si="301"/>
        <v>5010700215011501100001VT100001</v>
      </c>
      <c r="DV436" s="78">
        <f>INDEX('08_DMGiaDat'!$L:$L,MATCH(DU436,'08_DMGiaDat'!$R:$R,0))</f>
        <v>7970000</v>
      </c>
      <c r="DW436" s="78" t="str">
        <f t="shared" si="302"/>
        <v>501070021501100100000001</v>
      </c>
      <c r="DX436" s="78" t="str">
        <f>IFERROR(VLOOKUP(DW436,'08_DMGiaDat'!C418:C419,2,FALSE),"N")</f>
        <v>N</v>
      </c>
      <c r="DY436" s="78" t="str">
        <f t="shared" si="303"/>
        <v>5010700215011001VT100001</v>
      </c>
      <c r="DZ436" s="78" t="str">
        <f>IFERROR(VLOOKUP(DY436,'08_DMGiaDat'!C418:C419,2,FALSE),"N")</f>
        <v>N</v>
      </c>
      <c r="EA436" s="78" t="str">
        <f t="shared" si="304"/>
        <v>501070021501100100000001</v>
      </c>
      <c r="EB436" s="78" t="str">
        <f>IFERROR(VLOOKUP(EA436,'08_DMGiaDat'!C418:C419,2,FALSE),"N")</f>
        <v>N</v>
      </c>
      <c r="EC436" s="92">
        <f>IF(DV436&lt;&gt;"N",DV436,IF(DX436&lt;&gt;"N",DX436,IF(DZ436&lt;&gt;"N",DZ436*VLOOKUP(LEFT(CB436,3),'03_DMMucDich'!C402:C406,5,FALSE),IF(EB436&lt;&gt;"N",EB436*VLOOKUP(LEFT(CB436,3),'03_DMMucDich'!C402:C406,5,FALSE),"N/A"))))</f>
        <v>7970000</v>
      </c>
    </row>
    <row r="437" spans="1:133" s="34" customFormat="1" ht="16" x14ac:dyDescent="0.2">
      <c r="A437" s="85">
        <v>423</v>
      </c>
      <c r="B437" s="86"/>
      <c r="C437" s="87"/>
      <c r="D437" s="141" t="s">
        <v>6081</v>
      </c>
      <c r="E437" s="86"/>
      <c r="F437" s="88"/>
      <c r="G437" s="88" t="s">
        <v>5718</v>
      </c>
      <c r="H437" s="151">
        <v>2023</v>
      </c>
      <c r="I437" s="86"/>
      <c r="J437" s="86"/>
      <c r="K437" s="145" t="s">
        <v>6703</v>
      </c>
      <c r="L437" s="105"/>
      <c r="M437" s="86"/>
      <c r="N437" s="105"/>
      <c r="O437" s="105"/>
      <c r="P437" s="86"/>
      <c r="Q437" s="86"/>
      <c r="R437" s="153" t="str">
        <f t="shared" si="305"/>
        <v>Tổ 64</v>
      </c>
      <c r="S437" s="86"/>
      <c r="T437" s="86"/>
      <c r="U437" s="86"/>
      <c r="V437" s="86" t="str">
        <f t="shared" si="306"/>
        <v xml:space="preserve">, </v>
      </c>
      <c r="W437" s="86"/>
      <c r="X437" s="86"/>
      <c r="Y437" s="86"/>
      <c r="Z437" s="88"/>
      <c r="AA437" s="105"/>
      <c r="AB437" s="86"/>
      <c r="AC437" s="90"/>
      <c r="AD437" s="86"/>
      <c r="AE437" s="86"/>
      <c r="AF437" s="86"/>
      <c r="AG437" s="86"/>
      <c r="AH437" s="160" t="s">
        <v>6961</v>
      </c>
      <c r="AI437" s="153"/>
      <c r="AJ437" s="153"/>
      <c r="AK437" s="86"/>
      <c r="AL437" s="86"/>
      <c r="AM437" s="153" t="s">
        <v>7015</v>
      </c>
      <c r="AN437" s="153" t="s">
        <v>7532</v>
      </c>
      <c r="AO437" s="165">
        <v>43227</v>
      </c>
      <c r="AP437" s="153" t="s">
        <v>5666</v>
      </c>
      <c r="AQ437" s="153" t="s">
        <v>7116</v>
      </c>
      <c r="AR437" s="166">
        <v>105</v>
      </c>
      <c r="AS437" s="88" t="s">
        <v>5719</v>
      </c>
      <c r="AT437" s="92">
        <f t="shared" si="325"/>
        <v>0</v>
      </c>
      <c r="AU437" s="93">
        <v>0</v>
      </c>
      <c r="AV437" s="93">
        <v>0</v>
      </c>
      <c r="AW437" s="166">
        <v>200</v>
      </c>
      <c r="AX437" s="93">
        <v>0</v>
      </c>
      <c r="AY437" s="177"/>
      <c r="AZ437" s="177">
        <v>0</v>
      </c>
      <c r="BA437" s="178"/>
      <c r="BB437" s="105"/>
      <c r="BC437" s="105"/>
      <c r="BD437" s="93"/>
      <c r="BE437" s="93">
        <v>0</v>
      </c>
      <c r="BF437" s="91">
        <v>0</v>
      </c>
      <c r="BG437" s="94"/>
      <c r="BH437" s="95"/>
      <c r="BI437" s="93" t="str">
        <f t="shared" si="291"/>
        <v>Đinh Thị Cẩm Nguyên</v>
      </c>
      <c r="BJ437" s="105">
        <f t="shared" si="292"/>
        <v>0</v>
      </c>
      <c r="BK437" s="88" t="str">
        <f t="shared" si="293"/>
        <v>8085599112</v>
      </c>
      <c r="BL437" s="86">
        <f t="shared" si="294"/>
        <v>0</v>
      </c>
      <c r="BM437" s="105">
        <f t="shared" si="295"/>
        <v>0</v>
      </c>
      <c r="BN437" s="86">
        <f t="shared" si="296"/>
        <v>0</v>
      </c>
      <c r="BO437" s="86">
        <f t="shared" si="297"/>
        <v>0</v>
      </c>
      <c r="BP437" s="86">
        <f t="shared" si="307"/>
        <v>0</v>
      </c>
      <c r="BQ437" s="160" t="s">
        <v>6961</v>
      </c>
      <c r="BR437" s="86" t="s">
        <v>5720</v>
      </c>
      <c r="BS437" s="88" t="s">
        <v>5721</v>
      </c>
      <c r="BT437" s="86" t="s">
        <v>5722</v>
      </c>
      <c r="BU437" s="86"/>
      <c r="BV437" s="86" t="str">
        <f t="shared" si="308"/>
        <v>CM 680950</v>
      </c>
      <c r="BW437" s="105" t="str">
        <f t="shared" si="309"/>
        <v/>
      </c>
      <c r="BX437" s="86" t="str">
        <f t="shared" si="318"/>
        <v>12</v>
      </c>
      <c r="BY437" s="86" t="str">
        <f t="shared" si="319"/>
        <v>43</v>
      </c>
      <c r="BZ437" s="91">
        <f t="shared" si="320"/>
        <v>105</v>
      </c>
      <c r="CA437" s="91">
        <v>0</v>
      </c>
      <c r="CB437" s="96" t="s">
        <v>5719</v>
      </c>
      <c r="CC437" s="91">
        <f t="shared" si="310"/>
        <v>200</v>
      </c>
      <c r="CD437" s="91">
        <f t="shared" si="311"/>
        <v>0</v>
      </c>
      <c r="CE437" s="93">
        <f t="shared" si="323"/>
        <v>0</v>
      </c>
      <c r="CF437" s="93">
        <f t="shared" si="324"/>
        <v>0</v>
      </c>
      <c r="CG437" s="105"/>
      <c r="CH437" s="105"/>
      <c r="CI437" s="86"/>
      <c r="CJ437" s="188"/>
      <c r="CK437" s="181">
        <f t="shared" si="312"/>
        <v>105</v>
      </c>
      <c r="CL437" s="181">
        <f t="shared" si="313"/>
        <v>200</v>
      </c>
      <c r="CM437" s="86" t="s">
        <v>5723</v>
      </c>
      <c r="CN437" s="182" t="s">
        <v>7854</v>
      </c>
      <c r="CO437" s="183" t="s">
        <v>7855</v>
      </c>
      <c r="CP437" s="86" t="s">
        <v>5724</v>
      </c>
      <c r="CQ437" s="153" t="s">
        <v>7924</v>
      </c>
      <c r="CR437" s="187">
        <f t="shared" si="314"/>
        <v>7970000</v>
      </c>
      <c r="CS437" s="188">
        <v>1</v>
      </c>
      <c r="CT437" s="188">
        <f t="shared" si="326"/>
        <v>7970000</v>
      </c>
      <c r="CU437" s="93"/>
      <c r="CV437" s="94">
        <f t="shared" si="315"/>
        <v>105</v>
      </c>
      <c r="CW437" s="93">
        <f t="shared" si="316"/>
        <v>0</v>
      </c>
      <c r="CX437" s="86">
        <f t="shared" si="317"/>
        <v>0</v>
      </c>
      <c r="CY437" s="93">
        <f t="shared" si="327"/>
        <v>251055</v>
      </c>
      <c r="CZ437" s="93">
        <v>0</v>
      </c>
      <c r="DA437" s="93">
        <v>0</v>
      </c>
      <c r="DB437" s="93">
        <f t="shared" si="328"/>
        <v>0</v>
      </c>
      <c r="DC437" s="93">
        <v>0</v>
      </c>
      <c r="DD437" s="91">
        <v>0</v>
      </c>
      <c r="DE437" s="93">
        <f t="shared" si="329"/>
        <v>0</v>
      </c>
      <c r="DF437" s="93">
        <f t="shared" si="298"/>
        <v>0</v>
      </c>
      <c r="DG437" s="93"/>
      <c r="DH437" s="93">
        <v>0</v>
      </c>
      <c r="DI437" s="93">
        <v>0</v>
      </c>
      <c r="DJ437" s="86">
        <f t="shared" si="330"/>
        <v>0</v>
      </c>
      <c r="DK437" s="91">
        <v>0</v>
      </c>
      <c r="DL437" s="93"/>
      <c r="DM437" s="93">
        <v>0</v>
      </c>
      <c r="DN437" s="93">
        <f t="shared" si="299"/>
        <v>7970000</v>
      </c>
      <c r="DO437" s="93">
        <f t="shared" si="331"/>
        <v>0</v>
      </c>
      <c r="DP437" s="92">
        <f t="shared" si="332"/>
        <v>251055</v>
      </c>
      <c r="DQ437" s="97" t="str">
        <f t="shared" si="300"/>
        <v>8085599112</v>
      </c>
      <c r="DR437" s="98">
        <f t="shared" si="333"/>
        <v>0</v>
      </c>
      <c r="DS437" s="93" t="str">
        <f t="shared" si="334"/>
        <v>OK</v>
      </c>
      <c r="DT437" s="93"/>
      <c r="DU437" s="78" t="str">
        <f t="shared" si="301"/>
        <v>5010700215011501100001VT100001</v>
      </c>
      <c r="DV437" s="78">
        <f>INDEX('08_DMGiaDat'!$L:$L,MATCH(DU437,'08_DMGiaDat'!$R:$R,0))</f>
        <v>7970000</v>
      </c>
      <c r="DW437" s="78" t="str">
        <f t="shared" si="302"/>
        <v>501070021501100100000001</v>
      </c>
      <c r="DX437" s="78" t="str">
        <f>IFERROR(VLOOKUP(DW437,'08_DMGiaDat'!C418:C419,2,FALSE),"N")</f>
        <v>N</v>
      </c>
      <c r="DY437" s="78" t="str">
        <f t="shared" si="303"/>
        <v>5010700215011001VT100001</v>
      </c>
      <c r="DZ437" s="78" t="str">
        <f>IFERROR(VLOOKUP(DY437,'08_DMGiaDat'!C418:C419,2,FALSE),"N")</f>
        <v>N</v>
      </c>
      <c r="EA437" s="78" t="str">
        <f t="shared" si="304"/>
        <v>501070021501100100000001</v>
      </c>
      <c r="EB437" s="78" t="str">
        <f>IFERROR(VLOOKUP(EA437,'08_DMGiaDat'!C418:C419,2,FALSE),"N")</f>
        <v>N</v>
      </c>
      <c r="EC437" s="92">
        <f>IF(DV437&lt;&gt;"N",DV437,IF(DX437&lt;&gt;"N",DX437,IF(DZ437&lt;&gt;"N",DZ437*VLOOKUP(LEFT(CB437,3),'03_DMMucDich'!C402:C406,5,FALSE),IF(EB437&lt;&gt;"N",EB437*VLOOKUP(LEFT(CB437,3),'03_DMMucDich'!C402:C406,5,FALSE),"N/A"))))</f>
        <v>7970000</v>
      </c>
    </row>
    <row r="438" spans="1:133" s="34" customFormat="1" ht="16" x14ac:dyDescent="0.2">
      <c r="A438" s="85">
        <v>424</v>
      </c>
      <c r="B438" s="86"/>
      <c r="C438" s="87"/>
      <c r="D438" s="141" t="s">
        <v>6082</v>
      </c>
      <c r="E438" s="86"/>
      <c r="F438" s="88"/>
      <c r="G438" s="88" t="s">
        <v>5718</v>
      </c>
      <c r="H438" s="151">
        <v>2022</v>
      </c>
      <c r="I438" s="86"/>
      <c r="J438" s="86"/>
      <c r="K438" s="145" t="s">
        <v>6704</v>
      </c>
      <c r="L438" s="105"/>
      <c r="M438" s="86"/>
      <c r="N438" s="105"/>
      <c r="O438" s="105"/>
      <c r="P438" s="86"/>
      <c r="Q438" s="86"/>
      <c r="R438" s="153" t="str">
        <f t="shared" si="305"/>
        <v>Tổ 66</v>
      </c>
      <c r="S438" s="86"/>
      <c r="T438" s="86"/>
      <c r="U438" s="86"/>
      <c r="V438" s="86" t="str">
        <f t="shared" si="306"/>
        <v xml:space="preserve">, </v>
      </c>
      <c r="W438" s="86"/>
      <c r="X438" s="86"/>
      <c r="Y438" s="86"/>
      <c r="Z438" s="88"/>
      <c r="AA438" s="105"/>
      <c r="AB438" s="86"/>
      <c r="AC438" s="90"/>
      <c r="AD438" s="86"/>
      <c r="AE438" s="86"/>
      <c r="AF438" s="86"/>
      <c r="AG438" s="86"/>
      <c r="AH438" s="160" t="s">
        <v>6960</v>
      </c>
      <c r="AI438" s="153"/>
      <c r="AJ438" s="153"/>
      <c r="AK438" s="86"/>
      <c r="AL438" s="86"/>
      <c r="AM438" s="153" t="s">
        <v>7015</v>
      </c>
      <c r="AN438" s="153" t="s">
        <v>7533</v>
      </c>
      <c r="AO438" s="165">
        <v>39947</v>
      </c>
      <c r="AP438" s="153" t="s">
        <v>2110</v>
      </c>
      <c r="AQ438" s="153" t="s">
        <v>5681</v>
      </c>
      <c r="AR438" s="166">
        <v>100</v>
      </c>
      <c r="AS438" s="88" t="s">
        <v>5719</v>
      </c>
      <c r="AT438" s="92">
        <f t="shared" si="325"/>
        <v>0</v>
      </c>
      <c r="AU438" s="93">
        <v>0</v>
      </c>
      <c r="AV438" s="93">
        <v>0</v>
      </c>
      <c r="AW438" s="166">
        <v>200</v>
      </c>
      <c r="AX438" s="93">
        <v>0</v>
      </c>
      <c r="AY438" s="177"/>
      <c r="AZ438" s="177">
        <v>0</v>
      </c>
      <c r="BA438" s="178"/>
      <c r="BB438" s="105"/>
      <c r="BC438" s="105"/>
      <c r="BD438" s="93"/>
      <c r="BE438" s="93">
        <v>0</v>
      </c>
      <c r="BF438" s="91">
        <v>0</v>
      </c>
      <c r="BG438" s="94"/>
      <c r="BH438" s="95"/>
      <c r="BI438" s="93" t="str">
        <f t="shared" si="291"/>
        <v>Nguyễn Quang Đại</v>
      </c>
      <c r="BJ438" s="105">
        <f t="shared" si="292"/>
        <v>0</v>
      </c>
      <c r="BK438" s="88" t="str">
        <f t="shared" si="293"/>
        <v>8533368225</v>
      </c>
      <c r="BL438" s="86">
        <f t="shared" si="294"/>
        <v>0</v>
      </c>
      <c r="BM438" s="105">
        <f t="shared" si="295"/>
        <v>0</v>
      </c>
      <c r="BN438" s="86">
        <f t="shared" si="296"/>
        <v>0</v>
      </c>
      <c r="BO438" s="86">
        <f t="shared" si="297"/>
        <v>0</v>
      </c>
      <c r="BP438" s="86">
        <f t="shared" si="307"/>
        <v>0</v>
      </c>
      <c r="BQ438" s="160" t="s">
        <v>6960</v>
      </c>
      <c r="BR438" s="86" t="s">
        <v>5720</v>
      </c>
      <c r="BS438" s="88" t="s">
        <v>5721</v>
      </c>
      <c r="BT438" s="86" t="s">
        <v>5722</v>
      </c>
      <c r="BU438" s="86"/>
      <c r="BV438" s="86" t="str">
        <f t="shared" si="308"/>
        <v>CP 903149</v>
      </c>
      <c r="BW438" s="105" t="str">
        <f t="shared" si="309"/>
        <v/>
      </c>
      <c r="BX438" s="86" t="str">
        <f t="shared" si="318"/>
        <v>224</v>
      </c>
      <c r="BY438" s="86" t="str">
        <f t="shared" si="319"/>
        <v>17</v>
      </c>
      <c r="BZ438" s="91">
        <f t="shared" si="320"/>
        <v>100</v>
      </c>
      <c r="CA438" s="91">
        <v>0</v>
      </c>
      <c r="CB438" s="96" t="s">
        <v>5719</v>
      </c>
      <c r="CC438" s="91">
        <f t="shared" si="310"/>
        <v>200</v>
      </c>
      <c r="CD438" s="91">
        <f t="shared" si="311"/>
        <v>0</v>
      </c>
      <c r="CE438" s="93">
        <f t="shared" si="323"/>
        <v>0</v>
      </c>
      <c r="CF438" s="93">
        <f t="shared" si="324"/>
        <v>0</v>
      </c>
      <c r="CG438" s="105"/>
      <c r="CH438" s="105"/>
      <c r="CI438" s="86"/>
      <c r="CJ438" s="188"/>
      <c r="CK438" s="181">
        <f t="shared" si="312"/>
        <v>100</v>
      </c>
      <c r="CL438" s="181">
        <f t="shared" si="313"/>
        <v>200</v>
      </c>
      <c r="CM438" s="86" t="s">
        <v>5723</v>
      </c>
      <c r="CN438" s="182" t="s">
        <v>7854</v>
      </c>
      <c r="CO438" s="183" t="s">
        <v>7855</v>
      </c>
      <c r="CP438" s="86" t="s">
        <v>5724</v>
      </c>
      <c r="CQ438" s="153" t="s">
        <v>7924</v>
      </c>
      <c r="CR438" s="187">
        <f t="shared" si="314"/>
        <v>7970000</v>
      </c>
      <c r="CS438" s="188">
        <v>1</v>
      </c>
      <c r="CT438" s="188">
        <f t="shared" si="326"/>
        <v>7970000</v>
      </c>
      <c r="CU438" s="93"/>
      <c r="CV438" s="94">
        <f t="shared" si="315"/>
        <v>100</v>
      </c>
      <c r="CW438" s="93">
        <f t="shared" si="316"/>
        <v>0</v>
      </c>
      <c r="CX438" s="86">
        <f t="shared" si="317"/>
        <v>0</v>
      </c>
      <c r="CY438" s="93">
        <f t="shared" si="327"/>
        <v>239100</v>
      </c>
      <c r="CZ438" s="93">
        <v>0</v>
      </c>
      <c r="DA438" s="93">
        <v>0</v>
      </c>
      <c r="DB438" s="93">
        <f t="shared" si="328"/>
        <v>0</v>
      </c>
      <c r="DC438" s="93">
        <v>0</v>
      </c>
      <c r="DD438" s="91">
        <v>0</v>
      </c>
      <c r="DE438" s="93">
        <f t="shared" si="329"/>
        <v>0</v>
      </c>
      <c r="DF438" s="93">
        <f t="shared" si="298"/>
        <v>0</v>
      </c>
      <c r="DG438" s="93"/>
      <c r="DH438" s="93">
        <v>0</v>
      </c>
      <c r="DI438" s="93">
        <v>0</v>
      </c>
      <c r="DJ438" s="86">
        <f t="shared" si="330"/>
        <v>0</v>
      </c>
      <c r="DK438" s="91">
        <v>0</v>
      </c>
      <c r="DL438" s="93"/>
      <c r="DM438" s="93">
        <v>0</v>
      </c>
      <c r="DN438" s="93">
        <f t="shared" si="299"/>
        <v>7970000</v>
      </c>
      <c r="DO438" s="93">
        <f t="shared" si="331"/>
        <v>0</v>
      </c>
      <c r="DP438" s="92">
        <f t="shared" si="332"/>
        <v>239100</v>
      </c>
      <c r="DQ438" s="97" t="str">
        <f t="shared" si="300"/>
        <v>8533368225</v>
      </c>
      <c r="DR438" s="98">
        <f t="shared" si="333"/>
        <v>0</v>
      </c>
      <c r="DS438" s="93" t="str">
        <f t="shared" si="334"/>
        <v>OK</v>
      </c>
      <c r="DT438" s="93"/>
      <c r="DU438" s="78" t="str">
        <f t="shared" si="301"/>
        <v>5010700215011501100001VT100001</v>
      </c>
      <c r="DV438" s="78">
        <f>INDEX('08_DMGiaDat'!$L:$L,MATCH(DU438,'08_DMGiaDat'!$R:$R,0))</f>
        <v>7970000</v>
      </c>
      <c r="DW438" s="78" t="str">
        <f t="shared" si="302"/>
        <v>501070021501100100000001</v>
      </c>
      <c r="DX438" s="78" t="str">
        <f>IFERROR(VLOOKUP(DW438,'08_DMGiaDat'!C418:C419,2,FALSE),"N")</f>
        <v>N</v>
      </c>
      <c r="DY438" s="78" t="str">
        <f t="shared" si="303"/>
        <v>5010700215011001VT100001</v>
      </c>
      <c r="DZ438" s="78" t="str">
        <f>IFERROR(VLOOKUP(DY438,'08_DMGiaDat'!C418:C419,2,FALSE),"N")</f>
        <v>N</v>
      </c>
      <c r="EA438" s="78" t="str">
        <f t="shared" si="304"/>
        <v>501070021501100100000001</v>
      </c>
      <c r="EB438" s="78" t="str">
        <f>IFERROR(VLOOKUP(EA438,'08_DMGiaDat'!C418:C419,2,FALSE),"N")</f>
        <v>N</v>
      </c>
      <c r="EC438" s="92">
        <f>IF(DV438&lt;&gt;"N",DV438,IF(DX438&lt;&gt;"N",DX438,IF(DZ438&lt;&gt;"N",DZ438*VLOOKUP(LEFT(CB438,3),'03_DMMucDich'!C402:C406,5,FALSE),IF(EB438&lt;&gt;"N",EB438*VLOOKUP(LEFT(CB438,3),'03_DMMucDich'!C402:C406,5,FALSE),"N/A"))))</f>
        <v>7970000</v>
      </c>
    </row>
    <row r="439" spans="1:133" s="34" customFormat="1" ht="16" x14ac:dyDescent="0.2">
      <c r="A439" s="85">
        <v>425</v>
      </c>
      <c r="B439" s="86"/>
      <c r="C439" s="87"/>
      <c r="D439" s="141">
        <v>8490922647</v>
      </c>
      <c r="E439" s="86"/>
      <c r="F439" s="88"/>
      <c r="G439" s="88" t="s">
        <v>5718</v>
      </c>
      <c r="H439" s="151">
        <v>2022</v>
      </c>
      <c r="I439" s="86"/>
      <c r="J439" s="86"/>
      <c r="K439" s="145" t="s">
        <v>6649</v>
      </c>
      <c r="L439" s="105"/>
      <c r="M439" s="86"/>
      <c r="N439" s="105"/>
      <c r="O439" s="105"/>
      <c r="P439" s="86"/>
      <c r="Q439" s="86"/>
      <c r="R439" s="153" t="str">
        <f t="shared" si="305"/>
        <v>Tổ 41</v>
      </c>
      <c r="S439" s="86"/>
      <c r="T439" s="86"/>
      <c r="U439" s="86"/>
      <c r="V439" s="86" t="str">
        <f t="shared" si="306"/>
        <v xml:space="preserve">, </v>
      </c>
      <c r="W439" s="86"/>
      <c r="X439" s="86"/>
      <c r="Y439" s="86"/>
      <c r="Z439" s="88"/>
      <c r="AA439" s="105"/>
      <c r="AB439" s="86"/>
      <c r="AC439" s="90"/>
      <c r="AD439" s="86"/>
      <c r="AE439" s="86"/>
      <c r="AF439" s="86"/>
      <c r="AG439" s="86"/>
      <c r="AH439" s="160" t="s">
        <v>6973</v>
      </c>
      <c r="AI439" s="153"/>
      <c r="AJ439" s="153"/>
      <c r="AK439" s="86"/>
      <c r="AL439" s="86"/>
      <c r="AM439" s="153" t="s">
        <v>7015</v>
      </c>
      <c r="AN439" s="153" t="s">
        <v>7534</v>
      </c>
      <c r="AO439" s="165">
        <v>42948</v>
      </c>
      <c r="AP439" s="153" t="s">
        <v>1366</v>
      </c>
      <c r="AQ439" s="153" t="s">
        <v>1331</v>
      </c>
      <c r="AR439" s="166">
        <v>100</v>
      </c>
      <c r="AS439" s="88" t="s">
        <v>5719</v>
      </c>
      <c r="AT439" s="92">
        <f t="shared" si="325"/>
        <v>0</v>
      </c>
      <c r="AU439" s="93">
        <v>0</v>
      </c>
      <c r="AV439" s="93">
        <v>0</v>
      </c>
      <c r="AW439" s="166">
        <v>200</v>
      </c>
      <c r="AX439" s="93">
        <v>0</v>
      </c>
      <c r="AY439" s="177"/>
      <c r="AZ439" s="177">
        <v>0</v>
      </c>
      <c r="BA439" s="178"/>
      <c r="BB439" s="105"/>
      <c r="BC439" s="105"/>
      <c r="BD439" s="93"/>
      <c r="BE439" s="93">
        <v>0</v>
      </c>
      <c r="BF439" s="91">
        <v>0</v>
      </c>
      <c r="BG439" s="94"/>
      <c r="BH439" s="95"/>
      <c r="BI439" s="93" t="str">
        <f t="shared" si="291"/>
        <v>Thái Đình Trước</v>
      </c>
      <c r="BJ439" s="105">
        <f t="shared" si="292"/>
        <v>0</v>
      </c>
      <c r="BK439" s="88">
        <f t="shared" si="293"/>
        <v>8490922647</v>
      </c>
      <c r="BL439" s="86">
        <f t="shared" si="294"/>
        <v>0</v>
      </c>
      <c r="BM439" s="105">
        <f t="shared" si="295"/>
        <v>0</v>
      </c>
      <c r="BN439" s="86">
        <f t="shared" si="296"/>
        <v>0</v>
      </c>
      <c r="BO439" s="86">
        <f t="shared" si="297"/>
        <v>0</v>
      </c>
      <c r="BP439" s="86">
        <f t="shared" si="307"/>
        <v>0</v>
      </c>
      <c r="BQ439" s="160" t="s">
        <v>6973</v>
      </c>
      <c r="BR439" s="86" t="s">
        <v>5720</v>
      </c>
      <c r="BS439" s="88" t="s">
        <v>5721</v>
      </c>
      <c r="BT439" s="86" t="s">
        <v>5722</v>
      </c>
      <c r="BU439" s="86"/>
      <c r="BV439" s="86" t="str">
        <f t="shared" si="308"/>
        <v>CK 033743</v>
      </c>
      <c r="BW439" s="105" t="str">
        <f t="shared" si="309"/>
        <v/>
      </c>
      <c r="BX439" s="86" t="str">
        <f t="shared" si="318"/>
        <v>124</v>
      </c>
      <c r="BY439" s="86" t="str">
        <f t="shared" si="319"/>
        <v>122</v>
      </c>
      <c r="BZ439" s="91">
        <f t="shared" si="320"/>
        <v>100</v>
      </c>
      <c r="CA439" s="91">
        <v>0</v>
      </c>
      <c r="CB439" s="96" t="s">
        <v>5719</v>
      </c>
      <c r="CC439" s="91">
        <f t="shared" si="310"/>
        <v>200</v>
      </c>
      <c r="CD439" s="91">
        <f t="shared" si="311"/>
        <v>0</v>
      </c>
      <c r="CE439" s="93">
        <f t="shared" si="323"/>
        <v>0</v>
      </c>
      <c r="CF439" s="93">
        <f t="shared" si="324"/>
        <v>0</v>
      </c>
      <c r="CG439" s="105"/>
      <c r="CH439" s="105"/>
      <c r="CI439" s="86"/>
      <c r="CJ439" s="188"/>
      <c r="CK439" s="181">
        <f t="shared" si="312"/>
        <v>100</v>
      </c>
      <c r="CL439" s="181">
        <f t="shared" si="313"/>
        <v>200</v>
      </c>
      <c r="CM439" s="86" t="s">
        <v>5723</v>
      </c>
      <c r="CN439" s="182" t="s">
        <v>7857</v>
      </c>
      <c r="CO439" s="183" t="s">
        <v>7858</v>
      </c>
      <c r="CP439" s="86" t="s">
        <v>5724</v>
      </c>
      <c r="CQ439" s="153" t="s">
        <v>7924</v>
      </c>
      <c r="CR439" s="187">
        <f t="shared" si="314"/>
        <v>5850000</v>
      </c>
      <c r="CS439" s="188">
        <v>1</v>
      </c>
      <c r="CT439" s="188">
        <f t="shared" si="326"/>
        <v>5850000</v>
      </c>
      <c r="CU439" s="93"/>
      <c r="CV439" s="94">
        <f t="shared" si="315"/>
        <v>100</v>
      </c>
      <c r="CW439" s="93">
        <f t="shared" si="316"/>
        <v>0</v>
      </c>
      <c r="CX439" s="86">
        <f t="shared" si="317"/>
        <v>0</v>
      </c>
      <c r="CY439" s="93">
        <f t="shared" si="327"/>
        <v>175500</v>
      </c>
      <c r="CZ439" s="93">
        <v>0</v>
      </c>
      <c r="DA439" s="93">
        <v>0</v>
      </c>
      <c r="DB439" s="93">
        <f t="shared" si="328"/>
        <v>0</v>
      </c>
      <c r="DC439" s="93">
        <v>0</v>
      </c>
      <c r="DD439" s="91">
        <v>0</v>
      </c>
      <c r="DE439" s="93">
        <f t="shared" si="329"/>
        <v>0</v>
      </c>
      <c r="DF439" s="93">
        <f t="shared" si="298"/>
        <v>0</v>
      </c>
      <c r="DG439" s="93"/>
      <c r="DH439" s="93">
        <v>0</v>
      </c>
      <c r="DI439" s="93">
        <v>0</v>
      </c>
      <c r="DJ439" s="86">
        <f t="shared" si="330"/>
        <v>0</v>
      </c>
      <c r="DK439" s="91">
        <v>0</v>
      </c>
      <c r="DL439" s="93"/>
      <c r="DM439" s="93">
        <v>0</v>
      </c>
      <c r="DN439" s="93">
        <f t="shared" si="299"/>
        <v>5850000</v>
      </c>
      <c r="DO439" s="93">
        <f t="shared" si="331"/>
        <v>0</v>
      </c>
      <c r="DP439" s="92">
        <f t="shared" si="332"/>
        <v>175500</v>
      </c>
      <c r="DQ439" s="97">
        <f t="shared" si="300"/>
        <v>8490922647</v>
      </c>
      <c r="DR439" s="98">
        <f t="shared" si="333"/>
        <v>0</v>
      </c>
      <c r="DS439" s="93" t="str">
        <f t="shared" si="334"/>
        <v>OK</v>
      </c>
      <c r="DT439" s="93"/>
      <c r="DU439" s="78" t="str">
        <f t="shared" si="301"/>
        <v>5010700214991499101001VT100001</v>
      </c>
      <c r="DV439" s="78">
        <f>INDEX('08_DMGiaDat'!$L:$L,MATCH(DU439,'08_DMGiaDat'!$R:$R,0))</f>
        <v>5850000</v>
      </c>
      <c r="DW439" s="78" t="str">
        <f t="shared" si="302"/>
        <v>501070021499100100000001</v>
      </c>
      <c r="DX439" s="78" t="str">
        <f>IFERROR(VLOOKUP(DW439,'08_DMGiaDat'!C418:C419,2,FALSE),"N")</f>
        <v>N</v>
      </c>
      <c r="DY439" s="78" t="str">
        <f t="shared" si="303"/>
        <v>5010700214991001VT100001</v>
      </c>
      <c r="DZ439" s="78" t="str">
        <f>IFERROR(VLOOKUP(DY439,'08_DMGiaDat'!C418:C419,2,FALSE),"N")</f>
        <v>N</v>
      </c>
      <c r="EA439" s="78" t="str">
        <f t="shared" si="304"/>
        <v>501070021499100100000001</v>
      </c>
      <c r="EB439" s="78" t="str">
        <f>IFERROR(VLOOKUP(EA439,'08_DMGiaDat'!C418:C419,2,FALSE),"N")</f>
        <v>N</v>
      </c>
      <c r="EC439" s="92">
        <f>IF(DV439&lt;&gt;"N",DV439,IF(DX439&lt;&gt;"N",DX439,IF(DZ439&lt;&gt;"N",DZ439*VLOOKUP(LEFT(CB439,3),'03_DMMucDich'!C402:C406,5,FALSE),IF(EB439&lt;&gt;"N",EB439*VLOOKUP(LEFT(CB439,3),'03_DMMucDich'!C402:C406,5,FALSE),"N/A"))))</f>
        <v>5850000</v>
      </c>
    </row>
    <row r="440" spans="1:133" s="34" customFormat="1" ht="16" x14ac:dyDescent="0.2">
      <c r="A440" s="85">
        <v>426</v>
      </c>
      <c r="B440" s="86"/>
      <c r="C440" s="87"/>
      <c r="D440" s="141" t="s">
        <v>6083</v>
      </c>
      <c r="E440" s="86"/>
      <c r="F440" s="88"/>
      <c r="G440" s="88" t="s">
        <v>5718</v>
      </c>
      <c r="H440" s="151">
        <v>2022</v>
      </c>
      <c r="I440" s="86"/>
      <c r="J440" s="86"/>
      <c r="K440" s="145" t="s">
        <v>6705</v>
      </c>
      <c r="L440" s="105"/>
      <c r="M440" s="86"/>
      <c r="N440" s="105"/>
      <c r="O440" s="105"/>
      <c r="P440" s="86"/>
      <c r="Q440" s="86"/>
      <c r="R440" s="153" t="str">
        <f t="shared" si="305"/>
        <v>Tổ 66</v>
      </c>
      <c r="S440" s="86"/>
      <c r="T440" s="86"/>
      <c r="U440" s="86"/>
      <c r="V440" s="86" t="str">
        <f t="shared" si="306"/>
        <v xml:space="preserve">, </v>
      </c>
      <c r="W440" s="86"/>
      <c r="X440" s="86"/>
      <c r="Y440" s="86"/>
      <c r="Z440" s="88"/>
      <c r="AA440" s="105"/>
      <c r="AB440" s="86"/>
      <c r="AC440" s="90"/>
      <c r="AD440" s="86"/>
      <c r="AE440" s="86"/>
      <c r="AF440" s="86"/>
      <c r="AG440" s="86"/>
      <c r="AH440" s="160" t="s">
        <v>6960</v>
      </c>
      <c r="AI440" s="153"/>
      <c r="AJ440" s="153"/>
      <c r="AK440" s="86"/>
      <c r="AL440" s="86"/>
      <c r="AM440" s="153" t="s">
        <v>7015</v>
      </c>
      <c r="AN440" s="153" t="s">
        <v>7535</v>
      </c>
      <c r="AO440" s="165">
        <v>43599</v>
      </c>
      <c r="AP440" s="153" t="s">
        <v>2150</v>
      </c>
      <c r="AQ440" s="153" t="s">
        <v>7113</v>
      </c>
      <c r="AR440" s="166">
        <v>123</v>
      </c>
      <c r="AS440" s="88" t="s">
        <v>5719</v>
      </c>
      <c r="AT440" s="92">
        <f t="shared" si="325"/>
        <v>0</v>
      </c>
      <c r="AU440" s="93">
        <v>0</v>
      </c>
      <c r="AV440" s="93">
        <v>0</v>
      </c>
      <c r="AW440" s="166">
        <v>200</v>
      </c>
      <c r="AX440" s="93">
        <v>0</v>
      </c>
      <c r="AY440" s="177"/>
      <c r="AZ440" s="177">
        <v>0</v>
      </c>
      <c r="BA440" s="178"/>
      <c r="BB440" s="105"/>
      <c r="BC440" s="105"/>
      <c r="BD440" s="93"/>
      <c r="BE440" s="93">
        <v>0</v>
      </c>
      <c r="BF440" s="91">
        <v>0</v>
      </c>
      <c r="BG440" s="94"/>
      <c r="BH440" s="95"/>
      <c r="BI440" s="93" t="str">
        <f t="shared" si="291"/>
        <v>Nguyễn Thị Thanh Dung</v>
      </c>
      <c r="BJ440" s="105">
        <f t="shared" si="292"/>
        <v>0</v>
      </c>
      <c r="BK440" s="88" t="str">
        <f t="shared" si="293"/>
        <v>0400455040</v>
      </c>
      <c r="BL440" s="86">
        <f t="shared" si="294"/>
        <v>0</v>
      </c>
      <c r="BM440" s="105">
        <f t="shared" si="295"/>
        <v>0</v>
      </c>
      <c r="BN440" s="86">
        <f t="shared" si="296"/>
        <v>0</v>
      </c>
      <c r="BO440" s="86">
        <f t="shared" si="297"/>
        <v>0</v>
      </c>
      <c r="BP440" s="86">
        <f t="shared" si="307"/>
        <v>0</v>
      </c>
      <c r="BQ440" s="160" t="s">
        <v>6960</v>
      </c>
      <c r="BR440" s="86" t="s">
        <v>5720</v>
      </c>
      <c r="BS440" s="88" t="s">
        <v>5721</v>
      </c>
      <c r="BT440" s="86" t="s">
        <v>5722</v>
      </c>
      <c r="BU440" s="86"/>
      <c r="BV440" s="86" t="str">
        <f t="shared" si="308"/>
        <v>CP 893263</v>
      </c>
      <c r="BW440" s="105" t="str">
        <f t="shared" si="309"/>
        <v/>
      </c>
      <c r="BX440" s="86" t="str">
        <f t="shared" si="318"/>
        <v>264</v>
      </c>
      <c r="BY440" s="86" t="str">
        <f t="shared" si="319"/>
        <v>28</v>
      </c>
      <c r="BZ440" s="91">
        <f t="shared" si="320"/>
        <v>123</v>
      </c>
      <c r="CA440" s="91">
        <v>0</v>
      </c>
      <c r="CB440" s="96" t="s">
        <v>5719</v>
      </c>
      <c r="CC440" s="91">
        <f t="shared" si="310"/>
        <v>200</v>
      </c>
      <c r="CD440" s="91">
        <f t="shared" si="311"/>
        <v>0</v>
      </c>
      <c r="CE440" s="93">
        <f t="shared" si="323"/>
        <v>0</v>
      </c>
      <c r="CF440" s="93">
        <f t="shared" si="324"/>
        <v>0</v>
      </c>
      <c r="CG440" s="105"/>
      <c r="CH440" s="105"/>
      <c r="CI440" s="86"/>
      <c r="CJ440" s="188"/>
      <c r="CK440" s="181">
        <f t="shared" si="312"/>
        <v>123</v>
      </c>
      <c r="CL440" s="181">
        <f t="shared" si="313"/>
        <v>200</v>
      </c>
      <c r="CM440" s="86" t="s">
        <v>5723</v>
      </c>
      <c r="CN440" s="182" t="s">
        <v>7854</v>
      </c>
      <c r="CO440" s="183" t="s">
        <v>7855</v>
      </c>
      <c r="CP440" s="86" t="s">
        <v>5724</v>
      </c>
      <c r="CQ440" s="153" t="s">
        <v>7924</v>
      </c>
      <c r="CR440" s="187">
        <f t="shared" si="314"/>
        <v>7970000</v>
      </c>
      <c r="CS440" s="188">
        <v>1</v>
      </c>
      <c r="CT440" s="188">
        <f t="shared" si="326"/>
        <v>7970000</v>
      </c>
      <c r="CU440" s="93"/>
      <c r="CV440" s="94">
        <f t="shared" si="315"/>
        <v>123</v>
      </c>
      <c r="CW440" s="93">
        <f t="shared" si="316"/>
        <v>0</v>
      </c>
      <c r="CX440" s="86">
        <f t="shared" si="317"/>
        <v>0</v>
      </c>
      <c r="CY440" s="93">
        <f t="shared" si="327"/>
        <v>294093</v>
      </c>
      <c r="CZ440" s="93">
        <v>0</v>
      </c>
      <c r="DA440" s="93">
        <v>0</v>
      </c>
      <c r="DB440" s="93">
        <f t="shared" si="328"/>
        <v>0</v>
      </c>
      <c r="DC440" s="93">
        <v>0</v>
      </c>
      <c r="DD440" s="91">
        <v>0</v>
      </c>
      <c r="DE440" s="93">
        <f t="shared" si="329"/>
        <v>0</v>
      </c>
      <c r="DF440" s="93">
        <f t="shared" si="298"/>
        <v>0</v>
      </c>
      <c r="DG440" s="93"/>
      <c r="DH440" s="93">
        <v>0</v>
      </c>
      <c r="DI440" s="93">
        <v>0</v>
      </c>
      <c r="DJ440" s="86">
        <f t="shared" si="330"/>
        <v>0</v>
      </c>
      <c r="DK440" s="91">
        <v>0</v>
      </c>
      <c r="DL440" s="93"/>
      <c r="DM440" s="93">
        <v>0</v>
      </c>
      <c r="DN440" s="93">
        <f t="shared" si="299"/>
        <v>7970000</v>
      </c>
      <c r="DO440" s="93">
        <f t="shared" si="331"/>
        <v>0</v>
      </c>
      <c r="DP440" s="92">
        <f t="shared" si="332"/>
        <v>294093</v>
      </c>
      <c r="DQ440" s="97" t="str">
        <f t="shared" si="300"/>
        <v>0400455040</v>
      </c>
      <c r="DR440" s="98">
        <f t="shared" si="333"/>
        <v>0</v>
      </c>
      <c r="DS440" s="93" t="str">
        <f t="shared" si="334"/>
        <v>OK</v>
      </c>
      <c r="DT440" s="93"/>
      <c r="DU440" s="78" t="str">
        <f t="shared" si="301"/>
        <v>5010700215011501100001VT100001</v>
      </c>
      <c r="DV440" s="78">
        <f>INDEX('08_DMGiaDat'!$L:$L,MATCH(DU440,'08_DMGiaDat'!$R:$R,0))</f>
        <v>7970000</v>
      </c>
      <c r="DW440" s="78" t="str">
        <f t="shared" si="302"/>
        <v>501070021501100100000001</v>
      </c>
      <c r="DX440" s="78" t="str">
        <f>IFERROR(VLOOKUP(DW440,'08_DMGiaDat'!C418:C419,2,FALSE),"N")</f>
        <v>N</v>
      </c>
      <c r="DY440" s="78" t="str">
        <f t="shared" si="303"/>
        <v>5010700215011001VT100001</v>
      </c>
      <c r="DZ440" s="78" t="str">
        <f>IFERROR(VLOOKUP(DY440,'08_DMGiaDat'!C418:C419,2,FALSE),"N")</f>
        <v>N</v>
      </c>
      <c r="EA440" s="78" t="str">
        <f t="shared" si="304"/>
        <v>501070021501100100000001</v>
      </c>
      <c r="EB440" s="78" t="str">
        <f>IFERROR(VLOOKUP(EA440,'08_DMGiaDat'!C418:C419,2,FALSE),"N")</f>
        <v>N</v>
      </c>
      <c r="EC440" s="92">
        <f>IF(DV440&lt;&gt;"N",DV440,IF(DX440&lt;&gt;"N",DX440,IF(DZ440&lt;&gt;"N",DZ440*VLOOKUP(LEFT(CB440,3),'03_DMMucDich'!C402:C406,5,FALSE),IF(EB440&lt;&gt;"N",EB440*VLOOKUP(LEFT(CB440,3),'03_DMMucDich'!C402:C406,5,FALSE),"N/A"))))</f>
        <v>7970000</v>
      </c>
    </row>
    <row r="441" spans="1:133" s="34" customFormat="1" ht="16" x14ac:dyDescent="0.2">
      <c r="A441" s="85">
        <v>427</v>
      </c>
      <c r="B441" s="86"/>
      <c r="C441" s="87"/>
      <c r="D441" s="141" t="s">
        <v>6012</v>
      </c>
      <c r="E441" s="86"/>
      <c r="F441" s="88"/>
      <c r="G441" s="88" t="s">
        <v>5718</v>
      </c>
      <c r="H441" s="151">
        <v>2023</v>
      </c>
      <c r="I441" s="86"/>
      <c r="J441" s="86"/>
      <c r="K441" s="145" t="s">
        <v>6633</v>
      </c>
      <c r="L441" s="105"/>
      <c r="M441" s="86"/>
      <c r="N441" s="105"/>
      <c r="O441" s="105"/>
      <c r="P441" s="86"/>
      <c r="Q441" s="86"/>
      <c r="R441" s="153" t="str">
        <f t="shared" si="305"/>
        <v>Tổ 64</v>
      </c>
      <c r="S441" s="86"/>
      <c r="T441" s="86"/>
      <c r="U441" s="86"/>
      <c r="V441" s="86" t="str">
        <f t="shared" si="306"/>
        <v xml:space="preserve">, </v>
      </c>
      <c r="W441" s="86"/>
      <c r="X441" s="86"/>
      <c r="Y441" s="86"/>
      <c r="Z441" s="88"/>
      <c r="AA441" s="105"/>
      <c r="AB441" s="86"/>
      <c r="AC441" s="90"/>
      <c r="AD441" s="86"/>
      <c r="AE441" s="86"/>
      <c r="AF441" s="86"/>
      <c r="AG441" s="86"/>
      <c r="AH441" s="160" t="s">
        <v>6961</v>
      </c>
      <c r="AI441" s="153"/>
      <c r="AJ441" s="153"/>
      <c r="AK441" s="86"/>
      <c r="AL441" s="86"/>
      <c r="AM441" s="153" t="s">
        <v>7015</v>
      </c>
      <c r="AN441" s="153" t="s">
        <v>7536</v>
      </c>
      <c r="AO441" s="165">
        <v>43382</v>
      </c>
      <c r="AP441" s="153" t="s">
        <v>2169</v>
      </c>
      <c r="AQ441" s="153" t="s">
        <v>5708</v>
      </c>
      <c r="AR441" s="166">
        <v>105</v>
      </c>
      <c r="AS441" s="88" t="s">
        <v>5719</v>
      </c>
      <c r="AT441" s="92">
        <f t="shared" si="325"/>
        <v>0</v>
      </c>
      <c r="AU441" s="93">
        <v>0</v>
      </c>
      <c r="AV441" s="93">
        <v>0</v>
      </c>
      <c r="AW441" s="166">
        <v>200</v>
      </c>
      <c r="AX441" s="93">
        <v>0</v>
      </c>
      <c r="AY441" s="177"/>
      <c r="AZ441" s="177">
        <v>0</v>
      </c>
      <c r="BA441" s="178"/>
      <c r="BB441" s="105"/>
      <c r="BC441" s="105"/>
      <c r="BD441" s="93"/>
      <c r="BE441" s="93">
        <v>0</v>
      </c>
      <c r="BF441" s="91">
        <v>0</v>
      </c>
      <c r="BG441" s="94"/>
      <c r="BH441" s="95"/>
      <c r="BI441" s="93" t="str">
        <f t="shared" si="291"/>
        <v>Nguyễn Văn Sơn</v>
      </c>
      <c r="BJ441" s="105">
        <f t="shared" si="292"/>
        <v>0</v>
      </c>
      <c r="BK441" s="88" t="str">
        <f t="shared" si="293"/>
        <v>0400966408</v>
      </c>
      <c r="BL441" s="86">
        <f t="shared" si="294"/>
        <v>0</v>
      </c>
      <c r="BM441" s="105">
        <f t="shared" si="295"/>
        <v>0</v>
      </c>
      <c r="BN441" s="86">
        <f t="shared" si="296"/>
        <v>0</v>
      </c>
      <c r="BO441" s="86">
        <f t="shared" si="297"/>
        <v>0</v>
      </c>
      <c r="BP441" s="86">
        <f t="shared" si="307"/>
        <v>0</v>
      </c>
      <c r="BQ441" s="160" t="s">
        <v>6961</v>
      </c>
      <c r="BR441" s="86" t="s">
        <v>5720</v>
      </c>
      <c r="BS441" s="88" t="s">
        <v>5721</v>
      </c>
      <c r="BT441" s="86" t="s">
        <v>5722</v>
      </c>
      <c r="BU441" s="86"/>
      <c r="BV441" s="86" t="str">
        <f t="shared" si="308"/>
        <v>CO 161743</v>
      </c>
      <c r="BW441" s="105" t="str">
        <f t="shared" si="309"/>
        <v/>
      </c>
      <c r="BX441" s="86" t="str">
        <f t="shared" si="318"/>
        <v>283</v>
      </c>
      <c r="BY441" s="86" t="str">
        <f t="shared" si="319"/>
        <v>37</v>
      </c>
      <c r="BZ441" s="91">
        <f t="shared" si="320"/>
        <v>105</v>
      </c>
      <c r="CA441" s="91">
        <v>0</v>
      </c>
      <c r="CB441" s="96" t="s">
        <v>5719</v>
      </c>
      <c r="CC441" s="91">
        <f t="shared" si="310"/>
        <v>200</v>
      </c>
      <c r="CD441" s="91">
        <f t="shared" si="311"/>
        <v>0</v>
      </c>
      <c r="CE441" s="93">
        <f t="shared" si="323"/>
        <v>0</v>
      </c>
      <c r="CF441" s="93">
        <f t="shared" si="324"/>
        <v>0</v>
      </c>
      <c r="CG441" s="105"/>
      <c r="CH441" s="105"/>
      <c r="CI441" s="86"/>
      <c r="CJ441" s="188"/>
      <c r="CK441" s="181">
        <f t="shared" si="312"/>
        <v>105</v>
      </c>
      <c r="CL441" s="181">
        <f t="shared" si="313"/>
        <v>200</v>
      </c>
      <c r="CM441" s="86" t="s">
        <v>5723</v>
      </c>
      <c r="CN441" s="182" t="s">
        <v>7854</v>
      </c>
      <c r="CO441" s="183" t="s">
        <v>7855</v>
      </c>
      <c r="CP441" s="86" t="s">
        <v>5724</v>
      </c>
      <c r="CQ441" s="153" t="s">
        <v>7924</v>
      </c>
      <c r="CR441" s="187">
        <f t="shared" si="314"/>
        <v>7970000</v>
      </c>
      <c r="CS441" s="188">
        <v>1</v>
      </c>
      <c r="CT441" s="188">
        <f t="shared" si="326"/>
        <v>7970000</v>
      </c>
      <c r="CU441" s="93"/>
      <c r="CV441" s="94">
        <f t="shared" si="315"/>
        <v>105</v>
      </c>
      <c r="CW441" s="93">
        <f t="shared" si="316"/>
        <v>0</v>
      </c>
      <c r="CX441" s="86">
        <f t="shared" si="317"/>
        <v>0</v>
      </c>
      <c r="CY441" s="93">
        <f t="shared" si="327"/>
        <v>251055</v>
      </c>
      <c r="CZ441" s="93">
        <v>0</v>
      </c>
      <c r="DA441" s="93">
        <v>0</v>
      </c>
      <c r="DB441" s="93">
        <f t="shared" si="328"/>
        <v>0</v>
      </c>
      <c r="DC441" s="93">
        <v>0</v>
      </c>
      <c r="DD441" s="91">
        <v>0</v>
      </c>
      <c r="DE441" s="93">
        <f t="shared" si="329"/>
        <v>0</v>
      </c>
      <c r="DF441" s="93">
        <f t="shared" si="298"/>
        <v>0</v>
      </c>
      <c r="DG441" s="93"/>
      <c r="DH441" s="93">
        <v>0</v>
      </c>
      <c r="DI441" s="93">
        <v>0</v>
      </c>
      <c r="DJ441" s="86">
        <f t="shared" si="330"/>
        <v>0</v>
      </c>
      <c r="DK441" s="91">
        <v>0</v>
      </c>
      <c r="DL441" s="93"/>
      <c r="DM441" s="93">
        <v>0</v>
      </c>
      <c r="DN441" s="93">
        <f t="shared" si="299"/>
        <v>7970000</v>
      </c>
      <c r="DO441" s="93">
        <f t="shared" si="331"/>
        <v>0</v>
      </c>
      <c r="DP441" s="92">
        <f t="shared" si="332"/>
        <v>251055</v>
      </c>
      <c r="DQ441" s="97" t="str">
        <f t="shared" si="300"/>
        <v>0400966408</v>
      </c>
      <c r="DR441" s="98">
        <f t="shared" si="333"/>
        <v>0</v>
      </c>
      <c r="DS441" s="93" t="str">
        <f t="shared" si="334"/>
        <v>OK</v>
      </c>
      <c r="DT441" s="93"/>
      <c r="DU441" s="78" t="str">
        <f t="shared" si="301"/>
        <v>5010700215011501100001VT100001</v>
      </c>
      <c r="DV441" s="78">
        <f>INDEX('08_DMGiaDat'!$L:$L,MATCH(DU441,'08_DMGiaDat'!$R:$R,0))</f>
        <v>7970000</v>
      </c>
      <c r="DW441" s="78" t="str">
        <f t="shared" si="302"/>
        <v>501070021501100100000001</v>
      </c>
      <c r="DX441" s="78" t="str">
        <f>IFERROR(VLOOKUP(DW441,'08_DMGiaDat'!C418:C419,2,FALSE),"N")</f>
        <v>N</v>
      </c>
      <c r="DY441" s="78" t="str">
        <f t="shared" si="303"/>
        <v>5010700215011001VT100001</v>
      </c>
      <c r="DZ441" s="78" t="str">
        <f>IFERROR(VLOOKUP(DY441,'08_DMGiaDat'!C418:C419,2,FALSE),"N")</f>
        <v>N</v>
      </c>
      <c r="EA441" s="78" t="str">
        <f t="shared" si="304"/>
        <v>501070021501100100000001</v>
      </c>
      <c r="EB441" s="78" t="str">
        <f>IFERROR(VLOOKUP(EA441,'08_DMGiaDat'!C418:C419,2,FALSE),"N")</f>
        <v>N</v>
      </c>
      <c r="EC441" s="92">
        <f>IF(DV441&lt;&gt;"N",DV441,IF(DX441&lt;&gt;"N",DX441,IF(DZ441&lt;&gt;"N",DZ441*VLOOKUP(LEFT(CB441,3),'03_DMMucDich'!C402:C406,5,FALSE),IF(EB441&lt;&gt;"N",EB441*VLOOKUP(LEFT(CB441,3),'03_DMMucDich'!C402:C406,5,FALSE),"N/A"))))</f>
        <v>7970000</v>
      </c>
    </row>
    <row r="442" spans="1:133" s="34" customFormat="1" ht="16" x14ac:dyDescent="0.2">
      <c r="A442" s="85">
        <v>428</v>
      </c>
      <c r="B442" s="86"/>
      <c r="C442" s="87"/>
      <c r="D442" s="141" t="s">
        <v>6084</v>
      </c>
      <c r="E442" s="86"/>
      <c r="F442" s="88"/>
      <c r="G442" s="88" t="s">
        <v>5718</v>
      </c>
      <c r="H442" s="151">
        <v>2023</v>
      </c>
      <c r="I442" s="86"/>
      <c r="J442" s="86"/>
      <c r="K442" s="145" t="s">
        <v>6706</v>
      </c>
      <c r="L442" s="105"/>
      <c r="M442" s="86"/>
      <c r="N442" s="105"/>
      <c r="O442" s="105"/>
      <c r="P442" s="86"/>
      <c r="Q442" s="86"/>
      <c r="R442" s="153" t="str">
        <f t="shared" si="305"/>
        <v>Tổ 37</v>
      </c>
      <c r="S442" s="86"/>
      <c r="T442" s="86"/>
      <c r="U442" s="86"/>
      <c r="V442" s="86" t="str">
        <f t="shared" si="306"/>
        <v xml:space="preserve">, </v>
      </c>
      <c r="W442" s="86"/>
      <c r="X442" s="86"/>
      <c r="Y442" s="86"/>
      <c r="Z442" s="88"/>
      <c r="AA442" s="105"/>
      <c r="AB442" s="86"/>
      <c r="AC442" s="90"/>
      <c r="AD442" s="86"/>
      <c r="AE442" s="86"/>
      <c r="AF442" s="86"/>
      <c r="AG442" s="86"/>
      <c r="AH442" s="160" t="s">
        <v>6972</v>
      </c>
      <c r="AI442" s="153"/>
      <c r="AJ442" s="153"/>
      <c r="AK442" s="86"/>
      <c r="AL442" s="86"/>
      <c r="AM442" s="153" t="s">
        <v>7015</v>
      </c>
      <c r="AN442" s="153" t="s">
        <v>7537</v>
      </c>
      <c r="AO442" s="165">
        <v>45191</v>
      </c>
      <c r="AP442" s="153" t="s">
        <v>2080</v>
      </c>
      <c r="AQ442" s="153" t="s">
        <v>7070</v>
      </c>
      <c r="AR442" s="166">
        <v>100</v>
      </c>
      <c r="AS442" s="88" t="s">
        <v>5719</v>
      </c>
      <c r="AT442" s="92">
        <f t="shared" si="325"/>
        <v>0</v>
      </c>
      <c r="AU442" s="93">
        <v>0</v>
      </c>
      <c r="AV442" s="93">
        <v>0</v>
      </c>
      <c r="AW442" s="166">
        <v>200</v>
      </c>
      <c r="AX442" s="93">
        <v>0</v>
      </c>
      <c r="AY442" s="177"/>
      <c r="AZ442" s="177">
        <v>0</v>
      </c>
      <c r="BA442" s="178"/>
      <c r="BB442" s="105"/>
      <c r="BC442" s="105"/>
      <c r="BD442" s="93"/>
      <c r="BE442" s="93">
        <v>0</v>
      </c>
      <c r="BF442" s="91">
        <v>0</v>
      </c>
      <c r="BG442" s="94"/>
      <c r="BH442" s="95"/>
      <c r="BI442" s="93" t="str">
        <f t="shared" si="291"/>
        <v>Phạm Ngọc Sơn</v>
      </c>
      <c r="BJ442" s="105">
        <f t="shared" si="292"/>
        <v>0</v>
      </c>
      <c r="BK442" s="88" t="str">
        <f t="shared" si="293"/>
        <v>0400186983</v>
      </c>
      <c r="BL442" s="86">
        <f t="shared" si="294"/>
        <v>0</v>
      </c>
      <c r="BM442" s="105">
        <f t="shared" si="295"/>
        <v>0</v>
      </c>
      <c r="BN442" s="86">
        <f t="shared" si="296"/>
        <v>0</v>
      </c>
      <c r="BO442" s="86">
        <f t="shared" si="297"/>
        <v>0</v>
      </c>
      <c r="BP442" s="86">
        <f t="shared" si="307"/>
        <v>0</v>
      </c>
      <c r="BQ442" s="160" t="s">
        <v>6972</v>
      </c>
      <c r="BR442" s="86" t="s">
        <v>5720</v>
      </c>
      <c r="BS442" s="88" t="s">
        <v>5721</v>
      </c>
      <c r="BT442" s="86" t="s">
        <v>5722</v>
      </c>
      <c r="BU442" s="86"/>
      <c r="BV442" s="86" t="str">
        <f t="shared" si="308"/>
        <v>DI 512176</v>
      </c>
      <c r="BW442" s="105" t="str">
        <f t="shared" si="309"/>
        <v/>
      </c>
      <c r="BX442" s="86" t="str">
        <f t="shared" si="318"/>
        <v>194</v>
      </c>
      <c r="BY442" s="86" t="str">
        <f t="shared" si="319"/>
        <v>94</v>
      </c>
      <c r="BZ442" s="91">
        <f t="shared" si="320"/>
        <v>100</v>
      </c>
      <c r="CA442" s="91">
        <v>0</v>
      </c>
      <c r="CB442" s="96" t="s">
        <v>5719</v>
      </c>
      <c r="CC442" s="91">
        <f t="shared" si="310"/>
        <v>200</v>
      </c>
      <c r="CD442" s="91">
        <f t="shared" si="311"/>
        <v>0</v>
      </c>
      <c r="CE442" s="93">
        <f t="shared" si="323"/>
        <v>0</v>
      </c>
      <c r="CF442" s="93">
        <f t="shared" si="324"/>
        <v>0</v>
      </c>
      <c r="CG442" s="105"/>
      <c r="CH442" s="105"/>
      <c r="CI442" s="86"/>
      <c r="CJ442" s="188"/>
      <c r="CK442" s="181">
        <f t="shared" si="312"/>
        <v>100</v>
      </c>
      <c r="CL442" s="181">
        <f t="shared" si="313"/>
        <v>200</v>
      </c>
      <c r="CM442" s="86" t="s">
        <v>5723</v>
      </c>
      <c r="CN442" s="182" t="s">
        <v>7868</v>
      </c>
      <c r="CO442" s="183" t="s">
        <v>7869</v>
      </c>
      <c r="CP442" s="86" t="s">
        <v>5724</v>
      </c>
      <c r="CQ442" s="153" t="s">
        <v>7924</v>
      </c>
      <c r="CR442" s="187">
        <f t="shared" si="314"/>
        <v>6110000</v>
      </c>
      <c r="CS442" s="188">
        <v>1</v>
      </c>
      <c r="CT442" s="188">
        <f t="shared" si="326"/>
        <v>6110000</v>
      </c>
      <c r="CU442" s="93"/>
      <c r="CV442" s="94">
        <f t="shared" si="315"/>
        <v>100</v>
      </c>
      <c r="CW442" s="93">
        <f t="shared" si="316"/>
        <v>0</v>
      </c>
      <c r="CX442" s="86">
        <f t="shared" si="317"/>
        <v>0</v>
      </c>
      <c r="CY442" s="93">
        <f t="shared" si="327"/>
        <v>183300</v>
      </c>
      <c r="CZ442" s="93">
        <v>0</v>
      </c>
      <c r="DA442" s="93">
        <v>0</v>
      </c>
      <c r="DB442" s="93">
        <f t="shared" si="328"/>
        <v>0</v>
      </c>
      <c r="DC442" s="93">
        <v>0</v>
      </c>
      <c r="DD442" s="91">
        <v>0</v>
      </c>
      <c r="DE442" s="93">
        <f t="shared" si="329"/>
        <v>0</v>
      </c>
      <c r="DF442" s="93">
        <f t="shared" si="298"/>
        <v>0</v>
      </c>
      <c r="DG442" s="93"/>
      <c r="DH442" s="93">
        <v>0</v>
      </c>
      <c r="DI442" s="93">
        <v>0</v>
      </c>
      <c r="DJ442" s="86">
        <f t="shared" si="330"/>
        <v>0</v>
      </c>
      <c r="DK442" s="91">
        <v>0</v>
      </c>
      <c r="DL442" s="93"/>
      <c r="DM442" s="93">
        <v>0</v>
      </c>
      <c r="DN442" s="93">
        <f t="shared" si="299"/>
        <v>6110000</v>
      </c>
      <c r="DO442" s="93">
        <f t="shared" si="331"/>
        <v>0</v>
      </c>
      <c r="DP442" s="92">
        <f t="shared" si="332"/>
        <v>183300</v>
      </c>
      <c r="DQ442" s="97" t="str">
        <f t="shared" si="300"/>
        <v>0400186983</v>
      </c>
      <c r="DR442" s="98">
        <f t="shared" si="333"/>
        <v>0</v>
      </c>
      <c r="DS442" s="93" t="str">
        <f t="shared" si="334"/>
        <v>OK</v>
      </c>
      <c r="DT442" s="93"/>
      <c r="DU442" s="78" t="str">
        <f t="shared" si="301"/>
        <v>5010700215031503101001VT100001</v>
      </c>
      <c r="DV442" s="78">
        <f>INDEX('08_DMGiaDat'!$L:$L,MATCH(DU442,'08_DMGiaDat'!$R:$R,0))</f>
        <v>6110000</v>
      </c>
      <c r="DW442" s="78" t="str">
        <f t="shared" si="302"/>
        <v>501070021503100100000001</v>
      </c>
      <c r="DX442" s="78" t="str">
        <f>IFERROR(VLOOKUP(DW442,'08_DMGiaDat'!C418:C419,2,FALSE),"N")</f>
        <v>N</v>
      </c>
      <c r="DY442" s="78" t="str">
        <f t="shared" si="303"/>
        <v>5010700215031001VT100001</v>
      </c>
      <c r="DZ442" s="78" t="str">
        <f>IFERROR(VLOOKUP(DY442,'08_DMGiaDat'!C418:C419,2,FALSE),"N")</f>
        <v>N</v>
      </c>
      <c r="EA442" s="78" t="str">
        <f t="shared" si="304"/>
        <v>501070021503100100000001</v>
      </c>
      <c r="EB442" s="78" t="str">
        <f>IFERROR(VLOOKUP(EA442,'08_DMGiaDat'!C418:C419,2,FALSE),"N")</f>
        <v>N</v>
      </c>
      <c r="EC442" s="92">
        <f>IF(DV442&lt;&gt;"N",DV442,IF(DX442&lt;&gt;"N",DX442,IF(DZ442&lt;&gt;"N",DZ442*VLOOKUP(LEFT(CB442,3),'03_DMMucDich'!C402:C406,5,FALSE),IF(EB442&lt;&gt;"N",EB442*VLOOKUP(LEFT(CB442,3),'03_DMMucDich'!C402:C406,5,FALSE),"N/A"))))</f>
        <v>6110000</v>
      </c>
    </row>
    <row r="443" spans="1:133" s="34" customFormat="1" ht="16" x14ac:dyDescent="0.2">
      <c r="A443" s="85">
        <v>429</v>
      </c>
      <c r="B443" s="86"/>
      <c r="C443" s="87"/>
      <c r="D443" s="141" t="s">
        <v>6085</v>
      </c>
      <c r="E443" s="86"/>
      <c r="F443" s="88"/>
      <c r="G443" s="88" t="s">
        <v>5718</v>
      </c>
      <c r="H443" s="151">
        <v>2022</v>
      </c>
      <c r="I443" s="86"/>
      <c r="J443" s="86"/>
      <c r="K443" s="145" t="s">
        <v>6707</v>
      </c>
      <c r="L443" s="105"/>
      <c r="M443" s="86"/>
      <c r="N443" s="105"/>
      <c r="O443" s="105"/>
      <c r="P443" s="86"/>
      <c r="Q443" s="86"/>
      <c r="R443" s="153" t="str">
        <f t="shared" si="305"/>
        <v>Tổ 37</v>
      </c>
      <c r="S443" s="86"/>
      <c r="T443" s="86"/>
      <c r="U443" s="86"/>
      <c r="V443" s="86" t="str">
        <f t="shared" si="306"/>
        <v xml:space="preserve">, </v>
      </c>
      <c r="W443" s="86"/>
      <c r="X443" s="86"/>
      <c r="Y443" s="86"/>
      <c r="Z443" s="88"/>
      <c r="AA443" s="105"/>
      <c r="AB443" s="86"/>
      <c r="AC443" s="90"/>
      <c r="AD443" s="86"/>
      <c r="AE443" s="86"/>
      <c r="AF443" s="86"/>
      <c r="AG443" s="86"/>
      <c r="AH443" s="160" t="s">
        <v>6972</v>
      </c>
      <c r="AI443" s="153"/>
      <c r="AJ443" s="153"/>
      <c r="AK443" s="86"/>
      <c r="AL443" s="86"/>
      <c r="AM443" s="153" t="s">
        <v>7015</v>
      </c>
      <c r="AN443" s="153" t="s">
        <v>7538</v>
      </c>
      <c r="AO443" s="165">
        <v>44477</v>
      </c>
      <c r="AP443" s="153" t="s">
        <v>7539</v>
      </c>
      <c r="AQ443" s="153" t="s">
        <v>7070</v>
      </c>
      <c r="AR443" s="166">
        <v>130.4</v>
      </c>
      <c r="AS443" s="88" t="s">
        <v>5719</v>
      </c>
      <c r="AT443" s="92">
        <f t="shared" si="325"/>
        <v>0</v>
      </c>
      <c r="AU443" s="93">
        <v>0</v>
      </c>
      <c r="AV443" s="93">
        <v>0</v>
      </c>
      <c r="AW443" s="166">
        <v>200</v>
      </c>
      <c r="AX443" s="93">
        <v>0</v>
      </c>
      <c r="AY443" s="177"/>
      <c r="AZ443" s="177">
        <v>0</v>
      </c>
      <c r="BA443" s="178"/>
      <c r="BB443" s="105"/>
      <c r="BC443" s="105"/>
      <c r="BD443" s="93"/>
      <c r="BE443" s="93">
        <v>0</v>
      </c>
      <c r="BF443" s="91">
        <v>0</v>
      </c>
      <c r="BG443" s="94"/>
      <c r="BH443" s="95"/>
      <c r="BI443" s="93" t="str">
        <f t="shared" si="291"/>
        <v>Phạm Đình Long</v>
      </c>
      <c r="BJ443" s="105">
        <f t="shared" si="292"/>
        <v>0</v>
      </c>
      <c r="BK443" s="88" t="str">
        <f t="shared" si="293"/>
        <v>8416403691</v>
      </c>
      <c r="BL443" s="86">
        <f t="shared" si="294"/>
        <v>0</v>
      </c>
      <c r="BM443" s="105">
        <f t="shared" si="295"/>
        <v>0</v>
      </c>
      <c r="BN443" s="86">
        <f t="shared" si="296"/>
        <v>0</v>
      </c>
      <c r="BO443" s="86">
        <f t="shared" si="297"/>
        <v>0</v>
      </c>
      <c r="BP443" s="86">
        <f t="shared" si="307"/>
        <v>0</v>
      </c>
      <c r="BQ443" s="160" t="s">
        <v>6972</v>
      </c>
      <c r="BR443" s="86" t="s">
        <v>5720</v>
      </c>
      <c r="BS443" s="88" t="s">
        <v>5721</v>
      </c>
      <c r="BT443" s="86" t="s">
        <v>5722</v>
      </c>
      <c r="BU443" s="86"/>
      <c r="BV443" s="86" t="str">
        <f t="shared" si="308"/>
        <v>DC 913314</v>
      </c>
      <c r="BW443" s="105" t="str">
        <f t="shared" si="309"/>
        <v/>
      </c>
      <c r="BX443" s="86" t="str">
        <f t="shared" si="318"/>
        <v>70</v>
      </c>
      <c r="BY443" s="86" t="str">
        <f t="shared" si="319"/>
        <v>94</v>
      </c>
      <c r="BZ443" s="91">
        <f t="shared" si="320"/>
        <v>130.4</v>
      </c>
      <c r="CA443" s="91">
        <v>0</v>
      </c>
      <c r="CB443" s="96" t="s">
        <v>5719</v>
      </c>
      <c r="CC443" s="91">
        <f t="shared" si="310"/>
        <v>200</v>
      </c>
      <c r="CD443" s="91">
        <f t="shared" si="311"/>
        <v>0</v>
      </c>
      <c r="CE443" s="93">
        <f t="shared" si="323"/>
        <v>0</v>
      </c>
      <c r="CF443" s="93">
        <f t="shared" si="324"/>
        <v>0</v>
      </c>
      <c r="CG443" s="105"/>
      <c r="CH443" s="105"/>
      <c r="CI443" s="86"/>
      <c r="CJ443" s="188"/>
      <c r="CK443" s="181">
        <f t="shared" si="312"/>
        <v>130.4</v>
      </c>
      <c r="CL443" s="181">
        <f t="shared" si="313"/>
        <v>200</v>
      </c>
      <c r="CM443" s="86" t="s">
        <v>5723</v>
      </c>
      <c r="CN443" s="182" t="s">
        <v>7868</v>
      </c>
      <c r="CO443" s="183" t="s">
        <v>7869</v>
      </c>
      <c r="CP443" s="86" t="s">
        <v>5724</v>
      </c>
      <c r="CQ443" s="153" t="s">
        <v>7924</v>
      </c>
      <c r="CR443" s="187">
        <f t="shared" si="314"/>
        <v>6110000</v>
      </c>
      <c r="CS443" s="188">
        <v>1</v>
      </c>
      <c r="CT443" s="188">
        <f t="shared" si="326"/>
        <v>6110000</v>
      </c>
      <c r="CU443" s="93"/>
      <c r="CV443" s="94">
        <f t="shared" si="315"/>
        <v>130.4</v>
      </c>
      <c r="CW443" s="93">
        <f t="shared" si="316"/>
        <v>0</v>
      </c>
      <c r="CX443" s="86">
        <f t="shared" si="317"/>
        <v>0</v>
      </c>
      <c r="CY443" s="93">
        <f t="shared" si="327"/>
        <v>239023.2</v>
      </c>
      <c r="CZ443" s="93">
        <v>0</v>
      </c>
      <c r="DA443" s="93">
        <v>0</v>
      </c>
      <c r="DB443" s="93">
        <f t="shared" si="328"/>
        <v>0</v>
      </c>
      <c r="DC443" s="93">
        <v>0</v>
      </c>
      <c r="DD443" s="91">
        <v>0</v>
      </c>
      <c r="DE443" s="93">
        <f t="shared" si="329"/>
        <v>0</v>
      </c>
      <c r="DF443" s="93">
        <f t="shared" si="298"/>
        <v>0</v>
      </c>
      <c r="DG443" s="93"/>
      <c r="DH443" s="93">
        <v>0</v>
      </c>
      <c r="DI443" s="93">
        <v>0</v>
      </c>
      <c r="DJ443" s="86">
        <f t="shared" si="330"/>
        <v>0</v>
      </c>
      <c r="DK443" s="91">
        <v>0</v>
      </c>
      <c r="DL443" s="93"/>
      <c r="DM443" s="93">
        <v>0</v>
      </c>
      <c r="DN443" s="93">
        <f t="shared" si="299"/>
        <v>6110000</v>
      </c>
      <c r="DO443" s="93">
        <f t="shared" si="331"/>
        <v>0</v>
      </c>
      <c r="DP443" s="92">
        <f t="shared" si="332"/>
        <v>239023.2</v>
      </c>
      <c r="DQ443" s="97" t="str">
        <f t="shared" si="300"/>
        <v>8416403691</v>
      </c>
      <c r="DR443" s="98">
        <f t="shared" si="333"/>
        <v>0</v>
      </c>
      <c r="DS443" s="93" t="str">
        <f t="shared" si="334"/>
        <v>OK</v>
      </c>
      <c r="DT443" s="93"/>
      <c r="DU443" s="78" t="str">
        <f t="shared" si="301"/>
        <v>5010700215031503101001VT100001</v>
      </c>
      <c r="DV443" s="78">
        <f>INDEX('08_DMGiaDat'!$L:$L,MATCH(DU443,'08_DMGiaDat'!$R:$R,0))</f>
        <v>6110000</v>
      </c>
      <c r="DW443" s="78" t="str">
        <f t="shared" si="302"/>
        <v>501070021503100100000001</v>
      </c>
      <c r="DX443" s="78" t="str">
        <f>IFERROR(VLOOKUP(DW443,'08_DMGiaDat'!C418:C419,2,FALSE),"N")</f>
        <v>N</v>
      </c>
      <c r="DY443" s="78" t="str">
        <f t="shared" si="303"/>
        <v>5010700215031001VT100001</v>
      </c>
      <c r="DZ443" s="78" t="str">
        <f>IFERROR(VLOOKUP(DY443,'08_DMGiaDat'!C418:C419,2,FALSE),"N")</f>
        <v>N</v>
      </c>
      <c r="EA443" s="78" t="str">
        <f t="shared" si="304"/>
        <v>501070021503100100000001</v>
      </c>
      <c r="EB443" s="78" t="str">
        <f>IFERROR(VLOOKUP(EA443,'08_DMGiaDat'!C418:C419,2,FALSE),"N")</f>
        <v>N</v>
      </c>
      <c r="EC443" s="92">
        <f>IF(DV443&lt;&gt;"N",DV443,IF(DX443&lt;&gt;"N",DX443,IF(DZ443&lt;&gt;"N",DZ443*VLOOKUP(LEFT(CB443,3),'03_DMMucDich'!C402:C406,5,FALSE),IF(EB443&lt;&gt;"N",EB443*VLOOKUP(LEFT(CB443,3),'03_DMMucDich'!C402:C406,5,FALSE),"N/A"))))</f>
        <v>6110000</v>
      </c>
    </row>
    <row r="444" spans="1:133" s="34" customFormat="1" ht="16" x14ac:dyDescent="0.2">
      <c r="A444" s="85">
        <v>430</v>
      </c>
      <c r="B444" s="86"/>
      <c r="C444" s="87"/>
      <c r="D444" s="141" t="s">
        <v>6086</v>
      </c>
      <c r="E444" s="86"/>
      <c r="F444" s="88"/>
      <c r="G444" s="88" t="s">
        <v>5718</v>
      </c>
      <c r="H444" s="151">
        <v>2023</v>
      </c>
      <c r="I444" s="86"/>
      <c r="J444" s="86"/>
      <c r="K444" s="145" t="s">
        <v>6708</v>
      </c>
      <c r="L444" s="105"/>
      <c r="M444" s="86"/>
      <c r="N444" s="105"/>
      <c r="O444" s="105"/>
      <c r="P444" s="86"/>
      <c r="Q444" s="86"/>
      <c r="R444" s="153" t="str">
        <f t="shared" si="305"/>
        <v>Tổ 05</v>
      </c>
      <c r="S444" s="86"/>
      <c r="T444" s="86"/>
      <c r="U444" s="86"/>
      <c r="V444" s="86" t="str">
        <f t="shared" si="306"/>
        <v xml:space="preserve">, </v>
      </c>
      <c r="W444" s="86"/>
      <c r="X444" s="86"/>
      <c r="Y444" s="86"/>
      <c r="Z444" s="88"/>
      <c r="AA444" s="105"/>
      <c r="AB444" s="86"/>
      <c r="AC444" s="90"/>
      <c r="AD444" s="86"/>
      <c r="AE444" s="86"/>
      <c r="AF444" s="86"/>
      <c r="AG444" s="86"/>
      <c r="AH444" s="160" t="s">
        <v>6968</v>
      </c>
      <c r="AI444" s="153"/>
      <c r="AJ444" s="153"/>
      <c r="AK444" s="86"/>
      <c r="AL444" s="86"/>
      <c r="AM444" s="153" t="s">
        <v>7015</v>
      </c>
      <c r="AN444" s="153" t="s">
        <v>7540</v>
      </c>
      <c r="AO444" s="165">
        <v>40289</v>
      </c>
      <c r="AP444" s="153" t="s">
        <v>952</v>
      </c>
      <c r="AQ444" s="153" t="s">
        <v>7040</v>
      </c>
      <c r="AR444" s="166">
        <v>135.4</v>
      </c>
      <c r="AS444" s="88" t="s">
        <v>5719</v>
      </c>
      <c r="AT444" s="92">
        <f t="shared" si="325"/>
        <v>0</v>
      </c>
      <c r="AU444" s="93">
        <v>0</v>
      </c>
      <c r="AV444" s="93">
        <v>0</v>
      </c>
      <c r="AW444" s="166">
        <v>200</v>
      </c>
      <c r="AX444" s="93">
        <v>0</v>
      </c>
      <c r="AY444" s="177"/>
      <c r="AZ444" s="177">
        <v>0</v>
      </c>
      <c r="BA444" s="178"/>
      <c r="BB444" s="105"/>
      <c r="BC444" s="105"/>
      <c r="BD444" s="93"/>
      <c r="BE444" s="93">
        <v>0</v>
      </c>
      <c r="BF444" s="91">
        <v>0</v>
      </c>
      <c r="BG444" s="94"/>
      <c r="BH444" s="95"/>
      <c r="BI444" s="93" t="str">
        <f t="shared" si="291"/>
        <v>Nguyễn Duy Nghiêm</v>
      </c>
      <c r="BJ444" s="105">
        <f t="shared" si="292"/>
        <v>0</v>
      </c>
      <c r="BK444" s="88" t="str">
        <f t="shared" si="293"/>
        <v>0400856204</v>
      </c>
      <c r="BL444" s="86">
        <f t="shared" si="294"/>
        <v>0</v>
      </c>
      <c r="BM444" s="105">
        <f t="shared" si="295"/>
        <v>0</v>
      </c>
      <c r="BN444" s="86">
        <f t="shared" si="296"/>
        <v>0</v>
      </c>
      <c r="BO444" s="86">
        <f t="shared" si="297"/>
        <v>0</v>
      </c>
      <c r="BP444" s="86">
        <f t="shared" si="307"/>
        <v>0</v>
      </c>
      <c r="BQ444" s="160" t="s">
        <v>6968</v>
      </c>
      <c r="BR444" s="86" t="s">
        <v>5720</v>
      </c>
      <c r="BS444" s="88" t="s">
        <v>5721</v>
      </c>
      <c r="BT444" s="86" t="s">
        <v>5722</v>
      </c>
      <c r="BU444" s="86"/>
      <c r="BV444" s="86" t="str">
        <f t="shared" si="308"/>
        <v>BA 494806</v>
      </c>
      <c r="BW444" s="105" t="str">
        <f t="shared" si="309"/>
        <v/>
      </c>
      <c r="BX444" s="86" t="str">
        <f t="shared" si="318"/>
        <v>102</v>
      </c>
      <c r="BY444" s="86" t="str">
        <f t="shared" si="319"/>
        <v>83</v>
      </c>
      <c r="BZ444" s="91">
        <f t="shared" si="320"/>
        <v>135.4</v>
      </c>
      <c r="CA444" s="91">
        <v>0</v>
      </c>
      <c r="CB444" s="96" t="s">
        <v>5719</v>
      </c>
      <c r="CC444" s="91">
        <f t="shared" si="310"/>
        <v>200</v>
      </c>
      <c r="CD444" s="91">
        <f t="shared" si="311"/>
        <v>0</v>
      </c>
      <c r="CE444" s="93">
        <f t="shared" si="323"/>
        <v>0</v>
      </c>
      <c r="CF444" s="93">
        <f t="shared" si="324"/>
        <v>0</v>
      </c>
      <c r="CG444" s="105"/>
      <c r="CH444" s="105"/>
      <c r="CI444" s="86"/>
      <c r="CJ444" s="188"/>
      <c r="CK444" s="181">
        <f t="shared" si="312"/>
        <v>135.4</v>
      </c>
      <c r="CL444" s="181">
        <f t="shared" si="313"/>
        <v>200</v>
      </c>
      <c r="CM444" s="86" t="s">
        <v>5723</v>
      </c>
      <c r="CN444" s="182" t="s">
        <v>7866</v>
      </c>
      <c r="CO444" s="183" t="s">
        <v>7867</v>
      </c>
      <c r="CP444" s="86" t="s">
        <v>5724</v>
      </c>
      <c r="CQ444" s="153" t="s">
        <v>7925</v>
      </c>
      <c r="CR444" s="187">
        <f t="shared" si="314"/>
        <v>2360000</v>
      </c>
      <c r="CS444" s="188">
        <v>0.8</v>
      </c>
      <c r="CT444" s="188">
        <f t="shared" si="326"/>
        <v>1888000</v>
      </c>
      <c r="CU444" s="93"/>
      <c r="CV444" s="94">
        <f t="shared" si="315"/>
        <v>135.4</v>
      </c>
      <c r="CW444" s="93">
        <f t="shared" si="316"/>
        <v>0</v>
      </c>
      <c r="CX444" s="86">
        <f t="shared" si="317"/>
        <v>0</v>
      </c>
      <c r="CY444" s="93">
        <f t="shared" si="327"/>
        <v>76690.560000000012</v>
      </c>
      <c r="CZ444" s="93">
        <v>0</v>
      </c>
      <c r="DA444" s="93">
        <v>0</v>
      </c>
      <c r="DB444" s="93">
        <f t="shared" si="328"/>
        <v>0</v>
      </c>
      <c r="DC444" s="93">
        <v>0</v>
      </c>
      <c r="DD444" s="91">
        <v>0</v>
      </c>
      <c r="DE444" s="93">
        <f t="shared" si="329"/>
        <v>0</v>
      </c>
      <c r="DF444" s="93">
        <f t="shared" si="298"/>
        <v>0</v>
      </c>
      <c r="DG444" s="93"/>
      <c r="DH444" s="93">
        <v>0</v>
      </c>
      <c r="DI444" s="93">
        <v>0</v>
      </c>
      <c r="DJ444" s="86">
        <f t="shared" si="330"/>
        <v>0</v>
      </c>
      <c r="DK444" s="91">
        <v>0</v>
      </c>
      <c r="DL444" s="93"/>
      <c r="DM444" s="93">
        <v>0</v>
      </c>
      <c r="DN444" s="93">
        <f t="shared" si="299"/>
        <v>1888000</v>
      </c>
      <c r="DO444" s="93">
        <f t="shared" si="331"/>
        <v>0</v>
      </c>
      <c r="DP444" s="92">
        <f t="shared" si="332"/>
        <v>76690.560000000012</v>
      </c>
      <c r="DQ444" s="97" t="str">
        <f t="shared" si="300"/>
        <v>0400856204</v>
      </c>
      <c r="DR444" s="98">
        <f t="shared" si="333"/>
        <v>0</v>
      </c>
      <c r="DS444" s="93" t="str">
        <f t="shared" si="334"/>
        <v>OK</v>
      </c>
      <c r="DT444" s="93"/>
      <c r="DU444" s="78" t="str">
        <f t="shared" si="301"/>
        <v>5010700210791079100001VT400001</v>
      </c>
      <c r="DV444" s="78">
        <f>INDEX('08_DMGiaDat'!$L:$L,MATCH(DU444,'08_DMGiaDat'!$R:$R,0))</f>
        <v>2360000</v>
      </c>
      <c r="DW444" s="78" t="str">
        <f t="shared" si="302"/>
        <v>501070021079100100000001</v>
      </c>
      <c r="DX444" s="78" t="str">
        <f>IFERROR(VLOOKUP(DW444,'08_DMGiaDat'!C418:C419,2,FALSE),"N")</f>
        <v>N</v>
      </c>
      <c r="DY444" s="78" t="str">
        <f t="shared" si="303"/>
        <v>5010700210791001VT400001</v>
      </c>
      <c r="DZ444" s="78" t="str">
        <f>IFERROR(VLOOKUP(DY444,'08_DMGiaDat'!C418:C419,2,FALSE),"N")</f>
        <v>N</v>
      </c>
      <c r="EA444" s="78" t="str">
        <f t="shared" si="304"/>
        <v>501070021079100100000001</v>
      </c>
      <c r="EB444" s="78" t="str">
        <f>IFERROR(VLOOKUP(EA444,'08_DMGiaDat'!C418:C419,2,FALSE),"N")</f>
        <v>N</v>
      </c>
      <c r="EC444" s="92">
        <f>IF(DV444&lt;&gt;"N",DV444,IF(DX444&lt;&gt;"N",DX444,IF(DZ444&lt;&gt;"N",DZ444*VLOOKUP(LEFT(CB444,3),'03_DMMucDich'!C402:C406,5,FALSE),IF(EB444&lt;&gt;"N",EB444*VLOOKUP(LEFT(CB444,3),'03_DMMucDich'!C402:C406,5,FALSE),"N/A"))))</f>
        <v>2360000</v>
      </c>
    </row>
    <row r="445" spans="1:133" s="34" customFormat="1" ht="16" x14ac:dyDescent="0.2">
      <c r="A445" s="85">
        <v>431</v>
      </c>
      <c r="B445" s="86"/>
      <c r="C445" s="87"/>
      <c r="D445" s="141" t="s">
        <v>6087</v>
      </c>
      <c r="E445" s="86"/>
      <c r="F445" s="88"/>
      <c r="G445" s="88" t="s">
        <v>5718</v>
      </c>
      <c r="H445" s="151">
        <v>2023</v>
      </c>
      <c r="I445" s="86"/>
      <c r="J445" s="86"/>
      <c r="K445" s="145" t="s">
        <v>6709</v>
      </c>
      <c r="L445" s="105"/>
      <c r="M445" s="86"/>
      <c r="N445" s="105"/>
      <c r="O445" s="105"/>
      <c r="P445" s="86"/>
      <c r="Q445" s="86"/>
      <c r="R445" s="153" t="str">
        <f t="shared" si="305"/>
        <v>Tổ 66</v>
      </c>
      <c r="S445" s="86"/>
      <c r="T445" s="86"/>
      <c r="U445" s="86"/>
      <c r="V445" s="86" t="str">
        <f t="shared" si="306"/>
        <v xml:space="preserve">, </v>
      </c>
      <c r="W445" s="86"/>
      <c r="X445" s="86"/>
      <c r="Y445" s="86"/>
      <c r="Z445" s="88"/>
      <c r="AA445" s="105"/>
      <c r="AB445" s="86"/>
      <c r="AC445" s="90"/>
      <c r="AD445" s="86"/>
      <c r="AE445" s="86"/>
      <c r="AF445" s="86"/>
      <c r="AG445" s="86"/>
      <c r="AH445" s="160" t="s">
        <v>6960</v>
      </c>
      <c r="AI445" s="153"/>
      <c r="AJ445" s="153"/>
      <c r="AK445" s="86"/>
      <c r="AL445" s="86"/>
      <c r="AM445" s="153" t="s">
        <v>7015</v>
      </c>
      <c r="AN445" s="153" t="s">
        <v>7541</v>
      </c>
      <c r="AO445" s="165">
        <v>43196</v>
      </c>
      <c r="AP445" s="153" t="s">
        <v>1115</v>
      </c>
      <c r="AQ445" s="153" t="s">
        <v>7128</v>
      </c>
      <c r="AR445" s="166">
        <v>105</v>
      </c>
      <c r="AS445" s="88" t="s">
        <v>5719</v>
      </c>
      <c r="AT445" s="92">
        <f t="shared" si="325"/>
        <v>0</v>
      </c>
      <c r="AU445" s="93">
        <v>0</v>
      </c>
      <c r="AV445" s="93">
        <v>0</v>
      </c>
      <c r="AW445" s="166">
        <v>200</v>
      </c>
      <c r="AX445" s="93">
        <v>0</v>
      </c>
      <c r="AY445" s="177"/>
      <c r="AZ445" s="177">
        <v>0</v>
      </c>
      <c r="BA445" s="178"/>
      <c r="BB445" s="105"/>
      <c r="BC445" s="105"/>
      <c r="BD445" s="93"/>
      <c r="BE445" s="93">
        <v>0</v>
      </c>
      <c r="BF445" s="91">
        <v>0</v>
      </c>
      <c r="BG445" s="94"/>
      <c r="BH445" s="95"/>
      <c r="BI445" s="93" t="str">
        <f t="shared" si="291"/>
        <v>Trần Đức Độ</v>
      </c>
      <c r="BJ445" s="105">
        <f t="shared" si="292"/>
        <v>0</v>
      </c>
      <c r="BK445" s="88" t="str">
        <f t="shared" si="293"/>
        <v>8035566880</v>
      </c>
      <c r="BL445" s="86">
        <f t="shared" si="294"/>
        <v>0</v>
      </c>
      <c r="BM445" s="105">
        <f t="shared" si="295"/>
        <v>0</v>
      </c>
      <c r="BN445" s="86">
        <f t="shared" si="296"/>
        <v>0</v>
      </c>
      <c r="BO445" s="86">
        <f t="shared" si="297"/>
        <v>0</v>
      </c>
      <c r="BP445" s="86">
        <f t="shared" si="307"/>
        <v>0</v>
      </c>
      <c r="BQ445" s="160" t="s">
        <v>6960</v>
      </c>
      <c r="BR445" s="86" t="s">
        <v>5720</v>
      </c>
      <c r="BS445" s="88" t="s">
        <v>5721</v>
      </c>
      <c r="BT445" s="86" t="s">
        <v>5722</v>
      </c>
      <c r="BU445" s="86"/>
      <c r="BV445" s="86" t="str">
        <f t="shared" si="308"/>
        <v>CM 676599</v>
      </c>
      <c r="BW445" s="105" t="str">
        <f t="shared" si="309"/>
        <v/>
      </c>
      <c r="BX445" s="86" t="str">
        <f t="shared" si="318"/>
        <v>111</v>
      </c>
      <c r="BY445" s="86" t="str">
        <f t="shared" si="319"/>
        <v>46</v>
      </c>
      <c r="BZ445" s="91">
        <f t="shared" si="320"/>
        <v>105</v>
      </c>
      <c r="CA445" s="91">
        <v>0</v>
      </c>
      <c r="CB445" s="96" t="s">
        <v>5719</v>
      </c>
      <c r="CC445" s="91">
        <f t="shared" si="310"/>
        <v>200</v>
      </c>
      <c r="CD445" s="91">
        <f t="shared" si="311"/>
        <v>0</v>
      </c>
      <c r="CE445" s="93">
        <f t="shared" si="323"/>
        <v>0</v>
      </c>
      <c r="CF445" s="93">
        <f t="shared" si="324"/>
        <v>0</v>
      </c>
      <c r="CG445" s="105"/>
      <c r="CH445" s="105"/>
      <c r="CI445" s="86"/>
      <c r="CJ445" s="188"/>
      <c r="CK445" s="181">
        <f t="shared" si="312"/>
        <v>105</v>
      </c>
      <c r="CL445" s="181">
        <f t="shared" si="313"/>
        <v>200</v>
      </c>
      <c r="CM445" s="86" t="s">
        <v>5723</v>
      </c>
      <c r="CN445" s="182" t="s">
        <v>7854</v>
      </c>
      <c r="CO445" s="183" t="s">
        <v>7855</v>
      </c>
      <c r="CP445" s="86" t="s">
        <v>5724</v>
      </c>
      <c r="CQ445" s="153" t="s">
        <v>7924</v>
      </c>
      <c r="CR445" s="187">
        <f t="shared" si="314"/>
        <v>7970000</v>
      </c>
      <c r="CS445" s="188">
        <v>1</v>
      </c>
      <c r="CT445" s="188">
        <f t="shared" si="326"/>
        <v>7970000</v>
      </c>
      <c r="CU445" s="93"/>
      <c r="CV445" s="94">
        <f t="shared" si="315"/>
        <v>105</v>
      </c>
      <c r="CW445" s="93">
        <f t="shared" si="316"/>
        <v>0</v>
      </c>
      <c r="CX445" s="86">
        <f t="shared" si="317"/>
        <v>0</v>
      </c>
      <c r="CY445" s="93">
        <f t="shared" si="327"/>
        <v>251055</v>
      </c>
      <c r="CZ445" s="93">
        <v>0</v>
      </c>
      <c r="DA445" s="93">
        <v>0</v>
      </c>
      <c r="DB445" s="93">
        <f t="shared" si="328"/>
        <v>0</v>
      </c>
      <c r="DC445" s="93">
        <v>0</v>
      </c>
      <c r="DD445" s="91">
        <v>0</v>
      </c>
      <c r="DE445" s="93">
        <f t="shared" si="329"/>
        <v>0</v>
      </c>
      <c r="DF445" s="93">
        <f t="shared" si="298"/>
        <v>0</v>
      </c>
      <c r="DG445" s="93"/>
      <c r="DH445" s="93">
        <v>0</v>
      </c>
      <c r="DI445" s="93">
        <v>0</v>
      </c>
      <c r="DJ445" s="86">
        <f t="shared" si="330"/>
        <v>0</v>
      </c>
      <c r="DK445" s="91">
        <v>0</v>
      </c>
      <c r="DL445" s="93"/>
      <c r="DM445" s="93">
        <v>0</v>
      </c>
      <c r="DN445" s="93">
        <f t="shared" si="299"/>
        <v>7970000</v>
      </c>
      <c r="DO445" s="93">
        <f t="shared" si="331"/>
        <v>0</v>
      </c>
      <c r="DP445" s="92">
        <f t="shared" si="332"/>
        <v>251055</v>
      </c>
      <c r="DQ445" s="97" t="str">
        <f t="shared" si="300"/>
        <v>8035566880</v>
      </c>
      <c r="DR445" s="98">
        <f t="shared" si="333"/>
        <v>0</v>
      </c>
      <c r="DS445" s="93" t="str">
        <f t="shared" si="334"/>
        <v>OK</v>
      </c>
      <c r="DT445" s="93"/>
      <c r="DU445" s="78" t="str">
        <f t="shared" si="301"/>
        <v>5010700215011501100001VT100001</v>
      </c>
      <c r="DV445" s="78">
        <f>INDEX('08_DMGiaDat'!$L:$L,MATCH(DU445,'08_DMGiaDat'!$R:$R,0))</f>
        <v>7970000</v>
      </c>
      <c r="DW445" s="78" t="str">
        <f t="shared" si="302"/>
        <v>501070021501100100000001</v>
      </c>
      <c r="DX445" s="78" t="str">
        <f>IFERROR(VLOOKUP(DW445,'08_DMGiaDat'!C418:C419,2,FALSE),"N")</f>
        <v>N</v>
      </c>
      <c r="DY445" s="78" t="str">
        <f t="shared" si="303"/>
        <v>5010700215011001VT100001</v>
      </c>
      <c r="DZ445" s="78" t="str">
        <f>IFERROR(VLOOKUP(DY445,'08_DMGiaDat'!C418:C419,2,FALSE),"N")</f>
        <v>N</v>
      </c>
      <c r="EA445" s="78" t="str">
        <f t="shared" si="304"/>
        <v>501070021501100100000001</v>
      </c>
      <c r="EB445" s="78" t="str">
        <f>IFERROR(VLOOKUP(EA445,'08_DMGiaDat'!C418:C419,2,FALSE),"N")</f>
        <v>N</v>
      </c>
      <c r="EC445" s="92">
        <f>IF(DV445&lt;&gt;"N",DV445,IF(DX445&lt;&gt;"N",DX445,IF(DZ445&lt;&gt;"N",DZ445*VLOOKUP(LEFT(CB445,3),'03_DMMucDich'!C402:C406,5,FALSE),IF(EB445&lt;&gt;"N",EB445*VLOOKUP(LEFT(CB445,3),'03_DMMucDich'!C402:C406,5,FALSE),"N/A"))))</f>
        <v>7970000</v>
      </c>
    </row>
    <row r="446" spans="1:133" s="34" customFormat="1" ht="16" x14ac:dyDescent="0.2">
      <c r="A446" s="85">
        <v>432</v>
      </c>
      <c r="B446" s="86"/>
      <c r="C446" s="87"/>
      <c r="D446" s="141" t="s">
        <v>6088</v>
      </c>
      <c r="E446" s="86"/>
      <c r="F446" s="88"/>
      <c r="G446" s="88" t="s">
        <v>5718</v>
      </c>
      <c r="H446" s="151">
        <v>2023</v>
      </c>
      <c r="I446" s="86"/>
      <c r="J446" s="86"/>
      <c r="K446" s="145" t="s">
        <v>6710</v>
      </c>
      <c r="L446" s="105"/>
      <c r="M446" s="86"/>
      <c r="N446" s="105"/>
      <c r="O446" s="105"/>
      <c r="P446" s="86"/>
      <c r="Q446" s="86"/>
      <c r="R446" s="153" t="str">
        <f t="shared" si="305"/>
        <v>Tổ 11</v>
      </c>
      <c r="S446" s="86"/>
      <c r="T446" s="86"/>
      <c r="U446" s="86"/>
      <c r="V446" s="86" t="str">
        <f t="shared" si="306"/>
        <v xml:space="preserve">, </v>
      </c>
      <c r="W446" s="86"/>
      <c r="X446" s="86"/>
      <c r="Y446" s="86"/>
      <c r="Z446" s="88"/>
      <c r="AA446" s="105"/>
      <c r="AB446" s="86"/>
      <c r="AC446" s="90"/>
      <c r="AD446" s="86"/>
      <c r="AE446" s="86"/>
      <c r="AF446" s="86"/>
      <c r="AG446" s="86"/>
      <c r="AH446" s="160" t="s">
        <v>6969</v>
      </c>
      <c r="AI446" s="153"/>
      <c r="AJ446" s="153"/>
      <c r="AK446" s="86"/>
      <c r="AL446" s="86"/>
      <c r="AM446" s="153" t="s">
        <v>7015</v>
      </c>
      <c r="AN446" s="153" t="s">
        <v>7542</v>
      </c>
      <c r="AO446" s="165">
        <v>42538</v>
      </c>
      <c r="AP446" s="153" t="s">
        <v>2250</v>
      </c>
      <c r="AQ446" s="153" t="s">
        <v>7119</v>
      </c>
      <c r="AR446" s="166">
        <v>74.099999999999994</v>
      </c>
      <c r="AS446" s="88" t="s">
        <v>5719</v>
      </c>
      <c r="AT446" s="92">
        <f t="shared" si="325"/>
        <v>0</v>
      </c>
      <c r="AU446" s="93">
        <v>0</v>
      </c>
      <c r="AV446" s="93">
        <v>0</v>
      </c>
      <c r="AW446" s="166">
        <v>200</v>
      </c>
      <c r="AX446" s="93">
        <v>0</v>
      </c>
      <c r="AY446" s="177"/>
      <c r="AZ446" s="177">
        <v>0</v>
      </c>
      <c r="BA446" s="178"/>
      <c r="BB446" s="105"/>
      <c r="BC446" s="105"/>
      <c r="BD446" s="93"/>
      <c r="BE446" s="93">
        <v>0</v>
      </c>
      <c r="BF446" s="91">
        <v>0</v>
      </c>
      <c r="BG446" s="94"/>
      <c r="BH446" s="95"/>
      <c r="BI446" s="93" t="str">
        <f t="shared" si="291"/>
        <v>Hồ Văn Tài</v>
      </c>
      <c r="BJ446" s="105">
        <f t="shared" si="292"/>
        <v>0</v>
      </c>
      <c r="BK446" s="88" t="str">
        <f t="shared" si="293"/>
        <v>8407045168</v>
      </c>
      <c r="BL446" s="86">
        <f t="shared" si="294"/>
        <v>0</v>
      </c>
      <c r="BM446" s="105">
        <f t="shared" si="295"/>
        <v>0</v>
      </c>
      <c r="BN446" s="86">
        <f t="shared" si="296"/>
        <v>0</v>
      </c>
      <c r="BO446" s="86">
        <f t="shared" si="297"/>
        <v>0</v>
      </c>
      <c r="BP446" s="86">
        <f t="shared" si="307"/>
        <v>0</v>
      </c>
      <c r="BQ446" s="160" t="s">
        <v>6969</v>
      </c>
      <c r="BR446" s="86" t="s">
        <v>5720</v>
      </c>
      <c r="BS446" s="88" t="s">
        <v>5721</v>
      </c>
      <c r="BT446" s="86" t="s">
        <v>5722</v>
      </c>
      <c r="BU446" s="86"/>
      <c r="BV446" s="86" t="str">
        <f t="shared" si="308"/>
        <v>CĐ 077355</v>
      </c>
      <c r="BW446" s="105" t="str">
        <f t="shared" si="309"/>
        <v/>
      </c>
      <c r="BX446" s="86" t="str">
        <f t="shared" si="318"/>
        <v>364</v>
      </c>
      <c r="BY446" s="86" t="str">
        <f t="shared" si="319"/>
        <v>74</v>
      </c>
      <c r="BZ446" s="91">
        <f t="shared" si="320"/>
        <v>74.099999999999994</v>
      </c>
      <c r="CA446" s="91">
        <v>0</v>
      </c>
      <c r="CB446" s="96" t="s">
        <v>5719</v>
      </c>
      <c r="CC446" s="91">
        <f t="shared" si="310"/>
        <v>200</v>
      </c>
      <c r="CD446" s="91">
        <f t="shared" si="311"/>
        <v>0</v>
      </c>
      <c r="CE446" s="93">
        <f t="shared" si="323"/>
        <v>0</v>
      </c>
      <c r="CF446" s="93">
        <f t="shared" si="324"/>
        <v>0</v>
      </c>
      <c r="CG446" s="105"/>
      <c r="CH446" s="105"/>
      <c r="CI446" s="86"/>
      <c r="CJ446" s="188"/>
      <c r="CK446" s="181">
        <f t="shared" si="312"/>
        <v>74.099999999999994</v>
      </c>
      <c r="CL446" s="181">
        <f t="shared" si="313"/>
        <v>200</v>
      </c>
      <c r="CM446" s="86" t="s">
        <v>5723</v>
      </c>
      <c r="CN446" s="182" t="s">
        <v>7866</v>
      </c>
      <c r="CO446" s="183" t="s">
        <v>7867</v>
      </c>
      <c r="CP446" s="86" t="s">
        <v>5724</v>
      </c>
      <c r="CQ446" s="153" t="s">
        <v>7925</v>
      </c>
      <c r="CR446" s="187">
        <f t="shared" si="314"/>
        <v>2360000</v>
      </c>
      <c r="CS446" s="188">
        <v>0.9</v>
      </c>
      <c r="CT446" s="188">
        <f t="shared" si="326"/>
        <v>2124000</v>
      </c>
      <c r="CU446" s="93"/>
      <c r="CV446" s="94">
        <f t="shared" si="315"/>
        <v>74.099999999999994</v>
      </c>
      <c r="CW446" s="93">
        <f t="shared" si="316"/>
        <v>0</v>
      </c>
      <c r="CX446" s="86">
        <f t="shared" si="317"/>
        <v>0</v>
      </c>
      <c r="CY446" s="93">
        <f t="shared" si="327"/>
        <v>47216.52</v>
      </c>
      <c r="CZ446" s="93">
        <v>0</v>
      </c>
      <c r="DA446" s="93">
        <v>0</v>
      </c>
      <c r="DB446" s="93">
        <f t="shared" si="328"/>
        <v>0</v>
      </c>
      <c r="DC446" s="93">
        <v>0</v>
      </c>
      <c r="DD446" s="91">
        <v>0</v>
      </c>
      <c r="DE446" s="93">
        <f t="shared" si="329"/>
        <v>0</v>
      </c>
      <c r="DF446" s="93">
        <f t="shared" si="298"/>
        <v>0</v>
      </c>
      <c r="DG446" s="93"/>
      <c r="DH446" s="93">
        <v>0</v>
      </c>
      <c r="DI446" s="93">
        <v>0</v>
      </c>
      <c r="DJ446" s="86">
        <f t="shared" si="330"/>
        <v>0</v>
      </c>
      <c r="DK446" s="91">
        <v>0</v>
      </c>
      <c r="DL446" s="93"/>
      <c r="DM446" s="93">
        <v>0</v>
      </c>
      <c r="DN446" s="93">
        <f t="shared" si="299"/>
        <v>2124000</v>
      </c>
      <c r="DO446" s="93">
        <f t="shared" si="331"/>
        <v>0</v>
      </c>
      <c r="DP446" s="92">
        <f t="shared" si="332"/>
        <v>47216.52</v>
      </c>
      <c r="DQ446" s="97" t="str">
        <f t="shared" si="300"/>
        <v>8407045168</v>
      </c>
      <c r="DR446" s="98">
        <f t="shared" si="333"/>
        <v>0</v>
      </c>
      <c r="DS446" s="93" t="str">
        <f t="shared" si="334"/>
        <v>OK</v>
      </c>
      <c r="DT446" s="93"/>
      <c r="DU446" s="78" t="str">
        <f t="shared" si="301"/>
        <v>5010700210791079100001VT400001</v>
      </c>
      <c r="DV446" s="78">
        <f>INDEX('08_DMGiaDat'!$L:$L,MATCH(DU446,'08_DMGiaDat'!$R:$R,0))</f>
        <v>2360000</v>
      </c>
      <c r="DW446" s="78" t="str">
        <f t="shared" si="302"/>
        <v>501070021079100100000001</v>
      </c>
      <c r="DX446" s="78" t="str">
        <f>IFERROR(VLOOKUP(DW446,'08_DMGiaDat'!C418:C419,2,FALSE),"N")</f>
        <v>N</v>
      </c>
      <c r="DY446" s="78" t="str">
        <f t="shared" si="303"/>
        <v>5010700210791001VT400001</v>
      </c>
      <c r="DZ446" s="78" t="str">
        <f>IFERROR(VLOOKUP(DY446,'08_DMGiaDat'!C418:C419,2,FALSE),"N")</f>
        <v>N</v>
      </c>
      <c r="EA446" s="78" t="str">
        <f t="shared" si="304"/>
        <v>501070021079100100000001</v>
      </c>
      <c r="EB446" s="78" t="str">
        <f>IFERROR(VLOOKUP(EA446,'08_DMGiaDat'!C418:C419,2,FALSE),"N")</f>
        <v>N</v>
      </c>
      <c r="EC446" s="92">
        <f>IF(DV446&lt;&gt;"N",DV446,IF(DX446&lt;&gt;"N",DX446,IF(DZ446&lt;&gt;"N",DZ446*VLOOKUP(LEFT(CB446,3),'03_DMMucDich'!C402:C406,5,FALSE),IF(EB446&lt;&gt;"N",EB446*VLOOKUP(LEFT(CB446,3),'03_DMMucDich'!C402:C406,5,FALSE),"N/A"))))</f>
        <v>2360000</v>
      </c>
    </row>
    <row r="447" spans="1:133" s="34" customFormat="1" ht="16" x14ac:dyDescent="0.2">
      <c r="A447" s="85">
        <v>433</v>
      </c>
      <c r="B447" s="86"/>
      <c r="C447" s="87"/>
      <c r="D447" s="141" t="s">
        <v>6089</v>
      </c>
      <c r="E447" s="86"/>
      <c r="F447" s="88"/>
      <c r="G447" s="88" t="s">
        <v>5718</v>
      </c>
      <c r="H447" s="151">
        <v>2023</v>
      </c>
      <c r="I447" s="86"/>
      <c r="J447" s="86"/>
      <c r="K447" s="145" t="s">
        <v>6711</v>
      </c>
      <c r="L447" s="105"/>
      <c r="M447" s="86"/>
      <c r="N447" s="105"/>
      <c r="O447" s="105"/>
      <c r="P447" s="86"/>
      <c r="Q447" s="86"/>
      <c r="R447" s="153" t="str">
        <f t="shared" si="305"/>
        <v>Tổ 64</v>
      </c>
      <c r="S447" s="86"/>
      <c r="T447" s="86"/>
      <c r="U447" s="86"/>
      <c r="V447" s="86" t="str">
        <f t="shared" si="306"/>
        <v xml:space="preserve">, </v>
      </c>
      <c r="W447" s="86"/>
      <c r="X447" s="86"/>
      <c r="Y447" s="86"/>
      <c r="Z447" s="88"/>
      <c r="AA447" s="105"/>
      <c r="AB447" s="86"/>
      <c r="AC447" s="90"/>
      <c r="AD447" s="86"/>
      <c r="AE447" s="86"/>
      <c r="AF447" s="86"/>
      <c r="AG447" s="86"/>
      <c r="AH447" s="160" t="s">
        <v>6961</v>
      </c>
      <c r="AI447" s="153"/>
      <c r="AJ447" s="153"/>
      <c r="AK447" s="86"/>
      <c r="AL447" s="86"/>
      <c r="AM447" s="153" t="s">
        <v>7015</v>
      </c>
      <c r="AN447" s="153" t="s">
        <v>7543</v>
      </c>
      <c r="AO447" s="165">
        <v>43231</v>
      </c>
      <c r="AP447" s="153" t="s">
        <v>7063</v>
      </c>
      <c r="AQ447" s="153" t="s">
        <v>5663</v>
      </c>
      <c r="AR447" s="166">
        <v>122.5</v>
      </c>
      <c r="AS447" s="88" t="s">
        <v>5719</v>
      </c>
      <c r="AT447" s="92">
        <f t="shared" si="325"/>
        <v>0</v>
      </c>
      <c r="AU447" s="93">
        <v>0</v>
      </c>
      <c r="AV447" s="93">
        <v>0</v>
      </c>
      <c r="AW447" s="166">
        <v>200</v>
      </c>
      <c r="AX447" s="93">
        <v>0</v>
      </c>
      <c r="AY447" s="177"/>
      <c r="AZ447" s="177">
        <v>0</v>
      </c>
      <c r="BA447" s="178"/>
      <c r="BB447" s="105"/>
      <c r="BC447" s="105"/>
      <c r="BD447" s="93"/>
      <c r="BE447" s="93">
        <v>0</v>
      </c>
      <c r="BF447" s="91">
        <v>0</v>
      </c>
      <c r="BG447" s="94"/>
      <c r="BH447" s="95"/>
      <c r="BI447" s="93" t="str">
        <f t="shared" si="291"/>
        <v>Nguyễn Hữu Huy</v>
      </c>
      <c r="BJ447" s="105">
        <f t="shared" si="292"/>
        <v>0</v>
      </c>
      <c r="BK447" s="88" t="str">
        <f t="shared" si="293"/>
        <v>8119930060</v>
      </c>
      <c r="BL447" s="86">
        <f t="shared" si="294"/>
        <v>0</v>
      </c>
      <c r="BM447" s="105">
        <f t="shared" si="295"/>
        <v>0</v>
      </c>
      <c r="BN447" s="86">
        <f t="shared" si="296"/>
        <v>0</v>
      </c>
      <c r="BO447" s="86">
        <f t="shared" si="297"/>
        <v>0</v>
      </c>
      <c r="BP447" s="86">
        <f t="shared" si="307"/>
        <v>0</v>
      </c>
      <c r="BQ447" s="160" t="s">
        <v>6961</v>
      </c>
      <c r="BR447" s="86" t="s">
        <v>5720</v>
      </c>
      <c r="BS447" s="88" t="s">
        <v>5721</v>
      </c>
      <c r="BT447" s="86" t="s">
        <v>5722</v>
      </c>
      <c r="BU447" s="86"/>
      <c r="BV447" s="86" t="str">
        <f t="shared" si="308"/>
        <v>CM 718899</v>
      </c>
      <c r="BW447" s="105" t="str">
        <f t="shared" si="309"/>
        <v/>
      </c>
      <c r="BX447" s="86" t="str">
        <f t="shared" si="318"/>
        <v>51</v>
      </c>
      <c r="BY447" s="86" t="str">
        <f t="shared" si="319"/>
        <v>11</v>
      </c>
      <c r="BZ447" s="91">
        <f t="shared" si="320"/>
        <v>122.5</v>
      </c>
      <c r="CA447" s="91">
        <v>0</v>
      </c>
      <c r="CB447" s="96" t="s">
        <v>5719</v>
      </c>
      <c r="CC447" s="91">
        <f t="shared" si="310"/>
        <v>200</v>
      </c>
      <c r="CD447" s="91">
        <f t="shared" si="311"/>
        <v>0</v>
      </c>
      <c r="CE447" s="93">
        <f t="shared" si="323"/>
        <v>0</v>
      </c>
      <c r="CF447" s="93">
        <f t="shared" si="324"/>
        <v>0</v>
      </c>
      <c r="CG447" s="105"/>
      <c r="CH447" s="105"/>
      <c r="CI447" s="86"/>
      <c r="CJ447" s="188"/>
      <c r="CK447" s="181">
        <f t="shared" si="312"/>
        <v>122.5</v>
      </c>
      <c r="CL447" s="181">
        <f t="shared" si="313"/>
        <v>200</v>
      </c>
      <c r="CM447" s="86" t="s">
        <v>5723</v>
      </c>
      <c r="CN447" s="182" t="s">
        <v>7854</v>
      </c>
      <c r="CO447" s="183" t="s">
        <v>7855</v>
      </c>
      <c r="CP447" s="86" t="s">
        <v>5724</v>
      </c>
      <c r="CQ447" s="153" t="s">
        <v>7924</v>
      </c>
      <c r="CR447" s="187">
        <f t="shared" si="314"/>
        <v>7970000</v>
      </c>
      <c r="CS447" s="188">
        <v>1</v>
      </c>
      <c r="CT447" s="188">
        <f t="shared" si="326"/>
        <v>7970000</v>
      </c>
      <c r="CU447" s="93"/>
      <c r="CV447" s="94">
        <f t="shared" si="315"/>
        <v>122.5</v>
      </c>
      <c r="CW447" s="93">
        <f t="shared" si="316"/>
        <v>0</v>
      </c>
      <c r="CX447" s="86">
        <f t="shared" si="317"/>
        <v>0</v>
      </c>
      <c r="CY447" s="93">
        <f t="shared" si="327"/>
        <v>292897.5</v>
      </c>
      <c r="CZ447" s="93">
        <v>0</v>
      </c>
      <c r="DA447" s="93">
        <v>0</v>
      </c>
      <c r="DB447" s="93">
        <f t="shared" si="328"/>
        <v>0</v>
      </c>
      <c r="DC447" s="93">
        <v>0</v>
      </c>
      <c r="DD447" s="91">
        <v>0</v>
      </c>
      <c r="DE447" s="93">
        <f t="shared" si="329"/>
        <v>0</v>
      </c>
      <c r="DF447" s="93">
        <f t="shared" si="298"/>
        <v>0</v>
      </c>
      <c r="DG447" s="93"/>
      <c r="DH447" s="93">
        <v>0</v>
      </c>
      <c r="DI447" s="93">
        <v>0</v>
      </c>
      <c r="DJ447" s="86">
        <f t="shared" si="330"/>
        <v>0</v>
      </c>
      <c r="DK447" s="91">
        <v>0</v>
      </c>
      <c r="DL447" s="93"/>
      <c r="DM447" s="93">
        <v>0</v>
      </c>
      <c r="DN447" s="93">
        <f t="shared" si="299"/>
        <v>7970000</v>
      </c>
      <c r="DO447" s="93">
        <f t="shared" si="331"/>
        <v>0</v>
      </c>
      <c r="DP447" s="92">
        <f t="shared" si="332"/>
        <v>292897.5</v>
      </c>
      <c r="DQ447" s="97" t="str">
        <f t="shared" si="300"/>
        <v>8119930060</v>
      </c>
      <c r="DR447" s="98">
        <f t="shared" si="333"/>
        <v>0</v>
      </c>
      <c r="DS447" s="93" t="str">
        <f t="shared" si="334"/>
        <v>OK</v>
      </c>
      <c r="DT447" s="93"/>
      <c r="DU447" s="78" t="str">
        <f t="shared" si="301"/>
        <v>5010700215011501100001VT100001</v>
      </c>
      <c r="DV447" s="78">
        <f>INDEX('08_DMGiaDat'!$L:$L,MATCH(DU447,'08_DMGiaDat'!$R:$R,0))</f>
        <v>7970000</v>
      </c>
      <c r="DW447" s="78" t="str">
        <f t="shared" si="302"/>
        <v>501070021501100100000001</v>
      </c>
      <c r="DX447" s="78" t="str">
        <f>IFERROR(VLOOKUP(DW447,'08_DMGiaDat'!C418:C419,2,FALSE),"N")</f>
        <v>N</v>
      </c>
      <c r="DY447" s="78" t="str">
        <f t="shared" si="303"/>
        <v>5010700215011001VT100001</v>
      </c>
      <c r="DZ447" s="78" t="str">
        <f>IFERROR(VLOOKUP(DY447,'08_DMGiaDat'!C418:C419,2,FALSE),"N")</f>
        <v>N</v>
      </c>
      <c r="EA447" s="78" t="str">
        <f t="shared" si="304"/>
        <v>501070021501100100000001</v>
      </c>
      <c r="EB447" s="78" t="str">
        <f>IFERROR(VLOOKUP(EA447,'08_DMGiaDat'!C418:C419,2,FALSE),"N")</f>
        <v>N</v>
      </c>
      <c r="EC447" s="92">
        <f>IF(DV447&lt;&gt;"N",DV447,IF(DX447&lt;&gt;"N",DX447,IF(DZ447&lt;&gt;"N",DZ447*VLOOKUP(LEFT(CB447,3),'03_DMMucDich'!C402:C406,5,FALSE),IF(EB447&lt;&gt;"N",EB447*VLOOKUP(LEFT(CB447,3),'03_DMMucDich'!C402:C406,5,FALSE),"N/A"))))</f>
        <v>7970000</v>
      </c>
    </row>
    <row r="448" spans="1:133" s="34" customFormat="1" ht="16" x14ac:dyDescent="0.2">
      <c r="A448" s="85">
        <v>434</v>
      </c>
      <c r="B448" s="86"/>
      <c r="C448" s="87"/>
      <c r="D448" s="141" t="s">
        <v>6090</v>
      </c>
      <c r="E448" s="86"/>
      <c r="F448" s="88"/>
      <c r="G448" s="88" t="s">
        <v>5718</v>
      </c>
      <c r="H448" s="151">
        <v>2022</v>
      </c>
      <c r="I448" s="86"/>
      <c r="J448" s="86"/>
      <c r="K448" s="145" t="s">
        <v>6712</v>
      </c>
      <c r="L448" s="105"/>
      <c r="M448" s="86"/>
      <c r="N448" s="105"/>
      <c r="O448" s="105"/>
      <c r="P448" s="86"/>
      <c r="Q448" s="86"/>
      <c r="R448" s="153" t="str">
        <f t="shared" si="305"/>
        <v>Tổ 22</v>
      </c>
      <c r="S448" s="86"/>
      <c r="T448" s="86"/>
      <c r="U448" s="86"/>
      <c r="V448" s="86" t="str">
        <f t="shared" si="306"/>
        <v xml:space="preserve">, </v>
      </c>
      <c r="W448" s="86"/>
      <c r="X448" s="86"/>
      <c r="Y448" s="86"/>
      <c r="Z448" s="88"/>
      <c r="AA448" s="105"/>
      <c r="AB448" s="86"/>
      <c r="AC448" s="90"/>
      <c r="AD448" s="86"/>
      <c r="AE448" s="86"/>
      <c r="AF448" s="86"/>
      <c r="AG448" s="86"/>
      <c r="AH448" s="160" t="s">
        <v>6963</v>
      </c>
      <c r="AI448" s="153"/>
      <c r="AJ448" s="153"/>
      <c r="AK448" s="86"/>
      <c r="AL448" s="86"/>
      <c r="AM448" s="153" t="s">
        <v>7015</v>
      </c>
      <c r="AN448" s="153" t="s">
        <v>7544</v>
      </c>
      <c r="AO448" s="165">
        <v>43375</v>
      </c>
      <c r="AP448" s="153" t="s">
        <v>909</v>
      </c>
      <c r="AQ448" s="153" t="s">
        <v>2038</v>
      </c>
      <c r="AR448" s="166">
        <v>100</v>
      </c>
      <c r="AS448" s="88" t="s">
        <v>5719</v>
      </c>
      <c r="AT448" s="92">
        <f t="shared" si="325"/>
        <v>0</v>
      </c>
      <c r="AU448" s="93">
        <v>0</v>
      </c>
      <c r="AV448" s="93">
        <v>0</v>
      </c>
      <c r="AW448" s="166">
        <v>200</v>
      </c>
      <c r="AX448" s="93">
        <v>0</v>
      </c>
      <c r="AY448" s="177"/>
      <c r="AZ448" s="177">
        <v>0</v>
      </c>
      <c r="BA448" s="178"/>
      <c r="BB448" s="105"/>
      <c r="BC448" s="105"/>
      <c r="BD448" s="93"/>
      <c r="BE448" s="93">
        <v>0</v>
      </c>
      <c r="BF448" s="91">
        <v>0</v>
      </c>
      <c r="BG448" s="94"/>
      <c r="BH448" s="95"/>
      <c r="BI448" s="93" t="str">
        <f t="shared" si="291"/>
        <v>Cù Văn Vỹ</v>
      </c>
      <c r="BJ448" s="105">
        <f t="shared" si="292"/>
        <v>0</v>
      </c>
      <c r="BK448" s="88" t="str">
        <f t="shared" si="293"/>
        <v>8036790980</v>
      </c>
      <c r="BL448" s="86">
        <f t="shared" si="294"/>
        <v>0</v>
      </c>
      <c r="BM448" s="105">
        <f t="shared" si="295"/>
        <v>0</v>
      </c>
      <c r="BN448" s="86">
        <f t="shared" si="296"/>
        <v>0</v>
      </c>
      <c r="BO448" s="86">
        <f t="shared" si="297"/>
        <v>0</v>
      </c>
      <c r="BP448" s="86">
        <f t="shared" si="307"/>
        <v>0</v>
      </c>
      <c r="BQ448" s="160" t="s">
        <v>6963</v>
      </c>
      <c r="BR448" s="86" t="s">
        <v>5720</v>
      </c>
      <c r="BS448" s="88" t="s">
        <v>5721</v>
      </c>
      <c r="BT448" s="86" t="s">
        <v>5722</v>
      </c>
      <c r="BU448" s="86"/>
      <c r="BV448" s="86" t="str">
        <f t="shared" si="308"/>
        <v>CO 213159</v>
      </c>
      <c r="BW448" s="105" t="str">
        <f t="shared" si="309"/>
        <v/>
      </c>
      <c r="BX448" s="86" t="str">
        <f t="shared" si="318"/>
        <v>100</v>
      </c>
      <c r="BY448" s="86" t="str">
        <f t="shared" si="319"/>
        <v>159</v>
      </c>
      <c r="BZ448" s="91">
        <f t="shared" si="320"/>
        <v>100</v>
      </c>
      <c r="CA448" s="91">
        <v>0</v>
      </c>
      <c r="CB448" s="96" t="s">
        <v>5719</v>
      </c>
      <c r="CC448" s="91">
        <f t="shared" si="310"/>
        <v>200</v>
      </c>
      <c r="CD448" s="91">
        <f t="shared" si="311"/>
        <v>0</v>
      </c>
      <c r="CE448" s="93">
        <f t="shared" si="323"/>
        <v>0</v>
      </c>
      <c r="CF448" s="93">
        <f t="shared" si="324"/>
        <v>0</v>
      </c>
      <c r="CG448" s="105"/>
      <c r="CH448" s="105"/>
      <c r="CI448" s="86"/>
      <c r="CJ448" s="188"/>
      <c r="CK448" s="181">
        <f t="shared" si="312"/>
        <v>100</v>
      </c>
      <c r="CL448" s="181">
        <f t="shared" si="313"/>
        <v>200</v>
      </c>
      <c r="CM448" s="86" t="s">
        <v>5723</v>
      </c>
      <c r="CN448" s="182" t="s">
        <v>7901</v>
      </c>
      <c r="CO448" s="183" t="s">
        <v>7902</v>
      </c>
      <c r="CP448" s="86" t="s">
        <v>5724</v>
      </c>
      <c r="CQ448" s="153" t="s">
        <v>7925</v>
      </c>
      <c r="CR448" s="187">
        <f t="shared" si="314"/>
        <v>2640000</v>
      </c>
      <c r="CS448" s="188">
        <v>0.8</v>
      </c>
      <c r="CT448" s="188">
        <f t="shared" si="326"/>
        <v>2112000</v>
      </c>
      <c r="CU448" s="93"/>
      <c r="CV448" s="94">
        <f t="shared" si="315"/>
        <v>100</v>
      </c>
      <c r="CW448" s="93">
        <f t="shared" si="316"/>
        <v>0</v>
      </c>
      <c r="CX448" s="86">
        <f t="shared" si="317"/>
        <v>0</v>
      </c>
      <c r="CY448" s="93">
        <f t="shared" si="327"/>
        <v>63360</v>
      </c>
      <c r="CZ448" s="93">
        <v>0</v>
      </c>
      <c r="DA448" s="93">
        <v>0</v>
      </c>
      <c r="DB448" s="93">
        <f t="shared" si="328"/>
        <v>0</v>
      </c>
      <c r="DC448" s="93">
        <v>0</v>
      </c>
      <c r="DD448" s="91">
        <v>0</v>
      </c>
      <c r="DE448" s="93">
        <f t="shared" si="329"/>
        <v>0</v>
      </c>
      <c r="DF448" s="93">
        <f t="shared" si="298"/>
        <v>0</v>
      </c>
      <c r="DG448" s="93"/>
      <c r="DH448" s="93">
        <v>0</v>
      </c>
      <c r="DI448" s="93">
        <v>0</v>
      </c>
      <c r="DJ448" s="86">
        <f t="shared" si="330"/>
        <v>0</v>
      </c>
      <c r="DK448" s="91">
        <v>0</v>
      </c>
      <c r="DL448" s="93"/>
      <c r="DM448" s="93">
        <v>0</v>
      </c>
      <c r="DN448" s="93">
        <f t="shared" si="299"/>
        <v>2112000</v>
      </c>
      <c r="DO448" s="93">
        <f t="shared" si="331"/>
        <v>0</v>
      </c>
      <c r="DP448" s="92">
        <f t="shared" si="332"/>
        <v>63360</v>
      </c>
      <c r="DQ448" s="97" t="str">
        <f t="shared" si="300"/>
        <v>8036790980</v>
      </c>
      <c r="DR448" s="98">
        <f t="shared" si="333"/>
        <v>0</v>
      </c>
      <c r="DS448" s="93" t="str">
        <f t="shared" si="334"/>
        <v>OK</v>
      </c>
      <c r="DT448" s="93"/>
      <c r="DU448" s="78" t="str">
        <f t="shared" si="301"/>
        <v>5010700213091309100001VT400001</v>
      </c>
      <c r="DV448" s="78">
        <f>INDEX('08_DMGiaDat'!$L:$L,MATCH(DU448,'08_DMGiaDat'!$R:$R,0))</f>
        <v>2640000</v>
      </c>
      <c r="DW448" s="78" t="str">
        <f t="shared" si="302"/>
        <v>501070021309100100000001</v>
      </c>
      <c r="DX448" s="78" t="str">
        <f>IFERROR(VLOOKUP(DW448,'08_DMGiaDat'!C418:C419,2,FALSE),"N")</f>
        <v>N</v>
      </c>
      <c r="DY448" s="78" t="str">
        <f t="shared" si="303"/>
        <v>5010700213091001VT400001</v>
      </c>
      <c r="DZ448" s="78" t="str">
        <f>IFERROR(VLOOKUP(DY448,'08_DMGiaDat'!C418:C419,2,FALSE),"N")</f>
        <v>N</v>
      </c>
      <c r="EA448" s="78" t="str">
        <f t="shared" si="304"/>
        <v>501070021309100100000001</v>
      </c>
      <c r="EB448" s="78" t="str">
        <f>IFERROR(VLOOKUP(EA448,'08_DMGiaDat'!C418:C419,2,FALSE),"N")</f>
        <v>N</v>
      </c>
      <c r="EC448" s="92">
        <f>IF(DV448&lt;&gt;"N",DV448,IF(DX448&lt;&gt;"N",DX448,IF(DZ448&lt;&gt;"N",DZ448*VLOOKUP(LEFT(CB448,3),'03_DMMucDich'!C402:C406,5,FALSE),IF(EB448&lt;&gt;"N",EB448*VLOOKUP(LEFT(CB448,3),'03_DMMucDich'!C402:C406,5,FALSE),"N/A"))))</f>
        <v>2640000</v>
      </c>
    </row>
    <row r="449" spans="1:133" s="34" customFormat="1" ht="16" x14ac:dyDescent="0.2">
      <c r="A449" s="85">
        <v>435</v>
      </c>
      <c r="B449" s="86"/>
      <c r="C449" s="87"/>
      <c r="D449" s="141" t="s">
        <v>6091</v>
      </c>
      <c r="E449" s="86"/>
      <c r="F449" s="88"/>
      <c r="G449" s="88" t="s">
        <v>5718</v>
      </c>
      <c r="H449" s="151">
        <v>2022</v>
      </c>
      <c r="I449" s="86"/>
      <c r="J449" s="86"/>
      <c r="K449" s="145" t="s">
        <v>6713</v>
      </c>
      <c r="L449" s="105"/>
      <c r="M449" s="86"/>
      <c r="N449" s="105"/>
      <c r="O449" s="105"/>
      <c r="P449" s="86"/>
      <c r="Q449" s="86"/>
      <c r="R449" s="153" t="str">
        <f t="shared" si="305"/>
        <v>Tổ 66</v>
      </c>
      <c r="S449" s="86"/>
      <c r="T449" s="86"/>
      <c r="U449" s="86"/>
      <c r="V449" s="86" t="str">
        <f t="shared" si="306"/>
        <v xml:space="preserve">, </v>
      </c>
      <c r="W449" s="86"/>
      <c r="X449" s="86"/>
      <c r="Y449" s="86"/>
      <c r="Z449" s="88"/>
      <c r="AA449" s="105"/>
      <c r="AB449" s="86"/>
      <c r="AC449" s="90"/>
      <c r="AD449" s="86"/>
      <c r="AE449" s="86"/>
      <c r="AF449" s="86"/>
      <c r="AG449" s="86"/>
      <c r="AH449" s="160" t="s">
        <v>6960</v>
      </c>
      <c r="AI449" s="153"/>
      <c r="AJ449" s="153"/>
      <c r="AK449" s="86"/>
      <c r="AL449" s="86"/>
      <c r="AM449" s="153" t="s">
        <v>7015</v>
      </c>
      <c r="AN449" s="153" t="s">
        <v>7545</v>
      </c>
      <c r="AO449" s="165">
        <v>43599</v>
      </c>
      <c r="AP449" s="153" t="s">
        <v>7341</v>
      </c>
      <c r="AQ449" s="153" t="s">
        <v>7079</v>
      </c>
      <c r="AR449" s="166">
        <v>100</v>
      </c>
      <c r="AS449" s="88" t="s">
        <v>5719</v>
      </c>
      <c r="AT449" s="92">
        <f t="shared" si="325"/>
        <v>0</v>
      </c>
      <c r="AU449" s="93">
        <v>0</v>
      </c>
      <c r="AV449" s="93">
        <v>0</v>
      </c>
      <c r="AW449" s="166">
        <v>200</v>
      </c>
      <c r="AX449" s="93">
        <v>0</v>
      </c>
      <c r="AY449" s="177"/>
      <c r="AZ449" s="177">
        <v>0</v>
      </c>
      <c r="BA449" s="178"/>
      <c r="BB449" s="105"/>
      <c r="BC449" s="105"/>
      <c r="BD449" s="93"/>
      <c r="BE449" s="93">
        <v>0</v>
      </c>
      <c r="BF449" s="91">
        <v>0</v>
      </c>
      <c r="BG449" s="94"/>
      <c r="BH449" s="95"/>
      <c r="BI449" s="93" t="str">
        <f t="shared" si="291"/>
        <v>Trần Văn Thống</v>
      </c>
      <c r="BJ449" s="105">
        <f t="shared" si="292"/>
        <v>0</v>
      </c>
      <c r="BK449" s="88" t="str">
        <f t="shared" si="293"/>
        <v>8054125916</v>
      </c>
      <c r="BL449" s="86">
        <f t="shared" si="294"/>
        <v>0</v>
      </c>
      <c r="BM449" s="105">
        <f t="shared" si="295"/>
        <v>0</v>
      </c>
      <c r="BN449" s="86">
        <f t="shared" si="296"/>
        <v>0</v>
      </c>
      <c r="BO449" s="86">
        <f t="shared" si="297"/>
        <v>0</v>
      </c>
      <c r="BP449" s="86">
        <f t="shared" si="307"/>
        <v>0</v>
      </c>
      <c r="BQ449" s="160" t="s">
        <v>6960</v>
      </c>
      <c r="BR449" s="86" t="s">
        <v>5720</v>
      </c>
      <c r="BS449" s="88" t="s">
        <v>5721</v>
      </c>
      <c r="BT449" s="86" t="s">
        <v>5722</v>
      </c>
      <c r="BU449" s="86"/>
      <c r="BV449" s="86" t="str">
        <f t="shared" si="308"/>
        <v>CP 893654</v>
      </c>
      <c r="BW449" s="105" t="str">
        <f t="shared" si="309"/>
        <v/>
      </c>
      <c r="BX449" s="86" t="str">
        <f t="shared" si="318"/>
        <v>89</v>
      </c>
      <c r="BY449" s="86" t="str">
        <f t="shared" si="319"/>
        <v>30</v>
      </c>
      <c r="BZ449" s="91">
        <f t="shared" si="320"/>
        <v>100</v>
      </c>
      <c r="CA449" s="91">
        <v>0</v>
      </c>
      <c r="CB449" s="96" t="s">
        <v>5719</v>
      </c>
      <c r="CC449" s="91">
        <f t="shared" si="310"/>
        <v>200</v>
      </c>
      <c r="CD449" s="91">
        <f t="shared" si="311"/>
        <v>0</v>
      </c>
      <c r="CE449" s="93">
        <f t="shared" si="323"/>
        <v>0</v>
      </c>
      <c r="CF449" s="93">
        <f t="shared" si="324"/>
        <v>0</v>
      </c>
      <c r="CG449" s="105"/>
      <c r="CH449" s="105"/>
      <c r="CI449" s="86"/>
      <c r="CJ449" s="188"/>
      <c r="CK449" s="181">
        <f t="shared" si="312"/>
        <v>100</v>
      </c>
      <c r="CL449" s="181">
        <f t="shared" si="313"/>
        <v>200</v>
      </c>
      <c r="CM449" s="86" t="s">
        <v>5723</v>
      </c>
      <c r="CN449" s="182" t="s">
        <v>7854</v>
      </c>
      <c r="CO449" s="183" t="s">
        <v>7855</v>
      </c>
      <c r="CP449" s="86" t="s">
        <v>5724</v>
      </c>
      <c r="CQ449" s="153" t="s">
        <v>7924</v>
      </c>
      <c r="CR449" s="187">
        <f t="shared" si="314"/>
        <v>7970000</v>
      </c>
      <c r="CS449" s="188">
        <v>1</v>
      </c>
      <c r="CT449" s="188">
        <f t="shared" si="326"/>
        <v>7970000</v>
      </c>
      <c r="CU449" s="93"/>
      <c r="CV449" s="94">
        <f t="shared" si="315"/>
        <v>100</v>
      </c>
      <c r="CW449" s="93">
        <f t="shared" si="316"/>
        <v>0</v>
      </c>
      <c r="CX449" s="86">
        <f t="shared" si="317"/>
        <v>0</v>
      </c>
      <c r="CY449" s="93">
        <f t="shared" si="327"/>
        <v>239100</v>
      </c>
      <c r="CZ449" s="93">
        <v>0</v>
      </c>
      <c r="DA449" s="93">
        <v>0</v>
      </c>
      <c r="DB449" s="93">
        <f t="shared" si="328"/>
        <v>0</v>
      </c>
      <c r="DC449" s="93">
        <v>0</v>
      </c>
      <c r="DD449" s="91">
        <v>0</v>
      </c>
      <c r="DE449" s="93">
        <f t="shared" si="329"/>
        <v>0</v>
      </c>
      <c r="DF449" s="93">
        <f t="shared" si="298"/>
        <v>0</v>
      </c>
      <c r="DG449" s="93"/>
      <c r="DH449" s="93">
        <v>0</v>
      </c>
      <c r="DI449" s="93">
        <v>0</v>
      </c>
      <c r="DJ449" s="86">
        <f t="shared" si="330"/>
        <v>0</v>
      </c>
      <c r="DK449" s="91">
        <v>0</v>
      </c>
      <c r="DL449" s="93"/>
      <c r="DM449" s="93">
        <v>0</v>
      </c>
      <c r="DN449" s="93">
        <f t="shared" si="299"/>
        <v>7970000</v>
      </c>
      <c r="DO449" s="93">
        <f t="shared" si="331"/>
        <v>0</v>
      </c>
      <c r="DP449" s="92">
        <f t="shared" si="332"/>
        <v>239100</v>
      </c>
      <c r="DQ449" s="97" t="str">
        <f t="shared" si="300"/>
        <v>8054125916</v>
      </c>
      <c r="DR449" s="98">
        <f t="shared" si="333"/>
        <v>0</v>
      </c>
      <c r="DS449" s="93" t="str">
        <f t="shared" si="334"/>
        <v>OK</v>
      </c>
      <c r="DT449" s="93"/>
      <c r="DU449" s="78" t="str">
        <f t="shared" si="301"/>
        <v>5010700215011501100001VT100001</v>
      </c>
      <c r="DV449" s="78">
        <f>INDEX('08_DMGiaDat'!$L:$L,MATCH(DU449,'08_DMGiaDat'!$R:$R,0))</f>
        <v>7970000</v>
      </c>
      <c r="DW449" s="78" t="str">
        <f t="shared" si="302"/>
        <v>501070021501100100000001</v>
      </c>
      <c r="DX449" s="78" t="str">
        <f>IFERROR(VLOOKUP(DW449,'08_DMGiaDat'!C418:C419,2,FALSE),"N")</f>
        <v>N</v>
      </c>
      <c r="DY449" s="78" t="str">
        <f t="shared" si="303"/>
        <v>5010700215011001VT100001</v>
      </c>
      <c r="DZ449" s="78" t="str">
        <f>IFERROR(VLOOKUP(DY449,'08_DMGiaDat'!C418:C419,2,FALSE),"N")</f>
        <v>N</v>
      </c>
      <c r="EA449" s="78" t="str">
        <f t="shared" si="304"/>
        <v>501070021501100100000001</v>
      </c>
      <c r="EB449" s="78" t="str">
        <f>IFERROR(VLOOKUP(EA449,'08_DMGiaDat'!C418:C419,2,FALSE),"N")</f>
        <v>N</v>
      </c>
      <c r="EC449" s="92">
        <f>IF(DV449&lt;&gt;"N",DV449,IF(DX449&lt;&gt;"N",DX449,IF(DZ449&lt;&gt;"N",DZ449*VLOOKUP(LEFT(CB449,3),'03_DMMucDich'!C402:C406,5,FALSE),IF(EB449&lt;&gt;"N",EB449*VLOOKUP(LEFT(CB449,3),'03_DMMucDich'!C402:C406,5,FALSE),"N/A"))))</f>
        <v>7970000</v>
      </c>
    </row>
    <row r="450" spans="1:133" s="34" customFormat="1" ht="16" x14ac:dyDescent="0.2">
      <c r="A450" s="85">
        <v>436</v>
      </c>
      <c r="B450" s="86"/>
      <c r="C450" s="87"/>
      <c r="D450" s="141" t="s">
        <v>6091</v>
      </c>
      <c r="E450" s="86"/>
      <c r="F450" s="88"/>
      <c r="G450" s="88" t="s">
        <v>5718</v>
      </c>
      <c r="H450" s="151">
        <v>2022</v>
      </c>
      <c r="I450" s="86"/>
      <c r="J450" s="86"/>
      <c r="K450" s="145" t="s">
        <v>6713</v>
      </c>
      <c r="L450" s="105"/>
      <c r="M450" s="86"/>
      <c r="N450" s="105"/>
      <c r="O450" s="105"/>
      <c r="P450" s="86"/>
      <c r="Q450" s="86"/>
      <c r="R450" s="153" t="str">
        <f t="shared" si="305"/>
        <v>Tổ 66</v>
      </c>
      <c r="S450" s="86"/>
      <c r="T450" s="86"/>
      <c r="U450" s="86"/>
      <c r="V450" s="86" t="str">
        <f t="shared" si="306"/>
        <v xml:space="preserve">, </v>
      </c>
      <c r="W450" s="86"/>
      <c r="X450" s="86"/>
      <c r="Y450" s="86"/>
      <c r="Z450" s="88"/>
      <c r="AA450" s="105"/>
      <c r="AB450" s="86"/>
      <c r="AC450" s="90"/>
      <c r="AD450" s="86"/>
      <c r="AE450" s="86"/>
      <c r="AF450" s="86"/>
      <c r="AG450" s="86"/>
      <c r="AH450" s="160" t="s">
        <v>6960</v>
      </c>
      <c r="AI450" s="153"/>
      <c r="AJ450" s="153"/>
      <c r="AK450" s="86"/>
      <c r="AL450" s="86"/>
      <c r="AM450" s="153" t="s">
        <v>7015</v>
      </c>
      <c r="AN450" s="153" t="s">
        <v>7546</v>
      </c>
      <c r="AO450" s="165">
        <v>43577</v>
      </c>
      <c r="AP450" s="153" t="s">
        <v>2164</v>
      </c>
      <c r="AQ450" s="153" t="s">
        <v>7084</v>
      </c>
      <c r="AR450" s="166">
        <v>100</v>
      </c>
      <c r="AS450" s="88" t="s">
        <v>5719</v>
      </c>
      <c r="AT450" s="92">
        <f t="shared" si="325"/>
        <v>0</v>
      </c>
      <c r="AU450" s="93">
        <v>0</v>
      </c>
      <c r="AV450" s="93">
        <v>0</v>
      </c>
      <c r="AW450" s="166">
        <v>200</v>
      </c>
      <c r="AX450" s="93">
        <v>0</v>
      </c>
      <c r="AY450" s="177"/>
      <c r="AZ450" s="177">
        <v>0</v>
      </c>
      <c r="BA450" s="178"/>
      <c r="BB450" s="105"/>
      <c r="BC450" s="105"/>
      <c r="BD450" s="93"/>
      <c r="BE450" s="93">
        <v>0</v>
      </c>
      <c r="BF450" s="91">
        <v>0</v>
      </c>
      <c r="BG450" s="94"/>
      <c r="BH450" s="95"/>
      <c r="BI450" s="93" t="str">
        <f t="shared" si="291"/>
        <v>Trần Văn Thống</v>
      </c>
      <c r="BJ450" s="105">
        <f t="shared" si="292"/>
        <v>0</v>
      </c>
      <c r="BK450" s="88" t="str">
        <f t="shared" si="293"/>
        <v>8054125916</v>
      </c>
      <c r="BL450" s="86">
        <f t="shared" si="294"/>
        <v>0</v>
      </c>
      <c r="BM450" s="105">
        <f t="shared" si="295"/>
        <v>0</v>
      </c>
      <c r="BN450" s="86">
        <f t="shared" si="296"/>
        <v>0</v>
      </c>
      <c r="BO450" s="86">
        <f t="shared" si="297"/>
        <v>0</v>
      </c>
      <c r="BP450" s="86">
        <f t="shared" si="307"/>
        <v>0</v>
      </c>
      <c r="BQ450" s="160" t="s">
        <v>6960</v>
      </c>
      <c r="BR450" s="86" t="s">
        <v>5720</v>
      </c>
      <c r="BS450" s="88" t="s">
        <v>5721</v>
      </c>
      <c r="BT450" s="86" t="s">
        <v>5722</v>
      </c>
      <c r="BU450" s="86"/>
      <c r="BV450" s="86" t="str">
        <f t="shared" si="308"/>
        <v>CP 893634</v>
      </c>
      <c r="BW450" s="105" t="str">
        <f t="shared" si="309"/>
        <v/>
      </c>
      <c r="BX450" s="86" t="str">
        <f t="shared" si="318"/>
        <v>278</v>
      </c>
      <c r="BY450" s="86" t="str">
        <f t="shared" si="319"/>
        <v>29</v>
      </c>
      <c r="BZ450" s="91">
        <f t="shared" si="320"/>
        <v>100</v>
      </c>
      <c r="CA450" s="91">
        <v>0</v>
      </c>
      <c r="CB450" s="96" t="s">
        <v>5719</v>
      </c>
      <c r="CC450" s="91">
        <f t="shared" si="310"/>
        <v>200</v>
      </c>
      <c r="CD450" s="91">
        <f t="shared" si="311"/>
        <v>0</v>
      </c>
      <c r="CE450" s="93">
        <f t="shared" si="323"/>
        <v>0</v>
      </c>
      <c r="CF450" s="93">
        <f t="shared" si="324"/>
        <v>0</v>
      </c>
      <c r="CG450" s="105"/>
      <c r="CH450" s="105"/>
      <c r="CI450" s="86"/>
      <c r="CJ450" s="188"/>
      <c r="CK450" s="181">
        <f t="shared" si="312"/>
        <v>100</v>
      </c>
      <c r="CL450" s="181">
        <f t="shared" si="313"/>
        <v>200</v>
      </c>
      <c r="CM450" s="86" t="s">
        <v>5723</v>
      </c>
      <c r="CN450" s="182" t="s">
        <v>7854</v>
      </c>
      <c r="CO450" s="183" t="s">
        <v>7855</v>
      </c>
      <c r="CP450" s="86" t="s">
        <v>5724</v>
      </c>
      <c r="CQ450" s="153" t="s">
        <v>7924</v>
      </c>
      <c r="CR450" s="187">
        <f t="shared" si="314"/>
        <v>7970000</v>
      </c>
      <c r="CS450" s="188">
        <v>1</v>
      </c>
      <c r="CT450" s="188">
        <f t="shared" si="326"/>
        <v>7970000</v>
      </c>
      <c r="CU450" s="93"/>
      <c r="CV450" s="94">
        <f t="shared" si="315"/>
        <v>100</v>
      </c>
      <c r="CW450" s="93">
        <f t="shared" si="316"/>
        <v>0</v>
      </c>
      <c r="CX450" s="86">
        <f t="shared" si="317"/>
        <v>0</v>
      </c>
      <c r="CY450" s="93">
        <f t="shared" si="327"/>
        <v>239100</v>
      </c>
      <c r="CZ450" s="93">
        <v>0</v>
      </c>
      <c r="DA450" s="93">
        <v>0</v>
      </c>
      <c r="DB450" s="93">
        <f t="shared" si="328"/>
        <v>0</v>
      </c>
      <c r="DC450" s="93">
        <v>0</v>
      </c>
      <c r="DD450" s="91">
        <v>0</v>
      </c>
      <c r="DE450" s="93">
        <f t="shared" si="329"/>
        <v>0</v>
      </c>
      <c r="DF450" s="93">
        <f t="shared" si="298"/>
        <v>0</v>
      </c>
      <c r="DG450" s="93"/>
      <c r="DH450" s="93">
        <v>0</v>
      </c>
      <c r="DI450" s="93">
        <v>0</v>
      </c>
      <c r="DJ450" s="86">
        <f t="shared" si="330"/>
        <v>0</v>
      </c>
      <c r="DK450" s="91">
        <v>0</v>
      </c>
      <c r="DL450" s="93"/>
      <c r="DM450" s="93">
        <v>0</v>
      </c>
      <c r="DN450" s="93">
        <f t="shared" si="299"/>
        <v>7970000</v>
      </c>
      <c r="DO450" s="93">
        <f t="shared" si="331"/>
        <v>0</v>
      </c>
      <c r="DP450" s="92">
        <f t="shared" si="332"/>
        <v>239100</v>
      </c>
      <c r="DQ450" s="97" t="str">
        <f t="shared" si="300"/>
        <v>8054125916</v>
      </c>
      <c r="DR450" s="98">
        <f t="shared" si="333"/>
        <v>0</v>
      </c>
      <c r="DS450" s="93" t="str">
        <f t="shared" si="334"/>
        <v>OK</v>
      </c>
      <c r="DT450" s="93"/>
      <c r="DU450" s="78" t="str">
        <f t="shared" si="301"/>
        <v>5010700215011501100001VT100001</v>
      </c>
      <c r="DV450" s="78">
        <f>INDEX('08_DMGiaDat'!$L:$L,MATCH(DU450,'08_DMGiaDat'!$R:$R,0))</f>
        <v>7970000</v>
      </c>
      <c r="DW450" s="78" t="str">
        <f t="shared" si="302"/>
        <v>501070021501100100000001</v>
      </c>
      <c r="DX450" s="78" t="str">
        <f>IFERROR(VLOOKUP(DW450,'08_DMGiaDat'!C418:C419,2,FALSE),"N")</f>
        <v>N</v>
      </c>
      <c r="DY450" s="78" t="str">
        <f t="shared" si="303"/>
        <v>5010700215011001VT100001</v>
      </c>
      <c r="DZ450" s="78" t="str">
        <f>IFERROR(VLOOKUP(DY450,'08_DMGiaDat'!C418:C419,2,FALSE),"N")</f>
        <v>N</v>
      </c>
      <c r="EA450" s="78" t="str">
        <f t="shared" si="304"/>
        <v>501070021501100100000001</v>
      </c>
      <c r="EB450" s="78" t="str">
        <f>IFERROR(VLOOKUP(EA450,'08_DMGiaDat'!C418:C419,2,FALSE),"N")</f>
        <v>N</v>
      </c>
      <c r="EC450" s="92">
        <f>IF(DV450&lt;&gt;"N",DV450,IF(DX450&lt;&gt;"N",DX450,IF(DZ450&lt;&gt;"N",DZ450*VLOOKUP(LEFT(CB450,3),'03_DMMucDich'!C402:C406,5,FALSE),IF(EB450&lt;&gt;"N",EB450*VLOOKUP(LEFT(CB450,3),'03_DMMucDich'!C402:C406,5,FALSE),"N/A"))))</f>
        <v>7970000</v>
      </c>
    </row>
    <row r="451" spans="1:133" s="34" customFormat="1" ht="16" x14ac:dyDescent="0.2">
      <c r="A451" s="85">
        <v>437</v>
      </c>
      <c r="B451" s="86"/>
      <c r="C451" s="87"/>
      <c r="D451" s="141" t="s">
        <v>6092</v>
      </c>
      <c r="E451" s="86"/>
      <c r="F451" s="88"/>
      <c r="G451" s="88" t="s">
        <v>5718</v>
      </c>
      <c r="H451" s="151">
        <v>2022</v>
      </c>
      <c r="I451" s="86"/>
      <c r="J451" s="86"/>
      <c r="K451" s="145" t="s">
        <v>6714</v>
      </c>
      <c r="L451" s="105"/>
      <c r="M451" s="86"/>
      <c r="N451" s="105"/>
      <c r="O451" s="105"/>
      <c r="P451" s="86"/>
      <c r="Q451" s="86"/>
      <c r="R451" s="153" t="str">
        <f t="shared" si="305"/>
        <v>Tổ 19</v>
      </c>
      <c r="S451" s="86"/>
      <c r="T451" s="86"/>
      <c r="U451" s="86"/>
      <c r="V451" s="86" t="str">
        <f t="shared" si="306"/>
        <v xml:space="preserve">, </v>
      </c>
      <c r="W451" s="86"/>
      <c r="X451" s="86"/>
      <c r="Y451" s="86"/>
      <c r="Z451" s="88"/>
      <c r="AA451" s="105"/>
      <c r="AB451" s="86"/>
      <c r="AC451" s="90"/>
      <c r="AD451" s="86"/>
      <c r="AE451" s="86"/>
      <c r="AF451" s="86"/>
      <c r="AG451" s="86"/>
      <c r="AH451" s="160" t="s">
        <v>7006</v>
      </c>
      <c r="AI451" s="153"/>
      <c r="AJ451" s="153"/>
      <c r="AK451" s="86"/>
      <c r="AL451" s="86"/>
      <c r="AM451" s="153" t="s">
        <v>7015</v>
      </c>
      <c r="AN451" s="153" t="s">
        <v>7547</v>
      </c>
      <c r="AO451" s="165">
        <v>42530</v>
      </c>
      <c r="AP451" s="153" t="s">
        <v>2097</v>
      </c>
      <c r="AQ451" s="153" t="s">
        <v>1082</v>
      </c>
      <c r="AR451" s="166">
        <v>50</v>
      </c>
      <c r="AS451" s="88" t="s">
        <v>5719</v>
      </c>
      <c r="AT451" s="92">
        <f t="shared" si="325"/>
        <v>0</v>
      </c>
      <c r="AU451" s="93">
        <v>0</v>
      </c>
      <c r="AV451" s="93">
        <v>0</v>
      </c>
      <c r="AW451" s="166">
        <v>200</v>
      </c>
      <c r="AX451" s="93">
        <v>0</v>
      </c>
      <c r="AY451" s="177"/>
      <c r="AZ451" s="177">
        <v>0</v>
      </c>
      <c r="BA451" s="178"/>
      <c r="BB451" s="105"/>
      <c r="BC451" s="105"/>
      <c r="BD451" s="93"/>
      <c r="BE451" s="93">
        <v>0</v>
      </c>
      <c r="BF451" s="91">
        <v>0</v>
      </c>
      <c r="BG451" s="94"/>
      <c r="BH451" s="95"/>
      <c r="BI451" s="93" t="str">
        <f t="shared" si="291"/>
        <v>Phạm Tiến Dũng</v>
      </c>
      <c r="BJ451" s="105">
        <f t="shared" si="292"/>
        <v>0</v>
      </c>
      <c r="BK451" s="88" t="str">
        <f t="shared" si="293"/>
        <v>8401788801</v>
      </c>
      <c r="BL451" s="86">
        <f t="shared" si="294"/>
        <v>0</v>
      </c>
      <c r="BM451" s="105">
        <f t="shared" si="295"/>
        <v>0</v>
      </c>
      <c r="BN451" s="86">
        <f t="shared" si="296"/>
        <v>0</v>
      </c>
      <c r="BO451" s="86">
        <f t="shared" si="297"/>
        <v>0</v>
      </c>
      <c r="BP451" s="86">
        <f t="shared" si="307"/>
        <v>0</v>
      </c>
      <c r="BQ451" s="160" t="s">
        <v>7006</v>
      </c>
      <c r="BR451" s="86" t="s">
        <v>5720</v>
      </c>
      <c r="BS451" s="88" t="s">
        <v>5721</v>
      </c>
      <c r="BT451" s="86" t="s">
        <v>5722</v>
      </c>
      <c r="BU451" s="86"/>
      <c r="BV451" s="86" t="str">
        <f t="shared" si="308"/>
        <v>CĐ 077223</v>
      </c>
      <c r="BW451" s="105" t="str">
        <f t="shared" si="309"/>
        <v/>
      </c>
      <c r="BX451" s="86" t="str">
        <f t="shared" si="318"/>
        <v>211</v>
      </c>
      <c r="BY451" s="86" t="str">
        <f t="shared" si="319"/>
        <v>109</v>
      </c>
      <c r="BZ451" s="91">
        <f t="shared" si="320"/>
        <v>50</v>
      </c>
      <c r="CA451" s="91">
        <v>0</v>
      </c>
      <c r="CB451" s="96" t="s">
        <v>5719</v>
      </c>
      <c r="CC451" s="91">
        <f t="shared" si="310"/>
        <v>200</v>
      </c>
      <c r="CD451" s="91">
        <f t="shared" si="311"/>
        <v>0</v>
      </c>
      <c r="CE451" s="93">
        <f t="shared" si="323"/>
        <v>0</v>
      </c>
      <c r="CF451" s="93">
        <f t="shared" si="324"/>
        <v>0</v>
      </c>
      <c r="CG451" s="105"/>
      <c r="CH451" s="105"/>
      <c r="CI451" s="86"/>
      <c r="CJ451" s="188"/>
      <c r="CK451" s="181">
        <f t="shared" si="312"/>
        <v>50</v>
      </c>
      <c r="CL451" s="181">
        <f t="shared" si="313"/>
        <v>200</v>
      </c>
      <c r="CM451" s="86" t="s">
        <v>5723</v>
      </c>
      <c r="CN451" s="182" t="s">
        <v>7866</v>
      </c>
      <c r="CO451" s="183" t="s">
        <v>7867</v>
      </c>
      <c r="CP451" s="86" t="s">
        <v>5724</v>
      </c>
      <c r="CQ451" s="153" t="s">
        <v>7925</v>
      </c>
      <c r="CR451" s="187">
        <f t="shared" si="314"/>
        <v>2360000</v>
      </c>
      <c r="CS451" s="188">
        <v>0.8</v>
      </c>
      <c r="CT451" s="188">
        <f t="shared" si="326"/>
        <v>1888000</v>
      </c>
      <c r="CU451" s="93"/>
      <c r="CV451" s="94">
        <f t="shared" si="315"/>
        <v>50</v>
      </c>
      <c r="CW451" s="93">
        <f t="shared" si="316"/>
        <v>0</v>
      </c>
      <c r="CX451" s="86">
        <f t="shared" si="317"/>
        <v>0</v>
      </c>
      <c r="CY451" s="93">
        <f t="shared" si="327"/>
        <v>28320</v>
      </c>
      <c r="CZ451" s="93">
        <v>0</v>
      </c>
      <c r="DA451" s="93">
        <v>0</v>
      </c>
      <c r="DB451" s="93">
        <f t="shared" si="328"/>
        <v>0</v>
      </c>
      <c r="DC451" s="93">
        <v>0</v>
      </c>
      <c r="DD451" s="91">
        <v>0</v>
      </c>
      <c r="DE451" s="93">
        <f t="shared" si="329"/>
        <v>0</v>
      </c>
      <c r="DF451" s="93">
        <f t="shared" si="298"/>
        <v>0</v>
      </c>
      <c r="DG451" s="93"/>
      <c r="DH451" s="93">
        <v>0</v>
      </c>
      <c r="DI451" s="93">
        <v>0</v>
      </c>
      <c r="DJ451" s="86">
        <f t="shared" si="330"/>
        <v>0</v>
      </c>
      <c r="DK451" s="91">
        <v>0</v>
      </c>
      <c r="DL451" s="93"/>
      <c r="DM451" s="93">
        <v>0</v>
      </c>
      <c r="DN451" s="93">
        <f t="shared" si="299"/>
        <v>1888000</v>
      </c>
      <c r="DO451" s="93">
        <f t="shared" si="331"/>
        <v>0</v>
      </c>
      <c r="DP451" s="92">
        <f t="shared" si="332"/>
        <v>28320</v>
      </c>
      <c r="DQ451" s="97" t="str">
        <f t="shared" si="300"/>
        <v>8401788801</v>
      </c>
      <c r="DR451" s="98">
        <f t="shared" si="333"/>
        <v>0</v>
      </c>
      <c r="DS451" s="93" t="str">
        <f t="shared" si="334"/>
        <v>OK</v>
      </c>
      <c r="DT451" s="93"/>
      <c r="DU451" s="78" t="str">
        <f t="shared" si="301"/>
        <v>5010700210791079100001VT400001</v>
      </c>
      <c r="DV451" s="78">
        <f>INDEX('08_DMGiaDat'!$L:$L,MATCH(DU451,'08_DMGiaDat'!$R:$R,0))</f>
        <v>2360000</v>
      </c>
      <c r="DW451" s="78" t="str">
        <f t="shared" si="302"/>
        <v>501070021079100100000001</v>
      </c>
      <c r="DX451" s="78" t="str">
        <f>IFERROR(VLOOKUP(DW451,'08_DMGiaDat'!C418:C419,2,FALSE),"N")</f>
        <v>N</v>
      </c>
      <c r="DY451" s="78" t="str">
        <f t="shared" si="303"/>
        <v>5010700210791001VT400001</v>
      </c>
      <c r="DZ451" s="78" t="str">
        <f>IFERROR(VLOOKUP(DY451,'08_DMGiaDat'!C418:C419,2,FALSE),"N")</f>
        <v>N</v>
      </c>
      <c r="EA451" s="78" t="str">
        <f t="shared" si="304"/>
        <v>501070021079100100000001</v>
      </c>
      <c r="EB451" s="78" t="str">
        <f>IFERROR(VLOOKUP(EA451,'08_DMGiaDat'!C418:C419,2,FALSE),"N")</f>
        <v>N</v>
      </c>
      <c r="EC451" s="92">
        <f>IF(DV451&lt;&gt;"N",DV451,IF(DX451&lt;&gt;"N",DX451,IF(DZ451&lt;&gt;"N",DZ451*VLOOKUP(LEFT(CB451,3),'03_DMMucDich'!C402:C406,5,FALSE),IF(EB451&lt;&gt;"N",EB451*VLOOKUP(LEFT(CB451,3),'03_DMMucDich'!C402:C406,5,FALSE),"N/A"))))</f>
        <v>2360000</v>
      </c>
    </row>
    <row r="452" spans="1:133" s="34" customFormat="1" ht="16" x14ac:dyDescent="0.2">
      <c r="A452" s="85">
        <v>438</v>
      </c>
      <c r="B452" s="86"/>
      <c r="C452" s="87"/>
      <c r="D452" s="141" t="s">
        <v>6093</v>
      </c>
      <c r="E452" s="86"/>
      <c r="F452" s="88"/>
      <c r="G452" s="88" t="s">
        <v>5718</v>
      </c>
      <c r="H452" s="151">
        <v>2022</v>
      </c>
      <c r="I452" s="86"/>
      <c r="J452" s="86"/>
      <c r="K452" s="145" t="s">
        <v>6715</v>
      </c>
      <c r="L452" s="105"/>
      <c r="M452" s="86"/>
      <c r="N452" s="105"/>
      <c r="O452" s="105"/>
      <c r="P452" s="86"/>
      <c r="Q452" s="86"/>
      <c r="R452" s="153" t="str">
        <f t="shared" si="305"/>
        <v>Tổ 57</v>
      </c>
      <c r="S452" s="86"/>
      <c r="T452" s="86"/>
      <c r="U452" s="86"/>
      <c r="V452" s="86" t="str">
        <f t="shared" si="306"/>
        <v xml:space="preserve">, </v>
      </c>
      <c r="W452" s="86"/>
      <c r="X452" s="86"/>
      <c r="Y452" s="86"/>
      <c r="Z452" s="88"/>
      <c r="AA452" s="105"/>
      <c r="AB452" s="86"/>
      <c r="AC452" s="90"/>
      <c r="AD452" s="86"/>
      <c r="AE452" s="86"/>
      <c r="AF452" s="86"/>
      <c r="AG452" s="86"/>
      <c r="AH452" s="160" t="s">
        <v>6994</v>
      </c>
      <c r="AI452" s="153"/>
      <c r="AJ452" s="153"/>
      <c r="AK452" s="86"/>
      <c r="AL452" s="86"/>
      <c r="AM452" s="153" t="s">
        <v>7015</v>
      </c>
      <c r="AN452" s="153" t="s">
        <v>7548</v>
      </c>
      <c r="AO452" s="165">
        <v>43224</v>
      </c>
      <c r="AP452" s="153" t="s">
        <v>2075</v>
      </c>
      <c r="AQ452" s="153" t="s">
        <v>2125</v>
      </c>
      <c r="AR452" s="166">
        <v>126.2</v>
      </c>
      <c r="AS452" s="88" t="s">
        <v>5719</v>
      </c>
      <c r="AT452" s="92">
        <f t="shared" si="325"/>
        <v>0</v>
      </c>
      <c r="AU452" s="93">
        <v>0</v>
      </c>
      <c r="AV452" s="93">
        <v>0</v>
      </c>
      <c r="AW452" s="166">
        <v>200</v>
      </c>
      <c r="AX452" s="93">
        <v>0</v>
      </c>
      <c r="AY452" s="177"/>
      <c r="AZ452" s="177">
        <v>0</v>
      </c>
      <c r="BA452" s="178"/>
      <c r="BB452" s="105"/>
      <c r="BC452" s="105"/>
      <c r="BD452" s="93"/>
      <c r="BE452" s="93">
        <v>0</v>
      </c>
      <c r="BF452" s="91">
        <v>0</v>
      </c>
      <c r="BG452" s="94"/>
      <c r="BH452" s="95"/>
      <c r="BI452" s="93" t="str">
        <f t="shared" si="291"/>
        <v>Lê Nữ Hoàng Anh</v>
      </c>
      <c r="BJ452" s="105">
        <f t="shared" si="292"/>
        <v>0</v>
      </c>
      <c r="BK452" s="88" t="str">
        <f t="shared" si="293"/>
        <v>8663427432</v>
      </c>
      <c r="BL452" s="86">
        <f t="shared" si="294"/>
        <v>0</v>
      </c>
      <c r="BM452" s="105">
        <f t="shared" si="295"/>
        <v>0</v>
      </c>
      <c r="BN452" s="86">
        <f t="shared" si="296"/>
        <v>0</v>
      </c>
      <c r="BO452" s="86">
        <f t="shared" si="297"/>
        <v>0</v>
      </c>
      <c r="BP452" s="86">
        <f t="shared" si="307"/>
        <v>0</v>
      </c>
      <c r="BQ452" s="160" t="s">
        <v>6994</v>
      </c>
      <c r="BR452" s="86" t="s">
        <v>5720</v>
      </c>
      <c r="BS452" s="88" t="s">
        <v>5721</v>
      </c>
      <c r="BT452" s="86" t="s">
        <v>5722</v>
      </c>
      <c r="BU452" s="86"/>
      <c r="BV452" s="86" t="str">
        <f t="shared" si="308"/>
        <v>CM 718825</v>
      </c>
      <c r="BW452" s="105" t="str">
        <f t="shared" si="309"/>
        <v/>
      </c>
      <c r="BX452" s="86" t="str">
        <f t="shared" si="318"/>
        <v>189</v>
      </c>
      <c r="BY452" s="86" t="str">
        <f t="shared" si="319"/>
        <v>239</v>
      </c>
      <c r="BZ452" s="91">
        <f t="shared" si="320"/>
        <v>126.2</v>
      </c>
      <c r="CA452" s="91">
        <v>0</v>
      </c>
      <c r="CB452" s="96" t="s">
        <v>5719</v>
      </c>
      <c r="CC452" s="91">
        <f t="shared" si="310"/>
        <v>200</v>
      </c>
      <c r="CD452" s="91">
        <f t="shared" si="311"/>
        <v>0</v>
      </c>
      <c r="CE452" s="93">
        <f t="shared" si="323"/>
        <v>0</v>
      </c>
      <c r="CF452" s="93">
        <f t="shared" si="324"/>
        <v>0</v>
      </c>
      <c r="CG452" s="105"/>
      <c r="CH452" s="105"/>
      <c r="CI452" s="86"/>
      <c r="CJ452" s="188"/>
      <c r="CK452" s="181">
        <f t="shared" si="312"/>
        <v>126.2</v>
      </c>
      <c r="CL452" s="181">
        <f t="shared" si="313"/>
        <v>200</v>
      </c>
      <c r="CM452" s="86" t="s">
        <v>5723</v>
      </c>
      <c r="CN452" s="182" t="s">
        <v>7870</v>
      </c>
      <c r="CO452" s="183" t="s">
        <v>7871</v>
      </c>
      <c r="CP452" s="86" t="s">
        <v>5724</v>
      </c>
      <c r="CQ452" s="153" t="s">
        <v>7925</v>
      </c>
      <c r="CR452" s="187">
        <f t="shared" si="314"/>
        <v>2280000</v>
      </c>
      <c r="CS452" s="188">
        <v>0.8</v>
      </c>
      <c r="CT452" s="188">
        <f t="shared" si="326"/>
        <v>1824000</v>
      </c>
      <c r="CU452" s="93"/>
      <c r="CV452" s="94">
        <f t="shared" si="315"/>
        <v>126.2</v>
      </c>
      <c r="CW452" s="93">
        <f t="shared" si="316"/>
        <v>0</v>
      </c>
      <c r="CX452" s="86">
        <f t="shared" si="317"/>
        <v>0</v>
      </c>
      <c r="CY452" s="93">
        <f t="shared" si="327"/>
        <v>69056.639999999999</v>
      </c>
      <c r="CZ452" s="93">
        <v>0</v>
      </c>
      <c r="DA452" s="93">
        <v>0</v>
      </c>
      <c r="DB452" s="93">
        <f t="shared" si="328"/>
        <v>0</v>
      </c>
      <c r="DC452" s="93">
        <v>0</v>
      </c>
      <c r="DD452" s="91">
        <v>0</v>
      </c>
      <c r="DE452" s="93">
        <f t="shared" si="329"/>
        <v>0</v>
      </c>
      <c r="DF452" s="93">
        <f t="shared" si="298"/>
        <v>0</v>
      </c>
      <c r="DG452" s="93"/>
      <c r="DH452" s="93">
        <v>0</v>
      </c>
      <c r="DI452" s="93">
        <v>0</v>
      </c>
      <c r="DJ452" s="86">
        <f t="shared" si="330"/>
        <v>0</v>
      </c>
      <c r="DK452" s="91">
        <v>0</v>
      </c>
      <c r="DL452" s="93"/>
      <c r="DM452" s="93">
        <v>0</v>
      </c>
      <c r="DN452" s="93">
        <f t="shared" si="299"/>
        <v>1824000</v>
      </c>
      <c r="DO452" s="93">
        <f t="shared" si="331"/>
        <v>0</v>
      </c>
      <c r="DP452" s="92">
        <f t="shared" si="332"/>
        <v>69056.639999999999</v>
      </c>
      <c r="DQ452" s="97" t="str">
        <f t="shared" si="300"/>
        <v>8663427432</v>
      </c>
      <c r="DR452" s="98">
        <f t="shared" si="333"/>
        <v>0</v>
      </c>
      <c r="DS452" s="93" t="str">
        <f t="shared" si="334"/>
        <v>OK</v>
      </c>
      <c r="DT452" s="93"/>
      <c r="DU452" s="78" t="str">
        <f t="shared" si="301"/>
        <v>5010700212491249100001VT400001</v>
      </c>
      <c r="DV452" s="78">
        <f>INDEX('08_DMGiaDat'!$L:$L,MATCH(DU452,'08_DMGiaDat'!$R:$R,0))</f>
        <v>2280000</v>
      </c>
      <c r="DW452" s="78" t="str">
        <f t="shared" si="302"/>
        <v>501070021249100100000001</v>
      </c>
      <c r="DX452" s="78" t="str">
        <f>IFERROR(VLOOKUP(DW452,'08_DMGiaDat'!C418:C419,2,FALSE),"N")</f>
        <v>N</v>
      </c>
      <c r="DY452" s="78" t="str">
        <f t="shared" si="303"/>
        <v>5010700212491001VT400001</v>
      </c>
      <c r="DZ452" s="78" t="str">
        <f>IFERROR(VLOOKUP(DY452,'08_DMGiaDat'!C418:C419,2,FALSE),"N")</f>
        <v>N</v>
      </c>
      <c r="EA452" s="78" t="str">
        <f t="shared" si="304"/>
        <v>501070021249100100000001</v>
      </c>
      <c r="EB452" s="78" t="str">
        <f>IFERROR(VLOOKUP(EA452,'08_DMGiaDat'!C418:C419,2,FALSE),"N")</f>
        <v>N</v>
      </c>
      <c r="EC452" s="92">
        <f>IF(DV452&lt;&gt;"N",DV452,IF(DX452&lt;&gt;"N",DX452,IF(DZ452&lt;&gt;"N",DZ452*VLOOKUP(LEFT(CB452,3),'03_DMMucDich'!C402:C406,5,FALSE),IF(EB452&lt;&gt;"N",EB452*VLOOKUP(LEFT(CB452,3),'03_DMMucDich'!C402:C406,5,FALSE),"N/A"))))</f>
        <v>2280000</v>
      </c>
    </row>
    <row r="453" spans="1:133" s="34" customFormat="1" ht="16" x14ac:dyDescent="0.2">
      <c r="A453" s="85">
        <v>439</v>
      </c>
      <c r="B453" s="86"/>
      <c r="C453" s="87"/>
      <c r="D453" s="141" t="s">
        <v>6094</v>
      </c>
      <c r="E453" s="86"/>
      <c r="F453" s="88"/>
      <c r="G453" s="88" t="s">
        <v>5718</v>
      </c>
      <c r="H453" s="151">
        <v>2023</v>
      </c>
      <c r="I453" s="86"/>
      <c r="J453" s="86"/>
      <c r="K453" s="145" t="s">
        <v>6716</v>
      </c>
      <c r="L453" s="105"/>
      <c r="M453" s="86"/>
      <c r="N453" s="105"/>
      <c r="O453" s="105"/>
      <c r="P453" s="86"/>
      <c r="Q453" s="86"/>
      <c r="R453" s="153" t="str">
        <f t="shared" si="305"/>
        <v>Tổ 66</v>
      </c>
      <c r="S453" s="86"/>
      <c r="T453" s="86"/>
      <c r="U453" s="86"/>
      <c r="V453" s="86" t="str">
        <f t="shared" si="306"/>
        <v xml:space="preserve">, </v>
      </c>
      <c r="W453" s="86"/>
      <c r="X453" s="86"/>
      <c r="Y453" s="86"/>
      <c r="Z453" s="88"/>
      <c r="AA453" s="105"/>
      <c r="AB453" s="86"/>
      <c r="AC453" s="90"/>
      <c r="AD453" s="86"/>
      <c r="AE453" s="86"/>
      <c r="AF453" s="86"/>
      <c r="AG453" s="86"/>
      <c r="AH453" s="160" t="s">
        <v>6960</v>
      </c>
      <c r="AI453" s="153"/>
      <c r="AJ453" s="153"/>
      <c r="AK453" s="86"/>
      <c r="AL453" s="86"/>
      <c r="AM453" s="153" t="s">
        <v>7015</v>
      </c>
      <c r="AN453" s="153" t="s">
        <v>7549</v>
      </c>
      <c r="AO453" s="165">
        <v>44193</v>
      </c>
      <c r="AP453" s="153" t="s">
        <v>2082</v>
      </c>
      <c r="AQ453" s="153" t="s">
        <v>7035</v>
      </c>
      <c r="AR453" s="166">
        <v>100</v>
      </c>
      <c r="AS453" s="88" t="s">
        <v>5719</v>
      </c>
      <c r="AT453" s="92">
        <f t="shared" si="325"/>
        <v>0</v>
      </c>
      <c r="AU453" s="93">
        <v>0</v>
      </c>
      <c r="AV453" s="93">
        <v>0</v>
      </c>
      <c r="AW453" s="166">
        <v>200</v>
      </c>
      <c r="AX453" s="93">
        <v>0</v>
      </c>
      <c r="AY453" s="177"/>
      <c r="AZ453" s="177">
        <v>0</v>
      </c>
      <c r="BA453" s="178"/>
      <c r="BB453" s="105"/>
      <c r="BC453" s="105"/>
      <c r="BD453" s="93"/>
      <c r="BE453" s="93">
        <v>0</v>
      </c>
      <c r="BF453" s="91">
        <v>0</v>
      </c>
      <c r="BG453" s="94"/>
      <c r="BH453" s="95"/>
      <c r="BI453" s="93" t="str">
        <f t="shared" si="291"/>
        <v>Đỗ Thùy Linh</v>
      </c>
      <c r="BJ453" s="105">
        <f t="shared" si="292"/>
        <v>0</v>
      </c>
      <c r="BK453" s="88" t="str">
        <f t="shared" si="293"/>
        <v>8740838535</v>
      </c>
      <c r="BL453" s="86">
        <f t="shared" si="294"/>
        <v>0</v>
      </c>
      <c r="BM453" s="105">
        <f t="shared" si="295"/>
        <v>0</v>
      </c>
      <c r="BN453" s="86">
        <f t="shared" si="296"/>
        <v>0</v>
      </c>
      <c r="BO453" s="86">
        <f t="shared" si="297"/>
        <v>0</v>
      </c>
      <c r="BP453" s="86">
        <f t="shared" si="307"/>
        <v>0</v>
      </c>
      <c r="BQ453" s="160" t="s">
        <v>6960</v>
      </c>
      <c r="BR453" s="86" t="s">
        <v>5720</v>
      </c>
      <c r="BS453" s="88" t="s">
        <v>5721</v>
      </c>
      <c r="BT453" s="86" t="s">
        <v>5722</v>
      </c>
      <c r="BU453" s="86"/>
      <c r="BV453" s="86" t="str">
        <f t="shared" si="308"/>
        <v>CT 523536</v>
      </c>
      <c r="BW453" s="105" t="str">
        <f t="shared" si="309"/>
        <v/>
      </c>
      <c r="BX453" s="86" t="str">
        <f t="shared" si="318"/>
        <v>196</v>
      </c>
      <c r="BY453" s="86" t="str">
        <f t="shared" si="319"/>
        <v>87</v>
      </c>
      <c r="BZ453" s="91">
        <f t="shared" si="320"/>
        <v>100</v>
      </c>
      <c r="CA453" s="91">
        <v>0</v>
      </c>
      <c r="CB453" s="96" t="s">
        <v>5719</v>
      </c>
      <c r="CC453" s="91">
        <f t="shared" si="310"/>
        <v>200</v>
      </c>
      <c r="CD453" s="91">
        <f t="shared" si="311"/>
        <v>0</v>
      </c>
      <c r="CE453" s="93">
        <f t="shared" si="323"/>
        <v>0</v>
      </c>
      <c r="CF453" s="93">
        <f t="shared" si="324"/>
        <v>0</v>
      </c>
      <c r="CG453" s="105"/>
      <c r="CH453" s="105"/>
      <c r="CI453" s="86"/>
      <c r="CJ453" s="188"/>
      <c r="CK453" s="181">
        <f t="shared" si="312"/>
        <v>100</v>
      </c>
      <c r="CL453" s="181">
        <f t="shared" si="313"/>
        <v>200</v>
      </c>
      <c r="CM453" s="86" t="s">
        <v>5723</v>
      </c>
      <c r="CN453" s="182" t="s">
        <v>7854</v>
      </c>
      <c r="CO453" s="183" t="s">
        <v>7855</v>
      </c>
      <c r="CP453" s="86" t="s">
        <v>5724</v>
      </c>
      <c r="CQ453" s="153" t="s">
        <v>7924</v>
      </c>
      <c r="CR453" s="187">
        <f t="shared" si="314"/>
        <v>7970000</v>
      </c>
      <c r="CS453" s="188">
        <v>1</v>
      </c>
      <c r="CT453" s="188">
        <f t="shared" si="326"/>
        <v>7970000</v>
      </c>
      <c r="CU453" s="93"/>
      <c r="CV453" s="94">
        <f t="shared" si="315"/>
        <v>100</v>
      </c>
      <c r="CW453" s="93">
        <f t="shared" si="316"/>
        <v>0</v>
      </c>
      <c r="CX453" s="86">
        <f t="shared" si="317"/>
        <v>0</v>
      </c>
      <c r="CY453" s="93">
        <f t="shared" si="327"/>
        <v>239100</v>
      </c>
      <c r="CZ453" s="93">
        <v>0</v>
      </c>
      <c r="DA453" s="93">
        <v>0</v>
      </c>
      <c r="DB453" s="93">
        <f t="shared" si="328"/>
        <v>0</v>
      </c>
      <c r="DC453" s="93">
        <v>0</v>
      </c>
      <c r="DD453" s="91">
        <v>0</v>
      </c>
      <c r="DE453" s="93">
        <f t="shared" si="329"/>
        <v>0</v>
      </c>
      <c r="DF453" s="93">
        <f t="shared" si="298"/>
        <v>0</v>
      </c>
      <c r="DG453" s="93"/>
      <c r="DH453" s="93">
        <v>0</v>
      </c>
      <c r="DI453" s="93">
        <v>0</v>
      </c>
      <c r="DJ453" s="86">
        <f t="shared" si="330"/>
        <v>0</v>
      </c>
      <c r="DK453" s="91">
        <v>0</v>
      </c>
      <c r="DL453" s="93"/>
      <c r="DM453" s="93">
        <v>0</v>
      </c>
      <c r="DN453" s="93">
        <f t="shared" si="299"/>
        <v>7970000</v>
      </c>
      <c r="DO453" s="93">
        <f t="shared" si="331"/>
        <v>0</v>
      </c>
      <c r="DP453" s="92">
        <f t="shared" si="332"/>
        <v>239100</v>
      </c>
      <c r="DQ453" s="97" t="str">
        <f t="shared" si="300"/>
        <v>8740838535</v>
      </c>
      <c r="DR453" s="98">
        <f t="shared" si="333"/>
        <v>0</v>
      </c>
      <c r="DS453" s="93" t="str">
        <f t="shared" si="334"/>
        <v>OK</v>
      </c>
      <c r="DT453" s="93"/>
      <c r="DU453" s="78" t="str">
        <f t="shared" si="301"/>
        <v>5010700215011501100001VT100001</v>
      </c>
      <c r="DV453" s="78">
        <f>INDEX('08_DMGiaDat'!$L:$L,MATCH(DU453,'08_DMGiaDat'!$R:$R,0))</f>
        <v>7970000</v>
      </c>
      <c r="DW453" s="78" t="str">
        <f t="shared" si="302"/>
        <v>501070021501100100000001</v>
      </c>
      <c r="DX453" s="78" t="str">
        <f>IFERROR(VLOOKUP(DW453,'08_DMGiaDat'!C418:C419,2,FALSE),"N")</f>
        <v>N</v>
      </c>
      <c r="DY453" s="78" t="str">
        <f t="shared" si="303"/>
        <v>5010700215011001VT100001</v>
      </c>
      <c r="DZ453" s="78" t="str">
        <f>IFERROR(VLOOKUP(DY453,'08_DMGiaDat'!C418:C419,2,FALSE),"N")</f>
        <v>N</v>
      </c>
      <c r="EA453" s="78" t="str">
        <f t="shared" si="304"/>
        <v>501070021501100100000001</v>
      </c>
      <c r="EB453" s="78" t="str">
        <f>IFERROR(VLOOKUP(EA453,'08_DMGiaDat'!C418:C419,2,FALSE),"N")</f>
        <v>N</v>
      </c>
      <c r="EC453" s="92">
        <f>IF(DV453&lt;&gt;"N",DV453,IF(DX453&lt;&gt;"N",DX453,IF(DZ453&lt;&gt;"N",DZ453*VLOOKUP(LEFT(CB453,3),'03_DMMucDich'!C402:C406,5,FALSE),IF(EB453&lt;&gt;"N",EB453*VLOOKUP(LEFT(CB453,3),'03_DMMucDich'!C402:C406,5,FALSE),"N/A"))))</f>
        <v>7970000</v>
      </c>
    </row>
    <row r="454" spans="1:133" s="34" customFormat="1" ht="16" x14ac:dyDescent="0.2">
      <c r="A454" s="85">
        <v>440</v>
      </c>
      <c r="B454" s="86"/>
      <c r="C454" s="87"/>
      <c r="D454" s="141" t="s">
        <v>6095</v>
      </c>
      <c r="E454" s="86"/>
      <c r="F454" s="88"/>
      <c r="G454" s="88" t="s">
        <v>5718</v>
      </c>
      <c r="H454" s="151">
        <v>2023</v>
      </c>
      <c r="I454" s="86"/>
      <c r="J454" s="86"/>
      <c r="K454" s="145" t="s">
        <v>6717</v>
      </c>
      <c r="L454" s="105"/>
      <c r="M454" s="86"/>
      <c r="N454" s="105"/>
      <c r="O454" s="105"/>
      <c r="P454" s="86"/>
      <c r="Q454" s="86"/>
      <c r="R454" s="153" t="str">
        <f t="shared" si="305"/>
        <v>Tổ 48</v>
      </c>
      <c r="S454" s="86"/>
      <c r="T454" s="86"/>
      <c r="U454" s="86"/>
      <c r="V454" s="86" t="str">
        <f t="shared" si="306"/>
        <v xml:space="preserve">, </v>
      </c>
      <c r="W454" s="86"/>
      <c r="X454" s="86"/>
      <c r="Y454" s="86"/>
      <c r="Z454" s="88"/>
      <c r="AA454" s="105"/>
      <c r="AB454" s="86"/>
      <c r="AC454" s="90"/>
      <c r="AD454" s="86"/>
      <c r="AE454" s="86"/>
      <c r="AF454" s="86"/>
      <c r="AG454" s="86"/>
      <c r="AH454" s="160" t="s">
        <v>6966</v>
      </c>
      <c r="AI454" s="153"/>
      <c r="AJ454" s="153"/>
      <c r="AK454" s="86"/>
      <c r="AL454" s="86"/>
      <c r="AM454" s="153" t="s">
        <v>7015</v>
      </c>
      <c r="AN454" s="153" t="s">
        <v>7550</v>
      </c>
      <c r="AO454" s="165">
        <v>45089</v>
      </c>
      <c r="AP454" s="153" t="s">
        <v>7551</v>
      </c>
      <c r="AQ454" s="153" t="s">
        <v>2130</v>
      </c>
      <c r="AR454" s="166">
        <v>108</v>
      </c>
      <c r="AS454" s="88" t="s">
        <v>5719</v>
      </c>
      <c r="AT454" s="92">
        <f t="shared" si="325"/>
        <v>0</v>
      </c>
      <c r="AU454" s="93">
        <v>0</v>
      </c>
      <c r="AV454" s="93">
        <v>0</v>
      </c>
      <c r="AW454" s="166">
        <v>200</v>
      </c>
      <c r="AX454" s="93">
        <v>0</v>
      </c>
      <c r="AY454" s="177"/>
      <c r="AZ454" s="177">
        <v>0</v>
      </c>
      <c r="BA454" s="178"/>
      <c r="BB454" s="105"/>
      <c r="BC454" s="105"/>
      <c r="BD454" s="93"/>
      <c r="BE454" s="93">
        <v>0</v>
      </c>
      <c r="BF454" s="91">
        <v>0</v>
      </c>
      <c r="BG454" s="94"/>
      <c r="BH454" s="95"/>
      <c r="BI454" s="93" t="str">
        <f t="shared" si="291"/>
        <v>Huỳnh Thị Chạy</v>
      </c>
      <c r="BJ454" s="105">
        <f t="shared" si="292"/>
        <v>0</v>
      </c>
      <c r="BK454" s="88" t="str">
        <f t="shared" si="293"/>
        <v>8171632349</v>
      </c>
      <c r="BL454" s="86">
        <f t="shared" si="294"/>
        <v>0</v>
      </c>
      <c r="BM454" s="105">
        <f t="shared" si="295"/>
        <v>0</v>
      </c>
      <c r="BN454" s="86">
        <f t="shared" si="296"/>
        <v>0</v>
      </c>
      <c r="BO454" s="86">
        <f t="shared" si="297"/>
        <v>0</v>
      </c>
      <c r="BP454" s="86">
        <f t="shared" si="307"/>
        <v>0</v>
      </c>
      <c r="BQ454" s="160" t="s">
        <v>6966</v>
      </c>
      <c r="BR454" s="86" t="s">
        <v>5720</v>
      </c>
      <c r="BS454" s="88" t="s">
        <v>5721</v>
      </c>
      <c r="BT454" s="86" t="s">
        <v>5722</v>
      </c>
      <c r="BU454" s="86"/>
      <c r="BV454" s="86" t="str">
        <f t="shared" si="308"/>
        <v>DI 532236</v>
      </c>
      <c r="BW454" s="105" t="str">
        <f t="shared" si="309"/>
        <v/>
      </c>
      <c r="BX454" s="86" t="str">
        <f t="shared" si="318"/>
        <v>783</v>
      </c>
      <c r="BY454" s="86" t="str">
        <f t="shared" si="319"/>
        <v>244</v>
      </c>
      <c r="BZ454" s="91">
        <f t="shared" si="320"/>
        <v>108</v>
      </c>
      <c r="CA454" s="91">
        <v>0</v>
      </c>
      <c r="CB454" s="96" t="s">
        <v>5719</v>
      </c>
      <c r="CC454" s="91">
        <f t="shared" si="310"/>
        <v>200</v>
      </c>
      <c r="CD454" s="91">
        <f t="shared" si="311"/>
        <v>0</v>
      </c>
      <c r="CE454" s="93">
        <f t="shared" si="323"/>
        <v>0</v>
      </c>
      <c r="CF454" s="93">
        <f t="shared" si="324"/>
        <v>0</v>
      </c>
      <c r="CG454" s="105"/>
      <c r="CH454" s="105"/>
      <c r="CI454" s="86"/>
      <c r="CJ454" s="188"/>
      <c r="CK454" s="181">
        <f t="shared" si="312"/>
        <v>108</v>
      </c>
      <c r="CL454" s="181">
        <f t="shared" si="313"/>
        <v>200</v>
      </c>
      <c r="CM454" s="86" t="s">
        <v>5723</v>
      </c>
      <c r="CN454" s="182" t="s">
        <v>7859</v>
      </c>
      <c r="CO454" s="183" t="s">
        <v>7863</v>
      </c>
      <c r="CP454" s="86" t="s">
        <v>5724</v>
      </c>
      <c r="CQ454" s="153" t="s">
        <v>7925</v>
      </c>
      <c r="CR454" s="187">
        <f t="shared" si="314"/>
        <v>2170000</v>
      </c>
      <c r="CS454" s="188">
        <v>0.8</v>
      </c>
      <c r="CT454" s="188">
        <f t="shared" si="326"/>
        <v>1736000</v>
      </c>
      <c r="CU454" s="93"/>
      <c r="CV454" s="94">
        <f t="shared" si="315"/>
        <v>108</v>
      </c>
      <c r="CW454" s="93">
        <f t="shared" si="316"/>
        <v>0</v>
      </c>
      <c r="CX454" s="86">
        <f t="shared" si="317"/>
        <v>0</v>
      </c>
      <c r="CY454" s="93">
        <f t="shared" si="327"/>
        <v>56246.399999999994</v>
      </c>
      <c r="CZ454" s="93">
        <v>0</v>
      </c>
      <c r="DA454" s="93">
        <v>0</v>
      </c>
      <c r="DB454" s="93">
        <f t="shared" si="328"/>
        <v>0</v>
      </c>
      <c r="DC454" s="93">
        <v>0</v>
      </c>
      <c r="DD454" s="91">
        <v>0</v>
      </c>
      <c r="DE454" s="93">
        <f t="shared" si="329"/>
        <v>0</v>
      </c>
      <c r="DF454" s="93">
        <f t="shared" si="298"/>
        <v>0</v>
      </c>
      <c r="DG454" s="93"/>
      <c r="DH454" s="93">
        <v>0</v>
      </c>
      <c r="DI454" s="93">
        <v>0</v>
      </c>
      <c r="DJ454" s="86">
        <f t="shared" si="330"/>
        <v>0</v>
      </c>
      <c r="DK454" s="91">
        <v>0</v>
      </c>
      <c r="DL454" s="93"/>
      <c r="DM454" s="93">
        <v>0</v>
      </c>
      <c r="DN454" s="93">
        <f t="shared" si="299"/>
        <v>1736000</v>
      </c>
      <c r="DO454" s="93">
        <f t="shared" si="331"/>
        <v>0</v>
      </c>
      <c r="DP454" s="92">
        <f t="shared" si="332"/>
        <v>56246.399999999994</v>
      </c>
      <c r="DQ454" s="97" t="str">
        <f t="shared" si="300"/>
        <v>8171632349</v>
      </c>
      <c r="DR454" s="98">
        <f t="shared" si="333"/>
        <v>0</v>
      </c>
      <c r="DS454" s="93" t="str">
        <f t="shared" si="334"/>
        <v>OK</v>
      </c>
      <c r="DT454" s="93"/>
      <c r="DU454" s="78" t="str">
        <f t="shared" si="301"/>
        <v>5010700212541254102001VT400001</v>
      </c>
      <c r="DV454" s="78">
        <f>INDEX('08_DMGiaDat'!$L:$L,MATCH(DU454,'08_DMGiaDat'!$R:$R,0))</f>
        <v>2170000</v>
      </c>
      <c r="DW454" s="78" t="str">
        <f t="shared" si="302"/>
        <v>501070021254100100000001</v>
      </c>
      <c r="DX454" s="78" t="str">
        <f>IFERROR(VLOOKUP(DW454,'08_DMGiaDat'!C418:C419,2,FALSE),"N")</f>
        <v>N</v>
      </c>
      <c r="DY454" s="78" t="str">
        <f t="shared" si="303"/>
        <v>5010700212541001VT400001</v>
      </c>
      <c r="DZ454" s="78" t="str">
        <f>IFERROR(VLOOKUP(DY454,'08_DMGiaDat'!C418:C419,2,FALSE),"N")</f>
        <v>N</v>
      </c>
      <c r="EA454" s="78" t="str">
        <f t="shared" si="304"/>
        <v>501070021254100100000001</v>
      </c>
      <c r="EB454" s="78" t="str">
        <f>IFERROR(VLOOKUP(EA454,'08_DMGiaDat'!C418:C419,2,FALSE),"N")</f>
        <v>N</v>
      </c>
      <c r="EC454" s="92">
        <f>IF(DV454&lt;&gt;"N",DV454,IF(DX454&lt;&gt;"N",DX454,IF(DZ454&lt;&gt;"N",DZ454*VLOOKUP(LEFT(CB454,3),'03_DMMucDich'!C402:C406,5,FALSE),IF(EB454&lt;&gt;"N",EB454*VLOOKUP(LEFT(CB454,3),'03_DMMucDich'!C402:C406,5,FALSE),"N/A"))))</f>
        <v>2170000</v>
      </c>
    </row>
    <row r="455" spans="1:133" s="34" customFormat="1" ht="16" x14ac:dyDescent="0.2">
      <c r="A455" s="85">
        <v>441</v>
      </c>
      <c r="B455" s="86"/>
      <c r="C455" s="87"/>
      <c r="D455" s="141" t="s">
        <v>6096</v>
      </c>
      <c r="E455" s="86"/>
      <c r="F455" s="88"/>
      <c r="G455" s="88" t="s">
        <v>5718</v>
      </c>
      <c r="H455" s="151">
        <v>2022</v>
      </c>
      <c r="I455" s="86"/>
      <c r="J455" s="86"/>
      <c r="K455" s="145" t="s">
        <v>6718</v>
      </c>
      <c r="L455" s="105"/>
      <c r="M455" s="86"/>
      <c r="N455" s="105"/>
      <c r="O455" s="105"/>
      <c r="P455" s="86"/>
      <c r="Q455" s="86"/>
      <c r="R455" s="153" t="str">
        <f t="shared" si="305"/>
        <v>Tổ 50</v>
      </c>
      <c r="S455" s="86"/>
      <c r="T455" s="86"/>
      <c r="U455" s="86"/>
      <c r="V455" s="86" t="str">
        <f t="shared" si="306"/>
        <v xml:space="preserve">, </v>
      </c>
      <c r="W455" s="86"/>
      <c r="X455" s="86"/>
      <c r="Y455" s="86"/>
      <c r="Z455" s="88"/>
      <c r="AA455" s="105"/>
      <c r="AB455" s="86"/>
      <c r="AC455" s="90"/>
      <c r="AD455" s="86"/>
      <c r="AE455" s="86"/>
      <c r="AF455" s="86"/>
      <c r="AG455" s="86"/>
      <c r="AH455" s="160" t="s">
        <v>6978</v>
      </c>
      <c r="AI455" s="153"/>
      <c r="AJ455" s="153"/>
      <c r="AK455" s="86"/>
      <c r="AL455" s="86"/>
      <c r="AM455" s="153" t="s">
        <v>7015</v>
      </c>
      <c r="AN455" s="153" t="s">
        <v>7552</v>
      </c>
      <c r="AO455" s="165">
        <v>44879</v>
      </c>
      <c r="AP455" s="153" t="s">
        <v>2318</v>
      </c>
      <c r="AQ455" s="153" t="s">
        <v>2122</v>
      </c>
      <c r="AR455" s="166">
        <v>87.9</v>
      </c>
      <c r="AS455" s="88" t="s">
        <v>5719</v>
      </c>
      <c r="AT455" s="92">
        <f t="shared" si="325"/>
        <v>0</v>
      </c>
      <c r="AU455" s="93">
        <v>0</v>
      </c>
      <c r="AV455" s="93">
        <v>0</v>
      </c>
      <c r="AW455" s="166">
        <v>200</v>
      </c>
      <c r="AX455" s="93">
        <v>0</v>
      </c>
      <c r="AY455" s="177"/>
      <c r="AZ455" s="177">
        <v>0</v>
      </c>
      <c r="BA455" s="178"/>
      <c r="BB455" s="105"/>
      <c r="BC455" s="105"/>
      <c r="BD455" s="93"/>
      <c r="BE455" s="93">
        <v>0</v>
      </c>
      <c r="BF455" s="91">
        <v>0</v>
      </c>
      <c r="BG455" s="94"/>
      <c r="BH455" s="95"/>
      <c r="BI455" s="93" t="str">
        <f t="shared" si="291"/>
        <v>Huỳnh Bình</v>
      </c>
      <c r="BJ455" s="105">
        <f t="shared" si="292"/>
        <v>0</v>
      </c>
      <c r="BK455" s="88" t="str">
        <f t="shared" si="293"/>
        <v>0401660035</v>
      </c>
      <c r="BL455" s="86">
        <f t="shared" si="294"/>
        <v>0</v>
      </c>
      <c r="BM455" s="105">
        <f t="shared" si="295"/>
        <v>0</v>
      </c>
      <c r="BN455" s="86">
        <f t="shared" si="296"/>
        <v>0</v>
      </c>
      <c r="BO455" s="86">
        <f t="shared" si="297"/>
        <v>0</v>
      </c>
      <c r="BP455" s="86">
        <f t="shared" si="307"/>
        <v>0</v>
      </c>
      <c r="BQ455" s="160" t="s">
        <v>6978</v>
      </c>
      <c r="BR455" s="86" t="s">
        <v>5720</v>
      </c>
      <c r="BS455" s="88" t="s">
        <v>5721</v>
      </c>
      <c r="BT455" s="86" t="s">
        <v>5722</v>
      </c>
      <c r="BU455" s="86"/>
      <c r="BV455" s="86" t="str">
        <f t="shared" si="308"/>
        <v>DG 282117</v>
      </c>
      <c r="BW455" s="105" t="str">
        <f t="shared" si="309"/>
        <v/>
      </c>
      <c r="BX455" s="86" t="str">
        <f t="shared" si="318"/>
        <v>432</v>
      </c>
      <c r="BY455" s="86" t="str">
        <f t="shared" si="319"/>
        <v>236</v>
      </c>
      <c r="BZ455" s="91">
        <f t="shared" si="320"/>
        <v>87.9</v>
      </c>
      <c r="CA455" s="91">
        <v>0</v>
      </c>
      <c r="CB455" s="96" t="s">
        <v>5719</v>
      </c>
      <c r="CC455" s="91">
        <f t="shared" si="310"/>
        <v>200</v>
      </c>
      <c r="CD455" s="91">
        <f t="shared" si="311"/>
        <v>0</v>
      </c>
      <c r="CE455" s="93">
        <f t="shared" si="323"/>
        <v>0</v>
      </c>
      <c r="CF455" s="93">
        <f t="shared" si="324"/>
        <v>0</v>
      </c>
      <c r="CG455" s="105"/>
      <c r="CH455" s="105"/>
      <c r="CI455" s="86"/>
      <c r="CJ455" s="188"/>
      <c r="CK455" s="181">
        <f t="shared" si="312"/>
        <v>87.9</v>
      </c>
      <c r="CL455" s="181">
        <f t="shared" si="313"/>
        <v>200</v>
      </c>
      <c r="CM455" s="86" t="s">
        <v>5723</v>
      </c>
      <c r="CN455" s="182" t="s">
        <v>7859</v>
      </c>
      <c r="CO455" s="183" t="s">
        <v>7863</v>
      </c>
      <c r="CP455" s="86" t="s">
        <v>5724</v>
      </c>
      <c r="CQ455" s="153" t="s">
        <v>7924</v>
      </c>
      <c r="CR455" s="187">
        <f t="shared" si="314"/>
        <v>8010000</v>
      </c>
      <c r="CS455" s="188">
        <v>1</v>
      </c>
      <c r="CT455" s="188">
        <f t="shared" si="326"/>
        <v>8010000</v>
      </c>
      <c r="CU455" s="93"/>
      <c r="CV455" s="94">
        <f t="shared" si="315"/>
        <v>87.9</v>
      </c>
      <c r="CW455" s="93">
        <f t="shared" si="316"/>
        <v>0</v>
      </c>
      <c r="CX455" s="86">
        <f t="shared" si="317"/>
        <v>0</v>
      </c>
      <c r="CY455" s="93">
        <f t="shared" si="327"/>
        <v>211223.7</v>
      </c>
      <c r="CZ455" s="93">
        <v>0</v>
      </c>
      <c r="DA455" s="93">
        <v>0</v>
      </c>
      <c r="DB455" s="93">
        <f t="shared" si="328"/>
        <v>0</v>
      </c>
      <c r="DC455" s="93">
        <v>0</v>
      </c>
      <c r="DD455" s="91">
        <v>0</v>
      </c>
      <c r="DE455" s="93">
        <f t="shared" si="329"/>
        <v>0</v>
      </c>
      <c r="DF455" s="93">
        <f t="shared" si="298"/>
        <v>0</v>
      </c>
      <c r="DG455" s="93"/>
      <c r="DH455" s="93">
        <v>0</v>
      </c>
      <c r="DI455" s="93">
        <v>0</v>
      </c>
      <c r="DJ455" s="86">
        <f t="shared" si="330"/>
        <v>0</v>
      </c>
      <c r="DK455" s="91">
        <v>0</v>
      </c>
      <c r="DL455" s="93"/>
      <c r="DM455" s="93">
        <v>0</v>
      </c>
      <c r="DN455" s="93">
        <f t="shared" si="299"/>
        <v>8010000</v>
      </c>
      <c r="DO455" s="93">
        <f t="shared" si="331"/>
        <v>0</v>
      </c>
      <c r="DP455" s="92">
        <f t="shared" si="332"/>
        <v>211223.7</v>
      </c>
      <c r="DQ455" s="97" t="str">
        <f t="shared" si="300"/>
        <v>0401660035</v>
      </c>
      <c r="DR455" s="98">
        <f t="shared" si="333"/>
        <v>0</v>
      </c>
      <c r="DS455" s="93" t="str">
        <f t="shared" si="334"/>
        <v>OK</v>
      </c>
      <c r="DT455" s="93"/>
      <c r="DU455" s="78" t="str">
        <f t="shared" si="301"/>
        <v>5010700212541254102001VT100001</v>
      </c>
      <c r="DV455" s="78">
        <f>INDEX('08_DMGiaDat'!$L:$L,MATCH(DU455,'08_DMGiaDat'!$R:$R,0))</f>
        <v>8010000</v>
      </c>
      <c r="DW455" s="78" t="str">
        <f t="shared" si="302"/>
        <v>501070021254100100000001</v>
      </c>
      <c r="DX455" s="78" t="str">
        <f>IFERROR(VLOOKUP(DW455,'08_DMGiaDat'!C418:C419,2,FALSE),"N")</f>
        <v>N</v>
      </c>
      <c r="DY455" s="78" t="str">
        <f t="shared" si="303"/>
        <v>5010700212541001VT100001</v>
      </c>
      <c r="DZ455" s="78" t="str">
        <f>IFERROR(VLOOKUP(DY455,'08_DMGiaDat'!C418:C419,2,FALSE),"N")</f>
        <v>N</v>
      </c>
      <c r="EA455" s="78" t="str">
        <f t="shared" si="304"/>
        <v>501070021254100100000001</v>
      </c>
      <c r="EB455" s="78" t="str">
        <f>IFERROR(VLOOKUP(EA455,'08_DMGiaDat'!C418:C419,2,FALSE),"N")</f>
        <v>N</v>
      </c>
      <c r="EC455" s="92">
        <f>IF(DV455&lt;&gt;"N",DV455,IF(DX455&lt;&gt;"N",DX455,IF(DZ455&lt;&gt;"N",DZ455*VLOOKUP(LEFT(CB455,3),'03_DMMucDich'!C402:C406,5,FALSE),IF(EB455&lt;&gt;"N",EB455*VLOOKUP(LEFT(CB455,3),'03_DMMucDich'!C402:C406,5,FALSE),"N/A"))))</f>
        <v>8010000</v>
      </c>
    </row>
    <row r="456" spans="1:133" s="34" customFormat="1" ht="16" x14ac:dyDescent="0.2">
      <c r="A456" s="85">
        <v>442</v>
      </c>
      <c r="B456" s="86"/>
      <c r="C456" s="87"/>
      <c r="D456" s="141" t="s">
        <v>6096</v>
      </c>
      <c r="E456" s="86"/>
      <c r="F456" s="88"/>
      <c r="G456" s="88" t="s">
        <v>5718</v>
      </c>
      <c r="H456" s="151">
        <v>2023</v>
      </c>
      <c r="I456" s="86"/>
      <c r="J456" s="86"/>
      <c r="K456" s="145" t="s">
        <v>6718</v>
      </c>
      <c r="L456" s="105"/>
      <c r="M456" s="86"/>
      <c r="N456" s="105"/>
      <c r="O456" s="105"/>
      <c r="P456" s="86"/>
      <c r="Q456" s="86"/>
      <c r="R456" s="153" t="str">
        <f t="shared" si="305"/>
        <v>Tổ 50</v>
      </c>
      <c r="S456" s="86"/>
      <c r="T456" s="86"/>
      <c r="U456" s="86"/>
      <c r="V456" s="86" t="str">
        <f t="shared" si="306"/>
        <v xml:space="preserve">, </v>
      </c>
      <c r="W456" s="86"/>
      <c r="X456" s="86"/>
      <c r="Y456" s="86"/>
      <c r="Z456" s="88"/>
      <c r="AA456" s="105"/>
      <c r="AB456" s="86"/>
      <c r="AC456" s="90"/>
      <c r="AD456" s="86"/>
      <c r="AE456" s="86"/>
      <c r="AF456" s="86"/>
      <c r="AG456" s="86"/>
      <c r="AH456" s="160" t="s">
        <v>6978</v>
      </c>
      <c r="AI456" s="153"/>
      <c r="AJ456" s="153"/>
      <c r="AK456" s="86"/>
      <c r="AL456" s="86"/>
      <c r="AM456" s="153" t="s">
        <v>7015</v>
      </c>
      <c r="AN456" s="153" t="s">
        <v>7553</v>
      </c>
      <c r="AO456" s="165">
        <v>44959</v>
      </c>
      <c r="AP456" s="153" t="s">
        <v>2321</v>
      </c>
      <c r="AQ456" s="153" t="s">
        <v>2122</v>
      </c>
      <c r="AR456" s="166">
        <v>80</v>
      </c>
      <c r="AS456" s="88" t="s">
        <v>5719</v>
      </c>
      <c r="AT456" s="92">
        <f t="shared" si="325"/>
        <v>0</v>
      </c>
      <c r="AU456" s="93">
        <v>0</v>
      </c>
      <c r="AV456" s="93">
        <v>0</v>
      </c>
      <c r="AW456" s="166">
        <v>200</v>
      </c>
      <c r="AX456" s="93">
        <v>0</v>
      </c>
      <c r="AY456" s="177"/>
      <c r="AZ456" s="177">
        <v>0</v>
      </c>
      <c r="BA456" s="178"/>
      <c r="BB456" s="105"/>
      <c r="BC456" s="105"/>
      <c r="BD456" s="93"/>
      <c r="BE456" s="93">
        <v>0</v>
      </c>
      <c r="BF456" s="91">
        <v>0</v>
      </c>
      <c r="BG456" s="94"/>
      <c r="BH456" s="95"/>
      <c r="BI456" s="93" t="str">
        <f t="shared" si="291"/>
        <v>Huỳnh Bình</v>
      </c>
      <c r="BJ456" s="105">
        <f t="shared" si="292"/>
        <v>0</v>
      </c>
      <c r="BK456" s="88" t="str">
        <f t="shared" si="293"/>
        <v>0401660035</v>
      </c>
      <c r="BL456" s="86">
        <f t="shared" si="294"/>
        <v>0</v>
      </c>
      <c r="BM456" s="105">
        <f t="shared" si="295"/>
        <v>0</v>
      </c>
      <c r="BN456" s="86">
        <f t="shared" si="296"/>
        <v>0</v>
      </c>
      <c r="BO456" s="86">
        <f t="shared" si="297"/>
        <v>0</v>
      </c>
      <c r="BP456" s="86">
        <f t="shared" si="307"/>
        <v>0</v>
      </c>
      <c r="BQ456" s="160" t="s">
        <v>6978</v>
      </c>
      <c r="BR456" s="86" t="s">
        <v>5720</v>
      </c>
      <c r="BS456" s="88" t="s">
        <v>5721</v>
      </c>
      <c r="BT456" s="86" t="s">
        <v>5722</v>
      </c>
      <c r="BU456" s="86"/>
      <c r="BV456" s="86" t="str">
        <f t="shared" si="308"/>
        <v>DI 136128</v>
      </c>
      <c r="BW456" s="105" t="str">
        <f t="shared" si="309"/>
        <v/>
      </c>
      <c r="BX456" s="86" t="str">
        <f t="shared" si="318"/>
        <v>435</v>
      </c>
      <c r="BY456" s="86" t="str">
        <f t="shared" si="319"/>
        <v>236</v>
      </c>
      <c r="BZ456" s="91">
        <f t="shared" si="320"/>
        <v>80</v>
      </c>
      <c r="CA456" s="91">
        <v>0</v>
      </c>
      <c r="CB456" s="96" t="s">
        <v>5719</v>
      </c>
      <c r="CC456" s="91">
        <f t="shared" si="310"/>
        <v>200</v>
      </c>
      <c r="CD456" s="91">
        <f t="shared" si="311"/>
        <v>0</v>
      </c>
      <c r="CE456" s="93">
        <f t="shared" si="323"/>
        <v>0</v>
      </c>
      <c r="CF456" s="93">
        <f t="shared" si="324"/>
        <v>0</v>
      </c>
      <c r="CG456" s="105"/>
      <c r="CH456" s="105"/>
      <c r="CI456" s="86"/>
      <c r="CJ456" s="188"/>
      <c r="CK456" s="181">
        <f t="shared" si="312"/>
        <v>80</v>
      </c>
      <c r="CL456" s="181">
        <f t="shared" si="313"/>
        <v>200</v>
      </c>
      <c r="CM456" s="86" t="s">
        <v>5723</v>
      </c>
      <c r="CN456" s="182" t="s">
        <v>7859</v>
      </c>
      <c r="CO456" s="183" t="s">
        <v>7863</v>
      </c>
      <c r="CP456" s="86" t="s">
        <v>5724</v>
      </c>
      <c r="CQ456" s="153" t="s">
        <v>7925</v>
      </c>
      <c r="CR456" s="187">
        <f t="shared" si="314"/>
        <v>2170000</v>
      </c>
      <c r="CS456" s="188">
        <v>0.8</v>
      </c>
      <c r="CT456" s="188">
        <f t="shared" si="326"/>
        <v>1736000</v>
      </c>
      <c r="CU456" s="93"/>
      <c r="CV456" s="94">
        <f t="shared" si="315"/>
        <v>80</v>
      </c>
      <c r="CW456" s="93">
        <f t="shared" si="316"/>
        <v>0</v>
      </c>
      <c r="CX456" s="86">
        <f t="shared" si="317"/>
        <v>0</v>
      </c>
      <c r="CY456" s="93">
        <f t="shared" si="327"/>
        <v>41664</v>
      </c>
      <c r="CZ456" s="93">
        <v>0</v>
      </c>
      <c r="DA456" s="93">
        <v>0</v>
      </c>
      <c r="DB456" s="93">
        <f t="shared" si="328"/>
        <v>0</v>
      </c>
      <c r="DC456" s="93">
        <v>0</v>
      </c>
      <c r="DD456" s="91">
        <v>0</v>
      </c>
      <c r="DE456" s="93">
        <f t="shared" si="329"/>
        <v>0</v>
      </c>
      <c r="DF456" s="93">
        <f t="shared" si="298"/>
        <v>0</v>
      </c>
      <c r="DG456" s="93"/>
      <c r="DH456" s="93">
        <v>0</v>
      </c>
      <c r="DI456" s="93">
        <v>0</v>
      </c>
      <c r="DJ456" s="86">
        <f t="shared" si="330"/>
        <v>0</v>
      </c>
      <c r="DK456" s="91">
        <v>0</v>
      </c>
      <c r="DL456" s="93"/>
      <c r="DM456" s="93">
        <v>0</v>
      </c>
      <c r="DN456" s="93">
        <f t="shared" si="299"/>
        <v>1736000</v>
      </c>
      <c r="DO456" s="93">
        <f t="shared" si="331"/>
        <v>0</v>
      </c>
      <c r="DP456" s="92">
        <f t="shared" si="332"/>
        <v>41664</v>
      </c>
      <c r="DQ456" s="97" t="str">
        <f t="shared" si="300"/>
        <v>0401660035</v>
      </c>
      <c r="DR456" s="98">
        <f t="shared" si="333"/>
        <v>0</v>
      </c>
      <c r="DS456" s="93" t="str">
        <f t="shared" si="334"/>
        <v>OK</v>
      </c>
      <c r="DT456" s="93"/>
      <c r="DU456" s="78" t="str">
        <f t="shared" si="301"/>
        <v>5010700212541254102001VT400001</v>
      </c>
      <c r="DV456" s="78">
        <f>INDEX('08_DMGiaDat'!$L:$L,MATCH(DU456,'08_DMGiaDat'!$R:$R,0))</f>
        <v>2170000</v>
      </c>
      <c r="DW456" s="78" t="str">
        <f t="shared" si="302"/>
        <v>501070021254100100000001</v>
      </c>
      <c r="DX456" s="78" t="str">
        <f>IFERROR(VLOOKUP(DW456,'08_DMGiaDat'!C418:C419,2,FALSE),"N")</f>
        <v>N</v>
      </c>
      <c r="DY456" s="78" t="str">
        <f t="shared" si="303"/>
        <v>5010700212541001VT400001</v>
      </c>
      <c r="DZ456" s="78" t="str">
        <f>IFERROR(VLOOKUP(DY456,'08_DMGiaDat'!C418:C419,2,FALSE),"N")</f>
        <v>N</v>
      </c>
      <c r="EA456" s="78" t="str">
        <f t="shared" si="304"/>
        <v>501070021254100100000001</v>
      </c>
      <c r="EB456" s="78" t="str">
        <f>IFERROR(VLOOKUP(EA456,'08_DMGiaDat'!C418:C419,2,FALSE),"N")</f>
        <v>N</v>
      </c>
      <c r="EC456" s="92">
        <f>IF(DV456&lt;&gt;"N",DV456,IF(DX456&lt;&gt;"N",DX456,IF(DZ456&lt;&gt;"N",DZ456*VLOOKUP(LEFT(CB456,3),'03_DMMucDich'!C402:C406,5,FALSE),IF(EB456&lt;&gt;"N",EB456*VLOOKUP(LEFT(CB456,3),'03_DMMucDich'!C402:C406,5,FALSE),"N/A"))))</f>
        <v>2170000</v>
      </c>
    </row>
    <row r="457" spans="1:133" s="34" customFormat="1" ht="16" x14ac:dyDescent="0.2">
      <c r="A457" s="85">
        <v>443</v>
      </c>
      <c r="B457" s="86"/>
      <c r="C457" s="87"/>
      <c r="D457" s="141" t="s">
        <v>6096</v>
      </c>
      <c r="E457" s="86"/>
      <c r="F457" s="88"/>
      <c r="G457" s="88" t="s">
        <v>5718</v>
      </c>
      <c r="H457" s="151">
        <v>2023</v>
      </c>
      <c r="I457" s="86"/>
      <c r="J457" s="86"/>
      <c r="K457" s="145" t="s">
        <v>6718</v>
      </c>
      <c r="L457" s="105"/>
      <c r="M457" s="86"/>
      <c r="N457" s="105"/>
      <c r="O457" s="105"/>
      <c r="P457" s="86"/>
      <c r="Q457" s="86"/>
      <c r="R457" s="153" t="str">
        <f t="shared" si="305"/>
        <v>Tổ 50</v>
      </c>
      <c r="S457" s="86"/>
      <c r="T457" s="86"/>
      <c r="U457" s="86"/>
      <c r="V457" s="86" t="str">
        <f t="shared" si="306"/>
        <v xml:space="preserve">, </v>
      </c>
      <c r="W457" s="86"/>
      <c r="X457" s="86"/>
      <c r="Y457" s="86"/>
      <c r="Z457" s="88"/>
      <c r="AA457" s="105"/>
      <c r="AB457" s="86"/>
      <c r="AC457" s="90"/>
      <c r="AD457" s="86"/>
      <c r="AE457" s="86"/>
      <c r="AF457" s="86"/>
      <c r="AG457" s="86"/>
      <c r="AH457" s="160" t="s">
        <v>6978</v>
      </c>
      <c r="AI457" s="153"/>
      <c r="AJ457" s="153"/>
      <c r="AK457" s="86"/>
      <c r="AL457" s="86"/>
      <c r="AM457" s="153" t="s">
        <v>7015</v>
      </c>
      <c r="AN457" s="153" t="s">
        <v>7554</v>
      </c>
      <c r="AO457" s="165">
        <v>44959</v>
      </c>
      <c r="AP457" s="153" t="s">
        <v>2320</v>
      </c>
      <c r="AQ457" s="153" t="s">
        <v>2122</v>
      </c>
      <c r="AR457" s="166">
        <v>87.9</v>
      </c>
      <c r="AS457" s="88" t="s">
        <v>5719</v>
      </c>
      <c r="AT457" s="92">
        <f t="shared" si="325"/>
        <v>0</v>
      </c>
      <c r="AU457" s="93">
        <v>0</v>
      </c>
      <c r="AV457" s="93">
        <v>0</v>
      </c>
      <c r="AW457" s="166">
        <v>200</v>
      </c>
      <c r="AX457" s="93">
        <v>0</v>
      </c>
      <c r="AY457" s="177"/>
      <c r="AZ457" s="177">
        <v>0</v>
      </c>
      <c r="BA457" s="178"/>
      <c r="BB457" s="105"/>
      <c r="BC457" s="105"/>
      <c r="BD457" s="93"/>
      <c r="BE457" s="93">
        <v>0</v>
      </c>
      <c r="BF457" s="91">
        <v>0</v>
      </c>
      <c r="BG457" s="94"/>
      <c r="BH457" s="95"/>
      <c r="BI457" s="93" t="str">
        <f t="shared" si="291"/>
        <v>Huỳnh Bình</v>
      </c>
      <c r="BJ457" s="105">
        <f t="shared" si="292"/>
        <v>0</v>
      </c>
      <c r="BK457" s="88" t="str">
        <f t="shared" si="293"/>
        <v>0401660035</v>
      </c>
      <c r="BL457" s="86">
        <f t="shared" si="294"/>
        <v>0</v>
      </c>
      <c r="BM457" s="105">
        <f t="shared" si="295"/>
        <v>0</v>
      </c>
      <c r="BN457" s="86">
        <f t="shared" si="296"/>
        <v>0</v>
      </c>
      <c r="BO457" s="86">
        <f t="shared" si="297"/>
        <v>0</v>
      </c>
      <c r="BP457" s="86">
        <f t="shared" si="307"/>
        <v>0</v>
      </c>
      <c r="BQ457" s="160" t="s">
        <v>6978</v>
      </c>
      <c r="BR457" s="86" t="s">
        <v>5720</v>
      </c>
      <c r="BS457" s="88" t="s">
        <v>5721</v>
      </c>
      <c r="BT457" s="86" t="s">
        <v>5722</v>
      </c>
      <c r="BU457" s="86"/>
      <c r="BV457" s="86" t="str">
        <f t="shared" si="308"/>
        <v>DI 136127</v>
      </c>
      <c r="BW457" s="105" t="str">
        <f t="shared" si="309"/>
        <v/>
      </c>
      <c r="BX457" s="86" t="str">
        <f t="shared" si="318"/>
        <v>434</v>
      </c>
      <c r="BY457" s="86" t="str">
        <f t="shared" si="319"/>
        <v>236</v>
      </c>
      <c r="BZ457" s="91">
        <f t="shared" si="320"/>
        <v>87.9</v>
      </c>
      <c r="CA457" s="91">
        <v>0</v>
      </c>
      <c r="CB457" s="96" t="s">
        <v>5719</v>
      </c>
      <c r="CC457" s="91">
        <f t="shared" si="310"/>
        <v>200</v>
      </c>
      <c r="CD457" s="91">
        <f t="shared" si="311"/>
        <v>0</v>
      </c>
      <c r="CE457" s="93">
        <f t="shared" si="323"/>
        <v>0</v>
      </c>
      <c r="CF457" s="93">
        <f t="shared" si="324"/>
        <v>0</v>
      </c>
      <c r="CG457" s="105"/>
      <c r="CH457" s="105"/>
      <c r="CI457" s="86"/>
      <c r="CJ457" s="188"/>
      <c r="CK457" s="181">
        <f t="shared" si="312"/>
        <v>87.9</v>
      </c>
      <c r="CL457" s="181">
        <f t="shared" si="313"/>
        <v>200</v>
      </c>
      <c r="CM457" s="86" t="s">
        <v>5723</v>
      </c>
      <c r="CN457" s="182" t="s">
        <v>7859</v>
      </c>
      <c r="CO457" s="183" t="s">
        <v>7863</v>
      </c>
      <c r="CP457" s="86" t="s">
        <v>5724</v>
      </c>
      <c r="CQ457" s="153" t="s">
        <v>7924</v>
      </c>
      <c r="CR457" s="187">
        <f t="shared" si="314"/>
        <v>8010000</v>
      </c>
      <c r="CS457" s="188">
        <v>1</v>
      </c>
      <c r="CT457" s="188">
        <f t="shared" si="326"/>
        <v>8010000</v>
      </c>
      <c r="CU457" s="93"/>
      <c r="CV457" s="94">
        <f t="shared" si="315"/>
        <v>87.9</v>
      </c>
      <c r="CW457" s="93">
        <f t="shared" si="316"/>
        <v>0</v>
      </c>
      <c r="CX457" s="86">
        <f t="shared" si="317"/>
        <v>0</v>
      </c>
      <c r="CY457" s="93">
        <f t="shared" si="327"/>
        <v>211223.7</v>
      </c>
      <c r="CZ457" s="93">
        <v>0</v>
      </c>
      <c r="DA457" s="93">
        <v>0</v>
      </c>
      <c r="DB457" s="93">
        <f t="shared" si="328"/>
        <v>0</v>
      </c>
      <c r="DC457" s="93">
        <v>0</v>
      </c>
      <c r="DD457" s="91">
        <v>0</v>
      </c>
      <c r="DE457" s="93">
        <f t="shared" si="329"/>
        <v>0</v>
      </c>
      <c r="DF457" s="93">
        <f t="shared" si="298"/>
        <v>0</v>
      </c>
      <c r="DG457" s="93"/>
      <c r="DH457" s="93">
        <v>0</v>
      </c>
      <c r="DI457" s="93">
        <v>0</v>
      </c>
      <c r="DJ457" s="86">
        <f t="shared" si="330"/>
        <v>0</v>
      </c>
      <c r="DK457" s="91">
        <v>0</v>
      </c>
      <c r="DL457" s="93"/>
      <c r="DM457" s="93">
        <v>0</v>
      </c>
      <c r="DN457" s="93">
        <f t="shared" si="299"/>
        <v>8010000</v>
      </c>
      <c r="DO457" s="93">
        <f t="shared" si="331"/>
        <v>0</v>
      </c>
      <c r="DP457" s="92">
        <f t="shared" si="332"/>
        <v>211223.7</v>
      </c>
      <c r="DQ457" s="97" t="str">
        <f t="shared" si="300"/>
        <v>0401660035</v>
      </c>
      <c r="DR457" s="98">
        <f t="shared" si="333"/>
        <v>0</v>
      </c>
      <c r="DS457" s="93" t="str">
        <f t="shared" si="334"/>
        <v>OK</v>
      </c>
      <c r="DT457" s="93"/>
      <c r="DU457" s="78" t="str">
        <f t="shared" si="301"/>
        <v>5010700212541254102001VT100001</v>
      </c>
      <c r="DV457" s="78">
        <f>INDEX('08_DMGiaDat'!$L:$L,MATCH(DU457,'08_DMGiaDat'!$R:$R,0))</f>
        <v>8010000</v>
      </c>
      <c r="DW457" s="78" t="str">
        <f t="shared" si="302"/>
        <v>501070021254100100000001</v>
      </c>
      <c r="DX457" s="78" t="str">
        <f>IFERROR(VLOOKUP(DW457,'08_DMGiaDat'!C418:C419,2,FALSE),"N")</f>
        <v>N</v>
      </c>
      <c r="DY457" s="78" t="str">
        <f t="shared" si="303"/>
        <v>5010700212541001VT100001</v>
      </c>
      <c r="DZ457" s="78" t="str">
        <f>IFERROR(VLOOKUP(DY457,'08_DMGiaDat'!C418:C419,2,FALSE),"N")</f>
        <v>N</v>
      </c>
      <c r="EA457" s="78" t="str">
        <f t="shared" si="304"/>
        <v>501070021254100100000001</v>
      </c>
      <c r="EB457" s="78" t="str">
        <f>IFERROR(VLOOKUP(EA457,'08_DMGiaDat'!C418:C419,2,FALSE),"N")</f>
        <v>N</v>
      </c>
      <c r="EC457" s="92">
        <f>IF(DV457&lt;&gt;"N",DV457,IF(DX457&lt;&gt;"N",DX457,IF(DZ457&lt;&gt;"N",DZ457*VLOOKUP(LEFT(CB457,3),'03_DMMucDich'!C402:C406,5,FALSE),IF(EB457&lt;&gt;"N",EB457*VLOOKUP(LEFT(CB457,3),'03_DMMucDich'!C402:C406,5,FALSE),"N/A"))))</f>
        <v>8010000</v>
      </c>
    </row>
    <row r="458" spans="1:133" s="34" customFormat="1" ht="16" x14ac:dyDescent="0.2">
      <c r="A458" s="85">
        <v>444</v>
      </c>
      <c r="B458" s="86"/>
      <c r="C458" s="87"/>
      <c r="D458" s="141" t="s">
        <v>6096</v>
      </c>
      <c r="E458" s="86"/>
      <c r="F458" s="88"/>
      <c r="G458" s="88" t="s">
        <v>5718</v>
      </c>
      <c r="H458" s="151">
        <v>2023</v>
      </c>
      <c r="I458" s="86"/>
      <c r="J458" s="86"/>
      <c r="K458" s="145" t="s">
        <v>6718</v>
      </c>
      <c r="L458" s="105"/>
      <c r="M458" s="86"/>
      <c r="N458" s="105"/>
      <c r="O458" s="105"/>
      <c r="P458" s="86"/>
      <c r="Q458" s="86"/>
      <c r="R458" s="153" t="str">
        <f t="shared" si="305"/>
        <v>Tổ 50</v>
      </c>
      <c r="S458" s="86"/>
      <c r="T458" s="86"/>
      <c r="U458" s="86"/>
      <c r="V458" s="86" t="str">
        <f t="shared" si="306"/>
        <v xml:space="preserve">, </v>
      </c>
      <c r="W458" s="86"/>
      <c r="X458" s="86"/>
      <c r="Y458" s="86"/>
      <c r="Z458" s="88"/>
      <c r="AA458" s="105"/>
      <c r="AB458" s="86"/>
      <c r="AC458" s="90"/>
      <c r="AD458" s="86"/>
      <c r="AE458" s="86"/>
      <c r="AF458" s="86"/>
      <c r="AG458" s="86"/>
      <c r="AH458" s="160" t="s">
        <v>6978</v>
      </c>
      <c r="AI458" s="153"/>
      <c r="AJ458" s="153"/>
      <c r="AK458" s="86"/>
      <c r="AL458" s="86"/>
      <c r="AM458" s="153" t="s">
        <v>7015</v>
      </c>
      <c r="AN458" s="153" t="s">
        <v>7555</v>
      </c>
      <c r="AO458" s="165">
        <v>44959</v>
      </c>
      <c r="AP458" s="153" t="s">
        <v>2322</v>
      </c>
      <c r="AQ458" s="153" t="s">
        <v>2122</v>
      </c>
      <c r="AR458" s="166">
        <v>80</v>
      </c>
      <c r="AS458" s="88" t="s">
        <v>5719</v>
      </c>
      <c r="AT458" s="92">
        <f t="shared" si="325"/>
        <v>0</v>
      </c>
      <c r="AU458" s="93">
        <v>0</v>
      </c>
      <c r="AV458" s="93">
        <v>0</v>
      </c>
      <c r="AW458" s="166">
        <v>200</v>
      </c>
      <c r="AX458" s="93">
        <v>0</v>
      </c>
      <c r="AY458" s="177"/>
      <c r="AZ458" s="177">
        <v>0</v>
      </c>
      <c r="BA458" s="178"/>
      <c r="BB458" s="105"/>
      <c r="BC458" s="105"/>
      <c r="BD458" s="93"/>
      <c r="BE458" s="93">
        <v>0</v>
      </c>
      <c r="BF458" s="91">
        <v>0</v>
      </c>
      <c r="BG458" s="94"/>
      <c r="BH458" s="95"/>
      <c r="BI458" s="93" t="str">
        <f t="shared" si="291"/>
        <v>Huỳnh Bình</v>
      </c>
      <c r="BJ458" s="105">
        <f t="shared" si="292"/>
        <v>0</v>
      </c>
      <c r="BK458" s="88" t="str">
        <f t="shared" si="293"/>
        <v>0401660035</v>
      </c>
      <c r="BL458" s="86">
        <f t="shared" si="294"/>
        <v>0</v>
      </c>
      <c r="BM458" s="105">
        <f t="shared" si="295"/>
        <v>0</v>
      </c>
      <c r="BN458" s="86">
        <f t="shared" si="296"/>
        <v>0</v>
      </c>
      <c r="BO458" s="86">
        <f t="shared" si="297"/>
        <v>0</v>
      </c>
      <c r="BP458" s="86">
        <f t="shared" si="307"/>
        <v>0</v>
      </c>
      <c r="BQ458" s="160" t="s">
        <v>6978</v>
      </c>
      <c r="BR458" s="86" t="s">
        <v>5720</v>
      </c>
      <c r="BS458" s="88" t="s">
        <v>5721</v>
      </c>
      <c r="BT458" s="86" t="s">
        <v>5722</v>
      </c>
      <c r="BU458" s="86"/>
      <c r="BV458" s="86" t="str">
        <f t="shared" si="308"/>
        <v>DI 136129</v>
      </c>
      <c r="BW458" s="105" t="str">
        <f t="shared" si="309"/>
        <v/>
      </c>
      <c r="BX458" s="86" t="str">
        <f t="shared" si="318"/>
        <v>436</v>
      </c>
      <c r="BY458" s="86" t="str">
        <f t="shared" si="319"/>
        <v>236</v>
      </c>
      <c r="BZ458" s="91">
        <f t="shared" si="320"/>
        <v>80</v>
      </c>
      <c r="CA458" s="91">
        <v>0</v>
      </c>
      <c r="CB458" s="96" t="s">
        <v>5719</v>
      </c>
      <c r="CC458" s="91">
        <f t="shared" si="310"/>
        <v>200</v>
      </c>
      <c r="CD458" s="91">
        <f t="shared" si="311"/>
        <v>0</v>
      </c>
      <c r="CE458" s="93">
        <f t="shared" si="323"/>
        <v>0</v>
      </c>
      <c r="CF458" s="93">
        <f t="shared" si="324"/>
        <v>0</v>
      </c>
      <c r="CG458" s="105"/>
      <c r="CH458" s="105"/>
      <c r="CI458" s="86"/>
      <c r="CJ458" s="188"/>
      <c r="CK458" s="181">
        <f t="shared" si="312"/>
        <v>80</v>
      </c>
      <c r="CL458" s="181">
        <f t="shared" si="313"/>
        <v>200</v>
      </c>
      <c r="CM458" s="86" t="s">
        <v>5723</v>
      </c>
      <c r="CN458" s="182" t="s">
        <v>7859</v>
      </c>
      <c r="CO458" s="183" t="s">
        <v>7863</v>
      </c>
      <c r="CP458" s="86" t="s">
        <v>5724</v>
      </c>
      <c r="CQ458" s="153" t="s">
        <v>7925</v>
      </c>
      <c r="CR458" s="187">
        <f t="shared" si="314"/>
        <v>2170000</v>
      </c>
      <c r="CS458" s="188">
        <v>0.8</v>
      </c>
      <c r="CT458" s="188">
        <f t="shared" si="326"/>
        <v>1736000</v>
      </c>
      <c r="CU458" s="93"/>
      <c r="CV458" s="94">
        <f t="shared" si="315"/>
        <v>80</v>
      </c>
      <c r="CW458" s="93">
        <f t="shared" si="316"/>
        <v>0</v>
      </c>
      <c r="CX458" s="86">
        <f t="shared" si="317"/>
        <v>0</v>
      </c>
      <c r="CY458" s="93">
        <f t="shared" si="327"/>
        <v>41664</v>
      </c>
      <c r="CZ458" s="93">
        <v>0</v>
      </c>
      <c r="DA458" s="93">
        <v>0</v>
      </c>
      <c r="DB458" s="93">
        <f t="shared" si="328"/>
        <v>0</v>
      </c>
      <c r="DC458" s="93">
        <v>0</v>
      </c>
      <c r="DD458" s="91">
        <v>0</v>
      </c>
      <c r="DE458" s="93">
        <f t="shared" si="329"/>
        <v>0</v>
      </c>
      <c r="DF458" s="93">
        <f t="shared" si="298"/>
        <v>0</v>
      </c>
      <c r="DG458" s="93"/>
      <c r="DH458" s="93">
        <v>0</v>
      </c>
      <c r="DI458" s="93">
        <v>0</v>
      </c>
      <c r="DJ458" s="86">
        <f t="shared" si="330"/>
        <v>0</v>
      </c>
      <c r="DK458" s="91">
        <v>0</v>
      </c>
      <c r="DL458" s="93"/>
      <c r="DM458" s="93">
        <v>0</v>
      </c>
      <c r="DN458" s="93">
        <f t="shared" si="299"/>
        <v>1736000</v>
      </c>
      <c r="DO458" s="93">
        <f t="shared" si="331"/>
        <v>0</v>
      </c>
      <c r="DP458" s="92">
        <f t="shared" si="332"/>
        <v>41664</v>
      </c>
      <c r="DQ458" s="97" t="str">
        <f t="shared" si="300"/>
        <v>0401660035</v>
      </c>
      <c r="DR458" s="98">
        <f t="shared" si="333"/>
        <v>0</v>
      </c>
      <c r="DS458" s="93" t="str">
        <f t="shared" si="334"/>
        <v>OK</v>
      </c>
      <c r="DT458" s="93"/>
      <c r="DU458" s="78" t="str">
        <f t="shared" si="301"/>
        <v>5010700212541254102001VT400001</v>
      </c>
      <c r="DV458" s="78">
        <f>INDEX('08_DMGiaDat'!$L:$L,MATCH(DU458,'08_DMGiaDat'!$R:$R,0))</f>
        <v>2170000</v>
      </c>
      <c r="DW458" s="78" t="str">
        <f t="shared" si="302"/>
        <v>501070021254100100000001</v>
      </c>
      <c r="DX458" s="78" t="str">
        <f>IFERROR(VLOOKUP(DW458,'08_DMGiaDat'!C418:C419,2,FALSE),"N")</f>
        <v>N</v>
      </c>
      <c r="DY458" s="78" t="str">
        <f t="shared" si="303"/>
        <v>5010700212541001VT400001</v>
      </c>
      <c r="DZ458" s="78" t="str">
        <f>IFERROR(VLOOKUP(DY458,'08_DMGiaDat'!C418:C419,2,FALSE),"N")</f>
        <v>N</v>
      </c>
      <c r="EA458" s="78" t="str">
        <f t="shared" si="304"/>
        <v>501070021254100100000001</v>
      </c>
      <c r="EB458" s="78" t="str">
        <f>IFERROR(VLOOKUP(EA458,'08_DMGiaDat'!C418:C419,2,FALSE),"N")</f>
        <v>N</v>
      </c>
      <c r="EC458" s="92">
        <f>IF(DV458&lt;&gt;"N",DV458,IF(DX458&lt;&gt;"N",DX458,IF(DZ458&lt;&gt;"N",DZ458*VLOOKUP(LEFT(CB458,3),'03_DMMucDich'!C402:C406,5,FALSE),IF(EB458&lt;&gt;"N",EB458*VLOOKUP(LEFT(CB458,3),'03_DMMucDich'!C402:C406,5,FALSE),"N/A"))))</f>
        <v>2170000</v>
      </c>
    </row>
    <row r="459" spans="1:133" s="34" customFormat="1" ht="16" x14ac:dyDescent="0.2">
      <c r="A459" s="85">
        <v>445</v>
      </c>
      <c r="B459" s="86"/>
      <c r="C459" s="87"/>
      <c r="D459" s="141" t="s">
        <v>6097</v>
      </c>
      <c r="E459" s="86"/>
      <c r="F459" s="88"/>
      <c r="G459" s="88" t="s">
        <v>5718</v>
      </c>
      <c r="H459" s="151">
        <v>2022</v>
      </c>
      <c r="I459" s="86"/>
      <c r="J459" s="86"/>
      <c r="K459" s="145" t="s">
        <v>6719</v>
      </c>
      <c r="L459" s="105"/>
      <c r="M459" s="86"/>
      <c r="N459" s="105"/>
      <c r="O459" s="105"/>
      <c r="P459" s="86"/>
      <c r="Q459" s="86"/>
      <c r="R459" s="153" t="str">
        <f t="shared" si="305"/>
        <v>Tổ 24</v>
      </c>
      <c r="S459" s="86"/>
      <c r="T459" s="86"/>
      <c r="U459" s="86"/>
      <c r="V459" s="86" t="str">
        <f t="shared" si="306"/>
        <v xml:space="preserve">, </v>
      </c>
      <c r="W459" s="86"/>
      <c r="X459" s="86"/>
      <c r="Y459" s="86"/>
      <c r="Z459" s="88"/>
      <c r="AA459" s="105"/>
      <c r="AB459" s="86"/>
      <c r="AC459" s="90"/>
      <c r="AD459" s="86"/>
      <c r="AE459" s="86"/>
      <c r="AF459" s="86"/>
      <c r="AG459" s="86"/>
      <c r="AH459" s="160" t="s">
        <v>7000</v>
      </c>
      <c r="AI459" s="153"/>
      <c r="AJ459" s="153"/>
      <c r="AK459" s="86"/>
      <c r="AL459" s="86"/>
      <c r="AM459" s="153" t="s">
        <v>7015</v>
      </c>
      <c r="AN459" s="153" t="s">
        <v>7556</v>
      </c>
      <c r="AO459" s="165">
        <v>41922</v>
      </c>
      <c r="AP459" s="153" t="s">
        <v>1623</v>
      </c>
      <c r="AQ459" s="153" t="s">
        <v>2038</v>
      </c>
      <c r="AR459" s="166">
        <v>200</v>
      </c>
      <c r="AS459" s="88" t="s">
        <v>5719</v>
      </c>
      <c r="AT459" s="92">
        <f t="shared" si="325"/>
        <v>0</v>
      </c>
      <c r="AU459" s="93">
        <v>0</v>
      </c>
      <c r="AV459" s="93">
        <v>0</v>
      </c>
      <c r="AW459" s="166">
        <v>200</v>
      </c>
      <c r="AX459" s="93">
        <v>0</v>
      </c>
      <c r="AY459" s="177"/>
      <c r="AZ459" s="177">
        <v>0</v>
      </c>
      <c r="BA459" s="178"/>
      <c r="BB459" s="105"/>
      <c r="BC459" s="105"/>
      <c r="BD459" s="93"/>
      <c r="BE459" s="93">
        <v>0</v>
      </c>
      <c r="BF459" s="91">
        <v>0</v>
      </c>
      <c r="BG459" s="94"/>
      <c r="BH459" s="95"/>
      <c r="BI459" s="93" t="str">
        <f t="shared" si="291"/>
        <v xml:space="preserve">	Nguyễn Thị Thu Nguyệt</v>
      </c>
      <c r="BJ459" s="105">
        <f t="shared" si="292"/>
        <v>0</v>
      </c>
      <c r="BK459" s="88" t="str">
        <f t="shared" si="293"/>
        <v>8305754479</v>
      </c>
      <c r="BL459" s="86">
        <f t="shared" si="294"/>
        <v>0</v>
      </c>
      <c r="BM459" s="105">
        <f t="shared" si="295"/>
        <v>0</v>
      </c>
      <c r="BN459" s="86">
        <f t="shared" si="296"/>
        <v>0</v>
      </c>
      <c r="BO459" s="86">
        <f t="shared" si="297"/>
        <v>0</v>
      </c>
      <c r="BP459" s="86">
        <f t="shared" si="307"/>
        <v>0</v>
      </c>
      <c r="BQ459" s="160" t="s">
        <v>7000</v>
      </c>
      <c r="BR459" s="86" t="s">
        <v>5720</v>
      </c>
      <c r="BS459" s="88" t="s">
        <v>5721</v>
      </c>
      <c r="BT459" s="86" t="s">
        <v>5722</v>
      </c>
      <c r="BU459" s="86"/>
      <c r="BV459" s="86" t="str">
        <f t="shared" si="308"/>
        <v>BV 430806</v>
      </c>
      <c r="BW459" s="105" t="str">
        <f t="shared" si="309"/>
        <v/>
      </c>
      <c r="BX459" s="86" t="str">
        <f t="shared" si="318"/>
        <v>138</v>
      </c>
      <c r="BY459" s="86" t="str">
        <f t="shared" si="319"/>
        <v>159</v>
      </c>
      <c r="BZ459" s="91">
        <f t="shared" si="320"/>
        <v>200</v>
      </c>
      <c r="CA459" s="91">
        <v>0</v>
      </c>
      <c r="CB459" s="96" t="s">
        <v>5719</v>
      </c>
      <c r="CC459" s="91">
        <f t="shared" si="310"/>
        <v>200</v>
      </c>
      <c r="CD459" s="91">
        <f t="shared" si="311"/>
        <v>0</v>
      </c>
      <c r="CE459" s="93">
        <f t="shared" si="323"/>
        <v>0</v>
      </c>
      <c r="CF459" s="93">
        <f t="shared" si="324"/>
        <v>0</v>
      </c>
      <c r="CG459" s="105"/>
      <c r="CH459" s="105"/>
      <c r="CI459" s="86"/>
      <c r="CJ459" s="188"/>
      <c r="CK459" s="181">
        <f t="shared" si="312"/>
        <v>200</v>
      </c>
      <c r="CL459" s="181">
        <f t="shared" si="313"/>
        <v>200</v>
      </c>
      <c r="CM459" s="86" t="s">
        <v>5723</v>
      </c>
      <c r="CN459" s="182" t="s">
        <v>7859</v>
      </c>
      <c r="CO459" s="183" t="s">
        <v>7860</v>
      </c>
      <c r="CP459" s="86" t="s">
        <v>5724</v>
      </c>
      <c r="CQ459" s="153" t="s">
        <v>7925</v>
      </c>
      <c r="CR459" s="187">
        <f t="shared" si="314"/>
        <v>2730000</v>
      </c>
      <c r="CS459" s="188">
        <v>0.8</v>
      </c>
      <c r="CT459" s="188">
        <f t="shared" si="326"/>
        <v>2184000</v>
      </c>
      <c r="CU459" s="93"/>
      <c r="CV459" s="94">
        <f t="shared" si="315"/>
        <v>200</v>
      </c>
      <c r="CW459" s="93">
        <f t="shared" si="316"/>
        <v>0</v>
      </c>
      <c r="CX459" s="86">
        <f t="shared" si="317"/>
        <v>0</v>
      </c>
      <c r="CY459" s="93">
        <f t="shared" si="327"/>
        <v>131040</v>
      </c>
      <c r="CZ459" s="93">
        <v>0</v>
      </c>
      <c r="DA459" s="93">
        <v>0</v>
      </c>
      <c r="DB459" s="93">
        <f t="shared" si="328"/>
        <v>0</v>
      </c>
      <c r="DC459" s="93">
        <v>0</v>
      </c>
      <c r="DD459" s="91">
        <v>0</v>
      </c>
      <c r="DE459" s="93">
        <f t="shared" si="329"/>
        <v>0</v>
      </c>
      <c r="DF459" s="93">
        <f t="shared" si="298"/>
        <v>0</v>
      </c>
      <c r="DG459" s="93"/>
      <c r="DH459" s="93">
        <v>0</v>
      </c>
      <c r="DI459" s="93">
        <v>0</v>
      </c>
      <c r="DJ459" s="86">
        <f t="shared" si="330"/>
        <v>0</v>
      </c>
      <c r="DK459" s="91">
        <v>0</v>
      </c>
      <c r="DL459" s="93"/>
      <c r="DM459" s="93">
        <v>0</v>
      </c>
      <c r="DN459" s="93">
        <f t="shared" si="299"/>
        <v>2184000</v>
      </c>
      <c r="DO459" s="93">
        <f t="shared" si="331"/>
        <v>0</v>
      </c>
      <c r="DP459" s="92">
        <f t="shared" si="332"/>
        <v>131040</v>
      </c>
      <c r="DQ459" s="97" t="str">
        <f t="shared" si="300"/>
        <v>8305754479</v>
      </c>
      <c r="DR459" s="98">
        <f t="shared" si="333"/>
        <v>0</v>
      </c>
      <c r="DS459" s="93" t="str">
        <f t="shared" si="334"/>
        <v>OK</v>
      </c>
      <c r="DT459" s="93"/>
      <c r="DU459" s="78" t="str">
        <f t="shared" si="301"/>
        <v>5010700212541254101001VT400001</v>
      </c>
      <c r="DV459" s="78">
        <f>INDEX('08_DMGiaDat'!$L:$L,MATCH(DU459,'08_DMGiaDat'!$R:$R,0))</f>
        <v>2730000</v>
      </c>
      <c r="DW459" s="78" t="str">
        <f t="shared" si="302"/>
        <v>501070021254100100000001</v>
      </c>
      <c r="DX459" s="78" t="str">
        <f>IFERROR(VLOOKUP(DW459,'08_DMGiaDat'!C418:C419,2,FALSE),"N")</f>
        <v>N</v>
      </c>
      <c r="DY459" s="78" t="str">
        <f t="shared" si="303"/>
        <v>5010700212541001VT400001</v>
      </c>
      <c r="DZ459" s="78" t="str">
        <f>IFERROR(VLOOKUP(DY459,'08_DMGiaDat'!C418:C419,2,FALSE),"N")</f>
        <v>N</v>
      </c>
      <c r="EA459" s="78" t="str">
        <f t="shared" si="304"/>
        <v>501070021254100100000001</v>
      </c>
      <c r="EB459" s="78" t="str">
        <f>IFERROR(VLOOKUP(EA459,'08_DMGiaDat'!C418:C419,2,FALSE),"N")</f>
        <v>N</v>
      </c>
      <c r="EC459" s="92">
        <f>IF(DV459&lt;&gt;"N",DV459,IF(DX459&lt;&gt;"N",DX459,IF(DZ459&lt;&gt;"N",DZ459*VLOOKUP(LEFT(CB459,3),'03_DMMucDich'!C402:C406,5,FALSE),IF(EB459&lt;&gt;"N",EB459*VLOOKUP(LEFT(CB459,3),'03_DMMucDich'!C402:C406,5,FALSE),"N/A"))))</f>
        <v>2730000</v>
      </c>
    </row>
    <row r="460" spans="1:133" s="34" customFormat="1" ht="16" x14ac:dyDescent="0.2">
      <c r="A460" s="85">
        <v>446</v>
      </c>
      <c r="B460" s="86"/>
      <c r="C460" s="87"/>
      <c r="D460" s="141" t="s">
        <v>6098</v>
      </c>
      <c r="E460" s="86"/>
      <c r="F460" s="88"/>
      <c r="G460" s="88" t="s">
        <v>5718</v>
      </c>
      <c r="H460" s="151">
        <v>2022</v>
      </c>
      <c r="I460" s="86"/>
      <c r="J460" s="86"/>
      <c r="K460" s="145" t="s">
        <v>6720</v>
      </c>
      <c r="L460" s="105"/>
      <c r="M460" s="86"/>
      <c r="N460" s="105"/>
      <c r="O460" s="105"/>
      <c r="P460" s="86"/>
      <c r="Q460" s="86"/>
      <c r="R460" s="153" t="str">
        <f t="shared" si="305"/>
        <v>Tổ 42</v>
      </c>
      <c r="S460" s="86"/>
      <c r="T460" s="86"/>
      <c r="U460" s="86"/>
      <c r="V460" s="86" t="str">
        <f t="shared" si="306"/>
        <v xml:space="preserve">, </v>
      </c>
      <c r="W460" s="86"/>
      <c r="X460" s="86"/>
      <c r="Y460" s="86"/>
      <c r="Z460" s="88"/>
      <c r="AA460" s="105"/>
      <c r="AB460" s="86"/>
      <c r="AC460" s="90"/>
      <c r="AD460" s="86"/>
      <c r="AE460" s="86"/>
      <c r="AF460" s="86"/>
      <c r="AG460" s="86"/>
      <c r="AH460" s="160" t="s">
        <v>6962</v>
      </c>
      <c r="AI460" s="153"/>
      <c r="AJ460" s="153"/>
      <c r="AK460" s="86"/>
      <c r="AL460" s="86"/>
      <c r="AM460" s="153" t="s">
        <v>7015</v>
      </c>
      <c r="AN460" s="153" t="s">
        <v>7557</v>
      </c>
      <c r="AO460" s="165">
        <v>43339</v>
      </c>
      <c r="AP460" s="153" t="s">
        <v>7381</v>
      </c>
      <c r="AQ460" s="153" t="s">
        <v>1288</v>
      </c>
      <c r="AR460" s="166">
        <v>100</v>
      </c>
      <c r="AS460" s="88" t="s">
        <v>5719</v>
      </c>
      <c r="AT460" s="92">
        <f t="shared" si="325"/>
        <v>0</v>
      </c>
      <c r="AU460" s="93">
        <v>0</v>
      </c>
      <c r="AV460" s="93">
        <v>0</v>
      </c>
      <c r="AW460" s="166">
        <v>200</v>
      </c>
      <c r="AX460" s="93">
        <v>0</v>
      </c>
      <c r="AY460" s="177"/>
      <c r="AZ460" s="177">
        <v>0</v>
      </c>
      <c r="BA460" s="178"/>
      <c r="BB460" s="105"/>
      <c r="BC460" s="105"/>
      <c r="BD460" s="93"/>
      <c r="BE460" s="93">
        <v>0</v>
      </c>
      <c r="BF460" s="91">
        <v>0</v>
      </c>
      <c r="BG460" s="94"/>
      <c r="BH460" s="95"/>
      <c r="BI460" s="93" t="str">
        <f t="shared" si="291"/>
        <v>Nguyễn Hữu Chí</v>
      </c>
      <c r="BJ460" s="105">
        <f t="shared" si="292"/>
        <v>0</v>
      </c>
      <c r="BK460" s="88" t="str">
        <f t="shared" si="293"/>
        <v>0401426483</v>
      </c>
      <c r="BL460" s="86">
        <f t="shared" si="294"/>
        <v>0</v>
      </c>
      <c r="BM460" s="105">
        <f t="shared" si="295"/>
        <v>0</v>
      </c>
      <c r="BN460" s="86">
        <f t="shared" si="296"/>
        <v>0</v>
      </c>
      <c r="BO460" s="86">
        <f t="shared" si="297"/>
        <v>0</v>
      </c>
      <c r="BP460" s="86">
        <f t="shared" si="307"/>
        <v>0</v>
      </c>
      <c r="BQ460" s="160" t="s">
        <v>6962</v>
      </c>
      <c r="BR460" s="86" t="s">
        <v>5720</v>
      </c>
      <c r="BS460" s="88" t="s">
        <v>5721</v>
      </c>
      <c r="BT460" s="86" t="s">
        <v>5722</v>
      </c>
      <c r="BU460" s="86"/>
      <c r="BV460" s="86" t="str">
        <f t="shared" si="308"/>
        <v>CO 160038</v>
      </c>
      <c r="BW460" s="105" t="str">
        <f t="shared" si="309"/>
        <v/>
      </c>
      <c r="BX460" s="86" t="str">
        <f t="shared" si="318"/>
        <v>73</v>
      </c>
      <c r="BY460" s="86" t="str">
        <f t="shared" si="319"/>
        <v>120</v>
      </c>
      <c r="BZ460" s="91">
        <f t="shared" si="320"/>
        <v>100</v>
      </c>
      <c r="CA460" s="91">
        <v>0</v>
      </c>
      <c r="CB460" s="96" t="s">
        <v>5719</v>
      </c>
      <c r="CC460" s="91">
        <f t="shared" si="310"/>
        <v>200</v>
      </c>
      <c r="CD460" s="91">
        <f t="shared" si="311"/>
        <v>0</v>
      </c>
      <c r="CE460" s="93">
        <f t="shared" si="323"/>
        <v>0</v>
      </c>
      <c r="CF460" s="93">
        <f t="shared" si="324"/>
        <v>0</v>
      </c>
      <c r="CG460" s="105"/>
      <c r="CH460" s="105"/>
      <c r="CI460" s="86"/>
      <c r="CJ460" s="188"/>
      <c r="CK460" s="181">
        <f t="shared" si="312"/>
        <v>100</v>
      </c>
      <c r="CL460" s="181">
        <f t="shared" si="313"/>
        <v>200</v>
      </c>
      <c r="CM460" s="86" t="s">
        <v>5723</v>
      </c>
      <c r="CN460" s="182" t="s">
        <v>7857</v>
      </c>
      <c r="CO460" s="183" t="s">
        <v>7858</v>
      </c>
      <c r="CP460" s="86" t="s">
        <v>5724</v>
      </c>
      <c r="CQ460" s="153" t="s">
        <v>7924</v>
      </c>
      <c r="CR460" s="187">
        <f t="shared" si="314"/>
        <v>5850000</v>
      </c>
      <c r="CS460" s="188">
        <v>1</v>
      </c>
      <c r="CT460" s="188">
        <f t="shared" si="326"/>
        <v>5850000</v>
      </c>
      <c r="CU460" s="93"/>
      <c r="CV460" s="94">
        <f t="shared" si="315"/>
        <v>100</v>
      </c>
      <c r="CW460" s="93">
        <f t="shared" si="316"/>
        <v>0</v>
      </c>
      <c r="CX460" s="86">
        <f t="shared" si="317"/>
        <v>0</v>
      </c>
      <c r="CY460" s="93">
        <f t="shared" si="327"/>
        <v>175500</v>
      </c>
      <c r="CZ460" s="93">
        <v>0</v>
      </c>
      <c r="DA460" s="93">
        <v>0</v>
      </c>
      <c r="DB460" s="93">
        <f t="shared" si="328"/>
        <v>0</v>
      </c>
      <c r="DC460" s="93">
        <v>0</v>
      </c>
      <c r="DD460" s="91">
        <v>0</v>
      </c>
      <c r="DE460" s="93">
        <f t="shared" si="329"/>
        <v>0</v>
      </c>
      <c r="DF460" s="93">
        <f t="shared" si="298"/>
        <v>0</v>
      </c>
      <c r="DG460" s="93"/>
      <c r="DH460" s="93">
        <v>0</v>
      </c>
      <c r="DI460" s="93">
        <v>0</v>
      </c>
      <c r="DJ460" s="86">
        <f t="shared" si="330"/>
        <v>0</v>
      </c>
      <c r="DK460" s="91">
        <v>0</v>
      </c>
      <c r="DL460" s="93"/>
      <c r="DM460" s="93">
        <v>0</v>
      </c>
      <c r="DN460" s="93">
        <f t="shared" si="299"/>
        <v>5850000</v>
      </c>
      <c r="DO460" s="93">
        <f t="shared" si="331"/>
        <v>0</v>
      </c>
      <c r="DP460" s="92">
        <f t="shared" si="332"/>
        <v>175500</v>
      </c>
      <c r="DQ460" s="97" t="str">
        <f t="shared" si="300"/>
        <v>0401426483</v>
      </c>
      <c r="DR460" s="98">
        <f t="shared" si="333"/>
        <v>0</v>
      </c>
      <c r="DS460" s="93" t="str">
        <f t="shared" si="334"/>
        <v>OK</v>
      </c>
      <c r="DT460" s="93"/>
      <c r="DU460" s="78" t="str">
        <f t="shared" si="301"/>
        <v>5010700214991499101001VT100001</v>
      </c>
      <c r="DV460" s="78">
        <f>INDEX('08_DMGiaDat'!$L:$L,MATCH(DU460,'08_DMGiaDat'!$R:$R,0))</f>
        <v>5850000</v>
      </c>
      <c r="DW460" s="78" t="str">
        <f t="shared" si="302"/>
        <v>501070021499100100000001</v>
      </c>
      <c r="DX460" s="78" t="str">
        <f>IFERROR(VLOOKUP(DW460,'08_DMGiaDat'!C418:C419,2,FALSE),"N")</f>
        <v>N</v>
      </c>
      <c r="DY460" s="78" t="str">
        <f t="shared" si="303"/>
        <v>5010700214991001VT100001</v>
      </c>
      <c r="DZ460" s="78" t="str">
        <f>IFERROR(VLOOKUP(DY460,'08_DMGiaDat'!C418:C419,2,FALSE),"N")</f>
        <v>N</v>
      </c>
      <c r="EA460" s="78" t="str">
        <f t="shared" si="304"/>
        <v>501070021499100100000001</v>
      </c>
      <c r="EB460" s="78" t="str">
        <f>IFERROR(VLOOKUP(EA460,'08_DMGiaDat'!C418:C419,2,FALSE),"N")</f>
        <v>N</v>
      </c>
      <c r="EC460" s="92">
        <f>IF(DV460&lt;&gt;"N",DV460,IF(DX460&lt;&gt;"N",DX460,IF(DZ460&lt;&gt;"N",DZ460*VLOOKUP(LEFT(CB460,3),'03_DMMucDich'!C402:C406,5,FALSE),IF(EB460&lt;&gt;"N",EB460*VLOOKUP(LEFT(CB460,3),'03_DMMucDich'!C402:C406,5,FALSE),"N/A"))))</f>
        <v>5850000</v>
      </c>
    </row>
    <row r="461" spans="1:133" s="34" customFormat="1" ht="16" x14ac:dyDescent="0.2">
      <c r="A461" s="85">
        <v>447</v>
      </c>
      <c r="B461" s="86"/>
      <c r="C461" s="87"/>
      <c r="D461" s="141" t="s">
        <v>6099</v>
      </c>
      <c r="E461" s="86"/>
      <c r="F461" s="88"/>
      <c r="G461" s="88" t="s">
        <v>5718</v>
      </c>
      <c r="H461" s="151">
        <v>2022</v>
      </c>
      <c r="I461" s="86"/>
      <c r="J461" s="86"/>
      <c r="K461" s="145" t="s">
        <v>6721</v>
      </c>
      <c r="L461" s="105"/>
      <c r="M461" s="86"/>
      <c r="N461" s="105"/>
      <c r="O461" s="105"/>
      <c r="P461" s="86"/>
      <c r="Q461" s="86"/>
      <c r="R461" s="153" t="str">
        <f t="shared" si="305"/>
        <v>Tổ 64</v>
      </c>
      <c r="S461" s="86"/>
      <c r="T461" s="86"/>
      <c r="U461" s="86"/>
      <c r="V461" s="86" t="str">
        <f t="shared" si="306"/>
        <v xml:space="preserve">, </v>
      </c>
      <c r="W461" s="86"/>
      <c r="X461" s="86"/>
      <c r="Y461" s="86"/>
      <c r="Z461" s="88"/>
      <c r="AA461" s="105"/>
      <c r="AB461" s="86"/>
      <c r="AC461" s="90"/>
      <c r="AD461" s="86"/>
      <c r="AE461" s="86"/>
      <c r="AF461" s="86"/>
      <c r="AG461" s="86"/>
      <c r="AH461" s="160" t="s">
        <v>6961</v>
      </c>
      <c r="AI461" s="153"/>
      <c r="AJ461" s="153"/>
      <c r="AK461" s="86"/>
      <c r="AL461" s="86"/>
      <c r="AM461" s="153" t="s">
        <v>7015</v>
      </c>
      <c r="AN461" s="153" t="s">
        <v>7558</v>
      </c>
      <c r="AO461" s="165">
        <v>43972</v>
      </c>
      <c r="AP461" s="153" t="s">
        <v>1826</v>
      </c>
      <c r="AQ461" s="153" t="s">
        <v>7055</v>
      </c>
      <c r="AR461" s="166">
        <v>105</v>
      </c>
      <c r="AS461" s="88" t="s">
        <v>5719</v>
      </c>
      <c r="AT461" s="92">
        <f t="shared" si="325"/>
        <v>0</v>
      </c>
      <c r="AU461" s="93">
        <v>0</v>
      </c>
      <c r="AV461" s="93">
        <v>0</v>
      </c>
      <c r="AW461" s="166">
        <v>200</v>
      </c>
      <c r="AX461" s="93">
        <v>0</v>
      </c>
      <c r="AY461" s="177"/>
      <c r="AZ461" s="177">
        <v>0</v>
      </c>
      <c r="BA461" s="178"/>
      <c r="BB461" s="105"/>
      <c r="BC461" s="105"/>
      <c r="BD461" s="93"/>
      <c r="BE461" s="93">
        <v>0</v>
      </c>
      <c r="BF461" s="91">
        <v>0</v>
      </c>
      <c r="BG461" s="94"/>
      <c r="BH461" s="95"/>
      <c r="BI461" s="93" t="str">
        <f t="shared" si="291"/>
        <v>Nguyễn Thị TƯơng</v>
      </c>
      <c r="BJ461" s="105">
        <f t="shared" si="292"/>
        <v>0</v>
      </c>
      <c r="BK461" s="88" t="str">
        <f t="shared" si="293"/>
        <v>8223933967</v>
      </c>
      <c r="BL461" s="86">
        <f t="shared" si="294"/>
        <v>0</v>
      </c>
      <c r="BM461" s="105">
        <f t="shared" si="295"/>
        <v>0</v>
      </c>
      <c r="BN461" s="86">
        <f t="shared" si="296"/>
        <v>0</v>
      </c>
      <c r="BO461" s="86">
        <f t="shared" si="297"/>
        <v>0</v>
      </c>
      <c r="BP461" s="86">
        <f t="shared" si="307"/>
        <v>0</v>
      </c>
      <c r="BQ461" s="160" t="s">
        <v>6961</v>
      </c>
      <c r="BR461" s="86" t="s">
        <v>5720</v>
      </c>
      <c r="BS461" s="88" t="s">
        <v>5721</v>
      </c>
      <c r="BT461" s="86" t="s">
        <v>5722</v>
      </c>
      <c r="BU461" s="86"/>
      <c r="BV461" s="86" t="str">
        <f t="shared" si="308"/>
        <v>CT 531948</v>
      </c>
      <c r="BW461" s="105" t="str">
        <f t="shared" si="309"/>
        <v/>
      </c>
      <c r="BX461" s="86" t="str">
        <f t="shared" si="318"/>
        <v>148</v>
      </c>
      <c r="BY461" s="86" t="str">
        <f t="shared" si="319"/>
        <v>64</v>
      </c>
      <c r="BZ461" s="91">
        <f t="shared" si="320"/>
        <v>105</v>
      </c>
      <c r="CA461" s="91">
        <v>0</v>
      </c>
      <c r="CB461" s="96" t="s">
        <v>5719</v>
      </c>
      <c r="CC461" s="91">
        <f t="shared" si="310"/>
        <v>200</v>
      </c>
      <c r="CD461" s="91">
        <f t="shared" si="311"/>
        <v>0</v>
      </c>
      <c r="CE461" s="93">
        <f t="shared" si="323"/>
        <v>0</v>
      </c>
      <c r="CF461" s="93">
        <f t="shared" si="324"/>
        <v>0</v>
      </c>
      <c r="CG461" s="105"/>
      <c r="CH461" s="105"/>
      <c r="CI461" s="86"/>
      <c r="CJ461" s="188"/>
      <c r="CK461" s="181">
        <f t="shared" si="312"/>
        <v>105</v>
      </c>
      <c r="CL461" s="181">
        <f t="shared" si="313"/>
        <v>200</v>
      </c>
      <c r="CM461" s="86" t="s">
        <v>5723</v>
      </c>
      <c r="CN461" s="182" t="s">
        <v>7854</v>
      </c>
      <c r="CO461" s="183" t="s">
        <v>7855</v>
      </c>
      <c r="CP461" s="86" t="s">
        <v>5724</v>
      </c>
      <c r="CQ461" s="153" t="s">
        <v>7924</v>
      </c>
      <c r="CR461" s="187">
        <f t="shared" si="314"/>
        <v>7970000</v>
      </c>
      <c r="CS461" s="188">
        <v>1</v>
      </c>
      <c r="CT461" s="188">
        <f t="shared" si="326"/>
        <v>7970000</v>
      </c>
      <c r="CU461" s="93"/>
      <c r="CV461" s="94">
        <f t="shared" si="315"/>
        <v>105</v>
      </c>
      <c r="CW461" s="93">
        <f t="shared" si="316"/>
        <v>0</v>
      </c>
      <c r="CX461" s="86">
        <f t="shared" si="317"/>
        <v>0</v>
      </c>
      <c r="CY461" s="93">
        <f t="shared" si="327"/>
        <v>251055</v>
      </c>
      <c r="CZ461" s="93">
        <v>0</v>
      </c>
      <c r="DA461" s="93">
        <v>0</v>
      </c>
      <c r="DB461" s="93">
        <f t="shared" si="328"/>
        <v>0</v>
      </c>
      <c r="DC461" s="93">
        <v>0</v>
      </c>
      <c r="DD461" s="91">
        <v>0</v>
      </c>
      <c r="DE461" s="93">
        <f t="shared" si="329"/>
        <v>0</v>
      </c>
      <c r="DF461" s="93">
        <f t="shared" si="298"/>
        <v>0</v>
      </c>
      <c r="DG461" s="93"/>
      <c r="DH461" s="93">
        <v>0</v>
      </c>
      <c r="DI461" s="93">
        <v>0</v>
      </c>
      <c r="DJ461" s="86">
        <f t="shared" si="330"/>
        <v>0</v>
      </c>
      <c r="DK461" s="91">
        <v>0</v>
      </c>
      <c r="DL461" s="93"/>
      <c r="DM461" s="93">
        <v>0</v>
      </c>
      <c r="DN461" s="93">
        <f t="shared" si="299"/>
        <v>7970000</v>
      </c>
      <c r="DO461" s="93">
        <f t="shared" si="331"/>
        <v>0</v>
      </c>
      <c r="DP461" s="92">
        <f t="shared" si="332"/>
        <v>251055</v>
      </c>
      <c r="DQ461" s="97" t="str">
        <f t="shared" si="300"/>
        <v>8223933967</v>
      </c>
      <c r="DR461" s="98">
        <f t="shared" si="333"/>
        <v>0</v>
      </c>
      <c r="DS461" s="93" t="str">
        <f t="shared" si="334"/>
        <v>OK</v>
      </c>
      <c r="DT461" s="93"/>
      <c r="DU461" s="78" t="str">
        <f t="shared" si="301"/>
        <v>5010700215011501100001VT100001</v>
      </c>
      <c r="DV461" s="78">
        <f>INDEX('08_DMGiaDat'!$L:$L,MATCH(DU461,'08_DMGiaDat'!$R:$R,0))</f>
        <v>7970000</v>
      </c>
      <c r="DW461" s="78" t="str">
        <f t="shared" si="302"/>
        <v>501070021501100100000001</v>
      </c>
      <c r="DX461" s="78" t="str">
        <f>IFERROR(VLOOKUP(DW461,'08_DMGiaDat'!C418:C419,2,FALSE),"N")</f>
        <v>N</v>
      </c>
      <c r="DY461" s="78" t="str">
        <f t="shared" si="303"/>
        <v>5010700215011001VT100001</v>
      </c>
      <c r="DZ461" s="78" t="str">
        <f>IFERROR(VLOOKUP(DY461,'08_DMGiaDat'!C418:C419,2,FALSE),"N")</f>
        <v>N</v>
      </c>
      <c r="EA461" s="78" t="str">
        <f t="shared" si="304"/>
        <v>501070021501100100000001</v>
      </c>
      <c r="EB461" s="78" t="str">
        <f>IFERROR(VLOOKUP(EA461,'08_DMGiaDat'!C418:C419,2,FALSE),"N")</f>
        <v>N</v>
      </c>
      <c r="EC461" s="92">
        <f>IF(DV461&lt;&gt;"N",DV461,IF(DX461&lt;&gt;"N",DX461,IF(DZ461&lt;&gt;"N",DZ461*VLOOKUP(LEFT(CB461,3),'03_DMMucDich'!C402:C406,5,FALSE),IF(EB461&lt;&gt;"N",EB461*VLOOKUP(LEFT(CB461,3),'03_DMMucDich'!C402:C406,5,FALSE),"N/A"))))</f>
        <v>7970000</v>
      </c>
    </row>
    <row r="462" spans="1:133" s="34" customFormat="1" ht="16" x14ac:dyDescent="0.2">
      <c r="A462" s="85">
        <v>448</v>
      </c>
      <c r="B462" s="86"/>
      <c r="C462" s="87"/>
      <c r="D462" s="141" t="s">
        <v>6100</v>
      </c>
      <c r="E462" s="86"/>
      <c r="F462" s="88"/>
      <c r="G462" s="88" t="s">
        <v>5718</v>
      </c>
      <c r="H462" s="151">
        <v>2022</v>
      </c>
      <c r="I462" s="86"/>
      <c r="J462" s="86"/>
      <c r="K462" s="145" t="s">
        <v>6722</v>
      </c>
      <c r="L462" s="105"/>
      <c r="M462" s="86"/>
      <c r="N462" s="105"/>
      <c r="O462" s="105"/>
      <c r="P462" s="86"/>
      <c r="Q462" s="86"/>
      <c r="R462" s="153" t="str">
        <f t="shared" si="305"/>
        <v>Tổ 66</v>
      </c>
      <c r="S462" s="86"/>
      <c r="T462" s="86"/>
      <c r="U462" s="86"/>
      <c r="V462" s="86" t="str">
        <f t="shared" si="306"/>
        <v xml:space="preserve">, </v>
      </c>
      <c r="W462" s="86"/>
      <c r="X462" s="86"/>
      <c r="Y462" s="86"/>
      <c r="Z462" s="88"/>
      <c r="AA462" s="105"/>
      <c r="AB462" s="86"/>
      <c r="AC462" s="90"/>
      <c r="AD462" s="86"/>
      <c r="AE462" s="86"/>
      <c r="AF462" s="86"/>
      <c r="AG462" s="86"/>
      <c r="AH462" s="160" t="s">
        <v>6960</v>
      </c>
      <c r="AI462" s="153"/>
      <c r="AJ462" s="153"/>
      <c r="AK462" s="86"/>
      <c r="AL462" s="86"/>
      <c r="AM462" s="153" t="s">
        <v>7015</v>
      </c>
      <c r="AN462" s="153" t="s">
        <v>7559</v>
      </c>
      <c r="AO462" s="165">
        <v>43319</v>
      </c>
      <c r="AP462" s="153" t="s">
        <v>2133</v>
      </c>
      <c r="AQ462" s="153" t="s">
        <v>5703</v>
      </c>
      <c r="AR462" s="166">
        <v>105</v>
      </c>
      <c r="AS462" s="88" t="s">
        <v>5719</v>
      </c>
      <c r="AT462" s="92">
        <f t="shared" si="325"/>
        <v>0</v>
      </c>
      <c r="AU462" s="93">
        <v>0</v>
      </c>
      <c r="AV462" s="93">
        <v>0</v>
      </c>
      <c r="AW462" s="166">
        <v>200</v>
      </c>
      <c r="AX462" s="93">
        <v>0</v>
      </c>
      <c r="AY462" s="177"/>
      <c r="AZ462" s="177">
        <v>0</v>
      </c>
      <c r="BA462" s="178"/>
      <c r="BB462" s="105"/>
      <c r="BC462" s="105"/>
      <c r="BD462" s="93"/>
      <c r="BE462" s="93">
        <v>0</v>
      </c>
      <c r="BF462" s="91">
        <v>0</v>
      </c>
      <c r="BG462" s="94"/>
      <c r="BH462" s="95"/>
      <c r="BI462" s="93" t="str">
        <f t="shared" si="291"/>
        <v>Lưu Minh Đức</v>
      </c>
      <c r="BJ462" s="105">
        <f t="shared" si="292"/>
        <v>0</v>
      </c>
      <c r="BK462" s="88" t="str">
        <f t="shared" si="293"/>
        <v>8433848482</v>
      </c>
      <c r="BL462" s="86">
        <f t="shared" si="294"/>
        <v>0</v>
      </c>
      <c r="BM462" s="105">
        <f t="shared" si="295"/>
        <v>0</v>
      </c>
      <c r="BN462" s="86">
        <f t="shared" si="296"/>
        <v>0</v>
      </c>
      <c r="BO462" s="86">
        <f t="shared" si="297"/>
        <v>0</v>
      </c>
      <c r="BP462" s="86">
        <f t="shared" si="307"/>
        <v>0</v>
      </c>
      <c r="BQ462" s="160" t="s">
        <v>6960</v>
      </c>
      <c r="BR462" s="86" t="s">
        <v>5720</v>
      </c>
      <c r="BS462" s="88" t="s">
        <v>5721</v>
      </c>
      <c r="BT462" s="86" t="s">
        <v>5722</v>
      </c>
      <c r="BU462" s="86"/>
      <c r="BV462" s="86" t="str">
        <f t="shared" si="308"/>
        <v>CO 001981</v>
      </c>
      <c r="BW462" s="105" t="str">
        <f t="shared" si="309"/>
        <v/>
      </c>
      <c r="BX462" s="86" t="str">
        <f t="shared" si="318"/>
        <v>247</v>
      </c>
      <c r="BY462" s="86" t="str">
        <f t="shared" si="319"/>
        <v>35</v>
      </c>
      <c r="BZ462" s="91">
        <f t="shared" si="320"/>
        <v>105</v>
      </c>
      <c r="CA462" s="91">
        <v>0</v>
      </c>
      <c r="CB462" s="96" t="s">
        <v>5719</v>
      </c>
      <c r="CC462" s="91">
        <f t="shared" si="310"/>
        <v>200</v>
      </c>
      <c r="CD462" s="91">
        <f t="shared" si="311"/>
        <v>0</v>
      </c>
      <c r="CE462" s="93">
        <f t="shared" si="323"/>
        <v>0</v>
      </c>
      <c r="CF462" s="93">
        <f t="shared" si="324"/>
        <v>0</v>
      </c>
      <c r="CG462" s="105"/>
      <c r="CH462" s="105"/>
      <c r="CI462" s="86"/>
      <c r="CJ462" s="188"/>
      <c r="CK462" s="181">
        <f t="shared" si="312"/>
        <v>105</v>
      </c>
      <c r="CL462" s="181">
        <f t="shared" si="313"/>
        <v>200</v>
      </c>
      <c r="CM462" s="86" t="s">
        <v>5723</v>
      </c>
      <c r="CN462" s="182" t="s">
        <v>7854</v>
      </c>
      <c r="CO462" s="183" t="s">
        <v>7855</v>
      </c>
      <c r="CP462" s="86" t="s">
        <v>5724</v>
      </c>
      <c r="CQ462" s="153" t="s">
        <v>7924</v>
      </c>
      <c r="CR462" s="187">
        <f t="shared" si="314"/>
        <v>7970000</v>
      </c>
      <c r="CS462" s="188">
        <v>1</v>
      </c>
      <c r="CT462" s="188">
        <f t="shared" si="326"/>
        <v>7970000</v>
      </c>
      <c r="CU462" s="93"/>
      <c r="CV462" s="94">
        <f t="shared" si="315"/>
        <v>105</v>
      </c>
      <c r="CW462" s="93">
        <f t="shared" si="316"/>
        <v>0</v>
      </c>
      <c r="CX462" s="86">
        <f t="shared" si="317"/>
        <v>0</v>
      </c>
      <c r="CY462" s="93">
        <f t="shared" si="327"/>
        <v>251055</v>
      </c>
      <c r="CZ462" s="93">
        <v>0</v>
      </c>
      <c r="DA462" s="93">
        <v>0</v>
      </c>
      <c r="DB462" s="93">
        <f t="shared" si="328"/>
        <v>0</v>
      </c>
      <c r="DC462" s="93">
        <v>0</v>
      </c>
      <c r="DD462" s="91">
        <v>0</v>
      </c>
      <c r="DE462" s="93">
        <f t="shared" si="329"/>
        <v>0</v>
      </c>
      <c r="DF462" s="93">
        <f t="shared" si="298"/>
        <v>0</v>
      </c>
      <c r="DG462" s="93"/>
      <c r="DH462" s="93">
        <v>0</v>
      </c>
      <c r="DI462" s="93">
        <v>0</v>
      </c>
      <c r="DJ462" s="86">
        <f t="shared" si="330"/>
        <v>0</v>
      </c>
      <c r="DK462" s="91">
        <v>0</v>
      </c>
      <c r="DL462" s="93"/>
      <c r="DM462" s="93">
        <v>0</v>
      </c>
      <c r="DN462" s="93">
        <f t="shared" si="299"/>
        <v>7970000</v>
      </c>
      <c r="DO462" s="93">
        <f t="shared" si="331"/>
        <v>0</v>
      </c>
      <c r="DP462" s="92">
        <f t="shared" si="332"/>
        <v>251055</v>
      </c>
      <c r="DQ462" s="97" t="str">
        <f t="shared" si="300"/>
        <v>8433848482</v>
      </c>
      <c r="DR462" s="98">
        <f t="shared" si="333"/>
        <v>0</v>
      </c>
      <c r="DS462" s="93" t="str">
        <f t="shared" si="334"/>
        <v>OK</v>
      </c>
      <c r="DT462" s="93"/>
      <c r="DU462" s="78" t="str">
        <f t="shared" si="301"/>
        <v>5010700215011501100001VT100001</v>
      </c>
      <c r="DV462" s="78">
        <f>INDEX('08_DMGiaDat'!$L:$L,MATCH(DU462,'08_DMGiaDat'!$R:$R,0))</f>
        <v>7970000</v>
      </c>
      <c r="DW462" s="78" t="str">
        <f t="shared" si="302"/>
        <v>501070021501100100000001</v>
      </c>
      <c r="DX462" s="78" t="str">
        <f>IFERROR(VLOOKUP(DW462,'08_DMGiaDat'!C418:C419,2,FALSE),"N")</f>
        <v>N</v>
      </c>
      <c r="DY462" s="78" t="str">
        <f t="shared" si="303"/>
        <v>5010700215011001VT100001</v>
      </c>
      <c r="DZ462" s="78" t="str">
        <f>IFERROR(VLOOKUP(DY462,'08_DMGiaDat'!C418:C419,2,FALSE),"N")</f>
        <v>N</v>
      </c>
      <c r="EA462" s="78" t="str">
        <f t="shared" si="304"/>
        <v>501070021501100100000001</v>
      </c>
      <c r="EB462" s="78" t="str">
        <f>IFERROR(VLOOKUP(EA462,'08_DMGiaDat'!C418:C419,2,FALSE),"N")</f>
        <v>N</v>
      </c>
      <c r="EC462" s="92">
        <f>IF(DV462&lt;&gt;"N",DV462,IF(DX462&lt;&gt;"N",DX462,IF(DZ462&lt;&gt;"N",DZ462*VLOOKUP(LEFT(CB462,3),'03_DMMucDich'!C402:C406,5,FALSE),IF(EB462&lt;&gt;"N",EB462*VLOOKUP(LEFT(CB462,3),'03_DMMucDich'!C402:C406,5,FALSE),"N/A"))))</f>
        <v>7970000</v>
      </c>
    </row>
    <row r="463" spans="1:133" s="34" customFormat="1" ht="16" x14ac:dyDescent="0.2">
      <c r="A463" s="85">
        <v>449</v>
      </c>
      <c r="B463" s="86"/>
      <c r="C463" s="87"/>
      <c r="D463" s="141" t="s">
        <v>6100</v>
      </c>
      <c r="E463" s="86"/>
      <c r="F463" s="88"/>
      <c r="G463" s="88" t="s">
        <v>5718</v>
      </c>
      <c r="H463" s="151">
        <v>2023</v>
      </c>
      <c r="I463" s="86"/>
      <c r="J463" s="86"/>
      <c r="K463" s="145" t="s">
        <v>6722</v>
      </c>
      <c r="L463" s="105"/>
      <c r="M463" s="86"/>
      <c r="N463" s="105"/>
      <c r="O463" s="105"/>
      <c r="P463" s="86"/>
      <c r="Q463" s="86"/>
      <c r="R463" s="153" t="str">
        <f t="shared" si="305"/>
        <v>Tổ 66</v>
      </c>
      <c r="S463" s="86"/>
      <c r="T463" s="86"/>
      <c r="U463" s="86"/>
      <c r="V463" s="86" t="str">
        <f t="shared" si="306"/>
        <v xml:space="preserve">, </v>
      </c>
      <c r="W463" s="86"/>
      <c r="X463" s="86"/>
      <c r="Y463" s="86"/>
      <c r="Z463" s="88"/>
      <c r="AA463" s="105"/>
      <c r="AB463" s="86"/>
      <c r="AC463" s="90"/>
      <c r="AD463" s="86"/>
      <c r="AE463" s="86"/>
      <c r="AF463" s="86"/>
      <c r="AG463" s="86"/>
      <c r="AH463" s="160" t="s">
        <v>6960</v>
      </c>
      <c r="AI463" s="153"/>
      <c r="AJ463" s="153"/>
      <c r="AK463" s="86"/>
      <c r="AL463" s="86"/>
      <c r="AM463" s="153" t="s">
        <v>7015</v>
      </c>
      <c r="AN463" s="153" t="s">
        <v>7560</v>
      </c>
      <c r="AO463" s="165">
        <v>44624</v>
      </c>
      <c r="AP463" s="153" t="s">
        <v>7424</v>
      </c>
      <c r="AQ463" s="153" t="s">
        <v>7113</v>
      </c>
      <c r="AR463" s="166">
        <v>105</v>
      </c>
      <c r="AS463" s="88" t="s">
        <v>5719</v>
      </c>
      <c r="AT463" s="92">
        <f t="shared" si="325"/>
        <v>0</v>
      </c>
      <c r="AU463" s="93">
        <v>0</v>
      </c>
      <c r="AV463" s="93">
        <v>0</v>
      </c>
      <c r="AW463" s="166">
        <v>200</v>
      </c>
      <c r="AX463" s="93">
        <v>0</v>
      </c>
      <c r="AY463" s="177"/>
      <c r="AZ463" s="177">
        <v>0</v>
      </c>
      <c r="BA463" s="178"/>
      <c r="BB463" s="105"/>
      <c r="BC463" s="105"/>
      <c r="BD463" s="93"/>
      <c r="BE463" s="93">
        <v>0</v>
      </c>
      <c r="BF463" s="91">
        <v>0</v>
      </c>
      <c r="BG463" s="94"/>
      <c r="BH463" s="95"/>
      <c r="BI463" s="93" t="str">
        <f t="shared" ref="BI463:BI526" si="335">K463</f>
        <v>Lưu Minh Đức</v>
      </c>
      <c r="BJ463" s="105">
        <f t="shared" ref="BJ463:BJ526" si="336">L463</f>
        <v>0</v>
      </c>
      <c r="BK463" s="88" t="str">
        <f t="shared" ref="BK463:BK526" si="337">D463</f>
        <v>8433848482</v>
      </c>
      <c r="BL463" s="86">
        <f t="shared" ref="BL463:BL526" si="338">M463</f>
        <v>0</v>
      </c>
      <c r="BM463" s="105">
        <f t="shared" ref="BM463:BM526" si="339">N463</f>
        <v>0</v>
      </c>
      <c r="BN463" s="86">
        <f t="shared" ref="BN463:BN526" si="340">O463</f>
        <v>0</v>
      </c>
      <c r="BO463" s="86">
        <f t="shared" ref="BO463:BO526" si="341">AJ463</f>
        <v>0</v>
      </c>
      <c r="BP463" s="86">
        <f t="shared" si="307"/>
        <v>0</v>
      </c>
      <c r="BQ463" s="160" t="s">
        <v>6960</v>
      </c>
      <c r="BR463" s="86" t="s">
        <v>5720</v>
      </c>
      <c r="BS463" s="88" t="s">
        <v>5721</v>
      </c>
      <c r="BT463" s="86" t="s">
        <v>5722</v>
      </c>
      <c r="BU463" s="86"/>
      <c r="BV463" s="86" t="str">
        <f t="shared" si="308"/>
        <v>DC 940654</v>
      </c>
      <c r="BW463" s="105" t="str">
        <f t="shared" si="309"/>
        <v/>
      </c>
      <c r="BX463" s="86" t="str">
        <f t="shared" si="318"/>
        <v>63</v>
      </c>
      <c r="BY463" s="86" t="str">
        <f t="shared" si="319"/>
        <v>28</v>
      </c>
      <c r="BZ463" s="91">
        <f t="shared" si="320"/>
        <v>105</v>
      </c>
      <c r="CA463" s="91">
        <v>0</v>
      </c>
      <c r="CB463" s="96" t="s">
        <v>5719</v>
      </c>
      <c r="CC463" s="91">
        <f t="shared" si="310"/>
        <v>200</v>
      </c>
      <c r="CD463" s="91">
        <f t="shared" si="311"/>
        <v>0</v>
      </c>
      <c r="CE463" s="93">
        <f t="shared" si="323"/>
        <v>0</v>
      </c>
      <c r="CF463" s="93">
        <f t="shared" si="324"/>
        <v>0</v>
      </c>
      <c r="CG463" s="105"/>
      <c r="CH463" s="105"/>
      <c r="CI463" s="86"/>
      <c r="CJ463" s="188"/>
      <c r="CK463" s="181">
        <f t="shared" si="312"/>
        <v>105</v>
      </c>
      <c r="CL463" s="181">
        <f t="shared" si="313"/>
        <v>200</v>
      </c>
      <c r="CM463" s="86" t="s">
        <v>5723</v>
      </c>
      <c r="CN463" s="182" t="s">
        <v>7854</v>
      </c>
      <c r="CO463" s="183" t="s">
        <v>7855</v>
      </c>
      <c r="CP463" s="86" t="s">
        <v>5724</v>
      </c>
      <c r="CQ463" s="153" t="s">
        <v>7924</v>
      </c>
      <c r="CR463" s="187">
        <f t="shared" si="314"/>
        <v>7970000</v>
      </c>
      <c r="CS463" s="188">
        <v>1</v>
      </c>
      <c r="CT463" s="188">
        <f t="shared" si="326"/>
        <v>7970000</v>
      </c>
      <c r="CU463" s="93"/>
      <c r="CV463" s="94">
        <f t="shared" si="315"/>
        <v>105</v>
      </c>
      <c r="CW463" s="93">
        <f t="shared" si="316"/>
        <v>0</v>
      </c>
      <c r="CX463" s="86">
        <f t="shared" si="317"/>
        <v>0</v>
      </c>
      <c r="CY463" s="93">
        <f t="shared" si="327"/>
        <v>251055</v>
      </c>
      <c r="CZ463" s="93">
        <v>0</v>
      </c>
      <c r="DA463" s="93">
        <v>0</v>
      </c>
      <c r="DB463" s="93">
        <f t="shared" si="328"/>
        <v>0</v>
      </c>
      <c r="DC463" s="93">
        <v>0</v>
      </c>
      <c r="DD463" s="91">
        <v>0</v>
      </c>
      <c r="DE463" s="93">
        <f t="shared" si="329"/>
        <v>0</v>
      </c>
      <c r="DF463" s="93">
        <f t="shared" ref="DF463:DF526" si="342">AV463</f>
        <v>0</v>
      </c>
      <c r="DG463" s="93"/>
      <c r="DH463" s="93">
        <v>0</v>
      </c>
      <c r="DI463" s="93">
        <v>0</v>
      </c>
      <c r="DJ463" s="86">
        <f t="shared" si="330"/>
        <v>0</v>
      </c>
      <c r="DK463" s="91">
        <v>0</v>
      </c>
      <c r="DL463" s="93"/>
      <c r="DM463" s="93">
        <v>0</v>
      </c>
      <c r="DN463" s="93">
        <f t="shared" ref="DN463:DN526" si="343">CT463</f>
        <v>7970000</v>
      </c>
      <c r="DO463" s="93">
        <f t="shared" si="331"/>
        <v>0</v>
      </c>
      <c r="DP463" s="92">
        <f t="shared" si="332"/>
        <v>251055</v>
      </c>
      <c r="DQ463" s="97" t="str">
        <f t="shared" ref="DQ463:DQ526" si="344">IF(LEN(D463)=13,LEFT(D463,10)&amp;"-"&amp;RIGHT(D463,3),D463)</f>
        <v>8433848482</v>
      </c>
      <c r="DR463" s="98">
        <f t="shared" si="333"/>
        <v>0</v>
      </c>
      <c r="DS463" s="93" t="str">
        <f t="shared" si="334"/>
        <v>OK</v>
      </c>
      <c r="DT463" s="93"/>
      <c r="DU463" s="78" t="str">
        <f t="shared" ref="DU463:DU526" si="345">IF(CP463="",CONCATENATE(LEFT(BS463,FIND("-",BS463)-1),LEFT(CM463,FIND("-",CM463)-1),LEFT(CN463,FIND("-",CN463)-1),LEFT(CO463,FIND("-",CO463)-1),LEFT(CQ463,FIND("-",CQ463)-1),LEFT(CB463,FIND("-",CB463)-1)),CONCATENATE(LEFT(BS463,FIND("-",BS463)-1),LEFT(CM463,FIND("-",CM463)-1),LEFT(CN463,FIND("-",CN463)-1),LEFT(CO463,FIND("-",CO463)-1),LEFT(CP463,FIND("-",CP463)-1),LEFT(CQ463,FIND("-",CQ463)-1),LEFT(CB463,FIND("-",CB463)-1)))</f>
        <v>5010700215011501100001VT100001</v>
      </c>
      <c r="DV463" s="78">
        <f>INDEX('08_DMGiaDat'!$L:$L,MATCH(DU463,'08_DMGiaDat'!$R:$R,0))</f>
        <v>7970000</v>
      </c>
      <c r="DW463" s="78" t="str">
        <f t="shared" ref="DW463:DW526" si="346">CONCATENATE(LEFT(BS463,5),LEFT(CM463,3),LEFT(CN463,3),MID(CO463,4,2),LEFT(CP463,3),"00000",LEFT(CB463,3))</f>
        <v>501070021501100100000001</v>
      </c>
      <c r="DX463" s="78" t="str">
        <f>IFERROR(VLOOKUP(DW463,'08_DMGiaDat'!C418:C419,2,FALSE),"N")</f>
        <v>N</v>
      </c>
      <c r="DY463" s="78" t="str">
        <f t="shared" ref="DY463:DY526" si="347">CONCATENATE(LEFT(BS463,5),LEFT(CM463,3),LEFT(CN463,3),MID(CO463,4,2),LEFT(CP463,3),LEFT(CQ463,5),"001")</f>
        <v>5010700215011001VT100001</v>
      </c>
      <c r="DZ463" s="78" t="str">
        <f>IFERROR(VLOOKUP(DY463,'08_DMGiaDat'!C418:C419,2,FALSE),"N")</f>
        <v>N</v>
      </c>
      <c r="EA463" s="78" t="str">
        <f t="shared" ref="EA463:EA526" si="348">CONCATENATE(LEFT(BS463,5),LEFT(CM463,3),LEFT(CN463,3),MID(CO463,4,2),LEFT(CP463,3),"00000","001")</f>
        <v>501070021501100100000001</v>
      </c>
      <c r="EB463" s="78" t="str">
        <f>IFERROR(VLOOKUP(EA463,'08_DMGiaDat'!C418:C419,2,FALSE),"N")</f>
        <v>N</v>
      </c>
      <c r="EC463" s="92">
        <f>IF(DV463&lt;&gt;"N",DV463,IF(DX463&lt;&gt;"N",DX463,IF(DZ463&lt;&gt;"N",DZ463*VLOOKUP(LEFT(CB463,3),'03_DMMucDich'!C402:C406,5,FALSE),IF(EB463&lt;&gt;"N",EB463*VLOOKUP(LEFT(CB463,3),'03_DMMucDich'!C402:C406,5,FALSE),"N/A"))))</f>
        <v>7970000</v>
      </c>
    </row>
    <row r="464" spans="1:133" s="34" customFormat="1" ht="16" x14ac:dyDescent="0.2">
      <c r="A464" s="85">
        <v>450</v>
      </c>
      <c r="B464" s="86"/>
      <c r="C464" s="87"/>
      <c r="D464" s="141" t="s">
        <v>6101</v>
      </c>
      <c r="E464" s="86"/>
      <c r="F464" s="88"/>
      <c r="G464" s="88" t="s">
        <v>5718</v>
      </c>
      <c r="H464" s="151">
        <v>2022</v>
      </c>
      <c r="I464" s="86"/>
      <c r="J464" s="86"/>
      <c r="K464" s="145" t="s">
        <v>6723</v>
      </c>
      <c r="L464" s="105"/>
      <c r="M464" s="86"/>
      <c r="N464" s="105"/>
      <c r="O464" s="105"/>
      <c r="P464" s="86"/>
      <c r="Q464" s="86"/>
      <c r="R464" s="153" t="str">
        <f t="shared" ref="R464:R527" si="349">"Tổ "&amp;RIGHT(AH464,2)</f>
        <v>Tổ 05</v>
      </c>
      <c r="S464" s="86"/>
      <c r="T464" s="86"/>
      <c r="U464" s="86"/>
      <c r="V464" s="86" t="str">
        <f t="shared" ref="V464:V527" si="350">AJ464&amp;", "&amp;AI464</f>
        <v xml:space="preserve">, </v>
      </c>
      <c r="W464" s="86"/>
      <c r="X464" s="86"/>
      <c r="Y464" s="86"/>
      <c r="Z464" s="88"/>
      <c r="AA464" s="105"/>
      <c r="AB464" s="86"/>
      <c r="AC464" s="90"/>
      <c r="AD464" s="86"/>
      <c r="AE464" s="86"/>
      <c r="AF464" s="86"/>
      <c r="AG464" s="86"/>
      <c r="AH464" s="160" t="s">
        <v>6968</v>
      </c>
      <c r="AI464" s="153"/>
      <c r="AJ464" s="153"/>
      <c r="AK464" s="86"/>
      <c r="AL464" s="86"/>
      <c r="AM464" s="153" t="s">
        <v>7015</v>
      </c>
      <c r="AN464" s="153" t="s">
        <v>7561</v>
      </c>
      <c r="AO464" s="165">
        <v>44236</v>
      </c>
      <c r="AP464" s="153" t="s">
        <v>2324</v>
      </c>
      <c r="AQ464" s="153" t="s">
        <v>7038</v>
      </c>
      <c r="AR464" s="166">
        <v>110</v>
      </c>
      <c r="AS464" s="88" t="s">
        <v>5719</v>
      </c>
      <c r="AT464" s="92">
        <f t="shared" si="325"/>
        <v>0</v>
      </c>
      <c r="AU464" s="93">
        <v>0</v>
      </c>
      <c r="AV464" s="93">
        <v>0</v>
      </c>
      <c r="AW464" s="166">
        <v>200</v>
      </c>
      <c r="AX464" s="93">
        <v>0</v>
      </c>
      <c r="AY464" s="177"/>
      <c r="AZ464" s="177">
        <v>0</v>
      </c>
      <c r="BA464" s="178"/>
      <c r="BB464" s="105"/>
      <c r="BC464" s="105"/>
      <c r="BD464" s="93"/>
      <c r="BE464" s="93">
        <v>0</v>
      </c>
      <c r="BF464" s="91">
        <v>0</v>
      </c>
      <c r="BG464" s="94"/>
      <c r="BH464" s="95"/>
      <c r="BI464" s="93" t="str">
        <f t="shared" si="335"/>
        <v>Nguyễn Thị Cam</v>
      </c>
      <c r="BJ464" s="105">
        <f t="shared" si="336"/>
        <v>0</v>
      </c>
      <c r="BK464" s="88" t="str">
        <f t="shared" si="337"/>
        <v>8411652239</v>
      </c>
      <c r="BL464" s="86">
        <f t="shared" si="338"/>
        <v>0</v>
      </c>
      <c r="BM464" s="105">
        <f t="shared" si="339"/>
        <v>0</v>
      </c>
      <c r="BN464" s="86">
        <f t="shared" si="340"/>
        <v>0</v>
      </c>
      <c r="BO464" s="86">
        <f t="shared" si="341"/>
        <v>0</v>
      </c>
      <c r="BP464" s="86">
        <f t="shared" ref="BP464:BP527" si="351">AI464</f>
        <v>0</v>
      </c>
      <c r="BQ464" s="160" t="s">
        <v>6968</v>
      </c>
      <c r="BR464" s="86" t="s">
        <v>5720</v>
      </c>
      <c r="BS464" s="88" t="s">
        <v>5721</v>
      </c>
      <c r="BT464" s="86" t="s">
        <v>5722</v>
      </c>
      <c r="BU464" s="86"/>
      <c r="BV464" s="86" t="str">
        <f t="shared" ref="BV464:BV527" si="352">AN464</f>
        <v>DA 149352</v>
      </c>
      <c r="BW464" s="105" t="str">
        <f t="shared" ref="BW464:BW527" si="353">IF(BU464="X",AO464,"")</f>
        <v/>
      </c>
      <c r="BX464" s="86" t="str">
        <f t="shared" si="318"/>
        <v>438</v>
      </c>
      <c r="BY464" s="86" t="str">
        <f t="shared" si="319"/>
        <v>84</v>
      </c>
      <c r="BZ464" s="91">
        <f t="shared" si="320"/>
        <v>110</v>
      </c>
      <c r="CA464" s="91">
        <v>0</v>
      </c>
      <c r="CB464" s="96" t="s">
        <v>5719</v>
      </c>
      <c r="CC464" s="91">
        <f t="shared" ref="CC464:CC527" si="354">AW464</f>
        <v>200</v>
      </c>
      <c r="CD464" s="91">
        <f t="shared" ref="CD464:CD527" si="355">AY464</f>
        <v>0</v>
      </c>
      <c r="CE464" s="93">
        <f t="shared" si="323"/>
        <v>0</v>
      </c>
      <c r="CF464" s="93">
        <f t="shared" si="324"/>
        <v>0</v>
      </c>
      <c r="CG464" s="105"/>
      <c r="CH464" s="105"/>
      <c r="CI464" s="86"/>
      <c r="CJ464" s="188"/>
      <c r="CK464" s="181">
        <f t="shared" ref="CK464:CK527" si="356">BZ464</f>
        <v>110</v>
      </c>
      <c r="CL464" s="181">
        <f t="shared" ref="CL464:CL527" si="357">AW464</f>
        <v>200</v>
      </c>
      <c r="CM464" s="86" t="s">
        <v>5723</v>
      </c>
      <c r="CN464" s="182" t="s">
        <v>7866</v>
      </c>
      <c r="CO464" s="183" t="s">
        <v>7867</v>
      </c>
      <c r="CP464" s="86" t="s">
        <v>5724</v>
      </c>
      <c r="CQ464" s="153" t="s">
        <v>7927</v>
      </c>
      <c r="CR464" s="187">
        <f t="shared" ref="CR464:CR527" si="358">EC464</f>
        <v>2890000</v>
      </c>
      <c r="CS464" s="188">
        <v>0.8</v>
      </c>
      <c r="CT464" s="188">
        <f t="shared" si="326"/>
        <v>2312000</v>
      </c>
      <c r="CU464" s="93"/>
      <c r="CV464" s="94">
        <f t="shared" ref="CV464:CV527" si="359">IF(OR(CK464=0,CK464&lt;=CL464),CK464,CL464)</f>
        <v>110</v>
      </c>
      <c r="CW464" s="93">
        <f t="shared" ref="CW464:CW527" si="360">IF(AND(CK464&gt;CL464,CK464&lt;=CL464*4),CK464-CL464,IF(CK464&gt;=CL464*4,CL464*3,0))</f>
        <v>0</v>
      </c>
      <c r="CX464" s="86">
        <f t="shared" ref="CX464:CX527" si="361">IF(CK464&gt;=CL464*4,CK464-CL464*4,0)</f>
        <v>0</v>
      </c>
      <c r="CY464" s="93">
        <f t="shared" si="327"/>
        <v>76296</v>
      </c>
      <c r="CZ464" s="93">
        <v>0</v>
      </c>
      <c r="DA464" s="93">
        <v>0</v>
      </c>
      <c r="DB464" s="93">
        <f t="shared" si="328"/>
        <v>0</v>
      </c>
      <c r="DC464" s="93">
        <v>0</v>
      </c>
      <c r="DD464" s="91">
        <v>0</v>
      </c>
      <c r="DE464" s="93">
        <f t="shared" si="329"/>
        <v>0</v>
      </c>
      <c r="DF464" s="93">
        <f t="shared" si="342"/>
        <v>0</v>
      </c>
      <c r="DG464" s="93"/>
      <c r="DH464" s="93">
        <v>0</v>
      </c>
      <c r="DI464" s="93">
        <v>0</v>
      </c>
      <c r="DJ464" s="86">
        <f t="shared" si="330"/>
        <v>0</v>
      </c>
      <c r="DK464" s="91">
        <v>0</v>
      </c>
      <c r="DL464" s="93"/>
      <c r="DM464" s="93">
        <v>0</v>
      </c>
      <c r="DN464" s="93">
        <f t="shared" si="343"/>
        <v>2312000</v>
      </c>
      <c r="DO464" s="93">
        <f t="shared" si="331"/>
        <v>0</v>
      </c>
      <c r="DP464" s="92">
        <f t="shared" si="332"/>
        <v>76296</v>
      </c>
      <c r="DQ464" s="97" t="str">
        <f t="shared" si="344"/>
        <v>8411652239</v>
      </c>
      <c r="DR464" s="98">
        <f t="shared" si="333"/>
        <v>0</v>
      </c>
      <c r="DS464" s="93" t="str">
        <f t="shared" si="334"/>
        <v>OK</v>
      </c>
      <c r="DT464" s="93"/>
      <c r="DU464" s="78" t="str">
        <f t="shared" si="345"/>
        <v>5010700210791079100001VT300001</v>
      </c>
      <c r="DV464" s="78">
        <f>INDEX('08_DMGiaDat'!$L:$L,MATCH(DU464,'08_DMGiaDat'!$R:$R,0))</f>
        <v>2890000</v>
      </c>
      <c r="DW464" s="78" t="str">
        <f t="shared" si="346"/>
        <v>501070021079100100000001</v>
      </c>
      <c r="DX464" s="78" t="str">
        <f>IFERROR(VLOOKUP(DW464,'08_DMGiaDat'!C418:C419,2,FALSE),"N")</f>
        <v>N</v>
      </c>
      <c r="DY464" s="78" t="str">
        <f t="shared" si="347"/>
        <v>5010700210791001VT300001</v>
      </c>
      <c r="DZ464" s="78" t="str">
        <f>IFERROR(VLOOKUP(DY464,'08_DMGiaDat'!C418:C419,2,FALSE),"N")</f>
        <v>N</v>
      </c>
      <c r="EA464" s="78" t="str">
        <f t="shared" si="348"/>
        <v>501070021079100100000001</v>
      </c>
      <c r="EB464" s="78" t="str">
        <f>IFERROR(VLOOKUP(EA464,'08_DMGiaDat'!C418:C419,2,FALSE),"N")</f>
        <v>N</v>
      </c>
      <c r="EC464" s="92">
        <f>IF(DV464&lt;&gt;"N",DV464,IF(DX464&lt;&gt;"N",DX464,IF(DZ464&lt;&gt;"N",DZ464*VLOOKUP(LEFT(CB464,3),'03_DMMucDich'!C402:C406,5,FALSE),IF(EB464&lt;&gt;"N",EB464*VLOOKUP(LEFT(CB464,3),'03_DMMucDich'!C402:C406,5,FALSE),"N/A"))))</f>
        <v>2890000</v>
      </c>
    </row>
    <row r="465" spans="1:133" s="34" customFormat="1" ht="16" x14ac:dyDescent="0.2">
      <c r="A465" s="85">
        <v>451</v>
      </c>
      <c r="B465" s="86"/>
      <c r="C465" s="87"/>
      <c r="D465" s="141" t="s">
        <v>6102</v>
      </c>
      <c r="E465" s="86"/>
      <c r="F465" s="88"/>
      <c r="G465" s="88" t="s">
        <v>5718</v>
      </c>
      <c r="H465" s="151">
        <v>2022</v>
      </c>
      <c r="I465" s="86"/>
      <c r="J465" s="86"/>
      <c r="K465" s="145" t="s">
        <v>6724</v>
      </c>
      <c r="L465" s="105"/>
      <c r="M465" s="86"/>
      <c r="N465" s="105"/>
      <c r="O465" s="105"/>
      <c r="P465" s="86"/>
      <c r="Q465" s="86"/>
      <c r="R465" s="153" t="str">
        <f t="shared" si="349"/>
        <v>Tổ 22</v>
      </c>
      <c r="S465" s="86"/>
      <c r="T465" s="86"/>
      <c r="U465" s="86"/>
      <c r="V465" s="86" t="str">
        <f t="shared" si="350"/>
        <v xml:space="preserve">, </v>
      </c>
      <c r="W465" s="86"/>
      <c r="X465" s="86"/>
      <c r="Y465" s="86"/>
      <c r="Z465" s="88"/>
      <c r="AA465" s="105"/>
      <c r="AB465" s="86"/>
      <c r="AC465" s="90"/>
      <c r="AD465" s="86"/>
      <c r="AE465" s="86"/>
      <c r="AF465" s="86"/>
      <c r="AG465" s="86"/>
      <c r="AH465" s="160" t="s">
        <v>6963</v>
      </c>
      <c r="AI465" s="153"/>
      <c r="AJ465" s="153"/>
      <c r="AK465" s="86"/>
      <c r="AL465" s="86"/>
      <c r="AM465" s="153" t="s">
        <v>7015</v>
      </c>
      <c r="AN465" s="153" t="s">
        <v>7562</v>
      </c>
      <c r="AO465" s="165">
        <v>38936</v>
      </c>
      <c r="AP465" s="153" t="s">
        <v>7424</v>
      </c>
      <c r="AQ465" s="153" t="s">
        <v>1826</v>
      </c>
      <c r="AR465" s="166">
        <v>465.1</v>
      </c>
      <c r="AS465" s="88" t="s">
        <v>5719</v>
      </c>
      <c r="AT465" s="92">
        <f t="shared" si="325"/>
        <v>0</v>
      </c>
      <c r="AU465" s="93">
        <v>0</v>
      </c>
      <c r="AV465" s="93">
        <v>0</v>
      </c>
      <c r="AW465" s="166">
        <v>200</v>
      </c>
      <c r="AX465" s="93">
        <v>0</v>
      </c>
      <c r="AY465" s="177"/>
      <c r="AZ465" s="177">
        <v>0</v>
      </c>
      <c r="BA465" s="178"/>
      <c r="BB465" s="105"/>
      <c r="BC465" s="105"/>
      <c r="BD465" s="93"/>
      <c r="BE465" s="93">
        <v>0</v>
      </c>
      <c r="BF465" s="91">
        <v>0</v>
      </c>
      <c r="BG465" s="94"/>
      <c r="BH465" s="95"/>
      <c r="BI465" s="93" t="str">
        <f t="shared" si="335"/>
        <v>Hồ Ngọc Anh</v>
      </c>
      <c r="BJ465" s="105">
        <f t="shared" si="336"/>
        <v>0</v>
      </c>
      <c r="BK465" s="88" t="str">
        <f t="shared" si="337"/>
        <v>8260337440</v>
      </c>
      <c r="BL465" s="86">
        <f t="shared" si="338"/>
        <v>0</v>
      </c>
      <c r="BM465" s="105">
        <f t="shared" si="339"/>
        <v>0</v>
      </c>
      <c r="BN465" s="86">
        <f t="shared" si="340"/>
        <v>0</v>
      </c>
      <c r="BO465" s="86">
        <f t="shared" si="341"/>
        <v>0</v>
      </c>
      <c r="BP465" s="86">
        <f t="shared" si="351"/>
        <v>0</v>
      </c>
      <c r="BQ465" s="160" t="s">
        <v>6963</v>
      </c>
      <c r="BR465" s="86" t="s">
        <v>5720</v>
      </c>
      <c r="BS465" s="88" t="s">
        <v>5721</v>
      </c>
      <c r="BT465" s="86" t="s">
        <v>5722</v>
      </c>
      <c r="BU465" s="86"/>
      <c r="BV465" s="86" t="str">
        <f t="shared" si="352"/>
        <v>AE 724652</v>
      </c>
      <c r="BW465" s="105" t="str">
        <f t="shared" si="353"/>
        <v/>
      </c>
      <c r="BX465" s="86" t="str">
        <f t="shared" ref="BX465:BX528" si="362">AP465</f>
        <v>63</v>
      </c>
      <c r="BY465" s="86" t="str">
        <f t="shared" ref="BY465:BY528" si="363">AQ465</f>
        <v>148</v>
      </c>
      <c r="BZ465" s="91">
        <f t="shared" ref="BZ465:BZ528" si="364">AR465</f>
        <v>465.1</v>
      </c>
      <c r="CA465" s="91">
        <v>0</v>
      </c>
      <c r="CB465" s="96" t="s">
        <v>5719</v>
      </c>
      <c r="CC465" s="91">
        <f t="shared" si="354"/>
        <v>200</v>
      </c>
      <c r="CD465" s="91">
        <f t="shared" si="355"/>
        <v>0</v>
      </c>
      <c r="CE465" s="93">
        <f t="shared" si="323"/>
        <v>0</v>
      </c>
      <c r="CF465" s="93">
        <f t="shared" si="324"/>
        <v>0</v>
      </c>
      <c r="CG465" s="105"/>
      <c r="CH465" s="105"/>
      <c r="CI465" s="86"/>
      <c r="CJ465" s="188"/>
      <c r="CK465" s="181">
        <f t="shared" si="356"/>
        <v>465.1</v>
      </c>
      <c r="CL465" s="181">
        <f t="shared" si="357"/>
        <v>200</v>
      </c>
      <c r="CM465" s="86" t="s">
        <v>5723</v>
      </c>
      <c r="CN465" s="182" t="s">
        <v>7859</v>
      </c>
      <c r="CO465" s="183" t="s">
        <v>7860</v>
      </c>
      <c r="CP465" s="86" t="s">
        <v>5724</v>
      </c>
      <c r="CQ465" s="153" t="s">
        <v>7927</v>
      </c>
      <c r="CR465" s="187">
        <f t="shared" si="358"/>
        <v>3340000</v>
      </c>
      <c r="CS465" s="188">
        <v>0.8</v>
      </c>
      <c r="CT465" s="188">
        <f t="shared" si="326"/>
        <v>2672000</v>
      </c>
      <c r="CU465" s="93"/>
      <c r="CV465" s="94">
        <f t="shared" si="359"/>
        <v>200</v>
      </c>
      <c r="CW465" s="93">
        <f t="shared" si="360"/>
        <v>265.10000000000002</v>
      </c>
      <c r="CX465" s="86">
        <f t="shared" si="361"/>
        <v>0</v>
      </c>
      <c r="CY465" s="93">
        <f t="shared" si="327"/>
        <v>656163.04</v>
      </c>
      <c r="CZ465" s="93">
        <v>0</v>
      </c>
      <c r="DA465" s="93">
        <v>0</v>
      </c>
      <c r="DB465" s="93">
        <f t="shared" si="328"/>
        <v>0</v>
      </c>
      <c r="DC465" s="93">
        <v>0</v>
      </c>
      <c r="DD465" s="91">
        <v>0</v>
      </c>
      <c r="DE465" s="93">
        <f t="shared" si="329"/>
        <v>0</v>
      </c>
      <c r="DF465" s="93">
        <f t="shared" si="342"/>
        <v>0</v>
      </c>
      <c r="DG465" s="93"/>
      <c r="DH465" s="93">
        <v>0</v>
      </c>
      <c r="DI465" s="93">
        <v>0</v>
      </c>
      <c r="DJ465" s="86">
        <f t="shared" si="330"/>
        <v>0</v>
      </c>
      <c r="DK465" s="91">
        <v>0</v>
      </c>
      <c r="DL465" s="93"/>
      <c r="DM465" s="93">
        <v>0</v>
      </c>
      <c r="DN465" s="93">
        <f t="shared" si="343"/>
        <v>2672000</v>
      </c>
      <c r="DO465" s="93">
        <f t="shared" si="331"/>
        <v>0</v>
      </c>
      <c r="DP465" s="92">
        <f t="shared" si="332"/>
        <v>656163.04</v>
      </c>
      <c r="DQ465" s="97" t="str">
        <f t="shared" si="344"/>
        <v>8260337440</v>
      </c>
      <c r="DR465" s="98">
        <f t="shared" si="333"/>
        <v>0</v>
      </c>
      <c r="DS465" s="93" t="str">
        <f t="shared" si="334"/>
        <v>OK</v>
      </c>
      <c r="DT465" s="93"/>
      <c r="DU465" s="78" t="str">
        <f t="shared" si="345"/>
        <v>5010700212541254101001VT300001</v>
      </c>
      <c r="DV465" s="78">
        <f>INDEX('08_DMGiaDat'!$L:$L,MATCH(DU465,'08_DMGiaDat'!$R:$R,0))</f>
        <v>3340000</v>
      </c>
      <c r="DW465" s="78" t="str">
        <f t="shared" si="346"/>
        <v>501070021254100100000001</v>
      </c>
      <c r="DX465" s="78" t="str">
        <f>IFERROR(VLOOKUP(DW465,'08_DMGiaDat'!C418:C419,2,FALSE),"N")</f>
        <v>N</v>
      </c>
      <c r="DY465" s="78" t="str">
        <f t="shared" si="347"/>
        <v>5010700212541001VT300001</v>
      </c>
      <c r="DZ465" s="78" t="str">
        <f>IFERROR(VLOOKUP(DY465,'08_DMGiaDat'!C418:C419,2,FALSE),"N")</f>
        <v>N</v>
      </c>
      <c r="EA465" s="78" t="str">
        <f t="shared" si="348"/>
        <v>501070021254100100000001</v>
      </c>
      <c r="EB465" s="78" t="str">
        <f>IFERROR(VLOOKUP(EA465,'08_DMGiaDat'!C418:C419,2,FALSE),"N")</f>
        <v>N</v>
      </c>
      <c r="EC465" s="92">
        <f>IF(DV465&lt;&gt;"N",DV465,IF(DX465&lt;&gt;"N",DX465,IF(DZ465&lt;&gt;"N",DZ465*VLOOKUP(LEFT(CB465,3),'03_DMMucDich'!C402:C406,5,FALSE),IF(EB465&lt;&gt;"N",EB465*VLOOKUP(LEFT(CB465,3),'03_DMMucDich'!C402:C406,5,FALSE),"N/A"))))</f>
        <v>3340000</v>
      </c>
    </row>
    <row r="466" spans="1:133" s="34" customFormat="1" ht="16" x14ac:dyDescent="0.2">
      <c r="A466" s="85">
        <v>452</v>
      </c>
      <c r="B466" s="86"/>
      <c r="C466" s="87"/>
      <c r="D466" s="141" t="s">
        <v>6103</v>
      </c>
      <c r="E466" s="86"/>
      <c r="F466" s="88"/>
      <c r="G466" s="88" t="s">
        <v>5718</v>
      </c>
      <c r="H466" s="151">
        <v>2023</v>
      </c>
      <c r="I466" s="86"/>
      <c r="J466" s="86"/>
      <c r="K466" s="145" t="s">
        <v>6725</v>
      </c>
      <c r="L466" s="105"/>
      <c r="M466" s="86"/>
      <c r="N466" s="105"/>
      <c r="O466" s="105"/>
      <c r="P466" s="86"/>
      <c r="Q466" s="86"/>
      <c r="R466" s="153" t="str">
        <f t="shared" si="349"/>
        <v>Tổ 66</v>
      </c>
      <c r="S466" s="86"/>
      <c r="T466" s="86"/>
      <c r="U466" s="86"/>
      <c r="V466" s="86" t="str">
        <f t="shared" si="350"/>
        <v xml:space="preserve">, </v>
      </c>
      <c r="W466" s="86"/>
      <c r="X466" s="86"/>
      <c r="Y466" s="86"/>
      <c r="Z466" s="88"/>
      <c r="AA466" s="105"/>
      <c r="AB466" s="86"/>
      <c r="AC466" s="90"/>
      <c r="AD466" s="86"/>
      <c r="AE466" s="86"/>
      <c r="AF466" s="86"/>
      <c r="AG466" s="86"/>
      <c r="AH466" s="160" t="s">
        <v>6960</v>
      </c>
      <c r="AI466" s="153"/>
      <c r="AJ466" s="153"/>
      <c r="AK466" s="86"/>
      <c r="AL466" s="86"/>
      <c r="AM466" s="153" t="s">
        <v>7015</v>
      </c>
      <c r="AN466" s="153" t="s">
        <v>7563</v>
      </c>
      <c r="AO466" s="165">
        <v>43224</v>
      </c>
      <c r="AP466" s="153" t="s">
        <v>2038</v>
      </c>
      <c r="AQ466" s="153" t="s">
        <v>7053</v>
      </c>
      <c r="AR466" s="166">
        <v>110</v>
      </c>
      <c r="AS466" s="88" t="s">
        <v>5719</v>
      </c>
      <c r="AT466" s="92">
        <f t="shared" si="325"/>
        <v>0</v>
      </c>
      <c r="AU466" s="93">
        <v>0</v>
      </c>
      <c r="AV466" s="93">
        <v>0</v>
      </c>
      <c r="AW466" s="166">
        <v>200</v>
      </c>
      <c r="AX466" s="93">
        <v>0</v>
      </c>
      <c r="AY466" s="177"/>
      <c r="AZ466" s="177">
        <v>0</v>
      </c>
      <c r="BA466" s="178"/>
      <c r="BB466" s="105"/>
      <c r="BC466" s="105"/>
      <c r="BD466" s="93"/>
      <c r="BE466" s="93">
        <v>0</v>
      </c>
      <c r="BF466" s="91">
        <v>0</v>
      </c>
      <c r="BG466" s="94"/>
      <c r="BH466" s="95"/>
      <c r="BI466" s="93" t="str">
        <f t="shared" si="335"/>
        <v xml:space="preserve">	Bùi Nguyễn Việt Quản</v>
      </c>
      <c r="BJ466" s="105">
        <f t="shared" si="336"/>
        <v>0</v>
      </c>
      <c r="BK466" s="88" t="str">
        <f t="shared" si="337"/>
        <v>8350955970</v>
      </c>
      <c r="BL466" s="86">
        <f t="shared" si="338"/>
        <v>0</v>
      </c>
      <c r="BM466" s="105">
        <f t="shared" si="339"/>
        <v>0</v>
      </c>
      <c r="BN466" s="86">
        <f t="shared" si="340"/>
        <v>0</v>
      </c>
      <c r="BO466" s="86">
        <f t="shared" si="341"/>
        <v>0</v>
      </c>
      <c r="BP466" s="86">
        <f t="shared" si="351"/>
        <v>0</v>
      </c>
      <c r="BQ466" s="160" t="s">
        <v>6960</v>
      </c>
      <c r="BR466" s="86" t="s">
        <v>5720</v>
      </c>
      <c r="BS466" s="88" t="s">
        <v>5721</v>
      </c>
      <c r="BT466" s="86" t="s">
        <v>5722</v>
      </c>
      <c r="BU466" s="86"/>
      <c r="BV466" s="86" t="str">
        <f t="shared" si="352"/>
        <v>CM 713096</v>
      </c>
      <c r="BW466" s="105" t="str">
        <f t="shared" si="353"/>
        <v/>
      </c>
      <c r="BX466" s="86" t="str">
        <f t="shared" si="362"/>
        <v>159</v>
      </c>
      <c r="BY466" s="86" t="str">
        <f t="shared" si="363"/>
        <v>44</v>
      </c>
      <c r="BZ466" s="91">
        <f t="shared" si="364"/>
        <v>110</v>
      </c>
      <c r="CA466" s="91">
        <v>0</v>
      </c>
      <c r="CB466" s="96" t="s">
        <v>5719</v>
      </c>
      <c r="CC466" s="91">
        <f t="shared" si="354"/>
        <v>200</v>
      </c>
      <c r="CD466" s="91">
        <f t="shared" si="355"/>
        <v>0</v>
      </c>
      <c r="CE466" s="93">
        <f t="shared" si="323"/>
        <v>0</v>
      </c>
      <c r="CF466" s="93">
        <f t="shared" si="324"/>
        <v>0</v>
      </c>
      <c r="CG466" s="105"/>
      <c r="CH466" s="105"/>
      <c r="CI466" s="86"/>
      <c r="CJ466" s="188"/>
      <c r="CK466" s="181">
        <f t="shared" si="356"/>
        <v>110</v>
      </c>
      <c r="CL466" s="181">
        <f t="shared" si="357"/>
        <v>200</v>
      </c>
      <c r="CM466" s="86" t="s">
        <v>5723</v>
      </c>
      <c r="CN466" s="182" t="s">
        <v>7854</v>
      </c>
      <c r="CO466" s="183" t="s">
        <v>7855</v>
      </c>
      <c r="CP466" s="86" t="s">
        <v>5724</v>
      </c>
      <c r="CQ466" s="153" t="s">
        <v>7924</v>
      </c>
      <c r="CR466" s="187">
        <f t="shared" si="358"/>
        <v>7970000</v>
      </c>
      <c r="CS466" s="188">
        <v>1</v>
      </c>
      <c r="CT466" s="188">
        <f t="shared" si="326"/>
        <v>7970000</v>
      </c>
      <c r="CU466" s="93"/>
      <c r="CV466" s="94">
        <f t="shared" si="359"/>
        <v>110</v>
      </c>
      <c r="CW466" s="93">
        <f t="shared" si="360"/>
        <v>0</v>
      </c>
      <c r="CX466" s="86">
        <f t="shared" si="361"/>
        <v>0</v>
      </c>
      <c r="CY466" s="93">
        <f t="shared" si="327"/>
        <v>263010</v>
      </c>
      <c r="CZ466" s="93">
        <v>0</v>
      </c>
      <c r="DA466" s="93">
        <v>0</v>
      </c>
      <c r="DB466" s="93">
        <f t="shared" si="328"/>
        <v>0</v>
      </c>
      <c r="DC466" s="93">
        <v>0</v>
      </c>
      <c r="DD466" s="91">
        <v>0</v>
      </c>
      <c r="DE466" s="93">
        <f t="shared" si="329"/>
        <v>0</v>
      </c>
      <c r="DF466" s="93">
        <f t="shared" si="342"/>
        <v>0</v>
      </c>
      <c r="DG466" s="93"/>
      <c r="DH466" s="93">
        <v>0</v>
      </c>
      <c r="DI466" s="93">
        <v>0</v>
      </c>
      <c r="DJ466" s="86">
        <f t="shared" si="330"/>
        <v>0</v>
      </c>
      <c r="DK466" s="91">
        <v>0</v>
      </c>
      <c r="DL466" s="93"/>
      <c r="DM466" s="93">
        <v>0</v>
      </c>
      <c r="DN466" s="93">
        <f t="shared" si="343"/>
        <v>7970000</v>
      </c>
      <c r="DO466" s="93">
        <f t="shared" si="331"/>
        <v>0</v>
      </c>
      <c r="DP466" s="92">
        <f t="shared" si="332"/>
        <v>263010</v>
      </c>
      <c r="DQ466" s="97" t="str">
        <f t="shared" si="344"/>
        <v>8350955970</v>
      </c>
      <c r="DR466" s="98">
        <f t="shared" si="333"/>
        <v>0</v>
      </c>
      <c r="DS466" s="93" t="str">
        <f t="shared" si="334"/>
        <v>OK</v>
      </c>
      <c r="DT466" s="93"/>
      <c r="DU466" s="78" t="str">
        <f t="shared" si="345"/>
        <v>5010700215011501100001VT100001</v>
      </c>
      <c r="DV466" s="78">
        <f>INDEX('08_DMGiaDat'!$L:$L,MATCH(DU466,'08_DMGiaDat'!$R:$R,0))</f>
        <v>7970000</v>
      </c>
      <c r="DW466" s="78" t="str">
        <f t="shared" si="346"/>
        <v>501070021501100100000001</v>
      </c>
      <c r="DX466" s="78" t="str">
        <f>IFERROR(VLOOKUP(DW466,'08_DMGiaDat'!C418:C419,2,FALSE),"N")</f>
        <v>N</v>
      </c>
      <c r="DY466" s="78" t="str">
        <f t="shared" si="347"/>
        <v>5010700215011001VT100001</v>
      </c>
      <c r="DZ466" s="78" t="str">
        <f>IFERROR(VLOOKUP(DY466,'08_DMGiaDat'!C418:C419,2,FALSE),"N")</f>
        <v>N</v>
      </c>
      <c r="EA466" s="78" t="str">
        <f t="shared" si="348"/>
        <v>501070021501100100000001</v>
      </c>
      <c r="EB466" s="78" t="str">
        <f>IFERROR(VLOOKUP(EA466,'08_DMGiaDat'!C418:C419,2,FALSE),"N")</f>
        <v>N</v>
      </c>
      <c r="EC466" s="92">
        <f>IF(DV466&lt;&gt;"N",DV466,IF(DX466&lt;&gt;"N",DX466,IF(DZ466&lt;&gt;"N",DZ466*VLOOKUP(LEFT(CB466,3),'03_DMMucDich'!C402:C406,5,FALSE),IF(EB466&lt;&gt;"N",EB466*VLOOKUP(LEFT(CB466,3),'03_DMMucDich'!C402:C406,5,FALSE),"N/A"))))</f>
        <v>7970000</v>
      </c>
    </row>
    <row r="467" spans="1:133" s="34" customFormat="1" ht="16" x14ac:dyDescent="0.2">
      <c r="A467" s="85">
        <v>453</v>
      </c>
      <c r="B467" s="86"/>
      <c r="C467" s="87"/>
      <c r="D467" s="141" t="s">
        <v>6104</v>
      </c>
      <c r="E467" s="86"/>
      <c r="F467" s="88"/>
      <c r="G467" s="88" t="s">
        <v>5718</v>
      </c>
      <c r="H467" s="151">
        <v>2023</v>
      </c>
      <c r="I467" s="86"/>
      <c r="J467" s="86"/>
      <c r="K467" s="145" t="s">
        <v>6726</v>
      </c>
      <c r="L467" s="105"/>
      <c r="M467" s="86"/>
      <c r="N467" s="105"/>
      <c r="O467" s="105"/>
      <c r="P467" s="86"/>
      <c r="Q467" s="86"/>
      <c r="R467" s="153" t="str">
        <f t="shared" si="349"/>
        <v>Tổ 06</v>
      </c>
      <c r="S467" s="86"/>
      <c r="T467" s="86"/>
      <c r="U467" s="86"/>
      <c r="V467" s="86" t="str">
        <f t="shared" si="350"/>
        <v xml:space="preserve">, </v>
      </c>
      <c r="W467" s="86"/>
      <c r="X467" s="86"/>
      <c r="Y467" s="86"/>
      <c r="Z467" s="88"/>
      <c r="AA467" s="105"/>
      <c r="AB467" s="86"/>
      <c r="AC467" s="90"/>
      <c r="AD467" s="86"/>
      <c r="AE467" s="86"/>
      <c r="AF467" s="86"/>
      <c r="AG467" s="86"/>
      <c r="AH467" s="160" t="s">
        <v>7001</v>
      </c>
      <c r="AI467" s="153"/>
      <c r="AJ467" s="153"/>
      <c r="AK467" s="86"/>
      <c r="AL467" s="86"/>
      <c r="AM467" s="153" t="s">
        <v>7015</v>
      </c>
      <c r="AN467" s="153" t="s">
        <v>7564</v>
      </c>
      <c r="AO467" s="165">
        <v>44372</v>
      </c>
      <c r="AP467" s="153" t="s">
        <v>2172</v>
      </c>
      <c r="AQ467" s="153" t="s">
        <v>7381</v>
      </c>
      <c r="AR467" s="166">
        <v>84</v>
      </c>
      <c r="AS467" s="88" t="s">
        <v>5719</v>
      </c>
      <c r="AT467" s="92">
        <f t="shared" si="325"/>
        <v>0</v>
      </c>
      <c r="AU467" s="93">
        <v>0</v>
      </c>
      <c r="AV467" s="93">
        <v>0</v>
      </c>
      <c r="AW467" s="166">
        <v>200</v>
      </c>
      <c r="AX467" s="93">
        <v>0</v>
      </c>
      <c r="AY467" s="177"/>
      <c r="AZ467" s="177">
        <v>0</v>
      </c>
      <c r="BA467" s="178"/>
      <c r="BB467" s="105"/>
      <c r="BC467" s="105"/>
      <c r="BD467" s="93"/>
      <c r="BE467" s="93">
        <v>0</v>
      </c>
      <c r="BF467" s="91">
        <v>0</v>
      </c>
      <c r="BG467" s="94"/>
      <c r="BH467" s="95"/>
      <c r="BI467" s="93" t="str">
        <f t="shared" si="335"/>
        <v>Lê Thị Na</v>
      </c>
      <c r="BJ467" s="105">
        <f t="shared" si="336"/>
        <v>0</v>
      </c>
      <c r="BK467" s="88" t="str">
        <f t="shared" si="337"/>
        <v>8127393941</v>
      </c>
      <c r="BL467" s="86">
        <f t="shared" si="338"/>
        <v>0</v>
      </c>
      <c r="BM467" s="105">
        <f t="shared" si="339"/>
        <v>0</v>
      </c>
      <c r="BN467" s="86">
        <f t="shared" si="340"/>
        <v>0</v>
      </c>
      <c r="BO467" s="86">
        <f t="shared" si="341"/>
        <v>0</v>
      </c>
      <c r="BP467" s="86">
        <f t="shared" si="351"/>
        <v>0</v>
      </c>
      <c r="BQ467" s="160" t="s">
        <v>7001</v>
      </c>
      <c r="BR467" s="86" t="s">
        <v>5720</v>
      </c>
      <c r="BS467" s="88" t="s">
        <v>5721</v>
      </c>
      <c r="BT467" s="86" t="s">
        <v>5722</v>
      </c>
      <c r="BU467" s="86"/>
      <c r="BV467" s="86" t="str">
        <f t="shared" si="352"/>
        <v>DC 909010</v>
      </c>
      <c r="BW467" s="105" t="str">
        <f t="shared" si="353"/>
        <v/>
      </c>
      <c r="BX467" s="86" t="str">
        <f t="shared" si="362"/>
        <v>286</v>
      </c>
      <c r="BY467" s="86" t="str">
        <f t="shared" si="363"/>
        <v>73</v>
      </c>
      <c r="BZ467" s="91">
        <f t="shared" si="364"/>
        <v>84</v>
      </c>
      <c r="CA467" s="91">
        <v>0</v>
      </c>
      <c r="CB467" s="96" t="s">
        <v>5719</v>
      </c>
      <c r="CC467" s="91">
        <f t="shared" si="354"/>
        <v>200</v>
      </c>
      <c r="CD467" s="91">
        <f t="shared" si="355"/>
        <v>0</v>
      </c>
      <c r="CE467" s="93">
        <f t="shared" ref="CE467:CE530" si="365">AZ467</f>
        <v>0</v>
      </c>
      <c r="CF467" s="93">
        <f t="shared" ref="CF467:CF530" si="366">BA467</f>
        <v>0</v>
      </c>
      <c r="CG467" s="105"/>
      <c r="CH467" s="105"/>
      <c r="CI467" s="86"/>
      <c r="CJ467" s="188"/>
      <c r="CK467" s="181">
        <f t="shared" si="356"/>
        <v>84</v>
      </c>
      <c r="CL467" s="181">
        <f t="shared" si="357"/>
        <v>200</v>
      </c>
      <c r="CM467" s="86" t="s">
        <v>5723</v>
      </c>
      <c r="CN467" s="182" t="s">
        <v>7866</v>
      </c>
      <c r="CO467" s="183" t="s">
        <v>7867</v>
      </c>
      <c r="CP467" s="86" t="s">
        <v>5724</v>
      </c>
      <c r="CQ467" s="153" t="s">
        <v>7925</v>
      </c>
      <c r="CR467" s="187">
        <f t="shared" si="358"/>
        <v>2360000</v>
      </c>
      <c r="CS467" s="188">
        <v>0.8</v>
      </c>
      <c r="CT467" s="188">
        <f t="shared" si="326"/>
        <v>1888000</v>
      </c>
      <c r="CU467" s="93"/>
      <c r="CV467" s="94">
        <f t="shared" si="359"/>
        <v>84</v>
      </c>
      <c r="CW467" s="93">
        <f t="shared" si="360"/>
        <v>0</v>
      </c>
      <c r="CX467" s="86">
        <f t="shared" si="361"/>
        <v>0</v>
      </c>
      <c r="CY467" s="93">
        <f t="shared" si="327"/>
        <v>47577.599999999999</v>
      </c>
      <c r="CZ467" s="93">
        <v>0</v>
      </c>
      <c r="DA467" s="93">
        <v>0</v>
      </c>
      <c r="DB467" s="93">
        <f t="shared" si="328"/>
        <v>0</v>
      </c>
      <c r="DC467" s="93">
        <v>0</v>
      </c>
      <c r="DD467" s="91">
        <v>0</v>
      </c>
      <c r="DE467" s="93">
        <f t="shared" si="329"/>
        <v>0</v>
      </c>
      <c r="DF467" s="93">
        <f t="shared" si="342"/>
        <v>0</v>
      </c>
      <c r="DG467" s="93"/>
      <c r="DH467" s="93">
        <v>0</v>
      </c>
      <c r="DI467" s="93">
        <v>0</v>
      </c>
      <c r="DJ467" s="86">
        <f t="shared" si="330"/>
        <v>0</v>
      </c>
      <c r="DK467" s="91">
        <v>0</v>
      </c>
      <c r="DL467" s="93"/>
      <c r="DM467" s="93">
        <v>0</v>
      </c>
      <c r="DN467" s="93">
        <f t="shared" si="343"/>
        <v>1888000</v>
      </c>
      <c r="DO467" s="93">
        <f t="shared" si="331"/>
        <v>0</v>
      </c>
      <c r="DP467" s="92">
        <f t="shared" si="332"/>
        <v>47577.599999999999</v>
      </c>
      <c r="DQ467" s="97" t="str">
        <f t="shared" si="344"/>
        <v>8127393941</v>
      </c>
      <c r="DR467" s="98">
        <f t="shared" si="333"/>
        <v>0</v>
      </c>
      <c r="DS467" s="93" t="str">
        <f t="shared" si="334"/>
        <v>OK</v>
      </c>
      <c r="DT467" s="93"/>
      <c r="DU467" s="78" t="str">
        <f t="shared" si="345"/>
        <v>5010700210791079100001VT400001</v>
      </c>
      <c r="DV467" s="78">
        <f>INDEX('08_DMGiaDat'!$L:$L,MATCH(DU467,'08_DMGiaDat'!$R:$R,0))</f>
        <v>2360000</v>
      </c>
      <c r="DW467" s="78" t="str">
        <f t="shared" si="346"/>
        <v>501070021079100100000001</v>
      </c>
      <c r="DX467" s="78" t="str">
        <f>IFERROR(VLOOKUP(DW467,'08_DMGiaDat'!C418:C419,2,FALSE),"N")</f>
        <v>N</v>
      </c>
      <c r="DY467" s="78" t="str">
        <f t="shared" si="347"/>
        <v>5010700210791001VT400001</v>
      </c>
      <c r="DZ467" s="78" t="str">
        <f>IFERROR(VLOOKUP(DY467,'08_DMGiaDat'!C418:C419,2,FALSE),"N")</f>
        <v>N</v>
      </c>
      <c r="EA467" s="78" t="str">
        <f t="shared" si="348"/>
        <v>501070021079100100000001</v>
      </c>
      <c r="EB467" s="78" t="str">
        <f>IFERROR(VLOOKUP(EA467,'08_DMGiaDat'!C418:C419,2,FALSE),"N")</f>
        <v>N</v>
      </c>
      <c r="EC467" s="92">
        <f>IF(DV467&lt;&gt;"N",DV467,IF(DX467&lt;&gt;"N",DX467,IF(DZ467&lt;&gt;"N",DZ467*VLOOKUP(LEFT(CB467,3),'03_DMMucDich'!C402:C406,5,FALSE),IF(EB467&lt;&gt;"N",EB467*VLOOKUP(LEFT(CB467,3),'03_DMMucDich'!C402:C406,5,FALSE),"N/A"))))</f>
        <v>2360000</v>
      </c>
    </row>
    <row r="468" spans="1:133" s="34" customFormat="1" ht="16" x14ac:dyDescent="0.2">
      <c r="A468" s="85">
        <v>454</v>
      </c>
      <c r="B468" s="86"/>
      <c r="C468" s="87"/>
      <c r="D468" s="141" t="s">
        <v>6105</v>
      </c>
      <c r="E468" s="86"/>
      <c r="F468" s="88"/>
      <c r="G468" s="88" t="s">
        <v>5718</v>
      </c>
      <c r="H468" s="151">
        <v>2023</v>
      </c>
      <c r="I468" s="86"/>
      <c r="J468" s="86"/>
      <c r="K468" s="145" t="s">
        <v>6727</v>
      </c>
      <c r="L468" s="105"/>
      <c r="M468" s="86"/>
      <c r="N468" s="105"/>
      <c r="O468" s="105"/>
      <c r="P468" s="86"/>
      <c r="Q468" s="86"/>
      <c r="R468" s="153" t="str">
        <f t="shared" si="349"/>
        <v>Tổ 64</v>
      </c>
      <c r="S468" s="86"/>
      <c r="T468" s="86"/>
      <c r="U468" s="86"/>
      <c r="V468" s="86" t="str">
        <f t="shared" si="350"/>
        <v xml:space="preserve">, </v>
      </c>
      <c r="W468" s="86"/>
      <c r="X468" s="86"/>
      <c r="Y468" s="86"/>
      <c r="Z468" s="88"/>
      <c r="AA468" s="105"/>
      <c r="AB468" s="86"/>
      <c r="AC468" s="90"/>
      <c r="AD468" s="86"/>
      <c r="AE468" s="86"/>
      <c r="AF468" s="86"/>
      <c r="AG468" s="86"/>
      <c r="AH468" s="160" t="s">
        <v>6961</v>
      </c>
      <c r="AI468" s="153"/>
      <c r="AJ468" s="153"/>
      <c r="AK468" s="86"/>
      <c r="AL468" s="86"/>
      <c r="AM468" s="153" t="s">
        <v>7015</v>
      </c>
      <c r="AN468" s="153" t="s">
        <v>7565</v>
      </c>
      <c r="AO468" s="165">
        <v>43382</v>
      </c>
      <c r="AP468" s="153" t="s">
        <v>1082</v>
      </c>
      <c r="AQ468" s="153" t="s">
        <v>7141</v>
      </c>
      <c r="AR468" s="166">
        <v>105</v>
      </c>
      <c r="AS468" s="88" t="s">
        <v>5719</v>
      </c>
      <c r="AT468" s="92">
        <f t="shared" si="325"/>
        <v>0</v>
      </c>
      <c r="AU468" s="93">
        <v>0</v>
      </c>
      <c r="AV468" s="93">
        <v>0</v>
      </c>
      <c r="AW468" s="166">
        <v>200</v>
      </c>
      <c r="AX468" s="93">
        <v>0</v>
      </c>
      <c r="AY468" s="177"/>
      <c r="AZ468" s="177">
        <v>0</v>
      </c>
      <c r="BA468" s="178"/>
      <c r="BB468" s="105"/>
      <c r="BC468" s="105"/>
      <c r="BD468" s="93"/>
      <c r="BE468" s="93">
        <v>0</v>
      </c>
      <c r="BF468" s="91">
        <v>0</v>
      </c>
      <c r="BG468" s="94"/>
      <c r="BH468" s="95"/>
      <c r="BI468" s="93" t="str">
        <f t="shared" si="335"/>
        <v>Trịnh Anh Tuấn</v>
      </c>
      <c r="BJ468" s="105">
        <f t="shared" si="336"/>
        <v>0</v>
      </c>
      <c r="BK468" s="88" t="str">
        <f t="shared" si="337"/>
        <v>0105451458</v>
      </c>
      <c r="BL468" s="86">
        <f t="shared" si="338"/>
        <v>0</v>
      </c>
      <c r="BM468" s="105">
        <f t="shared" si="339"/>
        <v>0</v>
      </c>
      <c r="BN468" s="86">
        <f t="shared" si="340"/>
        <v>0</v>
      </c>
      <c r="BO468" s="86">
        <f t="shared" si="341"/>
        <v>0</v>
      </c>
      <c r="BP468" s="86">
        <f t="shared" si="351"/>
        <v>0</v>
      </c>
      <c r="BQ468" s="160" t="s">
        <v>6961</v>
      </c>
      <c r="BR468" s="86" t="s">
        <v>5720</v>
      </c>
      <c r="BS468" s="88" t="s">
        <v>5721</v>
      </c>
      <c r="BT468" s="86" t="s">
        <v>5722</v>
      </c>
      <c r="BU468" s="86"/>
      <c r="BV468" s="86" t="str">
        <f t="shared" si="352"/>
        <v>CO 161608</v>
      </c>
      <c r="BW468" s="105" t="str">
        <f t="shared" si="353"/>
        <v/>
      </c>
      <c r="BX468" s="86" t="str">
        <f t="shared" si="362"/>
        <v>109</v>
      </c>
      <c r="BY468" s="86" t="str">
        <f t="shared" si="363"/>
        <v>25</v>
      </c>
      <c r="BZ468" s="91">
        <f t="shared" si="364"/>
        <v>105</v>
      </c>
      <c r="CA468" s="91">
        <v>0</v>
      </c>
      <c r="CB468" s="96" t="s">
        <v>5719</v>
      </c>
      <c r="CC468" s="91">
        <f t="shared" si="354"/>
        <v>200</v>
      </c>
      <c r="CD468" s="91">
        <f t="shared" si="355"/>
        <v>0</v>
      </c>
      <c r="CE468" s="93">
        <f t="shared" si="365"/>
        <v>0</v>
      </c>
      <c r="CF468" s="93">
        <f t="shared" si="366"/>
        <v>0</v>
      </c>
      <c r="CG468" s="105"/>
      <c r="CH468" s="105"/>
      <c r="CI468" s="86"/>
      <c r="CJ468" s="188"/>
      <c r="CK468" s="181">
        <f t="shared" si="356"/>
        <v>105</v>
      </c>
      <c r="CL468" s="181">
        <f t="shared" si="357"/>
        <v>200</v>
      </c>
      <c r="CM468" s="86" t="s">
        <v>5723</v>
      </c>
      <c r="CN468" s="182" t="s">
        <v>7854</v>
      </c>
      <c r="CO468" s="183" t="s">
        <v>7855</v>
      </c>
      <c r="CP468" s="86" t="s">
        <v>5724</v>
      </c>
      <c r="CQ468" s="153" t="s">
        <v>7924</v>
      </c>
      <c r="CR468" s="187">
        <f t="shared" si="358"/>
        <v>7970000</v>
      </c>
      <c r="CS468" s="188">
        <v>1</v>
      </c>
      <c r="CT468" s="188">
        <f t="shared" si="326"/>
        <v>7970000</v>
      </c>
      <c r="CU468" s="93"/>
      <c r="CV468" s="94">
        <f t="shared" si="359"/>
        <v>105</v>
      </c>
      <c r="CW468" s="93">
        <f t="shared" si="360"/>
        <v>0</v>
      </c>
      <c r="CX468" s="86">
        <f t="shared" si="361"/>
        <v>0</v>
      </c>
      <c r="CY468" s="93">
        <f t="shared" si="327"/>
        <v>251055</v>
      </c>
      <c r="CZ468" s="93">
        <v>0</v>
      </c>
      <c r="DA468" s="93">
        <v>0</v>
      </c>
      <c r="DB468" s="93">
        <f t="shared" si="328"/>
        <v>0</v>
      </c>
      <c r="DC468" s="93">
        <v>0</v>
      </c>
      <c r="DD468" s="91">
        <v>0</v>
      </c>
      <c r="DE468" s="93">
        <f t="shared" si="329"/>
        <v>0</v>
      </c>
      <c r="DF468" s="93">
        <f t="shared" si="342"/>
        <v>0</v>
      </c>
      <c r="DG468" s="93"/>
      <c r="DH468" s="93">
        <v>0</v>
      </c>
      <c r="DI468" s="93">
        <v>0</v>
      </c>
      <c r="DJ468" s="86">
        <f t="shared" si="330"/>
        <v>0</v>
      </c>
      <c r="DK468" s="91">
        <v>0</v>
      </c>
      <c r="DL468" s="93"/>
      <c r="DM468" s="93">
        <v>0</v>
      </c>
      <c r="DN468" s="93">
        <f t="shared" si="343"/>
        <v>7970000</v>
      </c>
      <c r="DO468" s="93">
        <f t="shared" si="331"/>
        <v>0</v>
      </c>
      <c r="DP468" s="92">
        <f t="shared" si="332"/>
        <v>251055</v>
      </c>
      <c r="DQ468" s="97" t="str">
        <f t="shared" si="344"/>
        <v>0105451458</v>
      </c>
      <c r="DR468" s="98">
        <f t="shared" si="333"/>
        <v>0</v>
      </c>
      <c r="DS468" s="93" t="str">
        <f t="shared" si="334"/>
        <v>OK</v>
      </c>
      <c r="DT468" s="93"/>
      <c r="DU468" s="78" t="str">
        <f t="shared" si="345"/>
        <v>5010700215011501100001VT100001</v>
      </c>
      <c r="DV468" s="78">
        <f>INDEX('08_DMGiaDat'!$L:$L,MATCH(DU468,'08_DMGiaDat'!$R:$R,0))</f>
        <v>7970000</v>
      </c>
      <c r="DW468" s="78" t="str">
        <f t="shared" si="346"/>
        <v>501070021501100100000001</v>
      </c>
      <c r="DX468" s="78" t="str">
        <f>IFERROR(VLOOKUP(DW468,'08_DMGiaDat'!C418:C419,2,FALSE),"N")</f>
        <v>N</v>
      </c>
      <c r="DY468" s="78" t="str">
        <f t="shared" si="347"/>
        <v>5010700215011001VT100001</v>
      </c>
      <c r="DZ468" s="78" t="str">
        <f>IFERROR(VLOOKUP(DY468,'08_DMGiaDat'!C418:C419,2,FALSE),"N")</f>
        <v>N</v>
      </c>
      <c r="EA468" s="78" t="str">
        <f t="shared" si="348"/>
        <v>501070021501100100000001</v>
      </c>
      <c r="EB468" s="78" t="str">
        <f>IFERROR(VLOOKUP(EA468,'08_DMGiaDat'!C418:C419,2,FALSE),"N")</f>
        <v>N</v>
      </c>
      <c r="EC468" s="92">
        <f>IF(DV468&lt;&gt;"N",DV468,IF(DX468&lt;&gt;"N",DX468,IF(DZ468&lt;&gt;"N",DZ468*VLOOKUP(LEFT(CB468,3),'03_DMMucDich'!C402:C406,5,FALSE),IF(EB468&lt;&gt;"N",EB468*VLOOKUP(LEFT(CB468,3),'03_DMMucDich'!C402:C406,5,FALSE),"N/A"))))</f>
        <v>7970000</v>
      </c>
    </row>
    <row r="469" spans="1:133" s="34" customFormat="1" ht="16" x14ac:dyDescent="0.2">
      <c r="A469" s="85">
        <v>455</v>
      </c>
      <c r="B469" s="86"/>
      <c r="C469" s="87"/>
      <c r="D469" s="141" t="s">
        <v>6106</v>
      </c>
      <c r="E469" s="86"/>
      <c r="F469" s="88"/>
      <c r="G469" s="88" t="s">
        <v>5718</v>
      </c>
      <c r="H469" s="151">
        <v>2022</v>
      </c>
      <c r="I469" s="86"/>
      <c r="J469" s="86"/>
      <c r="K469" s="145" t="s">
        <v>6728</v>
      </c>
      <c r="L469" s="105"/>
      <c r="M469" s="86"/>
      <c r="N469" s="105"/>
      <c r="O469" s="105"/>
      <c r="P469" s="86"/>
      <c r="Q469" s="86"/>
      <c r="R469" s="153" t="str">
        <f t="shared" si="349"/>
        <v>Tổ 65</v>
      </c>
      <c r="S469" s="86"/>
      <c r="T469" s="86"/>
      <c r="U469" s="86"/>
      <c r="V469" s="86" t="str">
        <f t="shared" si="350"/>
        <v xml:space="preserve">, </v>
      </c>
      <c r="W469" s="86"/>
      <c r="X469" s="86"/>
      <c r="Y469" s="86"/>
      <c r="Z469" s="88"/>
      <c r="AA469" s="105"/>
      <c r="AB469" s="86"/>
      <c r="AC469" s="90"/>
      <c r="AD469" s="86"/>
      <c r="AE469" s="86"/>
      <c r="AF469" s="86"/>
      <c r="AG469" s="86"/>
      <c r="AH469" s="160" t="s">
        <v>6964</v>
      </c>
      <c r="AI469" s="153"/>
      <c r="AJ469" s="153"/>
      <c r="AK469" s="86"/>
      <c r="AL469" s="86"/>
      <c r="AM469" s="153" t="s">
        <v>7015</v>
      </c>
      <c r="AN469" s="153" t="s">
        <v>7566</v>
      </c>
      <c r="AO469" s="165">
        <v>43599</v>
      </c>
      <c r="AP469" s="153" t="s">
        <v>7139</v>
      </c>
      <c r="AQ469" s="153" t="s">
        <v>7106</v>
      </c>
      <c r="AR469" s="166">
        <v>107.5</v>
      </c>
      <c r="AS469" s="88" t="s">
        <v>5719</v>
      </c>
      <c r="AT469" s="92">
        <f t="shared" si="325"/>
        <v>0</v>
      </c>
      <c r="AU469" s="93">
        <v>0</v>
      </c>
      <c r="AV469" s="93">
        <v>0</v>
      </c>
      <c r="AW469" s="166">
        <v>200</v>
      </c>
      <c r="AX469" s="93">
        <v>0</v>
      </c>
      <c r="AY469" s="177"/>
      <c r="AZ469" s="177">
        <v>0</v>
      </c>
      <c r="BA469" s="178"/>
      <c r="BB469" s="105"/>
      <c r="BC469" s="105"/>
      <c r="BD469" s="93"/>
      <c r="BE469" s="93">
        <v>0</v>
      </c>
      <c r="BF469" s="91">
        <v>0</v>
      </c>
      <c r="BG469" s="94"/>
      <c r="BH469" s="95"/>
      <c r="BI469" s="93" t="str">
        <f t="shared" si="335"/>
        <v>Lê Công Bá</v>
      </c>
      <c r="BJ469" s="105">
        <f t="shared" si="336"/>
        <v>0</v>
      </c>
      <c r="BK469" s="88" t="str">
        <f t="shared" si="337"/>
        <v>8299166878</v>
      </c>
      <c r="BL469" s="86">
        <f t="shared" si="338"/>
        <v>0</v>
      </c>
      <c r="BM469" s="105">
        <f t="shared" si="339"/>
        <v>0</v>
      </c>
      <c r="BN469" s="86">
        <f t="shared" si="340"/>
        <v>0</v>
      </c>
      <c r="BO469" s="86">
        <f t="shared" si="341"/>
        <v>0</v>
      </c>
      <c r="BP469" s="86">
        <f t="shared" si="351"/>
        <v>0</v>
      </c>
      <c r="BQ469" s="160" t="s">
        <v>6964</v>
      </c>
      <c r="BR469" s="86" t="s">
        <v>5720</v>
      </c>
      <c r="BS469" s="88" t="s">
        <v>5721</v>
      </c>
      <c r="BT469" s="86" t="s">
        <v>5722</v>
      </c>
      <c r="BU469" s="86"/>
      <c r="BV469" s="86" t="str">
        <f t="shared" si="352"/>
        <v>CP 903667</v>
      </c>
      <c r="BW469" s="105" t="str">
        <f t="shared" si="353"/>
        <v/>
      </c>
      <c r="BX469" s="86" t="str">
        <f t="shared" si="362"/>
        <v>77</v>
      </c>
      <c r="BY469" s="86" t="str">
        <f t="shared" si="363"/>
        <v>7</v>
      </c>
      <c r="BZ469" s="91">
        <f t="shared" si="364"/>
        <v>107.5</v>
      </c>
      <c r="CA469" s="91">
        <v>0</v>
      </c>
      <c r="CB469" s="96" t="s">
        <v>5719</v>
      </c>
      <c r="CC469" s="91">
        <f t="shared" si="354"/>
        <v>200</v>
      </c>
      <c r="CD469" s="91">
        <f t="shared" si="355"/>
        <v>0</v>
      </c>
      <c r="CE469" s="93">
        <f t="shared" si="365"/>
        <v>0</v>
      </c>
      <c r="CF469" s="93">
        <f t="shared" si="366"/>
        <v>0</v>
      </c>
      <c r="CG469" s="105"/>
      <c r="CH469" s="105"/>
      <c r="CI469" s="86"/>
      <c r="CJ469" s="188"/>
      <c r="CK469" s="181">
        <f t="shared" si="356"/>
        <v>107.5</v>
      </c>
      <c r="CL469" s="181">
        <f t="shared" si="357"/>
        <v>200</v>
      </c>
      <c r="CM469" s="86" t="s">
        <v>5723</v>
      </c>
      <c r="CN469" s="182" t="s">
        <v>7854</v>
      </c>
      <c r="CO469" s="183" t="s">
        <v>7856</v>
      </c>
      <c r="CP469" s="86" t="s">
        <v>5724</v>
      </c>
      <c r="CQ469" s="153" t="s">
        <v>7924</v>
      </c>
      <c r="CR469" s="187">
        <f t="shared" si="358"/>
        <v>9190000</v>
      </c>
      <c r="CS469" s="188">
        <v>1</v>
      </c>
      <c r="CT469" s="188">
        <f t="shared" si="326"/>
        <v>9190000</v>
      </c>
      <c r="CU469" s="93"/>
      <c r="CV469" s="94">
        <f t="shared" si="359"/>
        <v>107.5</v>
      </c>
      <c r="CW469" s="93">
        <f t="shared" si="360"/>
        <v>0</v>
      </c>
      <c r="CX469" s="86">
        <f t="shared" si="361"/>
        <v>0</v>
      </c>
      <c r="CY469" s="93">
        <f t="shared" si="327"/>
        <v>296377.5</v>
      </c>
      <c r="CZ469" s="93">
        <v>0</v>
      </c>
      <c r="DA469" s="93">
        <v>0</v>
      </c>
      <c r="DB469" s="93">
        <f t="shared" si="328"/>
        <v>0</v>
      </c>
      <c r="DC469" s="93">
        <v>0</v>
      </c>
      <c r="DD469" s="91">
        <v>0</v>
      </c>
      <c r="DE469" s="93">
        <f t="shared" si="329"/>
        <v>0</v>
      </c>
      <c r="DF469" s="93">
        <f t="shared" si="342"/>
        <v>0</v>
      </c>
      <c r="DG469" s="93"/>
      <c r="DH469" s="93">
        <v>0</v>
      </c>
      <c r="DI469" s="93">
        <v>0</v>
      </c>
      <c r="DJ469" s="86">
        <f t="shared" si="330"/>
        <v>0</v>
      </c>
      <c r="DK469" s="91">
        <v>0</v>
      </c>
      <c r="DL469" s="93"/>
      <c r="DM469" s="93">
        <v>0</v>
      </c>
      <c r="DN469" s="93">
        <f t="shared" si="343"/>
        <v>9190000</v>
      </c>
      <c r="DO469" s="93">
        <f t="shared" si="331"/>
        <v>0</v>
      </c>
      <c r="DP469" s="92">
        <f t="shared" si="332"/>
        <v>296377.5</v>
      </c>
      <c r="DQ469" s="97" t="str">
        <f t="shared" si="344"/>
        <v>8299166878</v>
      </c>
      <c r="DR469" s="98">
        <f t="shared" si="333"/>
        <v>0</v>
      </c>
      <c r="DS469" s="93" t="str">
        <f t="shared" si="334"/>
        <v>OK</v>
      </c>
      <c r="DT469" s="93"/>
      <c r="DU469" s="78" t="str">
        <f t="shared" si="345"/>
        <v>5010700215011501101001VT100001</v>
      </c>
      <c r="DV469" s="78">
        <f>INDEX('08_DMGiaDat'!$L:$L,MATCH(DU469,'08_DMGiaDat'!$R:$R,0))</f>
        <v>9190000</v>
      </c>
      <c r="DW469" s="78" t="str">
        <f t="shared" si="346"/>
        <v>501070021501100100000001</v>
      </c>
      <c r="DX469" s="78" t="str">
        <f>IFERROR(VLOOKUP(DW469,'08_DMGiaDat'!C418:C419,2,FALSE),"N")</f>
        <v>N</v>
      </c>
      <c r="DY469" s="78" t="str">
        <f t="shared" si="347"/>
        <v>5010700215011001VT100001</v>
      </c>
      <c r="DZ469" s="78" t="str">
        <f>IFERROR(VLOOKUP(DY469,'08_DMGiaDat'!C418:C419,2,FALSE),"N")</f>
        <v>N</v>
      </c>
      <c r="EA469" s="78" t="str">
        <f t="shared" si="348"/>
        <v>501070021501100100000001</v>
      </c>
      <c r="EB469" s="78" t="str">
        <f>IFERROR(VLOOKUP(EA469,'08_DMGiaDat'!C418:C419,2,FALSE),"N")</f>
        <v>N</v>
      </c>
      <c r="EC469" s="92">
        <f>IF(DV469&lt;&gt;"N",DV469,IF(DX469&lt;&gt;"N",DX469,IF(DZ469&lt;&gt;"N",DZ469*VLOOKUP(LEFT(CB469,3),'03_DMMucDich'!C402:C406,5,FALSE),IF(EB469&lt;&gt;"N",EB469*VLOOKUP(LEFT(CB469,3),'03_DMMucDich'!C402:C406,5,FALSE),"N/A"))))</f>
        <v>9190000</v>
      </c>
    </row>
    <row r="470" spans="1:133" s="34" customFormat="1" ht="16" x14ac:dyDescent="0.2">
      <c r="A470" s="85">
        <v>456</v>
      </c>
      <c r="B470" s="86"/>
      <c r="C470" s="87"/>
      <c r="D470" s="141" t="s">
        <v>6107</v>
      </c>
      <c r="E470" s="86"/>
      <c r="F470" s="88"/>
      <c r="G470" s="88" t="s">
        <v>5718</v>
      </c>
      <c r="H470" s="151">
        <v>2022</v>
      </c>
      <c r="I470" s="86"/>
      <c r="J470" s="86"/>
      <c r="K470" s="145" t="s">
        <v>6729</v>
      </c>
      <c r="L470" s="105"/>
      <c r="M470" s="86"/>
      <c r="N470" s="105"/>
      <c r="O470" s="105"/>
      <c r="P470" s="86"/>
      <c r="Q470" s="86"/>
      <c r="R470" s="153" t="str">
        <f t="shared" si="349"/>
        <v>Tổ 29</v>
      </c>
      <c r="S470" s="86"/>
      <c r="T470" s="86"/>
      <c r="U470" s="86"/>
      <c r="V470" s="86" t="str">
        <f t="shared" si="350"/>
        <v xml:space="preserve">, </v>
      </c>
      <c r="W470" s="86"/>
      <c r="X470" s="86"/>
      <c r="Y470" s="86"/>
      <c r="Z470" s="88"/>
      <c r="AA470" s="105"/>
      <c r="AB470" s="86"/>
      <c r="AC470" s="90"/>
      <c r="AD470" s="86"/>
      <c r="AE470" s="86"/>
      <c r="AF470" s="86"/>
      <c r="AG470" s="86"/>
      <c r="AH470" s="160" t="s">
        <v>6981</v>
      </c>
      <c r="AI470" s="153"/>
      <c r="AJ470" s="153"/>
      <c r="AK470" s="86"/>
      <c r="AL470" s="86"/>
      <c r="AM470" s="153" t="s">
        <v>7015</v>
      </c>
      <c r="AN470" s="153" t="s">
        <v>7567</v>
      </c>
      <c r="AO470" s="165">
        <v>43111</v>
      </c>
      <c r="AP470" s="153" t="s">
        <v>7079</v>
      </c>
      <c r="AQ470" s="153" t="s">
        <v>2042</v>
      </c>
      <c r="AR470" s="166">
        <v>100</v>
      </c>
      <c r="AS470" s="88" t="s">
        <v>5719</v>
      </c>
      <c r="AT470" s="92">
        <f t="shared" si="325"/>
        <v>0</v>
      </c>
      <c r="AU470" s="93">
        <v>0</v>
      </c>
      <c r="AV470" s="93">
        <v>0</v>
      </c>
      <c r="AW470" s="166">
        <v>200</v>
      </c>
      <c r="AX470" s="93">
        <v>0</v>
      </c>
      <c r="AY470" s="177"/>
      <c r="AZ470" s="177">
        <v>0</v>
      </c>
      <c r="BA470" s="178"/>
      <c r="BB470" s="105"/>
      <c r="BC470" s="105"/>
      <c r="BD470" s="93"/>
      <c r="BE470" s="93">
        <v>0</v>
      </c>
      <c r="BF470" s="91">
        <v>0</v>
      </c>
      <c r="BG470" s="94"/>
      <c r="BH470" s="95"/>
      <c r="BI470" s="93" t="str">
        <f t="shared" si="335"/>
        <v>Đinh Thị Thùy Nhung</v>
      </c>
      <c r="BJ470" s="105">
        <f t="shared" si="336"/>
        <v>0</v>
      </c>
      <c r="BK470" s="88" t="str">
        <f t="shared" si="337"/>
        <v>0401300547</v>
      </c>
      <c r="BL470" s="86">
        <f t="shared" si="338"/>
        <v>0</v>
      </c>
      <c r="BM470" s="105">
        <f t="shared" si="339"/>
        <v>0</v>
      </c>
      <c r="BN470" s="86">
        <f t="shared" si="340"/>
        <v>0</v>
      </c>
      <c r="BO470" s="86">
        <f t="shared" si="341"/>
        <v>0</v>
      </c>
      <c r="BP470" s="86">
        <f t="shared" si="351"/>
        <v>0</v>
      </c>
      <c r="BQ470" s="160" t="s">
        <v>6981</v>
      </c>
      <c r="BR470" s="86" t="s">
        <v>5720</v>
      </c>
      <c r="BS470" s="88" t="s">
        <v>5721</v>
      </c>
      <c r="BT470" s="86" t="s">
        <v>5722</v>
      </c>
      <c r="BU470" s="86"/>
      <c r="BV470" s="86" t="str">
        <f t="shared" si="352"/>
        <v>CK 389467</v>
      </c>
      <c r="BW470" s="105" t="str">
        <f t="shared" si="353"/>
        <v/>
      </c>
      <c r="BX470" s="86" t="str">
        <f t="shared" si="362"/>
        <v>30</v>
      </c>
      <c r="BY470" s="86" t="str">
        <f t="shared" si="363"/>
        <v>161</v>
      </c>
      <c r="BZ470" s="91">
        <f t="shared" si="364"/>
        <v>100</v>
      </c>
      <c r="CA470" s="91">
        <v>0</v>
      </c>
      <c r="CB470" s="96" t="s">
        <v>5719</v>
      </c>
      <c r="CC470" s="91">
        <f t="shared" si="354"/>
        <v>200</v>
      </c>
      <c r="CD470" s="91">
        <f t="shared" si="355"/>
        <v>0</v>
      </c>
      <c r="CE470" s="93">
        <f t="shared" si="365"/>
        <v>0</v>
      </c>
      <c r="CF470" s="93">
        <f t="shared" si="366"/>
        <v>0</v>
      </c>
      <c r="CG470" s="105"/>
      <c r="CH470" s="105"/>
      <c r="CI470" s="86"/>
      <c r="CJ470" s="188"/>
      <c r="CK470" s="181">
        <f t="shared" si="356"/>
        <v>100</v>
      </c>
      <c r="CL470" s="181">
        <f t="shared" si="357"/>
        <v>200</v>
      </c>
      <c r="CM470" s="86" t="s">
        <v>5723</v>
      </c>
      <c r="CN470" s="182" t="s">
        <v>7859</v>
      </c>
      <c r="CO470" s="183" t="s">
        <v>7860</v>
      </c>
      <c r="CP470" s="86" t="s">
        <v>5724</v>
      </c>
      <c r="CQ470" s="153" t="s">
        <v>7924</v>
      </c>
      <c r="CR470" s="187">
        <f t="shared" si="358"/>
        <v>11040000</v>
      </c>
      <c r="CS470" s="188">
        <v>1</v>
      </c>
      <c r="CT470" s="188">
        <f t="shared" si="326"/>
        <v>11040000</v>
      </c>
      <c r="CU470" s="93"/>
      <c r="CV470" s="94">
        <f t="shared" si="359"/>
        <v>100</v>
      </c>
      <c r="CW470" s="93">
        <f t="shared" si="360"/>
        <v>0</v>
      </c>
      <c r="CX470" s="86">
        <f t="shared" si="361"/>
        <v>0</v>
      </c>
      <c r="CY470" s="93">
        <f t="shared" si="327"/>
        <v>331200</v>
      </c>
      <c r="CZ470" s="93">
        <v>0</v>
      </c>
      <c r="DA470" s="93">
        <v>0</v>
      </c>
      <c r="DB470" s="93">
        <f t="shared" si="328"/>
        <v>0</v>
      </c>
      <c r="DC470" s="93">
        <v>0</v>
      </c>
      <c r="DD470" s="91">
        <v>0</v>
      </c>
      <c r="DE470" s="93">
        <f t="shared" si="329"/>
        <v>0</v>
      </c>
      <c r="DF470" s="93">
        <f t="shared" si="342"/>
        <v>0</v>
      </c>
      <c r="DG470" s="93"/>
      <c r="DH470" s="93">
        <v>0</v>
      </c>
      <c r="DI470" s="93">
        <v>0</v>
      </c>
      <c r="DJ470" s="86">
        <f t="shared" si="330"/>
        <v>0</v>
      </c>
      <c r="DK470" s="91">
        <v>0</v>
      </c>
      <c r="DL470" s="93"/>
      <c r="DM470" s="93">
        <v>0</v>
      </c>
      <c r="DN470" s="93">
        <f t="shared" si="343"/>
        <v>11040000</v>
      </c>
      <c r="DO470" s="93">
        <f t="shared" si="331"/>
        <v>0</v>
      </c>
      <c r="DP470" s="92">
        <f t="shared" si="332"/>
        <v>331200</v>
      </c>
      <c r="DQ470" s="97" t="str">
        <f t="shared" si="344"/>
        <v>0401300547</v>
      </c>
      <c r="DR470" s="98">
        <f t="shared" si="333"/>
        <v>0</v>
      </c>
      <c r="DS470" s="93" t="str">
        <f t="shared" si="334"/>
        <v>OK</v>
      </c>
      <c r="DT470" s="93"/>
      <c r="DU470" s="78" t="str">
        <f t="shared" si="345"/>
        <v>5010700212541254101001VT100001</v>
      </c>
      <c r="DV470" s="78">
        <f>INDEX('08_DMGiaDat'!$L:$L,MATCH(DU470,'08_DMGiaDat'!$R:$R,0))</f>
        <v>11040000</v>
      </c>
      <c r="DW470" s="78" t="str">
        <f t="shared" si="346"/>
        <v>501070021254100100000001</v>
      </c>
      <c r="DX470" s="78" t="str">
        <f>IFERROR(VLOOKUP(DW470,'08_DMGiaDat'!C418:C419,2,FALSE),"N")</f>
        <v>N</v>
      </c>
      <c r="DY470" s="78" t="str">
        <f t="shared" si="347"/>
        <v>5010700212541001VT100001</v>
      </c>
      <c r="DZ470" s="78" t="str">
        <f>IFERROR(VLOOKUP(DY470,'08_DMGiaDat'!C418:C419,2,FALSE),"N")</f>
        <v>N</v>
      </c>
      <c r="EA470" s="78" t="str">
        <f t="shared" si="348"/>
        <v>501070021254100100000001</v>
      </c>
      <c r="EB470" s="78" t="str">
        <f>IFERROR(VLOOKUP(EA470,'08_DMGiaDat'!C418:C419,2,FALSE),"N")</f>
        <v>N</v>
      </c>
      <c r="EC470" s="92">
        <f>IF(DV470&lt;&gt;"N",DV470,IF(DX470&lt;&gt;"N",DX470,IF(DZ470&lt;&gt;"N",DZ470*VLOOKUP(LEFT(CB470,3),'03_DMMucDich'!C402:C406,5,FALSE),IF(EB470&lt;&gt;"N",EB470*VLOOKUP(LEFT(CB470,3),'03_DMMucDich'!C402:C406,5,FALSE),"N/A"))))</f>
        <v>11040000</v>
      </c>
    </row>
    <row r="471" spans="1:133" s="34" customFormat="1" ht="16" x14ac:dyDescent="0.2">
      <c r="A471" s="85">
        <v>457</v>
      </c>
      <c r="B471" s="86"/>
      <c r="C471" s="87"/>
      <c r="D471" s="141" t="s">
        <v>6108</v>
      </c>
      <c r="E471" s="86"/>
      <c r="F471" s="88"/>
      <c r="G471" s="88" t="s">
        <v>5718</v>
      </c>
      <c r="H471" s="151">
        <v>2022</v>
      </c>
      <c r="I471" s="86"/>
      <c r="J471" s="86"/>
      <c r="K471" s="145" t="s">
        <v>6730</v>
      </c>
      <c r="L471" s="105"/>
      <c r="M471" s="86"/>
      <c r="N471" s="105"/>
      <c r="O471" s="105"/>
      <c r="P471" s="86"/>
      <c r="Q471" s="86"/>
      <c r="R471" s="153" t="str">
        <f t="shared" si="349"/>
        <v>Tổ 64</v>
      </c>
      <c r="S471" s="86"/>
      <c r="T471" s="86"/>
      <c r="U471" s="86"/>
      <c r="V471" s="86" t="str">
        <f t="shared" si="350"/>
        <v xml:space="preserve">, </v>
      </c>
      <c r="W471" s="86"/>
      <c r="X471" s="86"/>
      <c r="Y471" s="86"/>
      <c r="Z471" s="88"/>
      <c r="AA471" s="105"/>
      <c r="AB471" s="86"/>
      <c r="AC471" s="90"/>
      <c r="AD471" s="86"/>
      <c r="AE471" s="86"/>
      <c r="AF471" s="86"/>
      <c r="AG471" s="86"/>
      <c r="AH471" s="160" t="s">
        <v>6961</v>
      </c>
      <c r="AI471" s="153"/>
      <c r="AJ471" s="153"/>
      <c r="AK471" s="86"/>
      <c r="AL471" s="86"/>
      <c r="AM471" s="153" t="s">
        <v>7015</v>
      </c>
      <c r="AN471" s="153" t="s">
        <v>7568</v>
      </c>
      <c r="AO471" s="165">
        <v>43126</v>
      </c>
      <c r="AP471" s="153" t="s">
        <v>2076</v>
      </c>
      <c r="AQ471" s="153" t="s">
        <v>5691</v>
      </c>
      <c r="AR471" s="166">
        <v>110</v>
      </c>
      <c r="AS471" s="88" t="s">
        <v>5719</v>
      </c>
      <c r="AT471" s="92">
        <f t="shared" si="325"/>
        <v>0</v>
      </c>
      <c r="AU471" s="93">
        <v>0</v>
      </c>
      <c r="AV471" s="93">
        <v>0</v>
      </c>
      <c r="AW471" s="166">
        <v>200</v>
      </c>
      <c r="AX471" s="93">
        <v>0</v>
      </c>
      <c r="AY471" s="177"/>
      <c r="AZ471" s="177">
        <v>0</v>
      </c>
      <c r="BA471" s="178"/>
      <c r="BB471" s="105"/>
      <c r="BC471" s="105"/>
      <c r="BD471" s="93"/>
      <c r="BE471" s="93">
        <v>0</v>
      </c>
      <c r="BF471" s="91">
        <v>0</v>
      </c>
      <c r="BG471" s="94"/>
      <c r="BH471" s="95"/>
      <c r="BI471" s="93" t="str">
        <f t="shared" si="335"/>
        <v>Nguyễn Minh Trường</v>
      </c>
      <c r="BJ471" s="105">
        <f t="shared" si="336"/>
        <v>0</v>
      </c>
      <c r="BK471" s="88" t="str">
        <f t="shared" si="337"/>
        <v>8352576216</v>
      </c>
      <c r="BL471" s="86">
        <f t="shared" si="338"/>
        <v>0</v>
      </c>
      <c r="BM471" s="105">
        <f t="shared" si="339"/>
        <v>0</v>
      </c>
      <c r="BN471" s="86">
        <f t="shared" si="340"/>
        <v>0</v>
      </c>
      <c r="BO471" s="86">
        <f t="shared" si="341"/>
        <v>0</v>
      </c>
      <c r="BP471" s="86">
        <f t="shared" si="351"/>
        <v>0</v>
      </c>
      <c r="BQ471" s="160" t="s">
        <v>6961</v>
      </c>
      <c r="BR471" s="86" t="s">
        <v>5720</v>
      </c>
      <c r="BS471" s="88" t="s">
        <v>5721</v>
      </c>
      <c r="BT471" s="86" t="s">
        <v>5722</v>
      </c>
      <c r="BU471" s="86"/>
      <c r="BV471" s="86" t="str">
        <f t="shared" si="352"/>
        <v>CK 469952</v>
      </c>
      <c r="BW471" s="105" t="str">
        <f t="shared" si="353"/>
        <v/>
      </c>
      <c r="BX471" s="86" t="str">
        <f t="shared" si="362"/>
        <v>190</v>
      </c>
      <c r="BY471" s="86" t="str">
        <f t="shared" si="363"/>
        <v>21</v>
      </c>
      <c r="BZ471" s="91">
        <f t="shared" si="364"/>
        <v>110</v>
      </c>
      <c r="CA471" s="91">
        <v>0</v>
      </c>
      <c r="CB471" s="96" t="s">
        <v>5719</v>
      </c>
      <c r="CC471" s="91">
        <f t="shared" si="354"/>
        <v>200</v>
      </c>
      <c r="CD471" s="91">
        <f t="shared" si="355"/>
        <v>0</v>
      </c>
      <c r="CE471" s="93">
        <f t="shared" si="365"/>
        <v>0</v>
      </c>
      <c r="CF471" s="93">
        <f t="shared" si="366"/>
        <v>0</v>
      </c>
      <c r="CG471" s="105"/>
      <c r="CH471" s="105"/>
      <c r="CI471" s="86"/>
      <c r="CJ471" s="188"/>
      <c r="CK471" s="181">
        <f t="shared" si="356"/>
        <v>110</v>
      </c>
      <c r="CL471" s="181">
        <f t="shared" si="357"/>
        <v>200</v>
      </c>
      <c r="CM471" s="86" t="s">
        <v>5723</v>
      </c>
      <c r="CN471" s="182" t="s">
        <v>7854</v>
      </c>
      <c r="CO471" s="183" t="s">
        <v>7855</v>
      </c>
      <c r="CP471" s="86" t="s">
        <v>5724</v>
      </c>
      <c r="CQ471" s="153" t="s">
        <v>7924</v>
      </c>
      <c r="CR471" s="187">
        <f t="shared" si="358"/>
        <v>7970000</v>
      </c>
      <c r="CS471" s="188">
        <v>1</v>
      </c>
      <c r="CT471" s="188">
        <f t="shared" si="326"/>
        <v>7970000</v>
      </c>
      <c r="CU471" s="93"/>
      <c r="CV471" s="94">
        <f t="shared" si="359"/>
        <v>110</v>
      </c>
      <c r="CW471" s="93">
        <f t="shared" si="360"/>
        <v>0</v>
      </c>
      <c r="CX471" s="86">
        <f t="shared" si="361"/>
        <v>0</v>
      </c>
      <c r="CY471" s="93">
        <f t="shared" si="327"/>
        <v>263010</v>
      </c>
      <c r="CZ471" s="93">
        <v>0</v>
      </c>
      <c r="DA471" s="93">
        <v>0</v>
      </c>
      <c r="DB471" s="93">
        <f t="shared" si="328"/>
        <v>0</v>
      </c>
      <c r="DC471" s="93">
        <v>0</v>
      </c>
      <c r="DD471" s="91">
        <v>0</v>
      </c>
      <c r="DE471" s="93">
        <f t="shared" si="329"/>
        <v>0</v>
      </c>
      <c r="DF471" s="93">
        <f t="shared" si="342"/>
        <v>0</v>
      </c>
      <c r="DG471" s="93"/>
      <c r="DH471" s="93">
        <v>0</v>
      </c>
      <c r="DI471" s="93">
        <v>0</v>
      </c>
      <c r="DJ471" s="86">
        <f t="shared" si="330"/>
        <v>0</v>
      </c>
      <c r="DK471" s="91">
        <v>0</v>
      </c>
      <c r="DL471" s="93"/>
      <c r="DM471" s="93">
        <v>0</v>
      </c>
      <c r="DN471" s="93">
        <f t="shared" si="343"/>
        <v>7970000</v>
      </c>
      <c r="DO471" s="93">
        <f t="shared" si="331"/>
        <v>0</v>
      </c>
      <c r="DP471" s="92">
        <f t="shared" si="332"/>
        <v>263010</v>
      </c>
      <c r="DQ471" s="97" t="str">
        <f t="shared" si="344"/>
        <v>8352576216</v>
      </c>
      <c r="DR471" s="98">
        <f t="shared" si="333"/>
        <v>0</v>
      </c>
      <c r="DS471" s="93" t="str">
        <f t="shared" si="334"/>
        <v>OK</v>
      </c>
      <c r="DT471" s="93"/>
      <c r="DU471" s="78" t="str">
        <f t="shared" si="345"/>
        <v>5010700215011501100001VT100001</v>
      </c>
      <c r="DV471" s="78">
        <f>INDEX('08_DMGiaDat'!$L:$L,MATCH(DU471,'08_DMGiaDat'!$R:$R,0))</f>
        <v>7970000</v>
      </c>
      <c r="DW471" s="78" t="str">
        <f t="shared" si="346"/>
        <v>501070021501100100000001</v>
      </c>
      <c r="DX471" s="78" t="str">
        <f>IFERROR(VLOOKUP(DW471,'08_DMGiaDat'!C418:C419,2,FALSE),"N")</f>
        <v>N</v>
      </c>
      <c r="DY471" s="78" t="str">
        <f t="shared" si="347"/>
        <v>5010700215011001VT100001</v>
      </c>
      <c r="DZ471" s="78" t="str">
        <f>IFERROR(VLOOKUP(DY471,'08_DMGiaDat'!C418:C419,2,FALSE),"N")</f>
        <v>N</v>
      </c>
      <c r="EA471" s="78" t="str">
        <f t="shared" si="348"/>
        <v>501070021501100100000001</v>
      </c>
      <c r="EB471" s="78" t="str">
        <f>IFERROR(VLOOKUP(EA471,'08_DMGiaDat'!C418:C419,2,FALSE),"N")</f>
        <v>N</v>
      </c>
      <c r="EC471" s="92">
        <f>IF(DV471&lt;&gt;"N",DV471,IF(DX471&lt;&gt;"N",DX471,IF(DZ471&lt;&gt;"N",DZ471*VLOOKUP(LEFT(CB471,3),'03_DMMucDich'!C402:C406,5,FALSE),IF(EB471&lt;&gt;"N",EB471*VLOOKUP(LEFT(CB471,3),'03_DMMucDich'!C402:C406,5,FALSE),"N/A"))))</f>
        <v>7970000</v>
      </c>
    </row>
    <row r="472" spans="1:133" s="34" customFormat="1" ht="16" x14ac:dyDescent="0.2">
      <c r="A472" s="85">
        <v>458</v>
      </c>
      <c r="B472" s="86"/>
      <c r="C472" s="87"/>
      <c r="D472" s="141" t="s">
        <v>6109</v>
      </c>
      <c r="E472" s="86"/>
      <c r="F472" s="88"/>
      <c r="G472" s="88" t="s">
        <v>5718</v>
      </c>
      <c r="H472" s="151">
        <v>2023</v>
      </c>
      <c r="I472" s="86"/>
      <c r="J472" s="86"/>
      <c r="K472" s="145" t="s">
        <v>6731</v>
      </c>
      <c r="L472" s="105"/>
      <c r="M472" s="86"/>
      <c r="N472" s="105"/>
      <c r="O472" s="105"/>
      <c r="P472" s="86"/>
      <c r="Q472" s="86"/>
      <c r="R472" s="153" t="str">
        <f t="shared" si="349"/>
        <v>Tổ 14</v>
      </c>
      <c r="S472" s="86"/>
      <c r="T472" s="86"/>
      <c r="U472" s="86"/>
      <c r="V472" s="86" t="str">
        <f t="shared" si="350"/>
        <v xml:space="preserve">, </v>
      </c>
      <c r="W472" s="86"/>
      <c r="X472" s="86"/>
      <c r="Y472" s="86"/>
      <c r="Z472" s="88"/>
      <c r="AA472" s="105"/>
      <c r="AB472" s="86"/>
      <c r="AC472" s="90"/>
      <c r="AD472" s="86"/>
      <c r="AE472" s="86"/>
      <c r="AF472" s="86"/>
      <c r="AG472" s="86"/>
      <c r="AH472" s="160" t="s">
        <v>7009</v>
      </c>
      <c r="AI472" s="153"/>
      <c r="AJ472" s="153"/>
      <c r="AK472" s="86"/>
      <c r="AL472" s="86"/>
      <c r="AM472" s="153" t="s">
        <v>7015</v>
      </c>
      <c r="AN472" s="153" t="s">
        <v>7569</v>
      </c>
      <c r="AO472" s="165">
        <v>39731</v>
      </c>
      <c r="AP472" s="153" t="s">
        <v>1153</v>
      </c>
      <c r="AQ472" s="153" t="s">
        <v>7040</v>
      </c>
      <c r="AR472" s="166">
        <v>274.8</v>
      </c>
      <c r="AS472" s="88" t="s">
        <v>5719</v>
      </c>
      <c r="AT472" s="92">
        <f t="shared" si="325"/>
        <v>0</v>
      </c>
      <c r="AU472" s="93">
        <v>0</v>
      </c>
      <c r="AV472" s="93">
        <v>0</v>
      </c>
      <c r="AW472" s="166">
        <v>200</v>
      </c>
      <c r="AX472" s="93">
        <v>0</v>
      </c>
      <c r="AY472" s="177"/>
      <c r="AZ472" s="177">
        <v>0</v>
      </c>
      <c r="BA472" s="178"/>
      <c r="BB472" s="105"/>
      <c r="BC472" s="105"/>
      <c r="BD472" s="93"/>
      <c r="BE472" s="93">
        <v>0</v>
      </c>
      <c r="BF472" s="91">
        <v>0</v>
      </c>
      <c r="BG472" s="94"/>
      <c r="BH472" s="95"/>
      <c r="BI472" s="93" t="str">
        <f t="shared" si="335"/>
        <v>Trần Nhật</v>
      </c>
      <c r="BJ472" s="105">
        <f t="shared" si="336"/>
        <v>0</v>
      </c>
      <c r="BK472" s="88" t="str">
        <f t="shared" si="337"/>
        <v>8305754380</v>
      </c>
      <c r="BL472" s="86">
        <f t="shared" si="338"/>
        <v>0</v>
      </c>
      <c r="BM472" s="105">
        <f t="shared" si="339"/>
        <v>0</v>
      </c>
      <c r="BN472" s="86">
        <f t="shared" si="340"/>
        <v>0</v>
      </c>
      <c r="BO472" s="86">
        <f t="shared" si="341"/>
        <v>0</v>
      </c>
      <c r="BP472" s="86">
        <f t="shared" si="351"/>
        <v>0</v>
      </c>
      <c r="BQ472" s="160" t="s">
        <v>7009</v>
      </c>
      <c r="BR472" s="86" t="s">
        <v>5720</v>
      </c>
      <c r="BS472" s="88" t="s">
        <v>5721</v>
      </c>
      <c r="BT472" s="86" t="s">
        <v>5722</v>
      </c>
      <c r="BU472" s="86"/>
      <c r="BV472" s="86" t="str">
        <f t="shared" si="352"/>
        <v>AN 898070</v>
      </c>
      <c r="BW472" s="105" t="str">
        <f t="shared" si="353"/>
        <v/>
      </c>
      <c r="BX472" s="86" t="str">
        <f t="shared" si="362"/>
        <v>113</v>
      </c>
      <c r="BY472" s="86" t="str">
        <f t="shared" si="363"/>
        <v>83</v>
      </c>
      <c r="BZ472" s="91">
        <f t="shared" si="364"/>
        <v>274.8</v>
      </c>
      <c r="CA472" s="91">
        <v>0</v>
      </c>
      <c r="CB472" s="96" t="s">
        <v>5719</v>
      </c>
      <c r="CC472" s="91">
        <f t="shared" si="354"/>
        <v>200</v>
      </c>
      <c r="CD472" s="91">
        <f t="shared" si="355"/>
        <v>0</v>
      </c>
      <c r="CE472" s="93">
        <f t="shared" si="365"/>
        <v>0</v>
      </c>
      <c r="CF472" s="93">
        <f t="shared" si="366"/>
        <v>0</v>
      </c>
      <c r="CG472" s="105"/>
      <c r="CH472" s="105"/>
      <c r="CI472" s="86"/>
      <c r="CJ472" s="188"/>
      <c r="CK472" s="181">
        <f t="shared" si="356"/>
        <v>274.8</v>
      </c>
      <c r="CL472" s="181">
        <f t="shared" si="357"/>
        <v>200</v>
      </c>
      <c r="CM472" s="86" t="s">
        <v>5723</v>
      </c>
      <c r="CN472" s="182" t="s">
        <v>7866</v>
      </c>
      <c r="CO472" s="183" t="s">
        <v>7867</v>
      </c>
      <c r="CP472" s="86" t="s">
        <v>5724</v>
      </c>
      <c r="CQ472" s="153" t="s">
        <v>7925</v>
      </c>
      <c r="CR472" s="187">
        <f t="shared" si="358"/>
        <v>2360000</v>
      </c>
      <c r="CS472" s="188">
        <v>0.85</v>
      </c>
      <c r="CT472" s="188">
        <f t="shared" si="326"/>
        <v>2006000</v>
      </c>
      <c r="CU472" s="93"/>
      <c r="CV472" s="94">
        <f t="shared" si="359"/>
        <v>200</v>
      </c>
      <c r="CW472" s="93">
        <f t="shared" si="360"/>
        <v>74.800000000000011</v>
      </c>
      <c r="CX472" s="86">
        <f t="shared" si="361"/>
        <v>0</v>
      </c>
      <c r="CY472" s="93">
        <f t="shared" si="327"/>
        <v>225394.16000000003</v>
      </c>
      <c r="CZ472" s="93">
        <v>0</v>
      </c>
      <c r="DA472" s="93">
        <v>0</v>
      </c>
      <c r="DB472" s="93">
        <f t="shared" si="328"/>
        <v>0</v>
      </c>
      <c r="DC472" s="93">
        <v>0</v>
      </c>
      <c r="DD472" s="91">
        <v>0</v>
      </c>
      <c r="DE472" s="93">
        <f t="shared" si="329"/>
        <v>0</v>
      </c>
      <c r="DF472" s="93">
        <f t="shared" si="342"/>
        <v>0</v>
      </c>
      <c r="DG472" s="93"/>
      <c r="DH472" s="93">
        <v>0</v>
      </c>
      <c r="DI472" s="93">
        <v>0</v>
      </c>
      <c r="DJ472" s="86">
        <f t="shared" si="330"/>
        <v>0</v>
      </c>
      <c r="DK472" s="91">
        <v>0</v>
      </c>
      <c r="DL472" s="93"/>
      <c r="DM472" s="93">
        <v>0</v>
      </c>
      <c r="DN472" s="93">
        <f t="shared" si="343"/>
        <v>2006000</v>
      </c>
      <c r="DO472" s="93">
        <f t="shared" si="331"/>
        <v>0</v>
      </c>
      <c r="DP472" s="92">
        <f t="shared" si="332"/>
        <v>225394.16000000003</v>
      </c>
      <c r="DQ472" s="97" t="str">
        <f t="shared" si="344"/>
        <v>8305754380</v>
      </c>
      <c r="DR472" s="98">
        <f t="shared" si="333"/>
        <v>0</v>
      </c>
      <c r="DS472" s="93" t="str">
        <f t="shared" si="334"/>
        <v>OK</v>
      </c>
      <c r="DT472" s="93"/>
      <c r="DU472" s="78" t="str">
        <f t="shared" si="345"/>
        <v>5010700210791079100001VT400001</v>
      </c>
      <c r="DV472" s="78">
        <f>INDEX('08_DMGiaDat'!$L:$L,MATCH(DU472,'08_DMGiaDat'!$R:$R,0))</f>
        <v>2360000</v>
      </c>
      <c r="DW472" s="78" t="str">
        <f t="shared" si="346"/>
        <v>501070021079100100000001</v>
      </c>
      <c r="DX472" s="78" t="str">
        <f>IFERROR(VLOOKUP(DW472,'08_DMGiaDat'!C418:C419,2,FALSE),"N")</f>
        <v>N</v>
      </c>
      <c r="DY472" s="78" t="str">
        <f t="shared" si="347"/>
        <v>5010700210791001VT400001</v>
      </c>
      <c r="DZ472" s="78" t="str">
        <f>IFERROR(VLOOKUP(DY472,'08_DMGiaDat'!C418:C419,2,FALSE),"N")</f>
        <v>N</v>
      </c>
      <c r="EA472" s="78" t="str">
        <f t="shared" si="348"/>
        <v>501070021079100100000001</v>
      </c>
      <c r="EB472" s="78" t="str">
        <f>IFERROR(VLOOKUP(EA472,'08_DMGiaDat'!C418:C419,2,FALSE),"N")</f>
        <v>N</v>
      </c>
      <c r="EC472" s="92">
        <f>IF(DV472&lt;&gt;"N",DV472,IF(DX472&lt;&gt;"N",DX472,IF(DZ472&lt;&gt;"N",DZ472*VLOOKUP(LEFT(CB472,3),'03_DMMucDich'!C402:C406,5,FALSE),IF(EB472&lt;&gt;"N",EB472*VLOOKUP(LEFT(CB472,3),'03_DMMucDich'!C402:C406,5,FALSE),"N/A"))))</f>
        <v>2360000</v>
      </c>
    </row>
    <row r="473" spans="1:133" s="34" customFormat="1" ht="16" x14ac:dyDescent="0.2">
      <c r="A473" s="85">
        <v>459</v>
      </c>
      <c r="B473" s="86"/>
      <c r="C473" s="87"/>
      <c r="D473" s="141" t="s">
        <v>6110</v>
      </c>
      <c r="E473" s="86"/>
      <c r="F473" s="88"/>
      <c r="G473" s="88" t="s">
        <v>5718</v>
      </c>
      <c r="H473" s="151">
        <v>2022</v>
      </c>
      <c r="I473" s="86"/>
      <c r="J473" s="86"/>
      <c r="K473" s="145" t="s">
        <v>6732</v>
      </c>
      <c r="L473" s="105"/>
      <c r="M473" s="86"/>
      <c r="N473" s="105"/>
      <c r="O473" s="105"/>
      <c r="P473" s="86"/>
      <c r="Q473" s="86"/>
      <c r="R473" s="153" t="str">
        <f t="shared" si="349"/>
        <v>Tổ 66</v>
      </c>
      <c r="S473" s="86"/>
      <c r="T473" s="86"/>
      <c r="U473" s="86"/>
      <c r="V473" s="86" t="str">
        <f t="shared" si="350"/>
        <v xml:space="preserve">, </v>
      </c>
      <c r="W473" s="86"/>
      <c r="X473" s="86"/>
      <c r="Y473" s="86"/>
      <c r="Z473" s="88"/>
      <c r="AA473" s="105"/>
      <c r="AB473" s="86"/>
      <c r="AC473" s="90"/>
      <c r="AD473" s="86"/>
      <c r="AE473" s="86"/>
      <c r="AF473" s="86"/>
      <c r="AG473" s="86"/>
      <c r="AH473" s="160" t="s">
        <v>6960</v>
      </c>
      <c r="AI473" s="153"/>
      <c r="AJ473" s="153"/>
      <c r="AK473" s="86"/>
      <c r="AL473" s="86"/>
      <c r="AM473" s="153" t="s">
        <v>7015</v>
      </c>
      <c r="AN473" s="153" t="s">
        <v>7570</v>
      </c>
      <c r="AO473" s="165">
        <v>44210</v>
      </c>
      <c r="AP473" s="153" t="s">
        <v>2057</v>
      </c>
      <c r="AQ473" s="153" t="s">
        <v>7123</v>
      </c>
      <c r="AR473" s="166">
        <v>100</v>
      </c>
      <c r="AS473" s="88" t="s">
        <v>5719</v>
      </c>
      <c r="AT473" s="92">
        <f t="shared" si="325"/>
        <v>0</v>
      </c>
      <c r="AU473" s="93">
        <v>0</v>
      </c>
      <c r="AV473" s="93">
        <v>0</v>
      </c>
      <c r="AW473" s="166">
        <v>200</v>
      </c>
      <c r="AX473" s="93">
        <v>0</v>
      </c>
      <c r="AY473" s="177"/>
      <c r="AZ473" s="177">
        <v>0</v>
      </c>
      <c r="BA473" s="178"/>
      <c r="BB473" s="105"/>
      <c r="BC473" s="105"/>
      <c r="BD473" s="93"/>
      <c r="BE473" s="93">
        <v>0</v>
      </c>
      <c r="BF473" s="91">
        <v>0</v>
      </c>
      <c r="BG473" s="94"/>
      <c r="BH473" s="95"/>
      <c r="BI473" s="93" t="str">
        <f t="shared" si="335"/>
        <v>Nguyễn Thị Đức</v>
      </c>
      <c r="BJ473" s="105">
        <f t="shared" si="336"/>
        <v>0</v>
      </c>
      <c r="BK473" s="88" t="str">
        <f t="shared" si="337"/>
        <v>0401212280</v>
      </c>
      <c r="BL473" s="86">
        <f t="shared" si="338"/>
        <v>0</v>
      </c>
      <c r="BM473" s="105">
        <f t="shared" si="339"/>
        <v>0</v>
      </c>
      <c r="BN473" s="86">
        <f t="shared" si="340"/>
        <v>0</v>
      </c>
      <c r="BO473" s="86">
        <f t="shared" si="341"/>
        <v>0</v>
      </c>
      <c r="BP473" s="86">
        <f t="shared" si="351"/>
        <v>0</v>
      </c>
      <c r="BQ473" s="160" t="s">
        <v>6960</v>
      </c>
      <c r="BR473" s="86" t="s">
        <v>5720</v>
      </c>
      <c r="BS473" s="88" t="s">
        <v>5721</v>
      </c>
      <c r="BT473" s="86" t="s">
        <v>5722</v>
      </c>
      <c r="BU473" s="86"/>
      <c r="BV473" s="86" t="str">
        <f t="shared" si="352"/>
        <v>DA 148106</v>
      </c>
      <c r="BW473" s="105" t="str">
        <f t="shared" si="353"/>
        <v/>
      </c>
      <c r="BX473" s="86" t="str">
        <f t="shared" si="362"/>
        <v>171</v>
      </c>
      <c r="BY473" s="86" t="str">
        <f t="shared" si="363"/>
        <v>34</v>
      </c>
      <c r="BZ473" s="91">
        <f t="shared" si="364"/>
        <v>100</v>
      </c>
      <c r="CA473" s="91">
        <v>0</v>
      </c>
      <c r="CB473" s="96" t="s">
        <v>5719</v>
      </c>
      <c r="CC473" s="91">
        <f t="shared" si="354"/>
        <v>200</v>
      </c>
      <c r="CD473" s="91">
        <f t="shared" si="355"/>
        <v>0</v>
      </c>
      <c r="CE473" s="93">
        <f t="shared" si="365"/>
        <v>0</v>
      </c>
      <c r="CF473" s="93">
        <f t="shared" si="366"/>
        <v>0</v>
      </c>
      <c r="CG473" s="105"/>
      <c r="CH473" s="105"/>
      <c r="CI473" s="86"/>
      <c r="CJ473" s="188"/>
      <c r="CK473" s="181">
        <f t="shared" si="356"/>
        <v>100</v>
      </c>
      <c r="CL473" s="181">
        <f t="shared" si="357"/>
        <v>200</v>
      </c>
      <c r="CM473" s="86" t="s">
        <v>5723</v>
      </c>
      <c r="CN473" s="182" t="s">
        <v>7854</v>
      </c>
      <c r="CO473" s="183" t="s">
        <v>7855</v>
      </c>
      <c r="CP473" s="86" t="s">
        <v>5724</v>
      </c>
      <c r="CQ473" s="153" t="s">
        <v>7924</v>
      </c>
      <c r="CR473" s="187">
        <f t="shared" si="358"/>
        <v>7970000</v>
      </c>
      <c r="CS473" s="188">
        <v>1</v>
      </c>
      <c r="CT473" s="188">
        <f t="shared" si="326"/>
        <v>7970000</v>
      </c>
      <c r="CU473" s="93"/>
      <c r="CV473" s="94">
        <f t="shared" si="359"/>
        <v>100</v>
      </c>
      <c r="CW473" s="93">
        <f t="shared" si="360"/>
        <v>0</v>
      </c>
      <c r="CX473" s="86">
        <f t="shared" si="361"/>
        <v>0</v>
      </c>
      <c r="CY473" s="93">
        <f t="shared" si="327"/>
        <v>239100</v>
      </c>
      <c r="CZ473" s="93">
        <v>0</v>
      </c>
      <c r="DA473" s="93">
        <v>0</v>
      </c>
      <c r="DB473" s="93">
        <f t="shared" si="328"/>
        <v>0</v>
      </c>
      <c r="DC473" s="93">
        <v>0</v>
      </c>
      <c r="DD473" s="91">
        <v>0</v>
      </c>
      <c r="DE473" s="93">
        <f t="shared" si="329"/>
        <v>0</v>
      </c>
      <c r="DF473" s="93">
        <f t="shared" si="342"/>
        <v>0</v>
      </c>
      <c r="DG473" s="93"/>
      <c r="DH473" s="93">
        <v>0</v>
      </c>
      <c r="DI473" s="93">
        <v>0</v>
      </c>
      <c r="DJ473" s="86">
        <f t="shared" si="330"/>
        <v>0</v>
      </c>
      <c r="DK473" s="91">
        <v>0</v>
      </c>
      <c r="DL473" s="93"/>
      <c r="DM473" s="93">
        <v>0</v>
      </c>
      <c r="DN473" s="93">
        <f t="shared" si="343"/>
        <v>7970000</v>
      </c>
      <c r="DO473" s="93">
        <f t="shared" si="331"/>
        <v>0</v>
      </c>
      <c r="DP473" s="92">
        <f t="shared" si="332"/>
        <v>239100</v>
      </c>
      <c r="DQ473" s="97" t="str">
        <f t="shared" si="344"/>
        <v>0401212280</v>
      </c>
      <c r="DR473" s="98">
        <f t="shared" si="333"/>
        <v>0</v>
      </c>
      <c r="DS473" s="93" t="str">
        <f t="shared" si="334"/>
        <v>OK</v>
      </c>
      <c r="DT473" s="93"/>
      <c r="DU473" s="78" t="str">
        <f t="shared" si="345"/>
        <v>5010700215011501100001VT100001</v>
      </c>
      <c r="DV473" s="78">
        <f>INDEX('08_DMGiaDat'!$L:$L,MATCH(DU473,'08_DMGiaDat'!$R:$R,0))</f>
        <v>7970000</v>
      </c>
      <c r="DW473" s="78" t="str">
        <f t="shared" si="346"/>
        <v>501070021501100100000001</v>
      </c>
      <c r="DX473" s="78" t="str">
        <f>IFERROR(VLOOKUP(DW473,'08_DMGiaDat'!C418:C419,2,FALSE),"N")</f>
        <v>N</v>
      </c>
      <c r="DY473" s="78" t="str">
        <f t="shared" si="347"/>
        <v>5010700215011001VT100001</v>
      </c>
      <c r="DZ473" s="78" t="str">
        <f>IFERROR(VLOOKUP(DY473,'08_DMGiaDat'!C418:C419,2,FALSE),"N")</f>
        <v>N</v>
      </c>
      <c r="EA473" s="78" t="str">
        <f t="shared" si="348"/>
        <v>501070021501100100000001</v>
      </c>
      <c r="EB473" s="78" t="str">
        <f>IFERROR(VLOOKUP(EA473,'08_DMGiaDat'!C418:C419,2,FALSE),"N")</f>
        <v>N</v>
      </c>
      <c r="EC473" s="92">
        <f>IF(DV473&lt;&gt;"N",DV473,IF(DX473&lt;&gt;"N",DX473,IF(DZ473&lt;&gt;"N",DZ473*VLOOKUP(LEFT(CB473,3),'03_DMMucDich'!C402:C406,5,FALSE),IF(EB473&lt;&gt;"N",EB473*VLOOKUP(LEFT(CB473,3),'03_DMMucDich'!C402:C406,5,FALSE),"N/A"))))</f>
        <v>7970000</v>
      </c>
    </row>
    <row r="474" spans="1:133" s="34" customFormat="1" ht="16" x14ac:dyDescent="0.2">
      <c r="A474" s="85">
        <v>460</v>
      </c>
      <c r="B474" s="86"/>
      <c r="C474" s="87"/>
      <c r="D474" s="141" t="s">
        <v>6111</v>
      </c>
      <c r="E474" s="86"/>
      <c r="F474" s="88"/>
      <c r="G474" s="88" t="s">
        <v>5718</v>
      </c>
      <c r="H474" s="151">
        <v>2023</v>
      </c>
      <c r="I474" s="86"/>
      <c r="J474" s="86"/>
      <c r="K474" s="145" t="s">
        <v>6733</v>
      </c>
      <c r="L474" s="105"/>
      <c r="M474" s="86"/>
      <c r="N474" s="105"/>
      <c r="O474" s="105"/>
      <c r="P474" s="86"/>
      <c r="Q474" s="86"/>
      <c r="R474" s="153" t="str">
        <f t="shared" si="349"/>
        <v>Tổ 09</v>
      </c>
      <c r="S474" s="86"/>
      <c r="T474" s="86"/>
      <c r="U474" s="86"/>
      <c r="V474" s="86" t="str">
        <f t="shared" si="350"/>
        <v xml:space="preserve">, </v>
      </c>
      <c r="W474" s="86"/>
      <c r="X474" s="86"/>
      <c r="Y474" s="86"/>
      <c r="Z474" s="88"/>
      <c r="AA474" s="105"/>
      <c r="AB474" s="86"/>
      <c r="AC474" s="90"/>
      <c r="AD474" s="86"/>
      <c r="AE474" s="86"/>
      <c r="AF474" s="86"/>
      <c r="AG474" s="86"/>
      <c r="AH474" s="160" t="s">
        <v>6979</v>
      </c>
      <c r="AI474" s="153"/>
      <c r="AJ474" s="153"/>
      <c r="AK474" s="86"/>
      <c r="AL474" s="86"/>
      <c r="AM474" s="153" t="s">
        <v>7015</v>
      </c>
      <c r="AN474" s="153" t="s">
        <v>7571</v>
      </c>
      <c r="AO474" s="165">
        <v>42138</v>
      </c>
      <c r="AP474" s="153" t="s">
        <v>5684</v>
      </c>
      <c r="AQ474" s="153" t="s">
        <v>7112</v>
      </c>
      <c r="AR474" s="166">
        <v>100</v>
      </c>
      <c r="AS474" s="88" t="s">
        <v>5719</v>
      </c>
      <c r="AT474" s="92">
        <f t="shared" si="325"/>
        <v>0</v>
      </c>
      <c r="AU474" s="93">
        <v>0</v>
      </c>
      <c r="AV474" s="93">
        <v>0</v>
      </c>
      <c r="AW474" s="166">
        <v>200</v>
      </c>
      <c r="AX474" s="93">
        <v>0</v>
      </c>
      <c r="AY474" s="177"/>
      <c r="AZ474" s="177">
        <v>0</v>
      </c>
      <c r="BA474" s="178"/>
      <c r="BB474" s="105"/>
      <c r="BC474" s="105"/>
      <c r="BD474" s="93"/>
      <c r="BE474" s="93">
        <v>0</v>
      </c>
      <c r="BF474" s="91">
        <v>0</v>
      </c>
      <c r="BG474" s="94"/>
      <c r="BH474" s="95"/>
      <c r="BI474" s="93" t="str">
        <f t="shared" si="335"/>
        <v>Nguyễn Tấn Cung</v>
      </c>
      <c r="BJ474" s="105">
        <f t="shared" si="336"/>
        <v>0</v>
      </c>
      <c r="BK474" s="88" t="str">
        <f t="shared" si="337"/>
        <v>8344049287</v>
      </c>
      <c r="BL474" s="86">
        <f t="shared" si="338"/>
        <v>0</v>
      </c>
      <c r="BM474" s="105">
        <f t="shared" si="339"/>
        <v>0</v>
      </c>
      <c r="BN474" s="86">
        <f t="shared" si="340"/>
        <v>0</v>
      </c>
      <c r="BO474" s="86">
        <f t="shared" si="341"/>
        <v>0</v>
      </c>
      <c r="BP474" s="86">
        <f t="shared" si="351"/>
        <v>0</v>
      </c>
      <c r="BQ474" s="160" t="s">
        <v>6979</v>
      </c>
      <c r="BR474" s="86" t="s">
        <v>5720</v>
      </c>
      <c r="BS474" s="88" t="s">
        <v>5721</v>
      </c>
      <c r="BT474" s="86" t="s">
        <v>5722</v>
      </c>
      <c r="BU474" s="86"/>
      <c r="BV474" s="86" t="str">
        <f t="shared" si="352"/>
        <v>BY 789018</v>
      </c>
      <c r="BW474" s="105" t="str">
        <f t="shared" si="353"/>
        <v/>
      </c>
      <c r="BX474" s="86" t="str">
        <f t="shared" si="362"/>
        <v>18</v>
      </c>
      <c r="BY474" s="86" t="str">
        <f t="shared" si="363"/>
        <v>60</v>
      </c>
      <c r="BZ474" s="91">
        <f t="shared" si="364"/>
        <v>100</v>
      </c>
      <c r="CA474" s="91">
        <v>0</v>
      </c>
      <c r="CB474" s="96" t="s">
        <v>5719</v>
      </c>
      <c r="CC474" s="91">
        <f t="shared" si="354"/>
        <v>200</v>
      </c>
      <c r="CD474" s="91">
        <f t="shared" si="355"/>
        <v>0</v>
      </c>
      <c r="CE474" s="93">
        <f t="shared" si="365"/>
        <v>0</v>
      </c>
      <c r="CF474" s="93">
        <f t="shared" si="366"/>
        <v>0</v>
      </c>
      <c r="CG474" s="105"/>
      <c r="CH474" s="105"/>
      <c r="CI474" s="86"/>
      <c r="CJ474" s="188"/>
      <c r="CK474" s="181">
        <f t="shared" si="356"/>
        <v>100</v>
      </c>
      <c r="CL474" s="181">
        <f t="shared" si="357"/>
        <v>200</v>
      </c>
      <c r="CM474" s="86" t="s">
        <v>5723</v>
      </c>
      <c r="CN474" s="182" t="s">
        <v>7872</v>
      </c>
      <c r="CO474" s="183" t="s">
        <v>7873</v>
      </c>
      <c r="CP474" s="86" t="s">
        <v>5724</v>
      </c>
      <c r="CQ474" s="153" t="s">
        <v>7924</v>
      </c>
      <c r="CR474" s="187">
        <f t="shared" si="358"/>
        <v>6110000</v>
      </c>
      <c r="CS474" s="188">
        <v>1</v>
      </c>
      <c r="CT474" s="188">
        <f t="shared" si="326"/>
        <v>6110000</v>
      </c>
      <c r="CU474" s="93"/>
      <c r="CV474" s="94">
        <f t="shared" si="359"/>
        <v>100</v>
      </c>
      <c r="CW474" s="93">
        <f t="shared" si="360"/>
        <v>0</v>
      </c>
      <c r="CX474" s="86">
        <f t="shared" si="361"/>
        <v>0</v>
      </c>
      <c r="CY474" s="93">
        <f t="shared" si="327"/>
        <v>183300</v>
      </c>
      <c r="CZ474" s="93">
        <v>0</v>
      </c>
      <c r="DA474" s="93">
        <v>0</v>
      </c>
      <c r="DB474" s="93">
        <f t="shared" si="328"/>
        <v>0</v>
      </c>
      <c r="DC474" s="93">
        <v>0</v>
      </c>
      <c r="DD474" s="91">
        <v>0</v>
      </c>
      <c r="DE474" s="93">
        <f t="shared" si="329"/>
        <v>0</v>
      </c>
      <c r="DF474" s="93">
        <f t="shared" si="342"/>
        <v>0</v>
      </c>
      <c r="DG474" s="93"/>
      <c r="DH474" s="93">
        <v>0</v>
      </c>
      <c r="DI474" s="93">
        <v>0</v>
      </c>
      <c r="DJ474" s="86">
        <f t="shared" si="330"/>
        <v>0</v>
      </c>
      <c r="DK474" s="91">
        <v>0</v>
      </c>
      <c r="DL474" s="93"/>
      <c r="DM474" s="93">
        <v>0</v>
      </c>
      <c r="DN474" s="93">
        <f t="shared" si="343"/>
        <v>6110000</v>
      </c>
      <c r="DO474" s="93">
        <f t="shared" si="331"/>
        <v>0</v>
      </c>
      <c r="DP474" s="92">
        <f t="shared" si="332"/>
        <v>183300</v>
      </c>
      <c r="DQ474" s="97" t="str">
        <f t="shared" si="344"/>
        <v>8344049287</v>
      </c>
      <c r="DR474" s="98">
        <f t="shared" si="333"/>
        <v>0</v>
      </c>
      <c r="DS474" s="93" t="str">
        <f t="shared" si="334"/>
        <v>OK</v>
      </c>
      <c r="DT474" s="93"/>
      <c r="DU474" s="78" t="str">
        <f t="shared" si="345"/>
        <v>5010700215001500101001VT100001</v>
      </c>
      <c r="DV474" s="78">
        <f>INDEX('08_DMGiaDat'!$L:$L,MATCH(DU474,'08_DMGiaDat'!$R:$R,0))</f>
        <v>6110000</v>
      </c>
      <c r="DW474" s="78" t="str">
        <f t="shared" si="346"/>
        <v>501070021500100100000001</v>
      </c>
      <c r="DX474" s="78" t="str">
        <f>IFERROR(VLOOKUP(DW474,'08_DMGiaDat'!C418:C419,2,FALSE),"N")</f>
        <v>N</v>
      </c>
      <c r="DY474" s="78" t="str">
        <f t="shared" si="347"/>
        <v>5010700215001001VT100001</v>
      </c>
      <c r="DZ474" s="78" t="str">
        <f>IFERROR(VLOOKUP(DY474,'08_DMGiaDat'!C418:C419,2,FALSE),"N")</f>
        <v>N</v>
      </c>
      <c r="EA474" s="78" t="str">
        <f t="shared" si="348"/>
        <v>501070021500100100000001</v>
      </c>
      <c r="EB474" s="78" t="str">
        <f>IFERROR(VLOOKUP(EA474,'08_DMGiaDat'!C418:C419,2,FALSE),"N")</f>
        <v>N</v>
      </c>
      <c r="EC474" s="92">
        <f>IF(DV474&lt;&gt;"N",DV474,IF(DX474&lt;&gt;"N",DX474,IF(DZ474&lt;&gt;"N",DZ474*VLOOKUP(LEFT(CB474,3),'03_DMMucDich'!C402:C406,5,FALSE),IF(EB474&lt;&gt;"N",EB474*VLOOKUP(LEFT(CB474,3),'03_DMMucDich'!C402:C406,5,FALSE),"N/A"))))</f>
        <v>6110000</v>
      </c>
    </row>
    <row r="475" spans="1:133" s="34" customFormat="1" ht="16" x14ac:dyDescent="0.2">
      <c r="A475" s="85">
        <v>461</v>
      </c>
      <c r="B475" s="86"/>
      <c r="C475" s="87"/>
      <c r="D475" s="141" t="s">
        <v>6112</v>
      </c>
      <c r="E475" s="86"/>
      <c r="F475" s="88"/>
      <c r="G475" s="88" t="s">
        <v>5718</v>
      </c>
      <c r="H475" s="151">
        <v>2022</v>
      </c>
      <c r="I475" s="86"/>
      <c r="J475" s="86"/>
      <c r="K475" s="145" t="s">
        <v>6734</v>
      </c>
      <c r="L475" s="105"/>
      <c r="M475" s="86"/>
      <c r="N475" s="105"/>
      <c r="O475" s="105"/>
      <c r="P475" s="86"/>
      <c r="Q475" s="86"/>
      <c r="R475" s="153" t="str">
        <f t="shared" si="349"/>
        <v>Tổ 07</v>
      </c>
      <c r="S475" s="86"/>
      <c r="T475" s="86"/>
      <c r="U475" s="86"/>
      <c r="V475" s="86" t="str">
        <f t="shared" si="350"/>
        <v xml:space="preserve">, </v>
      </c>
      <c r="W475" s="86"/>
      <c r="X475" s="86"/>
      <c r="Y475" s="86"/>
      <c r="Z475" s="88"/>
      <c r="AA475" s="105"/>
      <c r="AB475" s="86"/>
      <c r="AC475" s="90"/>
      <c r="AD475" s="86"/>
      <c r="AE475" s="86"/>
      <c r="AF475" s="86"/>
      <c r="AG475" s="86"/>
      <c r="AH475" s="160" t="s">
        <v>6980</v>
      </c>
      <c r="AI475" s="153"/>
      <c r="AJ475" s="153"/>
      <c r="AK475" s="86"/>
      <c r="AL475" s="86"/>
      <c r="AM475" s="153" t="s">
        <v>7015</v>
      </c>
      <c r="AN475" s="153" t="s">
        <v>7572</v>
      </c>
      <c r="AO475" s="165">
        <v>39986</v>
      </c>
      <c r="AP475" s="153" t="s">
        <v>1133</v>
      </c>
      <c r="AQ475" s="153" t="s">
        <v>7119</v>
      </c>
      <c r="AR475" s="166">
        <v>139.19999999999999</v>
      </c>
      <c r="AS475" s="88" t="s">
        <v>5719</v>
      </c>
      <c r="AT475" s="92">
        <f t="shared" si="325"/>
        <v>0</v>
      </c>
      <c r="AU475" s="93">
        <v>0</v>
      </c>
      <c r="AV475" s="93">
        <v>0</v>
      </c>
      <c r="AW475" s="166">
        <v>200</v>
      </c>
      <c r="AX475" s="93">
        <v>0</v>
      </c>
      <c r="AY475" s="177"/>
      <c r="AZ475" s="177">
        <v>0</v>
      </c>
      <c r="BA475" s="178"/>
      <c r="BB475" s="105"/>
      <c r="BC475" s="105"/>
      <c r="BD475" s="93"/>
      <c r="BE475" s="93">
        <v>0</v>
      </c>
      <c r="BF475" s="91">
        <v>0</v>
      </c>
      <c r="BG475" s="94"/>
      <c r="BH475" s="95"/>
      <c r="BI475" s="93" t="str">
        <f t="shared" si="335"/>
        <v>Nguyễn Thị Ngọc Hà</v>
      </c>
      <c r="BJ475" s="105">
        <f t="shared" si="336"/>
        <v>0</v>
      </c>
      <c r="BK475" s="88" t="str">
        <f t="shared" si="337"/>
        <v>8641043626</v>
      </c>
      <c r="BL475" s="86">
        <f t="shared" si="338"/>
        <v>0</v>
      </c>
      <c r="BM475" s="105">
        <f t="shared" si="339"/>
        <v>0</v>
      </c>
      <c r="BN475" s="86">
        <f t="shared" si="340"/>
        <v>0</v>
      </c>
      <c r="BO475" s="86">
        <f t="shared" si="341"/>
        <v>0</v>
      </c>
      <c r="BP475" s="86">
        <f t="shared" si="351"/>
        <v>0</v>
      </c>
      <c r="BQ475" s="160" t="s">
        <v>6980</v>
      </c>
      <c r="BR475" s="86" t="s">
        <v>5720</v>
      </c>
      <c r="BS475" s="88" t="s">
        <v>5721</v>
      </c>
      <c r="BT475" s="86" t="s">
        <v>5722</v>
      </c>
      <c r="BU475" s="86"/>
      <c r="BV475" s="86" t="str">
        <f t="shared" si="352"/>
        <v>AP 890050</v>
      </c>
      <c r="BW475" s="105" t="str">
        <f t="shared" si="353"/>
        <v/>
      </c>
      <c r="BX475" s="86" t="str">
        <f t="shared" si="362"/>
        <v>112</v>
      </c>
      <c r="BY475" s="86" t="str">
        <f t="shared" si="363"/>
        <v>74</v>
      </c>
      <c r="BZ475" s="91">
        <f t="shared" si="364"/>
        <v>139.19999999999999</v>
      </c>
      <c r="CA475" s="91">
        <v>0</v>
      </c>
      <c r="CB475" s="96" t="s">
        <v>5719</v>
      </c>
      <c r="CC475" s="91">
        <f t="shared" si="354"/>
        <v>200</v>
      </c>
      <c r="CD475" s="91">
        <f t="shared" si="355"/>
        <v>0</v>
      </c>
      <c r="CE475" s="93">
        <f t="shared" si="365"/>
        <v>0</v>
      </c>
      <c r="CF475" s="93">
        <f t="shared" si="366"/>
        <v>0</v>
      </c>
      <c r="CG475" s="105"/>
      <c r="CH475" s="105"/>
      <c r="CI475" s="86"/>
      <c r="CJ475" s="188"/>
      <c r="CK475" s="181">
        <f t="shared" si="356"/>
        <v>139.19999999999999</v>
      </c>
      <c r="CL475" s="181">
        <f t="shared" si="357"/>
        <v>200</v>
      </c>
      <c r="CM475" s="86" t="s">
        <v>5723</v>
      </c>
      <c r="CN475" s="182" t="s">
        <v>7866</v>
      </c>
      <c r="CO475" s="183" t="s">
        <v>7867</v>
      </c>
      <c r="CP475" s="86" t="s">
        <v>5724</v>
      </c>
      <c r="CQ475" s="153" t="s">
        <v>7925</v>
      </c>
      <c r="CR475" s="187">
        <f t="shared" si="358"/>
        <v>2360000</v>
      </c>
      <c r="CS475" s="188">
        <v>0.8</v>
      </c>
      <c r="CT475" s="188">
        <f t="shared" si="326"/>
        <v>1888000</v>
      </c>
      <c r="CU475" s="93"/>
      <c r="CV475" s="94">
        <f t="shared" si="359"/>
        <v>139.19999999999999</v>
      </c>
      <c r="CW475" s="93">
        <f t="shared" si="360"/>
        <v>0</v>
      </c>
      <c r="CX475" s="86">
        <f t="shared" si="361"/>
        <v>0</v>
      </c>
      <c r="CY475" s="93">
        <f t="shared" si="327"/>
        <v>78842.87999999999</v>
      </c>
      <c r="CZ475" s="93">
        <v>0</v>
      </c>
      <c r="DA475" s="93">
        <v>0</v>
      </c>
      <c r="DB475" s="93">
        <f t="shared" si="328"/>
        <v>0</v>
      </c>
      <c r="DC475" s="93">
        <v>0</v>
      </c>
      <c r="DD475" s="91">
        <v>0</v>
      </c>
      <c r="DE475" s="93">
        <f t="shared" si="329"/>
        <v>0</v>
      </c>
      <c r="DF475" s="93">
        <f t="shared" si="342"/>
        <v>0</v>
      </c>
      <c r="DG475" s="93"/>
      <c r="DH475" s="93">
        <v>0</v>
      </c>
      <c r="DI475" s="93">
        <v>0</v>
      </c>
      <c r="DJ475" s="86">
        <f t="shared" si="330"/>
        <v>0</v>
      </c>
      <c r="DK475" s="91">
        <v>0</v>
      </c>
      <c r="DL475" s="93"/>
      <c r="DM475" s="93">
        <v>0</v>
      </c>
      <c r="DN475" s="93">
        <f t="shared" si="343"/>
        <v>1888000</v>
      </c>
      <c r="DO475" s="93">
        <f t="shared" si="331"/>
        <v>0</v>
      </c>
      <c r="DP475" s="92">
        <f t="shared" si="332"/>
        <v>78842.87999999999</v>
      </c>
      <c r="DQ475" s="97" t="str">
        <f t="shared" si="344"/>
        <v>8641043626</v>
      </c>
      <c r="DR475" s="98">
        <f t="shared" si="333"/>
        <v>0</v>
      </c>
      <c r="DS475" s="93" t="str">
        <f t="shared" si="334"/>
        <v>OK</v>
      </c>
      <c r="DT475" s="93"/>
      <c r="DU475" s="78" t="str">
        <f t="shared" si="345"/>
        <v>5010700210791079100001VT400001</v>
      </c>
      <c r="DV475" s="78">
        <f>INDEX('08_DMGiaDat'!$L:$L,MATCH(DU475,'08_DMGiaDat'!$R:$R,0))</f>
        <v>2360000</v>
      </c>
      <c r="DW475" s="78" t="str">
        <f t="shared" si="346"/>
        <v>501070021079100100000001</v>
      </c>
      <c r="DX475" s="78" t="str">
        <f>IFERROR(VLOOKUP(DW475,'08_DMGiaDat'!C418:C419,2,FALSE),"N")</f>
        <v>N</v>
      </c>
      <c r="DY475" s="78" t="str">
        <f t="shared" si="347"/>
        <v>5010700210791001VT400001</v>
      </c>
      <c r="DZ475" s="78" t="str">
        <f>IFERROR(VLOOKUP(DY475,'08_DMGiaDat'!C418:C419,2,FALSE),"N")</f>
        <v>N</v>
      </c>
      <c r="EA475" s="78" t="str">
        <f t="shared" si="348"/>
        <v>501070021079100100000001</v>
      </c>
      <c r="EB475" s="78" t="str">
        <f>IFERROR(VLOOKUP(EA475,'08_DMGiaDat'!C418:C419,2,FALSE),"N")</f>
        <v>N</v>
      </c>
      <c r="EC475" s="92">
        <f>IF(DV475&lt;&gt;"N",DV475,IF(DX475&lt;&gt;"N",DX475,IF(DZ475&lt;&gt;"N",DZ475*VLOOKUP(LEFT(CB475,3),'03_DMMucDich'!C402:C406,5,FALSE),IF(EB475&lt;&gt;"N",EB475*VLOOKUP(LEFT(CB475,3),'03_DMMucDich'!C402:C406,5,FALSE),"N/A"))))</f>
        <v>2360000</v>
      </c>
    </row>
    <row r="476" spans="1:133" s="34" customFormat="1" ht="16" x14ac:dyDescent="0.2">
      <c r="A476" s="85">
        <v>462</v>
      </c>
      <c r="B476" s="86"/>
      <c r="C476" s="87"/>
      <c r="D476" s="141" t="s">
        <v>6113</v>
      </c>
      <c r="E476" s="86"/>
      <c r="F476" s="88"/>
      <c r="G476" s="88" t="s">
        <v>5718</v>
      </c>
      <c r="H476" s="151">
        <v>2022</v>
      </c>
      <c r="I476" s="86"/>
      <c r="J476" s="86"/>
      <c r="K476" s="145" t="s">
        <v>6735</v>
      </c>
      <c r="L476" s="105"/>
      <c r="M476" s="86"/>
      <c r="N476" s="105"/>
      <c r="O476" s="105"/>
      <c r="P476" s="86"/>
      <c r="Q476" s="86"/>
      <c r="R476" s="153" t="str">
        <f t="shared" si="349"/>
        <v>Tổ 66</v>
      </c>
      <c r="S476" s="86"/>
      <c r="T476" s="86"/>
      <c r="U476" s="86"/>
      <c r="V476" s="86" t="str">
        <f t="shared" si="350"/>
        <v xml:space="preserve">, </v>
      </c>
      <c r="W476" s="86"/>
      <c r="X476" s="86"/>
      <c r="Y476" s="86"/>
      <c r="Z476" s="88"/>
      <c r="AA476" s="105"/>
      <c r="AB476" s="86"/>
      <c r="AC476" s="90"/>
      <c r="AD476" s="86"/>
      <c r="AE476" s="86"/>
      <c r="AF476" s="86"/>
      <c r="AG476" s="86"/>
      <c r="AH476" s="160" t="s">
        <v>6960</v>
      </c>
      <c r="AI476" s="153"/>
      <c r="AJ476" s="153"/>
      <c r="AK476" s="86"/>
      <c r="AL476" s="86"/>
      <c r="AM476" s="153" t="s">
        <v>7015</v>
      </c>
      <c r="AN476" s="153" t="s">
        <v>7573</v>
      </c>
      <c r="AO476" s="165">
        <v>43577</v>
      </c>
      <c r="AP476" s="153" t="s">
        <v>7092</v>
      </c>
      <c r="AQ476" s="153" t="s">
        <v>5701</v>
      </c>
      <c r="AR476" s="166">
        <v>150</v>
      </c>
      <c r="AS476" s="88" t="s">
        <v>5719</v>
      </c>
      <c r="AT476" s="92">
        <f t="shared" si="325"/>
        <v>0</v>
      </c>
      <c r="AU476" s="93">
        <v>0</v>
      </c>
      <c r="AV476" s="93">
        <v>0</v>
      </c>
      <c r="AW476" s="166">
        <v>200</v>
      </c>
      <c r="AX476" s="93">
        <v>0</v>
      </c>
      <c r="AY476" s="177"/>
      <c r="AZ476" s="177">
        <v>0</v>
      </c>
      <c r="BA476" s="178"/>
      <c r="BB476" s="105"/>
      <c r="BC476" s="105"/>
      <c r="BD476" s="93"/>
      <c r="BE476" s="93">
        <v>0</v>
      </c>
      <c r="BF476" s="91">
        <v>0</v>
      </c>
      <c r="BG476" s="94"/>
      <c r="BH476" s="95"/>
      <c r="BI476" s="93" t="str">
        <f t="shared" si="335"/>
        <v>Nguyễn Thị Lương Duyên</v>
      </c>
      <c r="BJ476" s="105">
        <f t="shared" si="336"/>
        <v>0</v>
      </c>
      <c r="BK476" s="88" t="str">
        <f t="shared" si="337"/>
        <v>8083463081</v>
      </c>
      <c r="BL476" s="86">
        <f t="shared" si="338"/>
        <v>0</v>
      </c>
      <c r="BM476" s="105">
        <f t="shared" si="339"/>
        <v>0</v>
      </c>
      <c r="BN476" s="86">
        <f t="shared" si="340"/>
        <v>0</v>
      </c>
      <c r="BO476" s="86">
        <f t="shared" si="341"/>
        <v>0</v>
      </c>
      <c r="BP476" s="86">
        <f t="shared" si="351"/>
        <v>0</v>
      </c>
      <c r="BQ476" s="160" t="s">
        <v>6960</v>
      </c>
      <c r="BR476" s="86" t="s">
        <v>5720</v>
      </c>
      <c r="BS476" s="88" t="s">
        <v>5721</v>
      </c>
      <c r="BT476" s="86" t="s">
        <v>5722</v>
      </c>
      <c r="BU476" s="86"/>
      <c r="BV476" s="86" t="str">
        <f t="shared" si="352"/>
        <v>CP 893472</v>
      </c>
      <c r="BW476" s="105" t="str">
        <f t="shared" si="353"/>
        <v/>
      </c>
      <c r="BX476" s="86" t="str">
        <f t="shared" si="362"/>
        <v>76</v>
      </c>
      <c r="BY476" s="86" t="str">
        <f t="shared" si="363"/>
        <v>33</v>
      </c>
      <c r="BZ476" s="91">
        <f t="shared" si="364"/>
        <v>150</v>
      </c>
      <c r="CA476" s="91">
        <v>0</v>
      </c>
      <c r="CB476" s="96" t="s">
        <v>5719</v>
      </c>
      <c r="CC476" s="91">
        <f t="shared" si="354"/>
        <v>200</v>
      </c>
      <c r="CD476" s="91">
        <f t="shared" si="355"/>
        <v>0</v>
      </c>
      <c r="CE476" s="93">
        <f t="shared" si="365"/>
        <v>0</v>
      </c>
      <c r="CF476" s="93">
        <f t="shared" si="366"/>
        <v>0</v>
      </c>
      <c r="CG476" s="105"/>
      <c r="CH476" s="105"/>
      <c r="CI476" s="86"/>
      <c r="CJ476" s="188"/>
      <c r="CK476" s="181">
        <f t="shared" si="356"/>
        <v>150</v>
      </c>
      <c r="CL476" s="181">
        <f t="shared" si="357"/>
        <v>200</v>
      </c>
      <c r="CM476" s="86" t="s">
        <v>5723</v>
      </c>
      <c r="CN476" s="182" t="s">
        <v>7854</v>
      </c>
      <c r="CO476" s="183" t="s">
        <v>7855</v>
      </c>
      <c r="CP476" s="86" t="s">
        <v>5724</v>
      </c>
      <c r="CQ476" s="153" t="s">
        <v>7924</v>
      </c>
      <c r="CR476" s="187">
        <f t="shared" si="358"/>
        <v>7970000</v>
      </c>
      <c r="CS476" s="188">
        <v>1</v>
      </c>
      <c r="CT476" s="188">
        <f t="shared" si="326"/>
        <v>7970000</v>
      </c>
      <c r="CU476" s="93"/>
      <c r="CV476" s="94">
        <f t="shared" si="359"/>
        <v>150</v>
      </c>
      <c r="CW476" s="93">
        <f t="shared" si="360"/>
        <v>0</v>
      </c>
      <c r="CX476" s="86">
        <f t="shared" si="361"/>
        <v>0</v>
      </c>
      <c r="CY476" s="93">
        <f t="shared" si="327"/>
        <v>358650</v>
      </c>
      <c r="CZ476" s="93">
        <v>0</v>
      </c>
      <c r="DA476" s="93">
        <v>0</v>
      </c>
      <c r="DB476" s="93">
        <f t="shared" si="328"/>
        <v>0</v>
      </c>
      <c r="DC476" s="93">
        <v>0</v>
      </c>
      <c r="DD476" s="91">
        <v>0</v>
      </c>
      <c r="DE476" s="93">
        <f t="shared" si="329"/>
        <v>0</v>
      </c>
      <c r="DF476" s="93">
        <f t="shared" si="342"/>
        <v>0</v>
      </c>
      <c r="DG476" s="93"/>
      <c r="DH476" s="93">
        <v>0</v>
      </c>
      <c r="DI476" s="93">
        <v>0</v>
      </c>
      <c r="DJ476" s="86">
        <f t="shared" si="330"/>
        <v>0</v>
      </c>
      <c r="DK476" s="91">
        <v>0</v>
      </c>
      <c r="DL476" s="93"/>
      <c r="DM476" s="93">
        <v>0</v>
      </c>
      <c r="DN476" s="93">
        <f t="shared" si="343"/>
        <v>7970000</v>
      </c>
      <c r="DO476" s="93">
        <f t="shared" si="331"/>
        <v>0</v>
      </c>
      <c r="DP476" s="92">
        <f t="shared" si="332"/>
        <v>358650</v>
      </c>
      <c r="DQ476" s="97" t="str">
        <f t="shared" si="344"/>
        <v>8083463081</v>
      </c>
      <c r="DR476" s="98">
        <f t="shared" si="333"/>
        <v>0</v>
      </c>
      <c r="DS476" s="93" t="str">
        <f t="shared" si="334"/>
        <v>OK</v>
      </c>
      <c r="DT476" s="93"/>
      <c r="DU476" s="78" t="str">
        <f t="shared" si="345"/>
        <v>5010700215011501100001VT100001</v>
      </c>
      <c r="DV476" s="78">
        <f>INDEX('08_DMGiaDat'!$L:$L,MATCH(DU476,'08_DMGiaDat'!$R:$R,0))</f>
        <v>7970000</v>
      </c>
      <c r="DW476" s="78" t="str">
        <f t="shared" si="346"/>
        <v>501070021501100100000001</v>
      </c>
      <c r="DX476" s="78" t="str">
        <f>IFERROR(VLOOKUP(DW476,'08_DMGiaDat'!C418:C419,2,FALSE),"N")</f>
        <v>N</v>
      </c>
      <c r="DY476" s="78" t="str">
        <f t="shared" si="347"/>
        <v>5010700215011001VT100001</v>
      </c>
      <c r="DZ476" s="78" t="str">
        <f>IFERROR(VLOOKUP(DY476,'08_DMGiaDat'!C418:C419,2,FALSE),"N")</f>
        <v>N</v>
      </c>
      <c r="EA476" s="78" t="str">
        <f t="shared" si="348"/>
        <v>501070021501100100000001</v>
      </c>
      <c r="EB476" s="78" t="str">
        <f>IFERROR(VLOOKUP(EA476,'08_DMGiaDat'!C418:C419,2,FALSE),"N")</f>
        <v>N</v>
      </c>
      <c r="EC476" s="92">
        <f>IF(DV476&lt;&gt;"N",DV476,IF(DX476&lt;&gt;"N",DX476,IF(DZ476&lt;&gt;"N",DZ476*VLOOKUP(LEFT(CB476,3),'03_DMMucDich'!C402:C406,5,FALSE),IF(EB476&lt;&gt;"N",EB476*VLOOKUP(LEFT(CB476,3),'03_DMMucDich'!C402:C406,5,FALSE),"N/A"))))</f>
        <v>7970000</v>
      </c>
    </row>
    <row r="477" spans="1:133" s="34" customFormat="1" ht="16" x14ac:dyDescent="0.2">
      <c r="A477" s="85">
        <v>463</v>
      </c>
      <c r="B477" s="86"/>
      <c r="C477" s="87"/>
      <c r="D477" s="141" t="s">
        <v>6114</v>
      </c>
      <c r="E477" s="86"/>
      <c r="F477" s="88"/>
      <c r="G477" s="88" t="s">
        <v>5718</v>
      </c>
      <c r="H477" s="151">
        <v>2022</v>
      </c>
      <c r="I477" s="86"/>
      <c r="J477" s="86"/>
      <c r="K477" s="145" t="s">
        <v>6736</v>
      </c>
      <c r="L477" s="105"/>
      <c r="M477" s="86"/>
      <c r="N477" s="105"/>
      <c r="O477" s="105"/>
      <c r="P477" s="86"/>
      <c r="Q477" s="86"/>
      <c r="R477" s="153" t="str">
        <f t="shared" si="349"/>
        <v>Tổ 65</v>
      </c>
      <c r="S477" s="86"/>
      <c r="T477" s="86"/>
      <c r="U477" s="86"/>
      <c r="V477" s="86" t="str">
        <f t="shared" si="350"/>
        <v xml:space="preserve">, </v>
      </c>
      <c r="W477" s="86"/>
      <c r="X477" s="86"/>
      <c r="Y477" s="86"/>
      <c r="Z477" s="88"/>
      <c r="AA477" s="105"/>
      <c r="AB477" s="86"/>
      <c r="AC477" s="90"/>
      <c r="AD477" s="86"/>
      <c r="AE477" s="86"/>
      <c r="AF477" s="86"/>
      <c r="AG477" s="86"/>
      <c r="AH477" s="160" t="s">
        <v>6964</v>
      </c>
      <c r="AI477" s="153"/>
      <c r="AJ477" s="153"/>
      <c r="AK477" s="86"/>
      <c r="AL477" s="86"/>
      <c r="AM477" s="153" t="s">
        <v>7015</v>
      </c>
      <c r="AN477" s="153" t="s">
        <v>7574</v>
      </c>
      <c r="AO477" s="165">
        <v>43957</v>
      </c>
      <c r="AP477" s="153" t="s">
        <v>5675</v>
      </c>
      <c r="AQ477" s="153" t="s">
        <v>5663</v>
      </c>
      <c r="AR477" s="166">
        <v>122.5</v>
      </c>
      <c r="AS477" s="88" t="s">
        <v>5719</v>
      </c>
      <c r="AT477" s="92">
        <f t="shared" si="325"/>
        <v>0</v>
      </c>
      <c r="AU477" s="93">
        <v>0</v>
      </c>
      <c r="AV477" s="93">
        <v>0</v>
      </c>
      <c r="AW477" s="166">
        <v>200</v>
      </c>
      <c r="AX477" s="93">
        <v>0</v>
      </c>
      <c r="AY477" s="177"/>
      <c r="AZ477" s="177">
        <v>0</v>
      </c>
      <c r="BA477" s="178"/>
      <c r="BB477" s="105"/>
      <c r="BC477" s="105"/>
      <c r="BD477" s="93"/>
      <c r="BE477" s="93">
        <v>0</v>
      </c>
      <c r="BF477" s="91">
        <v>0</v>
      </c>
      <c r="BG477" s="94"/>
      <c r="BH477" s="95"/>
      <c r="BI477" s="93" t="str">
        <f t="shared" si="335"/>
        <v>Trịnh Vương Cát Khánh</v>
      </c>
      <c r="BJ477" s="105">
        <f t="shared" si="336"/>
        <v>0</v>
      </c>
      <c r="BK477" s="88" t="str">
        <f t="shared" si="337"/>
        <v>8036915340</v>
      </c>
      <c r="BL477" s="86">
        <f t="shared" si="338"/>
        <v>0</v>
      </c>
      <c r="BM477" s="105">
        <f t="shared" si="339"/>
        <v>0</v>
      </c>
      <c r="BN477" s="86">
        <f t="shared" si="340"/>
        <v>0</v>
      </c>
      <c r="BO477" s="86">
        <f t="shared" si="341"/>
        <v>0</v>
      </c>
      <c r="BP477" s="86">
        <f t="shared" si="351"/>
        <v>0</v>
      </c>
      <c r="BQ477" s="160" t="s">
        <v>6964</v>
      </c>
      <c r="BR477" s="86" t="s">
        <v>5720</v>
      </c>
      <c r="BS477" s="88" t="s">
        <v>5721</v>
      </c>
      <c r="BT477" s="86" t="s">
        <v>5722</v>
      </c>
      <c r="BU477" s="86"/>
      <c r="BV477" s="86" t="str">
        <f t="shared" si="352"/>
        <v>CT 531868</v>
      </c>
      <c r="BW477" s="105" t="str">
        <f t="shared" si="353"/>
        <v/>
      </c>
      <c r="BX477" s="86" t="str">
        <f t="shared" si="362"/>
        <v>15</v>
      </c>
      <c r="BY477" s="86" t="str">
        <f t="shared" si="363"/>
        <v>11</v>
      </c>
      <c r="BZ477" s="91">
        <f t="shared" si="364"/>
        <v>122.5</v>
      </c>
      <c r="CA477" s="91">
        <v>0</v>
      </c>
      <c r="CB477" s="96" t="s">
        <v>5719</v>
      </c>
      <c r="CC477" s="91">
        <f t="shared" si="354"/>
        <v>200</v>
      </c>
      <c r="CD477" s="91">
        <f t="shared" si="355"/>
        <v>0</v>
      </c>
      <c r="CE477" s="93">
        <f t="shared" si="365"/>
        <v>0</v>
      </c>
      <c r="CF477" s="93">
        <f t="shared" si="366"/>
        <v>0</v>
      </c>
      <c r="CG477" s="105"/>
      <c r="CH477" s="105"/>
      <c r="CI477" s="86"/>
      <c r="CJ477" s="188"/>
      <c r="CK477" s="181">
        <f t="shared" si="356"/>
        <v>122.5</v>
      </c>
      <c r="CL477" s="181">
        <f t="shared" si="357"/>
        <v>200</v>
      </c>
      <c r="CM477" s="86" t="s">
        <v>5723</v>
      </c>
      <c r="CN477" s="182" t="s">
        <v>7854</v>
      </c>
      <c r="CO477" s="183" t="s">
        <v>7855</v>
      </c>
      <c r="CP477" s="86" t="s">
        <v>5724</v>
      </c>
      <c r="CQ477" s="153" t="s">
        <v>7924</v>
      </c>
      <c r="CR477" s="187">
        <f t="shared" si="358"/>
        <v>7970000</v>
      </c>
      <c r="CS477" s="188">
        <v>1</v>
      </c>
      <c r="CT477" s="188">
        <f t="shared" si="326"/>
        <v>7970000</v>
      </c>
      <c r="CU477" s="93"/>
      <c r="CV477" s="94">
        <f t="shared" si="359"/>
        <v>122.5</v>
      </c>
      <c r="CW477" s="93">
        <f t="shared" si="360"/>
        <v>0</v>
      </c>
      <c r="CX477" s="86">
        <f t="shared" si="361"/>
        <v>0</v>
      </c>
      <c r="CY477" s="93">
        <f t="shared" si="327"/>
        <v>292897.5</v>
      </c>
      <c r="CZ477" s="93">
        <v>0</v>
      </c>
      <c r="DA477" s="93">
        <v>0</v>
      </c>
      <c r="DB477" s="93">
        <f t="shared" si="328"/>
        <v>0</v>
      </c>
      <c r="DC477" s="93">
        <v>0</v>
      </c>
      <c r="DD477" s="91">
        <v>0</v>
      </c>
      <c r="DE477" s="93">
        <f t="shared" si="329"/>
        <v>0</v>
      </c>
      <c r="DF477" s="93">
        <f t="shared" si="342"/>
        <v>0</v>
      </c>
      <c r="DG477" s="93"/>
      <c r="DH477" s="93">
        <v>0</v>
      </c>
      <c r="DI477" s="93">
        <v>0</v>
      </c>
      <c r="DJ477" s="86">
        <f t="shared" si="330"/>
        <v>0</v>
      </c>
      <c r="DK477" s="91">
        <v>0</v>
      </c>
      <c r="DL477" s="93"/>
      <c r="DM477" s="93">
        <v>0</v>
      </c>
      <c r="DN477" s="93">
        <f t="shared" si="343"/>
        <v>7970000</v>
      </c>
      <c r="DO477" s="93">
        <f t="shared" si="331"/>
        <v>0</v>
      </c>
      <c r="DP477" s="92">
        <f t="shared" si="332"/>
        <v>292897.5</v>
      </c>
      <c r="DQ477" s="97" t="str">
        <f t="shared" si="344"/>
        <v>8036915340</v>
      </c>
      <c r="DR477" s="98">
        <f t="shared" si="333"/>
        <v>0</v>
      </c>
      <c r="DS477" s="93" t="str">
        <f t="shared" si="334"/>
        <v>OK</v>
      </c>
      <c r="DT477" s="93"/>
      <c r="DU477" s="78" t="str">
        <f t="shared" si="345"/>
        <v>5010700215011501100001VT100001</v>
      </c>
      <c r="DV477" s="78">
        <f>INDEX('08_DMGiaDat'!$L:$L,MATCH(DU477,'08_DMGiaDat'!$R:$R,0))</f>
        <v>7970000</v>
      </c>
      <c r="DW477" s="78" t="str">
        <f t="shared" si="346"/>
        <v>501070021501100100000001</v>
      </c>
      <c r="DX477" s="78" t="str">
        <f>IFERROR(VLOOKUP(DW477,'08_DMGiaDat'!C418:C419,2,FALSE),"N")</f>
        <v>N</v>
      </c>
      <c r="DY477" s="78" t="str">
        <f t="shared" si="347"/>
        <v>5010700215011001VT100001</v>
      </c>
      <c r="DZ477" s="78" t="str">
        <f>IFERROR(VLOOKUP(DY477,'08_DMGiaDat'!C418:C419,2,FALSE),"N")</f>
        <v>N</v>
      </c>
      <c r="EA477" s="78" t="str">
        <f t="shared" si="348"/>
        <v>501070021501100100000001</v>
      </c>
      <c r="EB477" s="78" t="str">
        <f>IFERROR(VLOOKUP(EA477,'08_DMGiaDat'!C418:C419,2,FALSE),"N")</f>
        <v>N</v>
      </c>
      <c r="EC477" s="92">
        <f>IF(DV477&lt;&gt;"N",DV477,IF(DX477&lt;&gt;"N",DX477,IF(DZ477&lt;&gt;"N",DZ477*VLOOKUP(LEFT(CB477,3),'03_DMMucDich'!C402:C406,5,FALSE),IF(EB477&lt;&gt;"N",EB477*VLOOKUP(LEFT(CB477,3),'03_DMMucDich'!C402:C406,5,FALSE),"N/A"))))</f>
        <v>7970000</v>
      </c>
    </row>
    <row r="478" spans="1:133" s="34" customFormat="1" ht="16" x14ac:dyDescent="0.2">
      <c r="A478" s="85">
        <v>464</v>
      </c>
      <c r="B478" s="86"/>
      <c r="C478" s="87"/>
      <c r="D478" s="141" t="s">
        <v>6115</v>
      </c>
      <c r="E478" s="86"/>
      <c r="F478" s="88"/>
      <c r="G478" s="88" t="s">
        <v>5718</v>
      </c>
      <c r="H478" s="151">
        <v>2022</v>
      </c>
      <c r="I478" s="86"/>
      <c r="J478" s="86"/>
      <c r="K478" s="145" t="s">
        <v>6737</v>
      </c>
      <c r="L478" s="105"/>
      <c r="M478" s="86"/>
      <c r="N478" s="105"/>
      <c r="O478" s="105"/>
      <c r="P478" s="86"/>
      <c r="Q478" s="86"/>
      <c r="R478" s="153" t="str">
        <f t="shared" si="349"/>
        <v>Tổ 42</v>
      </c>
      <c r="S478" s="86"/>
      <c r="T478" s="86"/>
      <c r="U478" s="86"/>
      <c r="V478" s="86" t="str">
        <f t="shared" si="350"/>
        <v xml:space="preserve">, </v>
      </c>
      <c r="W478" s="86"/>
      <c r="X478" s="86"/>
      <c r="Y478" s="86"/>
      <c r="Z478" s="88"/>
      <c r="AA478" s="105"/>
      <c r="AB478" s="86"/>
      <c r="AC478" s="90"/>
      <c r="AD478" s="86"/>
      <c r="AE478" s="86"/>
      <c r="AF478" s="86"/>
      <c r="AG478" s="86"/>
      <c r="AH478" s="160" t="s">
        <v>6962</v>
      </c>
      <c r="AI478" s="153"/>
      <c r="AJ478" s="153"/>
      <c r="AK478" s="86"/>
      <c r="AL478" s="86"/>
      <c r="AM478" s="153" t="s">
        <v>7015</v>
      </c>
      <c r="AN478" s="153" t="s">
        <v>7575</v>
      </c>
      <c r="AO478" s="165">
        <v>43339</v>
      </c>
      <c r="AP478" s="153" t="s">
        <v>2169</v>
      </c>
      <c r="AQ478" s="153" t="s">
        <v>1623</v>
      </c>
      <c r="AR478" s="166">
        <v>100</v>
      </c>
      <c r="AS478" s="88" t="s">
        <v>5719</v>
      </c>
      <c r="AT478" s="92">
        <f t="shared" si="325"/>
        <v>0</v>
      </c>
      <c r="AU478" s="93">
        <v>0</v>
      </c>
      <c r="AV478" s="93">
        <v>0</v>
      </c>
      <c r="AW478" s="166">
        <v>200</v>
      </c>
      <c r="AX478" s="93">
        <v>0</v>
      </c>
      <c r="AY478" s="177"/>
      <c r="AZ478" s="177">
        <v>0</v>
      </c>
      <c r="BA478" s="178"/>
      <c r="BB478" s="105"/>
      <c r="BC478" s="105"/>
      <c r="BD478" s="93"/>
      <c r="BE478" s="93">
        <v>0</v>
      </c>
      <c r="BF478" s="91">
        <v>0</v>
      </c>
      <c r="BG478" s="94"/>
      <c r="BH478" s="95"/>
      <c r="BI478" s="93" t="str">
        <f t="shared" si="335"/>
        <v>Trần Ngọc Thương</v>
      </c>
      <c r="BJ478" s="105">
        <f t="shared" si="336"/>
        <v>0</v>
      </c>
      <c r="BK478" s="88" t="str">
        <f t="shared" si="337"/>
        <v>8150646446</v>
      </c>
      <c r="BL478" s="86">
        <f t="shared" si="338"/>
        <v>0</v>
      </c>
      <c r="BM478" s="105">
        <f t="shared" si="339"/>
        <v>0</v>
      </c>
      <c r="BN478" s="86">
        <f t="shared" si="340"/>
        <v>0</v>
      </c>
      <c r="BO478" s="86">
        <f t="shared" si="341"/>
        <v>0</v>
      </c>
      <c r="BP478" s="86">
        <f t="shared" si="351"/>
        <v>0</v>
      </c>
      <c r="BQ478" s="160" t="s">
        <v>6962</v>
      </c>
      <c r="BR478" s="86" t="s">
        <v>5720</v>
      </c>
      <c r="BS478" s="88" t="s">
        <v>5721</v>
      </c>
      <c r="BT478" s="86" t="s">
        <v>5722</v>
      </c>
      <c r="BU478" s="86"/>
      <c r="BV478" s="86" t="str">
        <f t="shared" si="352"/>
        <v>CO 160014</v>
      </c>
      <c r="BW478" s="105" t="str">
        <f t="shared" si="353"/>
        <v/>
      </c>
      <c r="BX478" s="86" t="str">
        <f t="shared" si="362"/>
        <v>283</v>
      </c>
      <c r="BY478" s="86" t="str">
        <f t="shared" si="363"/>
        <v>138</v>
      </c>
      <c r="BZ478" s="91">
        <f t="shared" si="364"/>
        <v>100</v>
      </c>
      <c r="CA478" s="91">
        <v>0</v>
      </c>
      <c r="CB478" s="96" t="s">
        <v>5719</v>
      </c>
      <c r="CC478" s="91">
        <f t="shared" si="354"/>
        <v>200</v>
      </c>
      <c r="CD478" s="91">
        <f t="shared" si="355"/>
        <v>0</v>
      </c>
      <c r="CE478" s="93">
        <f t="shared" si="365"/>
        <v>0</v>
      </c>
      <c r="CF478" s="93">
        <f t="shared" si="366"/>
        <v>0</v>
      </c>
      <c r="CG478" s="105"/>
      <c r="CH478" s="105"/>
      <c r="CI478" s="86"/>
      <c r="CJ478" s="188"/>
      <c r="CK478" s="181">
        <f t="shared" si="356"/>
        <v>100</v>
      </c>
      <c r="CL478" s="181">
        <f t="shared" si="357"/>
        <v>200</v>
      </c>
      <c r="CM478" s="86" t="s">
        <v>5723</v>
      </c>
      <c r="CN478" s="182" t="s">
        <v>7857</v>
      </c>
      <c r="CO478" s="183" t="s">
        <v>7881</v>
      </c>
      <c r="CP478" s="86" t="s">
        <v>5724</v>
      </c>
      <c r="CQ478" s="153" t="s">
        <v>7924</v>
      </c>
      <c r="CR478" s="187">
        <f t="shared" si="358"/>
        <v>8440000</v>
      </c>
      <c r="CS478" s="188">
        <v>1</v>
      </c>
      <c r="CT478" s="188">
        <f t="shared" si="326"/>
        <v>8440000</v>
      </c>
      <c r="CU478" s="93"/>
      <c r="CV478" s="94">
        <f t="shared" si="359"/>
        <v>100</v>
      </c>
      <c r="CW478" s="93">
        <f t="shared" si="360"/>
        <v>0</v>
      </c>
      <c r="CX478" s="86">
        <f t="shared" si="361"/>
        <v>0</v>
      </c>
      <c r="CY478" s="93">
        <f t="shared" si="327"/>
        <v>253200</v>
      </c>
      <c r="CZ478" s="93">
        <v>0</v>
      </c>
      <c r="DA478" s="93">
        <v>0</v>
      </c>
      <c r="DB478" s="93">
        <f t="shared" si="328"/>
        <v>0</v>
      </c>
      <c r="DC478" s="93">
        <v>0</v>
      </c>
      <c r="DD478" s="91">
        <v>0</v>
      </c>
      <c r="DE478" s="93">
        <f t="shared" si="329"/>
        <v>0</v>
      </c>
      <c r="DF478" s="93">
        <f t="shared" si="342"/>
        <v>0</v>
      </c>
      <c r="DG478" s="93"/>
      <c r="DH478" s="93">
        <v>0</v>
      </c>
      <c r="DI478" s="93">
        <v>0</v>
      </c>
      <c r="DJ478" s="86">
        <f t="shared" si="330"/>
        <v>0</v>
      </c>
      <c r="DK478" s="91">
        <v>0</v>
      </c>
      <c r="DL478" s="93"/>
      <c r="DM478" s="93">
        <v>0</v>
      </c>
      <c r="DN478" s="93">
        <f t="shared" si="343"/>
        <v>8440000</v>
      </c>
      <c r="DO478" s="93">
        <f t="shared" si="331"/>
        <v>0</v>
      </c>
      <c r="DP478" s="92">
        <f t="shared" si="332"/>
        <v>253200</v>
      </c>
      <c r="DQ478" s="97" t="str">
        <f t="shared" si="344"/>
        <v>8150646446</v>
      </c>
      <c r="DR478" s="98">
        <f t="shared" si="333"/>
        <v>0</v>
      </c>
      <c r="DS478" s="93" t="str">
        <f t="shared" si="334"/>
        <v>OK</v>
      </c>
      <c r="DT478" s="93"/>
      <c r="DU478" s="78" t="str">
        <f t="shared" si="345"/>
        <v>5010700214991499103001VT100001</v>
      </c>
      <c r="DV478" s="78">
        <f>INDEX('08_DMGiaDat'!$L:$L,MATCH(DU478,'08_DMGiaDat'!$R:$R,0))</f>
        <v>8440000</v>
      </c>
      <c r="DW478" s="78" t="str">
        <f t="shared" si="346"/>
        <v>501070021499100100000001</v>
      </c>
      <c r="DX478" s="78" t="str">
        <f>IFERROR(VLOOKUP(DW478,'08_DMGiaDat'!C418:C419,2,FALSE),"N")</f>
        <v>N</v>
      </c>
      <c r="DY478" s="78" t="str">
        <f t="shared" si="347"/>
        <v>5010700214991001VT100001</v>
      </c>
      <c r="DZ478" s="78" t="str">
        <f>IFERROR(VLOOKUP(DY478,'08_DMGiaDat'!C418:C419,2,FALSE),"N")</f>
        <v>N</v>
      </c>
      <c r="EA478" s="78" t="str">
        <f t="shared" si="348"/>
        <v>501070021499100100000001</v>
      </c>
      <c r="EB478" s="78" t="str">
        <f>IFERROR(VLOOKUP(EA478,'08_DMGiaDat'!C418:C419,2,FALSE),"N")</f>
        <v>N</v>
      </c>
      <c r="EC478" s="92">
        <f>IF(DV478&lt;&gt;"N",DV478,IF(DX478&lt;&gt;"N",DX478,IF(DZ478&lt;&gt;"N",DZ478*VLOOKUP(LEFT(CB478,3),'03_DMMucDich'!C402:C406,5,FALSE),IF(EB478&lt;&gt;"N",EB478*VLOOKUP(LEFT(CB478,3),'03_DMMucDich'!C402:C406,5,FALSE),"N/A"))))</f>
        <v>8440000</v>
      </c>
    </row>
    <row r="479" spans="1:133" s="34" customFormat="1" ht="16" x14ac:dyDescent="0.2">
      <c r="A479" s="85">
        <v>465</v>
      </c>
      <c r="B479" s="86"/>
      <c r="C479" s="87"/>
      <c r="D479" s="141" t="s">
        <v>6116</v>
      </c>
      <c r="E479" s="86"/>
      <c r="F479" s="88"/>
      <c r="G479" s="88" t="s">
        <v>5718</v>
      </c>
      <c r="H479" s="151">
        <v>2022</v>
      </c>
      <c r="I479" s="86"/>
      <c r="J479" s="86"/>
      <c r="K479" s="145" t="s">
        <v>6738</v>
      </c>
      <c r="L479" s="105"/>
      <c r="M479" s="86"/>
      <c r="N479" s="105"/>
      <c r="O479" s="105"/>
      <c r="P479" s="86"/>
      <c r="Q479" s="86"/>
      <c r="R479" s="153" t="str">
        <f t="shared" si="349"/>
        <v>Tổ 58</v>
      </c>
      <c r="S479" s="86"/>
      <c r="T479" s="86"/>
      <c r="U479" s="86"/>
      <c r="V479" s="86" t="str">
        <f t="shared" si="350"/>
        <v xml:space="preserve">, </v>
      </c>
      <c r="W479" s="86"/>
      <c r="X479" s="86"/>
      <c r="Y479" s="86"/>
      <c r="Z479" s="88"/>
      <c r="AA479" s="105"/>
      <c r="AB479" s="86"/>
      <c r="AC479" s="90"/>
      <c r="AD479" s="86"/>
      <c r="AE479" s="86"/>
      <c r="AF479" s="86"/>
      <c r="AG479" s="86"/>
      <c r="AH479" s="160" t="s">
        <v>6990</v>
      </c>
      <c r="AI479" s="153"/>
      <c r="AJ479" s="153"/>
      <c r="AK479" s="86"/>
      <c r="AL479" s="86"/>
      <c r="AM479" s="153" t="s">
        <v>7015</v>
      </c>
      <c r="AN479" s="153" t="s">
        <v>7576</v>
      </c>
      <c r="AO479" s="165">
        <v>40490</v>
      </c>
      <c r="AP479" s="153" t="s">
        <v>7123</v>
      </c>
      <c r="AQ479" s="153" t="s">
        <v>2125</v>
      </c>
      <c r="AR479" s="166">
        <v>181.5</v>
      </c>
      <c r="AS479" s="88" t="s">
        <v>5719</v>
      </c>
      <c r="AT479" s="92">
        <f t="shared" si="325"/>
        <v>0</v>
      </c>
      <c r="AU479" s="93">
        <v>0</v>
      </c>
      <c r="AV479" s="93">
        <v>0</v>
      </c>
      <c r="AW479" s="166">
        <v>200</v>
      </c>
      <c r="AX479" s="93">
        <v>0</v>
      </c>
      <c r="AY479" s="177"/>
      <c r="AZ479" s="177">
        <v>0</v>
      </c>
      <c r="BA479" s="178"/>
      <c r="BB479" s="105"/>
      <c r="BC479" s="105"/>
      <c r="BD479" s="93"/>
      <c r="BE479" s="93">
        <v>0</v>
      </c>
      <c r="BF479" s="91">
        <v>0</v>
      </c>
      <c r="BG479" s="94"/>
      <c r="BH479" s="95"/>
      <c r="BI479" s="93" t="str">
        <f t="shared" si="335"/>
        <v>Nguyễn Thị Thơ</v>
      </c>
      <c r="BJ479" s="105">
        <f t="shared" si="336"/>
        <v>0</v>
      </c>
      <c r="BK479" s="88" t="str">
        <f t="shared" si="337"/>
        <v>8067851055</v>
      </c>
      <c r="BL479" s="86">
        <f t="shared" si="338"/>
        <v>0</v>
      </c>
      <c r="BM479" s="105">
        <f t="shared" si="339"/>
        <v>0</v>
      </c>
      <c r="BN479" s="86">
        <f t="shared" si="340"/>
        <v>0</v>
      </c>
      <c r="BO479" s="86">
        <f t="shared" si="341"/>
        <v>0</v>
      </c>
      <c r="BP479" s="86">
        <f t="shared" si="351"/>
        <v>0</v>
      </c>
      <c r="BQ479" s="160" t="s">
        <v>6990</v>
      </c>
      <c r="BR479" s="86" t="s">
        <v>5720</v>
      </c>
      <c r="BS479" s="88" t="s">
        <v>5721</v>
      </c>
      <c r="BT479" s="86" t="s">
        <v>5722</v>
      </c>
      <c r="BU479" s="86"/>
      <c r="BV479" s="86" t="str">
        <f t="shared" si="352"/>
        <v>BC 734117</v>
      </c>
      <c r="BW479" s="105" t="str">
        <f t="shared" si="353"/>
        <v/>
      </c>
      <c r="BX479" s="86" t="str">
        <f t="shared" si="362"/>
        <v>34</v>
      </c>
      <c r="BY479" s="86" t="str">
        <f t="shared" si="363"/>
        <v>239</v>
      </c>
      <c r="BZ479" s="91">
        <f t="shared" si="364"/>
        <v>181.5</v>
      </c>
      <c r="CA479" s="91">
        <v>0</v>
      </c>
      <c r="CB479" s="96" t="s">
        <v>5719</v>
      </c>
      <c r="CC479" s="91">
        <f t="shared" si="354"/>
        <v>200</v>
      </c>
      <c r="CD479" s="91">
        <f t="shared" si="355"/>
        <v>0</v>
      </c>
      <c r="CE479" s="93">
        <f t="shared" si="365"/>
        <v>0</v>
      </c>
      <c r="CF479" s="93">
        <f t="shared" si="366"/>
        <v>0</v>
      </c>
      <c r="CG479" s="105"/>
      <c r="CH479" s="105"/>
      <c r="CI479" s="86"/>
      <c r="CJ479" s="188"/>
      <c r="CK479" s="181">
        <f t="shared" si="356"/>
        <v>181.5</v>
      </c>
      <c r="CL479" s="181">
        <f t="shared" si="357"/>
        <v>200</v>
      </c>
      <c r="CM479" s="86" t="s">
        <v>5723</v>
      </c>
      <c r="CN479" s="182" t="s">
        <v>7870</v>
      </c>
      <c r="CO479" s="183" t="s">
        <v>7871</v>
      </c>
      <c r="CP479" s="86" t="s">
        <v>5724</v>
      </c>
      <c r="CQ479" s="153" t="s">
        <v>7925</v>
      </c>
      <c r="CR479" s="187">
        <f t="shared" si="358"/>
        <v>2280000</v>
      </c>
      <c r="CS479" s="188">
        <v>0.8</v>
      </c>
      <c r="CT479" s="188">
        <f t="shared" si="326"/>
        <v>1824000</v>
      </c>
      <c r="CU479" s="93"/>
      <c r="CV479" s="94">
        <f t="shared" si="359"/>
        <v>181.5</v>
      </c>
      <c r="CW479" s="93">
        <f t="shared" si="360"/>
        <v>0</v>
      </c>
      <c r="CX479" s="86">
        <f t="shared" si="361"/>
        <v>0</v>
      </c>
      <c r="CY479" s="93">
        <f t="shared" si="327"/>
        <v>99316.799999999988</v>
      </c>
      <c r="CZ479" s="93">
        <v>0</v>
      </c>
      <c r="DA479" s="93">
        <v>0</v>
      </c>
      <c r="DB479" s="93">
        <f t="shared" si="328"/>
        <v>0</v>
      </c>
      <c r="DC479" s="93">
        <v>0</v>
      </c>
      <c r="DD479" s="91">
        <v>0</v>
      </c>
      <c r="DE479" s="93">
        <f t="shared" si="329"/>
        <v>0</v>
      </c>
      <c r="DF479" s="93">
        <f t="shared" si="342"/>
        <v>0</v>
      </c>
      <c r="DG479" s="93"/>
      <c r="DH479" s="93">
        <v>0</v>
      </c>
      <c r="DI479" s="93">
        <v>0</v>
      </c>
      <c r="DJ479" s="86">
        <f t="shared" si="330"/>
        <v>0</v>
      </c>
      <c r="DK479" s="91">
        <v>0</v>
      </c>
      <c r="DL479" s="93"/>
      <c r="DM479" s="93">
        <v>0</v>
      </c>
      <c r="DN479" s="93">
        <f t="shared" si="343"/>
        <v>1824000</v>
      </c>
      <c r="DO479" s="93">
        <f t="shared" si="331"/>
        <v>0</v>
      </c>
      <c r="DP479" s="92">
        <f t="shared" si="332"/>
        <v>99316.799999999988</v>
      </c>
      <c r="DQ479" s="97" t="str">
        <f t="shared" si="344"/>
        <v>8067851055</v>
      </c>
      <c r="DR479" s="98">
        <f t="shared" si="333"/>
        <v>0</v>
      </c>
      <c r="DS479" s="93" t="str">
        <f t="shared" si="334"/>
        <v>OK</v>
      </c>
      <c r="DT479" s="93"/>
      <c r="DU479" s="78" t="str">
        <f t="shared" si="345"/>
        <v>5010700212491249100001VT400001</v>
      </c>
      <c r="DV479" s="78">
        <f>INDEX('08_DMGiaDat'!$L:$L,MATCH(DU479,'08_DMGiaDat'!$R:$R,0))</f>
        <v>2280000</v>
      </c>
      <c r="DW479" s="78" t="str">
        <f t="shared" si="346"/>
        <v>501070021249100100000001</v>
      </c>
      <c r="DX479" s="78" t="str">
        <f>IFERROR(VLOOKUP(DW479,'08_DMGiaDat'!C418:C419,2,FALSE),"N")</f>
        <v>N</v>
      </c>
      <c r="DY479" s="78" t="str">
        <f t="shared" si="347"/>
        <v>5010700212491001VT400001</v>
      </c>
      <c r="DZ479" s="78" t="str">
        <f>IFERROR(VLOOKUP(DY479,'08_DMGiaDat'!C418:C419,2,FALSE),"N")</f>
        <v>N</v>
      </c>
      <c r="EA479" s="78" t="str">
        <f t="shared" si="348"/>
        <v>501070021249100100000001</v>
      </c>
      <c r="EB479" s="78" t="str">
        <f>IFERROR(VLOOKUP(EA479,'08_DMGiaDat'!C418:C419,2,FALSE),"N")</f>
        <v>N</v>
      </c>
      <c r="EC479" s="92">
        <f>IF(DV479&lt;&gt;"N",DV479,IF(DX479&lt;&gt;"N",DX479,IF(DZ479&lt;&gt;"N",DZ479*VLOOKUP(LEFT(CB479,3),'03_DMMucDich'!C402:C406,5,FALSE),IF(EB479&lt;&gt;"N",EB479*VLOOKUP(LEFT(CB479,3),'03_DMMucDich'!C402:C406,5,FALSE),"N/A"))))</f>
        <v>2280000</v>
      </c>
    </row>
    <row r="480" spans="1:133" s="34" customFormat="1" ht="16" x14ac:dyDescent="0.2">
      <c r="A480" s="85">
        <v>466</v>
      </c>
      <c r="B480" s="86"/>
      <c r="C480" s="87"/>
      <c r="D480" s="141" t="s">
        <v>6117</v>
      </c>
      <c r="E480" s="86"/>
      <c r="F480" s="88"/>
      <c r="G480" s="88" t="s">
        <v>5718</v>
      </c>
      <c r="H480" s="151">
        <v>2022</v>
      </c>
      <c r="I480" s="86"/>
      <c r="J480" s="86"/>
      <c r="K480" s="145" t="s">
        <v>6739</v>
      </c>
      <c r="L480" s="105"/>
      <c r="M480" s="86"/>
      <c r="N480" s="105"/>
      <c r="O480" s="105"/>
      <c r="P480" s="86"/>
      <c r="Q480" s="86"/>
      <c r="R480" s="153" t="str">
        <f t="shared" si="349"/>
        <v>Tổ 25</v>
      </c>
      <c r="S480" s="86"/>
      <c r="T480" s="86"/>
      <c r="U480" s="86"/>
      <c r="V480" s="86" t="str">
        <f t="shared" si="350"/>
        <v xml:space="preserve">, </v>
      </c>
      <c r="W480" s="86"/>
      <c r="X480" s="86"/>
      <c r="Y480" s="86"/>
      <c r="Z480" s="88"/>
      <c r="AA480" s="105"/>
      <c r="AB480" s="86"/>
      <c r="AC480" s="90"/>
      <c r="AD480" s="86"/>
      <c r="AE480" s="86"/>
      <c r="AF480" s="86"/>
      <c r="AG480" s="86"/>
      <c r="AH480" s="160" t="s">
        <v>6996</v>
      </c>
      <c r="AI480" s="153"/>
      <c r="AJ480" s="153"/>
      <c r="AK480" s="86"/>
      <c r="AL480" s="86"/>
      <c r="AM480" s="153" t="s">
        <v>7015</v>
      </c>
      <c r="AN480" s="153" t="s">
        <v>7577</v>
      </c>
      <c r="AO480" s="165">
        <v>43455</v>
      </c>
      <c r="AP480" s="153" t="s">
        <v>1983</v>
      </c>
      <c r="AQ480" s="153" t="s">
        <v>2062</v>
      </c>
      <c r="AR480" s="166">
        <v>127.8</v>
      </c>
      <c r="AS480" s="88" t="s">
        <v>5719</v>
      </c>
      <c r="AT480" s="92">
        <f t="shared" si="325"/>
        <v>0</v>
      </c>
      <c r="AU480" s="93">
        <v>0</v>
      </c>
      <c r="AV480" s="93">
        <v>0</v>
      </c>
      <c r="AW480" s="166">
        <v>200</v>
      </c>
      <c r="AX480" s="93">
        <v>0</v>
      </c>
      <c r="AY480" s="177"/>
      <c r="AZ480" s="177">
        <v>0</v>
      </c>
      <c r="BA480" s="178"/>
      <c r="BB480" s="105"/>
      <c r="BC480" s="105"/>
      <c r="BD480" s="93"/>
      <c r="BE480" s="93">
        <v>0</v>
      </c>
      <c r="BF480" s="91">
        <v>0</v>
      </c>
      <c r="BG480" s="94"/>
      <c r="BH480" s="95"/>
      <c r="BI480" s="93" t="str">
        <f t="shared" si="335"/>
        <v>Huỳnh Thanh Nhật</v>
      </c>
      <c r="BJ480" s="105">
        <f t="shared" si="336"/>
        <v>0</v>
      </c>
      <c r="BK480" s="88" t="str">
        <f t="shared" si="337"/>
        <v>8060459297</v>
      </c>
      <c r="BL480" s="86">
        <f t="shared" si="338"/>
        <v>0</v>
      </c>
      <c r="BM480" s="105">
        <f t="shared" si="339"/>
        <v>0</v>
      </c>
      <c r="BN480" s="86">
        <f t="shared" si="340"/>
        <v>0</v>
      </c>
      <c r="BO480" s="86">
        <f t="shared" si="341"/>
        <v>0</v>
      </c>
      <c r="BP480" s="86">
        <f t="shared" si="351"/>
        <v>0</v>
      </c>
      <c r="BQ480" s="160" t="s">
        <v>6996</v>
      </c>
      <c r="BR480" s="86" t="s">
        <v>5720</v>
      </c>
      <c r="BS480" s="88" t="s">
        <v>5721</v>
      </c>
      <c r="BT480" s="86" t="s">
        <v>5722</v>
      </c>
      <c r="BU480" s="86"/>
      <c r="BV480" s="86" t="str">
        <f t="shared" si="352"/>
        <v>CP 846932</v>
      </c>
      <c r="BW480" s="105" t="str">
        <f t="shared" si="353"/>
        <v/>
      </c>
      <c r="BX480" s="86" t="str">
        <f t="shared" si="362"/>
        <v>156</v>
      </c>
      <c r="BY480" s="86" t="str">
        <f t="shared" si="363"/>
        <v>176</v>
      </c>
      <c r="BZ480" s="91">
        <f t="shared" si="364"/>
        <v>127.8</v>
      </c>
      <c r="CA480" s="91">
        <v>0</v>
      </c>
      <c r="CB480" s="96" t="s">
        <v>5719</v>
      </c>
      <c r="CC480" s="91">
        <f t="shared" si="354"/>
        <v>200</v>
      </c>
      <c r="CD480" s="91">
        <f t="shared" si="355"/>
        <v>0</v>
      </c>
      <c r="CE480" s="93">
        <f t="shared" si="365"/>
        <v>0</v>
      </c>
      <c r="CF480" s="93">
        <f t="shared" si="366"/>
        <v>0</v>
      </c>
      <c r="CG480" s="105"/>
      <c r="CH480" s="105"/>
      <c r="CI480" s="86"/>
      <c r="CJ480" s="188"/>
      <c r="CK480" s="181">
        <f t="shared" si="356"/>
        <v>127.8</v>
      </c>
      <c r="CL480" s="181">
        <f t="shared" si="357"/>
        <v>200</v>
      </c>
      <c r="CM480" s="86" t="s">
        <v>5723</v>
      </c>
      <c r="CN480" s="182" t="s">
        <v>7901</v>
      </c>
      <c r="CO480" s="183" t="s">
        <v>7902</v>
      </c>
      <c r="CP480" s="86" t="s">
        <v>5724</v>
      </c>
      <c r="CQ480" s="153" t="s">
        <v>7925</v>
      </c>
      <c r="CR480" s="187">
        <f t="shared" si="358"/>
        <v>2640000</v>
      </c>
      <c r="CS480" s="188">
        <v>0.8</v>
      </c>
      <c r="CT480" s="188">
        <f t="shared" si="326"/>
        <v>2112000</v>
      </c>
      <c r="CU480" s="93"/>
      <c r="CV480" s="94">
        <f t="shared" si="359"/>
        <v>127.8</v>
      </c>
      <c r="CW480" s="93">
        <f t="shared" si="360"/>
        <v>0</v>
      </c>
      <c r="CX480" s="86">
        <f t="shared" si="361"/>
        <v>0</v>
      </c>
      <c r="CY480" s="93">
        <f t="shared" si="327"/>
        <v>80974.080000000002</v>
      </c>
      <c r="CZ480" s="93">
        <v>0</v>
      </c>
      <c r="DA480" s="93">
        <v>0</v>
      </c>
      <c r="DB480" s="93">
        <f t="shared" si="328"/>
        <v>0</v>
      </c>
      <c r="DC480" s="93">
        <v>0</v>
      </c>
      <c r="DD480" s="91">
        <v>0</v>
      </c>
      <c r="DE480" s="93">
        <f t="shared" si="329"/>
        <v>0</v>
      </c>
      <c r="DF480" s="93">
        <f t="shared" si="342"/>
        <v>0</v>
      </c>
      <c r="DG480" s="93"/>
      <c r="DH480" s="93">
        <v>0</v>
      </c>
      <c r="DI480" s="93">
        <v>0</v>
      </c>
      <c r="DJ480" s="86">
        <f t="shared" si="330"/>
        <v>0</v>
      </c>
      <c r="DK480" s="91">
        <v>0</v>
      </c>
      <c r="DL480" s="93"/>
      <c r="DM480" s="93">
        <v>0</v>
      </c>
      <c r="DN480" s="93">
        <f t="shared" si="343"/>
        <v>2112000</v>
      </c>
      <c r="DO480" s="93">
        <f t="shared" si="331"/>
        <v>0</v>
      </c>
      <c r="DP480" s="92">
        <f t="shared" si="332"/>
        <v>80974.080000000002</v>
      </c>
      <c r="DQ480" s="97" t="str">
        <f t="shared" si="344"/>
        <v>8060459297</v>
      </c>
      <c r="DR480" s="98">
        <f t="shared" si="333"/>
        <v>0</v>
      </c>
      <c r="DS480" s="93" t="str">
        <f t="shared" si="334"/>
        <v>OK</v>
      </c>
      <c r="DT480" s="93"/>
      <c r="DU480" s="78" t="str">
        <f t="shared" si="345"/>
        <v>5010700213091309100001VT400001</v>
      </c>
      <c r="DV480" s="78">
        <f>INDEX('08_DMGiaDat'!$L:$L,MATCH(DU480,'08_DMGiaDat'!$R:$R,0))</f>
        <v>2640000</v>
      </c>
      <c r="DW480" s="78" t="str">
        <f t="shared" si="346"/>
        <v>501070021309100100000001</v>
      </c>
      <c r="DX480" s="78" t="str">
        <f>IFERROR(VLOOKUP(DW480,'08_DMGiaDat'!C418:C419,2,FALSE),"N")</f>
        <v>N</v>
      </c>
      <c r="DY480" s="78" t="str">
        <f t="shared" si="347"/>
        <v>5010700213091001VT400001</v>
      </c>
      <c r="DZ480" s="78" t="str">
        <f>IFERROR(VLOOKUP(DY480,'08_DMGiaDat'!C418:C419,2,FALSE),"N")</f>
        <v>N</v>
      </c>
      <c r="EA480" s="78" t="str">
        <f t="shared" si="348"/>
        <v>501070021309100100000001</v>
      </c>
      <c r="EB480" s="78" t="str">
        <f>IFERROR(VLOOKUP(EA480,'08_DMGiaDat'!C418:C419,2,FALSE),"N")</f>
        <v>N</v>
      </c>
      <c r="EC480" s="92">
        <f>IF(DV480&lt;&gt;"N",DV480,IF(DX480&lt;&gt;"N",DX480,IF(DZ480&lt;&gt;"N",DZ480*VLOOKUP(LEFT(CB480,3),'03_DMMucDich'!C402:C406,5,FALSE),IF(EB480&lt;&gt;"N",EB480*VLOOKUP(LEFT(CB480,3),'03_DMMucDich'!C402:C406,5,FALSE),"N/A"))))</f>
        <v>2640000</v>
      </c>
    </row>
    <row r="481" spans="1:133" s="34" customFormat="1" ht="16" x14ac:dyDescent="0.2">
      <c r="A481" s="85">
        <v>467</v>
      </c>
      <c r="B481" s="86"/>
      <c r="C481" s="87"/>
      <c r="D481" s="141" t="s">
        <v>6118</v>
      </c>
      <c r="E481" s="86"/>
      <c r="F481" s="88"/>
      <c r="G481" s="88" t="s">
        <v>5718</v>
      </c>
      <c r="H481" s="151">
        <v>2023</v>
      </c>
      <c r="I481" s="86"/>
      <c r="J481" s="86"/>
      <c r="K481" s="145" t="s">
        <v>6740</v>
      </c>
      <c r="L481" s="105"/>
      <c r="M481" s="86"/>
      <c r="N481" s="105"/>
      <c r="O481" s="105"/>
      <c r="P481" s="86"/>
      <c r="Q481" s="86"/>
      <c r="R481" s="153" t="str">
        <f t="shared" si="349"/>
        <v>Tổ 04</v>
      </c>
      <c r="S481" s="86"/>
      <c r="T481" s="86"/>
      <c r="U481" s="86"/>
      <c r="V481" s="86" t="str">
        <f t="shared" si="350"/>
        <v xml:space="preserve">, </v>
      </c>
      <c r="W481" s="86"/>
      <c r="X481" s="86"/>
      <c r="Y481" s="86"/>
      <c r="Z481" s="88"/>
      <c r="AA481" s="105"/>
      <c r="AB481" s="86"/>
      <c r="AC481" s="90"/>
      <c r="AD481" s="86"/>
      <c r="AE481" s="86"/>
      <c r="AF481" s="86"/>
      <c r="AG481" s="86"/>
      <c r="AH481" s="160" t="s">
        <v>7012</v>
      </c>
      <c r="AI481" s="153"/>
      <c r="AJ481" s="153"/>
      <c r="AK481" s="86"/>
      <c r="AL481" s="86"/>
      <c r="AM481" s="153" t="s">
        <v>7015</v>
      </c>
      <c r="AN481" s="153" t="s">
        <v>7578</v>
      </c>
      <c r="AO481" s="165">
        <v>44365</v>
      </c>
      <c r="AP481" s="153" t="s">
        <v>2333</v>
      </c>
      <c r="AQ481" s="153" t="s">
        <v>7038</v>
      </c>
      <c r="AR481" s="166">
        <v>95.3</v>
      </c>
      <c r="AS481" s="88" t="s">
        <v>5719</v>
      </c>
      <c r="AT481" s="92">
        <f t="shared" si="325"/>
        <v>0</v>
      </c>
      <c r="AU481" s="93">
        <v>0</v>
      </c>
      <c r="AV481" s="93">
        <v>0</v>
      </c>
      <c r="AW481" s="166">
        <v>200</v>
      </c>
      <c r="AX481" s="93">
        <v>0</v>
      </c>
      <c r="AY481" s="177"/>
      <c r="AZ481" s="177">
        <v>0</v>
      </c>
      <c r="BA481" s="178"/>
      <c r="BB481" s="105"/>
      <c r="BC481" s="105"/>
      <c r="BD481" s="93"/>
      <c r="BE481" s="93">
        <v>0</v>
      </c>
      <c r="BF481" s="91">
        <v>0</v>
      </c>
      <c r="BG481" s="94"/>
      <c r="BH481" s="95"/>
      <c r="BI481" s="93" t="str">
        <f t="shared" si="335"/>
        <v xml:space="preserve">	Lê Thị Hằng</v>
      </c>
      <c r="BJ481" s="105">
        <f t="shared" si="336"/>
        <v>0</v>
      </c>
      <c r="BK481" s="88" t="str">
        <f t="shared" si="337"/>
        <v>8575265045</v>
      </c>
      <c r="BL481" s="86">
        <f t="shared" si="338"/>
        <v>0</v>
      </c>
      <c r="BM481" s="105">
        <f t="shared" si="339"/>
        <v>0</v>
      </c>
      <c r="BN481" s="86">
        <f t="shared" si="340"/>
        <v>0</v>
      </c>
      <c r="BO481" s="86">
        <f t="shared" si="341"/>
        <v>0</v>
      </c>
      <c r="BP481" s="86">
        <f t="shared" si="351"/>
        <v>0</v>
      </c>
      <c r="BQ481" s="160" t="s">
        <v>7012</v>
      </c>
      <c r="BR481" s="86" t="s">
        <v>5720</v>
      </c>
      <c r="BS481" s="88" t="s">
        <v>5721</v>
      </c>
      <c r="BT481" s="86" t="s">
        <v>5722</v>
      </c>
      <c r="BU481" s="86"/>
      <c r="BV481" s="86" t="str">
        <f t="shared" si="352"/>
        <v>DA 379549</v>
      </c>
      <c r="BW481" s="105" t="str">
        <f t="shared" si="353"/>
        <v/>
      </c>
      <c r="BX481" s="86" t="str">
        <f t="shared" si="362"/>
        <v>447</v>
      </c>
      <c r="BY481" s="86" t="str">
        <f t="shared" si="363"/>
        <v>84</v>
      </c>
      <c r="BZ481" s="91">
        <f t="shared" si="364"/>
        <v>95.3</v>
      </c>
      <c r="CA481" s="91">
        <v>0</v>
      </c>
      <c r="CB481" s="96" t="s">
        <v>5719</v>
      </c>
      <c r="CC481" s="91">
        <f t="shared" si="354"/>
        <v>200</v>
      </c>
      <c r="CD481" s="91">
        <f t="shared" si="355"/>
        <v>0</v>
      </c>
      <c r="CE481" s="93">
        <f t="shared" si="365"/>
        <v>0</v>
      </c>
      <c r="CF481" s="93">
        <f t="shared" si="366"/>
        <v>0</v>
      </c>
      <c r="CG481" s="105"/>
      <c r="CH481" s="105"/>
      <c r="CI481" s="86"/>
      <c r="CJ481" s="188"/>
      <c r="CK481" s="181">
        <f t="shared" si="356"/>
        <v>95.3</v>
      </c>
      <c r="CL481" s="181">
        <f t="shared" si="357"/>
        <v>200</v>
      </c>
      <c r="CM481" s="86" t="s">
        <v>5723</v>
      </c>
      <c r="CN481" s="182" t="s">
        <v>7866</v>
      </c>
      <c r="CO481" s="183" t="s">
        <v>7867</v>
      </c>
      <c r="CP481" s="86" t="s">
        <v>5724</v>
      </c>
      <c r="CQ481" s="153" t="s">
        <v>7925</v>
      </c>
      <c r="CR481" s="187">
        <f t="shared" si="358"/>
        <v>2360000</v>
      </c>
      <c r="CS481" s="188">
        <v>0.8</v>
      </c>
      <c r="CT481" s="188">
        <f t="shared" si="326"/>
        <v>1888000</v>
      </c>
      <c r="CU481" s="93"/>
      <c r="CV481" s="94">
        <f t="shared" si="359"/>
        <v>95.3</v>
      </c>
      <c r="CW481" s="93">
        <f t="shared" si="360"/>
        <v>0</v>
      </c>
      <c r="CX481" s="86">
        <f t="shared" si="361"/>
        <v>0</v>
      </c>
      <c r="CY481" s="93">
        <f t="shared" si="327"/>
        <v>53977.919999999998</v>
      </c>
      <c r="CZ481" s="93">
        <v>0</v>
      </c>
      <c r="DA481" s="93">
        <v>0</v>
      </c>
      <c r="DB481" s="93">
        <f t="shared" si="328"/>
        <v>0</v>
      </c>
      <c r="DC481" s="93">
        <v>0</v>
      </c>
      <c r="DD481" s="91">
        <v>0</v>
      </c>
      <c r="DE481" s="93">
        <f t="shared" si="329"/>
        <v>0</v>
      </c>
      <c r="DF481" s="93">
        <f t="shared" si="342"/>
        <v>0</v>
      </c>
      <c r="DG481" s="93"/>
      <c r="DH481" s="93">
        <v>0</v>
      </c>
      <c r="DI481" s="93">
        <v>0</v>
      </c>
      <c r="DJ481" s="86">
        <f t="shared" si="330"/>
        <v>0</v>
      </c>
      <c r="DK481" s="91">
        <v>0</v>
      </c>
      <c r="DL481" s="93"/>
      <c r="DM481" s="93">
        <v>0</v>
      </c>
      <c r="DN481" s="93">
        <f t="shared" si="343"/>
        <v>1888000</v>
      </c>
      <c r="DO481" s="93">
        <f t="shared" si="331"/>
        <v>0</v>
      </c>
      <c r="DP481" s="92">
        <f t="shared" si="332"/>
        <v>53977.919999999998</v>
      </c>
      <c r="DQ481" s="97" t="str">
        <f t="shared" si="344"/>
        <v>8575265045</v>
      </c>
      <c r="DR481" s="98">
        <f t="shared" si="333"/>
        <v>0</v>
      </c>
      <c r="DS481" s="93" t="str">
        <f t="shared" si="334"/>
        <v>OK</v>
      </c>
      <c r="DT481" s="93"/>
      <c r="DU481" s="78" t="str">
        <f t="shared" si="345"/>
        <v>5010700210791079100001VT400001</v>
      </c>
      <c r="DV481" s="78">
        <f>INDEX('08_DMGiaDat'!$L:$L,MATCH(DU481,'08_DMGiaDat'!$R:$R,0))</f>
        <v>2360000</v>
      </c>
      <c r="DW481" s="78" t="str">
        <f t="shared" si="346"/>
        <v>501070021079100100000001</v>
      </c>
      <c r="DX481" s="78" t="str">
        <f>IFERROR(VLOOKUP(DW481,'08_DMGiaDat'!C418:C419,2,FALSE),"N")</f>
        <v>N</v>
      </c>
      <c r="DY481" s="78" t="str">
        <f t="shared" si="347"/>
        <v>5010700210791001VT400001</v>
      </c>
      <c r="DZ481" s="78" t="str">
        <f>IFERROR(VLOOKUP(DY481,'08_DMGiaDat'!C418:C419,2,FALSE),"N")</f>
        <v>N</v>
      </c>
      <c r="EA481" s="78" t="str">
        <f t="shared" si="348"/>
        <v>501070021079100100000001</v>
      </c>
      <c r="EB481" s="78" t="str">
        <f>IFERROR(VLOOKUP(EA481,'08_DMGiaDat'!C418:C419,2,FALSE),"N")</f>
        <v>N</v>
      </c>
      <c r="EC481" s="92">
        <f>IF(DV481&lt;&gt;"N",DV481,IF(DX481&lt;&gt;"N",DX481,IF(DZ481&lt;&gt;"N",DZ481*VLOOKUP(LEFT(CB481,3),'03_DMMucDich'!C402:C406,5,FALSE),IF(EB481&lt;&gt;"N",EB481*VLOOKUP(LEFT(CB481,3),'03_DMMucDich'!C402:C406,5,FALSE),"N/A"))))</f>
        <v>2360000</v>
      </c>
    </row>
    <row r="482" spans="1:133" s="34" customFormat="1" ht="16" x14ac:dyDescent="0.2">
      <c r="A482" s="85">
        <v>468</v>
      </c>
      <c r="B482" s="86"/>
      <c r="C482" s="87"/>
      <c r="D482" s="141" t="s">
        <v>6119</v>
      </c>
      <c r="E482" s="86"/>
      <c r="F482" s="88"/>
      <c r="G482" s="88" t="s">
        <v>5718</v>
      </c>
      <c r="H482" s="151">
        <v>2022</v>
      </c>
      <c r="I482" s="86"/>
      <c r="J482" s="86"/>
      <c r="K482" s="145" t="s">
        <v>6741</v>
      </c>
      <c r="L482" s="105"/>
      <c r="M482" s="86"/>
      <c r="N482" s="105"/>
      <c r="O482" s="105"/>
      <c r="P482" s="86"/>
      <c r="Q482" s="86"/>
      <c r="R482" s="153" t="str">
        <f t="shared" si="349"/>
        <v>Tổ 04</v>
      </c>
      <c r="S482" s="86"/>
      <c r="T482" s="86"/>
      <c r="U482" s="86"/>
      <c r="V482" s="86" t="str">
        <f t="shared" si="350"/>
        <v xml:space="preserve">, </v>
      </c>
      <c r="W482" s="86"/>
      <c r="X482" s="86"/>
      <c r="Y482" s="86"/>
      <c r="Z482" s="88"/>
      <c r="AA482" s="105"/>
      <c r="AB482" s="86"/>
      <c r="AC482" s="90"/>
      <c r="AD482" s="86"/>
      <c r="AE482" s="86"/>
      <c r="AF482" s="86"/>
      <c r="AG482" s="86"/>
      <c r="AH482" s="160" t="s">
        <v>7012</v>
      </c>
      <c r="AI482" s="153"/>
      <c r="AJ482" s="153"/>
      <c r="AK482" s="86"/>
      <c r="AL482" s="86"/>
      <c r="AM482" s="153" t="s">
        <v>7015</v>
      </c>
      <c r="AN482" s="153" t="s">
        <v>7579</v>
      </c>
      <c r="AO482" s="165">
        <v>43388</v>
      </c>
      <c r="AP482" s="153" t="s">
        <v>7139</v>
      </c>
      <c r="AQ482" s="153" t="s">
        <v>7217</v>
      </c>
      <c r="AR482" s="166">
        <v>112.5</v>
      </c>
      <c r="AS482" s="88" t="s">
        <v>5719</v>
      </c>
      <c r="AT482" s="92">
        <f t="shared" si="325"/>
        <v>0</v>
      </c>
      <c r="AU482" s="93">
        <v>0</v>
      </c>
      <c r="AV482" s="93">
        <v>0</v>
      </c>
      <c r="AW482" s="166">
        <v>200</v>
      </c>
      <c r="AX482" s="93">
        <v>0</v>
      </c>
      <c r="AY482" s="177"/>
      <c r="AZ482" s="177">
        <v>0</v>
      </c>
      <c r="BA482" s="178"/>
      <c r="BB482" s="105"/>
      <c r="BC482" s="105"/>
      <c r="BD482" s="93"/>
      <c r="BE482" s="93">
        <v>0</v>
      </c>
      <c r="BF482" s="91">
        <v>0</v>
      </c>
      <c r="BG482" s="94"/>
      <c r="BH482" s="95"/>
      <c r="BI482" s="93" t="str">
        <f t="shared" si="335"/>
        <v>Hồ Văn Em</v>
      </c>
      <c r="BJ482" s="105">
        <f t="shared" si="336"/>
        <v>0</v>
      </c>
      <c r="BK482" s="88" t="str">
        <f t="shared" si="337"/>
        <v>8047188640</v>
      </c>
      <c r="BL482" s="86">
        <f t="shared" si="338"/>
        <v>0</v>
      </c>
      <c r="BM482" s="105">
        <f t="shared" si="339"/>
        <v>0</v>
      </c>
      <c r="BN482" s="86">
        <f t="shared" si="340"/>
        <v>0</v>
      </c>
      <c r="BO482" s="86">
        <f t="shared" si="341"/>
        <v>0</v>
      </c>
      <c r="BP482" s="86">
        <f t="shared" si="351"/>
        <v>0</v>
      </c>
      <c r="BQ482" s="160" t="s">
        <v>7012</v>
      </c>
      <c r="BR482" s="86" t="s">
        <v>5720</v>
      </c>
      <c r="BS482" s="88" t="s">
        <v>5721</v>
      </c>
      <c r="BT482" s="86" t="s">
        <v>5722</v>
      </c>
      <c r="BU482" s="86"/>
      <c r="BV482" s="86" t="str">
        <f t="shared" si="352"/>
        <v>CO 199447</v>
      </c>
      <c r="BW482" s="105" t="str">
        <f t="shared" si="353"/>
        <v/>
      </c>
      <c r="BX482" s="86" t="str">
        <f t="shared" si="362"/>
        <v>77</v>
      </c>
      <c r="BY482" s="86" t="str">
        <f t="shared" si="363"/>
        <v>91</v>
      </c>
      <c r="BZ482" s="91">
        <f t="shared" si="364"/>
        <v>112.5</v>
      </c>
      <c r="CA482" s="91">
        <v>0</v>
      </c>
      <c r="CB482" s="96" t="s">
        <v>5719</v>
      </c>
      <c r="CC482" s="91">
        <f t="shared" si="354"/>
        <v>200</v>
      </c>
      <c r="CD482" s="91">
        <f t="shared" si="355"/>
        <v>0</v>
      </c>
      <c r="CE482" s="93">
        <f t="shared" si="365"/>
        <v>0</v>
      </c>
      <c r="CF482" s="93">
        <f t="shared" si="366"/>
        <v>0</v>
      </c>
      <c r="CG482" s="105"/>
      <c r="CH482" s="105"/>
      <c r="CI482" s="86"/>
      <c r="CJ482" s="188"/>
      <c r="CK482" s="181">
        <f t="shared" si="356"/>
        <v>112.5</v>
      </c>
      <c r="CL482" s="181">
        <f t="shared" si="357"/>
        <v>200</v>
      </c>
      <c r="CM482" s="86" t="s">
        <v>5723</v>
      </c>
      <c r="CN482" s="182" t="s">
        <v>7866</v>
      </c>
      <c r="CO482" s="183" t="s">
        <v>7867</v>
      </c>
      <c r="CP482" s="86" t="s">
        <v>5724</v>
      </c>
      <c r="CQ482" s="153" t="s">
        <v>7925</v>
      </c>
      <c r="CR482" s="187">
        <f t="shared" si="358"/>
        <v>2360000</v>
      </c>
      <c r="CS482" s="188">
        <v>0.8</v>
      </c>
      <c r="CT482" s="188">
        <f t="shared" si="326"/>
        <v>1888000</v>
      </c>
      <c r="CU482" s="93"/>
      <c r="CV482" s="94">
        <f t="shared" si="359"/>
        <v>112.5</v>
      </c>
      <c r="CW482" s="93">
        <f t="shared" si="360"/>
        <v>0</v>
      </c>
      <c r="CX482" s="86">
        <f t="shared" si="361"/>
        <v>0</v>
      </c>
      <c r="CY482" s="93">
        <f t="shared" si="327"/>
        <v>63720.000000000007</v>
      </c>
      <c r="CZ482" s="93">
        <v>0</v>
      </c>
      <c r="DA482" s="93">
        <v>0</v>
      </c>
      <c r="DB482" s="93">
        <f t="shared" si="328"/>
        <v>0</v>
      </c>
      <c r="DC482" s="93">
        <v>0</v>
      </c>
      <c r="DD482" s="91">
        <v>0</v>
      </c>
      <c r="DE482" s="93">
        <f t="shared" si="329"/>
        <v>0</v>
      </c>
      <c r="DF482" s="93">
        <f t="shared" si="342"/>
        <v>0</v>
      </c>
      <c r="DG482" s="93"/>
      <c r="DH482" s="93">
        <v>0</v>
      </c>
      <c r="DI482" s="93">
        <v>0</v>
      </c>
      <c r="DJ482" s="86">
        <f t="shared" si="330"/>
        <v>0</v>
      </c>
      <c r="DK482" s="91">
        <v>0</v>
      </c>
      <c r="DL482" s="93"/>
      <c r="DM482" s="93">
        <v>0</v>
      </c>
      <c r="DN482" s="93">
        <f t="shared" si="343"/>
        <v>1888000</v>
      </c>
      <c r="DO482" s="93">
        <f t="shared" si="331"/>
        <v>0</v>
      </c>
      <c r="DP482" s="92">
        <f t="shared" si="332"/>
        <v>63720.000000000007</v>
      </c>
      <c r="DQ482" s="97" t="str">
        <f t="shared" si="344"/>
        <v>8047188640</v>
      </c>
      <c r="DR482" s="98">
        <f t="shared" si="333"/>
        <v>0</v>
      </c>
      <c r="DS482" s="93" t="str">
        <f t="shared" si="334"/>
        <v>OK</v>
      </c>
      <c r="DT482" s="93"/>
      <c r="DU482" s="78" t="str">
        <f t="shared" si="345"/>
        <v>5010700210791079100001VT400001</v>
      </c>
      <c r="DV482" s="78">
        <f>INDEX('08_DMGiaDat'!$L:$L,MATCH(DU482,'08_DMGiaDat'!$R:$R,0))</f>
        <v>2360000</v>
      </c>
      <c r="DW482" s="78" t="str">
        <f t="shared" si="346"/>
        <v>501070021079100100000001</v>
      </c>
      <c r="DX482" s="78" t="str">
        <f>IFERROR(VLOOKUP(DW482,'08_DMGiaDat'!C418:C419,2,FALSE),"N")</f>
        <v>N</v>
      </c>
      <c r="DY482" s="78" t="str">
        <f t="shared" si="347"/>
        <v>5010700210791001VT400001</v>
      </c>
      <c r="DZ482" s="78" t="str">
        <f>IFERROR(VLOOKUP(DY482,'08_DMGiaDat'!C418:C419,2,FALSE),"N")</f>
        <v>N</v>
      </c>
      <c r="EA482" s="78" t="str">
        <f t="shared" si="348"/>
        <v>501070021079100100000001</v>
      </c>
      <c r="EB482" s="78" t="str">
        <f>IFERROR(VLOOKUP(EA482,'08_DMGiaDat'!C418:C419,2,FALSE),"N")</f>
        <v>N</v>
      </c>
      <c r="EC482" s="92">
        <f>IF(DV482&lt;&gt;"N",DV482,IF(DX482&lt;&gt;"N",DX482,IF(DZ482&lt;&gt;"N",DZ482*VLOOKUP(LEFT(CB482,3),'03_DMMucDich'!C402:C406,5,FALSE),IF(EB482&lt;&gt;"N",EB482*VLOOKUP(LEFT(CB482,3),'03_DMMucDich'!C402:C406,5,FALSE),"N/A"))))</f>
        <v>2360000</v>
      </c>
    </row>
    <row r="483" spans="1:133" s="34" customFormat="1" ht="16" x14ac:dyDescent="0.2">
      <c r="A483" s="85">
        <v>469</v>
      </c>
      <c r="B483" s="86"/>
      <c r="C483" s="87"/>
      <c r="D483" s="141" t="s">
        <v>6120</v>
      </c>
      <c r="E483" s="86"/>
      <c r="F483" s="88"/>
      <c r="G483" s="88" t="s">
        <v>5718</v>
      </c>
      <c r="H483" s="151">
        <v>2022</v>
      </c>
      <c r="I483" s="86"/>
      <c r="J483" s="86"/>
      <c r="K483" s="145" t="s">
        <v>6742</v>
      </c>
      <c r="L483" s="105"/>
      <c r="M483" s="86"/>
      <c r="N483" s="105"/>
      <c r="O483" s="105"/>
      <c r="P483" s="86"/>
      <c r="Q483" s="86"/>
      <c r="R483" s="153" t="str">
        <f t="shared" si="349"/>
        <v>Tổ 39</v>
      </c>
      <c r="S483" s="86"/>
      <c r="T483" s="86"/>
      <c r="U483" s="86"/>
      <c r="V483" s="86" t="str">
        <f t="shared" si="350"/>
        <v xml:space="preserve">, </v>
      </c>
      <c r="W483" s="86"/>
      <c r="X483" s="86"/>
      <c r="Y483" s="86"/>
      <c r="Z483" s="88"/>
      <c r="AA483" s="105"/>
      <c r="AB483" s="86"/>
      <c r="AC483" s="90"/>
      <c r="AD483" s="86"/>
      <c r="AE483" s="86"/>
      <c r="AF483" s="86"/>
      <c r="AG483" s="86"/>
      <c r="AH483" s="160" t="s">
        <v>6965</v>
      </c>
      <c r="AI483" s="153"/>
      <c r="AJ483" s="153"/>
      <c r="AK483" s="86"/>
      <c r="AL483" s="86"/>
      <c r="AM483" s="153" t="s">
        <v>7015</v>
      </c>
      <c r="AN483" s="153" t="s">
        <v>7580</v>
      </c>
      <c r="AO483" s="165">
        <v>41368</v>
      </c>
      <c r="AP483" s="153" t="s">
        <v>5693</v>
      </c>
      <c r="AQ483" s="153" t="s">
        <v>931</v>
      </c>
      <c r="AR483" s="166">
        <v>101</v>
      </c>
      <c r="AS483" s="88" t="s">
        <v>5719</v>
      </c>
      <c r="AT483" s="92">
        <f t="shared" si="325"/>
        <v>0</v>
      </c>
      <c r="AU483" s="93">
        <v>0</v>
      </c>
      <c r="AV483" s="93">
        <v>0</v>
      </c>
      <c r="AW483" s="166">
        <v>200</v>
      </c>
      <c r="AX483" s="93">
        <v>0</v>
      </c>
      <c r="AY483" s="177"/>
      <c r="AZ483" s="177">
        <v>0</v>
      </c>
      <c r="BA483" s="178"/>
      <c r="BB483" s="105"/>
      <c r="BC483" s="105"/>
      <c r="BD483" s="93"/>
      <c r="BE483" s="93">
        <v>0</v>
      </c>
      <c r="BF483" s="91">
        <v>0</v>
      </c>
      <c r="BG483" s="94"/>
      <c r="BH483" s="95"/>
      <c r="BI483" s="93" t="str">
        <f t="shared" si="335"/>
        <v>Đinh Ngọc Hùng</v>
      </c>
      <c r="BJ483" s="105">
        <f t="shared" si="336"/>
        <v>0</v>
      </c>
      <c r="BK483" s="88" t="str">
        <f t="shared" si="337"/>
        <v>8066452322</v>
      </c>
      <c r="BL483" s="86">
        <f t="shared" si="338"/>
        <v>0</v>
      </c>
      <c r="BM483" s="105">
        <f t="shared" si="339"/>
        <v>0</v>
      </c>
      <c r="BN483" s="86">
        <f t="shared" si="340"/>
        <v>0</v>
      </c>
      <c r="BO483" s="86">
        <f t="shared" si="341"/>
        <v>0</v>
      </c>
      <c r="BP483" s="86">
        <f t="shared" si="351"/>
        <v>0</v>
      </c>
      <c r="BQ483" s="160" t="s">
        <v>6965</v>
      </c>
      <c r="BR483" s="86" t="s">
        <v>5720</v>
      </c>
      <c r="BS483" s="88" t="s">
        <v>5721</v>
      </c>
      <c r="BT483" s="86" t="s">
        <v>5722</v>
      </c>
      <c r="BU483" s="86"/>
      <c r="BV483" s="86" t="str">
        <f t="shared" si="352"/>
        <v>BN 026547</v>
      </c>
      <c r="BW483" s="105" t="str">
        <f t="shared" si="353"/>
        <v/>
      </c>
      <c r="BX483" s="86" t="str">
        <f t="shared" si="362"/>
        <v>22</v>
      </c>
      <c r="BY483" s="86" t="str">
        <f t="shared" si="363"/>
        <v>101</v>
      </c>
      <c r="BZ483" s="91">
        <f t="shared" si="364"/>
        <v>101</v>
      </c>
      <c r="CA483" s="91">
        <v>0</v>
      </c>
      <c r="CB483" s="96" t="s">
        <v>5719</v>
      </c>
      <c r="CC483" s="91">
        <f t="shared" si="354"/>
        <v>200</v>
      </c>
      <c r="CD483" s="91">
        <f t="shared" si="355"/>
        <v>0</v>
      </c>
      <c r="CE483" s="93">
        <f t="shared" si="365"/>
        <v>0</v>
      </c>
      <c r="CF483" s="93">
        <f t="shared" si="366"/>
        <v>0</v>
      </c>
      <c r="CG483" s="105"/>
      <c r="CH483" s="105"/>
      <c r="CI483" s="86"/>
      <c r="CJ483" s="188"/>
      <c r="CK483" s="181">
        <f t="shared" si="356"/>
        <v>101</v>
      </c>
      <c r="CL483" s="181">
        <f t="shared" si="357"/>
        <v>200</v>
      </c>
      <c r="CM483" s="86" t="s">
        <v>5723</v>
      </c>
      <c r="CN483" s="182" t="s">
        <v>7915</v>
      </c>
      <c r="CO483" s="183" t="s">
        <v>7916</v>
      </c>
      <c r="CP483" s="86" t="s">
        <v>5724</v>
      </c>
      <c r="CQ483" s="153" t="s">
        <v>7924</v>
      </c>
      <c r="CR483" s="187">
        <f t="shared" si="358"/>
        <v>6680000</v>
      </c>
      <c r="CS483" s="188">
        <v>1</v>
      </c>
      <c r="CT483" s="188">
        <f t="shared" si="326"/>
        <v>6680000</v>
      </c>
      <c r="CU483" s="93"/>
      <c r="CV483" s="94">
        <f t="shared" si="359"/>
        <v>101</v>
      </c>
      <c r="CW483" s="93">
        <f t="shared" si="360"/>
        <v>0</v>
      </c>
      <c r="CX483" s="86">
        <f t="shared" si="361"/>
        <v>0</v>
      </c>
      <c r="CY483" s="93">
        <f t="shared" si="327"/>
        <v>202403.99999999997</v>
      </c>
      <c r="CZ483" s="93">
        <v>0</v>
      </c>
      <c r="DA483" s="93">
        <v>0</v>
      </c>
      <c r="DB483" s="93">
        <f t="shared" si="328"/>
        <v>0</v>
      </c>
      <c r="DC483" s="93">
        <v>0</v>
      </c>
      <c r="DD483" s="91">
        <v>0</v>
      </c>
      <c r="DE483" s="93">
        <f t="shared" si="329"/>
        <v>0</v>
      </c>
      <c r="DF483" s="93">
        <f t="shared" si="342"/>
        <v>0</v>
      </c>
      <c r="DG483" s="93"/>
      <c r="DH483" s="93">
        <v>0</v>
      </c>
      <c r="DI483" s="93">
        <v>0</v>
      </c>
      <c r="DJ483" s="86">
        <f t="shared" si="330"/>
        <v>0</v>
      </c>
      <c r="DK483" s="91">
        <v>0</v>
      </c>
      <c r="DL483" s="93"/>
      <c r="DM483" s="93">
        <v>0</v>
      </c>
      <c r="DN483" s="93">
        <f t="shared" si="343"/>
        <v>6680000</v>
      </c>
      <c r="DO483" s="93">
        <f t="shared" si="331"/>
        <v>0</v>
      </c>
      <c r="DP483" s="92">
        <f t="shared" si="332"/>
        <v>202403.99999999997</v>
      </c>
      <c r="DQ483" s="97" t="str">
        <f t="shared" si="344"/>
        <v>8066452322</v>
      </c>
      <c r="DR483" s="98">
        <f t="shared" si="333"/>
        <v>0</v>
      </c>
      <c r="DS483" s="93" t="str">
        <f t="shared" si="334"/>
        <v>OK</v>
      </c>
      <c r="DT483" s="93"/>
      <c r="DU483" s="78" t="str">
        <f t="shared" si="345"/>
        <v>5010700214531453100001VT100001</v>
      </c>
      <c r="DV483" s="78">
        <f>INDEX('08_DMGiaDat'!$L:$L,MATCH(DU483,'08_DMGiaDat'!$R:$R,0))</f>
        <v>6680000</v>
      </c>
      <c r="DW483" s="78" t="str">
        <f t="shared" si="346"/>
        <v>501070021453100100000001</v>
      </c>
      <c r="DX483" s="78" t="str">
        <f>IFERROR(VLOOKUP(DW483,'08_DMGiaDat'!C418:C419,2,FALSE),"N")</f>
        <v>N</v>
      </c>
      <c r="DY483" s="78" t="str">
        <f t="shared" si="347"/>
        <v>5010700214531001VT100001</v>
      </c>
      <c r="DZ483" s="78" t="str">
        <f>IFERROR(VLOOKUP(DY483,'08_DMGiaDat'!C418:C419,2,FALSE),"N")</f>
        <v>N</v>
      </c>
      <c r="EA483" s="78" t="str">
        <f t="shared" si="348"/>
        <v>501070021453100100000001</v>
      </c>
      <c r="EB483" s="78" t="str">
        <f>IFERROR(VLOOKUP(EA483,'08_DMGiaDat'!C418:C419,2,FALSE),"N")</f>
        <v>N</v>
      </c>
      <c r="EC483" s="92">
        <f>IF(DV483&lt;&gt;"N",DV483,IF(DX483&lt;&gt;"N",DX483,IF(DZ483&lt;&gt;"N",DZ483*VLOOKUP(LEFT(CB483,3),'03_DMMucDich'!C402:C406,5,FALSE),IF(EB483&lt;&gt;"N",EB483*VLOOKUP(LEFT(CB483,3),'03_DMMucDich'!C402:C406,5,FALSE),"N/A"))))</f>
        <v>6680000</v>
      </c>
    </row>
    <row r="484" spans="1:133" s="34" customFormat="1" ht="16" x14ac:dyDescent="0.2">
      <c r="A484" s="85">
        <v>470</v>
      </c>
      <c r="B484" s="86"/>
      <c r="C484" s="87"/>
      <c r="D484" s="141" t="s">
        <v>6121</v>
      </c>
      <c r="E484" s="86"/>
      <c r="F484" s="88"/>
      <c r="G484" s="88" t="s">
        <v>5718</v>
      </c>
      <c r="H484" s="151">
        <v>2022</v>
      </c>
      <c r="I484" s="86"/>
      <c r="J484" s="86"/>
      <c r="K484" s="145" t="s">
        <v>6743</v>
      </c>
      <c r="L484" s="105"/>
      <c r="M484" s="86"/>
      <c r="N484" s="105"/>
      <c r="O484" s="105"/>
      <c r="P484" s="86"/>
      <c r="Q484" s="86"/>
      <c r="R484" s="153" t="str">
        <f t="shared" si="349"/>
        <v>Tổ 03</v>
      </c>
      <c r="S484" s="86"/>
      <c r="T484" s="86"/>
      <c r="U484" s="86"/>
      <c r="V484" s="86" t="str">
        <f t="shared" si="350"/>
        <v xml:space="preserve">, </v>
      </c>
      <c r="W484" s="86"/>
      <c r="X484" s="86"/>
      <c r="Y484" s="86"/>
      <c r="Z484" s="88"/>
      <c r="AA484" s="105"/>
      <c r="AB484" s="86"/>
      <c r="AC484" s="90"/>
      <c r="AD484" s="86"/>
      <c r="AE484" s="86"/>
      <c r="AF484" s="86"/>
      <c r="AG484" s="86"/>
      <c r="AH484" s="160" t="s">
        <v>7011</v>
      </c>
      <c r="AI484" s="153"/>
      <c r="AJ484" s="153"/>
      <c r="AK484" s="86"/>
      <c r="AL484" s="86"/>
      <c r="AM484" s="153" t="s">
        <v>7015</v>
      </c>
      <c r="AN484" s="153" t="s">
        <v>7581</v>
      </c>
      <c r="AO484" s="165">
        <v>40437</v>
      </c>
      <c r="AP484" s="153" t="s">
        <v>7203</v>
      </c>
      <c r="AQ484" s="153" t="s">
        <v>999</v>
      </c>
      <c r="AR484" s="166">
        <v>122.4</v>
      </c>
      <c r="AS484" s="88" t="s">
        <v>5719</v>
      </c>
      <c r="AT484" s="92">
        <f t="shared" si="325"/>
        <v>0</v>
      </c>
      <c r="AU484" s="93">
        <v>0</v>
      </c>
      <c r="AV484" s="93">
        <v>0</v>
      </c>
      <c r="AW484" s="166">
        <v>200</v>
      </c>
      <c r="AX484" s="93">
        <v>0</v>
      </c>
      <c r="AY484" s="177"/>
      <c r="AZ484" s="177">
        <v>0</v>
      </c>
      <c r="BA484" s="178"/>
      <c r="BB484" s="105"/>
      <c r="BC484" s="105"/>
      <c r="BD484" s="93"/>
      <c r="BE484" s="93">
        <v>0</v>
      </c>
      <c r="BF484" s="91">
        <v>0</v>
      </c>
      <c r="BG484" s="94"/>
      <c r="BH484" s="95"/>
      <c r="BI484" s="93" t="str">
        <f t="shared" si="335"/>
        <v>Nguyễn Văn Nở</v>
      </c>
      <c r="BJ484" s="105">
        <f t="shared" si="336"/>
        <v>0</v>
      </c>
      <c r="BK484" s="88" t="str">
        <f t="shared" si="337"/>
        <v>8110411737</v>
      </c>
      <c r="BL484" s="86">
        <f t="shared" si="338"/>
        <v>0</v>
      </c>
      <c r="BM484" s="105">
        <f t="shared" si="339"/>
        <v>0</v>
      </c>
      <c r="BN484" s="86">
        <f t="shared" si="340"/>
        <v>0</v>
      </c>
      <c r="BO484" s="86">
        <f t="shared" si="341"/>
        <v>0</v>
      </c>
      <c r="BP484" s="86">
        <f t="shared" si="351"/>
        <v>0</v>
      </c>
      <c r="BQ484" s="160" t="s">
        <v>7011</v>
      </c>
      <c r="BR484" s="86" t="s">
        <v>5720</v>
      </c>
      <c r="BS484" s="88" t="s">
        <v>5721</v>
      </c>
      <c r="BT484" s="86" t="s">
        <v>5722</v>
      </c>
      <c r="BU484" s="86"/>
      <c r="BV484" s="86" t="str">
        <f t="shared" si="352"/>
        <v>BC 755661</v>
      </c>
      <c r="BW484" s="105" t="str">
        <f t="shared" si="353"/>
        <v/>
      </c>
      <c r="BX484" s="86" t="str">
        <f t="shared" si="362"/>
        <v>47</v>
      </c>
      <c r="BY484" s="86" t="str">
        <f t="shared" si="363"/>
        <v>105</v>
      </c>
      <c r="BZ484" s="91">
        <f t="shared" si="364"/>
        <v>122.4</v>
      </c>
      <c r="CA484" s="91">
        <v>0</v>
      </c>
      <c r="CB484" s="96" t="s">
        <v>5719</v>
      </c>
      <c r="CC484" s="91">
        <f t="shared" si="354"/>
        <v>200</v>
      </c>
      <c r="CD484" s="91">
        <f t="shared" si="355"/>
        <v>0</v>
      </c>
      <c r="CE484" s="93">
        <f t="shared" si="365"/>
        <v>0</v>
      </c>
      <c r="CF484" s="93">
        <f t="shared" si="366"/>
        <v>0</v>
      </c>
      <c r="CG484" s="105"/>
      <c r="CH484" s="105"/>
      <c r="CI484" s="86"/>
      <c r="CJ484" s="188"/>
      <c r="CK484" s="181">
        <f t="shared" si="356"/>
        <v>122.4</v>
      </c>
      <c r="CL484" s="181">
        <f t="shared" si="357"/>
        <v>200</v>
      </c>
      <c r="CM484" s="86" t="s">
        <v>5723</v>
      </c>
      <c r="CN484" s="182" t="s">
        <v>7866</v>
      </c>
      <c r="CO484" s="183" t="s">
        <v>7867</v>
      </c>
      <c r="CP484" s="86" t="s">
        <v>5724</v>
      </c>
      <c r="CQ484" s="153" t="s">
        <v>7927</v>
      </c>
      <c r="CR484" s="187">
        <f t="shared" si="358"/>
        <v>2890000</v>
      </c>
      <c r="CS484" s="188">
        <v>0.8</v>
      </c>
      <c r="CT484" s="188">
        <f t="shared" si="326"/>
        <v>2312000</v>
      </c>
      <c r="CU484" s="93"/>
      <c r="CV484" s="94">
        <f t="shared" si="359"/>
        <v>122.4</v>
      </c>
      <c r="CW484" s="93">
        <f t="shared" si="360"/>
        <v>0</v>
      </c>
      <c r="CX484" s="86">
        <f t="shared" si="361"/>
        <v>0</v>
      </c>
      <c r="CY484" s="93">
        <f t="shared" si="327"/>
        <v>84896.639999999999</v>
      </c>
      <c r="CZ484" s="93">
        <v>0</v>
      </c>
      <c r="DA484" s="93">
        <v>0</v>
      </c>
      <c r="DB484" s="93">
        <f t="shared" si="328"/>
        <v>0</v>
      </c>
      <c r="DC484" s="93">
        <v>0</v>
      </c>
      <c r="DD484" s="91">
        <v>0</v>
      </c>
      <c r="DE484" s="93">
        <f t="shared" si="329"/>
        <v>0</v>
      </c>
      <c r="DF484" s="93">
        <f t="shared" si="342"/>
        <v>0</v>
      </c>
      <c r="DG484" s="93"/>
      <c r="DH484" s="93">
        <v>0</v>
      </c>
      <c r="DI484" s="93">
        <v>0</v>
      </c>
      <c r="DJ484" s="86">
        <f t="shared" si="330"/>
        <v>0</v>
      </c>
      <c r="DK484" s="91">
        <v>0</v>
      </c>
      <c r="DL484" s="93"/>
      <c r="DM484" s="93">
        <v>0</v>
      </c>
      <c r="DN484" s="93">
        <f t="shared" si="343"/>
        <v>2312000</v>
      </c>
      <c r="DO484" s="93">
        <f t="shared" si="331"/>
        <v>0</v>
      </c>
      <c r="DP484" s="92">
        <f t="shared" si="332"/>
        <v>84896.639999999999</v>
      </c>
      <c r="DQ484" s="97" t="str">
        <f t="shared" si="344"/>
        <v>8110411737</v>
      </c>
      <c r="DR484" s="98">
        <f t="shared" si="333"/>
        <v>0</v>
      </c>
      <c r="DS484" s="93" t="str">
        <f t="shared" si="334"/>
        <v>OK</v>
      </c>
      <c r="DT484" s="93"/>
      <c r="DU484" s="78" t="str">
        <f t="shared" si="345"/>
        <v>5010700210791079100001VT300001</v>
      </c>
      <c r="DV484" s="78">
        <f>INDEX('08_DMGiaDat'!$L:$L,MATCH(DU484,'08_DMGiaDat'!$R:$R,0))</f>
        <v>2890000</v>
      </c>
      <c r="DW484" s="78" t="str">
        <f t="shared" si="346"/>
        <v>501070021079100100000001</v>
      </c>
      <c r="DX484" s="78" t="str">
        <f>IFERROR(VLOOKUP(DW484,'08_DMGiaDat'!C418:C419,2,FALSE),"N")</f>
        <v>N</v>
      </c>
      <c r="DY484" s="78" t="str">
        <f t="shared" si="347"/>
        <v>5010700210791001VT300001</v>
      </c>
      <c r="DZ484" s="78" t="str">
        <f>IFERROR(VLOOKUP(DY484,'08_DMGiaDat'!C418:C419,2,FALSE),"N")</f>
        <v>N</v>
      </c>
      <c r="EA484" s="78" t="str">
        <f t="shared" si="348"/>
        <v>501070021079100100000001</v>
      </c>
      <c r="EB484" s="78" t="str">
        <f>IFERROR(VLOOKUP(EA484,'08_DMGiaDat'!C418:C419,2,FALSE),"N")</f>
        <v>N</v>
      </c>
      <c r="EC484" s="92">
        <f>IF(DV484&lt;&gt;"N",DV484,IF(DX484&lt;&gt;"N",DX484,IF(DZ484&lt;&gt;"N",DZ484*VLOOKUP(LEFT(CB484,3),'03_DMMucDich'!C402:C406,5,FALSE),IF(EB484&lt;&gt;"N",EB484*VLOOKUP(LEFT(CB484,3),'03_DMMucDich'!C402:C406,5,FALSE),"N/A"))))</f>
        <v>2890000</v>
      </c>
    </row>
    <row r="485" spans="1:133" s="34" customFormat="1" ht="16" x14ac:dyDescent="0.2">
      <c r="A485" s="85">
        <v>471</v>
      </c>
      <c r="B485" s="86"/>
      <c r="C485" s="87"/>
      <c r="D485" s="141" t="s">
        <v>6122</v>
      </c>
      <c r="E485" s="86"/>
      <c r="F485" s="88"/>
      <c r="G485" s="88" t="s">
        <v>5718</v>
      </c>
      <c r="H485" s="151">
        <v>2023</v>
      </c>
      <c r="I485" s="86"/>
      <c r="J485" s="86"/>
      <c r="K485" s="145" t="s">
        <v>6744</v>
      </c>
      <c r="L485" s="105"/>
      <c r="M485" s="86"/>
      <c r="N485" s="105"/>
      <c r="O485" s="105"/>
      <c r="P485" s="86"/>
      <c r="Q485" s="86"/>
      <c r="R485" s="153" t="str">
        <f t="shared" si="349"/>
        <v>Tổ 09</v>
      </c>
      <c r="S485" s="86"/>
      <c r="T485" s="86"/>
      <c r="U485" s="86"/>
      <c r="V485" s="86" t="str">
        <f t="shared" si="350"/>
        <v xml:space="preserve">, </v>
      </c>
      <c r="W485" s="86"/>
      <c r="X485" s="86"/>
      <c r="Y485" s="86"/>
      <c r="Z485" s="88"/>
      <c r="AA485" s="105"/>
      <c r="AB485" s="86"/>
      <c r="AC485" s="90"/>
      <c r="AD485" s="86"/>
      <c r="AE485" s="86"/>
      <c r="AF485" s="86"/>
      <c r="AG485" s="86"/>
      <c r="AH485" s="160" t="s">
        <v>6979</v>
      </c>
      <c r="AI485" s="153"/>
      <c r="AJ485" s="153"/>
      <c r="AK485" s="86"/>
      <c r="AL485" s="86"/>
      <c r="AM485" s="153" t="s">
        <v>7015</v>
      </c>
      <c r="AN485" s="153" t="s">
        <v>7582</v>
      </c>
      <c r="AO485" s="165">
        <v>42138</v>
      </c>
      <c r="AP485" s="153" t="s">
        <v>1099</v>
      </c>
      <c r="AQ485" s="153" t="s">
        <v>7092</v>
      </c>
      <c r="AR485" s="166">
        <v>100</v>
      </c>
      <c r="AS485" s="88" t="s">
        <v>5719</v>
      </c>
      <c r="AT485" s="92">
        <f t="shared" si="325"/>
        <v>0</v>
      </c>
      <c r="AU485" s="93">
        <v>0</v>
      </c>
      <c r="AV485" s="93">
        <v>0</v>
      </c>
      <c r="AW485" s="166">
        <v>200</v>
      </c>
      <c r="AX485" s="93">
        <v>0</v>
      </c>
      <c r="AY485" s="177"/>
      <c r="AZ485" s="177">
        <v>0</v>
      </c>
      <c r="BA485" s="178"/>
      <c r="BB485" s="105"/>
      <c r="BC485" s="105"/>
      <c r="BD485" s="93"/>
      <c r="BE485" s="93">
        <v>0</v>
      </c>
      <c r="BF485" s="91">
        <v>0</v>
      </c>
      <c r="BG485" s="94"/>
      <c r="BH485" s="95"/>
      <c r="BI485" s="93" t="str">
        <f t="shared" si="335"/>
        <v>Nguyễn Văn Tâm</v>
      </c>
      <c r="BJ485" s="105">
        <f t="shared" si="336"/>
        <v>0</v>
      </c>
      <c r="BK485" s="88" t="str">
        <f t="shared" si="337"/>
        <v>8175438021</v>
      </c>
      <c r="BL485" s="86">
        <f t="shared" si="338"/>
        <v>0</v>
      </c>
      <c r="BM485" s="105">
        <f t="shared" si="339"/>
        <v>0</v>
      </c>
      <c r="BN485" s="86">
        <f t="shared" si="340"/>
        <v>0</v>
      </c>
      <c r="BO485" s="86">
        <f t="shared" si="341"/>
        <v>0</v>
      </c>
      <c r="BP485" s="86">
        <f t="shared" si="351"/>
        <v>0</v>
      </c>
      <c r="BQ485" s="160" t="s">
        <v>6979</v>
      </c>
      <c r="BR485" s="86" t="s">
        <v>5720</v>
      </c>
      <c r="BS485" s="88" t="s">
        <v>5721</v>
      </c>
      <c r="BT485" s="86" t="s">
        <v>5722</v>
      </c>
      <c r="BU485" s="86"/>
      <c r="BV485" s="86" t="str">
        <f t="shared" si="352"/>
        <v>BY 789312</v>
      </c>
      <c r="BW485" s="105" t="str">
        <f t="shared" si="353"/>
        <v/>
      </c>
      <c r="BX485" s="86" t="str">
        <f t="shared" si="362"/>
        <v>110</v>
      </c>
      <c r="BY485" s="86" t="str">
        <f t="shared" si="363"/>
        <v>76</v>
      </c>
      <c r="BZ485" s="91">
        <f t="shared" si="364"/>
        <v>100</v>
      </c>
      <c r="CA485" s="91">
        <v>0</v>
      </c>
      <c r="CB485" s="96" t="s">
        <v>5719</v>
      </c>
      <c r="CC485" s="91">
        <f t="shared" si="354"/>
        <v>200</v>
      </c>
      <c r="CD485" s="91">
        <f t="shared" si="355"/>
        <v>0</v>
      </c>
      <c r="CE485" s="93">
        <f t="shared" si="365"/>
        <v>0</v>
      </c>
      <c r="CF485" s="93">
        <f t="shared" si="366"/>
        <v>0</v>
      </c>
      <c r="CG485" s="105"/>
      <c r="CH485" s="105"/>
      <c r="CI485" s="86"/>
      <c r="CJ485" s="188"/>
      <c r="CK485" s="181">
        <f t="shared" si="356"/>
        <v>100</v>
      </c>
      <c r="CL485" s="181">
        <f t="shared" si="357"/>
        <v>200</v>
      </c>
      <c r="CM485" s="86" t="s">
        <v>5723</v>
      </c>
      <c r="CN485" s="182" t="s">
        <v>7872</v>
      </c>
      <c r="CO485" s="183" t="s">
        <v>7882</v>
      </c>
      <c r="CP485" s="86" t="s">
        <v>5724</v>
      </c>
      <c r="CQ485" s="153" t="s">
        <v>7924</v>
      </c>
      <c r="CR485" s="187">
        <f t="shared" si="358"/>
        <v>7150000</v>
      </c>
      <c r="CS485" s="188">
        <v>1</v>
      </c>
      <c r="CT485" s="188">
        <f t="shared" si="326"/>
        <v>7150000</v>
      </c>
      <c r="CU485" s="93"/>
      <c r="CV485" s="94">
        <f t="shared" si="359"/>
        <v>100</v>
      </c>
      <c r="CW485" s="93">
        <f t="shared" si="360"/>
        <v>0</v>
      </c>
      <c r="CX485" s="86">
        <f t="shared" si="361"/>
        <v>0</v>
      </c>
      <c r="CY485" s="93">
        <f t="shared" si="327"/>
        <v>214500</v>
      </c>
      <c r="CZ485" s="93">
        <v>0</v>
      </c>
      <c r="DA485" s="93">
        <v>0</v>
      </c>
      <c r="DB485" s="93">
        <f t="shared" si="328"/>
        <v>0</v>
      </c>
      <c r="DC485" s="93">
        <v>0</v>
      </c>
      <c r="DD485" s="91">
        <v>0</v>
      </c>
      <c r="DE485" s="93">
        <f t="shared" si="329"/>
        <v>0</v>
      </c>
      <c r="DF485" s="93">
        <f t="shared" si="342"/>
        <v>0</v>
      </c>
      <c r="DG485" s="93"/>
      <c r="DH485" s="93">
        <v>0</v>
      </c>
      <c r="DI485" s="93">
        <v>0</v>
      </c>
      <c r="DJ485" s="86">
        <f t="shared" si="330"/>
        <v>0</v>
      </c>
      <c r="DK485" s="91">
        <v>0</v>
      </c>
      <c r="DL485" s="93"/>
      <c r="DM485" s="93">
        <v>0</v>
      </c>
      <c r="DN485" s="93">
        <f t="shared" si="343"/>
        <v>7150000</v>
      </c>
      <c r="DO485" s="93">
        <f t="shared" si="331"/>
        <v>0</v>
      </c>
      <c r="DP485" s="92">
        <f t="shared" si="332"/>
        <v>214500</v>
      </c>
      <c r="DQ485" s="97" t="str">
        <f t="shared" si="344"/>
        <v>8175438021</v>
      </c>
      <c r="DR485" s="98">
        <f t="shared" si="333"/>
        <v>0</v>
      </c>
      <c r="DS485" s="93" t="str">
        <f t="shared" si="334"/>
        <v>OK</v>
      </c>
      <c r="DT485" s="93"/>
      <c r="DU485" s="78" t="str">
        <f t="shared" si="345"/>
        <v>5010700215001500102001VT100001</v>
      </c>
      <c r="DV485" s="78">
        <f>INDEX('08_DMGiaDat'!$L:$L,MATCH(DU485,'08_DMGiaDat'!$R:$R,0))</f>
        <v>7150000</v>
      </c>
      <c r="DW485" s="78" t="str">
        <f t="shared" si="346"/>
        <v>501070021500100100000001</v>
      </c>
      <c r="DX485" s="78" t="str">
        <f>IFERROR(VLOOKUP(DW485,'08_DMGiaDat'!C418:C419,2,FALSE),"N")</f>
        <v>N</v>
      </c>
      <c r="DY485" s="78" t="str">
        <f t="shared" si="347"/>
        <v>5010700215001001VT100001</v>
      </c>
      <c r="DZ485" s="78" t="str">
        <f>IFERROR(VLOOKUP(DY485,'08_DMGiaDat'!C418:C419,2,FALSE),"N")</f>
        <v>N</v>
      </c>
      <c r="EA485" s="78" t="str">
        <f t="shared" si="348"/>
        <v>501070021500100100000001</v>
      </c>
      <c r="EB485" s="78" t="str">
        <f>IFERROR(VLOOKUP(EA485,'08_DMGiaDat'!C418:C419,2,FALSE),"N")</f>
        <v>N</v>
      </c>
      <c r="EC485" s="92">
        <f>IF(DV485&lt;&gt;"N",DV485,IF(DX485&lt;&gt;"N",DX485,IF(DZ485&lt;&gt;"N",DZ485*VLOOKUP(LEFT(CB485,3),'03_DMMucDich'!C402:C406,5,FALSE),IF(EB485&lt;&gt;"N",EB485*VLOOKUP(LEFT(CB485,3),'03_DMMucDich'!C402:C406,5,FALSE),"N/A"))))</f>
        <v>7150000</v>
      </c>
    </row>
    <row r="486" spans="1:133" s="34" customFormat="1" ht="16" x14ac:dyDescent="0.2">
      <c r="A486" s="85">
        <v>472</v>
      </c>
      <c r="B486" s="86"/>
      <c r="C486" s="87"/>
      <c r="D486" s="141" t="s">
        <v>6123</v>
      </c>
      <c r="E486" s="86"/>
      <c r="F486" s="88"/>
      <c r="G486" s="88" t="s">
        <v>5718</v>
      </c>
      <c r="H486" s="151">
        <v>2023</v>
      </c>
      <c r="I486" s="86"/>
      <c r="J486" s="86"/>
      <c r="K486" s="145" t="s">
        <v>6745</v>
      </c>
      <c r="L486" s="105"/>
      <c r="M486" s="86"/>
      <c r="N486" s="105"/>
      <c r="O486" s="105"/>
      <c r="P486" s="86"/>
      <c r="Q486" s="86"/>
      <c r="R486" s="153" t="str">
        <f t="shared" si="349"/>
        <v>Tổ 23</v>
      </c>
      <c r="S486" s="86"/>
      <c r="T486" s="86"/>
      <c r="U486" s="86"/>
      <c r="V486" s="86" t="str">
        <f t="shared" si="350"/>
        <v xml:space="preserve">, </v>
      </c>
      <c r="W486" s="86"/>
      <c r="X486" s="86"/>
      <c r="Y486" s="86"/>
      <c r="Z486" s="88"/>
      <c r="AA486" s="105"/>
      <c r="AB486" s="86"/>
      <c r="AC486" s="90"/>
      <c r="AD486" s="86"/>
      <c r="AE486" s="86"/>
      <c r="AF486" s="86"/>
      <c r="AG486" s="86"/>
      <c r="AH486" s="160" t="s">
        <v>6997</v>
      </c>
      <c r="AI486" s="153"/>
      <c r="AJ486" s="153"/>
      <c r="AK486" s="86"/>
      <c r="AL486" s="86"/>
      <c r="AM486" s="153" t="s">
        <v>7015</v>
      </c>
      <c r="AN486" s="153" t="s">
        <v>7583</v>
      </c>
      <c r="AO486" s="165">
        <v>43250</v>
      </c>
      <c r="AP486" s="153" t="s">
        <v>1446</v>
      </c>
      <c r="AQ486" s="153" t="s">
        <v>2040</v>
      </c>
      <c r="AR486" s="166">
        <v>100</v>
      </c>
      <c r="AS486" s="88" t="s">
        <v>5719</v>
      </c>
      <c r="AT486" s="92">
        <f t="shared" si="325"/>
        <v>0</v>
      </c>
      <c r="AU486" s="93">
        <v>0</v>
      </c>
      <c r="AV486" s="93">
        <v>0</v>
      </c>
      <c r="AW486" s="166">
        <v>200</v>
      </c>
      <c r="AX486" s="93">
        <v>0</v>
      </c>
      <c r="AY486" s="177"/>
      <c r="AZ486" s="177">
        <v>0</v>
      </c>
      <c r="BA486" s="178"/>
      <c r="BB486" s="105"/>
      <c r="BC486" s="105"/>
      <c r="BD486" s="93"/>
      <c r="BE486" s="93">
        <v>0</v>
      </c>
      <c r="BF486" s="91">
        <v>0</v>
      </c>
      <c r="BG486" s="94"/>
      <c r="BH486" s="95"/>
      <c r="BI486" s="93" t="str">
        <f t="shared" si="335"/>
        <v>Nguyễn Hà Trung</v>
      </c>
      <c r="BJ486" s="105">
        <f t="shared" si="336"/>
        <v>0</v>
      </c>
      <c r="BK486" s="88" t="str">
        <f t="shared" si="337"/>
        <v>0400433456</v>
      </c>
      <c r="BL486" s="86">
        <f t="shared" si="338"/>
        <v>0</v>
      </c>
      <c r="BM486" s="105">
        <f t="shared" si="339"/>
        <v>0</v>
      </c>
      <c r="BN486" s="86">
        <f t="shared" si="340"/>
        <v>0</v>
      </c>
      <c r="BO486" s="86">
        <f t="shared" si="341"/>
        <v>0</v>
      </c>
      <c r="BP486" s="86">
        <f t="shared" si="351"/>
        <v>0</v>
      </c>
      <c r="BQ486" s="160" t="s">
        <v>6997</v>
      </c>
      <c r="BR486" s="86" t="s">
        <v>5720</v>
      </c>
      <c r="BS486" s="88" t="s">
        <v>5721</v>
      </c>
      <c r="BT486" s="86" t="s">
        <v>5722</v>
      </c>
      <c r="BU486" s="86"/>
      <c r="BV486" s="86" t="str">
        <f t="shared" si="352"/>
        <v>CO 200749</v>
      </c>
      <c r="BW486" s="105" t="str">
        <f t="shared" si="353"/>
        <v/>
      </c>
      <c r="BX486" s="86" t="str">
        <f t="shared" si="362"/>
        <v>129</v>
      </c>
      <c r="BY486" s="86" t="str">
        <f t="shared" si="363"/>
        <v>160</v>
      </c>
      <c r="BZ486" s="91">
        <f t="shared" si="364"/>
        <v>100</v>
      </c>
      <c r="CA486" s="91">
        <v>0</v>
      </c>
      <c r="CB486" s="96" t="s">
        <v>5719</v>
      </c>
      <c r="CC486" s="91">
        <f t="shared" si="354"/>
        <v>200</v>
      </c>
      <c r="CD486" s="91">
        <f t="shared" si="355"/>
        <v>0</v>
      </c>
      <c r="CE486" s="93">
        <f t="shared" si="365"/>
        <v>0</v>
      </c>
      <c r="CF486" s="93">
        <f t="shared" si="366"/>
        <v>0</v>
      </c>
      <c r="CG486" s="105"/>
      <c r="CH486" s="105"/>
      <c r="CI486" s="86"/>
      <c r="CJ486" s="188"/>
      <c r="CK486" s="181">
        <f t="shared" si="356"/>
        <v>100</v>
      </c>
      <c r="CL486" s="181">
        <f t="shared" si="357"/>
        <v>200</v>
      </c>
      <c r="CM486" s="86" t="s">
        <v>5723</v>
      </c>
      <c r="CN486" s="182" t="s">
        <v>7859</v>
      </c>
      <c r="CO486" s="183" t="s">
        <v>7860</v>
      </c>
      <c r="CP486" s="86" t="s">
        <v>5724</v>
      </c>
      <c r="CQ486" s="153" t="s">
        <v>7924</v>
      </c>
      <c r="CR486" s="187">
        <f t="shared" si="358"/>
        <v>11040000</v>
      </c>
      <c r="CS486" s="188">
        <v>1</v>
      </c>
      <c r="CT486" s="188">
        <f t="shared" si="326"/>
        <v>11040000</v>
      </c>
      <c r="CU486" s="93"/>
      <c r="CV486" s="94">
        <f t="shared" si="359"/>
        <v>100</v>
      </c>
      <c r="CW486" s="93">
        <f t="shared" si="360"/>
        <v>0</v>
      </c>
      <c r="CX486" s="86">
        <f t="shared" si="361"/>
        <v>0</v>
      </c>
      <c r="CY486" s="93">
        <f t="shared" si="327"/>
        <v>331200</v>
      </c>
      <c r="CZ486" s="93">
        <v>0</v>
      </c>
      <c r="DA486" s="93">
        <v>0</v>
      </c>
      <c r="DB486" s="93">
        <f t="shared" si="328"/>
        <v>0</v>
      </c>
      <c r="DC486" s="93">
        <v>0</v>
      </c>
      <c r="DD486" s="91">
        <v>0</v>
      </c>
      <c r="DE486" s="93">
        <f t="shared" si="329"/>
        <v>0</v>
      </c>
      <c r="DF486" s="93">
        <f t="shared" si="342"/>
        <v>0</v>
      </c>
      <c r="DG486" s="93"/>
      <c r="DH486" s="93">
        <v>0</v>
      </c>
      <c r="DI486" s="93">
        <v>0</v>
      </c>
      <c r="DJ486" s="86">
        <f t="shared" si="330"/>
        <v>0</v>
      </c>
      <c r="DK486" s="91">
        <v>0</v>
      </c>
      <c r="DL486" s="93"/>
      <c r="DM486" s="93">
        <v>0</v>
      </c>
      <c r="DN486" s="93">
        <f t="shared" si="343"/>
        <v>11040000</v>
      </c>
      <c r="DO486" s="93">
        <f t="shared" si="331"/>
        <v>0</v>
      </c>
      <c r="DP486" s="92">
        <f t="shared" si="332"/>
        <v>331200</v>
      </c>
      <c r="DQ486" s="97" t="str">
        <f t="shared" si="344"/>
        <v>0400433456</v>
      </c>
      <c r="DR486" s="98">
        <f t="shared" si="333"/>
        <v>0</v>
      </c>
      <c r="DS486" s="93" t="str">
        <f t="shared" si="334"/>
        <v>OK</v>
      </c>
      <c r="DT486" s="93"/>
      <c r="DU486" s="78" t="str">
        <f t="shared" si="345"/>
        <v>5010700212541254101001VT100001</v>
      </c>
      <c r="DV486" s="78">
        <f>INDEX('08_DMGiaDat'!$L:$L,MATCH(DU486,'08_DMGiaDat'!$R:$R,0))</f>
        <v>11040000</v>
      </c>
      <c r="DW486" s="78" t="str">
        <f t="shared" si="346"/>
        <v>501070021254100100000001</v>
      </c>
      <c r="DX486" s="78" t="str">
        <f>IFERROR(VLOOKUP(DW486,'08_DMGiaDat'!C418:C419,2,FALSE),"N")</f>
        <v>N</v>
      </c>
      <c r="DY486" s="78" t="str">
        <f t="shared" si="347"/>
        <v>5010700212541001VT100001</v>
      </c>
      <c r="DZ486" s="78" t="str">
        <f>IFERROR(VLOOKUP(DY486,'08_DMGiaDat'!C418:C419,2,FALSE),"N")</f>
        <v>N</v>
      </c>
      <c r="EA486" s="78" t="str">
        <f t="shared" si="348"/>
        <v>501070021254100100000001</v>
      </c>
      <c r="EB486" s="78" t="str">
        <f>IFERROR(VLOOKUP(EA486,'08_DMGiaDat'!C418:C419,2,FALSE),"N")</f>
        <v>N</v>
      </c>
      <c r="EC486" s="92">
        <f>IF(DV486&lt;&gt;"N",DV486,IF(DX486&lt;&gt;"N",DX486,IF(DZ486&lt;&gt;"N",DZ486*VLOOKUP(LEFT(CB486,3),'03_DMMucDich'!C402:C406,5,FALSE),IF(EB486&lt;&gt;"N",EB486*VLOOKUP(LEFT(CB486,3),'03_DMMucDich'!C402:C406,5,FALSE),"N/A"))))</f>
        <v>11040000</v>
      </c>
    </row>
    <row r="487" spans="1:133" s="34" customFormat="1" ht="16" x14ac:dyDescent="0.2">
      <c r="A487" s="85">
        <v>473</v>
      </c>
      <c r="B487" s="86"/>
      <c r="C487" s="87"/>
      <c r="D487" s="141" t="s">
        <v>6124</v>
      </c>
      <c r="E487" s="86"/>
      <c r="F487" s="88"/>
      <c r="G487" s="88" t="s">
        <v>5718</v>
      </c>
      <c r="H487" s="151">
        <v>2022</v>
      </c>
      <c r="I487" s="86"/>
      <c r="J487" s="86"/>
      <c r="K487" s="145" t="s">
        <v>6614</v>
      </c>
      <c r="L487" s="105"/>
      <c r="M487" s="86"/>
      <c r="N487" s="105"/>
      <c r="O487" s="105"/>
      <c r="P487" s="86"/>
      <c r="Q487" s="86"/>
      <c r="R487" s="153" t="str">
        <f t="shared" si="349"/>
        <v>Tổ 41</v>
      </c>
      <c r="S487" s="86"/>
      <c r="T487" s="86"/>
      <c r="U487" s="86"/>
      <c r="V487" s="86" t="str">
        <f t="shared" si="350"/>
        <v xml:space="preserve">, </v>
      </c>
      <c r="W487" s="86"/>
      <c r="X487" s="86"/>
      <c r="Y487" s="86"/>
      <c r="Z487" s="88"/>
      <c r="AA487" s="105"/>
      <c r="AB487" s="86"/>
      <c r="AC487" s="90"/>
      <c r="AD487" s="86"/>
      <c r="AE487" s="86"/>
      <c r="AF487" s="86"/>
      <c r="AG487" s="86"/>
      <c r="AH487" s="160" t="s">
        <v>6973</v>
      </c>
      <c r="AI487" s="153"/>
      <c r="AJ487" s="153"/>
      <c r="AK487" s="86"/>
      <c r="AL487" s="86"/>
      <c r="AM487" s="153" t="s">
        <v>7015</v>
      </c>
      <c r="AN487" s="153" t="s">
        <v>7584</v>
      </c>
      <c r="AO487" s="165">
        <v>42489</v>
      </c>
      <c r="AP487" s="153" t="s">
        <v>5698</v>
      </c>
      <c r="AQ487" s="153" t="s">
        <v>7222</v>
      </c>
      <c r="AR487" s="166">
        <v>110</v>
      </c>
      <c r="AS487" s="88" t="s">
        <v>5719</v>
      </c>
      <c r="AT487" s="92">
        <f t="shared" si="325"/>
        <v>0</v>
      </c>
      <c r="AU487" s="93">
        <v>0</v>
      </c>
      <c r="AV487" s="93">
        <v>0</v>
      </c>
      <c r="AW487" s="166">
        <v>200</v>
      </c>
      <c r="AX487" s="93">
        <v>0</v>
      </c>
      <c r="AY487" s="177"/>
      <c r="AZ487" s="177">
        <v>0</v>
      </c>
      <c r="BA487" s="178"/>
      <c r="BB487" s="105"/>
      <c r="BC487" s="105"/>
      <c r="BD487" s="93"/>
      <c r="BE487" s="93">
        <v>0</v>
      </c>
      <c r="BF487" s="91">
        <v>0</v>
      </c>
      <c r="BG487" s="94"/>
      <c r="BH487" s="95"/>
      <c r="BI487" s="93" t="str">
        <f t="shared" si="335"/>
        <v>Nguyễn Thị An</v>
      </c>
      <c r="BJ487" s="105">
        <f t="shared" si="336"/>
        <v>0</v>
      </c>
      <c r="BK487" s="88" t="str">
        <f t="shared" si="337"/>
        <v>4000484291</v>
      </c>
      <c r="BL487" s="86">
        <f t="shared" si="338"/>
        <v>0</v>
      </c>
      <c r="BM487" s="105">
        <f t="shared" si="339"/>
        <v>0</v>
      </c>
      <c r="BN487" s="86">
        <f t="shared" si="340"/>
        <v>0</v>
      </c>
      <c r="BO487" s="86">
        <f t="shared" si="341"/>
        <v>0</v>
      </c>
      <c r="BP487" s="86">
        <f t="shared" si="351"/>
        <v>0</v>
      </c>
      <c r="BQ487" s="160" t="s">
        <v>6973</v>
      </c>
      <c r="BR487" s="86" t="s">
        <v>5720</v>
      </c>
      <c r="BS487" s="88" t="s">
        <v>5721</v>
      </c>
      <c r="BT487" s="86" t="s">
        <v>5722</v>
      </c>
      <c r="BU487" s="86"/>
      <c r="BV487" s="86" t="str">
        <f t="shared" si="352"/>
        <v>CC 944650</v>
      </c>
      <c r="BW487" s="105" t="str">
        <f t="shared" si="353"/>
        <v/>
      </c>
      <c r="BX487" s="86" t="str">
        <f t="shared" si="362"/>
        <v>24</v>
      </c>
      <c r="BY487" s="86" t="str">
        <f t="shared" si="363"/>
        <v>B2.3</v>
      </c>
      <c r="BZ487" s="91">
        <f t="shared" si="364"/>
        <v>110</v>
      </c>
      <c r="CA487" s="91">
        <v>0</v>
      </c>
      <c r="CB487" s="96" t="s">
        <v>5719</v>
      </c>
      <c r="CC487" s="91">
        <f t="shared" si="354"/>
        <v>200</v>
      </c>
      <c r="CD487" s="91">
        <f t="shared" si="355"/>
        <v>0</v>
      </c>
      <c r="CE487" s="93">
        <f t="shared" si="365"/>
        <v>0</v>
      </c>
      <c r="CF487" s="93">
        <f t="shared" si="366"/>
        <v>0</v>
      </c>
      <c r="CG487" s="105"/>
      <c r="CH487" s="105"/>
      <c r="CI487" s="86"/>
      <c r="CJ487" s="188"/>
      <c r="CK487" s="181">
        <f t="shared" si="356"/>
        <v>110</v>
      </c>
      <c r="CL487" s="181">
        <f t="shared" si="357"/>
        <v>200</v>
      </c>
      <c r="CM487" s="86" t="s">
        <v>5723</v>
      </c>
      <c r="CN487" s="182" t="s">
        <v>7857</v>
      </c>
      <c r="CO487" s="183" t="s">
        <v>7858</v>
      </c>
      <c r="CP487" s="86" t="s">
        <v>5724</v>
      </c>
      <c r="CQ487" s="153" t="s">
        <v>7924</v>
      </c>
      <c r="CR487" s="187">
        <f t="shared" si="358"/>
        <v>5850000</v>
      </c>
      <c r="CS487" s="188">
        <v>1</v>
      </c>
      <c r="CT487" s="188">
        <f t="shared" si="326"/>
        <v>5850000</v>
      </c>
      <c r="CU487" s="93"/>
      <c r="CV487" s="94">
        <f t="shared" si="359"/>
        <v>110</v>
      </c>
      <c r="CW487" s="93">
        <f t="shared" si="360"/>
        <v>0</v>
      </c>
      <c r="CX487" s="86">
        <f t="shared" si="361"/>
        <v>0</v>
      </c>
      <c r="CY487" s="93">
        <f t="shared" si="327"/>
        <v>193050</v>
      </c>
      <c r="CZ487" s="93">
        <v>0</v>
      </c>
      <c r="DA487" s="93">
        <v>0</v>
      </c>
      <c r="DB487" s="93">
        <f t="shared" si="328"/>
        <v>0</v>
      </c>
      <c r="DC487" s="93">
        <v>0</v>
      </c>
      <c r="DD487" s="91">
        <v>0</v>
      </c>
      <c r="DE487" s="93">
        <f t="shared" si="329"/>
        <v>0</v>
      </c>
      <c r="DF487" s="93">
        <f t="shared" si="342"/>
        <v>0</v>
      </c>
      <c r="DG487" s="93"/>
      <c r="DH487" s="93">
        <v>0</v>
      </c>
      <c r="DI487" s="93">
        <v>0</v>
      </c>
      <c r="DJ487" s="86">
        <f t="shared" si="330"/>
        <v>0</v>
      </c>
      <c r="DK487" s="91">
        <v>0</v>
      </c>
      <c r="DL487" s="93"/>
      <c r="DM487" s="93">
        <v>0</v>
      </c>
      <c r="DN487" s="93">
        <f t="shared" si="343"/>
        <v>5850000</v>
      </c>
      <c r="DO487" s="93">
        <f t="shared" si="331"/>
        <v>0</v>
      </c>
      <c r="DP487" s="92">
        <f t="shared" si="332"/>
        <v>193050</v>
      </c>
      <c r="DQ487" s="97" t="str">
        <f t="shared" si="344"/>
        <v>4000484291</v>
      </c>
      <c r="DR487" s="98">
        <f t="shared" si="333"/>
        <v>0</v>
      </c>
      <c r="DS487" s="93" t="str">
        <f t="shared" si="334"/>
        <v>OK</v>
      </c>
      <c r="DT487" s="93"/>
      <c r="DU487" s="78" t="str">
        <f t="shared" si="345"/>
        <v>5010700214991499101001VT100001</v>
      </c>
      <c r="DV487" s="78">
        <f>INDEX('08_DMGiaDat'!$L:$L,MATCH(DU487,'08_DMGiaDat'!$R:$R,0))</f>
        <v>5850000</v>
      </c>
      <c r="DW487" s="78" t="str">
        <f t="shared" si="346"/>
        <v>501070021499100100000001</v>
      </c>
      <c r="DX487" s="78" t="str">
        <f>IFERROR(VLOOKUP(DW487,'08_DMGiaDat'!C418:C419,2,FALSE),"N")</f>
        <v>N</v>
      </c>
      <c r="DY487" s="78" t="str">
        <f t="shared" si="347"/>
        <v>5010700214991001VT100001</v>
      </c>
      <c r="DZ487" s="78" t="str">
        <f>IFERROR(VLOOKUP(DY487,'08_DMGiaDat'!C418:C419,2,FALSE),"N")</f>
        <v>N</v>
      </c>
      <c r="EA487" s="78" t="str">
        <f t="shared" si="348"/>
        <v>501070021499100100000001</v>
      </c>
      <c r="EB487" s="78" t="str">
        <f>IFERROR(VLOOKUP(EA487,'08_DMGiaDat'!C418:C419,2,FALSE),"N")</f>
        <v>N</v>
      </c>
      <c r="EC487" s="92">
        <f>IF(DV487&lt;&gt;"N",DV487,IF(DX487&lt;&gt;"N",DX487,IF(DZ487&lt;&gt;"N",DZ487*VLOOKUP(LEFT(CB487,3),'03_DMMucDich'!C402:C406,5,FALSE),IF(EB487&lt;&gt;"N",EB487*VLOOKUP(LEFT(CB487,3),'03_DMMucDich'!C402:C406,5,FALSE),"N/A"))))</f>
        <v>5850000</v>
      </c>
    </row>
    <row r="488" spans="1:133" s="34" customFormat="1" ht="16" x14ac:dyDescent="0.2">
      <c r="A488" s="85">
        <v>474</v>
      </c>
      <c r="B488" s="86"/>
      <c r="C488" s="87"/>
      <c r="D488" s="141" t="s">
        <v>6125</v>
      </c>
      <c r="E488" s="86"/>
      <c r="F488" s="88"/>
      <c r="G488" s="88" t="s">
        <v>5718</v>
      </c>
      <c r="H488" s="151">
        <v>2022</v>
      </c>
      <c r="I488" s="86"/>
      <c r="J488" s="86"/>
      <c r="K488" s="145" t="s">
        <v>6367</v>
      </c>
      <c r="L488" s="105"/>
      <c r="M488" s="86"/>
      <c r="N488" s="105"/>
      <c r="O488" s="105"/>
      <c r="P488" s="86"/>
      <c r="Q488" s="86"/>
      <c r="R488" s="153" t="str">
        <f t="shared" si="349"/>
        <v>Tổ 64</v>
      </c>
      <c r="S488" s="86"/>
      <c r="T488" s="86"/>
      <c r="U488" s="86"/>
      <c r="V488" s="86" t="str">
        <f t="shared" si="350"/>
        <v xml:space="preserve">, </v>
      </c>
      <c r="W488" s="86"/>
      <c r="X488" s="86"/>
      <c r="Y488" s="86"/>
      <c r="Z488" s="88"/>
      <c r="AA488" s="105"/>
      <c r="AB488" s="86"/>
      <c r="AC488" s="90"/>
      <c r="AD488" s="86"/>
      <c r="AE488" s="86"/>
      <c r="AF488" s="86"/>
      <c r="AG488" s="86"/>
      <c r="AH488" s="160" t="s">
        <v>6961</v>
      </c>
      <c r="AI488" s="153"/>
      <c r="AJ488" s="153"/>
      <c r="AK488" s="86"/>
      <c r="AL488" s="86"/>
      <c r="AM488" s="153" t="s">
        <v>7015</v>
      </c>
      <c r="AN488" s="153" t="s">
        <v>7585</v>
      </c>
      <c r="AO488" s="165">
        <v>43224</v>
      </c>
      <c r="AP488" s="153" t="s">
        <v>2074</v>
      </c>
      <c r="AQ488" s="153" t="s">
        <v>5698</v>
      </c>
      <c r="AR488" s="166">
        <v>110</v>
      </c>
      <c r="AS488" s="88" t="s">
        <v>5719</v>
      </c>
      <c r="AT488" s="92">
        <f t="shared" si="325"/>
        <v>0</v>
      </c>
      <c r="AU488" s="93">
        <v>0</v>
      </c>
      <c r="AV488" s="93">
        <v>0</v>
      </c>
      <c r="AW488" s="166">
        <v>200</v>
      </c>
      <c r="AX488" s="93">
        <v>0</v>
      </c>
      <c r="AY488" s="177"/>
      <c r="AZ488" s="177">
        <v>0</v>
      </c>
      <c r="BA488" s="178"/>
      <c r="BB488" s="105"/>
      <c r="BC488" s="105"/>
      <c r="BD488" s="93"/>
      <c r="BE488" s="93">
        <v>0</v>
      </c>
      <c r="BF488" s="91">
        <v>0</v>
      </c>
      <c r="BG488" s="94"/>
      <c r="BH488" s="95"/>
      <c r="BI488" s="93" t="str">
        <f t="shared" si="335"/>
        <v>Nguyễn Thị Vân</v>
      </c>
      <c r="BJ488" s="105">
        <f t="shared" si="336"/>
        <v>0</v>
      </c>
      <c r="BK488" s="88" t="str">
        <f t="shared" si="337"/>
        <v>0401774152</v>
      </c>
      <c r="BL488" s="86">
        <f t="shared" si="338"/>
        <v>0</v>
      </c>
      <c r="BM488" s="105">
        <f t="shared" si="339"/>
        <v>0</v>
      </c>
      <c r="BN488" s="86">
        <f t="shared" si="340"/>
        <v>0</v>
      </c>
      <c r="BO488" s="86">
        <f t="shared" si="341"/>
        <v>0</v>
      </c>
      <c r="BP488" s="86">
        <f t="shared" si="351"/>
        <v>0</v>
      </c>
      <c r="BQ488" s="160" t="s">
        <v>6961</v>
      </c>
      <c r="BR488" s="86" t="s">
        <v>5720</v>
      </c>
      <c r="BS488" s="88" t="s">
        <v>5721</v>
      </c>
      <c r="BT488" s="86" t="s">
        <v>5722</v>
      </c>
      <c r="BU488" s="86"/>
      <c r="BV488" s="86" t="str">
        <f t="shared" si="352"/>
        <v>CM 680924</v>
      </c>
      <c r="BW488" s="105" t="str">
        <f t="shared" si="353"/>
        <v/>
      </c>
      <c r="BX488" s="86" t="str">
        <f t="shared" si="362"/>
        <v>188</v>
      </c>
      <c r="BY488" s="86" t="str">
        <f t="shared" si="363"/>
        <v>24</v>
      </c>
      <c r="BZ488" s="91">
        <f t="shared" si="364"/>
        <v>110</v>
      </c>
      <c r="CA488" s="91">
        <v>0</v>
      </c>
      <c r="CB488" s="96" t="s">
        <v>5719</v>
      </c>
      <c r="CC488" s="91">
        <f t="shared" si="354"/>
        <v>200</v>
      </c>
      <c r="CD488" s="91">
        <f t="shared" si="355"/>
        <v>0</v>
      </c>
      <c r="CE488" s="93">
        <f t="shared" si="365"/>
        <v>0</v>
      </c>
      <c r="CF488" s="93">
        <f t="shared" si="366"/>
        <v>0</v>
      </c>
      <c r="CG488" s="105"/>
      <c r="CH488" s="105"/>
      <c r="CI488" s="86"/>
      <c r="CJ488" s="188"/>
      <c r="CK488" s="181">
        <f t="shared" si="356"/>
        <v>110</v>
      </c>
      <c r="CL488" s="181">
        <f t="shared" si="357"/>
        <v>200</v>
      </c>
      <c r="CM488" s="86" t="s">
        <v>5723</v>
      </c>
      <c r="CN488" s="182" t="s">
        <v>7854</v>
      </c>
      <c r="CO488" s="183" t="s">
        <v>7855</v>
      </c>
      <c r="CP488" s="86" t="s">
        <v>5724</v>
      </c>
      <c r="CQ488" s="153" t="s">
        <v>7924</v>
      </c>
      <c r="CR488" s="187">
        <f t="shared" si="358"/>
        <v>7970000</v>
      </c>
      <c r="CS488" s="188">
        <v>1</v>
      </c>
      <c r="CT488" s="188">
        <f t="shared" si="326"/>
        <v>7970000</v>
      </c>
      <c r="CU488" s="93"/>
      <c r="CV488" s="94">
        <f t="shared" si="359"/>
        <v>110</v>
      </c>
      <c r="CW488" s="93">
        <f t="shared" si="360"/>
        <v>0</v>
      </c>
      <c r="CX488" s="86">
        <f t="shared" si="361"/>
        <v>0</v>
      </c>
      <c r="CY488" s="93">
        <f t="shared" si="327"/>
        <v>263010</v>
      </c>
      <c r="CZ488" s="93">
        <v>0</v>
      </c>
      <c r="DA488" s="93">
        <v>0</v>
      </c>
      <c r="DB488" s="93">
        <f t="shared" si="328"/>
        <v>0</v>
      </c>
      <c r="DC488" s="93">
        <v>0</v>
      </c>
      <c r="DD488" s="91">
        <v>0</v>
      </c>
      <c r="DE488" s="93">
        <f t="shared" si="329"/>
        <v>0</v>
      </c>
      <c r="DF488" s="93">
        <f t="shared" si="342"/>
        <v>0</v>
      </c>
      <c r="DG488" s="93"/>
      <c r="DH488" s="93">
        <v>0</v>
      </c>
      <c r="DI488" s="93">
        <v>0</v>
      </c>
      <c r="DJ488" s="86">
        <f t="shared" si="330"/>
        <v>0</v>
      </c>
      <c r="DK488" s="91">
        <v>0</v>
      </c>
      <c r="DL488" s="93"/>
      <c r="DM488" s="93">
        <v>0</v>
      </c>
      <c r="DN488" s="93">
        <f t="shared" si="343"/>
        <v>7970000</v>
      </c>
      <c r="DO488" s="93">
        <f t="shared" si="331"/>
        <v>0</v>
      </c>
      <c r="DP488" s="92">
        <f t="shared" si="332"/>
        <v>263010</v>
      </c>
      <c r="DQ488" s="97" t="str">
        <f t="shared" si="344"/>
        <v>0401774152</v>
      </c>
      <c r="DR488" s="98">
        <f t="shared" si="333"/>
        <v>0</v>
      </c>
      <c r="DS488" s="93" t="str">
        <f t="shared" si="334"/>
        <v>OK</v>
      </c>
      <c r="DT488" s="93"/>
      <c r="DU488" s="78" t="str">
        <f t="shared" si="345"/>
        <v>5010700215011501100001VT100001</v>
      </c>
      <c r="DV488" s="78">
        <f>INDEX('08_DMGiaDat'!$L:$L,MATCH(DU488,'08_DMGiaDat'!$R:$R,0))</f>
        <v>7970000</v>
      </c>
      <c r="DW488" s="78" t="str">
        <f t="shared" si="346"/>
        <v>501070021501100100000001</v>
      </c>
      <c r="DX488" s="78" t="str">
        <f>IFERROR(VLOOKUP(DW488,'08_DMGiaDat'!C418:C419,2,FALSE),"N")</f>
        <v>N</v>
      </c>
      <c r="DY488" s="78" t="str">
        <f t="shared" si="347"/>
        <v>5010700215011001VT100001</v>
      </c>
      <c r="DZ488" s="78" t="str">
        <f>IFERROR(VLOOKUP(DY488,'08_DMGiaDat'!C418:C419,2,FALSE),"N")</f>
        <v>N</v>
      </c>
      <c r="EA488" s="78" t="str">
        <f t="shared" si="348"/>
        <v>501070021501100100000001</v>
      </c>
      <c r="EB488" s="78" t="str">
        <f>IFERROR(VLOOKUP(EA488,'08_DMGiaDat'!C418:C419,2,FALSE),"N")</f>
        <v>N</v>
      </c>
      <c r="EC488" s="92">
        <f>IF(DV488&lt;&gt;"N",DV488,IF(DX488&lt;&gt;"N",DX488,IF(DZ488&lt;&gt;"N",DZ488*VLOOKUP(LEFT(CB488,3),'03_DMMucDich'!C402:C406,5,FALSE),IF(EB488&lt;&gt;"N",EB488*VLOOKUP(LEFT(CB488,3),'03_DMMucDich'!C402:C406,5,FALSE),"N/A"))))</f>
        <v>7970000</v>
      </c>
    </row>
    <row r="489" spans="1:133" s="34" customFormat="1" ht="16" x14ac:dyDescent="0.2">
      <c r="A489" s="85">
        <v>475</v>
      </c>
      <c r="B489" s="86"/>
      <c r="C489" s="87"/>
      <c r="D489" s="141" t="s">
        <v>6125</v>
      </c>
      <c r="E489" s="86"/>
      <c r="F489" s="88"/>
      <c r="G489" s="88" t="s">
        <v>5718</v>
      </c>
      <c r="H489" s="151">
        <v>2022</v>
      </c>
      <c r="I489" s="86"/>
      <c r="J489" s="86"/>
      <c r="K489" s="145" t="s">
        <v>6367</v>
      </c>
      <c r="L489" s="105"/>
      <c r="M489" s="86"/>
      <c r="N489" s="105"/>
      <c r="O489" s="105"/>
      <c r="P489" s="86"/>
      <c r="Q489" s="86"/>
      <c r="R489" s="153" t="str">
        <f t="shared" si="349"/>
        <v>Tổ 64</v>
      </c>
      <c r="S489" s="86"/>
      <c r="T489" s="86"/>
      <c r="U489" s="86"/>
      <c r="V489" s="86" t="str">
        <f t="shared" si="350"/>
        <v xml:space="preserve">, </v>
      </c>
      <c r="W489" s="86"/>
      <c r="X489" s="86"/>
      <c r="Y489" s="86"/>
      <c r="Z489" s="88"/>
      <c r="AA489" s="105"/>
      <c r="AB489" s="86"/>
      <c r="AC489" s="90"/>
      <c r="AD489" s="86"/>
      <c r="AE489" s="86"/>
      <c r="AF489" s="86"/>
      <c r="AG489" s="86"/>
      <c r="AH489" s="160" t="s">
        <v>6961</v>
      </c>
      <c r="AI489" s="153"/>
      <c r="AJ489" s="153"/>
      <c r="AK489" s="86"/>
      <c r="AL489" s="86"/>
      <c r="AM489" s="153" t="s">
        <v>7015</v>
      </c>
      <c r="AN489" s="153" t="s">
        <v>7586</v>
      </c>
      <c r="AO489" s="165">
        <v>43224</v>
      </c>
      <c r="AP489" s="153" t="s">
        <v>2073</v>
      </c>
      <c r="AQ489" s="153" t="s">
        <v>5698</v>
      </c>
      <c r="AR489" s="166">
        <v>110</v>
      </c>
      <c r="AS489" s="88" t="s">
        <v>5719</v>
      </c>
      <c r="AT489" s="92">
        <f t="shared" si="325"/>
        <v>0</v>
      </c>
      <c r="AU489" s="93">
        <v>0</v>
      </c>
      <c r="AV489" s="93">
        <v>0</v>
      </c>
      <c r="AW489" s="166">
        <v>200</v>
      </c>
      <c r="AX489" s="93">
        <v>0</v>
      </c>
      <c r="AY489" s="177"/>
      <c r="AZ489" s="177">
        <v>0</v>
      </c>
      <c r="BA489" s="178"/>
      <c r="BB489" s="105"/>
      <c r="BC489" s="105"/>
      <c r="BD489" s="93"/>
      <c r="BE489" s="93">
        <v>0</v>
      </c>
      <c r="BF489" s="91">
        <v>0</v>
      </c>
      <c r="BG489" s="94"/>
      <c r="BH489" s="95"/>
      <c r="BI489" s="93" t="str">
        <f t="shared" si="335"/>
        <v>Nguyễn Thị Vân</v>
      </c>
      <c r="BJ489" s="105">
        <f t="shared" si="336"/>
        <v>0</v>
      </c>
      <c r="BK489" s="88" t="str">
        <f t="shared" si="337"/>
        <v>0401774152</v>
      </c>
      <c r="BL489" s="86">
        <f t="shared" si="338"/>
        <v>0</v>
      </c>
      <c r="BM489" s="105">
        <f t="shared" si="339"/>
        <v>0</v>
      </c>
      <c r="BN489" s="86">
        <f t="shared" si="340"/>
        <v>0</v>
      </c>
      <c r="BO489" s="86">
        <f t="shared" si="341"/>
        <v>0</v>
      </c>
      <c r="BP489" s="86">
        <f t="shared" si="351"/>
        <v>0</v>
      </c>
      <c r="BQ489" s="160" t="s">
        <v>6961</v>
      </c>
      <c r="BR489" s="86" t="s">
        <v>5720</v>
      </c>
      <c r="BS489" s="88" t="s">
        <v>5721</v>
      </c>
      <c r="BT489" s="86" t="s">
        <v>5722</v>
      </c>
      <c r="BU489" s="86"/>
      <c r="BV489" s="86" t="str">
        <f t="shared" si="352"/>
        <v>CM 680923</v>
      </c>
      <c r="BW489" s="105" t="str">
        <f t="shared" si="353"/>
        <v/>
      </c>
      <c r="BX489" s="86" t="str">
        <f t="shared" si="362"/>
        <v>187</v>
      </c>
      <c r="BY489" s="86" t="str">
        <f t="shared" si="363"/>
        <v>24</v>
      </c>
      <c r="BZ489" s="91">
        <f t="shared" si="364"/>
        <v>110</v>
      </c>
      <c r="CA489" s="91">
        <v>0</v>
      </c>
      <c r="CB489" s="96" t="s">
        <v>5719</v>
      </c>
      <c r="CC489" s="91">
        <f t="shared" si="354"/>
        <v>200</v>
      </c>
      <c r="CD489" s="91">
        <f t="shared" si="355"/>
        <v>0</v>
      </c>
      <c r="CE489" s="93">
        <f t="shared" si="365"/>
        <v>0</v>
      </c>
      <c r="CF489" s="93">
        <f t="shared" si="366"/>
        <v>0</v>
      </c>
      <c r="CG489" s="105"/>
      <c r="CH489" s="105"/>
      <c r="CI489" s="86"/>
      <c r="CJ489" s="188"/>
      <c r="CK489" s="181">
        <f t="shared" si="356"/>
        <v>110</v>
      </c>
      <c r="CL489" s="181">
        <f t="shared" si="357"/>
        <v>200</v>
      </c>
      <c r="CM489" s="86" t="s">
        <v>5723</v>
      </c>
      <c r="CN489" s="182" t="s">
        <v>7854</v>
      </c>
      <c r="CO489" s="183" t="s">
        <v>7855</v>
      </c>
      <c r="CP489" s="86" t="s">
        <v>5724</v>
      </c>
      <c r="CQ489" s="153" t="s">
        <v>7924</v>
      </c>
      <c r="CR489" s="187">
        <f t="shared" si="358"/>
        <v>7970000</v>
      </c>
      <c r="CS489" s="188">
        <v>1</v>
      </c>
      <c r="CT489" s="188">
        <f t="shared" si="326"/>
        <v>7970000</v>
      </c>
      <c r="CU489" s="93"/>
      <c r="CV489" s="94">
        <f t="shared" si="359"/>
        <v>110</v>
      </c>
      <c r="CW489" s="93">
        <f t="shared" si="360"/>
        <v>0</v>
      </c>
      <c r="CX489" s="86">
        <f t="shared" si="361"/>
        <v>0</v>
      </c>
      <c r="CY489" s="93">
        <f t="shared" si="327"/>
        <v>263010</v>
      </c>
      <c r="CZ489" s="93">
        <v>0</v>
      </c>
      <c r="DA489" s="93">
        <v>0</v>
      </c>
      <c r="DB489" s="93">
        <f t="shared" si="328"/>
        <v>0</v>
      </c>
      <c r="DC489" s="93">
        <v>0</v>
      </c>
      <c r="DD489" s="91">
        <v>0</v>
      </c>
      <c r="DE489" s="93">
        <f t="shared" si="329"/>
        <v>0</v>
      </c>
      <c r="DF489" s="93">
        <f t="shared" si="342"/>
        <v>0</v>
      </c>
      <c r="DG489" s="93"/>
      <c r="DH489" s="93">
        <v>0</v>
      </c>
      <c r="DI489" s="93">
        <v>0</v>
      </c>
      <c r="DJ489" s="86">
        <f t="shared" si="330"/>
        <v>0</v>
      </c>
      <c r="DK489" s="91">
        <v>0</v>
      </c>
      <c r="DL489" s="93"/>
      <c r="DM489" s="93">
        <v>0</v>
      </c>
      <c r="DN489" s="93">
        <f t="shared" si="343"/>
        <v>7970000</v>
      </c>
      <c r="DO489" s="93">
        <f t="shared" si="331"/>
        <v>0</v>
      </c>
      <c r="DP489" s="92">
        <f t="shared" si="332"/>
        <v>263010</v>
      </c>
      <c r="DQ489" s="97" t="str">
        <f t="shared" si="344"/>
        <v>0401774152</v>
      </c>
      <c r="DR489" s="98">
        <f t="shared" si="333"/>
        <v>0</v>
      </c>
      <c r="DS489" s="93" t="str">
        <f t="shared" si="334"/>
        <v>OK</v>
      </c>
      <c r="DT489" s="93"/>
      <c r="DU489" s="78" t="str">
        <f t="shared" si="345"/>
        <v>5010700215011501100001VT100001</v>
      </c>
      <c r="DV489" s="78">
        <f>INDEX('08_DMGiaDat'!$L:$L,MATCH(DU489,'08_DMGiaDat'!$R:$R,0))</f>
        <v>7970000</v>
      </c>
      <c r="DW489" s="78" t="str">
        <f t="shared" si="346"/>
        <v>501070021501100100000001</v>
      </c>
      <c r="DX489" s="78" t="str">
        <f>IFERROR(VLOOKUP(DW489,'08_DMGiaDat'!C418:C419,2,FALSE),"N")</f>
        <v>N</v>
      </c>
      <c r="DY489" s="78" t="str">
        <f t="shared" si="347"/>
        <v>5010700215011001VT100001</v>
      </c>
      <c r="DZ489" s="78" t="str">
        <f>IFERROR(VLOOKUP(DY489,'08_DMGiaDat'!C418:C419,2,FALSE),"N")</f>
        <v>N</v>
      </c>
      <c r="EA489" s="78" t="str">
        <f t="shared" si="348"/>
        <v>501070021501100100000001</v>
      </c>
      <c r="EB489" s="78" t="str">
        <f>IFERROR(VLOOKUP(EA489,'08_DMGiaDat'!C418:C419,2,FALSE),"N")</f>
        <v>N</v>
      </c>
      <c r="EC489" s="92">
        <f>IF(DV489&lt;&gt;"N",DV489,IF(DX489&lt;&gt;"N",DX489,IF(DZ489&lt;&gt;"N",DZ489*VLOOKUP(LEFT(CB489,3),'03_DMMucDich'!C402:C406,5,FALSE),IF(EB489&lt;&gt;"N",EB489*VLOOKUP(LEFT(CB489,3),'03_DMMucDich'!C402:C406,5,FALSE),"N/A"))))</f>
        <v>7970000</v>
      </c>
    </row>
    <row r="490" spans="1:133" s="34" customFormat="1" ht="16" x14ac:dyDescent="0.2">
      <c r="A490" s="85">
        <v>476</v>
      </c>
      <c r="B490" s="86"/>
      <c r="C490" s="87"/>
      <c r="D490" s="141">
        <v>3601108557</v>
      </c>
      <c r="E490" s="86"/>
      <c r="F490" s="88"/>
      <c r="G490" s="88" t="s">
        <v>5718</v>
      </c>
      <c r="H490" s="151">
        <v>2022</v>
      </c>
      <c r="I490" s="86"/>
      <c r="J490" s="86"/>
      <c r="K490" s="145" t="s">
        <v>6746</v>
      </c>
      <c r="L490" s="105"/>
      <c r="M490" s="86"/>
      <c r="N490" s="105"/>
      <c r="O490" s="105"/>
      <c r="P490" s="86"/>
      <c r="Q490" s="86"/>
      <c r="R490" s="153" t="str">
        <f t="shared" si="349"/>
        <v>Tổ 64</v>
      </c>
      <c r="S490" s="86"/>
      <c r="T490" s="86"/>
      <c r="U490" s="86"/>
      <c r="V490" s="86" t="str">
        <f t="shared" si="350"/>
        <v xml:space="preserve">, </v>
      </c>
      <c r="W490" s="86"/>
      <c r="X490" s="86"/>
      <c r="Y490" s="86"/>
      <c r="Z490" s="88"/>
      <c r="AA490" s="105"/>
      <c r="AB490" s="86"/>
      <c r="AC490" s="90"/>
      <c r="AD490" s="86"/>
      <c r="AE490" s="86"/>
      <c r="AF490" s="86"/>
      <c r="AG490" s="86"/>
      <c r="AH490" s="160" t="s">
        <v>6961</v>
      </c>
      <c r="AI490" s="153"/>
      <c r="AJ490" s="153"/>
      <c r="AK490" s="86"/>
      <c r="AL490" s="86"/>
      <c r="AM490" s="153" t="s">
        <v>7015</v>
      </c>
      <c r="AN490" s="153" t="s">
        <v>7587</v>
      </c>
      <c r="AO490" s="165">
        <v>42937</v>
      </c>
      <c r="AP490" s="153" t="s">
        <v>2138</v>
      </c>
      <c r="AQ490" s="153" t="s">
        <v>5663</v>
      </c>
      <c r="AR490" s="166">
        <v>105</v>
      </c>
      <c r="AS490" s="88" t="s">
        <v>5719</v>
      </c>
      <c r="AT490" s="92">
        <f t="shared" si="325"/>
        <v>0</v>
      </c>
      <c r="AU490" s="93">
        <v>0</v>
      </c>
      <c r="AV490" s="93">
        <v>0</v>
      </c>
      <c r="AW490" s="166">
        <v>200</v>
      </c>
      <c r="AX490" s="93">
        <v>0</v>
      </c>
      <c r="AY490" s="177"/>
      <c r="AZ490" s="177">
        <v>0</v>
      </c>
      <c r="BA490" s="178"/>
      <c r="BB490" s="105"/>
      <c r="BC490" s="105"/>
      <c r="BD490" s="93"/>
      <c r="BE490" s="93">
        <v>0</v>
      </c>
      <c r="BF490" s="91">
        <v>0</v>
      </c>
      <c r="BG490" s="94"/>
      <c r="BH490" s="95"/>
      <c r="BI490" s="93" t="str">
        <f t="shared" si="335"/>
        <v>Hoàng Văn Chi</v>
      </c>
      <c r="BJ490" s="105">
        <f t="shared" si="336"/>
        <v>0</v>
      </c>
      <c r="BK490" s="88">
        <f t="shared" si="337"/>
        <v>3601108557</v>
      </c>
      <c r="BL490" s="86">
        <f t="shared" si="338"/>
        <v>0</v>
      </c>
      <c r="BM490" s="105">
        <f t="shared" si="339"/>
        <v>0</v>
      </c>
      <c r="BN490" s="86">
        <f t="shared" si="340"/>
        <v>0</v>
      </c>
      <c r="BO490" s="86">
        <f t="shared" si="341"/>
        <v>0</v>
      </c>
      <c r="BP490" s="86">
        <f t="shared" si="351"/>
        <v>0</v>
      </c>
      <c r="BQ490" s="160" t="s">
        <v>6961</v>
      </c>
      <c r="BR490" s="86" t="s">
        <v>5720</v>
      </c>
      <c r="BS490" s="88" t="s">
        <v>5721</v>
      </c>
      <c r="BT490" s="86" t="s">
        <v>5722</v>
      </c>
      <c r="BU490" s="86"/>
      <c r="BV490" s="86" t="str">
        <f t="shared" si="352"/>
        <v>CH 697459</v>
      </c>
      <c r="BW490" s="105" t="str">
        <f t="shared" si="353"/>
        <v/>
      </c>
      <c r="BX490" s="86" t="str">
        <f t="shared" si="362"/>
        <v>252</v>
      </c>
      <c r="BY490" s="86" t="str">
        <f t="shared" si="363"/>
        <v>11</v>
      </c>
      <c r="BZ490" s="91">
        <f t="shared" si="364"/>
        <v>105</v>
      </c>
      <c r="CA490" s="91">
        <v>0</v>
      </c>
      <c r="CB490" s="96" t="s">
        <v>5719</v>
      </c>
      <c r="CC490" s="91">
        <f t="shared" si="354"/>
        <v>200</v>
      </c>
      <c r="CD490" s="91">
        <f t="shared" si="355"/>
        <v>0</v>
      </c>
      <c r="CE490" s="93">
        <f t="shared" si="365"/>
        <v>0</v>
      </c>
      <c r="CF490" s="93">
        <f t="shared" si="366"/>
        <v>0</v>
      </c>
      <c r="CG490" s="105"/>
      <c r="CH490" s="105"/>
      <c r="CI490" s="86"/>
      <c r="CJ490" s="188"/>
      <c r="CK490" s="181">
        <f t="shared" si="356"/>
        <v>105</v>
      </c>
      <c r="CL490" s="181">
        <f t="shared" si="357"/>
        <v>200</v>
      </c>
      <c r="CM490" s="86" t="s">
        <v>5723</v>
      </c>
      <c r="CN490" s="182" t="s">
        <v>7854</v>
      </c>
      <c r="CO490" s="183" t="s">
        <v>7855</v>
      </c>
      <c r="CP490" s="86" t="s">
        <v>5724</v>
      </c>
      <c r="CQ490" s="153" t="s">
        <v>7924</v>
      </c>
      <c r="CR490" s="187">
        <f t="shared" si="358"/>
        <v>7970000</v>
      </c>
      <c r="CS490" s="188">
        <v>1</v>
      </c>
      <c r="CT490" s="188">
        <f t="shared" si="326"/>
        <v>7970000</v>
      </c>
      <c r="CU490" s="93"/>
      <c r="CV490" s="94">
        <f t="shared" si="359"/>
        <v>105</v>
      </c>
      <c r="CW490" s="93">
        <f t="shared" si="360"/>
        <v>0</v>
      </c>
      <c r="CX490" s="86">
        <f t="shared" si="361"/>
        <v>0</v>
      </c>
      <c r="CY490" s="93">
        <f t="shared" si="327"/>
        <v>251055</v>
      </c>
      <c r="CZ490" s="93">
        <v>0</v>
      </c>
      <c r="DA490" s="93">
        <v>0</v>
      </c>
      <c r="DB490" s="93">
        <f t="shared" si="328"/>
        <v>0</v>
      </c>
      <c r="DC490" s="93">
        <v>0</v>
      </c>
      <c r="DD490" s="91">
        <v>0</v>
      </c>
      <c r="DE490" s="93">
        <f t="shared" si="329"/>
        <v>0</v>
      </c>
      <c r="DF490" s="93">
        <f t="shared" si="342"/>
        <v>0</v>
      </c>
      <c r="DG490" s="93"/>
      <c r="DH490" s="93">
        <v>0</v>
      </c>
      <c r="DI490" s="93">
        <v>0</v>
      </c>
      <c r="DJ490" s="86">
        <f t="shared" si="330"/>
        <v>0</v>
      </c>
      <c r="DK490" s="91">
        <v>0</v>
      </c>
      <c r="DL490" s="93"/>
      <c r="DM490" s="93">
        <v>0</v>
      </c>
      <c r="DN490" s="93">
        <f t="shared" si="343"/>
        <v>7970000</v>
      </c>
      <c r="DO490" s="93">
        <f t="shared" si="331"/>
        <v>0</v>
      </c>
      <c r="DP490" s="92">
        <f t="shared" si="332"/>
        <v>251055</v>
      </c>
      <c r="DQ490" s="97">
        <f t="shared" si="344"/>
        <v>3601108557</v>
      </c>
      <c r="DR490" s="98">
        <f t="shared" si="333"/>
        <v>0</v>
      </c>
      <c r="DS490" s="93" t="str">
        <f t="shared" si="334"/>
        <v>OK</v>
      </c>
      <c r="DT490" s="93"/>
      <c r="DU490" s="78" t="str">
        <f t="shared" si="345"/>
        <v>5010700215011501100001VT100001</v>
      </c>
      <c r="DV490" s="78">
        <f>INDEX('08_DMGiaDat'!$L:$L,MATCH(DU490,'08_DMGiaDat'!$R:$R,0))</f>
        <v>7970000</v>
      </c>
      <c r="DW490" s="78" t="str">
        <f t="shared" si="346"/>
        <v>501070021501100100000001</v>
      </c>
      <c r="DX490" s="78" t="str">
        <f>IFERROR(VLOOKUP(DW490,'08_DMGiaDat'!C418:C419,2,FALSE),"N")</f>
        <v>N</v>
      </c>
      <c r="DY490" s="78" t="str">
        <f t="shared" si="347"/>
        <v>5010700215011001VT100001</v>
      </c>
      <c r="DZ490" s="78" t="str">
        <f>IFERROR(VLOOKUP(DY490,'08_DMGiaDat'!C418:C419,2,FALSE),"N")</f>
        <v>N</v>
      </c>
      <c r="EA490" s="78" t="str">
        <f t="shared" si="348"/>
        <v>501070021501100100000001</v>
      </c>
      <c r="EB490" s="78" t="str">
        <f>IFERROR(VLOOKUP(EA490,'08_DMGiaDat'!C418:C419,2,FALSE),"N")</f>
        <v>N</v>
      </c>
      <c r="EC490" s="92">
        <f>IF(DV490&lt;&gt;"N",DV490,IF(DX490&lt;&gt;"N",DX490,IF(DZ490&lt;&gt;"N",DZ490*VLOOKUP(LEFT(CB490,3),'03_DMMucDich'!C402:C406,5,FALSE),IF(EB490&lt;&gt;"N",EB490*VLOOKUP(LEFT(CB490,3),'03_DMMucDich'!C402:C406,5,FALSE),"N/A"))))</f>
        <v>7970000</v>
      </c>
    </row>
    <row r="491" spans="1:133" s="34" customFormat="1" ht="16" x14ac:dyDescent="0.2">
      <c r="A491" s="85">
        <v>477</v>
      </c>
      <c r="B491" s="86"/>
      <c r="C491" s="87"/>
      <c r="D491" s="141" t="s">
        <v>6126</v>
      </c>
      <c r="E491" s="86"/>
      <c r="F491" s="88"/>
      <c r="G491" s="88" t="s">
        <v>5718</v>
      </c>
      <c r="H491" s="151">
        <v>2022</v>
      </c>
      <c r="I491" s="86"/>
      <c r="J491" s="86"/>
      <c r="K491" s="145" t="s">
        <v>6747</v>
      </c>
      <c r="L491" s="105"/>
      <c r="M491" s="86"/>
      <c r="N491" s="105"/>
      <c r="O491" s="105"/>
      <c r="P491" s="86"/>
      <c r="Q491" s="86"/>
      <c r="R491" s="153" t="str">
        <f t="shared" si="349"/>
        <v>Tổ 30</v>
      </c>
      <c r="S491" s="86"/>
      <c r="T491" s="86"/>
      <c r="U491" s="86"/>
      <c r="V491" s="86" t="str">
        <f t="shared" si="350"/>
        <v xml:space="preserve">, </v>
      </c>
      <c r="W491" s="86"/>
      <c r="X491" s="86"/>
      <c r="Y491" s="86"/>
      <c r="Z491" s="88"/>
      <c r="AA491" s="105"/>
      <c r="AB491" s="86"/>
      <c r="AC491" s="90"/>
      <c r="AD491" s="86"/>
      <c r="AE491" s="86"/>
      <c r="AF491" s="86"/>
      <c r="AG491" s="86"/>
      <c r="AH491" s="160" t="s">
        <v>6999</v>
      </c>
      <c r="AI491" s="153"/>
      <c r="AJ491" s="153"/>
      <c r="AK491" s="86"/>
      <c r="AL491" s="86"/>
      <c r="AM491" s="153" t="s">
        <v>7015</v>
      </c>
      <c r="AN491" s="153" t="s">
        <v>7588</v>
      </c>
      <c r="AO491" s="165">
        <v>41212</v>
      </c>
      <c r="AP491" s="153" t="s">
        <v>2117</v>
      </c>
      <c r="AQ491" s="153" t="s">
        <v>1384</v>
      </c>
      <c r="AR491" s="166">
        <v>100</v>
      </c>
      <c r="AS491" s="88" t="s">
        <v>5719</v>
      </c>
      <c r="AT491" s="92">
        <f t="shared" si="325"/>
        <v>0</v>
      </c>
      <c r="AU491" s="93">
        <v>0</v>
      </c>
      <c r="AV491" s="93">
        <v>0</v>
      </c>
      <c r="AW491" s="166">
        <v>200</v>
      </c>
      <c r="AX491" s="93">
        <v>0</v>
      </c>
      <c r="AY491" s="177"/>
      <c r="AZ491" s="177">
        <v>0</v>
      </c>
      <c r="BA491" s="178"/>
      <c r="BB491" s="105"/>
      <c r="BC491" s="105"/>
      <c r="BD491" s="93"/>
      <c r="BE491" s="93">
        <v>0</v>
      </c>
      <c r="BF491" s="91">
        <v>0</v>
      </c>
      <c r="BG491" s="94"/>
      <c r="BH491" s="95"/>
      <c r="BI491" s="93" t="str">
        <f t="shared" si="335"/>
        <v>Ngô Bảy</v>
      </c>
      <c r="BJ491" s="105">
        <f t="shared" si="336"/>
        <v>0</v>
      </c>
      <c r="BK491" s="88" t="str">
        <f t="shared" si="337"/>
        <v>0400659333</v>
      </c>
      <c r="BL491" s="86">
        <f t="shared" si="338"/>
        <v>0</v>
      </c>
      <c r="BM491" s="105">
        <f t="shared" si="339"/>
        <v>0</v>
      </c>
      <c r="BN491" s="86">
        <f t="shared" si="340"/>
        <v>0</v>
      </c>
      <c r="BO491" s="86">
        <f t="shared" si="341"/>
        <v>0</v>
      </c>
      <c r="BP491" s="86">
        <f t="shared" si="351"/>
        <v>0</v>
      </c>
      <c r="BQ491" s="160" t="s">
        <v>6999</v>
      </c>
      <c r="BR491" s="86" t="s">
        <v>5720</v>
      </c>
      <c r="BS491" s="88" t="s">
        <v>5721</v>
      </c>
      <c r="BT491" s="86" t="s">
        <v>5722</v>
      </c>
      <c r="BU491" s="86"/>
      <c r="BV491" s="86" t="str">
        <f t="shared" si="352"/>
        <v>BI 178200</v>
      </c>
      <c r="BW491" s="105" t="str">
        <f t="shared" si="353"/>
        <v/>
      </c>
      <c r="BX491" s="86" t="str">
        <f t="shared" si="362"/>
        <v>231</v>
      </c>
      <c r="BY491" s="86" t="str">
        <f t="shared" si="363"/>
        <v>125</v>
      </c>
      <c r="BZ491" s="91">
        <f t="shared" si="364"/>
        <v>100</v>
      </c>
      <c r="CA491" s="91">
        <v>0</v>
      </c>
      <c r="CB491" s="96" t="s">
        <v>5719</v>
      </c>
      <c r="CC491" s="91">
        <f t="shared" si="354"/>
        <v>200</v>
      </c>
      <c r="CD491" s="91">
        <f t="shared" si="355"/>
        <v>0</v>
      </c>
      <c r="CE491" s="93">
        <f t="shared" si="365"/>
        <v>0</v>
      </c>
      <c r="CF491" s="93">
        <f t="shared" si="366"/>
        <v>0</v>
      </c>
      <c r="CG491" s="105"/>
      <c r="CH491" s="105"/>
      <c r="CI491" s="86"/>
      <c r="CJ491" s="188"/>
      <c r="CK491" s="181">
        <f t="shared" si="356"/>
        <v>100</v>
      </c>
      <c r="CL491" s="181">
        <f t="shared" si="357"/>
        <v>200</v>
      </c>
      <c r="CM491" s="86" t="s">
        <v>5723</v>
      </c>
      <c r="CN491" s="182" t="s">
        <v>7897</v>
      </c>
      <c r="CO491" s="183" t="s">
        <v>7898</v>
      </c>
      <c r="CP491" s="86" t="s">
        <v>5724</v>
      </c>
      <c r="CQ491" s="153" t="s">
        <v>7924</v>
      </c>
      <c r="CR491" s="187">
        <f t="shared" si="358"/>
        <v>10340000</v>
      </c>
      <c r="CS491" s="188">
        <v>1</v>
      </c>
      <c r="CT491" s="188">
        <f t="shared" si="326"/>
        <v>10340000</v>
      </c>
      <c r="CU491" s="93"/>
      <c r="CV491" s="94">
        <f t="shared" si="359"/>
        <v>100</v>
      </c>
      <c r="CW491" s="93">
        <f t="shared" si="360"/>
        <v>0</v>
      </c>
      <c r="CX491" s="86">
        <f t="shared" si="361"/>
        <v>0</v>
      </c>
      <c r="CY491" s="93">
        <f t="shared" si="327"/>
        <v>310200</v>
      </c>
      <c r="CZ491" s="93">
        <v>0</v>
      </c>
      <c r="DA491" s="93">
        <v>0</v>
      </c>
      <c r="DB491" s="93">
        <f t="shared" si="328"/>
        <v>0</v>
      </c>
      <c r="DC491" s="93">
        <v>0</v>
      </c>
      <c r="DD491" s="91">
        <v>0</v>
      </c>
      <c r="DE491" s="93">
        <f t="shared" si="329"/>
        <v>0</v>
      </c>
      <c r="DF491" s="93">
        <f t="shared" si="342"/>
        <v>0</v>
      </c>
      <c r="DG491" s="93"/>
      <c r="DH491" s="93">
        <v>0</v>
      </c>
      <c r="DI491" s="93">
        <v>0</v>
      </c>
      <c r="DJ491" s="86">
        <f t="shared" si="330"/>
        <v>0</v>
      </c>
      <c r="DK491" s="91">
        <v>0</v>
      </c>
      <c r="DL491" s="93"/>
      <c r="DM491" s="93">
        <v>0</v>
      </c>
      <c r="DN491" s="93">
        <f t="shared" si="343"/>
        <v>10340000</v>
      </c>
      <c r="DO491" s="93">
        <f t="shared" si="331"/>
        <v>0</v>
      </c>
      <c r="DP491" s="92">
        <f t="shared" si="332"/>
        <v>310200</v>
      </c>
      <c r="DQ491" s="97" t="str">
        <f t="shared" si="344"/>
        <v>0400659333</v>
      </c>
      <c r="DR491" s="98">
        <f t="shared" si="333"/>
        <v>0</v>
      </c>
      <c r="DS491" s="93" t="str">
        <f t="shared" si="334"/>
        <v>OK</v>
      </c>
      <c r="DT491" s="93"/>
      <c r="DU491" s="78" t="str">
        <f t="shared" si="345"/>
        <v>5010700210831083100001VT100001</v>
      </c>
      <c r="DV491" s="78">
        <f>INDEX('08_DMGiaDat'!$L:$L,MATCH(DU491,'08_DMGiaDat'!$R:$R,0))</f>
        <v>10340000</v>
      </c>
      <c r="DW491" s="78" t="str">
        <f t="shared" si="346"/>
        <v>501070021083100100000001</v>
      </c>
      <c r="DX491" s="78" t="str">
        <f>IFERROR(VLOOKUP(DW491,'08_DMGiaDat'!C418:C419,2,FALSE),"N")</f>
        <v>N</v>
      </c>
      <c r="DY491" s="78" t="str">
        <f t="shared" si="347"/>
        <v>5010700210831001VT100001</v>
      </c>
      <c r="DZ491" s="78" t="str">
        <f>IFERROR(VLOOKUP(DY491,'08_DMGiaDat'!C418:C419,2,FALSE),"N")</f>
        <v>N</v>
      </c>
      <c r="EA491" s="78" t="str">
        <f t="shared" si="348"/>
        <v>501070021083100100000001</v>
      </c>
      <c r="EB491" s="78" t="str">
        <f>IFERROR(VLOOKUP(EA491,'08_DMGiaDat'!C418:C419,2,FALSE),"N")</f>
        <v>N</v>
      </c>
      <c r="EC491" s="92">
        <f>IF(DV491&lt;&gt;"N",DV491,IF(DX491&lt;&gt;"N",DX491,IF(DZ491&lt;&gt;"N",DZ491*VLOOKUP(LEFT(CB491,3),'03_DMMucDich'!C402:C406,5,FALSE),IF(EB491&lt;&gt;"N",EB491*VLOOKUP(LEFT(CB491,3),'03_DMMucDich'!C402:C406,5,FALSE),"N/A"))))</f>
        <v>10340000</v>
      </c>
    </row>
    <row r="492" spans="1:133" s="34" customFormat="1" ht="16" x14ac:dyDescent="0.2">
      <c r="A492" s="85">
        <v>478</v>
      </c>
      <c r="B492" s="86"/>
      <c r="C492" s="87"/>
      <c r="D492" s="141" t="s">
        <v>6127</v>
      </c>
      <c r="E492" s="86"/>
      <c r="F492" s="88"/>
      <c r="G492" s="88" t="s">
        <v>5718</v>
      </c>
      <c r="H492" s="151">
        <v>2023</v>
      </c>
      <c r="I492" s="86"/>
      <c r="J492" s="86"/>
      <c r="K492" s="145" t="s">
        <v>6748</v>
      </c>
      <c r="L492" s="105"/>
      <c r="M492" s="86"/>
      <c r="N492" s="105"/>
      <c r="O492" s="105"/>
      <c r="P492" s="86"/>
      <c r="Q492" s="86"/>
      <c r="R492" s="153" t="str">
        <f t="shared" si="349"/>
        <v>Tổ 64</v>
      </c>
      <c r="S492" s="86"/>
      <c r="T492" s="86"/>
      <c r="U492" s="86"/>
      <c r="V492" s="86" t="str">
        <f t="shared" si="350"/>
        <v xml:space="preserve">, </v>
      </c>
      <c r="W492" s="86"/>
      <c r="X492" s="86"/>
      <c r="Y492" s="86"/>
      <c r="Z492" s="88"/>
      <c r="AA492" s="105"/>
      <c r="AB492" s="86"/>
      <c r="AC492" s="90"/>
      <c r="AD492" s="86"/>
      <c r="AE492" s="86"/>
      <c r="AF492" s="86"/>
      <c r="AG492" s="86"/>
      <c r="AH492" s="160" t="s">
        <v>6961</v>
      </c>
      <c r="AI492" s="153"/>
      <c r="AJ492" s="153"/>
      <c r="AK492" s="86"/>
      <c r="AL492" s="86"/>
      <c r="AM492" s="153" t="s">
        <v>7015</v>
      </c>
      <c r="AN492" s="153" t="s">
        <v>7589</v>
      </c>
      <c r="AO492" s="165">
        <v>43126</v>
      </c>
      <c r="AP492" s="153" t="s">
        <v>2079</v>
      </c>
      <c r="AQ492" s="153" t="s">
        <v>7090</v>
      </c>
      <c r="AR492" s="166">
        <v>110</v>
      </c>
      <c r="AS492" s="88" t="s">
        <v>5719</v>
      </c>
      <c r="AT492" s="92">
        <f t="shared" si="325"/>
        <v>0</v>
      </c>
      <c r="AU492" s="93">
        <v>0</v>
      </c>
      <c r="AV492" s="93">
        <v>0</v>
      </c>
      <c r="AW492" s="166">
        <v>200</v>
      </c>
      <c r="AX492" s="93">
        <v>0</v>
      </c>
      <c r="AY492" s="177"/>
      <c r="AZ492" s="177">
        <v>0</v>
      </c>
      <c r="BA492" s="178"/>
      <c r="BB492" s="105"/>
      <c r="BC492" s="105"/>
      <c r="BD492" s="93"/>
      <c r="BE492" s="93">
        <v>0</v>
      </c>
      <c r="BF492" s="91">
        <v>0</v>
      </c>
      <c r="BG492" s="94"/>
      <c r="BH492" s="95"/>
      <c r="BI492" s="93" t="str">
        <f t="shared" si="335"/>
        <v>Dương Thị Ngọc Thư</v>
      </c>
      <c r="BJ492" s="105">
        <f t="shared" si="336"/>
        <v>0</v>
      </c>
      <c r="BK492" s="88" t="str">
        <f t="shared" si="337"/>
        <v>8150642716</v>
      </c>
      <c r="BL492" s="86">
        <f t="shared" si="338"/>
        <v>0</v>
      </c>
      <c r="BM492" s="105">
        <f t="shared" si="339"/>
        <v>0</v>
      </c>
      <c r="BN492" s="86">
        <f t="shared" si="340"/>
        <v>0</v>
      </c>
      <c r="BO492" s="86">
        <f t="shared" si="341"/>
        <v>0</v>
      </c>
      <c r="BP492" s="86">
        <f t="shared" si="351"/>
        <v>0</v>
      </c>
      <c r="BQ492" s="160" t="s">
        <v>6961</v>
      </c>
      <c r="BR492" s="86" t="s">
        <v>5720</v>
      </c>
      <c r="BS492" s="88" t="s">
        <v>5721</v>
      </c>
      <c r="BT492" s="86" t="s">
        <v>5722</v>
      </c>
      <c r="BU492" s="86"/>
      <c r="BV492" s="86" t="str">
        <f t="shared" si="352"/>
        <v>CM 652163</v>
      </c>
      <c r="BW492" s="105" t="str">
        <f t="shared" si="353"/>
        <v/>
      </c>
      <c r="BX492" s="86" t="str">
        <f t="shared" si="362"/>
        <v>193</v>
      </c>
      <c r="BY492" s="86" t="str">
        <f t="shared" si="363"/>
        <v>26</v>
      </c>
      <c r="BZ492" s="91">
        <f t="shared" si="364"/>
        <v>110</v>
      </c>
      <c r="CA492" s="91">
        <v>0</v>
      </c>
      <c r="CB492" s="96" t="s">
        <v>5719</v>
      </c>
      <c r="CC492" s="91">
        <f t="shared" si="354"/>
        <v>200</v>
      </c>
      <c r="CD492" s="91">
        <f t="shared" si="355"/>
        <v>0</v>
      </c>
      <c r="CE492" s="93">
        <f t="shared" si="365"/>
        <v>0</v>
      </c>
      <c r="CF492" s="93">
        <f t="shared" si="366"/>
        <v>0</v>
      </c>
      <c r="CG492" s="105"/>
      <c r="CH492" s="105"/>
      <c r="CI492" s="86"/>
      <c r="CJ492" s="188"/>
      <c r="CK492" s="181">
        <f t="shared" si="356"/>
        <v>110</v>
      </c>
      <c r="CL492" s="181">
        <f t="shared" si="357"/>
        <v>200</v>
      </c>
      <c r="CM492" s="86" t="s">
        <v>5723</v>
      </c>
      <c r="CN492" s="182" t="s">
        <v>7854</v>
      </c>
      <c r="CO492" s="183" t="s">
        <v>7855</v>
      </c>
      <c r="CP492" s="86" t="s">
        <v>5724</v>
      </c>
      <c r="CQ492" s="153" t="s">
        <v>7924</v>
      </c>
      <c r="CR492" s="187">
        <f t="shared" si="358"/>
        <v>7970000</v>
      </c>
      <c r="CS492" s="188">
        <v>1</v>
      </c>
      <c r="CT492" s="188">
        <f t="shared" si="326"/>
        <v>7970000</v>
      </c>
      <c r="CU492" s="93"/>
      <c r="CV492" s="94">
        <f t="shared" si="359"/>
        <v>110</v>
      </c>
      <c r="CW492" s="93">
        <f t="shared" si="360"/>
        <v>0</v>
      </c>
      <c r="CX492" s="86">
        <f t="shared" si="361"/>
        <v>0</v>
      </c>
      <c r="CY492" s="93">
        <f t="shared" si="327"/>
        <v>263010</v>
      </c>
      <c r="CZ492" s="93">
        <v>0</v>
      </c>
      <c r="DA492" s="93">
        <v>0</v>
      </c>
      <c r="DB492" s="93">
        <f t="shared" si="328"/>
        <v>0</v>
      </c>
      <c r="DC492" s="93">
        <v>0</v>
      </c>
      <c r="DD492" s="91">
        <v>0</v>
      </c>
      <c r="DE492" s="93">
        <f t="shared" si="329"/>
        <v>0</v>
      </c>
      <c r="DF492" s="93">
        <f t="shared" si="342"/>
        <v>0</v>
      </c>
      <c r="DG492" s="93"/>
      <c r="DH492" s="93">
        <v>0</v>
      </c>
      <c r="DI492" s="93">
        <v>0</v>
      </c>
      <c r="DJ492" s="86">
        <f t="shared" si="330"/>
        <v>0</v>
      </c>
      <c r="DK492" s="91">
        <v>0</v>
      </c>
      <c r="DL492" s="93"/>
      <c r="DM492" s="93">
        <v>0</v>
      </c>
      <c r="DN492" s="93">
        <f t="shared" si="343"/>
        <v>7970000</v>
      </c>
      <c r="DO492" s="93">
        <f t="shared" si="331"/>
        <v>0</v>
      </c>
      <c r="DP492" s="92">
        <f t="shared" si="332"/>
        <v>263010</v>
      </c>
      <c r="DQ492" s="97" t="str">
        <f t="shared" si="344"/>
        <v>8150642716</v>
      </c>
      <c r="DR492" s="98">
        <f t="shared" si="333"/>
        <v>0</v>
      </c>
      <c r="DS492" s="93" t="str">
        <f t="shared" si="334"/>
        <v>OK</v>
      </c>
      <c r="DT492" s="93"/>
      <c r="DU492" s="78" t="str">
        <f t="shared" si="345"/>
        <v>5010700215011501100001VT100001</v>
      </c>
      <c r="DV492" s="78">
        <f>INDEX('08_DMGiaDat'!$L:$L,MATCH(DU492,'08_DMGiaDat'!$R:$R,0))</f>
        <v>7970000</v>
      </c>
      <c r="DW492" s="78" t="str">
        <f t="shared" si="346"/>
        <v>501070021501100100000001</v>
      </c>
      <c r="DX492" s="78" t="str">
        <f>IFERROR(VLOOKUP(DW492,'08_DMGiaDat'!C418:C419,2,FALSE),"N")</f>
        <v>N</v>
      </c>
      <c r="DY492" s="78" t="str">
        <f t="shared" si="347"/>
        <v>5010700215011001VT100001</v>
      </c>
      <c r="DZ492" s="78" t="str">
        <f>IFERROR(VLOOKUP(DY492,'08_DMGiaDat'!C418:C419,2,FALSE),"N")</f>
        <v>N</v>
      </c>
      <c r="EA492" s="78" t="str">
        <f t="shared" si="348"/>
        <v>501070021501100100000001</v>
      </c>
      <c r="EB492" s="78" t="str">
        <f>IFERROR(VLOOKUP(EA492,'08_DMGiaDat'!C418:C419,2,FALSE),"N")</f>
        <v>N</v>
      </c>
      <c r="EC492" s="92">
        <f>IF(DV492&lt;&gt;"N",DV492,IF(DX492&lt;&gt;"N",DX492,IF(DZ492&lt;&gt;"N",DZ492*VLOOKUP(LEFT(CB492,3),'03_DMMucDich'!C402:C406,5,FALSE),IF(EB492&lt;&gt;"N",EB492*VLOOKUP(LEFT(CB492,3),'03_DMMucDich'!C402:C406,5,FALSE),"N/A"))))</f>
        <v>7970000</v>
      </c>
    </row>
    <row r="493" spans="1:133" s="34" customFormat="1" ht="16" x14ac:dyDescent="0.2">
      <c r="A493" s="85">
        <v>479</v>
      </c>
      <c r="B493" s="86"/>
      <c r="C493" s="87"/>
      <c r="D493" s="141" t="s">
        <v>6128</v>
      </c>
      <c r="E493" s="86"/>
      <c r="F493" s="88"/>
      <c r="G493" s="88" t="s">
        <v>5718</v>
      </c>
      <c r="H493" s="151">
        <v>2023</v>
      </c>
      <c r="I493" s="86"/>
      <c r="J493" s="86"/>
      <c r="K493" s="145" t="s">
        <v>6749</v>
      </c>
      <c r="L493" s="105"/>
      <c r="M493" s="86"/>
      <c r="N493" s="105"/>
      <c r="O493" s="105"/>
      <c r="P493" s="86"/>
      <c r="Q493" s="86"/>
      <c r="R493" s="153" t="str">
        <f t="shared" si="349"/>
        <v>Tổ 11</v>
      </c>
      <c r="S493" s="86"/>
      <c r="T493" s="86"/>
      <c r="U493" s="86"/>
      <c r="V493" s="86" t="str">
        <f t="shared" si="350"/>
        <v xml:space="preserve">, </v>
      </c>
      <c r="W493" s="86"/>
      <c r="X493" s="86"/>
      <c r="Y493" s="86"/>
      <c r="Z493" s="88"/>
      <c r="AA493" s="105"/>
      <c r="AB493" s="86"/>
      <c r="AC493" s="90"/>
      <c r="AD493" s="86"/>
      <c r="AE493" s="86"/>
      <c r="AF493" s="86"/>
      <c r="AG493" s="86"/>
      <c r="AH493" s="160" t="s">
        <v>6969</v>
      </c>
      <c r="AI493" s="153"/>
      <c r="AJ493" s="153"/>
      <c r="AK493" s="86"/>
      <c r="AL493" s="86"/>
      <c r="AM493" s="153" t="s">
        <v>7015</v>
      </c>
      <c r="AN493" s="153" t="s">
        <v>7590</v>
      </c>
      <c r="AO493" s="165">
        <v>44411</v>
      </c>
      <c r="AP493" s="153" t="s">
        <v>7591</v>
      </c>
      <c r="AQ493" s="153" t="s">
        <v>7119</v>
      </c>
      <c r="AR493" s="166">
        <v>80</v>
      </c>
      <c r="AS493" s="88" t="s">
        <v>5719</v>
      </c>
      <c r="AT493" s="92">
        <f t="shared" si="325"/>
        <v>0</v>
      </c>
      <c r="AU493" s="93">
        <v>0</v>
      </c>
      <c r="AV493" s="93">
        <v>0</v>
      </c>
      <c r="AW493" s="166">
        <v>200</v>
      </c>
      <c r="AX493" s="93">
        <v>0</v>
      </c>
      <c r="AY493" s="177"/>
      <c r="AZ493" s="177">
        <v>0</v>
      </c>
      <c r="BA493" s="178"/>
      <c r="BB493" s="105"/>
      <c r="BC493" s="105"/>
      <c r="BD493" s="93"/>
      <c r="BE493" s="93">
        <v>0</v>
      </c>
      <c r="BF493" s="91">
        <v>0</v>
      </c>
      <c r="BG493" s="94"/>
      <c r="BH493" s="95"/>
      <c r="BI493" s="93" t="str">
        <f t="shared" si="335"/>
        <v>Nguyễn Văn Phong</v>
      </c>
      <c r="BJ493" s="105">
        <f t="shared" si="336"/>
        <v>0</v>
      </c>
      <c r="BK493" s="88" t="str">
        <f t="shared" si="337"/>
        <v>8602723392</v>
      </c>
      <c r="BL493" s="86">
        <f t="shared" si="338"/>
        <v>0</v>
      </c>
      <c r="BM493" s="105">
        <f t="shared" si="339"/>
        <v>0</v>
      </c>
      <c r="BN493" s="86">
        <f t="shared" si="340"/>
        <v>0</v>
      </c>
      <c r="BO493" s="86">
        <f t="shared" si="341"/>
        <v>0</v>
      </c>
      <c r="BP493" s="86">
        <f t="shared" si="351"/>
        <v>0</v>
      </c>
      <c r="BQ493" s="160" t="s">
        <v>6969</v>
      </c>
      <c r="BR493" s="86" t="s">
        <v>5720</v>
      </c>
      <c r="BS493" s="88" t="s">
        <v>5721</v>
      </c>
      <c r="BT493" s="86" t="s">
        <v>5722</v>
      </c>
      <c r="BU493" s="86"/>
      <c r="BV493" s="86" t="str">
        <f t="shared" si="352"/>
        <v>DC 911601</v>
      </c>
      <c r="BW493" s="105" t="str">
        <f t="shared" si="353"/>
        <v/>
      </c>
      <c r="BX493" s="86" t="str">
        <f t="shared" si="362"/>
        <v>640</v>
      </c>
      <c r="BY493" s="86" t="str">
        <f t="shared" si="363"/>
        <v>74</v>
      </c>
      <c r="BZ493" s="91">
        <f t="shared" si="364"/>
        <v>80</v>
      </c>
      <c r="CA493" s="91">
        <v>0</v>
      </c>
      <c r="CB493" s="96" t="s">
        <v>5719</v>
      </c>
      <c r="CC493" s="91">
        <f t="shared" si="354"/>
        <v>200</v>
      </c>
      <c r="CD493" s="91">
        <f t="shared" si="355"/>
        <v>0</v>
      </c>
      <c r="CE493" s="93">
        <f t="shared" si="365"/>
        <v>0</v>
      </c>
      <c r="CF493" s="93">
        <f t="shared" si="366"/>
        <v>0</v>
      </c>
      <c r="CG493" s="105"/>
      <c r="CH493" s="105"/>
      <c r="CI493" s="86"/>
      <c r="CJ493" s="188"/>
      <c r="CK493" s="181">
        <f t="shared" si="356"/>
        <v>80</v>
      </c>
      <c r="CL493" s="181">
        <f t="shared" si="357"/>
        <v>200</v>
      </c>
      <c r="CM493" s="86" t="s">
        <v>5723</v>
      </c>
      <c r="CN493" s="182" t="s">
        <v>7866</v>
      </c>
      <c r="CO493" s="183" t="s">
        <v>7867</v>
      </c>
      <c r="CP493" s="86" t="s">
        <v>5724</v>
      </c>
      <c r="CQ493" s="153" t="s">
        <v>7925</v>
      </c>
      <c r="CR493" s="187">
        <f t="shared" si="358"/>
        <v>2360000</v>
      </c>
      <c r="CS493" s="188">
        <v>0.95</v>
      </c>
      <c r="CT493" s="188">
        <f t="shared" si="326"/>
        <v>2242000</v>
      </c>
      <c r="CU493" s="93"/>
      <c r="CV493" s="94">
        <f t="shared" si="359"/>
        <v>80</v>
      </c>
      <c r="CW493" s="93">
        <f t="shared" si="360"/>
        <v>0</v>
      </c>
      <c r="CX493" s="86">
        <f t="shared" si="361"/>
        <v>0</v>
      </c>
      <c r="CY493" s="93">
        <f t="shared" si="327"/>
        <v>53808</v>
      </c>
      <c r="CZ493" s="93">
        <v>0</v>
      </c>
      <c r="DA493" s="93">
        <v>0</v>
      </c>
      <c r="DB493" s="93">
        <f t="shared" si="328"/>
        <v>0</v>
      </c>
      <c r="DC493" s="93">
        <v>0</v>
      </c>
      <c r="DD493" s="91">
        <v>0</v>
      </c>
      <c r="DE493" s="93">
        <f t="shared" si="329"/>
        <v>0</v>
      </c>
      <c r="DF493" s="93">
        <f t="shared" si="342"/>
        <v>0</v>
      </c>
      <c r="DG493" s="93"/>
      <c r="DH493" s="93">
        <v>0</v>
      </c>
      <c r="DI493" s="93">
        <v>0</v>
      </c>
      <c r="DJ493" s="86">
        <f t="shared" si="330"/>
        <v>0</v>
      </c>
      <c r="DK493" s="91">
        <v>0</v>
      </c>
      <c r="DL493" s="93"/>
      <c r="DM493" s="93">
        <v>0</v>
      </c>
      <c r="DN493" s="93">
        <f t="shared" si="343"/>
        <v>2242000</v>
      </c>
      <c r="DO493" s="93">
        <f t="shared" si="331"/>
        <v>0</v>
      </c>
      <c r="DP493" s="92">
        <f t="shared" si="332"/>
        <v>53808</v>
      </c>
      <c r="DQ493" s="97" t="str">
        <f t="shared" si="344"/>
        <v>8602723392</v>
      </c>
      <c r="DR493" s="98">
        <f t="shared" si="333"/>
        <v>0</v>
      </c>
      <c r="DS493" s="93" t="str">
        <f t="shared" si="334"/>
        <v>OK</v>
      </c>
      <c r="DT493" s="93"/>
      <c r="DU493" s="78" t="str">
        <f t="shared" si="345"/>
        <v>5010700210791079100001VT400001</v>
      </c>
      <c r="DV493" s="78">
        <f>INDEX('08_DMGiaDat'!$L:$L,MATCH(DU493,'08_DMGiaDat'!$R:$R,0))</f>
        <v>2360000</v>
      </c>
      <c r="DW493" s="78" t="str">
        <f t="shared" si="346"/>
        <v>501070021079100100000001</v>
      </c>
      <c r="DX493" s="78" t="str">
        <f>IFERROR(VLOOKUP(DW493,'08_DMGiaDat'!C418:C419,2,FALSE),"N")</f>
        <v>N</v>
      </c>
      <c r="DY493" s="78" t="str">
        <f t="shared" si="347"/>
        <v>5010700210791001VT400001</v>
      </c>
      <c r="DZ493" s="78" t="str">
        <f>IFERROR(VLOOKUP(DY493,'08_DMGiaDat'!C418:C419,2,FALSE),"N")</f>
        <v>N</v>
      </c>
      <c r="EA493" s="78" t="str">
        <f t="shared" si="348"/>
        <v>501070021079100100000001</v>
      </c>
      <c r="EB493" s="78" t="str">
        <f>IFERROR(VLOOKUP(EA493,'08_DMGiaDat'!C418:C419,2,FALSE),"N")</f>
        <v>N</v>
      </c>
      <c r="EC493" s="92">
        <f>IF(DV493&lt;&gt;"N",DV493,IF(DX493&lt;&gt;"N",DX493,IF(DZ493&lt;&gt;"N",DZ493*VLOOKUP(LEFT(CB493,3),'03_DMMucDich'!C402:C406,5,FALSE),IF(EB493&lt;&gt;"N",EB493*VLOOKUP(LEFT(CB493,3),'03_DMMucDich'!C402:C406,5,FALSE),"N/A"))))</f>
        <v>2360000</v>
      </c>
    </row>
    <row r="494" spans="1:133" s="34" customFormat="1" ht="16" x14ac:dyDescent="0.2">
      <c r="A494" s="85">
        <v>480</v>
      </c>
      <c r="B494" s="86"/>
      <c r="C494" s="87"/>
      <c r="D494" s="141" t="s">
        <v>6129</v>
      </c>
      <c r="E494" s="86"/>
      <c r="F494" s="88"/>
      <c r="G494" s="88" t="s">
        <v>5718</v>
      </c>
      <c r="H494" s="151">
        <v>2022</v>
      </c>
      <c r="I494" s="86"/>
      <c r="J494" s="86"/>
      <c r="K494" s="145" t="s">
        <v>6750</v>
      </c>
      <c r="L494" s="105"/>
      <c r="M494" s="86"/>
      <c r="N494" s="105"/>
      <c r="O494" s="105"/>
      <c r="P494" s="86"/>
      <c r="Q494" s="86"/>
      <c r="R494" s="153" t="str">
        <f t="shared" si="349"/>
        <v>Tổ 64</v>
      </c>
      <c r="S494" s="86"/>
      <c r="T494" s="86"/>
      <c r="U494" s="86"/>
      <c r="V494" s="86" t="str">
        <f t="shared" si="350"/>
        <v xml:space="preserve">, </v>
      </c>
      <c r="W494" s="86"/>
      <c r="X494" s="86"/>
      <c r="Y494" s="86"/>
      <c r="Z494" s="88"/>
      <c r="AA494" s="105"/>
      <c r="AB494" s="86"/>
      <c r="AC494" s="90"/>
      <c r="AD494" s="86"/>
      <c r="AE494" s="86"/>
      <c r="AF494" s="86"/>
      <c r="AG494" s="86"/>
      <c r="AH494" s="160" t="s">
        <v>6961</v>
      </c>
      <c r="AI494" s="153"/>
      <c r="AJ494" s="153"/>
      <c r="AK494" s="86"/>
      <c r="AL494" s="86"/>
      <c r="AM494" s="153" t="s">
        <v>7015</v>
      </c>
      <c r="AN494" s="153" t="s">
        <v>7592</v>
      </c>
      <c r="AO494" s="165">
        <v>42937</v>
      </c>
      <c r="AP494" s="153" t="s">
        <v>7593</v>
      </c>
      <c r="AQ494" s="153" t="s">
        <v>5661</v>
      </c>
      <c r="AR494" s="166">
        <v>110</v>
      </c>
      <c r="AS494" s="88" t="s">
        <v>5719</v>
      </c>
      <c r="AT494" s="92">
        <f t="shared" si="325"/>
        <v>0</v>
      </c>
      <c r="AU494" s="93">
        <v>0</v>
      </c>
      <c r="AV494" s="93">
        <v>0</v>
      </c>
      <c r="AW494" s="166">
        <v>200</v>
      </c>
      <c r="AX494" s="93">
        <v>0</v>
      </c>
      <c r="AY494" s="177"/>
      <c r="AZ494" s="177">
        <v>0</v>
      </c>
      <c r="BA494" s="178"/>
      <c r="BB494" s="105"/>
      <c r="BC494" s="105"/>
      <c r="BD494" s="93"/>
      <c r="BE494" s="93">
        <v>0</v>
      </c>
      <c r="BF494" s="91">
        <v>0</v>
      </c>
      <c r="BG494" s="94"/>
      <c r="BH494" s="95"/>
      <c r="BI494" s="93" t="str">
        <f t="shared" si="335"/>
        <v xml:space="preserve">	Vũ Thị Thu Hiền</v>
      </c>
      <c r="BJ494" s="105">
        <f t="shared" si="336"/>
        <v>0</v>
      </c>
      <c r="BK494" s="88" t="str">
        <f t="shared" si="337"/>
        <v>8157745132</v>
      </c>
      <c r="BL494" s="86">
        <f t="shared" si="338"/>
        <v>0</v>
      </c>
      <c r="BM494" s="105">
        <f t="shared" si="339"/>
        <v>0</v>
      </c>
      <c r="BN494" s="86">
        <f t="shared" si="340"/>
        <v>0</v>
      </c>
      <c r="BO494" s="86">
        <f t="shared" si="341"/>
        <v>0</v>
      </c>
      <c r="BP494" s="86">
        <f t="shared" si="351"/>
        <v>0</v>
      </c>
      <c r="BQ494" s="160" t="s">
        <v>6961</v>
      </c>
      <c r="BR494" s="86" t="s">
        <v>5720</v>
      </c>
      <c r="BS494" s="88" t="s">
        <v>5721</v>
      </c>
      <c r="BT494" s="86" t="s">
        <v>5722</v>
      </c>
      <c r="BU494" s="86"/>
      <c r="BV494" s="86" t="str">
        <f t="shared" si="352"/>
        <v>CH 697827</v>
      </c>
      <c r="BW494" s="105" t="str">
        <f t="shared" si="353"/>
        <v/>
      </c>
      <c r="BX494" s="86" t="str">
        <f t="shared" si="362"/>
        <v>79</v>
      </c>
      <c r="BY494" s="86" t="str">
        <f t="shared" si="363"/>
        <v>10</v>
      </c>
      <c r="BZ494" s="91">
        <f t="shared" si="364"/>
        <v>110</v>
      </c>
      <c r="CA494" s="91">
        <v>0</v>
      </c>
      <c r="CB494" s="96" t="s">
        <v>5719</v>
      </c>
      <c r="CC494" s="91">
        <f t="shared" si="354"/>
        <v>200</v>
      </c>
      <c r="CD494" s="91">
        <f t="shared" si="355"/>
        <v>0</v>
      </c>
      <c r="CE494" s="93">
        <f t="shared" si="365"/>
        <v>0</v>
      </c>
      <c r="CF494" s="93">
        <f t="shared" si="366"/>
        <v>0</v>
      </c>
      <c r="CG494" s="105"/>
      <c r="CH494" s="105"/>
      <c r="CI494" s="86"/>
      <c r="CJ494" s="188"/>
      <c r="CK494" s="181">
        <f t="shared" si="356"/>
        <v>110</v>
      </c>
      <c r="CL494" s="181">
        <f t="shared" si="357"/>
        <v>200</v>
      </c>
      <c r="CM494" s="86" t="s">
        <v>5723</v>
      </c>
      <c r="CN494" s="182" t="s">
        <v>7854</v>
      </c>
      <c r="CO494" s="183" t="s">
        <v>7855</v>
      </c>
      <c r="CP494" s="86" t="s">
        <v>5724</v>
      </c>
      <c r="CQ494" s="153" t="s">
        <v>7924</v>
      </c>
      <c r="CR494" s="187">
        <f t="shared" si="358"/>
        <v>7970000</v>
      </c>
      <c r="CS494" s="188">
        <v>1</v>
      </c>
      <c r="CT494" s="188">
        <f t="shared" si="326"/>
        <v>7970000</v>
      </c>
      <c r="CU494" s="93"/>
      <c r="CV494" s="94">
        <f t="shared" si="359"/>
        <v>110</v>
      </c>
      <c r="CW494" s="93">
        <f t="shared" si="360"/>
        <v>0</v>
      </c>
      <c r="CX494" s="86">
        <f t="shared" si="361"/>
        <v>0</v>
      </c>
      <c r="CY494" s="93">
        <f t="shared" si="327"/>
        <v>263010</v>
      </c>
      <c r="CZ494" s="93">
        <v>0</v>
      </c>
      <c r="DA494" s="93">
        <v>0</v>
      </c>
      <c r="DB494" s="93">
        <f t="shared" si="328"/>
        <v>0</v>
      </c>
      <c r="DC494" s="93">
        <v>0</v>
      </c>
      <c r="DD494" s="91">
        <v>0</v>
      </c>
      <c r="DE494" s="93">
        <f t="shared" si="329"/>
        <v>0</v>
      </c>
      <c r="DF494" s="93">
        <f t="shared" si="342"/>
        <v>0</v>
      </c>
      <c r="DG494" s="93"/>
      <c r="DH494" s="93">
        <v>0</v>
      </c>
      <c r="DI494" s="93">
        <v>0</v>
      </c>
      <c r="DJ494" s="86">
        <f t="shared" si="330"/>
        <v>0</v>
      </c>
      <c r="DK494" s="91">
        <v>0</v>
      </c>
      <c r="DL494" s="93"/>
      <c r="DM494" s="93">
        <v>0</v>
      </c>
      <c r="DN494" s="93">
        <f t="shared" si="343"/>
        <v>7970000</v>
      </c>
      <c r="DO494" s="93">
        <f t="shared" si="331"/>
        <v>0</v>
      </c>
      <c r="DP494" s="92">
        <f t="shared" si="332"/>
        <v>263010</v>
      </c>
      <c r="DQ494" s="97" t="str">
        <f t="shared" si="344"/>
        <v>8157745132</v>
      </c>
      <c r="DR494" s="98">
        <f t="shared" si="333"/>
        <v>0</v>
      </c>
      <c r="DS494" s="93" t="str">
        <f t="shared" si="334"/>
        <v>OK</v>
      </c>
      <c r="DT494" s="93"/>
      <c r="DU494" s="78" t="str">
        <f t="shared" si="345"/>
        <v>5010700215011501100001VT100001</v>
      </c>
      <c r="DV494" s="78">
        <f>INDEX('08_DMGiaDat'!$L:$L,MATCH(DU494,'08_DMGiaDat'!$R:$R,0))</f>
        <v>7970000</v>
      </c>
      <c r="DW494" s="78" t="str">
        <f t="shared" si="346"/>
        <v>501070021501100100000001</v>
      </c>
      <c r="DX494" s="78" t="str">
        <f>IFERROR(VLOOKUP(DW494,'08_DMGiaDat'!C418:C419,2,FALSE),"N")</f>
        <v>N</v>
      </c>
      <c r="DY494" s="78" t="str">
        <f t="shared" si="347"/>
        <v>5010700215011001VT100001</v>
      </c>
      <c r="DZ494" s="78" t="str">
        <f>IFERROR(VLOOKUP(DY494,'08_DMGiaDat'!C418:C419,2,FALSE),"N")</f>
        <v>N</v>
      </c>
      <c r="EA494" s="78" t="str">
        <f t="shared" si="348"/>
        <v>501070021501100100000001</v>
      </c>
      <c r="EB494" s="78" t="str">
        <f>IFERROR(VLOOKUP(EA494,'08_DMGiaDat'!C418:C419,2,FALSE),"N")</f>
        <v>N</v>
      </c>
      <c r="EC494" s="92">
        <f>IF(DV494&lt;&gt;"N",DV494,IF(DX494&lt;&gt;"N",DX494,IF(DZ494&lt;&gt;"N",DZ494*VLOOKUP(LEFT(CB494,3),'03_DMMucDich'!C402:C406,5,FALSE),IF(EB494&lt;&gt;"N",EB494*VLOOKUP(LEFT(CB494,3),'03_DMMucDich'!C402:C406,5,FALSE),"N/A"))))</f>
        <v>7970000</v>
      </c>
    </row>
    <row r="495" spans="1:133" s="34" customFormat="1" ht="16" x14ac:dyDescent="0.2">
      <c r="A495" s="85">
        <v>481</v>
      </c>
      <c r="B495" s="86"/>
      <c r="C495" s="87"/>
      <c r="D495" s="141" t="s">
        <v>6130</v>
      </c>
      <c r="E495" s="86"/>
      <c r="F495" s="88"/>
      <c r="G495" s="88" t="s">
        <v>5718</v>
      </c>
      <c r="H495" s="151">
        <v>2022</v>
      </c>
      <c r="I495" s="86"/>
      <c r="J495" s="86"/>
      <c r="K495" s="145" t="s">
        <v>6751</v>
      </c>
      <c r="L495" s="105"/>
      <c r="M495" s="86"/>
      <c r="N495" s="105"/>
      <c r="O495" s="105"/>
      <c r="P495" s="86"/>
      <c r="Q495" s="86"/>
      <c r="R495" s="153" t="str">
        <f t="shared" si="349"/>
        <v>Tổ 35</v>
      </c>
      <c r="S495" s="86"/>
      <c r="T495" s="86"/>
      <c r="U495" s="86"/>
      <c r="V495" s="86" t="str">
        <f t="shared" si="350"/>
        <v xml:space="preserve">, </v>
      </c>
      <c r="W495" s="86"/>
      <c r="X495" s="86"/>
      <c r="Y495" s="86"/>
      <c r="Z495" s="88"/>
      <c r="AA495" s="105"/>
      <c r="AB495" s="86"/>
      <c r="AC495" s="90"/>
      <c r="AD495" s="86"/>
      <c r="AE495" s="86"/>
      <c r="AF495" s="86"/>
      <c r="AG495" s="86"/>
      <c r="AH495" s="160" t="s">
        <v>7005</v>
      </c>
      <c r="AI495" s="153"/>
      <c r="AJ495" s="153"/>
      <c r="AK495" s="86"/>
      <c r="AL495" s="86"/>
      <c r="AM495" s="153" t="s">
        <v>7015</v>
      </c>
      <c r="AN495" s="153" t="s">
        <v>7594</v>
      </c>
      <c r="AO495" s="165">
        <v>44005</v>
      </c>
      <c r="AP495" s="153" t="s">
        <v>7113</v>
      </c>
      <c r="AQ495" s="153" t="s">
        <v>1115</v>
      </c>
      <c r="AR495" s="166">
        <v>100</v>
      </c>
      <c r="AS495" s="88" t="s">
        <v>5719</v>
      </c>
      <c r="AT495" s="92">
        <f t="shared" ref="AT495:AT558" si="367">AU495+AV495+AX495</f>
        <v>0</v>
      </c>
      <c r="AU495" s="93">
        <v>0</v>
      </c>
      <c r="AV495" s="93">
        <v>0</v>
      </c>
      <c r="AW495" s="166">
        <v>200</v>
      </c>
      <c r="AX495" s="93">
        <v>0</v>
      </c>
      <c r="AY495" s="177"/>
      <c r="AZ495" s="177">
        <v>0</v>
      </c>
      <c r="BA495" s="178"/>
      <c r="BB495" s="105"/>
      <c r="BC495" s="105"/>
      <c r="BD495" s="93"/>
      <c r="BE495" s="93">
        <v>0</v>
      </c>
      <c r="BF495" s="91">
        <v>0</v>
      </c>
      <c r="BG495" s="94"/>
      <c r="BH495" s="95"/>
      <c r="BI495" s="93" t="str">
        <f t="shared" si="335"/>
        <v>Trương Thị Em</v>
      </c>
      <c r="BJ495" s="105">
        <f t="shared" si="336"/>
        <v>0</v>
      </c>
      <c r="BK495" s="88" t="str">
        <f t="shared" si="337"/>
        <v>8546279011</v>
      </c>
      <c r="BL495" s="86">
        <f t="shared" si="338"/>
        <v>0</v>
      </c>
      <c r="BM495" s="105">
        <f t="shared" si="339"/>
        <v>0</v>
      </c>
      <c r="BN495" s="86">
        <f t="shared" si="340"/>
        <v>0</v>
      </c>
      <c r="BO495" s="86">
        <f t="shared" si="341"/>
        <v>0</v>
      </c>
      <c r="BP495" s="86">
        <f t="shared" si="351"/>
        <v>0</v>
      </c>
      <c r="BQ495" s="160" t="s">
        <v>7005</v>
      </c>
      <c r="BR495" s="86" t="s">
        <v>5720</v>
      </c>
      <c r="BS495" s="88" t="s">
        <v>5721</v>
      </c>
      <c r="BT495" s="86" t="s">
        <v>5722</v>
      </c>
      <c r="BU495" s="86"/>
      <c r="BV495" s="86" t="str">
        <f t="shared" si="352"/>
        <v>CU 978377</v>
      </c>
      <c r="BW495" s="105" t="str">
        <f t="shared" si="353"/>
        <v/>
      </c>
      <c r="BX495" s="86" t="str">
        <f t="shared" si="362"/>
        <v>28</v>
      </c>
      <c r="BY495" s="86" t="str">
        <f t="shared" si="363"/>
        <v>111</v>
      </c>
      <c r="BZ495" s="91">
        <f t="shared" si="364"/>
        <v>100</v>
      </c>
      <c r="CA495" s="91">
        <v>0</v>
      </c>
      <c r="CB495" s="96" t="s">
        <v>5719</v>
      </c>
      <c r="CC495" s="91">
        <f t="shared" si="354"/>
        <v>200</v>
      </c>
      <c r="CD495" s="91">
        <f t="shared" si="355"/>
        <v>0</v>
      </c>
      <c r="CE495" s="93">
        <f t="shared" si="365"/>
        <v>0</v>
      </c>
      <c r="CF495" s="93">
        <f t="shared" si="366"/>
        <v>0</v>
      </c>
      <c r="CG495" s="105"/>
      <c r="CH495" s="105"/>
      <c r="CI495" s="86"/>
      <c r="CJ495" s="188"/>
      <c r="CK495" s="181">
        <f t="shared" si="356"/>
        <v>100</v>
      </c>
      <c r="CL495" s="181">
        <f t="shared" si="357"/>
        <v>200</v>
      </c>
      <c r="CM495" s="86" t="s">
        <v>5723</v>
      </c>
      <c r="CN495" s="182" t="s">
        <v>7854</v>
      </c>
      <c r="CO495" s="183" t="s">
        <v>7855</v>
      </c>
      <c r="CP495" s="86" t="s">
        <v>5724</v>
      </c>
      <c r="CQ495" s="153" t="s">
        <v>7924</v>
      </c>
      <c r="CR495" s="187">
        <f t="shared" si="358"/>
        <v>7970000</v>
      </c>
      <c r="CS495" s="188">
        <v>1</v>
      </c>
      <c r="CT495" s="188">
        <f t="shared" ref="CT495:CT558" si="368">CR495*CS495</f>
        <v>7970000</v>
      </c>
      <c r="CU495" s="93"/>
      <c r="CV495" s="94">
        <f t="shared" si="359"/>
        <v>100</v>
      </c>
      <c r="CW495" s="93">
        <f t="shared" si="360"/>
        <v>0</v>
      </c>
      <c r="CX495" s="86">
        <f t="shared" si="361"/>
        <v>0</v>
      </c>
      <c r="CY495" s="93">
        <f t="shared" ref="CY495:CY558" si="369">(CV495*0.03/100+CW495*0.07/100+CX495*0.15/100)*CT495</f>
        <v>239100</v>
      </c>
      <c r="CZ495" s="93">
        <v>0</v>
      </c>
      <c r="DA495" s="93">
        <v>0</v>
      </c>
      <c r="DB495" s="93">
        <f t="shared" ref="DB495:DB558" si="370">CZ495*DA495*CT495</f>
        <v>0</v>
      </c>
      <c r="DC495" s="93">
        <v>0</v>
      </c>
      <c r="DD495" s="91">
        <v>0</v>
      </c>
      <c r="DE495" s="93">
        <f t="shared" ref="DE495:DE558" si="371">DC495*DD495*CT495*0.03/100</f>
        <v>0</v>
      </c>
      <c r="DF495" s="93">
        <f t="shared" si="342"/>
        <v>0</v>
      </c>
      <c r="DG495" s="93"/>
      <c r="DH495" s="93">
        <v>0</v>
      </c>
      <c r="DI495" s="93">
        <v>0</v>
      </c>
      <c r="DJ495" s="86">
        <f t="shared" ref="DJ495:DJ558" si="372">IF(DH495&gt;0,DF495*DH495*DI495*0.15/100,DF495*DI495*0.15/100)</f>
        <v>0</v>
      </c>
      <c r="DK495" s="91">
        <v>0</v>
      </c>
      <c r="DL495" s="93"/>
      <c r="DM495" s="93">
        <v>0</v>
      </c>
      <c r="DN495" s="93">
        <f t="shared" si="343"/>
        <v>7970000</v>
      </c>
      <c r="DO495" s="93">
        <f t="shared" ref="DO495:DO558" si="373">IF(DM495&gt;0,DK495*DM495*DN495*0.2/100,DK495*DN495*0.2/100)</f>
        <v>0</v>
      </c>
      <c r="DP495" s="92">
        <f t="shared" ref="DP495:DP558" si="374">CY495+DB495+DE495+DJ495+DO495</f>
        <v>239100</v>
      </c>
      <c r="DQ495" s="97" t="str">
        <f t="shared" si="344"/>
        <v>8546279011</v>
      </c>
      <c r="DR495" s="98">
        <f t="shared" ref="DR495:DR558" si="375">10-MOD(VALUE(LEFT(RIGHT(LEFT(DQ495,10),2)))*3+VALUE(LEFT(LEFT(DQ495,10)))*31+VALUE(LEFT(RIGHT(LEFT(DQ495,10),9)))*29+VALUE(LEFT(RIGHT(LEFT(DQ495,10),8)))*23+VALUE(LEFT(RIGHT(LEFT(DQ495,10),7)))*19+VALUE(LEFT(RIGHT(LEFT(DQ495,10),6)))*17+VALUE(LEFT(RIGHT(LEFT(DQ495,10),5)))*13+VALUE(LEFT(RIGHT(LEFT(DQ495,10),4)))*7+VALUE(LEFT(RIGHT(LEFT(DQ495,10),3)))*5,11)-VALUE(RIGHT(LEFT(DQ495,10)))</f>
        <v>0</v>
      </c>
      <c r="DS495" s="93" t="str">
        <f t="shared" ref="DS495:DS558" si="376">IF(ISERROR(DR495),"Mã tin sai !!!",IF(DR495=0,"OK","Mã tin sai !!!"))</f>
        <v>OK</v>
      </c>
      <c r="DT495" s="93"/>
      <c r="DU495" s="78" t="str">
        <f t="shared" si="345"/>
        <v>5010700215011501100001VT100001</v>
      </c>
      <c r="DV495" s="78">
        <f>INDEX('08_DMGiaDat'!$L:$L,MATCH(DU495,'08_DMGiaDat'!$R:$R,0))</f>
        <v>7970000</v>
      </c>
      <c r="DW495" s="78" t="str">
        <f t="shared" si="346"/>
        <v>501070021501100100000001</v>
      </c>
      <c r="DX495" s="78" t="str">
        <f>IFERROR(VLOOKUP(DW495,'08_DMGiaDat'!C418:C419,2,FALSE),"N")</f>
        <v>N</v>
      </c>
      <c r="DY495" s="78" t="str">
        <f t="shared" si="347"/>
        <v>5010700215011001VT100001</v>
      </c>
      <c r="DZ495" s="78" t="str">
        <f>IFERROR(VLOOKUP(DY495,'08_DMGiaDat'!C418:C419,2,FALSE),"N")</f>
        <v>N</v>
      </c>
      <c r="EA495" s="78" t="str">
        <f t="shared" si="348"/>
        <v>501070021501100100000001</v>
      </c>
      <c r="EB495" s="78" t="str">
        <f>IFERROR(VLOOKUP(EA495,'08_DMGiaDat'!C418:C419,2,FALSE),"N")</f>
        <v>N</v>
      </c>
      <c r="EC495" s="92">
        <f>IF(DV495&lt;&gt;"N",DV495,IF(DX495&lt;&gt;"N",DX495,IF(DZ495&lt;&gt;"N",DZ495*VLOOKUP(LEFT(CB495,3),'03_DMMucDich'!C402:C406,5,FALSE),IF(EB495&lt;&gt;"N",EB495*VLOOKUP(LEFT(CB495,3),'03_DMMucDich'!C402:C406,5,FALSE),"N/A"))))</f>
        <v>7970000</v>
      </c>
    </row>
    <row r="496" spans="1:133" s="34" customFormat="1" ht="16" x14ac:dyDescent="0.2">
      <c r="A496" s="85">
        <v>482</v>
      </c>
      <c r="B496" s="86"/>
      <c r="C496" s="87"/>
      <c r="D496" s="141" t="s">
        <v>6131</v>
      </c>
      <c r="E496" s="86"/>
      <c r="F496" s="88"/>
      <c r="G496" s="88" t="s">
        <v>5718</v>
      </c>
      <c r="H496" s="151">
        <v>2022</v>
      </c>
      <c r="I496" s="86"/>
      <c r="J496" s="86"/>
      <c r="K496" s="145" t="s">
        <v>6752</v>
      </c>
      <c r="L496" s="105"/>
      <c r="M496" s="86"/>
      <c r="N496" s="105"/>
      <c r="O496" s="105"/>
      <c r="P496" s="86"/>
      <c r="Q496" s="86"/>
      <c r="R496" s="153" t="str">
        <f t="shared" si="349"/>
        <v>Tổ 65</v>
      </c>
      <c r="S496" s="86"/>
      <c r="T496" s="86"/>
      <c r="U496" s="86"/>
      <c r="V496" s="86" t="str">
        <f t="shared" si="350"/>
        <v xml:space="preserve">, </v>
      </c>
      <c r="W496" s="86"/>
      <c r="X496" s="86"/>
      <c r="Y496" s="86"/>
      <c r="Z496" s="88"/>
      <c r="AA496" s="105"/>
      <c r="AB496" s="86"/>
      <c r="AC496" s="90"/>
      <c r="AD496" s="86"/>
      <c r="AE496" s="86"/>
      <c r="AF496" s="86"/>
      <c r="AG496" s="86"/>
      <c r="AH496" s="160" t="s">
        <v>6964</v>
      </c>
      <c r="AI496" s="153"/>
      <c r="AJ496" s="153"/>
      <c r="AK496" s="86"/>
      <c r="AL496" s="86"/>
      <c r="AM496" s="153" t="s">
        <v>7015</v>
      </c>
      <c r="AN496" s="153" t="s">
        <v>7595</v>
      </c>
      <c r="AO496" s="165">
        <v>43599</v>
      </c>
      <c r="AP496" s="153" t="s">
        <v>1271</v>
      </c>
      <c r="AQ496" s="153" t="s">
        <v>5672</v>
      </c>
      <c r="AR496" s="166">
        <v>100</v>
      </c>
      <c r="AS496" s="88" t="s">
        <v>5719</v>
      </c>
      <c r="AT496" s="92">
        <f t="shared" si="367"/>
        <v>0</v>
      </c>
      <c r="AU496" s="93">
        <v>0</v>
      </c>
      <c r="AV496" s="93">
        <v>0</v>
      </c>
      <c r="AW496" s="166">
        <v>200</v>
      </c>
      <c r="AX496" s="93">
        <v>0</v>
      </c>
      <c r="AY496" s="177"/>
      <c r="AZ496" s="177">
        <v>0</v>
      </c>
      <c r="BA496" s="178"/>
      <c r="BB496" s="105"/>
      <c r="BC496" s="105"/>
      <c r="BD496" s="93"/>
      <c r="BE496" s="93">
        <v>0</v>
      </c>
      <c r="BF496" s="91">
        <v>0</v>
      </c>
      <c r="BG496" s="94"/>
      <c r="BH496" s="95"/>
      <c r="BI496" s="93" t="str">
        <f t="shared" si="335"/>
        <v>Phan Bá Phúc</v>
      </c>
      <c r="BJ496" s="105">
        <f t="shared" si="336"/>
        <v>0</v>
      </c>
      <c r="BK496" s="88" t="str">
        <f t="shared" si="337"/>
        <v>8067084689</v>
      </c>
      <c r="BL496" s="86">
        <f t="shared" si="338"/>
        <v>0</v>
      </c>
      <c r="BM496" s="105">
        <f t="shared" si="339"/>
        <v>0</v>
      </c>
      <c r="BN496" s="86">
        <f t="shared" si="340"/>
        <v>0</v>
      </c>
      <c r="BO496" s="86">
        <f t="shared" si="341"/>
        <v>0</v>
      </c>
      <c r="BP496" s="86">
        <f t="shared" si="351"/>
        <v>0</v>
      </c>
      <c r="BQ496" s="160" t="s">
        <v>6964</v>
      </c>
      <c r="BR496" s="86" t="s">
        <v>5720</v>
      </c>
      <c r="BS496" s="88" t="s">
        <v>5721</v>
      </c>
      <c r="BT496" s="86" t="s">
        <v>5722</v>
      </c>
      <c r="BU496" s="86"/>
      <c r="BV496" s="86" t="str">
        <f t="shared" si="352"/>
        <v>CP 903496</v>
      </c>
      <c r="BW496" s="105" t="str">
        <f t="shared" si="353"/>
        <v/>
      </c>
      <c r="BX496" s="86" t="str">
        <f t="shared" si="362"/>
        <v>119</v>
      </c>
      <c r="BY496" s="86" t="str">
        <f t="shared" si="363"/>
        <v>14</v>
      </c>
      <c r="BZ496" s="91">
        <f t="shared" si="364"/>
        <v>100</v>
      </c>
      <c r="CA496" s="91">
        <v>0</v>
      </c>
      <c r="CB496" s="96" t="s">
        <v>5719</v>
      </c>
      <c r="CC496" s="91">
        <f t="shared" si="354"/>
        <v>200</v>
      </c>
      <c r="CD496" s="91">
        <f t="shared" si="355"/>
        <v>0</v>
      </c>
      <c r="CE496" s="93">
        <f t="shared" si="365"/>
        <v>0</v>
      </c>
      <c r="CF496" s="93">
        <f t="shared" si="366"/>
        <v>0</v>
      </c>
      <c r="CG496" s="105"/>
      <c r="CH496" s="105"/>
      <c r="CI496" s="86"/>
      <c r="CJ496" s="188"/>
      <c r="CK496" s="181">
        <f t="shared" si="356"/>
        <v>100</v>
      </c>
      <c r="CL496" s="181">
        <f t="shared" si="357"/>
        <v>200</v>
      </c>
      <c r="CM496" s="86" t="s">
        <v>5723</v>
      </c>
      <c r="CN496" s="182" t="s">
        <v>7854</v>
      </c>
      <c r="CO496" s="183" t="s">
        <v>7855</v>
      </c>
      <c r="CP496" s="86" t="s">
        <v>5724</v>
      </c>
      <c r="CQ496" s="153" t="s">
        <v>7924</v>
      </c>
      <c r="CR496" s="187">
        <f t="shared" si="358"/>
        <v>7970000</v>
      </c>
      <c r="CS496" s="188">
        <v>1</v>
      </c>
      <c r="CT496" s="188">
        <f t="shared" si="368"/>
        <v>7970000</v>
      </c>
      <c r="CU496" s="93"/>
      <c r="CV496" s="94">
        <f t="shared" si="359"/>
        <v>100</v>
      </c>
      <c r="CW496" s="93">
        <f t="shared" si="360"/>
        <v>0</v>
      </c>
      <c r="CX496" s="86">
        <f t="shared" si="361"/>
        <v>0</v>
      </c>
      <c r="CY496" s="93">
        <f t="shared" si="369"/>
        <v>239100</v>
      </c>
      <c r="CZ496" s="93">
        <v>0</v>
      </c>
      <c r="DA496" s="93">
        <v>0</v>
      </c>
      <c r="DB496" s="93">
        <f t="shared" si="370"/>
        <v>0</v>
      </c>
      <c r="DC496" s="93">
        <v>0</v>
      </c>
      <c r="DD496" s="91">
        <v>0</v>
      </c>
      <c r="DE496" s="93">
        <f t="shared" si="371"/>
        <v>0</v>
      </c>
      <c r="DF496" s="93">
        <f t="shared" si="342"/>
        <v>0</v>
      </c>
      <c r="DG496" s="93"/>
      <c r="DH496" s="93">
        <v>0</v>
      </c>
      <c r="DI496" s="93">
        <v>0</v>
      </c>
      <c r="DJ496" s="86">
        <f t="shared" si="372"/>
        <v>0</v>
      </c>
      <c r="DK496" s="91">
        <v>0</v>
      </c>
      <c r="DL496" s="93"/>
      <c r="DM496" s="93">
        <v>0</v>
      </c>
      <c r="DN496" s="93">
        <f t="shared" si="343"/>
        <v>7970000</v>
      </c>
      <c r="DO496" s="93">
        <f t="shared" si="373"/>
        <v>0</v>
      </c>
      <c r="DP496" s="92">
        <f t="shared" si="374"/>
        <v>239100</v>
      </c>
      <c r="DQ496" s="97" t="str">
        <f t="shared" si="344"/>
        <v>8067084689</v>
      </c>
      <c r="DR496" s="98">
        <f t="shared" si="375"/>
        <v>0</v>
      </c>
      <c r="DS496" s="93" t="str">
        <f t="shared" si="376"/>
        <v>OK</v>
      </c>
      <c r="DT496" s="93"/>
      <c r="DU496" s="78" t="str">
        <f t="shared" si="345"/>
        <v>5010700215011501100001VT100001</v>
      </c>
      <c r="DV496" s="78">
        <f>INDEX('08_DMGiaDat'!$L:$L,MATCH(DU496,'08_DMGiaDat'!$R:$R,0))</f>
        <v>7970000</v>
      </c>
      <c r="DW496" s="78" t="str">
        <f t="shared" si="346"/>
        <v>501070021501100100000001</v>
      </c>
      <c r="DX496" s="78" t="str">
        <f>IFERROR(VLOOKUP(DW496,'08_DMGiaDat'!C418:C419,2,FALSE),"N")</f>
        <v>N</v>
      </c>
      <c r="DY496" s="78" t="str">
        <f t="shared" si="347"/>
        <v>5010700215011001VT100001</v>
      </c>
      <c r="DZ496" s="78" t="str">
        <f>IFERROR(VLOOKUP(DY496,'08_DMGiaDat'!C418:C419,2,FALSE),"N")</f>
        <v>N</v>
      </c>
      <c r="EA496" s="78" t="str">
        <f t="shared" si="348"/>
        <v>501070021501100100000001</v>
      </c>
      <c r="EB496" s="78" t="str">
        <f>IFERROR(VLOOKUP(EA496,'08_DMGiaDat'!C418:C419,2,FALSE),"N")</f>
        <v>N</v>
      </c>
      <c r="EC496" s="92">
        <f>IF(DV496&lt;&gt;"N",DV496,IF(DX496&lt;&gt;"N",DX496,IF(DZ496&lt;&gt;"N",DZ496*VLOOKUP(LEFT(CB496,3),'03_DMMucDich'!C402:C406,5,FALSE),IF(EB496&lt;&gt;"N",EB496*VLOOKUP(LEFT(CB496,3),'03_DMMucDich'!C402:C406,5,FALSE),"N/A"))))</f>
        <v>7970000</v>
      </c>
    </row>
    <row r="497" spans="1:133" s="34" customFormat="1" ht="16" x14ac:dyDescent="0.2">
      <c r="A497" s="85">
        <v>483</v>
      </c>
      <c r="B497" s="86"/>
      <c r="C497" s="87"/>
      <c r="D497" s="141" t="s">
        <v>6131</v>
      </c>
      <c r="E497" s="86"/>
      <c r="F497" s="88"/>
      <c r="G497" s="88" t="s">
        <v>5718</v>
      </c>
      <c r="H497" s="151">
        <v>2022</v>
      </c>
      <c r="I497" s="86"/>
      <c r="J497" s="86"/>
      <c r="K497" s="145" t="s">
        <v>6752</v>
      </c>
      <c r="L497" s="105"/>
      <c r="M497" s="86"/>
      <c r="N497" s="105"/>
      <c r="O497" s="105"/>
      <c r="P497" s="86"/>
      <c r="Q497" s="86"/>
      <c r="R497" s="153" t="str">
        <f t="shared" si="349"/>
        <v>Tổ 65</v>
      </c>
      <c r="S497" s="86"/>
      <c r="T497" s="86"/>
      <c r="U497" s="86"/>
      <c r="V497" s="86" t="str">
        <f t="shared" si="350"/>
        <v xml:space="preserve">, </v>
      </c>
      <c r="W497" s="86"/>
      <c r="X497" s="86"/>
      <c r="Y497" s="86"/>
      <c r="Z497" s="88"/>
      <c r="AA497" s="105"/>
      <c r="AB497" s="86"/>
      <c r="AC497" s="90"/>
      <c r="AD497" s="86"/>
      <c r="AE497" s="86"/>
      <c r="AF497" s="86"/>
      <c r="AG497" s="86"/>
      <c r="AH497" s="160" t="s">
        <v>6964</v>
      </c>
      <c r="AI497" s="153"/>
      <c r="AJ497" s="153"/>
      <c r="AK497" s="86"/>
      <c r="AL497" s="86"/>
      <c r="AM497" s="153" t="s">
        <v>7015</v>
      </c>
      <c r="AN497" s="153" t="s">
        <v>7596</v>
      </c>
      <c r="AO497" s="165">
        <v>44511</v>
      </c>
      <c r="AP497" s="153" t="s">
        <v>2137</v>
      </c>
      <c r="AQ497" s="153" t="s">
        <v>7095</v>
      </c>
      <c r="AR497" s="166">
        <v>105</v>
      </c>
      <c r="AS497" s="88" t="s">
        <v>5719</v>
      </c>
      <c r="AT497" s="92">
        <f t="shared" si="367"/>
        <v>0</v>
      </c>
      <c r="AU497" s="93">
        <v>0</v>
      </c>
      <c r="AV497" s="93">
        <v>0</v>
      </c>
      <c r="AW497" s="166">
        <v>200</v>
      </c>
      <c r="AX497" s="93">
        <v>0</v>
      </c>
      <c r="AY497" s="177"/>
      <c r="AZ497" s="177">
        <v>0</v>
      </c>
      <c r="BA497" s="178"/>
      <c r="BB497" s="105"/>
      <c r="BC497" s="105"/>
      <c r="BD497" s="93"/>
      <c r="BE497" s="93">
        <v>0</v>
      </c>
      <c r="BF497" s="91">
        <v>0</v>
      </c>
      <c r="BG497" s="94"/>
      <c r="BH497" s="95"/>
      <c r="BI497" s="93" t="str">
        <f t="shared" si="335"/>
        <v>Phan Bá Phúc</v>
      </c>
      <c r="BJ497" s="105">
        <f t="shared" si="336"/>
        <v>0</v>
      </c>
      <c r="BK497" s="88" t="str">
        <f t="shared" si="337"/>
        <v>8067084689</v>
      </c>
      <c r="BL497" s="86">
        <f t="shared" si="338"/>
        <v>0</v>
      </c>
      <c r="BM497" s="105">
        <f t="shared" si="339"/>
        <v>0</v>
      </c>
      <c r="BN497" s="86">
        <f t="shared" si="340"/>
        <v>0</v>
      </c>
      <c r="BO497" s="86">
        <f t="shared" si="341"/>
        <v>0</v>
      </c>
      <c r="BP497" s="86">
        <f t="shared" si="351"/>
        <v>0</v>
      </c>
      <c r="BQ497" s="160" t="s">
        <v>6964</v>
      </c>
      <c r="BR497" s="86" t="s">
        <v>5720</v>
      </c>
      <c r="BS497" s="88" t="s">
        <v>5721</v>
      </c>
      <c r="BT497" s="86" t="s">
        <v>5722</v>
      </c>
      <c r="BU497" s="86"/>
      <c r="BV497" s="86" t="str">
        <f t="shared" si="352"/>
        <v>DC 890454</v>
      </c>
      <c r="BW497" s="105" t="str">
        <f t="shared" si="353"/>
        <v/>
      </c>
      <c r="BX497" s="86" t="str">
        <f t="shared" si="362"/>
        <v>251</v>
      </c>
      <c r="BY497" s="86" t="str">
        <f t="shared" si="363"/>
        <v>8</v>
      </c>
      <c r="BZ497" s="91">
        <f t="shared" si="364"/>
        <v>105</v>
      </c>
      <c r="CA497" s="91">
        <v>0</v>
      </c>
      <c r="CB497" s="96" t="s">
        <v>5719</v>
      </c>
      <c r="CC497" s="91">
        <f t="shared" si="354"/>
        <v>200</v>
      </c>
      <c r="CD497" s="91">
        <f t="shared" si="355"/>
        <v>0</v>
      </c>
      <c r="CE497" s="93">
        <f t="shared" si="365"/>
        <v>0</v>
      </c>
      <c r="CF497" s="93">
        <f t="shared" si="366"/>
        <v>0</v>
      </c>
      <c r="CG497" s="105"/>
      <c r="CH497" s="105"/>
      <c r="CI497" s="86"/>
      <c r="CJ497" s="188"/>
      <c r="CK497" s="181">
        <f t="shared" si="356"/>
        <v>105</v>
      </c>
      <c r="CL497" s="181">
        <f t="shared" si="357"/>
        <v>200</v>
      </c>
      <c r="CM497" s="86" t="s">
        <v>5723</v>
      </c>
      <c r="CN497" s="182" t="s">
        <v>7854</v>
      </c>
      <c r="CO497" s="183" t="s">
        <v>7855</v>
      </c>
      <c r="CP497" s="86" t="s">
        <v>5724</v>
      </c>
      <c r="CQ497" s="153" t="s">
        <v>7924</v>
      </c>
      <c r="CR497" s="187">
        <f t="shared" si="358"/>
        <v>7970000</v>
      </c>
      <c r="CS497" s="188">
        <v>1</v>
      </c>
      <c r="CT497" s="188">
        <f t="shared" si="368"/>
        <v>7970000</v>
      </c>
      <c r="CU497" s="93"/>
      <c r="CV497" s="94">
        <f t="shared" si="359"/>
        <v>105</v>
      </c>
      <c r="CW497" s="93">
        <f t="shared" si="360"/>
        <v>0</v>
      </c>
      <c r="CX497" s="86">
        <f t="shared" si="361"/>
        <v>0</v>
      </c>
      <c r="CY497" s="93">
        <f t="shared" si="369"/>
        <v>251055</v>
      </c>
      <c r="CZ497" s="93">
        <v>0</v>
      </c>
      <c r="DA497" s="93">
        <v>0</v>
      </c>
      <c r="DB497" s="93">
        <f t="shared" si="370"/>
        <v>0</v>
      </c>
      <c r="DC497" s="93">
        <v>0</v>
      </c>
      <c r="DD497" s="91">
        <v>0</v>
      </c>
      <c r="DE497" s="93">
        <f t="shared" si="371"/>
        <v>0</v>
      </c>
      <c r="DF497" s="93">
        <f t="shared" si="342"/>
        <v>0</v>
      </c>
      <c r="DG497" s="93"/>
      <c r="DH497" s="93">
        <v>0</v>
      </c>
      <c r="DI497" s="93">
        <v>0</v>
      </c>
      <c r="DJ497" s="86">
        <f t="shared" si="372"/>
        <v>0</v>
      </c>
      <c r="DK497" s="91">
        <v>0</v>
      </c>
      <c r="DL497" s="93"/>
      <c r="DM497" s="93">
        <v>0</v>
      </c>
      <c r="DN497" s="93">
        <f t="shared" si="343"/>
        <v>7970000</v>
      </c>
      <c r="DO497" s="93">
        <f t="shared" si="373"/>
        <v>0</v>
      </c>
      <c r="DP497" s="92">
        <f t="shared" si="374"/>
        <v>251055</v>
      </c>
      <c r="DQ497" s="97" t="str">
        <f t="shared" si="344"/>
        <v>8067084689</v>
      </c>
      <c r="DR497" s="98">
        <f t="shared" si="375"/>
        <v>0</v>
      </c>
      <c r="DS497" s="93" t="str">
        <f t="shared" si="376"/>
        <v>OK</v>
      </c>
      <c r="DT497" s="93"/>
      <c r="DU497" s="78" t="str">
        <f t="shared" si="345"/>
        <v>5010700215011501100001VT100001</v>
      </c>
      <c r="DV497" s="78">
        <f>INDEX('08_DMGiaDat'!$L:$L,MATCH(DU497,'08_DMGiaDat'!$R:$R,0))</f>
        <v>7970000</v>
      </c>
      <c r="DW497" s="78" t="str">
        <f t="shared" si="346"/>
        <v>501070021501100100000001</v>
      </c>
      <c r="DX497" s="78" t="str">
        <f>IFERROR(VLOOKUP(DW497,'08_DMGiaDat'!C418:C419,2,FALSE),"N")</f>
        <v>N</v>
      </c>
      <c r="DY497" s="78" t="str">
        <f t="shared" si="347"/>
        <v>5010700215011001VT100001</v>
      </c>
      <c r="DZ497" s="78" t="str">
        <f>IFERROR(VLOOKUP(DY497,'08_DMGiaDat'!C418:C419,2,FALSE),"N")</f>
        <v>N</v>
      </c>
      <c r="EA497" s="78" t="str">
        <f t="shared" si="348"/>
        <v>501070021501100100000001</v>
      </c>
      <c r="EB497" s="78" t="str">
        <f>IFERROR(VLOOKUP(EA497,'08_DMGiaDat'!C418:C419,2,FALSE),"N")</f>
        <v>N</v>
      </c>
      <c r="EC497" s="92">
        <f>IF(DV497&lt;&gt;"N",DV497,IF(DX497&lt;&gt;"N",DX497,IF(DZ497&lt;&gt;"N",DZ497*VLOOKUP(LEFT(CB497,3),'03_DMMucDich'!C402:C406,5,FALSE),IF(EB497&lt;&gt;"N",EB497*VLOOKUP(LEFT(CB497,3),'03_DMMucDich'!C402:C406,5,FALSE),"N/A"))))</f>
        <v>7970000</v>
      </c>
    </row>
    <row r="498" spans="1:133" s="34" customFormat="1" ht="16" x14ac:dyDescent="0.2">
      <c r="A498" s="85">
        <v>484</v>
      </c>
      <c r="B498" s="86"/>
      <c r="C498" s="87"/>
      <c r="D498" s="141" t="s">
        <v>6131</v>
      </c>
      <c r="E498" s="86"/>
      <c r="F498" s="88"/>
      <c r="G498" s="88" t="s">
        <v>5718</v>
      </c>
      <c r="H498" s="151">
        <v>2022</v>
      </c>
      <c r="I498" s="86"/>
      <c r="J498" s="86"/>
      <c r="K498" s="145" t="s">
        <v>6752</v>
      </c>
      <c r="L498" s="105"/>
      <c r="M498" s="86"/>
      <c r="N498" s="105"/>
      <c r="O498" s="105"/>
      <c r="P498" s="86"/>
      <c r="Q498" s="86"/>
      <c r="R498" s="153" t="str">
        <f t="shared" si="349"/>
        <v>Tổ 65</v>
      </c>
      <c r="S498" s="86"/>
      <c r="T498" s="86"/>
      <c r="U498" s="86"/>
      <c r="V498" s="86" t="str">
        <f t="shared" si="350"/>
        <v xml:space="preserve">, </v>
      </c>
      <c r="W498" s="86"/>
      <c r="X498" s="86"/>
      <c r="Y498" s="86"/>
      <c r="Z498" s="88"/>
      <c r="AA498" s="105"/>
      <c r="AB498" s="86"/>
      <c r="AC498" s="90"/>
      <c r="AD498" s="86"/>
      <c r="AE498" s="86"/>
      <c r="AF498" s="86"/>
      <c r="AG498" s="86"/>
      <c r="AH498" s="160" t="s">
        <v>6964</v>
      </c>
      <c r="AI498" s="153"/>
      <c r="AJ498" s="153"/>
      <c r="AK498" s="86"/>
      <c r="AL498" s="86"/>
      <c r="AM498" s="153" t="s">
        <v>7015</v>
      </c>
      <c r="AN498" s="153" t="s">
        <v>7597</v>
      </c>
      <c r="AO498" s="165">
        <v>43599</v>
      </c>
      <c r="AP498" s="153" t="s">
        <v>2198</v>
      </c>
      <c r="AQ498" s="153" t="s">
        <v>7095</v>
      </c>
      <c r="AR498" s="166">
        <v>100</v>
      </c>
      <c r="AS498" s="88" t="s">
        <v>5719</v>
      </c>
      <c r="AT498" s="92">
        <f t="shared" si="367"/>
        <v>0</v>
      </c>
      <c r="AU498" s="93">
        <v>0</v>
      </c>
      <c r="AV498" s="93">
        <v>0</v>
      </c>
      <c r="AW498" s="166">
        <v>200</v>
      </c>
      <c r="AX498" s="93">
        <v>0</v>
      </c>
      <c r="AY498" s="177"/>
      <c r="AZ498" s="177">
        <v>0</v>
      </c>
      <c r="BA498" s="178"/>
      <c r="BB498" s="105"/>
      <c r="BC498" s="105"/>
      <c r="BD498" s="93"/>
      <c r="BE498" s="93">
        <v>0</v>
      </c>
      <c r="BF498" s="91">
        <v>0</v>
      </c>
      <c r="BG498" s="94"/>
      <c r="BH498" s="95"/>
      <c r="BI498" s="93" t="str">
        <f t="shared" si="335"/>
        <v>Phan Bá Phúc</v>
      </c>
      <c r="BJ498" s="105">
        <f t="shared" si="336"/>
        <v>0</v>
      </c>
      <c r="BK498" s="88" t="str">
        <f t="shared" si="337"/>
        <v>8067084689</v>
      </c>
      <c r="BL498" s="86">
        <f t="shared" si="338"/>
        <v>0</v>
      </c>
      <c r="BM498" s="105">
        <f t="shared" si="339"/>
        <v>0</v>
      </c>
      <c r="BN498" s="86">
        <f t="shared" si="340"/>
        <v>0</v>
      </c>
      <c r="BO498" s="86">
        <f t="shared" si="341"/>
        <v>0</v>
      </c>
      <c r="BP498" s="86">
        <f t="shared" si="351"/>
        <v>0</v>
      </c>
      <c r="BQ498" s="160" t="s">
        <v>6964</v>
      </c>
      <c r="BR498" s="86" t="s">
        <v>5720</v>
      </c>
      <c r="BS498" s="88" t="s">
        <v>5721</v>
      </c>
      <c r="BT498" s="86" t="s">
        <v>5722</v>
      </c>
      <c r="BU498" s="86"/>
      <c r="BV498" s="86" t="str">
        <f t="shared" si="352"/>
        <v>CP 903847</v>
      </c>
      <c r="BW498" s="105" t="str">
        <f t="shared" si="353"/>
        <v/>
      </c>
      <c r="BX498" s="86" t="str">
        <f t="shared" si="362"/>
        <v>312</v>
      </c>
      <c r="BY498" s="86" t="str">
        <f t="shared" si="363"/>
        <v>8</v>
      </c>
      <c r="BZ498" s="91">
        <f t="shared" si="364"/>
        <v>100</v>
      </c>
      <c r="CA498" s="91">
        <v>0</v>
      </c>
      <c r="CB498" s="96" t="s">
        <v>5719</v>
      </c>
      <c r="CC498" s="91">
        <f t="shared" si="354"/>
        <v>200</v>
      </c>
      <c r="CD498" s="91">
        <f t="shared" si="355"/>
        <v>0</v>
      </c>
      <c r="CE498" s="93">
        <f t="shared" si="365"/>
        <v>0</v>
      </c>
      <c r="CF498" s="93">
        <f t="shared" si="366"/>
        <v>0</v>
      </c>
      <c r="CG498" s="105"/>
      <c r="CH498" s="105"/>
      <c r="CI498" s="86"/>
      <c r="CJ498" s="188"/>
      <c r="CK498" s="181">
        <f t="shared" si="356"/>
        <v>100</v>
      </c>
      <c r="CL498" s="181">
        <f t="shared" si="357"/>
        <v>200</v>
      </c>
      <c r="CM498" s="86" t="s">
        <v>5723</v>
      </c>
      <c r="CN498" s="182" t="s">
        <v>7854</v>
      </c>
      <c r="CO498" s="183" t="s">
        <v>7855</v>
      </c>
      <c r="CP498" s="86" t="s">
        <v>5724</v>
      </c>
      <c r="CQ498" s="153" t="s">
        <v>7924</v>
      </c>
      <c r="CR498" s="187">
        <f t="shared" si="358"/>
        <v>7970000</v>
      </c>
      <c r="CS498" s="188">
        <v>1</v>
      </c>
      <c r="CT498" s="188">
        <f t="shared" si="368"/>
        <v>7970000</v>
      </c>
      <c r="CU498" s="93"/>
      <c r="CV498" s="94">
        <f t="shared" si="359"/>
        <v>100</v>
      </c>
      <c r="CW498" s="93">
        <f t="shared" si="360"/>
        <v>0</v>
      </c>
      <c r="CX498" s="86">
        <f t="shared" si="361"/>
        <v>0</v>
      </c>
      <c r="CY498" s="93">
        <f t="shared" si="369"/>
        <v>239100</v>
      </c>
      <c r="CZ498" s="93">
        <v>0</v>
      </c>
      <c r="DA498" s="93">
        <v>0</v>
      </c>
      <c r="DB498" s="93">
        <f t="shared" si="370"/>
        <v>0</v>
      </c>
      <c r="DC498" s="93">
        <v>0</v>
      </c>
      <c r="DD498" s="91">
        <v>0</v>
      </c>
      <c r="DE498" s="93">
        <f t="shared" si="371"/>
        <v>0</v>
      </c>
      <c r="DF498" s="93">
        <f t="shared" si="342"/>
        <v>0</v>
      </c>
      <c r="DG498" s="93"/>
      <c r="DH498" s="93">
        <v>0</v>
      </c>
      <c r="DI498" s="93">
        <v>0</v>
      </c>
      <c r="DJ498" s="86">
        <f t="shared" si="372"/>
        <v>0</v>
      </c>
      <c r="DK498" s="91">
        <v>0</v>
      </c>
      <c r="DL498" s="93"/>
      <c r="DM498" s="93">
        <v>0</v>
      </c>
      <c r="DN498" s="93">
        <f t="shared" si="343"/>
        <v>7970000</v>
      </c>
      <c r="DO498" s="93">
        <f t="shared" si="373"/>
        <v>0</v>
      </c>
      <c r="DP498" s="92">
        <f t="shared" si="374"/>
        <v>239100</v>
      </c>
      <c r="DQ498" s="97" t="str">
        <f t="shared" si="344"/>
        <v>8067084689</v>
      </c>
      <c r="DR498" s="98">
        <f t="shared" si="375"/>
        <v>0</v>
      </c>
      <c r="DS498" s="93" t="str">
        <f t="shared" si="376"/>
        <v>OK</v>
      </c>
      <c r="DT498" s="93"/>
      <c r="DU498" s="78" t="str">
        <f t="shared" si="345"/>
        <v>5010700215011501100001VT100001</v>
      </c>
      <c r="DV498" s="78">
        <f>INDEX('08_DMGiaDat'!$L:$L,MATCH(DU498,'08_DMGiaDat'!$R:$R,0))</f>
        <v>7970000</v>
      </c>
      <c r="DW498" s="78" t="str">
        <f t="shared" si="346"/>
        <v>501070021501100100000001</v>
      </c>
      <c r="DX498" s="78" t="str">
        <f>IFERROR(VLOOKUP(DW498,'08_DMGiaDat'!C418:C419,2,FALSE),"N")</f>
        <v>N</v>
      </c>
      <c r="DY498" s="78" t="str">
        <f t="shared" si="347"/>
        <v>5010700215011001VT100001</v>
      </c>
      <c r="DZ498" s="78" t="str">
        <f>IFERROR(VLOOKUP(DY498,'08_DMGiaDat'!C418:C419,2,FALSE),"N")</f>
        <v>N</v>
      </c>
      <c r="EA498" s="78" t="str">
        <f t="shared" si="348"/>
        <v>501070021501100100000001</v>
      </c>
      <c r="EB498" s="78" t="str">
        <f>IFERROR(VLOOKUP(EA498,'08_DMGiaDat'!C418:C419,2,FALSE),"N")</f>
        <v>N</v>
      </c>
      <c r="EC498" s="92">
        <f>IF(DV498&lt;&gt;"N",DV498,IF(DX498&lt;&gt;"N",DX498,IF(DZ498&lt;&gt;"N",DZ498*VLOOKUP(LEFT(CB498,3),'03_DMMucDich'!C402:C406,5,FALSE),IF(EB498&lt;&gt;"N",EB498*VLOOKUP(LEFT(CB498,3),'03_DMMucDich'!C402:C406,5,FALSE),"N/A"))))</f>
        <v>7970000</v>
      </c>
    </row>
    <row r="499" spans="1:133" s="34" customFormat="1" ht="16" x14ac:dyDescent="0.2">
      <c r="A499" s="85">
        <v>485</v>
      </c>
      <c r="B499" s="86"/>
      <c r="C499" s="87"/>
      <c r="D499" s="141" t="s">
        <v>6132</v>
      </c>
      <c r="E499" s="86"/>
      <c r="F499" s="88"/>
      <c r="G499" s="88" t="s">
        <v>5718</v>
      </c>
      <c r="H499" s="151">
        <v>2022</v>
      </c>
      <c r="I499" s="86"/>
      <c r="J499" s="86"/>
      <c r="K499" s="145" t="s">
        <v>6753</v>
      </c>
      <c r="L499" s="105"/>
      <c r="M499" s="86"/>
      <c r="N499" s="105"/>
      <c r="O499" s="105"/>
      <c r="P499" s="86"/>
      <c r="Q499" s="86"/>
      <c r="R499" s="153" t="str">
        <f t="shared" si="349"/>
        <v>Tổ 65</v>
      </c>
      <c r="S499" s="86"/>
      <c r="T499" s="86"/>
      <c r="U499" s="86"/>
      <c r="V499" s="86" t="str">
        <f t="shared" si="350"/>
        <v xml:space="preserve">, </v>
      </c>
      <c r="W499" s="86"/>
      <c r="X499" s="86"/>
      <c r="Y499" s="86"/>
      <c r="Z499" s="88"/>
      <c r="AA499" s="105"/>
      <c r="AB499" s="86"/>
      <c r="AC499" s="90"/>
      <c r="AD499" s="86"/>
      <c r="AE499" s="86"/>
      <c r="AF499" s="86"/>
      <c r="AG499" s="86"/>
      <c r="AH499" s="160" t="s">
        <v>6964</v>
      </c>
      <c r="AI499" s="153"/>
      <c r="AJ499" s="153"/>
      <c r="AK499" s="86"/>
      <c r="AL499" s="86"/>
      <c r="AM499" s="153" t="s">
        <v>7015</v>
      </c>
      <c r="AN499" s="153" t="s">
        <v>7598</v>
      </c>
      <c r="AO499" s="165">
        <v>43676</v>
      </c>
      <c r="AP499" s="153" t="s">
        <v>2106</v>
      </c>
      <c r="AQ499" s="153" t="s">
        <v>5666</v>
      </c>
      <c r="AR499" s="166">
        <v>122.5</v>
      </c>
      <c r="AS499" s="88" t="s">
        <v>5719</v>
      </c>
      <c r="AT499" s="92">
        <f t="shared" si="367"/>
        <v>0</v>
      </c>
      <c r="AU499" s="93">
        <v>0</v>
      </c>
      <c r="AV499" s="93">
        <v>0</v>
      </c>
      <c r="AW499" s="166">
        <v>200</v>
      </c>
      <c r="AX499" s="93">
        <v>0</v>
      </c>
      <c r="AY499" s="177"/>
      <c r="AZ499" s="177">
        <v>0</v>
      </c>
      <c r="BA499" s="178"/>
      <c r="BB499" s="105"/>
      <c r="BC499" s="105"/>
      <c r="BD499" s="93"/>
      <c r="BE499" s="93">
        <v>0</v>
      </c>
      <c r="BF499" s="91">
        <v>0</v>
      </c>
      <c r="BG499" s="94"/>
      <c r="BH499" s="95"/>
      <c r="BI499" s="93" t="str">
        <f t="shared" si="335"/>
        <v>Nguyễn Thị Kim Anh</v>
      </c>
      <c r="BJ499" s="105">
        <f t="shared" si="336"/>
        <v>0</v>
      </c>
      <c r="BK499" s="88" t="str">
        <f t="shared" si="337"/>
        <v>0400882370</v>
      </c>
      <c r="BL499" s="86">
        <f t="shared" si="338"/>
        <v>0</v>
      </c>
      <c r="BM499" s="105">
        <f t="shared" si="339"/>
        <v>0</v>
      </c>
      <c r="BN499" s="86">
        <f t="shared" si="340"/>
        <v>0</v>
      </c>
      <c r="BO499" s="86">
        <f t="shared" si="341"/>
        <v>0</v>
      </c>
      <c r="BP499" s="86">
        <f t="shared" si="351"/>
        <v>0</v>
      </c>
      <c r="BQ499" s="160" t="s">
        <v>6964</v>
      </c>
      <c r="BR499" s="86" t="s">
        <v>5720</v>
      </c>
      <c r="BS499" s="88" t="s">
        <v>5721</v>
      </c>
      <c r="BT499" s="86" t="s">
        <v>5722</v>
      </c>
      <c r="BU499" s="86"/>
      <c r="BV499" s="86" t="str">
        <f t="shared" si="352"/>
        <v>CR 936967</v>
      </c>
      <c r="BW499" s="105" t="str">
        <f t="shared" si="353"/>
        <v/>
      </c>
      <c r="BX499" s="86" t="str">
        <f t="shared" si="362"/>
        <v>220</v>
      </c>
      <c r="BY499" s="86" t="str">
        <f t="shared" si="363"/>
        <v>12</v>
      </c>
      <c r="BZ499" s="91">
        <f t="shared" si="364"/>
        <v>122.5</v>
      </c>
      <c r="CA499" s="91">
        <v>0</v>
      </c>
      <c r="CB499" s="96" t="s">
        <v>5719</v>
      </c>
      <c r="CC499" s="91">
        <f t="shared" si="354"/>
        <v>200</v>
      </c>
      <c r="CD499" s="91">
        <f t="shared" si="355"/>
        <v>0</v>
      </c>
      <c r="CE499" s="93">
        <f t="shared" si="365"/>
        <v>0</v>
      </c>
      <c r="CF499" s="93">
        <f t="shared" si="366"/>
        <v>0</v>
      </c>
      <c r="CG499" s="105"/>
      <c r="CH499" s="105"/>
      <c r="CI499" s="86"/>
      <c r="CJ499" s="188"/>
      <c r="CK499" s="181">
        <f t="shared" si="356"/>
        <v>122.5</v>
      </c>
      <c r="CL499" s="181">
        <f t="shared" si="357"/>
        <v>200</v>
      </c>
      <c r="CM499" s="86" t="s">
        <v>5723</v>
      </c>
      <c r="CN499" s="182" t="s">
        <v>7854</v>
      </c>
      <c r="CO499" s="183" t="s">
        <v>7855</v>
      </c>
      <c r="CP499" s="86" t="s">
        <v>5724</v>
      </c>
      <c r="CQ499" s="153" t="s">
        <v>7924</v>
      </c>
      <c r="CR499" s="187">
        <f t="shared" si="358"/>
        <v>7970000</v>
      </c>
      <c r="CS499" s="188">
        <v>1</v>
      </c>
      <c r="CT499" s="188">
        <f t="shared" si="368"/>
        <v>7970000</v>
      </c>
      <c r="CU499" s="93"/>
      <c r="CV499" s="94">
        <f t="shared" si="359"/>
        <v>122.5</v>
      </c>
      <c r="CW499" s="93">
        <f t="shared" si="360"/>
        <v>0</v>
      </c>
      <c r="CX499" s="86">
        <f t="shared" si="361"/>
        <v>0</v>
      </c>
      <c r="CY499" s="93">
        <f t="shared" si="369"/>
        <v>292897.5</v>
      </c>
      <c r="CZ499" s="93">
        <v>0</v>
      </c>
      <c r="DA499" s="93">
        <v>0</v>
      </c>
      <c r="DB499" s="93">
        <f t="shared" si="370"/>
        <v>0</v>
      </c>
      <c r="DC499" s="93">
        <v>0</v>
      </c>
      <c r="DD499" s="91">
        <v>0</v>
      </c>
      <c r="DE499" s="93">
        <f t="shared" si="371"/>
        <v>0</v>
      </c>
      <c r="DF499" s="93">
        <f t="shared" si="342"/>
        <v>0</v>
      </c>
      <c r="DG499" s="93"/>
      <c r="DH499" s="93">
        <v>0</v>
      </c>
      <c r="DI499" s="93">
        <v>0</v>
      </c>
      <c r="DJ499" s="86">
        <f t="shared" si="372"/>
        <v>0</v>
      </c>
      <c r="DK499" s="91">
        <v>0</v>
      </c>
      <c r="DL499" s="93"/>
      <c r="DM499" s="93">
        <v>0</v>
      </c>
      <c r="DN499" s="93">
        <f t="shared" si="343"/>
        <v>7970000</v>
      </c>
      <c r="DO499" s="93">
        <f t="shared" si="373"/>
        <v>0</v>
      </c>
      <c r="DP499" s="92">
        <f t="shared" si="374"/>
        <v>292897.5</v>
      </c>
      <c r="DQ499" s="97" t="str">
        <f t="shared" si="344"/>
        <v>0400882370</v>
      </c>
      <c r="DR499" s="98">
        <f t="shared" si="375"/>
        <v>0</v>
      </c>
      <c r="DS499" s="93" t="str">
        <f t="shared" si="376"/>
        <v>OK</v>
      </c>
      <c r="DT499" s="93"/>
      <c r="DU499" s="78" t="str">
        <f t="shared" si="345"/>
        <v>5010700215011501100001VT100001</v>
      </c>
      <c r="DV499" s="78">
        <f>INDEX('08_DMGiaDat'!$L:$L,MATCH(DU499,'08_DMGiaDat'!$R:$R,0))</f>
        <v>7970000</v>
      </c>
      <c r="DW499" s="78" t="str">
        <f t="shared" si="346"/>
        <v>501070021501100100000001</v>
      </c>
      <c r="DX499" s="78" t="str">
        <f>IFERROR(VLOOKUP(DW499,'08_DMGiaDat'!C418:C419,2,FALSE),"N")</f>
        <v>N</v>
      </c>
      <c r="DY499" s="78" t="str">
        <f t="shared" si="347"/>
        <v>5010700215011001VT100001</v>
      </c>
      <c r="DZ499" s="78" t="str">
        <f>IFERROR(VLOOKUP(DY499,'08_DMGiaDat'!C418:C419,2,FALSE),"N")</f>
        <v>N</v>
      </c>
      <c r="EA499" s="78" t="str">
        <f t="shared" si="348"/>
        <v>501070021501100100000001</v>
      </c>
      <c r="EB499" s="78" t="str">
        <f>IFERROR(VLOOKUP(EA499,'08_DMGiaDat'!C418:C419,2,FALSE),"N")</f>
        <v>N</v>
      </c>
      <c r="EC499" s="92">
        <f>IF(DV499&lt;&gt;"N",DV499,IF(DX499&lt;&gt;"N",DX499,IF(DZ499&lt;&gt;"N",DZ499*VLOOKUP(LEFT(CB499,3),'03_DMMucDich'!C402:C406,5,FALSE),IF(EB499&lt;&gt;"N",EB499*VLOOKUP(LEFT(CB499,3),'03_DMMucDich'!C402:C406,5,FALSE),"N/A"))))</f>
        <v>7970000</v>
      </c>
    </row>
    <row r="500" spans="1:133" s="34" customFormat="1" ht="16" x14ac:dyDescent="0.2">
      <c r="A500" s="85">
        <v>486</v>
      </c>
      <c r="B500" s="86"/>
      <c r="C500" s="87"/>
      <c r="D500" s="141" t="s">
        <v>6133</v>
      </c>
      <c r="E500" s="86"/>
      <c r="F500" s="88"/>
      <c r="G500" s="88" t="s">
        <v>5718</v>
      </c>
      <c r="H500" s="151">
        <v>2022</v>
      </c>
      <c r="I500" s="86"/>
      <c r="J500" s="86"/>
      <c r="K500" s="145" t="s">
        <v>6754</v>
      </c>
      <c r="L500" s="105"/>
      <c r="M500" s="86"/>
      <c r="N500" s="105"/>
      <c r="O500" s="105"/>
      <c r="P500" s="86"/>
      <c r="Q500" s="86"/>
      <c r="R500" s="153" t="str">
        <f t="shared" si="349"/>
        <v>Tổ 66</v>
      </c>
      <c r="S500" s="86"/>
      <c r="T500" s="86"/>
      <c r="U500" s="86"/>
      <c r="V500" s="86" t="str">
        <f t="shared" si="350"/>
        <v xml:space="preserve">, </v>
      </c>
      <c r="W500" s="86"/>
      <c r="X500" s="86"/>
      <c r="Y500" s="86"/>
      <c r="Z500" s="88"/>
      <c r="AA500" s="105"/>
      <c r="AB500" s="86"/>
      <c r="AC500" s="90"/>
      <c r="AD500" s="86"/>
      <c r="AE500" s="86"/>
      <c r="AF500" s="86"/>
      <c r="AG500" s="86"/>
      <c r="AH500" s="160" t="s">
        <v>6960</v>
      </c>
      <c r="AI500" s="153"/>
      <c r="AJ500" s="153"/>
      <c r="AK500" s="86"/>
      <c r="AL500" s="86"/>
      <c r="AM500" s="153" t="s">
        <v>7015</v>
      </c>
      <c r="AN500" s="153" t="s">
        <v>7599</v>
      </c>
      <c r="AO500" s="165">
        <v>43655</v>
      </c>
      <c r="AP500" s="153" t="s">
        <v>2106</v>
      </c>
      <c r="AQ500" s="153" t="s">
        <v>7021</v>
      </c>
      <c r="AR500" s="166">
        <v>102.5</v>
      </c>
      <c r="AS500" s="88" t="s">
        <v>5719</v>
      </c>
      <c r="AT500" s="92">
        <f t="shared" si="367"/>
        <v>0</v>
      </c>
      <c r="AU500" s="93">
        <v>0</v>
      </c>
      <c r="AV500" s="93">
        <v>0</v>
      </c>
      <c r="AW500" s="166">
        <v>200</v>
      </c>
      <c r="AX500" s="93">
        <v>0</v>
      </c>
      <c r="AY500" s="177"/>
      <c r="AZ500" s="177">
        <v>0</v>
      </c>
      <c r="BA500" s="178"/>
      <c r="BB500" s="105"/>
      <c r="BC500" s="105"/>
      <c r="BD500" s="93"/>
      <c r="BE500" s="93">
        <v>0</v>
      </c>
      <c r="BF500" s="91">
        <v>0</v>
      </c>
      <c r="BG500" s="94"/>
      <c r="BH500" s="95"/>
      <c r="BI500" s="93" t="str">
        <f t="shared" si="335"/>
        <v xml:space="preserve">	Trần Thị Hoà</v>
      </c>
      <c r="BJ500" s="105">
        <f t="shared" si="336"/>
        <v>0</v>
      </c>
      <c r="BK500" s="88" t="str">
        <f t="shared" si="337"/>
        <v>0401302551</v>
      </c>
      <c r="BL500" s="86">
        <f t="shared" si="338"/>
        <v>0</v>
      </c>
      <c r="BM500" s="105">
        <f t="shared" si="339"/>
        <v>0</v>
      </c>
      <c r="BN500" s="86">
        <f t="shared" si="340"/>
        <v>0</v>
      </c>
      <c r="BO500" s="86">
        <f t="shared" si="341"/>
        <v>0</v>
      </c>
      <c r="BP500" s="86">
        <f t="shared" si="351"/>
        <v>0</v>
      </c>
      <c r="BQ500" s="160" t="s">
        <v>6960</v>
      </c>
      <c r="BR500" s="86" t="s">
        <v>5720</v>
      </c>
      <c r="BS500" s="88" t="s">
        <v>5721</v>
      </c>
      <c r="BT500" s="86" t="s">
        <v>5722</v>
      </c>
      <c r="BU500" s="86"/>
      <c r="BV500" s="86" t="str">
        <f t="shared" si="352"/>
        <v>CR 891766</v>
      </c>
      <c r="BW500" s="105" t="str">
        <f t="shared" si="353"/>
        <v/>
      </c>
      <c r="BX500" s="86" t="str">
        <f t="shared" si="362"/>
        <v>220</v>
      </c>
      <c r="BY500" s="86" t="str">
        <f t="shared" si="363"/>
        <v>45</v>
      </c>
      <c r="BZ500" s="91">
        <f t="shared" si="364"/>
        <v>102.5</v>
      </c>
      <c r="CA500" s="91">
        <v>0</v>
      </c>
      <c r="CB500" s="96" t="s">
        <v>5719</v>
      </c>
      <c r="CC500" s="91">
        <f t="shared" si="354"/>
        <v>200</v>
      </c>
      <c r="CD500" s="91">
        <f t="shared" si="355"/>
        <v>0</v>
      </c>
      <c r="CE500" s="93">
        <f t="shared" si="365"/>
        <v>0</v>
      </c>
      <c r="CF500" s="93">
        <f t="shared" si="366"/>
        <v>0</v>
      </c>
      <c r="CG500" s="105"/>
      <c r="CH500" s="105"/>
      <c r="CI500" s="86"/>
      <c r="CJ500" s="188"/>
      <c r="CK500" s="181">
        <f t="shared" si="356"/>
        <v>102.5</v>
      </c>
      <c r="CL500" s="181">
        <f t="shared" si="357"/>
        <v>200</v>
      </c>
      <c r="CM500" s="86" t="s">
        <v>5723</v>
      </c>
      <c r="CN500" s="182" t="s">
        <v>7854</v>
      </c>
      <c r="CO500" s="183" t="s">
        <v>7856</v>
      </c>
      <c r="CP500" s="86" t="s">
        <v>5724</v>
      </c>
      <c r="CQ500" s="153" t="s">
        <v>7924</v>
      </c>
      <c r="CR500" s="187">
        <f t="shared" si="358"/>
        <v>9190000</v>
      </c>
      <c r="CS500" s="188">
        <v>1</v>
      </c>
      <c r="CT500" s="188">
        <f t="shared" si="368"/>
        <v>9190000</v>
      </c>
      <c r="CU500" s="93"/>
      <c r="CV500" s="94">
        <f t="shared" si="359"/>
        <v>102.5</v>
      </c>
      <c r="CW500" s="93">
        <f t="shared" si="360"/>
        <v>0</v>
      </c>
      <c r="CX500" s="86">
        <f t="shared" si="361"/>
        <v>0</v>
      </c>
      <c r="CY500" s="93">
        <f t="shared" si="369"/>
        <v>282592.49999999994</v>
      </c>
      <c r="CZ500" s="93">
        <v>0</v>
      </c>
      <c r="DA500" s="93">
        <v>0</v>
      </c>
      <c r="DB500" s="93">
        <f t="shared" si="370"/>
        <v>0</v>
      </c>
      <c r="DC500" s="93">
        <v>0</v>
      </c>
      <c r="DD500" s="91">
        <v>0</v>
      </c>
      <c r="DE500" s="93">
        <f t="shared" si="371"/>
        <v>0</v>
      </c>
      <c r="DF500" s="93">
        <f t="shared" si="342"/>
        <v>0</v>
      </c>
      <c r="DG500" s="93"/>
      <c r="DH500" s="93">
        <v>0</v>
      </c>
      <c r="DI500" s="93">
        <v>0</v>
      </c>
      <c r="DJ500" s="86">
        <f t="shared" si="372"/>
        <v>0</v>
      </c>
      <c r="DK500" s="91">
        <v>0</v>
      </c>
      <c r="DL500" s="93"/>
      <c r="DM500" s="93">
        <v>0</v>
      </c>
      <c r="DN500" s="93">
        <f t="shared" si="343"/>
        <v>9190000</v>
      </c>
      <c r="DO500" s="93">
        <f t="shared" si="373"/>
        <v>0</v>
      </c>
      <c r="DP500" s="92">
        <f t="shared" si="374"/>
        <v>282592.49999999994</v>
      </c>
      <c r="DQ500" s="97" t="str">
        <f t="shared" si="344"/>
        <v>0401302551</v>
      </c>
      <c r="DR500" s="98">
        <f t="shared" si="375"/>
        <v>0</v>
      </c>
      <c r="DS500" s="93" t="str">
        <f t="shared" si="376"/>
        <v>OK</v>
      </c>
      <c r="DT500" s="93"/>
      <c r="DU500" s="78" t="str">
        <f t="shared" si="345"/>
        <v>5010700215011501101001VT100001</v>
      </c>
      <c r="DV500" s="78">
        <f>INDEX('08_DMGiaDat'!$L:$L,MATCH(DU500,'08_DMGiaDat'!$R:$R,0))</f>
        <v>9190000</v>
      </c>
      <c r="DW500" s="78" t="str">
        <f t="shared" si="346"/>
        <v>501070021501100100000001</v>
      </c>
      <c r="DX500" s="78" t="str">
        <f>IFERROR(VLOOKUP(DW500,'08_DMGiaDat'!C418:C419,2,FALSE),"N")</f>
        <v>N</v>
      </c>
      <c r="DY500" s="78" t="str">
        <f t="shared" si="347"/>
        <v>5010700215011001VT100001</v>
      </c>
      <c r="DZ500" s="78" t="str">
        <f>IFERROR(VLOOKUP(DY500,'08_DMGiaDat'!C418:C419,2,FALSE),"N")</f>
        <v>N</v>
      </c>
      <c r="EA500" s="78" t="str">
        <f t="shared" si="348"/>
        <v>501070021501100100000001</v>
      </c>
      <c r="EB500" s="78" t="str">
        <f>IFERROR(VLOOKUP(EA500,'08_DMGiaDat'!C418:C419,2,FALSE),"N")</f>
        <v>N</v>
      </c>
      <c r="EC500" s="92">
        <f>IF(DV500&lt;&gt;"N",DV500,IF(DX500&lt;&gt;"N",DX500,IF(DZ500&lt;&gt;"N",DZ500*VLOOKUP(LEFT(CB500,3),'03_DMMucDich'!C402:C406,5,FALSE),IF(EB500&lt;&gt;"N",EB500*VLOOKUP(LEFT(CB500,3),'03_DMMucDich'!C402:C406,5,FALSE),"N/A"))))</f>
        <v>9190000</v>
      </c>
    </row>
    <row r="501" spans="1:133" s="34" customFormat="1" ht="16" x14ac:dyDescent="0.2">
      <c r="A501" s="85">
        <v>487</v>
      </c>
      <c r="B501" s="86"/>
      <c r="C501" s="87"/>
      <c r="D501" s="141" t="s">
        <v>6134</v>
      </c>
      <c r="E501" s="86"/>
      <c r="F501" s="88"/>
      <c r="G501" s="88" t="s">
        <v>5718</v>
      </c>
      <c r="H501" s="151">
        <v>2022</v>
      </c>
      <c r="I501" s="86"/>
      <c r="J501" s="86"/>
      <c r="K501" s="145" t="s">
        <v>6755</v>
      </c>
      <c r="L501" s="105"/>
      <c r="M501" s="86"/>
      <c r="N501" s="105"/>
      <c r="O501" s="105"/>
      <c r="P501" s="86"/>
      <c r="Q501" s="86"/>
      <c r="R501" s="153" t="str">
        <f t="shared" si="349"/>
        <v>Tổ 64</v>
      </c>
      <c r="S501" s="86"/>
      <c r="T501" s="86"/>
      <c r="U501" s="86"/>
      <c r="V501" s="86" t="str">
        <f t="shared" si="350"/>
        <v xml:space="preserve">, </v>
      </c>
      <c r="W501" s="86"/>
      <c r="X501" s="86"/>
      <c r="Y501" s="86"/>
      <c r="Z501" s="88"/>
      <c r="AA501" s="105"/>
      <c r="AB501" s="86"/>
      <c r="AC501" s="90"/>
      <c r="AD501" s="86"/>
      <c r="AE501" s="86"/>
      <c r="AF501" s="86"/>
      <c r="AG501" s="86"/>
      <c r="AH501" s="160" t="s">
        <v>6961</v>
      </c>
      <c r="AI501" s="153"/>
      <c r="AJ501" s="153"/>
      <c r="AK501" s="86"/>
      <c r="AL501" s="86"/>
      <c r="AM501" s="153" t="s">
        <v>7015</v>
      </c>
      <c r="AN501" s="153" t="s">
        <v>7600</v>
      </c>
      <c r="AO501" s="165">
        <v>44229</v>
      </c>
      <c r="AP501" s="153" t="s">
        <v>7371</v>
      </c>
      <c r="AQ501" s="153" t="s">
        <v>5698</v>
      </c>
      <c r="AR501" s="166">
        <v>102.5</v>
      </c>
      <c r="AS501" s="88" t="s">
        <v>5719</v>
      </c>
      <c r="AT501" s="92">
        <f t="shared" si="367"/>
        <v>0</v>
      </c>
      <c r="AU501" s="93">
        <v>0</v>
      </c>
      <c r="AV501" s="93">
        <v>0</v>
      </c>
      <c r="AW501" s="166">
        <v>200</v>
      </c>
      <c r="AX501" s="93">
        <v>0</v>
      </c>
      <c r="AY501" s="177"/>
      <c r="AZ501" s="177">
        <v>0</v>
      </c>
      <c r="BA501" s="178"/>
      <c r="BB501" s="105"/>
      <c r="BC501" s="105"/>
      <c r="BD501" s="93"/>
      <c r="BE501" s="93">
        <v>0</v>
      </c>
      <c r="BF501" s="91">
        <v>0</v>
      </c>
      <c r="BG501" s="94"/>
      <c r="BH501" s="95"/>
      <c r="BI501" s="93" t="str">
        <f t="shared" si="335"/>
        <v>Lê Thị Minh Thanh</v>
      </c>
      <c r="BJ501" s="105">
        <f t="shared" si="336"/>
        <v>0</v>
      </c>
      <c r="BK501" s="88" t="str">
        <f t="shared" si="337"/>
        <v>0401017995</v>
      </c>
      <c r="BL501" s="86">
        <f t="shared" si="338"/>
        <v>0</v>
      </c>
      <c r="BM501" s="105">
        <f t="shared" si="339"/>
        <v>0</v>
      </c>
      <c r="BN501" s="86">
        <f t="shared" si="340"/>
        <v>0</v>
      </c>
      <c r="BO501" s="86">
        <f t="shared" si="341"/>
        <v>0</v>
      </c>
      <c r="BP501" s="86">
        <f t="shared" si="351"/>
        <v>0</v>
      </c>
      <c r="BQ501" s="160" t="s">
        <v>6961</v>
      </c>
      <c r="BR501" s="86" t="s">
        <v>5720</v>
      </c>
      <c r="BS501" s="88" t="s">
        <v>5721</v>
      </c>
      <c r="BT501" s="86" t="s">
        <v>5722</v>
      </c>
      <c r="BU501" s="86"/>
      <c r="BV501" s="86" t="str">
        <f t="shared" si="352"/>
        <v>DA 149222</v>
      </c>
      <c r="BW501" s="105" t="str">
        <f t="shared" si="353"/>
        <v/>
      </c>
      <c r="BX501" s="86" t="str">
        <f t="shared" si="362"/>
        <v>4</v>
      </c>
      <c r="BY501" s="86" t="str">
        <f t="shared" si="363"/>
        <v>24</v>
      </c>
      <c r="BZ501" s="91">
        <f t="shared" si="364"/>
        <v>102.5</v>
      </c>
      <c r="CA501" s="91">
        <v>0</v>
      </c>
      <c r="CB501" s="96" t="s">
        <v>5719</v>
      </c>
      <c r="CC501" s="91">
        <f t="shared" si="354"/>
        <v>200</v>
      </c>
      <c r="CD501" s="91">
        <f t="shared" si="355"/>
        <v>0</v>
      </c>
      <c r="CE501" s="93">
        <f t="shared" si="365"/>
        <v>0</v>
      </c>
      <c r="CF501" s="93">
        <f t="shared" si="366"/>
        <v>0</v>
      </c>
      <c r="CG501" s="105"/>
      <c r="CH501" s="105"/>
      <c r="CI501" s="86"/>
      <c r="CJ501" s="188"/>
      <c r="CK501" s="181">
        <f t="shared" si="356"/>
        <v>102.5</v>
      </c>
      <c r="CL501" s="181">
        <f t="shared" si="357"/>
        <v>200</v>
      </c>
      <c r="CM501" s="86" t="s">
        <v>5723</v>
      </c>
      <c r="CN501" s="182" t="s">
        <v>7854</v>
      </c>
      <c r="CO501" s="183" t="s">
        <v>7856</v>
      </c>
      <c r="CP501" s="86" t="s">
        <v>5724</v>
      </c>
      <c r="CQ501" s="153" t="s">
        <v>7924</v>
      </c>
      <c r="CR501" s="187">
        <f t="shared" si="358"/>
        <v>9190000</v>
      </c>
      <c r="CS501" s="188">
        <v>1</v>
      </c>
      <c r="CT501" s="188">
        <f t="shared" si="368"/>
        <v>9190000</v>
      </c>
      <c r="CU501" s="93"/>
      <c r="CV501" s="94">
        <f t="shared" si="359"/>
        <v>102.5</v>
      </c>
      <c r="CW501" s="93">
        <f t="shared" si="360"/>
        <v>0</v>
      </c>
      <c r="CX501" s="86">
        <f t="shared" si="361"/>
        <v>0</v>
      </c>
      <c r="CY501" s="93">
        <f t="shared" si="369"/>
        <v>282592.49999999994</v>
      </c>
      <c r="CZ501" s="93">
        <v>0</v>
      </c>
      <c r="DA501" s="93">
        <v>0</v>
      </c>
      <c r="DB501" s="93">
        <f t="shared" si="370"/>
        <v>0</v>
      </c>
      <c r="DC501" s="93">
        <v>0</v>
      </c>
      <c r="DD501" s="91">
        <v>0</v>
      </c>
      <c r="DE501" s="93">
        <f t="shared" si="371"/>
        <v>0</v>
      </c>
      <c r="DF501" s="93">
        <f t="shared" si="342"/>
        <v>0</v>
      </c>
      <c r="DG501" s="93"/>
      <c r="DH501" s="93">
        <v>0</v>
      </c>
      <c r="DI501" s="93">
        <v>0</v>
      </c>
      <c r="DJ501" s="86">
        <f t="shared" si="372"/>
        <v>0</v>
      </c>
      <c r="DK501" s="91">
        <v>0</v>
      </c>
      <c r="DL501" s="93"/>
      <c r="DM501" s="93">
        <v>0</v>
      </c>
      <c r="DN501" s="93">
        <f t="shared" si="343"/>
        <v>9190000</v>
      </c>
      <c r="DO501" s="93">
        <f t="shared" si="373"/>
        <v>0</v>
      </c>
      <c r="DP501" s="92">
        <f t="shared" si="374"/>
        <v>282592.49999999994</v>
      </c>
      <c r="DQ501" s="97" t="str">
        <f t="shared" si="344"/>
        <v>0401017995</v>
      </c>
      <c r="DR501" s="98">
        <f t="shared" si="375"/>
        <v>0</v>
      </c>
      <c r="DS501" s="93" t="str">
        <f t="shared" si="376"/>
        <v>OK</v>
      </c>
      <c r="DT501" s="93"/>
      <c r="DU501" s="78" t="str">
        <f t="shared" si="345"/>
        <v>5010700215011501101001VT100001</v>
      </c>
      <c r="DV501" s="78">
        <f>INDEX('08_DMGiaDat'!$L:$L,MATCH(DU501,'08_DMGiaDat'!$R:$R,0))</f>
        <v>9190000</v>
      </c>
      <c r="DW501" s="78" t="str">
        <f t="shared" si="346"/>
        <v>501070021501100100000001</v>
      </c>
      <c r="DX501" s="78" t="str">
        <f>IFERROR(VLOOKUP(DW501,'08_DMGiaDat'!C418:C419,2,FALSE),"N")</f>
        <v>N</v>
      </c>
      <c r="DY501" s="78" t="str">
        <f t="shared" si="347"/>
        <v>5010700215011001VT100001</v>
      </c>
      <c r="DZ501" s="78" t="str">
        <f>IFERROR(VLOOKUP(DY501,'08_DMGiaDat'!C418:C419,2,FALSE),"N")</f>
        <v>N</v>
      </c>
      <c r="EA501" s="78" t="str">
        <f t="shared" si="348"/>
        <v>501070021501100100000001</v>
      </c>
      <c r="EB501" s="78" t="str">
        <f>IFERROR(VLOOKUP(EA501,'08_DMGiaDat'!C418:C419,2,FALSE),"N")</f>
        <v>N</v>
      </c>
      <c r="EC501" s="92">
        <f>IF(DV501&lt;&gt;"N",DV501,IF(DX501&lt;&gt;"N",DX501,IF(DZ501&lt;&gt;"N",DZ501*VLOOKUP(LEFT(CB501,3),'03_DMMucDich'!C402:C406,5,FALSE),IF(EB501&lt;&gt;"N",EB501*VLOOKUP(LEFT(CB501,3),'03_DMMucDich'!C402:C406,5,FALSE),"N/A"))))</f>
        <v>9190000</v>
      </c>
    </row>
    <row r="502" spans="1:133" s="34" customFormat="1" ht="16" x14ac:dyDescent="0.2">
      <c r="A502" s="85">
        <v>488</v>
      </c>
      <c r="B502" s="86"/>
      <c r="C502" s="87"/>
      <c r="D502" s="141" t="s">
        <v>6134</v>
      </c>
      <c r="E502" s="86"/>
      <c r="F502" s="88"/>
      <c r="G502" s="88" t="s">
        <v>5718</v>
      </c>
      <c r="H502" s="151">
        <v>2022</v>
      </c>
      <c r="I502" s="86"/>
      <c r="J502" s="86"/>
      <c r="K502" s="145" t="s">
        <v>6755</v>
      </c>
      <c r="L502" s="105"/>
      <c r="M502" s="86"/>
      <c r="N502" s="105"/>
      <c r="O502" s="105"/>
      <c r="P502" s="86"/>
      <c r="Q502" s="86"/>
      <c r="R502" s="153" t="str">
        <f t="shared" si="349"/>
        <v>Tổ 66</v>
      </c>
      <c r="S502" s="86"/>
      <c r="T502" s="86"/>
      <c r="U502" s="86"/>
      <c r="V502" s="86" t="str">
        <f t="shared" si="350"/>
        <v xml:space="preserve">, </v>
      </c>
      <c r="W502" s="86"/>
      <c r="X502" s="86"/>
      <c r="Y502" s="86"/>
      <c r="Z502" s="88"/>
      <c r="AA502" s="105"/>
      <c r="AB502" s="86"/>
      <c r="AC502" s="90"/>
      <c r="AD502" s="86"/>
      <c r="AE502" s="86"/>
      <c r="AF502" s="86"/>
      <c r="AG502" s="86"/>
      <c r="AH502" s="160" t="s">
        <v>6960</v>
      </c>
      <c r="AI502" s="153"/>
      <c r="AJ502" s="153"/>
      <c r="AK502" s="86"/>
      <c r="AL502" s="86"/>
      <c r="AM502" s="153" t="s">
        <v>7015</v>
      </c>
      <c r="AN502" s="153" t="s">
        <v>7601</v>
      </c>
      <c r="AO502" s="165">
        <v>43893</v>
      </c>
      <c r="AP502" s="153" t="s">
        <v>2078</v>
      </c>
      <c r="AQ502" s="153" t="s">
        <v>7203</v>
      </c>
      <c r="AR502" s="166">
        <v>100</v>
      </c>
      <c r="AS502" s="88" t="s">
        <v>5719</v>
      </c>
      <c r="AT502" s="92">
        <f t="shared" si="367"/>
        <v>0</v>
      </c>
      <c r="AU502" s="93">
        <v>0</v>
      </c>
      <c r="AV502" s="93">
        <v>0</v>
      </c>
      <c r="AW502" s="166">
        <v>200</v>
      </c>
      <c r="AX502" s="93">
        <v>0</v>
      </c>
      <c r="AY502" s="177"/>
      <c r="AZ502" s="177">
        <v>0</v>
      </c>
      <c r="BA502" s="178"/>
      <c r="BB502" s="105"/>
      <c r="BC502" s="105"/>
      <c r="BD502" s="93"/>
      <c r="BE502" s="93">
        <v>0</v>
      </c>
      <c r="BF502" s="91">
        <v>0</v>
      </c>
      <c r="BG502" s="94"/>
      <c r="BH502" s="95"/>
      <c r="BI502" s="93" t="str">
        <f t="shared" si="335"/>
        <v>Lê Thị Minh Thanh</v>
      </c>
      <c r="BJ502" s="105">
        <f t="shared" si="336"/>
        <v>0</v>
      </c>
      <c r="BK502" s="88" t="str">
        <f t="shared" si="337"/>
        <v>0401017995</v>
      </c>
      <c r="BL502" s="86">
        <f t="shared" si="338"/>
        <v>0</v>
      </c>
      <c r="BM502" s="105">
        <f t="shared" si="339"/>
        <v>0</v>
      </c>
      <c r="BN502" s="86">
        <f t="shared" si="340"/>
        <v>0</v>
      </c>
      <c r="BO502" s="86">
        <f t="shared" si="341"/>
        <v>0</v>
      </c>
      <c r="BP502" s="86">
        <f t="shared" si="351"/>
        <v>0</v>
      </c>
      <c r="BQ502" s="160" t="s">
        <v>6960</v>
      </c>
      <c r="BR502" s="86" t="s">
        <v>5720</v>
      </c>
      <c r="BS502" s="88" t="s">
        <v>5721</v>
      </c>
      <c r="BT502" s="86" t="s">
        <v>5722</v>
      </c>
      <c r="BU502" s="86"/>
      <c r="BV502" s="86" t="str">
        <f t="shared" si="352"/>
        <v>CT 523627</v>
      </c>
      <c r="BW502" s="105" t="str">
        <f t="shared" si="353"/>
        <v/>
      </c>
      <c r="BX502" s="86" t="str">
        <f t="shared" si="362"/>
        <v>192</v>
      </c>
      <c r="BY502" s="86" t="str">
        <f t="shared" si="363"/>
        <v>47</v>
      </c>
      <c r="BZ502" s="91">
        <f t="shared" si="364"/>
        <v>100</v>
      </c>
      <c r="CA502" s="91">
        <v>0</v>
      </c>
      <c r="CB502" s="96" t="s">
        <v>5719</v>
      </c>
      <c r="CC502" s="91">
        <f t="shared" si="354"/>
        <v>200</v>
      </c>
      <c r="CD502" s="91">
        <f t="shared" si="355"/>
        <v>0</v>
      </c>
      <c r="CE502" s="93">
        <f t="shared" si="365"/>
        <v>0</v>
      </c>
      <c r="CF502" s="93">
        <f t="shared" si="366"/>
        <v>0</v>
      </c>
      <c r="CG502" s="105"/>
      <c r="CH502" s="105"/>
      <c r="CI502" s="86"/>
      <c r="CJ502" s="188"/>
      <c r="CK502" s="181">
        <f t="shared" si="356"/>
        <v>100</v>
      </c>
      <c r="CL502" s="181">
        <f t="shared" si="357"/>
        <v>200</v>
      </c>
      <c r="CM502" s="86" t="s">
        <v>5723</v>
      </c>
      <c r="CN502" s="182" t="s">
        <v>7854</v>
      </c>
      <c r="CO502" s="183" t="s">
        <v>7855</v>
      </c>
      <c r="CP502" s="86" t="s">
        <v>5724</v>
      </c>
      <c r="CQ502" s="153" t="s">
        <v>7924</v>
      </c>
      <c r="CR502" s="187">
        <f t="shared" si="358"/>
        <v>7970000</v>
      </c>
      <c r="CS502" s="188">
        <v>1</v>
      </c>
      <c r="CT502" s="188">
        <f t="shared" si="368"/>
        <v>7970000</v>
      </c>
      <c r="CU502" s="93"/>
      <c r="CV502" s="94">
        <f t="shared" si="359"/>
        <v>100</v>
      </c>
      <c r="CW502" s="93">
        <f t="shared" si="360"/>
        <v>0</v>
      </c>
      <c r="CX502" s="86">
        <f t="shared" si="361"/>
        <v>0</v>
      </c>
      <c r="CY502" s="93">
        <f t="shared" si="369"/>
        <v>239100</v>
      </c>
      <c r="CZ502" s="93">
        <v>0</v>
      </c>
      <c r="DA502" s="93">
        <v>0</v>
      </c>
      <c r="DB502" s="93">
        <f t="shared" si="370"/>
        <v>0</v>
      </c>
      <c r="DC502" s="93">
        <v>0</v>
      </c>
      <c r="DD502" s="91">
        <v>0</v>
      </c>
      <c r="DE502" s="93">
        <f t="shared" si="371"/>
        <v>0</v>
      </c>
      <c r="DF502" s="93">
        <f t="shared" si="342"/>
        <v>0</v>
      </c>
      <c r="DG502" s="93"/>
      <c r="DH502" s="93">
        <v>0</v>
      </c>
      <c r="DI502" s="93">
        <v>0</v>
      </c>
      <c r="DJ502" s="86">
        <f t="shared" si="372"/>
        <v>0</v>
      </c>
      <c r="DK502" s="91">
        <v>0</v>
      </c>
      <c r="DL502" s="93"/>
      <c r="DM502" s="93">
        <v>0</v>
      </c>
      <c r="DN502" s="93">
        <f t="shared" si="343"/>
        <v>7970000</v>
      </c>
      <c r="DO502" s="93">
        <f t="shared" si="373"/>
        <v>0</v>
      </c>
      <c r="DP502" s="92">
        <f t="shared" si="374"/>
        <v>239100</v>
      </c>
      <c r="DQ502" s="97" t="str">
        <f t="shared" si="344"/>
        <v>0401017995</v>
      </c>
      <c r="DR502" s="98">
        <f t="shared" si="375"/>
        <v>0</v>
      </c>
      <c r="DS502" s="93" t="str">
        <f t="shared" si="376"/>
        <v>OK</v>
      </c>
      <c r="DT502" s="93"/>
      <c r="DU502" s="78" t="str">
        <f t="shared" si="345"/>
        <v>5010700215011501100001VT100001</v>
      </c>
      <c r="DV502" s="78">
        <f>INDEX('08_DMGiaDat'!$L:$L,MATCH(DU502,'08_DMGiaDat'!$R:$R,0))</f>
        <v>7970000</v>
      </c>
      <c r="DW502" s="78" t="str">
        <f t="shared" si="346"/>
        <v>501070021501100100000001</v>
      </c>
      <c r="DX502" s="78" t="str">
        <f>IFERROR(VLOOKUP(DW502,'08_DMGiaDat'!C418:C419,2,FALSE),"N")</f>
        <v>N</v>
      </c>
      <c r="DY502" s="78" t="str">
        <f t="shared" si="347"/>
        <v>5010700215011001VT100001</v>
      </c>
      <c r="DZ502" s="78" t="str">
        <f>IFERROR(VLOOKUP(DY502,'08_DMGiaDat'!C418:C419,2,FALSE),"N")</f>
        <v>N</v>
      </c>
      <c r="EA502" s="78" t="str">
        <f t="shared" si="348"/>
        <v>501070021501100100000001</v>
      </c>
      <c r="EB502" s="78" t="str">
        <f>IFERROR(VLOOKUP(EA502,'08_DMGiaDat'!C418:C419,2,FALSE),"N")</f>
        <v>N</v>
      </c>
      <c r="EC502" s="92">
        <f>IF(DV502&lt;&gt;"N",DV502,IF(DX502&lt;&gt;"N",DX502,IF(DZ502&lt;&gt;"N",DZ502*VLOOKUP(LEFT(CB502,3),'03_DMMucDich'!C402:C406,5,FALSE),IF(EB502&lt;&gt;"N",EB502*VLOOKUP(LEFT(CB502,3),'03_DMMucDich'!C402:C406,5,FALSE),"N/A"))))</f>
        <v>7970000</v>
      </c>
    </row>
    <row r="503" spans="1:133" s="34" customFormat="1" ht="16" x14ac:dyDescent="0.2">
      <c r="A503" s="85">
        <v>489</v>
      </c>
      <c r="B503" s="86"/>
      <c r="C503" s="87"/>
      <c r="D503" s="141" t="s">
        <v>6135</v>
      </c>
      <c r="E503" s="86"/>
      <c r="F503" s="88"/>
      <c r="G503" s="88" t="s">
        <v>5718</v>
      </c>
      <c r="H503" s="151">
        <v>2022</v>
      </c>
      <c r="I503" s="86"/>
      <c r="J503" s="86"/>
      <c r="K503" s="145" t="s">
        <v>6756</v>
      </c>
      <c r="L503" s="105"/>
      <c r="M503" s="86"/>
      <c r="N503" s="105"/>
      <c r="O503" s="105"/>
      <c r="P503" s="86"/>
      <c r="Q503" s="86"/>
      <c r="R503" s="153" t="str">
        <f t="shared" si="349"/>
        <v>Tổ 50</v>
      </c>
      <c r="S503" s="86"/>
      <c r="T503" s="86"/>
      <c r="U503" s="86"/>
      <c r="V503" s="86" t="str">
        <f t="shared" si="350"/>
        <v xml:space="preserve">, </v>
      </c>
      <c r="W503" s="86"/>
      <c r="X503" s="86"/>
      <c r="Y503" s="86"/>
      <c r="Z503" s="88"/>
      <c r="AA503" s="105"/>
      <c r="AB503" s="86"/>
      <c r="AC503" s="90"/>
      <c r="AD503" s="86"/>
      <c r="AE503" s="86"/>
      <c r="AF503" s="86"/>
      <c r="AG503" s="86"/>
      <c r="AH503" s="160" t="s">
        <v>6978</v>
      </c>
      <c r="AI503" s="153"/>
      <c r="AJ503" s="153"/>
      <c r="AK503" s="86"/>
      <c r="AL503" s="86"/>
      <c r="AM503" s="153" t="s">
        <v>7015</v>
      </c>
      <c r="AN503" s="153" t="s">
        <v>7602</v>
      </c>
      <c r="AO503" s="165">
        <v>40599</v>
      </c>
      <c r="AP503" s="153" t="s">
        <v>7603</v>
      </c>
      <c r="AQ503" s="153" t="s">
        <v>2122</v>
      </c>
      <c r="AR503" s="166">
        <v>50</v>
      </c>
      <c r="AS503" s="88" t="s">
        <v>5719</v>
      </c>
      <c r="AT503" s="92">
        <f t="shared" si="367"/>
        <v>0</v>
      </c>
      <c r="AU503" s="93">
        <v>0</v>
      </c>
      <c r="AV503" s="93">
        <v>0</v>
      </c>
      <c r="AW503" s="166">
        <v>200</v>
      </c>
      <c r="AX503" s="93">
        <v>0</v>
      </c>
      <c r="AY503" s="177"/>
      <c r="AZ503" s="177">
        <v>0</v>
      </c>
      <c r="BA503" s="178"/>
      <c r="BB503" s="105"/>
      <c r="BC503" s="105"/>
      <c r="BD503" s="93"/>
      <c r="BE503" s="93">
        <v>0</v>
      </c>
      <c r="BF503" s="91">
        <v>0</v>
      </c>
      <c r="BG503" s="94"/>
      <c r="BH503" s="95"/>
      <c r="BI503" s="93" t="str">
        <f t="shared" si="335"/>
        <v>Lê Văn Thiện</v>
      </c>
      <c r="BJ503" s="105">
        <f t="shared" si="336"/>
        <v>0</v>
      </c>
      <c r="BK503" s="88" t="str">
        <f t="shared" si="337"/>
        <v>8636521027</v>
      </c>
      <c r="BL503" s="86">
        <f t="shared" si="338"/>
        <v>0</v>
      </c>
      <c r="BM503" s="105">
        <f t="shared" si="339"/>
        <v>0</v>
      </c>
      <c r="BN503" s="86">
        <f t="shared" si="340"/>
        <v>0</v>
      </c>
      <c r="BO503" s="86">
        <f t="shared" si="341"/>
        <v>0</v>
      </c>
      <c r="BP503" s="86">
        <f t="shared" si="351"/>
        <v>0</v>
      </c>
      <c r="BQ503" s="160" t="s">
        <v>6978</v>
      </c>
      <c r="BR503" s="86" t="s">
        <v>5720</v>
      </c>
      <c r="BS503" s="88" t="s">
        <v>5721</v>
      </c>
      <c r="BT503" s="86" t="s">
        <v>5722</v>
      </c>
      <c r="BU503" s="86"/>
      <c r="BV503" s="86" t="str">
        <f t="shared" si="352"/>
        <v>BC 696088</v>
      </c>
      <c r="BW503" s="105" t="str">
        <f t="shared" si="353"/>
        <v/>
      </c>
      <c r="BX503" s="86" t="str">
        <f t="shared" si="362"/>
        <v>201+205</v>
      </c>
      <c r="BY503" s="86" t="str">
        <f t="shared" si="363"/>
        <v>236</v>
      </c>
      <c r="BZ503" s="91">
        <f t="shared" si="364"/>
        <v>50</v>
      </c>
      <c r="CA503" s="91">
        <v>0</v>
      </c>
      <c r="CB503" s="96" t="s">
        <v>5719</v>
      </c>
      <c r="CC503" s="91">
        <f t="shared" si="354"/>
        <v>200</v>
      </c>
      <c r="CD503" s="91">
        <f t="shared" si="355"/>
        <v>0</v>
      </c>
      <c r="CE503" s="93">
        <f t="shared" si="365"/>
        <v>0</v>
      </c>
      <c r="CF503" s="93">
        <f t="shared" si="366"/>
        <v>0</v>
      </c>
      <c r="CG503" s="105"/>
      <c r="CH503" s="105"/>
      <c r="CI503" s="86"/>
      <c r="CJ503" s="188"/>
      <c r="CK503" s="181">
        <f t="shared" si="356"/>
        <v>50</v>
      </c>
      <c r="CL503" s="181">
        <f t="shared" si="357"/>
        <v>200</v>
      </c>
      <c r="CM503" s="86" t="s">
        <v>5723</v>
      </c>
      <c r="CN503" s="182" t="s">
        <v>7859</v>
      </c>
      <c r="CO503" s="183" t="s">
        <v>7863</v>
      </c>
      <c r="CP503" s="86" t="s">
        <v>5724</v>
      </c>
      <c r="CQ503" s="153" t="s">
        <v>7925</v>
      </c>
      <c r="CR503" s="187">
        <f t="shared" si="358"/>
        <v>2170000</v>
      </c>
      <c r="CS503" s="188">
        <v>0.8</v>
      </c>
      <c r="CT503" s="188">
        <f t="shared" si="368"/>
        <v>1736000</v>
      </c>
      <c r="CU503" s="93"/>
      <c r="CV503" s="94">
        <f t="shared" si="359"/>
        <v>50</v>
      </c>
      <c r="CW503" s="93">
        <f t="shared" si="360"/>
        <v>0</v>
      </c>
      <c r="CX503" s="86">
        <f t="shared" si="361"/>
        <v>0</v>
      </c>
      <c r="CY503" s="93">
        <f t="shared" si="369"/>
        <v>26040</v>
      </c>
      <c r="CZ503" s="93">
        <v>0</v>
      </c>
      <c r="DA503" s="93">
        <v>0</v>
      </c>
      <c r="DB503" s="93">
        <f t="shared" si="370"/>
        <v>0</v>
      </c>
      <c r="DC503" s="93">
        <v>0</v>
      </c>
      <c r="DD503" s="91">
        <v>0</v>
      </c>
      <c r="DE503" s="93">
        <f t="shared" si="371"/>
        <v>0</v>
      </c>
      <c r="DF503" s="93">
        <f t="shared" si="342"/>
        <v>0</v>
      </c>
      <c r="DG503" s="93"/>
      <c r="DH503" s="93">
        <v>0</v>
      </c>
      <c r="DI503" s="93">
        <v>0</v>
      </c>
      <c r="DJ503" s="86">
        <f t="shared" si="372"/>
        <v>0</v>
      </c>
      <c r="DK503" s="91">
        <v>0</v>
      </c>
      <c r="DL503" s="93"/>
      <c r="DM503" s="93">
        <v>0</v>
      </c>
      <c r="DN503" s="93">
        <f t="shared" si="343"/>
        <v>1736000</v>
      </c>
      <c r="DO503" s="93">
        <f t="shared" si="373"/>
        <v>0</v>
      </c>
      <c r="DP503" s="92">
        <f t="shared" si="374"/>
        <v>26040</v>
      </c>
      <c r="DQ503" s="97" t="str">
        <f t="shared" si="344"/>
        <v>8636521027</v>
      </c>
      <c r="DR503" s="98">
        <f t="shared" si="375"/>
        <v>0</v>
      </c>
      <c r="DS503" s="93" t="str">
        <f t="shared" si="376"/>
        <v>OK</v>
      </c>
      <c r="DT503" s="93"/>
      <c r="DU503" s="78" t="str">
        <f t="shared" si="345"/>
        <v>5010700212541254102001VT400001</v>
      </c>
      <c r="DV503" s="78">
        <f>INDEX('08_DMGiaDat'!$L:$L,MATCH(DU503,'08_DMGiaDat'!$R:$R,0))</f>
        <v>2170000</v>
      </c>
      <c r="DW503" s="78" t="str">
        <f t="shared" si="346"/>
        <v>501070021254100100000001</v>
      </c>
      <c r="DX503" s="78" t="str">
        <f>IFERROR(VLOOKUP(DW503,'08_DMGiaDat'!C418:C419,2,FALSE),"N")</f>
        <v>N</v>
      </c>
      <c r="DY503" s="78" t="str">
        <f t="shared" si="347"/>
        <v>5010700212541001VT400001</v>
      </c>
      <c r="DZ503" s="78" t="str">
        <f>IFERROR(VLOOKUP(DY503,'08_DMGiaDat'!C418:C419,2,FALSE),"N")</f>
        <v>N</v>
      </c>
      <c r="EA503" s="78" t="str">
        <f t="shared" si="348"/>
        <v>501070021254100100000001</v>
      </c>
      <c r="EB503" s="78" t="str">
        <f>IFERROR(VLOOKUP(EA503,'08_DMGiaDat'!C418:C419,2,FALSE),"N")</f>
        <v>N</v>
      </c>
      <c r="EC503" s="92">
        <f>IF(DV503&lt;&gt;"N",DV503,IF(DX503&lt;&gt;"N",DX503,IF(DZ503&lt;&gt;"N",DZ503*VLOOKUP(LEFT(CB503,3),'03_DMMucDich'!C402:C406,5,FALSE),IF(EB503&lt;&gt;"N",EB503*VLOOKUP(LEFT(CB503,3),'03_DMMucDich'!C402:C406,5,FALSE),"N/A"))))</f>
        <v>2170000</v>
      </c>
    </row>
    <row r="504" spans="1:133" s="34" customFormat="1" ht="16" x14ac:dyDescent="0.2">
      <c r="A504" s="85">
        <v>490</v>
      </c>
      <c r="B504" s="86"/>
      <c r="C504" s="87"/>
      <c r="D504" s="141" t="s">
        <v>6136</v>
      </c>
      <c r="E504" s="86"/>
      <c r="F504" s="88"/>
      <c r="G504" s="88" t="s">
        <v>5718</v>
      </c>
      <c r="H504" s="151">
        <v>2023</v>
      </c>
      <c r="I504" s="86"/>
      <c r="J504" s="86"/>
      <c r="K504" s="145" t="s">
        <v>6757</v>
      </c>
      <c r="L504" s="105"/>
      <c r="M504" s="86"/>
      <c r="N504" s="105"/>
      <c r="O504" s="105"/>
      <c r="P504" s="86"/>
      <c r="Q504" s="86"/>
      <c r="R504" s="153" t="str">
        <f t="shared" si="349"/>
        <v>Tổ 64</v>
      </c>
      <c r="S504" s="86"/>
      <c r="T504" s="86"/>
      <c r="U504" s="86"/>
      <c r="V504" s="86" t="str">
        <f t="shared" si="350"/>
        <v xml:space="preserve">, </v>
      </c>
      <c r="W504" s="86"/>
      <c r="X504" s="86"/>
      <c r="Y504" s="86"/>
      <c r="Z504" s="88"/>
      <c r="AA504" s="105"/>
      <c r="AB504" s="86"/>
      <c r="AC504" s="90"/>
      <c r="AD504" s="86"/>
      <c r="AE504" s="86"/>
      <c r="AF504" s="86"/>
      <c r="AG504" s="86"/>
      <c r="AH504" s="160" t="s">
        <v>6961</v>
      </c>
      <c r="AI504" s="153"/>
      <c r="AJ504" s="153"/>
      <c r="AK504" s="86"/>
      <c r="AL504" s="86"/>
      <c r="AM504" s="153" t="s">
        <v>7015</v>
      </c>
      <c r="AN504" s="153" t="s">
        <v>7604</v>
      </c>
      <c r="AO504" s="165">
        <v>43126</v>
      </c>
      <c r="AP504" s="153" t="s">
        <v>2075</v>
      </c>
      <c r="AQ504" s="153" t="s">
        <v>5691</v>
      </c>
      <c r="AR504" s="166">
        <v>105</v>
      </c>
      <c r="AS504" s="88" t="s">
        <v>5719</v>
      </c>
      <c r="AT504" s="92">
        <f t="shared" si="367"/>
        <v>0</v>
      </c>
      <c r="AU504" s="93">
        <v>0</v>
      </c>
      <c r="AV504" s="93">
        <v>0</v>
      </c>
      <c r="AW504" s="166">
        <v>200</v>
      </c>
      <c r="AX504" s="93">
        <v>0</v>
      </c>
      <c r="AY504" s="177"/>
      <c r="AZ504" s="177">
        <v>0</v>
      </c>
      <c r="BA504" s="178"/>
      <c r="BB504" s="105"/>
      <c r="BC504" s="105"/>
      <c r="BD504" s="93"/>
      <c r="BE504" s="93">
        <v>0</v>
      </c>
      <c r="BF504" s="91">
        <v>0</v>
      </c>
      <c r="BG504" s="94"/>
      <c r="BH504" s="95"/>
      <c r="BI504" s="93" t="str">
        <f t="shared" si="335"/>
        <v>Nguyễn Hữu Anh</v>
      </c>
      <c r="BJ504" s="105">
        <f t="shared" si="336"/>
        <v>0</v>
      </c>
      <c r="BK504" s="88" t="str">
        <f t="shared" si="337"/>
        <v>0402095361</v>
      </c>
      <c r="BL504" s="86">
        <f t="shared" si="338"/>
        <v>0</v>
      </c>
      <c r="BM504" s="105">
        <f t="shared" si="339"/>
        <v>0</v>
      </c>
      <c r="BN504" s="86">
        <f t="shared" si="340"/>
        <v>0</v>
      </c>
      <c r="BO504" s="86">
        <f t="shared" si="341"/>
        <v>0</v>
      </c>
      <c r="BP504" s="86">
        <f t="shared" si="351"/>
        <v>0</v>
      </c>
      <c r="BQ504" s="160" t="s">
        <v>6961</v>
      </c>
      <c r="BR504" s="86" t="s">
        <v>5720</v>
      </c>
      <c r="BS504" s="88" t="s">
        <v>5721</v>
      </c>
      <c r="BT504" s="86" t="s">
        <v>5722</v>
      </c>
      <c r="BU504" s="86"/>
      <c r="BV504" s="86" t="str">
        <f t="shared" si="352"/>
        <v>CK 469926</v>
      </c>
      <c r="BW504" s="105" t="str">
        <f t="shared" si="353"/>
        <v/>
      </c>
      <c r="BX504" s="86" t="str">
        <f t="shared" si="362"/>
        <v>189</v>
      </c>
      <c r="BY504" s="86" t="str">
        <f t="shared" si="363"/>
        <v>21</v>
      </c>
      <c r="BZ504" s="91">
        <f t="shared" si="364"/>
        <v>105</v>
      </c>
      <c r="CA504" s="91">
        <v>0</v>
      </c>
      <c r="CB504" s="96" t="s">
        <v>5719</v>
      </c>
      <c r="CC504" s="91">
        <f t="shared" si="354"/>
        <v>200</v>
      </c>
      <c r="CD504" s="91">
        <f t="shared" si="355"/>
        <v>0</v>
      </c>
      <c r="CE504" s="93">
        <f t="shared" si="365"/>
        <v>0</v>
      </c>
      <c r="CF504" s="93">
        <f t="shared" si="366"/>
        <v>0</v>
      </c>
      <c r="CG504" s="105"/>
      <c r="CH504" s="105"/>
      <c r="CI504" s="86"/>
      <c r="CJ504" s="188"/>
      <c r="CK504" s="181">
        <f t="shared" si="356"/>
        <v>105</v>
      </c>
      <c r="CL504" s="181">
        <f t="shared" si="357"/>
        <v>200</v>
      </c>
      <c r="CM504" s="86" t="s">
        <v>5723</v>
      </c>
      <c r="CN504" s="182" t="s">
        <v>7854</v>
      </c>
      <c r="CO504" s="183" t="s">
        <v>7855</v>
      </c>
      <c r="CP504" s="86" t="s">
        <v>5724</v>
      </c>
      <c r="CQ504" s="153" t="s">
        <v>7924</v>
      </c>
      <c r="CR504" s="187">
        <f t="shared" si="358"/>
        <v>7970000</v>
      </c>
      <c r="CS504" s="188">
        <v>1</v>
      </c>
      <c r="CT504" s="188">
        <f t="shared" si="368"/>
        <v>7970000</v>
      </c>
      <c r="CU504" s="93"/>
      <c r="CV504" s="94">
        <f t="shared" si="359"/>
        <v>105</v>
      </c>
      <c r="CW504" s="93">
        <f t="shared" si="360"/>
        <v>0</v>
      </c>
      <c r="CX504" s="86">
        <f t="shared" si="361"/>
        <v>0</v>
      </c>
      <c r="CY504" s="93">
        <f t="shared" si="369"/>
        <v>251055</v>
      </c>
      <c r="CZ504" s="93">
        <v>0</v>
      </c>
      <c r="DA504" s="93">
        <v>0</v>
      </c>
      <c r="DB504" s="93">
        <f t="shared" si="370"/>
        <v>0</v>
      </c>
      <c r="DC504" s="93">
        <v>0</v>
      </c>
      <c r="DD504" s="91">
        <v>0</v>
      </c>
      <c r="DE504" s="93">
        <f t="shared" si="371"/>
        <v>0</v>
      </c>
      <c r="DF504" s="93">
        <f t="shared" si="342"/>
        <v>0</v>
      </c>
      <c r="DG504" s="93"/>
      <c r="DH504" s="93">
        <v>0</v>
      </c>
      <c r="DI504" s="93">
        <v>0</v>
      </c>
      <c r="DJ504" s="86">
        <f t="shared" si="372"/>
        <v>0</v>
      </c>
      <c r="DK504" s="91">
        <v>0</v>
      </c>
      <c r="DL504" s="93"/>
      <c r="DM504" s="93">
        <v>0</v>
      </c>
      <c r="DN504" s="93">
        <f t="shared" si="343"/>
        <v>7970000</v>
      </c>
      <c r="DO504" s="93">
        <f t="shared" si="373"/>
        <v>0</v>
      </c>
      <c r="DP504" s="92">
        <f t="shared" si="374"/>
        <v>251055</v>
      </c>
      <c r="DQ504" s="97" t="str">
        <f t="shared" si="344"/>
        <v>0402095361</v>
      </c>
      <c r="DR504" s="98">
        <f t="shared" si="375"/>
        <v>0</v>
      </c>
      <c r="DS504" s="93" t="str">
        <f t="shared" si="376"/>
        <v>OK</v>
      </c>
      <c r="DT504" s="93"/>
      <c r="DU504" s="78" t="str">
        <f t="shared" si="345"/>
        <v>5010700215011501100001VT100001</v>
      </c>
      <c r="DV504" s="78">
        <f>INDEX('08_DMGiaDat'!$L:$L,MATCH(DU504,'08_DMGiaDat'!$R:$R,0))</f>
        <v>7970000</v>
      </c>
      <c r="DW504" s="78" t="str">
        <f t="shared" si="346"/>
        <v>501070021501100100000001</v>
      </c>
      <c r="DX504" s="78" t="str">
        <f>IFERROR(VLOOKUP(DW504,'08_DMGiaDat'!C418:C419,2,FALSE),"N")</f>
        <v>N</v>
      </c>
      <c r="DY504" s="78" t="str">
        <f t="shared" si="347"/>
        <v>5010700215011001VT100001</v>
      </c>
      <c r="DZ504" s="78" t="str">
        <f>IFERROR(VLOOKUP(DY504,'08_DMGiaDat'!C418:C419,2,FALSE),"N")</f>
        <v>N</v>
      </c>
      <c r="EA504" s="78" t="str">
        <f t="shared" si="348"/>
        <v>501070021501100100000001</v>
      </c>
      <c r="EB504" s="78" t="str">
        <f>IFERROR(VLOOKUP(EA504,'08_DMGiaDat'!C418:C419,2,FALSE),"N")</f>
        <v>N</v>
      </c>
      <c r="EC504" s="92">
        <f>IF(DV504&lt;&gt;"N",DV504,IF(DX504&lt;&gt;"N",DX504,IF(DZ504&lt;&gt;"N",DZ504*VLOOKUP(LEFT(CB504,3),'03_DMMucDich'!C402:C406,5,FALSE),IF(EB504&lt;&gt;"N",EB504*VLOOKUP(LEFT(CB504,3),'03_DMMucDich'!C402:C406,5,FALSE),"N/A"))))</f>
        <v>7970000</v>
      </c>
    </row>
    <row r="505" spans="1:133" s="34" customFormat="1" ht="16" x14ac:dyDescent="0.2">
      <c r="A505" s="85">
        <v>491</v>
      </c>
      <c r="B505" s="86"/>
      <c r="C505" s="87"/>
      <c r="D505" s="141" t="s">
        <v>6137</v>
      </c>
      <c r="E505" s="86"/>
      <c r="F505" s="88"/>
      <c r="G505" s="88" t="s">
        <v>5718</v>
      </c>
      <c r="H505" s="151">
        <v>2022</v>
      </c>
      <c r="I505" s="86"/>
      <c r="J505" s="86"/>
      <c r="K505" s="145" t="s">
        <v>6758</v>
      </c>
      <c r="L505" s="105"/>
      <c r="M505" s="86"/>
      <c r="N505" s="105"/>
      <c r="O505" s="105"/>
      <c r="P505" s="86"/>
      <c r="Q505" s="86"/>
      <c r="R505" s="153" t="str">
        <f t="shared" si="349"/>
        <v>Tổ 50</v>
      </c>
      <c r="S505" s="86"/>
      <c r="T505" s="86"/>
      <c r="U505" s="86"/>
      <c r="V505" s="86" t="str">
        <f t="shared" si="350"/>
        <v xml:space="preserve">, </v>
      </c>
      <c r="W505" s="86"/>
      <c r="X505" s="86"/>
      <c r="Y505" s="86"/>
      <c r="Z505" s="88"/>
      <c r="AA505" s="105"/>
      <c r="AB505" s="86"/>
      <c r="AC505" s="90"/>
      <c r="AD505" s="86"/>
      <c r="AE505" s="86"/>
      <c r="AF505" s="86"/>
      <c r="AG505" s="86"/>
      <c r="AH505" s="160" t="s">
        <v>6978</v>
      </c>
      <c r="AI505" s="153"/>
      <c r="AJ505" s="153"/>
      <c r="AK505" s="86"/>
      <c r="AL505" s="86"/>
      <c r="AM505" s="153" t="s">
        <v>7015</v>
      </c>
      <c r="AN505" s="153" t="s">
        <v>7605</v>
      </c>
      <c r="AO505" s="165">
        <v>34736</v>
      </c>
      <c r="AP505" s="153" t="s">
        <v>7606</v>
      </c>
      <c r="AQ505" s="153" t="s">
        <v>5672</v>
      </c>
      <c r="AR505" s="166">
        <v>1000</v>
      </c>
      <c r="AS505" s="88" t="s">
        <v>5719</v>
      </c>
      <c r="AT505" s="92">
        <f t="shared" si="367"/>
        <v>0</v>
      </c>
      <c r="AU505" s="93">
        <v>0</v>
      </c>
      <c r="AV505" s="93">
        <v>0</v>
      </c>
      <c r="AW505" s="166">
        <v>400</v>
      </c>
      <c r="AX505" s="93">
        <v>0</v>
      </c>
      <c r="AY505" s="177"/>
      <c r="AZ505" s="177">
        <v>0</v>
      </c>
      <c r="BA505" s="178"/>
      <c r="BB505" s="105"/>
      <c r="BC505" s="105"/>
      <c r="BD505" s="93"/>
      <c r="BE505" s="93">
        <v>0</v>
      </c>
      <c r="BF505" s="91">
        <v>0</v>
      </c>
      <c r="BG505" s="94"/>
      <c r="BH505" s="95"/>
      <c r="BI505" s="93" t="str">
        <f t="shared" si="335"/>
        <v>Phạm Ngọc Tùng</v>
      </c>
      <c r="BJ505" s="105">
        <f t="shared" si="336"/>
        <v>0</v>
      </c>
      <c r="BK505" s="88" t="str">
        <f t="shared" si="337"/>
        <v>8195062553</v>
      </c>
      <c r="BL505" s="86">
        <f t="shared" si="338"/>
        <v>0</v>
      </c>
      <c r="BM505" s="105">
        <f t="shared" si="339"/>
        <v>0</v>
      </c>
      <c r="BN505" s="86">
        <f t="shared" si="340"/>
        <v>0</v>
      </c>
      <c r="BO505" s="86">
        <f t="shared" si="341"/>
        <v>0</v>
      </c>
      <c r="BP505" s="86">
        <f t="shared" si="351"/>
        <v>0</v>
      </c>
      <c r="BQ505" s="160" t="s">
        <v>6978</v>
      </c>
      <c r="BR505" s="86" t="s">
        <v>5720</v>
      </c>
      <c r="BS505" s="88" t="s">
        <v>5721</v>
      </c>
      <c r="BT505" s="86" t="s">
        <v>5722</v>
      </c>
      <c r="BU505" s="86"/>
      <c r="BV505" s="86" t="str">
        <f t="shared" si="352"/>
        <v>E 67223</v>
      </c>
      <c r="BW505" s="105" t="str">
        <f t="shared" si="353"/>
        <v/>
      </c>
      <c r="BX505" s="86" t="str">
        <f t="shared" si="362"/>
        <v>588</v>
      </c>
      <c r="BY505" s="86" t="str">
        <f t="shared" si="363"/>
        <v>14</v>
      </c>
      <c r="BZ505" s="91">
        <f t="shared" si="364"/>
        <v>1000</v>
      </c>
      <c r="CA505" s="91">
        <v>0</v>
      </c>
      <c r="CB505" s="96" t="s">
        <v>5719</v>
      </c>
      <c r="CC505" s="91">
        <f t="shared" si="354"/>
        <v>400</v>
      </c>
      <c r="CD505" s="91">
        <f t="shared" si="355"/>
        <v>0</v>
      </c>
      <c r="CE505" s="93">
        <f t="shared" si="365"/>
        <v>0</v>
      </c>
      <c r="CF505" s="93">
        <f t="shared" si="366"/>
        <v>0</v>
      </c>
      <c r="CG505" s="105"/>
      <c r="CH505" s="105"/>
      <c r="CI505" s="86"/>
      <c r="CJ505" s="188"/>
      <c r="CK505" s="181">
        <f t="shared" si="356"/>
        <v>1000</v>
      </c>
      <c r="CL505" s="181">
        <f t="shared" si="357"/>
        <v>400</v>
      </c>
      <c r="CM505" s="86" t="s">
        <v>5723</v>
      </c>
      <c r="CN505" s="182" t="s">
        <v>7859</v>
      </c>
      <c r="CO505" s="183" t="s">
        <v>7863</v>
      </c>
      <c r="CP505" s="86" t="s">
        <v>5724</v>
      </c>
      <c r="CQ505" s="153" t="s">
        <v>7925</v>
      </c>
      <c r="CR505" s="187">
        <f t="shared" si="358"/>
        <v>2170000</v>
      </c>
      <c r="CS505" s="188">
        <v>0.8</v>
      </c>
      <c r="CT505" s="188">
        <f t="shared" si="368"/>
        <v>1736000</v>
      </c>
      <c r="CU505" s="93"/>
      <c r="CV505" s="94">
        <f t="shared" si="359"/>
        <v>400</v>
      </c>
      <c r="CW505" s="93">
        <f t="shared" si="360"/>
        <v>600</v>
      </c>
      <c r="CX505" s="86">
        <f t="shared" si="361"/>
        <v>0</v>
      </c>
      <c r="CY505" s="93">
        <f t="shared" si="369"/>
        <v>937440.00000000012</v>
      </c>
      <c r="CZ505" s="93">
        <v>0</v>
      </c>
      <c r="DA505" s="93">
        <v>0</v>
      </c>
      <c r="DB505" s="93">
        <f t="shared" si="370"/>
        <v>0</v>
      </c>
      <c r="DC505" s="93">
        <v>0</v>
      </c>
      <c r="DD505" s="91">
        <v>0</v>
      </c>
      <c r="DE505" s="93">
        <f t="shared" si="371"/>
        <v>0</v>
      </c>
      <c r="DF505" s="93">
        <f t="shared" si="342"/>
        <v>0</v>
      </c>
      <c r="DG505" s="93"/>
      <c r="DH505" s="93">
        <v>0</v>
      </c>
      <c r="DI505" s="93">
        <v>0</v>
      </c>
      <c r="DJ505" s="86">
        <f t="shared" si="372"/>
        <v>0</v>
      </c>
      <c r="DK505" s="91">
        <v>0</v>
      </c>
      <c r="DL505" s="93"/>
      <c r="DM505" s="93">
        <v>0</v>
      </c>
      <c r="DN505" s="93">
        <f t="shared" si="343"/>
        <v>1736000</v>
      </c>
      <c r="DO505" s="93">
        <f t="shared" si="373"/>
        <v>0</v>
      </c>
      <c r="DP505" s="92">
        <f t="shared" si="374"/>
        <v>937440.00000000012</v>
      </c>
      <c r="DQ505" s="97" t="str">
        <f t="shared" si="344"/>
        <v>8195062553</v>
      </c>
      <c r="DR505" s="98">
        <f t="shared" si="375"/>
        <v>0</v>
      </c>
      <c r="DS505" s="93" t="str">
        <f t="shared" si="376"/>
        <v>OK</v>
      </c>
      <c r="DT505" s="93"/>
      <c r="DU505" s="78" t="str">
        <f t="shared" si="345"/>
        <v>5010700212541254102001VT400001</v>
      </c>
      <c r="DV505" s="78">
        <f>INDEX('08_DMGiaDat'!$L:$L,MATCH(DU505,'08_DMGiaDat'!$R:$R,0))</f>
        <v>2170000</v>
      </c>
      <c r="DW505" s="78" t="str">
        <f t="shared" si="346"/>
        <v>501070021254100100000001</v>
      </c>
      <c r="DX505" s="78" t="str">
        <f>IFERROR(VLOOKUP(DW505,'08_DMGiaDat'!C418:C419,2,FALSE),"N")</f>
        <v>N</v>
      </c>
      <c r="DY505" s="78" t="str">
        <f t="shared" si="347"/>
        <v>5010700212541001VT400001</v>
      </c>
      <c r="DZ505" s="78" t="str">
        <f>IFERROR(VLOOKUP(DY505,'08_DMGiaDat'!C418:C419,2,FALSE),"N")</f>
        <v>N</v>
      </c>
      <c r="EA505" s="78" t="str">
        <f t="shared" si="348"/>
        <v>501070021254100100000001</v>
      </c>
      <c r="EB505" s="78" t="str">
        <f>IFERROR(VLOOKUP(EA505,'08_DMGiaDat'!C418:C419,2,FALSE),"N")</f>
        <v>N</v>
      </c>
      <c r="EC505" s="92">
        <f>IF(DV505&lt;&gt;"N",DV505,IF(DX505&lt;&gt;"N",DX505,IF(DZ505&lt;&gt;"N",DZ505*VLOOKUP(LEFT(CB505,3),'03_DMMucDich'!C402:C406,5,FALSE),IF(EB505&lt;&gt;"N",EB505*VLOOKUP(LEFT(CB505,3),'03_DMMucDich'!C402:C406,5,FALSE),"N/A"))))</f>
        <v>2170000</v>
      </c>
    </row>
    <row r="506" spans="1:133" s="34" customFormat="1" ht="16" x14ac:dyDescent="0.2">
      <c r="A506" s="85">
        <v>492</v>
      </c>
      <c r="B506" s="86"/>
      <c r="C506" s="87"/>
      <c r="D506" s="141" t="s">
        <v>6138</v>
      </c>
      <c r="E506" s="86"/>
      <c r="F506" s="88"/>
      <c r="G506" s="88" t="s">
        <v>5718</v>
      </c>
      <c r="H506" s="151">
        <v>2022</v>
      </c>
      <c r="I506" s="86"/>
      <c r="J506" s="86"/>
      <c r="K506" s="145" t="s">
        <v>6759</v>
      </c>
      <c r="L506" s="105"/>
      <c r="M506" s="86"/>
      <c r="N506" s="105"/>
      <c r="O506" s="105"/>
      <c r="P506" s="86"/>
      <c r="Q506" s="86"/>
      <c r="R506" s="153" t="str">
        <f t="shared" si="349"/>
        <v>Tổ 66</v>
      </c>
      <c r="S506" s="86"/>
      <c r="T506" s="86"/>
      <c r="U506" s="86"/>
      <c r="V506" s="86" t="str">
        <f t="shared" si="350"/>
        <v xml:space="preserve">, </v>
      </c>
      <c r="W506" s="86"/>
      <c r="X506" s="86"/>
      <c r="Y506" s="86"/>
      <c r="Z506" s="88"/>
      <c r="AA506" s="105"/>
      <c r="AB506" s="86"/>
      <c r="AC506" s="90"/>
      <c r="AD506" s="86"/>
      <c r="AE506" s="86"/>
      <c r="AF506" s="86"/>
      <c r="AG506" s="86"/>
      <c r="AH506" s="160" t="s">
        <v>6960</v>
      </c>
      <c r="AI506" s="153"/>
      <c r="AJ506" s="153"/>
      <c r="AK506" s="86"/>
      <c r="AL506" s="86"/>
      <c r="AM506" s="153" t="s">
        <v>7015</v>
      </c>
      <c r="AN506" s="153" t="s">
        <v>7607</v>
      </c>
      <c r="AO506" s="165">
        <v>44326</v>
      </c>
      <c r="AP506" s="153" t="s">
        <v>2054</v>
      </c>
      <c r="AQ506" s="153" t="s">
        <v>7021</v>
      </c>
      <c r="AR506" s="166">
        <v>163.69999999999999</v>
      </c>
      <c r="AS506" s="88" t="s">
        <v>5719</v>
      </c>
      <c r="AT506" s="92">
        <f t="shared" si="367"/>
        <v>0</v>
      </c>
      <c r="AU506" s="93">
        <v>0</v>
      </c>
      <c r="AV506" s="93">
        <v>0</v>
      </c>
      <c r="AW506" s="166">
        <v>200</v>
      </c>
      <c r="AX506" s="93">
        <v>0</v>
      </c>
      <c r="AY506" s="177"/>
      <c r="AZ506" s="177">
        <v>0</v>
      </c>
      <c r="BA506" s="178"/>
      <c r="BB506" s="105"/>
      <c r="BC506" s="105"/>
      <c r="BD506" s="93"/>
      <c r="BE506" s="93">
        <v>0</v>
      </c>
      <c r="BF506" s="91">
        <v>0</v>
      </c>
      <c r="BG506" s="94"/>
      <c r="BH506" s="95"/>
      <c r="BI506" s="93" t="str">
        <f t="shared" si="335"/>
        <v>Trần Thu Trang</v>
      </c>
      <c r="BJ506" s="105">
        <f t="shared" si="336"/>
        <v>0</v>
      </c>
      <c r="BK506" s="88" t="str">
        <f t="shared" si="337"/>
        <v>8414364493</v>
      </c>
      <c r="BL506" s="86">
        <f t="shared" si="338"/>
        <v>0</v>
      </c>
      <c r="BM506" s="105">
        <f t="shared" si="339"/>
        <v>0</v>
      </c>
      <c r="BN506" s="86">
        <f t="shared" si="340"/>
        <v>0</v>
      </c>
      <c r="BO506" s="86">
        <f t="shared" si="341"/>
        <v>0</v>
      </c>
      <c r="BP506" s="86">
        <f t="shared" si="351"/>
        <v>0</v>
      </c>
      <c r="BQ506" s="160" t="s">
        <v>6960</v>
      </c>
      <c r="BR506" s="86" t="s">
        <v>5720</v>
      </c>
      <c r="BS506" s="88" t="s">
        <v>5721</v>
      </c>
      <c r="BT506" s="86" t="s">
        <v>5722</v>
      </c>
      <c r="BU506" s="86"/>
      <c r="BV506" s="86" t="str">
        <f t="shared" si="352"/>
        <v>DA 286860</v>
      </c>
      <c r="BW506" s="105" t="str">
        <f t="shared" si="353"/>
        <v/>
      </c>
      <c r="BX506" s="86" t="str">
        <f t="shared" si="362"/>
        <v>168</v>
      </c>
      <c r="BY506" s="86" t="str">
        <f t="shared" si="363"/>
        <v>45</v>
      </c>
      <c r="BZ506" s="91">
        <f t="shared" si="364"/>
        <v>163.69999999999999</v>
      </c>
      <c r="CA506" s="91">
        <v>0</v>
      </c>
      <c r="CB506" s="96" t="s">
        <v>5719</v>
      </c>
      <c r="CC506" s="91">
        <f t="shared" si="354"/>
        <v>200</v>
      </c>
      <c r="CD506" s="91">
        <f t="shared" si="355"/>
        <v>0</v>
      </c>
      <c r="CE506" s="93">
        <f t="shared" si="365"/>
        <v>0</v>
      </c>
      <c r="CF506" s="93">
        <f t="shared" si="366"/>
        <v>0</v>
      </c>
      <c r="CG506" s="105"/>
      <c r="CH506" s="105"/>
      <c r="CI506" s="86"/>
      <c r="CJ506" s="188"/>
      <c r="CK506" s="181">
        <f t="shared" si="356"/>
        <v>163.69999999999999</v>
      </c>
      <c r="CL506" s="181">
        <f t="shared" si="357"/>
        <v>200</v>
      </c>
      <c r="CM506" s="86" t="s">
        <v>5723</v>
      </c>
      <c r="CN506" s="182" t="s">
        <v>7854</v>
      </c>
      <c r="CO506" s="183" t="s">
        <v>7855</v>
      </c>
      <c r="CP506" s="86" t="s">
        <v>5724</v>
      </c>
      <c r="CQ506" s="153" t="s">
        <v>7924</v>
      </c>
      <c r="CR506" s="187">
        <f t="shared" si="358"/>
        <v>7970000</v>
      </c>
      <c r="CS506" s="188">
        <v>1.2</v>
      </c>
      <c r="CT506" s="188">
        <f t="shared" si="368"/>
        <v>9564000</v>
      </c>
      <c r="CU506" s="93"/>
      <c r="CV506" s="94">
        <f t="shared" si="359"/>
        <v>163.69999999999999</v>
      </c>
      <c r="CW506" s="93">
        <f t="shared" si="360"/>
        <v>0</v>
      </c>
      <c r="CX506" s="86">
        <f t="shared" si="361"/>
        <v>0</v>
      </c>
      <c r="CY506" s="93">
        <f t="shared" si="369"/>
        <v>469688.03999999992</v>
      </c>
      <c r="CZ506" s="93">
        <v>0</v>
      </c>
      <c r="DA506" s="93">
        <v>0</v>
      </c>
      <c r="DB506" s="93">
        <f t="shared" si="370"/>
        <v>0</v>
      </c>
      <c r="DC506" s="93">
        <v>0</v>
      </c>
      <c r="DD506" s="91">
        <v>0</v>
      </c>
      <c r="DE506" s="93">
        <f t="shared" si="371"/>
        <v>0</v>
      </c>
      <c r="DF506" s="93">
        <f t="shared" si="342"/>
        <v>0</v>
      </c>
      <c r="DG506" s="93"/>
      <c r="DH506" s="93">
        <v>0</v>
      </c>
      <c r="DI506" s="93">
        <v>0</v>
      </c>
      <c r="DJ506" s="86">
        <f t="shared" si="372"/>
        <v>0</v>
      </c>
      <c r="DK506" s="91">
        <v>0</v>
      </c>
      <c r="DL506" s="93"/>
      <c r="DM506" s="93">
        <v>0</v>
      </c>
      <c r="DN506" s="93">
        <f t="shared" si="343"/>
        <v>9564000</v>
      </c>
      <c r="DO506" s="93">
        <f t="shared" si="373"/>
        <v>0</v>
      </c>
      <c r="DP506" s="92">
        <f t="shared" si="374"/>
        <v>469688.03999999992</v>
      </c>
      <c r="DQ506" s="97" t="str">
        <f t="shared" si="344"/>
        <v>8414364493</v>
      </c>
      <c r="DR506" s="98">
        <f t="shared" si="375"/>
        <v>0</v>
      </c>
      <c r="DS506" s="93" t="str">
        <f t="shared" si="376"/>
        <v>OK</v>
      </c>
      <c r="DT506" s="93"/>
      <c r="DU506" s="78" t="str">
        <f t="shared" si="345"/>
        <v>5010700215011501100001VT100001</v>
      </c>
      <c r="DV506" s="78">
        <f>INDEX('08_DMGiaDat'!$L:$L,MATCH(DU506,'08_DMGiaDat'!$R:$R,0))</f>
        <v>7970000</v>
      </c>
      <c r="DW506" s="78" t="str">
        <f t="shared" si="346"/>
        <v>501070021501100100000001</v>
      </c>
      <c r="DX506" s="78" t="str">
        <f>IFERROR(VLOOKUP(DW506,'08_DMGiaDat'!C418:C419,2,FALSE),"N")</f>
        <v>N</v>
      </c>
      <c r="DY506" s="78" t="str">
        <f t="shared" si="347"/>
        <v>5010700215011001VT100001</v>
      </c>
      <c r="DZ506" s="78" t="str">
        <f>IFERROR(VLOOKUP(DY506,'08_DMGiaDat'!C418:C419,2,FALSE),"N")</f>
        <v>N</v>
      </c>
      <c r="EA506" s="78" t="str">
        <f t="shared" si="348"/>
        <v>501070021501100100000001</v>
      </c>
      <c r="EB506" s="78" t="str">
        <f>IFERROR(VLOOKUP(EA506,'08_DMGiaDat'!C418:C419,2,FALSE),"N")</f>
        <v>N</v>
      </c>
      <c r="EC506" s="92">
        <f>IF(DV506&lt;&gt;"N",DV506,IF(DX506&lt;&gt;"N",DX506,IF(DZ506&lt;&gt;"N",DZ506*VLOOKUP(LEFT(CB506,3),'03_DMMucDich'!C402:C406,5,FALSE),IF(EB506&lt;&gt;"N",EB506*VLOOKUP(LEFT(CB506,3),'03_DMMucDich'!C402:C406,5,FALSE),"N/A"))))</f>
        <v>7970000</v>
      </c>
    </row>
    <row r="507" spans="1:133" s="34" customFormat="1" ht="16" x14ac:dyDescent="0.2">
      <c r="A507" s="85">
        <v>493</v>
      </c>
      <c r="B507" s="86"/>
      <c r="C507" s="87"/>
      <c r="D507" s="141" t="s">
        <v>6139</v>
      </c>
      <c r="E507" s="86"/>
      <c r="F507" s="88"/>
      <c r="G507" s="88" t="s">
        <v>5718</v>
      </c>
      <c r="H507" s="151">
        <v>2022</v>
      </c>
      <c r="I507" s="86"/>
      <c r="J507" s="86"/>
      <c r="K507" s="145" t="s">
        <v>6760</v>
      </c>
      <c r="L507" s="105"/>
      <c r="M507" s="86"/>
      <c r="N507" s="105"/>
      <c r="O507" s="105"/>
      <c r="P507" s="86"/>
      <c r="Q507" s="86"/>
      <c r="R507" s="153" t="str">
        <f t="shared" si="349"/>
        <v>Tổ 05</v>
      </c>
      <c r="S507" s="86"/>
      <c r="T507" s="86"/>
      <c r="U507" s="86"/>
      <c r="V507" s="86" t="str">
        <f t="shared" si="350"/>
        <v xml:space="preserve">, </v>
      </c>
      <c r="W507" s="86"/>
      <c r="X507" s="86"/>
      <c r="Y507" s="86"/>
      <c r="Z507" s="88"/>
      <c r="AA507" s="105"/>
      <c r="AB507" s="86"/>
      <c r="AC507" s="90"/>
      <c r="AD507" s="86"/>
      <c r="AE507" s="86"/>
      <c r="AF507" s="86"/>
      <c r="AG507" s="86"/>
      <c r="AH507" s="160" t="s">
        <v>6968</v>
      </c>
      <c r="AI507" s="153"/>
      <c r="AJ507" s="153"/>
      <c r="AK507" s="86"/>
      <c r="AL507" s="86"/>
      <c r="AM507" s="153" t="s">
        <v>7015</v>
      </c>
      <c r="AN507" s="153" t="s">
        <v>7608</v>
      </c>
      <c r="AO507" s="165">
        <v>43224</v>
      </c>
      <c r="AP507" s="153" t="s">
        <v>2219</v>
      </c>
      <c r="AQ507" s="153" t="s">
        <v>7038</v>
      </c>
      <c r="AR507" s="166">
        <v>60</v>
      </c>
      <c r="AS507" s="88" t="s">
        <v>5719</v>
      </c>
      <c r="AT507" s="92">
        <f t="shared" si="367"/>
        <v>0</v>
      </c>
      <c r="AU507" s="93">
        <v>0</v>
      </c>
      <c r="AV507" s="93">
        <v>0</v>
      </c>
      <c r="AW507" s="166">
        <v>200</v>
      </c>
      <c r="AX507" s="93">
        <v>0</v>
      </c>
      <c r="AY507" s="177"/>
      <c r="AZ507" s="177">
        <v>0</v>
      </c>
      <c r="BA507" s="178"/>
      <c r="BB507" s="105"/>
      <c r="BC507" s="105"/>
      <c r="BD507" s="93"/>
      <c r="BE507" s="93">
        <v>0</v>
      </c>
      <c r="BF507" s="91">
        <v>0</v>
      </c>
      <c r="BG507" s="94"/>
      <c r="BH507" s="95"/>
      <c r="BI507" s="93" t="str">
        <f t="shared" si="335"/>
        <v>Lê Minh Khánh</v>
      </c>
      <c r="BJ507" s="105">
        <f t="shared" si="336"/>
        <v>0</v>
      </c>
      <c r="BK507" s="88" t="str">
        <f t="shared" si="337"/>
        <v>8113006208</v>
      </c>
      <c r="BL507" s="86">
        <f t="shared" si="338"/>
        <v>0</v>
      </c>
      <c r="BM507" s="105">
        <f t="shared" si="339"/>
        <v>0</v>
      </c>
      <c r="BN507" s="86">
        <f t="shared" si="340"/>
        <v>0</v>
      </c>
      <c r="BO507" s="86">
        <f t="shared" si="341"/>
        <v>0</v>
      </c>
      <c r="BP507" s="86">
        <f t="shared" si="351"/>
        <v>0</v>
      </c>
      <c r="BQ507" s="160" t="s">
        <v>6968</v>
      </c>
      <c r="BR507" s="86" t="s">
        <v>5720</v>
      </c>
      <c r="BS507" s="88" t="s">
        <v>5721</v>
      </c>
      <c r="BT507" s="86" t="s">
        <v>5722</v>
      </c>
      <c r="BU507" s="86"/>
      <c r="BV507" s="86" t="str">
        <f t="shared" si="352"/>
        <v>CM 718832</v>
      </c>
      <c r="BW507" s="105" t="str">
        <f t="shared" si="353"/>
        <v/>
      </c>
      <c r="BX507" s="86" t="str">
        <f t="shared" si="362"/>
        <v>333</v>
      </c>
      <c r="BY507" s="86" t="str">
        <f t="shared" si="363"/>
        <v>84</v>
      </c>
      <c r="BZ507" s="91">
        <f t="shared" si="364"/>
        <v>60</v>
      </c>
      <c r="CA507" s="91">
        <v>0</v>
      </c>
      <c r="CB507" s="96" t="s">
        <v>5719</v>
      </c>
      <c r="CC507" s="91">
        <f t="shared" si="354"/>
        <v>200</v>
      </c>
      <c r="CD507" s="91">
        <f t="shared" si="355"/>
        <v>0</v>
      </c>
      <c r="CE507" s="93">
        <f t="shared" si="365"/>
        <v>0</v>
      </c>
      <c r="CF507" s="93">
        <f t="shared" si="366"/>
        <v>0</v>
      </c>
      <c r="CG507" s="105"/>
      <c r="CH507" s="105"/>
      <c r="CI507" s="86"/>
      <c r="CJ507" s="188"/>
      <c r="CK507" s="181">
        <f t="shared" si="356"/>
        <v>60</v>
      </c>
      <c r="CL507" s="181">
        <f t="shared" si="357"/>
        <v>200</v>
      </c>
      <c r="CM507" s="86" t="s">
        <v>5723</v>
      </c>
      <c r="CN507" s="182" t="s">
        <v>7866</v>
      </c>
      <c r="CO507" s="183" t="s">
        <v>7867</v>
      </c>
      <c r="CP507" s="86" t="s">
        <v>5724</v>
      </c>
      <c r="CQ507" s="153" t="s">
        <v>7925</v>
      </c>
      <c r="CR507" s="187">
        <f t="shared" si="358"/>
        <v>2360000</v>
      </c>
      <c r="CS507" s="188">
        <v>0.8</v>
      </c>
      <c r="CT507" s="188">
        <f t="shared" si="368"/>
        <v>1888000</v>
      </c>
      <c r="CU507" s="93"/>
      <c r="CV507" s="94">
        <f t="shared" si="359"/>
        <v>60</v>
      </c>
      <c r="CW507" s="93">
        <f t="shared" si="360"/>
        <v>0</v>
      </c>
      <c r="CX507" s="86">
        <f t="shared" si="361"/>
        <v>0</v>
      </c>
      <c r="CY507" s="93">
        <f t="shared" si="369"/>
        <v>33984</v>
      </c>
      <c r="CZ507" s="93">
        <v>0</v>
      </c>
      <c r="DA507" s="93">
        <v>0</v>
      </c>
      <c r="DB507" s="93">
        <f t="shared" si="370"/>
        <v>0</v>
      </c>
      <c r="DC507" s="93">
        <v>0</v>
      </c>
      <c r="DD507" s="91">
        <v>0</v>
      </c>
      <c r="DE507" s="93">
        <f t="shared" si="371"/>
        <v>0</v>
      </c>
      <c r="DF507" s="93">
        <f t="shared" si="342"/>
        <v>0</v>
      </c>
      <c r="DG507" s="93"/>
      <c r="DH507" s="93">
        <v>0</v>
      </c>
      <c r="DI507" s="93">
        <v>0</v>
      </c>
      <c r="DJ507" s="86">
        <f t="shared" si="372"/>
        <v>0</v>
      </c>
      <c r="DK507" s="91">
        <v>0</v>
      </c>
      <c r="DL507" s="93"/>
      <c r="DM507" s="93">
        <v>0</v>
      </c>
      <c r="DN507" s="93">
        <f t="shared" si="343"/>
        <v>1888000</v>
      </c>
      <c r="DO507" s="93">
        <f t="shared" si="373"/>
        <v>0</v>
      </c>
      <c r="DP507" s="92">
        <f t="shared" si="374"/>
        <v>33984</v>
      </c>
      <c r="DQ507" s="97" t="str">
        <f t="shared" si="344"/>
        <v>8113006208</v>
      </c>
      <c r="DR507" s="98">
        <f t="shared" si="375"/>
        <v>0</v>
      </c>
      <c r="DS507" s="93" t="str">
        <f t="shared" si="376"/>
        <v>OK</v>
      </c>
      <c r="DT507" s="93"/>
      <c r="DU507" s="78" t="str">
        <f t="shared" si="345"/>
        <v>5010700210791079100001VT400001</v>
      </c>
      <c r="DV507" s="78">
        <f>INDEX('08_DMGiaDat'!$L:$L,MATCH(DU507,'08_DMGiaDat'!$R:$R,0))</f>
        <v>2360000</v>
      </c>
      <c r="DW507" s="78" t="str">
        <f t="shared" si="346"/>
        <v>501070021079100100000001</v>
      </c>
      <c r="DX507" s="78" t="str">
        <f>IFERROR(VLOOKUP(DW507,'08_DMGiaDat'!C418:C419,2,FALSE),"N")</f>
        <v>N</v>
      </c>
      <c r="DY507" s="78" t="str">
        <f t="shared" si="347"/>
        <v>5010700210791001VT400001</v>
      </c>
      <c r="DZ507" s="78" t="str">
        <f>IFERROR(VLOOKUP(DY507,'08_DMGiaDat'!C418:C419,2,FALSE),"N")</f>
        <v>N</v>
      </c>
      <c r="EA507" s="78" t="str">
        <f t="shared" si="348"/>
        <v>501070021079100100000001</v>
      </c>
      <c r="EB507" s="78" t="str">
        <f>IFERROR(VLOOKUP(EA507,'08_DMGiaDat'!C418:C419,2,FALSE),"N")</f>
        <v>N</v>
      </c>
      <c r="EC507" s="92">
        <f>IF(DV507&lt;&gt;"N",DV507,IF(DX507&lt;&gt;"N",DX507,IF(DZ507&lt;&gt;"N",DZ507*VLOOKUP(LEFT(CB507,3),'03_DMMucDich'!C402:C406,5,FALSE),IF(EB507&lt;&gt;"N",EB507*VLOOKUP(LEFT(CB507,3),'03_DMMucDich'!C402:C406,5,FALSE),"N/A"))))</f>
        <v>2360000</v>
      </c>
    </row>
    <row r="508" spans="1:133" s="34" customFormat="1" ht="16" x14ac:dyDescent="0.2">
      <c r="A508" s="85">
        <v>494</v>
      </c>
      <c r="B508" s="86"/>
      <c r="C508" s="87"/>
      <c r="D508" s="141" t="s">
        <v>6140</v>
      </c>
      <c r="E508" s="86"/>
      <c r="F508" s="88"/>
      <c r="G508" s="88" t="s">
        <v>5718</v>
      </c>
      <c r="H508" s="151">
        <v>2022</v>
      </c>
      <c r="I508" s="86"/>
      <c r="J508" s="86"/>
      <c r="K508" s="145" t="s">
        <v>6761</v>
      </c>
      <c r="L508" s="105"/>
      <c r="M508" s="86"/>
      <c r="N508" s="105"/>
      <c r="O508" s="105"/>
      <c r="P508" s="86"/>
      <c r="Q508" s="86"/>
      <c r="R508" s="153" t="str">
        <f t="shared" si="349"/>
        <v>Tổ 31</v>
      </c>
      <c r="S508" s="86"/>
      <c r="T508" s="86"/>
      <c r="U508" s="86"/>
      <c r="V508" s="86" t="str">
        <f t="shared" si="350"/>
        <v xml:space="preserve">, </v>
      </c>
      <c r="W508" s="86"/>
      <c r="X508" s="86"/>
      <c r="Y508" s="86"/>
      <c r="Z508" s="88"/>
      <c r="AA508" s="105"/>
      <c r="AB508" s="86"/>
      <c r="AC508" s="90"/>
      <c r="AD508" s="86"/>
      <c r="AE508" s="86"/>
      <c r="AF508" s="86"/>
      <c r="AG508" s="86"/>
      <c r="AH508" s="160" t="s">
        <v>6982</v>
      </c>
      <c r="AI508" s="153"/>
      <c r="AJ508" s="153"/>
      <c r="AK508" s="86"/>
      <c r="AL508" s="86"/>
      <c r="AM508" s="153" t="s">
        <v>7015</v>
      </c>
      <c r="AN508" s="153" t="s">
        <v>7609</v>
      </c>
      <c r="AO508" s="165">
        <v>40731</v>
      </c>
      <c r="AP508" s="153" t="s">
        <v>2142</v>
      </c>
      <c r="AQ508" s="153" t="s">
        <v>1384</v>
      </c>
      <c r="AR508" s="166">
        <v>100</v>
      </c>
      <c r="AS508" s="88" t="s">
        <v>5719</v>
      </c>
      <c r="AT508" s="92">
        <f t="shared" si="367"/>
        <v>0</v>
      </c>
      <c r="AU508" s="93">
        <v>0</v>
      </c>
      <c r="AV508" s="93">
        <v>0</v>
      </c>
      <c r="AW508" s="166">
        <v>200</v>
      </c>
      <c r="AX508" s="93">
        <v>0</v>
      </c>
      <c r="AY508" s="177"/>
      <c r="AZ508" s="177">
        <v>0</v>
      </c>
      <c r="BA508" s="178"/>
      <c r="BB508" s="105"/>
      <c r="BC508" s="105"/>
      <c r="BD508" s="93"/>
      <c r="BE508" s="93">
        <v>0</v>
      </c>
      <c r="BF508" s="91">
        <v>0</v>
      </c>
      <c r="BG508" s="94"/>
      <c r="BH508" s="95"/>
      <c r="BI508" s="93" t="str">
        <f t="shared" si="335"/>
        <v>Phạm Văn Thành</v>
      </c>
      <c r="BJ508" s="105">
        <f t="shared" si="336"/>
        <v>0</v>
      </c>
      <c r="BK508" s="88" t="str">
        <f t="shared" si="337"/>
        <v>8530282876</v>
      </c>
      <c r="BL508" s="86">
        <f t="shared" si="338"/>
        <v>0</v>
      </c>
      <c r="BM508" s="105">
        <f t="shared" si="339"/>
        <v>0</v>
      </c>
      <c r="BN508" s="86">
        <f t="shared" si="340"/>
        <v>0</v>
      </c>
      <c r="BO508" s="86">
        <f t="shared" si="341"/>
        <v>0</v>
      </c>
      <c r="BP508" s="86">
        <f t="shared" si="351"/>
        <v>0</v>
      </c>
      <c r="BQ508" s="160" t="s">
        <v>6982</v>
      </c>
      <c r="BR508" s="86" t="s">
        <v>5720</v>
      </c>
      <c r="BS508" s="88" t="s">
        <v>5721</v>
      </c>
      <c r="BT508" s="86" t="s">
        <v>5722</v>
      </c>
      <c r="BU508" s="86"/>
      <c r="BV508" s="86" t="str">
        <f t="shared" si="352"/>
        <v>BE 795781</v>
      </c>
      <c r="BW508" s="105" t="str">
        <f t="shared" si="353"/>
        <v/>
      </c>
      <c r="BX508" s="86" t="str">
        <f t="shared" si="362"/>
        <v>256</v>
      </c>
      <c r="BY508" s="86" t="str">
        <f t="shared" si="363"/>
        <v>125</v>
      </c>
      <c r="BZ508" s="91">
        <f t="shared" si="364"/>
        <v>100</v>
      </c>
      <c r="CA508" s="91">
        <v>0</v>
      </c>
      <c r="CB508" s="96" t="s">
        <v>5719</v>
      </c>
      <c r="CC508" s="91">
        <f t="shared" si="354"/>
        <v>200</v>
      </c>
      <c r="CD508" s="91">
        <f t="shared" si="355"/>
        <v>0</v>
      </c>
      <c r="CE508" s="93">
        <f t="shared" si="365"/>
        <v>0</v>
      </c>
      <c r="CF508" s="93">
        <f t="shared" si="366"/>
        <v>0</v>
      </c>
      <c r="CG508" s="105"/>
      <c r="CH508" s="105"/>
      <c r="CI508" s="86"/>
      <c r="CJ508" s="188"/>
      <c r="CK508" s="181">
        <f t="shared" si="356"/>
        <v>100</v>
      </c>
      <c r="CL508" s="181">
        <f t="shared" si="357"/>
        <v>200</v>
      </c>
      <c r="CM508" s="86" t="s">
        <v>5723</v>
      </c>
      <c r="CN508" s="182" t="s">
        <v>7893</v>
      </c>
      <c r="CO508" s="183" t="s">
        <v>7894</v>
      </c>
      <c r="CP508" s="86" t="s">
        <v>5724</v>
      </c>
      <c r="CQ508" s="153" t="s">
        <v>7924</v>
      </c>
      <c r="CR508" s="187">
        <f t="shared" si="358"/>
        <v>7440000</v>
      </c>
      <c r="CS508" s="188">
        <v>1</v>
      </c>
      <c r="CT508" s="188">
        <f t="shared" si="368"/>
        <v>7440000</v>
      </c>
      <c r="CU508" s="93"/>
      <c r="CV508" s="94">
        <f t="shared" si="359"/>
        <v>100</v>
      </c>
      <c r="CW508" s="93">
        <f t="shared" si="360"/>
        <v>0</v>
      </c>
      <c r="CX508" s="86">
        <f t="shared" si="361"/>
        <v>0</v>
      </c>
      <c r="CY508" s="93">
        <f t="shared" si="369"/>
        <v>223200</v>
      </c>
      <c r="CZ508" s="93">
        <v>0</v>
      </c>
      <c r="DA508" s="93">
        <v>0</v>
      </c>
      <c r="DB508" s="93">
        <f t="shared" si="370"/>
        <v>0</v>
      </c>
      <c r="DC508" s="93">
        <v>0</v>
      </c>
      <c r="DD508" s="91">
        <v>0</v>
      </c>
      <c r="DE508" s="93">
        <f t="shared" si="371"/>
        <v>0</v>
      </c>
      <c r="DF508" s="93">
        <f t="shared" si="342"/>
        <v>0</v>
      </c>
      <c r="DG508" s="93"/>
      <c r="DH508" s="93">
        <v>0</v>
      </c>
      <c r="DI508" s="93">
        <v>0</v>
      </c>
      <c r="DJ508" s="86">
        <f t="shared" si="372"/>
        <v>0</v>
      </c>
      <c r="DK508" s="91">
        <v>0</v>
      </c>
      <c r="DL508" s="93"/>
      <c r="DM508" s="93">
        <v>0</v>
      </c>
      <c r="DN508" s="93">
        <f t="shared" si="343"/>
        <v>7440000</v>
      </c>
      <c r="DO508" s="93">
        <f t="shared" si="373"/>
        <v>0</v>
      </c>
      <c r="DP508" s="92">
        <f t="shared" si="374"/>
        <v>223200</v>
      </c>
      <c r="DQ508" s="97" t="str">
        <f t="shared" si="344"/>
        <v>8530282876</v>
      </c>
      <c r="DR508" s="98">
        <f t="shared" si="375"/>
        <v>0</v>
      </c>
      <c r="DS508" s="93" t="str">
        <f t="shared" si="376"/>
        <v>OK</v>
      </c>
      <c r="DT508" s="93"/>
      <c r="DU508" s="78" t="str">
        <f t="shared" si="345"/>
        <v>5010700214111411100001VT100001</v>
      </c>
      <c r="DV508" s="78">
        <f>INDEX('08_DMGiaDat'!$L:$L,MATCH(DU508,'08_DMGiaDat'!$R:$R,0))</f>
        <v>7440000</v>
      </c>
      <c r="DW508" s="78" t="str">
        <f t="shared" si="346"/>
        <v>501070021411100100000001</v>
      </c>
      <c r="DX508" s="78" t="str">
        <f>IFERROR(VLOOKUP(DW508,'08_DMGiaDat'!C418:C419,2,FALSE),"N")</f>
        <v>N</v>
      </c>
      <c r="DY508" s="78" t="str">
        <f t="shared" si="347"/>
        <v>5010700214111001VT100001</v>
      </c>
      <c r="DZ508" s="78" t="str">
        <f>IFERROR(VLOOKUP(DY508,'08_DMGiaDat'!C418:C419,2,FALSE),"N")</f>
        <v>N</v>
      </c>
      <c r="EA508" s="78" t="str">
        <f t="shared" si="348"/>
        <v>501070021411100100000001</v>
      </c>
      <c r="EB508" s="78" t="str">
        <f>IFERROR(VLOOKUP(EA508,'08_DMGiaDat'!C418:C419,2,FALSE),"N")</f>
        <v>N</v>
      </c>
      <c r="EC508" s="92">
        <f>IF(DV508&lt;&gt;"N",DV508,IF(DX508&lt;&gt;"N",DX508,IF(DZ508&lt;&gt;"N",DZ508*VLOOKUP(LEFT(CB508,3),'03_DMMucDich'!C402:C406,5,FALSE),IF(EB508&lt;&gt;"N",EB508*VLOOKUP(LEFT(CB508,3),'03_DMMucDich'!C402:C406,5,FALSE),"N/A"))))</f>
        <v>7440000</v>
      </c>
    </row>
    <row r="509" spans="1:133" s="34" customFormat="1" ht="16" x14ac:dyDescent="0.2">
      <c r="A509" s="85">
        <v>495</v>
      </c>
      <c r="B509" s="86"/>
      <c r="C509" s="87"/>
      <c r="D509" s="141" t="s">
        <v>6141</v>
      </c>
      <c r="E509" s="86"/>
      <c r="F509" s="88"/>
      <c r="G509" s="88" t="s">
        <v>5718</v>
      </c>
      <c r="H509" s="151">
        <v>2023</v>
      </c>
      <c r="I509" s="86"/>
      <c r="J509" s="86"/>
      <c r="K509" s="145" t="s">
        <v>6762</v>
      </c>
      <c r="L509" s="105"/>
      <c r="M509" s="86"/>
      <c r="N509" s="105"/>
      <c r="O509" s="105"/>
      <c r="P509" s="86"/>
      <c r="Q509" s="86"/>
      <c r="R509" s="153" t="str">
        <f t="shared" si="349"/>
        <v>Tổ 15</v>
      </c>
      <c r="S509" s="86"/>
      <c r="T509" s="86"/>
      <c r="U509" s="86"/>
      <c r="V509" s="86" t="str">
        <f t="shared" si="350"/>
        <v xml:space="preserve">, </v>
      </c>
      <c r="W509" s="86"/>
      <c r="X509" s="86"/>
      <c r="Y509" s="86"/>
      <c r="Z509" s="88"/>
      <c r="AA509" s="105"/>
      <c r="AB509" s="86"/>
      <c r="AC509" s="90"/>
      <c r="AD509" s="86"/>
      <c r="AE509" s="86"/>
      <c r="AF509" s="86"/>
      <c r="AG509" s="86"/>
      <c r="AH509" s="160" t="s">
        <v>7010</v>
      </c>
      <c r="AI509" s="153"/>
      <c r="AJ509" s="153"/>
      <c r="AK509" s="86"/>
      <c r="AL509" s="86"/>
      <c r="AM509" s="153" t="s">
        <v>7015</v>
      </c>
      <c r="AN509" s="153" t="s">
        <v>7610</v>
      </c>
      <c r="AO509" s="165">
        <v>40504</v>
      </c>
      <c r="AP509" s="153" t="s">
        <v>2230</v>
      </c>
      <c r="AQ509" s="153" t="s">
        <v>7044</v>
      </c>
      <c r="AR509" s="166">
        <v>100.1</v>
      </c>
      <c r="AS509" s="88" t="s">
        <v>5719</v>
      </c>
      <c r="AT509" s="92">
        <f t="shared" si="367"/>
        <v>0</v>
      </c>
      <c r="AU509" s="93">
        <v>0</v>
      </c>
      <c r="AV509" s="93">
        <v>0</v>
      </c>
      <c r="AW509" s="166">
        <v>200</v>
      </c>
      <c r="AX509" s="93">
        <v>0</v>
      </c>
      <c r="AY509" s="177"/>
      <c r="AZ509" s="177">
        <v>0</v>
      </c>
      <c r="BA509" s="178"/>
      <c r="BB509" s="105"/>
      <c r="BC509" s="105"/>
      <c r="BD509" s="93"/>
      <c r="BE509" s="93">
        <v>0</v>
      </c>
      <c r="BF509" s="91">
        <v>0</v>
      </c>
      <c r="BG509" s="94"/>
      <c r="BH509" s="95"/>
      <c r="BI509" s="93" t="str">
        <f t="shared" si="335"/>
        <v>Trần Anh Tín</v>
      </c>
      <c r="BJ509" s="105">
        <f t="shared" si="336"/>
        <v>0</v>
      </c>
      <c r="BK509" s="88" t="str">
        <f t="shared" si="337"/>
        <v>8336013417</v>
      </c>
      <c r="BL509" s="86">
        <f t="shared" si="338"/>
        <v>0</v>
      </c>
      <c r="BM509" s="105">
        <f t="shared" si="339"/>
        <v>0</v>
      </c>
      <c r="BN509" s="86">
        <f t="shared" si="340"/>
        <v>0</v>
      </c>
      <c r="BO509" s="86">
        <f t="shared" si="341"/>
        <v>0</v>
      </c>
      <c r="BP509" s="86">
        <f t="shared" si="351"/>
        <v>0</v>
      </c>
      <c r="BQ509" s="160" t="s">
        <v>7010</v>
      </c>
      <c r="BR509" s="86" t="s">
        <v>5720</v>
      </c>
      <c r="BS509" s="88" t="s">
        <v>5721</v>
      </c>
      <c r="BT509" s="86" t="s">
        <v>5722</v>
      </c>
      <c r="BU509" s="86"/>
      <c r="BV509" s="86" t="str">
        <f t="shared" si="352"/>
        <v>BC 771821</v>
      </c>
      <c r="BW509" s="105" t="str">
        <f t="shared" si="353"/>
        <v/>
      </c>
      <c r="BX509" s="86" t="str">
        <f t="shared" si="362"/>
        <v>344</v>
      </c>
      <c r="BY509" s="86" t="str">
        <f t="shared" si="363"/>
        <v>92</v>
      </c>
      <c r="BZ509" s="91">
        <f t="shared" si="364"/>
        <v>100.1</v>
      </c>
      <c r="CA509" s="91">
        <v>0</v>
      </c>
      <c r="CB509" s="96" t="s">
        <v>5719</v>
      </c>
      <c r="CC509" s="91">
        <f t="shared" si="354"/>
        <v>200</v>
      </c>
      <c r="CD509" s="91">
        <f t="shared" si="355"/>
        <v>0</v>
      </c>
      <c r="CE509" s="93">
        <f t="shared" si="365"/>
        <v>0</v>
      </c>
      <c r="CF509" s="93">
        <f t="shared" si="366"/>
        <v>0</v>
      </c>
      <c r="CG509" s="105"/>
      <c r="CH509" s="105"/>
      <c r="CI509" s="86"/>
      <c r="CJ509" s="188"/>
      <c r="CK509" s="181">
        <f t="shared" si="356"/>
        <v>100.1</v>
      </c>
      <c r="CL509" s="181">
        <f t="shared" si="357"/>
        <v>200</v>
      </c>
      <c r="CM509" s="86" t="s">
        <v>5723</v>
      </c>
      <c r="CN509" s="182" t="s">
        <v>7866</v>
      </c>
      <c r="CO509" s="183" t="s">
        <v>7867</v>
      </c>
      <c r="CP509" s="86" t="s">
        <v>5724</v>
      </c>
      <c r="CQ509" s="153" t="s">
        <v>7927</v>
      </c>
      <c r="CR509" s="187">
        <f t="shared" si="358"/>
        <v>2890000</v>
      </c>
      <c r="CS509" s="188">
        <v>0.85</v>
      </c>
      <c r="CT509" s="188">
        <f t="shared" si="368"/>
        <v>2456500</v>
      </c>
      <c r="CU509" s="93"/>
      <c r="CV509" s="94">
        <f t="shared" si="359"/>
        <v>100.1</v>
      </c>
      <c r="CW509" s="93">
        <f t="shared" si="360"/>
        <v>0</v>
      </c>
      <c r="CX509" s="86">
        <f t="shared" si="361"/>
        <v>0</v>
      </c>
      <c r="CY509" s="93">
        <f t="shared" si="369"/>
        <v>73768.694999999992</v>
      </c>
      <c r="CZ509" s="93">
        <v>0</v>
      </c>
      <c r="DA509" s="93">
        <v>0</v>
      </c>
      <c r="DB509" s="93">
        <f t="shared" si="370"/>
        <v>0</v>
      </c>
      <c r="DC509" s="93">
        <v>0</v>
      </c>
      <c r="DD509" s="91">
        <v>0</v>
      </c>
      <c r="DE509" s="93">
        <f t="shared" si="371"/>
        <v>0</v>
      </c>
      <c r="DF509" s="93">
        <f t="shared" si="342"/>
        <v>0</v>
      </c>
      <c r="DG509" s="93"/>
      <c r="DH509" s="93">
        <v>0</v>
      </c>
      <c r="DI509" s="93">
        <v>0</v>
      </c>
      <c r="DJ509" s="86">
        <f t="shared" si="372"/>
        <v>0</v>
      </c>
      <c r="DK509" s="91">
        <v>0</v>
      </c>
      <c r="DL509" s="93"/>
      <c r="DM509" s="93">
        <v>0</v>
      </c>
      <c r="DN509" s="93">
        <f t="shared" si="343"/>
        <v>2456500</v>
      </c>
      <c r="DO509" s="93">
        <f t="shared" si="373"/>
        <v>0</v>
      </c>
      <c r="DP509" s="92">
        <f t="shared" si="374"/>
        <v>73768.694999999992</v>
      </c>
      <c r="DQ509" s="97" t="str">
        <f t="shared" si="344"/>
        <v>8336013417</v>
      </c>
      <c r="DR509" s="98">
        <f t="shared" si="375"/>
        <v>0</v>
      </c>
      <c r="DS509" s="93" t="str">
        <f t="shared" si="376"/>
        <v>OK</v>
      </c>
      <c r="DT509" s="93"/>
      <c r="DU509" s="78" t="str">
        <f t="shared" si="345"/>
        <v>5010700210791079100001VT300001</v>
      </c>
      <c r="DV509" s="78">
        <f>INDEX('08_DMGiaDat'!$L:$L,MATCH(DU509,'08_DMGiaDat'!$R:$R,0))</f>
        <v>2890000</v>
      </c>
      <c r="DW509" s="78" t="str">
        <f t="shared" si="346"/>
        <v>501070021079100100000001</v>
      </c>
      <c r="DX509" s="78" t="str">
        <f>IFERROR(VLOOKUP(DW509,'08_DMGiaDat'!C418:C419,2,FALSE),"N")</f>
        <v>N</v>
      </c>
      <c r="DY509" s="78" t="str">
        <f t="shared" si="347"/>
        <v>5010700210791001VT300001</v>
      </c>
      <c r="DZ509" s="78" t="str">
        <f>IFERROR(VLOOKUP(DY509,'08_DMGiaDat'!C418:C419,2,FALSE),"N")</f>
        <v>N</v>
      </c>
      <c r="EA509" s="78" t="str">
        <f t="shared" si="348"/>
        <v>501070021079100100000001</v>
      </c>
      <c r="EB509" s="78" t="str">
        <f>IFERROR(VLOOKUP(EA509,'08_DMGiaDat'!C418:C419,2,FALSE),"N")</f>
        <v>N</v>
      </c>
      <c r="EC509" s="92">
        <f>IF(DV509&lt;&gt;"N",DV509,IF(DX509&lt;&gt;"N",DX509,IF(DZ509&lt;&gt;"N",DZ509*VLOOKUP(LEFT(CB509,3),'03_DMMucDich'!C402:C406,5,FALSE),IF(EB509&lt;&gt;"N",EB509*VLOOKUP(LEFT(CB509,3),'03_DMMucDich'!C402:C406,5,FALSE),"N/A"))))</f>
        <v>2890000</v>
      </c>
    </row>
    <row r="510" spans="1:133" s="34" customFormat="1" ht="16" x14ac:dyDescent="0.2">
      <c r="A510" s="85">
        <v>496</v>
      </c>
      <c r="B510" s="86"/>
      <c r="C510" s="87"/>
      <c r="D510" s="141" t="s">
        <v>6142</v>
      </c>
      <c r="E510" s="86"/>
      <c r="F510" s="88"/>
      <c r="G510" s="88" t="s">
        <v>5718</v>
      </c>
      <c r="H510" s="151">
        <v>2023</v>
      </c>
      <c r="I510" s="86"/>
      <c r="J510" s="86"/>
      <c r="K510" s="145" t="s">
        <v>6763</v>
      </c>
      <c r="L510" s="105"/>
      <c r="M510" s="86"/>
      <c r="N510" s="105"/>
      <c r="O510" s="105"/>
      <c r="P510" s="86"/>
      <c r="Q510" s="86"/>
      <c r="R510" s="153" t="str">
        <f t="shared" si="349"/>
        <v>Tổ 66</v>
      </c>
      <c r="S510" s="86"/>
      <c r="T510" s="86"/>
      <c r="U510" s="86"/>
      <c r="V510" s="86" t="str">
        <f t="shared" si="350"/>
        <v xml:space="preserve">, </v>
      </c>
      <c r="W510" s="86"/>
      <c r="X510" s="86"/>
      <c r="Y510" s="86"/>
      <c r="Z510" s="88"/>
      <c r="AA510" s="105"/>
      <c r="AB510" s="86"/>
      <c r="AC510" s="90"/>
      <c r="AD510" s="86"/>
      <c r="AE510" s="86"/>
      <c r="AF510" s="86"/>
      <c r="AG510" s="86"/>
      <c r="AH510" s="160" t="s">
        <v>6960</v>
      </c>
      <c r="AI510" s="153"/>
      <c r="AJ510" s="153"/>
      <c r="AK510" s="86"/>
      <c r="AL510" s="86"/>
      <c r="AM510" s="153" t="s">
        <v>7015</v>
      </c>
      <c r="AN510" s="153" t="s">
        <v>7611</v>
      </c>
      <c r="AO510" s="165">
        <v>44347</v>
      </c>
      <c r="AP510" s="153" t="s">
        <v>2057</v>
      </c>
      <c r="AQ510" s="153" t="s">
        <v>7128</v>
      </c>
      <c r="AR510" s="166">
        <v>107.5</v>
      </c>
      <c r="AS510" s="88" t="s">
        <v>5719</v>
      </c>
      <c r="AT510" s="92">
        <f t="shared" si="367"/>
        <v>0</v>
      </c>
      <c r="AU510" s="93">
        <v>0</v>
      </c>
      <c r="AV510" s="93">
        <v>0</v>
      </c>
      <c r="AW510" s="166">
        <v>200</v>
      </c>
      <c r="AX510" s="93">
        <v>0</v>
      </c>
      <c r="AY510" s="177"/>
      <c r="AZ510" s="177">
        <v>0</v>
      </c>
      <c r="BA510" s="178"/>
      <c r="BB510" s="105"/>
      <c r="BC510" s="105"/>
      <c r="BD510" s="93"/>
      <c r="BE510" s="93">
        <v>0</v>
      </c>
      <c r="BF510" s="91">
        <v>0</v>
      </c>
      <c r="BG510" s="94"/>
      <c r="BH510" s="95"/>
      <c r="BI510" s="93" t="str">
        <f t="shared" si="335"/>
        <v>Lê Minh Tuấn</v>
      </c>
      <c r="BJ510" s="105">
        <f t="shared" si="336"/>
        <v>0</v>
      </c>
      <c r="BK510" s="88" t="str">
        <f t="shared" si="337"/>
        <v>0400773540</v>
      </c>
      <c r="BL510" s="86">
        <f t="shared" si="338"/>
        <v>0</v>
      </c>
      <c r="BM510" s="105">
        <f t="shared" si="339"/>
        <v>0</v>
      </c>
      <c r="BN510" s="86">
        <f t="shared" si="340"/>
        <v>0</v>
      </c>
      <c r="BO510" s="86">
        <f t="shared" si="341"/>
        <v>0</v>
      </c>
      <c r="BP510" s="86">
        <f t="shared" si="351"/>
        <v>0</v>
      </c>
      <c r="BQ510" s="160" t="s">
        <v>6960</v>
      </c>
      <c r="BR510" s="86" t="s">
        <v>5720</v>
      </c>
      <c r="BS510" s="88" t="s">
        <v>5721</v>
      </c>
      <c r="BT510" s="86" t="s">
        <v>5722</v>
      </c>
      <c r="BU510" s="86"/>
      <c r="BV510" s="86" t="str">
        <f t="shared" si="352"/>
        <v>DA 379450</v>
      </c>
      <c r="BW510" s="105" t="str">
        <f t="shared" si="353"/>
        <v/>
      </c>
      <c r="BX510" s="86" t="str">
        <f t="shared" si="362"/>
        <v>171</v>
      </c>
      <c r="BY510" s="86" t="str">
        <f t="shared" si="363"/>
        <v>46</v>
      </c>
      <c r="BZ510" s="91">
        <f t="shared" si="364"/>
        <v>107.5</v>
      </c>
      <c r="CA510" s="91">
        <v>0</v>
      </c>
      <c r="CB510" s="96" t="s">
        <v>5719</v>
      </c>
      <c r="CC510" s="91">
        <f t="shared" si="354"/>
        <v>200</v>
      </c>
      <c r="CD510" s="91">
        <f t="shared" si="355"/>
        <v>0</v>
      </c>
      <c r="CE510" s="93">
        <f t="shared" si="365"/>
        <v>0</v>
      </c>
      <c r="CF510" s="93">
        <f t="shared" si="366"/>
        <v>0</v>
      </c>
      <c r="CG510" s="105"/>
      <c r="CH510" s="105"/>
      <c r="CI510" s="86"/>
      <c r="CJ510" s="188"/>
      <c r="CK510" s="181">
        <f t="shared" si="356"/>
        <v>107.5</v>
      </c>
      <c r="CL510" s="181">
        <f t="shared" si="357"/>
        <v>200</v>
      </c>
      <c r="CM510" s="86" t="s">
        <v>5723</v>
      </c>
      <c r="CN510" s="182" t="s">
        <v>7854</v>
      </c>
      <c r="CO510" s="183" t="s">
        <v>7856</v>
      </c>
      <c r="CP510" s="86" t="s">
        <v>5724</v>
      </c>
      <c r="CQ510" s="153" t="s">
        <v>7924</v>
      </c>
      <c r="CR510" s="187">
        <f t="shared" si="358"/>
        <v>9190000</v>
      </c>
      <c r="CS510" s="188">
        <v>1</v>
      </c>
      <c r="CT510" s="188">
        <f t="shared" si="368"/>
        <v>9190000</v>
      </c>
      <c r="CU510" s="93"/>
      <c r="CV510" s="94">
        <f t="shared" si="359"/>
        <v>107.5</v>
      </c>
      <c r="CW510" s="93">
        <f t="shared" si="360"/>
        <v>0</v>
      </c>
      <c r="CX510" s="86">
        <f t="shared" si="361"/>
        <v>0</v>
      </c>
      <c r="CY510" s="93">
        <f t="shared" si="369"/>
        <v>296377.5</v>
      </c>
      <c r="CZ510" s="93">
        <v>0</v>
      </c>
      <c r="DA510" s="93">
        <v>0</v>
      </c>
      <c r="DB510" s="93">
        <f t="shared" si="370"/>
        <v>0</v>
      </c>
      <c r="DC510" s="93">
        <v>0</v>
      </c>
      <c r="DD510" s="91">
        <v>0</v>
      </c>
      <c r="DE510" s="93">
        <f t="shared" si="371"/>
        <v>0</v>
      </c>
      <c r="DF510" s="93">
        <f t="shared" si="342"/>
        <v>0</v>
      </c>
      <c r="DG510" s="93"/>
      <c r="DH510" s="93">
        <v>0</v>
      </c>
      <c r="DI510" s="93">
        <v>0</v>
      </c>
      <c r="DJ510" s="86">
        <f t="shared" si="372"/>
        <v>0</v>
      </c>
      <c r="DK510" s="91">
        <v>0</v>
      </c>
      <c r="DL510" s="93"/>
      <c r="DM510" s="93">
        <v>0</v>
      </c>
      <c r="DN510" s="93">
        <f t="shared" si="343"/>
        <v>9190000</v>
      </c>
      <c r="DO510" s="93">
        <f t="shared" si="373"/>
        <v>0</v>
      </c>
      <c r="DP510" s="92">
        <f t="shared" si="374"/>
        <v>296377.5</v>
      </c>
      <c r="DQ510" s="97" t="str">
        <f t="shared" si="344"/>
        <v>0400773540</v>
      </c>
      <c r="DR510" s="98">
        <f t="shared" si="375"/>
        <v>0</v>
      </c>
      <c r="DS510" s="93" t="str">
        <f t="shared" si="376"/>
        <v>OK</v>
      </c>
      <c r="DT510" s="93"/>
      <c r="DU510" s="78" t="str">
        <f t="shared" si="345"/>
        <v>5010700215011501101001VT100001</v>
      </c>
      <c r="DV510" s="78">
        <f>INDEX('08_DMGiaDat'!$L:$L,MATCH(DU510,'08_DMGiaDat'!$R:$R,0))</f>
        <v>9190000</v>
      </c>
      <c r="DW510" s="78" t="str">
        <f t="shared" si="346"/>
        <v>501070021501100100000001</v>
      </c>
      <c r="DX510" s="78" t="str">
        <f>IFERROR(VLOOKUP(DW510,'08_DMGiaDat'!C418:C419,2,FALSE),"N")</f>
        <v>N</v>
      </c>
      <c r="DY510" s="78" t="str">
        <f t="shared" si="347"/>
        <v>5010700215011001VT100001</v>
      </c>
      <c r="DZ510" s="78" t="str">
        <f>IFERROR(VLOOKUP(DY510,'08_DMGiaDat'!C418:C419,2,FALSE),"N")</f>
        <v>N</v>
      </c>
      <c r="EA510" s="78" t="str">
        <f t="shared" si="348"/>
        <v>501070021501100100000001</v>
      </c>
      <c r="EB510" s="78" t="str">
        <f>IFERROR(VLOOKUP(EA510,'08_DMGiaDat'!C418:C419,2,FALSE),"N")</f>
        <v>N</v>
      </c>
      <c r="EC510" s="92">
        <f>IF(DV510&lt;&gt;"N",DV510,IF(DX510&lt;&gt;"N",DX510,IF(DZ510&lt;&gt;"N",DZ510*VLOOKUP(LEFT(CB510,3),'03_DMMucDich'!C402:C406,5,FALSE),IF(EB510&lt;&gt;"N",EB510*VLOOKUP(LEFT(CB510,3),'03_DMMucDich'!C402:C406,5,FALSE),"N/A"))))</f>
        <v>9190000</v>
      </c>
    </row>
    <row r="511" spans="1:133" s="34" customFormat="1" ht="16" x14ac:dyDescent="0.2">
      <c r="A511" s="85">
        <v>497</v>
      </c>
      <c r="B511" s="86"/>
      <c r="C511" s="87"/>
      <c r="D511" s="141" t="s">
        <v>6143</v>
      </c>
      <c r="E511" s="86"/>
      <c r="F511" s="88"/>
      <c r="G511" s="88" t="s">
        <v>5718</v>
      </c>
      <c r="H511" s="151">
        <v>2022</v>
      </c>
      <c r="I511" s="86"/>
      <c r="J511" s="86"/>
      <c r="K511" s="145" t="s">
        <v>6764</v>
      </c>
      <c r="L511" s="105"/>
      <c r="M511" s="86"/>
      <c r="N511" s="105"/>
      <c r="O511" s="105"/>
      <c r="P511" s="86"/>
      <c r="Q511" s="86"/>
      <c r="R511" s="153" t="str">
        <f t="shared" si="349"/>
        <v>Tổ 64</v>
      </c>
      <c r="S511" s="86"/>
      <c r="T511" s="86"/>
      <c r="U511" s="86"/>
      <c r="V511" s="86" t="str">
        <f t="shared" si="350"/>
        <v xml:space="preserve">, </v>
      </c>
      <c r="W511" s="86"/>
      <c r="X511" s="86"/>
      <c r="Y511" s="86"/>
      <c r="Z511" s="88"/>
      <c r="AA511" s="105"/>
      <c r="AB511" s="86"/>
      <c r="AC511" s="90"/>
      <c r="AD511" s="86"/>
      <c r="AE511" s="86"/>
      <c r="AF511" s="86"/>
      <c r="AG511" s="86"/>
      <c r="AH511" s="160" t="s">
        <v>6961</v>
      </c>
      <c r="AI511" s="153"/>
      <c r="AJ511" s="153"/>
      <c r="AK511" s="86"/>
      <c r="AL511" s="86"/>
      <c r="AM511" s="153" t="s">
        <v>7015</v>
      </c>
      <c r="AN511" s="153" t="s">
        <v>7612</v>
      </c>
      <c r="AO511" s="165">
        <v>43227</v>
      </c>
      <c r="AP511" s="153" t="s">
        <v>2275</v>
      </c>
      <c r="AQ511" s="153" t="s">
        <v>5708</v>
      </c>
      <c r="AR511" s="166">
        <v>105</v>
      </c>
      <c r="AS511" s="88" t="s">
        <v>5719</v>
      </c>
      <c r="AT511" s="92">
        <f t="shared" si="367"/>
        <v>0</v>
      </c>
      <c r="AU511" s="93">
        <v>0</v>
      </c>
      <c r="AV511" s="93">
        <v>0</v>
      </c>
      <c r="AW511" s="166">
        <v>200</v>
      </c>
      <c r="AX511" s="93">
        <v>0</v>
      </c>
      <c r="AY511" s="177"/>
      <c r="AZ511" s="177">
        <v>0</v>
      </c>
      <c r="BA511" s="178"/>
      <c r="BB511" s="105"/>
      <c r="BC511" s="105"/>
      <c r="BD511" s="93"/>
      <c r="BE511" s="93">
        <v>0</v>
      </c>
      <c r="BF511" s="91">
        <v>0</v>
      </c>
      <c r="BG511" s="94"/>
      <c r="BH511" s="95"/>
      <c r="BI511" s="93" t="str">
        <f t="shared" si="335"/>
        <v>Phan Lê Trí</v>
      </c>
      <c r="BJ511" s="105">
        <f t="shared" si="336"/>
        <v>0</v>
      </c>
      <c r="BK511" s="88" t="str">
        <f t="shared" si="337"/>
        <v>0306046675</v>
      </c>
      <c r="BL511" s="86">
        <f t="shared" si="338"/>
        <v>0</v>
      </c>
      <c r="BM511" s="105">
        <f t="shared" si="339"/>
        <v>0</v>
      </c>
      <c r="BN511" s="86">
        <f t="shared" si="340"/>
        <v>0</v>
      </c>
      <c r="BO511" s="86">
        <f t="shared" si="341"/>
        <v>0</v>
      </c>
      <c r="BP511" s="86">
        <f t="shared" si="351"/>
        <v>0</v>
      </c>
      <c r="BQ511" s="160" t="s">
        <v>6961</v>
      </c>
      <c r="BR511" s="86" t="s">
        <v>5720</v>
      </c>
      <c r="BS511" s="88" t="s">
        <v>5721</v>
      </c>
      <c r="BT511" s="86" t="s">
        <v>5722</v>
      </c>
      <c r="BU511" s="86"/>
      <c r="BV511" s="86" t="str">
        <f t="shared" si="352"/>
        <v>CM 680943</v>
      </c>
      <c r="BW511" s="105" t="str">
        <f t="shared" si="353"/>
        <v/>
      </c>
      <c r="BX511" s="86" t="str">
        <f t="shared" si="362"/>
        <v>389</v>
      </c>
      <c r="BY511" s="86" t="str">
        <f t="shared" si="363"/>
        <v>37</v>
      </c>
      <c r="BZ511" s="91">
        <f t="shared" si="364"/>
        <v>105</v>
      </c>
      <c r="CA511" s="91">
        <v>0</v>
      </c>
      <c r="CB511" s="96" t="s">
        <v>5719</v>
      </c>
      <c r="CC511" s="91">
        <f t="shared" si="354"/>
        <v>200</v>
      </c>
      <c r="CD511" s="91">
        <f t="shared" si="355"/>
        <v>0</v>
      </c>
      <c r="CE511" s="93">
        <f t="shared" si="365"/>
        <v>0</v>
      </c>
      <c r="CF511" s="93">
        <f t="shared" si="366"/>
        <v>0</v>
      </c>
      <c r="CG511" s="105"/>
      <c r="CH511" s="105"/>
      <c r="CI511" s="86"/>
      <c r="CJ511" s="188"/>
      <c r="CK511" s="181">
        <f t="shared" si="356"/>
        <v>105</v>
      </c>
      <c r="CL511" s="181">
        <f t="shared" si="357"/>
        <v>200</v>
      </c>
      <c r="CM511" s="86" t="s">
        <v>5723</v>
      </c>
      <c r="CN511" s="182" t="s">
        <v>7854</v>
      </c>
      <c r="CO511" s="183" t="s">
        <v>7855</v>
      </c>
      <c r="CP511" s="86" t="s">
        <v>5724</v>
      </c>
      <c r="CQ511" s="153" t="s">
        <v>7924</v>
      </c>
      <c r="CR511" s="187">
        <f t="shared" si="358"/>
        <v>7970000</v>
      </c>
      <c r="CS511" s="188">
        <v>1</v>
      </c>
      <c r="CT511" s="188">
        <f t="shared" si="368"/>
        <v>7970000</v>
      </c>
      <c r="CU511" s="93"/>
      <c r="CV511" s="94">
        <f t="shared" si="359"/>
        <v>105</v>
      </c>
      <c r="CW511" s="93">
        <f t="shared" si="360"/>
        <v>0</v>
      </c>
      <c r="CX511" s="86">
        <f t="shared" si="361"/>
        <v>0</v>
      </c>
      <c r="CY511" s="93">
        <f t="shared" si="369"/>
        <v>251055</v>
      </c>
      <c r="CZ511" s="93">
        <v>0</v>
      </c>
      <c r="DA511" s="93">
        <v>0</v>
      </c>
      <c r="DB511" s="93">
        <f t="shared" si="370"/>
        <v>0</v>
      </c>
      <c r="DC511" s="93">
        <v>0</v>
      </c>
      <c r="DD511" s="91">
        <v>0</v>
      </c>
      <c r="DE511" s="93">
        <f t="shared" si="371"/>
        <v>0</v>
      </c>
      <c r="DF511" s="93">
        <f t="shared" si="342"/>
        <v>0</v>
      </c>
      <c r="DG511" s="93"/>
      <c r="DH511" s="93">
        <v>0</v>
      </c>
      <c r="DI511" s="93">
        <v>0</v>
      </c>
      <c r="DJ511" s="86">
        <f t="shared" si="372"/>
        <v>0</v>
      </c>
      <c r="DK511" s="91">
        <v>0</v>
      </c>
      <c r="DL511" s="93"/>
      <c r="DM511" s="93">
        <v>0</v>
      </c>
      <c r="DN511" s="93">
        <f t="shared" si="343"/>
        <v>7970000</v>
      </c>
      <c r="DO511" s="93">
        <f t="shared" si="373"/>
        <v>0</v>
      </c>
      <c r="DP511" s="92">
        <f t="shared" si="374"/>
        <v>251055</v>
      </c>
      <c r="DQ511" s="97" t="str">
        <f t="shared" si="344"/>
        <v>0306046675</v>
      </c>
      <c r="DR511" s="98">
        <f t="shared" si="375"/>
        <v>0</v>
      </c>
      <c r="DS511" s="93" t="str">
        <f t="shared" si="376"/>
        <v>OK</v>
      </c>
      <c r="DT511" s="93"/>
      <c r="DU511" s="78" t="str">
        <f t="shared" si="345"/>
        <v>5010700215011501100001VT100001</v>
      </c>
      <c r="DV511" s="78">
        <f>INDEX('08_DMGiaDat'!$L:$L,MATCH(DU511,'08_DMGiaDat'!$R:$R,0))</f>
        <v>7970000</v>
      </c>
      <c r="DW511" s="78" t="str">
        <f t="shared" si="346"/>
        <v>501070021501100100000001</v>
      </c>
      <c r="DX511" s="78" t="str">
        <f>IFERROR(VLOOKUP(DW511,'08_DMGiaDat'!C418:C419,2,FALSE),"N")</f>
        <v>N</v>
      </c>
      <c r="DY511" s="78" t="str">
        <f t="shared" si="347"/>
        <v>5010700215011001VT100001</v>
      </c>
      <c r="DZ511" s="78" t="str">
        <f>IFERROR(VLOOKUP(DY511,'08_DMGiaDat'!C418:C419,2,FALSE),"N")</f>
        <v>N</v>
      </c>
      <c r="EA511" s="78" t="str">
        <f t="shared" si="348"/>
        <v>501070021501100100000001</v>
      </c>
      <c r="EB511" s="78" t="str">
        <f>IFERROR(VLOOKUP(EA511,'08_DMGiaDat'!C418:C419,2,FALSE),"N")</f>
        <v>N</v>
      </c>
      <c r="EC511" s="92">
        <f>IF(DV511&lt;&gt;"N",DV511,IF(DX511&lt;&gt;"N",DX511,IF(DZ511&lt;&gt;"N",DZ511*VLOOKUP(LEFT(CB511,3),'03_DMMucDich'!C402:C406,5,FALSE),IF(EB511&lt;&gt;"N",EB511*VLOOKUP(LEFT(CB511,3),'03_DMMucDich'!C402:C406,5,FALSE),"N/A"))))</f>
        <v>7970000</v>
      </c>
    </row>
    <row r="512" spans="1:133" s="34" customFormat="1" ht="16" x14ac:dyDescent="0.2">
      <c r="A512" s="85">
        <v>498</v>
      </c>
      <c r="B512" s="86"/>
      <c r="C512" s="87"/>
      <c r="D512" s="141" t="s">
        <v>6144</v>
      </c>
      <c r="E512" s="86"/>
      <c r="F512" s="88"/>
      <c r="G512" s="88" t="s">
        <v>5718</v>
      </c>
      <c r="H512" s="151">
        <v>2022</v>
      </c>
      <c r="I512" s="86"/>
      <c r="J512" s="86"/>
      <c r="K512" s="145" t="s">
        <v>6765</v>
      </c>
      <c r="L512" s="105"/>
      <c r="M512" s="86"/>
      <c r="N512" s="105"/>
      <c r="O512" s="105"/>
      <c r="P512" s="86"/>
      <c r="Q512" s="86"/>
      <c r="R512" s="153" t="str">
        <f t="shared" si="349"/>
        <v>Tổ 64</v>
      </c>
      <c r="S512" s="86"/>
      <c r="T512" s="86"/>
      <c r="U512" s="86"/>
      <c r="V512" s="86" t="str">
        <f t="shared" si="350"/>
        <v xml:space="preserve">, </v>
      </c>
      <c r="W512" s="86"/>
      <c r="X512" s="86"/>
      <c r="Y512" s="86"/>
      <c r="Z512" s="88"/>
      <c r="AA512" s="105"/>
      <c r="AB512" s="86"/>
      <c r="AC512" s="90"/>
      <c r="AD512" s="86"/>
      <c r="AE512" s="86"/>
      <c r="AF512" s="86"/>
      <c r="AG512" s="86"/>
      <c r="AH512" s="160" t="s">
        <v>6961</v>
      </c>
      <c r="AI512" s="153"/>
      <c r="AJ512" s="153"/>
      <c r="AK512" s="86"/>
      <c r="AL512" s="86"/>
      <c r="AM512" s="153" t="s">
        <v>7015</v>
      </c>
      <c r="AN512" s="153" t="s">
        <v>7613</v>
      </c>
      <c r="AO512" s="165">
        <v>43599</v>
      </c>
      <c r="AP512" s="153" t="s">
        <v>5708</v>
      </c>
      <c r="AQ512" s="153" t="s">
        <v>5678</v>
      </c>
      <c r="AR512" s="166">
        <v>100</v>
      </c>
      <c r="AS512" s="88" t="s">
        <v>5719</v>
      </c>
      <c r="AT512" s="92">
        <f t="shared" si="367"/>
        <v>0</v>
      </c>
      <c r="AU512" s="93">
        <v>0</v>
      </c>
      <c r="AV512" s="93">
        <v>0</v>
      </c>
      <c r="AW512" s="166">
        <v>200</v>
      </c>
      <c r="AX512" s="93">
        <v>0</v>
      </c>
      <c r="AY512" s="177"/>
      <c r="AZ512" s="177">
        <v>0</v>
      </c>
      <c r="BA512" s="178"/>
      <c r="BB512" s="105"/>
      <c r="BC512" s="105"/>
      <c r="BD512" s="93"/>
      <c r="BE512" s="93">
        <v>0</v>
      </c>
      <c r="BF512" s="91">
        <v>0</v>
      </c>
      <c r="BG512" s="94"/>
      <c r="BH512" s="95"/>
      <c r="BI512" s="93" t="str">
        <f t="shared" si="335"/>
        <v>Trần Thị Quyên</v>
      </c>
      <c r="BJ512" s="105">
        <f t="shared" si="336"/>
        <v>0</v>
      </c>
      <c r="BK512" s="88" t="str">
        <f t="shared" si="337"/>
        <v>0400751508</v>
      </c>
      <c r="BL512" s="86">
        <f t="shared" si="338"/>
        <v>0</v>
      </c>
      <c r="BM512" s="105">
        <f t="shared" si="339"/>
        <v>0</v>
      </c>
      <c r="BN512" s="86">
        <f t="shared" si="340"/>
        <v>0</v>
      </c>
      <c r="BO512" s="86">
        <f t="shared" si="341"/>
        <v>0</v>
      </c>
      <c r="BP512" s="86">
        <f t="shared" si="351"/>
        <v>0</v>
      </c>
      <c r="BQ512" s="160" t="s">
        <v>6961</v>
      </c>
      <c r="BR512" s="86" t="s">
        <v>5720</v>
      </c>
      <c r="BS512" s="88" t="s">
        <v>5721</v>
      </c>
      <c r="BT512" s="86" t="s">
        <v>5722</v>
      </c>
      <c r="BU512" s="86"/>
      <c r="BV512" s="86" t="str">
        <f t="shared" si="352"/>
        <v>CP 903326</v>
      </c>
      <c r="BW512" s="105" t="str">
        <f t="shared" si="353"/>
        <v/>
      </c>
      <c r="BX512" s="86" t="str">
        <f t="shared" si="362"/>
        <v>37</v>
      </c>
      <c r="BY512" s="86" t="str">
        <f t="shared" si="363"/>
        <v>16</v>
      </c>
      <c r="BZ512" s="91">
        <f t="shared" si="364"/>
        <v>100</v>
      </c>
      <c r="CA512" s="91">
        <v>0</v>
      </c>
      <c r="CB512" s="96" t="s">
        <v>5719</v>
      </c>
      <c r="CC512" s="91">
        <f t="shared" si="354"/>
        <v>200</v>
      </c>
      <c r="CD512" s="91">
        <f t="shared" si="355"/>
        <v>0</v>
      </c>
      <c r="CE512" s="93">
        <f t="shared" si="365"/>
        <v>0</v>
      </c>
      <c r="CF512" s="93">
        <f t="shared" si="366"/>
        <v>0</v>
      </c>
      <c r="CG512" s="105"/>
      <c r="CH512" s="105"/>
      <c r="CI512" s="86"/>
      <c r="CJ512" s="188"/>
      <c r="CK512" s="181">
        <f t="shared" si="356"/>
        <v>100</v>
      </c>
      <c r="CL512" s="181">
        <f t="shared" si="357"/>
        <v>200</v>
      </c>
      <c r="CM512" s="86" t="s">
        <v>5723</v>
      </c>
      <c r="CN512" s="182" t="s">
        <v>7854</v>
      </c>
      <c r="CO512" s="183" t="s">
        <v>7856</v>
      </c>
      <c r="CP512" s="86" t="s">
        <v>5724</v>
      </c>
      <c r="CQ512" s="153" t="s">
        <v>7924</v>
      </c>
      <c r="CR512" s="187">
        <f t="shared" si="358"/>
        <v>9190000</v>
      </c>
      <c r="CS512" s="188">
        <v>1</v>
      </c>
      <c r="CT512" s="188">
        <f t="shared" si="368"/>
        <v>9190000</v>
      </c>
      <c r="CU512" s="93"/>
      <c r="CV512" s="94">
        <f t="shared" si="359"/>
        <v>100</v>
      </c>
      <c r="CW512" s="93">
        <f t="shared" si="360"/>
        <v>0</v>
      </c>
      <c r="CX512" s="86">
        <f t="shared" si="361"/>
        <v>0</v>
      </c>
      <c r="CY512" s="93">
        <f t="shared" si="369"/>
        <v>275700</v>
      </c>
      <c r="CZ512" s="93">
        <v>0</v>
      </c>
      <c r="DA512" s="93">
        <v>0</v>
      </c>
      <c r="DB512" s="93">
        <f t="shared" si="370"/>
        <v>0</v>
      </c>
      <c r="DC512" s="93">
        <v>0</v>
      </c>
      <c r="DD512" s="91">
        <v>0</v>
      </c>
      <c r="DE512" s="93">
        <f t="shared" si="371"/>
        <v>0</v>
      </c>
      <c r="DF512" s="93">
        <f t="shared" si="342"/>
        <v>0</v>
      </c>
      <c r="DG512" s="93"/>
      <c r="DH512" s="93">
        <v>0</v>
      </c>
      <c r="DI512" s="93">
        <v>0</v>
      </c>
      <c r="DJ512" s="86">
        <f t="shared" si="372"/>
        <v>0</v>
      </c>
      <c r="DK512" s="91">
        <v>0</v>
      </c>
      <c r="DL512" s="93"/>
      <c r="DM512" s="93">
        <v>0</v>
      </c>
      <c r="DN512" s="93">
        <f t="shared" si="343"/>
        <v>9190000</v>
      </c>
      <c r="DO512" s="93">
        <f t="shared" si="373"/>
        <v>0</v>
      </c>
      <c r="DP512" s="92">
        <f t="shared" si="374"/>
        <v>275700</v>
      </c>
      <c r="DQ512" s="97" t="str">
        <f t="shared" si="344"/>
        <v>0400751508</v>
      </c>
      <c r="DR512" s="98">
        <f t="shared" si="375"/>
        <v>0</v>
      </c>
      <c r="DS512" s="93" t="str">
        <f t="shared" si="376"/>
        <v>OK</v>
      </c>
      <c r="DT512" s="93"/>
      <c r="DU512" s="78" t="str">
        <f t="shared" si="345"/>
        <v>5010700215011501101001VT100001</v>
      </c>
      <c r="DV512" s="78">
        <f>INDEX('08_DMGiaDat'!$L:$L,MATCH(DU512,'08_DMGiaDat'!$R:$R,0))</f>
        <v>9190000</v>
      </c>
      <c r="DW512" s="78" t="str">
        <f t="shared" si="346"/>
        <v>501070021501100100000001</v>
      </c>
      <c r="DX512" s="78" t="str">
        <f>IFERROR(VLOOKUP(DW512,'08_DMGiaDat'!C418:C419,2,FALSE),"N")</f>
        <v>N</v>
      </c>
      <c r="DY512" s="78" t="str">
        <f t="shared" si="347"/>
        <v>5010700215011001VT100001</v>
      </c>
      <c r="DZ512" s="78" t="str">
        <f>IFERROR(VLOOKUP(DY512,'08_DMGiaDat'!C418:C419,2,FALSE),"N")</f>
        <v>N</v>
      </c>
      <c r="EA512" s="78" t="str">
        <f t="shared" si="348"/>
        <v>501070021501100100000001</v>
      </c>
      <c r="EB512" s="78" t="str">
        <f>IFERROR(VLOOKUP(EA512,'08_DMGiaDat'!C418:C419,2,FALSE),"N")</f>
        <v>N</v>
      </c>
      <c r="EC512" s="92">
        <f>IF(DV512&lt;&gt;"N",DV512,IF(DX512&lt;&gt;"N",DX512,IF(DZ512&lt;&gt;"N",DZ512*VLOOKUP(LEFT(CB512,3),'03_DMMucDich'!C402:C406,5,FALSE),IF(EB512&lt;&gt;"N",EB512*VLOOKUP(LEFT(CB512,3),'03_DMMucDich'!C402:C406,5,FALSE),"N/A"))))</f>
        <v>9190000</v>
      </c>
    </row>
    <row r="513" spans="1:133" s="34" customFormat="1" ht="16" x14ac:dyDescent="0.2">
      <c r="A513" s="85">
        <v>499</v>
      </c>
      <c r="B513" s="86"/>
      <c r="C513" s="87"/>
      <c r="D513" s="141" t="s">
        <v>6144</v>
      </c>
      <c r="E513" s="86"/>
      <c r="F513" s="88"/>
      <c r="G513" s="88" t="s">
        <v>5718</v>
      </c>
      <c r="H513" s="151">
        <v>2022</v>
      </c>
      <c r="I513" s="86"/>
      <c r="J513" s="86"/>
      <c r="K513" s="145" t="s">
        <v>6765</v>
      </c>
      <c r="L513" s="105"/>
      <c r="M513" s="86"/>
      <c r="N513" s="105"/>
      <c r="O513" s="105"/>
      <c r="P513" s="86"/>
      <c r="Q513" s="86"/>
      <c r="R513" s="153" t="str">
        <f t="shared" si="349"/>
        <v>Tổ 64</v>
      </c>
      <c r="S513" s="86"/>
      <c r="T513" s="86"/>
      <c r="U513" s="86"/>
      <c r="V513" s="86" t="str">
        <f t="shared" si="350"/>
        <v xml:space="preserve">, </v>
      </c>
      <c r="W513" s="86"/>
      <c r="X513" s="86"/>
      <c r="Y513" s="86"/>
      <c r="Z513" s="88"/>
      <c r="AA513" s="105"/>
      <c r="AB513" s="86"/>
      <c r="AC513" s="90"/>
      <c r="AD513" s="86"/>
      <c r="AE513" s="86"/>
      <c r="AF513" s="86"/>
      <c r="AG513" s="86"/>
      <c r="AH513" s="160" t="s">
        <v>6961</v>
      </c>
      <c r="AI513" s="153"/>
      <c r="AJ513" s="153"/>
      <c r="AK513" s="86"/>
      <c r="AL513" s="86"/>
      <c r="AM513" s="153" t="s">
        <v>7015</v>
      </c>
      <c r="AN513" s="153" t="s">
        <v>7613</v>
      </c>
      <c r="AO513" s="165">
        <v>43599</v>
      </c>
      <c r="AP513" s="153" t="s">
        <v>5706</v>
      </c>
      <c r="AQ513" s="153" t="s">
        <v>5678</v>
      </c>
      <c r="AR513" s="166">
        <v>100</v>
      </c>
      <c r="AS513" s="88" t="s">
        <v>5719</v>
      </c>
      <c r="AT513" s="92">
        <f t="shared" si="367"/>
        <v>0</v>
      </c>
      <c r="AU513" s="93">
        <v>0</v>
      </c>
      <c r="AV513" s="93">
        <v>0</v>
      </c>
      <c r="AW513" s="166">
        <v>200</v>
      </c>
      <c r="AX513" s="93">
        <v>0</v>
      </c>
      <c r="AY513" s="177"/>
      <c r="AZ513" s="177">
        <v>0</v>
      </c>
      <c r="BA513" s="178"/>
      <c r="BB513" s="105"/>
      <c r="BC513" s="105"/>
      <c r="BD513" s="93"/>
      <c r="BE513" s="93">
        <v>0</v>
      </c>
      <c r="BF513" s="91">
        <v>0</v>
      </c>
      <c r="BG513" s="94"/>
      <c r="BH513" s="95"/>
      <c r="BI513" s="93" t="str">
        <f t="shared" si="335"/>
        <v>Trần Thị Quyên</v>
      </c>
      <c r="BJ513" s="105">
        <f t="shared" si="336"/>
        <v>0</v>
      </c>
      <c r="BK513" s="88" t="str">
        <f t="shared" si="337"/>
        <v>0400751508</v>
      </c>
      <c r="BL513" s="86">
        <f t="shared" si="338"/>
        <v>0</v>
      </c>
      <c r="BM513" s="105">
        <f t="shared" si="339"/>
        <v>0</v>
      </c>
      <c r="BN513" s="86">
        <f t="shared" si="340"/>
        <v>0</v>
      </c>
      <c r="BO513" s="86">
        <f t="shared" si="341"/>
        <v>0</v>
      </c>
      <c r="BP513" s="86">
        <f t="shared" si="351"/>
        <v>0</v>
      </c>
      <c r="BQ513" s="160" t="s">
        <v>6961</v>
      </c>
      <c r="BR513" s="86" t="s">
        <v>5720</v>
      </c>
      <c r="BS513" s="88" t="s">
        <v>5721</v>
      </c>
      <c r="BT513" s="86" t="s">
        <v>5722</v>
      </c>
      <c r="BU513" s="86"/>
      <c r="BV513" s="86" t="str">
        <f t="shared" si="352"/>
        <v>CP 903326</v>
      </c>
      <c r="BW513" s="105" t="str">
        <f t="shared" si="353"/>
        <v/>
      </c>
      <c r="BX513" s="86" t="str">
        <f t="shared" si="362"/>
        <v>36</v>
      </c>
      <c r="BY513" s="86" t="str">
        <f t="shared" si="363"/>
        <v>16</v>
      </c>
      <c r="BZ513" s="91">
        <f t="shared" si="364"/>
        <v>100</v>
      </c>
      <c r="CA513" s="91">
        <v>0</v>
      </c>
      <c r="CB513" s="96" t="s">
        <v>5719</v>
      </c>
      <c r="CC513" s="91">
        <f t="shared" si="354"/>
        <v>200</v>
      </c>
      <c r="CD513" s="91">
        <f t="shared" si="355"/>
        <v>0</v>
      </c>
      <c r="CE513" s="93">
        <f t="shared" si="365"/>
        <v>0</v>
      </c>
      <c r="CF513" s="93">
        <f t="shared" si="366"/>
        <v>0</v>
      </c>
      <c r="CG513" s="105"/>
      <c r="CH513" s="105"/>
      <c r="CI513" s="86"/>
      <c r="CJ513" s="188"/>
      <c r="CK513" s="181">
        <f t="shared" si="356"/>
        <v>100</v>
      </c>
      <c r="CL513" s="181">
        <f t="shared" si="357"/>
        <v>200</v>
      </c>
      <c r="CM513" s="86" t="s">
        <v>5723</v>
      </c>
      <c r="CN513" s="182" t="s">
        <v>7854</v>
      </c>
      <c r="CO513" s="183" t="s">
        <v>7856</v>
      </c>
      <c r="CP513" s="86" t="s">
        <v>5724</v>
      </c>
      <c r="CQ513" s="153" t="s">
        <v>7924</v>
      </c>
      <c r="CR513" s="187">
        <f t="shared" si="358"/>
        <v>9190000</v>
      </c>
      <c r="CS513" s="188">
        <v>1</v>
      </c>
      <c r="CT513" s="188">
        <f t="shared" si="368"/>
        <v>9190000</v>
      </c>
      <c r="CU513" s="93"/>
      <c r="CV513" s="94">
        <f t="shared" si="359"/>
        <v>100</v>
      </c>
      <c r="CW513" s="93">
        <f t="shared" si="360"/>
        <v>0</v>
      </c>
      <c r="CX513" s="86">
        <f t="shared" si="361"/>
        <v>0</v>
      </c>
      <c r="CY513" s="93">
        <f t="shared" si="369"/>
        <v>275700</v>
      </c>
      <c r="CZ513" s="93">
        <v>0</v>
      </c>
      <c r="DA513" s="93">
        <v>0</v>
      </c>
      <c r="DB513" s="93">
        <f t="shared" si="370"/>
        <v>0</v>
      </c>
      <c r="DC513" s="93">
        <v>0</v>
      </c>
      <c r="DD513" s="91">
        <v>0</v>
      </c>
      <c r="DE513" s="93">
        <f t="shared" si="371"/>
        <v>0</v>
      </c>
      <c r="DF513" s="93">
        <f t="shared" si="342"/>
        <v>0</v>
      </c>
      <c r="DG513" s="93"/>
      <c r="DH513" s="93">
        <v>0</v>
      </c>
      <c r="DI513" s="93">
        <v>0</v>
      </c>
      <c r="DJ513" s="86">
        <f t="shared" si="372"/>
        <v>0</v>
      </c>
      <c r="DK513" s="91">
        <v>0</v>
      </c>
      <c r="DL513" s="93"/>
      <c r="DM513" s="93">
        <v>0</v>
      </c>
      <c r="DN513" s="93">
        <f t="shared" si="343"/>
        <v>9190000</v>
      </c>
      <c r="DO513" s="93">
        <f t="shared" si="373"/>
        <v>0</v>
      </c>
      <c r="DP513" s="92">
        <f t="shared" si="374"/>
        <v>275700</v>
      </c>
      <c r="DQ513" s="97" t="str">
        <f t="shared" si="344"/>
        <v>0400751508</v>
      </c>
      <c r="DR513" s="98">
        <f t="shared" si="375"/>
        <v>0</v>
      </c>
      <c r="DS513" s="93" t="str">
        <f t="shared" si="376"/>
        <v>OK</v>
      </c>
      <c r="DT513" s="93"/>
      <c r="DU513" s="78" t="str">
        <f t="shared" si="345"/>
        <v>5010700215011501101001VT100001</v>
      </c>
      <c r="DV513" s="78">
        <f>INDEX('08_DMGiaDat'!$L:$L,MATCH(DU513,'08_DMGiaDat'!$R:$R,0))</f>
        <v>9190000</v>
      </c>
      <c r="DW513" s="78" t="str">
        <f t="shared" si="346"/>
        <v>501070021501100100000001</v>
      </c>
      <c r="DX513" s="78" t="str">
        <f>IFERROR(VLOOKUP(DW513,'08_DMGiaDat'!C418:C419,2,FALSE),"N")</f>
        <v>N</v>
      </c>
      <c r="DY513" s="78" t="str">
        <f t="shared" si="347"/>
        <v>5010700215011001VT100001</v>
      </c>
      <c r="DZ513" s="78" t="str">
        <f>IFERROR(VLOOKUP(DY513,'08_DMGiaDat'!C418:C419,2,FALSE),"N")</f>
        <v>N</v>
      </c>
      <c r="EA513" s="78" t="str">
        <f t="shared" si="348"/>
        <v>501070021501100100000001</v>
      </c>
      <c r="EB513" s="78" t="str">
        <f>IFERROR(VLOOKUP(EA513,'08_DMGiaDat'!C418:C419,2,FALSE),"N")</f>
        <v>N</v>
      </c>
      <c r="EC513" s="92">
        <f>IF(DV513&lt;&gt;"N",DV513,IF(DX513&lt;&gt;"N",DX513,IF(DZ513&lt;&gt;"N",DZ513*VLOOKUP(LEFT(CB513,3),'03_DMMucDich'!C402:C406,5,FALSE),IF(EB513&lt;&gt;"N",EB513*VLOOKUP(LEFT(CB513,3),'03_DMMucDich'!C402:C406,5,FALSE),"N/A"))))</f>
        <v>9190000</v>
      </c>
    </row>
    <row r="514" spans="1:133" s="34" customFormat="1" ht="16" x14ac:dyDescent="0.2">
      <c r="A514" s="85">
        <v>500</v>
      </c>
      <c r="B514" s="86"/>
      <c r="C514" s="87"/>
      <c r="D514" s="141" t="s">
        <v>6145</v>
      </c>
      <c r="E514" s="86"/>
      <c r="F514" s="88"/>
      <c r="G514" s="88" t="s">
        <v>5718</v>
      </c>
      <c r="H514" s="151">
        <v>2022</v>
      </c>
      <c r="I514" s="86"/>
      <c r="J514" s="86"/>
      <c r="K514" s="145" t="s">
        <v>6766</v>
      </c>
      <c r="L514" s="105"/>
      <c r="M514" s="86"/>
      <c r="N514" s="105"/>
      <c r="O514" s="105"/>
      <c r="P514" s="86"/>
      <c r="Q514" s="86"/>
      <c r="R514" s="153" t="str">
        <f t="shared" si="349"/>
        <v>Tổ 66</v>
      </c>
      <c r="S514" s="86"/>
      <c r="T514" s="86"/>
      <c r="U514" s="86"/>
      <c r="V514" s="86" t="str">
        <f t="shared" si="350"/>
        <v xml:space="preserve">, </v>
      </c>
      <c r="W514" s="86"/>
      <c r="X514" s="86"/>
      <c r="Y514" s="86"/>
      <c r="Z514" s="88"/>
      <c r="AA514" s="105"/>
      <c r="AB514" s="86"/>
      <c r="AC514" s="90"/>
      <c r="AD514" s="86"/>
      <c r="AE514" s="86"/>
      <c r="AF514" s="86"/>
      <c r="AG514" s="86"/>
      <c r="AH514" s="160" t="s">
        <v>6960</v>
      </c>
      <c r="AI514" s="153"/>
      <c r="AJ514" s="153"/>
      <c r="AK514" s="86"/>
      <c r="AL514" s="86"/>
      <c r="AM514" s="153" t="s">
        <v>7015</v>
      </c>
      <c r="AN514" s="153" t="s">
        <v>7614</v>
      </c>
      <c r="AO514" s="165">
        <v>43224</v>
      </c>
      <c r="AP514" s="153" t="s">
        <v>7092</v>
      </c>
      <c r="AQ514" s="153" t="s">
        <v>5703</v>
      </c>
      <c r="AR514" s="166">
        <v>110</v>
      </c>
      <c r="AS514" s="88" t="s">
        <v>5719</v>
      </c>
      <c r="AT514" s="92">
        <f t="shared" si="367"/>
        <v>0</v>
      </c>
      <c r="AU514" s="93">
        <v>0</v>
      </c>
      <c r="AV514" s="93">
        <v>0</v>
      </c>
      <c r="AW514" s="166">
        <v>200</v>
      </c>
      <c r="AX514" s="93">
        <v>0</v>
      </c>
      <c r="AY514" s="177"/>
      <c r="AZ514" s="177">
        <v>0</v>
      </c>
      <c r="BA514" s="178"/>
      <c r="BB514" s="105"/>
      <c r="BC514" s="105"/>
      <c r="BD514" s="93"/>
      <c r="BE514" s="93">
        <v>0</v>
      </c>
      <c r="BF514" s="91">
        <v>0</v>
      </c>
      <c r="BG514" s="94"/>
      <c r="BH514" s="95"/>
      <c r="BI514" s="93" t="str">
        <f t="shared" si="335"/>
        <v>Lê Minh Tú</v>
      </c>
      <c r="BJ514" s="105">
        <f t="shared" si="336"/>
        <v>0</v>
      </c>
      <c r="BK514" s="88" t="str">
        <f t="shared" si="337"/>
        <v>3200178966</v>
      </c>
      <c r="BL514" s="86">
        <f t="shared" si="338"/>
        <v>0</v>
      </c>
      <c r="BM514" s="105">
        <f t="shared" si="339"/>
        <v>0</v>
      </c>
      <c r="BN514" s="86">
        <f t="shared" si="340"/>
        <v>0</v>
      </c>
      <c r="BO514" s="86">
        <f t="shared" si="341"/>
        <v>0</v>
      </c>
      <c r="BP514" s="86">
        <f t="shared" si="351"/>
        <v>0</v>
      </c>
      <c r="BQ514" s="160" t="s">
        <v>6960</v>
      </c>
      <c r="BR514" s="86" t="s">
        <v>5720</v>
      </c>
      <c r="BS514" s="88" t="s">
        <v>5721</v>
      </c>
      <c r="BT514" s="86" t="s">
        <v>5722</v>
      </c>
      <c r="BU514" s="86"/>
      <c r="BV514" s="86" t="str">
        <f t="shared" si="352"/>
        <v>CM 703452</v>
      </c>
      <c r="BW514" s="105" t="str">
        <f t="shared" si="353"/>
        <v/>
      </c>
      <c r="BX514" s="86" t="str">
        <f t="shared" si="362"/>
        <v>76</v>
      </c>
      <c r="BY514" s="86" t="str">
        <f t="shared" si="363"/>
        <v>35</v>
      </c>
      <c r="BZ514" s="91">
        <f t="shared" si="364"/>
        <v>110</v>
      </c>
      <c r="CA514" s="91">
        <v>0</v>
      </c>
      <c r="CB514" s="96" t="s">
        <v>5719</v>
      </c>
      <c r="CC514" s="91">
        <f t="shared" si="354"/>
        <v>200</v>
      </c>
      <c r="CD514" s="91">
        <f t="shared" si="355"/>
        <v>0</v>
      </c>
      <c r="CE514" s="93">
        <f t="shared" si="365"/>
        <v>0</v>
      </c>
      <c r="CF514" s="93">
        <f t="shared" si="366"/>
        <v>0</v>
      </c>
      <c r="CG514" s="105"/>
      <c r="CH514" s="105"/>
      <c r="CI514" s="86"/>
      <c r="CJ514" s="188"/>
      <c r="CK514" s="181">
        <f t="shared" si="356"/>
        <v>110</v>
      </c>
      <c r="CL514" s="181">
        <f t="shared" si="357"/>
        <v>200</v>
      </c>
      <c r="CM514" s="86" t="s">
        <v>5723</v>
      </c>
      <c r="CN514" s="182" t="s">
        <v>7854</v>
      </c>
      <c r="CO514" s="183" t="s">
        <v>7855</v>
      </c>
      <c r="CP514" s="86" t="s">
        <v>5724</v>
      </c>
      <c r="CQ514" s="153" t="s">
        <v>7924</v>
      </c>
      <c r="CR514" s="187">
        <f t="shared" si="358"/>
        <v>7970000</v>
      </c>
      <c r="CS514" s="188">
        <v>1</v>
      </c>
      <c r="CT514" s="188">
        <f t="shared" si="368"/>
        <v>7970000</v>
      </c>
      <c r="CU514" s="93"/>
      <c r="CV514" s="94">
        <f t="shared" si="359"/>
        <v>110</v>
      </c>
      <c r="CW514" s="93">
        <f t="shared" si="360"/>
        <v>0</v>
      </c>
      <c r="CX514" s="86">
        <f t="shared" si="361"/>
        <v>0</v>
      </c>
      <c r="CY514" s="93">
        <f t="shared" si="369"/>
        <v>263010</v>
      </c>
      <c r="CZ514" s="93">
        <v>0</v>
      </c>
      <c r="DA514" s="93">
        <v>0</v>
      </c>
      <c r="DB514" s="93">
        <f t="shared" si="370"/>
        <v>0</v>
      </c>
      <c r="DC514" s="93">
        <v>0</v>
      </c>
      <c r="DD514" s="91">
        <v>0</v>
      </c>
      <c r="DE514" s="93">
        <f t="shared" si="371"/>
        <v>0</v>
      </c>
      <c r="DF514" s="93">
        <f t="shared" si="342"/>
        <v>0</v>
      </c>
      <c r="DG514" s="93"/>
      <c r="DH514" s="93">
        <v>0</v>
      </c>
      <c r="DI514" s="93">
        <v>0</v>
      </c>
      <c r="DJ514" s="86">
        <f t="shared" si="372"/>
        <v>0</v>
      </c>
      <c r="DK514" s="91">
        <v>0</v>
      </c>
      <c r="DL514" s="93"/>
      <c r="DM514" s="93">
        <v>0</v>
      </c>
      <c r="DN514" s="93">
        <f t="shared" si="343"/>
        <v>7970000</v>
      </c>
      <c r="DO514" s="93">
        <f t="shared" si="373"/>
        <v>0</v>
      </c>
      <c r="DP514" s="92">
        <f t="shared" si="374"/>
        <v>263010</v>
      </c>
      <c r="DQ514" s="97" t="str">
        <f t="shared" si="344"/>
        <v>3200178966</v>
      </c>
      <c r="DR514" s="98">
        <f t="shared" si="375"/>
        <v>0</v>
      </c>
      <c r="DS514" s="93" t="str">
        <f t="shared" si="376"/>
        <v>OK</v>
      </c>
      <c r="DT514" s="93"/>
      <c r="DU514" s="78" t="str">
        <f t="shared" si="345"/>
        <v>5010700215011501100001VT100001</v>
      </c>
      <c r="DV514" s="78">
        <f>INDEX('08_DMGiaDat'!$L:$L,MATCH(DU514,'08_DMGiaDat'!$R:$R,0))</f>
        <v>7970000</v>
      </c>
      <c r="DW514" s="78" t="str">
        <f t="shared" si="346"/>
        <v>501070021501100100000001</v>
      </c>
      <c r="DX514" s="78" t="str">
        <f>IFERROR(VLOOKUP(DW514,'08_DMGiaDat'!C418:C419,2,FALSE),"N")</f>
        <v>N</v>
      </c>
      <c r="DY514" s="78" t="str">
        <f t="shared" si="347"/>
        <v>5010700215011001VT100001</v>
      </c>
      <c r="DZ514" s="78" t="str">
        <f>IFERROR(VLOOKUP(DY514,'08_DMGiaDat'!C418:C419,2,FALSE),"N")</f>
        <v>N</v>
      </c>
      <c r="EA514" s="78" t="str">
        <f t="shared" si="348"/>
        <v>501070021501100100000001</v>
      </c>
      <c r="EB514" s="78" t="str">
        <f>IFERROR(VLOOKUP(EA514,'08_DMGiaDat'!C418:C419,2,FALSE),"N")</f>
        <v>N</v>
      </c>
      <c r="EC514" s="92">
        <f>IF(DV514&lt;&gt;"N",DV514,IF(DX514&lt;&gt;"N",DX514,IF(DZ514&lt;&gt;"N",DZ514*VLOOKUP(LEFT(CB514,3),'03_DMMucDich'!C402:C406,5,FALSE),IF(EB514&lt;&gt;"N",EB514*VLOOKUP(LEFT(CB514,3),'03_DMMucDich'!C402:C406,5,FALSE),"N/A"))))</f>
        <v>7970000</v>
      </c>
    </row>
    <row r="515" spans="1:133" s="34" customFormat="1" ht="16" x14ac:dyDescent="0.2">
      <c r="A515" s="85">
        <v>501</v>
      </c>
      <c r="B515" s="86"/>
      <c r="C515" s="87"/>
      <c r="D515" s="141" t="s">
        <v>6146</v>
      </c>
      <c r="E515" s="86"/>
      <c r="F515" s="88"/>
      <c r="G515" s="88" t="s">
        <v>5718</v>
      </c>
      <c r="H515" s="151">
        <v>2022</v>
      </c>
      <c r="I515" s="86"/>
      <c r="J515" s="86"/>
      <c r="K515" s="145" t="s">
        <v>6767</v>
      </c>
      <c r="L515" s="105"/>
      <c r="M515" s="86"/>
      <c r="N515" s="105"/>
      <c r="O515" s="105"/>
      <c r="P515" s="86"/>
      <c r="Q515" s="86"/>
      <c r="R515" s="153" t="str">
        <f t="shared" si="349"/>
        <v>Tổ 66</v>
      </c>
      <c r="S515" s="86"/>
      <c r="T515" s="86"/>
      <c r="U515" s="86"/>
      <c r="V515" s="86" t="str">
        <f t="shared" si="350"/>
        <v xml:space="preserve">, </v>
      </c>
      <c r="W515" s="86"/>
      <c r="X515" s="86"/>
      <c r="Y515" s="86"/>
      <c r="Z515" s="88"/>
      <c r="AA515" s="105"/>
      <c r="AB515" s="86"/>
      <c r="AC515" s="90"/>
      <c r="AD515" s="86"/>
      <c r="AE515" s="86"/>
      <c r="AF515" s="86"/>
      <c r="AG515" s="86"/>
      <c r="AH515" s="160" t="s">
        <v>6960</v>
      </c>
      <c r="AI515" s="153"/>
      <c r="AJ515" s="153"/>
      <c r="AK515" s="86"/>
      <c r="AL515" s="86"/>
      <c r="AM515" s="153" t="s">
        <v>7015</v>
      </c>
      <c r="AN515" s="153" t="s">
        <v>7615</v>
      </c>
      <c r="AO515" s="165">
        <v>43382</v>
      </c>
      <c r="AP515" s="153" t="s">
        <v>2109</v>
      </c>
      <c r="AQ515" s="153" t="s">
        <v>5708</v>
      </c>
      <c r="AR515" s="166">
        <v>105</v>
      </c>
      <c r="AS515" s="88" t="s">
        <v>5719</v>
      </c>
      <c r="AT515" s="92">
        <f t="shared" si="367"/>
        <v>0</v>
      </c>
      <c r="AU515" s="93">
        <v>0</v>
      </c>
      <c r="AV515" s="93">
        <v>0</v>
      </c>
      <c r="AW515" s="166">
        <v>200</v>
      </c>
      <c r="AX515" s="93">
        <v>0</v>
      </c>
      <c r="AY515" s="177"/>
      <c r="AZ515" s="177">
        <v>0</v>
      </c>
      <c r="BA515" s="178"/>
      <c r="BB515" s="105"/>
      <c r="BC515" s="105"/>
      <c r="BD515" s="93"/>
      <c r="BE515" s="93">
        <v>0</v>
      </c>
      <c r="BF515" s="91">
        <v>0</v>
      </c>
      <c r="BG515" s="94"/>
      <c r="BH515" s="95"/>
      <c r="BI515" s="93" t="str">
        <f t="shared" si="335"/>
        <v>Nguyễn Thị Nụ</v>
      </c>
      <c r="BJ515" s="105">
        <f t="shared" si="336"/>
        <v>0</v>
      </c>
      <c r="BK515" s="88" t="str">
        <f t="shared" si="337"/>
        <v>8451413452</v>
      </c>
      <c r="BL515" s="86">
        <f t="shared" si="338"/>
        <v>0</v>
      </c>
      <c r="BM515" s="105">
        <f t="shared" si="339"/>
        <v>0</v>
      </c>
      <c r="BN515" s="86">
        <f t="shared" si="340"/>
        <v>0</v>
      </c>
      <c r="BO515" s="86">
        <f t="shared" si="341"/>
        <v>0</v>
      </c>
      <c r="BP515" s="86">
        <f t="shared" si="351"/>
        <v>0</v>
      </c>
      <c r="BQ515" s="160" t="s">
        <v>6960</v>
      </c>
      <c r="BR515" s="86" t="s">
        <v>5720</v>
      </c>
      <c r="BS515" s="88" t="s">
        <v>5721</v>
      </c>
      <c r="BT515" s="86" t="s">
        <v>5722</v>
      </c>
      <c r="BU515" s="86"/>
      <c r="BV515" s="86" t="str">
        <f t="shared" si="352"/>
        <v>CO 161734</v>
      </c>
      <c r="BW515" s="105" t="str">
        <f t="shared" si="353"/>
        <v/>
      </c>
      <c r="BX515" s="86" t="str">
        <f t="shared" si="362"/>
        <v>223</v>
      </c>
      <c r="BY515" s="86" t="str">
        <f t="shared" si="363"/>
        <v>37</v>
      </c>
      <c r="BZ515" s="91">
        <f t="shared" si="364"/>
        <v>105</v>
      </c>
      <c r="CA515" s="91">
        <v>0</v>
      </c>
      <c r="CB515" s="96" t="s">
        <v>5719</v>
      </c>
      <c r="CC515" s="91">
        <f t="shared" si="354"/>
        <v>200</v>
      </c>
      <c r="CD515" s="91">
        <f t="shared" si="355"/>
        <v>0</v>
      </c>
      <c r="CE515" s="93">
        <f t="shared" si="365"/>
        <v>0</v>
      </c>
      <c r="CF515" s="93">
        <f t="shared" si="366"/>
        <v>0</v>
      </c>
      <c r="CG515" s="105"/>
      <c r="CH515" s="105"/>
      <c r="CI515" s="86"/>
      <c r="CJ515" s="188"/>
      <c r="CK515" s="181">
        <f t="shared" si="356"/>
        <v>105</v>
      </c>
      <c r="CL515" s="181">
        <f t="shared" si="357"/>
        <v>200</v>
      </c>
      <c r="CM515" s="86" t="s">
        <v>5723</v>
      </c>
      <c r="CN515" s="182" t="s">
        <v>7854</v>
      </c>
      <c r="CO515" s="183" t="s">
        <v>7855</v>
      </c>
      <c r="CP515" s="86" t="s">
        <v>5724</v>
      </c>
      <c r="CQ515" s="153" t="s">
        <v>7924</v>
      </c>
      <c r="CR515" s="187">
        <f t="shared" si="358"/>
        <v>7970000</v>
      </c>
      <c r="CS515" s="188">
        <v>1</v>
      </c>
      <c r="CT515" s="188">
        <f t="shared" si="368"/>
        <v>7970000</v>
      </c>
      <c r="CU515" s="93"/>
      <c r="CV515" s="94">
        <f t="shared" si="359"/>
        <v>105</v>
      </c>
      <c r="CW515" s="93">
        <f t="shared" si="360"/>
        <v>0</v>
      </c>
      <c r="CX515" s="86">
        <f t="shared" si="361"/>
        <v>0</v>
      </c>
      <c r="CY515" s="93">
        <f t="shared" si="369"/>
        <v>251055</v>
      </c>
      <c r="CZ515" s="93">
        <v>0</v>
      </c>
      <c r="DA515" s="93">
        <v>0</v>
      </c>
      <c r="DB515" s="93">
        <f t="shared" si="370"/>
        <v>0</v>
      </c>
      <c r="DC515" s="93">
        <v>0</v>
      </c>
      <c r="DD515" s="91">
        <v>0</v>
      </c>
      <c r="DE515" s="93">
        <f t="shared" si="371"/>
        <v>0</v>
      </c>
      <c r="DF515" s="93">
        <f t="shared" si="342"/>
        <v>0</v>
      </c>
      <c r="DG515" s="93"/>
      <c r="DH515" s="93">
        <v>0</v>
      </c>
      <c r="DI515" s="93">
        <v>0</v>
      </c>
      <c r="DJ515" s="86">
        <f t="shared" si="372"/>
        <v>0</v>
      </c>
      <c r="DK515" s="91">
        <v>0</v>
      </c>
      <c r="DL515" s="93"/>
      <c r="DM515" s="93">
        <v>0</v>
      </c>
      <c r="DN515" s="93">
        <f t="shared" si="343"/>
        <v>7970000</v>
      </c>
      <c r="DO515" s="93">
        <f t="shared" si="373"/>
        <v>0</v>
      </c>
      <c r="DP515" s="92">
        <f t="shared" si="374"/>
        <v>251055</v>
      </c>
      <c r="DQ515" s="97" t="str">
        <f t="shared" si="344"/>
        <v>8451413452</v>
      </c>
      <c r="DR515" s="98">
        <f t="shared" si="375"/>
        <v>0</v>
      </c>
      <c r="DS515" s="93" t="str">
        <f t="shared" si="376"/>
        <v>OK</v>
      </c>
      <c r="DT515" s="93"/>
      <c r="DU515" s="78" t="str">
        <f t="shared" si="345"/>
        <v>5010700215011501100001VT100001</v>
      </c>
      <c r="DV515" s="78">
        <f>INDEX('08_DMGiaDat'!$L:$L,MATCH(DU515,'08_DMGiaDat'!$R:$R,0))</f>
        <v>7970000</v>
      </c>
      <c r="DW515" s="78" t="str">
        <f t="shared" si="346"/>
        <v>501070021501100100000001</v>
      </c>
      <c r="DX515" s="78" t="str">
        <f>IFERROR(VLOOKUP(DW515,'08_DMGiaDat'!C518:C519,2,FALSE),"N")</f>
        <v>N</v>
      </c>
      <c r="DY515" s="78" t="str">
        <f t="shared" si="347"/>
        <v>5010700215011001VT100001</v>
      </c>
      <c r="DZ515" s="78" t="str">
        <f>IFERROR(VLOOKUP(DY515,'08_DMGiaDat'!C518:C519,2,FALSE),"N")</f>
        <v>N</v>
      </c>
      <c r="EA515" s="78" t="str">
        <f t="shared" si="348"/>
        <v>501070021501100100000001</v>
      </c>
      <c r="EB515" s="78" t="str">
        <f>IFERROR(VLOOKUP(EA515,'08_DMGiaDat'!C518:C519,2,FALSE),"N")</f>
        <v>N</v>
      </c>
      <c r="EC515" s="92">
        <f>IF(DV515&lt;&gt;"N",DV515,IF(DX515&lt;&gt;"N",DX515,IF(DZ515&lt;&gt;"N",DZ515*VLOOKUP(LEFT(CB515,3),'03_DMMucDich'!C502:C506,5,FALSE),IF(EB515&lt;&gt;"N",EB515*VLOOKUP(LEFT(CB515,3),'03_DMMucDich'!C502:C506,5,FALSE),"N/A"))))</f>
        <v>7970000</v>
      </c>
    </row>
    <row r="516" spans="1:133" s="34" customFormat="1" ht="16" x14ac:dyDescent="0.2">
      <c r="A516" s="85">
        <v>502</v>
      </c>
      <c r="B516" s="86"/>
      <c r="C516" s="87"/>
      <c r="D516" s="141" t="s">
        <v>6146</v>
      </c>
      <c r="E516" s="86"/>
      <c r="F516" s="88"/>
      <c r="G516" s="88" t="s">
        <v>5718</v>
      </c>
      <c r="H516" s="151">
        <v>2023</v>
      </c>
      <c r="I516" s="86"/>
      <c r="J516" s="86"/>
      <c r="K516" s="145" t="s">
        <v>6767</v>
      </c>
      <c r="L516" s="105"/>
      <c r="M516" s="86"/>
      <c r="N516" s="105"/>
      <c r="O516" s="105"/>
      <c r="P516" s="86"/>
      <c r="Q516" s="86"/>
      <c r="R516" s="153" t="str">
        <f t="shared" si="349"/>
        <v>Tổ 66</v>
      </c>
      <c r="S516" s="86"/>
      <c r="T516" s="86"/>
      <c r="U516" s="86"/>
      <c r="V516" s="86" t="str">
        <f t="shared" si="350"/>
        <v xml:space="preserve">, </v>
      </c>
      <c r="W516" s="86"/>
      <c r="X516" s="86"/>
      <c r="Y516" s="86"/>
      <c r="Z516" s="88"/>
      <c r="AA516" s="105"/>
      <c r="AB516" s="86"/>
      <c r="AC516" s="90"/>
      <c r="AD516" s="86"/>
      <c r="AE516" s="86"/>
      <c r="AF516" s="86"/>
      <c r="AG516" s="86"/>
      <c r="AH516" s="160" t="s">
        <v>6960</v>
      </c>
      <c r="AI516" s="153"/>
      <c r="AJ516" s="153"/>
      <c r="AK516" s="86"/>
      <c r="AL516" s="86"/>
      <c r="AM516" s="153" t="s">
        <v>7015</v>
      </c>
      <c r="AN516" s="153" t="s">
        <v>7616</v>
      </c>
      <c r="AO516" s="165">
        <v>43784</v>
      </c>
      <c r="AP516" s="153" t="s">
        <v>2069</v>
      </c>
      <c r="AQ516" s="153" t="s">
        <v>5703</v>
      </c>
      <c r="AR516" s="166">
        <v>105</v>
      </c>
      <c r="AS516" s="88" t="s">
        <v>5719</v>
      </c>
      <c r="AT516" s="92">
        <f t="shared" si="367"/>
        <v>0</v>
      </c>
      <c r="AU516" s="93">
        <v>0</v>
      </c>
      <c r="AV516" s="93">
        <v>0</v>
      </c>
      <c r="AW516" s="166">
        <v>200</v>
      </c>
      <c r="AX516" s="93">
        <v>0</v>
      </c>
      <c r="AY516" s="177"/>
      <c r="AZ516" s="177">
        <v>0</v>
      </c>
      <c r="BA516" s="178"/>
      <c r="BB516" s="105"/>
      <c r="BC516" s="105"/>
      <c r="BD516" s="93"/>
      <c r="BE516" s="93">
        <v>0</v>
      </c>
      <c r="BF516" s="91">
        <v>0</v>
      </c>
      <c r="BG516" s="94"/>
      <c r="BH516" s="95"/>
      <c r="BI516" s="93" t="str">
        <f t="shared" si="335"/>
        <v>Nguyễn Thị Nụ</v>
      </c>
      <c r="BJ516" s="105">
        <f t="shared" si="336"/>
        <v>0</v>
      </c>
      <c r="BK516" s="88" t="str">
        <f t="shared" si="337"/>
        <v>8451413452</v>
      </c>
      <c r="BL516" s="86">
        <f t="shared" si="338"/>
        <v>0</v>
      </c>
      <c r="BM516" s="105">
        <f t="shared" si="339"/>
        <v>0</v>
      </c>
      <c r="BN516" s="86">
        <f t="shared" si="340"/>
        <v>0</v>
      </c>
      <c r="BO516" s="86">
        <f t="shared" si="341"/>
        <v>0</v>
      </c>
      <c r="BP516" s="86">
        <f t="shared" si="351"/>
        <v>0</v>
      </c>
      <c r="BQ516" s="160" t="s">
        <v>6960</v>
      </c>
      <c r="BR516" s="86" t="s">
        <v>5720</v>
      </c>
      <c r="BS516" s="88" t="s">
        <v>5721</v>
      </c>
      <c r="BT516" s="86" t="s">
        <v>5722</v>
      </c>
      <c r="BU516" s="86"/>
      <c r="BV516" s="86" t="str">
        <f t="shared" si="352"/>
        <v>CR 809453</v>
      </c>
      <c r="BW516" s="105" t="str">
        <f t="shared" si="353"/>
        <v/>
      </c>
      <c r="BX516" s="86" t="str">
        <f t="shared" si="362"/>
        <v>183</v>
      </c>
      <c r="BY516" s="86" t="str">
        <f t="shared" si="363"/>
        <v>35</v>
      </c>
      <c r="BZ516" s="91">
        <f t="shared" si="364"/>
        <v>105</v>
      </c>
      <c r="CA516" s="91">
        <v>0</v>
      </c>
      <c r="CB516" s="96" t="s">
        <v>5719</v>
      </c>
      <c r="CC516" s="91">
        <f t="shared" si="354"/>
        <v>200</v>
      </c>
      <c r="CD516" s="91">
        <f t="shared" si="355"/>
        <v>0</v>
      </c>
      <c r="CE516" s="93">
        <f t="shared" si="365"/>
        <v>0</v>
      </c>
      <c r="CF516" s="93">
        <f t="shared" si="366"/>
        <v>0</v>
      </c>
      <c r="CG516" s="105"/>
      <c r="CH516" s="105"/>
      <c r="CI516" s="86"/>
      <c r="CJ516" s="188"/>
      <c r="CK516" s="181">
        <f t="shared" si="356"/>
        <v>105</v>
      </c>
      <c r="CL516" s="181">
        <f t="shared" si="357"/>
        <v>200</v>
      </c>
      <c r="CM516" s="86" t="s">
        <v>5723</v>
      </c>
      <c r="CN516" s="182" t="s">
        <v>7854</v>
      </c>
      <c r="CO516" s="183" t="s">
        <v>7855</v>
      </c>
      <c r="CP516" s="86" t="s">
        <v>5724</v>
      </c>
      <c r="CQ516" s="153" t="s">
        <v>7924</v>
      </c>
      <c r="CR516" s="187">
        <f t="shared" si="358"/>
        <v>7970000</v>
      </c>
      <c r="CS516" s="188">
        <v>1</v>
      </c>
      <c r="CT516" s="188">
        <f t="shared" si="368"/>
        <v>7970000</v>
      </c>
      <c r="CU516" s="93"/>
      <c r="CV516" s="94">
        <f t="shared" si="359"/>
        <v>105</v>
      </c>
      <c r="CW516" s="93">
        <f t="shared" si="360"/>
        <v>0</v>
      </c>
      <c r="CX516" s="86">
        <f t="shared" si="361"/>
        <v>0</v>
      </c>
      <c r="CY516" s="93">
        <f t="shared" si="369"/>
        <v>251055</v>
      </c>
      <c r="CZ516" s="93">
        <v>0</v>
      </c>
      <c r="DA516" s="93">
        <v>0</v>
      </c>
      <c r="DB516" s="93">
        <f t="shared" si="370"/>
        <v>0</v>
      </c>
      <c r="DC516" s="93">
        <v>0</v>
      </c>
      <c r="DD516" s="91">
        <v>0</v>
      </c>
      <c r="DE516" s="93">
        <f t="shared" si="371"/>
        <v>0</v>
      </c>
      <c r="DF516" s="93">
        <f t="shared" si="342"/>
        <v>0</v>
      </c>
      <c r="DG516" s="93"/>
      <c r="DH516" s="93">
        <v>0</v>
      </c>
      <c r="DI516" s="93">
        <v>0</v>
      </c>
      <c r="DJ516" s="86">
        <f t="shared" si="372"/>
        <v>0</v>
      </c>
      <c r="DK516" s="91">
        <v>0</v>
      </c>
      <c r="DL516" s="93"/>
      <c r="DM516" s="93">
        <v>0</v>
      </c>
      <c r="DN516" s="93">
        <f t="shared" si="343"/>
        <v>7970000</v>
      </c>
      <c r="DO516" s="93">
        <f t="shared" si="373"/>
        <v>0</v>
      </c>
      <c r="DP516" s="92">
        <f t="shared" si="374"/>
        <v>251055</v>
      </c>
      <c r="DQ516" s="97" t="str">
        <f t="shared" si="344"/>
        <v>8451413452</v>
      </c>
      <c r="DR516" s="98">
        <f t="shared" si="375"/>
        <v>0</v>
      </c>
      <c r="DS516" s="93" t="str">
        <f t="shared" si="376"/>
        <v>OK</v>
      </c>
      <c r="DT516" s="93"/>
      <c r="DU516" s="78" t="str">
        <f t="shared" si="345"/>
        <v>5010700215011501100001VT100001</v>
      </c>
      <c r="DV516" s="78">
        <f>INDEX('08_DMGiaDat'!$L:$L,MATCH(DU516,'08_DMGiaDat'!$R:$R,0))</f>
        <v>7970000</v>
      </c>
      <c r="DW516" s="78" t="str">
        <f t="shared" si="346"/>
        <v>501070021501100100000001</v>
      </c>
      <c r="DX516" s="78" t="str">
        <f>IFERROR(VLOOKUP(DW516,'08_DMGiaDat'!C518:C519,2,FALSE),"N")</f>
        <v>N</v>
      </c>
      <c r="DY516" s="78" t="str">
        <f t="shared" si="347"/>
        <v>5010700215011001VT100001</v>
      </c>
      <c r="DZ516" s="78" t="str">
        <f>IFERROR(VLOOKUP(DY516,'08_DMGiaDat'!C518:C519,2,FALSE),"N")</f>
        <v>N</v>
      </c>
      <c r="EA516" s="78" t="str">
        <f t="shared" si="348"/>
        <v>501070021501100100000001</v>
      </c>
      <c r="EB516" s="78" t="str">
        <f>IFERROR(VLOOKUP(EA516,'08_DMGiaDat'!C518:C519,2,FALSE),"N")</f>
        <v>N</v>
      </c>
      <c r="EC516" s="92">
        <f>IF(DV516&lt;&gt;"N",DV516,IF(DX516&lt;&gt;"N",DX516,IF(DZ516&lt;&gt;"N",DZ516*VLOOKUP(LEFT(CB516,3),'03_DMMucDich'!C502:C506,5,FALSE),IF(EB516&lt;&gt;"N",EB516*VLOOKUP(LEFT(CB516,3),'03_DMMucDich'!C502:C506,5,FALSE),"N/A"))))</f>
        <v>7970000</v>
      </c>
    </row>
    <row r="517" spans="1:133" s="34" customFormat="1" ht="16" x14ac:dyDescent="0.2">
      <c r="A517" s="85">
        <v>503</v>
      </c>
      <c r="B517" s="86"/>
      <c r="C517" s="87"/>
      <c r="D517" s="141">
        <v>8586163380</v>
      </c>
      <c r="E517" s="86"/>
      <c r="F517" s="88"/>
      <c r="G517" s="88" t="s">
        <v>5718</v>
      </c>
      <c r="H517" s="151">
        <v>2023</v>
      </c>
      <c r="I517" s="86"/>
      <c r="J517" s="86"/>
      <c r="K517" s="145" t="s">
        <v>6768</v>
      </c>
      <c r="L517" s="105"/>
      <c r="M517" s="86"/>
      <c r="N517" s="105"/>
      <c r="O517" s="105"/>
      <c r="P517" s="86"/>
      <c r="Q517" s="86"/>
      <c r="R517" s="153" t="str">
        <f t="shared" si="349"/>
        <v>Tổ 04</v>
      </c>
      <c r="S517" s="86"/>
      <c r="T517" s="86"/>
      <c r="U517" s="86"/>
      <c r="V517" s="86" t="str">
        <f t="shared" si="350"/>
        <v xml:space="preserve">, </v>
      </c>
      <c r="W517" s="86"/>
      <c r="X517" s="86"/>
      <c r="Y517" s="86"/>
      <c r="Z517" s="88"/>
      <c r="AA517" s="105"/>
      <c r="AB517" s="86"/>
      <c r="AC517" s="90"/>
      <c r="AD517" s="86"/>
      <c r="AE517" s="86"/>
      <c r="AF517" s="86"/>
      <c r="AG517" s="86"/>
      <c r="AH517" s="160" t="s">
        <v>7012</v>
      </c>
      <c r="AI517" s="153"/>
      <c r="AJ517" s="153"/>
      <c r="AK517" s="86"/>
      <c r="AL517" s="86"/>
      <c r="AM517" s="153" t="s">
        <v>7015</v>
      </c>
      <c r="AN517" s="153" t="s">
        <v>7617</v>
      </c>
      <c r="AO517" s="165">
        <v>45177</v>
      </c>
      <c r="AP517" s="153" t="s">
        <v>7618</v>
      </c>
      <c r="AQ517" s="153" t="s">
        <v>7038</v>
      </c>
      <c r="AR517" s="166">
        <v>91.6</v>
      </c>
      <c r="AS517" s="88" t="s">
        <v>5719</v>
      </c>
      <c r="AT517" s="92">
        <f t="shared" si="367"/>
        <v>0</v>
      </c>
      <c r="AU517" s="93">
        <v>0</v>
      </c>
      <c r="AV517" s="93">
        <v>0</v>
      </c>
      <c r="AW517" s="166">
        <v>200</v>
      </c>
      <c r="AX517" s="93">
        <v>0</v>
      </c>
      <c r="AY517" s="177"/>
      <c r="AZ517" s="177">
        <v>0</v>
      </c>
      <c r="BA517" s="178"/>
      <c r="BB517" s="105"/>
      <c r="BC517" s="105"/>
      <c r="BD517" s="93"/>
      <c r="BE517" s="93">
        <v>0</v>
      </c>
      <c r="BF517" s="91">
        <v>0</v>
      </c>
      <c r="BG517" s="94"/>
      <c r="BH517" s="95"/>
      <c r="BI517" s="93" t="str">
        <f t="shared" si="335"/>
        <v>Nguyễn Thị Thanh Bình</v>
      </c>
      <c r="BJ517" s="105">
        <f t="shared" si="336"/>
        <v>0</v>
      </c>
      <c r="BK517" s="88">
        <f t="shared" si="337"/>
        <v>8586163380</v>
      </c>
      <c r="BL517" s="86">
        <f t="shared" si="338"/>
        <v>0</v>
      </c>
      <c r="BM517" s="105">
        <f t="shared" si="339"/>
        <v>0</v>
      </c>
      <c r="BN517" s="86">
        <f t="shared" si="340"/>
        <v>0</v>
      </c>
      <c r="BO517" s="86">
        <f t="shared" si="341"/>
        <v>0</v>
      </c>
      <c r="BP517" s="86">
        <f t="shared" si="351"/>
        <v>0</v>
      </c>
      <c r="BQ517" s="160" t="s">
        <v>7012</v>
      </c>
      <c r="BR517" s="86" t="s">
        <v>5720</v>
      </c>
      <c r="BS517" s="88" t="s">
        <v>5721</v>
      </c>
      <c r="BT517" s="86" t="s">
        <v>5722</v>
      </c>
      <c r="BU517" s="86"/>
      <c r="BV517" s="86" t="str">
        <f t="shared" si="352"/>
        <v>DK 349764</v>
      </c>
      <c r="BW517" s="105" t="str">
        <f t="shared" si="353"/>
        <v/>
      </c>
      <c r="BX517" s="86" t="str">
        <f t="shared" si="362"/>
        <v>509</v>
      </c>
      <c r="BY517" s="86" t="str">
        <f t="shared" si="363"/>
        <v>84</v>
      </c>
      <c r="BZ517" s="91">
        <f t="shared" si="364"/>
        <v>91.6</v>
      </c>
      <c r="CA517" s="91">
        <v>0</v>
      </c>
      <c r="CB517" s="96" t="s">
        <v>5719</v>
      </c>
      <c r="CC517" s="91">
        <f t="shared" si="354"/>
        <v>200</v>
      </c>
      <c r="CD517" s="91">
        <f t="shared" si="355"/>
        <v>0</v>
      </c>
      <c r="CE517" s="93">
        <f t="shared" si="365"/>
        <v>0</v>
      </c>
      <c r="CF517" s="93">
        <f t="shared" si="366"/>
        <v>0</v>
      </c>
      <c r="CG517" s="105"/>
      <c r="CH517" s="105"/>
      <c r="CI517" s="86"/>
      <c r="CJ517" s="188"/>
      <c r="CK517" s="181">
        <f t="shared" si="356"/>
        <v>91.6</v>
      </c>
      <c r="CL517" s="181">
        <f t="shared" si="357"/>
        <v>200</v>
      </c>
      <c r="CM517" s="86" t="s">
        <v>5723</v>
      </c>
      <c r="CN517" s="182" t="s">
        <v>7866</v>
      </c>
      <c r="CO517" s="183" t="s">
        <v>7867</v>
      </c>
      <c r="CP517" s="86" t="s">
        <v>5724</v>
      </c>
      <c r="CQ517" s="153" t="s">
        <v>7925</v>
      </c>
      <c r="CR517" s="187">
        <f t="shared" si="358"/>
        <v>2360000</v>
      </c>
      <c r="CS517" s="188">
        <v>0.8</v>
      </c>
      <c r="CT517" s="188">
        <f t="shared" si="368"/>
        <v>1888000</v>
      </c>
      <c r="CU517" s="93"/>
      <c r="CV517" s="94">
        <f t="shared" si="359"/>
        <v>91.6</v>
      </c>
      <c r="CW517" s="93">
        <f t="shared" si="360"/>
        <v>0</v>
      </c>
      <c r="CX517" s="86">
        <f t="shared" si="361"/>
        <v>0</v>
      </c>
      <c r="CY517" s="93">
        <f t="shared" si="369"/>
        <v>51882.239999999998</v>
      </c>
      <c r="CZ517" s="93">
        <v>0</v>
      </c>
      <c r="DA517" s="93">
        <v>0</v>
      </c>
      <c r="DB517" s="93">
        <f t="shared" si="370"/>
        <v>0</v>
      </c>
      <c r="DC517" s="93">
        <v>0</v>
      </c>
      <c r="DD517" s="91">
        <v>0</v>
      </c>
      <c r="DE517" s="93">
        <f t="shared" si="371"/>
        <v>0</v>
      </c>
      <c r="DF517" s="93">
        <f t="shared" si="342"/>
        <v>0</v>
      </c>
      <c r="DG517" s="93"/>
      <c r="DH517" s="93">
        <v>0</v>
      </c>
      <c r="DI517" s="93">
        <v>0</v>
      </c>
      <c r="DJ517" s="86">
        <f t="shared" si="372"/>
        <v>0</v>
      </c>
      <c r="DK517" s="91">
        <v>0</v>
      </c>
      <c r="DL517" s="93"/>
      <c r="DM517" s="93">
        <v>0</v>
      </c>
      <c r="DN517" s="93">
        <f t="shared" si="343"/>
        <v>1888000</v>
      </c>
      <c r="DO517" s="93">
        <f t="shared" si="373"/>
        <v>0</v>
      </c>
      <c r="DP517" s="92">
        <f t="shared" si="374"/>
        <v>51882.239999999998</v>
      </c>
      <c r="DQ517" s="97">
        <f t="shared" si="344"/>
        <v>8586163380</v>
      </c>
      <c r="DR517" s="98">
        <f t="shared" si="375"/>
        <v>0</v>
      </c>
      <c r="DS517" s="93" t="str">
        <f t="shared" si="376"/>
        <v>OK</v>
      </c>
      <c r="DT517" s="93"/>
      <c r="DU517" s="78" t="str">
        <f t="shared" si="345"/>
        <v>5010700210791079100001VT400001</v>
      </c>
      <c r="DV517" s="78">
        <f>INDEX('08_DMGiaDat'!$L:$L,MATCH(DU517,'08_DMGiaDat'!$R:$R,0))</f>
        <v>2360000</v>
      </c>
      <c r="DW517" s="78" t="str">
        <f t="shared" si="346"/>
        <v>501070021079100100000001</v>
      </c>
      <c r="DX517" s="78" t="str">
        <f>IFERROR(VLOOKUP(DW517,'08_DMGiaDat'!C518:C519,2,FALSE),"N")</f>
        <v>N</v>
      </c>
      <c r="DY517" s="78" t="str">
        <f t="shared" si="347"/>
        <v>5010700210791001VT400001</v>
      </c>
      <c r="DZ517" s="78" t="str">
        <f>IFERROR(VLOOKUP(DY517,'08_DMGiaDat'!C518:C519,2,FALSE),"N")</f>
        <v>N</v>
      </c>
      <c r="EA517" s="78" t="str">
        <f t="shared" si="348"/>
        <v>501070021079100100000001</v>
      </c>
      <c r="EB517" s="78" t="str">
        <f>IFERROR(VLOOKUP(EA517,'08_DMGiaDat'!C518:C519,2,FALSE),"N")</f>
        <v>N</v>
      </c>
      <c r="EC517" s="92">
        <f>IF(DV517&lt;&gt;"N",DV517,IF(DX517&lt;&gt;"N",DX517,IF(DZ517&lt;&gt;"N",DZ517*VLOOKUP(LEFT(CB517,3),'03_DMMucDich'!C502:C506,5,FALSE),IF(EB517&lt;&gt;"N",EB517*VLOOKUP(LEFT(CB517,3),'03_DMMucDich'!C502:C506,5,FALSE),"N/A"))))</f>
        <v>2360000</v>
      </c>
    </row>
    <row r="518" spans="1:133" s="34" customFormat="1" ht="16" x14ac:dyDescent="0.2">
      <c r="A518" s="85">
        <v>504</v>
      </c>
      <c r="B518" s="86"/>
      <c r="C518" s="87"/>
      <c r="D518" s="141">
        <v>8537392941</v>
      </c>
      <c r="E518" s="86"/>
      <c r="F518" s="88"/>
      <c r="G518" s="88" t="s">
        <v>5718</v>
      </c>
      <c r="H518" s="151">
        <v>2022</v>
      </c>
      <c r="I518" s="86"/>
      <c r="J518" s="86"/>
      <c r="K518" s="145" t="s">
        <v>6769</v>
      </c>
      <c r="L518" s="105"/>
      <c r="M518" s="86"/>
      <c r="N518" s="105"/>
      <c r="O518" s="105"/>
      <c r="P518" s="86"/>
      <c r="Q518" s="86"/>
      <c r="R518" s="153" t="str">
        <f t="shared" si="349"/>
        <v>Tổ 64</v>
      </c>
      <c r="S518" s="86"/>
      <c r="T518" s="86"/>
      <c r="U518" s="86"/>
      <c r="V518" s="86" t="str">
        <f t="shared" si="350"/>
        <v xml:space="preserve">, </v>
      </c>
      <c r="W518" s="86"/>
      <c r="X518" s="86"/>
      <c r="Y518" s="86"/>
      <c r="Z518" s="88"/>
      <c r="AA518" s="105"/>
      <c r="AB518" s="86"/>
      <c r="AC518" s="90"/>
      <c r="AD518" s="86"/>
      <c r="AE518" s="86"/>
      <c r="AF518" s="86"/>
      <c r="AG518" s="86"/>
      <c r="AH518" s="160" t="s">
        <v>6961</v>
      </c>
      <c r="AI518" s="153"/>
      <c r="AJ518" s="153"/>
      <c r="AK518" s="86"/>
      <c r="AL518" s="86"/>
      <c r="AM518" s="153" t="s">
        <v>7015</v>
      </c>
      <c r="AN518" s="153" t="s">
        <v>7619</v>
      </c>
      <c r="AO518" s="165">
        <v>43202</v>
      </c>
      <c r="AP518" s="153" t="s">
        <v>5666</v>
      </c>
      <c r="AQ518" s="153" t="s">
        <v>5684</v>
      </c>
      <c r="AR518" s="166">
        <v>105</v>
      </c>
      <c r="AS518" s="88" t="s">
        <v>5719</v>
      </c>
      <c r="AT518" s="92">
        <f t="shared" si="367"/>
        <v>0</v>
      </c>
      <c r="AU518" s="93">
        <v>0</v>
      </c>
      <c r="AV518" s="93">
        <v>0</v>
      </c>
      <c r="AW518" s="166">
        <v>200</v>
      </c>
      <c r="AX518" s="93">
        <v>0</v>
      </c>
      <c r="AY518" s="177"/>
      <c r="AZ518" s="177">
        <v>0</v>
      </c>
      <c r="BA518" s="178"/>
      <c r="BB518" s="105"/>
      <c r="BC518" s="105"/>
      <c r="BD518" s="93"/>
      <c r="BE518" s="93">
        <v>0</v>
      </c>
      <c r="BF518" s="91">
        <v>0</v>
      </c>
      <c r="BG518" s="94"/>
      <c r="BH518" s="95"/>
      <c r="BI518" s="93" t="str">
        <f t="shared" si="335"/>
        <v>Nguyễn Thị Tám</v>
      </c>
      <c r="BJ518" s="105">
        <f t="shared" si="336"/>
        <v>0</v>
      </c>
      <c r="BK518" s="88">
        <f t="shared" si="337"/>
        <v>8537392941</v>
      </c>
      <c r="BL518" s="86">
        <f t="shared" si="338"/>
        <v>0</v>
      </c>
      <c r="BM518" s="105">
        <f t="shared" si="339"/>
        <v>0</v>
      </c>
      <c r="BN518" s="86">
        <f t="shared" si="340"/>
        <v>0</v>
      </c>
      <c r="BO518" s="86">
        <f t="shared" si="341"/>
        <v>0</v>
      </c>
      <c r="BP518" s="86">
        <f t="shared" si="351"/>
        <v>0</v>
      </c>
      <c r="BQ518" s="160" t="s">
        <v>6961</v>
      </c>
      <c r="BR518" s="86" t="s">
        <v>5720</v>
      </c>
      <c r="BS518" s="88" t="s">
        <v>5721</v>
      </c>
      <c r="BT518" s="86" t="s">
        <v>5722</v>
      </c>
      <c r="BU518" s="86"/>
      <c r="BV518" s="86" t="str">
        <f t="shared" si="352"/>
        <v xml:space="preserve"> CM 684410</v>
      </c>
      <c r="BW518" s="105" t="str">
        <f t="shared" si="353"/>
        <v/>
      </c>
      <c r="BX518" s="86" t="str">
        <f t="shared" si="362"/>
        <v>12</v>
      </c>
      <c r="BY518" s="86" t="str">
        <f t="shared" si="363"/>
        <v>18</v>
      </c>
      <c r="BZ518" s="91">
        <f t="shared" si="364"/>
        <v>105</v>
      </c>
      <c r="CA518" s="91">
        <v>0</v>
      </c>
      <c r="CB518" s="96" t="s">
        <v>5719</v>
      </c>
      <c r="CC518" s="91">
        <f t="shared" si="354"/>
        <v>200</v>
      </c>
      <c r="CD518" s="91">
        <f t="shared" si="355"/>
        <v>0</v>
      </c>
      <c r="CE518" s="93">
        <f t="shared" si="365"/>
        <v>0</v>
      </c>
      <c r="CF518" s="93">
        <f t="shared" si="366"/>
        <v>0</v>
      </c>
      <c r="CG518" s="105"/>
      <c r="CH518" s="105"/>
      <c r="CI518" s="86"/>
      <c r="CJ518" s="188"/>
      <c r="CK518" s="181">
        <f t="shared" si="356"/>
        <v>105</v>
      </c>
      <c r="CL518" s="181">
        <f t="shared" si="357"/>
        <v>200</v>
      </c>
      <c r="CM518" s="86" t="s">
        <v>5723</v>
      </c>
      <c r="CN518" s="182" t="s">
        <v>7854</v>
      </c>
      <c r="CO518" s="183" t="s">
        <v>7855</v>
      </c>
      <c r="CP518" s="86" t="s">
        <v>5724</v>
      </c>
      <c r="CQ518" s="153" t="s">
        <v>7924</v>
      </c>
      <c r="CR518" s="187">
        <f t="shared" si="358"/>
        <v>7970000</v>
      </c>
      <c r="CS518" s="188">
        <v>1</v>
      </c>
      <c r="CT518" s="188">
        <f t="shared" si="368"/>
        <v>7970000</v>
      </c>
      <c r="CU518" s="93"/>
      <c r="CV518" s="94">
        <f t="shared" si="359"/>
        <v>105</v>
      </c>
      <c r="CW518" s="93">
        <f t="shared" si="360"/>
        <v>0</v>
      </c>
      <c r="CX518" s="86">
        <f t="shared" si="361"/>
        <v>0</v>
      </c>
      <c r="CY518" s="93">
        <f t="shared" si="369"/>
        <v>251055</v>
      </c>
      <c r="CZ518" s="93">
        <v>0</v>
      </c>
      <c r="DA518" s="93">
        <v>0</v>
      </c>
      <c r="DB518" s="93">
        <f t="shared" si="370"/>
        <v>0</v>
      </c>
      <c r="DC518" s="93">
        <v>0</v>
      </c>
      <c r="DD518" s="91">
        <v>0</v>
      </c>
      <c r="DE518" s="93">
        <f t="shared" si="371"/>
        <v>0</v>
      </c>
      <c r="DF518" s="93">
        <f t="shared" si="342"/>
        <v>0</v>
      </c>
      <c r="DG518" s="93"/>
      <c r="DH518" s="93">
        <v>0</v>
      </c>
      <c r="DI518" s="93">
        <v>0</v>
      </c>
      <c r="DJ518" s="86">
        <f t="shared" si="372"/>
        <v>0</v>
      </c>
      <c r="DK518" s="91">
        <v>0</v>
      </c>
      <c r="DL518" s="93"/>
      <c r="DM518" s="93">
        <v>0</v>
      </c>
      <c r="DN518" s="93">
        <f t="shared" si="343"/>
        <v>7970000</v>
      </c>
      <c r="DO518" s="93">
        <f t="shared" si="373"/>
        <v>0</v>
      </c>
      <c r="DP518" s="92">
        <f t="shared" si="374"/>
        <v>251055</v>
      </c>
      <c r="DQ518" s="97">
        <f t="shared" si="344"/>
        <v>8537392941</v>
      </c>
      <c r="DR518" s="98">
        <f t="shared" si="375"/>
        <v>0</v>
      </c>
      <c r="DS518" s="93" t="str">
        <f t="shared" si="376"/>
        <v>OK</v>
      </c>
      <c r="DT518" s="93"/>
      <c r="DU518" s="78" t="str">
        <f t="shared" si="345"/>
        <v>5010700215011501100001VT100001</v>
      </c>
      <c r="DV518" s="78">
        <f>INDEX('08_DMGiaDat'!$L:$L,MATCH(DU518,'08_DMGiaDat'!$R:$R,0))</f>
        <v>7970000</v>
      </c>
      <c r="DW518" s="78" t="str">
        <f t="shared" si="346"/>
        <v>501070021501100100000001</v>
      </c>
      <c r="DX518" s="78" t="str">
        <f>IFERROR(VLOOKUP(DW518,'08_DMGiaDat'!C518:C519,2,FALSE),"N")</f>
        <v>N</v>
      </c>
      <c r="DY518" s="78" t="str">
        <f t="shared" si="347"/>
        <v>5010700215011001VT100001</v>
      </c>
      <c r="DZ518" s="78" t="str">
        <f>IFERROR(VLOOKUP(DY518,'08_DMGiaDat'!C518:C519,2,FALSE),"N")</f>
        <v>N</v>
      </c>
      <c r="EA518" s="78" t="str">
        <f t="shared" si="348"/>
        <v>501070021501100100000001</v>
      </c>
      <c r="EB518" s="78" t="str">
        <f>IFERROR(VLOOKUP(EA518,'08_DMGiaDat'!C518:C519,2,FALSE),"N")</f>
        <v>N</v>
      </c>
      <c r="EC518" s="92">
        <f>IF(DV518&lt;&gt;"N",DV518,IF(DX518&lt;&gt;"N",DX518,IF(DZ518&lt;&gt;"N",DZ518*VLOOKUP(LEFT(CB518,3),'03_DMMucDich'!C502:C506,5,FALSE),IF(EB518&lt;&gt;"N",EB518*VLOOKUP(LEFT(CB518,3),'03_DMMucDich'!C502:C506,5,FALSE),"N/A"))))</f>
        <v>7970000</v>
      </c>
    </row>
    <row r="519" spans="1:133" s="34" customFormat="1" ht="16" x14ac:dyDescent="0.2">
      <c r="A519" s="85">
        <v>505</v>
      </c>
      <c r="B519" s="86"/>
      <c r="C519" s="87"/>
      <c r="D519" s="141" t="s">
        <v>6147</v>
      </c>
      <c r="E519" s="86"/>
      <c r="F519" s="88"/>
      <c r="G519" s="88" t="s">
        <v>5718</v>
      </c>
      <c r="H519" s="151">
        <v>2022</v>
      </c>
      <c r="I519" s="86"/>
      <c r="J519" s="86"/>
      <c r="K519" s="145" t="s">
        <v>6770</v>
      </c>
      <c r="L519" s="105"/>
      <c r="M519" s="86"/>
      <c r="N519" s="105"/>
      <c r="O519" s="105"/>
      <c r="P519" s="86"/>
      <c r="Q519" s="86"/>
      <c r="R519" s="153" t="str">
        <f t="shared" si="349"/>
        <v>Tổ 57</v>
      </c>
      <c r="S519" s="86"/>
      <c r="T519" s="86"/>
      <c r="U519" s="86"/>
      <c r="V519" s="86" t="str">
        <f t="shared" si="350"/>
        <v xml:space="preserve">, </v>
      </c>
      <c r="W519" s="86"/>
      <c r="X519" s="86"/>
      <c r="Y519" s="86"/>
      <c r="Z519" s="88"/>
      <c r="AA519" s="105"/>
      <c r="AB519" s="86"/>
      <c r="AC519" s="90"/>
      <c r="AD519" s="86"/>
      <c r="AE519" s="86"/>
      <c r="AF519" s="86"/>
      <c r="AG519" s="86"/>
      <c r="AH519" s="160" t="s">
        <v>6994</v>
      </c>
      <c r="AI519" s="153"/>
      <c r="AJ519" s="153"/>
      <c r="AK519" s="86"/>
      <c r="AL519" s="86"/>
      <c r="AM519" s="153" t="s">
        <v>7015</v>
      </c>
      <c r="AN519" s="153" t="s">
        <v>7620</v>
      </c>
      <c r="AO519" s="165">
        <v>44621</v>
      </c>
      <c r="AP519" s="153" t="s">
        <v>2290</v>
      </c>
      <c r="AQ519" s="153" t="s">
        <v>2129</v>
      </c>
      <c r="AR519" s="166">
        <v>91.5</v>
      </c>
      <c r="AS519" s="88" t="s">
        <v>5719</v>
      </c>
      <c r="AT519" s="92">
        <f t="shared" si="367"/>
        <v>0</v>
      </c>
      <c r="AU519" s="93">
        <v>0</v>
      </c>
      <c r="AV519" s="93">
        <v>0</v>
      </c>
      <c r="AW519" s="166">
        <v>200</v>
      </c>
      <c r="AX519" s="93">
        <v>0</v>
      </c>
      <c r="AY519" s="177"/>
      <c r="AZ519" s="177">
        <v>0</v>
      </c>
      <c r="BA519" s="178"/>
      <c r="BB519" s="105"/>
      <c r="BC519" s="105"/>
      <c r="BD519" s="93"/>
      <c r="BE519" s="93">
        <v>0</v>
      </c>
      <c r="BF519" s="91">
        <v>0</v>
      </c>
      <c r="BG519" s="94"/>
      <c r="BH519" s="95"/>
      <c r="BI519" s="93" t="str">
        <f t="shared" si="335"/>
        <v>Lê Thị Hồng</v>
      </c>
      <c r="BJ519" s="105">
        <f t="shared" si="336"/>
        <v>0</v>
      </c>
      <c r="BK519" s="88" t="str">
        <f t="shared" si="337"/>
        <v>0400582070</v>
      </c>
      <c r="BL519" s="86">
        <f t="shared" si="338"/>
        <v>0</v>
      </c>
      <c r="BM519" s="105">
        <f t="shared" si="339"/>
        <v>0</v>
      </c>
      <c r="BN519" s="86">
        <f t="shared" si="340"/>
        <v>0</v>
      </c>
      <c r="BO519" s="86">
        <f t="shared" si="341"/>
        <v>0</v>
      </c>
      <c r="BP519" s="86">
        <f t="shared" si="351"/>
        <v>0</v>
      </c>
      <c r="BQ519" s="160" t="s">
        <v>6994</v>
      </c>
      <c r="BR519" s="86" t="s">
        <v>5720</v>
      </c>
      <c r="BS519" s="88" t="s">
        <v>5721</v>
      </c>
      <c r="BT519" s="86" t="s">
        <v>5722</v>
      </c>
      <c r="BU519" s="86"/>
      <c r="BV519" s="86" t="str">
        <f t="shared" si="352"/>
        <v>DC 940607</v>
      </c>
      <c r="BW519" s="105" t="str">
        <f t="shared" si="353"/>
        <v/>
      </c>
      <c r="BX519" s="86" t="str">
        <f t="shared" si="362"/>
        <v>404</v>
      </c>
      <c r="BY519" s="86" t="str">
        <f t="shared" si="363"/>
        <v>243</v>
      </c>
      <c r="BZ519" s="91">
        <f t="shared" si="364"/>
        <v>91.5</v>
      </c>
      <c r="CA519" s="91">
        <v>0</v>
      </c>
      <c r="CB519" s="96" t="s">
        <v>5719</v>
      </c>
      <c r="CC519" s="91">
        <f t="shared" si="354"/>
        <v>200</v>
      </c>
      <c r="CD519" s="91">
        <f t="shared" si="355"/>
        <v>0</v>
      </c>
      <c r="CE519" s="93">
        <f t="shared" si="365"/>
        <v>0</v>
      </c>
      <c r="CF519" s="93">
        <f t="shared" si="366"/>
        <v>0</v>
      </c>
      <c r="CG519" s="105"/>
      <c r="CH519" s="105"/>
      <c r="CI519" s="86"/>
      <c r="CJ519" s="188"/>
      <c r="CK519" s="181">
        <f t="shared" si="356"/>
        <v>91.5</v>
      </c>
      <c r="CL519" s="181">
        <f t="shared" si="357"/>
        <v>200</v>
      </c>
      <c r="CM519" s="86" t="s">
        <v>5723</v>
      </c>
      <c r="CN519" s="182" t="s">
        <v>7870</v>
      </c>
      <c r="CO519" s="183" t="s">
        <v>7871</v>
      </c>
      <c r="CP519" s="86" t="s">
        <v>5724</v>
      </c>
      <c r="CQ519" s="153" t="s">
        <v>7925</v>
      </c>
      <c r="CR519" s="187">
        <f t="shared" si="358"/>
        <v>2280000</v>
      </c>
      <c r="CS519" s="188">
        <v>0.8</v>
      </c>
      <c r="CT519" s="188">
        <f t="shared" si="368"/>
        <v>1824000</v>
      </c>
      <c r="CU519" s="93"/>
      <c r="CV519" s="94">
        <f t="shared" si="359"/>
        <v>91.5</v>
      </c>
      <c r="CW519" s="93">
        <f t="shared" si="360"/>
        <v>0</v>
      </c>
      <c r="CX519" s="86">
        <f t="shared" si="361"/>
        <v>0</v>
      </c>
      <c r="CY519" s="93">
        <f t="shared" si="369"/>
        <v>50068.800000000003</v>
      </c>
      <c r="CZ519" s="93">
        <v>0</v>
      </c>
      <c r="DA519" s="93">
        <v>0</v>
      </c>
      <c r="DB519" s="93">
        <f t="shared" si="370"/>
        <v>0</v>
      </c>
      <c r="DC519" s="93">
        <v>0</v>
      </c>
      <c r="DD519" s="91">
        <v>0</v>
      </c>
      <c r="DE519" s="93">
        <f t="shared" si="371"/>
        <v>0</v>
      </c>
      <c r="DF519" s="93">
        <f t="shared" si="342"/>
        <v>0</v>
      </c>
      <c r="DG519" s="93"/>
      <c r="DH519" s="93">
        <v>0</v>
      </c>
      <c r="DI519" s="93">
        <v>0</v>
      </c>
      <c r="DJ519" s="86">
        <f t="shared" si="372"/>
        <v>0</v>
      </c>
      <c r="DK519" s="91">
        <v>0</v>
      </c>
      <c r="DL519" s="93"/>
      <c r="DM519" s="93">
        <v>0</v>
      </c>
      <c r="DN519" s="93">
        <f t="shared" si="343"/>
        <v>1824000</v>
      </c>
      <c r="DO519" s="93">
        <f t="shared" si="373"/>
        <v>0</v>
      </c>
      <c r="DP519" s="92">
        <f t="shared" si="374"/>
        <v>50068.800000000003</v>
      </c>
      <c r="DQ519" s="97" t="str">
        <f t="shared" si="344"/>
        <v>0400582070</v>
      </c>
      <c r="DR519" s="98">
        <f t="shared" si="375"/>
        <v>0</v>
      </c>
      <c r="DS519" s="93" t="str">
        <f t="shared" si="376"/>
        <v>OK</v>
      </c>
      <c r="DT519" s="93"/>
      <c r="DU519" s="78" t="str">
        <f t="shared" si="345"/>
        <v>5010700212491249100001VT400001</v>
      </c>
      <c r="DV519" s="78">
        <f>INDEX('08_DMGiaDat'!$L:$L,MATCH(DU519,'08_DMGiaDat'!$R:$R,0))</f>
        <v>2280000</v>
      </c>
      <c r="DW519" s="78" t="str">
        <f t="shared" si="346"/>
        <v>501070021249100100000001</v>
      </c>
      <c r="DX519" s="78" t="str">
        <f>IFERROR(VLOOKUP(DW519,'08_DMGiaDat'!C518:C519,2,FALSE),"N")</f>
        <v>N</v>
      </c>
      <c r="DY519" s="78" t="str">
        <f t="shared" si="347"/>
        <v>5010700212491001VT400001</v>
      </c>
      <c r="DZ519" s="78" t="str">
        <f>IFERROR(VLOOKUP(DY519,'08_DMGiaDat'!C518:C519,2,FALSE),"N")</f>
        <v>N</v>
      </c>
      <c r="EA519" s="78" t="str">
        <f t="shared" si="348"/>
        <v>501070021249100100000001</v>
      </c>
      <c r="EB519" s="78" t="str">
        <f>IFERROR(VLOOKUP(EA519,'08_DMGiaDat'!C518:C519,2,FALSE),"N")</f>
        <v>N</v>
      </c>
      <c r="EC519" s="92">
        <f>IF(DV519&lt;&gt;"N",DV519,IF(DX519&lt;&gt;"N",DX519,IF(DZ519&lt;&gt;"N",DZ519*VLOOKUP(LEFT(CB519,3),'03_DMMucDich'!C502:C506,5,FALSE),IF(EB519&lt;&gt;"N",EB519*VLOOKUP(LEFT(CB519,3),'03_DMMucDich'!C502:C506,5,FALSE),"N/A"))))</f>
        <v>2280000</v>
      </c>
    </row>
    <row r="520" spans="1:133" s="34" customFormat="1" ht="16" x14ac:dyDescent="0.2">
      <c r="A520" s="85">
        <v>506</v>
      </c>
      <c r="B520" s="86"/>
      <c r="C520" s="87"/>
      <c r="D520" s="141" t="s">
        <v>6148</v>
      </c>
      <c r="E520" s="86"/>
      <c r="F520" s="88"/>
      <c r="G520" s="88" t="s">
        <v>5718</v>
      </c>
      <c r="H520" s="151">
        <v>2022</v>
      </c>
      <c r="I520" s="86"/>
      <c r="J520" s="86"/>
      <c r="K520" s="145" t="s">
        <v>6771</v>
      </c>
      <c r="L520" s="105"/>
      <c r="M520" s="86"/>
      <c r="N520" s="105"/>
      <c r="O520" s="105"/>
      <c r="P520" s="86"/>
      <c r="Q520" s="86"/>
      <c r="R520" s="153" t="str">
        <f t="shared" si="349"/>
        <v>Tổ 52</v>
      </c>
      <c r="S520" s="86"/>
      <c r="T520" s="86"/>
      <c r="U520" s="86"/>
      <c r="V520" s="86" t="str">
        <f t="shared" si="350"/>
        <v xml:space="preserve">, </v>
      </c>
      <c r="W520" s="86"/>
      <c r="X520" s="86"/>
      <c r="Y520" s="86"/>
      <c r="Z520" s="88"/>
      <c r="AA520" s="105"/>
      <c r="AB520" s="86"/>
      <c r="AC520" s="90"/>
      <c r="AD520" s="86"/>
      <c r="AE520" s="86"/>
      <c r="AF520" s="86"/>
      <c r="AG520" s="86"/>
      <c r="AH520" s="160" t="s">
        <v>6971</v>
      </c>
      <c r="AI520" s="153"/>
      <c r="AJ520" s="153"/>
      <c r="AK520" s="86"/>
      <c r="AL520" s="86"/>
      <c r="AM520" s="153" t="s">
        <v>7015</v>
      </c>
      <c r="AN520" s="153" t="s">
        <v>7621</v>
      </c>
      <c r="AO520" s="165">
        <v>44544</v>
      </c>
      <c r="AP520" s="153" t="s">
        <v>2085</v>
      </c>
      <c r="AQ520" s="153" t="s">
        <v>2109</v>
      </c>
      <c r="AR520" s="166">
        <v>350.7</v>
      </c>
      <c r="AS520" s="88" t="s">
        <v>5719</v>
      </c>
      <c r="AT520" s="92">
        <f t="shared" si="367"/>
        <v>0</v>
      </c>
      <c r="AU520" s="93">
        <v>0</v>
      </c>
      <c r="AV520" s="93">
        <v>0</v>
      </c>
      <c r="AW520" s="166">
        <v>200</v>
      </c>
      <c r="AX520" s="93">
        <v>0</v>
      </c>
      <c r="AY520" s="177"/>
      <c r="AZ520" s="177">
        <v>0</v>
      </c>
      <c r="BA520" s="178"/>
      <c r="BB520" s="105"/>
      <c r="BC520" s="105"/>
      <c r="BD520" s="93"/>
      <c r="BE520" s="93">
        <v>0</v>
      </c>
      <c r="BF520" s="91">
        <v>0</v>
      </c>
      <c r="BG520" s="94"/>
      <c r="BH520" s="95"/>
      <c r="BI520" s="93" t="str">
        <f t="shared" si="335"/>
        <v>Lê Anh Sơn</v>
      </c>
      <c r="BJ520" s="105">
        <f t="shared" si="336"/>
        <v>0</v>
      </c>
      <c r="BK520" s="88" t="str">
        <f t="shared" si="337"/>
        <v>8035603518</v>
      </c>
      <c r="BL520" s="86">
        <f t="shared" si="338"/>
        <v>0</v>
      </c>
      <c r="BM520" s="105">
        <f t="shared" si="339"/>
        <v>0</v>
      </c>
      <c r="BN520" s="86">
        <f t="shared" si="340"/>
        <v>0</v>
      </c>
      <c r="BO520" s="86">
        <f t="shared" si="341"/>
        <v>0</v>
      </c>
      <c r="BP520" s="86">
        <f t="shared" si="351"/>
        <v>0</v>
      </c>
      <c r="BQ520" s="160" t="s">
        <v>6971</v>
      </c>
      <c r="BR520" s="86" t="s">
        <v>5720</v>
      </c>
      <c r="BS520" s="88" t="s">
        <v>5721</v>
      </c>
      <c r="BT520" s="86" t="s">
        <v>5722</v>
      </c>
      <c r="BU520" s="86"/>
      <c r="BV520" s="86" t="str">
        <f t="shared" si="352"/>
        <v>DC 925892</v>
      </c>
      <c r="BW520" s="105" t="str">
        <f t="shared" si="353"/>
        <v/>
      </c>
      <c r="BX520" s="86" t="str">
        <f t="shared" si="362"/>
        <v>199</v>
      </c>
      <c r="BY520" s="86" t="str">
        <f t="shared" si="363"/>
        <v>223</v>
      </c>
      <c r="BZ520" s="91">
        <f t="shared" si="364"/>
        <v>350.7</v>
      </c>
      <c r="CA520" s="91">
        <v>0</v>
      </c>
      <c r="CB520" s="96" t="s">
        <v>5719</v>
      </c>
      <c r="CC520" s="91">
        <f t="shared" si="354"/>
        <v>200</v>
      </c>
      <c r="CD520" s="91">
        <f t="shared" si="355"/>
        <v>0</v>
      </c>
      <c r="CE520" s="93">
        <f t="shared" si="365"/>
        <v>0</v>
      </c>
      <c r="CF520" s="93">
        <f t="shared" si="366"/>
        <v>0</v>
      </c>
      <c r="CG520" s="105"/>
      <c r="CH520" s="105"/>
      <c r="CI520" s="86"/>
      <c r="CJ520" s="188"/>
      <c r="CK520" s="181">
        <f t="shared" si="356"/>
        <v>350.7</v>
      </c>
      <c r="CL520" s="181">
        <f t="shared" si="357"/>
        <v>200</v>
      </c>
      <c r="CM520" s="86" t="s">
        <v>5723</v>
      </c>
      <c r="CN520" s="182" t="s">
        <v>7859</v>
      </c>
      <c r="CO520" s="183" t="s">
        <v>7863</v>
      </c>
      <c r="CP520" s="86" t="s">
        <v>5724</v>
      </c>
      <c r="CQ520" s="153" t="s">
        <v>7925</v>
      </c>
      <c r="CR520" s="187">
        <f t="shared" si="358"/>
        <v>2170000</v>
      </c>
      <c r="CS520" s="188">
        <v>0.8</v>
      </c>
      <c r="CT520" s="188">
        <f t="shared" si="368"/>
        <v>1736000</v>
      </c>
      <c r="CU520" s="93"/>
      <c r="CV520" s="94">
        <f t="shared" si="359"/>
        <v>200</v>
      </c>
      <c r="CW520" s="93">
        <f t="shared" si="360"/>
        <v>150.69999999999999</v>
      </c>
      <c r="CX520" s="86">
        <f t="shared" si="361"/>
        <v>0</v>
      </c>
      <c r="CY520" s="93">
        <f t="shared" si="369"/>
        <v>287290.64</v>
      </c>
      <c r="CZ520" s="93">
        <v>0</v>
      </c>
      <c r="DA520" s="93">
        <v>0</v>
      </c>
      <c r="DB520" s="93">
        <f t="shared" si="370"/>
        <v>0</v>
      </c>
      <c r="DC520" s="93">
        <v>0</v>
      </c>
      <c r="DD520" s="91">
        <v>0</v>
      </c>
      <c r="DE520" s="93">
        <f t="shared" si="371"/>
        <v>0</v>
      </c>
      <c r="DF520" s="93">
        <f t="shared" si="342"/>
        <v>0</v>
      </c>
      <c r="DG520" s="93"/>
      <c r="DH520" s="93">
        <v>0</v>
      </c>
      <c r="DI520" s="93">
        <v>0</v>
      </c>
      <c r="DJ520" s="86">
        <f t="shared" si="372"/>
        <v>0</v>
      </c>
      <c r="DK520" s="91">
        <v>0</v>
      </c>
      <c r="DL520" s="93"/>
      <c r="DM520" s="93">
        <v>0</v>
      </c>
      <c r="DN520" s="93">
        <f t="shared" si="343"/>
        <v>1736000</v>
      </c>
      <c r="DO520" s="93">
        <f t="shared" si="373"/>
        <v>0</v>
      </c>
      <c r="DP520" s="92">
        <f t="shared" si="374"/>
        <v>287290.64</v>
      </c>
      <c r="DQ520" s="97" t="str">
        <f t="shared" si="344"/>
        <v>8035603518</v>
      </c>
      <c r="DR520" s="98">
        <f t="shared" si="375"/>
        <v>0</v>
      </c>
      <c r="DS520" s="93" t="str">
        <f t="shared" si="376"/>
        <v>OK</v>
      </c>
      <c r="DT520" s="93"/>
      <c r="DU520" s="78" t="str">
        <f t="shared" si="345"/>
        <v>5010700212541254102001VT400001</v>
      </c>
      <c r="DV520" s="78">
        <f>INDEX('08_DMGiaDat'!$L:$L,MATCH(DU520,'08_DMGiaDat'!$R:$R,0))</f>
        <v>2170000</v>
      </c>
      <c r="DW520" s="78" t="str">
        <f t="shared" si="346"/>
        <v>501070021254100100000001</v>
      </c>
      <c r="DX520" s="78" t="str">
        <f>IFERROR(VLOOKUP(DW520,'08_DMGiaDat'!C518:C519,2,FALSE),"N")</f>
        <v>N</v>
      </c>
      <c r="DY520" s="78" t="str">
        <f t="shared" si="347"/>
        <v>5010700212541001VT400001</v>
      </c>
      <c r="DZ520" s="78" t="str">
        <f>IFERROR(VLOOKUP(DY520,'08_DMGiaDat'!C518:C519,2,FALSE),"N")</f>
        <v>N</v>
      </c>
      <c r="EA520" s="78" t="str">
        <f t="shared" si="348"/>
        <v>501070021254100100000001</v>
      </c>
      <c r="EB520" s="78" t="str">
        <f>IFERROR(VLOOKUP(EA520,'08_DMGiaDat'!C518:C519,2,FALSE),"N")</f>
        <v>N</v>
      </c>
      <c r="EC520" s="92">
        <f>IF(DV520&lt;&gt;"N",DV520,IF(DX520&lt;&gt;"N",DX520,IF(DZ520&lt;&gt;"N",DZ520*VLOOKUP(LEFT(CB520,3),'03_DMMucDich'!C502:C506,5,FALSE),IF(EB520&lt;&gt;"N",EB520*VLOOKUP(LEFT(CB520,3),'03_DMMucDich'!C502:C506,5,FALSE),"N/A"))))</f>
        <v>2170000</v>
      </c>
    </row>
    <row r="521" spans="1:133" s="34" customFormat="1" ht="16" x14ac:dyDescent="0.2">
      <c r="A521" s="85">
        <v>507</v>
      </c>
      <c r="B521" s="86"/>
      <c r="C521" s="87"/>
      <c r="D521" s="141" t="s">
        <v>6149</v>
      </c>
      <c r="E521" s="86"/>
      <c r="F521" s="88"/>
      <c r="G521" s="88" t="s">
        <v>5718</v>
      </c>
      <c r="H521" s="151">
        <v>2022</v>
      </c>
      <c r="I521" s="86"/>
      <c r="J521" s="86"/>
      <c r="K521" s="145" t="s">
        <v>6772</v>
      </c>
      <c r="L521" s="105"/>
      <c r="M521" s="86"/>
      <c r="N521" s="105"/>
      <c r="O521" s="105"/>
      <c r="P521" s="86"/>
      <c r="Q521" s="86"/>
      <c r="R521" s="153" t="str">
        <f t="shared" si="349"/>
        <v>Tổ 66</v>
      </c>
      <c r="S521" s="86"/>
      <c r="T521" s="86"/>
      <c r="U521" s="86"/>
      <c r="V521" s="86" t="str">
        <f t="shared" si="350"/>
        <v xml:space="preserve">, </v>
      </c>
      <c r="W521" s="86"/>
      <c r="X521" s="86"/>
      <c r="Y521" s="86"/>
      <c r="Z521" s="88"/>
      <c r="AA521" s="105"/>
      <c r="AB521" s="86"/>
      <c r="AC521" s="90"/>
      <c r="AD521" s="86"/>
      <c r="AE521" s="86"/>
      <c r="AF521" s="86"/>
      <c r="AG521" s="86"/>
      <c r="AH521" s="160" t="s">
        <v>6960</v>
      </c>
      <c r="AI521" s="153"/>
      <c r="AJ521" s="153"/>
      <c r="AK521" s="86"/>
      <c r="AL521" s="86"/>
      <c r="AM521" s="153" t="s">
        <v>7015</v>
      </c>
      <c r="AN521" s="153" t="s">
        <v>7622</v>
      </c>
      <c r="AO521" s="165">
        <v>43382</v>
      </c>
      <c r="AP521" s="153" t="s">
        <v>909</v>
      </c>
      <c r="AQ521" s="153" t="s">
        <v>5708</v>
      </c>
      <c r="AR521" s="166">
        <v>105</v>
      </c>
      <c r="AS521" s="88" t="s">
        <v>5719</v>
      </c>
      <c r="AT521" s="92">
        <f t="shared" si="367"/>
        <v>0</v>
      </c>
      <c r="AU521" s="93">
        <v>0</v>
      </c>
      <c r="AV521" s="93">
        <v>0</v>
      </c>
      <c r="AW521" s="166">
        <v>200</v>
      </c>
      <c r="AX521" s="93">
        <v>0</v>
      </c>
      <c r="AY521" s="177"/>
      <c r="AZ521" s="177">
        <v>0</v>
      </c>
      <c r="BA521" s="178"/>
      <c r="BB521" s="105"/>
      <c r="BC521" s="105"/>
      <c r="BD521" s="93"/>
      <c r="BE521" s="93">
        <v>0</v>
      </c>
      <c r="BF521" s="91">
        <v>0</v>
      </c>
      <c r="BG521" s="94"/>
      <c r="BH521" s="95"/>
      <c r="BI521" s="93" t="str">
        <f t="shared" si="335"/>
        <v>Đặng Văn Tiến</v>
      </c>
      <c r="BJ521" s="105">
        <f t="shared" si="336"/>
        <v>0</v>
      </c>
      <c r="BK521" s="88" t="str">
        <f t="shared" si="337"/>
        <v>8607708542</v>
      </c>
      <c r="BL521" s="86">
        <f t="shared" si="338"/>
        <v>0</v>
      </c>
      <c r="BM521" s="105">
        <f t="shared" si="339"/>
        <v>0</v>
      </c>
      <c r="BN521" s="86">
        <f t="shared" si="340"/>
        <v>0</v>
      </c>
      <c r="BO521" s="86">
        <f t="shared" si="341"/>
        <v>0</v>
      </c>
      <c r="BP521" s="86">
        <f t="shared" si="351"/>
        <v>0</v>
      </c>
      <c r="BQ521" s="160" t="s">
        <v>6960</v>
      </c>
      <c r="BR521" s="86" t="s">
        <v>5720</v>
      </c>
      <c r="BS521" s="88" t="s">
        <v>5721</v>
      </c>
      <c r="BT521" s="86" t="s">
        <v>5722</v>
      </c>
      <c r="BU521" s="86"/>
      <c r="BV521" s="86" t="str">
        <f t="shared" si="352"/>
        <v>CO 161722</v>
      </c>
      <c r="BW521" s="105" t="str">
        <f t="shared" si="353"/>
        <v/>
      </c>
      <c r="BX521" s="86" t="str">
        <f t="shared" si="362"/>
        <v>100</v>
      </c>
      <c r="BY521" s="86" t="str">
        <f t="shared" si="363"/>
        <v>37</v>
      </c>
      <c r="BZ521" s="91">
        <f t="shared" si="364"/>
        <v>105</v>
      </c>
      <c r="CA521" s="91">
        <v>0</v>
      </c>
      <c r="CB521" s="96" t="s">
        <v>5719</v>
      </c>
      <c r="CC521" s="91">
        <f t="shared" si="354"/>
        <v>200</v>
      </c>
      <c r="CD521" s="91">
        <f t="shared" si="355"/>
        <v>0</v>
      </c>
      <c r="CE521" s="93">
        <f t="shared" si="365"/>
        <v>0</v>
      </c>
      <c r="CF521" s="93">
        <f t="shared" si="366"/>
        <v>0</v>
      </c>
      <c r="CG521" s="105"/>
      <c r="CH521" s="105"/>
      <c r="CI521" s="86"/>
      <c r="CJ521" s="188"/>
      <c r="CK521" s="181">
        <f t="shared" si="356"/>
        <v>105</v>
      </c>
      <c r="CL521" s="181">
        <f t="shared" si="357"/>
        <v>200</v>
      </c>
      <c r="CM521" s="86" t="s">
        <v>5723</v>
      </c>
      <c r="CN521" s="182" t="s">
        <v>7854</v>
      </c>
      <c r="CO521" s="183" t="s">
        <v>7855</v>
      </c>
      <c r="CP521" s="86" t="s">
        <v>5724</v>
      </c>
      <c r="CQ521" s="153" t="s">
        <v>7924</v>
      </c>
      <c r="CR521" s="187">
        <f t="shared" si="358"/>
        <v>7970000</v>
      </c>
      <c r="CS521" s="188">
        <v>1</v>
      </c>
      <c r="CT521" s="188">
        <f t="shared" si="368"/>
        <v>7970000</v>
      </c>
      <c r="CU521" s="93"/>
      <c r="CV521" s="94">
        <f t="shared" si="359"/>
        <v>105</v>
      </c>
      <c r="CW521" s="93">
        <f t="shared" si="360"/>
        <v>0</v>
      </c>
      <c r="CX521" s="86">
        <f t="shared" si="361"/>
        <v>0</v>
      </c>
      <c r="CY521" s="93">
        <f t="shared" si="369"/>
        <v>251055</v>
      </c>
      <c r="CZ521" s="93">
        <v>0</v>
      </c>
      <c r="DA521" s="93">
        <v>0</v>
      </c>
      <c r="DB521" s="93">
        <f t="shared" si="370"/>
        <v>0</v>
      </c>
      <c r="DC521" s="93">
        <v>0</v>
      </c>
      <c r="DD521" s="91">
        <v>0</v>
      </c>
      <c r="DE521" s="93">
        <f t="shared" si="371"/>
        <v>0</v>
      </c>
      <c r="DF521" s="93">
        <f t="shared" si="342"/>
        <v>0</v>
      </c>
      <c r="DG521" s="93"/>
      <c r="DH521" s="93">
        <v>0</v>
      </c>
      <c r="DI521" s="93">
        <v>0</v>
      </c>
      <c r="DJ521" s="86">
        <f t="shared" si="372"/>
        <v>0</v>
      </c>
      <c r="DK521" s="91">
        <v>0</v>
      </c>
      <c r="DL521" s="93"/>
      <c r="DM521" s="93">
        <v>0</v>
      </c>
      <c r="DN521" s="93">
        <f t="shared" si="343"/>
        <v>7970000</v>
      </c>
      <c r="DO521" s="93">
        <f t="shared" si="373"/>
        <v>0</v>
      </c>
      <c r="DP521" s="92">
        <f t="shared" si="374"/>
        <v>251055</v>
      </c>
      <c r="DQ521" s="97" t="str">
        <f t="shared" si="344"/>
        <v>8607708542</v>
      </c>
      <c r="DR521" s="98">
        <f t="shared" si="375"/>
        <v>0</v>
      </c>
      <c r="DS521" s="93" t="str">
        <f t="shared" si="376"/>
        <v>OK</v>
      </c>
      <c r="DT521" s="93"/>
      <c r="DU521" s="78" t="str">
        <f t="shared" si="345"/>
        <v>5010700215011501100001VT100001</v>
      </c>
      <c r="DV521" s="78">
        <f>INDEX('08_DMGiaDat'!$L:$L,MATCH(DU521,'08_DMGiaDat'!$R:$R,0))</f>
        <v>7970000</v>
      </c>
      <c r="DW521" s="78" t="str">
        <f t="shared" si="346"/>
        <v>501070021501100100000001</v>
      </c>
      <c r="DX521" s="78" t="str">
        <f>IFERROR(VLOOKUP(DW521,'08_DMGiaDat'!C518:C519,2,FALSE),"N")</f>
        <v>N</v>
      </c>
      <c r="DY521" s="78" t="str">
        <f t="shared" si="347"/>
        <v>5010700215011001VT100001</v>
      </c>
      <c r="DZ521" s="78" t="str">
        <f>IFERROR(VLOOKUP(DY521,'08_DMGiaDat'!C518:C519,2,FALSE),"N")</f>
        <v>N</v>
      </c>
      <c r="EA521" s="78" t="str">
        <f t="shared" si="348"/>
        <v>501070021501100100000001</v>
      </c>
      <c r="EB521" s="78" t="str">
        <f>IFERROR(VLOOKUP(EA521,'08_DMGiaDat'!C518:C519,2,FALSE),"N")</f>
        <v>N</v>
      </c>
      <c r="EC521" s="92">
        <f>IF(DV521&lt;&gt;"N",DV521,IF(DX521&lt;&gt;"N",DX521,IF(DZ521&lt;&gt;"N",DZ521*VLOOKUP(LEFT(CB521,3),'03_DMMucDich'!C502:C506,5,FALSE),IF(EB521&lt;&gt;"N",EB521*VLOOKUP(LEFT(CB521,3),'03_DMMucDich'!C502:C506,5,FALSE),"N/A"))))</f>
        <v>7970000</v>
      </c>
    </row>
    <row r="522" spans="1:133" s="34" customFormat="1" ht="16" x14ac:dyDescent="0.2">
      <c r="A522" s="85">
        <v>508</v>
      </c>
      <c r="B522" s="86"/>
      <c r="C522" s="87"/>
      <c r="D522" s="141" t="s">
        <v>6150</v>
      </c>
      <c r="E522" s="86"/>
      <c r="F522" s="88"/>
      <c r="G522" s="88" t="s">
        <v>5718</v>
      </c>
      <c r="H522" s="151">
        <v>2022</v>
      </c>
      <c r="I522" s="86"/>
      <c r="J522" s="86"/>
      <c r="K522" s="145" t="s">
        <v>6773</v>
      </c>
      <c r="L522" s="105"/>
      <c r="M522" s="86"/>
      <c r="N522" s="105"/>
      <c r="O522" s="105"/>
      <c r="P522" s="86"/>
      <c r="Q522" s="86"/>
      <c r="R522" s="153" t="str">
        <f t="shared" si="349"/>
        <v>Tổ 41</v>
      </c>
      <c r="S522" s="86"/>
      <c r="T522" s="86"/>
      <c r="U522" s="86"/>
      <c r="V522" s="86" t="str">
        <f t="shared" si="350"/>
        <v xml:space="preserve">, </v>
      </c>
      <c r="W522" s="86"/>
      <c r="X522" s="86"/>
      <c r="Y522" s="86"/>
      <c r="Z522" s="88"/>
      <c r="AA522" s="105"/>
      <c r="AB522" s="86"/>
      <c r="AC522" s="90"/>
      <c r="AD522" s="86"/>
      <c r="AE522" s="86"/>
      <c r="AF522" s="86"/>
      <c r="AG522" s="86"/>
      <c r="AH522" s="160" t="s">
        <v>6973</v>
      </c>
      <c r="AI522" s="153"/>
      <c r="AJ522" s="153"/>
      <c r="AK522" s="86"/>
      <c r="AL522" s="86"/>
      <c r="AM522" s="153" t="s">
        <v>7015</v>
      </c>
      <c r="AN522" s="153" t="s">
        <v>7623</v>
      </c>
      <c r="AO522" s="165">
        <v>41564</v>
      </c>
      <c r="AP522" s="153" t="s">
        <v>7371</v>
      </c>
      <c r="AQ522" s="153" t="s">
        <v>1766</v>
      </c>
      <c r="AR522" s="166">
        <v>100</v>
      </c>
      <c r="AS522" s="88" t="s">
        <v>5719</v>
      </c>
      <c r="AT522" s="92">
        <f t="shared" si="367"/>
        <v>0</v>
      </c>
      <c r="AU522" s="93">
        <v>0</v>
      </c>
      <c r="AV522" s="93">
        <v>0</v>
      </c>
      <c r="AW522" s="166">
        <v>200</v>
      </c>
      <c r="AX522" s="93">
        <v>0</v>
      </c>
      <c r="AY522" s="177"/>
      <c r="AZ522" s="177">
        <v>0</v>
      </c>
      <c r="BA522" s="178"/>
      <c r="BB522" s="105"/>
      <c r="BC522" s="105"/>
      <c r="BD522" s="93"/>
      <c r="BE522" s="93">
        <v>0</v>
      </c>
      <c r="BF522" s="91">
        <v>0</v>
      </c>
      <c r="BG522" s="94"/>
      <c r="BH522" s="95"/>
      <c r="BI522" s="93" t="str">
        <f t="shared" si="335"/>
        <v>Võ Thị Ánh Trinh</v>
      </c>
      <c r="BJ522" s="105">
        <f t="shared" si="336"/>
        <v>0</v>
      </c>
      <c r="BK522" s="88" t="str">
        <f t="shared" si="337"/>
        <v>8459316877</v>
      </c>
      <c r="BL522" s="86">
        <f t="shared" si="338"/>
        <v>0</v>
      </c>
      <c r="BM522" s="105">
        <f t="shared" si="339"/>
        <v>0</v>
      </c>
      <c r="BN522" s="86">
        <f t="shared" si="340"/>
        <v>0</v>
      </c>
      <c r="BO522" s="86">
        <f t="shared" si="341"/>
        <v>0</v>
      </c>
      <c r="BP522" s="86">
        <f t="shared" si="351"/>
        <v>0</v>
      </c>
      <c r="BQ522" s="160" t="s">
        <v>6973</v>
      </c>
      <c r="BR522" s="86" t="s">
        <v>5720</v>
      </c>
      <c r="BS522" s="88" t="s">
        <v>5721</v>
      </c>
      <c r="BT522" s="86" t="s">
        <v>5722</v>
      </c>
      <c r="BU522" s="86"/>
      <c r="BV522" s="86" t="str">
        <f t="shared" si="352"/>
        <v>BO 663648</v>
      </c>
      <c r="BW522" s="105" t="str">
        <f t="shared" si="353"/>
        <v/>
      </c>
      <c r="BX522" s="86" t="str">
        <f t="shared" si="362"/>
        <v>4</v>
      </c>
      <c r="BY522" s="86" t="str">
        <f t="shared" si="363"/>
        <v>145</v>
      </c>
      <c r="BZ522" s="91">
        <f t="shared" si="364"/>
        <v>100</v>
      </c>
      <c r="CA522" s="91">
        <v>0</v>
      </c>
      <c r="CB522" s="96" t="s">
        <v>5719</v>
      </c>
      <c r="CC522" s="91">
        <f t="shared" si="354"/>
        <v>200</v>
      </c>
      <c r="CD522" s="91">
        <f t="shared" si="355"/>
        <v>0</v>
      </c>
      <c r="CE522" s="93">
        <f t="shared" si="365"/>
        <v>0</v>
      </c>
      <c r="CF522" s="93">
        <f t="shared" si="366"/>
        <v>0</v>
      </c>
      <c r="CG522" s="105"/>
      <c r="CH522" s="105"/>
      <c r="CI522" s="86"/>
      <c r="CJ522" s="188"/>
      <c r="CK522" s="181">
        <f t="shared" si="356"/>
        <v>100</v>
      </c>
      <c r="CL522" s="181">
        <f t="shared" si="357"/>
        <v>200</v>
      </c>
      <c r="CM522" s="86" t="s">
        <v>5723</v>
      </c>
      <c r="CN522" s="182" t="s">
        <v>7857</v>
      </c>
      <c r="CO522" s="183" t="s">
        <v>7858</v>
      </c>
      <c r="CP522" s="86" t="s">
        <v>5724</v>
      </c>
      <c r="CQ522" s="153" t="s">
        <v>7924</v>
      </c>
      <c r="CR522" s="187">
        <f t="shared" si="358"/>
        <v>5850000</v>
      </c>
      <c r="CS522" s="188">
        <v>1</v>
      </c>
      <c r="CT522" s="188">
        <f t="shared" si="368"/>
        <v>5850000</v>
      </c>
      <c r="CU522" s="93"/>
      <c r="CV522" s="94">
        <f t="shared" si="359"/>
        <v>100</v>
      </c>
      <c r="CW522" s="93">
        <f t="shared" si="360"/>
        <v>0</v>
      </c>
      <c r="CX522" s="86">
        <f t="shared" si="361"/>
        <v>0</v>
      </c>
      <c r="CY522" s="93">
        <f t="shared" si="369"/>
        <v>175500</v>
      </c>
      <c r="CZ522" s="93">
        <v>0</v>
      </c>
      <c r="DA522" s="93">
        <v>0</v>
      </c>
      <c r="DB522" s="93">
        <f t="shared" si="370"/>
        <v>0</v>
      </c>
      <c r="DC522" s="93">
        <v>0</v>
      </c>
      <c r="DD522" s="91">
        <v>0</v>
      </c>
      <c r="DE522" s="93">
        <f t="shared" si="371"/>
        <v>0</v>
      </c>
      <c r="DF522" s="93">
        <f t="shared" si="342"/>
        <v>0</v>
      </c>
      <c r="DG522" s="93"/>
      <c r="DH522" s="93">
        <v>0</v>
      </c>
      <c r="DI522" s="93">
        <v>0</v>
      </c>
      <c r="DJ522" s="86">
        <f t="shared" si="372"/>
        <v>0</v>
      </c>
      <c r="DK522" s="91">
        <v>0</v>
      </c>
      <c r="DL522" s="93"/>
      <c r="DM522" s="93">
        <v>0</v>
      </c>
      <c r="DN522" s="93">
        <f t="shared" si="343"/>
        <v>5850000</v>
      </c>
      <c r="DO522" s="93">
        <f t="shared" si="373"/>
        <v>0</v>
      </c>
      <c r="DP522" s="92">
        <f t="shared" si="374"/>
        <v>175500</v>
      </c>
      <c r="DQ522" s="97" t="str">
        <f t="shared" si="344"/>
        <v>8459316877</v>
      </c>
      <c r="DR522" s="98">
        <f t="shared" si="375"/>
        <v>0</v>
      </c>
      <c r="DS522" s="93" t="str">
        <f t="shared" si="376"/>
        <v>OK</v>
      </c>
      <c r="DT522" s="93"/>
      <c r="DU522" s="78" t="str">
        <f t="shared" si="345"/>
        <v>5010700214991499101001VT100001</v>
      </c>
      <c r="DV522" s="78">
        <f>INDEX('08_DMGiaDat'!$L:$L,MATCH(DU522,'08_DMGiaDat'!$R:$R,0))</f>
        <v>5850000</v>
      </c>
      <c r="DW522" s="78" t="str">
        <f t="shared" si="346"/>
        <v>501070021499100100000001</v>
      </c>
      <c r="DX522" s="78" t="str">
        <f>IFERROR(VLOOKUP(DW522,'08_DMGiaDat'!C518:C519,2,FALSE),"N")</f>
        <v>N</v>
      </c>
      <c r="DY522" s="78" t="str">
        <f t="shared" si="347"/>
        <v>5010700214991001VT100001</v>
      </c>
      <c r="DZ522" s="78" t="str">
        <f>IFERROR(VLOOKUP(DY522,'08_DMGiaDat'!C518:C519,2,FALSE),"N")</f>
        <v>N</v>
      </c>
      <c r="EA522" s="78" t="str">
        <f t="shared" si="348"/>
        <v>501070021499100100000001</v>
      </c>
      <c r="EB522" s="78" t="str">
        <f>IFERROR(VLOOKUP(EA522,'08_DMGiaDat'!C518:C519,2,FALSE),"N")</f>
        <v>N</v>
      </c>
      <c r="EC522" s="92">
        <f>IF(DV522&lt;&gt;"N",DV522,IF(DX522&lt;&gt;"N",DX522,IF(DZ522&lt;&gt;"N",DZ522*VLOOKUP(LEFT(CB522,3),'03_DMMucDich'!C502:C506,5,FALSE),IF(EB522&lt;&gt;"N",EB522*VLOOKUP(LEFT(CB522,3),'03_DMMucDich'!C502:C506,5,FALSE),"N/A"))))</f>
        <v>5850000</v>
      </c>
    </row>
    <row r="523" spans="1:133" s="34" customFormat="1" ht="16" x14ac:dyDescent="0.2">
      <c r="A523" s="85">
        <v>509</v>
      </c>
      <c r="B523" s="86"/>
      <c r="C523" s="87"/>
      <c r="D523" s="141" t="s">
        <v>6151</v>
      </c>
      <c r="E523" s="86"/>
      <c r="F523" s="88"/>
      <c r="G523" s="88" t="s">
        <v>5718</v>
      </c>
      <c r="H523" s="151">
        <v>2022</v>
      </c>
      <c r="I523" s="86"/>
      <c r="J523" s="86"/>
      <c r="K523" s="145" t="s">
        <v>6774</v>
      </c>
      <c r="L523" s="105"/>
      <c r="M523" s="86"/>
      <c r="N523" s="105"/>
      <c r="O523" s="105"/>
      <c r="P523" s="86"/>
      <c r="Q523" s="86"/>
      <c r="R523" s="153" t="str">
        <f t="shared" si="349"/>
        <v>Tổ 54</v>
      </c>
      <c r="S523" s="86"/>
      <c r="T523" s="86"/>
      <c r="U523" s="86"/>
      <c r="V523" s="86" t="str">
        <f t="shared" si="350"/>
        <v xml:space="preserve">, </v>
      </c>
      <c r="W523" s="86"/>
      <c r="X523" s="86"/>
      <c r="Y523" s="86"/>
      <c r="Z523" s="88"/>
      <c r="AA523" s="105"/>
      <c r="AB523" s="86"/>
      <c r="AC523" s="90"/>
      <c r="AD523" s="86"/>
      <c r="AE523" s="86"/>
      <c r="AF523" s="86"/>
      <c r="AG523" s="86"/>
      <c r="AH523" s="160" t="s">
        <v>6985</v>
      </c>
      <c r="AI523" s="153"/>
      <c r="AJ523" s="153"/>
      <c r="AK523" s="86"/>
      <c r="AL523" s="86"/>
      <c r="AM523" s="153"/>
      <c r="AN523" s="153"/>
      <c r="AO523" s="165"/>
      <c r="AP523" s="153"/>
      <c r="AQ523" s="153"/>
      <c r="AR523" s="166"/>
      <c r="AS523" s="88" t="s">
        <v>5719</v>
      </c>
      <c r="AT523" s="92">
        <f t="shared" si="367"/>
        <v>0</v>
      </c>
      <c r="AU523" s="93">
        <v>0</v>
      </c>
      <c r="AV523" s="93">
        <v>0</v>
      </c>
      <c r="AW523" s="166">
        <v>0</v>
      </c>
      <c r="AX523" s="93">
        <v>0</v>
      </c>
      <c r="AY523" s="177" t="s">
        <v>7015</v>
      </c>
      <c r="AZ523" s="177">
        <v>250</v>
      </c>
      <c r="BA523" s="178" t="s">
        <v>5719</v>
      </c>
      <c r="BB523" s="105"/>
      <c r="BC523" s="105"/>
      <c r="BD523" s="93"/>
      <c r="BE523" s="93">
        <v>0</v>
      </c>
      <c r="BF523" s="91">
        <v>0</v>
      </c>
      <c r="BG523" s="94"/>
      <c r="BH523" s="95"/>
      <c r="BI523" s="93" t="str">
        <f t="shared" si="335"/>
        <v>Nguyễn Thị Khỏi</v>
      </c>
      <c r="BJ523" s="105">
        <f t="shared" si="336"/>
        <v>0</v>
      </c>
      <c r="BK523" s="88" t="str">
        <f t="shared" si="337"/>
        <v>8335765407</v>
      </c>
      <c r="BL523" s="86">
        <f t="shared" si="338"/>
        <v>0</v>
      </c>
      <c r="BM523" s="105">
        <f t="shared" si="339"/>
        <v>0</v>
      </c>
      <c r="BN523" s="86">
        <f t="shared" si="340"/>
        <v>0</v>
      </c>
      <c r="BO523" s="86">
        <f t="shared" si="341"/>
        <v>0</v>
      </c>
      <c r="BP523" s="86">
        <f t="shared" si="351"/>
        <v>0</v>
      </c>
      <c r="BQ523" s="160" t="s">
        <v>6985</v>
      </c>
      <c r="BR523" s="86" t="s">
        <v>5720</v>
      </c>
      <c r="BS523" s="88" t="s">
        <v>5721</v>
      </c>
      <c r="BT523" s="86" t="s">
        <v>5722</v>
      </c>
      <c r="BU523" s="86"/>
      <c r="BV523" s="86">
        <f t="shared" si="352"/>
        <v>0</v>
      </c>
      <c r="BW523" s="105" t="str">
        <f t="shared" si="353"/>
        <v/>
      </c>
      <c r="BX523" s="86">
        <f t="shared" si="362"/>
        <v>0</v>
      </c>
      <c r="BY523" s="86">
        <f t="shared" si="363"/>
        <v>0</v>
      </c>
      <c r="BZ523" s="91">
        <f t="shared" si="364"/>
        <v>0</v>
      </c>
      <c r="CA523" s="91">
        <v>0</v>
      </c>
      <c r="CB523" s="96" t="s">
        <v>5719</v>
      </c>
      <c r="CC523" s="91">
        <f t="shared" si="354"/>
        <v>0</v>
      </c>
      <c r="CD523" s="91" t="str">
        <f t="shared" si="355"/>
        <v>X</v>
      </c>
      <c r="CE523" s="93">
        <f t="shared" si="365"/>
        <v>250</v>
      </c>
      <c r="CF523" s="93" t="str">
        <f t="shared" si="366"/>
        <v>001-Đất ở</v>
      </c>
      <c r="CG523" s="105"/>
      <c r="CH523" s="105"/>
      <c r="CI523" s="86"/>
      <c r="CJ523" s="188"/>
      <c r="CK523" s="181">
        <f>CE523</f>
        <v>250</v>
      </c>
      <c r="CL523" s="181">
        <f t="shared" si="357"/>
        <v>0</v>
      </c>
      <c r="CM523" s="86" t="s">
        <v>5723</v>
      </c>
      <c r="CN523" s="182" t="s">
        <v>7870</v>
      </c>
      <c r="CO523" s="183" t="s">
        <v>7871</v>
      </c>
      <c r="CP523" s="86" t="s">
        <v>5724</v>
      </c>
      <c r="CQ523" s="153" t="s">
        <v>7925</v>
      </c>
      <c r="CR523" s="187">
        <f t="shared" si="358"/>
        <v>2280000</v>
      </c>
      <c r="CS523" s="188">
        <v>0.8</v>
      </c>
      <c r="CT523" s="188">
        <f t="shared" si="368"/>
        <v>1824000</v>
      </c>
      <c r="CU523" s="93"/>
      <c r="CV523" s="94">
        <f>CK523</f>
        <v>250</v>
      </c>
      <c r="CW523" s="93">
        <f t="shared" si="360"/>
        <v>0</v>
      </c>
      <c r="CX523" s="86"/>
      <c r="CY523" s="93">
        <f t="shared" si="369"/>
        <v>136800</v>
      </c>
      <c r="CZ523" s="93">
        <v>0</v>
      </c>
      <c r="DA523" s="93">
        <v>0</v>
      </c>
      <c r="DB523" s="93">
        <f t="shared" si="370"/>
        <v>0</v>
      </c>
      <c r="DC523" s="93">
        <v>0</v>
      </c>
      <c r="DD523" s="91">
        <v>0</v>
      </c>
      <c r="DE523" s="93">
        <f t="shared" si="371"/>
        <v>0</v>
      </c>
      <c r="DF523" s="93">
        <f t="shared" si="342"/>
        <v>0</v>
      </c>
      <c r="DG523" s="93"/>
      <c r="DH523" s="93">
        <v>0</v>
      </c>
      <c r="DI523" s="93">
        <v>0</v>
      </c>
      <c r="DJ523" s="86">
        <f t="shared" si="372"/>
        <v>0</v>
      </c>
      <c r="DK523" s="91">
        <v>0</v>
      </c>
      <c r="DL523" s="93"/>
      <c r="DM523" s="93">
        <v>0</v>
      </c>
      <c r="DN523" s="93">
        <f t="shared" si="343"/>
        <v>1824000</v>
      </c>
      <c r="DO523" s="93">
        <f t="shared" si="373"/>
        <v>0</v>
      </c>
      <c r="DP523" s="92">
        <f t="shared" si="374"/>
        <v>136800</v>
      </c>
      <c r="DQ523" s="97" t="str">
        <f t="shared" si="344"/>
        <v>8335765407</v>
      </c>
      <c r="DR523" s="98">
        <f t="shared" si="375"/>
        <v>0</v>
      </c>
      <c r="DS523" s="93" t="str">
        <f t="shared" si="376"/>
        <v>OK</v>
      </c>
      <c r="DT523" s="93"/>
      <c r="DU523" s="78" t="str">
        <f t="shared" si="345"/>
        <v>5010700212491249100001VT400001</v>
      </c>
      <c r="DV523" s="78">
        <f>INDEX('08_DMGiaDat'!$L:$L,MATCH(DU523,'08_DMGiaDat'!$R:$R,0))</f>
        <v>2280000</v>
      </c>
      <c r="DW523" s="78" t="str">
        <f t="shared" si="346"/>
        <v>501070021249100100000001</v>
      </c>
      <c r="DX523" s="78" t="str">
        <f>IFERROR(VLOOKUP(DW523,'08_DMGiaDat'!C518:C519,2,FALSE),"N")</f>
        <v>N</v>
      </c>
      <c r="DY523" s="78" t="str">
        <f t="shared" si="347"/>
        <v>5010700212491001VT400001</v>
      </c>
      <c r="DZ523" s="78" t="str">
        <f>IFERROR(VLOOKUP(DY523,'08_DMGiaDat'!C518:C519,2,FALSE),"N")</f>
        <v>N</v>
      </c>
      <c r="EA523" s="78" t="str">
        <f t="shared" si="348"/>
        <v>501070021249100100000001</v>
      </c>
      <c r="EB523" s="78" t="str">
        <f>IFERROR(VLOOKUP(EA523,'08_DMGiaDat'!C518:C519,2,FALSE),"N")</f>
        <v>N</v>
      </c>
      <c r="EC523" s="92">
        <f>IF(DV523&lt;&gt;"N",DV523,IF(DX523&lt;&gt;"N",DX523,IF(DZ523&lt;&gt;"N",DZ523*VLOOKUP(LEFT(CB523,3),'03_DMMucDich'!C502:C506,5,FALSE),IF(EB523&lt;&gt;"N",EB523*VLOOKUP(LEFT(CB523,3),'03_DMMucDich'!C502:C506,5,FALSE),"N/A"))))</f>
        <v>2280000</v>
      </c>
    </row>
    <row r="524" spans="1:133" s="34" customFormat="1" ht="16" x14ac:dyDescent="0.2">
      <c r="A524" s="85">
        <v>510</v>
      </c>
      <c r="B524" s="86"/>
      <c r="C524" s="87"/>
      <c r="D524" s="141" t="s">
        <v>6152</v>
      </c>
      <c r="E524" s="86"/>
      <c r="F524" s="88"/>
      <c r="G524" s="88" t="s">
        <v>5718</v>
      </c>
      <c r="H524" s="151">
        <v>2022</v>
      </c>
      <c r="I524" s="86"/>
      <c r="J524" s="86"/>
      <c r="K524" s="145" t="s">
        <v>6775</v>
      </c>
      <c r="L524" s="105"/>
      <c r="M524" s="86"/>
      <c r="N524" s="105"/>
      <c r="O524" s="105"/>
      <c r="P524" s="86"/>
      <c r="Q524" s="86"/>
      <c r="R524" s="153" t="str">
        <f t="shared" si="349"/>
        <v>Tổ 42</v>
      </c>
      <c r="S524" s="86"/>
      <c r="T524" s="86"/>
      <c r="U524" s="86"/>
      <c r="V524" s="86" t="str">
        <f t="shared" si="350"/>
        <v xml:space="preserve">, </v>
      </c>
      <c r="W524" s="86"/>
      <c r="X524" s="86"/>
      <c r="Y524" s="86"/>
      <c r="Z524" s="88"/>
      <c r="AA524" s="105"/>
      <c r="AB524" s="86"/>
      <c r="AC524" s="90"/>
      <c r="AD524" s="86"/>
      <c r="AE524" s="86"/>
      <c r="AF524" s="86"/>
      <c r="AG524" s="86"/>
      <c r="AH524" s="160" t="s">
        <v>6962</v>
      </c>
      <c r="AI524" s="153"/>
      <c r="AJ524" s="153"/>
      <c r="AK524" s="86"/>
      <c r="AL524" s="86"/>
      <c r="AM524" s="153" t="s">
        <v>7015</v>
      </c>
      <c r="AN524" s="153" t="s">
        <v>7624</v>
      </c>
      <c r="AO524" s="165">
        <v>42613</v>
      </c>
      <c r="AP524" s="153" t="s">
        <v>7200</v>
      </c>
      <c r="AQ524" s="153" t="s">
        <v>7222</v>
      </c>
      <c r="AR524" s="166">
        <v>110</v>
      </c>
      <c r="AS524" s="88" t="s">
        <v>5719</v>
      </c>
      <c r="AT524" s="92">
        <f t="shared" si="367"/>
        <v>0</v>
      </c>
      <c r="AU524" s="93">
        <v>0</v>
      </c>
      <c r="AV524" s="93">
        <v>0</v>
      </c>
      <c r="AW524" s="166">
        <v>200</v>
      </c>
      <c r="AX524" s="93">
        <v>0</v>
      </c>
      <c r="AY524" s="177"/>
      <c r="AZ524" s="177">
        <v>0</v>
      </c>
      <c r="BA524" s="178"/>
      <c r="BB524" s="105"/>
      <c r="BC524" s="105"/>
      <c r="BD524" s="93"/>
      <c r="BE524" s="93">
        <v>0</v>
      </c>
      <c r="BF524" s="91">
        <v>0</v>
      </c>
      <c r="BG524" s="94"/>
      <c r="BH524" s="95"/>
      <c r="BI524" s="93" t="str">
        <f t="shared" si="335"/>
        <v>Trần Ngọc Hiệp</v>
      </c>
      <c r="BJ524" s="105">
        <f t="shared" si="336"/>
        <v>0</v>
      </c>
      <c r="BK524" s="88" t="str">
        <f t="shared" si="337"/>
        <v>8444777064</v>
      </c>
      <c r="BL524" s="86">
        <f t="shared" si="338"/>
        <v>0</v>
      </c>
      <c r="BM524" s="105">
        <f t="shared" si="339"/>
        <v>0</v>
      </c>
      <c r="BN524" s="86">
        <f t="shared" si="340"/>
        <v>0</v>
      </c>
      <c r="BO524" s="86">
        <f t="shared" si="341"/>
        <v>0</v>
      </c>
      <c r="BP524" s="86">
        <f t="shared" si="351"/>
        <v>0</v>
      </c>
      <c r="BQ524" s="160" t="s">
        <v>6962</v>
      </c>
      <c r="BR524" s="86" t="s">
        <v>5720</v>
      </c>
      <c r="BS524" s="88" t="s">
        <v>5721</v>
      </c>
      <c r="BT524" s="86" t="s">
        <v>5722</v>
      </c>
      <c r="BU524" s="86"/>
      <c r="BV524" s="86" t="str">
        <f t="shared" si="352"/>
        <v>CĐ 776214</v>
      </c>
      <c r="BW524" s="105" t="str">
        <f t="shared" si="353"/>
        <v/>
      </c>
      <c r="BX524" s="86" t="str">
        <f t="shared" si="362"/>
        <v>27</v>
      </c>
      <c r="BY524" s="86" t="str">
        <f t="shared" si="363"/>
        <v>B2.3</v>
      </c>
      <c r="BZ524" s="91">
        <f t="shared" si="364"/>
        <v>110</v>
      </c>
      <c r="CA524" s="91">
        <v>0</v>
      </c>
      <c r="CB524" s="96" t="s">
        <v>5719</v>
      </c>
      <c r="CC524" s="91">
        <f t="shared" si="354"/>
        <v>200</v>
      </c>
      <c r="CD524" s="91">
        <f t="shared" si="355"/>
        <v>0</v>
      </c>
      <c r="CE524" s="93">
        <f t="shared" si="365"/>
        <v>0</v>
      </c>
      <c r="CF524" s="93">
        <f t="shared" si="366"/>
        <v>0</v>
      </c>
      <c r="CG524" s="105"/>
      <c r="CH524" s="105"/>
      <c r="CI524" s="86"/>
      <c r="CJ524" s="188"/>
      <c r="CK524" s="181">
        <f t="shared" si="356"/>
        <v>110</v>
      </c>
      <c r="CL524" s="181">
        <f t="shared" si="357"/>
        <v>200</v>
      </c>
      <c r="CM524" s="86" t="s">
        <v>5723</v>
      </c>
      <c r="CN524" s="182" t="s">
        <v>7857</v>
      </c>
      <c r="CO524" s="183" t="s">
        <v>7858</v>
      </c>
      <c r="CP524" s="86" t="s">
        <v>5724</v>
      </c>
      <c r="CQ524" s="153" t="s">
        <v>7924</v>
      </c>
      <c r="CR524" s="187">
        <f t="shared" si="358"/>
        <v>5850000</v>
      </c>
      <c r="CS524" s="188">
        <v>1</v>
      </c>
      <c r="CT524" s="188">
        <f t="shared" si="368"/>
        <v>5850000</v>
      </c>
      <c r="CU524" s="93"/>
      <c r="CV524" s="94">
        <f t="shared" si="359"/>
        <v>110</v>
      </c>
      <c r="CW524" s="93">
        <f t="shared" si="360"/>
        <v>0</v>
      </c>
      <c r="CX524" s="86">
        <f t="shared" si="361"/>
        <v>0</v>
      </c>
      <c r="CY524" s="93">
        <f t="shared" si="369"/>
        <v>193050</v>
      </c>
      <c r="CZ524" s="93">
        <v>0</v>
      </c>
      <c r="DA524" s="93">
        <v>0</v>
      </c>
      <c r="DB524" s="93">
        <f t="shared" si="370"/>
        <v>0</v>
      </c>
      <c r="DC524" s="93">
        <v>0</v>
      </c>
      <c r="DD524" s="91">
        <v>0</v>
      </c>
      <c r="DE524" s="93">
        <f t="shared" si="371"/>
        <v>0</v>
      </c>
      <c r="DF524" s="93">
        <f t="shared" si="342"/>
        <v>0</v>
      </c>
      <c r="DG524" s="93"/>
      <c r="DH524" s="93">
        <v>0</v>
      </c>
      <c r="DI524" s="93">
        <v>0</v>
      </c>
      <c r="DJ524" s="86">
        <f t="shared" si="372"/>
        <v>0</v>
      </c>
      <c r="DK524" s="91">
        <v>0</v>
      </c>
      <c r="DL524" s="93"/>
      <c r="DM524" s="93">
        <v>0</v>
      </c>
      <c r="DN524" s="93">
        <f t="shared" si="343"/>
        <v>5850000</v>
      </c>
      <c r="DO524" s="93">
        <f t="shared" si="373"/>
        <v>0</v>
      </c>
      <c r="DP524" s="92">
        <f t="shared" si="374"/>
        <v>193050</v>
      </c>
      <c r="DQ524" s="97" t="str">
        <f t="shared" si="344"/>
        <v>8444777064</v>
      </c>
      <c r="DR524" s="98">
        <f t="shared" si="375"/>
        <v>0</v>
      </c>
      <c r="DS524" s="93" t="str">
        <f t="shared" si="376"/>
        <v>OK</v>
      </c>
      <c r="DT524" s="93"/>
      <c r="DU524" s="78" t="str">
        <f t="shared" si="345"/>
        <v>5010700214991499101001VT100001</v>
      </c>
      <c r="DV524" s="78">
        <f>INDEX('08_DMGiaDat'!$L:$L,MATCH(DU524,'08_DMGiaDat'!$R:$R,0))</f>
        <v>5850000</v>
      </c>
      <c r="DW524" s="78" t="str">
        <f t="shared" si="346"/>
        <v>501070021499100100000001</v>
      </c>
      <c r="DX524" s="78" t="str">
        <f>IFERROR(VLOOKUP(DW524,'08_DMGiaDat'!C518:C519,2,FALSE),"N")</f>
        <v>N</v>
      </c>
      <c r="DY524" s="78" t="str">
        <f t="shared" si="347"/>
        <v>5010700214991001VT100001</v>
      </c>
      <c r="DZ524" s="78" t="str">
        <f>IFERROR(VLOOKUP(DY524,'08_DMGiaDat'!C518:C519,2,FALSE),"N")</f>
        <v>N</v>
      </c>
      <c r="EA524" s="78" t="str">
        <f t="shared" si="348"/>
        <v>501070021499100100000001</v>
      </c>
      <c r="EB524" s="78" t="str">
        <f>IFERROR(VLOOKUP(EA524,'08_DMGiaDat'!C518:C519,2,FALSE),"N")</f>
        <v>N</v>
      </c>
      <c r="EC524" s="92">
        <f>IF(DV524&lt;&gt;"N",DV524,IF(DX524&lt;&gt;"N",DX524,IF(DZ524&lt;&gt;"N",DZ524*VLOOKUP(LEFT(CB524,3),'03_DMMucDich'!C502:C506,5,FALSE),IF(EB524&lt;&gt;"N",EB524*VLOOKUP(LEFT(CB524,3),'03_DMMucDich'!C502:C506,5,FALSE),"N/A"))))</f>
        <v>5850000</v>
      </c>
    </row>
    <row r="525" spans="1:133" s="34" customFormat="1" ht="16" x14ac:dyDescent="0.2">
      <c r="A525" s="85">
        <v>511</v>
      </c>
      <c r="B525" s="86"/>
      <c r="C525" s="87"/>
      <c r="D525" s="141" t="s">
        <v>6152</v>
      </c>
      <c r="E525" s="86"/>
      <c r="F525" s="88"/>
      <c r="G525" s="88" t="s">
        <v>5718</v>
      </c>
      <c r="H525" s="151">
        <v>2022</v>
      </c>
      <c r="I525" s="86"/>
      <c r="J525" s="86"/>
      <c r="K525" s="145" t="s">
        <v>6775</v>
      </c>
      <c r="L525" s="105"/>
      <c r="M525" s="86"/>
      <c r="N525" s="105"/>
      <c r="O525" s="105"/>
      <c r="P525" s="86"/>
      <c r="Q525" s="86"/>
      <c r="R525" s="153" t="str">
        <f t="shared" si="349"/>
        <v>Tổ 42</v>
      </c>
      <c r="S525" s="86"/>
      <c r="T525" s="86"/>
      <c r="U525" s="86"/>
      <c r="V525" s="86" t="str">
        <f t="shared" si="350"/>
        <v xml:space="preserve">, </v>
      </c>
      <c r="W525" s="86"/>
      <c r="X525" s="86"/>
      <c r="Y525" s="86"/>
      <c r="Z525" s="88"/>
      <c r="AA525" s="105"/>
      <c r="AB525" s="86"/>
      <c r="AC525" s="90"/>
      <c r="AD525" s="86"/>
      <c r="AE525" s="86"/>
      <c r="AF525" s="86"/>
      <c r="AG525" s="86"/>
      <c r="AH525" s="160" t="s">
        <v>6962</v>
      </c>
      <c r="AI525" s="153"/>
      <c r="AJ525" s="153"/>
      <c r="AK525" s="86"/>
      <c r="AL525" s="86"/>
      <c r="AM525" s="153" t="s">
        <v>7015</v>
      </c>
      <c r="AN525" s="153" t="s">
        <v>7625</v>
      </c>
      <c r="AO525" s="165">
        <v>41500</v>
      </c>
      <c r="AP525" s="153" t="s">
        <v>7090</v>
      </c>
      <c r="AQ525" s="153" t="s">
        <v>7222</v>
      </c>
      <c r="AR525" s="166">
        <v>110</v>
      </c>
      <c r="AS525" s="88" t="s">
        <v>5719</v>
      </c>
      <c r="AT525" s="92">
        <f t="shared" si="367"/>
        <v>0</v>
      </c>
      <c r="AU525" s="93">
        <v>0</v>
      </c>
      <c r="AV525" s="93">
        <v>0</v>
      </c>
      <c r="AW525" s="166">
        <v>200</v>
      </c>
      <c r="AX525" s="93">
        <v>0</v>
      </c>
      <c r="AY525" s="177"/>
      <c r="AZ525" s="177">
        <v>0</v>
      </c>
      <c r="BA525" s="178"/>
      <c r="BB525" s="105"/>
      <c r="BC525" s="105"/>
      <c r="BD525" s="93"/>
      <c r="BE525" s="93">
        <v>0</v>
      </c>
      <c r="BF525" s="91">
        <v>0</v>
      </c>
      <c r="BG525" s="94"/>
      <c r="BH525" s="95"/>
      <c r="BI525" s="93" t="str">
        <f t="shared" si="335"/>
        <v>Trần Ngọc Hiệp</v>
      </c>
      <c r="BJ525" s="105">
        <f t="shared" si="336"/>
        <v>0</v>
      </c>
      <c r="BK525" s="88" t="str">
        <f t="shared" si="337"/>
        <v>8444777064</v>
      </c>
      <c r="BL525" s="86">
        <f t="shared" si="338"/>
        <v>0</v>
      </c>
      <c r="BM525" s="105">
        <f t="shared" si="339"/>
        <v>0</v>
      </c>
      <c r="BN525" s="86">
        <f t="shared" si="340"/>
        <v>0</v>
      </c>
      <c r="BO525" s="86">
        <f t="shared" si="341"/>
        <v>0</v>
      </c>
      <c r="BP525" s="86">
        <f t="shared" si="351"/>
        <v>0</v>
      </c>
      <c r="BQ525" s="160" t="s">
        <v>6962</v>
      </c>
      <c r="BR525" s="86" t="s">
        <v>5720</v>
      </c>
      <c r="BS525" s="88" t="s">
        <v>5721</v>
      </c>
      <c r="BT525" s="86" t="s">
        <v>5722</v>
      </c>
      <c r="BU525" s="86"/>
      <c r="BV525" s="86" t="str">
        <f t="shared" si="352"/>
        <v>BO 663256</v>
      </c>
      <c r="BW525" s="105" t="str">
        <f t="shared" si="353"/>
        <v/>
      </c>
      <c r="BX525" s="86" t="str">
        <f t="shared" si="362"/>
        <v>26</v>
      </c>
      <c r="BY525" s="86" t="str">
        <f t="shared" si="363"/>
        <v>B2.3</v>
      </c>
      <c r="BZ525" s="91">
        <f t="shared" si="364"/>
        <v>110</v>
      </c>
      <c r="CA525" s="91">
        <v>0</v>
      </c>
      <c r="CB525" s="96" t="s">
        <v>5719</v>
      </c>
      <c r="CC525" s="91">
        <f t="shared" si="354"/>
        <v>200</v>
      </c>
      <c r="CD525" s="91">
        <f t="shared" si="355"/>
        <v>0</v>
      </c>
      <c r="CE525" s="93">
        <f t="shared" si="365"/>
        <v>0</v>
      </c>
      <c r="CF525" s="93">
        <f t="shared" si="366"/>
        <v>0</v>
      </c>
      <c r="CG525" s="105"/>
      <c r="CH525" s="105"/>
      <c r="CI525" s="86"/>
      <c r="CJ525" s="188"/>
      <c r="CK525" s="181">
        <f t="shared" si="356"/>
        <v>110</v>
      </c>
      <c r="CL525" s="181">
        <f t="shared" si="357"/>
        <v>200</v>
      </c>
      <c r="CM525" s="86" t="s">
        <v>5723</v>
      </c>
      <c r="CN525" s="182" t="s">
        <v>7857</v>
      </c>
      <c r="CO525" s="183" t="s">
        <v>7858</v>
      </c>
      <c r="CP525" s="86" t="s">
        <v>5724</v>
      </c>
      <c r="CQ525" s="153" t="s">
        <v>7924</v>
      </c>
      <c r="CR525" s="187">
        <f t="shared" si="358"/>
        <v>5850000</v>
      </c>
      <c r="CS525" s="188">
        <v>1</v>
      </c>
      <c r="CT525" s="188">
        <f t="shared" si="368"/>
        <v>5850000</v>
      </c>
      <c r="CU525" s="93"/>
      <c r="CV525" s="94">
        <f t="shared" si="359"/>
        <v>110</v>
      </c>
      <c r="CW525" s="93">
        <f t="shared" si="360"/>
        <v>0</v>
      </c>
      <c r="CX525" s="86">
        <f t="shared" si="361"/>
        <v>0</v>
      </c>
      <c r="CY525" s="93">
        <f t="shared" si="369"/>
        <v>193050</v>
      </c>
      <c r="CZ525" s="93">
        <v>0</v>
      </c>
      <c r="DA525" s="93">
        <v>0</v>
      </c>
      <c r="DB525" s="93">
        <f t="shared" si="370"/>
        <v>0</v>
      </c>
      <c r="DC525" s="93">
        <v>0</v>
      </c>
      <c r="DD525" s="91">
        <v>0</v>
      </c>
      <c r="DE525" s="93">
        <f t="shared" si="371"/>
        <v>0</v>
      </c>
      <c r="DF525" s="93">
        <f t="shared" si="342"/>
        <v>0</v>
      </c>
      <c r="DG525" s="93"/>
      <c r="DH525" s="93">
        <v>0</v>
      </c>
      <c r="DI525" s="93">
        <v>0</v>
      </c>
      <c r="DJ525" s="86">
        <f t="shared" si="372"/>
        <v>0</v>
      </c>
      <c r="DK525" s="91">
        <v>0</v>
      </c>
      <c r="DL525" s="93"/>
      <c r="DM525" s="93">
        <v>0</v>
      </c>
      <c r="DN525" s="93">
        <f t="shared" si="343"/>
        <v>5850000</v>
      </c>
      <c r="DO525" s="93">
        <f t="shared" si="373"/>
        <v>0</v>
      </c>
      <c r="DP525" s="92">
        <f t="shared" si="374"/>
        <v>193050</v>
      </c>
      <c r="DQ525" s="97" t="str">
        <f t="shared" si="344"/>
        <v>8444777064</v>
      </c>
      <c r="DR525" s="98">
        <f t="shared" si="375"/>
        <v>0</v>
      </c>
      <c r="DS525" s="93" t="str">
        <f t="shared" si="376"/>
        <v>OK</v>
      </c>
      <c r="DT525" s="93"/>
      <c r="DU525" s="78" t="str">
        <f t="shared" si="345"/>
        <v>5010700214991499101001VT100001</v>
      </c>
      <c r="DV525" s="78">
        <f>INDEX('08_DMGiaDat'!$L:$L,MATCH(DU525,'08_DMGiaDat'!$R:$R,0))</f>
        <v>5850000</v>
      </c>
      <c r="DW525" s="78" t="str">
        <f t="shared" si="346"/>
        <v>501070021499100100000001</v>
      </c>
      <c r="DX525" s="78" t="str">
        <f>IFERROR(VLOOKUP(DW525,'08_DMGiaDat'!C518:C519,2,FALSE),"N")</f>
        <v>N</v>
      </c>
      <c r="DY525" s="78" t="str">
        <f t="shared" si="347"/>
        <v>5010700214991001VT100001</v>
      </c>
      <c r="DZ525" s="78" t="str">
        <f>IFERROR(VLOOKUP(DY525,'08_DMGiaDat'!C518:C519,2,FALSE),"N")</f>
        <v>N</v>
      </c>
      <c r="EA525" s="78" t="str">
        <f t="shared" si="348"/>
        <v>501070021499100100000001</v>
      </c>
      <c r="EB525" s="78" t="str">
        <f>IFERROR(VLOOKUP(EA525,'08_DMGiaDat'!C518:C519,2,FALSE),"N")</f>
        <v>N</v>
      </c>
      <c r="EC525" s="92">
        <f>IF(DV525&lt;&gt;"N",DV525,IF(DX525&lt;&gt;"N",DX525,IF(DZ525&lt;&gt;"N",DZ525*VLOOKUP(LEFT(CB525,3),'03_DMMucDich'!C502:C506,5,FALSE),IF(EB525&lt;&gt;"N",EB525*VLOOKUP(LEFT(CB525,3),'03_DMMucDich'!C502:C506,5,FALSE),"N/A"))))</f>
        <v>5850000</v>
      </c>
    </row>
    <row r="526" spans="1:133" s="34" customFormat="1" ht="16" x14ac:dyDescent="0.2">
      <c r="A526" s="85">
        <v>512</v>
      </c>
      <c r="B526" s="86"/>
      <c r="C526" s="87"/>
      <c r="D526" s="141" t="s">
        <v>6153</v>
      </c>
      <c r="E526" s="86"/>
      <c r="F526" s="88"/>
      <c r="G526" s="88" t="s">
        <v>5718</v>
      </c>
      <c r="H526" s="151">
        <v>2022</v>
      </c>
      <c r="I526" s="86"/>
      <c r="J526" s="86"/>
      <c r="K526" s="145" t="s">
        <v>6776</v>
      </c>
      <c r="L526" s="105"/>
      <c r="M526" s="86"/>
      <c r="N526" s="105"/>
      <c r="O526" s="105"/>
      <c r="P526" s="86"/>
      <c r="Q526" s="86"/>
      <c r="R526" s="153" t="str">
        <f t="shared" si="349"/>
        <v>Tổ 37</v>
      </c>
      <c r="S526" s="86"/>
      <c r="T526" s="86"/>
      <c r="U526" s="86"/>
      <c r="V526" s="86" t="str">
        <f t="shared" si="350"/>
        <v xml:space="preserve">, </v>
      </c>
      <c r="W526" s="86"/>
      <c r="X526" s="86"/>
      <c r="Y526" s="86"/>
      <c r="Z526" s="88"/>
      <c r="AA526" s="105"/>
      <c r="AB526" s="86"/>
      <c r="AC526" s="90"/>
      <c r="AD526" s="86"/>
      <c r="AE526" s="86"/>
      <c r="AF526" s="86"/>
      <c r="AG526" s="86"/>
      <c r="AH526" s="160" t="s">
        <v>6972</v>
      </c>
      <c r="AI526" s="153"/>
      <c r="AJ526" s="153"/>
      <c r="AK526" s="86"/>
      <c r="AL526" s="86"/>
      <c r="AM526" s="153" t="s">
        <v>7015</v>
      </c>
      <c r="AN526" s="153" t="s">
        <v>7626</v>
      </c>
      <c r="AO526" s="165">
        <v>44852</v>
      </c>
      <c r="AP526" s="153" t="s">
        <v>7065</v>
      </c>
      <c r="AQ526" s="153" t="s">
        <v>965</v>
      </c>
      <c r="AR526" s="166">
        <v>100</v>
      </c>
      <c r="AS526" s="88" t="s">
        <v>5719</v>
      </c>
      <c r="AT526" s="92">
        <f t="shared" si="367"/>
        <v>0</v>
      </c>
      <c r="AU526" s="93">
        <v>0</v>
      </c>
      <c r="AV526" s="93">
        <v>0</v>
      </c>
      <c r="AW526" s="166">
        <v>200</v>
      </c>
      <c r="AX526" s="93">
        <v>0</v>
      </c>
      <c r="AY526" s="177"/>
      <c r="AZ526" s="177">
        <v>0</v>
      </c>
      <c r="BA526" s="178"/>
      <c r="BB526" s="105"/>
      <c r="BC526" s="105"/>
      <c r="BD526" s="93"/>
      <c r="BE526" s="93">
        <v>0</v>
      </c>
      <c r="BF526" s="91">
        <v>0</v>
      </c>
      <c r="BG526" s="94"/>
      <c r="BH526" s="95"/>
      <c r="BI526" s="93" t="str">
        <f t="shared" si="335"/>
        <v>Trà Lê Vĩnh Phúc</v>
      </c>
      <c r="BJ526" s="105">
        <f t="shared" si="336"/>
        <v>0</v>
      </c>
      <c r="BK526" s="88" t="str">
        <f t="shared" si="337"/>
        <v>8547901387</v>
      </c>
      <c r="BL526" s="86">
        <f t="shared" si="338"/>
        <v>0</v>
      </c>
      <c r="BM526" s="105">
        <f t="shared" si="339"/>
        <v>0</v>
      </c>
      <c r="BN526" s="86">
        <f t="shared" si="340"/>
        <v>0</v>
      </c>
      <c r="BO526" s="86">
        <f t="shared" si="341"/>
        <v>0</v>
      </c>
      <c r="BP526" s="86">
        <f t="shared" si="351"/>
        <v>0</v>
      </c>
      <c r="BQ526" s="160" t="s">
        <v>6972</v>
      </c>
      <c r="BR526" s="86" t="s">
        <v>5720</v>
      </c>
      <c r="BS526" s="88" t="s">
        <v>5721</v>
      </c>
      <c r="BT526" s="86" t="s">
        <v>5722</v>
      </c>
      <c r="BU526" s="86"/>
      <c r="BV526" s="86" t="str">
        <f t="shared" si="352"/>
        <v>DG 242061</v>
      </c>
      <c r="BW526" s="105" t="str">
        <f t="shared" si="353"/>
        <v/>
      </c>
      <c r="BX526" s="86" t="str">
        <f t="shared" si="362"/>
        <v>52</v>
      </c>
      <c r="BY526" s="86" t="str">
        <f t="shared" si="363"/>
        <v>103</v>
      </c>
      <c r="BZ526" s="91">
        <f t="shared" si="364"/>
        <v>100</v>
      </c>
      <c r="CA526" s="91">
        <v>0</v>
      </c>
      <c r="CB526" s="96" t="s">
        <v>5719</v>
      </c>
      <c r="CC526" s="91">
        <f t="shared" si="354"/>
        <v>200</v>
      </c>
      <c r="CD526" s="91">
        <f t="shared" si="355"/>
        <v>0</v>
      </c>
      <c r="CE526" s="93">
        <f t="shared" si="365"/>
        <v>0</v>
      </c>
      <c r="CF526" s="93">
        <f t="shared" si="366"/>
        <v>0</v>
      </c>
      <c r="CG526" s="105"/>
      <c r="CH526" s="105"/>
      <c r="CI526" s="86"/>
      <c r="CJ526" s="188"/>
      <c r="CK526" s="181">
        <f t="shared" si="356"/>
        <v>100</v>
      </c>
      <c r="CL526" s="181">
        <f t="shared" si="357"/>
        <v>200</v>
      </c>
      <c r="CM526" s="86" t="s">
        <v>5723</v>
      </c>
      <c r="CN526" s="182" t="s">
        <v>7868</v>
      </c>
      <c r="CO526" s="183" t="s">
        <v>7912</v>
      </c>
      <c r="CP526" s="86" t="s">
        <v>5724</v>
      </c>
      <c r="CQ526" s="153" t="s">
        <v>7924</v>
      </c>
      <c r="CR526" s="187">
        <f t="shared" si="358"/>
        <v>7150000</v>
      </c>
      <c r="CS526" s="188">
        <v>1</v>
      </c>
      <c r="CT526" s="188">
        <f t="shared" si="368"/>
        <v>7150000</v>
      </c>
      <c r="CU526" s="93"/>
      <c r="CV526" s="94">
        <f t="shared" si="359"/>
        <v>100</v>
      </c>
      <c r="CW526" s="93">
        <f t="shared" si="360"/>
        <v>0</v>
      </c>
      <c r="CX526" s="86">
        <f t="shared" si="361"/>
        <v>0</v>
      </c>
      <c r="CY526" s="93">
        <f t="shared" si="369"/>
        <v>214500</v>
      </c>
      <c r="CZ526" s="93">
        <v>0</v>
      </c>
      <c r="DA526" s="93">
        <v>0</v>
      </c>
      <c r="DB526" s="93">
        <f t="shared" si="370"/>
        <v>0</v>
      </c>
      <c r="DC526" s="93">
        <v>0</v>
      </c>
      <c r="DD526" s="91">
        <v>0</v>
      </c>
      <c r="DE526" s="93">
        <f t="shared" si="371"/>
        <v>0</v>
      </c>
      <c r="DF526" s="93">
        <f t="shared" si="342"/>
        <v>0</v>
      </c>
      <c r="DG526" s="93"/>
      <c r="DH526" s="93">
        <v>0</v>
      </c>
      <c r="DI526" s="93">
        <v>0</v>
      </c>
      <c r="DJ526" s="86">
        <f t="shared" si="372"/>
        <v>0</v>
      </c>
      <c r="DK526" s="91">
        <v>0</v>
      </c>
      <c r="DL526" s="93"/>
      <c r="DM526" s="93">
        <v>0</v>
      </c>
      <c r="DN526" s="93">
        <f t="shared" si="343"/>
        <v>7150000</v>
      </c>
      <c r="DO526" s="93">
        <f t="shared" si="373"/>
        <v>0</v>
      </c>
      <c r="DP526" s="92">
        <f t="shared" si="374"/>
        <v>214500</v>
      </c>
      <c r="DQ526" s="97" t="str">
        <f t="shared" si="344"/>
        <v>8547901387</v>
      </c>
      <c r="DR526" s="98">
        <f t="shared" si="375"/>
        <v>0</v>
      </c>
      <c r="DS526" s="93" t="str">
        <f t="shared" si="376"/>
        <v>OK</v>
      </c>
      <c r="DT526" s="93"/>
      <c r="DU526" s="78" t="str">
        <f t="shared" si="345"/>
        <v>5010700215031503102001VT100001</v>
      </c>
      <c r="DV526" s="78">
        <f>INDEX('08_DMGiaDat'!$L:$L,MATCH(DU526,'08_DMGiaDat'!$R:$R,0))</f>
        <v>7150000</v>
      </c>
      <c r="DW526" s="78" t="str">
        <f t="shared" si="346"/>
        <v>501070021503100100000001</v>
      </c>
      <c r="DX526" s="78" t="str">
        <f>IFERROR(VLOOKUP(DW526,'08_DMGiaDat'!C518:C519,2,FALSE),"N")</f>
        <v>N</v>
      </c>
      <c r="DY526" s="78" t="str">
        <f t="shared" si="347"/>
        <v>5010700215031001VT100001</v>
      </c>
      <c r="DZ526" s="78" t="str">
        <f>IFERROR(VLOOKUP(DY526,'08_DMGiaDat'!C518:C519,2,FALSE),"N")</f>
        <v>N</v>
      </c>
      <c r="EA526" s="78" t="str">
        <f t="shared" si="348"/>
        <v>501070021503100100000001</v>
      </c>
      <c r="EB526" s="78" t="str">
        <f>IFERROR(VLOOKUP(EA526,'08_DMGiaDat'!C518:C519,2,FALSE),"N")</f>
        <v>N</v>
      </c>
      <c r="EC526" s="92">
        <f>IF(DV526&lt;&gt;"N",DV526,IF(DX526&lt;&gt;"N",DX526,IF(DZ526&lt;&gt;"N",DZ526*VLOOKUP(LEFT(CB526,3),'03_DMMucDich'!C502:C506,5,FALSE),IF(EB526&lt;&gt;"N",EB526*VLOOKUP(LEFT(CB526,3),'03_DMMucDich'!C502:C506,5,FALSE),"N/A"))))</f>
        <v>7150000</v>
      </c>
    </row>
    <row r="527" spans="1:133" s="34" customFormat="1" ht="16" x14ac:dyDescent="0.2">
      <c r="A527" s="85">
        <v>513</v>
      </c>
      <c r="B527" s="86"/>
      <c r="C527" s="87"/>
      <c r="D527" s="141" t="s">
        <v>6154</v>
      </c>
      <c r="E527" s="86"/>
      <c r="F527" s="88"/>
      <c r="G527" s="88" t="s">
        <v>5718</v>
      </c>
      <c r="H527" s="151">
        <v>2022</v>
      </c>
      <c r="I527" s="86"/>
      <c r="J527" s="86"/>
      <c r="K527" s="145" t="s">
        <v>6777</v>
      </c>
      <c r="L527" s="105"/>
      <c r="M527" s="86"/>
      <c r="N527" s="105"/>
      <c r="O527" s="105"/>
      <c r="P527" s="86"/>
      <c r="Q527" s="86"/>
      <c r="R527" s="153" t="str">
        <f t="shared" si="349"/>
        <v>Tổ 23</v>
      </c>
      <c r="S527" s="86"/>
      <c r="T527" s="86"/>
      <c r="U527" s="86"/>
      <c r="V527" s="86" t="str">
        <f t="shared" si="350"/>
        <v xml:space="preserve">, </v>
      </c>
      <c r="W527" s="86"/>
      <c r="X527" s="86"/>
      <c r="Y527" s="86"/>
      <c r="Z527" s="88"/>
      <c r="AA527" s="105"/>
      <c r="AB527" s="86"/>
      <c r="AC527" s="90"/>
      <c r="AD527" s="86"/>
      <c r="AE527" s="86"/>
      <c r="AF527" s="86"/>
      <c r="AG527" s="86"/>
      <c r="AH527" s="160" t="s">
        <v>6997</v>
      </c>
      <c r="AI527" s="153"/>
      <c r="AJ527" s="153"/>
      <c r="AK527" s="86"/>
      <c r="AL527" s="86"/>
      <c r="AM527" s="153" t="s">
        <v>7015</v>
      </c>
      <c r="AN527" s="153" t="s">
        <v>7627</v>
      </c>
      <c r="AO527" s="165">
        <v>42327</v>
      </c>
      <c r="AP527" s="153" t="s">
        <v>1288</v>
      </c>
      <c r="AQ527" s="153" t="s">
        <v>2040</v>
      </c>
      <c r="AR527" s="166">
        <v>200</v>
      </c>
      <c r="AS527" s="88" t="s">
        <v>5719</v>
      </c>
      <c r="AT527" s="92">
        <f t="shared" si="367"/>
        <v>0</v>
      </c>
      <c r="AU527" s="93">
        <v>0</v>
      </c>
      <c r="AV527" s="93">
        <v>0</v>
      </c>
      <c r="AW527" s="166">
        <v>200</v>
      </c>
      <c r="AX527" s="93">
        <v>0</v>
      </c>
      <c r="AY527" s="177"/>
      <c r="AZ527" s="177">
        <v>0</v>
      </c>
      <c r="BA527" s="178"/>
      <c r="BB527" s="105"/>
      <c r="BC527" s="105"/>
      <c r="BD527" s="93"/>
      <c r="BE527" s="93">
        <v>0</v>
      </c>
      <c r="BF527" s="91">
        <v>0</v>
      </c>
      <c r="BG527" s="94"/>
      <c r="BH527" s="95"/>
      <c r="BI527" s="93" t="str">
        <f t="shared" ref="BI527:BI590" si="377">K527</f>
        <v>Mai Xuân Hồng</v>
      </c>
      <c r="BJ527" s="105">
        <f t="shared" ref="BJ527:BJ590" si="378">L527</f>
        <v>0</v>
      </c>
      <c r="BK527" s="88" t="str">
        <f t="shared" ref="BK527:BK590" si="379">D527</f>
        <v>8411662082</v>
      </c>
      <c r="BL527" s="86">
        <f t="shared" ref="BL527:BL590" si="380">M527</f>
        <v>0</v>
      </c>
      <c r="BM527" s="105">
        <f t="shared" ref="BM527:BM590" si="381">N527</f>
        <v>0</v>
      </c>
      <c r="BN527" s="86">
        <f t="shared" ref="BN527:BN590" si="382">O527</f>
        <v>0</v>
      </c>
      <c r="BO527" s="86">
        <f t="shared" ref="BO527:BO590" si="383">AJ527</f>
        <v>0</v>
      </c>
      <c r="BP527" s="86">
        <f t="shared" si="351"/>
        <v>0</v>
      </c>
      <c r="BQ527" s="160" t="s">
        <v>6997</v>
      </c>
      <c r="BR527" s="86" t="s">
        <v>5720</v>
      </c>
      <c r="BS527" s="88" t="s">
        <v>5721</v>
      </c>
      <c r="BT527" s="86" t="s">
        <v>5722</v>
      </c>
      <c r="BU527" s="86"/>
      <c r="BV527" s="86" t="str">
        <f t="shared" si="352"/>
        <v>CA 567982</v>
      </c>
      <c r="BW527" s="105" t="str">
        <f t="shared" si="353"/>
        <v/>
      </c>
      <c r="BX527" s="86" t="str">
        <f t="shared" si="362"/>
        <v>120</v>
      </c>
      <c r="BY527" s="86" t="str">
        <f t="shared" si="363"/>
        <v>160</v>
      </c>
      <c r="BZ527" s="91">
        <f t="shared" si="364"/>
        <v>200</v>
      </c>
      <c r="CA527" s="91">
        <v>0</v>
      </c>
      <c r="CB527" s="96" t="s">
        <v>5719</v>
      </c>
      <c r="CC527" s="91">
        <f t="shared" si="354"/>
        <v>200</v>
      </c>
      <c r="CD527" s="91">
        <f t="shared" si="355"/>
        <v>0</v>
      </c>
      <c r="CE527" s="93">
        <f t="shared" si="365"/>
        <v>0</v>
      </c>
      <c r="CF527" s="93">
        <f t="shared" si="366"/>
        <v>0</v>
      </c>
      <c r="CG527" s="105"/>
      <c r="CH527" s="105"/>
      <c r="CI527" s="86"/>
      <c r="CJ527" s="188"/>
      <c r="CK527" s="181">
        <f t="shared" si="356"/>
        <v>200</v>
      </c>
      <c r="CL527" s="181">
        <f t="shared" si="357"/>
        <v>200</v>
      </c>
      <c r="CM527" s="86" t="s">
        <v>5723</v>
      </c>
      <c r="CN527" s="182" t="s">
        <v>7859</v>
      </c>
      <c r="CO527" s="183" t="s">
        <v>7860</v>
      </c>
      <c r="CP527" s="86" t="s">
        <v>5724</v>
      </c>
      <c r="CQ527" s="153" t="s">
        <v>7925</v>
      </c>
      <c r="CR527" s="187">
        <f t="shared" si="358"/>
        <v>2730000</v>
      </c>
      <c r="CS527" s="188">
        <v>0.8</v>
      </c>
      <c r="CT527" s="188">
        <f t="shared" si="368"/>
        <v>2184000</v>
      </c>
      <c r="CU527" s="93"/>
      <c r="CV527" s="94">
        <f t="shared" si="359"/>
        <v>200</v>
      </c>
      <c r="CW527" s="93">
        <f t="shared" si="360"/>
        <v>0</v>
      </c>
      <c r="CX527" s="86">
        <f t="shared" si="361"/>
        <v>0</v>
      </c>
      <c r="CY527" s="93">
        <f t="shared" si="369"/>
        <v>131040</v>
      </c>
      <c r="CZ527" s="93">
        <v>0</v>
      </c>
      <c r="DA527" s="93">
        <v>0</v>
      </c>
      <c r="DB527" s="93">
        <f t="shared" si="370"/>
        <v>0</v>
      </c>
      <c r="DC527" s="93">
        <v>0</v>
      </c>
      <c r="DD527" s="91">
        <v>0</v>
      </c>
      <c r="DE527" s="93">
        <f t="shared" si="371"/>
        <v>0</v>
      </c>
      <c r="DF527" s="93">
        <f t="shared" ref="DF527:DF590" si="384">AV527</f>
        <v>0</v>
      </c>
      <c r="DG527" s="93"/>
      <c r="DH527" s="93">
        <v>0</v>
      </c>
      <c r="DI527" s="93">
        <v>0</v>
      </c>
      <c r="DJ527" s="86">
        <f t="shared" si="372"/>
        <v>0</v>
      </c>
      <c r="DK527" s="91">
        <v>0</v>
      </c>
      <c r="DL527" s="93"/>
      <c r="DM527" s="93">
        <v>0</v>
      </c>
      <c r="DN527" s="93">
        <f t="shared" ref="DN527:DN590" si="385">CT527</f>
        <v>2184000</v>
      </c>
      <c r="DO527" s="93">
        <f t="shared" si="373"/>
        <v>0</v>
      </c>
      <c r="DP527" s="92">
        <f t="shared" si="374"/>
        <v>131040</v>
      </c>
      <c r="DQ527" s="97" t="str">
        <f t="shared" ref="DQ527:DQ590" si="386">IF(LEN(D527)=13,LEFT(D527,10)&amp;"-"&amp;RIGHT(D527,3),D527)</f>
        <v>8411662082</v>
      </c>
      <c r="DR527" s="98">
        <f t="shared" si="375"/>
        <v>0</v>
      </c>
      <c r="DS527" s="93" t="str">
        <f t="shared" si="376"/>
        <v>OK</v>
      </c>
      <c r="DT527" s="93"/>
      <c r="DU527" s="78" t="str">
        <f t="shared" ref="DU527:DU590" si="387">IF(CP527="",CONCATENATE(LEFT(BS527,FIND("-",BS527)-1),LEFT(CM527,FIND("-",CM527)-1),LEFT(CN527,FIND("-",CN527)-1),LEFT(CO527,FIND("-",CO527)-1),LEFT(CQ527,FIND("-",CQ527)-1),LEFT(CB527,FIND("-",CB527)-1)),CONCATENATE(LEFT(BS527,FIND("-",BS527)-1),LEFT(CM527,FIND("-",CM527)-1),LEFT(CN527,FIND("-",CN527)-1),LEFT(CO527,FIND("-",CO527)-1),LEFT(CP527,FIND("-",CP527)-1),LEFT(CQ527,FIND("-",CQ527)-1),LEFT(CB527,FIND("-",CB527)-1)))</f>
        <v>5010700212541254101001VT400001</v>
      </c>
      <c r="DV527" s="78">
        <f>INDEX('08_DMGiaDat'!$L:$L,MATCH(DU527,'08_DMGiaDat'!$R:$R,0))</f>
        <v>2730000</v>
      </c>
      <c r="DW527" s="78" t="str">
        <f t="shared" ref="DW527:DW590" si="388">CONCATENATE(LEFT(BS527,5),LEFT(CM527,3),LEFT(CN527,3),MID(CO527,4,2),LEFT(CP527,3),"00000",LEFT(CB527,3))</f>
        <v>501070021254100100000001</v>
      </c>
      <c r="DX527" s="78" t="str">
        <f>IFERROR(VLOOKUP(DW527,'08_DMGiaDat'!C518:C519,2,FALSE),"N")</f>
        <v>N</v>
      </c>
      <c r="DY527" s="78" t="str">
        <f t="shared" ref="DY527:DY590" si="389">CONCATENATE(LEFT(BS527,5),LEFT(CM527,3),LEFT(CN527,3),MID(CO527,4,2),LEFT(CP527,3),LEFT(CQ527,5),"001")</f>
        <v>5010700212541001VT400001</v>
      </c>
      <c r="DZ527" s="78" t="str">
        <f>IFERROR(VLOOKUP(DY527,'08_DMGiaDat'!C518:C519,2,FALSE),"N")</f>
        <v>N</v>
      </c>
      <c r="EA527" s="78" t="str">
        <f t="shared" ref="EA527:EA590" si="390">CONCATENATE(LEFT(BS527,5),LEFT(CM527,3),LEFT(CN527,3),MID(CO527,4,2),LEFT(CP527,3),"00000","001")</f>
        <v>501070021254100100000001</v>
      </c>
      <c r="EB527" s="78" t="str">
        <f>IFERROR(VLOOKUP(EA527,'08_DMGiaDat'!C518:C519,2,FALSE),"N")</f>
        <v>N</v>
      </c>
      <c r="EC527" s="92">
        <f>IF(DV527&lt;&gt;"N",DV527,IF(DX527&lt;&gt;"N",DX527,IF(DZ527&lt;&gt;"N",DZ527*VLOOKUP(LEFT(CB527,3),'03_DMMucDich'!C502:C506,5,FALSE),IF(EB527&lt;&gt;"N",EB527*VLOOKUP(LEFT(CB527,3),'03_DMMucDich'!C502:C506,5,FALSE),"N/A"))))</f>
        <v>2730000</v>
      </c>
    </row>
    <row r="528" spans="1:133" s="34" customFormat="1" ht="16" x14ac:dyDescent="0.2">
      <c r="A528" s="85">
        <v>514</v>
      </c>
      <c r="B528" s="86"/>
      <c r="C528" s="87"/>
      <c r="D528" s="141" t="s">
        <v>6155</v>
      </c>
      <c r="E528" s="86"/>
      <c r="F528" s="88"/>
      <c r="G528" s="88" t="s">
        <v>5718</v>
      </c>
      <c r="H528" s="151">
        <v>2023</v>
      </c>
      <c r="I528" s="86"/>
      <c r="J528" s="86"/>
      <c r="K528" s="145" t="s">
        <v>6778</v>
      </c>
      <c r="L528" s="105"/>
      <c r="M528" s="86"/>
      <c r="N528" s="105"/>
      <c r="O528" s="105"/>
      <c r="P528" s="86"/>
      <c r="Q528" s="86"/>
      <c r="R528" s="153" t="str">
        <f t="shared" ref="R528:R591" si="391">"Tổ "&amp;RIGHT(AH528,2)</f>
        <v>Tổ 64</v>
      </c>
      <c r="S528" s="86"/>
      <c r="T528" s="86"/>
      <c r="U528" s="86"/>
      <c r="V528" s="86" t="str">
        <f t="shared" ref="V528:V591" si="392">AJ528&amp;", "&amp;AI528</f>
        <v xml:space="preserve">, </v>
      </c>
      <c r="W528" s="86"/>
      <c r="X528" s="86"/>
      <c r="Y528" s="86"/>
      <c r="Z528" s="88"/>
      <c r="AA528" s="105"/>
      <c r="AB528" s="86"/>
      <c r="AC528" s="90"/>
      <c r="AD528" s="86"/>
      <c r="AE528" s="86"/>
      <c r="AF528" s="86"/>
      <c r="AG528" s="86"/>
      <c r="AH528" s="160" t="s">
        <v>6961</v>
      </c>
      <c r="AI528" s="153"/>
      <c r="AJ528" s="153"/>
      <c r="AK528" s="86"/>
      <c r="AL528" s="86"/>
      <c r="AM528" s="153" t="s">
        <v>7015</v>
      </c>
      <c r="AN528" s="153" t="s">
        <v>7628</v>
      </c>
      <c r="AO528" s="165">
        <v>43382</v>
      </c>
      <c r="AP528" s="153" t="s">
        <v>1467</v>
      </c>
      <c r="AQ528" s="153" t="s">
        <v>5708</v>
      </c>
      <c r="AR528" s="166">
        <v>110</v>
      </c>
      <c r="AS528" s="88" t="s">
        <v>5719</v>
      </c>
      <c r="AT528" s="92">
        <f t="shared" si="367"/>
        <v>0</v>
      </c>
      <c r="AU528" s="93">
        <v>0</v>
      </c>
      <c r="AV528" s="93">
        <v>0</v>
      </c>
      <c r="AW528" s="166">
        <v>200</v>
      </c>
      <c r="AX528" s="93">
        <v>0</v>
      </c>
      <c r="AY528" s="177"/>
      <c r="AZ528" s="177">
        <v>0</v>
      </c>
      <c r="BA528" s="178"/>
      <c r="BB528" s="105"/>
      <c r="BC528" s="105"/>
      <c r="BD528" s="93"/>
      <c r="BE528" s="93">
        <v>0</v>
      </c>
      <c r="BF528" s="91">
        <v>0</v>
      </c>
      <c r="BG528" s="94"/>
      <c r="BH528" s="95"/>
      <c r="BI528" s="93" t="str">
        <f t="shared" si="377"/>
        <v>Trần Ngọc Anh</v>
      </c>
      <c r="BJ528" s="105">
        <f t="shared" si="378"/>
        <v>0</v>
      </c>
      <c r="BK528" s="88" t="str">
        <f t="shared" si="379"/>
        <v>8555041343</v>
      </c>
      <c r="BL528" s="86">
        <f t="shared" si="380"/>
        <v>0</v>
      </c>
      <c r="BM528" s="105">
        <f t="shared" si="381"/>
        <v>0</v>
      </c>
      <c r="BN528" s="86">
        <f t="shared" si="382"/>
        <v>0</v>
      </c>
      <c r="BO528" s="86">
        <f t="shared" si="383"/>
        <v>0</v>
      </c>
      <c r="BP528" s="86">
        <f t="shared" ref="BP528:BP591" si="393">AI528</f>
        <v>0</v>
      </c>
      <c r="BQ528" s="160" t="s">
        <v>6961</v>
      </c>
      <c r="BR528" s="86" t="s">
        <v>5720</v>
      </c>
      <c r="BS528" s="88" t="s">
        <v>5721</v>
      </c>
      <c r="BT528" s="86" t="s">
        <v>5722</v>
      </c>
      <c r="BU528" s="86"/>
      <c r="BV528" s="86" t="str">
        <f t="shared" ref="BV528:BV591" si="394">AN528</f>
        <v>CO 161780</v>
      </c>
      <c r="BW528" s="105" t="str">
        <f t="shared" ref="BW528:BW591" si="395">IF(BU528="X",AO528,"")</f>
        <v/>
      </c>
      <c r="BX528" s="86" t="str">
        <f t="shared" si="362"/>
        <v>130</v>
      </c>
      <c r="BY528" s="86" t="str">
        <f t="shared" si="363"/>
        <v>37</v>
      </c>
      <c r="BZ528" s="91">
        <f t="shared" si="364"/>
        <v>110</v>
      </c>
      <c r="CA528" s="91">
        <v>0</v>
      </c>
      <c r="CB528" s="96" t="s">
        <v>5719</v>
      </c>
      <c r="CC528" s="91">
        <f t="shared" ref="CC528:CC591" si="396">AW528</f>
        <v>200</v>
      </c>
      <c r="CD528" s="91">
        <f t="shared" ref="CD528:CD591" si="397">AY528</f>
        <v>0</v>
      </c>
      <c r="CE528" s="93">
        <f t="shared" si="365"/>
        <v>0</v>
      </c>
      <c r="CF528" s="93">
        <f t="shared" si="366"/>
        <v>0</v>
      </c>
      <c r="CG528" s="105"/>
      <c r="CH528" s="105"/>
      <c r="CI528" s="86"/>
      <c r="CJ528" s="188"/>
      <c r="CK528" s="181">
        <f t="shared" ref="CK528:CK591" si="398">BZ528</f>
        <v>110</v>
      </c>
      <c r="CL528" s="181">
        <f t="shared" ref="CL528:CL591" si="399">AW528</f>
        <v>200</v>
      </c>
      <c r="CM528" s="86" t="s">
        <v>5723</v>
      </c>
      <c r="CN528" s="182" t="s">
        <v>7854</v>
      </c>
      <c r="CO528" s="183" t="s">
        <v>7855</v>
      </c>
      <c r="CP528" s="86" t="s">
        <v>5724</v>
      </c>
      <c r="CQ528" s="153" t="s">
        <v>7924</v>
      </c>
      <c r="CR528" s="187">
        <f t="shared" ref="CR528:CR591" si="400">EC528</f>
        <v>7970000</v>
      </c>
      <c r="CS528" s="188">
        <v>1</v>
      </c>
      <c r="CT528" s="188">
        <f t="shared" si="368"/>
        <v>7970000</v>
      </c>
      <c r="CU528" s="93"/>
      <c r="CV528" s="94">
        <f t="shared" ref="CV528:CV591" si="401">IF(OR(CK528=0,CK528&lt;=CL528),CK528,CL528)</f>
        <v>110</v>
      </c>
      <c r="CW528" s="93">
        <f t="shared" ref="CW528:CW591" si="402">IF(AND(CK528&gt;CL528,CK528&lt;=CL528*4),CK528-CL528,IF(CK528&gt;=CL528*4,CL528*3,0))</f>
        <v>0</v>
      </c>
      <c r="CX528" s="86">
        <f t="shared" ref="CX528:CX591" si="403">IF(CK528&gt;=CL528*4,CK528-CL528*4,0)</f>
        <v>0</v>
      </c>
      <c r="CY528" s="93">
        <f t="shared" si="369"/>
        <v>263010</v>
      </c>
      <c r="CZ528" s="93">
        <v>0</v>
      </c>
      <c r="DA528" s="93">
        <v>0</v>
      </c>
      <c r="DB528" s="93">
        <f t="shared" si="370"/>
        <v>0</v>
      </c>
      <c r="DC528" s="93">
        <v>0</v>
      </c>
      <c r="DD528" s="91">
        <v>0</v>
      </c>
      <c r="DE528" s="93">
        <f t="shared" si="371"/>
        <v>0</v>
      </c>
      <c r="DF528" s="93">
        <f t="shared" si="384"/>
        <v>0</v>
      </c>
      <c r="DG528" s="93"/>
      <c r="DH528" s="93">
        <v>0</v>
      </c>
      <c r="DI528" s="93">
        <v>0</v>
      </c>
      <c r="DJ528" s="86">
        <f t="shared" si="372"/>
        <v>0</v>
      </c>
      <c r="DK528" s="91">
        <v>0</v>
      </c>
      <c r="DL528" s="93"/>
      <c r="DM528" s="93">
        <v>0</v>
      </c>
      <c r="DN528" s="93">
        <f t="shared" si="385"/>
        <v>7970000</v>
      </c>
      <c r="DO528" s="93">
        <f t="shared" si="373"/>
        <v>0</v>
      </c>
      <c r="DP528" s="92">
        <f t="shared" si="374"/>
        <v>263010</v>
      </c>
      <c r="DQ528" s="97" t="str">
        <f t="shared" si="386"/>
        <v>8555041343</v>
      </c>
      <c r="DR528" s="98">
        <f t="shared" si="375"/>
        <v>0</v>
      </c>
      <c r="DS528" s="93" t="str">
        <f t="shared" si="376"/>
        <v>OK</v>
      </c>
      <c r="DT528" s="93"/>
      <c r="DU528" s="78" t="str">
        <f t="shared" si="387"/>
        <v>5010700215011501100001VT100001</v>
      </c>
      <c r="DV528" s="78">
        <f>INDEX('08_DMGiaDat'!$L:$L,MATCH(DU528,'08_DMGiaDat'!$R:$R,0))</f>
        <v>7970000</v>
      </c>
      <c r="DW528" s="78" t="str">
        <f t="shared" si="388"/>
        <v>501070021501100100000001</v>
      </c>
      <c r="DX528" s="78" t="str">
        <f>IFERROR(VLOOKUP(DW528,'08_DMGiaDat'!C518:C519,2,FALSE),"N")</f>
        <v>N</v>
      </c>
      <c r="DY528" s="78" t="str">
        <f t="shared" si="389"/>
        <v>5010700215011001VT100001</v>
      </c>
      <c r="DZ528" s="78" t="str">
        <f>IFERROR(VLOOKUP(DY528,'08_DMGiaDat'!C518:C519,2,FALSE),"N")</f>
        <v>N</v>
      </c>
      <c r="EA528" s="78" t="str">
        <f t="shared" si="390"/>
        <v>501070021501100100000001</v>
      </c>
      <c r="EB528" s="78" t="str">
        <f>IFERROR(VLOOKUP(EA528,'08_DMGiaDat'!C518:C519,2,FALSE),"N")</f>
        <v>N</v>
      </c>
      <c r="EC528" s="92">
        <f>IF(DV528&lt;&gt;"N",DV528,IF(DX528&lt;&gt;"N",DX528,IF(DZ528&lt;&gt;"N",DZ528*VLOOKUP(LEFT(CB528,3),'03_DMMucDich'!C502:C506,5,FALSE),IF(EB528&lt;&gt;"N",EB528*VLOOKUP(LEFT(CB528,3),'03_DMMucDich'!C502:C506,5,FALSE),"N/A"))))</f>
        <v>7970000</v>
      </c>
    </row>
    <row r="529" spans="1:133" s="34" customFormat="1" ht="16" x14ac:dyDescent="0.2">
      <c r="A529" s="85">
        <v>515</v>
      </c>
      <c r="B529" s="86"/>
      <c r="C529" s="87"/>
      <c r="D529" s="141" t="s">
        <v>6155</v>
      </c>
      <c r="E529" s="86"/>
      <c r="F529" s="88"/>
      <c r="G529" s="88" t="s">
        <v>5718</v>
      </c>
      <c r="H529" s="151">
        <v>2022</v>
      </c>
      <c r="I529" s="86"/>
      <c r="J529" s="86"/>
      <c r="K529" s="145" t="s">
        <v>6778</v>
      </c>
      <c r="L529" s="105"/>
      <c r="M529" s="86"/>
      <c r="N529" s="105"/>
      <c r="O529" s="105"/>
      <c r="P529" s="86"/>
      <c r="Q529" s="86"/>
      <c r="R529" s="153" t="str">
        <f t="shared" si="391"/>
        <v>Tổ 64</v>
      </c>
      <c r="S529" s="86"/>
      <c r="T529" s="86"/>
      <c r="U529" s="86"/>
      <c r="V529" s="86" t="str">
        <f t="shared" si="392"/>
        <v xml:space="preserve">, </v>
      </c>
      <c r="W529" s="86"/>
      <c r="X529" s="86"/>
      <c r="Y529" s="86"/>
      <c r="Z529" s="88"/>
      <c r="AA529" s="105"/>
      <c r="AB529" s="86"/>
      <c r="AC529" s="90"/>
      <c r="AD529" s="86"/>
      <c r="AE529" s="86"/>
      <c r="AF529" s="86"/>
      <c r="AG529" s="86"/>
      <c r="AH529" s="160" t="s">
        <v>6961</v>
      </c>
      <c r="AI529" s="153"/>
      <c r="AJ529" s="153"/>
      <c r="AK529" s="86"/>
      <c r="AL529" s="86"/>
      <c r="AM529" s="153" t="s">
        <v>7015</v>
      </c>
      <c r="AN529" s="153" t="s">
        <v>7629</v>
      </c>
      <c r="AO529" s="165">
        <v>43382</v>
      </c>
      <c r="AP529" s="153" t="s">
        <v>977</v>
      </c>
      <c r="AQ529" s="153" t="s">
        <v>5708</v>
      </c>
      <c r="AR529" s="166">
        <v>157.9</v>
      </c>
      <c r="AS529" s="88" t="s">
        <v>5719</v>
      </c>
      <c r="AT529" s="92">
        <f t="shared" si="367"/>
        <v>0</v>
      </c>
      <c r="AU529" s="93">
        <v>0</v>
      </c>
      <c r="AV529" s="93">
        <v>0</v>
      </c>
      <c r="AW529" s="166">
        <v>200</v>
      </c>
      <c r="AX529" s="93">
        <v>0</v>
      </c>
      <c r="AY529" s="177"/>
      <c r="AZ529" s="177">
        <v>0</v>
      </c>
      <c r="BA529" s="178"/>
      <c r="BB529" s="105"/>
      <c r="BC529" s="105"/>
      <c r="BD529" s="93"/>
      <c r="BE529" s="93">
        <v>0</v>
      </c>
      <c r="BF529" s="91">
        <v>0</v>
      </c>
      <c r="BG529" s="94"/>
      <c r="BH529" s="95"/>
      <c r="BI529" s="93" t="str">
        <f t="shared" si="377"/>
        <v>Trần Ngọc Anh</v>
      </c>
      <c r="BJ529" s="105">
        <f t="shared" si="378"/>
        <v>0</v>
      </c>
      <c r="BK529" s="88" t="str">
        <f t="shared" si="379"/>
        <v>8555041343</v>
      </c>
      <c r="BL529" s="86">
        <f t="shared" si="380"/>
        <v>0</v>
      </c>
      <c r="BM529" s="105">
        <f t="shared" si="381"/>
        <v>0</v>
      </c>
      <c r="BN529" s="86">
        <f t="shared" si="382"/>
        <v>0</v>
      </c>
      <c r="BO529" s="86">
        <f t="shared" si="383"/>
        <v>0</v>
      </c>
      <c r="BP529" s="86">
        <f t="shared" si="393"/>
        <v>0</v>
      </c>
      <c r="BQ529" s="160" t="s">
        <v>6961</v>
      </c>
      <c r="BR529" s="86" t="s">
        <v>5720</v>
      </c>
      <c r="BS529" s="88" t="s">
        <v>5721</v>
      </c>
      <c r="BT529" s="86" t="s">
        <v>5722</v>
      </c>
      <c r="BU529" s="86"/>
      <c r="BV529" s="86" t="str">
        <f t="shared" si="394"/>
        <v>CO 161781</v>
      </c>
      <c r="BW529" s="105" t="str">
        <f t="shared" si="395"/>
        <v/>
      </c>
      <c r="BX529" s="86" t="str">
        <f t="shared" ref="BX529:BX592" si="404">AP529</f>
        <v>104</v>
      </c>
      <c r="BY529" s="86" t="str">
        <f t="shared" ref="BY529:BY592" si="405">AQ529</f>
        <v>37</v>
      </c>
      <c r="BZ529" s="91">
        <f t="shared" ref="BZ529:BZ592" si="406">AR529</f>
        <v>157.9</v>
      </c>
      <c r="CA529" s="91">
        <v>0</v>
      </c>
      <c r="CB529" s="96" t="s">
        <v>5719</v>
      </c>
      <c r="CC529" s="91">
        <f t="shared" si="396"/>
        <v>200</v>
      </c>
      <c r="CD529" s="91">
        <f t="shared" si="397"/>
        <v>0</v>
      </c>
      <c r="CE529" s="93">
        <f t="shared" si="365"/>
        <v>0</v>
      </c>
      <c r="CF529" s="93">
        <f t="shared" si="366"/>
        <v>0</v>
      </c>
      <c r="CG529" s="105"/>
      <c r="CH529" s="105"/>
      <c r="CI529" s="86"/>
      <c r="CJ529" s="188"/>
      <c r="CK529" s="181">
        <f t="shared" si="398"/>
        <v>157.9</v>
      </c>
      <c r="CL529" s="181">
        <f t="shared" si="399"/>
        <v>200</v>
      </c>
      <c r="CM529" s="86" t="s">
        <v>5723</v>
      </c>
      <c r="CN529" s="182" t="s">
        <v>7854</v>
      </c>
      <c r="CO529" s="183" t="s">
        <v>7855</v>
      </c>
      <c r="CP529" s="86" t="s">
        <v>5724</v>
      </c>
      <c r="CQ529" s="153" t="s">
        <v>7924</v>
      </c>
      <c r="CR529" s="187">
        <f t="shared" si="400"/>
        <v>7970000</v>
      </c>
      <c r="CS529" s="188">
        <v>1.2</v>
      </c>
      <c r="CT529" s="188">
        <f t="shared" si="368"/>
        <v>9564000</v>
      </c>
      <c r="CU529" s="93"/>
      <c r="CV529" s="94">
        <f t="shared" si="401"/>
        <v>157.9</v>
      </c>
      <c r="CW529" s="93">
        <f t="shared" si="402"/>
        <v>0</v>
      </c>
      <c r="CX529" s="86">
        <f t="shared" si="403"/>
        <v>0</v>
      </c>
      <c r="CY529" s="93">
        <f t="shared" si="369"/>
        <v>453046.68000000005</v>
      </c>
      <c r="CZ529" s="93">
        <v>0</v>
      </c>
      <c r="DA529" s="93">
        <v>0</v>
      </c>
      <c r="DB529" s="93">
        <f t="shared" si="370"/>
        <v>0</v>
      </c>
      <c r="DC529" s="93">
        <v>0</v>
      </c>
      <c r="DD529" s="91">
        <v>0</v>
      </c>
      <c r="DE529" s="93">
        <f t="shared" si="371"/>
        <v>0</v>
      </c>
      <c r="DF529" s="93">
        <f t="shared" si="384"/>
        <v>0</v>
      </c>
      <c r="DG529" s="93"/>
      <c r="DH529" s="93">
        <v>0</v>
      </c>
      <c r="DI529" s="93">
        <v>0</v>
      </c>
      <c r="DJ529" s="86">
        <f t="shared" si="372"/>
        <v>0</v>
      </c>
      <c r="DK529" s="91">
        <v>0</v>
      </c>
      <c r="DL529" s="93"/>
      <c r="DM529" s="93">
        <v>0</v>
      </c>
      <c r="DN529" s="93">
        <f t="shared" si="385"/>
        <v>9564000</v>
      </c>
      <c r="DO529" s="93">
        <f t="shared" si="373"/>
        <v>0</v>
      </c>
      <c r="DP529" s="92">
        <f t="shared" si="374"/>
        <v>453046.68000000005</v>
      </c>
      <c r="DQ529" s="97" t="str">
        <f t="shared" si="386"/>
        <v>8555041343</v>
      </c>
      <c r="DR529" s="98">
        <f t="shared" si="375"/>
        <v>0</v>
      </c>
      <c r="DS529" s="93" t="str">
        <f t="shared" si="376"/>
        <v>OK</v>
      </c>
      <c r="DT529" s="93"/>
      <c r="DU529" s="78" t="str">
        <f t="shared" si="387"/>
        <v>5010700215011501100001VT100001</v>
      </c>
      <c r="DV529" s="78">
        <f>INDEX('08_DMGiaDat'!$L:$L,MATCH(DU529,'08_DMGiaDat'!$R:$R,0))</f>
        <v>7970000</v>
      </c>
      <c r="DW529" s="78" t="str">
        <f t="shared" si="388"/>
        <v>501070021501100100000001</v>
      </c>
      <c r="DX529" s="78" t="str">
        <f>IFERROR(VLOOKUP(DW529,'08_DMGiaDat'!C518:C519,2,FALSE),"N")</f>
        <v>N</v>
      </c>
      <c r="DY529" s="78" t="str">
        <f t="shared" si="389"/>
        <v>5010700215011001VT100001</v>
      </c>
      <c r="DZ529" s="78" t="str">
        <f>IFERROR(VLOOKUP(DY529,'08_DMGiaDat'!C518:C519,2,FALSE),"N")</f>
        <v>N</v>
      </c>
      <c r="EA529" s="78" t="str">
        <f t="shared" si="390"/>
        <v>501070021501100100000001</v>
      </c>
      <c r="EB529" s="78" t="str">
        <f>IFERROR(VLOOKUP(EA529,'08_DMGiaDat'!C518:C519,2,FALSE),"N")</f>
        <v>N</v>
      </c>
      <c r="EC529" s="92">
        <f>IF(DV529&lt;&gt;"N",DV529,IF(DX529&lt;&gt;"N",DX529,IF(DZ529&lt;&gt;"N",DZ529*VLOOKUP(LEFT(CB529,3),'03_DMMucDich'!C502:C506,5,FALSE),IF(EB529&lt;&gt;"N",EB529*VLOOKUP(LEFT(CB529,3),'03_DMMucDich'!C502:C506,5,FALSE),"N/A"))))</f>
        <v>7970000</v>
      </c>
    </row>
    <row r="530" spans="1:133" s="34" customFormat="1" ht="16" x14ac:dyDescent="0.2">
      <c r="A530" s="85">
        <v>516</v>
      </c>
      <c r="B530" s="86"/>
      <c r="C530" s="87"/>
      <c r="D530" s="141" t="s">
        <v>6156</v>
      </c>
      <c r="E530" s="86"/>
      <c r="F530" s="88"/>
      <c r="G530" s="88" t="s">
        <v>5718</v>
      </c>
      <c r="H530" s="151">
        <v>2022</v>
      </c>
      <c r="I530" s="86"/>
      <c r="J530" s="86"/>
      <c r="K530" s="145" t="s">
        <v>6779</v>
      </c>
      <c r="L530" s="105"/>
      <c r="M530" s="86"/>
      <c r="N530" s="105"/>
      <c r="O530" s="105"/>
      <c r="P530" s="86"/>
      <c r="Q530" s="86"/>
      <c r="R530" s="153" t="str">
        <f t="shared" si="391"/>
        <v>Tổ 66</v>
      </c>
      <c r="S530" s="86"/>
      <c r="T530" s="86"/>
      <c r="U530" s="86"/>
      <c r="V530" s="86" t="str">
        <f t="shared" si="392"/>
        <v xml:space="preserve">, </v>
      </c>
      <c r="W530" s="86"/>
      <c r="X530" s="86"/>
      <c r="Y530" s="86"/>
      <c r="Z530" s="88"/>
      <c r="AA530" s="105"/>
      <c r="AB530" s="86"/>
      <c r="AC530" s="90"/>
      <c r="AD530" s="86"/>
      <c r="AE530" s="86"/>
      <c r="AF530" s="86"/>
      <c r="AG530" s="86"/>
      <c r="AH530" s="160" t="s">
        <v>6960</v>
      </c>
      <c r="AI530" s="153"/>
      <c r="AJ530" s="153"/>
      <c r="AK530" s="86"/>
      <c r="AL530" s="86"/>
      <c r="AM530" s="153" t="s">
        <v>7015</v>
      </c>
      <c r="AN530" s="153" t="s">
        <v>7630</v>
      </c>
      <c r="AO530" s="165">
        <v>43889</v>
      </c>
      <c r="AP530" s="153" t="s">
        <v>1099</v>
      </c>
      <c r="AQ530" s="153" t="s">
        <v>7035</v>
      </c>
      <c r="AR530" s="166">
        <v>100</v>
      </c>
      <c r="AS530" s="88" t="s">
        <v>5719</v>
      </c>
      <c r="AT530" s="92">
        <f t="shared" si="367"/>
        <v>0</v>
      </c>
      <c r="AU530" s="93">
        <v>0</v>
      </c>
      <c r="AV530" s="93">
        <v>0</v>
      </c>
      <c r="AW530" s="166">
        <v>200</v>
      </c>
      <c r="AX530" s="93">
        <v>0</v>
      </c>
      <c r="AY530" s="177"/>
      <c r="AZ530" s="177">
        <v>0</v>
      </c>
      <c r="BA530" s="178"/>
      <c r="BB530" s="105"/>
      <c r="BC530" s="105"/>
      <c r="BD530" s="93"/>
      <c r="BE530" s="93">
        <v>0</v>
      </c>
      <c r="BF530" s="91">
        <v>0</v>
      </c>
      <c r="BG530" s="94"/>
      <c r="BH530" s="95"/>
      <c r="BI530" s="93" t="str">
        <f t="shared" si="377"/>
        <v>Nguyễn Ngọc Nhược</v>
      </c>
      <c r="BJ530" s="105">
        <f t="shared" si="378"/>
        <v>0</v>
      </c>
      <c r="BK530" s="88" t="str">
        <f t="shared" si="379"/>
        <v>8655144818</v>
      </c>
      <c r="BL530" s="86">
        <f t="shared" si="380"/>
        <v>0</v>
      </c>
      <c r="BM530" s="105">
        <f t="shared" si="381"/>
        <v>0</v>
      </c>
      <c r="BN530" s="86">
        <f t="shared" si="382"/>
        <v>0</v>
      </c>
      <c r="BO530" s="86">
        <f t="shared" si="383"/>
        <v>0</v>
      </c>
      <c r="BP530" s="86">
        <f t="shared" si="393"/>
        <v>0</v>
      </c>
      <c r="BQ530" s="160" t="s">
        <v>6960</v>
      </c>
      <c r="BR530" s="86" t="s">
        <v>5720</v>
      </c>
      <c r="BS530" s="88" t="s">
        <v>5721</v>
      </c>
      <c r="BT530" s="86" t="s">
        <v>5722</v>
      </c>
      <c r="BU530" s="86"/>
      <c r="BV530" s="86" t="str">
        <f t="shared" si="394"/>
        <v>CT 538613</v>
      </c>
      <c r="BW530" s="105" t="str">
        <f t="shared" si="395"/>
        <v/>
      </c>
      <c r="BX530" s="86" t="str">
        <f t="shared" si="404"/>
        <v>110</v>
      </c>
      <c r="BY530" s="86" t="str">
        <f t="shared" si="405"/>
        <v>87</v>
      </c>
      <c r="BZ530" s="91">
        <f t="shared" si="406"/>
        <v>100</v>
      </c>
      <c r="CA530" s="91">
        <v>0</v>
      </c>
      <c r="CB530" s="96" t="s">
        <v>5719</v>
      </c>
      <c r="CC530" s="91">
        <f t="shared" si="396"/>
        <v>200</v>
      </c>
      <c r="CD530" s="91">
        <f t="shared" si="397"/>
        <v>0</v>
      </c>
      <c r="CE530" s="93">
        <f t="shared" si="365"/>
        <v>0</v>
      </c>
      <c r="CF530" s="93">
        <f t="shared" si="366"/>
        <v>0</v>
      </c>
      <c r="CG530" s="105"/>
      <c r="CH530" s="105"/>
      <c r="CI530" s="86"/>
      <c r="CJ530" s="188"/>
      <c r="CK530" s="181">
        <f t="shared" si="398"/>
        <v>100</v>
      </c>
      <c r="CL530" s="181">
        <f t="shared" si="399"/>
        <v>200</v>
      </c>
      <c r="CM530" s="86" t="s">
        <v>5723</v>
      </c>
      <c r="CN530" s="182" t="s">
        <v>7854</v>
      </c>
      <c r="CO530" s="183" t="s">
        <v>7855</v>
      </c>
      <c r="CP530" s="86" t="s">
        <v>5724</v>
      </c>
      <c r="CQ530" s="153" t="s">
        <v>7924</v>
      </c>
      <c r="CR530" s="187">
        <f t="shared" si="400"/>
        <v>7970000</v>
      </c>
      <c r="CS530" s="188">
        <v>1</v>
      </c>
      <c r="CT530" s="188">
        <f t="shared" si="368"/>
        <v>7970000</v>
      </c>
      <c r="CU530" s="93"/>
      <c r="CV530" s="94">
        <f t="shared" si="401"/>
        <v>100</v>
      </c>
      <c r="CW530" s="93">
        <f t="shared" si="402"/>
        <v>0</v>
      </c>
      <c r="CX530" s="86">
        <f t="shared" si="403"/>
        <v>0</v>
      </c>
      <c r="CY530" s="93">
        <f t="shared" si="369"/>
        <v>239100</v>
      </c>
      <c r="CZ530" s="93">
        <v>0</v>
      </c>
      <c r="DA530" s="93">
        <v>0</v>
      </c>
      <c r="DB530" s="93">
        <f t="shared" si="370"/>
        <v>0</v>
      </c>
      <c r="DC530" s="93">
        <v>0</v>
      </c>
      <c r="DD530" s="91">
        <v>0</v>
      </c>
      <c r="DE530" s="93">
        <f t="shared" si="371"/>
        <v>0</v>
      </c>
      <c r="DF530" s="93">
        <f t="shared" si="384"/>
        <v>0</v>
      </c>
      <c r="DG530" s="93"/>
      <c r="DH530" s="93">
        <v>0</v>
      </c>
      <c r="DI530" s="93">
        <v>0</v>
      </c>
      <c r="DJ530" s="86">
        <f t="shared" si="372"/>
        <v>0</v>
      </c>
      <c r="DK530" s="91">
        <v>0</v>
      </c>
      <c r="DL530" s="93"/>
      <c r="DM530" s="93">
        <v>0</v>
      </c>
      <c r="DN530" s="93">
        <f t="shared" si="385"/>
        <v>7970000</v>
      </c>
      <c r="DO530" s="93">
        <f t="shared" si="373"/>
        <v>0</v>
      </c>
      <c r="DP530" s="92">
        <f t="shared" si="374"/>
        <v>239100</v>
      </c>
      <c r="DQ530" s="97" t="str">
        <f t="shared" si="386"/>
        <v>8655144818</v>
      </c>
      <c r="DR530" s="98">
        <f t="shared" si="375"/>
        <v>0</v>
      </c>
      <c r="DS530" s="93" t="str">
        <f t="shared" si="376"/>
        <v>OK</v>
      </c>
      <c r="DT530" s="93"/>
      <c r="DU530" s="78" t="str">
        <f t="shared" si="387"/>
        <v>5010700215011501100001VT100001</v>
      </c>
      <c r="DV530" s="78">
        <f>INDEX('08_DMGiaDat'!$L:$L,MATCH(DU530,'08_DMGiaDat'!$R:$R,0))</f>
        <v>7970000</v>
      </c>
      <c r="DW530" s="78" t="str">
        <f t="shared" si="388"/>
        <v>501070021501100100000001</v>
      </c>
      <c r="DX530" s="78" t="str">
        <f>IFERROR(VLOOKUP(DW530,'08_DMGiaDat'!C518:C519,2,FALSE),"N")</f>
        <v>N</v>
      </c>
      <c r="DY530" s="78" t="str">
        <f t="shared" si="389"/>
        <v>5010700215011001VT100001</v>
      </c>
      <c r="DZ530" s="78" t="str">
        <f>IFERROR(VLOOKUP(DY530,'08_DMGiaDat'!C518:C519,2,FALSE),"N")</f>
        <v>N</v>
      </c>
      <c r="EA530" s="78" t="str">
        <f t="shared" si="390"/>
        <v>501070021501100100000001</v>
      </c>
      <c r="EB530" s="78" t="str">
        <f>IFERROR(VLOOKUP(EA530,'08_DMGiaDat'!C518:C519,2,FALSE),"N")</f>
        <v>N</v>
      </c>
      <c r="EC530" s="92">
        <f>IF(DV530&lt;&gt;"N",DV530,IF(DX530&lt;&gt;"N",DX530,IF(DZ530&lt;&gt;"N",DZ530*VLOOKUP(LEFT(CB530,3),'03_DMMucDich'!C502:C506,5,FALSE),IF(EB530&lt;&gt;"N",EB530*VLOOKUP(LEFT(CB530,3),'03_DMMucDich'!C502:C506,5,FALSE),"N/A"))))</f>
        <v>7970000</v>
      </c>
    </row>
    <row r="531" spans="1:133" s="34" customFormat="1" ht="16" x14ac:dyDescent="0.2">
      <c r="A531" s="85">
        <v>517</v>
      </c>
      <c r="B531" s="86"/>
      <c r="C531" s="87"/>
      <c r="D531" s="141" t="s">
        <v>6157</v>
      </c>
      <c r="E531" s="86"/>
      <c r="F531" s="88"/>
      <c r="G531" s="88" t="s">
        <v>5718</v>
      </c>
      <c r="H531" s="151">
        <v>2022</v>
      </c>
      <c r="I531" s="86"/>
      <c r="J531" s="86"/>
      <c r="K531" s="145" t="s">
        <v>6780</v>
      </c>
      <c r="L531" s="105"/>
      <c r="M531" s="86"/>
      <c r="N531" s="105"/>
      <c r="O531" s="105"/>
      <c r="P531" s="86"/>
      <c r="Q531" s="86"/>
      <c r="R531" s="153" t="str">
        <f t="shared" si="391"/>
        <v>Tổ 66</v>
      </c>
      <c r="S531" s="86"/>
      <c r="T531" s="86"/>
      <c r="U531" s="86"/>
      <c r="V531" s="86" t="str">
        <f t="shared" si="392"/>
        <v xml:space="preserve">, </v>
      </c>
      <c r="W531" s="86"/>
      <c r="X531" s="86"/>
      <c r="Y531" s="86"/>
      <c r="Z531" s="88"/>
      <c r="AA531" s="105"/>
      <c r="AB531" s="86"/>
      <c r="AC531" s="90"/>
      <c r="AD531" s="86"/>
      <c r="AE531" s="86"/>
      <c r="AF531" s="86"/>
      <c r="AG531" s="86"/>
      <c r="AH531" s="160" t="s">
        <v>6960</v>
      </c>
      <c r="AI531" s="153"/>
      <c r="AJ531" s="153"/>
      <c r="AK531" s="86"/>
      <c r="AL531" s="86"/>
      <c r="AM531" s="153" t="s">
        <v>7015</v>
      </c>
      <c r="AN531" s="153" t="s">
        <v>7631</v>
      </c>
      <c r="AO531" s="165">
        <v>44581</v>
      </c>
      <c r="AP531" s="153" t="s">
        <v>7113</v>
      </c>
      <c r="AQ531" s="153" t="s">
        <v>7063</v>
      </c>
      <c r="AR531" s="166">
        <v>100</v>
      </c>
      <c r="AS531" s="88" t="s">
        <v>5719</v>
      </c>
      <c r="AT531" s="92">
        <f t="shared" si="367"/>
        <v>0</v>
      </c>
      <c r="AU531" s="93">
        <v>0</v>
      </c>
      <c r="AV531" s="93">
        <v>0</v>
      </c>
      <c r="AW531" s="166">
        <v>200</v>
      </c>
      <c r="AX531" s="93">
        <v>0</v>
      </c>
      <c r="AY531" s="177"/>
      <c r="AZ531" s="177">
        <v>0</v>
      </c>
      <c r="BA531" s="178"/>
      <c r="BB531" s="105"/>
      <c r="BC531" s="105"/>
      <c r="BD531" s="93"/>
      <c r="BE531" s="93">
        <v>0</v>
      </c>
      <c r="BF531" s="91">
        <v>0</v>
      </c>
      <c r="BG531" s="94"/>
      <c r="BH531" s="95"/>
      <c r="BI531" s="93" t="str">
        <f t="shared" si="377"/>
        <v xml:space="preserve">	Trần Văn Hậu</v>
      </c>
      <c r="BJ531" s="105">
        <f t="shared" si="378"/>
        <v>0</v>
      </c>
      <c r="BK531" s="88" t="str">
        <f t="shared" si="379"/>
        <v>8107528975</v>
      </c>
      <c r="BL531" s="86">
        <f t="shared" si="380"/>
        <v>0</v>
      </c>
      <c r="BM531" s="105">
        <f t="shared" si="381"/>
        <v>0</v>
      </c>
      <c r="BN531" s="86">
        <f t="shared" si="382"/>
        <v>0</v>
      </c>
      <c r="BO531" s="86">
        <f t="shared" si="383"/>
        <v>0</v>
      </c>
      <c r="BP531" s="86">
        <f t="shared" si="393"/>
        <v>0</v>
      </c>
      <c r="BQ531" s="160" t="s">
        <v>6960</v>
      </c>
      <c r="BR531" s="86" t="s">
        <v>5720</v>
      </c>
      <c r="BS531" s="88" t="s">
        <v>5721</v>
      </c>
      <c r="BT531" s="86" t="s">
        <v>5722</v>
      </c>
      <c r="BU531" s="86"/>
      <c r="BV531" s="86" t="str">
        <f t="shared" si="394"/>
        <v>DC 934585</v>
      </c>
      <c r="BW531" s="105" t="str">
        <f t="shared" si="395"/>
        <v/>
      </c>
      <c r="BX531" s="86" t="str">
        <f t="shared" si="404"/>
        <v>28</v>
      </c>
      <c r="BY531" s="86" t="str">
        <f t="shared" si="405"/>
        <v>51</v>
      </c>
      <c r="BZ531" s="91">
        <f t="shared" si="406"/>
        <v>100</v>
      </c>
      <c r="CA531" s="91">
        <v>0</v>
      </c>
      <c r="CB531" s="96" t="s">
        <v>5719</v>
      </c>
      <c r="CC531" s="91">
        <f t="shared" si="396"/>
        <v>200</v>
      </c>
      <c r="CD531" s="91">
        <f t="shared" si="397"/>
        <v>0</v>
      </c>
      <c r="CE531" s="93">
        <f t="shared" ref="CE531:CE594" si="407">AZ531</f>
        <v>0</v>
      </c>
      <c r="CF531" s="93">
        <f t="shared" ref="CF531:CF594" si="408">BA531</f>
        <v>0</v>
      </c>
      <c r="CG531" s="105"/>
      <c r="CH531" s="105"/>
      <c r="CI531" s="86"/>
      <c r="CJ531" s="188"/>
      <c r="CK531" s="181">
        <f t="shared" si="398"/>
        <v>100</v>
      </c>
      <c r="CL531" s="181">
        <f t="shared" si="399"/>
        <v>200</v>
      </c>
      <c r="CM531" s="86" t="s">
        <v>5723</v>
      </c>
      <c r="CN531" s="182" t="s">
        <v>7854</v>
      </c>
      <c r="CO531" s="183" t="s">
        <v>7855</v>
      </c>
      <c r="CP531" s="86" t="s">
        <v>5724</v>
      </c>
      <c r="CQ531" s="153" t="s">
        <v>7924</v>
      </c>
      <c r="CR531" s="187">
        <f t="shared" si="400"/>
        <v>7970000</v>
      </c>
      <c r="CS531" s="188">
        <v>1</v>
      </c>
      <c r="CT531" s="188">
        <f t="shared" si="368"/>
        <v>7970000</v>
      </c>
      <c r="CU531" s="93"/>
      <c r="CV531" s="94">
        <f t="shared" si="401"/>
        <v>100</v>
      </c>
      <c r="CW531" s="93">
        <f t="shared" si="402"/>
        <v>0</v>
      </c>
      <c r="CX531" s="86">
        <f t="shared" si="403"/>
        <v>0</v>
      </c>
      <c r="CY531" s="93">
        <f t="shared" si="369"/>
        <v>239100</v>
      </c>
      <c r="CZ531" s="93">
        <v>0</v>
      </c>
      <c r="DA531" s="93">
        <v>0</v>
      </c>
      <c r="DB531" s="93">
        <f t="shared" si="370"/>
        <v>0</v>
      </c>
      <c r="DC531" s="93">
        <v>0</v>
      </c>
      <c r="DD531" s="91">
        <v>0</v>
      </c>
      <c r="DE531" s="93">
        <f t="shared" si="371"/>
        <v>0</v>
      </c>
      <c r="DF531" s="93">
        <f t="shared" si="384"/>
        <v>0</v>
      </c>
      <c r="DG531" s="93"/>
      <c r="DH531" s="93">
        <v>0</v>
      </c>
      <c r="DI531" s="93">
        <v>0</v>
      </c>
      <c r="DJ531" s="86">
        <f t="shared" si="372"/>
        <v>0</v>
      </c>
      <c r="DK531" s="91">
        <v>0</v>
      </c>
      <c r="DL531" s="93"/>
      <c r="DM531" s="93">
        <v>0</v>
      </c>
      <c r="DN531" s="93">
        <f t="shared" si="385"/>
        <v>7970000</v>
      </c>
      <c r="DO531" s="93">
        <f t="shared" si="373"/>
        <v>0</v>
      </c>
      <c r="DP531" s="92">
        <f t="shared" si="374"/>
        <v>239100</v>
      </c>
      <c r="DQ531" s="97" t="str">
        <f t="shared" si="386"/>
        <v>8107528975</v>
      </c>
      <c r="DR531" s="98">
        <f t="shared" si="375"/>
        <v>0</v>
      </c>
      <c r="DS531" s="93" t="str">
        <f t="shared" si="376"/>
        <v>OK</v>
      </c>
      <c r="DT531" s="93"/>
      <c r="DU531" s="78" t="str">
        <f t="shared" si="387"/>
        <v>5010700215011501100001VT100001</v>
      </c>
      <c r="DV531" s="78">
        <f>INDEX('08_DMGiaDat'!$L:$L,MATCH(DU531,'08_DMGiaDat'!$R:$R,0))</f>
        <v>7970000</v>
      </c>
      <c r="DW531" s="78" t="str">
        <f t="shared" si="388"/>
        <v>501070021501100100000001</v>
      </c>
      <c r="DX531" s="78" t="str">
        <f>IFERROR(VLOOKUP(DW531,'08_DMGiaDat'!C518:C519,2,FALSE),"N")</f>
        <v>N</v>
      </c>
      <c r="DY531" s="78" t="str">
        <f t="shared" si="389"/>
        <v>5010700215011001VT100001</v>
      </c>
      <c r="DZ531" s="78" t="str">
        <f>IFERROR(VLOOKUP(DY531,'08_DMGiaDat'!C518:C519,2,FALSE),"N")</f>
        <v>N</v>
      </c>
      <c r="EA531" s="78" t="str">
        <f t="shared" si="390"/>
        <v>501070021501100100000001</v>
      </c>
      <c r="EB531" s="78" t="str">
        <f>IFERROR(VLOOKUP(EA531,'08_DMGiaDat'!C518:C519,2,FALSE),"N")</f>
        <v>N</v>
      </c>
      <c r="EC531" s="92">
        <f>IF(DV531&lt;&gt;"N",DV531,IF(DX531&lt;&gt;"N",DX531,IF(DZ531&lt;&gt;"N",DZ531*VLOOKUP(LEFT(CB531,3),'03_DMMucDich'!C502:C506,5,FALSE),IF(EB531&lt;&gt;"N",EB531*VLOOKUP(LEFT(CB531,3),'03_DMMucDich'!C502:C506,5,FALSE),"N/A"))))</f>
        <v>7970000</v>
      </c>
    </row>
    <row r="532" spans="1:133" s="34" customFormat="1" ht="16" x14ac:dyDescent="0.2">
      <c r="A532" s="85">
        <v>518</v>
      </c>
      <c r="B532" s="86"/>
      <c r="C532" s="87"/>
      <c r="D532" s="141" t="s">
        <v>6158</v>
      </c>
      <c r="E532" s="86"/>
      <c r="F532" s="88"/>
      <c r="G532" s="88" t="s">
        <v>5718</v>
      </c>
      <c r="H532" s="151">
        <v>2022</v>
      </c>
      <c r="I532" s="86"/>
      <c r="J532" s="86"/>
      <c r="K532" s="145" t="s">
        <v>6781</v>
      </c>
      <c r="L532" s="105"/>
      <c r="M532" s="86"/>
      <c r="N532" s="105"/>
      <c r="O532" s="105"/>
      <c r="P532" s="86"/>
      <c r="Q532" s="86"/>
      <c r="R532" s="153" t="str">
        <f t="shared" si="391"/>
        <v>Tổ 50</v>
      </c>
      <c r="S532" s="86"/>
      <c r="T532" s="86"/>
      <c r="U532" s="86"/>
      <c r="V532" s="86" t="str">
        <f t="shared" si="392"/>
        <v xml:space="preserve">, </v>
      </c>
      <c r="W532" s="86"/>
      <c r="X532" s="86"/>
      <c r="Y532" s="86"/>
      <c r="Z532" s="88"/>
      <c r="AA532" s="105"/>
      <c r="AB532" s="86"/>
      <c r="AC532" s="90"/>
      <c r="AD532" s="86"/>
      <c r="AE532" s="86"/>
      <c r="AF532" s="86"/>
      <c r="AG532" s="86"/>
      <c r="AH532" s="160" t="s">
        <v>6978</v>
      </c>
      <c r="AI532" s="153"/>
      <c r="AJ532" s="153"/>
      <c r="AK532" s="86"/>
      <c r="AL532" s="86"/>
      <c r="AM532" s="153" t="s">
        <v>7015</v>
      </c>
      <c r="AN532" s="153" t="s">
        <v>7632</v>
      </c>
      <c r="AO532" s="165">
        <v>40192</v>
      </c>
      <c r="AP532" s="153" t="s">
        <v>1384</v>
      </c>
      <c r="AQ532" s="153" t="s">
        <v>2109</v>
      </c>
      <c r="AR532" s="166">
        <v>116.5</v>
      </c>
      <c r="AS532" s="88" t="s">
        <v>5719</v>
      </c>
      <c r="AT532" s="92">
        <f t="shared" si="367"/>
        <v>0</v>
      </c>
      <c r="AU532" s="93">
        <v>0</v>
      </c>
      <c r="AV532" s="93">
        <v>0</v>
      </c>
      <c r="AW532" s="166">
        <v>200</v>
      </c>
      <c r="AX532" s="93">
        <v>0</v>
      </c>
      <c r="AY532" s="177"/>
      <c r="AZ532" s="177">
        <v>0</v>
      </c>
      <c r="BA532" s="178"/>
      <c r="BB532" s="105"/>
      <c r="BC532" s="105"/>
      <c r="BD532" s="93"/>
      <c r="BE532" s="93">
        <v>0</v>
      </c>
      <c r="BF532" s="91">
        <v>0</v>
      </c>
      <c r="BG532" s="94"/>
      <c r="BH532" s="95"/>
      <c r="BI532" s="93" t="str">
        <f t="shared" si="377"/>
        <v>Hồ Văn Liễn</v>
      </c>
      <c r="BJ532" s="105">
        <f t="shared" si="378"/>
        <v>0</v>
      </c>
      <c r="BK532" s="88" t="str">
        <f t="shared" si="379"/>
        <v>0400652169</v>
      </c>
      <c r="BL532" s="86">
        <f t="shared" si="380"/>
        <v>0</v>
      </c>
      <c r="BM532" s="105">
        <f t="shared" si="381"/>
        <v>0</v>
      </c>
      <c r="BN532" s="86">
        <f t="shared" si="382"/>
        <v>0</v>
      </c>
      <c r="BO532" s="86">
        <f t="shared" si="383"/>
        <v>0</v>
      </c>
      <c r="BP532" s="86">
        <f t="shared" si="393"/>
        <v>0</v>
      </c>
      <c r="BQ532" s="160" t="s">
        <v>6978</v>
      </c>
      <c r="BR532" s="86" t="s">
        <v>5720</v>
      </c>
      <c r="BS532" s="88" t="s">
        <v>5721</v>
      </c>
      <c r="BT532" s="86" t="s">
        <v>5722</v>
      </c>
      <c r="BU532" s="86"/>
      <c r="BV532" s="86" t="str">
        <f t="shared" si="394"/>
        <v>BA 601158</v>
      </c>
      <c r="BW532" s="105" t="str">
        <f t="shared" si="395"/>
        <v/>
      </c>
      <c r="BX532" s="86" t="str">
        <f t="shared" si="404"/>
        <v>125</v>
      </c>
      <c r="BY532" s="86" t="str">
        <f t="shared" si="405"/>
        <v>223</v>
      </c>
      <c r="BZ532" s="91">
        <f t="shared" si="406"/>
        <v>116.5</v>
      </c>
      <c r="CA532" s="91">
        <v>0</v>
      </c>
      <c r="CB532" s="96" t="s">
        <v>5719</v>
      </c>
      <c r="CC532" s="91">
        <f t="shared" si="396"/>
        <v>200</v>
      </c>
      <c r="CD532" s="91">
        <f t="shared" si="397"/>
        <v>0</v>
      </c>
      <c r="CE532" s="93">
        <f t="shared" si="407"/>
        <v>0</v>
      </c>
      <c r="CF532" s="93">
        <f t="shared" si="408"/>
        <v>0</v>
      </c>
      <c r="CG532" s="105"/>
      <c r="CH532" s="105"/>
      <c r="CI532" s="86"/>
      <c r="CJ532" s="188"/>
      <c r="CK532" s="181">
        <f t="shared" si="398"/>
        <v>116.5</v>
      </c>
      <c r="CL532" s="181">
        <f t="shared" si="399"/>
        <v>200</v>
      </c>
      <c r="CM532" s="86" t="s">
        <v>5723</v>
      </c>
      <c r="CN532" s="182" t="s">
        <v>7859</v>
      </c>
      <c r="CO532" s="183" t="s">
        <v>7863</v>
      </c>
      <c r="CP532" s="86" t="s">
        <v>5724</v>
      </c>
      <c r="CQ532" s="153" t="s">
        <v>7925</v>
      </c>
      <c r="CR532" s="187">
        <f t="shared" si="400"/>
        <v>2170000</v>
      </c>
      <c r="CS532" s="188">
        <v>0.8</v>
      </c>
      <c r="CT532" s="188">
        <f t="shared" si="368"/>
        <v>1736000</v>
      </c>
      <c r="CU532" s="93"/>
      <c r="CV532" s="94">
        <f t="shared" si="401"/>
        <v>116.5</v>
      </c>
      <c r="CW532" s="93">
        <f t="shared" si="402"/>
        <v>0</v>
      </c>
      <c r="CX532" s="86">
        <f t="shared" si="403"/>
        <v>0</v>
      </c>
      <c r="CY532" s="93">
        <f t="shared" si="369"/>
        <v>60673.19999999999</v>
      </c>
      <c r="CZ532" s="93">
        <v>0</v>
      </c>
      <c r="DA532" s="93">
        <v>0</v>
      </c>
      <c r="DB532" s="93">
        <f t="shared" si="370"/>
        <v>0</v>
      </c>
      <c r="DC532" s="93">
        <v>0</v>
      </c>
      <c r="DD532" s="91">
        <v>0</v>
      </c>
      <c r="DE532" s="93">
        <f t="shared" si="371"/>
        <v>0</v>
      </c>
      <c r="DF532" s="93">
        <f t="shared" si="384"/>
        <v>0</v>
      </c>
      <c r="DG532" s="93"/>
      <c r="DH532" s="93">
        <v>0</v>
      </c>
      <c r="DI532" s="93">
        <v>0</v>
      </c>
      <c r="DJ532" s="86">
        <f t="shared" si="372"/>
        <v>0</v>
      </c>
      <c r="DK532" s="91">
        <v>0</v>
      </c>
      <c r="DL532" s="93"/>
      <c r="DM532" s="93">
        <v>0</v>
      </c>
      <c r="DN532" s="93">
        <f t="shared" si="385"/>
        <v>1736000</v>
      </c>
      <c r="DO532" s="93">
        <f t="shared" si="373"/>
        <v>0</v>
      </c>
      <c r="DP532" s="92">
        <f t="shared" si="374"/>
        <v>60673.19999999999</v>
      </c>
      <c r="DQ532" s="97" t="str">
        <f t="shared" si="386"/>
        <v>0400652169</v>
      </c>
      <c r="DR532" s="98">
        <f t="shared" si="375"/>
        <v>0</v>
      </c>
      <c r="DS532" s="93" t="str">
        <f t="shared" si="376"/>
        <v>OK</v>
      </c>
      <c r="DT532" s="93"/>
      <c r="DU532" s="78" t="str">
        <f t="shared" si="387"/>
        <v>5010700212541254102001VT400001</v>
      </c>
      <c r="DV532" s="78">
        <f>INDEX('08_DMGiaDat'!$L:$L,MATCH(DU532,'08_DMGiaDat'!$R:$R,0))</f>
        <v>2170000</v>
      </c>
      <c r="DW532" s="78" t="str">
        <f t="shared" si="388"/>
        <v>501070021254100100000001</v>
      </c>
      <c r="DX532" s="78" t="str">
        <f>IFERROR(VLOOKUP(DW532,'08_DMGiaDat'!C518:C519,2,FALSE),"N")</f>
        <v>N</v>
      </c>
      <c r="DY532" s="78" t="str">
        <f t="shared" si="389"/>
        <v>5010700212541001VT400001</v>
      </c>
      <c r="DZ532" s="78" t="str">
        <f>IFERROR(VLOOKUP(DY532,'08_DMGiaDat'!C518:C519,2,FALSE),"N")</f>
        <v>N</v>
      </c>
      <c r="EA532" s="78" t="str">
        <f t="shared" si="390"/>
        <v>501070021254100100000001</v>
      </c>
      <c r="EB532" s="78" t="str">
        <f>IFERROR(VLOOKUP(EA532,'08_DMGiaDat'!C518:C519,2,FALSE),"N")</f>
        <v>N</v>
      </c>
      <c r="EC532" s="92">
        <f>IF(DV532&lt;&gt;"N",DV532,IF(DX532&lt;&gt;"N",DX532,IF(DZ532&lt;&gt;"N",DZ532*VLOOKUP(LEFT(CB532,3),'03_DMMucDich'!C502:C506,5,FALSE),IF(EB532&lt;&gt;"N",EB532*VLOOKUP(LEFT(CB532,3),'03_DMMucDich'!C502:C506,5,FALSE),"N/A"))))</f>
        <v>2170000</v>
      </c>
    </row>
    <row r="533" spans="1:133" s="34" customFormat="1" ht="16" x14ac:dyDescent="0.2">
      <c r="A533" s="85">
        <v>519</v>
      </c>
      <c r="B533" s="86"/>
      <c r="C533" s="87"/>
      <c r="D533" s="141" t="s">
        <v>6158</v>
      </c>
      <c r="E533" s="86"/>
      <c r="F533" s="88"/>
      <c r="G533" s="88" t="s">
        <v>5718</v>
      </c>
      <c r="H533" s="151">
        <v>2022</v>
      </c>
      <c r="I533" s="86"/>
      <c r="J533" s="86"/>
      <c r="K533" s="145" t="s">
        <v>6781</v>
      </c>
      <c r="L533" s="105"/>
      <c r="M533" s="86"/>
      <c r="N533" s="105"/>
      <c r="O533" s="105"/>
      <c r="P533" s="86"/>
      <c r="Q533" s="86"/>
      <c r="R533" s="153" t="str">
        <f t="shared" si="391"/>
        <v>Tổ 46</v>
      </c>
      <c r="S533" s="86"/>
      <c r="T533" s="86"/>
      <c r="U533" s="86"/>
      <c r="V533" s="86" t="str">
        <f t="shared" si="392"/>
        <v xml:space="preserve">, </v>
      </c>
      <c r="W533" s="86"/>
      <c r="X533" s="86"/>
      <c r="Y533" s="86"/>
      <c r="Z533" s="88"/>
      <c r="AA533" s="105"/>
      <c r="AB533" s="86"/>
      <c r="AC533" s="90"/>
      <c r="AD533" s="86"/>
      <c r="AE533" s="86"/>
      <c r="AF533" s="86"/>
      <c r="AG533" s="86"/>
      <c r="AH533" s="160" t="s">
        <v>6986</v>
      </c>
      <c r="AI533" s="153"/>
      <c r="AJ533" s="153"/>
      <c r="AK533" s="86"/>
      <c r="AL533" s="86"/>
      <c r="AM533" s="153" t="s">
        <v>7015</v>
      </c>
      <c r="AN533" s="153" t="s">
        <v>7633</v>
      </c>
      <c r="AO533" s="165">
        <v>40739</v>
      </c>
      <c r="AP533" s="153" t="s">
        <v>5710</v>
      </c>
      <c r="AQ533" s="153" t="s">
        <v>2112</v>
      </c>
      <c r="AR533" s="166">
        <v>100.1</v>
      </c>
      <c r="AS533" s="88" t="s">
        <v>5719</v>
      </c>
      <c r="AT533" s="92">
        <f t="shared" si="367"/>
        <v>0</v>
      </c>
      <c r="AU533" s="93">
        <v>0</v>
      </c>
      <c r="AV533" s="93">
        <v>0</v>
      </c>
      <c r="AW533" s="166">
        <v>200</v>
      </c>
      <c r="AX533" s="93">
        <v>0</v>
      </c>
      <c r="AY533" s="177"/>
      <c r="AZ533" s="177">
        <v>0</v>
      </c>
      <c r="BA533" s="178"/>
      <c r="BB533" s="105"/>
      <c r="BC533" s="105"/>
      <c r="BD533" s="93"/>
      <c r="BE533" s="93">
        <v>0</v>
      </c>
      <c r="BF533" s="91">
        <v>0</v>
      </c>
      <c r="BG533" s="94"/>
      <c r="BH533" s="95"/>
      <c r="BI533" s="93" t="str">
        <f t="shared" si="377"/>
        <v>Hồ Văn Liễn</v>
      </c>
      <c r="BJ533" s="105">
        <f t="shared" si="378"/>
        <v>0</v>
      </c>
      <c r="BK533" s="88" t="str">
        <f t="shared" si="379"/>
        <v>0400652169</v>
      </c>
      <c r="BL533" s="86">
        <f t="shared" si="380"/>
        <v>0</v>
      </c>
      <c r="BM533" s="105">
        <f t="shared" si="381"/>
        <v>0</v>
      </c>
      <c r="BN533" s="86">
        <f t="shared" si="382"/>
        <v>0</v>
      </c>
      <c r="BO533" s="86">
        <f t="shared" si="383"/>
        <v>0</v>
      </c>
      <c r="BP533" s="86">
        <f t="shared" si="393"/>
        <v>0</v>
      </c>
      <c r="BQ533" s="160" t="s">
        <v>6986</v>
      </c>
      <c r="BR533" s="86" t="s">
        <v>5720</v>
      </c>
      <c r="BS533" s="88" t="s">
        <v>5721</v>
      </c>
      <c r="BT533" s="86" t="s">
        <v>5722</v>
      </c>
      <c r="BU533" s="86"/>
      <c r="BV533" s="86" t="str">
        <f t="shared" si="394"/>
        <v>BE 795906</v>
      </c>
      <c r="BW533" s="105" t="str">
        <f t="shared" si="395"/>
        <v/>
      </c>
      <c r="BX533" s="86" t="str">
        <f t="shared" si="404"/>
        <v>38</v>
      </c>
      <c r="BY533" s="86" t="str">
        <f t="shared" si="405"/>
        <v>226</v>
      </c>
      <c r="BZ533" s="91">
        <f t="shared" si="406"/>
        <v>100.1</v>
      </c>
      <c r="CA533" s="91">
        <v>0</v>
      </c>
      <c r="CB533" s="96" t="s">
        <v>5719</v>
      </c>
      <c r="CC533" s="91">
        <f t="shared" si="396"/>
        <v>200</v>
      </c>
      <c r="CD533" s="91">
        <f t="shared" si="397"/>
        <v>0</v>
      </c>
      <c r="CE533" s="93">
        <f t="shared" si="407"/>
        <v>0</v>
      </c>
      <c r="CF533" s="93">
        <f t="shared" si="408"/>
        <v>0</v>
      </c>
      <c r="CG533" s="105"/>
      <c r="CH533" s="105"/>
      <c r="CI533" s="86"/>
      <c r="CJ533" s="188"/>
      <c r="CK533" s="181">
        <f t="shared" si="398"/>
        <v>100.1</v>
      </c>
      <c r="CL533" s="181">
        <f t="shared" si="399"/>
        <v>200</v>
      </c>
      <c r="CM533" s="86" t="s">
        <v>5723</v>
      </c>
      <c r="CN533" s="182" t="s">
        <v>7859</v>
      </c>
      <c r="CO533" s="183" t="s">
        <v>7863</v>
      </c>
      <c r="CP533" s="86" t="s">
        <v>5724</v>
      </c>
      <c r="CQ533" s="153" t="s">
        <v>7925</v>
      </c>
      <c r="CR533" s="187">
        <f t="shared" si="400"/>
        <v>2170000</v>
      </c>
      <c r="CS533" s="188">
        <v>0.8</v>
      </c>
      <c r="CT533" s="188">
        <f t="shared" si="368"/>
        <v>1736000</v>
      </c>
      <c r="CU533" s="93"/>
      <c r="CV533" s="94">
        <f t="shared" si="401"/>
        <v>100.1</v>
      </c>
      <c r="CW533" s="93">
        <f t="shared" si="402"/>
        <v>0</v>
      </c>
      <c r="CX533" s="86">
        <f t="shared" si="403"/>
        <v>0</v>
      </c>
      <c r="CY533" s="93">
        <f t="shared" si="369"/>
        <v>52132.079999999994</v>
      </c>
      <c r="CZ533" s="93">
        <v>0</v>
      </c>
      <c r="DA533" s="93">
        <v>0</v>
      </c>
      <c r="DB533" s="93">
        <f t="shared" si="370"/>
        <v>0</v>
      </c>
      <c r="DC533" s="93">
        <v>0</v>
      </c>
      <c r="DD533" s="91">
        <v>0</v>
      </c>
      <c r="DE533" s="93">
        <f t="shared" si="371"/>
        <v>0</v>
      </c>
      <c r="DF533" s="93">
        <f t="shared" si="384"/>
        <v>0</v>
      </c>
      <c r="DG533" s="93"/>
      <c r="DH533" s="93">
        <v>0</v>
      </c>
      <c r="DI533" s="93">
        <v>0</v>
      </c>
      <c r="DJ533" s="86">
        <f t="shared" si="372"/>
        <v>0</v>
      </c>
      <c r="DK533" s="91">
        <v>0</v>
      </c>
      <c r="DL533" s="93"/>
      <c r="DM533" s="93">
        <v>0</v>
      </c>
      <c r="DN533" s="93">
        <f t="shared" si="385"/>
        <v>1736000</v>
      </c>
      <c r="DO533" s="93">
        <f t="shared" si="373"/>
        <v>0</v>
      </c>
      <c r="DP533" s="92">
        <f t="shared" si="374"/>
        <v>52132.079999999994</v>
      </c>
      <c r="DQ533" s="97" t="str">
        <f t="shared" si="386"/>
        <v>0400652169</v>
      </c>
      <c r="DR533" s="98">
        <f t="shared" si="375"/>
        <v>0</v>
      </c>
      <c r="DS533" s="93" t="str">
        <f t="shared" si="376"/>
        <v>OK</v>
      </c>
      <c r="DT533" s="93"/>
      <c r="DU533" s="78" t="str">
        <f t="shared" si="387"/>
        <v>5010700212541254102001VT400001</v>
      </c>
      <c r="DV533" s="78">
        <f>INDEX('08_DMGiaDat'!$L:$L,MATCH(DU533,'08_DMGiaDat'!$R:$R,0))</f>
        <v>2170000</v>
      </c>
      <c r="DW533" s="78" t="str">
        <f t="shared" si="388"/>
        <v>501070021254100100000001</v>
      </c>
      <c r="DX533" s="78" t="str">
        <f>IFERROR(VLOOKUP(DW533,'08_DMGiaDat'!C518:C519,2,FALSE),"N")</f>
        <v>N</v>
      </c>
      <c r="DY533" s="78" t="str">
        <f t="shared" si="389"/>
        <v>5010700212541001VT400001</v>
      </c>
      <c r="DZ533" s="78" t="str">
        <f>IFERROR(VLOOKUP(DY533,'08_DMGiaDat'!C518:C519,2,FALSE),"N")</f>
        <v>N</v>
      </c>
      <c r="EA533" s="78" t="str">
        <f t="shared" si="390"/>
        <v>501070021254100100000001</v>
      </c>
      <c r="EB533" s="78" t="str">
        <f>IFERROR(VLOOKUP(EA533,'08_DMGiaDat'!C518:C519,2,FALSE),"N")</f>
        <v>N</v>
      </c>
      <c r="EC533" s="92">
        <f>IF(DV533&lt;&gt;"N",DV533,IF(DX533&lt;&gt;"N",DX533,IF(DZ533&lt;&gt;"N",DZ533*VLOOKUP(LEFT(CB533,3),'03_DMMucDich'!C502:C506,5,FALSE),IF(EB533&lt;&gt;"N",EB533*VLOOKUP(LEFT(CB533,3),'03_DMMucDich'!C502:C506,5,FALSE),"N/A"))))</f>
        <v>2170000</v>
      </c>
    </row>
    <row r="534" spans="1:133" s="34" customFormat="1" ht="16" x14ac:dyDescent="0.2">
      <c r="A534" s="85">
        <v>520</v>
      </c>
      <c r="B534" s="86"/>
      <c r="C534" s="87"/>
      <c r="D534" s="141" t="s">
        <v>6159</v>
      </c>
      <c r="E534" s="86"/>
      <c r="F534" s="88"/>
      <c r="G534" s="88" t="s">
        <v>5718</v>
      </c>
      <c r="H534" s="151">
        <v>2023</v>
      </c>
      <c r="I534" s="86"/>
      <c r="J534" s="86"/>
      <c r="K534" s="145" t="s">
        <v>6782</v>
      </c>
      <c r="L534" s="105"/>
      <c r="M534" s="86"/>
      <c r="N534" s="105"/>
      <c r="O534" s="105"/>
      <c r="P534" s="86"/>
      <c r="Q534" s="86"/>
      <c r="R534" s="153" t="str">
        <f t="shared" si="391"/>
        <v>Tổ 09</v>
      </c>
      <c r="S534" s="86"/>
      <c r="T534" s="86"/>
      <c r="U534" s="86"/>
      <c r="V534" s="86" t="str">
        <f t="shared" si="392"/>
        <v xml:space="preserve">, </v>
      </c>
      <c r="W534" s="86"/>
      <c r="X534" s="86"/>
      <c r="Y534" s="86"/>
      <c r="Z534" s="88"/>
      <c r="AA534" s="105"/>
      <c r="AB534" s="86"/>
      <c r="AC534" s="90"/>
      <c r="AD534" s="86"/>
      <c r="AE534" s="86"/>
      <c r="AF534" s="86"/>
      <c r="AG534" s="86"/>
      <c r="AH534" s="160" t="s">
        <v>6979</v>
      </c>
      <c r="AI534" s="153"/>
      <c r="AJ534" s="153"/>
      <c r="AK534" s="86"/>
      <c r="AL534" s="86"/>
      <c r="AM534" s="153" t="s">
        <v>7015</v>
      </c>
      <c r="AN534" s="153" t="s">
        <v>7634</v>
      </c>
      <c r="AO534" s="165">
        <v>42138</v>
      </c>
      <c r="AP534" s="153" t="s">
        <v>2100</v>
      </c>
      <c r="AQ534" s="153" t="s">
        <v>7112</v>
      </c>
      <c r="AR534" s="166">
        <v>100</v>
      </c>
      <c r="AS534" s="88" t="s">
        <v>5719</v>
      </c>
      <c r="AT534" s="92">
        <f t="shared" si="367"/>
        <v>0</v>
      </c>
      <c r="AU534" s="93">
        <v>0</v>
      </c>
      <c r="AV534" s="93">
        <v>0</v>
      </c>
      <c r="AW534" s="166">
        <v>200</v>
      </c>
      <c r="AX534" s="93">
        <v>0</v>
      </c>
      <c r="AY534" s="177"/>
      <c r="AZ534" s="177">
        <v>0</v>
      </c>
      <c r="BA534" s="178"/>
      <c r="BB534" s="105"/>
      <c r="BC534" s="105"/>
      <c r="BD534" s="93"/>
      <c r="BE534" s="93">
        <v>0</v>
      </c>
      <c r="BF534" s="91">
        <v>0</v>
      </c>
      <c r="BG534" s="94"/>
      <c r="BH534" s="95"/>
      <c r="BI534" s="93" t="str">
        <f t="shared" si="377"/>
        <v>Nguyễn Văn Việt</v>
      </c>
      <c r="BJ534" s="105">
        <f t="shared" si="378"/>
        <v>0</v>
      </c>
      <c r="BK534" s="88" t="str">
        <f t="shared" si="379"/>
        <v>8259224481</v>
      </c>
      <c r="BL534" s="86">
        <f t="shared" si="380"/>
        <v>0</v>
      </c>
      <c r="BM534" s="105">
        <f t="shared" si="381"/>
        <v>0</v>
      </c>
      <c r="BN534" s="86">
        <f t="shared" si="382"/>
        <v>0</v>
      </c>
      <c r="BO534" s="86">
        <f t="shared" si="383"/>
        <v>0</v>
      </c>
      <c r="BP534" s="86">
        <f t="shared" si="393"/>
        <v>0</v>
      </c>
      <c r="BQ534" s="160" t="s">
        <v>6979</v>
      </c>
      <c r="BR534" s="86" t="s">
        <v>5720</v>
      </c>
      <c r="BS534" s="88" t="s">
        <v>5721</v>
      </c>
      <c r="BT534" s="86" t="s">
        <v>5722</v>
      </c>
      <c r="BU534" s="86"/>
      <c r="BV534" s="86" t="str">
        <f t="shared" si="394"/>
        <v>BY 789193</v>
      </c>
      <c r="BW534" s="105" t="str">
        <f t="shared" si="395"/>
        <v/>
      </c>
      <c r="BX534" s="86" t="str">
        <f t="shared" si="404"/>
        <v>214</v>
      </c>
      <c r="BY534" s="86" t="str">
        <f t="shared" si="405"/>
        <v>60</v>
      </c>
      <c r="BZ534" s="91">
        <f t="shared" si="406"/>
        <v>100</v>
      </c>
      <c r="CA534" s="91">
        <v>0</v>
      </c>
      <c r="CB534" s="96" t="s">
        <v>5719</v>
      </c>
      <c r="CC534" s="91">
        <f t="shared" si="396"/>
        <v>200</v>
      </c>
      <c r="CD534" s="91">
        <f t="shared" si="397"/>
        <v>0</v>
      </c>
      <c r="CE534" s="93">
        <f t="shared" si="407"/>
        <v>0</v>
      </c>
      <c r="CF534" s="93">
        <f t="shared" si="408"/>
        <v>0</v>
      </c>
      <c r="CG534" s="105"/>
      <c r="CH534" s="105"/>
      <c r="CI534" s="86"/>
      <c r="CJ534" s="188"/>
      <c r="CK534" s="181">
        <f t="shared" si="398"/>
        <v>100</v>
      </c>
      <c r="CL534" s="181">
        <f t="shared" si="399"/>
        <v>200</v>
      </c>
      <c r="CM534" s="86" t="s">
        <v>5723</v>
      </c>
      <c r="CN534" s="182" t="s">
        <v>7872</v>
      </c>
      <c r="CO534" s="183" t="s">
        <v>7882</v>
      </c>
      <c r="CP534" s="86" t="s">
        <v>5724</v>
      </c>
      <c r="CQ534" s="153" t="s">
        <v>7924</v>
      </c>
      <c r="CR534" s="187">
        <f t="shared" si="400"/>
        <v>7150000</v>
      </c>
      <c r="CS534" s="188">
        <v>1</v>
      </c>
      <c r="CT534" s="188">
        <f t="shared" si="368"/>
        <v>7150000</v>
      </c>
      <c r="CU534" s="93"/>
      <c r="CV534" s="94">
        <f t="shared" si="401"/>
        <v>100</v>
      </c>
      <c r="CW534" s="93">
        <f t="shared" si="402"/>
        <v>0</v>
      </c>
      <c r="CX534" s="86">
        <f t="shared" si="403"/>
        <v>0</v>
      </c>
      <c r="CY534" s="93">
        <f t="shared" si="369"/>
        <v>214500</v>
      </c>
      <c r="CZ534" s="93">
        <v>0</v>
      </c>
      <c r="DA534" s="93">
        <v>0</v>
      </c>
      <c r="DB534" s="93">
        <f t="shared" si="370"/>
        <v>0</v>
      </c>
      <c r="DC534" s="93">
        <v>0</v>
      </c>
      <c r="DD534" s="91">
        <v>0</v>
      </c>
      <c r="DE534" s="93">
        <f t="shared" si="371"/>
        <v>0</v>
      </c>
      <c r="DF534" s="93">
        <f t="shared" si="384"/>
        <v>0</v>
      </c>
      <c r="DG534" s="93"/>
      <c r="DH534" s="93">
        <v>0</v>
      </c>
      <c r="DI534" s="93">
        <v>0</v>
      </c>
      <c r="DJ534" s="86">
        <f t="shared" si="372"/>
        <v>0</v>
      </c>
      <c r="DK534" s="91">
        <v>0</v>
      </c>
      <c r="DL534" s="93"/>
      <c r="DM534" s="93">
        <v>0</v>
      </c>
      <c r="DN534" s="93">
        <f t="shared" si="385"/>
        <v>7150000</v>
      </c>
      <c r="DO534" s="93">
        <f t="shared" si="373"/>
        <v>0</v>
      </c>
      <c r="DP534" s="92">
        <f t="shared" si="374"/>
        <v>214500</v>
      </c>
      <c r="DQ534" s="97" t="str">
        <f t="shared" si="386"/>
        <v>8259224481</v>
      </c>
      <c r="DR534" s="98">
        <f t="shared" si="375"/>
        <v>0</v>
      </c>
      <c r="DS534" s="93" t="str">
        <f t="shared" si="376"/>
        <v>OK</v>
      </c>
      <c r="DT534" s="93"/>
      <c r="DU534" s="78" t="str">
        <f t="shared" si="387"/>
        <v>5010700215001500102001VT100001</v>
      </c>
      <c r="DV534" s="78">
        <f>INDEX('08_DMGiaDat'!$L:$L,MATCH(DU534,'08_DMGiaDat'!$R:$R,0))</f>
        <v>7150000</v>
      </c>
      <c r="DW534" s="78" t="str">
        <f t="shared" si="388"/>
        <v>501070021500100100000001</v>
      </c>
      <c r="DX534" s="78" t="str">
        <f>IFERROR(VLOOKUP(DW534,'08_DMGiaDat'!C518:C519,2,FALSE),"N")</f>
        <v>N</v>
      </c>
      <c r="DY534" s="78" t="str">
        <f t="shared" si="389"/>
        <v>5010700215001001VT100001</v>
      </c>
      <c r="DZ534" s="78" t="str">
        <f>IFERROR(VLOOKUP(DY534,'08_DMGiaDat'!C518:C519,2,FALSE),"N")</f>
        <v>N</v>
      </c>
      <c r="EA534" s="78" t="str">
        <f t="shared" si="390"/>
        <v>501070021500100100000001</v>
      </c>
      <c r="EB534" s="78" t="str">
        <f>IFERROR(VLOOKUP(EA534,'08_DMGiaDat'!C518:C519,2,FALSE),"N")</f>
        <v>N</v>
      </c>
      <c r="EC534" s="92">
        <f>IF(DV534&lt;&gt;"N",DV534,IF(DX534&lt;&gt;"N",DX534,IF(DZ534&lt;&gt;"N",DZ534*VLOOKUP(LEFT(CB534,3),'03_DMMucDich'!C502:C506,5,FALSE),IF(EB534&lt;&gt;"N",EB534*VLOOKUP(LEFT(CB534,3),'03_DMMucDich'!C502:C506,5,FALSE),"N/A"))))</f>
        <v>7150000</v>
      </c>
    </row>
    <row r="535" spans="1:133" s="34" customFormat="1" ht="16" x14ac:dyDescent="0.2">
      <c r="A535" s="85">
        <v>521</v>
      </c>
      <c r="B535" s="86"/>
      <c r="C535" s="87"/>
      <c r="D535" s="141" t="s">
        <v>6160</v>
      </c>
      <c r="E535" s="86"/>
      <c r="F535" s="88"/>
      <c r="G535" s="88" t="s">
        <v>5718</v>
      </c>
      <c r="H535" s="151">
        <v>2023</v>
      </c>
      <c r="I535" s="86"/>
      <c r="J535" s="86"/>
      <c r="K535" s="145" t="s">
        <v>6783</v>
      </c>
      <c r="L535" s="105"/>
      <c r="M535" s="86"/>
      <c r="N535" s="105"/>
      <c r="O535" s="105"/>
      <c r="P535" s="86"/>
      <c r="Q535" s="86"/>
      <c r="R535" s="153" t="str">
        <f t="shared" si="391"/>
        <v>Tổ 25</v>
      </c>
      <c r="S535" s="86"/>
      <c r="T535" s="86"/>
      <c r="U535" s="86"/>
      <c r="V535" s="86" t="str">
        <f t="shared" si="392"/>
        <v xml:space="preserve">, </v>
      </c>
      <c r="W535" s="86"/>
      <c r="X535" s="86"/>
      <c r="Y535" s="86"/>
      <c r="Z535" s="88"/>
      <c r="AA535" s="105"/>
      <c r="AB535" s="86"/>
      <c r="AC535" s="90"/>
      <c r="AD535" s="86"/>
      <c r="AE535" s="86"/>
      <c r="AF535" s="86"/>
      <c r="AG535" s="86"/>
      <c r="AH535" s="160" t="s">
        <v>6996</v>
      </c>
      <c r="AI535" s="153"/>
      <c r="AJ535" s="153"/>
      <c r="AK535" s="86"/>
      <c r="AL535" s="86"/>
      <c r="AM535" s="153" t="s">
        <v>7015</v>
      </c>
      <c r="AN535" s="153" t="s">
        <v>7635</v>
      </c>
      <c r="AO535" s="165">
        <v>45182</v>
      </c>
      <c r="AP535" s="153" t="s">
        <v>2220</v>
      </c>
      <c r="AQ535" s="153" t="s">
        <v>2062</v>
      </c>
      <c r="AR535" s="166">
        <v>107.3</v>
      </c>
      <c r="AS535" s="88" t="s">
        <v>5719</v>
      </c>
      <c r="AT535" s="92">
        <f t="shared" si="367"/>
        <v>0</v>
      </c>
      <c r="AU535" s="93">
        <v>0</v>
      </c>
      <c r="AV535" s="93">
        <v>0</v>
      </c>
      <c r="AW535" s="166">
        <v>200</v>
      </c>
      <c r="AX535" s="93">
        <v>0</v>
      </c>
      <c r="AY535" s="177"/>
      <c r="AZ535" s="177">
        <v>0</v>
      </c>
      <c r="BA535" s="178"/>
      <c r="BB535" s="105"/>
      <c r="BC535" s="105"/>
      <c r="BD535" s="93"/>
      <c r="BE535" s="93">
        <v>0</v>
      </c>
      <c r="BF535" s="91">
        <v>0</v>
      </c>
      <c r="BG535" s="94"/>
      <c r="BH535" s="95"/>
      <c r="BI535" s="93" t="str">
        <f t="shared" si="377"/>
        <v>Nguyễn Văn Nghĩa</v>
      </c>
      <c r="BJ535" s="105">
        <f t="shared" si="378"/>
        <v>0</v>
      </c>
      <c r="BK535" s="88" t="str">
        <f t="shared" si="379"/>
        <v>8613513397</v>
      </c>
      <c r="BL535" s="86">
        <f t="shared" si="380"/>
        <v>0</v>
      </c>
      <c r="BM535" s="105">
        <f t="shared" si="381"/>
        <v>0</v>
      </c>
      <c r="BN535" s="86">
        <f t="shared" si="382"/>
        <v>0</v>
      </c>
      <c r="BO535" s="86">
        <f t="shared" si="383"/>
        <v>0</v>
      </c>
      <c r="BP535" s="86">
        <f t="shared" si="393"/>
        <v>0</v>
      </c>
      <c r="BQ535" s="160" t="s">
        <v>6996</v>
      </c>
      <c r="BR535" s="86" t="s">
        <v>5720</v>
      </c>
      <c r="BS535" s="88" t="s">
        <v>5721</v>
      </c>
      <c r="BT535" s="86" t="s">
        <v>5722</v>
      </c>
      <c r="BU535" s="86"/>
      <c r="BV535" s="86" t="str">
        <f t="shared" si="394"/>
        <v>DK 349825</v>
      </c>
      <c r="BW535" s="105" t="str">
        <f t="shared" si="395"/>
        <v/>
      </c>
      <c r="BX535" s="86" t="str">
        <f t="shared" si="404"/>
        <v>334</v>
      </c>
      <c r="BY535" s="86" t="str">
        <f t="shared" si="405"/>
        <v>176</v>
      </c>
      <c r="BZ535" s="91">
        <f t="shared" si="406"/>
        <v>107.3</v>
      </c>
      <c r="CA535" s="91">
        <v>0</v>
      </c>
      <c r="CB535" s="96" t="s">
        <v>5719</v>
      </c>
      <c r="CC535" s="91">
        <f t="shared" si="396"/>
        <v>200</v>
      </c>
      <c r="CD535" s="91">
        <f t="shared" si="397"/>
        <v>0</v>
      </c>
      <c r="CE535" s="93">
        <f t="shared" si="407"/>
        <v>0</v>
      </c>
      <c r="CF535" s="93">
        <f t="shared" si="408"/>
        <v>0</v>
      </c>
      <c r="CG535" s="105"/>
      <c r="CH535" s="105"/>
      <c r="CI535" s="86"/>
      <c r="CJ535" s="188"/>
      <c r="CK535" s="181">
        <f t="shared" si="398"/>
        <v>107.3</v>
      </c>
      <c r="CL535" s="181">
        <f t="shared" si="399"/>
        <v>200</v>
      </c>
      <c r="CM535" s="86" t="s">
        <v>5723</v>
      </c>
      <c r="CN535" s="182" t="s">
        <v>7870</v>
      </c>
      <c r="CO535" s="183" t="s">
        <v>7871</v>
      </c>
      <c r="CP535" s="86" t="s">
        <v>5724</v>
      </c>
      <c r="CQ535" s="153" t="s">
        <v>7925</v>
      </c>
      <c r="CR535" s="187">
        <f t="shared" si="400"/>
        <v>2280000</v>
      </c>
      <c r="CS535" s="188">
        <v>0.8</v>
      </c>
      <c r="CT535" s="188">
        <f t="shared" si="368"/>
        <v>1824000</v>
      </c>
      <c r="CU535" s="93"/>
      <c r="CV535" s="94">
        <f t="shared" si="401"/>
        <v>107.3</v>
      </c>
      <c r="CW535" s="93">
        <f t="shared" si="402"/>
        <v>0</v>
      </c>
      <c r="CX535" s="86">
        <f t="shared" si="403"/>
        <v>0</v>
      </c>
      <c r="CY535" s="93">
        <f t="shared" si="369"/>
        <v>58714.55999999999</v>
      </c>
      <c r="CZ535" s="93">
        <v>0</v>
      </c>
      <c r="DA535" s="93">
        <v>0</v>
      </c>
      <c r="DB535" s="93">
        <f t="shared" si="370"/>
        <v>0</v>
      </c>
      <c r="DC535" s="93">
        <v>0</v>
      </c>
      <c r="DD535" s="91">
        <v>0</v>
      </c>
      <c r="DE535" s="93">
        <f t="shared" si="371"/>
        <v>0</v>
      </c>
      <c r="DF535" s="93">
        <f t="shared" si="384"/>
        <v>0</v>
      </c>
      <c r="DG535" s="93"/>
      <c r="DH535" s="93">
        <v>0</v>
      </c>
      <c r="DI535" s="93">
        <v>0</v>
      </c>
      <c r="DJ535" s="86">
        <f t="shared" si="372"/>
        <v>0</v>
      </c>
      <c r="DK535" s="91">
        <v>0</v>
      </c>
      <c r="DL535" s="93"/>
      <c r="DM535" s="93">
        <v>0</v>
      </c>
      <c r="DN535" s="93">
        <f t="shared" si="385"/>
        <v>1824000</v>
      </c>
      <c r="DO535" s="93">
        <f t="shared" si="373"/>
        <v>0</v>
      </c>
      <c r="DP535" s="92">
        <f t="shared" si="374"/>
        <v>58714.55999999999</v>
      </c>
      <c r="DQ535" s="97" t="str">
        <f t="shared" si="386"/>
        <v>8613513397</v>
      </c>
      <c r="DR535" s="98">
        <f t="shared" si="375"/>
        <v>0</v>
      </c>
      <c r="DS535" s="93" t="str">
        <f t="shared" si="376"/>
        <v>OK</v>
      </c>
      <c r="DT535" s="93"/>
      <c r="DU535" s="78" t="str">
        <f t="shared" si="387"/>
        <v>5010700212491249100001VT400001</v>
      </c>
      <c r="DV535" s="78">
        <f>INDEX('08_DMGiaDat'!$L:$L,MATCH(DU535,'08_DMGiaDat'!$R:$R,0))</f>
        <v>2280000</v>
      </c>
      <c r="DW535" s="78" t="str">
        <f t="shared" si="388"/>
        <v>501070021249100100000001</v>
      </c>
      <c r="DX535" s="78" t="str">
        <f>IFERROR(VLOOKUP(DW535,'08_DMGiaDat'!C518:C519,2,FALSE),"N")</f>
        <v>N</v>
      </c>
      <c r="DY535" s="78" t="str">
        <f t="shared" si="389"/>
        <v>5010700212491001VT400001</v>
      </c>
      <c r="DZ535" s="78" t="str">
        <f>IFERROR(VLOOKUP(DY535,'08_DMGiaDat'!C518:C519,2,FALSE),"N")</f>
        <v>N</v>
      </c>
      <c r="EA535" s="78" t="str">
        <f t="shared" si="390"/>
        <v>501070021249100100000001</v>
      </c>
      <c r="EB535" s="78" t="str">
        <f>IFERROR(VLOOKUP(EA535,'08_DMGiaDat'!C518:C519,2,FALSE),"N")</f>
        <v>N</v>
      </c>
      <c r="EC535" s="92">
        <f>IF(DV535&lt;&gt;"N",DV535,IF(DX535&lt;&gt;"N",DX535,IF(DZ535&lt;&gt;"N",DZ535*VLOOKUP(LEFT(CB535,3),'03_DMMucDich'!C502:C506,5,FALSE),IF(EB535&lt;&gt;"N",EB535*VLOOKUP(LEFT(CB535,3),'03_DMMucDich'!C502:C506,5,FALSE),"N/A"))))</f>
        <v>2280000</v>
      </c>
    </row>
    <row r="536" spans="1:133" s="34" customFormat="1" ht="16" x14ac:dyDescent="0.2">
      <c r="A536" s="85">
        <v>522</v>
      </c>
      <c r="B536" s="86"/>
      <c r="C536" s="87"/>
      <c r="D536" s="141" t="s">
        <v>6161</v>
      </c>
      <c r="E536" s="86"/>
      <c r="F536" s="88"/>
      <c r="G536" s="88" t="s">
        <v>5718</v>
      </c>
      <c r="H536" s="151">
        <v>2023</v>
      </c>
      <c r="I536" s="86"/>
      <c r="J536" s="86"/>
      <c r="K536" s="145" t="s">
        <v>6784</v>
      </c>
      <c r="L536" s="105"/>
      <c r="M536" s="86"/>
      <c r="N536" s="105"/>
      <c r="O536" s="105"/>
      <c r="P536" s="86"/>
      <c r="Q536" s="86"/>
      <c r="R536" s="153" t="str">
        <f t="shared" si="391"/>
        <v>Tổ 66</v>
      </c>
      <c r="S536" s="86"/>
      <c r="T536" s="86"/>
      <c r="U536" s="86"/>
      <c r="V536" s="86" t="str">
        <f t="shared" si="392"/>
        <v xml:space="preserve">, </v>
      </c>
      <c r="W536" s="86"/>
      <c r="X536" s="86"/>
      <c r="Y536" s="86"/>
      <c r="Z536" s="88"/>
      <c r="AA536" s="105"/>
      <c r="AB536" s="86"/>
      <c r="AC536" s="90"/>
      <c r="AD536" s="86"/>
      <c r="AE536" s="86"/>
      <c r="AF536" s="86"/>
      <c r="AG536" s="86"/>
      <c r="AH536" s="160" t="s">
        <v>6960</v>
      </c>
      <c r="AI536" s="153"/>
      <c r="AJ536" s="153"/>
      <c r="AK536" s="86"/>
      <c r="AL536" s="86"/>
      <c r="AM536" s="153" t="s">
        <v>7015</v>
      </c>
      <c r="AN536" s="153" t="s">
        <v>7636</v>
      </c>
      <c r="AO536" s="165">
        <v>43593</v>
      </c>
      <c r="AP536" s="153" t="s">
        <v>2069</v>
      </c>
      <c r="AQ536" s="153" t="s">
        <v>7128</v>
      </c>
      <c r="AR536" s="166">
        <v>105</v>
      </c>
      <c r="AS536" s="88" t="s">
        <v>5719</v>
      </c>
      <c r="AT536" s="92">
        <f t="shared" si="367"/>
        <v>0</v>
      </c>
      <c r="AU536" s="93">
        <v>0</v>
      </c>
      <c r="AV536" s="93">
        <v>0</v>
      </c>
      <c r="AW536" s="166">
        <v>200</v>
      </c>
      <c r="AX536" s="93">
        <v>0</v>
      </c>
      <c r="AY536" s="177"/>
      <c r="AZ536" s="177">
        <v>0</v>
      </c>
      <c r="BA536" s="178"/>
      <c r="BB536" s="105"/>
      <c r="BC536" s="105"/>
      <c r="BD536" s="93"/>
      <c r="BE536" s="93">
        <v>0</v>
      </c>
      <c r="BF536" s="91">
        <v>0</v>
      </c>
      <c r="BG536" s="94"/>
      <c r="BH536" s="95"/>
      <c r="BI536" s="93" t="str">
        <f t="shared" si="377"/>
        <v>Phan Long Hải</v>
      </c>
      <c r="BJ536" s="105">
        <f t="shared" si="378"/>
        <v>0</v>
      </c>
      <c r="BK536" s="88" t="str">
        <f t="shared" si="379"/>
        <v>8374367061</v>
      </c>
      <c r="BL536" s="86">
        <f t="shared" si="380"/>
        <v>0</v>
      </c>
      <c r="BM536" s="105">
        <f t="shared" si="381"/>
        <v>0</v>
      </c>
      <c r="BN536" s="86">
        <f t="shared" si="382"/>
        <v>0</v>
      </c>
      <c r="BO536" s="86">
        <f t="shared" si="383"/>
        <v>0</v>
      </c>
      <c r="BP536" s="86">
        <f t="shared" si="393"/>
        <v>0</v>
      </c>
      <c r="BQ536" s="160" t="s">
        <v>6960</v>
      </c>
      <c r="BR536" s="86" t="s">
        <v>5720</v>
      </c>
      <c r="BS536" s="88" t="s">
        <v>5721</v>
      </c>
      <c r="BT536" s="86" t="s">
        <v>5722</v>
      </c>
      <c r="BU536" s="86"/>
      <c r="BV536" s="86" t="str">
        <f t="shared" si="394"/>
        <v>CR 784444</v>
      </c>
      <c r="BW536" s="105" t="str">
        <f t="shared" si="395"/>
        <v/>
      </c>
      <c r="BX536" s="86" t="str">
        <f t="shared" si="404"/>
        <v>183</v>
      </c>
      <c r="BY536" s="86" t="str">
        <f t="shared" si="405"/>
        <v>46</v>
      </c>
      <c r="BZ536" s="91">
        <f t="shared" si="406"/>
        <v>105</v>
      </c>
      <c r="CA536" s="91">
        <v>0</v>
      </c>
      <c r="CB536" s="96" t="s">
        <v>5719</v>
      </c>
      <c r="CC536" s="91">
        <f t="shared" si="396"/>
        <v>200</v>
      </c>
      <c r="CD536" s="91">
        <f t="shared" si="397"/>
        <v>0</v>
      </c>
      <c r="CE536" s="93">
        <f t="shared" si="407"/>
        <v>0</v>
      </c>
      <c r="CF536" s="93">
        <f t="shared" si="408"/>
        <v>0</v>
      </c>
      <c r="CG536" s="105"/>
      <c r="CH536" s="105"/>
      <c r="CI536" s="86"/>
      <c r="CJ536" s="188"/>
      <c r="CK536" s="181">
        <f t="shared" si="398"/>
        <v>105</v>
      </c>
      <c r="CL536" s="181">
        <f t="shared" si="399"/>
        <v>200</v>
      </c>
      <c r="CM536" s="86" t="s">
        <v>5723</v>
      </c>
      <c r="CN536" s="182" t="s">
        <v>7854</v>
      </c>
      <c r="CO536" s="183" t="s">
        <v>7855</v>
      </c>
      <c r="CP536" s="86" t="s">
        <v>5724</v>
      </c>
      <c r="CQ536" s="153" t="s">
        <v>7924</v>
      </c>
      <c r="CR536" s="187">
        <f t="shared" si="400"/>
        <v>7970000</v>
      </c>
      <c r="CS536" s="188">
        <v>1</v>
      </c>
      <c r="CT536" s="188">
        <f t="shared" si="368"/>
        <v>7970000</v>
      </c>
      <c r="CU536" s="93"/>
      <c r="CV536" s="94">
        <f t="shared" si="401"/>
        <v>105</v>
      </c>
      <c r="CW536" s="93">
        <f t="shared" si="402"/>
        <v>0</v>
      </c>
      <c r="CX536" s="86">
        <f t="shared" si="403"/>
        <v>0</v>
      </c>
      <c r="CY536" s="93">
        <f t="shared" si="369"/>
        <v>251055</v>
      </c>
      <c r="CZ536" s="93">
        <v>0</v>
      </c>
      <c r="DA536" s="93">
        <v>0</v>
      </c>
      <c r="DB536" s="93">
        <f t="shared" si="370"/>
        <v>0</v>
      </c>
      <c r="DC536" s="93">
        <v>0</v>
      </c>
      <c r="DD536" s="91">
        <v>0</v>
      </c>
      <c r="DE536" s="93">
        <f t="shared" si="371"/>
        <v>0</v>
      </c>
      <c r="DF536" s="93">
        <f t="shared" si="384"/>
        <v>0</v>
      </c>
      <c r="DG536" s="93"/>
      <c r="DH536" s="93">
        <v>0</v>
      </c>
      <c r="DI536" s="93">
        <v>0</v>
      </c>
      <c r="DJ536" s="86">
        <f t="shared" si="372"/>
        <v>0</v>
      </c>
      <c r="DK536" s="91">
        <v>0</v>
      </c>
      <c r="DL536" s="93"/>
      <c r="DM536" s="93">
        <v>0</v>
      </c>
      <c r="DN536" s="93">
        <f t="shared" si="385"/>
        <v>7970000</v>
      </c>
      <c r="DO536" s="93">
        <f t="shared" si="373"/>
        <v>0</v>
      </c>
      <c r="DP536" s="92">
        <f t="shared" si="374"/>
        <v>251055</v>
      </c>
      <c r="DQ536" s="97" t="str">
        <f t="shared" si="386"/>
        <v>8374367061</v>
      </c>
      <c r="DR536" s="98">
        <f t="shared" si="375"/>
        <v>0</v>
      </c>
      <c r="DS536" s="93" t="str">
        <f t="shared" si="376"/>
        <v>OK</v>
      </c>
      <c r="DT536" s="93"/>
      <c r="DU536" s="78" t="str">
        <f t="shared" si="387"/>
        <v>5010700215011501100001VT100001</v>
      </c>
      <c r="DV536" s="78">
        <f>INDEX('08_DMGiaDat'!$L:$L,MATCH(DU536,'08_DMGiaDat'!$R:$R,0))</f>
        <v>7970000</v>
      </c>
      <c r="DW536" s="78" t="str">
        <f t="shared" si="388"/>
        <v>501070021501100100000001</v>
      </c>
      <c r="DX536" s="78" t="str">
        <f>IFERROR(VLOOKUP(DW536,'08_DMGiaDat'!C518:C519,2,FALSE),"N")</f>
        <v>N</v>
      </c>
      <c r="DY536" s="78" t="str">
        <f t="shared" si="389"/>
        <v>5010700215011001VT100001</v>
      </c>
      <c r="DZ536" s="78" t="str">
        <f>IFERROR(VLOOKUP(DY536,'08_DMGiaDat'!C518:C519,2,FALSE),"N")</f>
        <v>N</v>
      </c>
      <c r="EA536" s="78" t="str">
        <f t="shared" si="390"/>
        <v>501070021501100100000001</v>
      </c>
      <c r="EB536" s="78" t="str">
        <f>IFERROR(VLOOKUP(EA536,'08_DMGiaDat'!C518:C519,2,FALSE),"N")</f>
        <v>N</v>
      </c>
      <c r="EC536" s="92">
        <f>IF(DV536&lt;&gt;"N",DV536,IF(DX536&lt;&gt;"N",DX536,IF(DZ536&lt;&gt;"N",DZ536*VLOOKUP(LEFT(CB536,3),'03_DMMucDich'!C502:C506,5,FALSE),IF(EB536&lt;&gt;"N",EB536*VLOOKUP(LEFT(CB536,3),'03_DMMucDich'!C502:C506,5,FALSE),"N/A"))))</f>
        <v>7970000</v>
      </c>
    </row>
    <row r="537" spans="1:133" s="34" customFormat="1" ht="16" x14ac:dyDescent="0.2">
      <c r="A537" s="85">
        <v>523</v>
      </c>
      <c r="B537" s="86"/>
      <c r="C537" s="87"/>
      <c r="D537" s="141" t="s">
        <v>6162</v>
      </c>
      <c r="E537" s="86"/>
      <c r="F537" s="88"/>
      <c r="G537" s="88" t="s">
        <v>5718</v>
      </c>
      <c r="H537" s="151">
        <v>2022</v>
      </c>
      <c r="I537" s="86"/>
      <c r="J537" s="86"/>
      <c r="K537" s="145" t="s">
        <v>6785</v>
      </c>
      <c r="L537" s="105"/>
      <c r="M537" s="86"/>
      <c r="N537" s="105"/>
      <c r="O537" s="105"/>
      <c r="P537" s="86"/>
      <c r="Q537" s="86"/>
      <c r="R537" s="153" t="str">
        <f t="shared" si="391"/>
        <v>Tổ 66</v>
      </c>
      <c r="S537" s="86"/>
      <c r="T537" s="86"/>
      <c r="U537" s="86"/>
      <c r="V537" s="86" t="str">
        <f t="shared" si="392"/>
        <v xml:space="preserve">, </v>
      </c>
      <c r="W537" s="86"/>
      <c r="X537" s="86"/>
      <c r="Y537" s="86"/>
      <c r="Z537" s="88"/>
      <c r="AA537" s="105"/>
      <c r="AB537" s="86"/>
      <c r="AC537" s="90"/>
      <c r="AD537" s="86"/>
      <c r="AE537" s="86"/>
      <c r="AF537" s="86"/>
      <c r="AG537" s="86"/>
      <c r="AH537" s="160" t="s">
        <v>6960</v>
      </c>
      <c r="AI537" s="153"/>
      <c r="AJ537" s="153"/>
      <c r="AK537" s="86"/>
      <c r="AL537" s="86"/>
      <c r="AM537" s="153" t="s">
        <v>7015</v>
      </c>
      <c r="AN537" s="153" t="s">
        <v>7637</v>
      </c>
      <c r="AO537" s="165">
        <v>43319</v>
      </c>
      <c r="AP537" s="153" t="s">
        <v>2061</v>
      </c>
      <c r="AQ537" s="153" t="s">
        <v>5703</v>
      </c>
      <c r="AR537" s="166">
        <v>105</v>
      </c>
      <c r="AS537" s="88" t="s">
        <v>5719</v>
      </c>
      <c r="AT537" s="92">
        <f t="shared" si="367"/>
        <v>0</v>
      </c>
      <c r="AU537" s="93">
        <v>0</v>
      </c>
      <c r="AV537" s="93">
        <v>0</v>
      </c>
      <c r="AW537" s="166">
        <v>200</v>
      </c>
      <c r="AX537" s="93">
        <v>0</v>
      </c>
      <c r="AY537" s="177"/>
      <c r="AZ537" s="177">
        <v>0</v>
      </c>
      <c r="BA537" s="178"/>
      <c r="BB537" s="105"/>
      <c r="BC537" s="105"/>
      <c r="BD537" s="93"/>
      <c r="BE537" s="93">
        <v>0</v>
      </c>
      <c r="BF537" s="91">
        <v>0</v>
      </c>
      <c r="BG537" s="94"/>
      <c r="BH537" s="95"/>
      <c r="BI537" s="93" t="str">
        <f t="shared" si="377"/>
        <v>Lê Thanh Hùng</v>
      </c>
      <c r="BJ537" s="105">
        <f t="shared" si="378"/>
        <v>0</v>
      </c>
      <c r="BK537" s="88" t="str">
        <f t="shared" si="379"/>
        <v>8685691751</v>
      </c>
      <c r="BL537" s="86">
        <f t="shared" si="380"/>
        <v>0</v>
      </c>
      <c r="BM537" s="105">
        <f t="shared" si="381"/>
        <v>0</v>
      </c>
      <c r="BN537" s="86">
        <f t="shared" si="382"/>
        <v>0</v>
      </c>
      <c r="BO537" s="86">
        <f t="shared" si="383"/>
        <v>0</v>
      </c>
      <c r="BP537" s="86">
        <f t="shared" si="393"/>
        <v>0</v>
      </c>
      <c r="BQ537" s="160" t="s">
        <v>6960</v>
      </c>
      <c r="BR537" s="86" t="s">
        <v>5720</v>
      </c>
      <c r="BS537" s="88" t="s">
        <v>5721</v>
      </c>
      <c r="BT537" s="86" t="s">
        <v>5722</v>
      </c>
      <c r="BU537" s="86"/>
      <c r="BV537" s="86" t="str">
        <f t="shared" si="394"/>
        <v>CO 001973</v>
      </c>
      <c r="BW537" s="105" t="str">
        <f t="shared" si="395"/>
        <v/>
      </c>
      <c r="BX537" s="86" t="str">
        <f t="shared" si="404"/>
        <v>175</v>
      </c>
      <c r="BY537" s="86" t="str">
        <f t="shared" si="405"/>
        <v>35</v>
      </c>
      <c r="BZ537" s="91">
        <f t="shared" si="406"/>
        <v>105</v>
      </c>
      <c r="CA537" s="91">
        <v>0</v>
      </c>
      <c r="CB537" s="96" t="s">
        <v>5719</v>
      </c>
      <c r="CC537" s="91">
        <f t="shared" si="396"/>
        <v>200</v>
      </c>
      <c r="CD537" s="91">
        <f t="shared" si="397"/>
        <v>0</v>
      </c>
      <c r="CE537" s="93">
        <f t="shared" si="407"/>
        <v>0</v>
      </c>
      <c r="CF537" s="93">
        <f t="shared" si="408"/>
        <v>0</v>
      </c>
      <c r="CG537" s="105"/>
      <c r="CH537" s="105"/>
      <c r="CI537" s="86"/>
      <c r="CJ537" s="188"/>
      <c r="CK537" s="181">
        <f t="shared" si="398"/>
        <v>105</v>
      </c>
      <c r="CL537" s="181">
        <f t="shared" si="399"/>
        <v>200</v>
      </c>
      <c r="CM537" s="86" t="s">
        <v>5723</v>
      </c>
      <c r="CN537" s="182" t="s">
        <v>7854</v>
      </c>
      <c r="CO537" s="183" t="s">
        <v>7855</v>
      </c>
      <c r="CP537" s="86" t="s">
        <v>5724</v>
      </c>
      <c r="CQ537" s="153" t="s">
        <v>7924</v>
      </c>
      <c r="CR537" s="187">
        <f t="shared" si="400"/>
        <v>7970000</v>
      </c>
      <c r="CS537" s="188">
        <v>1</v>
      </c>
      <c r="CT537" s="188">
        <f t="shared" si="368"/>
        <v>7970000</v>
      </c>
      <c r="CU537" s="93"/>
      <c r="CV537" s="94">
        <f t="shared" si="401"/>
        <v>105</v>
      </c>
      <c r="CW537" s="93">
        <f t="shared" si="402"/>
        <v>0</v>
      </c>
      <c r="CX537" s="86">
        <f t="shared" si="403"/>
        <v>0</v>
      </c>
      <c r="CY537" s="93">
        <f t="shared" si="369"/>
        <v>251055</v>
      </c>
      <c r="CZ537" s="93">
        <v>0</v>
      </c>
      <c r="DA537" s="93">
        <v>0</v>
      </c>
      <c r="DB537" s="93">
        <f t="shared" si="370"/>
        <v>0</v>
      </c>
      <c r="DC537" s="93">
        <v>0</v>
      </c>
      <c r="DD537" s="91">
        <v>0</v>
      </c>
      <c r="DE537" s="93">
        <f t="shared" si="371"/>
        <v>0</v>
      </c>
      <c r="DF537" s="93">
        <f t="shared" si="384"/>
        <v>0</v>
      </c>
      <c r="DG537" s="93"/>
      <c r="DH537" s="93">
        <v>0</v>
      </c>
      <c r="DI537" s="93">
        <v>0</v>
      </c>
      <c r="DJ537" s="86">
        <f t="shared" si="372"/>
        <v>0</v>
      </c>
      <c r="DK537" s="91">
        <v>0</v>
      </c>
      <c r="DL537" s="93"/>
      <c r="DM537" s="93">
        <v>0</v>
      </c>
      <c r="DN537" s="93">
        <f t="shared" si="385"/>
        <v>7970000</v>
      </c>
      <c r="DO537" s="93">
        <f t="shared" si="373"/>
        <v>0</v>
      </c>
      <c r="DP537" s="92">
        <f t="shared" si="374"/>
        <v>251055</v>
      </c>
      <c r="DQ537" s="97" t="str">
        <f t="shared" si="386"/>
        <v>8685691751</v>
      </c>
      <c r="DR537" s="98">
        <f t="shared" si="375"/>
        <v>0</v>
      </c>
      <c r="DS537" s="93" t="str">
        <f t="shared" si="376"/>
        <v>OK</v>
      </c>
      <c r="DT537" s="93"/>
      <c r="DU537" s="78" t="str">
        <f t="shared" si="387"/>
        <v>5010700215011501100001VT100001</v>
      </c>
      <c r="DV537" s="78">
        <f>INDEX('08_DMGiaDat'!$L:$L,MATCH(DU537,'08_DMGiaDat'!$R:$R,0))</f>
        <v>7970000</v>
      </c>
      <c r="DW537" s="78" t="str">
        <f t="shared" si="388"/>
        <v>501070021501100100000001</v>
      </c>
      <c r="DX537" s="78" t="str">
        <f>IFERROR(VLOOKUP(DW537,'08_DMGiaDat'!C518:C519,2,FALSE),"N")</f>
        <v>N</v>
      </c>
      <c r="DY537" s="78" t="str">
        <f t="shared" si="389"/>
        <v>5010700215011001VT100001</v>
      </c>
      <c r="DZ537" s="78" t="str">
        <f>IFERROR(VLOOKUP(DY537,'08_DMGiaDat'!C518:C519,2,FALSE),"N")</f>
        <v>N</v>
      </c>
      <c r="EA537" s="78" t="str">
        <f t="shared" si="390"/>
        <v>501070021501100100000001</v>
      </c>
      <c r="EB537" s="78" t="str">
        <f>IFERROR(VLOOKUP(EA537,'08_DMGiaDat'!C518:C519,2,FALSE),"N")</f>
        <v>N</v>
      </c>
      <c r="EC537" s="92">
        <f>IF(DV537&lt;&gt;"N",DV537,IF(DX537&lt;&gt;"N",DX537,IF(DZ537&lt;&gt;"N",DZ537*VLOOKUP(LEFT(CB537,3),'03_DMMucDich'!C502:C506,5,FALSE),IF(EB537&lt;&gt;"N",EB537*VLOOKUP(LEFT(CB537,3),'03_DMMucDich'!C502:C506,5,FALSE),"N/A"))))</f>
        <v>7970000</v>
      </c>
    </row>
    <row r="538" spans="1:133" s="34" customFormat="1" ht="16" x14ac:dyDescent="0.2">
      <c r="A538" s="85">
        <v>524</v>
      </c>
      <c r="B538" s="86"/>
      <c r="C538" s="87"/>
      <c r="D538" s="141" t="s">
        <v>5865</v>
      </c>
      <c r="E538" s="86"/>
      <c r="F538" s="88"/>
      <c r="G538" s="88" t="s">
        <v>5718</v>
      </c>
      <c r="H538" s="151">
        <v>2022</v>
      </c>
      <c r="I538" s="86"/>
      <c r="J538" s="86"/>
      <c r="K538" s="145" t="s">
        <v>6600</v>
      </c>
      <c r="L538" s="105"/>
      <c r="M538" s="86"/>
      <c r="N538" s="105"/>
      <c r="O538" s="105"/>
      <c r="P538" s="86"/>
      <c r="Q538" s="86"/>
      <c r="R538" s="153" t="str">
        <f t="shared" si="391"/>
        <v>Tổ 58</v>
      </c>
      <c r="S538" s="86"/>
      <c r="T538" s="86"/>
      <c r="U538" s="86"/>
      <c r="V538" s="86" t="str">
        <f t="shared" si="392"/>
        <v xml:space="preserve">, </v>
      </c>
      <c r="W538" s="86"/>
      <c r="X538" s="86"/>
      <c r="Y538" s="86"/>
      <c r="Z538" s="88"/>
      <c r="AA538" s="105"/>
      <c r="AB538" s="86"/>
      <c r="AC538" s="90"/>
      <c r="AD538" s="86"/>
      <c r="AE538" s="86"/>
      <c r="AF538" s="86"/>
      <c r="AG538" s="86"/>
      <c r="AH538" s="160" t="s">
        <v>6990</v>
      </c>
      <c r="AI538" s="153"/>
      <c r="AJ538" s="153"/>
      <c r="AK538" s="86"/>
      <c r="AL538" s="86"/>
      <c r="AM538" s="153" t="s">
        <v>7015</v>
      </c>
      <c r="AN538" s="153" t="s">
        <v>7638</v>
      </c>
      <c r="AO538" s="165">
        <v>44852</v>
      </c>
      <c r="AP538" s="153" t="s">
        <v>2274</v>
      </c>
      <c r="AQ538" s="153" t="s">
        <v>2125</v>
      </c>
      <c r="AR538" s="166">
        <v>89.9</v>
      </c>
      <c r="AS538" s="88" t="s">
        <v>5719</v>
      </c>
      <c r="AT538" s="92">
        <f t="shared" si="367"/>
        <v>0</v>
      </c>
      <c r="AU538" s="93">
        <v>0</v>
      </c>
      <c r="AV538" s="93">
        <v>0</v>
      </c>
      <c r="AW538" s="166">
        <v>200</v>
      </c>
      <c r="AX538" s="93">
        <v>0</v>
      </c>
      <c r="AY538" s="177"/>
      <c r="AZ538" s="177">
        <v>0</v>
      </c>
      <c r="BA538" s="178"/>
      <c r="BB538" s="105"/>
      <c r="BC538" s="105"/>
      <c r="BD538" s="93"/>
      <c r="BE538" s="93">
        <v>0</v>
      </c>
      <c r="BF538" s="91">
        <v>0</v>
      </c>
      <c r="BG538" s="94"/>
      <c r="BH538" s="95"/>
      <c r="BI538" s="93" t="str">
        <f t="shared" si="377"/>
        <v>Phạm Văn Linh</v>
      </c>
      <c r="BJ538" s="105">
        <f t="shared" si="378"/>
        <v>0</v>
      </c>
      <c r="BK538" s="88" t="str">
        <f t="shared" si="379"/>
        <v>8150646654</v>
      </c>
      <c r="BL538" s="86">
        <f t="shared" si="380"/>
        <v>0</v>
      </c>
      <c r="BM538" s="105">
        <f t="shared" si="381"/>
        <v>0</v>
      </c>
      <c r="BN538" s="86">
        <f t="shared" si="382"/>
        <v>0</v>
      </c>
      <c r="BO538" s="86">
        <f t="shared" si="383"/>
        <v>0</v>
      </c>
      <c r="BP538" s="86">
        <f t="shared" si="393"/>
        <v>0</v>
      </c>
      <c r="BQ538" s="160" t="s">
        <v>6990</v>
      </c>
      <c r="BR538" s="86" t="s">
        <v>5720</v>
      </c>
      <c r="BS538" s="88" t="s">
        <v>5721</v>
      </c>
      <c r="BT538" s="86" t="s">
        <v>5722</v>
      </c>
      <c r="BU538" s="86"/>
      <c r="BV538" s="86" t="str">
        <f t="shared" si="394"/>
        <v>DG 264338</v>
      </c>
      <c r="BW538" s="105" t="str">
        <f t="shared" si="395"/>
        <v/>
      </c>
      <c r="BX538" s="86" t="str">
        <f t="shared" si="404"/>
        <v>388</v>
      </c>
      <c r="BY538" s="86" t="str">
        <f t="shared" si="405"/>
        <v>239</v>
      </c>
      <c r="BZ538" s="91">
        <f t="shared" si="406"/>
        <v>89.9</v>
      </c>
      <c r="CA538" s="91">
        <v>0</v>
      </c>
      <c r="CB538" s="96" t="s">
        <v>5719</v>
      </c>
      <c r="CC538" s="91">
        <f t="shared" si="396"/>
        <v>200</v>
      </c>
      <c r="CD538" s="91">
        <f t="shared" si="397"/>
        <v>0</v>
      </c>
      <c r="CE538" s="93">
        <f t="shared" si="407"/>
        <v>0</v>
      </c>
      <c r="CF538" s="93">
        <f t="shared" si="408"/>
        <v>0</v>
      </c>
      <c r="CG538" s="105"/>
      <c r="CH538" s="105"/>
      <c r="CI538" s="86"/>
      <c r="CJ538" s="188"/>
      <c r="CK538" s="181">
        <f t="shared" si="398"/>
        <v>89.9</v>
      </c>
      <c r="CL538" s="181">
        <f t="shared" si="399"/>
        <v>200</v>
      </c>
      <c r="CM538" s="86" t="s">
        <v>5723</v>
      </c>
      <c r="CN538" s="182" t="s">
        <v>7870</v>
      </c>
      <c r="CO538" s="183" t="s">
        <v>7871</v>
      </c>
      <c r="CP538" s="86" t="s">
        <v>5724</v>
      </c>
      <c r="CQ538" s="153" t="s">
        <v>7925</v>
      </c>
      <c r="CR538" s="187">
        <f t="shared" si="400"/>
        <v>2280000</v>
      </c>
      <c r="CS538" s="188">
        <v>0.8</v>
      </c>
      <c r="CT538" s="188">
        <f t="shared" si="368"/>
        <v>1824000</v>
      </c>
      <c r="CU538" s="93"/>
      <c r="CV538" s="94">
        <f t="shared" si="401"/>
        <v>89.9</v>
      </c>
      <c r="CW538" s="93">
        <f t="shared" si="402"/>
        <v>0</v>
      </c>
      <c r="CX538" s="86">
        <f t="shared" si="403"/>
        <v>0</v>
      </c>
      <c r="CY538" s="93">
        <f t="shared" si="369"/>
        <v>49193.279999999999</v>
      </c>
      <c r="CZ538" s="93">
        <v>0</v>
      </c>
      <c r="DA538" s="93">
        <v>0</v>
      </c>
      <c r="DB538" s="93">
        <f t="shared" si="370"/>
        <v>0</v>
      </c>
      <c r="DC538" s="93">
        <v>0</v>
      </c>
      <c r="DD538" s="91">
        <v>0</v>
      </c>
      <c r="DE538" s="93">
        <f t="shared" si="371"/>
        <v>0</v>
      </c>
      <c r="DF538" s="93">
        <f t="shared" si="384"/>
        <v>0</v>
      </c>
      <c r="DG538" s="93"/>
      <c r="DH538" s="93">
        <v>0</v>
      </c>
      <c r="DI538" s="93">
        <v>0</v>
      </c>
      <c r="DJ538" s="86">
        <f t="shared" si="372"/>
        <v>0</v>
      </c>
      <c r="DK538" s="91">
        <v>0</v>
      </c>
      <c r="DL538" s="93"/>
      <c r="DM538" s="93">
        <v>0</v>
      </c>
      <c r="DN538" s="93">
        <f t="shared" si="385"/>
        <v>1824000</v>
      </c>
      <c r="DO538" s="93">
        <f t="shared" si="373"/>
        <v>0</v>
      </c>
      <c r="DP538" s="92">
        <f t="shared" si="374"/>
        <v>49193.279999999999</v>
      </c>
      <c r="DQ538" s="97" t="str">
        <f t="shared" si="386"/>
        <v>8150646654</v>
      </c>
      <c r="DR538" s="98">
        <f t="shared" si="375"/>
        <v>0</v>
      </c>
      <c r="DS538" s="93" t="str">
        <f t="shared" si="376"/>
        <v>OK</v>
      </c>
      <c r="DT538" s="93"/>
      <c r="DU538" s="78" t="str">
        <f t="shared" si="387"/>
        <v>5010700212491249100001VT400001</v>
      </c>
      <c r="DV538" s="78">
        <f>INDEX('08_DMGiaDat'!$L:$L,MATCH(DU538,'08_DMGiaDat'!$R:$R,0))</f>
        <v>2280000</v>
      </c>
      <c r="DW538" s="78" t="str">
        <f t="shared" si="388"/>
        <v>501070021249100100000001</v>
      </c>
      <c r="DX538" s="78" t="str">
        <f>IFERROR(VLOOKUP(DW538,'08_DMGiaDat'!C518:C519,2,FALSE),"N")</f>
        <v>N</v>
      </c>
      <c r="DY538" s="78" t="str">
        <f t="shared" si="389"/>
        <v>5010700212491001VT400001</v>
      </c>
      <c r="DZ538" s="78" t="str">
        <f>IFERROR(VLOOKUP(DY538,'08_DMGiaDat'!C518:C519,2,FALSE),"N")</f>
        <v>N</v>
      </c>
      <c r="EA538" s="78" t="str">
        <f t="shared" si="390"/>
        <v>501070021249100100000001</v>
      </c>
      <c r="EB538" s="78" t="str">
        <f>IFERROR(VLOOKUP(EA538,'08_DMGiaDat'!C518:C519,2,FALSE),"N")</f>
        <v>N</v>
      </c>
      <c r="EC538" s="92">
        <f>IF(DV538&lt;&gt;"N",DV538,IF(DX538&lt;&gt;"N",DX538,IF(DZ538&lt;&gt;"N",DZ538*VLOOKUP(LEFT(CB538,3),'03_DMMucDich'!C502:C506,5,FALSE),IF(EB538&lt;&gt;"N",EB538*VLOOKUP(LEFT(CB538,3),'03_DMMucDich'!C502:C506,5,FALSE),"N/A"))))</f>
        <v>2280000</v>
      </c>
    </row>
    <row r="539" spans="1:133" s="34" customFormat="1" ht="16" x14ac:dyDescent="0.2">
      <c r="A539" s="85">
        <v>525</v>
      </c>
      <c r="B539" s="86"/>
      <c r="C539" s="87"/>
      <c r="D539" s="141" t="s">
        <v>6163</v>
      </c>
      <c r="E539" s="86"/>
      <c r="F539" s="88"/>
      <c r="G539" s="88" t="s">
        <v>5718</v>
      </c>
      <c r="H539" s="151">
        <v>2022</v>
      </c>
      <c r="I539" s="86"/>
      <c r="J539" s="86"/>
      <c r="K539" s="145" t="s">
        <v>6786</v>
      </c>
      <c r="L539" s="105"/>
      <c r="M539" s="86"/>
      <c r="N539" s="105"/>
      <c r="O539" s="105"/>
      <c r="P539" s="86"/>
      <c r="Q539" s="86"/>
      <c r="R539" s="153" t="str">
        <f t="shared" si="391"/>
        <v>Tổ 66</v>
      </c>
      <c r="S539" s="86"/>
      <c r="T539" s="86"/>
      <c r="U539" s="86"/>
      <c r="V539" s="86" t="str">
        <f t="shared" si="392"/>
        <v xml:space="preserve">, </v>
      </c>
      <c r="W539" s="86"/>
      <c r="X539" s="86"/>
      <c r="Y539" s="86"/>
      <c r="Z539" s="88"/>
      <c r="AA539" s="105"/>
      <c r="AB539" s="86"/>
      <c r="AC539" s="90"/>
      <c r="AD539" s="86"/>
      <c r="AE539" s="86"/>
      <c r="AF539" s="86"/>
      <c r="AG539" s="86"/>
      <c r="AH539" s="160" t="s">
        <v>6960</v>
      </c>
      <c r="AI539" s="153"/>
      <c r="AJ539" s="153"/>
      <c r="AK539" s="86"/>
      <c r="AL539" s="86"/>
      <c r="AM539" s="153" t="s">
        <v>7015</v>
      </c>
      <c r="AN539" s="153" t="s">
        <v>7639</v>
      </c>
      <c r="AO539" s="165">
        <v>43168</v>
      </c>
      <c r="AP539" s="153" t="s">
        <v>2112</v>
      </c>
      <c r="AQ539" s="153" t="s">
        <v>2116</v>
      </c>
      <c r="AR539" s="166">
        <v>102.5</v>
      </c>
      <c r="AS539" s="88" t="s">
        <v>5719</v>
      </c>
      <c r="AT539" s="92">
        <f t="shared" si="367"/>
        <v>0</v>
      </c>
      <c r="AU539" s="93">
        <v>0</v>
      </c>
      <c r="AV539" s="93">
        <v>0</v>
      </c>
      <c r="AW539" s="166">
        <v>200</v>
      </c>
      <c r="AX539" s="93">
        <v>0</v>
      </c>
      <c r="AY539" s="177"/>
      <c r="AZ539" s="177">
        <v>0</v>
      </c>
      <c r="BA539" s="178"/>
      <c r="BB539" s="105"/>
      <c r="BC539" s="105"/>
      <c r="BD539" s="93"/>
      <c r="BE539" s="93">
        <v>0</v>
      </c>
      <c r="BF539" s="91">
        <v>0</v>
      </c>
      <c r="BG539" s="94"/>
      <c r="BH539" s="95"/>
      <c r="BI539" s="93" t="str">
        <f t="shared" si="377"/>
        <v>Huỳnh Phan Hoàng Nhật Thiên</v>
      </c>
      <c r="BJ539" s="105">
        <f t="shared" si="378"/>
        <v>0</v>
      </c>
      <c r="BK539" s="88" t="str">
        <f t="shared" si="379"/>
        <v>0401219141</v>
      </c>
      <c r="BL539" s="86">
        <f t="shared" si="380"/>
        <v>0</v>
      </c>
      <c r="BM539" s="105">
        <f t="shared" si="381"/>
        <v>0</v>
      </c>
      <c r="BN539" s="86">
        <f t="shared" si="382"/>
        <v>0</v>
      </c>
      <c r="BO539" s="86">
        <f t="shared" si="383"/>
        <v>0</v>
      </c>
      <c r="BP539" s="86">
        <f t="shared" si="393"/>
        <v>0</v>
      </c>
      <c r="BQ539" s="160" t="s">
        <v>6960</v>
      </c>
      <c r="BR539" s="86" t="s">
        <v>5720</v>
      </c>
      <c r="BS539" s="88" t="s">
        <v>5721</v>
      </c>
      <c r="BT539" s="86" t="s">
        <v>5722</v>
      </c>
      <c r="BU539" s="86"/>
      <c r="BV539" s="86" t="str">
        <f t="shared" si="394"/>
        <v>CM 669479</v>
      </c>
      <c r="BW539" s="105" t="str">
        <f t="shared" si="395"/>
        <v/>
      </c>
      <c r="BX539" s="86" t="str">
        <f t="shared" si="404"/>
        <v>226</v>
      </c>
      <c r="BY539" s="86" t="str">
        <f t="shared" si="405"/>
        <v>230</v>
      </c>
      <c r="BZ539" s="91">
        <f t="shared" si="406"/>
        <v>102.5</v>
      </c>
      <c r="CA539" s="91">
        <v>0</v>
      </c>
      <c r="CB539" s="96" t="s">
        <v>5719</v>
      </c>
      <c r="CC539" s="91">
        <f t="shared" si="396"/>
        <v>200</v>
      </c>
      <c r="CD539" s="91">
        <f t="shared" si="397"/>
        <v>0</v>
      </c>
      <c r="CE539" s="93">
        <f t="shared" si="407"/>
        <v>0</v>
      </c>
      <c r="CF539" s="93">
        <f t="shared" si="408"/>
        <v>0</v>
      </c>
      <c r="CG539" s="105"/>
      <c r="CH539" s="105"/>
      <c r="CI539" s="86"/>
      <c r="CJ539" s="188"/>
      <c r="CK539" s="181">
        <f t="shared" si="398"/>
        <v>102.5</v>
      </c>
      <c r="CL539" s="181">
        <f t="shared" si="399"/>
        <v>200</v>
      </c>
      <c r="CM539" s="86" t="s">
        <v>5723</v>
      </c>
      <c r="CN539" s="182" t="s">
        <v>7854</v>
      </c>
      <c r="CO539" s="183" t="s">
        <v>7856</v>
      </c>
      <c r="CP539" s="86" t="s">
        <v>5724</v>
      </c>
      <c r="CQ539" s="153" t="s">
        <v>7924</v>
      </c>
      <c r="CR539" s="187">
        <f t="shared" si="400"/>
        <v>9190000</v>
      </c>
      <c r="CS539" s="188">
        <v>1</v>
      </c>
      <c r="CT539" s="188">
        <f t="shared" si="368"/>
        <v>9190000</v>
      </c>
      <c r="CU539" s="93"/>
      <c r="CV539" s="94">
        <f t="shared" si="401"/>
        <v>102.5</v>
      </c>
      <c r="CW539" s="93">
        <f t="shared" si="402"/>
        <v>0</v>
      </c>
      <c r="CX539" s="86">
        <f t="shared" si="403"/>
        <v>0</v>
      </c>
      <c r="CY539" s="93">
        <f t="shared" si="369"/>
        <v>282592.49999999994</v>
      </c>
      <c r="CZ539" s="93">
        <v>0</v>
      </c>
      <c r="DA539" s="93">
        <v>0</v>
      </c>
      <c r="DB539" s="93">
        <f t="shared" si="370"/>
        <v>0</v>
      </c>
      <c r="DC539" s="93">
        <v>0</v>
      </c>
      <c r="DD539" s="91">
        <v>0</v>
      </c>
      <c r="DE539" s="93">
        <f t="shared" si="371"/>
        <v>0</v>
      </c>
      <c r="DF539" s="93">
        <f t="shared" si="384"/>
        <v>0</v>
      </c>
      <c r="DG539" s="93"/>
      <c r="DH539" s="93">
        <v>0</v>
      </c>
      <c r="DI539" s="93">
        <v>0</v>
      </c>
      <c r="DJ539" s="86">
        <f t="shared" si="372"/>
        <v>0</v>
      </c>
      <c r="DK539" s="91">
        <v>0</v>
      </c>
      <c r="DL539" s="93"/>
      <c r="DM539" s="93">
        <v>0</v>
      </c>
      <c r="DN539" s="93">
        <f t="shared" si="385"/>
        <v>9190000</v>
      </c>
      <c r="DO539" s="93">
        <f t="shared" si="373"/>
        <v>0</v>
      </c>
      <c r="DP539" s="92">
        <f t="shared" si="374"/>
        <v>282592.49999999994</v>
      </c>
      <c r="DQ539" s="97" t="str">
        <f t="shared" si="386"/>
        <v>0401219141</v>
      </c>
      <c r="DR539" s="98">
        <f t="shared" si="375"/>
        <v>0</v>
      </c>
      <c r="DS539" s="93" t="str">
        <f t="shared" si="376"/>
        <v>OK</v>
      </c>
      <c r="DT539" s="93"/>
      <c r="DU539" s="78" t="str">
        <f t="shared" si="387"/>
        <v>5010700215011501101001VT100001</v>
      </c>
      <c r="DV539" s="78">
        <f>INDEX('08_DMGiaDat'!$L:$L,MATCH(DU539,'08_DMGiaDat'!$R:$R,0))</f>
        <v>9190000</v>
      </c>
      <c r="DW539" s="78" t="str">
        <f t="shared" si="388"/>
        <v>501070021501100100000001</v>
      </c>
      <c r="DX539" s="78" t="str">
        <f>IFERROR(VLOOKUP(DW539,'08_DMGiaDat'!C518:C519,2,FALSE),"N")</f>
        <v>N</v>
      </c>
      <c r="DY539" s="78" t="str">
        <f t="shared" si="389"/>
        <v>5010700215011001VT100001</v>
      </c>
      <c r="DZ539" s="78" t="str">
        <f>IFERROR(VLOOKUP(DY539,'08_DMGiaDat'!C518:C519,2,FALSE),"N")</f>
        <v>N</v>
      </c>
      <c r="EA539" s="78" t="str">
        <f t="shared" si="390"/>
        <v>501070021501100100000001</v>
      </c>
      <c r="EB539" s="78" t="str">
        <f>IFERROR(VLOOKUP(EA539,'08_DMGiaDat'!C518:C519,2,FALSE),"N")</f>
        <v>N</v>
      </c>
      <c r="EC539" s="92">
        <f>IF(DV539&lt;&gt;"N",DV539,IF(DX539&lt;&gt;"N",DX539,IF(DZ539&lt;&gt;"N",DZ539*VLOOKUP(LEFT(CB539,3),'03_DMMucDich'!C502:C506,5,FALSE),IF(EB539&lt;&gt;"N",EB539*VLOOKUP(LEFT(CB539,3),'03_DMMucDich'!C502:C506,5,FALSE),"N/A"))))</f>
        <v>9190000</v>
      </c>
    </row>
    <row r="540" spans="1:133" s="34" customFormat="1" ht="16" x14ac:dyDescent="0.2">
      <c r="A540" s="85">
        <v>526</v>
      </c>
      <c r="B540" s="86"/>
      <c r="C540" s="87"/>
      <c r="D540" s="141" t="s">
        <v>6164</v>
      </c>
      <c r="E540" s="86"/>
      <c r="F540" s="88"/>
      <c r="G540" s="88" t="s">
        <v>5718</v>
      </c>
      <c r="H540" s="151">
        <v>2023</v>
      </c>
      <c r="I540" s="86"/>
      <c r="J540" s="86"/>
      <c r="K540" s="145" t="s">
        <v>6787</v>
      </c>
      <c r="L540" s="105"/>
      <c r="M540" s="86"/>
      <c r="N540" s="105"/>
      <c r="O540" s="105"/>
      <c r="P540" s="86"/>
      <c r="Q540" s="86"/>
      <c r="R540" s="153" t="str">
        <f t="shared" si="391"/>
        <v>Tổ 64</v>
      </c>
      <c r="S540" s="86"/>
      <c r="T540" s="86"/>
      <c r="U540" s="86"/>
      <c r="V540" s="86" t="str">
        <f t="shared" si="392"/>
        <v xml:space="preserve">, </v>
      </c>
      <c r="W540" s="86"/>
      <c r="X540" s="86"/>
      <c r="Y540" s="86"/>
      <c r="Z540" s="88"/>
      <c r="AA540" s="105"/>
      <c r="AB540" s="86"/>
      <c r="AC540" s="90"/>
      <c r="AD540" s="86"/>
      <c r="AE540" s="86"/>
      <c r="AF540" s="86"/>
      <c r="AG540" s="86"/>
      <c r="AH540" s="160" t="s">
        <v>6961</v>
      </c>
      <c r="AI540" s="153"/>
      <c r="AJ540" s="153"/>
      <c r="AK540" s="86"/>
      <c r="AL540" s="86"/>
      <c r="AM540" s="153" t="s">
        <v>7015</v>
      </c>
      <c r="AN540" s="153" t="s">
        <v>7640</v>
      </c>
      <c r="AO540" s="165">
        <v>42853</v>
      </c>
      <c r="AP540" s="153" t="s">
        <v>5703</v>
      </c>
      <c r="AQ540" s="153" t="s">
        <v>7090</v>
      </c>
      <c r="AR540" s="166">
        <v>105</v>
      </c>
      <c r="AS540" s="88" t="s">
        <v>5719</v>
      </c>
      <c r="AT540" s="92">
        <f t="shared" si="367"/>
        <v>0</v>
      </c>
      <c r="AU540" s="93">
        <v>0</v>
      </c>
      <c r="AV540" s="93">
        <v>0</v>
      </c>
      <c r="AW540" s="166">
        <v>200</v>
      </c>
      <c r="AX540" s="93">
        <v>0</v>
      </c>
      <c r="AY540" s="177"/>
      <c r="AZ540" s="177">
        <v>0</v>
      </c>
      <c r="BA540" s="178"/>
      <c r="BB540" s="105"/>
      <c r="BC540" s="105"/>
      <c r="BD540" s="93"/>
      <c r="BE540" s="93">
        <v>0</v>
      </c>
      <c r="BF540" s="91">
        <v>0</v>
      </c>
      <c r="BG540" s="94"/>
      <c r="BH540" s="95"/>
      <c r="BI540" s="93" t="str">
        <f t="shared" si="377"/>
        <v xml:space="preserve">	Trần Ngọc Diệu Anh</v>
      </c>
      <c r="BJ540" s="105">
        <f t="shared" si="378"/>
        <v>0</v>
      </c>
      <c r="BK540" s="88" t="str">
        <f t="shared" si="379"/>
        <v>8180136097</v>
      </c>
      <c r="BL540" s="86">
        <f t="shared" si="380"/>
        <v>0</v>
      </c>
      <c r="BM540" s="105">
        <f t="shared" si="381"/>
        <v>0</v>
      </c>
      <c r="BN540" s="86">
        <f t="shared" si="382"/>
        <v>0</v>
      </c>
      <c r="BO540" s="86">
        <f t="shared" si="383"/>
        <v>0</v>
      </c>
      <c r="BP540" s="86">
        <f t="shared" si="393"/>
        <v>0</v>
      </c>
      <c r="BQ540" s="160" t="s">
        <v>6961</v>
      </c>
      <c r="BR540" s="86" t="s">
        <v>5720</v>
      </c>
      <c r="BS540" s="88" t="s">
        <v>5721</v>
      </c>
      <c r="BT540" s="86" t="s">
        <v>5722</v>
      </c>
      <c r="BU540" s="86"/>
      <c r="BV540" s="86" t="str">
        <f t="shared" si="394"/>
        <v>CH 646809</v>
      </c>
      <c r="BW540" s="105" t="str">
        <f t="shared" si="395"/>
        <v/>
      </c>
      <c r="BX540" s="86" t="str">
        <f t="shared" si="404"/>
        <v>35</v>
      </c>
      <c r="BY540" s="86" t="str">
        <f t="shared" si="405"/>
        <v>26</v>
      </c>
      <c r="BZ540" s="91">
        <f t="shared" si="406"/>
        <v>105</v>
      </c>
      <c r="CA540" s="91">
        <v>0</v>
      </c>
      <c r="CB540" s="96" t="s">
        <v>5719</v>
      </c>
      <c r="CC540" s="91">
        <f t="shared" si="396"/>
        <v>200</v>
      </c>
      <c r="CD540" s="91">
        <f t="shared" si="397"/>
        <v>0</v>
      </c>
      <c r="CE540" s="93">
        <f t="shared" si="407"/>
        <v>0</v>
      </c>
      <c r="CF540" s="93">
        <f t="shared" si="408"/>
        <v>0</v>
      </c>
      <c r="CG540" s="105"/>
      <c r="CH540" s="105"/>
      <c r="CI540" s="86"/>
      <c r="CJ540" s="188"/>
      <c r="CK540" s="181">
        <f t="shared" si="398"/>
        <v>105</v>
      </c>
      <c r="CL540" s="181">
        <f t="shared" si="399"/>
        <v>200</v>
      </c>
      <c r="CM540" s="86" t="s">
        <v>5723</v>
      </c>
      <c r="CN540" s="182" t="s">
        <v>7854</v>
      </c>
      <c r="CO540" s="183" t="s">
        <v>7855</v>
      </c>
      <c r="CP540" s="86" t="s">
        <v>5724</v>
      </c>
      <c r="CQ540" s="153" t="s">
        <v>7924</v>
      </c>
      <c r="CR540" s="187">
        <f t="shared" si="400"/>
        <v>7970000</v>
      </c>
      <c r="CS540" s="188">
        <v>1</v>
      </c>
      <c r="CT540" s="188">
        <f t="shared" si="368"/>
        <v>7970000</v>
      </c>
      <c r="CU540" s="93"/>
      <c r="CV540" s="94">
        <f t="shared" si="401"/>
        <v>105</v>
      </c>
      <c r="CW540" s="93">
        <f t="shared" si="402"/>
        <v>0</v>
      </c>
      <c r="CX540" s="86">
        <f t="shared" si="403"/>
        <v>0</v>
      </c>
      <c r="CY540" s="93">
        <f t="shared" si="369"/>
        <v>251055</v>
      </c>
      <c r="CZ540" s="93">
        <v>0</v>
      </c>
      <c r="DA540" s="93">
        <v>0</v>
      </c>
      <c r="DB540" s="93">
        <f t="shared" si="370"/>
        <v>0</v>
      </c>
      <c r="DC540" s="93">
        <v>0</v>
      </c>
      <c r="DD540" s="91">
        <v>0</v>
      </c>
      <c r="DE540" s="93">
        <f t="shared" si="371"/>
        <v>0</v>
      </c>
      <c r="DF540" s="93">
        <f t="shared" si="384"/>
        <v>0</v>
      </c>
      <c r="DG540" s="93"/>
      <c r="DH540" s="93">
        <v>0</v>
      </c>
      <c r="DI540" s="93">
        <v>0</v>
      </c>
      <c r="DJ540" s="86">
        <f t="shared" si="372"/>
        <v>0</v>
      </c>
      <c r="DK540" s="91">
        <v>0</v>
      </c>
      <c r="DL540" s="93"/>
      <c r="DM540" s="93">
        <v>0</v>
      </c>
      <c r="DN540" s="93">
        <f t="shared" si="385"/>
        <v>7970000</v>
      </c>
      <c r="DO540" s="93">
        <f t="shared" si="373"/>
        <v>0</v>
      </c>
      <c r="DP540" s="92">
        <f t="shared" si="374"/>
        <v>251055</v>
      </c>
      <c r="DQ540" s="97" t="str">
        <f t="shared" si="386"/>
        <v>8180136097</v>
      </c>
      <c r="DR540" s="98">
        <f t="shared" si="375"/>
        <v>0</v>
      </c>
      <c r="DS540" s="93" t="str">
        <f t="shared" si="376"/>
        <v>OK</v>
      </c>
      <c r="DT540" s="93"/>
      <c r="DU540" s="78" t="str">
        <f t="shared" si="387"/>
        <v>5010700215011501100001VT100001</v>
      </c>
      <c r="DV540" s="78">
        <f>INDEX('08_DMGiaDat'!$L:$L,MATCH(DU540,'08_DMGiaDat'!$R:$R,0))</f>
        <v>7970000</v>
      </c>
      <c r="DW540" s="78" t="str">
        <f t="shared" si="388"/>
        <v>501070021501100100000001</v>
      </c>
      <c r="DX540" s="78" t="str">
        <f>IFERROR(VLOOKUP(DW540,'08_DMGiaDat'!C518:C519,2,FALSE),"N")</f>
        <v>N</v>
      </c>
      <c r="DY540" s="78" t="str">
        <f t="shared" si="389"/>
        <v>5010700215011001VT100001</v>
      </c>
      <c r="DZ540" s="78" t="str">
        <f>IFERROR(VLOOKUP(DY540,'08_DMGiaDat'!C518:C519,2,FALSE),"N")</f>
        <v>N</v>
      </c>
      <c r="EA540" s="78" t="str">
        <f t="shared" si="390"/>
        <v>501070021501100100000001</v>
      </c>
      <c r="EB540" s="78" t="str">
        <f>IFERROR(VLOOKUP(EA540,'08_DMGiaDat'!C518:C519,2,FALSE),"N")</f>
        <v>N</v>
      </c>
      <c r="EC540" s="92">
        <f>IF(DV540&lt;&gt;"N",DV540,IF(DX540&lt;&gt;"N",DX540,IF(DZ540&lt;&gt;"N",DZ540*VLOOKUP(LEFT(CB540,3),'03_DMMucDich'!C502:C506,5,FALSE),IF(EB540&lt;&gt;"N",EB540*VLOOKUP(LEFT(CB540,3),'03_DMMucDich'!C502:C506,5,FALSE),"N/A"))))</f>
        <v>7970000</v>
      </c>
    </row>
    <row r="541" spans="1:133" s="34" customFormat="1" ht="16" x14ac:dyDescent="0.2">
      <c r="A541" s="85">
        <v>527</v>
      </c>
      <c r="B541" s="86"/>
      <c r="C541" s="87"/>
      <c r="D541" s="141" t="s">
        <v>6165</v>
      </c>
      <c r="E541" s="86"/>
      <c r="F541" s="88"/>
      <c r="G541" s="88" t="s">
        <v>5718</v>
      </c>
      <c r="H541" s="151">
        <v>2022</v>
      </c>
      <c r="I541" s="86"/>
      <c r="J541" s="86"/>
      <c r="K541" s="145" t="s">
        <v>6788</v>
      </c>
      <c r="L541" s="105"/>
      <c r="M541" s="86"/>
      <c r="N541" s="105"/>
      <c r="O541" s="105"/>
      <c r="P541" s="86"/>
      <c r="Q541" s="86"/>
      <c r="R541" s="153" t="str">
        <f t="shared" si="391"/>
        <v>Tổ 64</v>
      </c>
      <c r="S541" s="86"/>
      <c r="T541" s="86"/>
      <c r="U541" s="86"/>
      <c r="V541" s="86" t="str">
        <f t="shared" si="392"/>
        <v xml:space="preserve">, </v>
      </c>
      <c r="W541" s="86"/>
      <c r="X541" s="86"/>
      <c r="Y541" s="86"/>
      <c r="Z541" s="88"/>
      <c r="AA541" s="105"/>
      <c r="AB541" s="86"/>
      <c r="AC541" s="90"/>
      <c r="AD541" s="86"/>
      <c r="AE541" s="86"/>
      <c r="AF541" s="86"/>
      <c r="AG541" s="86"/>
      <c r="AH541" s="160" t="s">
        <v>6961</v>
      </c>
      <c r="AI541" s="153"/>
      <c r="AJ541" s="153"/>
      <c r="AK541" s="86"/>
      <c r="AL541" s="86"/>
      <c r="AM541" s="153" t="s">
        <v>7015</v>
      </c>
      <c r="AN541" s="153" t="s">
        <v>7641</v>
      </c>
      <c r="AO541" s="165">
        <v>43171</v>
      </c>
      <c r="AP541" s="153" t="s">
        <v>5666</v>
      </c>
      <c r="AQ541" s="153" t="s">
        <v>7055</v>
      </c>
      <c r="AR541" s="166">
        <v>107.5</v>
      </c>
      <c r="AS541" s="88" t="s">
        <v>5719</v>
      </c>
      <c r="AT541" s="92">
        <f t="shared" si="367"/>
        <v>0</v>
      </c>
      <c r="AU541" s="93">
        <v>0</v>
      </c>
      <c r="AV541" s="93">
        <v>0</v>
      </c>
      <c r="AW541" s="166">
        <v>200</v>
      </c>
      <c r="AX541" s="93">
        <v>0</v>
      </c>
      <c r="AY541" s="177"/>
      <c r="AZ541" s="177">
        <v>0</v>
      </c>
      <c r="BA541" s="178"/>
      <c r="BB541" s="105"/>
      <c r="BC541" s="105"/>
      <c r="BD541" s="93"/>
      <c r="BE541" s="93">
        <v>0</v>
      </c>
      <c r="BF541" s="91">
        <v>0</v>
      </c>
      <c r="BG541" s="94"/>
      <c r="BH541" s="95"/>
      <c r="BI541" s="93" t="str">
        <f t="shared" si="377"/>
        <v>Võ Văn An</v>
      </c>
      <c r="BJ541" s="105">
        <f t="shared" si="378"/>
        <v>0</v>
      </c>
      <c r="BK541" s="88" t="str">
        <f t="shared" si="379"/>
        <v>8108504712</v>
      </c>
      <c r="BL541" s="86">
        <f t="shared" si="380"/>
        <v>0</v>
      </c>
      <c r="BM541" s="105">
        <f t="shared" si="381"/>
        <v>0</v>
      </c>
      <c r="BN541" s="86">
        <f t="shared" si="382"/>
        <v>0</v>
      </c>
      <c r="BO541" s="86">
        <f t="shared" si="383"/>
        <v>0</v>
      </c>
      <c r="BP541" s="86">
        <f t="shared" si="393"/>
        <v>0</v>
      </c>
      <c r="BQ541" s="160" t="s">
        <v>6961</v>
      </c>
      <c r="BR541" s="86" t="s">
        <v>5720</v>
      </c>
      <c r="BS541" s="88" t="s">
        <v>5721</v>
      </c>
      <c r="BT541" s="86" t="s">
        <v>5722</v>
      </c>
      <c r="BU541" s="86"/>
      <c r="BV541" s="86" t="str">
        <f t="shared" si="394"/>
        <v>CM 669344</v>
      </c>
      <c r="BW541" s="105" t="str">
        <f t="shared" si="395"/>
        <v/>
      </c>
      <c r="BX541" s="86" t="str">
        <f t="shared" si="404"/>
        <v>12</v>
      </c>
      <c r="BY541" s="86" t="str">
        <f t="shared" si="405"/>
        <v>64</v>
      </c>
      <c r="BZ541" s="91">
        <f t="shared" si="406"/>
        <v>107.5</v>
      </c>
      <c r="CA541" s="91">
        <v>0</v>
      </c>
      <c r="CB541" s="96" t="s">
        <v>5719</v>
      </c>
      <c r="CC541" s="91">
        <f t="shared" si="396"/>
        <v>200</v>
      </c>
      <c r="CD541" s="91">
        <f t="shared" si="397"/>
        <v>0</v>
      </c>
      <c r="CE541" s="93">
        <f t="shared" si="407"/>
        <v>0</v>
      </c>
      <c r="CF541" s="93">
        <f t="shared" si="408"/>
        <v>0</v>
      </c>
      <c r="CG541" s="105"/>
      <c r="CH541" s="105"/>
      <c r="CI541" s="86"/>
      <c r="CJ541" s="188"/>
      <c r="CK541" s="181">
        <f t="shared" si="398"/>
        <v>107.5</v>
      </c>
      <c r="CL541" s="181">
        <f t="shared" si="399"/>
        <v>200</v>
      </c>
      <c r="CM541" s="86" t="s">
        <v>5723</v>
      </c>
      <c r="CN541" s="182" t="s">
        <v>7854</v>
      </c>
      <c r="CO541" s="183" t="s">
        <v>7856</v>
      </c>
      <c r="CP541" s="86" t="s">
        <v>5724</v>
      </c>
      <c r="CQ541" s="153" t="s">
        <v>7924</v>
      </c>
      <c r="CR541" s="187">
        <f t="shared" si="400"/>
        <v>9190000</v>
      </c>
      <c r="CS541" s="188">
        <v>1</v>
      </c>
      <c r="CT541" s="188">
        <f t="shared" si="368"/>
        <v>9190000</v>
      </c>
      <c r="CU541" s="93"/>
      <c r="CV541" s="94">
        <f t="shared" si="401"/>
        <v>107.5</v>
      </c>
      <c r="CW541" s="93">
        <f t="shared" si="402"/>
        <v>0</v>
      </c>
      <c r="CX541" s="86">
        <f t="shared" si="403"/>
        <v>0</v>
      </c>
      <c r="CY541" s="93">
        <f t="shared" si="369"/>
        <v>296377.5</v>
      </c>
      <c r="CZ541" s="93">
        <v>0</v>
      </c>
      <c r="DA541" s="93">
        <v>0</v>
      </c>
      <c r="DB541" s="93">
        <f t="shared" si="370"/>
        <v>0</v>
      </c>
      <c r="DC541" s="93">
        <v>0</v>
      </c>
      <c r="DD541" s="91">
        <v>0</v>
      </c>
      <c r="DE541" s="93">
        <f t="shared" si="371"/>
        <v>0</v>
      </c>
      <c r="DF541" s="93">
        <f t="shared" si="384"/>
        <v>0</v>
      </c>
      <c r="DG541" s="93"/>
      <c r="DH541" s="93">
        <v>0</v>
      </c>
      <c r="DI541" s="93">
        <v>0</v>
      </c>
      <c r="DJ541" s="86">
        <f t="shared" si="372"/>
        <v>0</v>
      </c>
      <c r="DK541" s="91">
        <v>0</v>
      </c>
      <c r="DL541" s="93"/>
      <c r="DM541" s="93">
        <v>0</v>
      </c>
      <c r="DN541" s="93">
        <f t="shared" si="385"/>
        <v>9190000</v>
      </c>
      <c r="DO541" s="93">
        <f t="shared" si="373"/>
        <v>0</v>
      </c>
      <c r="DP541" s="92">
        <f t="shared" si="374"/>
        <v>296377.5</v>
      </c>
      <c r="DQ541" s="97" t="str">
        <f t="shared" si="386"/>
        <v>8108504712</v>
      </c>
      <c r="DR541" s="98">
        <f t="shared" si="375"/>
        <v>0</v>
      </c>
      <c r="DS541" s="93" t="str">
        <f t="shared" si="376"/>
        <v>OK</v>
      </c>
      <c r="DT541" s="93"/>
      <c r="DU541" s="78" t="str">
        <f t="shared" si="387"/>
        <v>5010700215011501101001VT100001</v>
      </c>
      <c r="DV541" s="78">
        <f>INDEX('08_DMGiaDat'!$L:$L,MATCH(DU541,'08_DMGiaDat'!$R:$R,0))</f>
        <v>9190000</v>
      </c>
      <c r="DW541" s="78" t="str">
        <f t="shared" si="388"/>
        <v>501070021501100100000001</v>
      </c>
      <c r="DX541" s="78" t="str">
        <f>IFERROR(VLOOKUP(DW541,'08_DMGiaDat'!C518:C519,2,FALSE),"N")</f>
        <v>N</v>
      </c>
      <c r="DY541" s="78" t="str">
        <f t="shared" si="389"/>
        <v>5010700215011001VT100001</v>
      </c>
      <c r="DZ541" s="78" t="str">
        <f>IFERROR(VLOOKUP(DY541,'08_DMGiaDat'!C518:C519,2,FALSE),"N")</f>
        <v>N</v>
      </c>
      <c r="EA541" s="78" t="str">
        <f t="shared" si="390"/>
        <v>501070021501100100000001</v>
      </c>
      <c r="EB541" s="78" t="str">
        <f>IFERROR(VLOOKUP(EA541,'08_DMGiaDat'!C518:C519,2,FALSE),"N")</f>
        <v>N</v>
      </c>
      <c r="EC541" s="92">
        <f>IF(DV541&lt;&gt;"N",DV541,IF(DX541&lt;&gt;"N",DX541,IF(DZ541&lt;&gt;"N",DZ541*VLOOKUP(LEFT(CB541,3),'03_DMMucDich'!C502:C506,5,FALSE),IF(EB541&lt;&gt;"N",EB541*VLOOKUP(LEFT(CB541,3),'03_DMMucDich'!C502:C506,5,FALSE),"N/A"))))</f>
        <v>9190000</v>
      </c>
    </row>
    <row r="542" spans="1:133" s="34" customFormat="1" ht="16" x14ac:dyDescent="0.2">
      <c r="A542" s="85">
        <v>528</v>
      </c>
      <c r="B542" s="86"/>
      <c r="C542" s="87"/>
      <c r="D542" s="141" t="s">
        <v>6166</v>
      </c>
      <c r="E542" s="86"/>
      <c r="F542" s="88"/>
      <c r="G542" s="88" t="s">
        <v>5718</v>
      </c>
      <c r="H542" s="151">
        <v>2023</v>
      </c>
      <c r="I542" s="86"/>
      <c r="J542" s="86"/>
      <c r="K542" s="145" t="s">
        <v>6789</v>
      </c>
      <c r="L542" s="105"/>
      <c r="M542" s="86"/>
      <c r="N542" s="105"/>
      <c r="O542" s="105"/>
      <c r="P542" s="86"/>
      <c r="Q542" s="86"/>
      <c r="R542" s="153" t="str">
        <f t="shared" si="391"/>
        <v>Tổ 49</v>
      </c>
      <c r="S542" s="86"/>
      <c r="T542" s="86"/>
      <c r="U542" s="86"/>
      <c r="V542" s="86" t="str">
        <f t="shared" si="392"/>
        <v xml:space="preserve">, </v>
      </c>
      <c r="W542" s="86"/>
      <c r="X542" s="86"/>
      <c r="Y542" s="86"/>
      <c r="Z542" s="88"/>
      <c r="AA542" s="105"/>
      <c r="AB542" s="86"/>
      <c r="AC542" s="90"/>
      <c r="AD542" s="86"/>
      <c r="AE542" s="86"/>
      <c r="AF542" s="86"/>
      <c r="AG542" s="86"/>
      <c r="AH542" s="160" t="s">
        <v>6998</v>
      </c>
      <c r="AI542" s="153"/>
      <c r="AJ542" s="153"/>
      <c r="AK542" s="86"/>
      <c r="AL542" s="86"/>
      <c r="AM542" s="153" t="s">
        <v>7015</v>
      </c>
      <c r="AN542" s="153" t="s">
        <v>7642</v>
      </c>
      <c r="AO542" s="165">
        <v>43595</v>
      </c>
      <c r="AP542" s="153" t="s">
        <v>2233</v>
      </c>
      <c r="AQ542" s="153" t="s">
        <v>2130</v>
      </c>
      <c r="AR542" s="166">
        <v>115.2</v>
      </c>
      <c r="AS542" s="88" t="s">
        <v>5719</v>
      </c>
      <c r="AT542" s="92">
        <f t="shared" si="367"/>
        <v>0</v>
      </c>
      <c r="AU542" s="93">
        <v>0</v>
      </c>
      <c r="AV542" s="93">
        <v>0</v>
      </c>
      <c r="AW542" s="166">
        <v>200</v>
      </c>
      <c r="AX542" s="93">
        <v>0</v>
      </c>
      <c r="AY542" s="177"/>
      <c r="AZ542" s="177">
        <v>0</v>
      </c>
      <c r="BA542" s="178"/>
      <c r="BB542" s="105"/>
      <c r="BC542" s="105"/>
      <c r="BD542" s="93"/>
      <c r="BE542" s="93">
        <v>0</v>
      </c>
      <c r="BF542" s="91">
        <v>0</v>
      </c>
      <c r="BG542" s="94"/>
      <c r="BH542" s="95"/>
      <c r="BI542" s="93" t="str">
        <f t="shared" si="377"/>
        <v>Cao Thị Hà</v>
      </c>
      <c r="BJ542" s="105">
        <f t="shared" si="378"/>
        <v>0</v>
      </c>
      <c r="BK542" s="88" t="str">
        <f t="shared" si="379"/>
        <v>0401389263</v>
      </c>
      <c r="BL542" s="86">
        <f t="shared" si="380"/>
        <v>0</v>
      </c>
      <c r="BM542" s="105">
        <f t="shared" si="381"/>
        <v>0</v>
      </c>
      <c r="BN542" s="86">
        <f t="shared" si="382"/>
        <v>0</v>
      </c>
      <c r="BO542" s="86">
        <f t="shared" si="383"/>
        <v>0</v>
      </c>
      <c r="BP542" s="86">
        <f t="shared" si="393"/>
        <v>0</v>
      </c>
      <c r="BQ542" s="160" t="s">
        <v>6998</v>
      </c>
      <c r="BR542" s="86" t="s">
        <v>5720</v>
      </c>
      <c r="BS542" s="88" t="s">
        <v>5721</v>
      </c>
      <c r="BT542" s="86" t="s">
        <v>5722</v>
      </c>
      <c r="BU542" s="86"/>
      <c r="BV542" s="86" t="str">
        <f t="shared" si="394"/>
        <v>CR 784356</v>
      </c>
      <c r="BW542" s="105" t="str">
        <f t="shared" si="395"/>
        <v/>
      </c>
      <c r="BX542" s="86" t="str">
        <f t="shared" si="404"/>
        <v>347</v>
      </c>
      <c r="BY542" s="86" t="str">
        <f t="shared" si="405"/>
        <v>244</v>
      </c>
      <c r="BZ542" s="91">
        <f t="shared" si="406"/>
        <v>115.2</v>
      </c>
      <c r="CA542" s="91">
        <v>0</v>
      </c>
      <c r="CB542" s="96" t="s">
        <v>5719</v>
      </c>
      <c r="CC542" s="91">
        <f t="shared" si="396"/>
        <v>200</v>
      </c>
      <c r="CD542" s="91">
        <f t="shared" si="397"/>
        <v>0</v>
      </c>
      <c r="CE542" s="93">
        <f t="shared" si="407"/>
        <v>0</v>
      </c>
      <c r="CF542" s="93">
        <f t="shared" si="408"/>
        <v>0</v>
      </c>
      <c r="CG542" s="105"/>
      <c r="CH542" s="105"/>
      <c r="CI542" s="86"/>
      <c r="CJ542" s="188"/>
      <c r="CK542" s="181">
        <f t="shared" si="398"/>
        <v>115.2</v>
      </c>
      <c r="CL542" s="181">
        <f t="shared" si="399"/>
        <v>200</v>
      </c>
      <c r="CM542" s="86" t="s">
        <v>5723</v>
      </c>
      <c r="CN542" s="182" t="s">
        <v>7859</v>
      </c>
      <c r="CO542" s="183" t="s">
        <v>7863</v>
      </c>
      <c r="CP542" s="86" t="s">
        <v>5724</v>
      </c>
      <c r="CQ542" s="153" t="s">
        <v>7925</v>
      </c>
      <c r="CR542" s="187">
        <f t="shared" si="400"/>
        <v>2170000</v>
      </c>
      <c r="CS542" s="188">
        <v>0.8</v>
      </c>
      <c r="CT542" s="188">
        <f t="shared" si="368"/>
        <v>1736000</v>
      </c>
      <c r="CU542" s="93"/>
      <c r="CV542" s="94">
        <f t="shared" si="401"/>
        <v>115.2</v>
      </c>
      <c r="CW542" s="93">
        <f t="shared" si="402"/>
        <v>0</v>
      </c>
      <c r="CX542" s="86">
        <f t="shared" si="403"/>
        <v>0</v>
      </c>
      <c r="CY542" s="93">
        <f t="shared" si="369"/>
        <v>59996.160000000003</v>
      </c>
      <c r="CZ542" s="93">
        <v>0</v>
      </c>
      <c r="DA542" s="93">
        <v>0</v>
      </c>
      <c r="DB542" s="93">
        <f t="shared" si="370"/>
        <v>0</v>
      </c>
      <c r="DC542" s="93">
        <v>0</v>
      </c>
      <c r="DD542" s="91">
        <v>0</v>
      </c>
      <c r="DE542" s="93">
        <f t="shared" si="371"/>
        <v>0</v>
      </c>
      <c r="DF542" s="93">
        <f t="shared" si="384"/>
        <v>0</v>
      </c>
      <c r="DG542" s="93"/>
      <c r="DH542" s="93">
        <v>0</v>
      </c>
      <c r="DI542" s="93">
        <v>0</v>
      </c>
      <c r="DJ542" s="86">
        <f t="shared" si="372"/>
        <v>0</v>
      </c>
      <c r="DK542" s="91">
        <v>0</v>
      </c>
      <c r="DL542" s="93"/>
      <c r="DM542" s="93">
        <v>0</v>
      </c>
      <c r="DN542" s="93">
        <f t="shared" si="385"/>
        <v>1736000</v>
      </c>
      <c r="DO542" s="93">
        <f t="shared" si="373"/>
        <v>0</v>
      </c>
      <c r="DP542" s="92">
        <f t="shared" si="374"/>
        <v>59996.160000000003</v>
      </c>
      <c r="DQ542" s="97" t="str">
        <f t="shared" si="386"/>
        <v>0401389263</v>
      </c>
      <c r="DR542" s="98">
        <f t="shared" si="375"/>
        <v>0</v>
      </c>
      <c r="DS542" s="93" t="str">
        <f t="shared" si="376"/>
        <v>OK</v>
      </c>
      <c r="DT542" s="93"/>
      <c r="DU542" s="78" t="str">
        <f t="shared" si="387"/>
        <v>5010700212541254102001VT400001</v>
      </c>
      <c r="DV542" s="78">
        <f>INDEX('08_DMGiaDat'!$L:$L,MATCH(DU542,'08_DMGiaDat'!$R:$R,0))</f>
        <v>2170000</v>
      </c>
      <c r="DW542" s="78" t="str">
        <f t="shared" si="388"/>
        <v>501070021254100100000001</v>
      </c>
      <c r="DX542" s="78" t="str">
        <f>IFERROR(VLOOKUP(DW542,'08_DMGiaDat'!C518:C519,2,FALSE),"N")</f>
        <v>N</v>
      </c>
      <c r="DY542" s="78" t="str">
        <f t="shared" si="389"/>
        <v>5010700212541001VT400001</v>
      </c>
      <c r="DZ542" s="78" t="str">
        <f>IFERROR(VLOOKUP(DY542,'08_DMGiaDat'!C518:C519,2,FALSE),"N")</f>
        <v>N</v>
      </c>
      <c r="EA542" s="78" t="str">
        <f t="shared" si="390"/>
        <v>501070021254100100000001</v>
      </c>
      <c r="EB542" s="78" t="str">
        <f>IFERROR(VLOOKUP(EA542,'08_DMGiaDat'!C518:C519,2,FALSE),"N")</f>
        <v>N</v>
      </c>
      <c r="EC542" s="92">
        <f>IF(DV542&lt;&gt;"N",DV542,IF(DX542&lt;&gt;"N",DX542,IF(DZ542&lt;&gt;"N",DZ542*VLOOKUP(LEFT(CB542,3),'03_DMMucDich'!C502:C506,5,FALSE),IF(EB542&lt;&gt;"N",EB542*VLOOKUP(LEFT(CB542,3),'03_DMMucDich'!C502:C506,5,FALSE),"N/A"))))</f>
        <v>2170000</v>
      </c>
    </row>
    <row r="543" spans="1:133" s="34" customFormat="1" ht="16" x14ac:dyDescent="0.2">
      <c r="A543" s="85">
        <v>529</v>
      </c>
      <c r="B543" s="86"/>
      <c r="C543" s="87"/>
      <c r="D543" s="141" t="s">
        <v>6167</v>
      </c>
      <c r="E543" s="86"/>
      <c r="F543" s="88"/>
      <c r="G543" s="88" t="s">
        <v>5718</v>
      </c>
      <c r="H543" s="151">
        <v>2022</v>
      </c>
      <c r="I543" s="86"/>
      <c r="J543" s="86"/>
      <c r="K543" s="145" t="s">
        <v>6790</v>
      </c>
      <c r="L543" s="105"/>
      <c r="M543" s="86"/>
      <c r="N543" s="105"/>
      <c r="O543" s="105"/>
      <c r="P543" s="86"/>
      <c r="Q543" s="86"/>
      <c r="R543" s="153" t="str">
        <f t="shared" si="391"/>
        <v>Tổ 39</v>
      </c>
      <c r="S543" s="86"/>
      <c r="T543" s="86"/>
      <c r="U543" s="86"/>
      <c r="V543" s="86" t="str">
        <f t="shared" si="392"/>
        <v xml:space="preserve">, </v>
      </c>
      <c r="W543" s="86"/>
      <c r="X543" s="86"/>
      <c r="Y543" s="86"/>
      <c r="Z543" s="88"/>
      <c r="AA543" s="105"/>
      <c r="AB543" s="86"/>
      <c r="AC543" s="90"/>
      <c r="AD543" s="86"/>
      <c r="AE543" s="86"/>
      <c r="AF543" s="86"/>
      <c r="AG543" s="86"/>
      <c r="AH543" s="160" t="s">
        <v>6965</v>
      </c>
      <c r="AI543" s="153"/>
      <c r="AJ543" s="153"/>
      <c r="AK543" s="86"/>
      <c r="AL543" s="86"/>
      <c r="AM543" s="153" t="s">
        <v>7015</v>
      </c>
      <c r="AN543" s="153" t="s">
        <v>7643</v>
      </c>
      <c r="AO543" s="165">
        <v>42689</v>
      </c>
      <c r="AP543" s="153" t="s">
        <v>2062</v>
      </c>
      <c r="AQ543" s="153" t="s">
        <v>7031</v>
      </c>
      <c r="AR543" s="166">
        <v>90</v>
      </c>
      <c r="AS543" s="88" t="s">
        <v>5719</v>
      </c>
      <c r="AT543" s="92">
        <f t="shared" si="367"/>
        <v>0</v>
      </c>
      <c r="AU543" s="93">
        <v>0</v>
      </c>
      <c r="AV543" s="93">
        <v>0</v>
      </c>
      <c r="AW543" s="166">
        <v>200</v>
      </c>
      <c r="AX543" s="93">
        <v>0</v>
      </c>
      <c r="AY543" s="177"/>
      <c r="AZ543" s="177">
        <v>0</v>
      </c>
      <c r="BA543" s="178"/>
      <c r="BB543" s="105"/>
      <c r="BC543" s="105"/>
      <c r="BD543" s="93"/>
      <c r="BE543" s="93">
        <v>0</v>
      </c>
      <c r="BF543" s="91">
        <v>0</v>
      </c>
      <c r="BG543" s="94"/>
      <c r="BH543" s="95"/>
      <c r="BI543" s="93" t="str">
        <f t="shared" si="377"/>
        <v>Phan Chí Nguyện</v>
      </c>
      <c r="BJ543" s="105">
        <f t="shared" si="378"/>
        <v>0</v>
      </c>
      <c r="BK543" s="88" t="str">
        <f t="shared" si="379"/>
        <v>8461957187</v>
      </c>
      <c r="BL543" s="86">
        <f t="shared" si="380"/>
        <v>0</v>
      </c>
      <c r="BM543" s="105">
        <f t="shared" si="381"/>
        <v>0</v>
      </c>
      <c r="BN543" s="86">
        <f t="shared" si="382"/>
        <v>0</v>
      </c>
      <c r="BO543" s="86">
        <f t="shared" si="383"/>
        <v>0</v>
      </c>
      <c r="BP543" s="86">
        <f t="shared" si="393"/>
        <v>0</v>
      </c>
      <c r="BQ543" s="160" t="s">
        <v>6965</v>
      </c>
      <c r="BR543" s="86" t="s">
        <v>5720</v>
      </c>
      <c r="BS543" s="88" t="s">
        <v>5721</v>
      </c>
      <c r="BT543" s="86" t="s">
        <v>5722</v>
      </c>
      <c r="BU543" s="86"/>
      <c r="BV543" s="86" t="str">
        <f t="shared" si="394"/>
        <v>CE 678048</v>
      </c>
      <c r="BW543" s="105" t="str">
        <f t="shared" si="395"/>
        <v/>
      </c>
      <c r="BX543" s="86" t="str">
        <f t="shared" si="404"/>
        <v>176</v>
      </c>
      <c r="BY543" s="86" t="str">
        <f t="shared" si="405"/>
        <v>80</v>
      </c>
      <c r="BZ543" s="91">
        <f t="shared" si="406"/>
        <v>90</v>
      </c>
      <c r="CA543" s="91">
        <v>0</v>
      </c>
      <c r="CB543" s="96" t="s">
        <v>5719</v>
      </c>
      <c r="CC543" s="91">
        <f t="shared" si="396"/>
        <v>200</v>
      </c>
      <c r="CD543" s="91">
        <f t="shared" si="397"/>
        <v>0</v>
      </c>
      <c r="CE543" s="93">
        <f t="shared" si="407"/>
        <v>0</v>
      </c>
      <c r="CF543" s="93">
        <f t="shared" si="408"/>
        <v>0</v>
      </c>
      <c r="CG543" s="105"/>
      <c r="CH543" s="105"/>
      <c r="CI543" s="86"/>
      <c r="CJ543" s="188"/>
      <c r="CK543" s="181">
        <f t="shared" si="398"/>
        <v>90</v>
      </c>
      <c r="CL543" s="181">
        <f t="shared" si="399"/>
        <v>200</v>
      </c>
      <c r="CM543" s="86" t="s">
        <v>5723</v>
      </c>
      <c r="CN543" s="182" t="s">
        <v>7903</v>
      </c>
      <c r="CO543" s="183" t="s">
        <v>7904</v>
      </c>
      <c r="CP543" s="86" t="s">
        <v>5724</v>
      </c>
      <c r="CQ543" s="153" t="s">
        <v>7924</v>
      </c>
      <c r="CR543" s="187">
        <f t="shared" si="400"/>
        <v>6640000</v>
      </c>
      <c r="CS543" s="188">
        <v>1</v>
      </c>
      <c r="CT543" s="188">
        <f t="shared" si="368"/>
        <v>6640000</v>
      </c>
      <c r="CU543" s="93"/>
      <c r="CV543" s="94">
        <f t="shared" si="401"/>
        <v>90</v>
      </c>
      <c r="CW543" s="93">
        <f t="shared" si="402"/>
        <v>0</v>
      </c>
      <c r="CX543" s="86">
        <f t="shared" si="403"/>
        <v>0</v>
      </c>
      <c r="CY543" s="93">
        <f t="shared" si="369"/>
        <v>179279.99999999997</v>
      </c>
      <c r="CZ543" s="93">
        <v>0</v>
      </c>
      <c r="DA543" s="93">
        <v>0</v>
      </c>
      <c r="DB543" s="93">
        <f t="shared" si="370"/>
        <v>0</v>
      </c>
      <c r="DC543" s="93">
        <v>0</v>
      </c>
      <c r="DD543" s="91">
        <v>0</v>
      </c>
      <c r="DE543" s="93">
        <f t="shared" si="371"/>
        <v>0</v>
      </c>
      <c r="DF543" s="93">
        <f t="shared" si="384"/>
        <v>0</v>
      </c>
      <c r="DG543" s="93"/>
      <c r="DH543" s="93">
        <v>0</v>
      </c>
      <c r="DI543" s="93">
        <v>0</v>
      </c>
      <c r="DJ543" s="86">
        <f t="shared" si="372"/>
        <v>0</v>
      </c>
      <c r="DK543" s="91">
        <v>0</v>
      </c>
      <c r="DL543" s="93"/>
      <c r="DM543" s="93">
        <v>0</v>
      </c>
      <c r="DN543" s="93">
        <f t="shared" si="385"/>
        <v>6640000</v>
      </c>
      <c r="DO543" s="93">
        <f t="shared" si="373"/>
        <v>0</v>
      </c>
      <c r="DP543" s="92">
        <f t="shared" si="374"/>
        <v>179279.99999999997</v>
      </c>
      <c r="DQ543" s="97" t="str">
        <f t="shared" si="386"/>
        <v>8461957187</v>
      </c>
      <c r="DR543" s="98">
        <f t="shared" si="375"/>
        <v>0</v>
      </c>
      <c r="DS543" s="93" t="str">
        <f t="shared" si="376"/>
        <v>OK</v>
      </c>
      <c r="DT543" s="93"/>
      <c r="DU543" s="78" t="str">
        <f t="shared" si="387"/>
        <v>5010700214501450100001VT100001</v>
      </c>
      <c r="DV543" s="78">
        <f>INDEX('08_DMGiaDat'!$L:$L,MATCH(DU543,'08_DMGiaDat'!$R:$R,0))</f>
        <v>6640000</v>
      </c>
      <c r="DW543" s="78" t="str">
        <f t="shared" si="388"/>
        <v>501070021450100100000001</v>
      </c>
      <c r="DX543" s="78" t="str">
        <f>IFERROR(VLOOKUP(DW543,'08_DMGiaDat'!C518:C519,2,FALSE),"N")</f>
        <v>N</v>
      </c>
      <c r="DY543" s="78" t="str">
        <f t="shared" si="389"/>
        <v>5010700214501001VT100001</v>
      </c>
      <c r="DZ543" s="78" t="str">
        <f>IFERROR(VLOOKUP(DY543,'08_DMGiaDat'!C518:C519,2,FALSE),"N")</f>
        <v>N</v>
      </c>
      <c r="EA543" s="78" t="str">
        <f t="shared" si="390"/>
        <v>501070021450100100000001</v>
      </c>
      <c r="EB543" s="78" t="str">
        <f>IFERROR(VLOOKUP(EA543,'08_DMGiaDat'!C518:C519,2,FALSE),"N")</f>
        <v>N</v>
      </c>
      <c r="EC543" s="92">
        <f>IF(DV543&lt;&gt;"N",DV543,IF(DX543&lt;&gt;"N",DX543,IF(DZ543&lt;&gt;"N",DZ543*VLOOKUP(LEFT(CB543,3),'03_DMMucDich'!C502:C506,5,FALSE),IF(EB543&lt;&gt;"N",EB543*VLOOKUP(LEFT(CB543,3),'03_DMMucDich'!C502:C506,5,FALSE),"N/A"))))</f>
        <v>6640000</v>
      </c>
    </row>
    <row r="544" spans="1:133" s="34" customFormat="1" ht="16" x14ac:dyDescent="0.2">
      <c r="A544" s="85">
        <v>530</v>
      </c>
      <c r="B544" s="86"/>
      <c r="C544" s="87"/>
      <c r="D544" s="141" t="s">
        <v>6168</v>
      </c>
      <c r="E544" s="86"/>
      <c r="F544" s="88"/>
      <c r="G544" s="88" t="s">
        <v>5718</v>
      </c>
      <c r="H544" s="151">
        <v>2023</v>
      </c>
      <c r="I544" s="86"/>
      <c r="J544" s="86"/>
      <c r="K544" s="145" t="s">
        <v>6791</v>
      </c>
      <c r="L544" s="105"/>
      <c r="M544" s="86"/>
      <c r="N544" s="105"/>
      <c r="O544" s="105"/>
      <c r="P544" s="86"/>
      <c r="Q544" s="86"/>
      <c r="R544" s="153" t="str">
        <f t="shared" si="391"/>
        <v>Tổ 64</v>
      </c>
      <c r="S544" s="86"/>
      <c r="T544" s="86"/>
      <c r="U544" s="86"/>
      <c r="V544" s="86" t="str">
        <f t="shared" si="392"/>
        <v xml:space="preserve">, </v>
      </c>
      <c r="W544" s="86"/>
      <c r="X544" s="86"/>
      <c r="Y544" s="86"/>
      <c r="Z544" s="88"/>
      <c r="AA544" s="105"/>
      <c r="AB544" s="86"/>
      <c r="AC544" s="90"/>
      <c r="AD544" s="86"/>
      <c r="AE544" s="86"/>
      <c r="AF544" s="86"/>
      <c r="AG544" s="86"/>
      <c r="AH544" s="160" t="s">
        <v>6961</v>
      </c>
      <c r="AI544" s="153"/>
      <c r="AJ544" s="153"/>
      <c r="AK544" s="86"/>
      <c r="AL544" s="86"/>
      <c r="AM544" s="153" t="s">
        <v>7015</v>
      </c>
      <c r="AN544" s="153" t="s">
        <v>7644</v>
      </c>
      <c r="AO544" s="165">
        <v>43706</v>
      </c>
      <c r="AP544" s="153" t="s">
        <v>1384</v>
      </c>
      <c r="AQ544" s="153" t="s">
        <v>5691</v>
      </c>
      <c r="AR544" s="166">
        <v>110</v>
      </c>
      <c r="AS544" s="88" t="s">
        <v>5719</v>
      </c>
      <c r="AT544" s="92">
        <f t="shared" si="367"/>
        <v>0</v>
      </c>
      <c r="AU544" s="93">
        <v>0</v>
      </c>
      <c r="AV544" s="93">
        <v>0</v>
      </c>
      <c r="AW544" s="166">
        <v>200</v>
      </c>
      <c r="AX544" s="93">
        <v>0</v>
      </c>
      <c r="AY544" s="177"/>
      <c r="AZ544" s="177">
        <v>0</v>
      </c>
      <c r="BA544" s="178"/>
      <c r="BB544" s="105"/>
      <c r="BC544" s="105"/>
      <c r="BD544" s="93"/>
      <c r="BE544" s="93">
        <v>0</v>
      </c>
      <c r="BF544" s="91">
        <v>0</v>
      </c>
      <c r="BG544" s="94"/>
      <c r="BH544" s="95"/>
      <c r="BI544" s="93" t="str">
        <f t="shared" si="377"/>
        <v>Nguyễn Thị Thùy Loan</v>
      </c>
      <c r="BJ544" s="105">
        <f t="shared" si="378"/>
        <v>0</v>
      </c>
      <c r="BK544" s="88" t="str">
        <f t="shared" si="379"/>
        <v>8069961582</v>
      </c>
      <c r="BL544" s="86">
        <f t="shared" si="380"/>
        <v>0</v>
      </c>
      <c r="BM544" s="105">
        <f t="shared" si="381"/>
        <v>0</v>
      </c>
      <c r="BN544" s="86">
        <f t="shared" si="382"/>
        <v>0</v>
      </c>
      <c r="BO544" s="86">
        <f t="shared" si="383"/>
        <v>0</v>
      </c>
      <c r="BP544" s="86">
        <f t="shared" si="393"/>
        <v>0</v>
      </c>
      <c r="BQ544" s="160" t="s">
        <v>6961</v>
      </c>
      <c r="BR544" s="86" t="s">
        <v>5720</v>
      </c>
      <c r="BS544" s="88" t="s">
        <v>5721</v>
      </c>
      <c r="BT544" s="86" t="s">
        <v>5722</v>
      </c>
      <c r="BU544" s="86"/>
      <c r="BV544" s="86" t="str">
        <f t="shared" si="394"/>
        <v>CR 936758</v>
      </c>
      <c r="BW544" s="105" t="str">
        <f t="shared" si="395"/>
        <v/>
      </c>
      <c r="BX544" s="86" t="str">
        <f t="shared" si="404"/>
        <v>125</v>
      </c>
      <c r="BY544" s="86" t="str">
        <f t="shared" si="405"/>
        <v>21</v>
      </c>
      <c r="BZ544" s="91">
        <f t="shared" si="406"/>
        <v>110</v>
      </c>
      <c r="CA544" s="91">
        <v>0</v>
      </c>
      <c r="CB544" s="96" t="s">
        <v>5719</v>
      </c>
      <c r="CC544" s="91">
        <f t="shared" si="396"/>
        <v>200</v>
      </c>
      <c r="CD544" s="91">
        <f t="shared" si="397"/>
        <v>0</v>
      </c>
      <c r="CE544" s="93">
        <f t="shared" si="407"/>
        <v>0</v>
      </c>
      <c r="CF544" s="93">
        <f t="shared" si="408"/>
        <v>0</v>
      </c>
      <c r="CG544" s="105"/>
      <c r="CH544" s="105"/>
      <c r="CI544" s="86"/>
      <c r="CJ544" s="188"/>
      <c r="CK544" s="181">
        <f t="shared" si="398"/>
        <v>110</v>
      </c>
      <c r="CL544" s="181">
        <f t="shared" si="399"/>
        <v>200</v>
      </c>
      <c r="CM544" s="86" t="s">
        <v>5723</v>
      </c>
      <c r="CN544" s="182" t="s">
        <v>7854</v>
      </c>
      <c r="CO544" s="183" t="s">
        <v>7855</v>
      </c>
      <c r="CP544" s="86" t="s">
        <v>5724</v>
      </c>
      <c r="CQ544" s="153" t="s">
        <v>7924</v>
      </c>
      <c r="CR544" s="187">
        <f t="shared" si="400"/>
        <v>7970000</v>
      </c>
      <c r="CS544" s="188">
        <v>1</v>
      </c>
      <c r="CT544" s="188">
        <f t="shared" si="368"/>
        <v>7970000</v>
      </c>
      <c r="CU544" s="93"/>
      <c r="CV544" s="94">
        <f t="shared" si="401"/>
        <v>110</v>
      </c>
      <c r="CW544" s="93">
        <f t="shared" si="402"/>
        <v>0</v>
      </c>
      <c r="CX544" s="86">
        <f t="shared" si="403"/>
        <v>0</v>
      </c>
      <c r="CY544" s="93">
        <f t="shared" si="369"/>
        <v>263010</v>
      </c>
      <c r="CZ544" s="93">
        <v>0</v>
      </c>
      <c r="DA544" s="93">
        <v>0</v>
      </c>
      <c r="DB544" s="93">
        <f t="shared" si="370"/>
        <v>0</v>
      </c>
      <c r="DC544" s="93">
        <v>0</v>
      </c>
      <c r="DD544" s="91">
        <v>0</v>
      </c>
      <c r="DE544" s="93">
        <f t="shared" si="371"/>
        <v>0</v>
      </c>
      <c r="DF544" s="93">
        <f t="shared" si="384"/>
        <v>0</v>
      </c>
      <c r="DG544" s="93"/>
      <c r="DH544" s="93">
        <v>0</v>
      </c>
      <c r="DI544" s="93">
        <v>0</v>
      </c>
      <c r="DJ544" s="86">
        <f t="shared" si="372"/>
        <v>0</v>
      </c>
      <c r="DK544" s="91">
        <v>0</v>
      </c>
      <c r="DL544" s="93"/>
      <c r="DM544" s="93">
        <v>0</v>
      </c>
      <c r="DN544" s="93">
        <f t="shared" si="385"/>
        <v>7970000</v>
      </c>
      <c r="DO544" s="93">
        <f t="shared" si="373"/>
        <v>0</v>
      </c>
      <c r="DP544" s="92">
        <f t="shared" si="374"/>
        <v>263010</v>
      </c>
      <c r="DQ544" s="97" t="str">
        <f t="shared" si="386"/>
        <v>8069961582</v>
      </c>
      <c r="DR544" s="98">
        <f t="shared" si="375"/>
        <v>0</v>
      </c>
      <c r="DS544" s="93" t="str">
        <f t="shared" si="376"/>
        <v>OK</v>
      </c>
      <c r="DT544" s="93"/>
      <c r="DU544" s="78" t="str">
        <f t="shared" si="387"/>
        <v>5010700215011501100001VT100001</v>
      </c>
      <c r="DV544" s="78">
        <f>INDEX('08_DMGiaDat'!$L:$L,MATCH(DU544,'08_DMGiaDat'!$R:$R,0))</f>
        <v>7970000</v>
      </c>
      <c r="DW544" s="78" t="str">
        <f t="shared" si="388"/>
        <v>501070021501100100000001</v>
      </c>
      <c r="DX544" s="78" t="str">
        <f>IFERROR(VLOOKUP(DW544,'08_DMGiaDat'!C518:C519,2,FALSE),"N")</f>
        <v>N</v>
      </c>
      <c r="DY544" s="78" t="str">
        <f t="shared" si="389"/>
        <v>5010700215011001VT100001</v>
      </c>
      <c r="DZ544" s="78" t="str">
        <f>IFERROR(VLOOKUP(DY544,'08_DMGiaDat'!C518:C519,2,FALSE),"N")</f>
        <v>N</v>
      </c>
      <c r="EA544" s="78" t="str">
        <f t="shared" si="390"/>
        <v>501070021501100100000001</v>
      </c>
      <c r="EB544" s="78" t="str">
        <f>IFERROR(VLOOKUP(EA544,'08_DMGiaDat'!C518:C519,2,FALSE),"N")</f>
        <v>N</v>
      </c>
      <c r="EC544" s="92">
        <f>IF(DV544&lt;&gt;"N",DV544,IF(DX544&lt;&gt;"N",DX544,IF(DZ544&lt;&gt;"N",DZ544*VLOOKUP(LEFT(CB544,3),'03_DMMucDich'!C502:C506,5,FALSE),IF(EB544&lt;&gt;"N",EB544*VLOOKUP(LEFT(CB544,3),'03_DMMucDich'!C502:C506,5,FALSE),"N/A"))))</f>
        <v>7970000</v>
      </c>
    </row>
    <row r="545" spans="1:133" s="34" customFormat="1" ht="16" x14ac:dyDescent="0.2">
      <c r="A545" s="85">
        <v>531</v>
      </c>
      <c r="B545" s="86"/>
      <c r="C545" s="87"/>
      <c r="D545" s="141" t="s">
        <v>6169</v>
      </c>
      <c r="E545" s="86"/>
      <c r="F545" s="88"/>
      <c r="G545" s="88" t="s">
        <v>5718</v>
      </c>
      <c r="H545" s="151">
        <v>2022</v>
      </c>
      <c r="I545" s="86"/>
      <c r="J545" s="86"/>
      <c r="K545" s="145" t="s">
        <v>6792</v>
      </c>
      <c r="L545" s="105"/>
      <c r="M545" s="86"/>
      <c r="N545" s="105"/>
      <c r="O545" s="105"/>
      <c r="P545" s="86"/>
      <c r="Q545" s="86"/>
      <c r="R545" s="153" t="str">
        <f t="shared" si="391"/>
        <v>Tổ 37</v>
      </c>
      <c r="S545" s="86"/>
      <c r="T545" s="86"/>
      <c r="U545" s="86"/>
      <c r="V545" s="86" t="str">
        <f t="shared" si="392"/>
        <v xml:space="preserve">, </v>
      </c>
      <c r="W545" s="86"/>
      <c r="X545" s="86"/>
      <c r="Y545" s="86"/>
      <c r="Z545" s="88"/>
      <c r="AA545" s="105"/>
      <c r="AB545" s="86"/>
      <c r="AC545" s="90"/>
      <c r="AD545" s="86"/>
      <c r="AE545" s="86"/>
      <c r="AF545" s="86"/>
      <c r="AG545" s="86"/>
      <c r="AH545" s="160" t="s">
        <v>6972</v>
      </c>
      <c r="AI545" s="153"/>
      <c r="AJ545" s="153"/>
      <c r="AK545" s="86"/>
      <c r="AL545" s="86"/>
      <c r="AM545" s="153" t="s">
        <v>7015</v>
      </c>
      <c r="AN545" s="153" t="s">
        <v>7645</v>
      </c>
      <c r="AO545" s="165">
        <v>44204</v>
      </c>
      <c r="AP545" s="153" t="s">
        <v>5675</v>
      </c>
      <c r="AQ545" s="153" t="s">
        <v>965</v>
      </c>
      <c r="AR545" s="166">
        <v>100</v>
      </c>
      <c r="AS545" s="88" t="s">
        <v>5719</v>
      </c>
      <c r="AT545" s="92">
        <f t="shared" si="367"/>
        <v>0</v>
      </c>
      <c r="AU545" s="93">
        <v>0</v>
      </c>
      <c r="AV545" s="93">
        <v>0</v>
      </c>
      <c r="AW545" s="166">
        <v>200</v>
      </c>
      <c r="AX545" s="93">
        <v>0</v>
      </c>
      <c r="AY545" s="177"/>
      <c r="AZ545" s="177">
        <v>0</v>
      </c>
      <c r="BA545" s="178"/>
      <c r="BB545" s="105"/>
      <c r="BC545" s="105"/>
      <c r="BD545" s="93"/>
      <c r="BE545" s="93">
        <v>0</v>
      </c>
      <c r="BF545" s="91">
        <v>0</v>
      </c>
      <c r="BG545" s="94"/>
      <c r="BH545" s="95"/>
      <c r="BI545" s="93" t="str">
        <f t="shared" si="377"/>
        <v>Nguyễn Thanh Phước</v>
      </c>
      <c r="BJ545" s="105">
        <f t="shared" si="378"/>
        <v>0</v>
      </c>
      <c r="BK545" s="88" t="str">
        <f t="shared" si="379"/>
        <v xml:space="preserve"> 3200316366</v>
      </c>
      <c r="BL545" s="86">
        <f t="shared" si="380"/>
        <v>0</v>
      </c>
      <c r="BM545" s="105">
        <f t="shared" si="381"/>
        <v>0</v>
      </c>
      <c r="BN545" s="86">
        <f t="shared" si="382"/>
        <v>0</v>
      </c>
      <c r="BO545" s="86">
        <f t="shared" si="383"/>
        <v>0</v>
      </c>
      <c r="BP545" s="86">
        <f t="shared" si="393"/>
        <v>0</v>
      </c>
      <c r="BQ545" s="160" t="s">
        <v>6972</v>
      </c>
      <c r="BR545" s="86" t="s">
        <v>5720</v>
      </c>
      <c r="BS545" s="88" t="s">
        <v>5721</v>
      </c>
      <c r="BT545" s="86" t="s">
        <v>5722</v>
      </c>
      <c r="BU545" s="86"/>
      <c r="BV545" s="86" t="str">
        <f t="shared" si="394"/>
        <v>DA 107177</v>
      </c>
      <c r="BW545" s="105" t="str">
        <f t="shared" si="395"/>
        <v/>
      </c>
      <c r="BX545" s="86" t="str">
        <f t="shared" si="404"/>
        <v>15</v>
      </c>
      <c r="BY545" s="86" t="str">
        <f t="shared" si="405"/>
        <v>103</v>
      </c>
      <c r="BZ545" s="91">
        <f t="shared" si="406"/>
        <v>100</v>
      </c>
      <c r="CA545" s="91">
        <v>0</v>
      </c>
      <c r="CB545" s="96" t="s">
        <v>5719</v>
      </c>
      <c r="CC545" s="91">
        <f t="shared" si="396"/>
        <v>200</v>
      </c>
      <c r="CD545" s="91">
        <f t="shared" si="397"/>
        <v>0</v>
      </c>
      <c r="CE545" s="93">
        <f t="shared" si="407"/>
        <v>0</v>
      </c>
      <c r="CF545" s="93">
        <f t="shared" si="408"/>
        <v>0</v>
      </c>
      <c r="CG545" s="105"/>
      <c r="CH545" s="105"/>
      <c r="CI545" s="86"/>
      <c r="CJ545" s="188"/>
      <c r="CK545" s="181">
        <f t="shared" si="398"/>
        <v>100</v>
      </c>
      <c r="CL545" s="181">
        <f t="shared" si="399"/>
        <v>200</v>
      </c>
      <c r="CM545" s="86" t="s">
        <v>5723</v>
      </c>
      <c r="CN545" s="182" t="s">
        <v>7854</v>
      </c>
      <c r="CO545" s="183" t="s">
        <v>7855</v>
      </c>
      <c r="CP545" s="86" t="s">
        <v>5724</v>
      </c>
      <c r="CQ545" s="153" t="s">
        <v>7924</v>
      </c>
      <c r="CR545" s="187">
        <f t="shared" si="400"/>
        <v>7970000</v>
      </c>
      <c r="CS545" s="188">
        <v>1</v>
      </c>
      <c r="CT545" s="188">
        <f t="shared" si="368"/>
        <v>7970000</v>
      </c>
      <c r="CU545" s="93"/>
      <c r="CV545" s="94">
        <f t="shared" si="401"/>
        <v>100</v>
      </c>
      <c r="CW545" s="93">
        <f t="shared" si="402"/>
        <v>0</v>
      </c>
      <c r="CX545" s="86">
        <f t="shared" si="403"/>
        <v>0</v>
      </c>
      <c r="CY545" s="93">
        <f t="shared" si="369"/>
        <v>239100</v>
      </c>
      <c r="CZ545" s="93">
        <v>0</v>
      </c>
      <c r="DA545" s="93">
        <v>0</v>
      </c>
      <c r="DB545" s="93">
        <f t="shared" si="370"/>
        <v>0</v>
      </c>
      <c r="DC545" s="93">
        <v>0</v>
      </c>
      <c r="DD545" s="91">
        <v>0</v>
      </c>
      <c r="DE545" s="93">
        <f t="shared" si="371"/>
        <v>0</v>
      </c>
      <c r="DF545" s="93">
        <f t="shared" si="384"/>
        <v>0</v>
      </c>
      <c r="DG545" s="93"/>
      <c r="DH545" s="93">
        <v>0</v>
      </c>
      <c r="DI545" s="93">
        <v>0</v>
      </c>
      <c r="DJ545" s="86">
        <f t="shared" si="372"/>
        <v>0</v>
      </c>
      <c r="DK545" s="91">
        <v>0</v>
      </c>
      <c r="DL545" s="93"/>
      <c r="DM545" s="93">
        <v>0</v>
      </c>
      <c r="DN545" s="93">
        <f t="shared" si="385"/>
        <v>7970000</v>
      </c>
      <c r="DO545" s="93">
        <f t="shared" si="373"/>
        <v>0</v>
      </c>
      <c r="DP545" s="92">
        <f t="shared" si="374"/>
        <v>239100</v>
      </c>
      <c r="DQ545" s="97" t="str">
        <f t="shared" si="386"/>
        <v xml:space="preserve"> 3200316366</v>
      </c>
      <c r="DR545" s="98" t="e">
        <f t="shared" si="375"/>
        <v>#VALUE!</v>
      </c>
      <c r="DS545" s="93" t="str">
        <f t="shared" si="376"/>
        <v>Mã tin sai !!!</v>
      </c>
      <c r="DT545" s="93"/>
      <c r="DU545" s="78" t="str">
        <f t="shared" si="387"/>
        <v>5010700215011501100001VT100001</v>
      </c>
      <c r="DV545" s="78">
        <f>INDEX('08_DMGiaDat'!$L:$L,MATCH(DU545,'08_DMGiaDat'!$R:$R,0))</f>
        <v>7970000</v>
      </c>
      <c r="DW545" s="78" t="str">
        <f t="shared" si="388"/>
        <v>501070021501100100000001</v>
      </c>
      <c r="DX545" s="78" t="str">
        <f>IFERROR(VLOOKUP(DW545,'08_DMGiaDat'!C518:C519,2,FALSE),"N")</f>
        <v>N</v>
      </c>
      <c r="DY545" s="78" t="str">
        <f t="shared" si="389"/>
        <v>5010700215011001VT100001</v>
      </c>
      <c r="DZ545" s="78" t="str">
        <f>IFERROR(VLOOKUP(DY545,'08_DMGiaDat'!C518:C519,2,FALSE),"N")</f>
        <v>N</v>
      </c>
      <c r="EA545" s="78" t="str">
        <f t="shared" si="390"/>
        <v>501070021501100100000001</v>
      </c>
      <c r="EB545" s="78" t="str">
        <f>IFERROR(VLOOKUP(EA545,'08_DMGiaDat'!C518:C519,2,FALSE),"N")</f>
        <v>N</v>
      </c>
      <c r="EC545" s="92">
        <f>IF(DV545&lt;&gt;"N",DV545,IF(DX545&lt;&gt;"N",DX545,IF(DZ545&lt;&gt;"N",DZ545*VLOOKUP(LEFT(CB545,3),'03_DMMucDich'!C502:C506,5,FALSE),IF(EB545&lt;&gt;"N",EB545*VLOOKUP(LEFT(CB545,3),'03_DMMucDich'!C502:C506,5,FALSE),"N/A"))))</f>
        <v>7970000</v>
      </c>
    </row>
    <row r="546" spans="1:133" s="34" customFormat="1" ht="16" x14ac:dyDescent="0.2">
      <c r="A546" s="85">
        <v>532</v>
      </c>
      <c r="B546" s="86"/>
      <c r="C546" s="87"/>
      <c r="D546" s="141" t="s">
        <v>6170</v>
      </c>
      <c r="E546" s="86"/>
      <c r="F546" s="88"/>
      <c r="G546" s="88" t="s">
        <v>5718</v>
      </c>
      <c r="H546" s="151">
        <v>2022</v>
      </c>
      <c r="I546" s="86"/>
      <c r="J546" s="86"/>
      <c r="K546" s="145" t="s">
        <v>6793</v>
      </c>
      <c r="L546" s="105"/>
      <c r="M546" s="86"/>
      <c r="N546" s="105"/>
      <c r="O546" s="105"/>
      <c r="P546" s="86"/>
      <c r="Q546" s="86"/>
      <c r="R546" s="153" t="str">
        <f t="shared" si="391"/>
        <v>Tổ 66</v>
      </c>
      <c r="S546" s="86"/>
      <c r="T546" s="86"/>
      <c r="U546" s="86"/>
      <c r="V546" s="86" t="str">
        <f t="shared" si="392"/>
        <v xml:space="preserve">, </v>
      </c>
      <c r="W546" s="86"/>
      <c r="X546" s="86"/>
      <c r="Y546" s="86"/>
      <c r="Z546" s="88"/>
      <c r="AA546" s="105"/>
      <c r="AB546" s="86"/>
      <c r="AC546" s="90"/>
      <c r="AD546" s="86"/>
      <c r="AE546" s="86"/>
      <c r="AF546" s="86"/>
      <c r="AG546" s="86"/>
      <c r="AH546" s="160" t="s">
        <v>6960</v>
      </c>
      <c r="AI546" s="153"/>
      <c r="AJ546" s="153"/>
      <c r="AK546" s="86"/>
      <c r="AL546" s="86"/>
      <c r="AM546" s="153" t="s">
        <v>7015</v>
      </c>
      <c r="AN546" s="153" t="s">
        <v>7646</v>
      </c>
      <c r="AO546" s="165">
        <v>43228</v>
      </c>
      <c r="AP546" s="153" t="s">
        <v>1806</v>
      </c>
      <c r="AQ546" s="153" t="s">
        <v>5710</v>
      </c>
      <c r="AR546" s="166">
        <v>107.5</v>
      </c>
      <c r="AS546" s="88" t="s">
        <v>5719</v>
      </c>
      <c r="AT546" s="92">
        <f t="shared" si="367"/>
        <v>0</v>
      </c>
      <c r="AU546" s="93">
        <v>0</v>
      </c>
      <c r="AV546" s="93">
        <v>0</v>
      </c>
      <c r="AW546" s="166">
        <v>200</v>
      </c>
      <c r="AX546" s="93">
        <v>0</v>
      </c>
      <c r="AY546" s="177"/>
      <c r="AZ546" s="177">
        <v>0</v>
      </c>
      <c r="BA546" s="178"/>
      <c r="BB546" s="105"/>
      <c r="BC546" s="105"/>
      <c r="BD546" s="93"/>
      <c r="BE546" s="93">
        <v>0</v>
      </c>
      <c r="BF546" s="91">
        <v>0</v>
      </c>
      <c r="BG546" s="94"/>
      <c r="BH546" s="95"/>
      <c r="BI546" s="93" t="str">
        <f t="shared" si="377"/>
        <v>Đặng Thị Kim Anh</v>
      </c>
      <c r="BJ546" s="105">
        <f t="shared" si="378"/>
        <v>0</v>
      </c>
      <c r="BK546" s="88" t="str">
        <f t="shared" si="379"/>
        <v>0401983131</v>
      </c>
      <c r="BL546" s="86">
        <f t="shared" si="380"/>
        <v>0</v>
      </c>
      <c r="BM546" s="105">
        <f t="shared" si="381"/>
        <v>0</v>
      </c>
      <c r="BN546" s="86">
        <f t="shared" si="382"/>
        <v>0</v>
      </c>
      <c r="BO546" s="86">
        <f t="shared" si="383"/>
        <v>0</v>
      </c>
      <c r="BP546" s="86">
        <f t="shared" si="393"/>
        <v>0</v>
      </c>
      <c r="BQ546" s="160" t="s">
        <v>6960</v>
      </c>
      <c r="BR546" s="86" t="s">
        <v>5720</v>
      </c>
      <c r="BS546" s="88" t="s">
        <v>5721</v>
      </c>
      <c r="BT546" s="86" t="s">
        <v>5722</v>
      </c>
      <c r="BU546" s="86"/>
      <c r="BV546" s="86" t="str">
        <f t="shared" si="394"/>
        <v>CM 773074</v>
      </c>
      <c r="BW546" s="105" t="str">
        <f t="shared" si="395"/>
        <v/>
      </c>
      <c r="BX546" s="86" t="str">
        <f t="shared" si="404"/>
        <v>147</v>
      </c>
      <c r="BY546" s="86" t="str">
        <f t="shared" si="405"/>
        <v>38</v>
      </c>
      <c r="BZ546" s="91">
        <f t="shared" si="406"/>
        <v>107.5</v>
      </c>
      <c r="CA546" s="91">
        <v>0</v>
      </c>
      <c r="CB546" s="96" t="s">
        <v>5719</v>
      </c>
      <c r="CC546" s="91">
        <f t="shared" si="396"/>
        <v>200</v>
      </c>
      <c r="CD546" s="91">
        <f t="shared" si="397"/>
        <v>0</v>
      </c>
      <c r="CE546" s="93">
        <f t="shared" si="407"/>
        <v>0</v>
      </c>
      <c r="CF546" s="93">
        <f t="shared" si="408"/>
        <v>0</v>
      </c>
      <c r="CG546" s="105"/>
      <c r="CH546" s="105"/>
      <c r="CI546" s="86"/>
      <c r="CJ546" s="188"/>
      <c r="CK546" s="181">
        <f t="shared" si="398"/>
        <v>107.5</v>
      </c>
      <c r="CL546" s="181">
        <f t="shared" si="399"/>
        <v>200</v>
      </c>
      <c r="CM546" s="86" t="s">
        <v>5723</v>
      </c>
      <c r="CN546" s="182" t="s">
        <v>7854</v>
      </c>
      <c r="CO546" s="183" t="s">
        <v>7856</v>
      </c>
      <c r="CP546" s="86" t="s">
        <v>5724</v>
      </c>
      <c r="CQ546" s="153" t="s">
        <v>7924</v>
      </c>
      <c r="CR546" s="187">
        <f t="shared" si="400"/>
        <v>9190000</v>
      </c>
      <c r="CS546" s="188">
        <v>1</v>
      </c>
      <c r="CT546" s="188">
        <f t="shared" si="368"/>
        <v>9190000</v>
      </c>
      <c r="CU546" s="93"/>
      <c r="CV546" s="94">
        <f t="shared" si="401"/>
        <v>107.5</v>
      </c>
      <c r="CW546" s="93">
        <f t="shared" si="402"/>
        <v>0</v>
      </c>
      <c r="CX546" s="86">
        <f t="shared" si="403"/>
        <v>0</v>
      </c>
      <c r="CY546" s="93">
        <f t="shared" si="369"/>
        <v>296377.5</v>
      </c>
      <c r="CZ546" s="93">
        <v>0</v>
      </c>
      <c r="DA546" s="93">
        <v>0</v>
      </c>
      <c r="DB546" s="93">
        <f t="shared" si="370"/>
        <v>0</v>
      </c>
      <c r="DC546" s="93">
        <v>0</v>
      </c>
      <c r="DD546" s="91">
        <v>0</v>
      </c>
      <c r="DE546" s="93">
        <f t="shared" si="371"/>
        <v>0</v>
      </c>
      <c r="DF546" s="93">
        <f t="shared" si="384"/>
        <v>0</v>
      </c>
      <c r="DG546" s="93"/>
      <c r="DH546" s="93">
        <v>0</v>
      </c>
      <c r="DI546" s="93">
        <v>0</v>
      </c>
      <c r="DJ546" s="86">
        <f t="shared" si="372"/>
        <v>0</v>
      </c>
      <c r="DK546" s="91">
        <v>0</v>
      </c>
      <c r="DL546" s="93"/>
      <c r="DM546" s="93">
        <v>0</v>
      </c>
      <c r="DN546" s="93">
        <f t="shared" si="385"/>
        <v>9190000</v>
      </c>
      <c r="DO546" s="93">
        <f t="shared" si="373"/>
        <v>0</v>
      </c>
      <c r="DP546" s="92">
        <f t="shared" si="374"/>
        <v>296377.5</v>
      </c>
      <c r="DQ546" s="97" t="str">
        <f t="shared" si="386"/>
        <v>0401983131</v>
      </c>
      <c r="DR546" s="98">
        <f t="shared" si="375"/>
        <v>0</v>
      </c>
      <c r="DS546" s="93" t="str">
        <f t="shared" si="376"/>
        <v>OK</v>
      </c>
      <c r="DT546" s="93"/>
      <c r="DU546" s="78" t="str">
        <f t="shared" si="387"/>
        <v>5010700215011501101001VT100001</v>
      </c>
      <c r="DV546" s="78">
        <f>INDEX('08_DMGiaDat'!$L:$L,MATCH(DU546,'08_DMGiaDat'!$R:$R,0))</f>
        <v>9190000</v>
      </c>
      <c r="DW546" s="78" t="str">
        <f t="shared" si="388"/>
        <v>501070021501100100000001</v>
      </c>
      <c r="DX546" s="78" t="str">
        <f>IFERROR(VLOOKUP(DW546,'08_DMGiaDat'!C518:C519,2,FALSE),"N")</f>
        <v>N</v>
      </c>
      <c r="DY546" s="78" t="str">
        <f t="shared" si="389"/>
        <v>5010700215011001VT100001</v>
      </c>
      <c r="DZ546" s="78" t="str">
        <f>IFERROR(VLOOKUP(DY546,'08_DMGiaDat'!C518:C519,2,FALSE),"N")</f>
        <v>N</v>
      </c>
      <c r="EA546" s="78" t="str">
        <f t="shared" si="390"/>
        <v>501070021501100100000001</v>
      </c>
      <c r="EB546" s="78" t="str">
        <f>IFERROR(VLOOKUP(EA546,'08_DMGiaDat'!C518:C519,2,FALSE),"N")</f>
        <v>N</v>
      </c>
      <c r="EC546" s="92">
        <f>IF(DV546&lt;&gt;"N",DV546,IF(DX546&lt;&gt;"N",DX546,IF(DZ546&lt;&gt;"N",DZ546*VLOOKUP(LEFT(CB546,3),'03_DMMucDich'!C502:C506,5,FALSE),IF(EB546&lt;&gt;"N",EB546*VLOOKUP(LEFT(CB546,3),'03_DMMucDich'!C502:C506,5,FALSE),"N/A"))))</f>
        <v>9190000</v>
      </c>
    </row>
    <row r="547" spans="1:133" s="34" customFormat="1" ht="16" x14ac:dyDescent="0.2">
      <c r="A547" s="85">
        <v>533</v>
      </c>
      <c r="B547" s="86"/>
      <c r="C547" s="87"/>
      <c r="D547" s="141" t="s">
        <v>6171</v>
      </c>
      <c r="E547" s="86"/>
      <c r="F547" s="88"/>
      <c r="G547" s="88" t="s">
        <v>5718</v>
      </c>
      <c r="H547" s="151">
        <v>2022</v>
      </c>
      <c r="I547" s="86"/>
      <c r="J547" s="86"/>
      <c r="K547" s="145" t="s">
        <v>6794</v>
      </c>
      <c r="L547" s="105"/>
      <c r="M547" s="86"/>
      <c r="N547" s="105"/>
      <c r="O547" s="105"/>
      <c r="P547" s="86"/>
      <c r="Q547" s="86"/>
      <c r="R547" s="153" t="str">
        <f t="shared" si="391"/>
        <v>Tổ 09</v>
      </c>
      <c r="S547" s="86"/>
      <c r="T547" s="86"/>
      <c r="U547" s="86"/>
      <c r="V547" s="86" t="str">
        <f t="shared" si="392"/>
        <v xml:space="preserve">, </v>
      </c>
      <c r="W547" s="86"/>
      <c r="X547" s="86"/>
      <c r="Y547" s="86"/>
      <c r="Z547" s="88"/>
      <c r="AA547" s="105"/>
      <c r="AB547" s="86"/>
      <c r="AC547" s="90"/>
      <c r="AD547" s="86"/>
      <c r="AE547" s="86"/>
      <c r="AF547" s="86"/>
      <c r="AG547" s="86"/>
      <c r="AH547" s="160" t="s">
        <v>6979</v>
      </c>
      <c r="AI547" s="153"/>
      <c r="AJ547" s="153"/>
      <c r="AK547" s="86"/>
      <c r="AL547" s="86"/>
      <c r="AM547" s="153" t="s">
        <v>7015</v>
      </c>
      <c r="AN547" s="153" t="s">
        <v>7647</v>
      </c>
      <c r="AO547" s="165">
        <v>43487</v>
      </c>
      <c r="AP547" s="153" t="s">
        <v>2090</v>
      </c>
      <c r="AQ547" s="153" t="s">
        <v>7034</v>
      </c>
      <c r="AR547" s="166">
        <v>100</v>
      </c>
      <c r="AS547" s="88" t="s">
        <v>5719</v>
      </c>
      <c r="AT547" s="92">
        <f t="shared" si="367"/>
        <v>0</v>
      </c>
      <c r="AU547" s="93">
        <v>0</v>
      </c>
      <c r="AV547" s="93">
        <v>0</v>
      </c>
      <c r="AW547" s="166">
        <v>200</v>
      </c>
      <c r="AX547" s="93">
        <v>0</v>
      </c>
      <c r="AY547" s="177"/>
      <c r="AZ547" s="177">
        <v>0</v>
      </c>
      <c r="BA547" s="178"/>
      <c r="BB547" s="105"/>
      <c r="BC547" s="105"/>
      <c r="BD547" s="93"/>
      <c r="BE547" s="93">
        <v>0</v>
      </c>
      <c r="BF547" s="91">
        <v>0</v>
      </c>
      <c r="BG547" s="94"/>
      <c r="BH547" s="95"/>
      <c r="BI547" s="93" t="str">
        <f t="shared" si="377"/>
        <v>Đinh Hữu Canh</v>
      </c>
      <c r="BJ547" s="105">
        <f t="shared" si="378"/>
        <v>0</v>
      </c>
      <c r="BK547" s="88" t="str">
        <f t="shared" si="379"/>
        <v>8501106509</v>
      </c>
      <c r="BL547" s="86">
        <f t="shared" si="380"/>
        <v>0</v>
      </c>
      <c r="BM547" s="105">
        <f t="shared" si="381"/>
        <v>0</v>
      </c>
      <c r="BN547" s="86">
        <f t="shared" si="382"/>
        <v>0</v>
      </c>
      <c r="BO547" s="86">
        <f t="shared" si="383"/>
        <v>0</v>
      </c>
      <c r="BP547" s="86">
        <f t="shared" si="393"/>
        <v>0</v>
      </c>
      <c r="BQ547" s="160" t="s">
        <v>6979</v>
      </c>
      <c r="BR547" s="86" t="s">
        <v>5720</v>
      </c>
      <c r="BS547" s="88" t="s">
        <v>5721</v>
      </c>
      <c r="BT547" s="86" t="s">
        <v>5722</v>
      </c>
      <c r="BU547" s="86"/>
      <c r="BV547" s="86" t="str">
        <f t="shared" si="394"/>
        <v>CO 198487</v>
      </c>
      <c r="BW547" s="105" t="str">
        <f t="shared" si="395"/>
        <v/>
      </c>
      <c r="BX547" s="86" t="str">
        <f t="shared" si="404"/>
        <v>204</v>
      </c>
      <c r="BY547" s="86" t="str">
        <f t="shared" si="405"/>
        <v>81</v>
      </c>
      <c r="BZ547" s="91">
        <f t="shared" si="406"/>
        <v>100</v>
      </c>
      <c r="CA547" s="91">
        <v>0</v>
      </c>
      <c r="CB547" s="96" t="s">
        <v>5719</v>
      </c>
      <c r="CC547" s="91">
        <f t="shared" si="396"/>
        <v>200</v>
      </c>
      <c r="CD547" s="91">
        <f t="shared" si="397"/>
        <v>0</v>
      </c>
      <c r="CE547" s="93">
        <f t="shared" si="407"/>
        <v>0</v>
      </c>
      <c r="CF547" s="93">
        <f t="shared" si="408"/>
        <v>0</v>
      </c>
      <c r="CG547" s="105"/>
      <c r="CH547" s="105"/>
      <c r="CI547" s="86"/>
      <c r="CJ547" s="188"/>
      <c r="CK547" s="181">
        <f t="shared" si="398"/>
        <v>100</v>
      </c>
      <c r="CL547" s="181">
        <f t="shared" si="399"/>
        <v>200</v>
      </c>
      <c r="CM547" s="86" t="s">
        <v>5723</v>
      </c>
      <c r="CN547" s="182" t="s">
        <v>7854</v>
      </c>
      <c r="CO547" s="183" t="s">
        <v>7855</v>
      </c>
      <c r="CP547" s="86" t="s">
        <v>5724</v>
      </c>
      <c r="CQ547" s="153" t="s">
        <v>7924</v>
      </c>
      <c r="CR547" s="187">
        <f t="shared" si="400"/>
        <v>7970000</v>
      </c>
      <c r="CS547" s="188">
        <v>1</v>
      </c>
      <c r="CT547" s="188">
        <f t="shared" si="368"/>
        <v>7970000</v>
      </c>
      <c r="CU547" s="93"/>
      <c r="CV547" s="94">
        <f t="shared" si="401"/>
        <v>100</v>
      </c>
      <c r="CW547" s="93">
        <f t="shared" si="402"/>
        <v>0</v>
      </c>
      <c r="CX547" s="86">
        <f t="shared" si="403"/>
        <v>0</v>
      </c>
      <c r="CY547" s="93">
        <f t="shared" si="369"/>
        <v>239100</v>
      </c>
      <c r="CZ547" s="93">
        <v>0</v>
      </c>
      <c r="DA547" s="93">
        <v>0</v>
      </c>
      <c r="DB547" s="93">
        <f t="shared" si="370"/>
        <v>0</v>
      </c>
      <c r="DC547" s="93">
        <v>0</v>
      </c>
      <c r="DD547" s="91">
        <v>0</v>
      </c>
      <c r="DE547" s="93">
        <f t="shared" si="371"/>
        <v>0</v>
      </c>
      <c r="DF547" s="93">
        <f t="shared" si="384"/>
        <v>0</v>
      </c>
      <c r="DG547" s="93"/>
      <c r="DH547" s="93">
        <v>0</v>
      </c>
      <c r="DI547" s="93">
        <v>0</v>
      </c>
      <c r="DJ547" s="86">
        <f t="shared" si="372"/>
        <v>0</v>
      </c>
      <c r="DK547" s="91">
        <v>0</v>
      </c>
      <c r="DL547" s="93"/>
      <c r="DM547" s="93">
        <v>0</v>
      </c>
      <c r="DN547" s="93">
        <f t="shared" si="385"/>
        <v>7970000</v>
      </c>
      <c r="DO547" s="93">
        <f t="shared" si="373"/>
        <v>0</v>
      </c>
      <c r="DP547" s="92">
        <f t="shared" si="374"/>
        <v>239100</v>
      </c>
      <c r="DQ547" s="97" t="str">
        <f t="shared" si="386"/>
        <v>8501106509</v>
      </c>
      <c r="DR547" s="98">
        <f t="shared" si="375"/>
        <v>0</v>
      </c>
      <c r="DS547" s="93" t="str">
        <f t="shared" si="376"/>
        <v>OK</v>
      </c>
      <c r="DT547" s="93"/>
      <c r="DU547" s="78" t="str">
        <f t="shared" si="387"/>
        <v>5010700215011501100001VT100001</v>
      </c>
      <c r="DV547" s="78">
        <f>INDEX('08_DMGiaDat'!$L:$L,MATCH(DU547,'08_DMGiaDat'!$R:$R,0))</f>
        <v>7970000</v>
      </c>
      <c r="DW547" s="78" t="str">
        <f t="shared" si="388"/>
        <v>501070021501100100000001</v>
      </c>
      <c r="DX547" s="78" t="str">
        <f>IFERROR(VLOOKUP(DW547,'08_DMGiaDat'!C518:C519,2,FALSE),"N")</f>
        <v>N</v>
      </c>
      <c r="DY547" s="78" t="str">
        <f t="shared" si="389"/>
        <v>5010700215011001VT100001</v>
      </c>
      <c r="DZ547" s="78" t="str">
        <f>IFERROR(VLOOKUP(DY547,'08_DMGiaDat'!C518:C519,2,FALSE),"N")</f>
        <v>N</v>
      </c>
      <c r="EA547" s="78" t="str">
        <f t="shared" si="390"/>
        <v>501070021501100100000001</v>
      </c>
      <c r="EB547" s="78" t="str">
        <f>IFERROR(VLOOKUP(EA547,'08_DMGiaDat'!C518:C519,2,FALSE),"N")</f>
        <v>N</v>
      </c>
      <c r="EC547" s="92">
        <f>IF(DV547&lt;&gt;"N",DV547,IF(DX547&lt;&gt;"N",DX547,IF(DZ547&lt;&gt;"N",DZ547*VLOOKUP(LEFT(CB547,3),'03_DMMucDich'!C502:C506,5,FALSE),IF(EB547&lt;&gt;"N",EB547*VLOOKUP(LEFT(CB547,3),'03_DMMucDich'!C502:C506,5,FALSE),"N/A"))))</f>
        <v>7970000</v>
      </c>
    </row>
    <row r="548" spans="1:133" s="34" customFormat="1" ht="16" x14ac:dyDescent="0.2">
      <c r="A548" s="85">
        <v>534</v>
      </c>
      <c r="B548" s="86"/>
      <c r="C548" s="87"/>
      <c r="D548" s="141" t="s">
        <v>6172</v>
      </c>
      <c r="E548" s="86"/>
      <c r="F548" s="88"/>
      <c r="G548" s="88" t="s">
        <v>5718</v>
      </c>
      <c r="H548" s="151">
        <v>2023</v>
      </c>
      <c r="I548" s="86"/>
      <c r="J548" s="86"/>
      <c r="K548" s="145" t="s">
        <v>6795</v>
      </c>
      <c r="L548" s="105"/>
      <c r="M548" s="86"/>
      <c r="N548" s="105"/>
      <c r="O548" s="105"/>
      <c r="P548" s="86"/>
      <c r="Q548" s="86"/>
      <c r="R548" s="153" t="str">
        <f t="shared" si="391"/>
        <v>Tổ 66</v>
      </c>
      <c r="S548" s="86"/>
      <c r="T548" s="86"/>
      <c r="U548" s="86"/>
      <c r="V548" s="86" t="str">
        <f t="shared" si="392"/>
        <v xml:space="preserve">, </v>
      </c>
      <c r="W548" s="86"/>
      <c r="X548" s="86"/>
      <c r="Y548" s="86"/>
      <c r="Z548" s="88"/>
      <c r="AA548" s="105"/>
      <c r="AB548" s="86"/>
      <c r="AC548" s="90"/>
      <c r="AD548" s="86"/>
      <c r="AE548" s="86"/>
      <c r="AF548" s="86"/>
      <c r="AG548" s="86"/>
      <c r="AH548" s="160" t="s">
        <v>6960</v>
      </c>
      <c r="AI548" s="153"/>
      <c r="AJ548" s="153"/>
      <c r="AK548" s="86"/>
      <c r="AL548" s="86"/>
      <c r="AM548" s="153" t="s">
        <v>7015</v>
      </c>
      <c r="AN548" s="153" t="s">
        <v>7648</v>
      </c>
      <c r="AO548" s="165">
        <v>43167</v>
      </c>
      <c r="AP548" s="153" t="s">
        <v>2171</v>
      </c>
      <c r="AQ548" s="153" t="s">
        <v>7021</v>
      </c>
      <c r="AR548" s="166">
        <v>102.5</v>
      </c>
      <c r="AS548" s="88" t="s">
        <v>5719</v>
      </c>
      <c r="AT548" s="92">
        <f t="shared" si="367"/>
        <v>0</v>
      </c>
      <c r="AU548" s="93">
        <v>0</v>
      </c>
      <c r="AV548" s="93">
        <v>0</v>
      </c>
      <c r="AW548" s="166">
        <v>200</v>
      </c>
      <c r="AX548" s="93">
        <v>0</v>
      </c>
      <c r="AY548" s="177"/>
      <c r="AZ548" s="177">
        <v>0</v>
      </c>
      <c r="BA548" s="178"/>
      <c r="BB548" s="105"/>
      <c r="BC548" s="105"/>
      <c r="BD548" s="93"/>
      <c r="BE548" s="93">
        <v>0</v>
      </c>
      <c r="BF548" s="91">
        <v>0</v>
      </c>
      <c r="BG548" s="94"/>
      <c r="BH548" s="95"/>
      <c r="BI548" s="93" t="str">
        <f t="shared" si="377"/>
        <v>Tăng Mạnh Tuân</v>
      </c>
      <c r="BJ548" s="105">
        <f t="shared" si="378"/>
        <v>0</v>
      </c>
      <c r="BK548" s="88" t="str">
        <f t="shared" si="379"/>
        <v>8455837318</v>
      </c>
      <c r="BL548" s="86">
        <f t="shared" si="380"/>
        <v>0</v>
      </c>
      <c r="BM548" s="105">
        <f t="shared" si="381"/>
        <v>0</v>
      </c>
      <c r="BN548" s="86">
        <f t="shared" si="382"/>
        <v>0</v>
      </c>
      <c r="BO548" s="86">
        <f t="shared" si="383"/>
        <v>0</v>
      </c>
      <c r="BP548" s="86">
        <f t="shared" si="393"/>
        <v>0</v>
      </c>
      <c r="BQ548" s="160" t="s">
        <v>6960</v>
      </c>
      <c r="BR548" s="86" t="s">
        <v>5720</v>
      </c>
      <c r="BS548" s="88" t="s">
        <v>5721</v>
      </c>
      <c r="BT548" s="86" t="s">
        <v>5722</v>
      </c>
      <c r="BU548" s="86"/>
      <c r="BV548" s="86" t="str">
        <f t="shared" si="394"/>
        <v>CM 676200</v>
      </c>
      <c r="BW548" s="105" t="str">
        <f t="shared" si="395"/>
        <v/>
      </c>
      <c r="BX548" s="86" t="str">
        <f t="shared" si="404"/>
        <v>285</v>
      </c>
      <c r="BY548" s="86" t="str">
        <f t="shared" si="405"/>
        <v>45</v>
      </c>
      <c r="BZ548" s="91">
        <f t="shared" si="406"/>
        <v>102.5</v>
      </c>
      <c r="CA548" s="91">
        <v>0</v>
      </c>
      <c r="CB548" s="96" t="s">
        <v>5719</v>
      </c>
      <c r="CC548" s="91">
        <f t="shared" si="396"/>
        <v>200</v>
      </c>
      <c r="CD548" s="91">
        <f t="shared" si="397"/>
        <v>0</v>
      </c>
      <c r="CE548" s="93">
        <f t="shared" si="407"/>
        <v>0</v>
      </c>
      <c r="CF548" s="93">
        <f t="shared" si="408"/>
        <v>0</v>
      </c>
      <c r="CG548" s="105"/>
      <c r="CH548" s="105"/>
      <c r="CI548" s="86"/>
      <c r="CJ548" s="188"/>
      <c r="CK548" s="181">
        <f t="shared" si="398"/>
        <v>102.5</v>
      </c>
      <c r="CL548" s="181">
        <f t="shared" si="399"/>
        <v>200</v>
      </c>
      <c r="CM548" s="86" t="s">
        <v>5723</v>
      </c>
      <c r="CN548" s="182" t="s">
        <v>7854</v>
      </c>
      <c r="CO548" s="183" t="s">
        <v>7856</v>
      </c>
      <c r="CP548" s="86" t="s">
        <v>5724</v>
      </c>
      <c r="CQ548" s="153" t="s">
        <v>7924</v>
      </c>
      <c r="CR548" s="187">
        <f t="shared" si="400"/>
        <v>9190000</v>
      </c>
      <c r="CS548" s="188">
        <v>1</v>
      </c>
      <c r="CT548" s="188">
        <f t="shared" si="368"/>
        <v>9190000</v>
      </c>
      <c r="CU548" s="93"/>
      <c r="CV548" s="94">
        <f t="shared" si="401"/>
        <v>102.5</v>
      </c>
      <c r="CW548" s="93">
        <f t="shared" si="402"/>
        <v>0</v>
      </c>
      <c r="CX548" s="86">
        <f t="shared" si="403"/>
        <v>0</v>
      </c>
      <c r="CY548" s="93">
        <f t="shared" si="369"/>
        <v>282592.49999999994</v>
      </c>
      <c r="CZ548" s="93">
        <v>0</v>
      </c>
      <c r="DA548" s="93">
        <v>0</v>
      </c>
      <c r="DB548" s="93">
        <f t="shared" si="370"/>
        <v>0</v>
      </c>
      <c r="DC548" s="93">
        <v>0</v>
      </c>
      <c r="DD548" s="91">
        <v>0</v>
      </c>
      <c r="DE548" s="93">
        <f t="shared" si="371"/>
        <v>0</v>
      </c>
      <c r="DF548" s="93">
        <f t="shared" si="384"/>
        <v>0</v>
      </c>
      <c r="DG548" s="93"/>
      <c r="DH548" s="93">
        <v>0</v>
      </c>
      <c r="DI548" s="93">
        <v>0</v>
      </c>
      <c r="DJ548" s="86">
        <f t="shared" si="372"/>
        <v>0</v>
      </c>
      <c r="DK548" s="91">
        <v>0</v>
      </c>
      <c r="DL548" s="93"/>
      <c r="DM548" s="93">
        <v>0</v>
      </c>
      <c r="DN548" s="93">
        <f t="shared" si="385"/>
        <v>9190000</v>
      </c>
      <c r="DO548" s="93">
        <f t="shared" si="373"/>
        <v>0</v>
      </c>
      <c r="DP548" s="92">
        <f t="shared" si="374"/>
        <v>282592.49999999994</v>
      </c>
      <c r="DQ548" s="97" t="str">
        <f t="shared" si="386"/>
        <v>8455837318</v>
      </c>
      <c r="DR548" s="98">
        <f t="shared" si="375"/>
        <v>0</v>
      </c>
      <c r="DS548" s="93" t="str">
        <f t="shared" si="376"/>
        <v>OK</v>
      </c>
      <c r="DT548" s="93"/>
      <c r="DU548" s="78" t="str">
        <f t="shared" si="387"/>
        <v>5010700215011501101001VT100001</v>
      </c>
      <c r="DV548" s="78">
        <f>INDEX('08_DMGiaDat'!$L:$L,MATCH(DU548,'08_DMGiaDat'!$R:$R,0))</f>
        <v>9190000</v>
      </c>
      <c r="DW548" s="78" t="str">
        <f t="shared" si="388"/>
        <v>501070021501100100000001</v>
      </c>
      <c r="DX548" s="78" t="str">
        <f>IFERROR(VLOOKUP(DW548,'08_DMGiaDat'!C518:C519,2,FALSE),"N")</f>
        <v>N</v>
      </c>
      <c r="DY548" s="78" t="str">
        <f t="shared" si="389"/>
        <v>5010700215011001VT100001</v>
      </c>
      <c r="DZ548" s="78" t="str">
        <f>IFERROR(VLOOKUP(DY548,'08_DMGiaDat'!C518:C519,2,FALSE),"N")</f>
        <v>N</v>
      </c>
      <c r="EA548" s="78" t="str">
        <f t="shared" si="390"/>
        <v>501070021501100100000001</v>
      </c>
      <c r="EB548" s="78" t="str">
        <f>IFERROR(VLOOKUP(EA548,'08_DMGiaDat'!C518:C519,2,FALSE),"N")</f>
        <v>N</v>
      </c>
      <c r="EC548" s="92">
        <f>IF(DV548&lt;&gt;"N",DV548,IF(DX548&lt;&gt;"N",DX548,IF(DZ548&lt;&gt;"N",DZ548*VLOOKUP(LEFT(CB548,3),'03_DMMucDich'!C502:C506,5,FALSE),IF(EB548&lt;&gt;"N",EB548*VLOOKUP(LEFT(CB548,3),'03_DMMucDich'!C502:C506,5,FALSE),"N/A"))))</f>
        <v>9190000</v>
      </c>
    </row>
    <row r="549" spans="1:133" s="34" customFormat="1" ht="16" x14ac:dyDescent="0.2">
      <c r="A549" s="85">
        <v>535</v>
      </c>
      <c r="B549" s="86"/>
      <c r="C549" s="87"/>
      <c r="D549" s="141" t="s">
        <v>6173</v>
      </c>
      <c r="E549" s="86"/>
      <c r="F549" s="88"/>
      <c r="G549" s="88" t="s">
        <v>5718</v>
      </c>
      <c r="H549" s="151">
        <v>2023</v>
      </c>
      <c r="I549" s="86"/>
      <c r="J549" s="86"/>
      <c r="K549" s="145" t="s">
        <v>6796</v>
      </c>
      <c r="L549" s="105"/>
      <c r="M549" s="86"/>
      <c r="N549" s="105"/>
      <c r="O549" s="105"/>
      <c r="P549" s="86"/>
      <c r="Q549" s="86"/>
      <c r="R549" s="153" t="str">
        <f t="shared" si="391"/>
        <v>Tổ 05</v>
      </c>
      <c r="S549" s="86"/>
      <c r="T549" s="86"/>
      <c r="U549" s="86"/>
      <c r="V549" s="86" t="str">
        <f t="shared" si="392"/>
        <v xml:space="preserve">, </v>
      </c>
      <c r="W549" s="86"/>
      <c r="X549" s="86"/>
      <c r="Y549" s="86"/>
      <c r="Z549" s="88"/>
      <c r="AA549" s="105"/>
      <c r="AB549" s="86"/>
      <c r="AC549" s="90"/>
      <c r="AD549" s="86"/>
      <c r="AE549" s="86"/>
      <c r="AF549" s="86"/>
      <c r="AG549" s="86"/>
      <c r="AH549" s="160" t="s">
        <v>6968</v>
      </c>
      <c r="AI549" s="153"/>
      <c r="AJ549" s="153"/>
      <c r="AK549" s="86"/>
      <c r="AL549" s="86"/>
      <c r="AM549" s="153" t="s">
        <v>7015</v>
      </c>
      <c r="AN549" s="153" t="s">
        <v>7649</v>
      </c>
      <c r="AO549" s="165">
        <v>39575</v>
      </c>
      <c r="AP549" s="153" t="s">
        <v>965</v>
      </c>
      <c r="AQ549" s="153" t="s">
        <v>7040</v>
      </c>
      <c r="AR549" s="166">
        <v>118.1</v>
      </c>
      <c r="AS549" s="88" t="s">
        <v>5719</v>
      </c>
      <c r="AT549" s="92">
        <f t="shared" si="367"/>
        <v>0</v>
      </c>
      <c r="AU549" s="93">
        <v>0</v>
      </c>
      <c r="AV549" s="93">
        <v>0</v>
      </c>
      <c r="AW549" s="166">
        <v>200</v>
      </c>
      <c r="AX549" s="93">
        <v>0</v>
      </c>
      <c r="AY549" s="177"/>
      <c r="AZ549" s="177">
        <v>0</v>
      </c>
      <c r="BA549" s="178"/>
      <c r="BB549" s="105"/>
      <c r="BC549" s="105"/>
      <c r="BD549" s="93"/>
      <c r="BE549" s="93">
        <v>0</v>
      </c>
      <c r="BF549" s="91">
        <v>0</v>
      </c>
      <c r="BG549" s="94"/>
      <c r="BH549" s="95"/>
      <c r="BI549" s="93" t="str">
        <f t="shared" si="377"/>
        <v>Quách Thị Minh Tuyến</v>
      </c>
      <c r="BJ549" s="105">
        <f t="shared" si="378"/>
        <v>0</v>
      </c>
      <c r="BK549" s="88" t="str">
        <f t="shared" si="379"/>
        <v>8848552059</v>
      </c>
      <c r="BL549" s="86">
        <f t="shared" si="380"/>
        <v>0</v>
      </c>
      <c r="BM549" s="105">
        <f t="shared" si="381"/>
        <v>0</v>
      </c>
      <c r="BN549" s="86">
        <f t="shared" si="382"/>
        <v>0</v>
      </c>
      <c r="BO549" s="86">
        <f t="shared" si="383"/>
        <v>0</v>
      </c>
      <c r="BP549" s="86">
        <f t="shared" si="393"/>
        <v>0</v>
      </c>
      <c r="BQ549" s="160" t="s">
        <v>6968</v>
      </c>
      <c r="BR549" s="86" t="s">
        <v>5720</v>
      </c>
      <c r="BS549" s="88" t="s">
        <v>5721</v>
      </c>
      <c r="BT549" s="86" t="s">
        <v>5722</v>
      </c>
      <c r="BU549" s="86"/>
      <c r="BV549" s="86" t="str">
        <f t="shared" si="394"/>
        <v>AM 745450</v>
      </c>
      <c r="BW549" s="105" t="str">
        <f t="shared" si="395"/>
        <v/>
      </c>
      <c r="BX549" s="86" t="str">
        <f t="shared" si="404"/>
        <v>103</v>
      </c>
      <c r="BY549" s="86" t="str">
        <f t="shared" si="405"/>
        <v>83</v>
      </c>
      <c r="BZ549" s="91">
        <f t="shared" si="406"/>
        <v>118.1</v>
      </c>
      <c r="CA549" s="91">
        <v>0</v>
      </c>
      <c r="CB549" s="96" t="s">
        <v>5719</v>
      </c>
      <c r="CC549" s="91">
        <f t="shared" si="396"/>
        <v>200</v>
      </c>
      <c r="CD549" s="91">
        <f t="shared" si="397"/>
        <v>0</v>
      </c>
      <c r="CE549" s="93">
        <f t="shared" si="407"/>
        <v>0</v>
      </c>
      <c r="CF549" s="93">
        <f t="shared" si="408"/>
        <v>0</v>
      </c>
      <c r="CG549" s="105"/>
      <c r="CH549" s="105"/>
      <c r="CI549" s="86"/>
      <c r="CJ549" s="188"/>
      <c r="CK549" s="181">
        <f t="shared" si="398"/>
        <v>118.1</v>
      </c>
      <c r="CL549" s="181">
        <f t="shared" si="399"/>
        <v>200</v>
      </c>
      <c r="CM549" s="86" t="s">
        <v>5723</v>
      </c>
      <c r="CN549" s="182" t="s">
        <v>7866</v>
      </c>
      <c r="CO549" s="183" t="s">
        <v>7867</v>
      </c>
      <c r="CP549" s="86" t="s">
        <v>5724</v>
      </c>
      <c r="CQ549" s="153" t="s">
        <v>7925</v>
      </c>
      <c r="CR549" s="187">
        <f t="shared" si="400"/>
        <v>2360000</v>
      </c>
      <c r="CS549" s="188">
        <v>0.8</v>
      </c>
      <c r="CT549" s="188">
        <f t="shared" si="368"/>
        <v>1888000</v>
      </c>
      <c r="CU549" s="93"/>
      <c r="CV549" s="94">
        <f t="shared" si="401"/>
        <v>118.1</v>
      </c>
      <c r="CW549" s="93">
        <f t="shared" si="402"/>
        <v>0</v>
      </c>
      <c r="CX549" s="86">
        <f t="shared" si="403"/>
        <v>0</v>
      </c>
      <c r="CY549" s="93">
        <f t="shared" si="369"/>
        <v>66891.839999999997</v>
      </c>
      <c r="CZ549" s="93">
        <v>0</v>
      </c>
      <c r="DA549" s="93">
        <v>0</v>
      </c>
      <c r="DB549" s="93">
        <f t="shared" si="370"/>
        <v>0</v>
      </c>
      <c r="DC549" s="93">
        <v>0</v>
      </c>
      <c r="DD549" s="91">
        <v>0</v>
      </c>
      <c r="DE549" s="93">
        <f t="shared" si="371"/>
        <v>0</v>
      </c>
      <c r="DF549" s="93">
        <f t="shared" si="384"/>
        <v>0</v>
      </c>
      <c r="DG549" s="93"/>
      <c r="DH549" s="93">
        <v>0</v>
      </c>
      <c r="DI549" s="93">
        <v>0</v>
      </c>
      <c r="DJ549" s="86">
        <f t="shared" si="372"/>
        <v>0</v>
      </c>
      <c r="DK549" s="91">
        <v>0</v>
      </c>
      <c r="DL549" s="93"/>
      <c r="DM549" s="93">
        <v>0</v>
      </c>
      <c r="DN549" s="93">
        <f t="shared" si="385"/>
        <v>1888000</v>
      </c>
      <c r="DO549" s="93">
        <f t="shared" si="373"/>
        <v>0</v>
      </c>
      <c r="DP549" s="92">
        <f t="shared" si="374"/>
        <v>66891.839999999997</v>
      </c>
      <c r="DQ549" s="97" t="str">
        <f t="shared" si="386"/>
        <v>8848552059</v>
      </c>
      <c r="DR549" s="98">
        <f t="shared" si="375"/>
        <v>0</v>
      </c>
      <c r="DS549" s="93" t="str">
        <f t="shared" si="376"/>
        <v>OK</v>
      </c>
      <c r="DT549" s="93"/>
      <c r="DU549" s="78" t="str">
        <f t="shared" si="387"/>
        <v>5010700210791079100001VT400001</v>
      </c>
      <c r="DV549" s="78">
        <f>INDEX('08_DMGiaDat'!$L:$L,MATCH(DU549,'08_DMGiaDat'!$R:$R,0))</f>
        <v>2360000</v>
      </c>
      <c r="DW549" s="78" t="str">
        <f t="shared" si="388"/>
        <v>501070021079100100000001</v>
      </c>
      <c r="DX549" s="78" t="str">
        <f>IFERROR(VLOOKUP(DW549,'08_DMGiaDat'!C518:C519,2,FALSE),"N")</f>
        <v>N</v>
      </c>
      <c r="DY549" s="78" t="str">
        <f t="shared" si="389"/>
        <v>5010700210791001VT400001</v>
      </c>
      <c r="DZ549" s="78" t="str">
        <f>IFERROR(VLOOKUP(DY549,'08_DMGiaDat'!C518:C519,2,FALSE),"N")</f>
        <v>N</v>
      </c>
      <c r="EA549" s="78" t="str">
        <f t="shared" si="390"/>
        <v>501070021079100100000001</v>
      </c>
      <c r="EB549" s="78" t="str">
        <f>IFERROR(VLOOKUP(EA549,'08_DMGiaDat'!C518:C519,2,FALSE),"N")</f>
        <v>N</v>
      </c>
      <c r="EC549" s="92">
        <f>IF(DV549&lt;&gt;"N",DV549,IF(DX549&lt;&gt;"N",DX549,IF(DZ549&lt;&gt;"N",DZ549*VLOOKUP(LEFT(CB549,3),'03_DMMucDich'!C502:C506,5,FALSE),IF(EB549&lt;&gt;"N",EB549*VLOOKUP(LEFT(CB549,3),'03_DMMucDich'!C502:C506,5,FALSE),"N/A"))))</f>
        <v>2360000</v>
      </c>
    </row>
    <row r="550" spans="1:133" s="34" customFormat="1" ht="16" x14ac:dyDescent="0.2">
      <c r="A550" s="85">
        <v>536</v>
      </c>
      <c r="B550" s="86"/>
      <c r="C550" s="87"/>
      <c r="D550" s="141" t="s">
        <v>6174</v>
      </c>
      <c r="E550" s="86"/>
      <c r="F550" s="88"/>
      <c r="G550" s="88" t="s">
        <v>5718</v>
      </c>
      <c r="H550" s="151">
        <v>2022</v>
      </c>
      <c r="I550" s="86"/>
      <c r="J550" s="86"/>
      <c r="K550" s="145" t="s">
        <v>6797</v>
      </c>
      <c r="L550" s="105"/>
      <c r="M550" s="86"/>
      <c r="N550" s="105"/>
      <c r="O550" s="105"/>
      <c r="P550" s="86"/>
      <c r="Q550" s="86"/>
      <c r="R550" s="153" t="str">
        <f t="shared" si="391"/>
        <v>Tổ 64</v>
      </c>
      <c r="S550" s="86"/>
      <c r="T550" s="86"/>
      <c r="U550" s="86"/>
      <c r="V550" s="86" t="str">
        <f t="shared" si="392"/>
        <v xml:space="preserve">, </v>
      </c>
      <c r="W550" s="86"/>
      <c r="X550" s="86"/>
      <c r="Y550" s="86"/>
      <c r="Z550" s="88"/>
      <c r="AA550" s="105"/>
      <c r="AB550" s="86"/>
      <c r="AC550" s="90"/>
      <c r="AD550" s="86"/>
      <c r="AE550" s="86"/>
      <c r="AF550" s="86"/>
      <c r="AG550" s="86"/>
      <c r="AH550" s="160" t="s">
        <v>6961</v>
      </c>
      <c r="AI550" s="153"/>
      <c r="AJ550" s="153"/>
      <c r="AK550" s="86"/>
      <c r="AL550" s="86"/>
      <c r="AM550" s="153" t="s">
        <v>7015</v>
      </c>
      <c r="AN550" s="153" t="s">
        <v>7650</v>
      </c>
      <c r="AO550" s="165">
        <v>43440</v>
      </c>
      <c r="AP550" s="153" t="s">
        <v>2123</v>
      </c>
      <c r="AQ550" s="153" t="s">
        <v>7090</v>
      </c>
      <c r="AR550" s="166">
        <v>105</v>
      </c>
      <c r="AS550" s="88" t="s">
        <v>5719</v>
      </c>
      <c r="AT550" s="92">
        <f t="shared" si="367"/>
        <v>0</v>
      </c>
      <c r="AU550" s="93">
        <v>0</v>
      </c>
      <c r="AV550" s="93">
        <v>0</v>
      </c>
      <c r="AW550" s="166">
        <v>200</v>
      </c>
      <c r="AX550" s="93">
        <v>0</v>
      </c>
      <c r="AY550" s="177"/>
      <c r="AZ550" s="177">
        <v>0</v>
      </c>
      <c r="BA550" s="178"/>
      <c r="BB550" s="105"/>
      <c r="BC550" s="105"/>
      <c r="BD550" s="93"/>
      <c r="BE550" s="93">
        <v>0</v>
      </c>
      <c r="BF550" s="91">
        <v>0</v>
      </c>
      <c r="BG550" s="94"/>
      <c r="BH550" s="95"/>
      <c r="BI550" s="93" t="str">
        <f t="shared" si="377"/>
        <v>Trần Viễn Du</v>
      </c>
      <c r="BJ550" s="105">
        <f t="shared" si="378"/>
        <v>0</v>
      </c>
      <c r="BK550" s="88" t="str">
        <f t="shared" si="379"/>
        <v>8060040153</v>
      </c>
      <c r="BL550" s="86">
        <f t="shared" si="380"/>
        <v>0</v>
      </c>
      <c r="BM550" s="105">
        <f t="shared" si="381"/>
        <v>0</v>
      </c>
      <c r="BN550" s="86">
        <f t="shared" si="382"/>
        <v>0</v>
      </c>
      <c r="BO550" s="86">
        <f t="shared" si="383"/>
        <v>0</v>
      </c>
      <c r="BP550" s="86">
        <f t="shared" si="393"/>
        <v>0</v>
      </c>
      <c r="BQ550" s="160" t="s">
        <v>6961</v>
      </c>
      <c r="BR550" s="86" t="s">
        <v>5720</v>
      </c>
      <c r="BS550" s="88" t="s">
        <v>5721</v>
      </c>
      <c r="BT550" s="86" t="s">
        <v>5722</v>
      </c>
      <c r="BU550" s="86"/>
      <c r="BV550" s="86" t="str">
        <f t="shared" si="394"/>
        <v>CK 469889</v>
      </c>
      <c r="BW550" s="105" t="str">
        <f t="shared" si="395"/>
        <v/>
      </c>
      <c r="BX550" s="86" t="str">
        <f t="shared" si="404"/>
        <v>237</v>
      </c>
      <c r="BY550" s="86" t="str">
        <f t="shared" si="405"/>
        <v>26</v>
      </c>
      <c r="BZ550" s="91">
        <f t="shared" si="406"/>
        <v>105</v>
      </c>
      <c r="CA550" s="91">
        <v>0</v>
      </c>
      <c r="CB550" s="96" t="s">
        <v>5719</v>
      </c>
      <c r="CC550" s="91">
        <f t="shared" si="396"/>
        <v>200</v>
      </c>
      <c r="CD550" s="91">
        <f t="shared" si="397"/>
        <v>0</v>
      </c>
      <c r="CE550" s="93">
        <f t="shared" si="407"/>
        <v>0</v>
      </c>
      <c r="CF550" s="93">
        <f t="shared" si="408"/>
        <v>0</v>
      </c>
      <c r="CG550" s="105"/>
      <c r="CH550" s="105"/>
      <c r="CI550" s="86"/>
      <c r="CJ550" s="188"/>
      <c r="CK550" s="181">
        <f t="shared" si="398"/>
        <v>105</v>
      </c>
      <c r="CL550" s="181">
        <f t="shared" si="399"/>
        <v>200</v>
      </c>
      <c r="CM550" s="86" t="s">
        <v>5723</v>
      </c>
      <c r="CN550" s="182" t="s">
        <v>7854</v>
      </c>
      <c r="CO550" s="183" t="s">
        <v>7855</v>
      </c>
      <c r="CP550" s="86" t="s">
        <v>5724</v>
      </c>
      <c r="CQ550" s="153" t="s">
        <v>7924</v>
      </c>
      <c r="CR550" s="187">
        <f t="shared" si="400"/>
        <v>7970000</v>
      </c>
      <c r="CS550" s="188">
        <v>1</v>
      </c>
      <c r="CT550" s="188">
        <f t="shared" si="368"/>
        <v>7970000</v>
      </c>
      <c r="CU550" s="93"/>
      <c r="CV550" s="94">
        <f t="shared" si="401"/>
        <v>105</v>
      </c>
      <c r="CW550" s="93">
        <f t="shared" si="402"/>
        <v>0</v>
      </c>
      <c r="CX550" s="86">
        <f t="shared" si="403"/>
        <v>0</v>
      </c>
      <c r="CY550" s="93">
        <f t="shared" si="369"/>
        <v>251055</v>
      </c>
      <c r="CZ550" s="93">
        <v>0</v>
      </c>
      <c r="DA550" s="93">
        <v>0</v>
      </c>
      <c r="DB550" s="93">
        <f t="shared" si="370"/>
        <v>0</v>
      </c>
      <c r="DC550" s="93">
        <v>0</v>
      </c>
      <c r="DD550" s="91">
        <v>0</v>
      </c>
      <c r="DE550" s="93">
        <f t="shared" si="371"/>
        <v>0</v>
      </c>
      <c r="DF550" s="93">
        <f t="shared" si="384"/>
        <v>0</v>
      </c>
      <c r="DG550" s="93"/>
      <c r="DH550" s="93">
        <v>0</v>
      </c>
      <c r="DI550" s="93">
        <v>0</v>
      </c>
      <c r="DJ550" s="86">
        <f t="shared" si="372"/>
        <v>0</v>
      </c>
      <c r="DK550" s="91">
        <v>0</v>
      </c>
      <c r="DL550" s="93"/>
      <c r="DM550" s="93">
        <v>0</v>
      </c>
      <c r="DN550" s="93">
        <f t="shared" si="385"/>
        <v>7970000</v>
      </c>
      <c r="DO550" s="93">
        <f t="shared" si="373"/>
        <v>0</v>
      </c>
      <c r="DP550" s="92">
        <f t="shared" si="374"/>
        <v>251055</v>
      </c>
      <c r="DQ550" s="97" t="str">
        <f t="shared" si="386"/>
        <v>8060040153</v>
      </c>
      <c r="DR550" s="98">
        <f t="shared" si="375"/>
        <v>0</v>
      </c>
      <c r="DS550" s="93" t="str">
        <f t="shared" si="376"/>
        <v>OK</v>
      </c>
      <c r="DT550" s="93"/>
      <c r="DU550" s="78" t="str">
        <f t="shared" si="387"/>
        <v>5010700215011501100001VT100001</v>
      </c>
      <c r="DV550" s="78">
        <f>INDEX('08_DMGiaDat'!$L:$L,MATCH(DU550,'08_DMGiaDat'!$R:$R,0))</f>
        <v>7970000</v>
      </c>
      <c r="DW550" s="78" t="str">
        <f t="shared" si="388"/>
        <v>501070021501100100000001</v>
      </c>
      <c r="DX550" s="78" t="str">
        <f>IFERROR(VLOOKUP(DW550,'08_DMGiaDat'!C518:C519,2,FALSE),"N")</f>
        <v>N</v>
      </c>
      <c r="DY550" s="78" t="str">
        <f t="shared" si="389"/>
        <v>5010700215011001VT100001</v>
      </c>
      <c r="DZ550" s="78" t="str">
        <f>IFERROR(VLOOKUP(DY550,'08_DMGiaDat'!C518:C519,2,FALSE),"N")</f>
        <v>N</v>
      </c>
      <c r="EA550" s="78" t="str">
        <f t="shared" si="390"/>
        <v>501070021501100100000001</v>
      </c>
      <c r="EB550" s="78" t="str">
        <f>IFERROR(VLOOKUP(EA550,'08_DMGiaDat'!C518:C519,2,FALSE),"N")</f>
        <v>N</v>
      </c>
      <c r="EC550" s="92">
        <f>IF(DV550&lt;&gt;"N",DV550,IF(DX550&lt;&gt;"N",DX550,IF(DZ550&lt;&gt;"N",DZ550*VLOOKUP(LEFT(CB550,3),'03_DMMucDich'!C502:C506,5,FALSE),IF(EB550&lt;&gt;"N",EB550*VLOOKUP(LEFT(CB550,3),'03_DMMucDich'!C502:C506,5,FALSE),"N/A"))))</f>
        <v>7970000</v>
      </c>
    </row>
    <row r="551" spans="1:133" s="34" customFormat="1" ht="16" x14ac:dyDescent="0.2">
      <c r="A551" s="85">
        <v>537</v>
      </c>
      <c r="B551" s="86"/>
      <c r="C551" s="87"/>
      <c r="D551" s="141" t="s">
        <v>6175</v>
      </c>
      <c r="E551" s="86"/>
      <c r="F551" s="88"/>
      <c r="G551" s="88" t="s">
        <v>5718</v>
      </c>
      <c r="H551" s="151">
        <v>2022</v>
      </c>
      <c r="I551" s="86"/>
      <c r="J551" s="86"/>
      <c r="K551" s="145" t="s">
        <v>6798</v>
      </c>
      <c r="L551" s="105"/>
      <c r="M551" s="86"/>
      <c r="N551" s="105"/>
      <c r="O551" s="105"/>
      <c r="P551" s="86"/>
      <c r="Q551" s="86"/>
      <c r="R551" s="153" t="str">
        <f t="shared" si="391"/>
        <v>Tổ 64</v>
      </c>
      <c r="S551" s="86"/>
      <c r="T551" s="86"/>
      <c r="U551" s="86"/>
      <c r="V551" s="86" t="str">
        <f t="shared" si="392"/>
        <v xml:space="preserve">, </v>
      </c>
      <c r="W551" s="86"/>
      <c r="X551" s="86"/>
      <c r="Y551" s="86"/>
      <c r="Z551" s="88"/>
      <c r="AA551" s="105"/>
      <c r="AB551" s="86"/>
      <c r="AC551" s="90"/>
      <c r="AD551" s="86"/>
      <c r="AE551" s="86"/>
      <c r="AF551" s="86"/>
      <c r="AG551" s="86"/>
      <c r="AH551" s="160" t="s">
        <v>6961</v>
      </c>
      <c r="AI551" s="153"/>
      <c r="AJ551" s="153"/>
      <c r="AK551" s="86"/>
      <c r="AL551" s="86"/>
      <c r="AM551" s="153" t="s">
        <v>7015</v>
      </c>
      <c r="AN551" s="153" t="s">
        <v>7651</v>
      </c>
      <c r="AO551" s="165">
        <v>42937</v>
      </c>
      <c r="AP551" s="153" t="s">
        <v>2137</v>
      </c>
      <c r="AQ551" s="153" t="s">
        <v>5663</v>
      </c>
      <c r="AR551" s="166">
        <v>105</v>
      </c>
      <c r="AS551" s="88" t="s">
        <v>5719</v>
      </c>
      <c r="AT551" s="92">
        <f t="shared" si="367"/>
        <v>0</v>
      </c>
      <c r="AU551" s="93">
        <v>0</v>
      </c>
      <c r="AV551" s="93">
        <v>0</v>
      </c>
      <c r="AW551" s="166">
        <v>200</v>
      </c>
      <c r="AX551" s="93">
        <v>0</v>
      </c>
      <c r="AY551" s="177"/>
      <c r="AZ551" s="177">
        <v>0</v>
      </c>
      <c r="BA551" s="178"/>
      <c r="BB551" s="105"/>
      <c r="BC551" s="105"/>
      <c r="BD551" s="93"/>
      <c r="BE551" s="93">
        <v>0</v>
      </c>
      <c r="BF551" s="91">
        <v>0</v>
      </c>
      <c r="BG551" s="94"/>
      <c r="BH551" s="95"/>
      <c r="BI551" s="93" t="str">
        <f t="shared" si="377"/>
        <v>Hồ THị Tốt</v>
      </c>
      <c r="BJ551" s="105">
        <f t="shared" si="378"/>
        <v>0</v>
      </c>
      <c r="BK551" s="88" t="str">
        <f t="shared" si="379"/>
        <v xml:space="preserve">0400723934 </v>
      </c>
      <c r="BL551" s="86">
        <f t="shared" si="380"/>
        <v>0</v>
      </c>
      <c r="BM551" s="105">
        <f t="shared" si="381"/>
        <v>0</v>
      </c>
      <c r="BN551" s="86">
        <f t="shared" si="382"/>
        <v>0</v>
      </c>
      <c r="BO551" s="86">
        <f t="shared" si="383"/>
        <v>0</v>
      </c>
      <c r="BP551" s="86">
        <f t="shared" si="393"/>
        <v>0</v>
      </c>
      <c r="BQ551" s="160" t="s">
        <v>6961</v>
      </c>
      <c r="BR551" s="86" t="s">
        <v>5720</v>
      </c>
      <c r="BS551" s="88" t="s">
        <v>5721</v>
      </c>
      <c r="BT551" s="86" t="s">
        <v>5722</v>
      </c>
      <c r="BU551" s="86"/>
      <c r="BV551" s="86" t="str">
        <f t="shared" si="394"/>
        <v>CH 697701</v>
      </c>
      <c r="BW551" s="105" t="str">
        <f t="shared" si="395"/>
        <v/>
      </c>
      <c r="BX551" s="86" t="str">
        <f t="shared" si="404"/>
        <v>251</v>
      </c>
      <c r="BY551" s="86" t="str">
        <f t="shared" si="405"/>
        <v>11</v>
      </c>
      <c r="BZ551" s="91">
        <f t="shared" si="406"/>
        <v>105</v>
      </c>
      <c r="CA551" s="91">
        <v>0</v>
      </c>
      <c r="CB551" s="96" t="s">
        <v>5719</v>
      </c>
      <c r="CC551" s="91">
        <f t="shared" si="396"/>
        <v>200</v>
      </c>
      <c r="CD551" s="91">
        <f t="shared" si="397"/>
        <v>0</v>
      </c>
      <c r="CE551" s="93">
        <f t="shared" si="407"/>
        <v>0</v>
      </c>
      <c r="CF551" s="93">
        <f t="shared" si="408"/>
        <v>0</v>
      </c>
      <c r="CG551" s="105"/>
      <c r="CH551" s="105"/>
      <c r="CI551" s="86"/>
      <c r="CJ551" s="188"/>
      <c r="CK551" s="181">
        <f t="shared" si="398"/>
        <v>105</v>
      </c>
      <c r="CL551" s="181">
        <f t="shared" si="399"/>
        <v>200</v>
      </c>
      <c r="CM551" s="86" t="s">
        <v>5723</v>
      </c>
      <c r="CN551" s="182" t="s">
        <v>7854</v>
      </c>
      <c r="CO551" s="183" t="s">
        <v>7855</v>
      </c>
      <c r="CP551" s="86" t="s">
        <v>5724</v>
      </c>
      <c r="CQ551" s="153" t="s">
        <v>7924</v>
      </c>
      <c r="CR551" s="187">
        <f t="shared" si="400"/>
        <v>7970000</v>
      </c>
      <c r="CS551" s="188">
        <v>1</v>
      </c>
      <c r="CT551" s="188">
        <f t="shared" si="368"/>
        <v>7970000</v>
      </c>
      <c r="CU551" s="93"/>
      <c r="CV551" s="94">
        <f t="shared" si="401"/>
        <v>105</v>
      </c>
      <c r="CW551" s="93">
        <f t="shared" si="402"/>
        <v>0</v>
      </c>
      <c r="CX551" s="86">
        <f t="shared" si="403"/>
        <v>0</v>
      </c>
      <c r="CY551" s="93">
        <f t="shared" si="369"/>
        <v>251055</v>
      </c>
      <c r="CZ551" s="93">
        <v>0</v>
      </c>
      <c r="DA551" s="93">
        <v>0</v>
      </c>
      <c r="DB551" s="93">
        <f t="shared" si="370"/>
        <v>0</v>
      </c>
      <c r="DC551" s="93">
        <v>0</v>
      </c>
      <c r="DD551" s="91">
        <v>0</v>
      </c>
      <c r="DE551" s="93">
        <f t="shared" si="371"/>
        <v>0</v>
      </c>
      <c r="DF551" s="93">
        <f t="shared" si="384"/>
        <v>0</v>
      </c>
      <c r="DG551" s="93"/>
      <c r="DH551" s="93">
        <v>0</v>
      </c>
      <c r="DI551" s="93">
        <v>0</v>
      </c>
      <c r="DJ551" s="86">
        <f t="shared" si="372"/>
        <v>0</v>
      </c>
      <c r="DK551" s="91">
        <v>0</v>
      </c>
      <c r="DL551" s="93"/>
      <c r="DM551" s="93">
        <v>0</v>
      </c>
      <c r="DN551" s="93">
        <f t="shared" si="385"/>
        <v>7970000</v>
      </c>
      <c r="DO551" s="93">
        <f t="shared" si="373"/>
        <v>0</v>
      </c>
      <c r="DP551" s="92">
        <f t="shared" si="374"/>
        <v>251055</v>
      </c>
      <c r="DQ551" s="97" t="str">
        <f t="shared" si="386"/>
        <v xml:space="preserve">0400723934 </v>
      </c>
      <c r="DR551" s="98">
        <f t="shared" si="375"/>
        <v>0</v>
      </c>
      <c r="DS551" s="93" t="str">
        <f t="shared" si="376"/>
        <v>OK</v>
      </c>
      <c r="DT551" s="93"/>
      <c r="DU551" s="78" t="str">
        <f t="shared" si="387"/>
        <v>5010700215011501100001VT100001</v>
      </c>
      <c r="DV551" s="78">
        <f>INDEX('08_DMGiaDat'!$L:$L,MATCH(DU551,'08_DMGiaDat'!$R:$R,0))</f>
        <v>7970000</v>
      </c>
      <c r="DW551" s="78" t="str">
        <f t="shared" si="388"/>
        <v>501070021501100100000001</v>
      </c>
      <c r="DX551" s="78" t="str">
        <f>IFERROR(VLOOKUP(DW551,'08_DMGiaDat'!C518:C519,2,FALSE),"N")</f>
        <v>N</v>
      </c>
      <c r="DY551" s="78" t="str">
        <f t="shared" si="389"/>
        <v>5010700215011001VT100001</v>
      </c>
      <c r="DZ551" s="78" t="str">
        <f>IFERROR(VLOOKUP(DY551,'08_DMGiaDat'!C518:C519,2,FALSE),"N")</f>
        <v>N</v>
      </c>
      <c r="EA551" s="78" t="str">
        <f t="shared" si="390"/>
        <v>501070021501100100000001</v>
      </c>
      <c r="EB551" s="78" t="str">
        <f>IFERROR(VLOOKUP(EA551,'08_DMGiaDat'!C518:C519,2,FALSE),"N")</f>
        <v>N</v>
      </c>
      <c r="EC551" s="92">
        <f>IF(DV551&lt;&gt;"N",DV551,IF(DX551&lt;&gt;"N",DX551,IF(DZ551&lt;&gt;"N",DZ551*VLOOKUP(LEFT(CB551,3),'03_DMMucDich'!C502:C506,5,FALSE),IF(EB551&lt;&gt;"N",EB551*VLOOKUP(LEFT(CB551,3),'03_DMMucDich'!C502:C506,5,FALSE),"N/A"))))</f>
        <v>7970000</v>
      </c>
    </row>
    <row r="552" spans="1:133" s="34" customFormat="1" ht="16" x14ac:dyDescent="0.2">
      <c r="A552" s="85">
        <v>538</v>
      </c>
      <c r="B552" s="86"/>
      <c r="C552" s="87"/>
      <c r="D552" s="141" t="s">
        <v>6176</v>
      </c>
      <c r="E552" s="86"/>
      <c r="F552" s="88"/>
      <c r="G552" s="88" t="s">
        <v>5718</v>
      </c>
      <c r="H552" s="151">
        <v>2023</v>
      </c>
      <c r="I552" s="86"/>
      <c r="J552" s="86"/>
      <c r="K552" s="145" t="s">
        <v>6799</v>
      </c>
      <c r="L552" s="105"/>
      <c r="M552" s="86"/>
      <c r="N552" s="105"/>
      <c r="O552" s="105"/>
      <c r="P552" s="86"/>
      <c r="Q552" s="86"/>
      <c r="R552" s="153" t="str">
        <f t="shared" si="391"/>
        <v>Tổ 64</v>
      </c>
      <c r="S552" s="86"/>
      <c r="T552" s="86"/>
      <c r="U552" s="86"/>
      <c r="V552" s="86" t="str">
        <f t="shared" si="392"/>
        <v xml:space="preserve">, </v>
      </c>
      <c r="W552" s="86"/>
      <c r="X552" s="86"/>
      <c r="Y552" s="86"/>
      <c r="Z552" s="88"/>
      <c r="AA552" s="105"/>
      <c r="AB552" s="86"/>
      <c r="AC552" s="90"/>
      <c r="AD552" s="86"/>
      <c r="AE552" s="86"/>
      <c r="AF552" s="86"/>
      <c r="AG552" s="86"/>
      <c r="AH552" s="160" t="s">
        <v>6961</v>
      </c>
      <c r="AI552" s="153"/>
      <c r="AJ552" s="153"/>
      <c r="AK552" s="86"/>
      <c r="AL552" s="86"/>
      <c r="AM552" s="153" t="s">
        <v>7015</v>
      </c>
      <c r="AN552" s="153" t="s">
        <v>7652</v>
      </c>
      <c r="AO552" s="165">
        <v>43171</v>
      </c>
      <c r="AP552" s="153" t="s">
        <v>7097</v>
      </c>
      <c r="AQ552" s="153" t="s">
        <v>5710</v>
      </c>
      <c r="AR552" s="166">
        <v>100</v>
      </c>
      <c r="AS552" s="88" t="s">
        <v>5719</v>
      </c>
      <c r="AT552" s="92">
        <f t="shared" si="367"/>
        <v>0</v>
      </c>
      <c r="AU552" s="93">
        <v>0</v>
      </c>
      <c r="AV552" s="93">
        <v>0</v>
      </c>
      <c r="AW552" s="166">
        <v>200</v>
      </c>
      <c r="AX552" s="93">
        <v>0</v>
      </c>
      <c r="AY552" s="177"/>
      <c r="AZ552" s="177">
        <v>0</v>
      </c>
      <c r="BA552" s="178"/>
      <c r="BB552" s="105"/>
      <c r="BC552" s="105"/>
      <c r="BD552" s="93"/>
      <c r="BE552" s="93">
        <v>0</v>
      </c>
      <c r="BF552" s="91">
        <v>0</v>
      </c>
      <c r="BG552" s="94"/>
      <c r="BH552" s="95"/>
      <c r="BI552" s="93" t="str">
        <f t="shared" si="377"/>
        <v>Nguyễn Thế Khoa</v>
      </c>
      <c r="BJ552" s="105">
        <f t="shared" si="378"/>
        <v>0</v>
      </c>
      <c r="BK552" s="88" t="str">
        <f t="shared" si="379"/>
        <v>8155909089</v>
      </c>
      <c r="BL552" s="86">
        <f t="shared" si="380"/>
        <v>0</v>
      </c>
      <c r="BM552" s="105">
        <f t="shared" si="381"/>
        <v>0</v>
      </c>
      <c r="BN552" s="86">
        <f t="shared" si="382"/>
        <v>0</v>
      </c>
      <c r="BO552" s="86">
        <f t="shared" si="383"/>
        <v>0</v>
      </c>
      <c r="BP552" s="86">
        <f t="shared" si="393"/>
        <v>0</v>
      </c>
      <c r="BQ552" s="160" t="s">
        <v>6961</v>
      </c>
      <c r="BR552" s="86" t="s">
        <v>5720</v>
      </c>
      <c r="BS552" s="88" t="s">
        <v>5721</v>
      </c>
      <c r="BT552" s="86" t="s">
        <v>5722</v>
      </c>
      <c r="BU552" s="86"/>
      <c r="BV552" s="86" t="str">
        <f t="shared" si="394"/>
        <v>CM773093</v>
      </c>
      <c r="BW552" s="105" t="str">
        <f t="shared" si="395"/>
        <v/>
      </c>
      <c r="BX552" s="86" t="str">
        <f t="shared" si="404"/>
        <v>75</v>
      </c>
      <c r="BY552" s="86" t="str">
        <f t="shared" si="405"/>
        <v>38</v>
      </c>
      <c r="BZ552" s="91">
        <f t="shared" si="406"/>
        <v>100</v>
      </c>
      <c r="CA552" s="91">
        <v>0</v>
      </c>
      <c r="CB552" s="96" t="s">
        <v>5719</v>
      </c>
      <c r="CC552" s="91">
        <f t="shared" si="396"/>
        <v>200</v>
      </c>
      <c r="CD552" s="91">
        <f t="shared" si="397"/>
        <v>0</v>
      </c>
      <c r="CE552" s="93">
        <f t="shared" si="407"/>
        <v>0</v>
      </c>
      <c r="CF552" s="93">
        <f t="shared" si="408"/>
        <v>0</v>
      </c>
      <c r="CG552" s="105"/>
      <c r="CH552" s="105"/>
      <c r="CI552" s="86"/>
      <c r="CJ552" s="188"/>
      <c r="CK552" s="181">
        <f t="shared" si="398"/>
        <v>100</v>
      </c>
      <c r="CL552" s="181">
        <f t="shared" si="399"/>
        <v>200</v>
      </c>
      <c r="CM552" s="86" t="s">
        <v>5723</v>
      </c>
      <c r="CN552" s="182" t="s">
        <v>7854</v>
      </c>
      <c r="CO552" s="183" t="s">
        <v>7855</v>
      </c>
      <c r="CP552" s="86" t="s">
        <v>5724</v>
      </c>
      <c r="CQ552" s="153" t="s">
        <v>7924</v>
      </c>
      <c r="CR552" s="187">
        <f t="shared" si="400"/>
        <v>7970000</v>
      </c>
      <c r="CS552" s="188">
        <v>1</v>
      </c>
      <c r="CT552" s="188">
        <f t="shared" si="368"/>
        <v>7970000</v>
      </c>
      <c r="CU552" s="93"/>
      <c r="CV552" s="94">
        <f t="shared" si="401"/>
        <v>100</v>
      </c>
      <c r="CW552" s="93">
        <f t="shared" si="402"/>
        <v>0</v>
      </c>
      <c r="CX552" s="86">
        <f t="shared" si="403"/>
        <v>0</v>
      </c>
      <c r="CY552" s="93">
        <f t="shared" si="369"/>
        <v>239100</v>
      </c>
      <c r="CZ552" s="93">
        <v>0</v>
      </c>
      <c r="DA552" s="93">
        <v>0</v>
      </c>
      <c r="DB552" s="93">
        <f t="shared" si="370"/>
        <v>0</v>
      </c>
      <c r="DC552" s="93">
        <v>0</v>
      </c>
      <c r="DD552" s="91">
        <v>0</v>
      </c>
      <c r="DE552" s="93">
        <f t="shared" si="371"/>
        <v>0</v>
      </c>
      <c r="DF552" s="93">
        <f t="shared" si="384"/>
        <v>0</v>
      </c>
      <c r="DG552" s="93"/>
      <c r="DH552" s="93">
        <v>0</v>
      </c>
      <c r="DI552" s="93">
        <v>0</v>
      </c>
      <c r="DJ552" s="86">
        <f t="shared" si="372"/>
        <v>0</v>
      </c>
      <c r="DK552" s="91">
        <v>0</v>
      </c>
      <c r="DL552" s="93"/>
      <c r="DM552" s="93">
        <v>0</v>
      </c>
      <c r="DN552" s="93">
        <f t="shared" si="385"/>
        <v>7970000</v>
      </c>
      <c r="DO552" s="93">
        <f t="shared" si="373"/>
        <v>0</v>
      </c>
      <c r="DP552" s="92">
        <f t="shared" si="374"/>
        <v>239100</v>
      </c>
      <c r="DQ552" s="97" t="str">
        <f t="shared" si="386"/>
        <v>8155909089</v>
      </c>
      <c r="DR552" s="98">
        <f t="shared" si="375"/>
        <v>0</v>
      </c>
      <c r="DS552" s="93" t="str">
        <f t="shared" si="376"/>
        <v>OK</v>
      </c>
      <c r="DT552" s="93"/>
      <c r="DU552" s="78" t="str">
        <f t="shared" si="387"/>
        <v>5010700215011501100001VT100001</v>
      </c>
      <c r="DV552" s="78">
        <f>INDEX('08_DMGiaDat'!$L:$L,MATCH(DU552,'08_DMGiaDat'!$R:$R,0))</f>
        <v>7970000</v>
      </c>
      <c r="DW552" s="78" t="str">
        <f t="shared" si="388"/>
        <v>501070021501100100000001</v>
      </c>
      <c r="DX552" s="78" t="str">
        <f>IFERROR(VLOOKUP(DW552,'08_DMGiaDat'!C518:C519,2,FALSE),"N")</f>
        <v>N</v>
      </c>
      <c r="DY552" s="78" t="str">
        <f t="shared" si="389"/>
        <v>5010700215011001VT100001</v>
      </c>
      <c r="DZ552" s="78" t="str">
        <f>IFERROR(VLOOKUP(DY552,'08_DMGiaDat'!C518:C519,2,FALSE),"N")</f>
        <v>N</v>
      </c>
      <c r="EA552" s="78" t="str">
        <f t="shared" si="390"/>
        <v>501070021501100100000001</v>
      </c>
      <c r="EB552" s="78" t="str">
        <f>IFERROR(VLOOKUP(EA552,'08_DMGiaDat'!C518:C519,2,FALSE),"N")</f>
        <v>N</v>
      </c>
      <c r="EC552" s="92">
        <f>IF(DV552&lt;&gt;"N",DV552,IF(DX552&lt;&gt;"N",DX552,IF(DZ552&lt;&gt;"N",DZ552*VLOOKUP(LEFT(CB552,3),'03_DMMucDich'!C502:C506,5,FALSE),IF(EB552&lt;&gt;"N",EB552*VLOOKUP(LEFT(CB552,3),'03_DMMucDich'!C502:C506,5,FALSE),"N/A"))))</f>
        <v>7970000</v>
      </c>
    </row>
    <row r="553" spans="1:133" s="34" customFormat="1" ht="16" x14ac:dyDescent="0.2">
      <c r="A553" s="85">
        <v>539</v>
      </c>
      <c r="B553" s="86"/>
      <c r="C553" s="87"/>
      <c r="D553" s="141" t="s">
        <v>6086</v>
      </c>
      <c r="E553" s="86"/>
      <c r="F553" s="88"/>
      <c r="G553" s="88" t="s">
        <v>5718</v>
      </c>
      <c r="H553" s="151">
        <v>2023</v>
      </c>
      <c r="I553" s="86"/>
      <c r="J553" s="86"/>
      <c r="K553" s="145" t="s">
        <v>6708</v>
      </c>
      <c r="L553" s="105"/>
      <c r="M553" s="86"/>
      <c r="N553" s="105"/>
      <c r="O553" s="105"/>
      <c r="P553" s="86"/>
      <c r="Q553" s="86"/>
      <c r="R553" s="153" t="str">
        <f t="shared" si="391"/>
        <v>Tổ 05</v>
      </c>
      <c r="S553" s="86"/>
      <c r="T553" s="86"/>
      <c r="U553" s="86"/>
      <c r="V553" s="86" t="str">
        <f t="shared" si="392"/>
        <v xml:space="preserve">, </v>
      </c>
      <c r="W553" s="86"/>
      <c r="X553" s="86"/>
      <c r="Y553" s="86"/>
      <c r="Z553" s="88"/>
      <c r="AA553" s="105"/>
      <c r="AB553" s="86"/>
      <c r="AC553" s="90"/>
      <c r="AD553" s="86"/>
      <c r="AE553" s="86"/>
      <c r="AF553" s="86"/>
      <c r="AG553" s="86"/>
      <c r="AH553" s="160" t="s">
        <v>6968</v>
      </c>
      <c r="AI553" s="153"/>
      <c r="AJ553" s="153"/>
      <c r="AK553" s="86"/>
      <c r="AL553" s="86"/>
      <c r="AM553" s="153" t="s">
        <v>7015</v>
      </c>
      <c r="AN553" s="153" t="s">
        <v>7540</v>
      </c>
      <c r="AO553" s="165">
        <v>40289</v>
      </c>
      <c r="AP553" s="153" t="s">
        <v>952</v>
      </c>
      <c r="AQ553" s="153" t="s">
        <v>7040</v>
      </c>
      <c r="AR553" s="166">
        <v>135.4</v>
      </c>
      <c r="AS553" s="88" t="s">
        <v>5719</v>
      </c>
      <c r="AT553" s="92">
        <f t="shared" si="367"/>
        <v>0</v>
      </c>
      <c r="AU553" s="93">
        <v>0</v>
      </c>
      <c r="AV553" s="93">
        <v>0</v>
      </c>
      <c r="AW553" s="166">
        <v>200</v>
      </c>
      <c r="AX553" s="93">
        <v>0</v>
      </c>
      <c r="AY553" s="177"/>
      <c r="AZ553" s="177">
        <v>0</v>
      </c>
      <c r="BA553" s="178"/>
      <c r="BB553" s="105"/>
      <c r="BC553" s="105"/>
      <c r="BD553" s="93"/>
      <c r="BE553" s="93">
        <v>0</v>
      </c>
      <c r="BF553" s="91">
        <v>0</v>
      </c>
      <c r="BG553" s="94"/>
      <c r="BH553" s="95"/>
      <c r="BI553" s="93" t="str">
        <f t="shared" si="377"/>
        <v>Nguyễn Duy Nghiêm</v>
      </c>
      <c r="BJ553" s="105">
        <f t="shared" si="378"/>
        <v>0</v>
      </c>
      <c r="BK553" s="88" t="str">
        <f t="shared" si="379"/>
        <v>0400856204</v>
      </c>
      <c r="BL553" s="86">
        <f t="shared" si="380"/>
        <v>0</v>
      </c>
      <c r="BM553" s="105">
        <f t="shared" si="381"/>
        <v>0</v>
      </c>
      <c r="BN553" s="86">
        <f t="shared" si="382"/>
        <v>0</v>
      </c>
      <c r="BO553" s="86">
        <f t="shared" si="383"/>
        <v>0</v>
      </c>
      <c r="BP553" s="86">
        <f t="shared" si="393"/>
        <v>0</v>
      </c>
      <c r="BQ553" s="160" t="s">
        <v>6968</v>
      </c>
      <c r="BR553" s="86" t="s">
        <v>5720</v>
      </c>
      <c r="BS553" s="88" t="s">
        <v>5721</v>
      </c>
      <c r="BT553" s="86" t="s">
        <v>5722</v>
      </c>
      <c r="BU553" s="86"/>
      <c r="BV553" s="86" t="str">
        <f t="shared" si="394"/>
        <v>BA 494806</v>
      </c>
      <c r="BW553" s="105" t="str">
        <f t="shared" si="395"/>
        <v/>
      </c>
      <c r="BX553" s="86" t="str">
        <f t="shared" si="404"/>
        <v>102</v>
      </c>
      <c r="BY553" s="86" t="str">
        <f t="shared" si="405"/>
        <v>83</v>
      </c>
      <c r="BZ553" s="91">
        <f t="shared" si="406"/>
        <v>135.4</v>
      </c>
      <c r="CA553" s="91">
        <v>0</v>
      </c>
      <c r="CB553" s="96" t="s">
        <v>5719</v>
      </c>
      <c r="CC553" s="91">
        <f t="shared" si="396"/>
        <v>200</v>
      </c>
      <c r="CD553" s="91">
        <f t="shared" si="397"/>
        <v>0</v>
      </c>
      <c r="CE553" s="93">
        <f t="shared" si="407"/>
        <v>0</v>
      </c>
      <c r="CF553" s="93">
        <f t="shared" si="408"/>
        <v>0</v>
      </c>
      <c r="CG553" s="105"/>
      <c r="CH553" s="105"/>
      <c r="CI553" s="86"/>
      <c r="CJ553" s="188"/>
      <c r="CK553" s="181">
        <f t="shared" si="398"/>
        <v>135.4</v>
      </c>
      <c r="CL553" s="181">
        <f t="shared" si="399"/>
        <v>200</v>
      </c>
      <c r="CM553" s="86" t="s">
        <v>5723</v>
      </c>
      <c r="CN553" s="182" t="s">
        <v>7866</v>
      </c>
      <c r="CO553" s="183" t="s">
        <v>7867</v>
      </c>
      <c r="CP553" s="86" t="s">
        <v>5724</v>
      </c>
      <c r="CQ553" s="153" t="s">
        <v>7925</v>
      </c>
      <c r="CR553" s="187">
        <f t="shared" si="400"/>
        <v>2360000</v>
      </c>
      <c r="CS553" s="188">
        <v>0.8</v>
      </c>
      <c r="CT553" s="188">
        <f t="shared" si="368"/>
        <v>1888000</v>
      </c>
      <c r="CU553" s="93"/>
      <c r="CV553" s="94">
        <f t="shared" si="401"/>
        <v>135.4</v>
      </c>
      <c r="CW553" s="93">
        <f t="shared" si="402"/>
        <v>0</v>
      </c>
      <c r="CX553" s="86">
        <f t="shared" si="403"/>
        <v>0</v>
      </c>
      <c r="CY553" s="93">
        <f t="shared" si="369"/>
        <v>76690.560000000012</v>
      </c>
      <c r="CZ553" s="93">
        <v>0</v>
      </c>
      <c r="DA553" s="93">
        <v>0</v>
      </c>
      <c r="DB553" s="93">
        <f t="shared" si="370"/>
        <v>0</v>
      </c>
      <c r="DC553" s="93">
        <v>0</v>
      </c>
      <c r="DD553" s="91">
        <v>0</v>
      </c>
      <c r="DE553" s="93">
        <f t="shared" si="371"/>
        <v>0</v>
      </c>
      <c r="DF553" s="93">
        <f t="shared" si="384"/>
        <v>0</v>
      </c>
      <c r="DG553" s="93"/>
      <c r="DH553" s="93">
        <v>0</v>
      </c>
      <c r="DI553" s="93">
        <v>0</v>
      </c>
      <c r="DJ553" s="86">
        <f t="shared" si="372"/>
        <v>0</v>
      </c>
      <c r="DK553" s="91">
        <v>0</v>
      </c>
      <c r="DL553" s="93"/>
      <c r="DM553" s="93">
        <v>0</v>
      </c>
      <c r="DN553" s="93">
        <f t="shared" si="385"/>
        <v>1888000</v>
      </c>
      <c r="DO553" s="93">
        <f t="shared" si="373"/>
        <v>0</v>
      </c>
      <c r="DP553" s="92">
        <f t="shared" si="374"/>
        <v>76690.560000000012</v>
      </c>
      <c r="DQ553" s="97" t="str">
        <f t="shared" si="386"/>
        <v>0400856204</v>
      </c>
      <c r="DR553" s="98">
        <f t="shared" si="375"/>
        <v>0</v>
      </c>
      <c r="DS553" s="93" t="str">
        <f t="shared" si="376"/>
        <v>OK</v>
      </c>
      <c r="DT553" s="93"/>
      <c r="DU553" s="78" t="str">
        <f t="shared" si="387"/>
        <v>5010700210791079100001VT400001</v>
      </c>
      <c r="DV553" s="78">
        <f>INDEX('08_DMGiaDat'!$L:$L,MATCH(DU553,'08_DMGiaDat'!$R:$R,0))</f>
        <v>2360000</v>
      </c>
      <c r="DW553" s="78" t="str">
        <f t="shared" si="388"/>
        <v>501070021079100100000001</v>
      </c>
      <c r="DX553" s="78" t="str">
        <f>IFERROR(VLOOKUP(DW553,'08_DMGiaDat'!C518:C519,2,FALSE),"N")</f>
        <v>N</v>
      </c>
      <c r="DY553" s="78" t="str">
        <f t="shared" si="389"/>
        <v>5010700210791001VT400001</v>
      </c>
      <c r="DZ553" s="78" t="str">
        <f>IFERROR(VLOOKUP(DY553,'08_DMGiaDat'!C518:C519,2,FALSE),"N")</f>
        <v>N</v>
      </c>
      <c r="EA553" s="78" t="str">
        <f t="shared" si="390"/>
        <v>501070021079100100000001</v>
      </c>
      <c r="EB553" s="78" t="str">
        <f>IFERROR(VLOOKUP(EA553,'08_DMGiaDat'!C518:C519,2,FALSE),"N")</f>
        <v>N</v>
      </c>
      <c r="EC553" s="92">
        <f>IF(DV553&lt;&gt;"N",DV553,IF(DX553&lt;&gt;"N",DX553,IF(DZ553&lt;&gt;"N",DZ553*VLOOKUP(LEFT(CB553,3),'03_DMMucDich'!C502:C506,5,FALSE),IF(EB553&lt;&gt;"N",EB553*VLOOKUP(LEFT(CB553,3),'03_DMMucDich'!C502:C506,5,FALSE),"N/A"))))</f>
        <v>2360000</v>
      </c>
    </row>
    <row r="554" spans="1:133" s="34" customFormat="1" ht="16" x14ac:dyDescent="0.2">
      <c r="A554" s="85">
        <v>540</v>
      </c>
      <c r="B554" s="86"/>
      <c r="C554" s="87"/>
      <c r="D554" s="141" t="s">
        <v>6177</v>
      </c>
      <c r="E554" s="86"/>
      <c r="F554" s="88"/>
      <c r="G554" s="88" t="s">
        <v>5718</v>
      </c>
      <c r="H554" s="151">
        <v>2023</v>
      </c>
      <c r="I554" s="86"/>
      <c r="J554" s="86"/>
      <c r="K554" s="145" t="s">
        <v>6800</v>
      </c>
      <c r="L554" s="105"/>
      <c r="M554" s="86"/>
      <c r="N554" s="105"/>
      <c r="O554" s="105"/>
      <c r="P554" s="86"/>
      <c r="Q554" s="86"/>
      <c r="R554" s="153" t="str">
        <f t="shared" si="391"/>
        <v>Tổ 05</v>
      </c>
      <c r="S554" s="86"/>
      <c r="T554" s="86"/>
      <c r="U554" s="86"/>
      <c r="V554" s="86" t="str">
        <f t="shared" si="392"/>
        <v xml:space="preserve">, </v>
      </c>
      <c r="W554" s="86"/>
      <c r="X554" s="86"/>
      <c r="Y554" s="86"/>
      <c r="Z554" s="88"/>
      <c r="AA554" s="105"/>
      <c r="AB554" s="86"/>
      <c r="AC554" s="90"/>
      <c r="AD554" s="86"/>
      <c r="AE554" s="86"/>
      <c r="AF554" s="86"/>
      <c r="AG554" s="86"/>
      <c r="AH554" s="160" t="s">
        <v>6968</v>
      </c>
      <c r="AI554" s="153"/>
      <c r="AJ554" s="153"/>
      <c r="AK554" s="86"/>
      <c r="AL554" s="86"/>
      <c r="AM554" s="153" t="s">
        <v>7015</v>
      </c>
      <c r="AN554" s="153" t="s">
        <v>7653</v>
      </c>
      <c r="AO554" s="165">
        <v>40252</v>
      </c>
      <c r="AP554" s="153" t="s">
        <v>1207</v>
      </c>
      <c r="AQ554" s="153" t="s">
        <v>977</v>
      </c>
      <c r="AR554" s="166">
        <v>71.599999999999994</v>
      </c>
      <c r="AS554" s="88" t="s">
        <v>5719</v>
      </c>
      <c r="AT554" s="92">
        <f t="shared" si="367"/>
        <v>0</v>
      </c>
      <c r="AU554" s="93">
        <v>0</v>
      </c>
      <c r="AV554" s="93">
        <v>0</v>
      </c>
      <c r="AW554" s="166">
        <v>200</v>
      </c>
      <c r="AX554" s="93">
        <v>0</v>
      </c>
      <c r="AY554" s="177"/>
      <c r="AZ554" s="177">
        <v>0</v>
      </c>
      <c r="BA554" s="178"/>
      <c r="BB554" s="105"/>
      <c r="BC554" s="105"/>
      <c r="BD554" s="93"/>
      <c r="BE554" s="93">
        <v>0</v>
      </c>
      <c r="BF554" s="91">
        <v>0</v>
      </c>
      <c r="BG554" s="94"/>
      <c r="BH554" s="95"/>
      <c r="BI554" s="93" t="str">
        <f t="shared" si="377"/>
        <v>Nguyễn Văn Thụ</v>
      </c>
      <c r="BJ554" s="105">
        <f t="shared" si="378"/>
        <v>0</v>
      </c>
      <c r="BK554" s="88" t="str">
        <f t="shared" si="379"/>
        <v>8848637496</v>
      </c>
      <c r="BL554" s="86">
        <f t="shared" si="380"/>
        <v>0</v>
      </c>
      <c r="BM554" s="105">
        <f t="shared" si="381"/>
        <v>0</v>
      </c>
      <c r="BN554" s="86">
        <f t="shared" si="382"/>
        <v>0</v>
      </c>
      <c r="BO554" s="86">
        <f t="shared" si="383"/>
        <v>0</v>
      </c>
      <c r="BP554" s="86">
        <f t="shared" si="393"/>
        <v>0</v>
      </c>
      <c r="BQ554" s="160" t="s">
        <v>6968</v>
      </c>
      <c r="BR554" s="86" t="s">
        <v>5720</v>
      </c>
      <c r="BS554" s="88" t="s">
        <v>5721</v>
      </c>
      <c r="BT554" s="86" t="s">
        <v>5722</v>
      </c>
      <c r="BU554" s="86"/>
      <c r="BV554" s="86" t="str">
        <f t="shared" si="394"/>
        <v>BA 601490</v>
      </c>
      <c r="BW554" s="105" t="str">
        <f t="shared" si="395"/>
        <v/>
      </c>
      <c r="BX554" s="86" t="str">
        <f t="shared" si="404"/>
        <v>116</v>
      </c>
      <c r="BY554" s="86" t="str">
        <f t="shared" si="405"/>
        <v>104</v>
      </c>
      <c r="BZ554" s="91">
        <f t="shared" si="406"/>
        <v>71.599999999999994</v>
      </c>
      <c r="CA554" s="91">
        <v>0</v>
      </c>
      <c r="CB554" s="96" t="s">
        <v>5719</v>
      </c>
      <c r="CC554" s="91">
        <f t="shared" si="396"/>
        <v>200</v>
      </c>
      <c r="CD554" s="91">
        <f t="shared" si="397"/>
        <v>0</v>
      </c>
      <c r="CE554" s="93">
        <f t="shared" si="407"/>
        <v>0</v>
      </c>
      <c r="CF554" s="93">
        <f t="shared" si="408"/>
        <v>0</v>
      </c>
      <c r="CG554" s="105"/>
      <c r="CH554" s="105"/>
      <c r="CI554" s="86"/>
      <c r="CJ554" s="188"/>
      <c r="CK554" s="181">
        <f t="shared" si="398"/>
        <v>71.599999999999994</v>
      </c>
      <c r="CL554" s="181">
        <f t="shared" si="399"/>
        <v>200</v>
      </c>
      <c r="CM554" s="86" t="s">
        <v>5723</v>
      </c>
      <c r="CN554" s="182" t="s">
        <v>7866</v>
      </c>
      <c r="CO554" s="183" t="s">
        <v>7867</v>
      </c>
      <c r="CP554" s="86" t="s">
        <v>5724</v>
      </c>
      <c r="CQ554" s="153" t="s">
        <v>7925</v>
      </c>
      <c r="CR554" s="187">
        <f t="shared" si="400"/>
        <v>2360000</v>
      </c>
      <c r="CS554" s="188">
        <v>0.8</v>
      </c>
      <c r="CT554" s="188">
        <f t="shared" si="368"/>
        <v>1888000</v>
      </c>
      <c r="CU554" s="93"/>
      <c r="CV554" s="94">
        <f t="shared" si="401"/>
        <v>71.599999999999994</v>
      </c>
      <c r="CW554" s="93">
        <f t="shared" si="402"/>
        <v>0</v>
      </c>
      <c r="CX554" s="86">
        <f t="shared" si="403"/>
        <v>0</v>
      </c>
      <c r="CY554" s="93">
        <f t="shared" si="369"/>
        <v>40554.239999999991</v>
      </c>
      <c r="CZ554" s="93">
        <v>0</v>
      </c>
      <c r="DA554" s="93">
        <v>0</v>
      </c>
      <c r="DB554" s="93">
        <f t="shared" si="370"/>
        <v>0</v>
      </c>
      <c r="DC554" s="93">
        <v>0</v>
      </c>
      <c r="DD554" s="91">
        <v>0</v>
      </c>
      <c r="DE554" s="93">
        <f t="shared" si="371"/>
        <v>0</v>
      </c>
      <c r="DF554" s="93">
        <f t="shared" si="384"/>
        <v>0</v>
      </c>
      <c r="DG554" s="93"/>
      <c r="DH554" s="93">
        <v>0</v>
      </c>
      <c r="DI554" s="93">
        <v>0</v>
      </c>
      <c r="DJ554" s="86">
        <f t="shared" si="372"/>
        <v>0</v>
      </c>
      <c r="DK554" s="91">
        <v>0</v>
      </c>
      <c r="DL554" s="93"/>
      <c r="DM554" s="93">
        <v>0</v>
      </c>
      <c r="DN554" s="93">
        <f t="shared" si="385"/>
        <v>1888000</v>
      </c>
      <c r="DO554" s="93">
        <f t="shared" si="373"/>
        <v>0</v>
      </c>
      <c r="DP554" s="92">
        <f t="shared" si="374"/>
        <v>40554.239999999991</v>
      </c>
      <c r="DQ554" s="97" t="str">
        <f t="shared" si="386"/>
        <v>8848637496</v>
      </c>
      <c r="DR554" s="98">
        <f t="shared" si="375"/>
        <v>0</v>
      </c>
      <c r="DS554" s="93" t="str">
        <f t="shared" si="376"/>
        <v>OK</v>
      </c>
      <c r="DT554" s="93"/>
      <c r="DU554" s="78" t="str">
        <f t="shared" si="387"/>
        <v>5010700210791079100001VT400001</v>
      </c>
      <c r="DV554" s="78">
        <f>INDEX('08_DMGiaDat'!$L:$L,MATCH(DU554,'08_DMGiaDat'!$R:$R,0))</f>
        <v>2360000</v>
      </c>
      <c r="DW554" s="78" t="str">
        <f t="shared" si="388"/>
        <v>501070021079100100000001</v>
      </c>
      <c r="DX554" s="78" t="str">
        <f>IFERROR(VLOOKUP(DW554,'08_DMGiaDat'!C518:C519,2,FALSE),"N")</f>
        <v>N</v>
      </c>
      <c r="DY554" s="78" t="str">
        <f t="shared" si="389"/>
        <v>5010700210791001VT400001</v>
      </c>
      <c r="DZ554" s="78" t="str">
        <f>IFERROR(VLOOKUP(DY554,'08_DMGiaDat'!C518:C519,2,FALSE),"N")</f>
        <v>N</v>
      </c>
      <c r="EA554" s="78" t="str">
        <f t="shared" si="390"/>
        <v>501070021079100100000001</v>
      </c>
      <c r="EB554" s="78" t="str">
        <f>IFERROR(VLOOKUP(EA554,'08_DMGiaDat'!C518:C519,2,FALSE),"N")</f>
        <v>N</v>
      </c>
      <c r="EC554" s="92">
        <f>IF(DV554&lt;&gt;"N",DV554,IF(DX554&lt;&gt;"N",DX554,IF(DZ554&lt;&gt;"N",DZ554*VLOOKUP(LEFT(CB554,3),'03_DMMucDich'!C502:C506,5,FALSE),IF(EB554&lt;&gt;"N",EB554*VLOOKUP(LEFT(CB554,3),'03_DMMucDich'!C502:C506,5,FALSE),"N/A"))))</f>
        <v>2360000</v>
      </c>
    </row>
    <row r="555" spans="1:133" s="34" customFormat="1" ht="16" x14ac:dyDescent="0.2">
      <c r="A555" s="85">
        <v>541</v>
      </c>
      <c r="B555" s="86"/>
      <c r="C555" s="87"/>
      <c r="D555" s="141" t="s">
        <v>6178</v>
      </c>
      <c r="E555" s="86"/>
      <c r="F555" s="88"/>
      <c r="G555" s="88" t="s">
        <v>5718</v>
      </c>
      <c r="H555" s="151">
        <v>2022</v>
      </c>
      <c r="I555" s="86"/>
      <c r="J555" s="86"/>
      <c r="K555" s="145" t="s">
        <v>6801</v>
      </c>
      <c r="L555" s="105"/>
      <c r="M555" s="86"/>
      <c r="N555" s="105"/>
      <c r="O555" s="105"/>
      <c r="P555" s="86"/>
      <c r="Q555" s="86"/>
      <c r="R555" s="153" t="str">
        <f t="shared" si="391"/>
        <v>Tổ 65</v>
      </c>
      <c r="S555" s="86"/>
      <c r="T555" s="86"/>
      <c r="U555" s="86"/>
      <c r="V555" s="86" t="str">
        <f t="shared" si="392"/>
        <v xml:space="preserve">, </v>
      </c>
      <c r="W555" s="86"/>
      <c r="X555" s="86"/>
      <c r="Y555" s="86"/>
      <c r="Z555" s="88"/>
      <c r="AA555" s="105"/>
      <c r="AB555" s="86"/>
      <c r="AC555" s="90"/>
      <c r="AD555" s="86"/>
      <c r="AE555" s="86"/>
      <c r="AF555" s="86"/>
      <c r="AG555" s="86"/>
      <c r="AH555" s="160" t="s">
        <v>6964</v>
      </c>
      <c r="AI555" s="153"/>
      <c r="AJ555" s="153"/>
      <c r="AK555" s="86"/>
      <c r="AL555" s="86"/>
      <c r="AM555" s="153" t="s">
        <v>7015</v>
      </c>
      <c r="AN555" s="153" t="s">
        <v>7654</v>
      </c>
      <c r="AO555" s="165">
        <v>43017</v>
      </c>
      <c r="AP555" s="153" t="s">
        <v>7021</v>
      </c>
      <c r="AQ555" s="153" t="s">
        <v>5666</v>
      </c>
      <c r="AR555" s="166">
        <v>105</v>
      </c>
      <c r="AS555" s="88" t="s">
        <v>5719</v>
      </c>
      <c r="AT555" s="92">
        <f t="shared" si="367"/>
        <v>0</v>
      </c>
      <c r="AU555" s="93">
        <v>0</v>
      </c>
      <c r="AV555" s="93">
        <v>0</v>
      </c>
      <c r="AW555" s="166">
        <v>200</v>
      </c>
      <c r="AX555" s="93">
        <v>0</v>
      </c>
      <c r="AY555" s="177"/>
      <c r="AZ555" s="177">
        <v>0</v>
      </c>
      <c r="BA555" s="178"/>
      <c r="BB555" s="105"/>
      <c r="BC555" s="105"/>
      <c r="BD555" s="93"/>
      <c r="BE555" s="93">
        <v>0</v>
      </c>
      <c r="BF555" s="91">
        <v>0</v>
      </c>
      <c r="BG555" s="94"/>
      <c r="BH555" s="95"/>
      <c r="BI555" s="93" t="str">
        <f t="shared" si="377"/>
        <v>Nguyễn Hoàng Phú Sĩ</v>
      </c>
      <c r="BJ555" s="105">
        <f t="shared" si="378"/>
        <v>0</v>
      </c>
      <c r="BK555" s="88" t="str">
        <f t="shared" si="379"/>
        <v>4000505544</v>
      </c>
      <c r="BL555" s="86">
        <f t="shared" si="380"/>
        <v>0</v>
      </c>
      <c r="BM555" s="105">
        <f t="shared" si="381"/>
        <v>0</v>
      </c>
      <c r="BN555" s="86">
        <f t="shared" si="382"/>
        <v>0</v>
      </c>
      <c r="BO555" s="86">
        <f t="shared" si="383"/>
        <v>0</v>
      </c>
      <c r="BP555" s="86">
        <f t="shared" si="393"/>
        <v>0</v>
      </c>
      <c r="BQ555" s="160" t="s">
        <v>6964</v>
      </c>
      <c r="BR555" s="86" t="s">
        <v>5720</v>
      </c>
      <c r="BS555" s="88" t="s">
        <v>5721</v>
      </c>
      <c r="BT555" s="86" t="s">
        <v>5722</v>
      </c>
      <c r="BU555" s="86"/>
      <c r="BV555" s="86" t="str">
        <f t="shared" si="394"/>
        <v>CK 187129</v>
      </c>
      <c r="BW555" s="105" t="str">
        <f t="shared" si="395"/>
        <v/>
      </c>
      <c r="BX555" s="86" t="str">
        <f t="shared" si="404"/>
        <v>45</v>
      </c>
      <c r="BY555" s="86" t="str">
        <f t="shared" si="405"/>
        <v>12</v>
      </c>
      <c r="BZ555" s="91">
        <f t="shared" si="406"/>
        <v>105</v>
      </c>
      <c r="CA555" s="91">
        <v>0</v>
      </c>
      <c r="CB555" s="96" t="s">
        <v>5719</v>
      </c>
      <c r="CC555" s="91">
        <f t="shared" si="396"/>
        <v>200</v>
      </c>
      <c r="CD555" s="91">
        <f t="shared" si="397"/>
        <v>0</v>
      </c>
      <c r="CE555" s="93">
        <f t="shared" si="407"/>
        <v>0</v>
      </c>
      <c r="CF555" s="93">
        <f t="shared" si="408"/>
        <v>0</v>
      </c>
      <c r="CG555" s="105"/>
      <c r="CH555" s="105"/>
      <c r="CI555" s="86"/>
      <c r="CJ555" s="188"/>
      <c r="CK555" s="181">
        <f t="shared" si="398"/>
        <v>105</v>
      </c>
      <c r="CL555" s="181">
        <f t="shared" si="399"/>
        <v>200</v>
      </c>
      <c r="CM555" s="86" t="s">
        <v>5723</v>
      </c>
      <c r="CN555" s="182" t="s">
        <v>7854</v>
      </c>
      <c r="CO555" s="183" t="s">
        <v>7855</v>
      </c>
      <c r="CP555" s="86" t="s">
        <v>5724</v>
      </c>
      <c r="CQ555" s="153" t="s">
        <v>7924</v>
      </c>
      <c r="CR555" s="187">
        <f t="shared" si="400"/>
        <v>7970000</v>
      </c>
      <c r="CS555" s="188">
        <v>1</v>
      </c>
      <c r="CT555" s="188">
        <f t="shared" si="368"/>
        <v>7970000</v>
      </c>
      <c r="CU555" s="93"/>
      <c r="CV555" s="94">
        <f t="shared" si="401"/>
        <v>105</v>
      </c>
      <c r="CW555" s="93">
        <f t="shared" si="402"/>
        <v>0</v>
      </c>
      <c r="CX555" s="86">
        <f t="shared" si="403"/>
        <v>0</v>
      </c>
      <c r="CY555" s="93">
        <f t="shared" si="369"/>
        <v>251055</v>
      </c>
      <c r="CZ555" s="93">
        <v>0</v>
      </c>
      <c r="DA555" s="93">
        <v>0</v>
      </c>
      <c r="DB555" s="93">
        <f t="shared" si="370"/>
        <v>0</v>
      </c>
      <c r="DC555" s="93">
        <v>0</v>
      </c>
      <c r="DD555" s="91">
        <v>0</v>
      </c>
      <c r="DE555" s="93">
        <f t="shared" si="371"/>
        <v>0</v>
      </c>
      <c r="DF555" s="93">
        <f t="shared" si="384"/>
        <v>0</v>
      </c>
      <c r="DG555" s="93"/>
      <c r="DH555" s="93">
        <v>0</v>
      </c>
      <c r="DI555" s="93">
        <v>0</v>
      </c>
      <c r="DJ555" s="86">
        <f t="shared" si="372"/>
        <v>0</v>
      </c>
      <c r="DK555" s="91">
        <v>0</v>
      </c>
      <c r="DL555" s="93"/>
      <c r="DM555" s="93">
        <v>0</v>
      </c>
      <c r="DN555" s="93">
        <f t="shared" si="385"/>
        <v>7970000</v>
      </c>
      <c r="DO555" s="93">
        <f t="shared" si="373"/>
        <v>0</v>
      </c>
      <c r="DP555" s="92">
        <f t="shared" si="374"/>
        <v>251055</v>
      </c>
      <c r="DQ555" s="97" t="str">
        <f t="shared" si="386"/>
        <v>4000505544</v>
      </c>
      <c r="DR555" s="98">
        <f t="shared" si="375"/>
        <v>0</v>
      </c>
      <c r="DS555" s="93" t="str">
        <f t="shared" si="376"/>
        <v>OK</v>
      </c>
      <c r="DT555" s="93"/>
      <c r="DU555" s="78" t="str">
        <f t="shared" si="387"/>
        <v>5010700215011501100001VT100001</v>
      </c>
      <c r="DV555" s="78">
        <f>INDEX('08_DMGiaDat'!$L:$L,MATCH(DU555,'08_DMGiaDat'!$R:$R,0))</f>
        <v>7970000</v>
      </c>
      <c r="DW555" s="78" t="str">
        <f t="shared" si="388"/>
        <v>501070021501100100000001</v>
      </c>
      <c r="DX555" s="78" t="str">
        <f>IFERROR(VLOOKUP(DW555,'08_DMGiaDat'!C518:C519,2,FALSE),"N")</f>
        <v>N</v>
      </c>
      <c r="DY555" s="78" t="str">
        <f t="shared" si="389"/>
        <v>5010700215011001VT100001</v>
      </c>
      <c r="DZ555" s="78" t="str">
        <f>IFERROR(VLOOKUP(DY555,'08_DMGiaDat'!C518:C519,2,FALSE),"N")</f>
        <v>N</v>
      </c>
      <c r="EA555" s="78" t="str">
        <f t="shared" si="390"/>
        <v>501070021501100100000001</v>
      </c>
      <c r="EB555" s="78" t="str">
        <f>IFERROR(VLOOKUP(EA555,'08_DMGiaDat'!C518:C519,2,FALSE),"N")</f>
        <v>N</v>
      </c>
      <c r="EC555" s="92">
        <f>IF(DV555&lt;&gt;"N",DV555,IF(DX555&lt;&gt;"N",DX555,IF(DZ555&lt;&gt;"N",DZ555*VLOOKUP(LEFT(CB555,3),'03_DMMucDich'!C502:C506,5,FALSE),IF(EB555&lt;&gt;"N",EB555*VLOOKUP(LEFT(CB555,3),'03_DMMucDich'!C502:C506,5,FALSE),"N/A"))))</f>
        <v>7970000</v>
      </c>
    </row>
    <row r="556" spans="1:133" s="34" customFormat="1" ht="16" x14ac:dyDescent="0.2">
      <c r="A556" s="85">
        <v>542</v>
      </c>
      <c r="B556" s="86"/>
      <c r="C556" s="87"/>
      <c r="D556" s="141" t="s">
        <v>6179</v>
      </c>
      <c r="E556" s="86"/>
      <c r="F556" s="88"/>
      <c r="G556" s="88" t="s">
        <v>5718</v>
      </c>
      <c r="H556" s="151">
        <v>2022</v>
      </c>
      <c r="I556" s="86"/>
      <c r="J556" s="86"/>
      <c r="K556" s="145" t="s">
        <v>6802</v>
      </c>
      <c r="L556" s="105"/>
      <c r="M556" s="86"/>
      <c r="N556" s="105"/>
      <c r="O556" s="105"/>
      <c r="P556" s="86"/>
      <c r="Q556" s="86"/>
      <c r="R556" s="153" t="str">
        <f t="shared" si="391"/>
        <v>Tổ 51</v>
      </c>
      <c r="S556" s="86"/>
      <c r="T556" s="86"/>
      <c r="U556" s="86"/>
      <c r="V556" s="86" t="str">
        <f t="shared" si="392"/>
        <v xml:space="preserve">, </v>
      </c>
      <c r="W556" s="86"/>
      <c r="X556" s="86"/>
      <c r="Y556" s="86"/>
      <c r="Z556" s="88"/>
      <c r="AA556" s="105"/>
      <c r="AB556" s="86"/>
      <c r="AC556" s="90"/>
      <c r="AD556" s="86"/>
      <c r="AE556" s="86"/>
      <c r="AF556" s="86"/>
      <c r="AG556" s="86"/>
      <c r="AH556" s="160" t="s">
        <v>6974</v>
      </c>
      <c r="AI556" s="153"/>
      <c r="AJ556" s="153"/>
      <c r="AK556" s="86"/>
      <c r="AL556" s="86"/>
      <c r="AM556" s="153" t="s">
        <v>7015</v>
      </c>
      <c r="AN556" s="153" t="s">
        <v>7655</v>
      </c>
      <c r="AO556" s="165">
        <v>43248</v>
      </c>
      <c r="AP556" s="153" t="s">
        <v>1174</v>
      </c>
      <c r="AQ556" s="153" t="s">
        <v>2109</v>
      </c>
      <c r="AR556" s="166">
        <v>111.9</v>
      </c>
      <c r="AS556" s="88" t="s">
        <v>5719</v>
      </c>
      <c r="AT556" s="92">
        <f t="shared" si="367"/>
        <v>0</v>
      </c>
      <c r="AU556" s="93">
        <v>0</v>
      </c>
      <c r="AV556" s="93">
        <v>0</v>
      </c>
      <c r="AW556" s="166">
        <v>200</v>
      </c>
      <c r="AX556" s="93">
        <v>0</v>
      </c>
      <c r="AY556" s="177"/>
      <c r="AZ556" s="177">
        <v>0</v>
      </c>
      <c r="BA556" s="178"/>
      <c r="BB556" s="105"/>
      <c r="BC556" s="105"/>
      <c r="BD556" s="93"/>
      <c r="BE556" s="93">
        <v>0</v>
      </c>
      <c r="BF556" s="91">
        <v>0</v>
      </c>
      <c r="BG556" s="94"/>
      <c r="BH556" s="95"/>
      <c r="BI556" s="93" t="str">
        <f t="shared" si="377"/>
        <v xml:space="preserve">Trần Thị Ngọc </v>
      </c>
      <c r="BJ556" s="105">
        <f t="shared" si="378"/>
        <v>0</v>
      </c>
      <c r="BK556" s="88" t="str">
        <f t="shared" si="379"/>
        <v xml:space="preserve"> 8128756059</v>
      </c>
      <c r="BL556" s="86">
        <f t="shared" si="380"/>
        <v>0</v>
      </c>
      <c r="BM556" s="105">
        <f t="shared" si="381"/>
        <v>0</v>
      </c>
      <c r="BN556" s="86">
        <f t="shared" si="382"/>
        <v>0</v>
      </c>
      <c r="BO556" s="86">
        <f t="shared" si="383"/>
        <v>0</v>
      </c>
      <c r="BP556" s="86">
        <f t="shared" si="393"/>
        <v>0</v>
      </c>
      <c r="BQ556" s="160" t="s">
        <v>6974</v>
      </c>
      <c r="BR556" s="86" t="s">
        <v>5720</v>
      </c>
      <c r="BS556" s="88" t="s">
        <v>5721</v>
      </c>
      <c r="BT556" s="86" t="s">
        <v>5722</v>
      </c>
      <c r="BU556" s="86"/>
      <c r="BV556" s="86" t="str">
        <f t="shared" si="394"/>
        <v>CO  26893</v>
      </c>
      <c r="BW556" s="105" t="str">
        <f t="shared" si="395"/>
        <v/>
      </c>
      <c r="BX556" s="86" t="str">
        <f t="shared" si="404"/>
        <v>114</v>
      </c>
      <c r="BY556" s="86" t="str">
        <f t="shared" si="405"/>
        <v>223</v>
      </c>
      <c r="BZ556" s="91">
        <f t="shared" si="406"/>
        <v>111.9</v>
      </c>
      <c r="CA556" s="91">
        <v>0</v>
      </c>
      <c r="CB556" s="96" t="s">
        <v>5719</v>
      </c>
      <c r="CC556" s="91">
        <f t="shared" si="396"/>
        <v>200</v>
      </c>
      <c r="CD556" s="91">
        <f t="shared" si="397"/>
        <v>0</v>
      </c>
      <c r="CE556" s="93">
        <f t="shared" si="407"/>
        <v>0</v>
      </c>
      <c r="CF556" s="93">
        <f t="shared" si="408"/>
        <v>0</v>
      </c>
      <c r="CG556" s="105"/>
      <c r="CH556" s="105"/>
      <c r="CI556" s="86"/>
      <c r="CJ556" s="188"/>
      <c r="CK556" s="181">
        <f t="shared" si="398"/>
        <v>111.9</v>
      </c>
      <c r="CL556" s="181">
        <f t="shared" si="399"/>
        <v>200</v>
      </c>
      <c r="CM556" s="86" t="s">
        <v>5723</v>
      </c>
      <c r="CN556" s="182" t="s">
        <v>7870</v>
      </c>
      <c r="CO556" s="183" t="s">
        <v>7871</v>
      </c>
      <c r="CP556" s="86" t="s">
        <v>5724</v>
      </c>
      <c r="CQ556" s="153" t="s">
        <v>7925</v>
      </c>
      <c r="CR556" s="187">
        <f t="shared" si="400"/>
        <v>2280000</v>
      </c>
      <c r="CS556" s="188">
        <v>0.8</v>
      </c>
      <c r="CT556" s="188">
        <f t="shared" si="368"/>
        <v>1824000</v>
      </c>
      <c r="CU556" s="93"/>
      <c r="CV556" s="94">
        <f t="shared" si="401"/>
        <v>111.9</v>
      </c>
      <c r="CW556" s="93">
        <f t="shared" si="402"/>
        <v>0</v>
      </c>
      <c r="CX556" s="86">
        <f t="shared" si="403"/>
        <v>0</v>
      </c>
      <c r="CY556" s="93">
        <f t="shared" si="369"/>
        <v>61231.680000000008</v>
      </c>
      <c r="CZ556" s="93">
        <v>0</v>
      </c>
      <c r="DA556" s="93">
        <v>0</v>
      </c>
      <c r="DB556" s="93">
        <f t="shared" si="370"/>
        <v>0</v>
      </c>
      <c r="DC556" s="93">
        <v>0</v>
      </c>
      <c r="DD556" s="91">
        <v>0</v>
      </c>
      <c r="DE556" s="93">
        <f t="shared" si="371"/>
        <v>0</v>
      </c>
      <c r="DF556" s="93">
        <f t="shared" si="384"/>
        <v>0</v>
      </c>
      <c r="DG556" s="93"/>
      <c r="DH556" s="93">
        <v>0</v>
      </c>
      <c r="DI556" s="93">
        <v>0</v>
      </c>
      <c r="DJ556" s="86">
        <f t="shared" si="372"/>
        <v>0</v>
      </c>
      <c r="DK556" s="91">
        <v>0</v>
      </c>
      <c r="DL556" s="93"/>
      <c r="DM556" s="93">
        <v>0</v>
      </c>
      <c r="DN556" s="93">
        <f t="shared" si="385"/>
        <v>1824000</v>
      </c>
      <c r="DO556" s="93">
        <f t="shared" si="373"/>
        <v>0</v>
      </c>
      <c r="DP556" s="92">
        <f t="shared" si="374"/>
        <v>61231.680000000008</v>
      </c>
      <c r="DQ556" s="97" t="str">
        <f t="shared" si="386"/>
        <v xml:space="preserve"> 8128756059</v>
      </c>
      <c r="DR556" s="98" t="e">
        <f t="shared" si="375"/>
        <v>#VALUE!</v>
      </c>
      <c r="DS556" s="93" t="str">
        <f t="shared" si="376"/>
        <v>Mã tin sai !!!</v>
      </c>
      <c r="DT556" s="93"/>
      <c r="DU556" s="78" t="str">
        <f t="shared" si="387"/>
        <v>5010700212491249100001VT400001</v>
      </c>
      <c r="DV556" s="78">
        <f>INDEX('08_DMGiaDat'!$L:$L,MATCH(DU556,'08_DMGiaDat'!$R:$R,0))</f>
        <v>2280000</v>
      </c>
      <c r="DW556" s="78" t="str">
        <f t="shared" si="388"/>
        <v>501070021249100100000001</v>
      </c>
      <c r="DX556" s="78" t="str">
        <f>IFERROR(VLOOKUP(DW556,'08_DMGiaDat'!C518:C519,2,FALSE),"N")</f>
        <v>N</v>
      </c>
      <c r="DY556" s="78" t="str">
        <f t="shared" si="389"/>
        <v>5010700212491001VT400001</v>
      </c>
      <c r="DZ556" s="78" t="str">
        <f>IFERROR(VLOOKUP(DY556,'08_DMGiaDat'!C518:C519,2,FALSE),"N")</f>
        <v>N</v>
      </c>
      <c r="EA556" s="78" t="str">
        <f t="shared" si="390"/>
        <v>501070021249100100000001</v>
      </c>
      <c r="EB556" s="78" t="str">
        <f>IFERROR(VLOOKUP(EA556,'08_DMGiaDat'!C518:C519,2,FALSE),"N")</f>
        <v>N</v>
      </c>
      <c r="EC556" s="92">
        <f>IF(DV556&lt;&gt;"N",DV556,IF(DX556&lt;&gt;"N",DX556,IF(DZ556&lt;&gt;"N",DZ556*VLOOKUP(LEFT(CB556,3),'03_DMMucDich'!C502:C506,5,FALSE),IF(EB556&lt;&gt;"N",EB556*VLOOKUP(LEFT(CB556,3),'03_DMMucDich'!C502:C506,5,FALSE),"N/A"))))</f>
        <v>2280000</v>
      </c>
    </row>
    <row r="557" spans="1:133" s="34" customFormat="1" ht="16" x14ac:dyDescent="0.2">
      <c r="A557" s="85">
        <v>543</v>
      </c>
      <c r="B557" s="86"/>
      <c r="C557" s="87"/>
      <c r="D557" s="141">
        <v>8315683749</v>
      </c>
      <c r="E557" s="86"/>
      <c r="F557" s="88"/>
      <c r="G557" s="88" t="s">
        <v>5718</v>
      </c>
      <c r="H557" s="151">
        <v>2023</v>
      </c>
      <c r="I557" s="86"/>
      <c r="J557" s="86"/>
      <c r="K557" s="145" t="s">
        <v>6518</v>
      </c>
      <c r="L557" s="105"/>
      <c r="M557" s="86"/>
      <c r="N557" s="105"/>
      <c r="O557" s="105"/>
      <c r="P557" s="86"/>
      <c r="Q557" s="86"/>
      <c r="R557" s="153" t="str">
        <f t="shared" si="391"/>
        <v>Tổ 56</v>
      </c>
      <c r="S557" s="86"/>
      <c r="T557" s="86"/>
      <c r="U557" s="86"/>
      <c r="V557" s="86" t="str">
        <f t="shared" si="392"/>
        <v xml:space="preserve">, </v>
      </c>
      <c r="W557" s="86"/>
      <c r="X557" s="86"/>
      <c r="Y557" s="86"/>
      <c r="Z557" s="88"/>
      <c r="AA557" s="105"/>
      <c r="AB557" s="86"/>
      <c r="AC557" s="90"/>
      <c r="AD557" s="86"/>
      <c r="AE557" s="86"/>
      <c r="AF557" s="86"/>
      <c r="AG557" s="86"/>
      <c r="AH557" s="160" t="s">
        <v>6988</v>
      </c>
      <c r="AI557" s="153"/>
      <c r="AJ557" s="153"/>
      <c r="AK557" s="86"/>
      <c r="AL557" s="86"/>
      <c r="AM557" s="153" t="s">
        <v>7015</v>
      </c>
      <c r="AN557" s="153" t="s">
        <v>7656</v>
      </c>
      <c r="AO557" s="165">
        <v>44945</v>
      </c>
      <c r="AP557" s="153" t="s">
        <v>2200</v>
      </c>
      <c r="AQ557" s="153" t="s">
        <v>2095</v>
      </c>
      <c r="AR557" s="166">
        <v>82.4</v>
      </c>
      <c r="AS557" s="88" t="s">
        <v>5719</v>
      </c>
      <c r="AT557" s="92">
        <f t="shared" si="367"/>
        <v>0</v>
      </c>
      <c r="AU557" s="93">
        <v>0</v>
      </c>
      <c r="AV557" s="93">
        <v>0</v>
      </c>
      <c r="AW557" s="166">
        <v>200</v>
      </c>
      <c r="AX557" s="93">
        <v>0</v>
      </c>
      <c r="AY557" s="177"/>
      <c r="AZ557" s="177">
        <v>0</v>
      </c>
      <c r="BA557" s="178"/>
      <c r="BB557" s="105"/>
      <c r="BC557" s="105"/>
      <c r="BD557" s="93"/>
      <c r="BE557" s="93">
        <v>0</v>
      </c>
      <c r="BF557" s="91">
        <v>0</v>
      </c>
      <c r="BG557" s="94"/>
      <c r="BH557" s="95"/>
      <c r="BI557" s="93" t="str">
        <f t="shared" si="377"/>
        <v>Lê Đình Tới</v>
      </c>
      <c r="BJ557" s="105">
        <f t="shared" si="378"/>
        <v>0</v>
      </c>
      <c r="BK557" s="88">
        <f t="shared" si="379"/>
        <v>8315683749</v>
      </c>
      <c r="BL557" s="86">
        <f t="shared" si="380"/>
        <v>0</v>
      </c>
      <c r="BM557" s="105">
        <f t="shared" si="381"/>
        <v>0</v>
      </c>
      <c r="BN557" s="86">
        <f t="shared" si="382"/>
        <v>0</v>
      </c>
      <c r="BO557" s="86">
        <f t="shared" si="383"/>
        <v>0</v>
      </c>
      <c r="BP557" s="86">
        <f t="shared" si="393"/>
        <v>0</v>
      </c>
      <c r="BQ557" s="160" t="s">
        <v>6988</v>
      </c>
      <c r="BR557" s="86" t="s">
        <v>5720</v>
      </c>
      <c r="BS557" s="88" t="s">
        <v>5721</v>
      </c>
      <c r="BT557" s="86" t="s">
        <v>5722</v>
      </c>
      <c r="BU557" s="86"/>
      <c r="BV557" s="86" t="str">
        <f t="shared" si="394"/>
        <v>DI 062271</v>
      </c>
      <c r="BW557" s="105" t="str">
        <f t="shared" si="395"/>
        <v/>
      </c>
      <c r="BX557" s="86" t="str">
        <f t="shared" si="404"/>
        <v>314</v>
      </c>
      <c r="BY557" s="86" t="str">
        <f t="shared" si="405"/>
        <v>209</v>
      </c>
      <c r="BZ557" s="91">
        <f t="shared" si="406"/>
        <v>82.4</v>
      </c>
      <c r="CA557" s="91">
        <v>0</v>
      </c>
      <c r="CB557" s="96" t="s">
        <v>5719</v>
      </c>
      <c r="CC557" s="91">
        <f t="shared" si="396"/>
        <v>200</v>
      </c>
      <c r="CD557" s="91">
        <f t="shared" si="397"/>
        <v>0</v>
      </c>
      <c r="CE557" s="93">
        <f t="shared" si="407"/>
        <v>0</v>
      </c>
      <c r="CF557" s="93">
        <f t="shared" si="408"/>
        <v>0</v>
      </c>
      <c r="CG557" s="105"/>
      <c r="CH557" s="105"/>
      <c r="CI557" s="86"/>
      <c r="CJ557" s="188"/>
      <c r="CK557" s="181">
        <f t="shared" si="398"/>
        <v>82.4</v>
      </c>
      <c r="CL557" s="181">
        <f t="shared" si="399"/>
        <v>200</v>
      </c>
      <c r="CM557" s="86" t="s">
        <v>5723</v>
      </c>
      <c r="CN557" s="182" t="s">
        <v>7870</v>
      </c>
      <c r="CO557" s="183" t="s">
        <v>7871</v>
      </c>
      <c r="CP557" s="86" t="s">
        <v>5724</v>
      </c>
      <c r="CQ557" s="153" t="s">
        <v>7925</v>
      </c>
      <c r="CR557" s="187">
        <f t="shared" si="400"/>
        <v>2280000</v>
      </c>
      <c r="CS557" s="188">
        <v>0.8</v>
      </c>
      <c r="CT557" s="188">
        <f t="shared" si="368"/>
        <v>1824000</v>
      </c>
      <c r="CU557" s="93"/>
      <c r="CV557" s="94">
        <f t="shared" si="401"/>
        <v>82.4</v>
      </c>
      <c r="CW557" s="93">
        <f t="shared" si="402"/>
        <v>0</v>
      </c>
      <c r="CX557" s="86">
        <f t="shared" si="403"/>
        <v>0</v>
      </c>
      <c r="CY557" s="93">
        <f t="shared" si="369"/>
        <v>45089.279999999999</v>
      </c>
      <c r="CZ557" s="93">
        <v>0</v>
      </c>
      <c r="DA557" s="93">
        <v>0</v>
      </c>
      <c r="DB557" s="93">
        <f t="shared" si="370"/>
        <v>0</v>
      </c>
      <c r="DC557" s="93">
        <v>0</v>
      </c>
      <c r="DD557" s="91">
        <v>0</v>
      </c>
      <c r="DE557" s="93">
        <f t="shared" si="371"/>
        <v>0</v>
      </c>
      <c r="DF557" s="93">
        <f t="shared" si="384"/>
        <v>0</v>
      </c>
      <c r="DG557" s="93"/>
      <c r="DH557" s="93">
        <v>0</v>
      </c>
      <c r="DI557" s="93">
        <v>0</v>
      </c>
      <c r="DJ557" s="86">
        <f t="shared" si="372"/>
        <v>0</v>
      </c>
      <c r="DK557" s="91">
        <v>0</v>
      </c>
      <c r="DL557" s="93"/>
      <c r="DM557" s="93">
        <v>0</v>
      </c>
      <c r="DN557" s="93">
        <f t="shared" si="385"/>
        <v>1824000</v>
      </c>
      <c r="DO557" s="93">
        <f t="shared" si="373"/>
        <v>0</v>
      </c>
      <c r="DP557" s="92">
        <f t="shared" si="374"/>
        <v>45089.279999999999</v>
      </c>
      <c r="DQ557" s="97">
        <f t="shared" si="386"/>
        <v>8315683749</v>
      </c>
      <c r="DR557" s="98">
        <f t="shared" si="375"/>
        <v>0</v>
      </c>
      <c r="DS557" s="93" t="str">
        <f t="shared" si="376"/>
        <v>OK</v>
      </c>
      <c r="DT557" s="93"/>
      <c r="DU557" s="78" t="str">
        <f t="shared" si="387"/>
        <v>5010700212491249100001VT400001</v>
      </c>
      <c r="DV557" s="78">
        <f>INDEX('08_DMGiaDat'!$L:$L,MATCH(DU557,'08_DMGiaDat'!$R:$R,0))</f>
        <v>2280000</v>
      </c>
      <c r="DW557" s="78" t="str">
        <f t="shared" si="388"/>
        <v>501070021249100100000001</v>
      </c>
      <c r="DX557" s="78" t="str">
        <f>IFERROR(VLOOKUP(DW557,'08_DMGiaDat'!C518:C519,2,FALSE),"N")</f>
        <v>N</v>
      </c>
      <c r="DY557" s="78" t="str">
        <f t="shared" si="389"/>
        <v>5010700212491001VT400001</v>
      </c>
      <c r="DZ557" s="78" t="str">
        <f>IFERROR(VLOOKUP(DY557,'08_DMGiaDat'!C518:C519,2,FALSE),"N")</f>
        <v>N</v>
      </c>
      <c r="EA557" s="78" t="str">
        <f t="shared" si="390"/>
        <v>501070021249100100000001</v>
      </c>
      <c r="EB557" s="78" t="str">
        <f>IFERROR(VLOOKUP(EA557,'08_DMGiaDat'!C518:C519,2,FALSE),"N")</f>
        <v>N</v>
      </c>
      <c r="EC557" s="92">
        <f>IF(DV557&lt;&gt;"N",DV557,IF(DX557&lt;&gt;"N",DX557,IF(DZ557&lt;&gt;"N",DZ557*VLOOKUP(LEFT(CB557,3),'03_DMMucDich'!C502:C506,5,FALSE),IF(EB557&lt;&gt;"N",EB557*VLOOKUP(LEFT(CB557,3),'03_DMMucDich'!C502:C506,5,FALSE),"N/A"))))</f>
        <v>2280000</v>
      </c>
    </row>
    <row r="558" spans="1:133" s="34" customFormat="1" ht="16" x14ac:dyDescent="0.2">
      <c r="A558" s="85">
        <v>544</v>
      </c>
      <c r="B558" s="86"/>
      <c r="C558" s="87"/>
      <c r="D558" s="141" t="s">
        <v>6180</v>
      </c>
      <c r="E558" s="86"/>
      <c r="F558" s="88"/>
      <c r="G558" s="88" t="s">
        <v>5718</v>
      </c>
      <c r="H558" s="151">
        <v>2022</v>
      </c>
      <c r="I558" s="86"/>
      <c r="J558" s="86"/>
      <c r="K558" s="145" t="s">
        <v>6803</v>
      </c>
      <c r="L558" s="105"/>
      <c r="M558" s="86"/>
      <c r="N558" s="105"/>
      <c r="O558" s="105"/>
      <c r="P558" s="86"/>
      <c r="Q558" s="86"/>
      <c r="R558" s="153" t="str">
        <f t="shared" si="391"/>
        <v>Tổ 41</v>
      </c>
      <c r="S558" s="86"/>
      <c r="T558" s="86"/>
      <c r="U558" s="86"/>
      <c r="V558" s="86" t="str">
        <f t="shared" si="392"/>
        <v xml:space="preserve">, </v>
      </c>
      <c r="W558" s="86"/>
      <c r="X558" s="86"/>
      <c r="Y558" s="86"/>
      <c r="Z558" s="88"/>
      <c r="AA558" s="105"/>
      <c r="AB558" s="86"/>
      <c r="AC558" s="90"/>
      <c r="AD558" s="86"/>
      <c r="AE558" s="86"/>
      <c r="AF558" s="86"/>
      <c r="AG558" s="86"/>
      <c r="AH558" s="160" t="s">
        <v>6973</v>
      </c>
      <c r="AI558" s="153"/>
      <c r="AJ558" s="153"/>
      <c r="AK558" s="86"/>
      <c r="AL558" s="86"/>
      <c r="AM558" s="153" t="s">
        <v>7015</v>
      </c>
      <c r="AN558" s="153" t="s">
        <v>7657</v>
      </c>
      <c r="AO558" s="165">
        <v>43980</v>
      </c>
      <c r="AP558" s="153" t="s">
        <v>7203</v>
      </c>
      <c r="AQ558" s="153" t="s">
        <v>1766</v>
      </c>
      <c r="AR558" s="166">
        <v>100</v>
      </c>
      <c r="AS558" s="88" t="s">
        <v>5719</v>
      </c>
      <c r="AT558" s="92">
        <f t="shared" si="367"/>
        <v>0</v>
      </c>
      <c r="AU558" s="93">
        <v>0</v>
      </c>
      <c r="AV558" s="93">
        <v>0</v>
      </c>
      <c r="AW558" s="166">
        <v>200</v>
      </c>
      <c r="AX558" s="93">
        <v>0</v>
      </c>
      <c r="AY558" s="177"/>
      <c r="AZ558" s="177">
        <v>0</v>
      </c>
      <c r="BA558" s="178"/>
      <c r="BB558" s="105"/>
      <c r="BC558" s="105"/>
      <c r="BD558" s="93"/>
      <c r="BE558" s="93">
        <v>0</v>
      </c>
      <c r="BF558" s="91">
        <v>0</v>
      </c>
      <c r="BG558" s="94"/>
      <c r="BH558" s="95"/>
      <c r="BI558" s="93" t="str">
        <f t="shared" si="377"/>
        <v>Nguyễn Thái Sơn</v>
      </c>
      <c r="BJ558" s="105">
        <f t="shared" si="378"/>
        <v>0</v>
      </c>
      <c r="BK558" s="88" t="str">
        <f t="shared" si="379"/>
        <v>8414493354</v>
      </c>
      <c r="BL558" s="86">
        <f t="shared" si="380"/>
        <v>0</v>
      </c>
      <c r="BM558" s="105">
        <f t="shared" si="381"/>
        <v>0</v>
      </c>
      <c r="BN558" s="86">
        <f t="shared" si="382"/>
        <v>0</v>
      </c>
      <c r="BO558" s="86">
        <f t="shared" si="383"/>
        <v>0</v>
      </c>
      <c r="BP558" s="86">
        <f t="shared" si="393"/>
        <v>0</v>
      </c>
      <c r="BQ558" s="160" t="s">
        <v>6973</v>
      </c>
      <c r="BR558" s="86" t="s">
        <v>5720</v>
      </c>
      <c r="BS558" s="88" t="s">
        <v>5721</v>
      </c>
      <c r="BT558" s="86" t="s">
        <v>5722</v>
      </c>
      <c r="BU558" s="86"/>
      <c r="BV558" s="86" t="str">
        <f t="shared" si="394"/>
        <v>CV 003004</v>
      </c>
      <c r="BW558" s="105" t="str">
        <f t="shared" si="395"/>
        <v/>
      </c>
      <c r="BX558" s="86" t="str">
        <f t="shared" si="404"/>
        <v>47</v>
      </c>
      <c r="BY558" s="86" t="str">
        <f t="shared" si="405"/>
        <v>145</v>
      </c>
      <c r="BZ558" s="91">
        <f t="shared" si="406"/>
        <v>100</v>
      </c>
      <c r="CA558" s="91">
        <v>0</v>
      </c>
      <c r="CB558" s="96" t="s">
        <v>5719</v>
      </c>
      <c r="CC558" s="91">
        <f t="shared" si="396"/>
        <v>200</v>
      </c>
      <c r="CD558" s="91">
        <f t="shared" si="397"/>
        <v>0</v>
      </c>
      <c r="CE558" s="93">
        <f t="shared" si="407"/>
        <v>0</v>
      </c>
      <c r="CF558" s="93">
        <f t="shared" si="408"/>
        <v>0</v>
      </c>
      <c r="CG558" s="105"/>
      <c r="CH558" s="105"/>
      <c r="CI558" s="86"/>
      <c r="CJ558" s="188"/>
      <c r="CK558" s="181">
        <f t="shared" si="398"/>
        <v>100</v>
      </c>
      <c r="CL558" s="181">
        <f t="shared" si="399"/>
        <v>200</v>
      </c>
      <c r="CM558" s="86" t="s">
        <v>5723</v>
      </c>
      <c r="CN558" s="182" t="s">
        <v>7857</v>
      </c>
      <c r="CO558" s="183" t="s">
        <v>7874</v>
      </c>
      <c r="CP558" s="86" t="s">
        <v>5724</v>
      </c>
      <c r="CQ558" s="153" t="s">
        <v>7924</v>
      </c>
      <c r="CR558" s="187">
        <f t="shared" si="400"/>
        <v>6900000</v>
      </c>
      <c r="CS558" s="188">
        <v>1</v>
      </c>
      <c r="CT558" s="188">
        <f t="shared" si="368"/>
        <v>6900000</v>
      </c>
      <c r="CU558" s="93"/>
      <c r="CV558" s="94">
        <f t="shared" si="401"/>
        <v>100</v>
      </c>
      <c r="CW558" s="93">
        <f t="shared" si="402"/>
        <v>0</v>
      </c>
      <c r="CX558" s="86">
        <f t="shared" si="403"/>
        <v>0</v>
      </c>
      <c r="CY558" s="93">
        <f t="shared" si="369"/>
        <v>207000</v>
      </c>
      <c r="CZ558" s="93">
        <v>0</v>
      </c>
      <c r="DA558" s="93">
        <v>0</v>
      </c>
      <c r="DB558" s="93">
        <f t="shared" si="370"/>
        <v>0</v>
      </c>
      <c r="DC558" s="93">
        <v>0</v>
      </c>
      <c r="DD558" s="91">
        <v>0</v>
      </c>
      <c r="DE558" s="93">
        <f t="shared" si="371"/>
        <v>0</v>
      </c>
      <c r="DF558" s="93">
        <f t="shared" si="384"/>
        <v>0</v>
      </c>
      <c r="DG558" s="93"/>
      <c r="DH558" s="93">
        <v>0</v>
      </c>
      <c r="DI558" s="93">
        <v>0</v>
      </c>
      <c r="DJ558" s="86">
        <f t="shared" si="372"/>
        <v>0</v>
      </c>
      <c r="DK558" s="91">
        <v>0</v>
      </c>
      <c r="DL558" s="93"/>
      <c r="DM558" s="93">
        <v>0</v>
      </c>
      <c r="DN558" s="93">
        <f t="shared" si="385"/>
        <v>6900000</v>
      </c>
      <c r="DO558" s="93">
        <f t="shared" si="373"/>
        <v>0</v>
      </c>
      <c r="DP558" s="92">
        <f t="shared" si="374"/>
        <v>207000</v>
      </c>
      <c r="DQ558" s="97" t="str">
        <f t="shared" si="386"/>
        <v>8414493354</v>
      </c>
      <c r="DR558" s="98">
        <f t="shared" si="375"/>
        <v>0</v>
      </c>
      <c r="DS558" s="93" t="str">
        <f t="shared" si="376"/>
        <v>OK</v>
      </c>
      <c r="DT558" s="93"/>
      <c r="DU558" s="78" t="str">
        <f t="shared" si="387"/>
        <v>5010700214991499102001VT100001</v>
      </c>
      <c r="DV558" s="78">
        <f>INDEX('08_DMGiaDat'!$L:$L,MATCH(DU558,'08_DMGiaDat'!$R:$R,0))</f>
        <v>6900000</v>
      </c>
      <c r="DW558" s="78" t="str">
        <f t="shared" si="388"/>
        <v>501070021499100100000001</v>
      </c>
      <c r="DX558" s="78" t="str">
        <f>IFERROR(VLOOKUP(DW558,'08_DMGiaDat'!C518:C519,2,FALSE),"N")</f>
        <v>N</v>
      </c>
      <c r="DY558" s="78" t="str">
        <f t="shared" si="389"/>
        <v>5010700214991001VT100001</v>
      </c>
      <c r="DZ558" s="78" t="str">
        <f>IFERROR(VLOOKUP(DY558,'08_DMGiaDat'!C518:C519,2,FALSE),"N")</f>
        <v>N</v>
      </c>
      <c r="EA558" s="78" t="str">
        <f t="shared" si="390"/>
        <v>501070021499100100000001</v>
      </c>
      <c r="EB558" s="78" t="str">
        <f>IFERROR(VLOOKUP(EA558,'08_DMGiaDat'!C518:C519,2,FALSE),"N")</f>
        <v>N</v>
      </c>
      <c r="EC558" s="92">
        <f>IF(DV558&lt;&gt;"N",DV558,IF(DX558&lt;&gt;"N",DX558,IF(DZ558&lt;&gt;"N",DZ558*VLOOKUP(LEFT(CB558,3),'03_DMMucDich'!C502:C506,5,FALSE),IF(EB558&lt;&gt;"N",EB558*VLOOKUP(LEFT(CB558,3),'03_DMMucDich'!C502:C506,5,FALSE),"N/A"))))</f>
        <v>6900000</v>
      </c>
    </row>
    <row r="559" spans="1:133" s="34" customFormat="1" ht="16" x14ac:dyDescent="0.2">
      <c r="A559" s="85">
        <v>545</v>
      </c>
      <c r="B559" s="86"/>
      <c r="C559" s="87"/>
      <c r="D559" s="141" t="s">
        <v>6181</v>
      </c>
      <c r="E559" s="86"/>
      <c r="F559" s="88"/>
      <c r="G559" s="88" t="s">
        <v>5718</v>
      </c>
      <c r="H559" s="151">
        <v>2022</v>
      </c>
      <c r="I559" s="86"/>
      <c r="J559" s="86"/>
      <c r="K559" s="145" t="s">
        <v>6804</v>
      </c>
      <c r="L559" s="105"/>
      <c r="M559" s="86"/>
      <c r="N559" s="105"/>
      <c r="O559" s="105"/>
      <c r="P559" s="86"/>
      <c r="Q559" s="86"/>
      <c r="R559" s="153" t="str">
        <f t="shared" si="391"/>
        <v>Tổ 66</v>
      </c>
      <c r="S559" s="86"/>
      <c r="T559" s="86"/>
      <c r="U559" s="86"/>
      <c r="V559" s="86" t="str">
        <f t="shared" si="392"/>
        <v xml:space="preserve">, </v>
      </c>
      <c r="W559" s="86"/>
      <c r="X559" s="86"/>
      <c r="Y559" s="86"/>
      <c r="Z559" s="88"/>
      <c r="AA559" s="105"/>
      <c r="AB559" s="86"/>
      <c r="AC559" s="90"/>
      <c r="AD559" s="86"/>
      <c r="AE559" s="86"/>
      <c r="AF559" s="86"/>
      <c r="AG559" s="86"/>
      <c r="AH559" s="160" t="s">
        <v>6960</v>
      </c>
      <c r="AI559" s="153"/>
      <c r="AJ559" s="153"/>
      <c r="AK559" s="86"/>
      <c r="AL559" s="86"/>
      <c r="AM559" s="153" t="s">
        <v>7015</v>
      </c>
      <c r="AN559" s="153" t="s">
        <v>7658</v>
      </c>
      <c r="AO559" s="165">
        <v>43196</v>
      </c>
      <c r="AP559" s="153" t="s">
        <v>7023</v>
      </c>
      <c r="AQ559" s="153" t="s">
        <v>7021</v>
      </c>
      <c r="AR559" s="166">
        <v>100</v>
      </c>
      <c r="AS559" s="88" t="s">
        <v>5719</v>
      </c>
      <c r="AT559" s="92">
        <f t="shared" ref="AT559:AT622" si="409">AU559+AV559+AX559</f>
        <v>0</v>
      </c>
      <c r="AU559" s="93">
        <v>0</v>
      </c>
      <c r="AV559" s="93">
        <v>0</v>
      </c>
      <c r="AW559" s="166">
        <v>200</v>
      </c>
      <c r="AX559" s="93">
        <v>0</v>
      </c>
      <c r="AY559" s="177"/>
      <c r="AZ559" s="177">
        <v>0</v>
      </c>
      <c r="BA559" s="178"/>
      <c r="BB559" s="105"/>
      <c r="BC559" s="105"/>
      <c r="BD559" s="93"/>
      <c r="BE559" s="93">
        <v>0</v>
      </c>
      <c r="BF559" s="91">
        <v>0</v>
      </c>
      <c r="BG559" s="94"/>
      <c r="BH559" s="95"/>
      <c r="BI559" s="93" t="str">
        <f t="shared" si="377"/>
        <v>Lê Thương Quỳnh</v>
      </c>
      <c r="BJ559" s="105">
        <f t="shared" si="378"/>
        <v>0</v>
      </c>
      <c r="BK559" s="88" t="str">
        <f t="shared" si="379"/>
        <v>8298339101</v>
      </c>
      <c r="BL559" s="86">
        <f t="shared" si="380"/>
        <v>0</v>
      </c>
      <c r="BM559" s="105">
        <f t="shared" si="381"/>
        <v>0</v>
      </c>
      <c r="BN559" s="86">
        <f t="shared" si="382"/>
        <v>0</v>
      </c>
      <c r="BO559" s="86">
        <f t="shared" si="383"/>
        <v>0</v>
      </c>
      <c r="BP559" s="86">
        <f t="shared" si="393"/>
        <v>0</v>
      </c>
      <c r="BQ559" s="160" t="s">
        <v>6960</v>
      </c>
      <c r="BR559" s="86" t="s">
        <v>5720</v>
      </c>
      <c r="BS559" s="88" t="s">
        <v>5721</v>
      </c>
      <c r="BT559" s="86" t="s">
        <v>5722</v>
      </c>
      <c r="BU559" s="86"/>
      <c r="BV559" s="86" t="str">
        <f t="shared" si="394"/>
        <v>CM 676713</v>
      </c>
      <c r="BW559" s="105" t="str">
        <f t="shared" si="395"/>
        <v/>
      </c>
      <c r="BX559" s="86" t="str">
        <f t="shared" si="404"/>
        <v>61</v>
      </c>
      <c r="BY559" s="86" t="str">
        <f t="shared" si="405"/>
        <v>45</v>
      </c>
      <c r="BZ559" s="91">
        <f t="shared" si="406"/>
        <v>100</v>
      </c>
      <c r="CA559" s="91">
        <v>0</v>
      </c>
      <c r="CB559" s="96" t="s">
        <v>5719</v>
      </c>
      <c r="CC559" s="91">
        <f t="shared" si="396"/>
        <v>200</v>
      </c>
      <c r="CD559" s="91">
        <f t="shared" si="397"/>
        <v>0</v>
      </c>
      <c r="CE559" s="93">
        <f t="shared" si="407"/>
        <v>0</v>
      </c>
      <c r="CF559" s="93">
        <f t="shared" si="408"/>
        <v>0</v>
      </c>
      <c r="CG559" s="105"/>
      <c r="CH559" s="105"/>
      <c r="CI559" s="86"/>
      <c r="CJ559" s="188"/>
      <c r="CK559" s="181">
        <f t="shared" si="398"/>
        <v>100</v>
      </c>
      <c r="CL559" s="181">
        <f t="shared" si="399"/>
        <v>200</v>
      </c>
      <c r="CM559" s="86" t="s">
        <v>5723</v>
      </c>
      <c r="CN559" s="182" t="s">
        <v>7854</v>
      </c>
      <c r="CO559" s="183" t="s">
        <v>7855</v>
      </c>
      <c r="CP559" s="86" t="s">
        <v>5724</v>
      </c>
      <c r="CQ559" s="153" t="s">
        <v>7924</v>
      </c>
      <c r="CR559" s="187">
        <f t="shared" si="400"/>
        <v>7970000</v>
      </c>
      <c r="CS559" s="188">
        <v>1</v>
      </c>
      <c r="CT559" s="188">
        <f t="shared" ref="CT559:CT622" si="410">CR559*CS559</f>
        <v>7970000</v>
      </c>
      <c r="CU559" s="93"/>
      <c r="CV559" s="94">
        <f t="shared" si="401"/>
        <v>100</v>
      </c>
      <c r="CW559" s="93">
        <f t="shared" si="402"/>
        <v>0</v>
      </c>
      <c r="CX559" s="86">
        <f t="shared" si="403"/>
        <v>0</v>
      </c>
      <c r="CY559" s="93">
        <f t="shared" ref="CY559:CY622" si="411">(CV559*0.03/100+CW559*0.07/100+CX559*0.15/100)*CT559</f>
        <v>239100</v>
      </c>
      <c r="CZ559" s="93">
        <v>0</v>
      </c>
      <c r="DA559" s="93">
        <v>0</v>
      </c>
      <c r="DB559" s="93">
        <f t="shared" ref="DB559:DB622" si="412">CZ559*DA559*CT559</f>
        <v>0</v>
      </c>
      <c r="DC559" s="93">
        <v>0</v>
      </c>
      <c r="DD559" s="91">
        <v>0</v>
      </c>
      <c r="DE559" s="93">
        <f t="shared" ref="DE559:DE622" si="413">DC559*DD559*CT559*0.03/100</f>
        <v>0</v>
      </c>
      <c r="DF559" s="93">
        <f t="shared" si="384"/>
        <v>0</v>
      </c>
      <c r="DG559" s="93"/>
      <c r="DH559" s="93">
        <v>0</v>
      </c>
      <c r="DI559" s="93">
        <v>0</v>
      </c>
      <c r="DJ559" s="86">
        <f t="shared" ref="DJ559:DJ622" si="414">IF(DH559&gt;0,DF559*DH559*DI559*0.15/100,DF559*DI559*0.15/100)</f>
        <v>0</v>
      </c>
      <c r="DK559" s="91">
        <v>0</v>
      </c>
      <c r="DL559" s="93"/>
      <c r="DM559" s="93">
        <v>0</v>
      </c>
      <c r="DN559" s="93">
        <f t="shared" si="385"/>
        <v>7970000</v>
      </c>
      <c r="DO559" s="93">
        <f t="shared" ref="DO559:DO622" si="415">IF(DM559&gt;0,DK559*DM559*DN559*0.2/100,DK559*DN559*0.2/100)</f>
        <v>0</v>
      </c>
      <c r="DP559" s="92">
        <f t="shared" ref="DP559:DP622" si="416">CY559+DB559+DE559+DJ559+DO559</f>
        <v>239100</v>
      </c>
      <c r="DQ559" s="97" t="str">
        <f t="shared" si="386"/>
        <v>8298339101</v>
      </c>
      <c r="DR559" s="98">
        <f t="shared" ref="DR559:DR622" si="417">10-MOD(VALUE(LEFT(RIGHT(LEFT(DQ559,10),2)))*3+VALUE(LEFT(LEFT(DQ559,10)))*31+VALUE(LEFT(RIGHT(LEFT(DQ559,10),9)))*29+VALUE(LEFT(RIGHT(LEFT(DQ559,10),8)))*23+VALUE(LEFT(RIGHT(LEFT(DQ559,10),7)))*19+VALUE(LEFT(RIGHT(LEFT(DQ559,10),6)))*17+VALUE(LEFT(RIGHT(LEFT(DQ559,10),5)))*13+VALUE(LEFT(RIGHT(LEFT(DQ559,10),4)))*7+VALUE(LEFT(RIGHT(LEFT(DQ559,10),3)))*5,11)-VALUE(RIGHT(LEFT(DQ559,10)))</f>
        <v>0</v>
      </c>
      <c r="DS559" s="93" t="str">
        <f t="shared" ref="DS559:DS622" si="418">IF(ISERROR(DR559),"Mã tin sai !!!",IF(DR559=0,"OK","Mã tin sai !!!"))</f>
        <v>OK</v>
      </c>
      <c r="DT559" s="93"/>
      <c r="DU559" s="78" t="str">
        <f t="shared" si="387"/>
        <v>5010700215011501100001VT100001</v>
      </c>
      <c r="DV559" s="78">
        <f>INDEX('08_DMGiaDat'!$L:$L,MATCH(DU559,'08_DMGiaDat'!$R:$R,0))</f>
        <v>7970000</v>
      </c>
      <c r="DW559" s="78" t="str">
        <f t="shared" si="388"/>
        <v>501070021501100100000001</v>
      </c>
      <c r="DX559" s="78" t="str">
        <f>IFERROR(VLOOKUP(DW559,'08_DMGiaDat'!C518:C519,2,FALSE),"N")</f>
        <v>N</v>
      </c>
      <c r="DY559" s="78" t="str">
        <f t="shared" si="389"/>
        <v>5010700215011001VT100001</v>
      </c>
      <c r="DZ559" s="78" t="str">
        <f>IFERROR(VLOOKUP(DY559,'08_DMGiaDat'!C518:C519,2,FALSE),"N")</f>
        <v>N</v>
      </c>
      <c r="EA559" s="78" t="str">
        <f t="shared" si="390"/>
        <v>501070021501100100000001</v>
      </c>
      <c r="EB559" s="78" t="str">
        <f>IFERROR(VLOOKUP(EA559,'08_DMGiaDat'!C518:C519,2,FALSE),"N")</f>
        <v>N</v>
      </c>
      <c r="EC559" s="92">
        <f>IF(DV559&lt;&gt;"N",DV559,IF(DX559&lt;&gt;"N",DX559,IF(DZ559&lt;&gt;"N",DZ559*VLOOKUP(LEFT(CB559,3),'03_DMMucDich'!C502:C506,5,FALSE),IF(EB559&lt;&gt;"N",EB559*VLOOKUP(LEFT(CB559,3),'03_DMMucDich'!C502:C506,5,FALSE),"N/A"))))</f>
        <v>7970000</v>
      </c>
    </row>
    <row r="560" spans="1:133" s="34" customFormat="1" ht="16" x14ac:dyDescent="0.2">
      <c r="A560" s="85">
        <v>546</v>
      </c>
      <c r="B560" s="86"/>
      <c r="C560" s="87"/>
      <c r="D560" s="141" t="s">
        <v>6170</v>
      </c>
      <c r="E560" s="86"/>
      <c r="F560" s="88"/>
      <c r="G560" s="88" t="s">
        <v>5718</v>
      </c>
      <c r="H560" s="151">
        <v>2022</v>
      </c>
      <c r="I560" s="86"/>
      <c r="J560" s="86"/>
      <c r="K560" s="145" t="s">
        <v>6793</v>
      </c>
      <c r="L560" s="105"/>
      <c r="M560" s="86"/>
      <c r="N560" s="105"/>
      <c r="O560" s="105"/>
      <c r="P560" s="86"/>
      <c r="Q560" s="86"/>
      <c r="R560" s="153" t="str">
        <f t="shared" si="391"/>
        <v>Tổ 66</v>
      </c>
      <c r="S560" s="86"/>
      <c r="T560" s="86"/>
      <c r="U560" s="86"/>
      <c r="V560" s="86" t="str">
        <f t="shared" si="392"/>
        <v xml:space="preserve">, </v>
      </c>
      <c r="W560" s="86"/>
      <c r="X560" s="86"/>
      <c r="Y560" s="86"/>
      <c r="Z560" s="88"/>
      <c r="AA560" s="105"/>
      <c r="AB560" s="86"/>
      <c r="AC560" s="90"/>
      <c r="AD560" s="86"/>
      <c r="AE560" s="86"/>
      <c r="AF560" s="86"/>
      <c r="AG560" s="86"/>
      <c r="AH560" s="160" t="s">
        <v>6960</v>
      </c>
      <c r="AI560" s="153"/>
      <c r="AJ560" s="153"/>
      <c r="AK560" s="86"/>
      <c r="AL560" s="86"/>
      <c r="AM560" s="153" t="s">
        <v>7015</v>
      </c>
      <c r="AN560" s="153" t="s">
        <v>7646</v>
      </c>
      <c r="AO560" s="165">
        <v>43171</v>
      </c>
      <c r="AP560" s="153" t="s">
        <v>2118</v>
      </c>
      <c r="AQ560" s="153" t="s">
        <v>5698</v>
      </c>
      <c r="AR560" s="166">
        <v>110</v>
      </c>
      <c r="AS560" s="88" t="s">
        <v>5719</v>
      </c>
      <c r="AT560" s="92">
        <f t="shared" si="409"/>
        <v>0</v>
      </c>
      <c r="AU560" s="93">
        <v>0</v>
      </c>
      <c r="AV560" s="93">
        <v>0</v>
      </c>
      <c r="AW560" s="166">
        <v>200</v>
      </c>
      <c r="AX560" s="93">
        <v>0</v>
      </c>
      <c r="AY560" s="177"/>
      <c r="AZ560" s="177">
        <v>0</v>
      </c>
      <c r="BA560" s="178"/>
      <c r="BB560" s="105"/>
      <c r="BC560" s="105"/>
      <c r="BD560" s="93"/>
      <c r="BE560" s="93">
        <v>0</v>
      </c>
      <c r="BF560" s="91">
        <v>0</v>
      </c>
      <c r="BG560" s="94"/>
      <c r="BH560" s="95"/>
      <c r="BI560" s="93" t="str">
        <f t="shared" si="377"/>
        <v>Đặng Thị Kim Anh</v>
      </c>
      <c r="BJ560" s="105">
        <f t="shared" si="378"/>
        <v>0</v>
      </c>
      <c r="BK560" s="88" t="str">
        <f t="shared" si="379"/>
        <v>0401983131</v>
      </c>
      <c r="BL560" s="86">
        <f t="shared" si="380"/>
        <v>0</v>
      </c>
      <c r="BM560" s="105">
        <f t="shared" si="381"/>
        <v>0</v>
      </c>
      <c r="BN560" s="86">
        <f t="shared" si="382"/>
        <v>0</v>
      </c>
      <c r="BO560" s="86">
        <f t="shared" si="383"/>
        <v>0</v>
      </c>
      <c r="BP560" s="86">
        <f t="shared" si="393"/>
        <v>0</v>
      </c>
      <c r="BQ560" s="160" t="s">
        <v>6960</v>
      </c>
      <c r="BR560" s="86" t="s">
        <v>5720</v>
      </c>
      <c r="BS560" s="88" t="s">
        <v>5721</v>
      </c>
      <c r="BT560" s="86" t="s">
        <v>5722</v>
      </c>
      <c r="BU560" s="86"/>
      <c r="BV560" s="86" t="str">
        <f t="shared" si="394"/>
        <v>CM 773074</v>
      </c>
      <c r="BW560" s="105" t="str">
        <f t="shared" si="395"/>
        <v/>
      </c>
      <c r="BX560" s="86" t="str">
        <f t="shared" si="404"/>
        <v>232</v>
      </c>
      <c r="BY560" s="86" t="str">
        <f t="shared" si="405"/>
        <v>24</v>
      </c>
      <c r="BZ560" s="91">
        <f t="shared" si="406"/>
        <v>110</v>
      </c>
      <c r="CA560" s="91">
        <v>0</v>
      </c>
      <c r="CB560" s="96" t="s">
        <v>5719</v>
      </c>
      <c r="CC560" s="91">
        <f t="shared" si="396"/>
        <v>200</v>
      </c>
      <c r="CD560" s="91">
        <f t="shared" si="397"/>
        <v>0</v>
      </c>
      <c r="CE560" s="93">
        <f t="shared" si="407"/>
        <v>0</v>
      </c>
      <c r="CF560" s="93">
        <f t="shared" si="408"/>
        <v>0</v>
      </c>
      <c r="CG560" s="105"/>
      <c r="CH560" s="105"/>
      <c r="CI560" s="86"/>
      <c r="CJ560" s="188"/>
      <c r="CK560" s="181">
        <f t="shared" si="398"/>
        <v>110</v>
      </c>
      <c r="CL560" s="181">
        <f t="shared" si="399"/>
        <v>200</v>
      </c>
      <c r="CM560" s="86" t="s">
        <v>5723</v>
      </c>
      <c r="CN560" s="182" t="s">
        <v>7854</v>
      </c>
      <c r="CO560" s="183" t="s">
        <v>7855</v>
      </c>
      <c r="CP560" s="86" t="s">
        <v>5724</v>
      </c>
      <c r="CQ560" s="153" t="s">
        <v>7924</v>
      </c>
      <c r="CR560" s="187">
        <f t="shared" si="400"/>
        <v>7970000</v>
      </c>
      <c r="CS560" s="188">
        <v>1</v>
      </c>
      <c r="CT560" s="188">
        <f t="shared" si="410"/>
        <v>7970000</v>
      </c>
      <c r="CU560" s="93"/>
      <c r="CV560" s="94">
        <f t="shared" si="401"/>
        <v>110</v>
      </c>
      <c r="CW560" s="93">
        <f t="shared" si="402"/>
        <v>0</v>
      </c>
      <c r="CX560" s="86">
        <f t="shared" si="403"/>
        <v>0</v>
      </c>
      <c r="CY560" s="93">
        <f t="shared" si="411"/>
        <v>263010</v>
      </c>
      <c r="CZ560" s="93">
        <v>0</v>
      </c>
      <c r="DA560" s="93">
        <v>0</v>
      </c>
      <c r="DB560" s="93">
        <f t="shared" si="412"/>
        <v>0</v>
      </c>
      <c r="DC560" s="93">
        <v>0</v>
      </c>
      <c r="DD560" s="91">
        <v>0</v>
      </c>
      <c r="DE560" s="93">
        <f t="shared" si="413"/>
        <v>0</v>
      </c>
      <c r="DF560" s="93">
        <f t="shared" si="384"/>
        <v>0</v>
      </c>
      <c r="DG560" s="93"/>
      <c r="DH560" s="93">
        <v>0</v>
      </c>
      <c r="DI560" s="93">
        <v>0</v>
      </c>
      <c r="DJ560" s="86">
        <f t="shared" si="414"/>
        <v>0</v>
      </c>
      <c r="DK560" s="91">
        <v>0</v>
      </c>
      <c r="DL560" s="93"/>
      <c r="DM560" s="93">
        <v>0</v>
      </c>
      <c r="DN560" s="93">
        <f t="shared" si="385"/>
        <v>7970000</v>
      </c>
      <c r="DO560" s="93">
        <f t="shared" si="415"/>
        <v>0</v>
      </c>
      <c r="DP560" s="92">
        <f t="shared" si="416"/>
        <v>263010</v>
      </c>
      <c r="DQ560" s="97" t="str">
        <f t="shared" si="386"/>
        <v>0401983131</v>
      </c>
      <c r="DR560" s="98">
        <f t="shared" si="417"/>
        <v>0</v>
      </c>
      <c r="DS560" s="93" t="str">
        <f t="shared" si="418"/>
        <v>OK</v>
      </c>
      <c r="DT560" s="93"/>
      <c r="DU560" s="78" t="str">
        <f t="shared" si="387"/>
        <v>5010700215011501100001VT100001</v>
      </c>
      <c r="DV560" s="78">
        <f>INDEX('08_DMGiaDat'!$L:$L,MATCH(DU560,'08_DMGiaDat'!$R:$R,0))</f>
        <v>7970000</v>
      </c>
      <c r="DW560" s="78" t="str">
        <f t="shared" si="388"/>
        <v>501070021501100100000001</v>
      </c>
      <c r="DX560" s="78" t="str">
        <f>IFERROR(VLOOKUP(DW560,'08_DMGiaDat'!C518:C519,2,FALSE),"N")</f>
        <v>N</v>
      </c>
      <c r="DY560" s="78" t="str">
        <f t="shared" si="389"/>
        <v>5010700215011001VT100001</v>
      </c>
      <c r="DZ560" s="78" t="str">
        <f>IFERROR(VLOOKUP(DY560,'08_DMGiaDat'!C518:C519,2,FALSE),"N")</f>
        <v>N</v>
      </c>
      <c r="EA560" s="78" t="str">
        <f t="shared" si="390"/>
        <v>501070021501100100000001</v>
      </c>
      <c r="EB560" s="78" t="str">
        <f>IFERROR(VLOOKUP(EA560,'08_DMGiaDat'!C518:C519,2,FALSE),"N")</f>
        <v>N</v>
      </c>
      <c r="EC560" s="92">
        <f>IF(DV560&lt;&gt;"N",DV560,IF(DX560&lt;&gt;"N",DX560,IF(DZ560&lt;&gt;"N",DZ560*VLOOKUP(LEFT(CB560,3),'03_DMMucDich'!C502:C506,5,FALSE),IF(EB560&lt;&gt;"N",EB560*VLOOKUP(LEFT(CB560,3),'03_DMMucDich'!C502:C506,5,FALSE),"N/A"))))</f>
        <v>7970000</v>
      </c>
    </row>
    <row r="561" spans="1:133" s="34" customFormat="1" ht="16" x14ac:dyDescent="0.2">
      <c r="A561" s="85">
        <v>547</v>
      </c>
      <c r="B561" s="86"/>
      <c r="C561" s="87"/>
      <c r="D561" s="141" t="s">
        <v>6182</v>
      </c>
      <c r="E561" s="86"/>
      <c r="F561" s="88"/>
      <c r="G561" s="88" t="s">
        <v>5718</v>
      </c>
      <c r="H561" s="151">
        <v>2022</v>
      </c>
      <c r="I561" s="86"/>
      <c r="J561" s="86"/>
      <c r="K561" s="145" t="s">
        <v>6805</v>
      </c>
      <c r="L561" s="105"/>
      <c r="M561" s="86"/>
      <c r="N561" s="105"/>
      <c r="O561" s="105"/>
      <c r="P561" s="86"/>
      <c r="Q561" s="86"/>
      <c r="R561" s="153" t="str">
        <f t="shared" si="391"/>
        <v>Tổ 64</v>
      </c>
      <c r="S561" s="86"/>
      <c r="T561" s="86"/>
      <c r="U561" s="86"/>
      <c r="V561" s="86" t="str">
        <f t="shared" si="392"/>
        <v xml:space="preserve">, </v>
      </c>
      <c r="W561" s="86"/>
      <c r="X561" s="86"/>
      <c r="Y561" s="86"/>
      <c r="Z561" s="88"/>
      <c r="AA561" s="105"/>
      <c r="AB561" s="86"/>
      <c r="AC561" s="90"/>
      <c r="AD561" s="86"/>
      <c r="AE561" s="86"/>
      <c r="AF561" s="86"/>
      <c r="AG561" s="86"/>
      <c r="AH561" s="160" t="s">
        <v>6961</v>
      </c>
      <c r="AI561" s="153"/>
      <c r="AJ561" s="153"/>
      <c r="AK561" s="86"/>
      <c r="AL561" s="86"/>
      <c r="AM561" s="153" t="s">
        <v>7015</v>
      </c>
      <c r="AN561" s="153" t="s">
        <v>7659</v>
      </c>
      <c r="AO561" s="165">
        <v>43224</v>
      </c>
      <c r="AP561" s="153" t="s">
        <v>1727</v>
      </c>
      <c r="AQ561" s="153" t="s">
        <v>7055</v>
      </c>
      <c r="AR561" s="166">
        <v>102.5</v>
      </c>
      <c r="AS561" s="88" t="s">
        <v>5719</v>
      </c>
      <c r="AT561" s="92">
        <f t="shared" si="409"/>
        <v>0</v>
      </c>
      <c r="AU561" s="93">
        <v>0</v>
      </c>
      <c r="AV561" s="93">
        <v>0</v>
      </c>
      <c r="AW561" s="166">
        <v>200</v>
      </c>
      <c r="AX561" s="93">
        <v>0</v>
      </c>
      <c r="AY561" s="177"/>
      <c r="AZ561" s="177">
        <v>0</v>
      </c>
      <c r="BA561" s="178"/>
      <c r="BB561" s="105"/>
      <c r="BC561" s="105"/>
      <c r="BD561" s="93"/>
      <c r="BE561" s="93">
        <v>0</v>
      </c>
      <c r="BF561" s="91">
        <v>0</v>
      </c>
      <c r="BG561" s="94"/>
      <c r="BH561" s="95"/>
      <c r="BI561" s="93" t="str">
        <f t="shared" si="377"/>
        <v>Nguyễn Thùy Linh</v>
      </c>
      <c r="BJ561" s="105">
        <f t="shared" si="378"/>
        <v>0</v>
      </c>
      <c r="BK561" s="88" t="str">
        <f t="shared" si="379"/>
        <v>3200305974</v>
      </c>
      <c r="BL561" s="86">
        <f t="shared" si="380"/>
        <v>0</v>
      </c>
      <c r="BM561" s="105">
        <f t="shared" si="381"/>
        <v>0</v>
      </c>
      <c r="BN561" s="86">
        <f t="shared" si="382"/>
        <v>0</v>
      </c>
      <c r="BO561" s="86">
        <f t="shared" si="383"/>
        <v>0</v>
      </c>
      <c r="BP561" s="86">
        <f t="shared" si="393"/>
        <v>0</v>
      </c>
      <c r="BQ561" s="160" t="s">
        <v>6961</v>
      </c>
      <c r="BR561" s="86" t="s">
        <v>5720</v>
      </c>
      <c r="BS561" s="88" t="s">
        <v>5721</v>
      </c>
      <c r="BT561" s="86" t="s">
        <v>5722</v>
      </c>
      <c r="BU561" s="86"/>
      <c r="BV561" s="86" t="str">
        <f t="shared" si="394"/>
        <v>CM 703739</v>
      </c>
      <c r="BW561" s="105" t="str">
        <f t="shared" si="395"/>
        <v/>
      </c>
      <c r="BX561" s="86" t="str">
        <f t="shared" si="404"/>
        <v>143</v>
      </c>
      <c r="BY561" s="86" t="str">
        <f t="shared" si="405"/>
        <v>64</v>
      </c>
      <c r="BZ561" s="91">
        <f t="shared" si="406"/>
        <v>102.5</v>
      </c>
      <c r="CA561" s="91">
        <v>0</v>
      </c>
      <c r="CB561" s="96" t="s">
        <v>5719</v>
      </c>
      <c r="CC561" s="91">
        <f t="shared" si="396"/>
        <v>200</v>
      </c>
      <c r="CD561" s="91">
        <f t="shared" si="397"/>
        <v>0</v>
      </c>
      <c r="CE561" s="93">
        <f t="shared" si="407"/>
        <v>0</v>
      </c>
      <c r="CF561" s="93">
        <f t="shared" si="408"/>
        <v>0</v>
      </c>
      <c r="CG561" s="105"/>
      <c r="CH561" s="105"/>
      <c r="CI561" s="86"/>
      <c r="CJ561" s="188"/>
      <c r="CK561" s="181">
        <f t="shared" si="398"/>
        <v>102.5</v>
      </c>
      <c r="CL561" s="181">
        <f t="shared" si="399"/>
        <v>200</v>
      </c>
      <c r="CM561" s="86" t="s">
        <v>5723</v>
      </c>
      <c r="CN561" s="182" t="s">
        <v>7854</v>
      </c>
      <c r="CO561" s="183" t="s">
        <v>7856</v>
      </c>
      <c r="CP561" s="86" t="s">
        <v>5724</v>
      </c>
      <c r="CQ561" s="153" t="s">
        <v>7924</v>
      </c>
      <c r="CR561" s="187">
        <f t="shared" si="400"/>
        <v>9190000</v>
      </c>
      <c r="CS561" s="188">
        <v>1</v>
      </c>
      <c r="CT561" s="188">
        <f t="shared" si="410"/>
        <v>9190000</v>
      </c>
      <c r="CU561" s="93"/>
      <c r="CV561" s="94">
        <f t="shared" si="401"/>
        <v>102.5</v>
      </c>
      <c r="CW561" s="93">
        <f t="shared" si="402"/>
        <v>0</v>
      </c>
      <c r="CX561" s="86">
        <f t="shared" si="403"/>
        <v>0</v>
      </c>
      <c r="CY561" s="93">
        <f t="shared" si="411"/>
        <v>282592.49999999994</v>
      </c>
      <c r="CZ561" s="93">
        <v>0</v>
      </c>
      <c r="DA561" s="93">
        <v>0</v>
      </c>
      <c r="DB561" s="93">
        <f t="shared" si="412"/>
        <v>0</v>
      </c>
      <c r="DC561" s="93">
        <v>0</v>
      </c>
      <c r="DD561" s="91">
        <v>0</v>
      </c>
      <c r="DE561" s="93">
        <f t="shared" si="413"/>
        <v>0</v>
      </c>
      <c r="DF561" s="93">
        <f t="shared" si="384"/>
        <v>0</v>
      </c>
      <c r="DG561" s="93"/>
      <c r="DH561" s="93">
        <v>0</v>
      </c>
      <c r="DI561" s="93">
        <v>0</v>
      </c>
      <c r="DJ561" s="86">
        <f t="shared" si="414"/>
        <v>0</v>
      </c>
      <c r="DK561" s="91">
        <v>0</v>
      </c>
      <c r="DL561" s="93"/>
      <c r="DM561" s="93">
        <v>0</v>
      </c>
      <c r="DN561" s="93">
        <f t="shared" si="385"/>
        <v>9190000</v>
      </c>
      <c r="DO561" s="93">
        <f t="shared" si="415"/>
        <v>0</v>
      </c>
      <c r="DP561" s="92">
        <f t="shared" si="416"/>
        <v>282592.49999999994</v>
      </c>
      <c r="DQ561" s="97" t="str">
        <f t="shared" si="386"/>
        <v>3200305974</v>
      </c>
      <c r="DR561" s="98">
        <f t="shared" si="417"/>
        <v>0</v>
      </c>
      <c r="DS561" s="93" t="str">
        <f t="shared" si="418"/>
        <v>OK</v>
      </c>
      <c r="DT561" s="93"/>
      <c r="DU561" s="78" t="str">
        <f t="shared" si="387"/>
        <v>5010700215011501101001VT100001</v>
      </c>
      <c r="DV561" s="78">
        <f>INDEX('08_DMGiaDat'!$L:$L,MATCH(DU561,'08_DMGiaDat'!$R:$R,0))</f>
        <v>9190000</v>
      </c>
      <c r="DW561" s="78" t="str">
        <f t="shared" si="388"/>
        <v>501070021501100100000001</v>
      </c>
      <c r="DX561" s="78" t="str">
        <f>IFERROR(VLOOKUP(DW561,'08_DMGiaDat'!C518:C519,2,FALSE),"N")</f>
        <v>N</v>
      </c>
      <c r="DY561" s="78" t="str">
        <f t="shared" si="389"/>
        <v>5010700215011001VT100001</v>
      </c>
      <c r="DZ561" s="78" t="str">
        <f>IFERROR(VLOOKUP(DY561,'08_DMGiaDat'!C518:C519,2,FALSE),"N")</f>
        <v>N</v>
      </c>
      <c r="EA561" s="78" t="str">
        <f t="shared" si="390"/>
        <v>501070021501100100000001</v>
      </c>
      <c r="EB561" s="78" t="str">
        <f>IFERROR(VLOOKUP(EA561,'08_DMGiaDat'!C518:C519,2,FALSE),"N")</f>
        <v>N</v>
      </c>
      <c r="EC561" s="92">
        <f>IF(DV561&lt;&gt;"N",DV561,IF(DX561&lt;&gt;"N",DX561,IF(DZ561&lt;&gt;"N",DZ561*VLOOKUP(LEFT(CB561,3),'03_DMMucDich'!C502:C506,5,FALSE),IF(EB561&lt;&gt;"N",EB561*VLOOKUP(LEFT(CB561,3),'03_DMMucDich'!C502:C506,5,FALSE),"N/A"))))</f>
        <v>9190000</v>
      </c>
    </row>
    <row r="562" spans="1:133" s="34" customFormat="1" ht="16" x14ac:dyDescent="0.2">
      <c r="A562" s="85">
        <v>548</v>
      </c>
      <c r="B562" s="86"/>
      <c r="C562" s="87"/>
      <c r="D562" s="141" t="s">
        <v>6183</v>
      </c>
      <c r="E562" s="86"/>
      <c r="F562" s="88"/>
      <c r="G562" s="88" t="s">
        <v>5718</v>
      </c>
      <c r="H562" s="151">
        <v>2022</v>
      </c>
      <c r="I562" s="86"/>
      <c r="J562" s="86"/>
      <c r="K562" s="145" t="s">
        <v>6806</v>
      </c>
      <c r="L562" s="105"/>
      <c r="M562" s="86"/>
      <c r="N562" s="105"/>
      <c r="O562" s="105"/>
      <c r="P562" s="86"/>
      <c r="Q562" s="86"/>
      <c r="R562" s="153" t="str">
        <f t="shared" si="391"/>
        <v>Tổ 66</v>
      </c>
      <c r="S562" s="86"/>
      <c r="T562" s="86"/>
      <c r="U562" s="86"/>
      <c r="V562" s="86" t="str">
        <f t="shared" si="392"/>
        <v xml:space="preserve">, </v>
      </c>
      <c r="W562" s="86"/>
      <c r="X562" s="86"/>
      <c r="Y562" s="86"/>
      <c r="Z562" s="88"/>
      <c r="AA562" s="105"/>
      <c r="AB562" s="86"/>
      <c r="AC562" s="90"/>
      <c r="AD562" s="86"/>
      <c r="AE562" s="86"/>
      <c r="AF562" s="86"/>
      <c r="AG562" s="86"/>
      <c r="AH562" s="160" t="s">
        <v>6960</v>
      </c>
      <c r="AI562" s="153"/>
      <c r="AJ562" s="153"/>
      <c r="AK562" s="86"/>
      <c r="AL562" s="86"/>
      <c r="AM562" s="153" t="s">
        <v>7015</v>
      </c>
      <c r="AN562" s="153" t="s">
        <v>7660</v>
      </c>
      <c r="AO562" s="165">
        <v>43171</v>
      </c>
      <c r="AP562" s="153" t="s">
        <v>2126</v>
      </c>
      <c r="AQ562" s="153" t="s">
        <v>7053</v>
      </c>
      <c r="AR562" s="166">
        <v>105</v>
      </c>
      <c r="AS562" s="88" t="s">
        <v>5719</v>
      </c>
      <c r="AT562" s="92">
        <f t="shared" si="409"/>
        <v>0</v>
      </c>
      <c r="AU562" s="93">
        <v>0</v>
      </c>
      <c r="AV562" s="93">
        <v>0</v>
      </c>
      <c r="AW562" s="166">
        <v>200</v>
      </c>
      <c r="AX562" s="93">
        <v>0</v>
      </c>
      <c r="AY562" s="177"/>
      <c r="AZ562" s="177">
        <v>0</v>
      </c>
      <c r="BA562" s="178"/>
      <c r="BB562" s="105"/>
      <c r="BC562" s="105"/>
      <c r="BD562" s="93"/>
      <c r="BE562" s="93">
        <v>0</v>
      </c>
      <c r="BF562" s="91">
        <v>0</v>
      </c>
      <c r="BG562" s="94"/>
      <c r="BH562" s="95"/>
      <c r="BI562" s="93" t="str">
        <f t="shared" si="377"/>
        <v>Phạm Thị Nhật Thảo</v>
      </c>
      <c r="BJ562" s="105">
        <f t="shared" si="378"/>
        <v>0</v>
      </c>
      <c r="BK562" s="88" t="str">
        <f t="shared" si="379"/>
        <v>8537294158</v>
      </c>
      <c r="BL562" s="86">
        <f t="shared" si="380"/>
        <v>0</v>
      </c>
      <c r="BM562" s="105">
        <f t="shared" si="381"/>
        <v>0</v>
      </c>
      <c r="BN562" s="86">
        <f t="shared" si="382"/>
        <v>0</v>
      </c>
      <c r="BO562" s="86">
        <f t="shared" si="383"/>
        <v>0</v>
      </c>
      <c r="BP562" s="86">
        <f t="shared" si="393"/>
        <v>0</v>
      </c>
      <c r="BQ562" s="160" t="s">
        <v>6960</v>
      </c>
      <c r="BR562" s="86" t="s">
        <v>5720</v>
      </c>
      <c r="BS562" s="88" t="s">
        <v>5721</v>
      </c>
      <c r="BT562" s="86" t="s">
        <v>5722</v>
      </c>
      <c r="BU562" s="86"/>
      <c r="BV562" s="86" t="str">
        <f t="shared" si="394"/>
        <v>CM 773338</v>
      </c>
      <c r="BW562" s="105" t="str">
        <f t="shared" si="395"/>
        <v/>
      </c>
      <c r="BX562" s="86" t="str">
        <f t="shared" si="404"/>
        <v>240</v>
      </c>
      <c r="BY562" s="86" t="str">
        <f t="shared" si="405"/>
        <v>44</v>
      </c>
      <c r="BZ562" s="91">
        <f t="shared" si="406"/>
        <v>105</v>
      </c>
      <c r="CA562" s="91">
        <v>0</v>
      </c>
      <c r="CB562" s="96" t="s">
        <v>5719</v>
      </c>
      <c r="CC562" s="91">
        <f t="shared" si="396"/>
        <v>200</v>
      </c>
      <c r="CD562" s="91">
        <f t="shared" si="397"/>
        <v>0</v>
      </c>
      <c r="CE562" s="93">
        <f t="shared" si="407"/>
        <v>0</v>
      </c>
      <c r="CF562" s="93">
        <f t="shared" si="408"/>
        <v>0</v>
      </c>
      <c r="CG562" s="105"/>
      <c r="CH562" s="105"/>
      <c r="CI562" s="86"/>
      <c r="CJ562" s="188"/>
      <c r="CK562" s="181">
        <f t="shared" si="398"/>
        <v>105</v>
      </c>
      <c r="CL562" s="181">
        <f t="shared" si="399"/>
        <v>200</v>
      </c>
      <c r="CM562" s="86" t="s">
        <v>5723</v>
      </c>
      <c r="CN562" s="182" t="s">
        <v>7854</v>
      </c>
      <c r="CO562" s="183" t="s">
        <v>7856</v>
      </c>
      <c r="CP562" s="86" t="s">
        <v>5724</v>
      </c>
      <c r="CQ562" s="153" t="s">
        <v>7924</v>
      </c>
      <c r="CR562" s="187">
        <f t="shared" si="400"/>
        <v>9190000</v>
      </c>
      <c r="CS562" s="188">
        <v>1</v>
      </c>
      <c r="CT562" s="188">
        <f t="shared" si="410"/>
        <v>9190000</v>
      </c>
      <c r="CU562" s="93"/>
      <c r="CV562" s="94">
        <f t="shared" si="401"/>
        <v>105</v>
      </c>
      <c r="CW562" s="93">
        <f t="shared" si="402"/>
        <v>0</v>
      </c>
      <c r="CX562" s="86">
        <f t="shared" si="403"/>
        <v>0</v>
      </c>
      <c r="CY562" s="93">
        <f t="shared" si="411"/>
        <v>289485</v>
      </c>
      <c r="CZ562" s="93">
        <v>0</v>
      </c>
      <c r="DA562" s="93">
        <v>0</v>
      </c>
      <c r="DB562" s="93">
        <f t="shared" si="412"/>
        <v>0</v>
      </c>
      <c r="DC562" s="93">
        <v>0</v>
      </c>
      <c r="DD562" s="91">
        <v>0</v>
      </c>
      <c r="DE562" s="93">
        <f t="shared" si="413"/>
        <v>0</v>
      </c>
      <c r="DF562" s="93">
        <f t="shared" si="384"/>
        <v>0</v>
      </c>
      <c r="DG562" s="93"/>
      <c r="DH562" s="93">
        <v>0</v>
      </c>
      <c r="DI562" s="93">
        <v>0</v>
      </c>
      <c r="DJ562" s="86">
        <f t="shared" si="414"/>
        <v>0</v>
      </c>
      <c r="DK562" s="91">
        <v>0</v>
      </c>
      <c r="DL562" s="93"/>
      <c r="DM562" s="93">
        <v>0</v>
      </c>
      <c r="DN562" s="93">
        <f t="shared" si="385"/>
        <v>9190000</v>
      </c>
      <c r="DO562" s="93">
        <f t="shared" si="415"/>
        <v>0</v>
      </c>
      <c r="DP562" s="92">
        <f t="shared" si="416"/>
        <v>289485</v>
      </c>
      <c r="DQ562" s="97" t="str">
        <f t="shared" si="386"/>
        <v>8537294158</v>
      </c>
      <c r="DR562" s="98">
        <f t="shared" si="417"/>
        <v>0</v>
      </c>
      <c r="DS562" s="93" t="str">
        <f t="shared" si="418"/>
        <v>OK</v>
      </c>
      <c r="DT562" s="93"/>
      <c r="DU562" s="78" t="str">
        <f t="shared" si="387"/>
        <v>5010700215011501101001VT100001</v>
      </c>
      <c r="DV562" s="78">
        <f>INDEX('08_DMGiaDat'!$L:$L,MATCH(DU562,'08_DMGiaDat'!$R:$R,0))</f>
        <v>9190000</v>
      </c>
      <c r="DW562" s="78" t="str">
        <f t="shared" si="388"/>
        <v>501070021501100100000001</v>
      </c>
      <c r="DX562" s="78" t="str">
        <f>IFERROR(VLOOKUP(DW562,'08_DMGiaDat'!C518:C519,2,FALSE),"N")</f>
        <v>N</v>
      </c>
      <c r="DY562" s="78" t="str">
        <f t="shared" si="389"/>
        <v>5010700215011001VT100001</v>
      </c>
      <c r="DZ562" s="78" t="str">
        <f>IFERROR(VLOOKUP(DY562,'08_DMGiaDat'!C518:C519,2,FALSE),"N")</f>
        <v>N</v>
      </c>
      <c r="EA562" s="78" t="str">
        <f t="shared" si="390"/>
        <v>501070021501100100000001</v>
      </c>
      <c r="EB562" s="78" t="str">
        <f>IFERROR(VLOOKUP(EA562,'08_DMGiaDat'!C518:C519,2,FALSE),"N")</f>
        <v>N</v>
      </c>
      <c r="EC562" s="92">
        <f>IF(DV562&lt;&gt;"N",DV562,IF(DX562&lt;&gt;"N",DX562,IF(DZ562&lt;&gt;"N",DZ562*VLOOKUP(LEFT(CB562,3),'03_DMMucDich'!C502:C506,5,FALSE),IF(EB562&lt;&gt;"N",EB562*VLOOKUP(LEFT(CB562,3),'03_DMMucDich'!C502:C506,5,FALSE),"N/A"))))</f>
        <v>9190000</v>
      </c>
    </row>
    <row r="563" spans="1:133" s="34" customFormat="1" ht="16" x14ac:dyDescent="0.2">
      <c r="A563" s="85">
        <v>549</v>
      </c>
      <c r="B563" s="86"/>
      <c r="C563" s="87"/>
      <c r="D563" s="141" t="s">
        <v>6184</v>
      </c>
      <c r="E563" s="86"/>
      <c r="F563" s="88"/>
      <c r="G563" s="88" t="s">
        <v>5718</v>
      </c>
      <c r="H563" s="151">
        <v>2023</v>
      </c>
      <c r="I563" s="86"/>
      <c r="J563" s="86"/>
      <c r="K563" s="145" t="s">
        <v>6807</v>
      </c>
      <c r="L563" s="105"/>
      <c r="M563" s="86"/>
      <c r="N563" s="105"/>
      <c r="O563" s="105"/>
      <c r="P563" s="86"/>
      <c r="Q563" s="86"/>
      <c r="R563" s="153" t="str">
        <f t="shared" si="391"/>
        <v>Tổ 16</v>
      </c>
      <c r="S563" s="86"/>
      <c r="T563" s="86"/>
      <c r="U563" s="86"/>
      <c r="V563" s="86" t="str">
        <f t="shared" si="392"/>
        <v xml:space="preserve">, </v>
      </c>
      <c r="W563" s="86"/>
      <c r="X563" s="86"/>
      <c r="Y563" s="86"/>
      <c r="Z563" s="88"/>
      <c r="AA563" s="105"/>
      <c r="AB563" s="86"/>
      <c r="AC563" s="90"/>
      <c r="AD563" s="86"/>
      <c r="AE563" s="86"/>
      <c r="AF563" s="86"/>
      <c r="AG563" s="86"/>
      <c r="AH563" s="160" t="s">
        <v>6983</v>
      </c>
      <c r="AI563" s="153"/>
      <c r="AJ563" s="153"/>
      <c r="AK563" s="86"/>
      <c r="AL563" s="86"/>
      <c r="AM563" s="153" t="s">
        <v>7015</v>
      </c>
      <c r="AN563" s="153" t="s">
        <v>7661</v>
      </c>
      <c r="AO563" s="165">
        <v>45205</v>
      </c>
      <c r="AP563" s="153" t="s">
        <v>7662</v>
      </c>
      <c r="AQ563" s="153" t="s">
        <v>1806</v>
      </c>
      <c r="AR563" s="166">
        <v>80.2</v>
      </c>
      <c r="AS563" s="88" t="s">
        <v>5719</v>
      </c>
      <c r="AT563" s="92">
        <f t="shared" si="409"/>
        <v>0</v>
      </c>
      <c r="AU563" s="93">
        <v>0</v>
      </c>
      <c r="AV563" s="93">
        <v>0</v>
      </c>
      <c r="AW563" s="166">
        <v>200</v>
      </c>
      <c r="AX563" s="93">
        <v>0</v>
      </c>
      <c r="AY563" s="177"/>
      <c r="AZ563" s="177">
        <v>0</v>
      </c>
      <c r="BA563" s="178"/>
      <c r="BB563" s="105"/>
      <c r="BC563" s="105"/>
      <c r="BD563" s="93"/>
      <c r="BE563" s="93">
        <v>0</v>
      </c>
      <c r="BF563" s="91">
        <v>0</v>
      </c>
      <c r="BG563" s="94"/>
      <c r="BH563" s="95"/>
      <c r="BI563" s="93" t="str">
        <f t="shared" si="377"/>
        <v>Từ Thị Hồng Thơm</v>
      </c>
      <c r="BJ563" s="105">
        <f t="shared" si="378"/>
        <v>0</v>
      </c>
      <c r="BK563" s="88" t="str">
        <f t="shared" si="379"/>
        <v xml:space="preserve">8400243192 </v>
      </c>
      <c r="BL563" s="86">
        <f t="shared" si="380"/>
        <v>0</v>
      </c>
      <c r="BM563" s="105">
        <f t="shared" si="381"/>
        <v>0</v>
      </c>
      <c r="BN563" s="86">
        <f t="shared" si="382"/>
        <v>0</v>
      </c>
      <c r="BO563" s="86">
        <f t="shared" si="383"/>
        <v>0</v>
      </c>
      <c r="BP563" s="86">
        <f t="shared" si="393"/>
        <v>0</v>
      </c>
      <c r="BQ563" s="160" t="s">
        <v>6983</v>
      </c>
      <c r="BR563" s="86" t="s">
        <v>5720</v>
      </c>
      <c r="BS563" s="88" t="s">
        <v>5721</v>
      </c>
      <c r="BT563" s="86" t="s">
        <v>5722</v>
      </c>
      <c r="BU563" s="86"/>
      <c r="BV563" s="86" t="str">
        <f t="shared" si="394"/>
        <v xml:space="preserve">DK 397702 </v>
      </c>
      <c r="BW563" s="105" t="str">
        <f t="shared" si="395"/>
        <v/>
      </c>
      <c r="BX563" s="86" t="str">
        <f t="shared" si="404"/>
        <v>622</v>
      </c>
      <c r="BY563" s="86" t="str">
        <f t="shared" si="405"/>
        <v>147</v>
      </c>
      <c r="BZ563" s="91">
        <f t="shared" si="406"/>
        <v>80.2</v>
      </c>
      <c r="CA563" s="91">
        <v>0</v>
      </c>
      <c r="CB563" s="96" t="s">
        <v>5719</v>
      </c>
      <c r="CC563" s="91">
        <f t="shared" si="396"/>
        <v>200</v>
      </c>
      <c r="CD563" s="91">
        <f t="shared" si="397"/>
        <v>0</v>
      </c>
      <c r="CE563" s="93">
        <f t="shared" si="407"/>
        <v>0</v>
      </c>
      <c r="CF563" s="93">
        <f t="shared" si="408"/>
        <v>0</v>
      </c>
      <c r="CG563" s="105"/>
      <c r="CH563" s="105"/>
      <c r="CI563" s="86"/>
      <c r="CJ563" s="188"/>
      <c r="CK563" s="181">
        <f t="shared" si="398"/>
        <v>80.2</v>
      </c>
      <c r="CL563" s="181">
        <f t="shared" si="399"/>
        <v>200</v>
      </c>
      <c r="CM563" s="86" t="s">
        <v>5723</v>
      </c>
      <c r="CN563" s="182" t="s">
        <v>7866</v>
      </c>
      <c r="CO563" s="183" t="s">
        <v>7867</v>
      </c>
      <c r="CP563" s="86" t="s">
        <v>5724</v>
      </c>
      <c r="CQ563" s="153" t="s">
        <v>7925</v>
      </c>
      <c r="CR563" s="187">
        <f t="shared" si="400"/>
        <v>2360000</v>
      </c>
      <c r="CS563" s="188">
        <v>0.8</v>
      </c>
      <c r="CT563" s="188">
        <f t="shared" si="410"/>
        <v>1888000</v>
      </c>
      <c r="CU563" s="93"/>
      <c r="CV563" s="94">
        <f t="shared" si="401"/>
        <v>80.2</v>
      </c>
      <c r="CW563" s="93">
        <f t="shared" si="402"/>
        <v>0</v>
      </c>
      <c r="CX563" s="86">
        <f t="shared" si="403"/>
        <v>0</v>
      </c>
      <c r="CY563" s="93">
        <f t="shared" si="411"/>
        <v>45425.280000000006</v>
      </c>
      <c r="CZ563" s="93">
        <v>0</v>
      </c>
      <c r="DA563" s="93">
        <v>0</v>
      </c>
      <c r="DB563" s="93">
        <f t="shared" si="412"/>
        <v>0</v>
      </c>
      <c r="DC563" s="93">
        <v>0</v>
      </c>
      <c r="DD563" s="91">
        <v>0</v>
      </c>
      <c r="DE563" s="93">
        <f t="shared" si="413"/>
        <v>0</v>
      </c>
      <c r="DF563" s="93">
        <f t="shared" si="384"/>
        <v>0</v>
      </c>
      <c r="DG563" s="93"/>
      <c r="DH563" s="93">
        <v>0</v>
      </c>
      <c r="DI563" s="93">
        <v>0</v>
      </c>
      <c r="DJ563" s="86">
        <f t="shared" si="414"/>
        <v>0</v>
      </c>
      <c r="DK563" s="91">
        <v>0</v>
      </c>
      <c r="DL563" s="93"/>
      <c r="DM563" s="93">
        <v>0</v>
      </c>
      <c r="DN563" s="93">
        <f t="shared" si="385"/>
        <v>1888000</v>
      </c>
      <c r="DO563" s="93">
        <f t="shared" si="415"/>
        <v>0</v>
      </c>
      <c r="DP563" s="92">
        <f t="shared" si="416"/>
        <v>45425.280000000006</v>
      </c>
      <c r="DQ563" s="97" t="str">
        <f t="shared" si="386"/>
        <v xml:space="preserve">8400243192 </v>
      </c>
      <c r="DR563" s="98">
        <f t="shared" si="417"/>
        <v>0</v>
      </c>
      <c r="DS563" s="93" t="str">
        <f t="shared" si="418"/>
        <v>OK</v>
      </c>
      <c r="DT563" s="93"/>
      <c r="DU563" s="78" t="str">
        <f t="shared" si="387"/>
        <v>5010700210791079100001VT400001</v>
      </c>
      <c r="DV563" s="78">
        <f>INDEX('08_DMGiaDat'!$L:$L,MATCH(DU563,'08_DMGiaDat'!$R:$R,0))</f>
        <v>2360000</v>
      </c>
      <c r="DW563" s="78" t="str">
        <f t="shared" si="388"/>
        <v>501070021079100100000001</v>
      </c>
      <c r="DX563" s="78" t="str">
        <f>IFERROR(VLOOKUP(DW563,'08_DMGiaDat'!C518:C519,2,FALSE),"N")</f>
        <v>N</v>
      </c>
      <c r="DY563" s="78" t="str">
        <f t="shared" si="389"/>
        <v>5010700210791001VT400001</v>
      </c>
      <c r="DZ563" s="78" t="str">
        <f>IFERROR(VLOOKUP(DY563,'08_DMGiaDat'!C518:C519,2,FALSE),"N")</f>
        <v>N</v>
      </c>
      <c r="EA563" s="78" t="str">
        <f t="shared" si="390"/>
        <v>501070021079100100000001</v>
      </c>
      <c r="EB563" s="78" t="str">
        <f>IFERROR(VLOOKUP(EA563,'08_DMGiaDat'!C518:C519,2,FALSE),"N")</f>
        <v>N</v>
      </c>
      <c r="EC563" s="92">
        <f>IF(DV563&lt;&gt;"N",DV563,IF(DX563&lt;&gt;"N",DX563,IF(DZ563&lt;&gt;"N",DZ563*VLOOKUP(LEFT(CB563,3),'03_DMMucDich'!C502:C506,5,FALSE),IF(EB563&lt;&gt;"N",EB563*VLOOKUP(LEFT(CB563,3),'03_DMMucDich'!C502:C506,5,FALSE),"N/A"))))</f>
        <v>2360000</v>
      </c>
    </row>
    <row r="564" spans="1:133" s="34" customFormat="1" ht="16" x14ac:dyDescent="0.2">
      <c r="A564" s="85">
        <v>550</v>
      </c>
      <c r="B564" s="86"/>
      <c r="C564" s="87"/>
      <c r="D564" s="141" t="s">
        <v>6184</v>
      </c>
      <c r="E564" s="86"/>
      <c r="F564" s="88"/>
      <c r="G564" s="88" t="s">
        <v>5718</v>
      </c>
      <c r="H564" s="151">
        <v>2023</v>
      </c>
      <c r="I564" s="86"/>
      <c r="J564" s="86"/>
      <c r="K564" s="145" t="s">
        <v>6807</v>
      </c>
      <c r="L564" s="105"/>
      <c r="M564" s="86"/>
      <c r="N564" s="105"/>
      <c r="O564" s="105"/>
      <c r="P564" s="86"/>
      <c r="Q564" s="86"/>
      <c r="R564" s="153" t="str">
        <f t="shared" si="391"/>
        <v>Tổ 16</v>
      </c>
      <c r="S564" s="86"/>
      <c r="T564" s="86"/>
      <c r="U564" s="86"/>
      <c r="V564" s="86" t="str">
        <f t="shared" si="392"/>
        <v xml:space="preserve">, </v>
      </c>
      <c r="W564" s="86"/>
      <c r="X564" s="86"/>
      <c r="Y564" s="86"/>
      <c r="Z564" s="88"/>
      <c r="AA564" s="105"/>
      <c r="AB564" s="86"/>
      <c r="AC564" s="90"/>
      <c r="AD564" s="86"/>
      <c r="AE564" s="86"/>
      <c r="AF564" s="86"/>
      <c r="AG564" s="86"/>
      <c r="AH564" s="160" t="s">
        <v>6983</v>
      </c>
      <c r="AI564" s="153"/>
      <c r="AJ564" s="153"/>
      <c r="AK564" s="86"/>
      <c r="AL564" s="86"/>
      <c r="AM564" s="153" t="s">
        <v>7015</v>
      </c>
      <c r="AN564" s="153" t="s">
        <v>7663</v>
      </c>
      <c r="AO564" s="165">
        <v>45205</v>
      </c>
      <c r="AP564" s="153" t="s">
        <v>7664</v>
      </c>
      <c r="AQ564" s="153" t="s">
        <v>1806</v>
      </c>
      <c r="AR564" s="166">
        <v>82.6</v>
      </c>
      <c r="AS564" s="88" t="s">
        <v>5719</v>
      </c>
      <c r="AT564" s="92">
        <f t="shared" si="409"/>
        <v>0</v>
      </c>
      <c r="AU564" s="93">
        <v>0</v>
      </c>
      <c r="AV564" s="93">
        <v>0</v>
      </c>
      <c r="AW564" s="166">
        <v>200</v>
      </c>
      <c r="AX564" s="93">
        <v>0</v>
      </c>
      <c r="AY564" s="177"/>
      <c r="AZ564" s="177">
        <v>0</v>
      </c>
      <c r="BA564" s="178"/>
      <c r="BB564" s="105"/>
      <c r="BC564" s="105"/>
      <c r="BD564" s="93"/>
      <c r="BE564" s="93">
        <v>0</v>
      </c>
      <c r="BF564" s="91">
        <v>0</v>
      </c>
      <c r="BG564" s="94"/>
      <c r="BH564" s="95"/>
      <c r="BI564" s="93" t="str">
        <f t="shared" si="377"/>
        <v>Từ Thị Hồng Thơm</v>
      </c>
      <c r="BJ564" s="105">
        <f t="shared" si="378"/>
        <v>0</v>
      </c>
      <c r="BK564" s="88" t="str">
        <f t="shared" si="379"/>
        <v xml:space="preserve">8400243192 </v>
      </c>
      <c r="BL564" s="86">
        <f t="shared" si="380"/>
        <v>0</v>
      </c>
      <c r="BM564" s="105">
        <f t="shared" si="381"/>
        <v>0</v>
      </c>
      <c r="BN564" s="86">
        <f t="shared" si="382"/>
        <v>0</v>
      </c>
      <c r="BO564" s="86">
        <f t="shared" si="383"/>
        <v>0</v>
      </c>
      <c r="BP564" s="86">
        <f t="shared" si="393"/>
        <v>0</v>
      </c>
      <c r="BQ564" s="160" t="s">
        <v>6983</v>
      </c>
      <c r="BR564" s="86" t="s">
        <v>5720</v>
      </c>
      <c r="BS564" s="88" t="s">
        <v>5721</v>
      </c>
      <c r="BT564" s="86" t="s">
        <v>5722</v>
      </c>
      <c r="BU564" s="86"/>
      <c r="BV564" s="86" t="str">
        <f t="shared" si="394"/>
        <v>DK 397701</v>
      </c>
      <c r="BW564" s="105" t="str">
        <f t="shared" si="395"/>
        <v/>
      </c>
      <c r="BX564" s="86" t="str">
        <f t="shared" si="404"/>
        <v>621</v>
      </c>
      <c r="BY564" s="86" t="str">
        <f t="shared" si="405"/>
        <v>147</v>
      </c>
      <c r="BZ564" s="91">
        <f t="shared" si="406"/>
        <v>82.6</v>
      </c>
      <c r="CA564" s="91">
        <v>0</v>
      </c>
      <c r="CB564" s="96" t="s">
        <v>5719</v>
      </c>
      <c r="CC564" s="91">
        <f t="shared" si="396"/>
        <v>200</v>
      </c>
      <c r="CD564" s="91">
        <f t="shared" si="397"/>
        <v>0</v>
      </c>
      <c r="CE564" s="93">
        <f t="shared" si="407"/>
        <v>0</v>
      </c>
      <c r="CF564" s="93">
        <f t="shared" si="408"/>
        <v>0</v>
      </c>
      <c r="CG564" s="105"/>
      <c r="CH564" s="105"/>
      <c r="CI564" s="86"/>
      <c r="CJ564" s="188"/>
      <c r="CK564" s="181">
        <f t="shared" si="398"/>
        <v>82.6</v>
      </c>
      <c r="CL564" s="181">
        <f t="shared" si="399"/>
        <v>200</v>
      </c>
      <c r="CM564" s="86" t="s">
        <v>5723</v>
      </c>
      <c r="CN564" s="182" t="s">
        <v>7866</v>
      </c>
      <c r="CO564" s="183" t="s">
        <v>7867</v>
      </c>
      <c r="CP564" s="86" t="s">
        <v>5724</v>
      </c>
      <c r="CQ564" s="153" t="s">
        <v>7925</v>
      </c>
      <c r="CR564" s="187">
        <f t="shared" si="400"/>
        <v>2360000</v>
      </c>
      <c r="CS564" s="188">
        <v>0.8</v>
      </c>
      <c r="CT564" s="188">
        <f t="shared" si="410"/>
        <v>1888000</v>
      </c>
      <c r="CU564" s="93"/>
      <c r="CV564" s="94">
        <f t="shared" si="401"/>
        <v>82.6</v>
      </c>
      <c r="CW564" s="93">
        <f t="shared" si="402"/>
        <v>0</v>
      </c>
      <c r="CX564" s="86">
        <f t="shared" si="403"/>
        <v>0</v>
      </c>
      <c r="CY564" s="93">
        <f t="shared" si="411"/>
        <v>46784.639999999992</v>
      </c>
      <c r="CZ564" s="93">
        <v>0</v>
      </c>
      <c r="DA564" s="93">
        <v>0</v>
      </c>
      <c r="DB564" s="93">
        <f t="shared" si="412"/>
        <v>0</v>
      </c>
      <c r="DC564" s="93">
        <v>0</v>
      </c>
      <c r="DD564" s="91">
        <v>0</v>
      </c>
      <c r="DE564" s="93">
        <f t="shared" si="413"/>
        <v>0</v>
      </c>
      <c r="DF564" s="93">
        <f t="shared" si="384"/>
        <v>0</v>
      </c>
      <c r="DG564" s="93"/>
      <c r="DH564" s="93">
        <v>0</v>
      </c>
      <c r="DI564" s="93">
        <v>0</v>
      </c>
      <c r="DJ564" s="86">
        <f t="shared" si="414"/>
        <v>0</v>
      </c>
      <c r="DK564" s="91">
        <v>0</v>
      </c>
      <c r="DL564" s="93"/>
      <c r="DM564" s="93">
        <v>0</v>
      </c>
      <c r="DN564" s="93">
        <f t="shared" si="385"/>
        <v>1888000</v>
      </c>
      <c r="DO564" s="93">
        <f t="shared" si="415"/>
        <v>0</v>
      </c>
      <c r="DP564" s="92">
        <f t="shared" si="416"/>
        <v>46784.639999999992</v>
      </c>
      <c r="DQ564" s="97" t="str">
        <f t="shared" si="386"/>
        <v xml:space="preserve">8400243192 </v>
      </c>
      <c r="DR564" s="98">
        <f t="shared" si="417"/>
        <v>0</v>
      </c>
      <c r="DS564" s="93" t="str">
        <f t="shared" si="418"/>
        <v>OK</v>
      </c>
      <c r="DT564" s="93"/>
      <c r="DU564" s="78" t="str">
        <f t="shared" si="387"/>
        <v>5010700210791079100001VT400001</v>
      </c>
      <c r="DV564" s="78">
        <f>INDEX('08_DMGiaDat'!$L:$L,MATCH(DU564,'08_DMGiaDat'!$R:$R,0))</f>
        <v>2360000</v>
      </c>
      <c r="DW564" s="78" t="str">
        <f t="shared" si="388"/>
        <v>501070021079100100000001</v>
      </c>
      <c r="DX564" s="78" t="str">
        <f>IFERROR(VLOOKUP(DW564,'08_DMGiaDat'!C518:C519,2,FALSE),"N")</f>
        <v>N</v>
      </c>
      <c r="DY564" s="78" t="str">
        <f t="shared" si="389"/>
        <v>5010700210791001VT400001</v>
      </c>
      <c r="DZ564" s="78" t="str">
        <f>IFERROR(VLOOKUP(DY564,'08_DMGiaDat'!C518:C519,2,FALSE),"N")</f>
        <v>N</v>
      </c>
      <c r="EA564" s="78" t="str">
        <f t="shared" si="390"/>
        <v>501070021079100100000001</v>
      </c>
      <c r="EB564" s="78" t="str">
        <f>IFERROR(VLOOKUP(EA564,'08_DMGiaDat'!C518:C519,2,FALSE),"N")</f>
        <v>N</v>
      </c>
      <c r="EC564" s="92">
        <f>IF(DV564&lt;&gt;"N",DV564,IF(DX564&lt;&gt;"N",DX564,IF(DZ564&lt;&gt;"N",DZ564*VLOOKUP(LEFT(CB564,3),'03_DMMucDich'!C502:C506,5,FALSE),IF(EB564&lt;&gt;"N",EB564*VLOOKUP(LEFT(CB564,3),'03_DMMucDich'!C502:C506,5,FALSE),"N/A"))))</f>
        <v>2360000</v>
      </c>
    </row>
    <row r="565" spans="1:133" s="34" customFormat="1" ht="16" x14ac:dyDescent="0.2">
      <c r="A565" s="85">
        <v>551</v>
      </c>
      <c r="B565" s="86"/>
      <c r="C565" s="87"/>
      <c r="D565" s="141" t="s">
        <v>6185</v>
      </c>
      <c r="E565" s="86"/>
      <c r="F565" s="88"/>
      <c r="G565" s="88" t="s">
        <v>5718</v>
      </c>
      <c r="H565" s="151">
        <v>2023</v>
      </c>
      <c r="I565" s="86"/>
      <c r="J565" s="86"/>
      <c r="K565" s="145" t="s">
        <v>6808</v>
      </c>
      <c r="L565" s="105"/>
      <c r="M565" s="86"/>
      <c r="N565" s="105"/>
      <c r="O565" s="105"/>
      <c r="P565" s="86"/>
      <c r="Q565" s="86"/>
      <c r="R565" s="153" t="str">
        <f t="shared" si="391"/>
        <v>Tổ 66</v>
      </c>
      <c r="S565" s="86"/>
      <c r="T565" s="86"/>
      <c r="U565" s="86"/>
      <c r="V565" s="86" t="str">
        <f t="shared" si="392"/>
        <v xml:space="preserve">, </v>
      </c>
      <c r="W565" s="86"/>
      <c r="X565" s="86"/>
      <c r="Y565" s="86"/>
      <c r="Z565" s="88"/>
      <c r="AA565" s="105"/>
      <c r="AB565" s="86"/>
      <c r="AC565" s="90"/>
      <c r="AD565" s="86"/>
      <c r="AE565" s="86"/>
      <c r="AF565" s="86"/>
      <c r="AG565" s="86"/>
      <c r="AH565" s="160" t="s">
        <v>6960</v>
      </c>
      <c r="AI565" s="153"/>
      <c r="AJ565" s="153"/>
      <c r="AK565" s="86"/>
      <c r="AL565" s="86"/>
      <c r="AM565" s="153" t="s">
        <v>7015</v>
      </c>
      <c r="AN565" s="153" t="s">
        <v>7665</v>
      </c>
      <c r="AO565" s="165">
        <v>43685</v>
      </c>
      <c r="AP565" s="153" t="s">
        <v>5689</v>
      </c>
      <c r="AQ565" s="153" t="s">
        <v>7203</v>
      </c>
      <c r="AR565" s="166">
        <v>125</v>
      </c>
      <c r="AS565" s="88" t="s">
        <v>5719</v>
      </c>
      <c r="AT565" s="92">
        <f t="shared" si="409"/>
        <v>0</v>
      </c>
      <c r="AU565" s="93">
        <v>0</v>
      </c>
      <c r="AV565" s="93">
        <v>0</v>
      </c>
      <c r="AW565" s="166">
        <v>200</v>
      </c>
      <c r="AX565" s="93">
        <v>0</v>
      </c>
      <c r="AY565" s="177"/>
      <c r="AZ565" s="177">
        <v>0</v>
      </c>
      <c r="BA565" s="178"/>
      <c r="BB565" s="105"/>
      <c r="BC565" s="105"/>
      <c r="BD565" s="93"/>
      <c r="BE565" s="93">
        <v>0</v>
      </c>
      <c r="BF565" s="91">
        <v>0</v>
      </c>
      <c r="BG565" s="94"/>
      <c r="BH565" s="95"/>
      <c r="BI565" s="93" t="str">
        <f t="shared" si="377"/>
        <v>Đỗ Trọng Cường</v>
      </c>
      <c r="BJ565" s="105">
        <f t="shared" si="378"/>
        <v>0</v>
      </c>
      <c r="BK565" s="88" t="str">
        <f t="shared" si="379"/>
        <v>8549792567</v>
      </c>
      <c r="BL565" s="86">
        <f t="shared" si="380"/>
        <v>0</v>
      </c>
      <c r="BM565" s="105">
        <f t="shared" si="381"/>
        <v>0</v>
      </c>
      <c r="BN565" s="86">
        <f t="shared" si="382"/>
        <v>0</v>
      </c>
      <c r="BO565" s="86">
        <f t="shared" si="383"/>
        <v>0</v>
      </c>
      <c r="BP565" s="86">
        <f t="shared" si="393"/>
        <v>0</v>
      </c>
      <c r="BQ565" s="160" t="s">
        <v>6960</v>
      </c>
      <c r="BR565" s="86" t="s">
        <v>5720</v>
      </c>
      <c r="BS565" s="88" t="s">
        <v>5721</v>
      </c>
      <c r="BT565" s="86" t="s">
        <v>5722</v>
      </c>
      <c r="BU565" s="86"/>
      <c r="BV565" s="86" t="str">
        <f t="shared" si="394"/>
        <v>CR 809272</v>
      </c>
      <c r="BW565" s="105" t="str">
        <f t="shared" si="395"/>
        <v/>
      </c>
      <c r="BX565" s="86" t="str">
        <f t="shared" si="404"/>
        <v>20</v>
      </c>
      <c r="BY565" s="86" t="str">
        <f t="shared" si="405"/>
        <v>47</v>
      </c>
      <c r="BZ565" s="91">
        <f t="shared" si="406"/>
        <v>125</v>
      </c>
      <c r="CA565" s="91">
        <v>0</v>
      </c>
      <c r="CB565" s="96" t="s">
        <v>5719</v>
      </c>
      <c r="CC565" s="91">
        <f t="shared" si="396"/>
        <v>200</v>
      </c>
      <c r="CD565" s="91">
        <f t="shared" si="397"/>
        <v>0</v>
      </c>
      <c r="CE565" s="93">
        <f t="shared" si="407"/>
        <v>0</v>
      </c>
      <c r="CF565" s="93">
        <f t="shared" si="408"/>
        <v>0</v>
      </c>
      <c r="CG565" s="105"/>
      <c r="CH565" s="105"/>
      <c r="CI565" s="86"/>
      <c r="CJ565" s="188"/>
      <c r="CK565" s="181">
        <f t="shared" si="398"/>
        <v>125</v>
      </c>
      <c r="CL565" s="181">
        <f t="shared" si="399"/>
        <v>200</v>
      </c>
      <c r="CM565" s="86" t="s">
        <v>5723</v>
      </c>
      <c r="CN565" s="182" t="s">
        <v>7854</v>
      </c>
      <c r="CO565" s="183" t="s">
        <v>7855</v>
      </c>
      <c r="CP565" s="86" t="s">
        <v>5724</v>
      </c>
      <c r="CQ565" s="153" t="s">
        <v>7924</v>
      </c>
      <c r="CR565" s="187">
        <f t="shared" si="400"/>
        <v>7970000</v>
      </c>
      <c r="CS565" s="188">
        <v>1</v>
      </c>
      <c r="CT565" s="188">
        <f t="shared" si="410"/>
        <v>7970000</v>
      </c>
      <c r="CU565" s="93"/>
      <c r="CV565" s="94">
        <f t="shared" si="401"/>
        <v>125</v>
      </c>
      <c r="CW565" s="93">
        <f t="shared" si="402"/>
        <v>0</v>
      </c>
      <c r="CX565" s="86">
        <f t="shared" si="403"/>
        <v>0</v>
      </c>
      <c r="CY565" s="93">
        <f t="shared" si="411"/>
        <v>298875</v>
      </c>
      <c r="CZ565" s="93">
        <v>0</v>
      </c>
      <c r="DA565" s="93">
        <v>0</v>
      </c>
      <c r="DB565" s="93">
        <f t="shared" si="412"/>
        <v>0</v>
      </c>
      <c r="DC565" s="93">
        <v>0</v>
      </c>
      <c r="DD565" s="91">
        <v>0</v>
      </c>
      <c r="DE565" s="93">
        <f t="shared" si="413"/>
        <v>0</v>
      </c>
      <c r="DF565" s="93">
        <f t="shared" si="384"/>
        <v>0</v>
      </c>
      <c r="DG565" s="93"/>
      <c r="DH565" s="93">
        <v>0</v>
      </c>
      <c r="DI565" s="93">
        <v>0</v>
      </c>
      <c r="DJ565" s="86">
        <f t="shared" si="414"/>
        <v>0</v>
      </c>
      <c r="DK565" s="91">
        <v>0</v>
      </c>
      <c r="DL565" s="93"/>
      <c r="DM565" s="93">
        <v>0</v>
      </c>
      <c r="DN565" s="93">
        <f t="shared" si="385"/>
        <v>7970000</v>
      </c>
      <c r="DO565" s="93">
        <f t="shared" si="415"/>
        <v>0</v>
      </c>
      <c r="DP565" s="92">
        <f t="shared" si="416"/>
        <v>298875</v>
      </c>
      <c r="DQ565" s="97" t="str">
        <f t="shared" si="386"/>
        <v>8549792567</v>
      </c>
      <c r="DR565" s="98">
        <f t="shared" si="417"/>
        <v>0</v>
      </c>
      <c r="DS565" s="93" t="str">
        <f t="shared" si="418"/>
        <v>OK</v>
      </c>
      <c r="DT565" s="93"/>
      <c r="DU565" s="78" t="str">
        <f t="shared" si="387"/>
        <v>5010700215011501100001VT100001</v>
      </c>
      <c r="DV565" s="78">
        <f>INDEX('08_DMGiaDat'!$L:$L,MATCH(DU565,'08_DMGiaDat'!$R:$R,0))</f>
        <v>7970000</v>
      </c>
      <c r="DW565" s="78" t="str">
        <f t="shared" si="388"/>
        <v>501070021501100100000001</v>
      </c>
      <c r="DX565" s="78" t="str">
        <f>IFERROR(VLOOKUP(DW565,'08_DMGiaDat'!C518:C519,2,FALSE),"N")</f>
        <v>N</v>
      </c>
      <c r="DY565" s="78" t="str">
        <f t="shared" si="389"/>
        <v>5010700215011001VT100001</v>
      </c>
      <c r="DZ565" s="78" t="str">
        <f>IFERROR(VLOOKUP(DY565,'08_DMGiaDat'!C518:C519,2,FALSE),"N")</f>
        <v>N</v>
      </c>
      <c r="EA565" s="78" t="str">
        <f t="shared" si="390"/>
        <v>501070021501100100000001</v>
      </c>
      <c r="EB565" s="78" t="str">
        <f>IFERROR(VLOOKUP(EA565,'08_DMGiaDat'!C518:C519,2,FALSE),"N")</f>
        <v>N</v>
      </c>
      <c r="EC565" s="92">
        <f>IF(DV565&lt;&gt;"N",DV565,IF(DX565&lt;&gt;"N",DX565,IF(DZ565&lt;&gt;"N",DZ565*VLOOKUP(LEFT(CB565,3),'03_DMMucDich'!C502:C506,5,FALSE),IF(EB565&lt;&gt;"N",EB565*VLOOKUP(LEFT(CB565,3),'03_DMMucDich'!C502:C506,5,FALSE),"N/A"))))</f>
        <v>7970000</v>
      </c>
    </row>
    <row r="566" spans="1:133" s="34" customFormat="1" ht="16" x14ac:dyDescent="0.2">
      <c r="A566" s="85">
        <v>552</v>
      </c>
      <c r="B566" s="86"/>
      <c r="C566" s="87"/>
      <c r="D566" s="141" t="s">
        <v>6186</v>
      </c>
      <c r="E566" s="86"/>
      <c r="F566" s="88"/>
      <c r="G566" s="88" t="s">
        <v>5718</v>
      </c>
      <c r="H566" s="151">
        <v>2022</v>
      </c>
      <c r="I566" s="86"/>
      <c r="J566" s="86"/>
      <c r="K566" s="145" t="s">
        <v>6809</v>
      </c>
      <c r="L566" s="105"/>
      <c r="M566" s="86"/>
      <c r="N566" s="105"/>
      <c r="O566" s="105"/>
      <c r="P566" s="86"/>
      <c r="Q566" s="86"/>
      <c r="R566" s="153" t="str">
        <f t="shared" si="391"/>
        <v>Tổ 29</v>
      </c>
      <c r="S566" s="86"/>
      <c r="T566" s="86"/>
      <c r="U566" s="86"/>
      <c r="V566" s="86" t="str">
        <f t="shared" si="392"/>
        <v xml:space="preserve">, </v>
      </c>
      <c r="W566" s="86"/>
      <c r="X566" s="86"/>
      <c r="Y566" s="86"/>
      <c r="Z566" s="88"/>
      <c r="AA566" s="105"/>
      <c r="AB566" s="86"/>
      <c r="AC566" s="90"/>
      <c r="AD566" s="86"/>
      <c r="AE566" s="86"/>
      <c r="AF566" s="86"/>
      <c r="AG566" s="86"/>
      <c r="AH566" s="160" t="s">
        <v>6981</v>
      </c>
      <c r="AI566" s="153"/>
      <c r="AJ566" s="153"/>
      <c r="AK566" s="86"/>
      <c r="AL566" s="86"/>
      <c r="AM566" s="153" t="s">
        <v>7015</v>
      </c>
      <c r="AN566" s="153" t="s">
        <v>7666</v>
      </c>
      <c r="AO566" s="165">
        <v>41415</v>
      </c>
      <c r="AP566" s="153" t="s">
        <v>7421</v>
      </c>
      <c r="AQ566" s="153" t="s">
        <v>1806</v>
      </c>
      <c r="AR566" s="166">
        <v>196.7</v>
      </c>
      <c r="AS566" s="88" t="s">
        <v>5719</v>
      </c>
      <c r="AT566" s="92">
        <f t="shared" si="409"/>
        <v>0</v>
      </c>
      <c r="AU566" s="93">
        <v>0</v>
      </c>
      <c r="AV566" s="93">
        <v>0</v>
      </c>
      <c r="AW566" s="166">
        <v>200</v>
      </c>
      <c r="AX566" s="93">
        <v>0</v>
      </c>
      <c r="AY566" s="177"/>
      <c r="AZ566" s="177">
        <v>0</v>
      </c>
      <c r="BA566" s="178"/>
      <c r="BB566" s="105"/>
      <c r="BC566" s="105"/>
      <c r="BD566" s="93"/>
      <c r="BE566" s="93">
        <v>0</v>
      </c>
      <c r="BF566" s="91">
        <v>0</v>
      </c>
      <c r="BG566" s="94"/>
      <c r="BH566" s="95"/>
      <c r="BI566" s="93" t="str">
        <f t="shared" si="377"/>
        <v>Lê Thị Viễn</v>
      </c>
      <c r="BJ566" s="105">
        <f t="shared" si="378"/>
        <v>0</v>
      </c>
      <c r="BK566" s="88" t="str">
        <f t="shared" si="379"/>
        <v>8033060577</v>
      </c>
      <c r="BL566" s="86">
        <f t="shared" si="380"/>
        <v>0</v>
      </c>
      <c r="BM566" s="105">
        <f t="shared" si="381"/>
        <v>0</v>
      </c>
      <c r="BN566" s="86">
        <f t="shared" si="382"/>
        <v>0</v>
      </c>
      <c r="BO566" s="86">
        <f t="shared" si="383"/>
        <v>0</v>
      </c>
      <c r="BP566" s="86">
        <f t="shared" si="393"/>
        <v>0</v>
      </c>
      <c r="BQ566" s="160" t="s">
        <v>6981</v>
      </c>
      <c r="BR566" s="86" t="s">
        <v>5720</v>
      </c>
      <c r="BS566" s="88" t="s">
        <v>5721</v>
      </c>
      <c r="BT566" s="86" t="s">
        <v>5722</v>
      </c>
      <c r="BU566" s="86"/>
      <c r="BV566" s="86" t="str">
        <f t="shared" si="394"/>
        <v>BO 605147</v>
      </c>
      <c r="BW566" s="105" t="str">
        <f t="shared" si="395"/>
        <v/>
      </c>
      <c r="BX566" s="86" t="str">
        <f t="shared" si="404"/>
        <v>6</v>
      </c>
      <c r="BY566" s="86" t="str">
        <f t="shared" si="405"/>
        <v>147</v>
      </c>
      <c r="BZ566" s="91">
        <f t="shared" si="406"/>
        <v>196.7</v>
      </c>
      <c r="CA566" s="91">
        <v>0</v>
      </c>
      <c r="CB566" s="96" t="s">
        <v>5719</v>
      </c>
      <c r="CC566" s="91">
        <f t="shared" si="396"/>
        <v>200</v>
      </c>
      <c r="CD566" s="91">
        <f t="shared" si="397"/>
        <v>0</v>
      </c>
      <c r="CE566" s="93">
        <f t="shared" si="407"/>
        <v>0</v>
      </c>
      <c r="CF566" s="93">
        <f t="shared" si="408"/>
        <v>0</v>
      </c>
      <c r="CG566" s="105"/>
      <c r="CH566" s="105"/>
      <c r="CI566" s="86"/>
      <c r="CJ566" s="188"/>
      <c r="CK566" s="181">
        <f t="shared" si="398"/>
        <v>196.7</v>
      </c>
      <c r="CL566" s="181">
        <f t="shared" si="399"/>
        <v>200</v>
      </c>
      <c r="CM566" s="86" t="s">
        <v>5723</v>
      </c>
      <c r="CN566" s="182" t="s">
        <v>7859</v>
      </c>
      <c r="CO566" s="183" t="s">
        <v>7917</v>
      </c>
      <c r="CP566" s="86" t="s">
        <v>5724</v>
      </c>
      <c r="CQ566" s="153" t="s">
        <v>7924</v>
      </c>
      <c r="CR566" s="187">
        <f t="shared" si="400"/>
        <v>13460000</v>
      </c>
      <c r="CS566" s="188">
        <v>1</v>
      </c>
      <c r="CT566" s="188">
        <f t="shared" si="410"/>
        <v>13460000</v>
      </c>
      <c r="CU566" s="93"/>
      <c r="CV566" s="94">
        <f t="shared" si="401"/>
        <v>196.7</v>
      </c>
      <c r="CW566" s="93">
        <f t="shared" si="402"/>
        <v>0</v>
      </c>
      <c r="CX566" s="86">
        <f t="shared" si="403"/>
        <v>0</v>
      </c>
      <c r="CY566" s="93">
        <f t="shared" si="411"/>
        <v>794274.6</v>
      </c>
      <c r="CZ566" s="93">
        <v>0</v>
      </c>
      <c r="DA566" s="93">
        <v>0</v>
      </c>
      <c r="DB566" s="93">
        <f t="shared" si="412"/>
        <v>0</v>
      </c>
      <c r="DC566" s="93">
        <v>0</v>
      </c>
      <c r="DD566" s="91">
        <v>0</v>
      </c>
      <c r="DE566" s="93">
        <f t="shared" si="413"/>
        <v>0</v>
      </c>
      <c r="DF566" s="93">
        <f t="shared" si="384"/>
        <v>0</v>
      </c>
      <c r="DG566" s="93"/>
      <c r="DH566" s="93">
        <v>0</v>
      </c>
      <c r="DI566" s="93">
        <v>0</v>
      </c>
      <c r="DJ566" s="86">
        <f t="shared" si="414"/>
        <v>0</v>
      </c>
      <c r="DK566" s="91">
        <v>0</v>
      </c>
      <c r="DL566" s="93"/>
      <c r="DM566" s="93">
        <v>0</v>
      </c>
      <c r="DN566" s="93">
        <f t="shared" si="385"/>
        <v>13460000</v>
      </c>
      <c r="DO566" s="93">
        <f t="shared" si="415"/>
        <v>0</v>
      </c>
      <c r="DP566" s="92">
        <f t="shared" si="416"/>
        <v>794274.6</v>
      </c>
      <c r="DQ566" s="97" t="str">
        <f t="shared" si="386"/>
        <v>8033060577</v>
      </c>
      <c r="DR566" s="98">
        <f t="shared" si="417"/>
        <v>0</v>
      </c>
      <c r="DS566" s="93" t="str">
        <f t="shared" si="418"/>
        <v>OK</v>
      </c>
      <c r="DT566" s="93"/>
      <c r="DU566" s="78" t="str">
        <f t="shared" si="387"/>
        <v>5010700212541254100001VT100001</v>
      </c>
      <c r="DV566" s="78">
        <f>INDEX('08_DMGiaDat'!$L:$L,MATCH(DU566,'08_DMGiaDat'!$R:$R,0))</f>
        <v>13460000</v>
      </c>
      <c r="DW566" s="78" t="str">
        <f t="shared" si="388"/>
        <v>501070021254100100000001</v>
      </c>
      <c r="DX566" s="78" t="str">
        <f>IFERROR(VLOOKUP(DW566,'08_DMGiaDat'!C518:C519,2,FALSE),"N")</f>
        <v>N</v>
      </c>
      <c r="DY566" s="78" t="str">
        <f t="shared" si="389"/>
        <v>5010700212541001VT100001</v>
      </c>
      <c r="DZ566" s="78" t="str">
        <f>IFERROR(VLOOKUP(DY566,'08_DMGiaDat'!C518:C519,2,FALSE),"N")</f>
        <v>N</v>
      </c>
      <c r="EA566" s="78" t="str">
        <f t="shared" si="390"/>
        <v>501070021254100100000001</v>
      </c>
      <c r="EB566" s="78" t="str">
        <f>IFERROR(VLOOKUP(EA566,'08_DMGiaDat'!C518:C519,2,FALSE),"N")</f>
        <v>N</v>
      </c>
      <c r="EC566" s="92">
        <f>IF(DV566&lt;&gt;"N",DV566,IF(DX566&lt;&gt;"N",DX566,IF(DZ566&lt;&gt;"N",DZ566*VLOOKUP(LEFT(CB566,3),'03_DMMucDich'!C502:C506,5,FALSE),IF(EB566&lt;&gt;"N",EB566*VLOOKUP(LEFT(CB566,3),'03_DMMucDich'!C502:C506,5,FALSE),"N/A"))))</f>
        <v>13460000</v>
      </c>
    </row>
    <row r="567" spans="1:133" s="34" customFormat="1" ht="16" x14ac:dyDescent="0.2">
      <c r="A567" s="85">
        <v>553</v>
      </c>
      <c r="B567" s="86"/>
      <c r="C567" s="87"/>
      <c r="D567" s="141" t="s">
        <v>6187</v>
      </c>
      <c r="E567" s="86"/>
      <c r="F567" s="88"/>
      <c r="G567" s="88" t="s">
        <v>5718</v>
      </c>
      <c r="H567" s="151">
        <v>2022</v>
      </c>
      <c r="I567" s="86"/>
      <c r="J567" s="86"/>
      <c r="K567" s="145" t="s">
        <v>6810</v>
      </c>
      <c r="L567" s="105"/>
      <c r="M567" s="86"/>
      <c r="N567" s="105"/>
      <c r="O567" s="105"/>
      <c r="P567" s="86"/>
      <c r="Q567" s="86"/>
      <c r="R567" s="153" t="str">
        <f t="shared" si="391"/>
        <v>Tổ 66</v>
      </c>
      <c r="S567" s="86"/>
      <c r="T567" s="86"/>
      <c r="U567" s="86"/>
      <c r="V567" s="86" t="str">
        <f t="shared" si="392"/>
        <v xml:space="preserve">, </v>
      </c>
      <c r="W567" s="86"/>
      <c r="X567" s="86"/>
      <c r="Y567" s="86"/>
      <c r="Z567" s="88"/>
      <c r="AA567" s="105"/>
      <c r="AB567" s="86"/>
      <c r="AC567" s="90"/>
      <c r="AD567" s="86"/>
      <c r="AE567" s="86"/>
      <c r="AF567" s="86"/>
      <c r="AG567" s="86"/>
      <c r="AH567" s="160" t="s">
        <v>6960</v>
      </c>
      <c r="AI567" s="153"/>
      <c r="AJ567" s="153"/>
      <c r="AK567" s="86"/>
      <c r="AL567" s="86"/>
      <c r="AM567" s="153" t="s">
        <v>7015</v>
      </c>
      <c r="AN567" s="153" t="s">
        <v>7667</v>
      </c>
      <c r="AO567" s="165">
        <v>43886</v>
      </c>
      <c r="AP567" s="153" t="s">
        <v>7381</v>
      </c>
      <c r="AQ567" s="153" t="s">
        <v>7101</v>
      </c>
      <c r="AR567" s="166">
        <v>100</v>
      </c>
      <c r="AS567" s="88" t="s">
        <v>5719</v>
      </c>
      <c r="AT567" s="92">
        <f t="shared" si="409"/>
        <v>0</v>
      </c>
      <c r="AU567" s="93">
        <v>0</v>
      </c>
      <c r="AV567" s="93">
        <v>0</v>
      </c>
      <c r="AW567" s="166">
        <v>200</v>
      </c>
      <c r="AX567" s="93">
        <v>0</v>
      </c>
      <c r="AY567" s="177"/>
      <c r="AZ567" s="177">
        <v>0</v>
      </c>
      <c r="BA567" s="178"/>
      <c r="BB567" s="105"/>
      <c r="BC567" s="105"/>
      <c r="BD567" s="93"/>
      <c r="BE567" s="93">
        <v>0</v>
      </c>
      <c r="BF567" s="91">
        <v>0</v>
      </c>
      <c r="BG567" s="94"/>
      <c r="BH567" s="95"/>
      <c r="BI567" s="93" t="str">
        <f t="shared" si="377"/>
        <v>Bùi Tân Hoàng</v>
      </c>
      <c r="BJ567" s="105">
        <f t="shared" si="378"/>
        <v>0</v>
      </c>
      <c r="BK567" s="88" t="str">
        <f t="shared" si="379"/>
        <v>8729160824</v>
      </c>
      <c r="BL567" s="86">
        <f t="shared" si="380"/>
        <v>0</v>
      </c>
      <c r="BM567" s="105">
        <f t="shared" si="381"/>
        <v>0</v>
      </c>
      <c r="BN567" s="86">
        <f t="shared" si="382"/>
        <v>0</v>
      </c>
      <c r="BO567" s="86">
        <f t="shared" si="383"/>
        <v>0</v>
      </c>
      <c r="BP567" s="86">
        <f t="shared" si="393"/>
        <v>0</v>
      </c>
      <c r="BQ567" s="160" t="s">
        <v>6960</v>
      </c>
      <c r="BR567" s="86" t="s">
        <v>5720</v>
      </c>
      <c r="BS567" s="88" t="s">
        <v>5721</v>
      </c>
      <c r="BT567" s="86" t="s">
        <v>5722</v>
      </c>
      <c r="BU567" s="86"/>
      <c r="BV567" s="86" t="str">
        <f t="shared" si="394"/>
        <v>CT 523897</v>
      </c>
      <c r="BW567" s="105" t="str">
        <f t="shared" si="395"/>
        <v/>
      </c>
      <c r="BX567" s="86" t="str">
        <f t="shared" si="404"/>
        <v>73</v>
      </c>
      <c r="BY567" s="86" t="str">
        <f t="shared" si="405"/>
        <v>48</v>
      </c>
      <c r="BZ567" s="91">
        <f t="shared" si="406"/>
        <v>100</v>
      </c>
      <c r="CA567" s="91">
        <v>0</v>
      </c>
      <c r="CB567" s="96" t="s">
        <v>5719</v>
      </c>
      <c r="CC567" s="91">
        <f t="shared" si="396"/>
        <v>200</v>
      </c>
      <c r="CD567" s="91">
        <f t="shared" si="397"/>
        <v>0</v>
      </c>
      <c r="CE567" s="93">
        <f t="shared" si="407"/>
        <v>0</v>
      </c>
      <c r="CF567" s="93">
        <f t="shared" si="408"/>
        <v>0</v>
      </c>
      <c r="CG567" s="105"/>
      <c r="CH567" s="105"/>
      <c r="CI567" s="86"/>
      <c r="CJ567" s="188"/>
      <c r="CK567" s="181">
        <f t="shared" si="398"/>
        <v>100</v>
      </c>
      <c r="CL567" s="181">
        <f t="shared" si="399"/>
        <v>200</v>
      </c>
      <c r="CM567" s="86" t="s">
        <v>5723</v>
      </c>
      <c r="CN567" s="182" t="s">
        <v>7854</v>
      </c>
      <c r="CO567" s="183" t="s">
        <v>7855</v>
      </c>
      <c r="CP567" s="86" t="s">
        <v>5724</v>
      </c>
      <c r="CQ567" s="153" t="s">
        <v>7924</v>
      </c>
      <c r="CR567" s="187">
        <f t="shared" si="400"/>
        <v>7970000</v>
      </c>
      <c r="CS567" s="188">
        <v>1</v>
      </c>
      <c r="CT567" s="188">
        <f t="shared" si="410"/>
        <v>7970000</v>
      </c>
      <c r="CU567" s="93"/>
      <c r="CV567" s="94">
        <f t="shared" si="401"/>
        <v>100</v>
      </c>
      <c r="CW567" s="93">
        <f t="shared" si="402"/>
        <v>0</v>
      </c>
      <c r="CX567" s="86">
        <f t="shared" si="403"/>
        <v>0</v>
      </c>
      <c r="CY567" s="93">
        <f t="shared" si="411"/>
        <v>239100</v>
      </c>
      <c r="CZ567" s="93">
        <v>0</v>
      </c>
      <c r="DA567" s="93">
        <v>0</v>
      </c>
      <c r="DB567" s="93">
        <f t="shared" si="412"/>
        <v>0</v>
      </c>
      <c r="DC567" s="93">
        <v>0</v>
      </c>
      <c r="DD567" s="91">
        <v>0</v>
      </c>
      <c r="DE567" s="93">
        <f t="shared" si="413"/>
        <v>0</v>
      </c>
      <c r="DF567" s="93">
        <f t="shared" si="384"/>
        <v>0</v>
      </c>
      <c r="DG567" s="93"/>
      <c r="DH567" s="93">
        <v>0</v>
      </c>
      <c r="DI567" s="93">
        <v>0</v>
      </c>
      <c r="DJ567" s="86">
        <f t="shared" si="414"/>
        <v>0</v>
      </c>
      <c r="DK567" s="91">
        <v>0</v>
      </c>
      <c r="DL567" s="93"/>
      <c r="DM567" s="93">
        <v>0</v>
      </c>
      <c r="DN567" s="93">
        <f t="shared" si="385"/>
        <v>7970000</v>
      </c>
      <c r="DO567" s="93">
        <f t="shared" si="415"/>
        <v>0</v>
      </c>
      <c r="DP567" s="92">
        <f t="shared" si="416"/>
        <v>239100</v>
      </c>
      <c r="DQ567" s="97" t="str">
        <f t="shared" si="386"/>
        <v>8729160824</v>
      </c>
      <c r="DR567" s="98">
        <f t="shared" si="417"/>
        <v>0</v>
      </c>
      <c r="DS567" s="93" t="str">
        <f t="shared" si="418"/>
        <v>OK</v>
      </c>
      <c r="DT567" s="93"/>
      <c r="DU567" s="78" t="str">
        <f t="shared" si="387"/>
        <v>5010700215011501100001VT100001</v>
      </c>
      <c r="DV567" s="78">
        <f>INDEX('08_DMGiaDat'!$L:$L,MATCH(DU567,'08_DMGiaDat'!$R:$R,0))</f>
        <v>7970000</v>
      </c>
      <c r="DW567" s="78" t="str">
        <f t="shared" si="388"/>
        <v>501070021501100100000001</v>
      </c>
      <c r="DX567" s="78" t="str">
        <f>IFERROR(VLOOKUP(DW567,'08_DMGiaDat'!C518:C519,2,FALSE),"N")</f>
        <v>N</v>
      </c>
      <c r="DY567" s="78" t="str">
        <f t="shared" si="389"/>
        <v>5010700215011001VT100001</v>
      </c>
      <c r="DZ567" s="78" t="str">
        <f>IFERROR(VLOOKUP(DY567,'08_DMGiaDat'!C518:C519,2,FALSE),"N")</f>
        <v>N</v>
      </c>
      <c r="EA567" s="78" t="str">
        <f t="shared" si="390"/>
        <v>501070021501100100000001</v>
      </c>
      <c r="EB567" s="78" t="str">
        <f>IFERROR(VLOOKUP(EA567,'08_DMGiaDat'!C518:C519,2,FALSE),"N")</f>
        <v>N</v>
      </c>
      <c r="EC567" s="92">
        <f>IF(DV567&lt;&gt;"N",DV567,IF(DX567&lt;&gt;"N",DX567,IF(DZ567&lt;&gt;"N",DZ567*VLOOKUP(LEFT(CB567,3),'03_DMMucDich'!C502:C506,5,FALSE),IF(EB567&lt;&gt;"N",EB567*VLOOKUP(LEFT(CB567,3),'03_DMMucDich'!C502:C506,5,FALSE),"N/A"))))</f>
        <v>7970000</v>
      </c>
    </row>
    <row r="568" spans="1:133" s="34" customFormat="1" ht="16" x14ac:dyDescent="0.2">
      <c r="A568" s="85">
        <v>554</v>
      </c>
      <c r="B568" s="86"/>
      <c r="C568" s="87"/>
      <c r="D568" s="141" t="s">
        <v>6187</v>
      </c>
      <c r="E568" s="86"/>
      <c r="F568" s="88"/>
      <c r="G568" s="88" t="s">
        <v>5718</v>
      </c>
      <c r="H568" s="151">
        <v>2023</v>
      </c>
      <c r="I568" s="86"/>
      <c r="J568" s="86"/>
      <c r="K568" s="145" t="s">
        <v>6810</v>
      </c>
      <c r="L568" s="105"/>
      <c r="M568" s="86"/>
      <c r="N568" s="105"/>
      <c r="O568" s="105"/>
      <c r="P568" s="86"/>
      <c r="Q568" s="86"/>
      <c r="R568" s="153" t="str">
        <f t="shared" si="391"/>
        <v>Tổ 66</v>
      </c>
      <c r="S568" s="86"/>
      <c r="T568" s="86"/>
      <c r="U568" s="86"/>
      <c r="V568" s="86" t="str">
        <f t="shared" si="392"/>
        <v xml:space="preserve">, </v>
      </c>
      <c r="W568" s="86"/>
      <c r="X568" s="86"/>
      <c r="Y568" s="86"/>
      <c r="Z568" s="88"/>
      <c r="AA568" s="105"/>
      <c r="AB568" s="86"/>
      <c r="AC568" s="90"/>
      <c r="AD568" s="86"/>
      <c r="AE568" s="86"/>
      <c r="AF568" s="86"/>
      <c r="AG568" s="86"/>
      <c r="AH568" s="160" t="s">
        <v>6960</v>
      </c>
      <c r="AI568" s="153"/>
      <c r="AJ568" s="153"/>
      <c r="AK568" s="86"/>
      <c r="AL568" s="86"/>
      <c r="AM568" s="153" t="s">
        <v>7015</v>
      </c>
      <c r="AN568" s="153" t="s">
        <v>7668</v>
      </c>
      <c r="AO568" s="165">
        <v>43168</v>
      </c>
      <c r="AP568" s="153" t="s">
        <v>7088</v>
      </c>
      <c r="AQ568" s="153" t="s">
        <v>7236</v>
      </c>
      <c r="AR568" s="166">
        <v>105</v>
      </c>
      <c r="AS568" s="88" t="s">
        <v>5719</v>
      </c>
      <c r="AT568" s="92">
        <f t="shared" si="409"/>
        <v>0</v>
      </c>
      <c r="AU568" s="93">
        <v>0</v>
      </c>
      <c r="AV568" s="93">
        <v>0</v>
      </c>
      <c r="AW568" s="166">
        <v>200</v>
      </c>
      <c r="AX568" s="93">
        <v>0</v>
      </c>
      <c r="AY568" s="177"/>
      <c r="AZ568" s="177">
        <v>0</v>
      </c>
      <c r="BA568" s="178"/>
      <c r="BB568" s="105"/>
      <c r="BC568" s="105"/>
      <c r="BD568" s="93"/>
      <c r="BE568" s="93">
        <v>0</v>
      </c>
      <c r="BF568" s="91">
        <v>0</v>
      </c>
      <c r="BG568" s="94"/>
      <c r="BH568" s="95"/>
      <c r="BI568" s="93" t="str">
        <f t="shared" si="377"/>
        <v>Bùi Tân Hoàng</v>
      </c>
      <c r="BJ568" s="105">
        <f t="shared" si="378"/>
        <v>0</v>
      </c>
      <c r="BK568" s="88" t="str">
        <f t="shared" si="379"/>
        <v>8729160824</v>
      </c>
      <c r="BL568" s="86">
        <f t="shared" si="380"/>
        <v>0</v>
      </c>
      <c r="BM568" s="105">
        <f t="shared" si="381"/>
        <v>0</v>
      </c>
      <c r="BN568" s="86">
        <f t="shared" si="382"/>
        <v>0</v>
      </c>
      <c r="BO568" s="86">
        <f t="shared" si="383"/>
        <v>0</v>
      </c>
      <c r="BP568" s="86">
        <f t="shared" si="393"/>
        <v>0</v>
      </c>
      <c r="BQ568" s="160" t="s">
        <v>6960</v>
      </c>
      <c r="BR568" s="86" t="s">
        <v>5720</v>
      </c>
      <c r="BS568" s="88" t="s">
        <v>5721</v>
      </c>
      <c r="BT568" s="86" t="s">
        <v>5722</v>
      </c>
      <c r="BU568" s="86"/>
      <c r="BV568" s="86" t="str">
        <f t="shared" si="394"/>
        <v>CM 669534</v>
      </c>
      <c r="BW568" s="105" t="str">
        <f t="shared" si="395"/>
        <v/>
      </c>
      <c r="BX568" s="86" t="str">
        <f t="shared" si="404"/>
        <v>5</v>
      </c>
      <c r="BY568" s="86" t="str">
        <f t="shared" si="405"/>
        <v>65</v>
      </c>
      <c r="BZ568" s="91">
        <f t="shared" si="406"/>
        <v>105</v>
      </c>
      <c r="CA568" s="91">
        <v>0</v>
      </c>
      <c r="CB568" s="96" t="s">
        <v>5719</v>
      </c>
      <c r="CC568" s="91">
        <f t="shared" si="396"/>
        <v>200</v>
      </c>
      <c r="CD568" s="91">
        <f t="shared" si="397"/>
        <v>0</v>
      </c>
      <c r="CE568" s="93">
        <f t="shared" si="407"/>
        <v>0</v>
      </c>
      <c r="CF568" s="93">
        <f t="shared" si="408"/>
        <v>0</v>
      </c>
      <c r="CG568" s="105"/>
      <c r="CH568" s="105"/>
      <c r="CI568" s="86"/>
      <c r="CJ568" s="188"/>
      <c r="CK568" s="181">
        <f t="shared" si="398"/>
        <v>105</v>
      </c>
      <c r="CL568" s="181">
        <f t="shared" si="399"/>
        <v>200</v>
      </c>
      <c r="CM568" s="86" t="s">
        <v>5723</v>
      </c>
      <c r="CN568" s="182" t="s">
        <v>7854</v>
      </c>
      <c r="CO568" s="183" t="s">
        <v>7855</v>
      </c>
      <c r="CP568" s="86" t="s">
        <v>5724</v>
      </c>
      <c r="CQ568" s="153" t="s">
        <v>7924</v>
      </c>
      <c r="CR568" s="187">
        <f t="shared" si="400"/>
        <v>7970000</v>
      </c>
      <c r="CS568" s="188">
        <v>1</v>
      </c>
      <c r="CT568" s="188">
        <f t="shared" si="410"/>
        <v>7970000</v>
      </c>
      <c r="CU568" s="93"/>
      <c r="CV568" s="94">
        <f t="shared" si="401"/>
        <v>105</v>
      </c>
      <c r="CW568" s="93">
        <f t="shared" si="402"/>
        <v>0</v>
      </c>
      <c r="CX568" s="86">
        <f t="shared" si="403"/>
        <v>0</v>
      </c>
      <c r="CY568" s="93">
        <f t="shared" si="411"/>
        <v>251055</v>
      </c>
      <c r="CZ568" s="93">
        <v>0</v>
      </c>
      <c r="DA568" s="93">
        <v>0</v>
      </c>
      <c r="DB568" s="93">
        <f t="shared" si="412"/>
        <v>0</v>
      </c>
      <c r="DC568" s="93">
        <v>0</v>
      </c>
      <c r="DD568" s="91">
        <v>0</v>
      </c>
      <c r="DE568" s="93">
        <f t="shared" si="413"/>
        <v>0</v>
      </c>
      <c r="DF568" s="93">
        <f t="shared" si="384"/>
        <v>0</v>
      </c>
      <c r="DG568" s="93"/>
      <c r="DH568" s="93">
        <v>0</v>
      </c>
      <c r="DI568" s="93">
        <v>0</v>
      </c>
      <c r="DJ568" s="86">
        <f t="shared" si="414"/>
        <v>0</v>
      </c>
      <c r="DK568" s="91">
        <v>0</v>
      </c>
      <c r="DL568" s="93"/>
      <c r="DM568" s="93">
        <v>0</v>
      </c>
      <c r="DN568" s="93">
        <f t="shared" si="385"/>
        <v>7970000</v>
      </c>
      <c r="DO568" s="93">
        <f t="shared" si="415"/>
        <v>0</v>
      </c>
      <c r="DP568" s="92">
        <f t="shared" si="416"/>
        <v>251055</v>
      </c>
      <c r="DQ568" s="97" t="str">
        <f t="shared" si="386"/>
        <v>8729160824</v>
      </c>
      <c r="DR568" s="98">
        <f t="shared" si="417"/>
        <v>0</v>
      </c>
      <c r="DS568" s="93" t="str">
        <f t="shared" si="418"/>
        <v>OK</v>
      </c>
      <c r="DT568" s="93"/>
      <c r="DU568" s="78" t="str">
        <f t="shared" si="387"/>
        <v>5010700215011501100001VT100001</v>
      </c>
      <c r="DV568" s="78">
        <f>INDEX('08_DMGiaDat'!$L:$L,MATCH(DU568,'08_DMGiaDat'!$R:$R,0))</f>
        <v>7970000</v>
      </c>
      <c r="DW568" s="78" t="str">
        <f t="shared" si="388"/>
        <v>501070021501100100000001</v>
      </c>
      <c r="DX568" s="78" t="str">
        <f>IFERROR(VLOOKUP(DW568,'08_DMGiaDat'!C518:C519,2,FALSE),"N")</f>
        <v>N</v>
      </c>
      <c r="DY568" s="78" t="str">
        <f t="shared" si="389"/>
        <v>5010700215011001VT100001</v>
      </c>
      <c r="DZ568" s="78" t="str">
        <f>IFERROR(VLOOKUP(DY568,'08_DMGiaDat'!C518:C519,2,FALSE),"N")</f>
        <v>N</v>
      </c>
      <c r="EA568" s="78" t="str">
        <f t="shared" si="390"/>
        <v>501070021501100100000001</v>
      </c>
      <c r="EB568" s="78" t="str">
        <f>IFERROR(VLOOKUP(EA568,'08_DMGiaDat'!C518:C519,2,FALSE),"N")</f>
        <v>N</v>
      </c>
      <c r="EC568" s="92">
        <f>IF(DV568&lt;&gt;"N",DV568,IF(DX568&lt;&gt;"N",DX568,IF(DZ568&lt;&gt;"N",DZ568*VLOOKUP(LEFT(CB568,3),'03_DMMucDich'!C502:C506,5,FALSE),IF(EB568&lt;&gt;"N",EB568*VLOOKUP(LEFT(CB568,3),'03_DMMucDich'!C502:C506,5,FALSE),"N/A"))))</f>
        <v>7970000</v>
      </c>
    </row>
    <row r="569" spans="1:133" s="34" customFormat="1" ht="16" x14ac:dyDescent="0.2">
      <c r="A569" s="85">
        <v>555</v>
      </c>
      <c r="B569" s="86"/>
      <c r="C569" s="87"/>
      <c r="D569" s="141" t="s">
        <v>6188</v>
      </c>
      <c r="E569" s="86"/>
      <c r="F569" s="88"/>
      <c r="G569" s="88" t="s">
        <v>5718</v>
      </c>
      <c r="H569" s="151">
        <v>2022</v>
      </c>
      <c r="I569" s="86"/>
      <c r="J569" s="86"/>
      <c r="K569" s="145" t="s">
        <v>6811</v>
      </c>
      <c r="L569" s="105"/>
      <c r="M569" s="86"/>
      <c r="N569" s="105"/>
      <c r="O569" s="105"/>
      <c r="P569" s="86"/>
      <c r="Q569" s="86"/>
      <c r="R569" s="153" t="str">
        <f t="shared" si="391"/>
        <v>Tổ 09</v>
      </c>
      <c r="S569" s="86"/>
      <c r="T569" s="86"/>
      <c r="U569" s="86"/>
      <c r="V569" s="86" t="str">
        <f t="shared" si="392"/>
        <v xml:space="preserve">, </v>
      </c>
      <c r="W569" s="86"/>
      <c r="X569" s="86"/>
      <c r="Y569" s="86"/>
      <c r="Z569" s="88"/>
      <c r="AA569" s="105"/>
      <c r="AB569" s="86"/>
      <c r="AC569" s="90"/>
      <c r="AD569" s="86"/>
      <c r="AE569" s="86"/>
      <c r="AF569" s="86"/>
      <c r="AG569" s="86"/>
      <c r="AH569" s="160" t="s">
        <v>6979</v>
      </c>
      <c r="AI569" s="153"/>
      <c r="AJ569" s="153"/>
      <c r="AK569" s="86"/>
      <c r="AL569" s="86"/>
      <c r="AM569" s="153" t="s">
        <v>7015</v>
      </c>
      <c r="AN569" s="153" t="s">
        <v>7669</v>
      </c>
      <c r="AO569" s="165">
        <v>43487</v>
      </c>
      <c r="AP569" s="153" t="s">
        <v>1153</v>
      </c>
      <c r="AQ569" s="153" t="s">
        <v>7270</v>
      </c>
      <c r="AR569" s="166">
        <v>100</v>
      </c>
      <c r="AS569" s="88" t="s">
        <v>5719</v>
      </c>
      <c r="AT569" s="92">
        <f t="shared" si="409"/>
        <v>0</v>
      </c>
      <c r="AU569" s="93">
        <v>0</v>
      </c>
      <c r="AV569" s="93">
        <v>0</v>
      </c>
      <c r="AW569" s="166">
        <v>200</v>
      </c>
      <c r="AX569" s="93">
        <v>0</v>
      </c>
      <c r="AY569" s="177"/>
      <c r="AZ569" s="177">
        <v>0</v>
      </c>
      <c r="BA569" s="178"/>
      <c r="BB569" s="105"/>
      <c r="BC569" s="105"/>
      <c r="BD569" s="93"/>
      <c r="BE569" s="93">
        <v>0</v>
      </c>
      <c r="BF569" s="91">
        <v>0</v>
      </c>
      <c r="BG569" s="94"/>
      <c r="BH569" s="95"/>
      <c r="BI569" s="93" t="str">
        <f t="shared" si="377"/>
        <v>Đào Cao Tường</v>
      </c>
      <c r="BJ569" s="105">
        <f t="shared" si="378"/>
        <v>0</v>
      </c>
      <c r="BK569" s="88" t="str">
        <f t="shared" si="379"/>
        <v>8619130746</v>
      </c>
      <c r="BL569" s="86">
        <f t="shared" si="380"/>
        <v>0</v>
      </c>
      <c r="BM569" s="105">
        <f t="shared" si="381"/>
        <v>0</v>
      </c>
      <c r="BN569" s="86">
        <f t="shared" si="382"/>
        <v>0</v>
      </c>
      <c r="BO569" s="86">
        <f t="shared" si="383"/>
        <v>0</v>
      </c>
      <c r="BP569" s="86">
        <f t="shared" si="393"/>
        <v>0</v>
      </c>
      <c r="BQ569" s="160" t="s">
        <v>6979</v>
      </c>
      <c r="BR569" s="86" t="s">
        <v>5720</v>
      </c>
      <c r="BS569" s="88" t="s">
        <v>5721</v>
      </c>
      <c r="BT569" s="86" t="s">
        <v>5722</v>
      </c>
      <c r="BU569" s="86"/>
      <c r="BV569" s="86" t="str">
        <f t="shared" si="394"/>
        <v>CO 198980</v>
      </c>
      <c r="BW569" s="105" t="str">
        <f t="shared" si="395"/>
        <v/>
      </c>
      <c r="BX569" s="86" t="str">
        <f t="shared" si="404"/>
        <v>113</v>
      </c>
      <c r="BY569" s="86" t="str">
        <f t="shared" si="405"/>
        <v>54</v>
      </c>
      <c r="BZ569" s="91">
        <f t="shared" si="406"/>
        <v>100</v>
      </c>
      <c r="CA569" s="91">
        <v>0</v>
      </c>
      <c r="CB569" s="96" t="s">
        <v>5719</v>
      </c>
      <c r="CC569" s="91">
        <f t="shared" si="396"/>
        <v>200</v>
      </c>
      <c r="CD569" s="91">
        <f t="shared" si="397"/>
        <v>0</v>
      </c>
      <c r="CE569" s="93">
        <f t="shared" si="407"/>
        <v>0</v>
      </c>
      <c r="CF569" s="93">
        <f t="shared" si="408"/>
        <v>0</v>
      </c>
      <c r="CG569" s="105"/>
      <c r="CH569" s="105"/>
      <c r="CI569" s="86"/>
      <c r="CJ569" s="188"/>
      <c r="CK569" s="181">
        <f t="shared" si="398"/>
        <v>100</v>
      </c>
      <c r="CL569" s="181">
        <f t="shared" si="399"/>
        <v>200</v>
      </c>
      <c r="CM569" s="86" t="s">
        <v>5723</v>
      </c>
      <c r="CN569" s="182" t="s">
        <v>7854</v>
      </c>
      <c r="CO569" s="183" t="s">
        <v>7855</v>
      </c>
      <c r="CP569" s="86" t="s">
        <v>5724</v>
      </c>
      <c r="CQ569" s="153" t="s">
        <v>7924</v>
      </c>
      <c r="CR569" s="187">
        <f t="shared" si="400"/>
        <v>7970000</v>
      </c>
      <c r="CS569" s="188">
        <v>1</v>
      </c>
      <c r="CT569" s="188">
        <f t="shared" si="410"/>
        <v>7970000</v>
      </c>
      <c r="CU569" s="93"/>
      <c r="CV569" s="94">
        <f t="shared" si="401"/>
        <v>100</v>
      </c>
      <c r="CW569" s="93">
        <f t="shared" si="402"/>
        <v>0</v>
      </c>
      <c r="CX569" s="86">
        <f t="shared" si="403"/>
        <v>0</v>
      </c>
      <c r="CY569" s="93">
        <f t="shared" si="411"/>
        <v>239100</v>
      </c>
      <c r="CZ569" s="93">
        <v>0</v>
      </c>
      <c r="DA569" s="93">
        <v>0</v>
      </c>
      <c r="DB569" s="93">
        <f t="shared" si="412"/>
        <v>0</v>
      </c>
      <c r="DC569" s="93">
        <v>0</v>
      </c>
      <c r="DD569" s="91">
        <v>0</v>
      </c>
      <c r="DE569" s="93">
        <f t="shared" si="413"/>
        <v>0</v>
      </c>
      <c r="DF569" s="93">
        <f t="shared" si="384"/>
        <v>0</v>
      </c>
      <c r="DG569" s="93"/>
      <c r="DH569" s="93">
        <v>0</v>
      </c>
      <c r="DI569" s="93">
        <v>0</v>
      </c>
      <c r="DJ569" s="86">
        <f t="shared" si="414"/>
        <v>0</v>
      </c>
      <c r="DK569" s="91">
        <v>0</v>
      </c>
      <c r="DL569" s="93"/>
      <c r="DM569" s="93">
        <v>0</v>
      </c>
      <c r="DN569" s="93">
        <f t="shared" si="385"/>
        <v>7970000</v>
      </c>
      <c r="DO569" s="93">
        <f t="shared" si="415"/>
        <v>0</v>
      </c>
      <c r="DP569" s="92">
        <f t="shared" si="416"/>
        <v>239100</v>
      </c>
      <c r="DQ569" s="97" t="str">
        <f t="shared" si="386"/>
        <v>8619130746</v>
      </c>
      <c r="DR569" s="98">
        <f t="shared" si="417"/>
        <v>0</v>
      </c>
      <c r="DS569" s="93" t="str">
        <f t="shared" si="418"/>
        <v>OK</v>
      </c>
      <c r="DT569" s="93"/>
      <c r="DU569" s="78" t="str">
        <f t="shared" si="387"/>
        <v>5010700215011501100001VT100001</v>
      </c>
      <c r="DV569" s="78">
        <f>INDEX('08_DMGiaDat'!$L:$L,MATCH(DU569,'08_DMGiaDat'!$R:$R,0))</f>
        <v>7970000</v>
      </c>
      <c r="DW569" s="78" t="str">
        <f t="shared" si="388"/>
        <v>501070021501100100000001</v>
      </c>
      <c r="DX569" s="78" t="str">
        <f>IFERROR(VLOOKUP(DW569,'08_DMGiaDat'!C518:C519,2,FALSE),"N")</f>
        <v>N</v>
      </c>
      <c r="DY569" s="78" t="str">
        <f t="shared" si="389"/>
        <v>5010700215011001VT100001</v>
      </c>
      <c r="DZ569" s="78" t="str">
        <f>IFERROR(VLOOKUP(DY569,'08_DMGiaDat'!C518:C519,2,FALSE),"N")</f>
        <v>N</v>
      </c>
      <c r="EA569" s="78" t="str">
        <f t="shared" si="390"/>
        <v>501070021501100100000001</v>
      </c>
      <c r="EB569" s="78" t="str">
        <f>IFERROR(VLOOKUP(EA569,'08_DMGiaDat'!C518:C519,2,FALSE),"N")</f>
        <v>N</v>
      </c>
      <c r="EC569" s="92">
        <f>IF(DV569&lt;&gt;"N",DV569,IF(DX569&lt;&gt;"N",DX569,IF(DZ569&lt;&gt;"N",DZ569*VLOOKUP(LEFT(CB569,3),'03_DMMucDich'!C502:C506,5,FALSE),IF(EB569&lt;&gt;"N",EB569*VLOOKUP(LEFT(CB569,3),'03_DMMucDich'!C502:C506,5,FALSE),"N/A"))))</f>
        <v>7970000</v>
      </c>
    </row>
    <row r="570" spans="1:133" s="34" customFormat="1" ht="16" x14ac:dyDescent="0.2">
      <c r="A570" s="85">
        <v>556</v>
      </c>
      <c r="B570" s="86"/>
      <c r="C570" s="87"/>
      <c r="D570" s="141" t="s">
        <v>6189</v>
      </c>
      <c r="E570" s="86"/>
      <c r="F570" s="88"/>
      <c r="G570" s="88" t="s">
        <v>5718</v>
      </c>
      <c r="H570" s="151">
        <v>2022</v>
      </c>
      <c r="I570" s="86"/>
      <c r="J570" s="86"/>
      <c r="K570" s="145" t="s">
        <v>6812</v>
      </c>
      <c r="L570" s="105"/>
      <c r="M570" s="86"/>
      <c r="N570" s="105"/>
      <c r="O570" s="105"/>
      <c r="P570" s="86"/>
      <c r="Q570" s="86"/>
      <c r="R570" s="153" t="str">
        <f t="shared" si="391"/>
        <v>Tổ 64</v>
      </c>
      <c r="S570" s="86"/>
      <c r="T570" s="86"/>
      <c r="U570" s="86"/>
      <c r="V570" s="86" t="str">
        <f t="shared" si="392"/>
        <v xml:space="preserve">, </v>
      </c>
      <c r="W570" s="86"/>
      <c r="X570" s="86"/>
      <c r="Y570" s="86"/>
      <c r="Z570" s="88"/>
      <c r="AA570" s="105"/>
      <c r="AB570" s="86"/>
      <c r="AC570" s="90"/>
      <c r="AD570" s="86"/>
      <c r="AE570" s="86"/>
      <c r="AF570" s="86"/>
      <c r="AG570" s="86"/>
      <c r="AH570" s="160" t="s">
        <v>6961</v>
      </c>
      <c r="AI570" s="153"/>
      <c r="AJ570" s="153"/>
      <c r="AK570" s="86"/>
      <c r="AL570" s="86"/>
      <c r="AM570" s="153" t="s">
        <v>7015</v>
      </c>
      <c r="AN570" s="153" t="s">
        <v>7670</v>
      </c>
      <c r="AO570" s="165">
        <v>43137</v>
      </c>
      <c r="AP570" s="153" t="s">
        <v>2173</v>
      </c>
      <c r="AQ570" s="153" t="s">
        <v>7090</v>
      </c>
      <c r="AR570" s="166">
        <v>110</v>
      </c>
      <c r="AS570" s="88" t="s">
        <v>5719</v>
      </c>
      <c r="AT570" s="92">
        <f t="shared" si="409"/>
        <v>0</v>
      </c>
      <c r="AU570" s="93">
        <v>0</v>
      </c>
      <c r="AV570" s="93">
        <v>0</v>
      </c>
      <c r="AW570" s="166">
        <v>200</v>
      </c>
      <c r="AX570" s="93">
        <v>0</v>
      </c>
      <c r="AY570" s="177"/>
      <c r="AZ570" s="177">
        <v>0</v>
      </c>
      <c r="BA570" s="178"/>
      <c r="BB570" s="105"/>
      <c r="BC570" s="105"/>
      <c r="BD570" s="93"/>
      <c r="BE570" s="93">
        <v>0</v>
      </c>
      <c r="BF570" s="91">
        <v>0</v>
      </c>
      <c r="BG570" s="94"/>
      <c r="BH570" s="95"/>
      <c r="BI570" s="93" t="str">
        <f t="shared" si="377"/>
        <v>Phan Văn Thảo</v>
      </c>
      <c r="BJ570" s="105">
        <f t="shared" si="378"/>
        <v>0</v>
      </c>
      <c r="BK570" s="88" t="str">
        <f t="shared" si="379"/>
        <v>8272123115</v>
      </c>
      <c r="BL570" s="86">
        <f t="shared" si="380"/>
        <v>0</v>
      </c>
      <c r="BM570" s="105">
        <f t="shared" si="381"/>
        <v>0</v>
      </c>
      <c r="BN570" s="86">
        <f t="shared" si="382"/>
        <v>0</v>
      </c>
      <c r="BO570" s="86">
        <f t="shared" si="383"/>
        <v>0</v>
      </c>
      <c r="BP570" s="86">
        <f t="shared" si="393"/>
        <v>0</v>
      </c>
      <c r="BQ570" s="160" t="s">
        <v>6961</v>
      </c>
      <c r="BR570" s="86" t="s">
        <v>5720</v>
      </c>
      <c r="BS570" s="88" t="s">
        <v>5721</v>
      </c>
      <c r="BT570" s="86" t="s">
        <v>5722</v>
      </c>
      <c r="BU570" s="86"/>
      <c r="BV570" s="86" t="str">
        <f t="shared" si="394"/>
        <v>CM 652082</v>
      </c>
      <c r="BW570" s="105" t="str">
        <f t="shared" si="395"/>
        <v/>
      </c>
      <c r="BX570" s="86" t="str">
        <f t="shared" si="404"/>
        <v>287</v>
      </c>
      <c r="BY570" s="86" t="str">
        <f t="shared" si="405"/>
        <v>26</v>
      </c>
      <c r="BZ570" s="91">
        <f t="shared" si="406"/>
        <v>110</v>
      </c>
      <c r="CA570" s="91">
        <v>0</v>
      </c>
      <c r="CB570" s="96" t="s">
        <v>5719</v>
      </c>
      <c r="CC570" s="91">
        <f t="shared" si="396"/>
        <v>200</v>
      </c>
      <c r="CD570" s="91">
        <f t="shared" si="397"/>
        <v>0</v>
      </c>
      <c r="CE570" s="93">
        <f t="shared" si="407"/>
        <v>0</v>
      </c>
      <c r="CF570" s="93">
        <f t="shared" si="408"/>
        <v>0</v>
      </c>
      <c r="CG570" s="105"/>
      <c r="CH570" s="105"/>
      <c r="CI570" s="86"/>
      <c r="CJ570" s="188"/>
      <c r="CK570" s="181">
        <f t="shared" si="398"/>
        <v>110</v>
      </c>
      <c r="CL570" s="181">
        <f t="shared" si="399"/>
        <v>200</v>
      </c>
      <c r="CM570" s="86" t="s">
        <v>5723</v>
      </c>
      <c r="CN570" s="182" t="s">
        <v>7854</v>
      </c>
      <c r="CO570" s="183" t="s">
        <v>7855</v>
      </c>
      <c r="CP570" s="86" t="s">
        <v>5724</v>
      </c>
      <c r="CQ570" s="153" t="s">
        <v>7924</v>
      </c>
      <c r="CR570" s="187">
        <f t="shared" si="400"/>
        <v>7970000</v>
      </c>
      <c r="CS570" s="188">
        <v>1</v>
      </c>
      <c r="CT570" s="188">
        <f t="shared" si="410"/>
        <v>7970000</v>
      </c>
      <c r="CU570" s="93"/>
      <c r="CV570" s="94">
        <f t="shared" si="401"/>
        <v>110</v>
      </c>
      <c r="CW570" s="93">
        <f t="shared" si="402"/>
        <v>0</v>
      </c>
      <c r="CX570" s="86">
        <f t="shared" si="403"/>
        <v>0</v>
      </c>
      <c r="CY570" s="93">
        <f t="shared" si="411"/>
        <v>263010</v>
      </c>
      <c r="CZ570" s="93">
        <v>0</v>
      </c>
      <c r="DA570" s="93">
        <v>0</v>
      </c>
      <c r="DB570" s="93">
        <f t="shared" si="412"/>
        <v>0</v>
      </c>
      <c r="DC570" s="93">
        <v>0</v>
      </c>
      <c r="DD570" s="91">
        <v>0</v>
      </c>
      <c r="DE570" s="93">
        <f t="shared" si="413"/>
        <v>0</v>
      </c>
      <c r="DF570" s="93">
        <f t="shared" si="384"/>
        <v>0</v>
      </c>
      <c r="DG570" s="93"/>
      <c r="DH570" s="93">
        <v>0</v>
      </c>
      <c r="DI570" s="93">
        <v>0</v>
      </c>
      <c r="DJ570" s="86">
        <f t="shared" si="414"/>
        <v>0</v>
      </c>
      <c r="DK570" s="91">
        <v>0</v>
      </c>
      <c r="DL570" s="93"/>
      <c r="DM570" s="93">
        <v>0</v>
      </c>
      <c r="DN570" s="93">
        <f t="shared" si="385"/>
        <v>7970000</v>
      </c>
      <c r="DO570" s="93">
        <f t="shared" si="415"/>
        <v>0</v>
      </c>
      <c r="DP570" s="92">
        <f t="shared" si="416"/>
        <v>263010</v>
      </c>
      <c r="DQ570" s="97" t="str">
        <f t="shared" si="386"/>
        <v>8272123115</v>
      </c>
      <c r="DR570" s="98">
        <f t="shared" si="417"/>
        <v>0</v>
      </c>
      <c r="DS570" s="93" t="str">
        <f t="shared" si="418"/>
        <v>OK</v>
      </c>
      <c r="DT570" s="93"/>
      <c r="DU570" s="78" t="str">
        <f t="shared" si="387"/>
        <v>5010700215011501100001VT100001</v>
      </c>
      <c r="DV570" s="78">
        <f>INDEX('08_DMGiaDat'!$L:$L,MATCH(DU570,'08_DMGiaDat'!$R:$R,0))</f>
        <v>7970000</v>
      </c>
      <c r="DW570" s="78" t="str">
        <f t="shared" si="388"/>
        <v>501070021501100100000001</v>
      </c>
      <c r="DX570" s="78" t="str">
        <f>IFERROR(VLOOKUP(DW570,'08_DMGiaDat'!C518:C519,2,FALSE),"N")</f>
        <v>N</v>
      </c>
      <c r="DY570" s="78" t="str">
        <f t="shared" si="389"/>
        <v>5010700215011001VT100001</v>
      </c>
      <c r="DZ570" s="78" t="str">
        <f>IFERROR(VLOOKUP(DY570,'08_DMGiaDat'!C518:C519,2,FALSE),"N")</f>
        <v>N</v>
      </c>
      <c r="EA570" s="78" t="str">
        <f t="shared" si="390"/>
        <v>501070021501100100000001</v>
      </c>
      <c r="EB570" s="78" t="str">
        <f>IFERROR(VLOOKUP(EA570,'08_DMGiaDat'!C518:C519,2,FALSE),"N")</f>
        <v>N</v>
      </c>
      <c r="EC570" s="92">
        <f>IF(DV570&lt;&gt;"N",DV570,IF(DX570&lt;&gt;"N",DX570,IF(DZ570&lt;&gt;"N",DZ570*VLOOKUP(LEFT(CB570,3),'03_DMMucDich'!C502:C506,5,FALSE),IF(EB570&lt;&gt;"N",EB570*VLOOKUP(LEFT(CB570,3),'03_DMMucDich'!C502:C506,5,FALSE),"N/A"))))</f>
        <v>7970000</v>
      </c>
    </row>
    <row r="571" spans="1:133" s="34" customFormat="1" ht="16" x14ac:dyDescent="0.2">
      <c r="A571" s="85">
        <v>557</v>
      </c>
      <c r="B571" s="86"/>
      <c r="C571" s="87"/>
      <c r="D571" s="141" t="s">
        <v>6190</v>
      </c>
      <c r="E571" s="86"/>
      <c r="F571" s="88"/>
      <c r="G571" s="88" t="s">
        <v>5718</v>
      </c>
      <c r="H571" s="151">
        <v>2022</v>
      </c>
      <c r="I571" s="86"/>
      <c r="J571" s="86"/>
      <c r="K571" s="145" t="s">
        <v>6813</v>
      </c>
      <c r="L571" s="105"/>
      <c r="M571" s="86"/>
      <c r="N571" s="105"/>
      <c r="O571" s="105"/>
      <c r="P571" s="86"/>
      <c r="Q571" s="86"/>
      <c r="R571" s="153" t="str">
        <f t="shared" si="391"/>
        <v>Tổ 64</v>
      </c>
      <c r="S571" s="86"/>
      <c r="T571" s="86"/>
      <c r="U571" s="86"/>
      <c r="V571" s="86" t="str">
        <f t="shared" si="392"/>
        <v xml:space="preserve">, </v>
      </c>
      <c r="W571" s="86"/>
      <c r="X571" s="86"/>
      <c r="Y571" s="86"/>
      <c r="Z571" s="88"/>
      <c r="AA571" s="105"/>
      <c r="AB571" s="86"/>
      <c r="AC571" s="90"/>
      <c r="AD571" s="86"/>
      <c r="AE571" s="86"/>
      <c r="AF571" s="86"/>
      <c r="AG571" s="86"/>
      <c r="AH571" s="160" t="s">
        <v>6961</v>
      </c>
      <c r="AI571" s="153"/>
      <c r="AJ571" s="153"/>
      <c r="AK571" s="86"/>
      <c r="AL571" s="86"/>
      <c r="AM571" s="153" t="s">
        <v>7015</v>
      </c>
      <c r="AN571" s="153" t="s">
        <v>7671</v>
      </c>
      <c r="AO571" s="165">
        <v>43227</v>
      </c>
      <c r="AP571" s="153" t="s">
        <v>5669</v>
      </c>
      <c r="AQ571" s="153" t="s">
        <v>7116</v>
      </c>
      <c r="AR571" s="166">
        <v>105</v>
      </c>
      <c r="AS571" s="88" t="s">
        <v>5719</v>
      </c>
      <c r="AT571" s="92">
        <f t="shared" si="409"/>
        <v>0</v>
      </c>
      <c r="AU571" s="93">
        <v>0</v>
      </c>
      <c r="AV571" s="93">
        <v>0</v>
      </c>
      <c r="AW571" s="166">
        <v>200</v>
      </c>
      <c r="AX571" s="93">
        <v>0</v>
      </c>
      <c r="AY571" s="177"/>
      <c r="AZ571" s="177">
        <v>0</v>
      </c>
      <c r="BA571" s="178"/>
      <c r="BB571" s="105"/>
      <c r="BC571" s="105"/>
      <c r="BD571" s="93"/>
      <c r="BE571" s="93">
        <v>0</v>
      </c>
      <c r="BF571" s="91">
        <v>0</v>
      </c>
      <c r="BG571" s="94"/>
      <c r="BH571" s="95"/>
      <c r="BI571" s="93" t="str">
        <f t="shared" si="377"/>
        <v>Lương Việt Hà</v>
      </c>
      <c r="BJ571" s="105">
        <f t="shared" si="378"/>
        <v>0</v>
      </c>
      <c r="BK571" s="88" t="str">
        <f t="shared" si="379"/>
        <v>8154226347</v>
      </c>
      <c r="BL571" s="86">
        <f t="shared" si="380"/>
        <v>0</v>
      </c>
      <c r="BM571" s="105">
        <f t="shared" si="381"/>
        <v>0</v>
      </c>
      <c r="BN571" s="86">
        <f t="shared" si="382"/>
        <v>0</v>
      </c>
      <c r="BO571" s="86">
        <f t="shared" si="383"/>
        <v>0</v>
      </c>
      <c r="BP571" s="86">
        <f t="shared" si="393"/>
        <v>0</v>
      </c>
      <c r="BQ571" s="160" t="s">
        <v>6961</v>
      </c>
      <c r="BR571" s="86" t="s">
        <v>5720</v>
      </c>
      <c r="BS571" s="88" t="s">
        <v>5721</v>
      </c>
      <c r="BT571" s="86" t="s">
        <v>5722</v>
      </c>
      <c r="BU571" s="86"/>
      <c r="BV571" s="86" t="str">
        <f t="shared" si="394"/>
        <v>CM 680949</v>
      </c>
      <c r="BW571" s="105" t="str">
        <f t="shared" si="395"/>
        <v/>
      </c>
      <c r="BX571" s="86" t="str">
        <f t="shared" si="404"/>
        <v>13</v>
      </c>
      <c r="BY571" s="86" t="str">
        <f t="shared" si="405"/>
        <v>43</v>
      </c>
      <c r="BZ571" s="91">
        <f t="shared" si="406"/>
        <v>105</v>
      </c>
      <c r="CA571" s="91">
        <v>0</v>
      </c>
      <c r="CB571" s="96" t="s">
        <v>5719</v>
      </c>
      <c r="CC571" s="91">
        <f t="shared" si="396"/>
        <v>200</v>
      </c>
      <c r="CD571" s="91">
        <f t="shared" si="397"/>
        <v>0</v>
      </c>
      <c r="CE571" s="93">
        <f t="shared" si="407"/>
        <v>0</v>
      </c>
      <c r="CF571" s="93">
        <f t="shared" si="408"/>
        <v>0</v>
      </c>
      <c r="CG571" s="105"/>
      <c r="CH571" s="105"/>
      <c r="CI571" s="86"/>
      <c r="CJ571" s="188"/>
      <c r="CK571" s="181">
        <f t="shared" si="398"/>
        <v>105</v>
      </c>
      <c r="CL571" s="181">
        <f t="shared" si="399"/>
        <v>200</v>
      </c>
      <c r="CM571" s="86" t="s">
        <v>5723</v>
      </c>
      <c r="CN571" s="182" t="s">
        <v>7854</v>
      </c>
      <c r="CO571" s="183" t="s">
        <v>7855</v>
      </c>
      <c r="CP571" s="86" t="s">
        <v>5724</v>
      </c>
      <c r="CQ571" s="153" t="s">
        <v>7924</v>
      </c>
      <c r="CR571" s="187">
        <f t="shared" si="400"/>
        <v>7970000</v>
      </c>
      <c r="CS571" s="188">
        <v>1</v>
      </c>
      <c r="CT571" s="188">
        <f t="shared" si="410"/>
        <v>7970000</v>
      </c>
      <c r="CU571" s="93"/>
      <c r="CV571" s="94">
        <f t="shared" si="401"/>
        <v>105</v>
      </c>
      <c r="CW571" s="93">
        <f t="shared" si="402"/>
        <v>0</v>
      </c>
      <c r="CX571" s="86">
        <f t="shared" si="403"/>
        <v>0</v>
      </c>
      <c r="CY571" s="93">
        <f t="shared" si="411"/>
        <v>251055</v>
      </c>
      <c r="CZ571" s="93">
        <v>0</v>
      </c>
      <c r="DA571" s="93">
        <v>0</v>
      </c>
      <c r="DB571" s="93">
        <f t="shared" si="412"/>
        <v>0</v>
      </c>
      <c r="DC571" s="93">
        <v>0</v>
      </c>
      <c r="DD571" s="91">
        <v>0</v>
      </c>
      <c r="DE571" s="93">
        <f t="shared" si="413"/>
        <v>0</v>
      </c>
      <c r="DF571" s="93">
        <f t="shared" si="384"/>
        <v>0</v>
      </c>
      <c r="DG571" s="93"/>
      <c r="DH571" s="93">
        <v>0</v>
      </c>
      <c r="DI571" s="93">
        <v>0</v>
      </c>
      <c r="DJ571" s="86">
        <f t="shared" si="414"/>
        <v>0</v>
      </c>
      <c r="DK571" s="91">
        <v>0</v>
      </c>
      <c r="DL571" s="93"/>
      <c r="DM571" s="93">
        <v>0</v>
      </c>
      <c r="DN571" s="93">
        <f t="shared" si="385"/>
        <v>7970000</v>
      </c>
      <c r="DO571" s="93">
        <f t="shared" si="415"/>
        <v>0</v>
      </c>
      <c r="DP571" s="92">
        <f t="shared" si="416"/>
        <v>251055</v>
      </c>
      <c r="DQ571" s="97" t="str">
        <f t="shared" si="386"/>
        <v>8154226347</v>
      </c>
      <c r="DR571" s="98">
        <f t="shared" si="417"/>
        <v>0</v>
      </c>
      <c r="DS571" s="93" t="str">
        <f t="shared" si="418"/>
        <v>OK</v>
      </c>
      <c r="DT571" s="93"/>
      <c r="DU571" s="78" t="str">
        <f t="shared" si="387"/>
        <v>5010700215011501100001VT100001</v>
      </c>
      <c r="DV571" s="78">
        <f>INDEX('08_DMGiaDat'!$L:$L,MATCH(DU571,'08_DMGiaDat'!$R:$R,0))</f>
        <v>7970000</v>
      </c>
      <c r="DW571" s="78" t="str">
        <f t="shared" si="388"/>
        <v>501070021501100100000001</v>
      </c>
      <c r="DX571" s="78" t="str">
        <f>IFERROR(VLOOKUP(DW571,'08_DMGiaDat'!C518:C519,2,FALSE),"N")</f>
        <v>N</v>
      </c>
      <c r="DY571" s="78" t="str">
        <f t="shared" si="389"/>
        <v>5010700215011001VT100001</v>
      </c>
      <c r="DZ571" s="78" t="str">
        <f>IFERROR(VLOOKUP(DY571,'08_DMGiaDat'!C518:C519,2,FALSE),"N")</f>
        <v>N</v>
      </c>
      <c r="EA571" s="78" t="str">
        <f t="shared" si="390"/>
        <v>501070021501100100000001</v>
      </c>
      <c r="EB571" s="78" t="str">
        <f>IFERROR(VLOOKUP(EA571,'08_DMGiaDat'!C518:C519,2,FALSE),"N")</f>
        <v>N</v>
      </c>
      <c r="EC571" s="92">
        <f>IF(DV571&lt;&gt;"N",DV571,IF(DX571&lt;&gt;"N",DX571,IF(DZ571&lt;&gt;"N",DZ571*VLOOKUP(LEFT(CB571,3),'03_DMMucDich'!C502:C506,5,FALSE),IF(EB571&lt;&gt;"N",EB571*VLOOKUP(LEFT(CB571,3),'03_DMMucDich'!C502:C506,5,FALSE),"N/A"))))</f>
        <v>7970000</v>
      </c>
    </row>
    <row r="572" spans="1:133" s="34" customFormat="1" ht="16" x14ac:dyDescent="0.2">
      <c r="A572" s="85">
        <v>558</v>
      </c>
      <c r="B572" s="86"/>
      <c r="C572" s="87"/>
      <c r="D572" s="141" t="s">
        <v>6191</v>
      </c>
      <c r="E572" s="86"/>
      <c r="F572" s="88"/>
      <c r="G572" s="88" t="s">
        <v>5718</v>
      </c>
      <c r="H572" s="151">
        <v>2022</v>
      </c>
      <c r="I572" s="86"/>
      <c r="J572" s="86"/>
      <c r="K572" s="145" t="s">
        <v>6814</v>
      </c>
      <c r="L572" s="105"/>
      <c r="M572" s="86"/>
      <c r="N572" s="105"/>
      <c r="O572" s="105"/>
      <c r="P572" s="86"/>
      <c r="Q572" s="86"/>
      <c r="R572" s="153" t="str">
        <f t="shared" si="391"/>
        <v>Tổ 64</v>
      </c>
      <c r="S572" s="86"/>
      <c r="T572" s="86"/>
      <c r="U572" s="86"/>
      <c r="V572" s="86" t="str">
        <f t="shared" si="392"/>
        <v xml:space="preserve">, </v>
      </c>
      <c r="W572" s="86"/>
      <c r="X572" s="86"/>
      <c r="Y572" s="86"/>
      <c r="Z572" s="88"/>
      <c r="AA572" s="105"/>
      <c r="AB572" s="86"/>
      <c r="AC572" s="90"/>
      <c r="AD572" s="86"/>
      <c r="AE572" s="86"/>
      <c r="AF572" s="86"/>
      <c r="AG572" s="86"/>
      <c r="AH572" s="160" t="s">
        <v>6961</v>
      </c>
      <c r="AI572" s="153"/>
      <c r="AJ572" s="153"/>
      <c r="AK572" s="86"/>
      <c r="AL572" s="86"/>
      <c r="AM572" s="153" t="s">
        <v>7015</v>
      </c>
      <c r="AN572" s="153" t="s">
        <v>7672</v>
      </c>
      <c r="AO572" s="165">
        <v>43227</v>
      </c>
      <c r="AP572" s="153" t="s">
        <v>2187</v>
      </c>
      <c r="AQ572" s="153" t="s">
        <v>5708</v>
      </c>
      <c r="AR572" s="166">
        <v>105</v>
      </c>
      <c r="AS572" s="88" t="s">
        <v>5719</v>
      </c>
      <c r="AT572" s="92">
        <f t="shared" si="409"/>
        <v>0</v>
      </c>
      <c r="AU572" s="93">
        <v>0</v>
      </c>
      <c r="AV572" s="93">
        <v>0</v>
      </c>
      <c r="AW572" s="166">
        <v>200</v>
      </c>
      <c r="AX572" s="93">
        <v>0</v>
      </c>
      <c r="AY572" s="177"/>
      <c r="AZ572" s="177">
        <v>0</v>
      </c>
      <c r="BA572" s="178"/>
      <c r="BB572" s="105"/>
      <c r="BC572" s="105"/>
      <c r="BD572" s="93"/>
      <c r="BE572" s="93">
        <v>0</v>
      </c>
      <c r="BF572" s="91">
        <v>0</v>
      </c>
      <c r="BG572" s="94"/>
      <c r="BH572" s="95"/>
      <c r="BI572" s="93" t="str">
        <f t="shared" si="377"/>
        <v>Lê Tiến Phương</v>
      </c>
      <c r="BJ572" s="105">
        <f t="shared" si="378"/>
        <v>0</v>
      </c>
      <c r="BK572" s="88" t="str">
        <f t="shared" si="379"/>
        <v>8324168688</v>
      </c>
      <c r="BL572" s="86">
        <f t="shared" si="380"/>
        <v>0</v>
      </c>
      <c r="BM572" s="105">
        <f t="shared" si="381"/>
        <v>0</v>
      </c>
      <c r="BN572" s="86">
        <f t="shared" si="382"/>
        <v>0</v>
      </c>
      <c r="BO572" s="86">
        <f t="shared" si="383"/>
        <v>0</v>
      </c>
      <c r="BP572" s="86">
        <f t="shared" si="393"/>
        <v>0</v>
      </c>
      <c r="BQ572" s="160" t="s">
        <v>6961</v>
      </c>
      <c r="BR572" s="86" t="s">
        <v>5720</v>
      </c>
      <c r="BS572" s="88" t="s">
        <v>5721</v>
      </c>
      <c r="BT572" s="86" t="s">
        <v>5722</v>
      </c>
      <c r="BU572" s="86"/>
      <c r="BV572" s="86" t="str">
        <f t="shared" si="394"/>
        <v>CM 703003</v>
      </c>
      <c r="BW572" s="105" t="str">
        <f t="shared" si="395"/>
        <v/>
      </c>
      <c r="BX572" s="86" t="str">
        <f t="shared" si="404"/>
        <v>301</v>
      </c>
      <c r="BY572" s="86" t="str">
        <f t="shared" si="405"/>
        <v>37</v>
      </c>
      <c r="BZ572" s="91">
        <f t="shared" si="406"/>
        <v>105</v>
      </c>
      <c r="CA572" s="91">
        <v>0</v>
      </c>
      <c r="CB572" s="96" t="s">
        <v>5719</v>
      </c>
      <c r="CC572" s="91">
        <f t="shared" si="396"/>
        <v>200</v>
      </c>
      <c r="CD572" s="91">
        <f t="shared" si="397"/>
        <v>0</v>
      </c>
      <c r="CE572" s="93">
        <f t="shared" si="407"/>
        <v>0</v>
      </c>
      <c r="CF572" s="93">
        <f t="shared" si="408"/>
        <v>0</v>
      </c>
      <c r="CG572" s="105"/>
      <c r="CH572" s="105"/>
      <c r="CI572" s="86"/>
      <c r="CJ572" s="188"/>
      <c r="CK572" s="181">
        <f t="shared" si="398"/>
        <v>105</v>
      </c>
      <c r="CL572" s="181">
        <f t="shared" si="399"/>
        <v>200</v>
      </c>
      <c r="CM572" s="86" t="s">
        <v>5723</v>
      </c>
      <c r="CN572" s="182" t="s">
        <v>7854</v>
      </c>
      <c r="CO572" s="183" t="s">
        <v>7855</v>
      </c>
      <c r="CP572" s="86" t="s">
        <v>5724</v>
      </c>
      <c r="CQ572" s="153" t="s">
        <v>7924</v>
      </c>
      <c r="CR572" s="187">
        <f t="shared" si="400"/>
        <v>7970000</v>
      </c>
      <c r="CS572" s="188">
        <v>1</v>
      </c>
      <c r="CT572" s="188">
        <f t="shared" si="410"/>
        <v>7970000</v>
      </c>
      <c r="CU572" s="93"/>
      <c r="CV572" s="94">
        <f t="shared" si="401"/>
        <v>105</v>
      </c>
      <c r="CW572" s="93">
        <f t="shared" si="402"/>
        <v>0</v>
      </c>
      <c r="CX572" s="86">
        <f t="shared" si="403"/>
        <v>0</v>
      </c>
      <c r="CY572" s="93">
        <f t="shared" si="411"/>
        <v>251055</v>
      </c>
      <c r="CZ572" s="93">
        <v>0</v>
      </c>
      <c r="DA572" s="93">
        <v>0</v>
      </c>
      <c r="DB572" s="93">
        <f t="shared" si="412"/>
        <v>0</v>
      </c>
      <c r="DC572" s="93">
        <v>0</v>
      </c>
      <c r="DD572" s="91">
        <v>0</v>
      </c>
      <c r="DE572" s="93">
        <f t="shared" si="413"/>
        <v>0</v>
      </c>
      <c r="DF572" s="93">
        <f t="shared" si="384"/>
        <v>0</v>
      </c>
      <c r="DG572" s="93"/>
      <c r="DH572" s="93">
        <v>0</v>
      </c>
      <c r="DI572" s="93">
        <v>0</v>
      </c>
      <c r="DJ572" s="86">
        <f t="shared" si="414"/>
        <v>0</v>
      </c>
      <c r="DK572" s="91">
        <v>0</v>
      </c>
      <c r="DL572" s="93"/>
      <c r="DM572" s="93">
        <v>0</v>
      </c>
      <c r="DN572" s="93">
        <f t="shared" si="385"/>
        <v>7970000</v>
      </c>
      <c r="DO572" s="93">
        <f t="shared" si="415"/>
        <v>0</v>
      </c>
      <c r="DP572" s="92">
        <f t="shared" si="416"/>
        <v>251055</v>
      </c>
      <c r="DQ572" s="97" t="str">
        <f t="shared" si="386"/>
        <v>8324168688</v>
      </c>
      <c r="DR572" s="98">
        <f t="shared" si="417"/>
        <v>0</v>
      </c>
      <c r="DS572" s="93" t="str">
        <f t="shared" si="418"/>
        <v>OK</v>
      </c>
      <c r="DT572" s="93"/>
      <c r="DU572" s="78" t="str">
        <f t="shared" si="387"/>
        <v>5010700215011501100001VT100001</v>
      </c>
      <c r="DV572" s="78">
        <f>INDEX('08_DMGiaDat'!$L:$L,MATCH(DU572,'08_DMGiaDat'!$R:$R,0))</f>
        <v>7970000</v>
      </c>
      <c r="DW572" s="78" t="str">
        <f t="shared" si="388"/>
        <v>501070021501100100000001</v>
      </c>
      <c r="DX572" s="78" t="str">
        <f>IFERROR(VLOOKUP(DW572,'08_DMGiaDat'!C518:C519,2,FALSE),"N")</f>
        <v>N</v>
      </c>
      <c r="DY572" s="78" t="str">
        <f t="shared" si="389"/>
        <v>5010700215011001VT100001</v>
      </c>
      <c r="DZ572" s="78" t="str">
        <f>IFERROR(VLOOKUP(DY572,'08_DMGiaDat'!C518:C519,2,FALSE),"N")</f>
        <v>N</v>
      </c>
      <c r="EA572" s="78" t="str">
        <f t="shared" si="390"/>
        <v>501070021501100100000001</v>
      </c>
      <c r="EB572" s="78" t="str">
        <f>IFERROR(VLOOKUP(EA572,'08_DMGiaDat'!C518:C519,2,FALSE),"N")</f>
        <v>N</v>
      </c>
      <c r="EC572" s="92">
        <f>IF(DV572&lt;&gt;"N",DV572,IF(DX572&lt;&gt;"N",DX572,IF(DZ572&lt;&gt;"N",DZ572*VLOOKUP(LEFT(CB572,3),'03_DMMucDich'!C502:C506,5,FALSE),IF(EB572&lt;&gt;"N",EB572*VLOOKUP(LEFT(CB572,3),'03_DMMucDich'!C502:C506,5,FALSE),"N/A"))))</f>
        <v>7970000</v>
      </c>
    </row>
    <row r="573" spans="1:133" s="34" customFormat="1" ht="16" x14ac:dyDescent="0.2">
      <c r="A573" s="85">
        <v>559</v>
      </c>
      <c r="B573" s="86"/>
      <c r="C573" s="87"/>
      <c r="D573" s="141" t="s">
        <v>6192</v>
      </c>
      <c r="E573" s="86"/>
      <c r="F573" s="88"/>
      <c r="G573" s="88" t="s">
        <v>5718</v>
      </c>
      <c r="H573" s="151">
        <v>2022</v>
      </c>
      <c r="I573" s="86"/>
      <c r="J573" s="86"/>
      <c r="K573" s="145" t="s">
        <v>6815</v>
      </c>
      <c r="L573" s="105"/>
      <c r="M573" s="86"/>
      <c r="N573" s="105"/>
      <c r="O573" s="105"/>
      <c r="P573" s="86"/>
      <c r="Q573" s="86"/>
      <c r="R573" s="153" t="str">
        <f t="shared" si="391"/>
        <v>Tổ 41</v>
      </c>
      <c r="S573" s="86"/>
      <c r="T573" s="86"/>
      <c r="U573" s="86"/>
      <c r="V573" s="86" t="str">
        <f t="shared" si="392"/>
        <v xml:space="preserve">, </v>
      </c>
      <c r="W573" s="86"/>
      <c r="X573" s="86"/>
      <c r="Y573" s="86"/>
      <c r="Z573" s="88"/>
      <c r="AA573" s="105"/>
      <c r="AB573" s="86"/>
      <c r="AC573" s="90"/>
      <c r="AD573" s="86"/>
      <c r="AE573" s="86"/>
      <c r="AF573" s="86"/>
      <c r="AG573" s="86"/>
      <c r="AH573" s="160" t="s">
        <v>6973</v>
      </c>
      <c r="AI573" s="153"/>
      <c r="AJ573" s="153"/>
      <c r="AK573" s="86"/>
      <c r="AL573" s="86"/>
      <c r="AM573" s="153" t="s">
        <v>7015</v>
      </c>
      <c r="AN573" s="153" t="s">
        <v>7673</v>
      </c>
      <c r="AO573" s="165">
        <v>43404</v>
      </c>
      <c r="AP573" s="153" t="s">
        <v>7674</v>
      </c>
      <c r="AQ573" s="153" t="s">
        <v>1309</v>
      </c>
      <c r="AR573" s="166">
        <v>110</v>
      </c>
      <c r="AS573" s="88" t="s">
        <v>5719</v>
      </c>
      <c r="AT573" s="92">
        <f t="shared" si="409"/>
        <v>0</v>
      </c>
      <c r="AU573" s="93">
        <v>0</v>
      </c>
      <c r="AV573" s="93">
        <v>0</v>
      </c>
      <c r="AW573" s="166">
        <v>200</v>
      </c>
      <c r="AX573" s="93">
        <v>0</v>
      </c>
      <c r="AY573" s="177"/>
      <c r="AZ573" s="177">
        <v>0</v>
      </c>
      <c r="BA573" s="178"/>
      <c r="BB573" s="105"/>
      <c r="BC573" s="105"/>
      <c r="BD573" s="93"/>
      <c r="BE573" s="93">
        <v>0</v>
      </c>
      <c r="BF573" s="91">
        <v>0</v>
      </c>
      <c r="BG573" s="94"/>
      <c r="BH573" s="95"/>
      <c r="BI573" s="93" t="str">
        <f t="shared" si="377"/>
        <v>Nguyễn Thế Hưng</v>
      </c>
      <c r="BJ573" s="105">
        <f t="shared" si="378"/>
        <v>0</v>
      </c>
      <c r="BK573" s="88" t="str">
        <f t="shared" si="379"/>
        <v xml:space="preserve"> 8012712951</v>
      </c>
      <c r="BL573" s="86">
        <f t="shared" si="380"/>
        <v>0</v>
      </c>
      <c r="BM573" s="105">
        <f t="shared" si="381"/>
        <v>0</v>
      </c>
      <c r="BN573" s="86">
        <f t="shared" si="382"/>
        <v>0</v>
      </c>
      <c r="BO573" s="86">
        <f t="shared" si="383"/>
        <v>0</v>
      </c>
      <c r="BP573" s="86">
        <f t="shared" si="393"/>
        <v>0</v>
      </c>
      <c r="BQ573" s="160" t="s">
        <v>6973</v>
      </c>
      <c r="BR573" s="86" t="s">
        <v>5720</v>
      </c>
      <c r="BS573" s="88" t="s">
        <v>5721</v>
      </c>
      <c r="BT573" s="86" t="s">
        <v>5722</v>
      </c>
      <c r="BU573" s="86"/>
      <c r="BV573" s="86" t="str">
        <f t="shared" si="394"/>
        <v>CO 199960</v>
      </c>
      <c r="BW573" s="105" t="str">
        <f t="shared" si="395"/>
        <v/>
      </c>
      <c r="BX573" s="86" t="str">
        <f t="shared" si="404"/>
        <v>78</v>
      </c>
      <c r="BY573" s="86" t="str">
        <f t="shared" si="405"/>
        <v>121</v>
      </c>
      <c r="BZ573" s="91">
        <f t="shared" si="406"/>
        <v>110</v>
      </c>
      <c r="CA573" s="91">
        <v>0</v>
      </c>
      <c r="CB573" s="96" t="s">
        <v>5719</v>
      </c>
      <c r="CC573" s="91">
        <f t="shared" si="396"/>
        <v>200</v>
      </c>
      <c r="CD573" s="91">
        <f t="shared" si="397"/>
        <v>0</v>
      </c>
      <c r="CE573" s="93">
        <f t="shared" si="407"/>
        <v>0</v>
      </c>
      <c r="CF573" s="93">
        <f t="shared" si="408"/>
        <v>0</v>
      </c>
      <c r="CG573" s="105"/>
      <c r="CH573" s="105"/>
      <c r="CI573" s="86"/>
      <c r="CJ573" s="188"/>
      <c r="CK573" s="181">
        <f t="shared" si="398"/>
        <v>110</v>
      </c>
      <c r="CL573" s="181">
        <f t="shared" si="399"/>
        <v>200</v>
      </c>
      <c r="CM573" s="86" t="s">
        <v>5723</v>
      </c>
      <c r="CN573" s="182" t="s">
        <v>7857</v>
      </c>
      <c r="CO573" s="183" t="s">
        <v>7858</v>
      </c>
      <c r="CP573" s="86" t="s">
        <v>5724</v>
      </c>
      <c r="CQ573" s="153" t="s">
        <v>7924</v>
      </c>
      <c r="CR573" s="187">
        <f t="shared" si="400"/>
        <v>5850000</v>
      </c>
      <c r="CS573" s="188">
        <v>1</v>
      </c>
      <c r="CT573" s="188">
        <f t="shared" si="410"/>
        <v>5850000</v>
      </c>
      <c r="CU573" s="93"/>
      <c r="CV573" s="94">
        <f t="shared" si="401"/>
        <v>110</v>
      </c>
      <c r="CW573" s="93">
        <f t="shared" si="402"/>
        <v>0</v>
      </c>
      <c r="CX573" s="86">
        <f t="shared" si="403"/>
        <v>0</v>
      </c>
      <c r="CY573" s="93">
        <f t="shared" si="411"/>
        <v>193050</v>
      </c>
      <c r="CZ573" s="93">
        <v>0</v>
      </c>
      <c r="DA573" s="93">
        <v>0</v>
      </c>
      <c r="DB573" s="93">
        <f t="shared" si="412"/>
        <v>0</v>
      </c>
      <c r="DC573" s="93">
        <v>0</v>
      </c>
      <c r="DD573" s="91">
        <v>0</v>
      </c>
      <c r="DE573" s="93">
        <f t="shared" si="413"/>
        <v>0</v>
      </c>
      <c r="DF573" s="93">
        <f t="shared" si="384"/>
        <v>0</v>
      </c>
      <c r="DG573" s="93"/>
      <c r="DH573" s="93">
        <v>0</v>
      </c>
      <c r="DI573" s="93">
        <v>0</v>
      </c>
      <c r="DJ573" s="86">
        <f t="shared" si="414"/>
        <v>0</v>
      </c>
      <c r="DK573" s="91">
        <v>0</v>
      </c>
      <c r="DL573" s="93"/>
      <c r="DM573" s="93">
        <v>0</v>
      </c>
      <c r="DN573" s="93">
        <f t="shared" si="385"/>
        <v>5850000</v>
      </c>
      <c r="DO573" s="93">
        <f t="shared" si="415"/>
        <v>0</v>
      </c>
      <c r="DP573" s="92">
        <f t="shared" si="416"/>
        <v>193050</v>
      </c>
      <c r="DQ573" s="97" t="str">
        <f t="shared" si="386"/>
        <v xml:space="preserve"> 8012712951</v>
      </c>
      <c r="DR573" s="98" t="e">
        <f t="shared" si="417"/>
        <v>#VALUE!</v>
      </c>
      <c r="DS573" s="93" t="str">
        <f t="shared" si="418"/>
        <v>Mã tin sai !!!</v>
      </c>
      <c r="DT573" s="93"/>
      <c r="DU573" s="78" t="str">
        <f t="shared" si="387"/>
        <v>5010700214991499101001VT100001</v>
      </c>
      <c r="DV573" s="78">
        <f>INDEX('08_DMGiaDat'!$L:$L,MATCH(DU573,'08_DMGiaDat'!$R:$R,0))</f>
        <v>5850000</v>
      </c>
      <c r="DW573" s="78" t="str">
        <f t="shared" si="388"/>
        <v>501070021499100100000001</v>
      </c>
      <c r="DX573" s="78" t="str">
        <f>IFERROR(VLOOKUP(DW573,'08_DMGiaDat'!C518:C519,2,FALSE),"N")</f>
        <v>N</v>
      </c>
      <c r="DY573" s="78" t="str">
        <f t="shared" si="389"/>
        <v>5010700214991001VT100001</v>
      </c>
      <c r="DZ573" s="78" t="str">
        <f>IFERROR(VLOOKUP(DY573,'08_DMGiaDat'!C518:C519,2,FALSE),"N")</f>
        <v>N</v>
      </c>
      <c r="EA573" s="78" t="str">
        <f t="shared" si="390"/>
        <v>501070021499100100000001</v>
      </c>
      <c r="EB573" s="78" t="str">
        <f>IFERROR(VLOOKUP(EA573,'08_DMGiaDat'!C518:C519,2,FALSE),"N")</f>
        <v>N</v>
      </c>
      <c r="EC573" s="92">
        <f>IF(DV573&lt;&gt;"N",DV573,IF(DX573&lt;&gt;"N",DX573,IF(DZ573&lt;&gt;"N",DZ573*VLOOKUP(LEFT(CB573,3),'03_DMMucDich'!C502:C506,5,FALSE),IF(EB573&lt;&gt;"N",EB573*VLOOKUP(LEFT(CB573,3),'03_DMMucDich'!C502:C506,5,FALSE),"N/A"))))</f>
        <v>5850000</v>
      </c>
    </row>
    <row r="574" spans="1:133" s="34" customFormat="1" ht="16" x14ac:dyDescent="0.2">
      <c r="A574" s="85">
        <v>560</v>
      </c>
      <c r="B574" s="86"/>
      <c r="C574" s="87"/>
      <c r="D574" s="141" t="s">
        <v>6193</v>
      </c>
      <c r="E574" s="86"/>
      <c r="F574" s="88"/>
      <c r="G574" s="88" t="s">
        <v>5718</v>
      </c>
      <c r="H574" s="151">
        <v>2022</v>
      </c>
      <c r="I574" s="86"/>
      <c r="J574" s="86"/>
      <c r="K574" s="145" t="s">
        <v>6816</v>
      </c>
      <c r="L574" s="105"/>
      <c r="M574" s="86"/>
      <c r="N574" s="105"/>
      <c r="O574" s="105"/>
      <c r="P574" s="86"/>
      <c r="Q574" s="86"/>
      <c r="R574" s="153" t="str">
        <f t="shared" si="391"/>
        <v>Tổ 23</v>
      </c>
      <c r="S574" s="86"/>
      <c r="T574" s="86"/>
      <c r="U574" s="86"/>
      <c r="V574" s="86" t="str">
        <f t="shared" si="392"/>
        <v xml:space="preserve">, </v>
      </c>
      <c r="W574" s="86"/>
      <c r="X574" s="86"/>
      <c r="Y574" s="86"/>
      <c r="Z574" s="88"/>
      <c r="AA574" s="105"/>
      <c r="AB574" s="86"/>
      <c r="AC574" s="90"/>
      <c r="AD574" s="86"/>
      <c r="AE574" s="86"/>
      <c r="AF574" s="86"/>
      <c r="AG574" s="86"/>
      <c r="AH574" s="160" t="s">
        <v>6997</v>
      </c>
      <c r="AI574" s="153"/>
      <c r="AJ574" s="153"/>
      <c r="AK574" s="86"/>
      <c r="AL574" s="86"/>
      <c r="AM574" s="153" t="s">
        <v>7015</v>
      </c>
      <c r="AN574" s="153" t="s">
        <v>7675</v>
      </c>
      <c r="AO574" s="165" t="s">
        <v>7676</v>
      </c>
      <c r="AP574" s="153" t="s">
        <v>7292</v>
      </c>
      <c r="AQ574" s="153" t="s">
        <v>2040</v>
      </c>
      <c r="AR574" s="166">
        <v>196.7</v>
      </c>
      <c r="AS574" s="88" t="s">
        <v>5719</v>
      </c>
      <c r="AT574" s="92">
        <f t="shared" si="409"/>
        <v>0</v>
      </c>
      <c r="AU574" s="93">
        <v>0</v>
      </c>
      <c r="AV574" s="93">
        <v>0</v>
      </c>
      <c r="AW574" s="166">
        <v>200</v>
      </c>
      <c r="AX574" s="93">
        <v>0</v>
      </c>
      <c r="AY574" s="177"/>
      <c r="AZ574" s="177">
        <v>0</v>
      </c>
      <c r="BA574" s="178"/>
      <c r="BB574" s="105"/>
      <c r="BC574" s="105"/>
      <c r="BD574" s="93"/>
      <c r="BE574" s="93">
        <v>0</v>
      </c>
      <c r="BF574" s="91">
        <v>0</v>
      </c>
      <c r="BG574" s="94"/>
      <c r="BH574" s="95"/>
      <c r="BI574" s="93" t="str">
        <f t="shared" si="377"/>
        <v>Võ Thị Phương</v>
      </c>
      <c r="BJ574" s="105">
        <f t="shared" si="378"/>
        <v>0</v>
      </c>
      <c r="BK574" s="88" t="str">
        <f t="shared" si="379"/>
        <v>8086307073</v>
      </c>
      <c r="BL574" s="86">
        <f t="shared" si="380"/>
        <v>0</v>
      </c>
      <c r="BM574" s="105">
        <f t="shared" si="381"/>
        <v>0</v>
      </c>
      <c r="BN574" s="86">
        <f t="shared" si="382"/>
        <v>0</v>
      </c>
      <c r="BO574" s="86">
        <f t="shared" si="383"/>
        <v>0</v>
      </c>
      <c r="BP574" s="86">
        <f t="shared" si="393"/>
        <v>0</v>
      </c>
      <c r="BQ574" s="160" t="s">
        <v>6997</v>
      </c>
      <c r="BR574" s="86" t="s">
        <v>5720</v>
      </c>
      <c r="BS574" s="88" t="s">
        <v>5721</v>
      </c>
      <c r="BT574" s="86" t="s">
        <v>5722</v>
      </c>
      <c r="BU574" s="86"/>
      <c r="BV574" s="86" t="str">
        <f t="shared" si="394"/>
        <v>CA 420085</v>
      </c>
      <c r="BW574" s="105" t="str">
        <f t="shared" si="395"/>
        <v/>
      </c>
      <c r="BX574" s="86" t="str">
        <f t="shared" si="404"/>
        <v>88</v>
      </c>
      <c r="BY574" s="86" t="str">
        <f t="shared" si="405"/>
        <v>160</v>
      </c>
      <c r="BZ574" s="91">
        <f t="shared" si="406"/>
        <v>196.7</v>
      </c>
      <c r="CA574" s="91">
        <v>0</v>
      </c>
      <c r="CB574" s="96" t="s">
        <v>5719</v>
      </c>
      <c r="CC574" s="91">
        <f t="shared" si="396"/>
        <v>200</v>
      </c>
      <c r="CD574" s="91">
        <f t="shared" si="397"/>
        <v>0</v>
      </c>
      <c r="CE574" s="93">
        <f t="shared" si="407"/>
        <v>0</v>
      </c>
      <c r="CF574" s="93">
        <f t="shared" si="408"/>
        <v>0</v>
      </c>
      <c r="CG574" s="105"/>
      <c r="CH574" s="105"/>
      <c r="CI574" s="86"/>
      <c r="CJ574" s="188"/>
      <c r="CK574" s="181">
        <f t="shared" si="398"/>
        <v>196.7</v>
      </c>
      <c r="CL574" s="181">
        <f t="shared" si="399"/>
        <v>200</v>
      </c>
      <c r="CM574" s="86" t="s">
        <v>5723</v>
      </c>
      <c r="CN574" s="182" t="s">
        <v>7859</v>
      </c>
      <c r="CO574" s="183" t="s">
        <v>7860</v>
      </c>
      <c r="CP574" s="86" t="s">
        <v>5724</v>
      </c>
      <c r="CQ574" s="153" t="s">
        <v>7925</v>
      </c>
      <c r="CR574" s="187">
        <f t="shared" si="400"/>
        <v>2730000</v>
      </c>
      <c r="CS574" s="188">
        <v>0.8</v>
      </c>
      <c r="CT574" s="188">
        <f t="shared" si="410"/>
        <v>2184000</v>
      </c>
      <c r="CU574" s="93"/>
      <c r="CV574" s="94">
        <f t="shared" si="401"/>
        <v>196.7</v>
      </c>
      <c r="CW574" s="93">
        <f t="shared" si="402"/>
        <v>0</v>
      </c>
      <c r="CX574" s="86">
        <f t="shared" si="403"/>
        <v>0</v>
      </c>
      <c r="CY574" s="93">
        <f t="shared" si="411"/>
        <v>128877.84</v>
      </c>
      <c r="CZ574" s="93">
        <v>0</v>
      </c>
      <c r="DA574" s="93">
        <v>0</v>
      </c>
      <c r="DB574" s="93">
        <f t="shared" si="412"/>
        <v>0</v>
      </c>
      <c r="DC574" s="93">
        <v>0</v>
      </c>
      <c r="DD574" s="91">
        <v>0</v>
      </c>
      <c r="DE574" s="93">
        <f t="shared" si="413"/>
        <v>0</v>
      </c>
      <c r="DF574" s="93">
        <f t="shared" si="384"/>
        <v>0</v>
      </c>
      <c r="DG574" s="93"/>
      <c r="DH574" s="93">
        <v>0</v>
      </c>
      <c r="DI574" s="93">
        <v>0</v>
      </c>
      <c r="DJ574" s="86">
        <f t="shared" si="414"/>
        <v>0</v>
      </c>
      <c r="DK574" s="91">
        <v>0</v>
      </c>
      <c r="DL574" s="93"/>
      <c r="DM574" s="93">
        <v>0</v>
      </c>
      <c r="DN574" s="93">
        <f t="shared" si="385"/>
        <v>2184000</v>
      </c>
      <c r="DO574" s="93">
        <f t="shared" si="415"/>
        <v>0</v>
      </c>
      <c r="DP574" s="92">
        <f t="shared" si="416"/>
        <v>128877.84</v>
      </c>
      <c r="DQ574" s="97" t="str">
        <f t="shared" si="386"/>
        <v>8086307073</v>
      </c>
      <c r="DR574" s="98">
        <f t="shared" si="417"/>
        <v>0</v>
      </c>
      <c r="DS574" s="93" t="str">
        <f t="shared" si="418"/>
        <v>OK</v>
      </c>
      <c r="DT574" s="93"/>
      <c r="DU574" s="78" t="str">
        <f t="shared" si="387"/>
        <v>5010700212541254101001VT400001</v>
      </c>
      <c r="DV574" s="78">
        <f>INDEX('08_DMGiaDat'!$L:$L,MATCH(DU574,'08_DMGiaDat'!$R:$R,0))</f>
        <v>2730000</v>
      </c>
      <c r="DW574" s="78" t="str">
        <f t="shared" si="388"/>
        <v>501070021254100100000001</v>
      </c>
      <c r="DX574" s="78" t="str">
        <f>IFERROR(VLOOKUP(DW574,'08_DMGiaDat'!C518:C519,2,FALSE),"N")</f>
        <v>N</v>
      </c>
      <c r="DY574" s="78" t="str">
        <f t="shared" si="389"/>
        <v>5010700212541001VT400001</v>
      </c>
      <c r="DZ574" s="78" t="str">
        <f>IFERROR(VLOOKUP(DY574,'08_DMGiaDat'!C518:C519,2,FALSE),"N")</f>
        <v>N</v>
      </c>
      <c r="EA574" s="78" t="str">
        <f t="shared" si="390"/>
        <v>501070021254100100000001</v>
      </c>
      <c r="EB574" s="78" t="str">
        <f>IFERROR(VLOOKUP(EA574,'08_DMGiaDat'!C518:C519,2,FALSE),"N")</f>
        <v>N</v>
      </c>
      <c r="EC574" s="92">
        <f>IF(DV574&lt;&gt;"N",DV574,IF(DX574&lt;&gt;"N",DX574,IF(DZ574&lt;&gt;"N",DZ574*VLOOKUP(LEFT(CB574,3),'03_DMMucDich'!C502:C506,5,FALSE),IF(EB574&lt;&gt;"N",EB574*VLOOKUP(LEFT(CB574,3),'03_DMMucDich'!C502:C506,5,FALSE),"N/A"))))</f>
        <v>2730000</v>
      </c>
    </row>
    <row r="575" spans="1:133" s="34" customFormat="1" ht="16" x14ac:dyDescent="0.2">
      <c r="A575" s="85">
        <v>561</v>
      </c>
      <c r="B575" s="86"/>
      <c r="C575" s="87"/>
      <c r="D575" s="141" t="s">
        <v>6194</v>
      </c>
      <c r="E575" s="86"/>
      <c r="F575" s="88"/>
      <c r="G575" s="88" t="s">
        <v>5718</v>
      </c>
      <c r="H575" s="151">
        <v>2022</v>
      </c>
      <c r="I575" s="86"/>
      <c r="J575" s="86"/>
      <c r="K575" s="145" t="s">
        <v>6817</v>
      </c>
      <c r="L575" s="105"/>
      <c r="M575" s="86"/>
      <c r="N575" s="105"/>
      <c r="O575" s="105"/>
      <c r="P575" s="86"/>
      <c r="Q575" s="86"/>
      <c r="R575" s="153" t="str">
        <f t="shared" si="391"/>
        <v>Tổ 28</v>
      </c>
      <c r="S575" s="86"/>
      <c r="T575" s="86"/>
      <c r="U575" s="86"/>
      <c r="V575" s="86" t="str">
        <f t="shared" si="392"/>
        <v xml:space="preserve">, </v>
      </c>
      <c r="W575" s="86"/>
      <c r="X575" s="86"/>
      <c r="Y575" s="86"/>
      <c r="Z575" s="88"/>
      <c r="AA575" s="105"/>
      <c r="AB575" s="86"/>
      <c r="AC575" s="90"/>
      <c r="AD575" s="86"/>
      <c r="AE575" s="86"/>
      <c r="AF575" s="86"/>
      <c r="AG575" s="86"/>
      <c r="AH575" s="160" t="s">
        <v>7008</v>
      </c>
      <c r="AI575" s="153"/>
      <c r="AJ575" s="153"/>
      <c r="AK575" s="86"/>
      <c r="AL575" s="86"/>
      <c r="AM575" s="153" t="s">
        <v>7015</v>
      </c>
      <c r="AN575" s="153" t="s">
        <v>7677</v>
      </c>
      <c r="AO575" s="165">
        <v>40702</v>
      </c>
      <c r="AP575" s="153" t="s">
        <v>7678</v>
      </c>
      <c r="AQ575" s="153" t="s">
        <v>2122</v>
      </c>
      <c r="AR575" s="166">
        <v>94.4</v>
      </c>
      <c r="AS575" s="88" t="s">
        <v>5719</v>
      </c>
      <c r="AT575" s="92">
        <f t="shared" si="409"/>
        <v>0</v>
      </c>
      <c r="AU575" s="93">
        <v>0</v>
      </c>
      <c r="AV575" s="93">
        <v>0</v>
      </c>
      <c r="AW575" s="166">
        <v>200</v>
      </c>
      <c r="AX575" s="93">
        <v>0</v>
      </c>
      <c r="AY575" s="177"/>
      <c r="AZ575" s="177">
        <v>0</v>
      </c>
      <c r="BA575" s="178"/>
      <c r="BB575" s="105"/>
      <c r="BC575" s="105"/>
      <c r="BD575" s="93"/>
      <c r="BE575" s="93">
        <v>0</v>
      </c>
      <c r="BF575" s="91">
        <v>0</v>
      </c>
      <c r="BG575" s="94"/>
      <c r="BH575" s="95"/>
      <c r="BI575" s="93" t="str">
        <f t="shared" si="377"/>
        <v>Lê Nguyên Hảo</v>
      </c>
      <c r="BJ575" s="105">
        <f t="shared" si="378"/>
        <v>0</v>
      </c>
      <c r="BK575" s="88" t="str">
        <f t="shared" si="379"/>
        <v>8646298138</v>
      </c>
      <c r="BL575" s="86">
        <f t="shared" si="380"/>
        <v>0</v>
      </c>
      <c r="BM575" s="105">
        <f t="shared" si="381"/>
        <v>0</v>
      </c>
      <c r="BN575" s="86">
        <f t="shared" si="382"/>
        <v>0</v>
      </c>
      <c r="BO575" s="86">
        <f t="shared" si="383"/>
        <v>0</v>
      </c>
      <c r="BP575" s="86">
        <f t="shared" si="393"/>
        <v>0</v>
      </c>
      <c r="BQ575" s="160" t="s">
        <v>7008</v>
      </c>
      <c r="BR575" s="86" t="s">
        <v>5720</v>
      </c>
      <c r="BS575" s="88" t="s">
        <v>5721</v>
      </c>
      <c r="BT575" s="86" t="s">
        <v>5722</v>
      </c>
      <c r="BU575" s="86"/>
      <c r="BV575" s="86" t="str">
        <f t="shared" si="394"/>
        <v>BE 795313</v>
      </c>
      <c r="BW575" s="105" t="str">
        <f t="shared" si="395"/>
        <v/>
      </c>
      <c r="BX575" s="86" t="str">
        <f t="shared" si="404"/>
        <v>135+118</v>
      </c>
      <c r="BY575" s="86" t="str">
        <f t="shared" si="405"/>
        <v>236</v>
      </c>
      <c r="BZ575" s="91">
        <f t="shared" si="406"/>
        <v>94.4</v>
      </c>
      <c r="CA575" s="91">
        <v>0</v>
      </c>
      <c r="CB575" s="96" t="s">
        <v>5719</v>
      </c>
      <c r="CC575" s="91">
        <f t="shared" si="396"/>
        <v>200</v>
      </c>
      <c r="CD575" s="91">
        <f t="shared" si="397"/>
        <v>0</v>
      </c>
      <c r="CE575" s="93">
        <f t="shared" si="407"/>
        <v>0</v>
      </c>
      <c r="CF575" s="93">
        <f t="shared" si="408"/>
        <v>0</v>
      </c>
      <c r="CG575" s="105"/>
      <c r="CH575" s="105"/>
      <c r="CI575" s="86"/>
      <c r="CJ575" s="188"/>
      <c r="CK575" s="181">
        <f t="shared" si="398"/>
        <v>94.4</v>
      </c>
      <c r="CL575" s="181">
        <f t="shared" si="399"/>
        <v>200</v>
      </c>
      <c r="CM575" s="86" t="s">
        <v>5723</v>
      </c>
      <c r="CN575" s="182" t="s">
        <v>7870</v>
      </c>
      <c r="CO575" s="183" t="s">
        <v>7871</v>
      </c>
      <c r="CP575" s="86" t="s">
        <v>5724</v>
      </c>
      <c r="CQ575" s="153" t="s">
        <v>7925</v>
      </c>
      <c r="CR575" s="187">
        <f t="shared" si="400"/>
        <v>2280000</v>
      </c>
      <c r="CS575" s="188">
        <v>0.8</v>
      </c>
      <c r="CT575" s="188">
        <f t="shared" si="410"/>
        <v>1824000</v>
      </c>
      <c r="CU575" s="93"/>
      <c r="CV575" s="94">
        <f t="shared" si="401"/>
        <v>94.4</v>
      </c>
      <c r="CW575" s="93">
        <f t="shared" si="402"/>
        <v>0</v>
      </c>
      <c r="CX575" s="86">
        <f t="shared" si="403"/>
        <v>0</v>
      </c>
      <c r="CY575" s="93">
        <f t="shared" si="411"/>
        <v>51655.679999999993</v>
      </c>
      <c r="CZ575" s="93">
        <v>0</v>
      </c>
      <c r="DA575" s="93">
        <v>0</v>
      </c>
      <c r="DB575" s="93">
        <f t="shared" si="412"/>
        <v>0</v>
      </c>
      <c r="DC575" s="93">
        <v>0</v>
      </c>
      <c r="DD575" s="91">
        <v>0</v>
      </c>
      <c r="DE575" s="93">
        <f t="shared" si="413"/>
        <v>0</v>
      </c>
      <c r="DF575" s="93">
        <f t="shared" si="384"/>
        <v>0</v>
      </c>
      <c r="DG575" s="93"/>
      <c r="DH575" s="93">
        <v>0</v>
      </c>
      <c r="DI575" s="93">
        <v>0</v>
      </c>
      <c r="DJ575" s="86">
        <f t="shared" si="414"/>
        <v>0</v>
      </c>
      <c r="DK575" s="91">
        <v>0</v>
      </c>
      <c r="DL575" s="93"/>
      <c r="DM575" s="93">
        <v>0</v>
      </c>
      <c r="DN575" s="93">
        <f t="shared" si="385"/>
        <v>1824000</v>
      </c>
      <c r="DO575" s="93">
        <f t="shared" si="415"/>
        <v>0</v>
      </c>
      <c r="DP575" s="92">
        <f t="shared" si="416"/>
        <v>51655.679999999993</v>
      </c>
      <c r="DQ575" s="97" t="str">
        <f t="shared" si="386"/>
        <v>8646298138</v>
      </c>
      <c r="DR575" s="98">
        <f t="shared" si="417"/>
        <v>0</v>
      </c>
      <c r="DS575" s="93" t="str">
        <f t="shared" si="418"/>
        <v>OK</v>
      </c>
      <c r="DT575" s="93"/>
      <c r="DU575" s="78" t="str">
        <f t="shared" si="387"/>
        <v>5010700212491249100001VT400001</v>
      </c>
      <c r="DV575" s="78">
        <f>INDEX('08_DMGiaDat'!$L:$L,MATCH(DU575,'08_DMGiaDat'!$R:$R,0))</f>
        <v>2280000</v>
      </c>
      <c r="DW575" s="78" t="str">
        <f t="shared" si="388"/>
        <v>501070021249100100000001</v>
      </c>
      <c r="DX575" s="78" t="str">
        <f>IFERROR(VLOOKUP(DW575,'08_DMGiaDat'!C518:C519,2,FALSE),"N")</f>
        <v>N</v>
      </c>
      <c r="DY575" s="78" t="str">
        <f t="shared" si="389"/>
        <v>5010700212491001VT400001</v>
      </c>
      <c r="DZ575" s="78" t="str">
        <f>IFERROR(VLOOKUP(DY575,'08_DMGiaDat'!C518:C519,2,FALSE),"N")</f>
        <v>N</v>
      </c>
      <c r="EA575" s="78" t="str">
        <f t="shared" si="390"/>
        <v>501070021249100100000001</v>
      </c>
      <c r="EB575" s="78" t="str">
        <f>IFERROR(VLOOKUP(EA575,'08_DMGiaDat'!C518:C519,2,FALSE),"N")</f>
        <v>N</v>
      </c>
      <c r="EC575" s="92">
        <f>IF(DV575&lt;&gt;"N",DV575,IF(DX575&lt;&gt;"N",DX575,IF(DZ575&lt;&gt;"N",DZ575*VLOOKUP(LEFT(CB575,3),'03_DMMucDich'!C502:C506,5,FALSE),IF(EB575&lt;&gt;"N",EB575*VLOOKUP(LEFT(CB575,3),'03_DMMucDich'!C502:C506,5,FALSE),"N/A"))))</f>
        <v>2280000</v>
      </c>
    </row>
    <row r="576" spans="1:133" s="34" customFormat="1" ht="16" x14ac:dyDescent="0.2">
      <c r="A576" s="85">
        <v>562</v>
      </c>
      <c r="B576" s="86"/>
      <c r="C576" s="87"/>
      <c r="D576" s="141" t="s">
        <v>6195</v>
      </c>
      <c r="E576" s="86"/>
      <c r="F576" s="88"/>
      <c r="G576" s="88" t="s">
        <v>5718</v>
      </c>
      <c r="H576" s="151">
        <v>2022</v>
      </c>
      <c r="I576" s="86"/>
      <c r="J576" s="86"/>
      <c r="K576" s="145" t="s">
        <v>6818</v>
      </c>
      <c r="L576" s="105"/>
      <c r="M576" s="86"/>
      <c r="N576" s="105"/>
      <c r="O576" s="105"/>
      <c r="P576" s="86"/>
      <c r="Q576" s="86"/>
      <c r="R576" s="153" t="str">
        <f t="shared" si="391"/>
        <v>Tổ 65</v>
      </c>
      <c r="S576" s="86"/>
      <c r="T576" s="86"/>
      <c r="U576" s="86"/>
      <c r="V576" s="86" t="str">
        <f t="shared" si="392"/>
        <v xml:space="preserve">, </v>
      </c>
      <c r="W576" s="86"/>
      <c r="X576" s="86"/>
      <c r="Y576" s="86"/>
      <c r="Z576" s="88"/>
      <c r="AA576" s="105"/>
      <c r="AB576" s="86"/>
      <c r="AC576" s="90"/>
      <c r="AD576" s="86"/>
      <c r="AE576" s="86"/>
      <c r="AF576" s="86"/>
      <c r="AG576" s="86"/>
      <c r="AH576" s="160" t="s">
        <v>6964</v>
      </c>
      <c r="AI576" s="153"/>
      <c r="AJ576" s="153"/>
      <c r="AK576" s="86"/>
      <c r="AL576" s="86"/>
      <c r="AM576" s="153" t="s">
        <v>7015</v>
      </c>
      <c r="AN576" s="153" t="s">
        <v>7679</v>
      </c>
      <c r="AO576" s="165">
        <v>44721</v>
      </c>
      <c r="AP576" s="153" t="s">
        <v>7203</v>
      </c>
      <c r="AQ576" s="153" t="s">
        <v>5669</v>
      </c>
      <c r="AR576" s="166">
        <v>100</v>
      </c>
      <c r="AS576" s="88" t="s">
        <v>5719</v>
      </c>
      <c r="AT576" s="92">
        <f t="shared" si="409"/>
        <v>0</v>
      </c>
      <c r="AU576" s="93">
        <v>0</v>
      </c>
      <c r="AV576" s="93">
        <v>0</v>
      </c>
      <c r="AW576" s="166">
        <v>200</v>
      </c>
      <c r="AX576" s="93">
        <v>0</v>
      </c>
      <c r="AY576" s="177"/>
      <c r="AZ576" s="177">
        <v>0</v>
      </c>
      <c r="BA576" s="178"/>
      <c r="BB576" s="105"/>
      <c r="BC576" s="105"/>
      <c r="BD576" s="93"/>
      <c r="BE576" s="93">
        <v>0</v>
      </c>
      <c r="BF576" s="91">
        <v>0</v>
      </c>
      <c r="BG576" s="94"/>
      <c r="BH576" s="95"/>
      <c r="BI576" s="93" t="str">
        <f t="shared" si="377"/>
        <v>Trương Văn Mẫn</v>
      </c>
      <c r="BJ576" s="105">
        <f t="shared" si="378"/>
        <v>0</v>
      </c>
      <c r="BK576" s="88" t="str">
        <f t="shared" si="379"/>
        <v>5800639098</v>
      </c>
      <c r="BL576" s="86">
        <f t="shared" si="380"/>
        <v>0</v>
      </c>
      <c r="BM576" s="105">
        <f t="shared" si="381"/>
        <v>0</v>
      </c>
      <c r="BN576" s="86">
        <f t="shared" si="382"/>
        <v>0</v>
      </c>
      <c r="BO576" s="86">
        <f t="shared" si="383"/>
        <v>0</v>
      </c>
      <c r="BP576" s="86">
        <f t="shared" si="393"/>
        <v>0</v>
      </c>
      <c r="BQ576" s="160" t="s">
        <v>6964</v>
      </c>
      <c r="BR576" s="86" t="s">
        <v>5720</v>
      </c>
      <c r="BS576" s="88" t="s">
        <v>5721</v>
      </c>
      <c r="BT576" s="86" t="s">
        <v>5722</v>
      </c>
      <c r="BU576" s="86"/>
      <c r="BV576" s="86" t="str">
        <f t="shared" si="394"/>
        <v>DG 240372</v>
      </c>
      <c r="BW576" s="105" t="str">
        <f t="shared" si="395"/>
        <v/>
      </c>
      <c r="BX576" s="86" t="str">
        <f t="shared" si="404"/>
        <v>47</v>
      </c>
      <c r="BY576" s="86" t="str">
        <f t="shared" si="405"/>
        <v>13</v>
      </c>
      <c r="BZ576" s="91">
        <f t="shared" si="406"/>
        <v>100</v>
      </c>
      <c r="CA576" s="91">
        <v>0</v>
      </c>
      <c r="CB576" s="96" t="s">
        <v>5719</v>
      </c>
      <c r="CC576" s="91">
        <f t="shared" si="396"/>
        <v>200</v>
      </c>
      <c r="CD576" s="91">
        <f t="shared" si="397"/>
        <v>0</v>
      </c>
      <c r="CE576" s="93">
        <f t="shared" si="407"/>
        <v>0</v>
      </c>
      <c r="CF576" s="93">
        <f t="shared" si="408"/>
        <v>0</v>
      </c>
      <c r="CG576" s="105"/>
      <c r="CH576" s="105"/>
      <c r="CI576" s="86"/>
      <c r="CJ576" s="188"/>
      <c r="CK576" s="181">
        <f t="shared" si="398"/>
        <v>100</v>
      </c>
      <c r="CL576" s="181">
        <f t="shared" si="399"/>
        <v>200</v>
      </c>
      <c r="CM576" s="86" t="s">
        <v>5723</v>
      </c>
      <c r="CN576" s="182" t="s">
        <v>7854</v>
      </c>
      <c r="CO576" s="183" t="s">
        <v>7855</v>
      </c>
      <c r="CP576" s="86" t="s">
        <v>5724</v>
      </c>
      <c r="CQ576" s="153" t="s">
        <v>7924</v>
      </c>
      <c r="CR576" s="187">
        <f t="shared" si="400"/>
        <v>7970000</v>
      </c>
      <c r="CS576" s="188">
        <v>1</v>
      </c>
      <c r="CT576" s="188">
        <f t="shared" si="410"/>
        <v>7970000</v>
      </c>
      <c r="CU576" s="93"/>
      <c r="CV576" s="94">
        <f t="shared" si="401"/>
        <v>100</v>
      </c>
      <c r="CW576" s="93">
        <f t="shared" si="402"/>
        <v>0</v>
      </c>
      <c r="CX576" s="86">
        <f t="shared" si="403"/>
        <v>0</v>
      </c>
      <c r="CY576" s="93">
        <f t="shared" si="411"/>
        <v>239100</v>
      </c>
      <c r="CZ576" s="93">
        <v>0</v>
      </c>
      <c r="DA576" s="93">
        <v>0</v>
      </c>
      <c r="DB576" s="93">
        <f t="shared" si="412"/>
        <v>0</v>
      </c>
      <c r="DC576" s="93">
        <v>0</v>
      </c>
      <c r="DD576" s="91">
        <v>0</v>
      </c>
      <c r="DE576" s="93">
        <f t="shared" si="413"/>
        <v>0</v>
      </c>
      <c r="DF576" s="93">
        <f t="shared" si="384"/>
        <v>0</v>
      </c>
      <c r="DG576" s="93"/>
      <c r="DH576" s="93">
        <v>0</v>
      </c>
      <c r="DI576" s="93">
        <v>0</v>
      </c>
      <c r="DJ576" s="86">
        <f t="shared" si="414"/>
        <v>0</v>
      </c>
      <c r="DK576" s="91">
        <v>0</v>
      </c>
      <c r="DL576" s="93"/>
      <c r="DM576" s="93">
        <v>0</v>
      </c>
      <c r="DN576" s="93">
        <f t="shared" si="385"/>
        <v>7970000</v>
      </c>
      <c r="DO576" s="93">
        <f t="shared" si="415"/>
        <v>0</v>
      </c>
      <c r="DP576" s="92">
        <f t="shared" si="416"/>
        <v>239100</v>
      </c>
      <c r="DQ576" s="97" t="str">
        <f t="shared" si="386"/>
        <v>5800639098</v>
      </c>
      <c r="DR576" s="98">
        <f t="shared" si="417"/>
        <v>0</v>
      </c>
      <c r="DS576" s="93" t="str">
        <f t="shared" si="418"/>
        <v>OK</v>
      </c>
      <c r="DT576" s="93"/>
      <c r="DU576" s="78" t="str">
        <f t="shared" si="387"/>
        <v>5010700215011501100001VT100001</v>
      </c>
      <c r="DV576" s="78">
        <f>INDEX('08_DMGiaDat'!$L:$L,MATCH(DU576,'08_DMGiaDat'!$R:$R,0))</f>
        <v>7970000</v>
      </c>
      <c r="DW576" s="78" t="str">
        <f t="shared" si="388"/>
        <v>501070021501100100000001</v>
      </c>
      <c r="DX576" s="78" t="str">
        <f>IFERROR(VLOOKUP(DW576,'08_DMGiaDat'!C518:C519,2,FALSE),"N")</f>
        <v>N</v>
      </c>
      <c r="DY576" s="78" t="str">
        <f t="shared" si="389"/>
        <v>5010700215011001VT100001</v>
      </c>
      <c r="DZ576" s="78" t="str">
        <f>IFERROR(VLOOKUP(DY576,'08_DMGiaDat'!C518:C519,2,FALSE),"N")</f>
        <v>N</v>
      </c>
      <c r="EA576" s="78" t="str">
        <f t="shared" si="390"/>
        <v>501070021501100100000001</v>
      </c>
      <c r="EB576" s="78" t="str">
        <f>IFERROR(VLOOKUP(EA576,'08_DMGiaDat'!C518:C519,2,FALSE),"N")</f>
        <v>N</v>
      </c>
      <c r="EC576" s="92">
        <f>IF(DV576&lt;&gt;"N",DV576,IF(DX576&lt;&gt;"N",DX576,IF(DZ576&lt;&gt;"N",DZ576*VLOOKUP(LEFT(CB576,3),'03_DMMucDich'!C502:C506,5,FALSE),IF(EB576&lt;&gt;"N",EB576*VLOOKUP(LEFT(CB576,3),'03_DMMucDich'!C502:C506,5,FALSE),"N/A"))))</f>
        <v>7970000</v>
      </c>
    </row>
    <row r="577" spans="1:133" s="34" customFormat="1" ht="16" x14ac:dyDescent="0.2">
      <c r="A577" s="85">
        <v>563</v>
      </c>
      <c r="B577" s="86"/>
      <c r="C577" s="87"/>
      <c r="D577" s="141" t="s">
        <v>6196</v>
      </c>
      <c r="E577" s="86"/>
      <c r="F577" s="88"/>
      <c r="G577" s="88" t="s">
        <v>5718</v>
      </c>
      <c r="H577" s="151">
        <v>2022</v>
      </c>
      <c r="I577" s="86"/>
      <c r="J577" s="86"/>
      <c r="K577" s="145" t="s">
        <v>6819</v>
      </c>
      <c r="L577" s="105"/>
      <c r="M577" s="86"/>
      <c r="N577" s="105"/>
      <c r="O577" s="105"/>
      <c r="P577" s="86"/>
      <c r="Q577" s="86"/>
      <c r="R577" s="153" t="str">
        <f t="shared" si="391"/>
        <v>Tổ 66</v>
      </c>
      <c r="S577" s="86"/>
      <c r="T577" s="86"/>
      <c r="U577" s="86"/>
      <c r="V577" s="86" t="str">
        <f t="shared" si="392"/>
        <v xml:space="preserve">, </v>
      </c>
      <c r="W577" s="86"/>
      <c r="X577" s="86"/>
      <c r="Y577" s="86"/>
      <c r="Z577" s="88"/>
      <c r="AA577" s="105"/>
      <c r="AB577" s="86"/>
      <c r="AC577" s="90"/>
      <c r="AD577" s="86"/>
      <c r="AE577" s="86"/>
      <c r="AF577" s="86"/>
      <c r="AG577" s="86"/>
      <c r="AH577" s="160" t="s">
        <v>6960</v>
      </c>
      <c r="AI577" s="153"/>
      <c r="AJ577" s="153"/>
      <c r="AK577" s="86"/>
      <c r="AL577" s="86"/>
      <c r="AM577" s="153" t="s">
        <v>7015</v>
      </c>
      <c r="AN577" s="153" t="s">
        <v>7680</v>
      </c>
      <c r="AO577" s="165">
        <v>44982</v>
      </c>
      <c r="AP577" s="153" t="s">
        <v>7141</v>
      </c>
      <c r="AQ577" s="153" t="s">
        <v>7101</v>
      </c>
      <c r="AR577" s="166">
        <v>100</v>
      </c>
      <c r="AS577" s="88" t="s">
        <v>5719</v>
      </c>
      <c r="AT577" s="92">
        <f t="shared" si="409"/>
        <v>0</v>
      </c>
      <c r="AU577" s="93">
        <v>0</v>
      </c>
      <c r="AV577" s="93">
        <v>0</v>
      </c>
      <c r="AW577" s="166">
        <v>200</v>
      </c>
      <c r="AX577" s="93">
        <v>0</v>
      </c>
      <c r="AY577" s="177"/>
      <c r="AZ577" s="177">
        <v>0</v>
      </c>
      <c r="BA577" s="178"/>
      <c r="BB577" s="105"/>
      <c r="BC577" s="105"/>
      <c r="BD577" s="93"/>
      <c r="BE577" s="93">
        <v>0</v>
      </c>
      <c r="BF577" s="91">
        <v>0</v>
      </c>
      <c r="BG577" s="94"/>
      <c r="BH577" s="95"/>
      <c r="BI577" s="93" t="str">
        <f t="shared" si="377"/>
        <v>Phạm Tùng Lâm</v>
      </c>
      <c r="BJ577" s="105">
        <f t="shared" si="378"/>
        <v>0</v>
      </c>
      <c r="BK577" s="88" t="str">
        <f t="shared" si="379"/>
        <v>8052513060</v>
      </c>
      <c r="BL577" s="86">
        <f t="shared" si="380"/>
        <v>0</v>
      </c>
      <c r="BM577" s="105">
        <f t="shared" si="381"/>
        <v>0</v>
      </c>
      <c r="BN577" s="86">
        <f t="shared" si="382"/>
        <v>0</v>
      </c>
      <c r="BO577" s="86">
        <f t="shared" si="383"/>
        <v>0</v>
      </c>
      <c r="BP577" s="86">
        <f t="shared" si="393"/>
        <v>0</v>
      </c>
      <c r="BQ577" s="160" t="s">
        <v>6960</v>
      </c>
      <c r="BR577" s="86" t="s">
        <v>5720</v>
      </c>
      <c r="BS577" s="88" t="s">
        <v>5721</v>
      </c>
      <c r="BT577" s="86" t="s">
        <v>5722</v>
      </c>
      <c r="BU577" s="86"/>
      <c r="BV577" s="86" t="str">
        <f t="shared" si="394"/>
        <v>CT 523788</v>
      </c>
      <c r="BW577" s="105" t="str">
        <f t="shared" si="395"/>
        <v/>
      </c>
      <c r="BX577" s="86" t="str">
        <f t="shared" si="404"/>
        <v>25</v>
      </c>
      <c r="BY577" s="86" t="str">
        <f t="shared" si="405"/>
        <v>48</v>
      </c>
      <c r="BZ577" s="91">
        <f t="shared" si="406"/>
        <v>100</v>
      </c>
      <c r="CA577" s="91">
        <v>0</v>
      </c>
      <c r="CB577" s="96" t="s">
        <v>5719</v>
      </c>
      <c r="CC577" s="91">
        <f t="shared" si="396"/>
        <v>200</v>
      </c>
      <c r="CD577" s="91">
        <f t="shared" si="397"/>
        <v>0</v>
      </c>
      <c r="CE577" s="93">
        <f t="shared" si="407"/>
        <v>0</v>
      </c>
      <c r="CF577" s="93">
        <f t="shared" si="408"/>
        <v>0</v>
      </c>
      <c r="CG577" s="105"/>
      <c r="CH577" s="105"/>
      <c r="CI577" s="86"/>
      <c r="CJ577" s="188"/>
      <c r="CK577" s="181">
        <f t="shared" si="398"/>
        <v>100</v>
      </c>
      <c r="CL577" s="181">
        <f t="shared" si="399"/>
        <v>200</v>
      </c>
      <c r="CM577" s="86" t="s">
        <v>5723</v>
      </c>
      <c r="CN577" s="182" t="s">
        <v>7854</v>
      </c>
      <c r="CO577" s="183" t="s">
        <v>7855</v>
      </c>
      <c r="CP577" s="86" t="s">
        <v>5724</v>
      </c>
      <c r="CQ577" s="153" t="s">
        <v>7924</v>
      </c>
      <c r="CR577" s="187">
        <f t="shared" si="400"/>
        <v>7970000</v>
      </c>
      <c r="CS577" s="188">
        <v>1</v>
      </c>
      <c r="CT577" s="188">
        <f t="shared" si="410"/>
        <v>7970000</v>
      </c>
      <c r="CU577" s="93"/>
      <c r="CV577" s="94">
        <f t="shared" si="401"/>
        <v>100</v>
      </c>
      <c r="CW577" s="93">
        <f t="shared" si="402"/>
        <v>0</v>
      </c>
      <c r="CX577" s="86">
        <f t="shared" si="403"/>
        <v>0</v>
      </c>
      <c r="CY577" s="93">
        <f t="shared" si="411"/>
        <v>239100</v>
      </c>
      <c r="CZ577" s="93">
        <v>0</v>
      </c>
      <c r="DA577" s="93">
        <v>0</v>
      </c>
      <c r="DB577" s="93">
        <f t="shared" si="412"/>
        <v>0</v>
      </c>
      <c r="DC577" s="93">
        <v>0</v>
      </c>
      <c r="DD577" s="91">
        <v>0</v>
      </c>
      <c r="DE577" s="93">
        <f t="shared" si="413"/>
        <v>0</v>
      </c>
      <c r="DF577" s="93">
        <f t="shared" si="384"/>
        <v>0</v>
      </c>
      <c r="DG577" s="93"/>
      <c r="DH577" s="93">
        <v>0</v>
      </c>
      <c r="DI577" s="93">
        <v>0</v>
      </c>
      <c r="DJ577" s="86">
        <f t="shared" si="414"/>
        <v>0</v>
      </c>
      <c r="DK577" s="91">
        <v>0</v>
      </c>
      <c r="DL577" s="93"/>
      <c r="DM577" s="93">
        <v>0</v>
      </c>
      <c r="DN577" s="93">
        <f t="shared" si="385"/>
        <v>7970000</v>
      </c>
      <c r="DO577" s="93">
        <f t="shared" si="415"/>
        <v>0</v>
      </c>
      <c r="DP577" s="92">
        <f t="shared" si="416"/>
        <v>239100</v>
      </c>
      <c r="DQ577" s="97" t="str">
        <f t="shared" si="386"/>
        <v>8052513060</v>
      </c>
      <c r="DR577" s="98">
        <f t="shared" si="417"/>
        <v>0</v>
      </c>
      <c r="DS577" s="93" t="str">
        <f t="shared" si="418"/>
        <v>OK</v>
      </c>
      <c r="DT577" s="93"/>
      <c r="DU577" s="78" t="str">
        <f t="shared" si="387"/>
        <v>5010700215011501100001VT100001</v>
      </c>
      <c r="DV577" s="78">
        <f>INDEX('08_DMGiaDat'!$L:$L,MATCH(DU577,'08_DMGiaDat'!$R:$R,0))</f>
        <v>7970000</v>
      </c>
      <c r="DW577" s="78" t="str">
        <f t="shared" si="388"/>
        <v>501070021501100100000001</v>
      </c>
      <c r="DX577" s="78" t="str">
        <f>IFERROR(VLOOKUP(DW577,'08_DMGiaDat'!C518:C519,2,FALSE),"N")</f>
        <v>N</v>
      </c>
      <c r="DY577" s="78" t="str">
        <f t="shared" si="389"/>
        <v>5010700215011001VT100001</v>
      </c>
      <c r="DZ577" s="78" t="str">
        <f>IFERROR(VLOOKUP(DY577,'08_DMGiaDat'!C518:C519,2,FALSE),"N")</f>
        <v>N</v>
      </c>
      <c r="EA577" s="78" t="str">
        <f t="shared" si="390"/>
        <v>501070021501100100000001</v>
      </c>
      <c r="EB577" s="78" t="str">
        <f>IFERROR(VLOOKUP(EA577,'08_DMGiaDat'!C518:C519,2,FALSE),"N")</f>
        <v>N</v>
      </c>
      <c r="EC577" s="92">
        <f>IF(DV577&lt;&gt;"N",DV577,IF(DX577&lt;&gt;"N",DX577,IF(DZ577&lt;&gt;"N",DZ577*VLOOKUP(LEFT(CB577,3),'03_DMMucDich'!C502:C506,5,FALSE),IF(EB577&lt;&gt;"N",EB577*VLOOKUP(LEFT(CB577,3),'03_DMMucDich'!C502:C506,5,FALSE),"N/A"))))</f>
        <v>7970000</v>
      </c>
    </row>
    <row r="578" spans="1:133" s="34" customFormat="1" ht="16" x14ac:dyDescent="0.2">
      <c r="A578" s="85">
        <v>564</v>
      </c>
      <c r="B578" s="86"/>
      <c r="C578" s="87"/>
      <c r="D578" s="141" t="s">
        <v>6197</v>
      </c>
      <c r="E578" s="86"/>
      <c r="F578" s="88"/>
      <c r="G578" s="88" t="s">
        <v>5718</v>
      </c>
      <c r="H578" s="151">
        <v>2022</v>
      </c>
      <c r="I578" s="86"/>
      <c r="J578" s="86"/>
      <c r="K578" s="145" t="s">
        <v>6820</v>
      </c>
      <c r="L578" s="105"/>
      <c r="M578" s="86"/>
      <c r="N578" s="105"/>
      <c r="O578" s="105"/>
      <c r="P578" s="86"/>
      <c r="Q578" s="86"/>
      <c r="R578" s="153" t="str">
        <f t="shared" si="391"/>
        <v>Tổ 09</v>
      </c>
      <c r="S578" s="86"/>
      <c r="T578" s="86"/>
      <c r="U578" s="86"/>
      <c r="V578" s="86" t="str">
        <f t="shared" si="392"/>
        <v xml:space="preserve">, </v>
      </c>
      <c r="W578" s="86"/>
      <c r="X578" s="86"/>
      <c r="Y578" s="86"/>
      <c r="Z578" s="88"/>
      <c r="AA578" s="105"/>
      <c r="AB578" s="86"/>
      <c r="AC578" s="90"/>
      <c r="AD578" s="86"/>
      <c r="AE578" s="86"/>
      <c r="AF578" s="86"/>
      <c r="AG578" s="86"/>
      <c r="AH578" s="160" t="s">
        <v>6979</v>
      </c>
      <c r="AI578" s="153"/>
      <c r="AJ578" s="153"/>
      <c r="AK578" s="86"/>
      <c r="AL578" s="86"/>
      <c r="AM578" s="153" t="s">
        <v>7015</v>
      </c>
      <c r="AN578" s="153" t="s">
        <v>7681</v>
      </c>
      <c r="AO578" s="165">
        <v>42030</v>
      </c>
      <c r="AP578" s="153" t="s">
        <v>1567</v>
      </c>
      <c r="AQ578" s="153" t="s">
        <v>7092</v>
      </c>
      <c r="AR578" s="166">
        <v>111</v>
      </c>
      <c r="AS578" s="88" t="s">
        <v>5719</v>
      </c>
      <c r="AT578" s="92">
        <f t="shared" si="409"/>
        <v>0</v>
      </c>
      <c r="AU578" s="93">
        <v>0</v>
      </c>
      <c r="AV578" s="93">
        <v>0</v>
      </c>
      <c r="AW578" s="166">
        <v>200</v>
      </c>
      <c r="AX578" s="93">
        <v>0</v>
      </c>
      <c r="AY578" s="177"/>
      <c r="AZ578" s="177">
        <v>0</v>
      </c>
      <c r="BA578" s="178"/>
      <c r="BB578" s="105"/>
      <c r="BC578" s="105"/>
      <c r="BD578" s="93"/>
      <c r="BE578" s="93">
        <v>0</v>
      </c>
      <c r="BF578" s="91">
        <v>0</v>
      </c>
      <c r="BG578" s="94"/>
      <c r="BH578" s="95"/>
      <c r="BI578" s="93" t="str">
        <f t="shared" si="377"/>
        <v>Bùi THị Kim Oanh</v>
      </c>
      <c r="BJ578" s="105">
        <f t="shared" si="378"/>
        <v>0</v>
      </c>
      <c r="BK578" s="88" t="str">
        <f t="shared" si="379"/>
        <v>8551155300</v>
      </c>
      <c r="BL578" s="86">
        <f t="shared" si="380"/>
        <v>0</v>
      </c>
      <c r="BM578" s="105">
        <f t="shared" si="381"/>
        <v>0</v>
      </c>
      <c r="BN578" s="86">
        <f t="shared" si="382"/>
        <v>0</v>
      </c>
      <c r="BO578" s="86">
        <f t="shared" si="383"/>
        <v>0</v>
      </c>
      <c r="BP578" s="86">
        <f t="shared" si="393"/>
        <v>0</v>
      </c>
      <c r="BQ578" s="160" t="s">
        <v>6979</v>
      </c>
      <c r="BR578" s="86" t="s">
        <v>5720</v>
      </c>
      <c r="BS578" s="88" t="s">
        <v>5721</v>
      </c>
      <c r="BT578" s="86" t="s">
        <v>5722</v>
      </c>
      <c r="BU578" s="86"/>
      <c r="BV578" s="86" t="str">
        <f t="shared" si="394"/>
        <v>BX 442370</v>
      </c>
      <c r="BW578" s="105" t="str">
        <f t="shared" si="395"/>
        <v/>
      </c>
      <c r="BX578" s="86" t="str">
        <f t="shared" si="404"/>
        <v>135</v>
      </c>
      <c r="BY578" s="86" t="str">
        <f t="shared" si="405"/>
        <v>76</v>
      </c>
      <c r="BZ578" s="91">
        <f t="shared" si="406"/>
        <v>111</v>
      </c>
      <c r="CA578" s="91">
        <v>0</v>
      </c>
      <c r="CB578" s="96" t="s">
        <v>5719</v>
      </c>
      <c r="CC578" s="91">
        <f t="shared" si="396"/>
        <v>200</v>
      </c>
      <c r="CD578" s="91">
        <f t="shared" si="397"/>
        <v>0</v>
      </c>
      <c r="CE578" s="93">
        <f t="shared" si="407"/>
        <v>0</v>
      </c>
      <c r="CF578" s="93">
        <f t="shared" si="408"/>
        <v>0</v>
      </c>
      <c r="CG578" s="105"/>
      <c r="CH578" s="105"/>
      <c r="CI578" s="86"/>
      <c r="CJ578" s="188"/>
      <c r="CK578" s="181">
        <f t="shared" si="398"/>
        <v>111</v>
      </c>
      <c r="CL578" s="181">
        <f t="shared" si="399"/>
        <v>200</v>
      </c>
      <c r="CM578" s="86" t="s">
        <v>5723</v>
      </c>
      <c r="CN578" s="182" t="s">
        <v>7872</v>
      </c>
      <c r="CO578" s="183" t="s">
        <v>7882</v>
      </c>
      <c r="CP578" s="86" t="s">
        <v>5724</v>
      </c>
      <c r="CQ578" s="153" t="s">
        <v>7924</v>
      </c>
      <c r="CR578" s="187">
        <f t="shared" si="400"/>
        <v>7150000</v>
      </c>
      <c r="CS578" s="188">
        <v>1</v>
      </c>
      <c r="CT578" s="188">
        <f t="shared" si="410"/>
        <v>7150000</v>
      </c>
      <c r="CU578" s="93"/>
      <c r="CV578" s="94">
        <f t="shared" si="401"/>
        <v>111</v>
      </c>
      <c r="CW578" s="93">
        <f t="shared" si="402"/>
        <v>0</v>
      </c>
      <c r="CX578" s="86">
        <f t="shared" si="403"/>
        <v>0</v>
      </c>
      <c r="CY578" s="93">
        <f t="shared" si="411"/>
        <v>238095.00000000003</v>
      </c>
      <c r="CZ578" s="93">
        <v>0</v>
      </c>
      <c r="DA578" s="93">
        <v>0</v>
      </c>
      <c r="DB578" s="93">
        <f t="shared" si="412"/>
        <v>0</v>
      </c>
      <c r="DC578" s="93">
        <v>0</v>
      </c>
      <c r="DD578" s="91">
        <v>0</v>
      </c>
      <c r="DE578" s="93">
        <f t="shared" si="413"/>
        <v>0</v>
      </c>
      <c r="DF578" s="93">
        <f t="shared" si="384"/>
        <v>0</v>
      </c>
      <c r="DG578" s="93"/>
      <c r="DH578" s="93">
        <v>0</v>
      </c>
      <c r="DI578" s="93">
        <v>0</v>
      </c>
      <c r="DJ578" s="86">
        <f t="shared" si="414"/>
        <v>0</v>
      </c>
      <c r="DK578" s="91">
        <v>0</v>
      </c>
      <c r="DL578" s="93"/>
      <c r="DM578" s="93">
        <v>0</v>
      </c>
      <c r="DN578" s="93">
        <f t="shared" si="385"/>
        <v>7150000</v>
      </c>
      <c r="DO578" s="93">
        <f t="shared" si="415"/>
        <v>0</v>
      </c>
      <c r="DP578" s="92">
        <f t="shared" si="416"/>
        <v>238095.00000000003</v>
      </c>
      <c r="DQ578" s="97" t="str">
        <f t="shared" si="386"/>
        <v>8551155300</v>
      </c>
      <c r="DR578" s="98">
        <f t="shared" si="417"/>
        <v>0</v>
      </c>
      <c r="DS578" s="93" t="str">
        <f t="shared" si="418"/>
        <v>OK</v>
      </c>
      <c r="DT578" s="93"/>
      <c r="DU578" s="78" t="str">
        <f t="shared" si="387"/>
        <v>5010700215001500102001VT100001</v>
      </c>
      <c r="DV578" s="78">
        <f>INDEX('08_DMGiaDat'!$L:$L,MATCH(DU578,'08_DMGiaDat'!$R:$R,0))</f>
        <v>7150000</v>
      </c>
      <c r="DW578" s="78" t="str">
        <f t="shared" si="388"/>
        <v>501070021500100100000001</v>
      </c>
      <c r="DX578" s="78" t="str">
        <f>IFERROR(VLOOKUP(DW578,'08_DMGiaDat'!C518:C519,2,FALSE),"N")</f>
        <v>N</v>
      </c>
      <c r="DY578" s="78" t="str">
        <f t="shared" si="389"/>
        <v>5010700215001001VT100001</v>
      </c>
      <c r="DZ578" s="78" t="str">
        <f>IFERROR(VLOOKUP(DY578,'08_DMGiaDat'!C518:C519,2,FALSE),"N")</f>
        <v>N</v>
      </c>
      <c r="EA578" s="78" t="str">
        <f t="shared" si="390"/>
        <v>501070021500100100000001</v>
      </c>
      <c r="EB578" s="78" t="str">
        <f>IFERROR(VLOOKUP(EA578,'08_DMGiaDat'!C518:C519,2,FALSE),"N")</f>
        <v>N</v>
      </c>
      <c r="EC578" s="92">
        <f>IF(DV578&lt;&gt;"N",DV578,IF(DX578&lt;&gt;"N",DX578,IF(DZ578&lt;&gt;"N",DZ578*VLOOKUP(LEFT(CB578,3),'03_DMMucDich'!C502:C506,5,FALSE),IF(EB578&lt;&gt;"N",EB578*VLOOKUP(LEFT(CB578,3),'03_DMMucDich'!C502:C506,5,FALSE),"N/A"))))</f>
        <v>7150000</v>
      </c>
    </row>
    <row r="579" spans="1:133" s="34" customFormat="1" ht="16" x14ac:dyDescent="0.2">
      <c r="A579" s="85">
        <v>565</v>
      </c>
      <c r="B579" s="86"/>
      <c r="C579" s="87"/>
      <c r="D579" s="141" t="s">
        <v>6197</v>
      </c>
      <c r="E579" s="86"/>
      <c r="F579" s="88"/>
      <c r="G579" s="88" t="s">
        <v>5718</v>
      </c>
      <c r="H579" s="151">
        <v>2022</v>
      </c>
      <c r="I579" s="86"/>
      <c r="J579" s="86"/>
      <c r="K579" s="145" t="s">
        <v>6820</v>
      </c>
      <c r="L579" s="105"/>
      <c r="M579" s="86"/>
      <c r="N579" s="105"/>
      <c r="O579" s="105"/>
      <c r="P579" s="86"/>
      <c r="Q579" s="86"/>
      <c r="R579" s="153" t="str">
        <f t="shared" si="391"/>
        <v>Tổ 41</v>
      </c>
      <c r="S579" s="86"/>
      <c r="T579" s="86"/>
      <c r="U579" s="86"/>
      <c r="V579" s="86" t="str">
        <f t="shared" si="392"/>
        <v xml:space="preserve">, </v>
      </c>
      <c r="W579" s="86"/>
      <c r="X579" s="86"/>
      <c r="Y579" s="86"/>
      <c r="Z579" s="88"/>
      <c r="AA579" s="105"/>
      <c r="AB579" s="86"/>
      <c r="AC579" s="90"/>
      <c r="AD579" s="86"/>
      <c r="AE579" s="86"/>
      <c r="AF579" s="86"/>
      <c r="AG579" s="86"/>
      <c r="AH579" s="160" t="s">
        <v>6973</v>
      </c>
      <c r="AI579" s="153"/>
      <c r="AJ579" s="153"/>
      <c r="AK579" s="86"/>
      <c r="AL579" s="86"/>
      <c r="AM579" s="153" t="s">
        <v>7015</v>
      </c>
      <c r="AN579" s="153" t="s">
        <v>7682</v>
      </c>
      <c r="AO579" s="165">
        <v>43224</v>
      </c>
      <c r="AP579" s="153" t="s">
        <v>1547</v>
      </c>
      <c r="AQ579" s="153" t="s">
        <v>1787</v>
      </c>
      <c r="AR579" s="166">
        <v>100</v>
      </c>
      <c r="AS579" s="88" t="s">
        <v>5719</v>
      </c>
      <c r="AT579" s="92">
        <f t="shared" si="409"/>
        <v>0</v>
      </c>
      <c r="AU579" s="93">
        <v>0</v>
      </c>
      <c r="AV579" s="93">
        <v>0</v>
      </c>
      <c r="AW579" s="166">
        <v>200</v>
      </c>
      <c r="AX579" s="93">
        <v>0</v>
      </c>
      <c r="AY579" s="177"/>
      <c r="AZ579" s="177">
        <v>0</v>
      </c>
      <c r="BA579" s="178"/>
      <c r="BB579" s="105"/>
      <c r="BC579" s="105"/>
      <c r="BD579" s="93"/>
      <c r="BE579" s="93">
        <v>0</v>
      </c>
      <c r="BF579" s="91">
        <v>0</v>
      </c>
      <c r="BG579" s="94"/>
      <c r="BH579" s="95"/>
      <c r="BI579" s="93" t="str">
        <f t="shared" si="377"/>
        <v>Bùi THị Kim Oanh</v>
      </c>
      <c r="BJ579" s="105">
        <f t="shared" si="378"/>
        <v>0</v>
      </c>
      <c r="BK579" s="88" t="str">
        <f t="shared" si="379"/>
        <v>8551155300</v>
      </c>
      <c r="BL579" s="86">
        <f t="shared" si="380"/>
        <v>0</v>
      </c>
      <c r="BM579" s="105">
        <f t="shared" si="381"/>
        <v>0</v>
      </c>
      <c r="BN579" s="86">
        <f t="shared" si="382"/>
        <v>0</v>
      </c>
      <c r="BO579" s="86">
        <f t="shared" si="383"/>
        <v>0</v>
      </c>
      <c r="BP579" s="86">
        <f t="shared" si="393"/>
        <v>0</v>
      </c>
      <c r="BQ579" s="160" t="s">
        <v>6973</v>
      </c>
      <c r="BR579" s="86" t="s">
        <v>5720</v>
      </c>
      <c r="BS579" s="88" t="s">
        <v>5721</v>
      </c>
      <c r="BT579" s="86" t="s">
        <v>5722</v>
      </c>
      <c r="BU579" s="86"/>
      <c r="BV579" s="86" t="str">
        <f t="shared" si="394"/>
        <v>CM 718831</v>
      </c>
      <c r="BW579" s="105" t="str">
        <f t="shared" si="395"/>
        <v/>
      </c>
      <c r="BX579" s="86" t="str">
        <f t="shared" si="404"/>
        <v>134</v>
      </c>
      <c r="BY579" s="86" t="str">
        <f t="shared" si="405"/>
        <v>146</v>
      </c>
      <c r="BZ579" s="91">
        <f t="shared" si="406"/>
        <v>100</v>
      </c>
      <c r="CA579" s="91">
        <v>0</v>
      </c>
      <c r="CB579" s="96" t="s">
        <v>5719</v>
      </c>
      <c r="CC579" s="91">
        <f t="shared" si="396"/>
        <v>200</v>
      </c>
      <c r="CD579" s="91">
        <f t="shared" si="397"/>
        <v>0</v>
      </c>
      <c r="CE579" s="93">
        <f t="shared" si="407"/>
        <v>0</v>
      </c>
      <c r="CF579" s="93">
        <f t="shared" si="408"/>
        <v>0</v>
      </c>
      <c r="CG579" s="105"/>
      <c r="CH579" s="105"/>
      <c r="CI579" s="86"/>
      <c r="CJ579" s="188"/>
      <c r="CK579" s="181">
        <f t="shared" si="398"/>
        <v>100</v>
      </c>
      <c r="CL579" s="181">
        <f t="shared" si="399"/>
        <v>200</v>
      </c>
      <c r="CM579" s="86" t="s">
        <v>5723</v>
      </c>
      <c r="CN579" s="182" t="s">
        <v>7857</v>
      </c>
      <c r="CO579" s="183" t="s">
        <v>7858</v>
      </c>
      <c r="CP579" s="86" t="s">
        <v>5724</v>
      </c>
      <c r="CQ579" s="153" t="s">
        <v>7924</v>
      </c>
      <c r="CR579" s="187">
        <f t="shared" si="400"/>
        <v>5850000</v>
      </c>
      <c r="CS579" s="188">
        <v>1</v>
      </c>
      <c r="CT579" s="188">
        <f t="shared" si="410"/>
        <v>5850000</v>
      </c>
      <c r="CU579" s="93"/>
      <c r="CV579" s="94">
        <f t="shared" si="401"/>
        <v>100</v>
      </c>
      <c r="CW579" s="93">
        <f t="shared" si="402"/>
        <v>0</v>
      </c>
      <c r="CX579" s="86">
        <f t="shared" si="403"/>
        <v>0</v>
      </c>
      <c r="CY579" s="93">
        <f t="shared" si="411"/>
        <v>175500</v>
      </c>
      <c r="CZ579" s="93">
        <v>0</v>
      </c>
      <c r="DA579" s="93">
        <v>0</v>
      </c>
      <c r="DB579" s="93">
        <f t="shared" si="412"/>
        <v>0</v>
      </c>
      <c r="DC579" s="93">
        <v>0</v>
      </c>
      <c r="DD579" s="91">
        <v>0</v>
      </c>
      <c r="DE579" s="93">
        <f t="shared" si="413"/>
        <v>0</v>
      </c>
      <c r="DF579" s="93">
        <f t="shared" si="384"/>
        <v>0</v>
      </c>
      <c r="DG579" s="93"/>
      <c r="DH579" s="93">
        <v>0</v>
      </c>
      <c r="DI579" s="93">
        <v>0</v>
      </c>
      <c r="DJ579" s="86">
        <f t="shared" si="414"/>
        <v>0</v>
      </c>
      <c r="DK579" s="91">
        <v>0</v>
      </c>
      <c r="DL579" s="93"/>
      <c r="DM579" s="93">
        <v>0</v>
      </c>
      <c r="DN579" s="93">
        <f t="shared" si="385"/>
        <v>5850000</v>
      </c>
      <c r="DO579" s="93">
        <f t="shared" si="415"/>
        <v>0</v>
      </c>
      <c r="DP579" s="92">
        <f t="shared" si="416"/>
        <v>175500</v>
      </c>
      <c r="DQ579" s="97" t="str">
        <f t="shared" si="386"/>
        <v>8551155300</v>
      </c>
      <c r="DR579" s="98">
        <f t="shared" si="417"/>
        <v>0</v>
      </c>
      <c r="DS579" s="93" t="str">
        <f t="shared" si="418"/>
        <v>OK</v>
      </c>
      <c r="DT579" s="93"/>
      <c r="DU579" s="78" t="str">
        <f t="shared" si="387"/>
        <v>5010700214991499101001VT100001</v>
      </c>
      <c r="DV579" s="78">
        <f>INDEX('08_DMGiaDat'!$L:$L,MATCH(DU579,'08_DMGiaDat'!$R:$R,0))</f>
        <v>5850000</v>
      </c>
      <c r="DW579" s="78" t="str">
        <f t="shared" si="388"/>
        <v>501070021499100100000001</v>
      </c>
      <c r="DX579" s="78" t="str">
        <f>IFERROR(VLOOKUP(DW579,'08_DMGiaDat'!C518:C519,2,FALSE),"N")</f>
        <v>N</v>
      </c>
      <c r="DY579" s="78" t="str">
        <f t="shared" si="389"/>
        <v>5010700214991001VT100001</v>
      </c>
      <c r="DZ579" s="78" t="str">
        <f>IFERROR(VLOOKUP(DY579,'08_DMGiaDat'!C518:C519,2,FALSE),"N")</f>
        <v>N</v>
      </c>
      <c r="EA579" s="78" t="str">
        <f t="shared" si="390"/>
        <v>501070021499100100000001</v>
      </c>
      <c r="EB579" s="78" t="str">
        <f>IFERROR(VLOOKUP(EA579,'08_DMGiaDat'!C518:C519,2,FALSE),"N")</f>
        <v>N</v>
      </c>
      <c r="EC579" s="92">
        <f>IF(DV579&lt;&gt;"N",DV579,IF(DX579&lt;&gt;"N",DX579,IF(DZ579&lt;&gt;"N",DZ579*VLOOKUP(LEFT(CB579,3),'03_DMMucDich'!C502:C506,5,FALSE),IF(EB579&lt;&gt;"N",EB579*VLOOKUP(LEFT(CB579,3),'03_DMMucDich'!C502:C506,5,FALSE),"N/A"))))</f>
        <v>5850000</v>
      </c>
    </row>
    <row r="580" spans="1:133" s="34" customFormat="1" ht="16" x14ac:dyDescent="0.2">
      <c r="A580" s="85">
        <v>566</v>
      </c>
      <c r="B580" s="86"/>
      <c r="C580" s="87"/>
      <c r="D580" s="141" t="s">
        <v>6198</v>
      </c>
      <c r="E580" s="86"/>
      <c r="F580" s="88"/>
      <c r="G580" s="88" t="s">
        <v>5718</v>
      </c>
      <c r="H580" s="151">
        <v>2023</v>
      </c>
      <c r="I580" s="86"/>
      <c r="J580" s="86"/>
      <c r="K580" s="145" t="s">
        <v>6821</v>
      </c>
      <c r="L580" s="105"/>
      <c r="M580" s="86"/>
      <c r="N580" s="105"/>
      <c r="O580" s="105"/>
      <c r="P580" s="86"/>
      <c r="Q580" s="86"/>
      <c r="R580" s="153" t="str">
        <f t="shared" si="391"/>
        <v>Tổ 66</v>
      </c>
      <c r="S580" s="86"/>
      <c r="T580" s="86"/>
      <c r="U580" s="86"/>
      <c r="V580" s="86" t="str">
        <f t="shared" si="392"/>
        <v xml:space="preserve">, </v>
      </c>
      <c r="W580" s="86"/>
      <c r="X580" s="86"/>
      <c r="Y580" s="86"/>
      <c r="Z580" s="88"/>
      <c r="AA580" s="105"/>
      <c r="AB580" s="86"/>
      <c r="AC580" s="90"/>
      <c r="AD580" s="86"/>
      <c r="AE580" s="86"/>
      <c r="AF580" s="86"/>
      <c r="AG580" s="86"/>
      <c r="AH580" s="160" t="s">
        <v>6960</v>
      </c>
      <c r="AI580" s="153"/>
      <c r="AJ580" s="153"/>
      <c r="AK580" s="86"/>
      <c r="AL580" s="86"/>
      <c r="AM580" s="153" t="s">
        <v>7015</v>
      </c>
      <c r="AN580" s="153" t="s">
        <v>7683</v>
      </c>
      <c r="AO580" s="165">
        <v>43599</v>
      </c>
      <c r="AP580" s="153" t="s">
        <v>1489</v>
      </c>
      <c r="AQ580" s="153" t="s">
        <v>7084</v>
      </c>
      <c r="AR580" s="166">
        <v>100</v>
      </c>
      <c r="AS580" s="88" t="s">
        <v>5719</v>
      </c>
      <c r="AT580" s="92">
        <f t="shared" si="409"/>
        <v>0</v>
      </c>
      <c r="AU580" s="93">
        <v>0</v>
      </c>
      <c r="AV580" s="93">
        <v>0</v>
      </c>
      <c r="AW580" s="166">
        <v>200</v>
      </c>
      <c r="AX580" s="93">
        <v>0</v>
      </c>
      <c r="AY580" s="177"/>
      <c r="AZ580" s="177">
        <v>0</v>
      </c>
      <c r="BA580" s="178"/>
      <c r="BB580" s="105"/>
      <c r="BC580" s="105"/>
      <c r="BD580" s="93"/>
      <c r="BE580" s="93">
        <v>0</v>
      </c>
      <c r="BF580" s="91">
        <v>0</v>
      </c>
      <c r="BG580" s="94"/>
      <c r="BH580" s="95"/>
      <c r="BI580" s="93" t="str">
        <f t="shared" si="377"/>
        <v>Lê Mạnh Duy</v>
      </c>
      <c r="BJ580" s="105">
        <f t="shared" si="378"/>
        <v>0</v>
      </c>
      <c r="BK580" s="88" t="str">
        <f t="shared" si="379"/>
        <v>8849691802</v>
      </c>
      <c r="BL580" s="86">
        <f t="shared" si="380"/>
        <v>0</v>
      </c>
      <c r="BM580" s="105">
        <f t="shared" si="381"/>
        <v>0</v>
      </c>
      <c r="BN580" s="86">
        <f t="shared" si="382"/>
        <v>0</v>
      </c>
      <c r="BO580" s="86">
        <f t="shared" si="383"/>
        <v>0</v>
      </c>
      <c r="BP580" s="86">
        <f t="shared" si="393"/>
        <v>0</v>
      </c>
      <c r="BQ580" s="160" t="s">
        <v>6960</v>
      </c>
      <c r="BR580" s="86" t="s">
        <v>5720</v>
      </c>
      <c r="BS580" s="88" t="s">
        <v>5721</v>
      </c>
      <c r="BT580" s="86" t="s">
        <v>5722</v>
      </c>
      <c r="BU580" s="86"/>
      <c r="BV580" s="86" t="str">
        <f t="shared" si="394"/>
        <v>CP 893885</v>
      </c>
      <c r="BW580" s="105" t="str">
        <f t="shared" si="395"/>
        <v/>
      </c>
      <c r="BX580" s="86" t="str">
        <f t="shared" si="404"/>
        <v>131</v>
      </c>
      <c r="BY580" s="86" t="str">
        <f t="shared" si="405"/>
        <v>29</v>
      </c>
      <c r="BZ580" s="91">
        <f t="shared" si="406"/>
        <v>100</v>
      </c>
      <c r="CA580" s="91">
        <v>0</v>
      </c>
      <c r="CB580" s="96" t="s">
        <v>5719</v>
      </c>
      <c r="CC580" s="91">
        <f t="shared" si="396"/>
        <v>200</v>
      </c>
      <c r="CD580" s="91">
        <f t="shared" si="397"/>
        <v>0</v>
      </c>
      <c r="CE580" s="93">
        <f t="shared" si="407"/>
        <v>0</v>
      </c>
      <c r="CF580" s="93">
        <f t="shared" si="408"/>
        <v>0</v>
      </c>
      <c r="CG580" s="105"/>
      <c r="CH580" s="105"/>
      <c r="CI580" s="86"/>
      <c r="CJ580" s="188"/>
      <c r="CK580" s="181">
        <f t="shared" si="398"/>
        <v>100</v>
      </c>
      <c r="CL580" s="181">
        <f t="shared" si="399"/>
        <v>200</v>
      </c>
      <c r="CM580" s="86" t="s">
        <v>5723</v>
      </c>
      <c r="CN580" s="182" t="s">
        <v>7854</v>
      </c>
      <c r="CO580" s="183" t="s">
        <v>7855</v>
      </c>
      <c r="CP580" s="86" t="s">
        <v>5724</v>
      </c>
      <c r="CQ580" s="153" t="s">
        <v>7924</v>
      </c>
      <c r="CR580" s="187">
        <f t="shared" si="400"/>
        <v>7970000</v>
      </c>
      <c r="CS580" s="188">
        <v>1</v>
      </c>
      <c r="CT580" s="188">
        <f t="shared" si="410"/>
        <v>7970000</v>
      </c>
      <c r="CU580" s="93"/>
      <c r="CV580" s="94">
        <f t="shared" si="401"/>
        <v>100</v>
      </c>
      <c r="CW580" s="93">
        <f t="shared" si="402"/>
        <v>0</v>
      </c>
      <c r="CX580" s="86">
        <f t="shared" si="403"/>
        <v>0</v>
      </c>
      <c r="CY580" s="93">
        <f t="shared" si="411"/>
        <v>239100</v>
      </c>
      <c r="CZ580" s="93">
        <v>0</v>
      </c>
      <c r="DA580" s="93">
        <v>0</v>
      </c>
      <c r="DB580" s="93">
        <f t="shared" si="412"/>
        <v>0</v>
      </c>
      <c r="DC580" s="93">
        <v>0</v>
      </c>
      <c r="DD580" s="91">
        <v>0</v>
      </c>
      <c r="DE580" s="93">
        <f t="shared" si="413"/>
        <v>0</v>
      </c>
      <c r="DF580" s="93">
        <f t="shared" si="384"/>
        <v>0</v>
      </c>
      <c r="DG580" s="93"/>
      <c r="DH580" s="93">
        <v>0</v>
      </c>
      <c r="DI580" s="93">
        <v>0</v>
      </c>
      <c r="DJ580" s="86">
        <f t="shared" si="414"/>
        <v>0</v>
      </c>
      <c r="DK580" s="91">
        <v>0</v>
      </c>
      <c r="DL580" s="93"/>
      <c r="DM580" s="93">
        <v>0</v>
      </c>
      <c r="DN580" s="93">
        <f t="shared" si="385"/>
        <v>7970000</v>
      </c>
      <c r="DO580" s="93">
        <f t="shared" si="415"/>
        <v>0</v>
      </c>
      <c r="DP580" s="92">
        <f t="shared" si="416"/>
        <v>239100</v>
      </c>
      <c r="DQ580" s="97" t="str">
        <f t="shared" si="386"/>
        <v>8849691802</v>
      </c>
      <c r="DR580" s="98">
        <f t="shared" si="417"/>
        <v>0</v>
      </c>
      <c r="DS580" s="93" t="str">
        <f t="shared" si="418"/>
        <v>OK</v>
      </c>
      <c r="DT580" s="93"/>
      <c r="DU580" s="78" t="str">
        <f t="shared" si="387"/>
        <v>5010700215011501100001VT100001</v>
      </c>
      <c r="DV580" s="78">
        <f>INDEX('08_DMGiaDat'!$L:$L,MATCH(DU580,'08_DMGiaDat'!$R:$R,0))</f>
        <v>7970000</v>
      </c>
      <c r="DW580" s="78" t="str">
        <f t="shared" si="388"/>
        <v>501070021501100100000001</v>
      </c>
      <c r="DX580" s="78" t="str">
        <f>IFERROR(VLOOKUP(DW580,'08_DMGiaDat'!C518:C519,2,FALSE),"N")</f>
        <v>N</v>
      </c>
      <c r="DY580" s="78" t="str">
        <f t="shared" si="389"/>
        <v>5010700215011001VT100001</v>
      </c>
      <c r="DZ580" s="78" t="str">
        <f>IFERROR(VLOOKUP(DY580,'08_DMGiaDat'!C518:C519,2,FALSE),"N")</f>
        <v>N</v>
      </c>
      <c r="EA580" s="78" t="str">
        <f t="shared" si="390"/>
        <v>501070021501100100000001</v>
      </c>
      <c r="EB580" s="78" t="str">
        <f>IFERROR(VLOOKUP(EA580,'08_DMGiaDat'!C518:C519,2,FALSE),"N")</f>
        <v>N</v>
      </c>
      <c r="EC580" s="92">
        <f>IF(DV580&lt;&gt;"N",DV580,IF(DX580&lt;&gt;"N",DX580,IF(DZ580&lt;&gt;"N",DZ580*VLOOKUP(LEFT(CB580,3),'03_DMMucDich'!C502:C506,5,FALSE),IF(EB580&lt;&gt;"N",EB580*VLOOKUP(LEFT(CB580,3),'03_DMMucDich'!C502:C506,5,FALSE),"N/A"))))</f>
        <v>7970000</v>
      </c>
    </row>
    <row r="581" spans="1:133" s="34" customFormat="1" ht="16" x14ac:dyDescent="0.2">
      <c r="A581" s="85">
        <v>567</v>
      </c>
      <c r="B581" s="86"/>
      <c r="C581" s="87"/>
      <c r="D581" s="141" t="s">
        <v>6199</v>
      </c>
      <c r="E581" s="86"/>
      <c r="F581" s="88"/>
      <c r="G581" s="88" t="s">
        <v>5718</v>
      </c>
      <c r="H581" s="151">
        <v>2022</v>
      </c>
      <c r="I581" s="86"/>
      <c r="J581" s="86"/>
      <c r="K581" s="145" t="s">
        <v>6822</v>
      </c>
      <c r="L581" s="105"/>
      <c r="M581" s="86"/>
      <c r="N581" s="105"/>
      <c r="O581" s="105"/>
      <c r="P581" s="86"/>
      <c r="Q581" s="86"/>
      <c r="R581" s="153" t="str">
        <f t="shared" si="391"/>
        <v>Tổ 66</v>
      </c>
      <c r="S581" s="86"/>
      <c r="T581" s="86"/>
      <c r="U581" s="86"/>
      <c r="V581" s="86" t="str">
        <f t="shared" si="392"/>
        <v xml:space="preserve">, </v>
      </c>
      <c r="W581" s="86"/>
      <c r="X581" s="86"/>
      <c r="Y581" s="86"/>
      <c r="Z581" s="88"/>
      <c r="AA581" s="105"/>
      <c r="AB581" s="86"/>
      <c r="AC581" s="90"/>
      <c r="AD581" s="86"/>
      <c r="AE581" s="86"/>
      <c r="AF581" s="86"/>
      <c r="AG581" s="86"/>
      <c r="AH581" s="160" t="s">
        <v>6960</v>
      </c>
      <c r="AI581" s="153"/>
      <c r="AJ581" s="153"/>
      <c r="AK581" s="86"/>
      <c r="AL581" s="86"/>
      <c r="AM581" s="153" t="s">
        <v>7015</v>
      </c>
      <c r="AN581" s="153" t="s">
        <v>7684</v>
      </c>
      <c r="AO581" s="165">
        <v>43599</v>
      </c>
      <c r="AP581" s="153" t="s">
        <v>7081</v>
      </c>
      <c r="AQ581" s="153" t="s">
        <v>5701</v>
      </c>
      <c r="AR581" s="166">
        <v>150</v>
      </c>
      <c r="AS581" s="88" t="s">
        <v>5719</v>
      </c>
      <c r="AT581" s="92">
        <f t="shared" si="409"/>
        <v>0</v>
      </c>
      <c r="AU581" s="93">
        <v>0</v>
      </c>
      <c r="AV581" s="93">
        <v>0</v>
      </c>
      <c r="AW581" s="166">
        <v>200</v>
      </c>
      <c r="AX581" s="93">
        <v>0</v>
      </c>
      <c r="AY581" s="177"/>
      <c r="AZ581" s="177">
        <v>0</v>
      </c>
      <c r="BA581" s="178"/>
      <c r="BB581" s="105"/>
      <c r="BC581" s="105"/>
      <c r="BD581" s="93"/>
      <c r="BE581" s="93">
        <v>0</v>
      </c>
      <c r="BF581" s="91">
        <v>0</v>
      </c>
      <c r="BG581" s="94"/>
      <c r="BH581" s="95"/>
      <c r="BI581" s="93" t="str">
        <f t="shared" si="377"/>
        <v>Trần Thị Thu Hiền</v>
      </c>
      <c r="BJ581" s="105">
        <f t="shared" si="378"/>
        <v>0</v>
      </c>
      <c r="BK581" s="88" t="str">
        <f t="shared" si="379"/>
        <v>8502578286</v>
      </c>
      <c r="BL581" s="86">
        <f t="shared" si="380"/>
        <v>0</v>
      </c>
      <c r="BM581" s="105">
        <f t="shared" si="381"/>
        <v>0</v>
      </c>
      <c r="BN581" s="86">
        <f t="shared" si="382"/>
        <v>0</v>
      </c>
      <c r="BO581" s="86">
        <f t="shared" si="383"/>
        <v>0</v>
      </c>
      <c r="BP581" s="86">
        <f t="shared" si="393"/>
        <v>0</v>
      </c>
      <c r="BQ581" s="160" t="s">
        <v>6960</v>
      </c>
      <c r="BR581" s="86" t="s">
        <v>5720</v>
      </c>
      <c r="BS581" s="88" t="s">
        <v>5721</v>
      </c>
      <c r="BT581" s="86" t="s">
        <v>5722</v>
      </c>
      <c r="BU581" s="86"/>
      <c r="BV581" s="86" t="str">
        <f t="shared" si="394"/>
        <v>CP 893478</v>
      </c>
      <c r="BW581" s="105" t="str">
        <f t="shared" si="395"/>
        <v/>
      </c>
      <c r="BX581" s="86" t="str">
        <f t="shared" si="404"/>
        <v>95</v>
      </c>
      <c r="BY581" s="86" t="str">
        <f t="shared" si="405"/>
        <v>33</v>
      </c>
      <c r="BZ581" s="91">
        <f t="shared" si="406"/>
        <v>150</v>
      </c>
      <c r="CA581" s="91">
        <v>0</v>
      </c>
      <c r="CB581" s="96" t="s">
        <v>5719</v>
      </c>
      <c r="CC581" s="91">
        <f t="shared" si="396"/>
        <v>200</v>
      </c>
      <c r="CD581" s="91">
        <f t="shared" si="397"/>
        <v>0</v>
      </c>
      <c r="CE581" s="93">
        <f t="shared" si="407"/>
        <v>0</v>
      </c>
      <c r="CF581" s="93">
        <f t="shared" si="408"/>
        <v>0</v>
      </c>
      <c r="CG581" s="105"/>
      <c r="CH581" s="105"/>
      <c r="CI581" s="86"/>
      <c r="CJ581" s="188"/>
      <c r="CK581" s="181">
        <f t="shared" si="398"/>
        <v>150</v>
      </c>
      <c r="CL581" s="181">
        <f t="shared" si="399"/>
        <v>200</v>
      </c>
      <c r="CM581" s="86" t="s">
        <v>5723</v>
      </c>
      <c r="CN581" s="182" t="s">
        <v>7854</v>
      </c>
      <c r="CO581" s="183" t="s">
        <v>7855</v>
      </c>
      <c r="CP581" s="86" t="s">
        <v>5724</v>
      </c>
      <c r="CQ581" s="153" t="s">
        <v>7924</v>
      </c>
      <c r="CR581" s="187">
        <f t="shared" si="400"/>
        <v>7970000</v>
      </c>
      <c r="CS581" s="188">
        <v>1</v>
      </c>
      <c r="CT581" s="188">
        <f t="shared" si="410"/>
        <v>7970000</v>
      </c>
      <c r="CU581" s="93"/>
      <c r="CV581" s="94">
        <f t="shared" si="401"/>
        <v>150</v>
      </c>
      <c r="CW581" s="93">
        <f t="shared" si="402"/>
        <v>0</v>
      </c>
      <c r="CX581" s="86">
        <f t="shared" si="403"/>
        <v>0</v>
      </c>
      <c r="CY581" s="93">
        <f t="shared" si="411"/>
        <v>358650</v>
      </c>
      <c r="CZ581" s="93">
        <v>0</v>
      </c>
      <c r="DA581" s="93">
        <v>0</v>
      </c>
      <c r="DB581" s="93">
        <f t="shared" si="412"/>
        <v>0</v>
      </c>
      <c r="DC581" s="93">
        <v>0</v>
      </c>
      <c r="DD581" s="91">
        <v>0</v>
      </c>
      <c r="DE581" s="93">
        <f t="shared" si="413"/>
        <v>0</v>
      </c>
      <c r="DF581" s="93">
        <f t="shared" si="384"/>
        <v>0</v>
      </c>
      <c r="DG581" s="93"/>
      <c r="DH581" s="93">
        <v>0</v>
      </c>
      <c r="DI581" s="93">
        <v>0</v>
      </c>
      <c r="DJ581" s="86">
        <f t="shared" si="414"/>
        <v>0</v>
      </c>
      <c r="DK581" s="91">
        <v>0</v>
      </c>
      <c r="DL581" s="93"/>
      <c r="DM581" s="93">
        <v>0</v>
      </c>
      <c r="DN581" s="93">
        <f t="shared" si="385"/>
        <v>7970000</v>
      </c>
      <c r="DO581" s="93">
        <f t="shared" si="415"/>
        <v>0</v>
      </c>
      <c r="DP581" s="92">
        <f t="shared" si="416"/>
        <v>358650</v>
      </c>
      <c r="DQ581" s="97" t="str">
        <f t="shared" si="386"/>
        <v>8502578286</v>
      </c>
      <c r="DR581" s="98">
        <f t="shared" si="417"/>
        <v>0</v>
      </c>
      <c r="DS581" s="93" t="str">
        <f t="shared" si="418"/>
        <v>OK</v>
      </c>
      <c r="DT581" s="93"/>
      <c r="DU581" s="78" t="str">
        <f t="shared" si="387"/>
        <v>5010700215011501100001VT100001</v>
      </c>
      <c r="DV581" s="78">
        <f>INDEX('08_DMGiaDat'!$L:$L,MATCH(DU581,'08_DMGiaDat'!$R:$R,0))</f>
        <v>7970000</v>
      </c>
      <c r="DW581" s="78" t="str">
        <f t="shared" si="388"/>
        <v>501070021501100100000001</v>
      </c>
      <c r="DX581" s="78" t="str">
        <f>IFERROR(VLOOKUP(DW581,'08_DMGiaDat'!C518:C519,2,FALSE),"N")</f>
        <v>N</v>
      </c>
      <c r="DY581" s="78" t="str">
        <f t="shared" si="389"/>
        <v>5010700215011001VT100001</v>
      </c>
      <c r="DZ581" s="78" t="str">
        <f>IFERROR(VLOOKUP(DY581,'08_DMGiaDat'!C518:C519,2,FALSE),"N")</f>
        <v>N</v>
      </c>
      <c r="EA581" s="78" t="str">
        <f t="shared" si="390"/>
        <v>501070021501100100000001</v>
      </c>
      <c r="EB581" s="78" t="str">
        <f>IFERROR(VLOOKUP(EA581,'08_DMGiaDat'!C518:C519,2,FALSE),"N")</f>
        <v>N</v>
      </c>
      <c r="EC581" s="92">
        <f>IF(DV581&lt;&gt;"N",DV581,IF(DX581&lt;&gt;"N",DX581,IF(DZ581&lt;&gt;"N",DZ581*VLOOKUP(LEFT(CB581,3),'03_DMMucDich'!C502:C506,5,FALSE),IF(EB581&lt;&gt;"N",EB581*VLOOKUP(LEFT(CB581,3),'03_DMMucDich'!C502:C506,5,FALSE),"N/A"))))</f>
        <v>7970000</v>
      </c>
    </row>
    <row r="582" spans="1:133" s="34" customFormat="1" ht="16" x14ac:dyDescent="0.2">
      <c r="A582" s="85">
        <v>568</v>
      </c>
      <c r="B582" s="86"/>
      <c r="C582" s="87"/>
      <c r="D582" s="141" t="s">
        <v>6200</v>
      </c>
      <c r="E582" s="86"/>
      <c r="F582" s="88"/>
      <c r="G582" s="88" t="s">
        <v>5718</v>
      </c>
      <c r="H582" s="151">
        <v>2022</v>
      </c>
      <c r="I582" s="86"/>
      <c r="J582" s="86"/>
      <c r="K582" s="145" t="s">
        <v>6823</v>
      </c>
      <c r="L582" s="105"/>
      <c r="M582" s="86"/>
      <c r="N582" s="105"/>
      <c r="O582" s="105"/>
      <c r="P582" s="86"/>
      <c r="Q582" s="86"/>
      <c r="R582" s="153" t="str">
        <f t="shared" si="391"/>
        <v>Tổ 35</v>
      </c>
      <c r="S582" s="86"/>
      <c r="T582" s="86"/>
      <c r="U582" s="86"/>
      <c r="V582" s="86" t="str">
        <f t="shared" si="392"/>
        <v xml:space="preserve">, </v>
      </c>
      <c r="W582" s="86"/>
      <c r="X582" s="86"/>
      <c r="Y582" s="86"/>
      <c r="Z582" s="88"/>
      <c r="AA582" s="105"/>
      <c r="AB582" s="86"/>
      <c r="AC582" s="90"/>
      <c r="AD582" s="86"/>
      <c r="AE582" s="86"/>
      <c r="AF582" s="86"/>
      <c r="AG582" s="86"/>
      <c r="AH582" s="160" t="s">
        <v>7005</v>
      </c>
      <c r="AI582" s="153"/>
      <c r="AJ582" s="153"/>
      <c r="AK582" s="86"/>
      <c r="AL582" s="86"/>
      <c r="AM582" s="153" t="s">
        <v>7015</v>
      </c>
      <c r="AN582" s="153" t="s">
        <v>7685</v>
      </c>
      <c r="AO582" s="165">
        <v>42552</v>
      </c>
      <c r="AP582" s="153" t="s">
        <v>7421</v>
      </c>
      <c r="AQ582" s="153" t="s">
        <v>7686</v>
      </c>
      <c r="AR582" s="166">
        <v>100</v>
      </c>
      <c r="AS582" s="88" t="s">
        <v>5719</v>
      </c>
      <c r="AT582" s="92">
        <f t="shared" si="409"/>
        <v>0</v>
      </c>
      <c r="AU582" s="93">
        <v>0</v>
      </c>
      <c r="AV582" s="93">
        <v>0</v>
      </c>
      <c r="AW582" s="166">
        <v>200</v>
      </c>
      <c r="AX582" s="93">
        <v>0</v>
      </c>
      <c r="AY582" s="177"/>
      <c r="AZ582" s="177">
        <v>0</v>
      </c>
      <c r="BA582" s="178"/>
      <c r="BB582" s="105"/>
      <c r="BC582" s="105"/>
      <c r="BD582" s="93"/>
      <c r="BE582" s="93">
        <v>0</v>
      </c>
      <c r="BF582" s="91">
        <v>0</v>
      </c>
      <c r="BG582" s="94"/>
      <c r="BH582" s="95"/>
      <c r="BI582" s="93" t="str">
        <f t="shared" si="377"/>
        <v>Huỳnh Văn Hòa</v>
      </c>
      <c r="BJ582" s="105">
        <f t="shared" si="378"/>
        <v>0</v>
      </c>
      <c r="BK582" s="88" t="str">
        <f t="shared" si="379"/>
        <v>8441039855</v>
      </c>
      <c r="BL582" s="86">
        <f t="shared" si="380"/>
        <v>0</v>
      </c>
      <c r="BM582" s="105">
        <f t="shared" si="381"/>
        <v>0</v>
      </c>
      <c r="BN582" s="86">
        <f t="shared" si="382"/>
        <v>0</v>
      </c>
      <c r="BO582" s="86">
        <f t="shared" si="383"/>
        <v>0</v>
      </c>
      <c r="BP582" s="86">
        <f t="shared" si="393"/>
        <v>0</v>
      </c>
      <c r="BQ582" s="160" t="s">
        <v>7005</v>
      </c>
      <c r="BR582" s="86" t="s">
        <v>5720</v>
      </c>
      <c r="BS582" s="88" t="s">
        <v>5721</v>
      </c>
      <c r="BT582" s="86" t="s">
        <v>5722</v>
      </c>
      <c r="BU582" s="86"/>
      <c r="BV582" s="86" t="str">
        <f t="shared" si="394"/>
        <v>CĐ 077712</v>
      </c>
      <c r="BW582" s="105" t="str">
        <f t="shared" si="395"/>
        <v/>
      </c>
      <c r="BX582" s="86" t="str">
        <f t="shared" si="404"/>
        <v>6</v>
      </c>
      <c r="BY582" s="86" t="str">
        <f t="shared" si="405"/>
        <v>B2.7</v>
      </c>
      <c r="BZ582" s="91">
        <f t="shared" si="406"/>
        <v>100</v>
      </c>
      <c r="CA582" s="91">
        <v>0</v>
      </c>
      <c r="CB582" s="96" t="s">
        <v>5719</v>
      </c>
      <c r="CC582" s="91">
        <f t="shared" si="396"/>
        <v>200</v>
      </c>
      <c r="CD582" s="91">
        <f t="shared" si="397"/>
        <v>0</v>
      </c>
      <c r="CE582" s="93">
        <f t="shared" si="407"/>
        <v>0</v>
      </c>
      <c r="CF582" s="93">
        <f t="shared" si="408"/>
        <v>0</v>
      </c>
      <c r="CG582" s="105"/>
      <c r="CH582" s="105"/>
      <c r="CI582" s="86"/>
      <c r="CJ582" s="188"/>
      <c r="CK582" s="181">
        <f t="shared" si="398"/>
        <v>100</v>
      </c>
      <c r="CL582" s="181">
        <f t="shared" si="399"/>
        <v>200</v>
      </c>
      <c r="CM582" s="86" t="s">
        <v>5723</v>
      </c>
      <c r="CN582" s="182" t="s">
        <v>7918</v>
      </c>
      <c r="CO582" s="183" t="s">
        <v>7919</v>
      </c>
      <c r="CP582" s="86" t="s">
        <v>5724</v>
      </c>
      <c r="CQ582" s="153" t="s">
        <v>7924</v>
      </c>
      <c r="CR582" s="187">
        <f t="shared" si="400"/>
        <v>7470000</v>
      </c>
      <c r="CS582" s="188">
        <v>1</v>
      </c>
      <c r="CT582" s="188">
        <f t="shared" si="410"/>
        <v>7470000</v>
      </c>
      <c r="CU582" s="93"/>
      <c r="CV582" s="94">
        <f t="shared" si="401"/>
        <v>100</v>
      </c>
      <c r="CW582" s="93">
        <f t="shared" si="402"/>
        <v>0</v>
      </c>
      <c r="CX582" s="86">
        <f t="shared" si="403"/>
        <v>0</v>
      </c>
      <c r="CY582" s="93">
        <f t="shared" si="411"/>
        <v>224100</v>
      </c>
      <c r="CZ582" s="93">
        <v>0</v>
      </c>
      <c r="DA582" s="93">
        <v>0</v>
      </c>
      <c r="DB582" s="93">
        <f t="shared" si="412"/>
        <v>0</v>
      </c>
      <c r="DC582" s="93">
        <v>0</v>
      </c>
      <c r="DD582" s="91">
        <v>0</v>
      </c>
      <c r="DE582" s="93">
        <f t="shared" si="413"/>
        <v>0</v>
      </c>
      <c r="DF582" s="93">
        <f t="shared" si="384"/>
        <v>0</v>
      </c>
      <c r="DG582" s="93"/>
      <c r="DH582" s="93">
        <v>0</v>
      </c>
      <c r="DI582" s="93">
        <v>0</v>
      </c>
      <c r="DJ582" s="86">
        <f t="shared" si="414"/>
        <v>0</v>
      </c>
      <c r="DK582" s="91">
        <v>0</v>
      </c>
      <c r="DL582" s="93"/>
      <c r="DM582" s="93">
        <v>0</v>
      </c>
      <c r="DN582" s="93">
        <f t="shared" si="385"/>
        <v>7470000</v>
      </c>
      <c r="DO582" s="93">
        <f t="shared" si="415"/>
        <v>0</v>
      </c>
      <c r="DP582" s="92">
        <f t="shared" si="416"/>
        <v>224100</v>
      </c>
      <c r="DQ582" s="97" t="str">
        <f t="shared" si="386"/>
        <v>8441039855</v>
      </c>
      <c r="DR582" s="98">
        <f t="shared" si="417"/>
        <v>0</v>
      </c>
      <c r="DS582" s="93" t="str">
        <f t="shared" si="418"/>
        <v>OK</v>
      </c>
      <c r="DT582" s="93"/>
      <c r="DU582" s="78" t="str">
        <f t="shared" si="387"/>
        <v>5010700210631063100001VT100001</v>
      </c>
      <c r="DV582" s="78">
        <f>INDEX('08_DMGiaDat'!$L:$L,MATCH(DU582,'08_DMGiaDat'!$R:$R,0))</f>
        <v>7470000</v>
      </c>
      <c r="DW582" s="78" t="str">
        <f t="shared" si="388"/>
        <v>501070021063100100000001</v>
      </c>
      <c r="DX582" s="78" t="str">
        <f>IFERROR(VLOOKUP(DW582,'08_DMGiaDat'!C518:C519,2,FALSE),"N")</f>
        <v>N</v>
      </c>
      <c r="DY582" s="78" t="str">
        <f t="shared" si="389"/>
        <v>5010700210631001VT100001</v>
      </c>
      <c r="DZ582" s="78" t="str">
        <f>IFERROR(VLOOKUP(DY582,'08_DMGiaDat'!C518:C519,2,FALSE),"N")</f>
        <v>N</v>
      </c>
      <c r="EA582" s="78" t="str">
        <f t="shared" si="390"/>
        <v>501070021063100100000001</v>
      </c>
      <c r="EB582" s="78" t="str">
        <f>IFERROR(VLOOKUP(EA582,'08_DMGiaDat'!C518:C519,2,FALSE),"N")</f>
        <v>N</v>
      </c>
      <c r="EC582" s="92">
        <f>IF(DV582&lt;&gt;"N",DV582,IF(DX582&lt;&gt;"N",DX582,IF(DZ582&lt;&gt;"N",DZ582*VLOOKUP(LEFT(CB582,3),'03_DMMucDich'!C502:C506,5,FALSE),IF(EB582&lt;&gt;"N",EB582*VLOOKUP(LEFT(CB582,3),'03_DMMucDich'!C502:C506,5,FALSE),"N/A"))))</f>
        <v>7470000</v>
      </c>
    </row>
    <row r="583" spans="1:133" s="34" customFormat="1" ht="16" x14ac:dyDescent="0.2">
      <c r="A583" s="85">
        <v>569</v>
      </c>
      <c r="B583" s="86"/>
      <c r="C583" s="87"/>
      <c r="D583" s="141" t="s">
        <v>6201</v>
      </c>
      <c r="E583" s="86"/>
      <c r="F583" s="88"/>
      <c r="G583" s="88" t="s">
        <v>5718</v>
      </c>
      <c r="H583" s="151">
        <v>2022</v>
      </c>
      <c r="I583" s="86"/>
      <c r="J583" s="86"/>
      <c r="K583" s="145" t="s">
        <v>6824</v>
      </c>
      <c r="L583" s="105"/>
      <c r="M583" s="86"/>
      <c r="N583" s="105"/>
      <c r="O583" s="105"/>
      <c r="P583" s="86"/>
      <c r="Q583" s="86"/>
      <c r="R583" s="153" t="str">
        <f t="shared" si="391"/>
        <v>Tổ 66</v>
      </c>
      <c r="S583" s="86"/>
      <c r="T583" s="86"/>
      <c r="U583" s="86"/>
      <c r="V583" s="86" t="str">
        <f t="shared" si="392"/>
        <v xml:space="preserve">, </v>
      </c>
      <c r="W583" s="86"/>
      <c r="X583" s="86"/>
      <c r="Y583" s="86"/>
      <c r="Z583" s="88"/>
      <c r="AA583" s="105"/>
      <c r="AB583" s="86"/>
      <c r="AC583" s="90"/>
      <c r="AD583" s="86"/>
      <c r="AE583" s="86"/>
      <c r="AF583" s="86"/>
      <c r="AG583" s="86"/>
      <c r="AH583" s="160" t="s">
        <v>6960</v>
      </c>
      <c r="AI583" s="153"/>
      <c r="AJ583" s="153"/>
      <c r="AK583" s="86"/>
      <c r="AL583" s="86"/>
      <c r="AM583" s="153" t="s">
        <v>7015</v>
      </c>
      <c r="AN583" s="153" t="s">
        <v>7687</v>
      </c>
      <c r="AO583" s="165" t="s">
        <v>7688</v>
      </c>
      <c r="AP583" s="153" t="s">
        <v>2165</v>
      </c>
      <c r="AQ583" s="153" t="s">
        <v>7084</v>
      </c>
      <c r="AR583" s="166">
        <v>100</v>
      </c>
      <c r="AS583" s="88" t="s">
        <v>5719</v>
      </c>
      <c r="AT583" s="92">
        <f t="shared" si="409"/>
        <v>0</v>
      </c>
      <c r="AU583" s="93">
        <v>0</v>
      </c>
      <c r="AV583" s="93">
        <v>0</v>
      </c>
      <c r="AW583" s="166">
        <v>200</v>
      </c>
      <c r="AX583" s="93">
        <v>0</v>
      </c>
      <c r="AY583" s="177"/>
      <c r="AZ583" s="177">
        <v>0</v>
      </c>
      <c r="BA583" s="178"/>
      <c r="BB583" s="105"/>
      <c r="BC583" s="105"/>
      <c r="BD583" s="93"/>
      <c r="BE583" s="93">
        <v>0</v>
      </c>
      <c r="BF583" s="91">
        <v>0</v>
      </c>
      <c r="BG583" s="94"/>
      <c r="BH583" s="95"/>
      <c r="BI583" s="93" t="str">
        <f t="shared" si="377"/>
        <v>Lưu Thị Hường</v>
      </c>
      <c r="BJ583" s="105">
        <f t="shared" si="378"/>
        <v>0</v>
      </c>
      <c r="BK583" s="88" t="str">
        <f t="shared" si="379"/>
        <v>2900592345</v>
      </c>
      <c r="BL583" s="86">
        <f t="shared" si="380"/>
        <v>0</v>
      </c>
      <c r="BM583" s="105">
        <f t="shared" si="381"/>
        <v>0</v>
      </c>
      <c r="BN583" s="86">
        <f t="shared" si="382"/>
        <v>0</v>
      </c>
      <c r="BO583" s="86">
        <f t="shared" si="383"/>
        <v>0</v>
      </c>
      <c r="BP583" s="86">
        <f t="shared" si="393"/>
        <v>0</v>
      </c>
      <c r="BQ583" s="160" t="s">
        <v>6960</v>
      </c>
      <c r="BR583" s="86" t="s">
        <v>5720</v>
      </c>
      <c r="BS583" s="88" t="s">
        <v>5721</v>
      </c>
      <c r="BT583" s="86" t="s">
        <v>5722</v>
      </c>
      <c r="BU583" s="86"/>
      <c r="BV583" s="86" t="str">
        <f t="shared" si="394"/>
        <v>CP 893635</v>
      </c>
      <c r="BW583" s="105" t="str">
        <f t="shared" si="395"/>
        <v/>
      </c>
      <c r="BX583" s="86" t="str">
        <f t="shared" si="404"/>
        <v>279</v>
      </c>
      <c r="BY583" s="86" t="str">
        <f t="shared" si="405"/>
        <v>29</v>
      </c>
      <c r="BZ583" s="91">
        <f t="shared" si="406"/>
        <v>100</v>
      </c>
      <c r="CA583" s="91">
        <v>0</v>
      </c>
      <c r="CB583" s="96" t="s">
        <v>5719</v>
      </c>
      <c r="CC583" s="91">
        <f t="shared" si="396"/>
        <v>200</v>
      </c>
      <c r="CD583" s="91">
        <f t="shared" si="397"/>
        <v>0</v>
      </c>
      <c r="CE583" s="93">
        <f t="shared" si="407"/>
        <v>0</v>
      </c>
      <c r="CF583" s="93">
        <f t="shared" si="408"/>
        <v>0</v>
      </c>
      <c r="CG583" s="105"/>
      <c r="CH583" s="105"/>
      <c r="CI583" s="86"/>
      <c r="CJ583" s="188"/>
      <c r="CK583" s="181">
        <f t="shared" si="398"/>
        <v>100</v>
      </c>
      <c r="CL583" s="181">
        <f t="shared" si="399"/>
        <v>200</v>
      </c>
      <c r="CM583" s="86" t="s">
        <v>5723</v>
      </c>
      <c r="CN583" s="182" t="s">
        <v>7854</v>
      </c>
      <c r="CO583" s="183" t="s">
        <v>7855</v>
      </c>
      <c r="CP583" s="86" t="s">
        <v>5724</v>
      </c>
      <c r="CQ583" s="153" t="s">
        <v>7924</v>
      </c>
      <c r="CR583" s="187">
        <f t="shared" si="400"/>
        <v>7970000</v>
      </c>
      <c r="CS583" s="188">
        <v>1</v>
      </c>
      <c r="CT583" s="188">
        <f t="shared" si="410"/>
        <v>7970000</v>
      </c>
      <c r="CU583" s="93"/>
      <c r="CV583" s="94">
        <f t="shared" si="401"/>
        <v>100</v>
      </c>
      <c r="CW583" s="93">
        <f t="shared" si="402"/>
        <v>0</v>
      </c>
      <c r="CX583" s="86">
        <f t="shared" si="403"/>
        <v>0</v>
      </c>
      <c r="CY583" s="93">
        <f t="shared" si="411"/>
        <v>239100</v>
      </c>
      <c r="CZ583" s="93">
        <v>0</v>
      </c>
      <c r="DA583" s="93">
        <v>0</v>
      </c>
      <c r="DB583" s="93">
        <f t="shared" si="412"/>
        <v>0</v>
      </c>
      <c r="DC583" s="93">
        <v>0</v>
      </c>
      <c r="DD583" s="91">
        <v>0</v>
      </c>
      <c r="DE583" s="93">
        <f t="shared" si="413"/>
        <v>0</v>
      </c>
      <c r="DF583" s="93">
        <f t="shared" si="384"/>
        <v>0</v>
      </c>
      <c r="DG583" s="93"/>
      <c r="DH583" s="93">
        <v>0</v>
      </c>
      <c r="DI583" s="93">
        <v>0</v>
      </c>
      <c r="DJ583" s="86">
        <f t="shared" si="414"/>
        <v>0</v>
      </c>
      <c r="DK583" s="91">
        <v>0</v>
      </c>
      <c r="DL583" s="93"/>
      <c r="DM583" s="93">
        <v>0</v>
      </c>
      <c r="DN583" s="93">
        <f t="shared" si="385"/>
        <v>7970000</v>
      </c>
      <c r="DO583" s="93">
        <f t="shared" si="415"/>
        <v>0</v>
      </c>
      <c r="DP583" s="92">
        <f t="shared" si="416"/>
        <v>239100</v>
      </c>
      <c r="DQ583" s="97" t="str">
        <f t="shared" si="386"/>
        <v>2900592345</v>
      </c>
      <c r="DR583" s="98">
        <f t="shared" si="417"/>
        <v>0</v>
      </c>
      <c r="DS583" s="93" t="str">
        <f t="shared" si="418"/>
        <v>OK</v>
      </c>
      <c r="DT583" s="93"/>
      <c r="DU583" s="78" t="str">
        <f t="shared" si="387"/>
        <v>5010700215011501100001VT100001</v>
      </c>
      <c r="DV583" s="78">
        <f>INDEX('08_DMGiaDat'!$L:$L,MATCH(DU583,'08_DMGiaDat'!$R:$R,0))</f>
        <v>7970000</v>
      </c>
      <c r="DW583" s="78" t="str">
        <f t="shared" si="388"/>
        <v>501070021501100100000001</v>
      </c>
      <c r="DX583" s="78" t="str">
        <f>IFERROR(VLOOKUP(DW583,'08_DMGiaDat'!C518:C519,2,FALSE),"N")</f>
        <v>N</v>
      </c>
      <c r="DY583" s="78" t="str">
        <f t="shared" si="389"/>
        <v>5010700215011001VT100001</v>
      </c>
      <c r="DZ583" s="78" t="str">
        <f>IFERROR(VLOOKUP(DY583,'08_DMGiaDat'!C518:C519,2,FALSE),"N")</f>
        <v>N</v>
      </c>
      <c r="EA583" s="78" t="str">
        <f t="shared" si="390"/>
        <v>501070021501100100000001</v>
      </c>
      <c r="EB583" s="78" t="str">
        <f>IFERROR(VLOOKUP(EA583,'08_DMGiaDat'!C518:C519,2,FALSE),"N")</f>
        <v>N</v>
      </c>
      <c r="EC583" s="92">
        <f>IF(DV583&lt;&gt;"N",DV583,IF(DX583&lt;&gt;"N",DX583,IF(DZ583&lt;&gt;"N",DZ583*VLOOKUP(LEFT(CB583,3),'03_DMMucDich'!C502:C506,5,FALSE),IF(EB583&lt;&gt;"N",EB583*VLOOKUP(LEFT(CB583,3),'03_DMMucDich'!C502:C506,5,FALSE),"N/A"))))</f>
        <v>7970000</v>
      </c>
    </row>
    <row r="584" spans="1:133" s="34" customFormat="1" ht="16" x14ac:dyDescent="0.2">
      <c r="A584" s="85">
        <v>570</v>
      </c>
      <c r="B584" s="86"/>
      <c r="C584" s="87"/>
      <c r="D584" s="141" t="s">
        <v>6202</v>
      </c>
      <c r="E584" s="86"/>
      <c r="F584" s="88"/>
      <c r="G584" s="88" t="s">
        <v>5718</v>
      </c>
      <c r="H584" s="151">
        <v>2022</v>
      </c>
      <c r="I584" s="86"/>
      <c r="J584" s="86"/>
      <c r="K584" s="145" t="s">
        <v>6825</v>
      </c>
      <c r="L584" s="105"/>
      <c r="M584" s="86"/>
      <c r="N584" s="105"/>
      <c r="O584" s="105"/>
      <c r="P584" s="86"/>
      <c r="Q584" s="86"/>
      <c r="R584" s="153" t="str">
        <f t="shared" si="391"/>
        <v>Tổ 26</v>
      </c>
      <c r="S584" s="86"/>
      <c r="T584" s="86"/>
      <c r="U584" s="86"/>
      <c r="V584" s="86" t="str">
        <f t="shared" si="392"/>
        <v xml:space="preserve">, </v>
      </c>
      <c r="W584" s="86"/>
      <c r="X584" s="86"/>
      <c r="Y584" s="86"/>
      <c r="Z584" s="88"/>
      <c r="AA584" s="105"/>
      <c r="AB584" s="86"/>
      <c r="AC584" s="90"/>
      <c r="AD584" s="86"/>
      <c r="AE584" s="86"/>
      <c r="AF584" s="86"/>
      <c r="AG584" s="86"/>
      <c r="AH584" s="160" t="s">
        <v>7013</v>
      </c>
      <c r="AI584" s="153"/>
      <c r="AJ584" s="153"/>
      <c r="AK584" s="86"/>
      <c r="AL584" s="86"/>
      <c r="AM584" s="153" t="s">
        <v>7015</v>
      </c>
      <c r="AN584" s="153" t="s">
        <v>7689</v>
      </c>
      <c r="AO584" s="165">
        <v>43234</v>
      </c>
      <c r="AP584" s="153" t="s">
        <v>2128</v>
      </c>
      <c r="AQ584" s="153" t="s">
        <v>1405</v>
      </c>
      <c r="AR584" s="166">
        <v>91.3</v>
      </c>
      <c r="AS584" s="88" t="s">
        <v>5719</v>
      </c>
      <c r="AT584" s="92">
        <f t="shared" si="409"/>
        <v>0</v>
      </c>
      <c r="AU584" s="93">
        <v>0</v>
      </c>
      <c r="AV584" s="93">
        <v>0</v>
      </c>
      <c r="AW584" s="166">
        <v>200</v>
      </c>
      <c r="AX584" s="93">
        <v>0</v>
      </c>
      <c r="AY584" s="177"/>
      <c r="AZ584" s="177">
        <v>0</v>
      </c>
      <c r="BA584" s="178"/>
      <c r="BB584" s="105"/>
      <c r="BC584" s="105"/>
      <c r="BD584" s="93"/>
      <c r="BE584" s="93">
        <v>0</v>
      </c>
      <c r="BF584" s="91">
        <v>0</v>
      </c>
      <c r="BG584" s="94"/>
      <c r="BH584" s="95"/>
      <c r="BI584" s="93" t="str">
        <f t="shared" si="377"/>
        <v>Trần Văn Minh</v>
      </c>
      <c r="BJ584" s="105">
        <f t="shared" si="378"/>
        <v>0</v>
      </c>
      <c r="BK584" s="88" t="str">
        <f t="shared" si="379"/>
        <v>8292219337</v>
      </c>
      <c r="BL584" s="86">
        <f t="shared" si="380"/>
        <v>0</v>
      </c>
      <c r="BM584" s="105">
        <f t="shared" si="381"/>
        <v>0</v>
      </c>
      <c r="BN584" s="86">
        <f t="shared" si="382"/>
        <v>0</v>
      </c>
      <c r="BO584" s="86">
        <f t="shared" si="383"/>
        <v>0</v>
      </c>
      <c r="BP584" s="86">
        <f t="shared" si="393"/>
        <v>0</v>
      </c>
      <c r="BQ584" s="160" t="s">
        <v>7013</v>
      </c>
      <c r="BR584" s="86" t="s">
        <v>5720</v>
      </c>
      <c r="BS584" s="88" t="s">
        <v>5721</v>
      </c>
      <c r="BT584" s="86" t="s">
        <v>5722</v>
      </c>
      <c r="BU584" s="86"/>
      <c r="BV584" s="86" t="str">
        <f t="shared" si="394"/>
        <v>CM 718830</v>
      </c>
      <c r="BW584" s="105" t="str">
        <f t="shared" si="395"/>
        <v/>
      </c>
      <c r="BX584" s="86" t="str">
        <f t="shared" si="404"/>
        <v>242</v>
      </c>
      <c r="BY584" s="86" t="str">
        <f t="shared" si="405"/>
        <v>126</v>
      </c>
      <c r="BZ584" s="91">
        <f t="shared" si="406"/>
        <v>91.3</v>
      </c>
      <c r="CA584" s="91">
        <v>0</v>
      </c>
      <c r="CB584" s="96" t="s">
        <v>5719</v>
      </c>
      <c r="CC584" s="91">
        <f t="shared" si="396"/>
        <v>200</v>
      </c>
      <c r="CD584" s="91">
        <f t="shared" si="397"/>
        <v>0</v>
      </c>
      <c r="CE584" s="93">
        <f t="shared" si="407"/>
        <v>0</v>
      </c>
      <c r="CF584" s="93">
        <f t="shared" si="408"/>
        <v>0</v>
      </c>
      <c r="CG584" s="105"/>
      <c r="CH584" s="105"/>
      <c r="CI584" s="86"/>
      <c r="CJ584" s="188"/>
      <c r="CK584" s="181">
        <f t="shared" si="398"/>
        <v>91.3</v>
      </c>
      <c r="CL584" s="181">
        <f t="shared" si="399"/>
        <v>200</v>
      </c>
      <c r="CM584" s="86" t="s">
        <v>5723</v>
      </c>
      <c r="CN584" s="182" t="s">
        <v>7859</v>
      </c>
      <c r="CO584" s="183" t="s">
        <v>7860</v>
      </c>
      <c r="CP584" s="86" t="s">
        <v>5724</v>
      </c>
      <c r="CQ584" s="153" t="s">
        <v>7925</v>
      </c>
      <c r="CR584" s="187">
        <f t="shared" si="400"/>
        <v>2730000</v>
      </c>
      <c r="CS584" s="188">
        <v>0.8</v>
      </c>
      <c r="CT584" s="188">
        <f t="shared" si="410"/>
        <v>2184000</v>
      </c>
      <c r="CU584" s="93"/>
      <c r="CV584" s="94">
        <f t="shared" si="401"/>
        <v>91.3</v>
      </c>
      <c r="CW584" s="93">
        <f t="shared" si="402"/>
        <v>0</v>
      </c>
      <c r="CX584" s="86">
        <f t="shared" si="403"/>
        <v>0</v>
      </c>
      <c r="CY584" s="93">
        <f t="shared" si="411"/>
        <v>59819.759999999995</v>
      </c>
      <c r="CZ584" s="93">
        <v>0</v>
      </c>
      <c r="DA584" s="93">
        <v>0</v>
      </c>
      <c r="DB584" s="93">
        <f t="shared" si="412"/>
        <v>0</v>
      </c>
      <c r="DC584" s="93">
        <v>0</v>
      </c>
      <c r="DD584" s="91">
        <v>0</v>
      </c>
      <c r="DE584" s="93">
        <f t="shared" si="413"/>
        <v>0</v>
      </c>
      <c r="DF584" s="93">
        <f t="shared" si="384"/>
        <v>0</v>
      </c>
      <c r="DG584" s="93"/>
      <c r="DH584" s="93">
        <v>0</v>
      </c>
      <c r="DI584" s="93">
        <v>0</v>
      </c>
      <c r="DJ584" s="86">
        <f t="shared" si="414"/>
        <v>0</v>
      </c>
      <c r="DK584" s="91">
        <v>0</v>
      </c>
      <c r="DL584" s="93"/>
      <c r="DM584" s="93">
        <v>0</v>
      </c>
      <c r="DN584" s="93">
        <f t="shared" si="385"/>
        <v>2184000</v>
      </c>
      <c r="DO584" s="93">
        <f t="shared" si="415"/>
        <v>0</v>
      </c>
      <c r="DP584" s="92">
        <f t="shared" si="416"/>
        <v>59819.759999999995</v>
      </c>
      <c r="DQ584" s="97" t="str">
        <f t="shared" si="386"/>
        <v>8292219337</v>
      </c>
      <c r="DR584" s="98">
        <f t="shared" si="417"/>
        <v>0</v>
      </c>
      <c r="DS584" s="93" t="str">
        <f t="shared" si="418"/>
        <v>OK</v>
      </c>
      <c r="DT584" s="93"/>
      <c r="DU584" s="78" t="str">
        <f t="shared" si="387"/>
        <v>5010700212541254101001VT400001</v>
      </c>
      <c r="DV584" s="78">
        <f>INDEX('08_DMGiaDat'!$L:$L,MATCH(DU584,'08_DMGiaDat'!$R:$R,0))</f>
        <v>2730000</v>
      </c>
      <c r="DW584" s="78" t="str">
        <f t="shared" si="388"/>
        <v>501070021254100100000001</v>
      </c>
      <c r="DX584" s="78" t="str">
        <f>IFERROR(VLOOKUP(DW584,'08_DMGiaDat'!C518:C519,2,FALSE),"N")</f>
        <v>N</v>
      </c>
      <c r="DY584" s="78" t="str">
        <f t="shared" si="389"/>
        <v>5010700212541001VT400001</v>
      </c>
      <c r="DZ584" s="78" t="str">
        <f>IFERROR(VLOOKUP(DY584,'08_DMGiaDat'!C518:C519,2,FALSE),"N")</f>
        <v>N</v>
      </c>
      <c r="EA584" s="78" t="str">
        <f t="shared" si="390"/>
        <v>501070021254100100000001</v>
      </c>
      <c r="EB584" s="78" t="str">
        <f>IFERROR(VLOOKUP(EA584,'08_DMGiaDat'!C518:C519,2,FALSE),"N")</f>
        <v>N</v>
      </c>
      <c r="EC584" s="92">
        <f>IF(DV584&lt;&gt;"N",DV584,IF(DX584&lt;&gt;"N",DX584,IF(DZ584&lt;&gt;"N",DZ584*VLOOKUP(LEFT(CB584,3),'03_DMMucDich'!C502:C506,5,FALSE),IF(EB584&lt;&gt;"N",EB584*VLOOKUP(LEFT(CB584,3),'03_DMMucDich'!C502:C506,5,FALSE),"N/A"))))</f>
        <v>2730000</v>
      </c>
    </row>
    <row r="585" spans="1:133" s="34" customFormat="1" ht="16" x14ac:dyDescent="0.2">
      <c r="A585" s="85">
        <v>571</v>
      </c>
      <c r="B585" s="86"/>
      <c r="C585" s="87"/>
      <c r="D585" s="141" t="s">
        <v>6203</v>
      </c>
      <c r="E585" s="86"/>
      <c r="F585" s="88"/>
      <c r="G585" s="88" t="s">
        <v>5718</v>
      </c>
      <c r="H585" s="151">
        <v>2023</v>
      </c>
      <c r="I585" s="86"/>
      <c r="J585" s="86"/>
      <c r="K585" s="145" t="s">
        <v>6826</v>
      </c>
      <c r="L585" s="105"/>
      <c r="M585" s="86"/>
      <c r="N585" s="105"/>
      <c r="O585" s="105"/>
      <c r="P585" s="86"/>
      <c r="Q585" s="86"/>
      <c r="R585" s="153" t="str">
        <f t="shared" si="391"/>
        <v>Tổ 30</v>
      </c>
      <c r="S585" s="86"/>
      <c r="T585" s="86"/>
      <c r="U585" s="86"/>
      <c r="V585" s="86" t="str">
        <f t="shared" si="392"/>
        <v xml:space="preserve">, </v>
      </c>
      <c r="W585" s="86"/>
      <c r="X585" s="86"/>
      <c r="Y585" s="86"/>
      <c r="Z585" s="88"/>
      <c r="AA585" s="105"/>
      <c r="AB585" s="86"/>
      <c r="AC585" s="90"/>
      <c r="AD585" s="86"/>
      <c r="AE585" s="86"/>
      <c r="AF585" s="86"/>
      <c r="AG585" s="86"/>
      <c r="AH585" s="160" t="s">
        <v>6999</v>
      </c>
      <c r="AI585" s="153"/>
      <c r="AJ585" s="153"/>
      <c r="AK585" s="86"/>
      <c r="AL585" s="86"/>
      <c r="AM585" s="153" t="s">
        <v>7015</v>
      </c>
      <c r="AN585" s="153" t="s">
        <v>7690</v>
      </c>
      <c r="AO585" s="165">
        <v>43126</v>
      </c>
      <c r="AP585" s="153" t="s">
        <v>2063</v>
      </c>
      <c r="AQ585" s="153" t="s">
        <v>1384</v>
      </c>
      <c r="AR585" s="166">
        <v>100</v>
      </c>
      <c r="AS585" s="88" t="s">
        <v>5719</v>
      </c>
      <c r="AT585" s="92">
        <f t="shared" si="409"/>
        <v>0</v>
      </c>
      <c r="AU585" s="93">
        <v>0</v>
      </c>
      <c r="AV585" s="93">
        <v>0</v>
      </c>
      <c r="AW585" s="166">
        <v>200</v>
      </c>
      <c r="AX585" s="93">
        <v>0</v>
      </c>
      <c r="AY585" s="177"/>
      <c r="AZ585" s="177">
        <v>0</v>
      </c>
      <c r="BA585" s="178"/>
      <c r="BB585" s="105"/>
      <c r="BC585" s="105"/>
      <c r="BD585" s="93"/>
      <c r="BE585" s="93">
        <v>0</v>
      </c>
      <c r="BF585" s="91">
        <v>0</v>
      </c>
      <c r="BG585" s="94"/>
      <c r="BH585" s="95"/>
      <c r="BI585" s="93" t="str">
        <f t="shared" si="377"/>
        <v>Vũ Khắc Đông</v>
      </c>
      <c r="BJ585" s="105">
        <f t="shared" si="378"/>
        <v>0</v>
      </c>
      <c r="BK585" s="88" t="str">
        <f t="shared" si="379"/>
        <v>8849805270</v>
      </c>
      <c r="BL585" s="86">
        <f t="shared" si="380"/>
        <v>0</v>
      </c>
      <c r="BM585" s="105">
        <f t="shared" si="381"/>
        <v>0</v>
      </c>
      <c r="BN585" s="86">
        <f t="shared" si="382"/>
        <v>0</v>
      </c>
      <c r="BO585" s="86">
        <f t="shared" si="383"/>
        <v>0</v>
      </c>
      <c r="BP585" s="86">
        <f t="shared" si="393"/>
        <v>0</v>
      </c>
      <c r="BQ585" s="160" t="s">
        <v>6999</v>
      </c>
      <c r="BR585" s="86" t="s">
        <v>5720</v>
      </c>
      <c r="BS585" s="88" t="s">
        <v>5721</v>
      </c>
      <c r="BT585" s="86" t="s">
        <v>5722</v>
      </c>
      <c r="BU585" s="86"/>
      <c r="BV585" s="86" t="str">
        <f t="shared" si="394"/>
        <v>CM 789646</v>
      </c>
      <c r="BW585" s="105" t="str">
        <f t="shared" si="395"/>
        <v/>
      </c>
      <c r="BX585" s="86" t="str">
        <f t="shared" si="404"/>
        <v>177</v>
      </c>
      <c r="BY585" s="86" t="str">
        <f t="shared" si="405"/>
        <v>125</v>
      </c>
      <c r="BZ585" s="91">
        <f t="shared" si="406"/>
        <v>100</v>
      </c>
      <c r="CA585" s="91">
        <v>0</v>
      </c>
      <c r="CB585" s="96" t="s">
        <v>5719</v>
      </c>
      <c r="CC585" s="91">
        <f t="shared" si="396"/>
        <v>200</v>
      </c>
      <c r="CD585" s="91">
        <f t="shared" si="397"/>
        <v>0</v>
      </c>
      <c r="CE585" s="93">
        <f t="shared" si="407"/>
        <v>0</v>
      </c>
      <c r="CF585" s="93">
        <f t="shared" si="408"/>
        <v>0</v>
      </c>
      <c r="CG585" s="105"/>
      <c r="CH585" s="105"/>
      <c r="CI585" s="86"/>
      <c r="CJ585" s="188"/>
      <c r="CK585" s="181">
        <f t="shared" si="398"/>
        <v>100</v>
      </c>
      <c r="CL585" s="181">
        <f t="shared" si="399"/>
        <v>200</v>
      </c>
      <c r="CM585" s="86" t="s">
        <v>5723</v>
      </c>
      <c r="CN585" s="182" t="s">
        <v>7897</v>
      </c>
      <c r="CO585" s="183" t="s">
        <v>7898</v>
      </c>
      <c r="CP585" s="86" t="s">
        <v>5724</v>
      </c>
      <c r="CQ585" s="153" t="s">
        <v>7924</v>
      </c>
      <c r="CR585" s="187">
        <f t="shared" si="400"/>
        <v>10340000</v>
      </c>
      <c r="CS585" s="188">
        <v>1</v>
      </c>
      <c r="CT585" s="188">
        <f t="shared" si="410"/>
        <v>10340000</v>
      </c>
      <c r="CU585" s="93"/>
      <c r="CV585" s="94">
        <f t="shared" si="401"/>
        <v>100</v>
      </c>
      <c r="CW585" s="93">
        <f t="shared" si="402"/>
        <v>0</v>
      </c>
      <c r="CX585" s="86">
        <f t="shared" si="403"/>
        <v>0</v>
      </c>
      <c r="CY585" s="93">
        <f t="shared" si="411"/>
        <v>310200</v>
      </c>
      <c r="CZ585" s="93">
        <v>0</v>
      </c>
      <c r="DA585" s="93">
        <v>0</v>
      </c>
      <c r="DB585" s="93">
        <f t="shared" si="412"/>
        <v>0</v>
      </c>
      <c r="DC585" s="93">
        <v>0</v>
      </c>
      <c r="DD585" s="91">
        <v>0</v>
      </c>
      <c r="DE585" s="93">
        <f t="shared" si="413"/>
        <v>0</v>
      </c>
      <c r="DF585" s="93">
        <f t="shared" si="384"/>
        <v>0</v>
      </c>
      <c r="DG585" s="93"/>
      <c r="DH585" s="93">
        <v>0</v>
      </c>
      <c r="DI585" s="93">
        <v>0</v>
      </c>
      <c r="DJ585" s="86">
        <f t="shared" si="414"/>
        <v>0</v>
      </c>
      <c r="DK585" s="91">
        <v>0</v>
      </c>
      <c r="DL585" s="93"/>
      <c r="DM585" s="93">
        <v>0</v>
      </c>
      <c r="DN585" s="93">
        <f t="shared" si="385"/>
        <v>10340000</v>
      </c>
      <c r="DO585" s="93">
        <f t="shared" si="415"/>
        <v>0</v>
      </c>
      <c r="DP585" s="92">
        <f t="shared" si="416"/>
        <v>310200</v>
      </c>
      <c r="DQ585" s="97" t="str">
        <f t="shared" si="386"/>
        <v>8849805270</v>
      </c>
      <c r="DR585" s="98">
        <f t="shared" si="417"/>
        <v>0</v>
      </c>
      <c r="DS585" s="93" t="str">
        <f t="shared" si="418"/>
        <v>OK</v>
      </c>
      <c r="DT585" s="93"/>
      <c r="DU585" s="78" t="str">
        <f t="shared" si="387"/>
        <v>5010700210831083100001VT100001</v>
      </c>
      <c r="DV585" s="78">
        <f>INDEX('08_DMGiaDat'!$L:$L,MATCH(DU585,'08_DMGiaDat'!$R:$R,0))</f>
        <v>10340000</v>
      </c>
      <c r="DW585" s="78" t="str">
        <f t="shared" si="388"/>
        <v>501070021083100100000001</v>
      </c>
      <c r="DX585" s="78" t="str">
        <f>IFERROR(VLOOKUP(DW585,'08_DMGiaDat'!C518:C519,2,FALSE),"N")</f>
        <v>N</v>
      </c>
      <c r="DY585" s="78" t="str">
        <f t="shared" si="389"/>
        <v>5010700210831001VT100001</v>
      </c>
      <c r="DZ585" s="78" t="str">
        <f>IFERROR(VLOOKUP(DY585,'08_DMGiaDat'!C518:C519,2,FALSE),"N")</f>
        <v>N</v>
      </c>
      <c r="EA585" s="78" t="str">
        <f t="shared" si="390"/>
        <v>501070021083100100000001</v>
      </c>
      <c r="EB585" s="78" t="str">
        <f>IFERROR(VLOOKUP(EA585,'08_DMGiaDat'!C518:C519,2,FALSE),"N")</f>
        <v>N</v>
      </c>
      <c r="EC585" s="92">
        <f>IF(DV585&lt;&gt;"N",DV585,IF(DX585&lt;&gt;"N",DX585,IF(DZ585&lt;&gt;"N",DZ585*VLOOKUP(LEFT(CB585,3),'03_DMMucDich'!C502:C506,5,FALSE),IF(EB585&lt;&gt;"N",EB585*VLOOKUP(LEFT(CB585,3),'03_DMMucDich'!C502:C506,5,FALSE),"N/A"))))</f>
        <v>10340000</v>
      </c>
    </row>
    <row r="586" spans="1:133" s="34" customFormat="1" ht="16" x14ac:dyDescent="0.2">
      <c r="A586" s="85">
        <v>572</v>
      </c>
      <c r="B586" s="86"/>
      <c r="C586" s="87"/>
      <c r="D586" s="141" t="s">
        <v>6204</v>
      </c>
      <c r="E586" s="86"/>
      <c r="F586" s="88"/>
      <c r="G586" s="88" t="s">
        <v>5718</v>
      </c>
      <c r="H586" s="151">
        <v>2022</v>
      </c>
      <c r="I586" s="86"/>
      <c r="J586" s="86"/>
      <c r="K586" s="145" t="s">
        <v>6827</v>
      </c>
      <c r="L586" s="105"/>
      <c r="M586" s="86"/>
      <c r="N586" s="105"/>
      <c r="O586" s="105"/>
      <c r="P586" s="86"/>
      <c r="Q586" s="86"/>
      <c r="R586" s="153" t="str">
        <f t="shared" si="391"/>
        <v>Tổ 09</v>
      </c>
      <c r="S586" s="86"/>
      <c r="T586" s="86"/>
      <c r="U586" s="86"/>
      <c r="V586" s="86" t="str">
        <f t="shared" si="392"/>
        <v xml:space="preserve">, </v>
      </c>
      <c r="W586" s="86"/>
      <c r="X586" s="86"/>
      <c r="Y586" s="86"/>
      <c r="Z586" s="88"/>
      <c r="AA586" s="105"/>
      <c r="AB586" s="86"/>
      <c r="AC586" s="90"/>
      <c r="AD586" s="86"/>
      <c r="AE586" s="86"/>
      <c r="AF586" s="86"/>
      <c r="AG586" s="86"/>
      <c r="AH586" s="160" t="s">
        <v>6979</v>
      </c>
      <c r="AI586" s="153"/>
      <c r="AJ586" s="153"/>
      <c r="AK586" s="86"/>
      <c r="AL586" s="86"/>
      <c r="AM586" s="153" t="s">
        <v>7015</v>
      </c>
      <c r="AN586" s="153" t="s">
        <v>7691</v>
      </c>
      <c r="AO586" s="165">
        <v>43497</v>
      </c>
      <c r="AP586" s="153" t="s">
        <v>7692</v>
      </c>
      <c r="AQ586" s="153" t="s">
        <v>7112</v>
      </c>
      <c r="AR586" s="166">
        <v>103.9</v>
      </c>
      <c r="AS586" s="88" t="s">
        <v>5719</v>
      </c>
      <c r="AT586" s="92">
        <f t="shared" si="409"/>
        <v>0</v>
      </c>
      <c r="AU586" s="93">
        <v>0</v>
      </c>
      <c r="AV586" s="93">
        <v>0</v>
      </c>
      <c r="AW586" s="166">
        <v>200</v>
      </c>
      <c r="AX586" s="93">
        <v>0</v>
      </c>
      <c r="AY586" s="177"/>
      <c r="AZ586" s="177">
        <v>0</v>
      </c>
      <c r="BA586" s="178"/>
      <c r="BB586" s="105"/>
      <c r="BC586" s="105"/>
      <c r="BD586" s="93"/>
      <c r="BE586" s="93">
        <v>0</v>
      </c>
      <c r="BF586" s="91">
        <v>0</v>
      </c>
      <c r="BG586" s="94"/>
      <c r="BH586" s="95"/>
      <c r="BI586" s="93" t="str">
        <f t="shared" si="377"/>
        <v>Lưu Thị Diệu Liên</v>
      </c>
      <c r="BJ586" s="105">
        <f t="shared" si="378"/>
        <v>0</v>
      </c>
      <c r="BK586" s="88" t="str">
        <f t="shared" si="379"/>
        <v>8071804555</v>
      </c>
      <c r="BL586" s="86">
        <f t="shared" si="380"/>
        <v>0</v>
      </c>
      <c r="BM586" s="105">
        <f t="shared" si="381"/>
        <v>0</v>
      </c>
      <c r="BN586" s="86">
        <f t="shared" si="382"/>
        <v>0</v>
      </c>
      <c r="BO586" s="86">
        <f t="shared" si="383"/>
        <v>0</v>
      </c>
      <c r="BP586" s="86">
        <f t="shared" si="393"/>
        <v>0</v>
      </c>
      <c r="BQ586" s="160" t="s">
        <v>6979</v>
      </c>
      <c r="BR586" s="86" t="s">
        <v>5720</v>
      </c>
      <c r="BS586" s="88" t="s">
        <v>5721</v>
      </c>
      <c r="BT586" s="86" t="s">
        <v>5722</v>
      </c>
      <c r="BU586" s="86"/>
      <c r="BV586" s="86" t="str">
        <f t="shared" si="394"/>
        <v>CH 697044</v>
      </c>
      <c r="BW586" s="105" t="str">
        <f t="shared" si="395"/>
        <v/>
      </c>
      <c r="BX586" s="86" t="str">
        <f t="shared" si="404"/>
        <v>2</v>
      </c>
      <c r="BY586" s="86" t="str">
        <f t="shared" si="405"/>
        <v>60</v>
      </c>
      <c r="BZ586" s="91">
        <f t="shared" si="406"/>
        <v>103.9</v>
      </c>
      <c r="CA586" s="91">
        <v>0</v>
      </c>
      <c r="CB586" s="96" t="s">
        <v>5719</v>
      </c>
      <c r="CC586" s="91">
        <f t="shared" si="396"/>
        <v>200</v>
      </c>
      <c r="CD586" s="91">
        <f t="shared" si="397"/>
        <v>0</v>
      </c>
      <c r="CE586" s="93">
        <f t="shared" si="407"/>
        <v>0</v>
      </c>
      <c r="CF586" s="93">
        <f t="shared" si="408"/>
        <v>0</v>
      </c>
      <c r="CG586" s="105"/>
      <c r="CH586" s="105"/>
      <c r="CI586" s="86"/>
      <c r="CJ586" s="188"/>
      <c r="CK586" s="181">
        <f t="shared" si="398"/>
        <v>103.9</v>
      </c>
      <c r="CL586" s="181">
        <f t="shared" si="399"/>
        <v>200</v>
      </c>
      <c r="CM586" s="86" t="s">
        <v>5723</v>
      </c>
      <c r="CN586" s="182" t="s">
        <v>7872</v>
      </c>
      <c r="CO586" s="183" t="s">
        <v>7882</v>
      </c>
      <c r="CP586" s="86" t="s">
        <v>5724</v>
      </c>
      <c r="CQ586" s="153" t="s">
        <v>7924</v>
      </c>
      <c r="CR586" s="187">
        <f t="shared" si="400"/>
        <v>7150000</v>
      </c>
      <c r="CS586" s="188">
        <v>1</v>
      </c>
      <c r="CT586" s="188">
        <f t="shared" si="410"/>
        <v>7150000</v>
      </c>
      <c r="CU586" s="93"/>
      <c r="CV586" s="94">
        <f t="shared" si="401"/>
        <v>103.9</v>
      </c>
      <c r="CW586" s="93">
        <f t="shared" si="402"/>
        <v>0</v>
      </c>
      <c r="CX586" s="86">
        <f t="shared" si="403"/>
        <v>0</v>
      </c>
      <c r="CY586" s="93">
        <f t="shared" si="411"/>
        <v>222865.5</v>
      </c>
      <c r="CZ586" s="93">
        <v>0</v>
      </c>
      <c r="DA586" s="93">
        <v>0</v>
      </c>
      <c r="DB586" s="93">
        <f t="shared" si="412"/>
        <v>0</v>
      </c>
      <c r="DC586" s="93">
        <v>0</v>
      </c>
      <c r="DD586" s="91">
        <v>0</v>
      </c>
      <c r="DE586" s="93">
        <f t="shared" si="413"/>
        <v>0</v>
      </c>
      <c r="DF586" s="93">
        <f t="shared" si="384"/>
        <v>0</v>
      </c>
      <c r="DG586" s="93"/>
      <c r="DH586" s="93">
        <v>0</v>
      </c>
      <c r="DI586" s="93">
        <v>0</v>
      </c>
      <c r="DJ586" s="86">
        <f t="shared" si="414"/>
        <v>0</v>
      </c>
      <c r="DK586" s="91">
        <v>0</v>
      </c>
      <c r="DL586" s="93"/>
      <c r="DM586" s="93">
        <v>0</v>
      </c>
      <c r="DN586" s="93">
        <f t="shared" si="385"/>
        <v>7150000</v>
      </c>
      <c r="DO586" s="93">
        <f t="shared" si="415"/>
        <v>0</v>
      </c>
      <c r="DP586" s="92">
        <f t="shared" si="416"/>
        <v>222865.5</v>
      </c>
      <c r="DQ586" s="97" t="str">
        <f t="shared" si="386"/>
        <v>8071804555</v>
      </c>
      <c r="DR586" s="98">
        <f t="shared" si="417"/>
        <v>0</v>
      </c>
      <c r="DS586" s="93" t="str">
        <f t="shared" si="418"/>
        <v>OK</v>
      </c>
      <c r="DT586" s="93"/>
      <c r="DU586" s="78" t="str">
        <f t="shared" si="387"/>
        <v>5010700215001500102001VT100001</v>
      </c>
      <c r="DV586" s="78">
        <f>INDEX('08_DMGiaDat'!$L:$L,MATCH(DU586,'08_DMGiaDat'!$R:$R,0))</f>
        <v>7150000</v>
      </c>
      <c r="DW586" s="78" t="str">
        <f t="shared" si="388"/>
        <v>501070021500100100000001</v>
      </c>
      <c r="DX586" s="78" t="str">
        <f>IFERROR(VLOOKUP(DW586,'08_DMGiaDat'!C518:C519,2,FALSE),"N")</f>
        <v>N</v>
      </c>
      <c r="DY586" s="78" t="str">
        <f t="shared" si="389"/>
        <v>5010700215001001VT100001</v>
      </c>
      <c r="DZ586" s="78" t="str">
        <f>IFERROR(VLOOKUP(DY586,'08_DMGiaDat'!C518:C519,2,FALSE),"N")</f>
        <v>N</v>
      </c>
      <c r="EA586" s="78" t="str">
        <f t="shared" si="390"/>
        <v>501070021500100100000001</v>
      </c>
      <c r="EB586" s="78" t="str">
        <f>IFERROR(VLOOKUP(EA586,'08_DMGiaDat'!C518:C519,2,FALSE),"N")</f>
        <v>N</v>
      </c>
      <c r="EC586" s="92">
        <f>IF(DV586&lt;&gt;"N",DV586,IF(DX586&lt;&gt;"N",DX586,IF(DZ586&lt;&gt;"N",DZ586*VLOOKUP(LEFT(CB586,3),'03_DMMucDich'!C502:C506,5,FALSE),IF(EB586&lt;&gt;"N",EB586*VLOOKUP(LEFT(CB586,3),'03_DMMucDich'!C502:C506,5,FALSE),"N/A"))))</f>
        <v>7150000</v>
      </c>
    </row>
    <row r="587" spans="1:133" s="34" customFormat="1" ht="16" x14ac:dyDescent="0.2">
      <c r="A587" s="85">
        <v>573</v>
      </c>
      <c r="B587" s="86"/>
      <c r="C587" s="87"/>
      <c r="D587" s="141">
        <v>8849813867</v>
      </c>
      <c r="E587" s="86"/>
      <c r="F587" s="88"/>
      <c r="G587" s="88" t="s">
        <v>5718</v>
      </c>
      <c r="H587" s="151">
        <v>2023</v>
      </c>
      <c r="I587" s="86"/>
      <c r="J587" s="86"/>
      <c r="K587" s="145" t="s">
        <v>6828</v>
      </c>
      <c r="L587" s="105"/>
      <c r="M587" s="86"/>
      <c r="N587" s="105"/>
      <c r="O587" s="105"/>
      <c r="P587" s="86"/>
      <c r="Q587" s="86"/>
      <c r="R587" s="153" t="str">
        <f t="shared" si="391"/>
        <v>Tổ 23</v>
      </c>
      <c r="S587" s="86"/>
      <c r="T587" s="86"/>
      <c r="U587" s="86"/>
      <c r="V587" s="86" t="str">
        <f t="shared" si="392"/>
        <v xml:space="preserve">, </v>
      </c>
      <c r="W587" s="86"/>
      <c r="X587" s="86"/>
      <c r="Y587" s="86"/>
      <c r="Z587" s="88"/>
      <c r="AA587" s="105"/>
      <c r="AB587" s="86"/>
      <c r="AC587" s="90"/>
      <c r="AD587" s="86"/>
      <c r="AE587" s="86"/>
      <c r="AF587" s="86"/>
      <c r="AG587" s="86"/>
      <c r="AH587" s="160" t="s">
        <v>6997</v>
      </c>
      <c r="AI587" s="153"/>
      <c r="AJ587" s="153"/>
      <c r="AK587" s="86"/>
      <c r="AL587" s="86"/>
      <c r="AM587" s="153" t="s">
        <v>7015</v>
      </c>
      <c r="AN587" s="153" t="s">
        <v>7693</v>
      </c>
      <c r="AO587" s="165">
        <v>42704</v>
      </c>
      <c r="AP587" s="153" t="s">
        <v>2191</v>
      </c>
      <c r="AQ587" s="153" t="s">
        <v>1806</v>
      </c>
      <c r="AR587" s="166">
        <v>100</v>
      </c>
      <c r="AS587" s="88" t="s">
        <v>5719</v>
      </c>
      <c r="AT587" s="92">
        <f t="shared" si="409"/>
        <v>0</v>
      </c>
      <c r="AU587" s="93">
        <v>0</v>
      </c>
      <c r="AV587" s="93">
        <v>0</v>
      </c>
      <c r="AW587" s="166">
        <v>200</v>
      </c>
      <c r="AX587" s="93">
        <v>0</v>
      </c>
      <c r="AY587" s="177"/>
      <c r="AZ587" s="177">
        <v>0</v>
      </c>
      <c r="BA587" s="178"/>
      <c r="BB587" s="105"/>
      <c r="BC587" s="105"/>
      <c r="BD587" s="93"/>
      <c r="BE587" s="93">
        <v>0</v>
      </c>
      <c r="BF587" s="91">
        <v>0</v>
      </c>
      <c r="BG587" s="94"/>
      <c r="BH587" s="95"/>
      <c r="BI587" s="93" t="str">
        <f t="shared" si="377"/>
        <v>Phạm Thị Mai</v>
      </c>
      <c r="BJ587" s="105">
        <f t="shared" si="378"/>
        <v>0</v>
      </c>
      <c r="BK587" s="88">
        <f t="shared" si="379"/>
        <v>8849813867</v>
      </c>
      <c r="BL587" s="86">
        <f t="shared" si="380"/>
        <v>0</v>
      </c>
      <c r="BM587" s="105">
        <f t="shared" si="381"/>
        <v>0</v>
      </c>
      <c r="BN587" s="86">
        <f t="shared" si="382"/>
        <v>0</v>
      </c>
      <c r="BO587" s="86">
        <f t="shared" si="383"/>
        <v>0</v>
      </c>
      <c r="BP587" s="86">
        <f t="shared" si="393"/>
        <v>0</v>
      </c>
      <c r="BQ587" s="160" t="s">
        <v>6997</v>
      </c>
      <c r="BR587" s="86" t="s">
        <v>5720</v>
      </c>
      <c r="BS587" s="88" t="s">
        <v>5721</v>
      </c>
      <c r="BT587" s="86" t="s">
        <v>5722</v>
      </c>
      <c r="BU587" s="86"/>
      <c r="BV587" s="86" t="str">
        <f t="shared" si="394"/>
        <v>CE 722814</v>
      </c>
      <c r="BW587" s="105" t="str">
        <f t="shared" si="395"/>
        <v/>
      </c>
      <c r="BX587" s="86" t="str">
        <f t="shared" si="404"/>
        <v>305</v>
      </c>
      <c r="BY587" s="86" t="str">
        <f t="shared" si="405"/>
        <v>147</v>
      </c>
      <c r="BZ587" s="91">
        <f t="shared" si="406"/>
        <v>100</v>
      </c>
      <c r="CA587" s="91">
        <v>0</v>
      </c>
      <c r="CB587" s="96" t="s">
        <v>5719</v>
      </c>
      <c r="CC587" s="91">
        <f t="shared" si="396"/>
        <v>200</v>
      </c>
      <c r="CD587" s="91">
        <f t="shared" si="397"/>
        <v>0</v>
      </c>
      <c r="CE587" s="93">
        <f t="shared" si="407"/>
        <v>0</v>
      </c>
      <c r="CF587" s="93">
        <f t="shared" si="408"/>
        <v>0</v>
      </c>
      <c r="CG587" s="105"/>
      <c r="CH587" s="105"/>
      <c r="CI587" s="86"/>
      <c r="CJ587" s="188"/>
      <c r="CK587" s="181">
        <f t="shared" si="398"/>
        <v>100</v>
      </c>
      <c r="CL587" s="181">
        <f t="shared" si="399"/>
        <v>200</v>
      </c>
      <c r="CM587" s="86" t="s">
        <v>5723</v>
      </c>
      <c r="CN587" s="182" t="s">
        <v>7859</v>
      </c>
      <c r="CO587" s="183" t="s">
        <v>7860</v>
      </c>
      <c r="CP587" s="86" t="s">
        <v>5724</v>
      </c>
      <c r="CQ587" s="153" t="s">
        <v>7925</v>
      </c>
      <c r="CR587" s="187">
        <f t="shared" si="400"/>
        <v>2730000</v>
      </c>
      <c r="CS587" s="188">
        <v>0.9</v>
      </c>
      <c r="CT587" s="188">
        <f t="shared" si="410"/>
        <v>2457000</v>
      </c>
      <c r="CU587" s="93"/>
      <c r="CV587" s="94">
        <f t="shared" si="401"/>
        <v>100</v>
      </c>
      <c r="CW587" s="93">
        <f t="shared" si="402"/>
        <v>0</v>
      </c>
      <c r="CX587" s="86">
        <f t="shared" si="403"/>
        <v>0</v>
      </c>
      <c r="CY587" s="93">
        <f t="shared" si="411"/>
        <v>73710</v>
      </c>
      <c r="CZ587" s="93">
        <v>0</v>
      </c>
      <c r="DA587" s="93">
        <v>0</v>
      </c>
      <c r="DB587" s="93">
        <f t="shared" si="412"/>
        <v>0</v>
      </c>
      <c r="DC587" s="93">
        <v>0</v>
      </c>
      <c r="DD587" s="91">
        <v>0</v>
      </c>
      <c r="DE587" s="93">
        <f t="shared" si="413"/>
        <v>0</v>
      </c>
      <c r="DF587" s="93">
        <f t="shared" si="384"/>
        <v>0</v>
      </c>
      <c r="DG587" s="93"/>
      <c r="DH587" s="93">
        <v>0</v>
      </c>
      <c r="DI587" s="93">
        <v>0</v>
      </c>
      <c r="DJ587" s="86">
        <f t="shared" si="414"/>
        <v>0</v>
      </c>
      <c r="DK587" s="91">
        <v>0</v>
      </c>
      <c r="DL587" s="93"/>
      <c r="DM587" s="93">
        <v>0</v>
      </c>
      <c r="DN587" s="93">
        <f t="shared" si="385"/>
        <v>2457000</v>
      </c>
      <c r="DO587" s="93">
        <f t="shared" si="415"/>
        <v>0</v>
      </c>
      <c r="DP587" s="92">
        <f t="shared" si="416"/>
        <v>73710</v>
      </c>
      <c r="DQ587" s="97">
        <f t="shared" si="386"/>
        <v>8849813867</v>
      </c>
      <c r="DR587" s="98">
        <f t="shared" si="417"/>
        <v>0</v>
      </c>
      <c r="DS587" s="93" t="str">
        <f t="shared" si="418"/>
        <v>OK</v>
      </c>
      <c r="DT587" s="93"/>
      <c r="DU587" s="78" t="str">
        <f t="shared" si="387"/>
        <v>5010700212541254101001VT400001</v>
      </c>
      <c r="DV587" s="78">
        <f>INDEX('08_DMGiaDat'!$L:$L,MATCH(DU587,'08_DMGiaDat'!$R:$R,0))</f>
        <v>2730000</v>
      </c>
      <c r="DW587" s="78" t="str">
        <f t="shared" si="388"/>
        <v>501070021254100100000001</v>
      </c>
      <c r="DX587" s="78" t="str">
        <f>IFERROR(VLOOKUP(DW587,'08_DMGiaDat'!C518:C519,2,FALSE),"N")</f>
        <v>N</v>
      </c>
      <c r="DY587" s="78" t="str">
        <f t="shared" si="389"/>
        <v>5010700212541001VT400001</v>
      </c>
      <c r="DZ587" s="78" t="str">
        <f>IFERROR(VLOOKUP(DY587,'08_DMGiaDat'!C518:C519,2,FALSE),"N")</f>
        <v>N</v>
      </c>
      <c r="EA587" s="78" t="str">
        <f t="shared" si="390"/>
        <v>501070021254100100000001</v>
      </c>
      <c r="EB587" s="78" t="str">
        <f>IFERROR(VLOOKUP(EA587,'08_DMGiaDat'!C518:C519,2,FALSE),"N")</f>
        <v>N</v>
      </c>
      <c r="EC587" s="92">
        <f>IF(DV587&lt;&gt;"N",DV587,IF(DX587&lt;&gt;"N",DX587,IF(DZ587&lt;&gt;"N",DZ587*VLOOKUP(LEFT(CB587,3),'03_DMMucDich'!C502:C506,5,FALSE),IF(EB587&lt;&gt;"N",EB587*VLOOKUP(LEFT(CB587,3),'03_DMMucDich'!C502:C506,5,FALSE),"N/A"))))</f>
        <v>2730000</v>
      </c>
    </row>
    <row r="588" spans="1:133" s="34" customFormat="1" ht="16" x14ac:dyDescent="0.2">
      <c r="A588" s="85">
        <v>574</v>
      </c>
      <c r="B588" s="86"/>
      <c r="C588" s="87"/>
      <c r="D588" s="141" t="s">
        <v>6205</v>
      </c>
      <c r="E588" s="86"/>
      <c r="F588" s="88"/>
      <c r="G588" s="88" t="s">
        <v>5718</v>
      </c>
      <c r="H588" s="151">
        <v>2022</v>
      </c>
      <c r="I588" s="86"/>
      <c r="J588" s="86"/>
      <c r="K588" s="145" t="s">
        <v>6829</v>
      </c>
      <c r="L588" s="105"/>
      <c r="M588" s="86"/>
      <c r="N588" s="105"/>
      <c r="O588" s="105"/>
      <c r="P588" s="86"/>
      <c r="Q588" s="86"/>
      <c r="R588" s="153" t="str">
        <f t="shared" si="391"/>
        <v>Tổ 31</v>
      </c>
      <c r="S588" s="86"/>
      <c r="T588" s="86"/>
      <c r="U588" s="86"/>
      <c r="V588" s="86" t="str">
        <f t="shared" si="392"/>
        <v xml:space="preserve">, </v>
      </c>
      <c r="W588" s="86"/>
      <c r="X588" s="86"/>
      <c r="Y588" s="86"/>
      <c r="Z588" s="88"/>
      <c r="AA588" s="105"/>
      <c r="AB588" s="86"/>
      <c r="AC588" s="90"/>
      <c r="AD588" s="86"/>
      <c r="AE588" s="86"/>
      <c r="AF588" s="86"/>
      <c r="AG588" s="86"/>
      <c r="AH588" s="160" t="s">
        <v>6982</v>
      </c>
      <c r="AI588" s="153"/>
      <c r="AJ588" s="153"/>
      <c r="AK588" s="86"/>
      <c r="AL588" s="86"/>
      <c r="AM588" s="153" t="s">
        <v>7015</v>
      </c>
      <c r="AN588" s="153" t="s">
        <v>7694</v>
      </c>
      <c r="AO588" s="165">
        <v>43538</v>
      </c>
      <c r="AP588" s="153" t="s">
        <v>5696</v>
      </c>
      <c r="AQ588" s="153" t="s">
        <v>1384</v>
      </c>
      <c r="AR588" s="166">
        <v>100</v>
      </c>
      <c r="AS588" s="88" t="s">
        <v>5719</v>
      </c>
      <c r="AT588" s="92">
        <f t="shared" si="409"/>
        <v>0</v>
      </c>
      <c r="AU588" s="93">
        <v>0</v>
      </c>
      <c r="AV588" s="93">
        <v>0</v>
      </c>
      <c r="AW588" s="166">
        <v>200</v>
      </c>
      <c r="AX588" s="93">
        <v>0</v>
      </c>
      <c r="AY588" s="177"/>
      <c r="AZ588" s="177">
        <v>0</v>
      </c>
      <c r="BA588" s="178"/>
      <c r="BB588" s="105"/>
      <c r="BC588" s="105"/>
      <c r="BD588" s="93"/>
      <c r="BE588" s="93">
        <v>0</v>
      </c>
      <c r="BF588" s="91">
        <v>0</v>
      </c>
      <c r="BG588" s="94"/>
      <c r="BH588" s="95"/>
      <c r="BI588" s="93" t="str">
        <f t="shared" si="377"/>
        <v>Đinh Trường Sơn</v>
      </c>
      <c r="BJ588" s="105">
        <f t="shared" si="378"/>
        <v>0</v>
      </c>
      <c r="BK588" s="88" t="str">
        <f t="shared" si="379"/>
        <v>8171635565</v>
      </c>
      <c r="BL588" s="86">
        <f t="shared" si="380"/>
        <v>0</v>
      </c>
      <c r="BM588" s="105">
        <f t="shared" si="381"/>
        <v>0</v>
      </c>
      <c r="BN588" s="86">
        <f t="shared" si="382"/>
        <v>0</v>
      </c>
      <c r="BO588" s="86">
        <f t="shared" si="383"/>
        <v>0</v>
      </c>
      <c r="BP588" s="86">
        <f t="shared" si="393"/>
        <v>0</v>
      </c>
      <c r="BQ588" s="160" t="s">
        <v>6982</v>
      </c>
      <c r="BR588" s="86" t="s">
        <v>5720</v>
      </c>
      <c r="BS588" s="88" t="s">
        <v>5721</v>
      </c>
      <c r="BT588" s="86" t="s">
        <v>5722</v>
      </c>
      <c r="BU588" s="86"/>
      <c r="BV588" s="86" t="str">
        <f t="shared" si="394"/>
        <v>BC 755580</v>
      </c>
      <c r="BW588" s="105" t="str">
        <f t="shared" si="395"/>
        <v/>
      </c>
      <c r="BX588" s="86" t="str">
        <f t="shared" si="404"/>
        <v>23</v>
      </c>
      <c r="BY588" s="86" t="str">
        <f t="shared" si="405"/>
        <v>125</v>
      </c>
      <c r="BZ588" s="91">
        <f t="shared" si="406"/>
        <v>100</v>
      </c>
      <c r="CA588" s="91">
        <v>0</v>
      </c>
      <c r="CB588" s="96" t="s">
        <v>5719</v>
      </c>
      <c r="CC588" s="91">
        <f t="shared" si="396"/>
        <v>200</v>
      </c>
      <c r="CD588" s="91">
        <f t="shared" si="397"/>
        <v>0</v>
      </c>
      <c r="CE588" s="93">
        <f t="shared" si="407"/>
        <v>0</v>
      </c>
      <c r="CF588" s="93">
        <f t="shared" si="408"/>
        <v>0</v>
      </c>
      <c r="CG588" s="105"/>
      <c r="CH588" s="105"/>
      <c r="CI588" s="86"/>
      <c r="CJ588" s="188"/>
      <c r="CK588" s="181">
        <f t="shared" si="398"/>
        <v>100</v>
      </c>
      <c r="CL588" s="181">
        <f t="shared" si="399"/>
        <v>200</v>
      </c>
      <c r="CM588" s="86" t="s">
        <v>5723</v>
      </c>
      <c r="CN588" s="182" t="s">
        <v>7879</v>
      </c>
      <c r="CO588" s="183" t="s">
        <v>7880</v>
      </c>
      <c r="CP588" s="86" t="s">
        <v>5724</v>
      </c>
      <c r="CQ588" s="153" t="s">
        <v>7924</v>
      </c>
      <c r="CR588" s="187">
        <f t="shared" si="400"/>
        <v>8900000</v>
      </c>
      <c r="CS588" s="188">
        <v>1</v>
      </c>
      <c r="CT588" s="188">
        <f t="shared" si="410"/>
        <v>8900000</v>
      </c>
      <c r="CU588" s="93"/>
      <c r="CV588" s="94">
        <f t="shared" si="401"/>
        <v>100</v>
      </c>
      <c r="CW588" s="93">
        <f t="shared" si="402"/>
        <v>0</v>
      </c>
      <c r="CX588" s="86">
        <f t="shared" si="403"/>
        <v>0</v>
      </c>
      <c r="CY588" s="93">
        <f t="shared" si="411"/>
        <v>267000</v>
      </c>
      <c r="CZ588" s="93">
        <v>0</v>
      </c>
      <c r="DA588" s="93">
        <v>0</v>
      </c>
      <c r="DB588" s="93">
        <f t="shared" si="412"/>
        <v>0</v>
      </c>
      <c r="DC588" s="93">
        <v>0</v>
      </c>
      <c r="DD588" s="91">
        <v>0</v>
      </c>
      <c r="DE588" s="93">
        <f t="shared" si="413"/>
        <v>0</v>
      </c>
      <c r="DF588" s="93">
        <f t="shared" si="384"/>
        <v>0</v>
      </c>
      <c r="DG588" s="93"/>
      <c r="DH588" s="93">
        <v>0</v>
      </c>
      <c r="DI588" s="93">
        <v>0</v>
      </c>
      <c r="DJ588" s="86">
        <f t="shared" si="414"/>
        <v>0</v>
      </c>
      <c r="DK588" s="91">
        <v>0</v>
      </c>
      <c r="DL588" s="93"/>
      <c r="DM588" s="93">
        <v>0</v>
      </c>
      <c r="DN588" s="93">
        <f t="shared" si="385"/>
        <v>8900000</v>
      </c>
      <c r="DO588" s="93">
        <f t="shared" si="415"/>
        <v>0</v>
      </c>
      <c r="DP588" s="92">
        <f t="shared" si="416"/>
        <v>267000</v>
      </c>
      <c r="DQ588" s="97" t="str">
        <f t="shared" si="386"/>
        <v>8171635565</v>
      </c>
      <c r="DR588" s="98">
        <f t="shared" si="417"/>
        <v>0</v>
      </c>
      <c r="DS588" s="93" t="str">
        <f t="shared" si="418"/>
        <v>OK</v>
      </c>
      <c r="DT588" s="93"/>
      <c r="DU588" s="78" t="str">
        <f t="shared" si="387"/>
        <v>5010700213581358100001VT100001</v>
      </c>
      <c r="DV588" s="78">
        <f>INDEX('08_DMGiaDat'!$L:$L,MATCH(DU588,'08_DMGiaDat'!$R:$R,0))</f>
        <v>8900000</v>
      </c>
      <c r="DW588" s="78" t="str">
        <f t="shared" si="388"/>
        <v>501070021358100100000001</v>
      </c>
      <c r="DX588" s="78" t="str">
        <f>IFERROR(VLOOKUP(DW588,'08_DMGiaDat'!C518:C519,2,FALSE),"N")</f>
        <v>N</v>
      </c>
      <c r="DY588" s="78" t="str">
        <f t="shared" si="389"/>
        <v>5010700213581001VT100001</v>
      </c>
      <c r="DZ588" s="78" t="str">
        <f>IFERROR(VLOOKUP(DY588,'08_DMGiaDat'!C518:C519,2,FALSE),"N")</f>
        <v>N</v>
      </c>
      <c r="EA588" s="78" t="str">
        <f t="shared" si="390"/>
        <v>501070021358100100000001</v>
      </c>
      <c r="EB588" s="78" t="str">
        <f>IFERROR(VLOOKUP(EA588,'08_DMGiaDat'!C518:C519,2,FALSE),"N")</f>
        <v>N</v>
      </c>
      <c r="EC588" s="92">
        <f>IF(DV588&lt;&gt;"N",DV588,IF(DX588&lt;&gt;"N",DX588,IF(DZ588&lt;&gt;"N",DZ588*VLOOKUP(LEFT(CB588,3),'03_DMMucDich'!C502:C506,5,FALSE),IF(EB588&lt;&gt;"N",EB588*VLOOKUP(LEFT(CB588,3),'03_DMMucDich'!C502:C506,5,FALSE),"N/A"))))</f>
        <v>8900000</v>
      </c>
    </row>
    <row r="589" spans="1:133" s="34" customFormat="1" ht="16" x14ac:dyDescent="0.2">
      <c r="A589" s="85">
        <v>575</v>
      </c>
      <c r="B589" s="86"/>
      <c r="C589" s="87"/>
      <c r="D589" s="141">
        <v>8023610574</v>
      </c>
      <c r="E589" s="86"/>
      <c r="F589" s="88"/>
      <c r="G589" s="88" t="s">
        <v>5718</v>
      </c>
      <c r="H589" s="151">
        <v>2022</v>
      </c>
      <c r="I589" s="86"/>
      <c r="J589" s="86"/>
      <c r="K589" s="145" t="s">
        <v>6830</v>
      </c>
      <c r="L589" s="105"/>
      <c r="M589" s="86"/>
      <c r="N589" s="105"/>
      <c r="O589" s="105"/>
      <c r="P589" s="86"/>
      <c r="Q589" s="86"/>
      <c r="R589" s="153" t="str">
        <f t="shared" si="391"/>
        <v>Tổ 30</v>
      </c>
      <c r="S589" s="86"/>
      <c r="T589" s="86"/>
      <c r="U589" s="86"/>
      <c r="V589" s="86" t="str">
        <f t="shared" si="392"/>
        <v xml:space="preserve">, </v>
      </c>
      <c r="W589" s="86"/>
      <c r="X589" s="86"/>
      <c r="Y589" s="86"/>
      <c r="Z589" s="88"/>
      <c r="AA589" s="105"/>
      <c r="AB589" s="86"/>
      <c r="AC589" s="90"/>
      <c r="AD589" s="86"/>
      <c r="AE589" s="86"/>
      <c r="AF589" s="86"/>
      <c r="AG589" s="86"/>
      <c r="AH589" s="160" t="s">
        <v>6999</v>
      </c>
      <c r="AI589" s="153"/>
      <c r="AJ589" s="153"/>
      <c r="AK589" s="86"/>
      <c r="AL589" s="86"/>
      <c r="AM589" s="153" t="s">
        <v>7015</v>
      </c>
      <c r="AN589" s="153" t="s">
        <v>7695</v>
      </c>
      <c r="AO589" s="165">
        <v>42853</v>
      </c>
      <c r="AP589" s="153" t="s">
        <v>2080</v>
      </c>
      <c r="AQ589" s="153" t="s">
        <v>1384</v>
      </c>
      <c r="AR589" s="166">
        <v>100</v>
      </c>
      <c r="AS589" s="88" t="s">
        <v>5719</v>
      </c>
      <c r="AT589" s="92">
        <f t="shared" si="409"/>
        <v>0</v>
      </c>
      <c r="AU589" s="93">
        <v>0</v>
      </c>
      <c r="AV589" s="93">
        <v>0</v>
      </c>
      <c r="AW589" s="166">
        <v>200</v>
      </c>
      <c r="AX589" s="93">
        <v>0</v>
      </c>
      <c r="AY589" s="177"/>
      <c r="AZ589" s="177">
        <v>0</v>
      </c>
      <c r="BA589" s="178"/>
      <c r="BB589" s="105"/>
      <c r="BC589" s="105"/>
      <c r="BD589" s="93"/>
      <c r="BE589" s="93">
        <v>0</v>
      </c>
      <c r="BF589" s="91">
        <v>0</v>
      </c>
      <c r="BG589" s="94"/>
      <c r="BH589" s="95"/>
      <c r="BI589" s="93" t="str">
        <f t="shared" si="377"/>
        <v>Lê Văn Thưởng</v>
      </c>
      <c r="BJ589" s="105">
        <f t="shared" si="378"/>
        <v>0</v>
      </c>
      <c r="BK589" s="88">
        <f t="shared" si="379"/>
        <v>8023610574</v>
      </c>
      <c r="BL589" s="86">
        <f t="shared" si="380"/>
        <v>0</v>
      </c>
      <c r="BM589" s="105">
        <f t="shared" si="381"/>
        <v>0</v>
      </c>
      <c r="BN589" s="86">
        <f t="shared" si="382"/>
        <v>0</v>
      </c>
      <c r="BO589" s="86">
        <f t="shared" si="383"/>
        <v>0</v>
      </c>
      <c r="BP589" s="86">
        <f t="shared" si="393"/>
        <v>0</v>
      </c>
      <c r="BQ589" s="160" t="s">
        <v>6999</v>
      </c>
      <c r="BR589" s="86" t="s">
        <v>5720</v>
      </c>
      <c r="BS589" s="88" t="s">
        <v>5721</v>
      </c>
      <c r="BT589" s="86" t="s">
        <v>5722</v>
      </c>
      <c r="BU589" s="86"/>
      <c r="BV589" s="86" t="str">
        <f t="shared" si="394"/>
        <v>CH 687707</v>
      </c>
      <c r="BW589" s="105" t="str">
        <f t="shared" si="395"/>
        <v/>
      </c>
      <c r="BX589" s="86" t="str">
        <f t="shared" si="404"/>
        <v>194</v>
      </c>
      <c r="BY589" s="86" t="str">
        <f t="shared" si="405"/>
        <v>125</v>
      </c>
      <c r="BZ589" s="91">
        <f t="shared" si="406"/>
        <v>100</v>
      </c>
      <c r="CA589" s="91">
        <v>0</v>
      </c>
      <c r="CB589" s="96" t="s">
        <v>5719</v>
      </c>
      <c r="CC589" s="91">
        <f t="shared" si="396"/>
        <v>200</v>
      </c>
      <c r="CD589" s="91">
        <f t="shared" si="397"/>
        <v>0</v>
      </c>
      <c r="CE589" s="93">
        <f t="shared" si="407"/>
        <v>0</v>
      </c>
      <c r="CF589" s="93">
        <f t="shared" si="408"/>
        <v>0</v>
      </c>
      <c r="CG589" s="105"/>
      <c r="CH589" s="105"/>
      <c r="CI589" s="86"/>
      <c r="CJ589" s="188"/>
      <c r="CK589" s="181">
        <f t="shared" si="398"/>
        <v>100</v>
      </c>
      <c r="CL589" s="181">
        <f t="shared" si="399"/>
        <v>200</v>
      </c>
      <c r="CM589" s="86" t="s">
        <v>5723</v>
      </c>
      <c r="CN589" s="182" t="s">
        <v>7897</v>
      </c>
      <c r="CO589" s="183" t="s">
        <v>7898</v>
      </c>
      <c r="CP589" s="86" t="s">
        <v>5724</v>
      </c>
      <c r="CQ589" s="153" t="s">
        <v>7924</v>
      </c>
      <c r="CR589" s="187">
        <f t="shared" si="400"/>
        <v>10340000</v>
      </c>
      <c r="CS589" s="188">
        <v>1</v>
      </c>
      <c r="CT589" s="188">
        <f t="shared" si="410"/>
        <v>10340000</v>
      </c>
      <c r="CU589" s="93"/>
      <c r="CV589" s="94">
        <f t="shared" si="401"/>
        <v>100</v>
      </c>
      <c r="CW589" s="93">
        <f t="shared" si="402"/>
        <v>0</v>
      </c>
      <c r="CX589" s="86">
        <f t="shared" si="403"/>
        <v>0</v>
      </c>
      <c r="CY589" s="93">
        <f t="shared" si="411"/>
        <v>310200</v>
      </c>
      <c r="CZ589" s="93">
        <v>0</v>
      </c>
      <c r="DA589" s="93">
        <v>0</v>
      </c>
      <c r="DB589" s="93">
        <f t="shared" si="412"/>
        <v>0</v>
      </c>
      <c r="DC589" s="93">
        <v>0</v>
      </c>
      <c r="DD589" s="91">
        <v>0</v>
      </c>
      <c r="DE589" s="93">
        <f t="shared" si="413"/>
        <v>0</v>
      </c>
      <c r="DF589" s="93">
        <f t="shared" si="384"/>
        <v>0</v>
      </c>
      <c r="DG589" s="93"/>
      <c r="DH589" s="93">
        <v>0</v>
      </c>
      <c r="DI589" s="93">
        <v>0</v>
      </c>
      <c r="DJ589" s="86">
        <f t="shared" si="414"/>
        <v>0</v>
      </c>
      <c r="DK589" s="91">
        <v>0</v>
      </c>
      <c r="DL589" s="93"/>
      <c r="DM589" s="93">
        <v>0</v>
      </c>
      <c r="DN589" s="93">
        <f t="shared" si="385"/>
        <v>10340000</v>
      </c>
      <c r="DO589" s="93">
        <f t="shared" si="415"/>
        <v>0</v>
      </c>
      <c r="DP589" s="92">
        <f t="shared" si="416"/>
        <v>310200</v>
      </c>
      <c r="DQ589" s="97">
        <f t="shared" si="386"/>
        <v>8023610574</v>
      </c>
      <c r="DR589" s="98">
        <f t="shared" si="417"/>
        <v>0</v>
      </c>
      <c r="DS589" s="93" t="str">
        <f t="shared" si="418"/>
        <v>OK</v>
      </c>
      <c r="DT589" s="93"/>
      <c r="DU589" s="78" t="str">
        <f t="shared" si="387"/>
        <v>5010700210831083100001VT100001</v>
      </c>
      <c r="DV589" s="78">
        <f>INDEX('08_DMGiaDat'!$L:$L,MATCH(DU589,'08_DMGiaDat'!$R:$R,0))</f>
        <v>10340000</v>
      </c>
      <c r="DW589" s="78" t="str">
        <f t="shared" si="388"/>
        <v>501070021083100100000001</v>
      </c>
      <c r="DX589" s="78" t="str">
        <f>IFERROR(VLOOKUP(DW589,'08_DMGiaDat'!C518:C519,2,FALSE),"N")</f>
        <v>N</v>
      </c>
      <c r="DY589" s="78" t="str">
        <f t="shared" si="389"/>
        <v>5010700210831001VT100001</v>
      </c>
      <c r="DZ589" s="78" t="str">
        <f>IFERROR(VLOOKUP(DY589,'08_DMGiaDat'!C518:C519,2,FALSE),"N")</f>
        <v>N</v>
      </c>
      <c r="EA589" s="78" t="str">
        <f t="shared" si="390"/>
        <v>501070021083100100000001</v>
      </c>
      <c r="EB589" s="78" t="str">
        <f>IFERROR(VLOOKUP(EA589,'08_DMGiaDat'!C518:C519,2,FALSE),"N")</f>
        <v>N</v>
      </c>
      <c r="EC589" s="92">
        <f>IF(DV589&lt;&gt;"N",DV589,IF(DX589&lt;&gt;"N",DX589,IF(DZ589&lt;&gt;"N",DZ589*VLOOKUP(LEFT(CB589,3),'03_DMMucDich'!C502:C506,5,FALSE),IF(EB589&lt;&gt;"N",EB589*VLOOKUP(LEFT(CB589,3),'03_DMMucDich'!C502:C506,5,FALSE),"N/A"))))</f>
        <v>10340000</v>
      </c>
    </row>
    <row r="590" spans="1:133" s="34" customFormat="1" ht="16" x14ac:dyDescent="0.2">
      <c r="A590" s="85">
        <v>576</v>
      </c>
      <c r="B590" s="86"/>
      <c r="C590" s="87"/>
      <c r="D590" s="141" t="s">
        <v>6206</v>
      </c>
      <c r="E590" s="86"/>
      <c r="F590" s="88"/>
      <c r="G590" s="88" t="s">
        <v>5718</v>
      </c>
      <c r="H590" s="151">
        <v>2022</v>
      </c>
      <c r="I590" s="86"/>
      <c r="J590" s="86"/>
      <c r="K590" s="145" t="s">
        <v>6831</v>
      </c>
      <c r="L590" s="105"/>
      <c r="M590" s="86"/>
      <c r="N590" s="105"/>
      <c r="O590" s="105"/>
      <c r="P590" s="86"/>
      <c r="Q590" s="86"/>
      <c r="R590" s="153" t="str">
        <f t="shared" si="391"/>
        <v>Tổ 65</v>
      </c>
      <c r="S590" s="86"/>
      <c r="T590" s="86"/>
      <c r="U590" s="86"/>
      <c r="V590" s="86" t="str">
        <f t="shared" si="392"/>
        <v xml:space="preserve">, </v>
      </c>
      <c r="W590" s="86"/>
      <c r="X590" s="86"/>
      <c r="Y590" s="86"/>
      <c r="Z590" s="88"/>
      <c r="AA590" s="105"/>
      <c r="AB590" s="86"/>
      <c r="AC590" s="90"/>
      <c r="AD590" s="86"/>
      <c r="AE590" s="86"/>
      <c r="AF590" s="86"/>
      <c r="AG590" s="86"/>
      <c r="AH590" s="160" t="s">
        <v>6964</v>
      </c>
      <c r="AI590" s="153"/>
      <c r="AJ590" s="153"/>
      <c r="AK590" s="86"/>
      <c r="AL590" s="86"/>
      <c r="AM590" s="153" t="s">
        <v>7015</v>
      </c>
      <c r="AN590" s="153" t="s">
        <v>7696</v>
      </c>
      <c r="AO590" s="165">
        <v>43577</v>
      </c>
      <c r="AP590" s="153" t="s">
        <v>2145</v>
      </c>
      <c r="AQ590" s="153" t="s">
        <v>7095</v>
      </c>
      <c r="AR590" s="166">
        <v>105</v>
      </c>
      <c r="AS590" s="88" t="s">
        <v>5719</v>
      </c>
      <c r="AT590" s="92">
        <f t="shared" si="409"/>
        <v>0</v>
      </c>
      <c r="AU590" s="93">
        <v>0</v>
      </c>
      <c r="AV590" s="93">
        <v>0</v>
      </c>
      <c r="AW590" s="166">
        <v>200</v>
      </c>
      <c r="AX590" s="93">
        <v>0</v>
      </c>
      <c r="AY590" s="177"/>
      <c r="AZ590" s="177">
        <v>0</v>
      </c>
      <c r="BA590" s="178"/>
      <c r="BB590" s="105"/>
      <c r="BC590" s="105"/>
      <c r="BD590" s="93"/>
      <c r="BE590" s="93">
        <v>0</v>
      </c>
      <c r="BF590" s="91">
        <v>0</v>
      </c>
      <c r="BG590" s="94"/>
      <c r="BH590" s="95"/>
      <c r="BI590" s="93" t="str">
        <f t="shared" si="377"/>
        <v>Nguyễn Văn Vân</v>
      </c>
      <c r="BJ590" s="105">
        <f t="shared" si="378"/>
        <v>0</v>
      </c>
      <c r="BK590" s="88" t="str">
        <f t="shared" si="379"/>
        <v>3200332713</v>
      </c>
      <c r="BL590" s="86">
        <f t="shared" si="380"/>
        <v>0</v>
      </c>
      <c r="BM590" s="105">
        <f t="shared" si="381"/>
        <v>0</v>
      </c>
      <c r="BN590" s="86">
        <f t="shared" si="382"/>
        <v>0</v>
      </c>
      <c r="BO590" s="86">
        <f t="shared" si="383"/>
        <v>0</v>
      </c>
      <c r="BP590" s="86">
        <f t="shared" si="393"/>
        <v>0</v>
      </c>
      <c r="BQ590" s="160" t="s">
        <v>6964</v>
      </c>
      <c r="BR590" s="86" t="s">
        <v>5720</v>
      </c>
      <c r="BS590" s="88" t="s">
        <v>5721</v>
      </c>
      <c r="BT590" s="86" t="s">
        <v>5722</v>
      </c>
      <c r="BU590" s="86"/>
      <c r="BV590" s="86" t="str">
        <f t="shared" si="394"/>
        <v>CP 903935</v>
      </c>
      <c r="BW590" s="105" t="str">
        <f t="shared" si="395"/>
        <v/>
      </c>
      <c r="BX590" s="86" t="str">
        <f t="shared" si="404"/>
        <v>259</v>
      </c>
      <c r="BY590" s="86" t="str">
        <f t="shared" si="405"/>
        <v>8</v>
      </c>
      <c r="BZ590" s="91">
        <f t="shared" si="406"/>
        <v>105</v>
      </c>
      <c r="CA590" s="91">
        <v>0</v>
      </c>
      <c r="CB590" s="96" t="s">
        <v>5719</v>
      </c>
      <c r="CC590" s="91">
        <f t="shared" si="396"/>
        <v>200</v>
      </c>
      <c r="CD590" s="91">
        <f t="shared" si="397"/>
        <v>0</v>
      </c>
      <c r="CE590" s="93">
        <f t="shared" si="407"/>
        <v>0</v>
      </c>
      <c r="CF590" s="93">
        <f t="shared" si="408"/>
        <v>0</v>
      </c>
      <c r="CG590" s="105"/>
      <c r="CH590" s="105"/>
      <c r="CI590" s="86"/>
      <c r="CJ590" s="188"/>
      <c r="CK590" s="181">
        <f t="shared" si="398"/>
        <v>105</v>
      </c>
      <c r="CL590" s="181">
        <f t="shared" si="399"/>
        <v>200</v>
      </c>
      <c r="CM590" s="86" t="s">
        <v>5723</v>
      </c>
      <c r="CN590" s="182" t="s">
        <v>7854</v>
      </c>
      <c r="CO590" s="183" t="s">
        <v>7855</v>
      </c>
      <c r="CP590" s="86" t="s">
        <v>5724</v>
      </c>
      <c r="CQ590" s="153" t="s">
        <v>7924</v>
      </c>
      <c r="CR590" s="187">
        <f t="shared" si="400"/>
        <v>7970000</v>
      </c>
      <c r="CS590" s="188">
        <v>1</v>
      </c>
      <c r="CT590" s="188">
        <f t="shared" si="410"/>
        <v>7970000</v>
      </c>
      <c r="CU590" s="93"/>
      <c r="CV590" s="94">
        <f t="shared" si="401"/>
        <v>105</v>
      </c>
      <c r="CW590" s="93">
        <f t="shared" si="402"/>
        <v>0</v>
      </c>
      <c r="CX590" s="86">
        <f t="shared" si="403"/>
        <v>0</v>
      </c>
      <c r="CY590" s="93">
        <f t="shared" si="411"/>
        <v>251055</v>
      </c>
      <c r="CZ590" s="93">
        <v>0</v>
      </c>
      <c r="DA590" s="93">
        <v>0</v>
      </c>
      <c r="DB590" s="93">
        <f t="shared" si="412"/>
        <v>0</v>
      </c>
      <c r="DC590" s="93">
        <v>0</v>
      </c>
      <c r="DD590" s="91">
        <v>0</v>
      </c>
      <c r="DE590" s="93">
        <f t="shared" si="413"/>
        <v>0</v>
      </c>
      <c r="DF590" s="93">
        <f t="shared" si="384"/>
        <v>0</v>
      </c>
      <c r="DG590" s="93"/>
      <c r="DH590" s="93">
        <v>0</v>
      </c>
      <c r="DI590" s="93">
        <v>0</v>
      </c>
      <c r="DJ590" s="86">
        <f t="shared" si="414"/>
        <v>0</v>
      </c>
      <c r="DK590" s="91">
        <v>0</v>
      </c>
      <c r="DL590" s="93"/>
      <c r="DM590" s="93">
        <v>0</v>
      </c>
      <c r="DN590" s="93">
        <f t="shared" si="385"/>
        <v>7970000</v>
      </c>
      <c r="DO590" s="93">
        <f t="shared" si="415"/>
        <v>0</v>
      </c>
      <c r="DP590" s="92">
        <f t="shared" si="416"/>
        <v>251055</v>
      </c>
      <c r="DQ590" s="97" t="str">
        <f t="shared" si="386"/>
        <v>3200332713</v>
      </c>
      <c r="DR590" s="98">
        <f t="shared" si="417"/>
        <v>0</v>
      </c>
      <c r="DS590" s="93" t="str">
        <f t="shared" si="418"/>
        <v>OK</v>
      </c>
      <c r="DT590" s="93"/>
      <c r="DU590" s="78" t="str">
        <f t="shared" si="387"/>
        <v>5010700215011501100001VT100001</v>
      </c>
      <c r="DV590" s="78">
        <f>INDEX('08_DMGiaDat'!$L:$L,MATCH(DU590,'08_DMGiaDat'!$R:$R,0))</f>
        <v>7970000</v>
      </c>
      <c r="DW590" s="78" t="str">
        <f t="shared" si="388"/>
        <v>501070021501100100000001</v>
      </c>
      <c r="DX590" s="78" t="str">
        <f>IFERROR(VLOOKUP(DW590,'08_DMGiaDat'!C518:C519,2,FALSE),"N")</f>
        <v>N</v>
      </c>
      <c r="DY590" s="78" t="str">
        <f t="shared" si="389"/>
        <v>5010700215011001VT100001</v>
      </c>
      <c r="DZ590" s="78" t="str">
        <f>IFERROR(VLOOKUP(DY590,'08_DMGiaDat'!C518:C519,2,FALSE),"N")</f>
        <v>N</v>
      </c>
      <c r="EA590" s="78" t="str">
        <f t="shared" si="390"/>
        <v>501070021501100100000001</v>
      </c>
      <c r="EB590" s="78" t="str">
        <f>IFERROR(VLOOKUP(EA590,'08_DMGiaDat'!C518:C519,2,FALSE),"N")</f>
        <v>N</v>
      </c>
      <c r="EC590" s="92">
        <f>IF(DV590&lt;&gt;"N",DV590,IF(DX590&lt;&gt;"N",DX590,IF(DZ590&lt;&gt;"N",DZ590*VLOOKUP(LEFT(CB590,3),'03_DMMucDich'!C502:C506,5,FALSE),IF(EB590&lt;&gt;"N",EB590*VLOOKUP(LEFT(CB590,3),'03_DMMucDich'!C502:C506,5,FALSE),"N/A"))))</f>
        <v>7970000</v>
      </c>
    </row>
    <row r="591" spans="1:133" s="34" customFormat="1" ht="16" x14ac:dyDescent="0.2">
      <c r="A591" s="85">
        <v>577</v>
      </c>
      <c r="B591" s="86"/>
      <c r="C591" s="87"/>
      <c r="D591" s="141" t="s">
        <v>5733</v>
      </c>
      <c r="E591" s="86"/>
      <c r="F591" s="88"/>
      <c r="G591" s="88" t="s">
        <v>5718</v>
      </c>
      <c r="H591" s="151">
        <v>2023</v>
      </c>
      <c r="I591" s="86"/>
      <c r="J591" s="86"/>
      <c r="K591" s="145" t="s">
        <v>6346</v>
      </c>
      <c r="L591" s="105"/>
      <c r="M591" s="86"/>
      <c r="N591" s="105"/>
      <c r="O591" s="105"/>
      <c r="P591" s="86"/>
      <c r="Q591" s="86"/>
      <c r="R591" s="153" t="str">
        <f t="shared" si="391"/>
        <v>Tổ 65</v>
      </c>
      <c r="S591" s="86"/>
      <c r="T591" s="86"/>
      <c r="U591" s="86"/>
      <c r="V591" s="86" t="str">
        <f t="shared" si="392"/>
        <v xml:space="preserve">, </v>
      </c>
      <c r="W591" s="86"/>
      <c r="X591" s="86"/>
      <c r="Y591" s="86"/>
      <c r="Z591" s="88"/>
      <c r="AA591" s="105"/>
      <c r="AB591" s="86"/>
      <c r="AC591" s="90"/>
      <c r="AD591" s="86"/>
      <c r="AE591" s="86"/>
      <c r="AF591" s="86"/>
      <c r="AG591" s="86"/>
      <c r="AH591" s="160" t="s">
        <v>6964</v>
      </c>
      <c r="AI591" s="153"/>
      <c r="AJ591" s="153"/>
      <c r="AK591" s="86"/>
      <c r="AL591" s="86"/>
      <c r="AM591" s="153" t="s">
        <v>7015</v>
      </c>
      <c r="AN591" s="153" t="s">
        <v>7029</v>
      </c>
      <c r="AO591" s="165">
        <v>43325</v>
      </c>
      <c r="AP591" s="153" t="s">
        <v>5687</v>
      </c>
      <c r="AQ591" s="153" t="s">
        <v>5669</v>
      </c>
      <c r="AR591" s="166">
        <v>105</v>
      </c>
      <c r="AS591" s="88" t="s">
        <v>5719</v>
      </c>
      <c r="AT591" s="92">
        <f t="shared" si="409"/>
        <v>0</v>
      </c>
      <c r="AU591" s="93">
        <v>0</v>
      </c>
      <c r="AV591" s="93">
        <v>0</v>
      </c>
      <c r="AW591" s="166">
        <v>200</v>
      </c>
      <c r="AX591" s="93">
        <v>0</v>
      </c>
      <c r="AY591" s="177"/>
      <c r="AZ591" s="177">
        <v>0</v>
      </c>
      <c r="BA591" s="178"/>
      <c r="BB591" s="105"/>
      <c r="BC591" s="105"/>
      <c r="BD591" s="93"/>
      <c r="BE591" s="93">
        <v>0</v>
      </c>
      <c r="BF591" s="91">
        <v>0</v>
      </c>
      <c r="BG591" s="94"/>
      <c r="BH591" s="95"/>
      <c r="BI591" s="93" t="str">
        <f t="shared" ref="BI591:BI654" si="419">K591</f>
        <v>Nguyễn Trần Thảo Uyên</v>
      </c>
      <c r="BJ591" s="105">
        <f t="shared" ref="BJ591:BJ654" si="420">L591</f>
        <v>0</v>
      </c>
      <c r="BK591" s="88" t="str">
        <f t="shared" ref="BK591:BK654" si="421">D591</f>
        <v>8756816008</v>
      </c>
      <c r="BL591" s="86">
        <f t="shared" ref="BL591:BL654" si="422">M591</f>
        <v>0</v>
      </c>
      <c r="BM591" s="105">
        <f t="shared" ref="BM591:BM654" si="423">N591</f>
        <v>0</v>
      </c>
      <c r="BN591" s="86">
        <f t="shared" ref="BN591:BN654" si="424">O591</f>
        <v>0</v>
      </c>
      <c r="BO591" s="86">
        <f t="shared" ref="BO591:BO654" si="425">AJ591</f>
        <v>0</v>
      </c>
      <c r="BP591" s="86">
        <f t="shared" si="393"/>
        <v>0</v>
      </c>
      <c r="BQ591" s="160" t="s">
        <v>6964</v>
      </c>
      <c r="BR591" s="86" t="s">
        <v>5720</v>
      </c>
      <c r="BS591" s="88" t="s">
        <v>5721</v>
      </c>
      <c r="BT591" s="86" t="s">
        <v>5722</v>
      </c>
      <c r="BU591" s="86"/>
      <c r="BV591" s="86" t="str">
        <f t="shared" si="394"/>
        <v>CO 103138</v>
      </c>
      <c r="BW591" s="105" t="str">
        <f t="shared" si="395"/>
        <v/>
      </c>
      <c r="BX591" s="86" t="str">
        <f t="shared" si="404"/>
        <v>19</v>
      </c>
      <c r="BY591" s="86" t="str">
        <f t="shared" si="405"/>
        <v>13</v>
      </c>
      <c r="BZ591" s="91">
        <f t="shared" si="406"/>
        <v>105</v>
      </c>
      <c r="CA591" s="91">
        <v>0</v>
      </c>
      <c r="CB591" s="96" t="s">
        <v>5719</v>
      </c>
      <c r="CC591" s="91">
        <f t="shared" si="396"/>
        <v>200</v>
      </c>
      <c r="CD591" s="91">
        <f t="shared" si="397"/>
        <v>0</v>
      </c>
      <c r="CE591" s="93">
        <f t="shared" si="407"/>
        <v>0</v>
      </c>
      <c r="CF591" s="93">
        <f t="shared" si="408"/>
        <v>0</v>
      </c>
      <c r="CG591" s="105"/>
      <c r="CH591" s="105"/>
      <c r="CI591" s="86"/>
      <c r="CJ591" s="188"/>
      <c r="CK591" s="181">
        <f t="shared" si="398"/>
        <v>105</v>
      </c>
      <c r="CL591" s="181">
        <f t="shared" si="399"/>
        <v>200</v>
      </c>
      <c r="CM591" s="86" t="s">
        <v>5723</v>
      </c>
      <c r="CN591" s="182" t="s">
        <v>7854</v>
      </c>
      <c r="CO591" s="183" t="s">
        <v>7855</v>
      </c>
      <c r="CP591" s="86" t="s">
        <v>5724</v>
      </c>
      <c r="CQ591" s="153" t="s">
        <v>7924</v>
      </c>
      <c r="CR591" s="187">
        <f t="shared" si="400"/>
        <v>7970000</v>
      </c>
      <c r="CS591" s="188">
        <v>1</v>
      </c>
      <c r="CT591" s="188">
        <f t="shared" si="410"/>
        <v>7970000</v>
      </c>
      <c r="CU591" s="93"/>
      <c r="CV591" s="94">
        <f t="shared" si="401"/>
        <v>105</v>
      </c>
      <c r="CW591" s="93">
        <f t="shared" si="402"/>
        <v>0</v>
      </c>
      <c r="CX591" s="86">
        <f t="shared" si="403"/>
        <v>0</v>
      </c>
      <c r="CY591" s="93">
        <f t="shared" si="411"/>
        <v>251055</v>
      </c>
      <c r="CZ591" s="93">
        <v>0</v>
      </c>
      <c r="DA591" s="93">
        <v>0</v>
      </c>
      <c r="DB591" s="93">
        <f t="shared" si="412"/>
        <v>0</v>
      </c>
      <c r="DC591" s="93">
        <v>0</v>
      </c>
      <c r="DD591" s="91">
        <v>0</v>
      </c>
      <c r="DE591" s="93">
        <f t="shared" si="413"/>
        <v>0</v>
      </c>
      <c r="DF591" s="93">
        <f t="shared" ref="DF591:DF654" si="426">AV591</f>
        <v>0</v>
      </c>
      <c r="DG591" s="93"/>
      <c r="DH591" s="93">
        <v>0</v>
      </c>
      <c r="DI591" s="93">
        <v>0</v>
      </c>
      <c r="DJ591" s="86">
        <f t="shared" si="414"/>
        <v>0</v>
      </c>
      <c r="DK591" s="91">
        <v>0</v>
      </c>
      <c r="DL591" s="93"/>
      <c r="DM591" s="93">
        <v>0</v>
      </c>
      <c r="DN591" s="93">
        <f t="shared" ref="DN591:DN654" si="427">CT591</f>
        <v>7970000</v>
      </c>
      <c r="DO591" s="93">
        <f t="shared" si="415"/>
        <v>0</v>
      </c>
      <c r="DP591" s="92">
        <f t="shared" si="416"/>
        <v>251055</v>
      </c>
      <c r="DQ591" s="97" t="str">
        <f t="shared" ref="DQ591:DQ654" si="428">IF(LEN(D591)=13,LEFT(D591,10)&amp;"-"&amp;RIGHT(D591,3),D591)</f>
        <v>8756816008</v>
      </c>
      <c r="DR591" s="98">
        <f t="shared" si="417"/>
        <v>0</v>
      </c>
      <c r="DS591" s="93" t="str">
        <f t="shared" si="418"/>
        <v>OK</v>
      </c>
      <c r="DT591" s="93"/>
      <c r="DU591" s="78" t="str">
        <f t="shared" ref="DU591:DU654" si="429">IF(CP591="",CONCATENATE(LEFT(BS591,FIND("-",BS591)-1),LEFT(CM591,FIND("-",CM591)-1),LEFT(CN591,FIND("-",CN591)-1),LEFT(CO591,FIND("-",CO591)-1),LEFT(CQ591,FIND("-",CQ591)-1),LEFT(CB591,FIND("-",CB591)-1)),CONCATENATE(LEFT(BS591,FIND("-",BS591)-1),LEFT(CM591,FIND("-",CM591)-1),LEFT(CN591,FIND("-",CN591)-1),LEFT(CO591,FIND("-",CO591)-1),LEFT(CP591,FIND("-",CP591)-1),LEFT(CQ591,FIND("-",CQ591)-1),LEFT(CB591,FIND("-",CB591)-1)))</f>
        <v>5010700215011501100001VT100001</v>
      </c>
      <c r="DV591" s="78">
        <f>INDEX('08_DMGiaDat'!$L:$L,MATCH(DU591,'08_DMGiaDat'!$R:$R,0))</f>
        <v>7970000</v>
      </c>
      <c r="DW591" s="78" t="str">
        <f t="shared" ref="DW591:DW654" si="430">CONCATENATE(LEFT(BS591,5),LEFT(CM591,3),LEFT(CN591,3),MID(CO591,4,2),LEFT(CP591,3),"00000",LEFT(CB591,3))</f>
        <v>501070021501100100000001</v>
      </c>
      <c r="DX591" s="78" t="str">
        <f>IFERROR(VLOOKUP(DW591,'08_DMGiaDat'!C518:C519,2,FALSE),"N")</f>
        <v>N</v>
      </c>
      <c r="DY591" s="78" t="str">
        <f t="shared" ref="DY591:DY654" si="431">CONCATENATE(LEFT(BS591,5),LEFT(CM591,3),LEFT(CN591,3),MID(CO591,4,2),LEFT(CP591,3),LEFT(CQ591,5),"001")</f>
        <v>5010700215011001VT100001</v>
      </c>
      <c r="DZ591" s="78" t="str">
        <f>IFERROR(VLOOKUP(DY591,'08_DMGiaDat'!C518:C519,2,FALSE),"N")</f>
        <v>N</v>
      </c>
      <c r="EA591" s="78" t="str">
        <f t="shared" ref="EA591:EA654" si="432">CONCATENATE(LEFT(BS591,5),LEFT(CM591,3),LEFT(CN591,3),MID(CO591,4,2),LEFT(CP591,3),"00000","001")</f>
        <v>501070021501100100000001</v>
      </c>
      <c r="EB591" s="78" t="str">
        <f>IFERROR(VLOOKUP(EA591,'08_DMGiaDat'!C518:C519,2,FALSE),"N")</f>
        <v>N</v>
      </c>
      <c r="EC591" s="92">
        <f>IF(DV591&lt;&gt;"N",DV591,IF(DX591&lt;&gt;"N",DX591,IF(DZ591&lt;&gt;"N",DZ591*VLOOKUP(LEFT(CB591,3),'03_DMMucDich'!C502:C506,5,FALSE),IF(EB591&lt;&gt;"N",EB591*VLOOKUP(LEFT(CB591,3),'03_DMMucDich'!C502:C506,5,FALSE),"N/A"))))</f>
        <v>7970000</v>
      </c>
    </row>
    <row r="592" spans="1:133" s="34" customFormat="1" ht="16" x14ac:dyDescent="0.2">
      <c r="A592" s="85">
        <v>578</v>
      </c>
      <c r="B592" s="86"/>
      <c r="C592" s="87"/>
      <c r="D592" s="141" t="s">
        <v>6207</v>
      </c>
      <c r="E592" s="86"/>
      <c r="F592" s="88"/>
      <c r="G592" s="88" t="s">
        <v>5718</v>
      </c>
      <c r="H592" s="151">
        <v>2022</v>
      </c>
      <c r="I592" s="86"/>
      <c r="J592" s="86"/>
      <c r="K592" s="145" t="s">
        <v>6832</v>
      </c>
      <c r="L592" s="105"/>
      <c r="M592" s="86"/>
      <c r="N592" s="105"/>
      <c r="O592" s="105"/>
      <c r="P592" s="86"/>
      <c r="Q592" s="86"/>
      <c r="R592" s="153" t="str">
        <f t="shared" ref="R592:R655" si="433">"Tổ "&amp;RIGHT(AH592,2)</f>
        <v>Tổ 31</v>
      </c>
      <c r="S592" s="86"/>
      <c r="T592" s="86"/>
      <c r="U592" s="86"/>
      <c r="V592" s="86" t="str">
        <f t="shared" ref="V592:V614" si="434">AJ592&amp;", "&amp;AI592</f>
        <v xml:space="preserve">, </v>
      </c>
      <c r="W592" s="86"/>
      <c r="X592" s="86"/>
      <c r="Y592" s="86"/>
      <c r="Z592" s="88"/>
      <c r="AA592" s="105"/>
      <c r="AB592" s="86"/>
      <c r="AC592" s="90"/>
      <c r="AD592" s="86"/>
      <c r="AE592" s="86"/>
      <c r="AF592" s="86"/>
      <c r="AG592" s="86"/>
      <c r="AH592" s="160" t="s">
        <v>6982</v>
      </c>
      <c r="AI592" s="153"/>
      <c r="AJ592" s="153"/>
      <c r="AK592" s="86"/>
      <c r="AL592" s="86"/>
      <c r="AM592" s="153" t="s">
        <v>7015</v>
      </c>
      <c r="AN592" s="153" t="s">
        <v>7697</v>
      </c>
      <c r="AO592" s="165">
        <v>42741</v>
      </c>
      <c r="AP592" s="153" t="s">
        <v>2247</v>
      </c>
      <c r="AQ592" s="153" t="s">
        <v>1115</v>
      </c>
      <c r="AR592" s="166">
        <v>100</v>
      </c>
      <c r="AS592" s="88" t="s">
        <v>5719</v>
      </c>
      <c r="AT592" s="92">
        <f t="shared" si="409"/>
        <v>0</v>
      </c>
      <c r="AU592" s="93">
        <v>0</v>
      </c>
      <c r="AV592" s="93">
        <v>0</v>
      </c>
      <c r="AW592" s="166">
        <v>200</v>
      </c>
      <c r="AX592" s="93">
        <v>0</v>
      </c>
      <c r="AY592" s="177"/>
      <c r="AZ592" s="177">
        <v>0</v>
      </c>
      <c r="BA592" s="178"/>
      <c r="BB592" s="105"/>
      <c r="BC592" s="105"/>
      <c r="BD592" s="93"/>
      <c r="BE592" s="93">
        <v>0</v>
      </c>
      <c r="BF592" s="91">
        <v>0</v>
      </c>
      <c r="BG592" s="94"/>
      <c r="BH592" s="95"/>
      <c r="BI592" s="93" t="str">
        <f t="shared" si="419"/>
        <v>Nguyễn Thị Hiền</v>
      </c>
      <c r="BJ592" s="105">
        <f t="shared" si="420"/>
        <v>0</v>
      </c>
      <c r="BK592" s="88" t="str">
        <f t="shared" si="421"/>
        <v>8510711573</v>
      </c>
      <c r="BL592" s="86">
        <f t="shared" si="422"/>
        <v>0</v>
      </c>
      <c r="BM592" s="105">
        <f t="shared" si="423"/>
        <v>0</v>
      </c>
      <c r="BN592" s="86">
        <f t="shared" si="424"/>
        <v>0</v>
      </c>
      <c r="BO592" s="86">
        <f t="shared" si="425"/>
        <v>0</v>
      </c>
      <c r="BP592" s="86">
        <f t="shared" ref="BP592:BP614" si="435">AI592</f>
        <v>0</v>
      </c>
      <c r="BQ592" s="160" t="s">
        <v>6982</v>
      </c>
      <c r="BR592" s="86" t="s">
        <v>5720</v>
      </c>
      <c r="BS592" s="88" t="s">
        <v>5721</v>
      </c>
      <c r="BT592" s="86" t="s">
        <v>5722</v>
      </c>
      <c r="BU592" s="86"/>
      <c r="BV592" s="86" t="str">
        <f t="shared" ref="BV592:BV614" si="436">AN592</f>
        <v>CE 731949</v>
      </c>
      <c r="BW592" s="105" t="str">
        <f t="shared" ref="BW592:BW614" si="437">IF(BU592="X",AO592,"")</f>
        <v/>
      </c>
      <c r="BX592" s="86" t="str">
        <f t="shared" si="404"/>
        <v>361</v>
      </c>
      <c r="BY592" s="86" t="str">
        <f t="shared" si="405"/>
        <v>111</v>
      </c>
      <c r="BZ592" s="91">
        <f t="shared" si="406"/>
        <v>100</v>
      </c>
      <c r="CA592" s="91">
        <v>0</v>
      </c>
      <c r="CB592" s="96" t="s">
        <v>5719</v>
      </c>
      <c r="CC592" s="91">
        <f t="shared" ref="CC592:CC614" si="438">AW592</f>
        <v>200</v>
      </c>
      <c r="CD592" s="91">
        <f t="shared" ref="CD592:CD614" si="439">AY592</f>
        <v>0</v>
      </c>
      <c r="CE592" s="93">
        <f t="shared" si="407"/>
        <v>0</v>
      </c>
      <c r="CF592" s="93">
        <f t="shared" si="408"/>
        <v>0</v>
      </c>
      <c r="CG592" s="105"/>
      <c r="CH592" s="105"/>
      <c r="CI592" s="86"/>
      <c r="CJ592" s="188"/>
      <c r="CK592" s="181">
        <f t="shared" ref="CK592:CK614" si="440">BZ592</f>
        <v>100</v>
      </c>
      <c r="CL592" s="181">
        <f t="shared" ref="CL592:CL614" si="441">AW592</f>
        <v>200</v>
      </c>
      <c r="CM592" s="86" t="s">
        <v>5723</v>
      </c>
      <c r="CN592" s="182" t="s">
        <v>7879</v>
      </c>
      <c r="CO592" s="183" t="s">
        <v>7880</v>
      </c>
      <c r="CP592" s="86" t="s">
        <v>5724</v>
      </c>
      <c r="CQ592" s="153" t="s">
        <v>7924</v>
      </c>
      <c r="CR592" s="187">
        <f t="shared" ref="CR592:CR614" si="442">EC592</f>
        <v>8900000</v>
      </c>
      <c r="CS592" s="188">
        <v>1</v>
      </c>
      <c r="CT592" s="188">
        <f t="shared" si="410"/>
        <v>8900000</v>
      </c>
      <c r="CU592" s="93"/>
      <c r="CV592" s="94">
        <f t="shared" ref="CV592:CV655" si="443">IF(OR(CK592=0,CK592&lt;=CL592),CK592,CL592)</f>
        <v>100</v>
      </c>
      <c r="CW592" s="93">
        <f t="shared" ref="CW592:CW655" si="444">IF(AND(CK592&gt;CL592,CK592&lt;=CL592*4),CK592-CL592,IF(CK592&gt;=CL592*4,CL592*3,0))</f>
        <v>0</v>
      </c>
      <c r="CX592" s="86">
        <f t="shared" ref="CX592:CX655" si="445">IF(CK592&gt;=CL592*4,CK592-CL592*4,0)</f>
        <v>0</v>
      </c>
      <c r="CY592" s="93">
        <f t="shared" si="411"/>
        <v>267000</v>
      </c>
      <c r="CZ592" s="93">
        <v>0</v>
      </c>
      <c r="DA592" s="93">
        <v>0</v>
      </c>
      <c r="DB592" s="93">
        <f t="shared" si="412"/>
        <v>0</v>
      </c>
      <c r="DC592" s="93">
        <v>0</v>
      </c>
      <c r="DD592" s="91">
        <v>0</v>
      </c>
      <c r="DE592" s="93">
        <f t="shared" si="413"/>
        <v>0</v>
      </c>
      <c r="DF592" s="93">
        <f t="shared" si="426"/>
        <v>0</v>
      </c>
      <c r="DG592" s="93"/>
      <c r="DH592" s="93">
        <v>0</v>
      </c>
      <c r="DI592" s="93">
        <v>0</v>
      </c>
      <c r="DJ592" s="86">
        <f t="shared" si="414"/>
        <v>0</v>
      </c>
      <c r="DK592" s="91">
        <v>0</v>
      </c>
      <c r="DL592" s="93"/>
      <c r="DM592" s="93">
        <v>0</v>
      </c>
      <c r="DN592" s="93">
        <f t="shared" si="427"/>
        <v>8900000</v>
      </c>
      <c r="DO592" s="93">
        <f t="shared" si="415"/>
        <v>0</v>
      </c>
      <c r="DP592" s="92">
        <f t="shared" si="416"/>
        <v>267000</v>
      </c>
      <c r="DQ592" s="97" t="str">
        <f t="shared" si="428"/>
        <v>8510711573</v>
      </c>
      <c r="DR592" s="98">
        <f t="shared" si="417"/>
        <v>0</v>
      </c>
      <c r="DS592" s="93" t="str">
        <f t="shared" si="418"/>
        <v>OK</v>
      </c>
      <c r="DT592" s="93"/>
      <c r="DU592" s="78" t="str">
        <f t="shared" si="429"/>
        <v>5010700213581358100001VT100001</v>
      </c>
      <c r="DV592" s="78">
        <f>INDEX('08_DMGiaDat'!$L:$L,MATCH(DU592,'08_DMGiaDat'!$R:$R,0))</f>
        <v>8900000</v>
      </c>
      <c r="DW592" s="78" t="str">
        <f t="shared" si="430"/>
        <v>501070021358100100000001</v>
      </c>
      <c r="DX592" s="78" t="str">
        <f>IFERROR(VLOOKUP(DW592,'08_DMGiaDat'!C518:C519,2,FALSE),"N")</f>
        <v>N</v>
      </c>
      <c r="DY592" s="78" t="str">
        <f t="shared" si="431"/>
        <v>5010700213581001VT100001</v>
      </c>
      <c r="DZ592" s="78" t="str">
        <f>IFERROR(VLOOKUP(DY592,'08_DMGiaDat'!C518:C519,2,FALSE),"N")</f>
        <v>N</v>
      </c>
      <c r="EA592" s="78" t="str">
        <f t="shared" si="432"/>
        <v>501070021358100100000001</v>
      </c>
      <c r="EB592" s="78" t="str">
        <f>IFERROR(VLOOKUP(EA592,'08_DMGiaDat'!C518:C519,2,FALSE),"N")</f>
        <v>N</v>
      </c>
      <c r="EC592" s="92">
        <f>IF(DV592&lt;&gt;"N",DV592,IF(DX592&lt;&gt;"N",DX592,IF(DZ592&lt;&gt;"N",DZ592*VLOOKUP(LEFT(CB592,3),'03_DMMucDich'!C502:C506,5,FALSE),IF(EB592&lt;&gt;"N",EB592*VLOOKUP(LEFT(CB592,3),'03_DMMucDich'!C502:C506,5,FALSE),"N/A"))))</f>
        <v>8900000</v>
      </c>
    </row>
    <row r="593" spans="1:133" s="34" customFormat="1" ht="16" x14ac:dyDescent="0.2">
      <c r="A593" s="85">
        <v>579</v>
      </c>
      <c r="B593" s="86"/>
      <c r="C593" s="87"/>
      <c r="D593" s="141" t="s">
        <v>6208</v>
      </c>
      <c r="E593" s="86"/>
      <c r="F593" s="88"/>
      <c r="G593" s="88" t="s">
        <v>5718</v>
      </c>
      <c r="H593" s="151">
        <v>2022</v>
      </c>
      <c r="I593" s="86"/>
      <c r="J593" s="86"/>
      <c r="K593" s="145" t="s">
        <v>6833</v>
      </c>
      <c r="L593" s="105"/>
      <c r="M593" s="86"/>
      <c r="N593" s="105"/>
      <c r="O593" s="105"/>
      <c r="P593" s="86"/>
      <c r="Q593" s="86"/>
      <c r="R593" s="153" t="str">
        <f t="shared" si="433"/>
        <v>Tổ 39</v>
      </c>
      <c r="S593" s="86"/>
      <c r="T593" s="86"/>
      <c r="U593" s="86"/>
      <c r="V593" s="86" t="str">
        <f t="shared" si="434"/>
        <v xml:space="preserve">, </v>
      </c>
      <c r="W593" s="86"/>
      <c r="X593" s="86"/>
      <c r="Y593" s="86"/>
      <c r="Z593" s="88"/>
      <c r="AA593" s="105"/>
      <c r="AB593" s="86"/>
      <c r="AC593" s="90"/>
      <c r="AD593" s="86"/>
      <c r="AE593" s="86"/>
      <c r="AF593" s="86"/>
      <c r="AG593" s="86"/>
      <c r="AH593" s="160" t="s">
        <v>6965</v>
      </c>
      <c r="AI593" s="153"/>
      <c r="AJ593" s="153"/>
      <c r="AK593" s="86"/>
      <c r="AL593" s="86"/>
      <c r="AM593" s="153" t="s">
        <v>7015</v>
      </c>
      <c r="AN593" s="153" t="s">
        <v>7698</v>
      </c>
      <c r="AO593" s="165">
        <v>41026</v>
      </c>
      <c r="AP593" s="153" t="s">
        <v>7209</v>
      </c>
      <c r="AQ593" s="153" t="s">
        <v>7081</v>
      </c>
      <c r="AR593" s="166">
        <v>100</v>
      </c>
      <c r="AS593" s="88" t="s">
        <v>5719</v>
      </c>
      <c r="AT593" s="92">
        <f t="shared" si="409"/>
        <v>0</v>
      </c>
      <c r="AU593" s="93">
        <v>0</v>
      </c>
      <c r="AV593" s="93">
        <v>0</v>
      </c>
      <c r="AW593" s="166">
        <v>200</v>
      </c>
      <c r="AX593" s="93">
        <v>0</v>
      </c>
      <c r="AY593" s="177"/>
      <c r="AZ593" s="177">
        <v>0</v>
      </c>
      <c r="BA593" s="178"/>
      <c r="BB593" s="105"/>
      <c r="BC593" s="105"/>
      <c r="BD593" s="93"/>
      <c r="BE593" s="93">
        <v>0</v>
      </c>
      <c r="BF593" s="91">
        <v>0</v>
      </c>
      <c r="BG593" s="94"/>
      <c r="BH593" s="95"/>
      <c r="BI593" s="93" t="str">
        <f t="shared" si="419"/>
        <v>Trần Thịnh Thành</v>
      </c>
      <c r="BJ593" s="105">
        <f t="shared" si="420"/>
        <v>0</v>
      </c>
      <c r="BK593" s="88" t="str">
        <f t="shared" si="421"/>
        <v>8510306247</v>
      </c>
      <c r="BL593" s="86">
        <f t="shared" si="422"/>
        <v>0</v>
      </c>
      <c r="BM593" s="105">
        <f t="shared" si="423"/>
        <v>0</v>
      </c>
      <c r="BN593" s="86">
        <f t="shared" si="424"/>
        <v>0</v>
      </c>
      <c r="BO593" s="86">
        <f t="shared" si="425"/>
        <v>0</v>
      </c>
      <c r="BP593" s="86">
        <f t="shared" si="435"/>
        <v>0</v>
      </c>
      <c r="BQ593" s="160" t="s">
        <v>6965</v>
      </c>
      <c r="BR593" s="86" t="s">
        <v>5720</v>
      </c>
      <c r="BS593" s="88" t="s">
        <v>5721</v>
      </c>
      <c r="BT593" s="86" t="s">
        <v>5722</v>
      </c>
      <c r="BU593" s="86"/>
      <c r="BV593" s="86" t="str">
        <f t="shared" si="436"/>
        <v>BE 750921</v>
      </c>
      <c r="BW593" s="105" t="str">
        <f t="shared" si="437"/>
        <v/>
      </c>
      <c r="BX593" s="86" t="str">
        <f t="shared" ref="BX593:BX656" si="446">AP593</f>
        <v>69</v>
      </c>
      <c r="BY593" s="86" t="str">
        <f t="shared" ref="BY593:BY656" si="447">AQ593</f>
        <v>95</v>
      </c>
      <c r="BZ593" s="91">
        <f t="shared" ref="BZ593:BZ656" si="448">AR593</f>
        <v>100</v>
      </c>
      <c r="CA593" s="91">
        <v>0</v>
      </c>
      <c r="CB593" s="96" t="s">
        <v>5719</v>
      </c>
      <c r="CC593" s="91">
        <f t="shared" si="438"/>
        <v>200</v>
      </c>
      <c r="CD593" s="91">
        <f t="shared" si="439"/>
        <v>0</v>
      </c>
      <c r="CE593" s="93">
        <f t="shared" si="407"/>
        <v>0</v>
      </c>
      <c r="CF593" s="93">
        <f t="shared" si="408"/>
        <v>0</v>
      </c>
      <c r="CG593" s="105"/>
      <c r="CH593" s="105"/>
      <c r="CI593" s="86"/>
      <c r="CJ593" s="188"/>
      <c r="CK593" s="181">
        <f t="shared" si="440"/>
        <v>100</v>
      </c>
      <c r="CL593" s="181">
        <f t="shared" si="441"/>
        <v>200</v>
      </c>
      <c r="CM593" s="86" t="s">
        <v>5723</v>
      </c>
      <c r="CN593" s="182" t="s">
        <v>7895</v>
      </c>
      <c r="CO593" s="183" t="s">
        <v>7896</v>
      </c>
      <c r="CP593" s="86" t="s">
        <v>5724</v>
      </c>
      <c r="CQ593" s="153" t="s">
        <v>7924</v>
      </c>
      <c r="CR593" s="187">
        <f t="shared" si="442"/>
        <v>6970000</v>
      </c>
      <c r="CS593" s="188">
        <v>1</v>
      </c>
      <c r="CT593" s="188">
        <f t="shared" si="410"/>
        <v>6970000</v>
      </c>
      <c r="CU593" s="93"/>
      <c r="CV593" s="94">
        <f t="shared" si="443"/>
        <v>100</v>
      </c>
      <c r="CW593" s="93">
        <f t="shared" si="444"/>
        <v>0</v>
      </c>
      <c r="CX593" s="86">
        <f t="shared" si="445"/>
        <v>0</v>
      </c>
      <c r="CY593" s="93">
        <f t="shared" si="411"/>
        <v>209100</v>
      </c>
      <c r="CZ593" s="93">
        <v>0</v>
      </c>
      <c r="DA593" s="93">
        <v>0</v>
      </c>
      <c r="DB593" s="93">
        <f t="shared" si="412"/>
        <v>0</v>
      </c>
      <c r="DC593" s="93">
        <v>0</v>
      </c>
      <c r="DD593" s="91">
        <v>0</v>
      </c>
      <c r="DE593" s="93">
        <f t="shared" si="413"/>
        <v>0</v>
      </c>
      <c r="DF593" s="93">
        <f t="shared" si="426"/>
        <v>0</v>
      </c>
      <c r="DG593" s="93"/>
      <c r="DH593" s="93">
        <v>0</v>
      </c>
      <c r="DI593" s="93">
        <v>0</v>
      </c>
      <c r="DJ593" s="86">
        <f t="shared" si="414"/>
        <v>0</v>
      </c>
      <c r="DK593" s="91">
        <v>0</v>
      </c>
      <c r="DL593" s="93"/>
      <c r="DM593" s="93">
        <v>0</v>
      </c>
      <c r="DN593" s="93">
        <f t="shared" si="427"/>
        <v>6970000</v>
      </c>
      <c r="DO593" s="93">
        <f t="shared" si="415"/>
        <v>0</v>
      </c>
      <c r="DP593" s="92">
        <f t="shared" si="416"/>
        <v>209100</v>
      </c>
      <c r="DQ593" s="97" t="str">
        <f t="shared" si="428"/>
        <v>8510306247</v>
      </c>
      <c r="DR593" s="98">
        <f t="shared" si="417"/>
        <v>0</v>
      </c>
      <c r="DS593" s="93" t="str">
        <f t="shared" si="418"/>
        <v>OK</v>
      </c>
      <c r="DT593" s="93"/>
      <c r="DU593" s="78" t="str">
        <f t="shared" si="429"/>
        <v>5010700214981498101001VT100001</v>
      </c>
      <c r="DV593" s="78">
        <f>INDEX('08_DMGiaDat'!$L:$L,MATCH(DU593,'08_DMGiaDat'!$R:$R,0))</f>
        <v>6970000</v>
      </c>
      <c r="DW593" s="78" t="str">
        <f t="shared" si="430"/>
        <v>501070021498100100000001</v>
      </c>
      <c r="DX593" s="78" t="str">
        <f>IFERROR(VLOOKUP(DW593,'08_DMGiaDat'!C518:C519,2,FALSE),"N")</f>
        <v>N</v>
      </c>
      <c r="DY593" s="78" t="str">
        <f t="shared" si="431"/>
        <v>5010700214981001VT100001</v>
      </c>
      <c r="DZ593" s="78" t="str">
        <f>IFERROR(VLOOKUP(DY593,'08_DMGiaDat'!C518:C519,2,FALSE),"N")</f>
        <v>N</v>
      </c>
      <c r="EA593" s="78" t="str">
        <f t="shared" si="432"/>
        <v>501070021498100100000001</v>
      </c>
      <c r="EB593" s="78" t="str">
        <f>IFERROR(VLOOKUP(EA593,'08_DMGiaDat'!C518:C519,2,FALSE),"N")</f>
        <v>N</v>
      </c>
      <c r="EC593" s="92">
        <f>IF(DV593&lt;&gt;"N",DV593,IF(DX593&lt;&gt;"N",DX593,IF(DZ593&lt;&gt;"N",DZ593*VLOOKUP(LEFT(CB593,3),'03_DMMucDich'!C502:C506,5,FALSE),IF(EB593&lt;&gt;"N",EB593*VLOOKUP(LEFT(CB593,3),'03_DMMucDich'!C502:C506,5,FALSE),"N/A"))))</f>
        <v>6970000</v>
      </c>
    </row>
    <row r="594" spans="1:133" s="34" customFormat="1" ht="16" x14ac:dyDescent="0.2">
      <c r="A594" s="85">
        <v>580</v>
      </c>
      <c r="B594" s="86"/>
      <c r="C594" s="87"/>
      <c r="D594" s="141" t="s">
        <v>6209</v>
      </c>
      <c r="E594" s="86"/>
      <c r="F594" s="88"/>
      <c r="G594" s="88" t="s">
        <v>5718</v>
      </c>
      <c r="H594" s="151">
        <v>2022</v>
      </c>
      <c r="I594" s="86"/>
      <c r="J594" s="86"/>
      <c r="K594" s="145" t="s">
        <v>6834</v>
      </c>
      <c r="L594" s="105"/>
      <c r="M594" s="86"/>
      <c r="N594" s="105"/>
      <c r="O594" s="105"/>
      <c r="P594" s="86"/>
      <c r="Q594" s="86"/>
      <c r="R594" s="153" t="str">
        <f t="shared" si="433"/>
        <v>Tổ 64</v>
      </c>
      <c r="S594" s="86"/>
      <c r="T594" s="86"/>
      <c r="U594" s="86"/>
      <c r="V594" s="86" t="str">
        <f t="shared" si="434"/>
        <v xml:space="preserve">, </v>
      </c>
      <c r="W594" s="86"/>
      <c r="X594" s="86"/>
      <c r="Y594" s="86"/>
      <c r="Z594" s="88"/>
      <c r="AA594" s="105"/>
      <c r="AB594" s="86"/>
      <c r="AC594" s="90"/>
      <c r="AD594" s="86"/>
      <c r="AE594" s="86"/>
      <c r="AF594" s="86"/>
      <c r="AG594" s="86"/>
      <c r="AH594" s="160" t="s">
        <v>6961</v>
      </c>
      <c r="AI594" s="153"/>
      <c r="AJ594" s="153"/>
      <c r="AK594" s="86"/>
      <c r="AL594" s="86"/>
      <c r="AM594" s="153" t="s">
        <v>7015</v>
      </c>
      <c r="AN594" s="153" t="s">
        <v>7699</v>
      </c>
      <c r="AO594" s="165">
        <v>43256</v>
      </c>
      <c r="AP594" s="153" t="s">
        <v>7217</v>
      </c>
      <c r="AQ594" s="153" t="s">
        <v>5687</v>
      </c>
      <c r="AR594" s="166">
        <v>125</v>
      </c>
      <c r="AS594" s="88" t="s">
        <v>5719</v>
      </c>
      <c r="AT594" s="92">
        <f t="shared" si="409"/>
        <v>0</v>
      </c>
      <c r="AU594" s="93">
        <v>0</v>
      </c>
      <c r="AV594" s="93">
        <v>0</v>
      </c>
      <c r="AW594" s="166">
        <v>200</v>
      </c>
      <c r="AX594" s="93">
        <v>0</v>
      </c>
      <c r="AY594" s="177"/>
      <c r="AZ594" s="177">
        <v>0</v>
      </c>
      <c r="BA594" s="178"/>
      <c r="BB594" s="105"/>
      <c r="BC594" s="105"/>
      <c r="BD594" s="93"/>
      <c r="BE594" s="93">
        <v>0</v>
      </c>
      <c r="BF594" s="91">
        <v>0</v>
      </c>
      <c r="BG594" s="94"/>
      <c r="BH594" s="95"/>
      <c r="BI594" s="93" t="str">
        <f t="shared" si="419"/>
        <v>Đặng Thanh</v>
      </c>
      <c r="BJ594" s="105">
        <f t="shared" si="420"/>
        <v>0</v>
      </c>
      <c r="BK594" s="88" t="str">
        <f t="shared" si="421"/>
        <v>0401012186</v>
      </c>
      <c r="BL594" s="86">
        <f t="shared" si="422"/>
        <v>0</v>
      </c>
      <c r="BM594" s="105">
        <f t="shared" si="423"/>
        <v>0</v>
      </c>
      <c r="BN594" s="86">
        <f t="shared" si="424"/>
        <v>0</v>
      </c>
      <c r="BO594" s="86">
        <f t="shared" si="425"/>
        <v>0</v>
      </c>
      <c r="BP594" s="86">
        <f t="shared" si="435"/>
        <v>0</v>
      </c>
      <c r="BQ594" s="160" t="s">
        <v>6961</v>
      </c>
      <c r="BR594" s="86" t="s">
        <v>5720</v>
      </c>
      <c r="BS594" s="88" t="s">
        <v>5721</v>
      </c>
      <c r="BT594" s="86" t="s">
        <v>5722</v>
      </c>
      <c r="BU594" s="86"/>
      <c r="BV594" s="86" t="str">
        <f t="shared" si="436"/>
        <v>CO 200806</v>
      </c>
      <c r="BW594" s="105" t="str">
        <f t="shared" si="437"/>
        <v/>
      </c>
      <c r="BX594" s="86" t="str">
        <f t="shared" si="446"/>
        <v>91</v>
      </c>
      <c r="BY594" s="86" t="str">
        <f t="shared" si="447"/>
        <v>19</v>
      </c>
      <c r="BZ594" s="91">
        <f t="shared" si="448"/>
        <v>125</v>
      </c>
      <c r="CA594" s="91">
        <v>0</v>
      </c>
      <c r="CB594" s="96" t="s">
        <v>5719</v>
      </c>
      <c r="CC594" s="91">
        <f t="shared" si="438"/>
        <v>200</v>
      </c>
      <c r="CD594" s="91">
        <f t="shared" si="439"/>
        <v>0</v>
      </c>
      <c r="CE594" s="93">
        <f t="shared" si="407"/>
        <v>0</v>
      </c>
      <c r="CF594" s="93">
        <f t="shared" si="408"/>
        <v>0</v>
      </c>
      <c r="CG594" s="105"/>
      <c r="CH594" s="105"/>
      <c r="CI594" s="86"/>
      <c r="CJ594" s="188"/>
      <c r="CK594" s="181">
        <f t="shared" si="440"/>
        <v>125</v>
      </c>
      <c r="CL594" s="181">
        <f t="shared" si="441"/>
        <v>200</v>
      </c>
      <c r="CM594" s="86" t="s">
        <v>5723</v>
      </c>
      <c r="CN594" s="182" t="s">
        <v>7854</v>
      </c>
      <c r="CO594" s="183" t="s">
        <v>7856</v>
      </c>
      <c r="CP594" s="86" t="s">
        <v>5724</v>
      </c>
      <c r="CQ594" s="153" t="s">
        <v>7924</v>
      </c>
      <c r="CR594" s="187">
        <f t="shared" si="442"/>
        <v>9190000</v>
      </c>
      <c r="CS594" s="188">
        <v>1</v>
      </c>
      <c r="CT594" s="188">
        <f t="shared" si="410"/>
        <v>9190000</v>
      </c>
      <c r="CU594" s="93"/>
      <c r="CV594" s="94">
        <f t="shared" si="443"/>
        <v>125</v>
      </c>
      <c r="CW594" s="93">
        <f t="shared" si="444"/>
        <v>0</v>
      </c>
      <c r="CX594" s="86">
        <f t="shared" si="445"/>
        <v>0</v>
      </c>
      <c r="CY594" s="93">
        <f t="shared" si="411"/>
        <v>344625</v>
      </c>
      <c r="CZ594" s="93">
        <v>0</v>
      </c>
      <c r="DA594" s="93">
        <v>0</v>
      </c>
      <c r="DB594" s="93">
        <f t="shared" si="412"/>
        <v>0</v>
      </c>
      <c r="DC594" s="93">
        <v>0</v>
      </c>
      <c r="DD594" s="91">
        <v>0</v>
      </c>
      <c r="DE594" s="93">
        <f t="shared" si="413"/>
        <v>0</v>
      </c>
      <c r="DF594" s="93">
        <f t="shared" si="426"/>
        <v>0</v>
      </c>
      <c r="DG594" s="93"/>
      <c r="DH594" s="93">
        <v>0</v>
      </c>
      <c r="DI594" s="93">
        <v>0</v>
      </c>
      <c r="DJ594" s="86">
        <f t="shared" si="414"/>
        <v>0</v>
      </c>
      <c r="DK594" s="91">
        <v>0</v>
      </c>
      <c r="DL594" s="93"/>
      <c r="DM594" s="93">
        <v>0</v>
      </c>
      <c r="DN594" s="93">
        <f t="shared" si="427"/>
        <v>9190000</v>
      </c>
      <c r="DO594" s="93">
        <f t="shared" si="415"/>
        <v>0</v>
      </c>
      <c r="DP594" s="92">
        <f t="shared" si="416"/>
        <v>344625</v>
      </c>
      <c r="DQ594" s="97" t="str">
        <f t="shared" si="428"/>
        <v>0401012186</v>
      </c>
      <c r="DR594" s="98">
        <f t="shared" si="417"/>
        <v>0</v>
      </c>
      <c r="DS594" s="93" t="str">
        <f t="shared" si="418"/>
        <v>OK</v>
      </c>
      <c r="DT594" s="93"/>
      <c r="DU594" s="78" t="str">
        <f t="shared" si="429"/>
        <v>5010700215011501101001VT100001</v>
      </c>
      <c r="DV594" s="78">
        <f>INDEX('08_DMGiaDat'!$L:$L,MATCH(DU594,'08_DMGiaDat'!$R:$R,0))</f>
        <v>9190000</v>
      </c>
      <c r="DW594" s="78" t="str">
        <f t="shared" si="430"/>
        <v>501070021501100100000001</v>
      </c>
      <c r="DX594" s="78" t="str">
        <f>IFERROR(VLOOKUP(DW594,'08_DMGiaDat'!C518:C519,2,FALSE),"N")</f>
        <v>N</v>
      </c>
      <c r="DY594" s="78" t="str">
        <f t="shared" si="431"/>
        <v>5010700215011001VT100001</v>
      </c>
      <c r="DZ594" s="78" t="str">
        <f>IFERROR(VLOOKUP(DY594,'08_DMGiaDat'!C518:C519,2,FALSE),"N")</f>
        <v>N</v>
      </c>
      <c r="EA594" s="78" t="str">
        <f t="shared" si="432"/>
        <v>501070021501100100000001</v>
      </c>
      <c r="EB594" s="78" t="str">
        <f>IFERROR(VLOOKUP(EA594,'08_DMGiaDat'!C518:C519,2,FALSE),"N")</f>
        <v>N</v>
      </c>
      <c r="EC594" s="92">
        <f>IF(DV594&lt;&gt;"N",DV594,IF(DX594&lt;&gt;"N",DX594,IF(DZ594&lt;&gt;"N",DZ594*VLOOKUP(LEFT(CB594,3),'03_DMMucDich'!C502:C506,5,FALSE),IF(EB594&lt;&gt;"N",EB594*VLOOKUP(LEFT(CB594,3),'03_DMMucDich'!C502:C506,5,FALSE),"N/A"))))</f>
        <v>9190000</v>
      </c>
    </row>
    <row r="595" spans="1:133" s="34" customFormat="1" ht="16" x14ac:dyDescent="0.2">
      <c r="A595" s="85">
        <v>581</v>
      </c>
      <c r="B595" s="86"/>
      <c r="C595" s="87"/>
      <c r="D595" s="141" t="s">
        <v>6210</v>
      </c>
      <c r="E595" s="86"/>
      <c r="F595" s="88"/>
      <c r="G595" s="88" t="s">
        <v>5718</v>
      </c>
      <c r="H595" s="151">
        <v>2022</v>
      </c>
      <c r="I595" s="86"/>
      <c r="J595" s="86"/>
      <c r="K595" s="145" t="s">
        <v>6835</v>
      </c>
      <c r="L595" s="105"/>
      <c r="M595" s="86"/>
      <c r="N595" s="105"/>
      <c r="O595" s="105"/>
      <c r="P595" s="86"/>
      <c r="Q595" s="86"/>
      <c r="R595" s="153" t="str">
        <f t="shared" si="433"/>
        <v>Tổ 65</v>
      </c>
      <c r="S595" s="86"/>
      <c r="T595" s="86"/>
      <c r="U595" s="86"/>
      <c r="V595" s="86" t="str">
        <f t="shared" si="434"/>
        <v xml:space="preserve">, </v>
      </c>
      <c r="W595" s="86"/>
      <c r="X595" s="86"/>
      <c r="Y595" s="86"/>
      <c r="Z595" s="88"/>
      <c r="AA595" s="105"/>
      <c r="AB595" s="86"/>
      <c r="AC595" s="90"/>
      <c r="AD595" s="86"/>
      <c r="AE595" s="86"/>
      <c r="AF595" s="86"/>
      <c r="AG595" s="86"/>
      <c r="AH595" s="160" t="s">
        <v>6964</v>
      </c>
      <c r="AI595" s="153"/>
      <c r="AJ595" s="153"/>
      <c r="AK595" s="86"/>
      <c r="AL595" s="86"/>
      <c r="AM595" s="153" t="s">
        <v>7015</v>
      </c>
      <c r="AN595" s="153" t="s">
        <v>7700</v>
      </c>
      <c r="AO595" s="165">
        <v>43810</v>
      </c>
      <c r="AP595" s="153" t="s">
        <v>2200</v>
      </c>
      <c r="AQ595" s="153" t="s">
        <v>5669</v>
      </c>
      <c r="AR595" s="166">
        <v>107.5</v>
      </c>
      <c r="AS595" s="88" t="s">
        <v>5719</v>
      </c>
      <c r="AT595" s="92">
        <f t="shared" si="409"/>
        <v>0</v>
      </c>
      <c r="AU595" s="93">
        <v>0</v>
      </c>
      <c r="AV595" s="93">
        <v>0</v>
      </c>
      <c r="AW595" s="166">
        <v>200</v>
      </c>
      <c r="AX595" s="93">
        <v>0</v>
      </c>
      <c r="AY595" s="177"/>
      <c r="AZ595" s="177">
        <v>0</v>
      </c>
      <c r="BA595" s="178"/>
      <c r="BB595" s="105"/>
      <c r="BC595" s="105"/>
      <c r="BD595" s="93"/>
      <c r="BE595" s="93">
        <v>0</v>
      </c>
      <c r="BF595" s="91">
        <v>0</v>
      </c>
      <c r="BG595" s="94"/>
      <c r="BH595" s="95"/>
      <c r="BI595" s="93" t="str">
        <f t="shared" si="419"/>
        <v>Đoàn Ngọc Việt</v>
      </c>
      <c r="BJ595" s="105">
        <f t="shared" si="420"/>
        <v>0</v>
      </c>
      <c r="BK595" s="88" t="str">
        <f t="shared" si="421"/>
        <v>8458729783</v>
      </c>
      <c r="BL595" s="86">
        <f t="shared" si="422"/>
        <v>0</v>
      </c>
      <c r="BM595" s="105">
        <f t="shared" si="423"/>
        <v>0</v>
      </c>
      <c r="BN595" s="86">
        <f t="shared" si="424"/>
        <v>0</v>
      </c>
      <c r="BO595" s="86">
        <f t="shared" si="425"/>
        <v>0</v>
      </c>
      <c r="BP595" s="86">
        <f t="shared" si="435"/>
        <v>0</v>
      </c>
      <c r="BQ595" s="160" t="s">
        <v>6964</v>
      </c>
      <c r="BR595" s="86" t="s">
        <v>5720</v>
      </c>
      <c r="BS595" s="88" t="s">
        <v>5721</v>
      </c>
      <c r="BT595" s="86" t="s">
        <v>5722</v>
      </c>
      <c r="BU595" s="86"/>
      <c r="BV595" s="86" t="str">
        <f t="shared" si="436"/>
        <v>CT 485146</v>
      </c>
      <c r="BW595" s="105" t="str">
        <f t="shared" si="437"/>
        <v/>
      </c>
      <c r="BX595" s="86" t="str">
        <f t="shared" si="446"/>
        <v>314</v>
      </c>
      <c r="BY595" s="86" t="str">
        <f t="shared" si="447"/>
        <v>13</v>
      </c>
      <c r="BZ595" s="91">
        <f t="shared" si="448"/>
        <v>107.5</v>
      </c>
      <c r="CA595" s="91">
        <v>0</v>
      </c>
      <c r="CB595" s="96" t="s">
        <v>5719</v>
      </c>
      <c r="CC595" s="91">
        <f t="shared" si="438"/>
        <v>200</v>
      </c>
      <c r="CD595" s="91">
        <f t="shared" si="439"/>
        <v>0</v>
      </c>
      <c r="CE595" s="93">
        <f t="shared" ref="CE595:CE614" si="449">AZ595</f>
        <v>0</v>
      </c>
      <c r="CF595" s="93">
        <f t="shared" ref="CF595:CF614" si="450">BA595</f>
        <v>0</v>
      </c>
      <c r="CG595" s="105"/>
      <c r="CH595" s="105"/>
      <c r="CI595" s="86"/>
      <c r="CJ595" s="188"/>
      <c r="CK595" s="181">
        <f t="shared" si="440"/>
        <v>107.5</v>
      </c>
      <c r="CL595" s="181">
        <f t="shared" si="441"/>
        <v>200</v>
      </c>
      <c r="CM595" s="86" t="s">
        <v>5723</v>
      </c>
      <c r="CN595" s="182" t="s">
        <v>7854</v>
      </c>
      <c r="CO595" s="183" t="s">
        <v>7856</v>
      </c>
      <c r="CP595" s="86" t="s">
        <v>5724</v>
      </c>
      <c r="CQ595" s="153" t="s">
        <v>7924</v>
      </c>
      <c r="CR595" s="187">
        <f t="shared" si="442"/>
        <v>9190000</v>
      </c>
      <c r="CS595" s="188">
        <v>1</v>
      </c>
      <c r="CT595" s="188">
        <f t="shared" si="410"/>
        <v>9190000</v>
      </c>
      <c r="CU595" s="93"/>
      <c r="CV595" s="94">
        <f t="shared" si="443"/>
        <v>107.5</v>
      </c>
      <c r="CW595" s="93">
        <f t="shared" si="444"/>
        <v>0</v>
      </c>
      <c r="CX595" s="86">
        <f t="shared" si="445"/>
        <v>0</v>
      </c>
      <c r="CY595" s="93">
        <f t="shared" si="411"/>
        <v>296377.5</v>
      </c>
      <c r="CZ595" s="93">
        <v>0</v>
      </c>
      <c r="DA595" s="93">
        <v>0</v>
      </c>
      <c r="DB595" s="93">
        <f t="shared" si="412"/>
        <v>0</v>
      </c>
      <c r="DC595" s="93">
        <v>0</v>
      </c>
      <c r="DD595" s="91">
        <v>0</v>
      </c>
      <c r="DE595" s="93">
        <f t="shared" si="413"/>
        <v>0</v>
      </c>
      <c r="DF595" s="93">
        <f t="shared" si="426"/>
        <v>0</v>
      </c>
      <c r="DG595" s="93"/>
      <c r="DH595" s="93">
        <v>0</v>
      </c>
      <c r="DI595" s="93">
        <v>0</v>
      </c>
      <c r="DJ595" s="86">
        <f t="shared" si="414"/>
        <v>0</v>
      </c>
      <c r="DK595" s="91">
        <v>0</v>
      </c>
      <c r="DL595" s="93"/>
      <c r="DM595" s="93">
        <v>0</v>
      </c>
      <c r="DN595" s="93">
        <f t="shared" si="427"/>
        <v>9190000</v>
      </c>
      <c r="DO595" s="93">
        <f t="shared" si="415"/>
        <v>0</v>
      </c>
      <c r="DP595" s="92">
        <f t="shared" si="416"/>
        <v>296377.5</v>
      </c>
      <c r="DQ595" s="97" t="str">
        <f t="shared" si="428"/>
        <v>8458729783</v>
      </c>
      <c r="DR595" s="98">
        <f t="shared" si="417"/>
        <v>0</v>
      </c>
      <c r="DS595" s="93" t="str">
        <f t="shared" si="418"/>
        <v>OK</v>
      </c>
      <c r="DT595" s="93"/>
      <c r="DU595" s="78" t="str">
        <f t="shared" si="429"/>
        <v>5010700215011501101001VT100001</v>
      </c>
      <c r="DV595" s="78">
        <f>INDEX('08_DMGiaDat'!$L:$L,MATCH(DU595,'08_DMGiaDat'!$R:$R,0))</f>
        <v>9190000</v>
      </c>
      <c r="DW595" s="78" t="str">
        <f t="shared" si="430"/>
        <v>501070021501100100000001</v>
      </c>
      <c r="DX595" s="78" t="str">
        <f>IFERROR(VLOOKUP(DW595,'08_DMGiaDat'!C518:C519,2,FALSE),"N")</f>
        <v>N</v>
      </c>
      <c r="DY595" s="78" t="str">
        <f t="shared" si="431"/>
        <v>5010700215011001VT100001</v>
      </c>
      <c r="DZ595" s="78" t="str">
        <f>IFERROR(VLOOKUP(DY595,'08_DMGiaDat'!C518:C519,2,FALSE),"N")</f>
        <v>N</v>
      </c>
      <c r="EA595" s="78" t="str">
        <f t="shared" si="432"/>
        <v>501070021501100100000001</v>
      </c>
      <c r="EB595" s="78" t="str">
        <f>IFERROR(VLOOKUP(EA595,'08_DMGiaDat'!C518:C519,2,FALSE),"N")</f>
        <v>N</v>
      </c>
      <c r="EC595" s="92">
        <f>IF(DV595&lt;&gt;"N",DV595,IF(DX595&lt;&gt;"N",DX595,IF(DZ595&lt;&gt;"N",DZ595*VLOOKUP(LEFT(CB595,3),'03_DMMucDich'!C502:C506,5,FALSE),IF(EB595&lt;&gt;"N",EB595*VLOOKUP(LEFT(CB595,3),'03_DMMucDich'!C502:C506,5,FALSE),"N/A"))))</f>
        <v>9190000</v>
      </c>
    </row>
    <row r="596" spans="1:133" s="34" customFormat="1" ht="16" x14ac:dyDescent="0.2">
      <c r="A596" s="85">
        <v>582</v>
      </c>
      <c r="B596" s="86"/>
      <c r="C596" s="87"/>
      <c r="D596" s="141" t="s">
        <v>6211</v>
      </c>
      <c r="E596" s="86"/>
      <c r="F596" s="88"/>
      <c r="G596" s="88" t="s">
        <v>5718</v>
      </c>
      <c r="H596" s="151">
        <v>2022</v>
      </c>
      <c r="I596" s="86"/>
      <c r="J596" s="86"/>
      <c r="K596" s="145" t="s">
        <v>6836</v>
      </c>
      <c r="L596" s="105"/>
      <c r="M596" s="86"/>
      <c r="N596" s="105"/>
      <c r="O596" s="105"/>
      <c r="P596" s="86"/>
      <c r="Q596" s="86"/>
      <c r="R596" s="153" t="str">
        <f t="shared" si="433"/>
        <v>Tổ 66</v>
      </c>
      <c r="S596" s="86"/>
      <c r="T596" s="86"/>
      <c r="U596" s="86"/>
      <c r="V596" s="86" t="str">
        <f t="shared" si="434"/>
        <v xml:space="preserve">, </v>
      </c>
      <c r="W596" s="86"/>
      <c r="X596" s="86"/>
      <c r="Y596" s="86"/>
      <c r="Z596" s="88"/>
      <c r="AA596" s="105"/>
      <c r="AB596" s="86"/>
      <c r="AC596" s="90"/>
      <c r="AD596" s="86"/>
      <c r="AE596" s="86"/>
      <c r="AF596" s="86"/>
      <c r="AG596" s="86"/>
      <c r="AH596" s="160" t="s">
        <v>6960</v>
      </c>
      <c r="AI596" s="153"/>
      <c r="AJ596" s="153"/>
      <c r="AK596" s="86"/>
      <c r="AL596" s="86"/>
      <c r="AM596" s="153" t="s">
        <v>7015</v>
      </c>
      <c r="AN596" s="153" t="s">
        <v>7701</v>
      </c>
      <c r="AO596" s="165">
        <v>43277</v>
      </c>
      <c r="AP596" s="153" t="s">
        <v>1932</v>
      </c>
      <c r="AQ596" s="153" t="s">
        <v>7063</v>
      </c>
      <c r="AR596" s="166">
        <v>105</v>
      </c>
      <c r="AS596" s="88" t="s">
        <v>5719</v>
      </c>
      <c r="AT596" s="92">
        <f t="shared" si="409"/>
        <v>0</v>
      </c>
      <c r="AU596" s="93">
        <v>0</v>
      </c>
      <c r="AV596" s="93">
        <v>0</v>
      </c>
      <c r="AW596" s="166">
        <v>200</v>
      </c>
      <c r="AX596" s="93">
        <v>0</v>
      </c>
      <c r="AY596" s="177"/>
      <c r="AZ596" s="177">
        <v>0</v>
      </c>
      <c r="BA596" s="178"/>
      <c r="BB596" s="105"/>
      <c r="BC596" s="105"/>
      <c r="BD596" s="93"/>
      <c r="BE596" s="93">
        <v>0</v>
      </c>
      <c r="BF596" s="91">
        <v>0</v>
      </c>
      <c r="BG596" s="94"/>
      <c r="BH596" s="95"/>
      <c r="BI596" s="93" t="str">
        <f t="shared" si="419"/>
        <v>Trịnh Đức Mạnh</v>
      </c>
      <c r="BJ596" s="105">
        <f t="shared" si="420"/>
        <v>0</v>
      </c>
      <c r="BK596" s="88" t="str">
        <f t="shared" si="421"/>
        <v>8409863218</v>
      </c>
      <c r="BL596" s="86">
        <f t="shared" si="422"/>
        <v>0</v>
      </c>
      <c r="BM596" s="105">
        <f t="shared" si="423"/>
        <v>0</v>
      </c>
      <c r="BN596" s="86">
        <f t="shared" si="424"/>
        <v>0</v>
      </c>
      <c r="BO596" s="86">
        <f t="shared" si="425"/>
        <v>0</v>
      </c>
      <c r="BP596" s="86">
        <f t="shared" si="435"/>
        <v>0</v>
      </c>
      <c r="BQ596" s="160" t="s">
        <v>6960</v>
      </c>
      <c r="BR596" s="86" t="s">
        <v>5720</v>
      </c>
      <c r="BS596" s="88" t="s">
        <v>5721</v>
      </c>
      <c r="BT596" s="86" t="s">
        <v>5722</v>
      </c>
      <c r="BU596" s="86"/>
      <c r="BV596" s="86" t="str">
        <f t="shared" si="436"/>
        <v>CO 214114</v>
      </c>
      <c r="BW596" s="105" t="str">
        <f t="shared" si="437"/>
        <v/>
      </c>
      <c r="BX596" s="86" t="str">
        <f t="shared" si="446"/>
        <v>153</v>
      </c>
      <c r="BY596" s="86" t="str">
        <f t="shared" si="447"/>
        <v>51</v>
      </c>
      <c r="BZ596" s="91">
        <f t="shared" si="448"/>
        <v>105</v>
      </c>
      <c r="CA596" s="91">
        <v>0</v>
      </c>
      <c r="CB596" s="96" t="s">
        <v>5719</v>
      </c>
      <c r="CC596" s="91">
        <f t="shared" si="438"/>
        <v>200</v>
      </c>
      <c r="CD596" s="91">
        <f t="shared" si="439"/>
        <v>0</v>
      </c>
      <c r="CE596" s="93">
        <f t="shared" si="449"/>
        <v>0</v>
      </c>
      <c r="CF596" s="93">
        <f t="shared" si="450"/>
        <v>0</v>
      </c>
      <c r="CG596" s="105"/>
      <c r="CH596" s="105"/>
      <c r="CI596" s="86"/>
      <c r="CJ596" s="188"/>
      <c r="CK596" s="181">
        <f t="shared" si="440"/>
        <v>105</v>
      </c>
      <c r="CL596" s="181">
        <f t="shared" si="441"/>
        <v>200</v>
      </c>
      <c r="CM596" s="86" t="s">
        <v>5723</v>
      </c>
      <c r="CN596" s="182" t="s">
        <v>7854</v>
      </c>
      <c r="CO596" s="183" t="s">
        <v>7855</v>
      </c>
      <c r="CP596" s="86" t="s">
        <v>5724</v>
      </c>
      <c r="CQ596" s="153" t="s">
        <v>7924</v>
      </c>
      <c r="CR596" s="187">
        <f t="shared" si="442"/>
        <v>7970000</v>
      </c>
      <c r="CS596" s="188">
        <v>1</v>
      </c>
      <c r="CT596" s="188">
        <f t="shared" si="410"/>
        <v>7970000</v>
      </c>
      <c r="CU596" s="93"/>
      <c r="CV596" s="94">
        <f t="shared" si="443"/>
        <v>105</v>
      </c>
      <c r="CW596" s="93">
        <f t="shared" si="444"/>
        <v>0</v>
      </c>
      <c r="CX596" s="86">
        <f t="shared" si="445"/>
        <v>0</v>
      </c>
      <c r="CY596" s="93">
        <f t="shared" si="411"/>
        <v>251055</v>
      </c>
      <c r="CZ596" s="93">
        <v>0</v>
      </c>
      <c r="DA596" s="93">
        <v>0</v>
      </c>
      <c r="DB596" s="93">
        <f t="shared" si="412"/>
        <v>0</v>
      </c>
      <c r="DC596" s="93">
        <v>0</v>
      </c>
      <c r="DD596" s="91">
        <v>0</v>
      </c>
      <c r="DE596" s="93">
        <f t="shared" si="413"/>
        <v>0</v>
      </c>
      <c r="DF596" s="93">
        <f t="shared" si="426"/>
        <v>0</v>
      </c>
      <c r="DG596" s="93"/>
      <c r="DH596" s="93">
        <v>0</v>
      </c>
      <c r="DI596" s="93">
        <v>0</v>
      </c>
      <c r="DJ596" s="86">
        <f t="shared" si="414"/>
        <v>0</v>
      </c>
      <c r="DK596" s="91">
        <v>0</v>
      </c>
      <c r="DL596" s="93"/>
      <c r="DM596" s="93">
        <v>0</v>
      </c>
      <c r="DN596" s="93">
        <f t="shared" si="427"/>
        <v>7970000</v>
      </c>
      <c r="DO596" s="93">
        <f t="shared" si="415"/>
        <v>0</v>
      </c>
      <c r="DP596" s="92">
        <f t="shared" si="416"/>
        <v>251055</v>
      </c>
      <c r="DQ596" s="97" t="str">
        <f t="shared" si="428"/>
        <v>8409863218</v>
      </c>
      <c r="DR596" s="98">
        <f t="shared" si="417"/>
        <v>0</v>
      </c>
      <c r="DS596" s="93" t="str">
        <f t="shared" si="418"/>
        <v>OK</v>
      </c>
      <c r="DT596" s="93"/>
      <c r="DU596" s="78" t="str">
        <f t="shared" si="429"/>
        <v>5010700215011501100001VT100001</v>
      </c>
      <c r="DV596" s="78">
        <f>INDEX('08_DMGiaDat'!$L:$L,MATCH(DU596,'08_DMGiaDat'!$R:$R,0))</f>
        <v>7970000</v>
      </c>
      <c r="DW596" s="78" t="str">
        <f t="shared" si="430"/>
        <v>501070021501100100000001</v>
      </c>
      <c r="DX596" s="78" t="str">
        <f>IFERROR(VLOOKUP(DW596,'08_DMGiaDat'!C518:C519,2,FALSE),"N")</f>
        <v>N</v>
      </c>
      <c r="DY596" s="78" t="str">
        <f t="shared" si="431"/>
        <v>5010700215011001VT100001</v>
      </c>
      <c r="DZ596" s="78" t="str">
        <f>IFERROR(VLOOKUP(DY596,'08_DMGiaDat'!C518:C519,2,FALSE),"N")</f>
        <v>N</v>
      </c>
      <c r="EA596" s="78" t="str">
        <f t="shared" si="432"/>
        <v>501070021501100100000001</v>
      </c>
      <c r="EB596" s="78" t="str">
        <f>IFERROR(VLOOKUP(EA596,'08_DMGiaDat'!C518:C519,2,FALSE),"N")</f>
        <v>N</v>
      </c>
      <c r="EC596" s="92">
        <f>IF(DV596&lt;&gt;"N",DV596,IF(DX596&lt;&gt;"N",DX596,IF(DZ596&lt;&gt;"N",DZ596*VLOOKUP(LEFT(CB596,3),'03_DMMucDich'!C502:C506,5,FALSE),IF(EB596&lt;&gt;"N",EB596*VLOOKUP(LEFT(CB596,3),'03_DMMucDich'!C502:C506,5,FALSE),"N/A"))))</f>
        <v>7970000</v>
      </c>
    </row>
    <row r="597" spans="1:133" s="34" customFormat="1" ht="16" x14ac:dyDescent="0.2">
      <c r="A597" s="85">
        <v>583</v>
      </c>
      <c r="B597" s="86"/>
      <c r="C597" s="87"/>
      <c r="D597" s="141" t="s">
        <v>6212</v>
      </c>
      <c r="E597" s="86"/>
      <c r="F597" s="88"/>
      <c r="G597" s="88" t="s">
        <v>5718</v>
      </c>
      <c r="H597" s="151">
        <v>2022</v>
      </c>
      <c r="I597" s="86"/>
      <c r="J597" s="86"/>
      <c r="K597" s="145" t="s">
        <v>6837</v>
      </c>
      <c r="L597" s="105"/>
      <c r="M597" s="86"/>
      <c r="N597" s="105"/>
      <c r="O597" s="105"/>
      <c r="P597" s="86"/>
      <c r="Q597" s="86"/>
      <c r="R597" s="153" t="str">
        <f t="shared" si="433"/>
        <v>Tổ 21</v>
      </c>
      <c r="S597" s="86"/>
      <c r="T597" s="86"/>
      <c r="U597" s="86"/>
      <c r="V597" s="86" t="str">
        <f t="shared" si="434"/>
        <v xml:space="preserve">, </v>
      </c>
      <c r="W597" s="86"/>
      <c r="X597" s="86"/>
      <c r="Y597" s="86"/>
      <c r="Z597" s="88"/>
      <c r="AA597" s="105"/>
      <c r="AB597" s="86"/>
      <c r="AC597" s="90"/>
      <c r="AD597" s="86"/>
      <c r="AE597" s="86"/>
      <c r="AF597" s="86"/>
      <c r="AG597" s="86"/>
      <c r="AH597" s="160" t="s">
        <v>6995</v>
      </c>
      <c r="AI597" s="153"/>
      <c r="AJ597" s="153"/>
      <c r="AK597" s="86"/>
      <c r="AL597" s="86"/>
      <c r="AM597" s="153" t="s">
        <v>7015</v>
      </c>
      <c r="AN597" s="153" t="s">
        <v>7702</v>
      </c>
      <c r="AO597" s="165">
        <v>42108</v>
      </c>
      <c r="AP597" s="153" t="s">
        <v>2088</v>
      </c>
      <c r="AQ597" s="153" t="s">
        <v>1082</v>
      </c>
      <c r="AR597" s="166">
        <v>191</v>
      </c>
      <c r="AS597" s="88" t="s">
        <v>5719</v>
      </c>
      <c r="AT597" s="92">
        <f t="shared" si="409"/>
        <v>0</v>
      </c>
      <c r="AU597" s="93">
        <v>0</v>
      </c>
      <c r="AV597" s="93">
        <v>0</v>
      </c>
      <c r="AW597" s="166">
        <v>200</v>
      </c>
      <c r="AX597" s="93">
        <v>0</v>
      </c>
      <c r="AY597" s="177"/>
      <c r="AZ597" s="177">
        <v>0</v>
      </c>
      <c r="BA597" s="178"/>
      <c r="BB597" s="105"/>
      <c r="BC597" s="105"/>
      <c r="BD597" s="93"/>
      <c r="BE597" s="93">
        <v>0</v>
      </c>
      <c r="BF597" s="91">
        <v>0</v>
      </c>
      <c r="BG597" s="94"/>
      <c r="BH597" s="95"/>
      <c r="BI597" s="93" t="str">
        <f t="shared" si="419"/>
        <v>Trần Văn Hiếu</v>
      </c>
      <c r="BJ597" s="105">
        <f t="shared" si="420"/>
        <v>0</v>
      </c>
      <c r="BK597" s="88" t="str">
        <f t="shared" si="421"/>
        <v>8334786901</v>
      </c>
      <c r="BL597" s="86">
        <f t="shared" si="422"/>
        <v>0</v>
      </c>
      <c r="BM597" s="105">
        <f t="shared" si="423"/>
        <v>0</v>
      </c>
      <c r="BN597" s="86">
        <f t="shared" si="424"/>
        <v>0</v>
      </c>
      <c r="BO597" s="86">
        <f t="shared" si="425"/>
        <v>0</v>
      </c>
      <c r="BP597" s="86">
        <f t="shared" si="435"/>
        <v>0</v>
      </c>
      <c r="BQ597" s="160" t="s">
        <v>6995</v>
      </c>
      <c r="BR597" s="86" t="s">
        <v>5720</v>
      </c>
      <c r="BS597" s="88" t="s">
        <v>5721</v>
      </c>
      <c r="BT597" s="86" t="s">
        <v>5722</v>
      </c>
      <c r="BU597" s="86"/>
      <c r="BV597" s="86" t="str">
        <f t="shared" si="436"/>
        <v>BY 758944</v>
      </c>
      <c r="BW597" s="105" t="str">
        <f t="shared" si="437"/>
        <v/>
      </c>
      <c r="BX597" s="86" t="str">
        <f t="shared" si="446"/>
        <v>202</v>
      </c>
      <c r="BY597" s="86" t="str">
        <f t="shared" si="447"/>
        <v>109</v>
      </c>
      <c r="BZ597" s="91">
        <f t="shared" si="448"/>
        <v>191</v>
      </c>
      <c r="CA597" s="91">
        <v>0</v>
      </c>
      <c r="CB597" s="96" t="s">
        <v>5719</v>
      </c>
      <c r="CC597" s="91">
        <f t="shared" si="438"/>
        <v>200</v>
      </c>
      <c r="CD597" s="91">
        <f t="shared" si="439"/>
        <v>0</v>
      </c>
      <c r="CE597" s="93">
        <f t="shared" si="449"/>
        <v>0</v>
      </c>
      <c r="CF597" s="93">
        <f t="shared" si="450"/>
        <v>0</v>
      </c>
      <c r="CG597" s="105"/>
      <c r="CH597" s="105"/>
      <c r="CI597" s="86"/>
      <c r="CJ597" s="188"/>
      <c r="CK597" s="181">
        <f t="shared" si="440"/>
        <v>191</v>
      </c>
      <c r="CL597" s="181">
        <f t="shared" si="441"/>
        <v>200</v>
      </c>
      <c r="CM597" s="86" t="s">
        <v>5723</v>
      </c>
      <c r="CN597" s="182" t="s">
        <v>7859</v>
      </c>
      <c r="CO597" s="183" t="s">
        <v>7917</v>
      </c>
      <c r="CP597" s="86" t="s">
        <v>5724</v>
      </c>
      <c r="CQ597" s="153" t="s">
        <v>7924</v>
      </c>
      <c r="CR597" s="187">
        <f t="shared" si="442"/>
        <v>13460000</v>
      </c>
      <c r="CS597" s="188">
        <v>1</v>
      </c>
      <c r="CT597" s="188">
        <f t="shared" si="410"/>
        <v>13460000</v>
      </c>
      <c r="CU597" s="93"/>
      <c r="CV597" s="94">
        <f t="shared" si="443"/>
        <v>191</v>
      </c>
      <c r="CW597" s="93">
        <f t="shared" si="444"/>
        <v>0</v>
      </c>
      <c r="CX597" s="86">
        <f t="shared" si="445"/>
        <v>0</v>
      </c>
      <c r="CY597" s="93">
        <f t="shared" si="411"/>
        <v>771258</v>
      </c>
      <c r="CZ597" s="93">
        <v>0</v>
      </c>
      <c r="DA597" s="93">
        <v>0</v>
      </c>
      <c r="DB597" s="93">
        <f t="shared" si="412"/>
        <v>0</v>
      </c>
      <c r="DC597" s="93">
        <v>0</v>
      </c>
      <c r="DD597" s="91">
        <v>0</v>
      </c>
      <c r="DE597" s="93">
        <f t="shared" si="413"/>
        <v>0</v>
      </c>
      <c r="DF597" s="93">
        <f t="shared" si="426"/>
        <v>0</v>
      </c>
      <c r="DG597" s="93"/>
      <c r="DH597" s="93">
        <v>0</v>
      </c>
      <c r="DI597" s="93">
        <v>0</v>
      </c>
      <c r="DJ597" s="86">
        <f t="shared" si="414"/>
        <v>0</v>
      </c>
      <c r="DK597" s="91">
        <v>0</v>
      </c>
      <c r="DL597" s="93"/>
      <c r="DM597" s="93">
        <v>0</v>
      </c>
      <c r="DN597" s="93">
        <f t="shared" si="427"/>
        <v>13460000</v>
      </c>
      <c r="DO597" s="93">
        <f t="shared" si="415"/>
        <v>0</v>
      </c>
      <c r="DP597" s="92">
        <f t="shared" si="416"/>
        <v>771258</v>
      </c>
      <c r="DQ597" s="97" t="str">
        <f t="shared" si="428"/>
        <v>8334786901</v>
      </c>
      <c r="DR597" s="98">
        <f t="shared" si="417"/>
        <v>0</v>
      </c>
      <c r="DS597" s="93" t="str">
        <f t="shared" si="418"/>
        <v>OK</v>
      </c>
      <c r="DT597" s="93"/>
      <c r="DU597" s="78" t="str">
        <f t="shared" si="429"/>
        <v>5010700212541254100001VT100001</v>
      </c>
      <c r="DV597" s="78">
        <f>INDEX('08_DMGiaDat'!$L:$L,MATCH(DU597,'08_DMGiaDat'!$R:$R,0))</f>
        <v>13460000</v>
      </c>
      <c r="DW597" s="78" t="str">
        <f t="shared" si="430"/>
        <v>501070021254100100000001</v>
      </c>
      <c r="DX597" s="78" t="str">
        <f>IFERROR(VLOOKUP(DW597,'08_DMGiaDat'!C518:C519,2,FALSE),"N")</f>
        <v>N</v>
      </c>
      <c r="DY597" s="78" t="str">
        <f t="shared" si="431"/>
        <v>5010700212541001VT100001</v>
      </c>
      <c r="DZ597" s="78" t="str">
        <f>IFERROR(VLOOKUP(DY597,'08_DMGiaDat'!C518:C519,2,FALSE),"N")</f>
        <v>N</v>
      </c>
      <c r="EA597" s="78" t="str">
        <f t="shared" si="432"/>
        <v>501070021254100100000001</v>
      </c>
      <c r="EB597" s="78" t="str">
        <f>IFERROR(VLOOKUP(EA597,'08_DMGiaDat'!C518:C519,2,FALSE),"N")</f>
        <v>N</v>
      </c>
      <c r="EC597" s="92">
        <f>IF(DV597&lt;&gt;"N",DV597,IF(DX597&lt;&gt;"N",DX597,IF(DZ597&lt;&gt;"N",DZ597*VLOOKUP(LEFT(CB597,3),'03_DMMucDich'!C502:C506,5,FALSE),IF(EB597&lt;&gt;"N",EB597*VLOOKUP(LEFT(CB597,3),'03_DMMucDich'!C502:C506,5,FALSE),"N/A"))))</f>
        <v>13460000</v>
      </c>
    </row>
    <row r="598" spans="1:133" s="34" customFormat="1" ht="16" x14ac:dyDescent="0.2">
      <c r="A598" s="85">
        <v>584</v>
      </c>
      <c r="B598" s="86"/>
      <c r="C598" s="87"/>
      <c r="D598" s="141" t="s">
        <v>6213</v>
      </c>
      <c r="E598" s="86"/>
      <c r="F598" s="88"/>
      <c r="G598" s="88" t="s">
        <v>5718</v>
      </c>
      <c r="H598" s="151">
        <v>2022</v>
      </c>
      <c r="I598" s="86"/>
      <c r="J598" s="86"/>
      <c r="K598" s="145" t="s">
        <v>6838</v>
      </c>
      <c r="L598" s="105"/>
      <c r="M598" s="86"/>
      <c r="N598" s="105"/>
      <c r="O598" s="105"/>
      <c r="P598" s="86"/>
      <c r="Q598" s="86"/>
      <c r="R598" s="153" t="str">
        <f t="shared" si="433"/>
        <v>Tổ 66</v>
      </c>
      <c r="S598" s="86"/>
      <c r="T598" s="86"/>
      <c r="U598" s="86"/>
      <c r="V598" s="86" t="str">
        <f t="shared" si="434"/>
        <v xml:space="preserve">, </v>
      </c>
      <c r="W598" s="86"/>
      <c r="X598" s="86"/>
      <c r="Y598" s="86"/>
      <c r="Z598" s="88"/>
      <c r="AA598" s="105"/>
      <c r="AB598" s="86"/>
      <c r="AC598" s="90"/>
      <c r="AD598" s="86"/>
      <c r="AE598" s="86"/>
      <c r="AF598" s="86"/>
      <c r="AG598" s="86"/>
      <c r="AH598" s="160" t="s">
        <v>6960</v>
      </c>
      <c r="AI598" s="153"/>
      <c r="AJ598" s="153"/>
      <c r="AK598" s="86"/>
      <c r="AL598" s="86"/>
      <c r="AM598" s="153" t="s">
        <v>7015</v>
      </c>
      <c r="AN598" s="153" t="s">
        <v>7703</v>
      </c>
      <c r="AO598" s="165">
        <v>43416</v>
      </c>
      <c r="AP598" s="153" t="s">
        <v>2067</v>
      </c>
      <c r="AQ598" s="153" t="s">
        <v>5706</v>
      </c>
      <c r="AR598" s="166">
        <v>102.5</v>
      </c>
      <c r="AS598" s="88" t="s">
        <v>5719</v>
      </c>
      <c r="AT598" s="92">
        <f t="shared" si="409"/>
        <v>0</v>
      </c>
      <c r="AU598" s="93">
        <v>0</v>
      </c>
      <c r="AV598" s="93">
        <v>0</v>
      </c>
      <c r="AW598" s="166">
        <v>200</v>
      </c>
      <c r="AX598" s="93">
        <v>0</v>
      </c>
      <c r="AY598" s="177"/>
      <c r="AZ598" s="177">
        <v>0</v>
      </c>
      <c r="BA598" s="178"/>
      <c r="BB598" s="105"/>
      <c r="BC598" s="105"/>
      <c r="BD598" s="93"/>
      <c r="BE598" s="93">
        <v>0</v>
      </c>
      <c r="BF598" s="91">
        <v>0</v>
      </c>
      <c r="BG598" s="94"/>
      <c r="BH598" s="95"/>
      <c r="BI598" s="93" t="str">
        <f t="shared" si="419"/>
        <v>Bùi Quang Võ</v>
      </c>
      <c r="BJ598" s="105">
        <f t="shared" si="420"/>
        <v>0</v>
      </c>
      <c r="BK598" s="88" t="str">
        <f t="shared" si="421"/>
        <v>8030052903</v>
      </c>
      <c r="BL598" s="86">
        <f t="shared" si="422"/>
        <v>0</v>
      </c>
      <c r="BM598" s="105">
        <f t="shared" si="423"/>
        <v>0</v>
      </c>
      <c r="BN598" s="86">
        <f t="shared" si="424"/>
        <v>0</v>
      </c>
      <c r="BO598" s="86">
        <f t="shared" si="425"/>
        <v>0</v>
      </c>
      <c r="BP598" s="86">
        <f t="shared" si="435"/>
        <v>0</v>
      </c>
      <c r="BQ598" s="160" t="s">
        <v>6960</v>
      </c>
      <c r="BR598" s="86" t="s">
        <v>5720</v>
      </c>
      <c r="BS598" s="88" t="s">
        <v>5721</v>
      </c>
      <c r="BT598" s="86" t="s">
        <v>5722</v>
      </c>
      <c r="BU598" s="86"/>
      <c r="BV598" s="86" t="str">
        <f t="shared" si="436"/>
        <v>CP 820087</v>
      </c>
      <c r="BW598" s="105" t="str">
        <f t="shared" si="437"/>
        <v/>
      </c>
      <c r="BX598" s="86" t="str">
        <f t="shared" si="446"/>
        <v>181</v>
      </c>
      <c r="BY598" s="86" t="str">
        <f t="shared" si="447"/>
        <v>36</v>
      </c>
      <c r="BZ598" s="91">
        <f t="shared" si="448"/>
        <v>102.5</v>
      </c>
      <c r="CA598" s="91">
        <v>0</v>
      </c>
      <c r="CB598" s="96" t="s">
        <v>5719</v>
      </c>
      <c r="CC598" s="91">
        <f t="shared" si="438"/>
        <v>200</v>
      </c>
      <c r="CD598" s="91">
        <f t="shared" si="439"/>
        <v>0</v>
      </c>
      <c r="CE598" s="93">
        <f t="shared" si="449"/>
        <v>0</v>
      </c>
      <c r="CF598" s="93">
        <f t="shared" si="450"/>
        <v>0</v>
      </c>
      <c r="CG598" s="105"/>
      <c r="CH598" s="105"/>
      <c r="CI598" s="86"/>
      <c r="CJ598" s="188"/>
      <c r="CK598" s="181">
        <f t="shared" si="440"/>
        <v>102.5</v>
      </c>
      <c r="CL598" s="181">
        <f t="shared" si="441"/>
        <v>200</v>
      </c>
      <c r="CM598" s="86" t="s">
        <v>5723</v>
      </c>
      <c r="CN598" s="182" t="s">
        <v>7854</v>
      </c>
      <c r="CO598" s="183" t="s">
        <v>7856</v>
      </c>
      <c r="CP598" s="86" t="s">
        <v>5724</v>
      </c>
      <c r="CQ598" s="153" t="s">
        <v>7924</v>
      </c>
      <c r="CR598" s="187">
        <f t="shared" si="442"/>
        <v>9190000</v>
      </c>
      <c r="CS598" s="188">
        <v>1</v>
      </c>
      <c r="CT598" s="188">
        <f t="shared" si="410"/>
        <v>9190000</v>
      </c>
      <c r="CU598" s="93"/>
      <c r="CV598" s="94">
        <f t="shared" si="443"/>
        <v>102.5</v>
      </c>
      <c r="CW598" s="93">
        <f t="shared" si="444"/>
        <v>0</v>
      </c>
      <c r="CX598" s="86">
        <f t="shared" si="445"/>
        <v>0</v>
      </c>
      <c r="CY598" s="93">
        <f t="shared" si="411"/>
        <v>282592.49999999994</v>
      </c>
      <c r="CZ598" s="93">
        <v>0</v>
      </c>
      <c r="DA598" s="93">
        <v>0</v>
      </c>
      <c r="DB598" s="93">
        <f t="shared" si="412"/>
        <v>0</v>
      </c>
      <c r="DC598" s="93">
        <v>0</v>
      </c>
      <c r="DD598" s="91">
        <v>0</v>
      </c>
      <c r="DE598" s="93">
        <f t="shared" si="413"/>
        <v>0</v>
      </c>
      <c r="DF598" s="93">
        <f t="shared" si="426"/>
        <v>0</v>
      </c>
      <c r="DG598" s="93"/>
      <c r="DH598" s="93">
        <v>0</v>
      </c>
      <c r="DI598" s="93">
        <v>0</v>
      </c>
      <c r="DJ598" s="86">
        <f t="shared" si="414"/>
        <v>0</v>
      </c>
      <c r="DK598" s="91">
        <v>0</v>
      </c>
      <c r="DL598" s="93"/>
      <c r="DM598" s="93">
        <v>0</v>
      </c>
      <c r="DN598" s="93">
        <f t="shared" si="427"/>
        <v>9190000</v>
      </c>
      <c r="DO598" s="93">
        <f t="shared" si="415"/>
        <v>0</v>
      </c>
      <c r="DP598" s="92">
        <f t="shared" si="416"/>
        <v>282592.49999999994</v>
      </c>
      <c r="DQ598" s="97" t="str">
        <f t="shared" si="428"/>
        <v>8030052903</v>
      </c>
      <c r="DR598" s="98">
        <f t="shared" si="417"/>
        <v>6</v>
      </c>
      <c r="DS598" s="93" t="str">
        <f t="shared" si="418"/>
        <v>Mã tin sai !!!</v>
      </c>
      <c r="DT598" s="93"/>
      <c r="DU598" s="78" t="str">
        <f t="shared" si="429"/>
        <v>5010700215011501101001VT100001</v>
      </c>
      <c r="DV598" s="78">
        <f>INDEX('08_DMGiaDat'!$L:$L,MATCH(DU598,'08_DMGiaDat'!$R:$R,0))</f>
        <v>9190000</v>
      </c>
      <c r="DW598" s="78" t="str">
        <f t="shared" si="430"/>
        <v>501070021501100100000001</v>
      </c>
      <c r="DX598" s="78" t="str">
        <f>IFERROR(VLOOKUP(DW598,'08_DMGiaDat'!C518:C519,2,FALSE),"N")</f>
        <v>N</v>
      </c>
      <c r="DY598" s="78" t="str">
        <f t="shared" si="431"/>
        <v>5010700215011001VT100001</v>
      </c>
      <c r="DZ598" s="78" t="str">
        <f>IFERROR(VLOOKUP(DY598,'08_DMGiaDat'!C518:C519,2,FALSE),"N")</f>
        <v>N</v>
      </c>
      <c r="EA598" s="78" t="str">
        <f t="shared" si="432"/>
        <v>501070021501100100000001</v>
      </c>
      <c r="EB598" s="78" t="str">
        <f>IFERROR(VLOOKUP(EA598,'08_DMGiaDat'!C518:C519,2,FALSE),"N")</f>
        <v>N</v>
      </c>
      <c r="EC598" s="92">
        <f>IF(DV598&lt;&gt;"N",DV598,IF(DX598&lt;&gt;"N",DX598,IF(DZ598&lt;&gt;"N",DZ598*VLOOKUP(LEFT(CB598,3),'03_DMMucDich'!C502:C506,5,FALSE),IF(EB598&lt;&gt;"N",EB598*VLOOKUP(LEFT(CB598,3),'03_DMMucDich'!C502:C506,5,FALSE),"N/A"))))</f>
        <v>9190000</v>
      </c>
    </row>
    <row r="599" spans="1:133" s="34" customFormat="1" ht="16" x14ac:dyDescent="0.2">
      <c r="A599" s="85">
        <v>585</v>
      </c>
      <c r="B599" s="86"/>
      <c r="C599" s="87"/>
      <c r="D599" s="141" t="s">
        <v>6214</v>
      </c>
      <c r="E599" s="86"/>
      <c r="F599" s="88"/>
      <c r="G599" s="88" t="s">
        <v>5718</v>
      </c>
      <c r="H599" s="151">
        <v>2022</v>
      </c>
      <c r="I599" s="86"/>
      <c r="J599" s="86"/>
      <c r="K599" s="145" t="s">
        <v>6839</v>
      </c>
      <c r="L599" s="105"/>
      <c r="M599" s="86"/>
      <c r="N599" s="105"/>
      <c r="O599" s="105"/>
      <c r="P599" s="86"/>
      <c r="Q599" s="86"/>
      <c r="R599" s="153" t="str">
        <f t="shared" si="433"/>
        <v>Tổ 39</v>
      </c>
      <c r="S599" s="86"/>
      <c r="T599" s="86"/>
      <c r="U599" s="86"/>
      <c r="V599" s="86" t="str">
        <f t="shared" si="434"/>
        <v xml:space="preserve">, </v>
      </c>
      <c r="W599" s="86"/>
      <c r="X599" s="86"/>
      <c r="Y599" s="86"/>
      <c r="Z599" s="88"/>
      <c r="AA599" s="105"/>
      <c r="AB599" s="86"/>
      <c r="AC599" s="90"/>
      <c r="AD599" s="86"/>
      <c r="AE599" s="86"/>
      <c r="AF599" s="86"/>
      <c r="AG599" s="86"/>
      <c r="AH599" s="160" t="s">
        <v>6965</v>
      </c>
      <c r="AI599" s="153"/>
      <c r="AJ599" s="153"/>
      <c r="AK599" s="86"/>
      <c r="AL599" s="86"/>
      <c r="AM599" s="153" t="s">
        <v>7015</v>
      </c>
      <c r="AN599" s="153" t="s">
        <v>7704</v>
      </c>
      <c r="AO599" s="165">
        <v>41093</v>
      </c>
      <c r="AP599" s="153" t="s">
        <v>1972</v>
      </c>
      <c r="AQ599" s="153" t="s">
        <v>7031</v>
      </c>
      <c r="AR599" s="166">
        <v>117</v>
      </c>
      <c r="AS599" s="88" t="s">
        <v>5719</v>
      </c>
      <c r="AT599" s="92">
        <f t="shared" si="409"/>
        <v>0</v>
      </c>
      <c r="AU599" s="93">
        <v>0</v>
      </c>
      <c r="AV599" s="93">
        <v>0</v>
      </c>
      <c r="AW599" s="166">
        <v>200</v>
      </c>
      <c r="AX599" s="93">
        <v>0</v>
      </c>
      <c r="AY599" s="177"/>
      <c r="AZ599" s="177">
        <v>0</v>
      </c>
      <c r="BA599" s="178"/>
      <c r="BB599" s="105"/>
      <c r="BC599" s="105"/>
      <c r="BD599" s="93"/>
      <c r="BE599" s="93">
        <v>0</v>
      </c>
      <c r="BF599" s="91">
        <v>0</v>
      </c>
      <c r="BG599" s="94"/>
      <c r="BH599" s="95"/>
      <c r="BI599" s="93" t="str">
        <f t="shared" si="419"/>
        <v>Hồ Thị Chiến</v>
      </c>
      <c r="BJ599" s="105">
        <f t="shared" si="420"/>
        <v>0</v>
      </c>
      <c r="BK599" s="88" t="str">
        <f t="shared" si="421"/>
        <v>8455975195</v>
      </c>
      <c r="BL599" s="86">
        <f t="shared" si="422"/>
        <v>0</v>
      </c>
      <c r="BM599" s="105">
        <f t="shared" si="423"/>
        <v>0</v>
      </c>
      <c r="BN599" s="86">
        <f t="shared" si="424"/>
        <v>0</v>
      </c>
      <c r="BO599" s="86">
        <f t="shared" si="425"/>
        <v>0</v>
      </c>
      <c r="BP599" s="86">
        <f t="shared" si="435"/>
        <v>0</v>
      </c>
      <c r="BQ599" s="160" t="s">
        <v>6965</v>
      </c>
      <c r="BR599" s="86" t="s">
        <v>5720</v>
      </c>
      <c r="BS599" s="88" t="s">
        <v>5721</v>
      </c>
      <c r="BT599" s="86" t="s">
        <v>5722</v>
      </c>
      <c r="BU599" s="86"/>
      <c r="BV599" s="86" t="str">
        <f t="shared" si="436"/>
        <v>BK 766307</v>
      </c>
      <c r="BW599" s="105" t="str">
        <f t="shared" si="437"/>
        <v/>
      </c>
      <c r="BX599" s="86" t="str">
        <f t="shared" si="446"/>
        <v>155</v>
      </c>
      <c r="BY599" s="86" t="str">
        <f t="shared" si="447"/>
        <v>80</v>
      </c>
      <c r="BZ599" s="91">
        <f t="shared" si="448"/>
        <v>117</v>
      </c>
      <c r="CA599" s="91">
        <v>0</v>
      </c>
      <c r="CB599" s="96" t="s">
        <v>5719</v>
      </c>
      <c r="CC599" s="91">
        <f t="shared" si="438"/>
        <v>200</v>
      </c>
      <c r="CD599" s="91">
        <f t="shared" si="439"/>
        <v>0</v>
      </c>
      <c r="CE599" s="93">
        <f t="shared" si="449"/>
        <v>0</v>
      </c>
      <c r="CF599" s="93">
        <f t="shared" si="450"/>
        <v>0</v>
      </c>
      <c r="CG599" s="105"/>
      <c r="CH599" s="105"/>
      <c r="CI599" s="86"/>
      <c r="CJ599" s="188"/>
      <c r="CK599" s="181">
        <f t="shared" si="440"/>
        <v>117</v>
      </c>
      <c r="CL599" s="181">
        <f t="shared" si="441"/>
        <v>200</v>
      </c>
      <c r="CM599" s="86" t="s">
        <v>5723</v>
      </c>
      <c r="CN599" s="182" t="s">
        <v>7861</v>
      </c>
      <c r="CO599" s="183" t="s">
        <v>7862</v>
      </c>
      <c r="CP599" s="86" t="s">
        <v>5724</v>
      </c>
      <c r="CQ599" s="153" t="s">
        <v>7924</v>
      </c>
      <c r="CR599" s="187">
        <f t="shared" si="442"/>
        <v>6690000</v>
      </c>
      <c r="CS599" s="188">
        <v>1</v>
      </c>
      <c r="CT599" s="188">
        <f t="shared" si="410"/>
        <v>6690000</v>
      </c>
      <c r="CU599" s="93"/>
      <c r="CV599" s="94">
        <f t="shared" si="443"/>
        <v>117</v>
      </c>
      <c r="CW599" s="93">
        <f t="shared" si="444"/>
        <v>0</v>
      </c>
      <c r="CX599" s="86">
        <f t="shared" si="445"/>
        <v>0</v>
      </c>
      <c r="CY599" s="93">
        <f t="shared" si="411"/>
        <v>234819</v>
      </c>
      <c r="CZ599" s="93">
        <v>0</v>
      </c>
      <c r="DA599" s="93">
        <v>0</v>
      </c>
      <c r="DB599" s="93">
        <f t="shared" si="412"/>
        <v>0</v>
      </c>
      <c r="DC599" s="93">
        <v>0</v>
      </c>
      <c r="DD599" s="91">
        <v>0</v>
      </c>
      <c r="DE599" s="93">
        <f t="shared" si="413"/>
        <v>0</v>
      </c>
      <c r="DF599" s="93">
        <f t="shared" si="426"/>
        <v>0</v>
      </c>
      <c r="DG599" s="93"/>
      <c r="DH599" s="93">
        <v>0</v>
      </c>
      <c r="DI599" s="93">
        <v>0</v>
      </c>
      <c r="DJ599" s="86">
        <f t="shared" si="414"/>
        <v>0</v>
      </c>
      <c r="DK599" s="91">
        <v>0</v>
      </c>
      <c r="DL599" s="93"/>
      <c r="DM599" s="93">
        <v>0</v>
      </c>
      <c r="DN599" s="93">
        <f t="shared" si="427"/>
        <v>6690000</v>
      </c>
      <c r="DO599" s="93">
        <f t="shared" si="415"/>
        <v>0</v>
      </c>
      <c r="DP599" s="92">
        <f t="shared" si="416"/>
        <v>234819</v>
      </c>
      <c r="DQ599" s="97" t="str">
        <f t="shared" si="428"/>
        <v>8455975195</v>
      </c>
      <c r="DR599" s="98">
        <f t="shared" si="417"/>
        <v>0</v>
      </c>
      <c r="DS599" s="93" t="str">
        <f t="shared" si="418"/>
        <v>OK</v>
      </c>
      <c r="DT599" s="93"/>
      <c r="DU599" s="78" t="str">
        <f t="shared" si="429"/>
        <v>5010700214641464100001VT100001</v>
      </c>
      <c r="DV599" s="78">
        <f>INDEX('08_DMGiaDat'!$L:$L,MATCH(DU599,'08_DMGiaDat'!$R:$R,0))</f>
        <v>6690000</v>
      </c>
      <c r="DW599" s="78" t="str">
        <f t="shared" si="430"/>
        <v>501070021464100100000001</v>
      </c>
      <c r="DX599" s="78" t="str">
        <f>IFERROR(VLOOKUP(DW599,'08_DMGiaDat'!C518:C519,2,FALSE),"N")</f>
        <v>N</v>
      </c>
      <c r="DY599" s="78" t="str">
        <f t="shared" si="431"/>
        <v>5010700214641001VT100001</v>
      </c>
      <c r="DZ599" s="78" t="str">
        <f>IFERROR(VLOOKUP(DY599,'08_DMGiaDat'!C518:C519,2,FALSE),"N")</f>
        <v>N</v>
      </c>
      <c r="EA599" s="78" t="str">
        <f t="shared" si="432"/>
        <v>501070021464100100000001</v>
      </c>
      <c r="EB599" s="78" t="str">
        <f>IFERROR(VLOOKUP(EA599,'08_DMGiaDat'!C518:C519,2,FALSE),"N")</f>
        <v>N</v>
      </c>
      <c r="EC599" s="92">
        <f>IF(DV599&lt;&gt;"N",DV599,IF(DX599&lt;&gt;"N",DX599,IF(DZ599&lt;&gt;"N",DZ599*VLOOKUP(LEFT(CB599,3),'03_DMMucDich'!C502:C506,5,FALSE),IF(EB599&lt;&gt;"N",EB599*VLOOKUP(LEFT(CB599,3),'03_DMMucDich'!C502:C506,5,FALSE),"N/A"))))</f>
        <v>6690000</v>
      </c>
    </row>
    <row r="600" spans="1:133" s="34" customFormat="1" ht="16" x14ac:dyDescent="0.2">
      <c r="A600" s="85">
        <v>586</v>
      </c>
      <c r="B600" s="86"/>
      <c r="C600" s="87"/>
      <c r="D600" s="141" t="s">
        <v>6215</v>
      </c>
      <c r="E600" s="86"/>
      <c r="F600" s="88"/>
      <c r="G600" s="88" t="s">
        <v>5718</v>
      </c>
      <c r="H600" s="151">
        <v>2023</v>
      </c>
      <c r="I600" s="86"/>
      <c r="J600" s="86"/>
      <c r="K600" s="145" t="s">
        <v>6840</v>
      </c>
      <c r="L600" s="105"/>
      <c r="M600" s="86"/>
      <c r="N600" s="105"/>
      <c r="O600" s="105"/>
      <c r="P600" s="86"/>
      <c r="Q600" s="86"/>
      <c r="R600" s="153" t="str">
        <f t="shared" si="433"/>
        <v>Tổ 25</v>
      </c>
      <c r="S600" s="86"/>
      <c r="T600" s="86"/>
      <c r="U600" s="86"/>
      <c r="V600" s="86" t="str">
        <f t="shared" si="434"/>
        <v xml:space="preserve">, </v>
      </c>
      <c r="W600" s="86"/>
      <c r="X600" s="86"/>
      <c r="Y600" s="86"/>
      <c r="Z600" s="88"/>
      <c r="AA600" s="105"/>
      <c r="AB600" s="86"/>
      <c r="AC600" s="90"/>
      <c r="AD600" s="86"/>
      <c r="AE600" s="86"/>
      <c r="AF600" s="86"/>
      <c r="AG600" s="86"/>
      <c r="AH600" s="160" t="s">
        <v>6996</v>
      </c>
      <c r="AI600" s="153"/>
      <c r="AJ600" s="153"/>
      <c r="AK600" s="86"/>
      <c r="AL600" s="86"/>
      <c r="AM600" s="153" t="s">
        <v>7015</v>
      </c>
      <c r="AN600" s="153" t="s">
        <v>7705</v>
      </c>
      <c r="AO600" s="165">
        <v>45219</v>
      </c>
      <c r="AP600" s="153" t="s">
        <v>2199</v>
      </c>
      <c r="AQ600" s="153" t="s">
        <v>2062</v>
      </c>
      <c r="AR600" s="166">
        <v>132.30000000000001</v>
      </c>
      <c r="AS600" s="88" t="s">
        <v>5719</v>
      </c>
      <c r="AT600" s="92">
        <f t="shared" si="409"/>
        <v>0</v>
      </c>
      <c r="AU600" s="93">
        <v>0</v>
      </c>
      <c r="AV600" s="93">
        <v>0</v>
      </c>
      <c r="AW600" s="166">
        <v>200</v>
      </c>
      <c r="AX600" s="93">
        <v>0</v>
      </c>
      <c r="AY600" s="177"/>
      <c r="AZ600" s="177">
        <v>0</v>
      </c>
      <c r="BA600" s="178"/>
      <c r="BB600" s="105"/>
      <c r="BC600" s="105"/>
      <c r="BD600" s="93"/>
      <c r="BE600" s="93">
        <v>0</v>
      </c>
      <c r="BF600" s="91">
        <v>0</v>
      </c>
      <c r="BG600" s="94"/>
      <c r="BH600" s="95"/>
      <c r="BI600" s="93" t="str">
        <f t="shared" si="419"/>
        <v>Đinh Hoàng</v>
      </c>
      <c r="BJ600" s="105">
        <f t="shared" si="420"/>
        <v>0</v>
      </c>
      <c r="BK600" s="88" t="str">
        <f t="shared" si="421"/>
        <v>8495390509</v>
      </c>
      <c r="BL600" s="86">
        <f t="shared" si="422"/>
        <v>0</v>
      </c>
      <c r="BM600" s="105">
        <f t="shared" si="423"/>
        <v>0</v>
      </c>
      <c r="BN600" s="86">
        <f t="shared" si="424"/>
        <v>0</v>
      </c>
      <c r="BO600" s="86">
        <f t="shared" si="425"/>
        <v>0</v>
      </c>
      <c r="BP600" s="86">
        <f t="shared" si="435"/>
        <v>0</v>
      </c>
      <c r="BQ600" s="160" t="s">
        <v>6996</v>
      </c>
      <c r="BR600" s="86" t="s">
        <v>5720</v>
      </c>
      <c r="BS600" s="88" t="s">
        <v>5721</v>
      </c>
      <c r="BT600" s="86" t="s">
        <v>5722</v>
      </c>
      <c r="BU600" s="86"/>
      <c r="BV600" s="86" t="str">
        <f t="shared" si="436"/>
        <v>DK 392966</v>
      </c>
      <c r="BW600" s="105" t="str">
        <f t="shared" si="437"/>
        <v/>
      </c>
      <c r="BX600" s="86" t="str">
        <f t="shared" si="446"/>
        <v>313</v>
      </c>
      <c r="BY600" s="86" t="str">
        <f t="shared" si="447"/>
        <v>176</v>
      </c>
      <c r="BZ600" s="91">
        <f t="shared" si="448"/>
        <v>132.30000000000001</v>
      </c>
      <c r="CA600" s="91">
        <v>0</v>
      </c>
      <c r="CB600" s="96" t="s">
        <v>5719</v>
      </c>
      <c r="CC600" s="91">
        <f t="shared" si="438"/>
        <v>200</v>
      </c>
      <c r="CD600" s="91">
        <f t="shared" si="439"/>
        <v>0</v>
      </c>
      <c r="CE600" s="93">
        <f t="shared" si="449"/>
        <v>0</v>
      </c>
      <c r="CF600" s="93">
        <f t="shared" si="450"/>
        <v>0</v>
      </c>
      <c r="CG600" s="105"/>
      <c r="CH600" s="105"/>
      <c r="CI600" s="86"/>
      <c r="CJ600" s="188"/>
      <c r="CK600" s="181">
        <f t="shared" si="440"/>
        <v>132.30000000000001</v>
      </c>
      <c r="CL600" s="181">
        <f t="shared" si="441"/>
        <v>200</v>
      </c>
      <c r="CM600" s="86" t="s">
        <v>5723</v>
      </c>
      <c r="CN600" s="182" t="s">
        <v>7901</v>
      </c>
      <c r="CO600" s="183" t="s">
        <v>7902</v>
      </c>
      <c r="CP600" s="86" t="s">
        <v>5724</v>
      </c>
      <c r="CQ600" s="153" t="s">
        <v>7925</v>
      </c>
      <c r="CR600" s="187">
        <f t="shared" si="442"/>
        <v>2640000</v>
      </c>
      <c r="CS600" s="188">
        <v>0.8</v>
      </c>
      <c r="CT600" s="188">
        <f t="shared" si="410"/>
        <v>2112000</v>
      </c>
      <c r="CU600" s="93"/>
      <c r="CV600" s="94">
        <f t="shared" si="443"/>
        <v>132.30000000000001</v>
      </c>
      <c r="CW600" s="93">
        <f t="shared" si="444"/>
        <v>0</v>
      </c>
      <c r="CX600" s="86">
        <f t="shared" si="445"/>
        <v>0</v>
      </c>
      <c r="CY600" s="93">
        <f t="shared" si="411"/>
        <v>83825.280000000013</v>
      </c>
      <c r="CZ600" s="93">
        <v>0</v>
      </c>
      <c r="DA600" s="93">
        <v>0</v>
      </c>
      <c r="DB600" s="93">
        <f t="shared" si="412"/>
        <v>0</v>
      </c>
      <c r="DC600" s="93">
        <v>0</v>
      </c>
      <c r="DD600" s="91">
        <v>0</v>
      </c>
      <c r="DE600" s="93">
        <f t="shared" si="413"/>
        <v>0</v>
      </c>
      <c r="DF600" s="93">
        <f t="shared" si="426"/>
        <v>0</v>
      </c>
      <c r="DG600" s="93"/>
      <c r="DH600" s="93">
        <v>0</v>
      </c>
      <c r="DI600" s="93">
        <v>0</v>
      </c>
      <c r="DJ600" s="86">
        <f t="shared" si="414"/>
        <v>0</v>
      </c>
      <c r="DK600" s="91">
        <v>0</v>
      </c>
      <c r="DL600" s="93"/>
      <c r="DM600" s="93">
        <v>0</v>
      </c>
      <c r="DN600" s="93">
        <f t="shared" si="427"/>
        <v>2112000</v>
      </c>
      <c r="DO600" s="93">
        <f t="shared" si="415"/>
        <v>0</v>
      </c>
      <c r="DP600" s="92">
        <f t="shared" si="416"/>
        <v>83825.280000000013</v>
      </c>
      <c r="DQ600" s="97" t="str">
        <f t="shared" si="428"/>
        <v>8495390509</v>
      </c>
      <c r="DR600" s="98">
        <f t="shared" si="417"/>
        <v>0</v>
      </c>
      <c r="DS600" s="93" t="str">
        <f t="shared" si="418"/>
        <v>OK</v>
      </c>
      <c r="DT600" s="93"/>
      <c r="DU600" s="78" t="str">
        <f t="shared" si="429"/>
        <v>5010700213091309100001VT400001</v>
      </c>
      <c r="DV600" s="78">
        <f>INDEX('08_DMGiaDat'!$L:$L,MATCH(DU600,'08_DMGiaDat'!$R:$R,0))</f>
        <v>2640000</v>
      </c>
      <c r="DW600" s="78" t="str">
        <f t="shared" si="430"/>
        <v>501070021309100100000001</v>
      </c>
      <c r="DX600" s="78" t="str">
        <f>IFERROR(VLOOKUP(DW600,'08_DMGiaDat'!C518:C519,2,FALSE),"N")</f>
        <v>N</v>
      </c>
      <c r="DY600" s="78" t="str">
        <f t="shared" si="431"/>
        <v>5010700213091001VT400001</v>
      </c>
      <c r="DZ600" s="78" t="str">
        <f>IFERROR(VLOOKUP(DY600,'08_DMGiaDat'!C518:C519,2,FALSE),"N")</f>
        <v>N</v>
      </c>
      <c r="EA600" s="78" t="str">
        <f t="shared" si="432"/>
        <v>501070021309100100000001</v>
      </c>
      <c r="EB600" s="78" t="str">
        <f>IFERROR(VLOOKUP(EA600,'08_DMGiaDat'!C518:C519,2,FALSE),"N")</f>
        <v>N</v>
      </c>
      <c r="EC600" s="92">
        <f>IF(DV600&lt;&gt;"N",DV600,IF(DX600&lt;&gt;"N",DX600,IF(DZ600&lt;&gt;"N",DZ600*VLOOKUP(LEFT(CB600,3),'03_DMMucDich'!C502:C506,5,FALSE),IF(EB600&lt;&gt;"N",EB600*VLOOKUP(LEFT(CB600,3),'03_DMMucDich'!C502:C506,5,FALSE),"N/A"))))</f>
        <v>2640000</v>
      </c>
    </row>
    <row r="601" spans="1:133" s="34" customFormat="1" ht="16" x14ac:dyDescent="0.2">
      <c r="A601" s="85">
        <v>587</v>
      </c>
      <c r="B601" s="86"/>
      <c r="C601" s="87"/>
      <c r="D601" s="141" t="s">
        <v>6216</v>
      </c>
      <c r="E601" s="86"/>
      <c r="F601" s="88"/>
      <c r="G601" s="88" t="s">
        <v>5718</v>
      </c>
      <c r="H601" s="151">
        <v>2022</v>
      </c>
      <c r="I601" s="86"/>
      <c r="J601" s="86"/>
      <c r="K601" s="145" t="s">
        <v>6841</v>
      </c>
      <c r="L601" s="105"/>
      <c r="M601" s="86"/>
      <c r="N601" s="105"/>
      <c r="O601" s="105"/>
      <c r="P601" s="86"/>
      <c r="Q601" s="86"/>
      <c r="R601" s="153" t="str">
        <f t="shared" si="433"/>
        <v>Tổ 64</v>
      </c>
      <c r="S601" s="86"/>
      <c r="T601" s="86"/>
      <c r="U601" s="86"/>
      <c r="V601" s="86" t="str">
        <f t="shared" si="434"/>
        <v xml:space="preserve">, </v>
      </c>
      <c r="W601" s="86"/>
      <c r="X601" s="86"/>
      <c r="Y601" s="86"/>
      <c r="Z601" s="88"/>
      <c r="AA601" s="105"/>
      <c r="AB601" s="86"/>
      <c r="AC601" s="90"/>
      <c r="AD601" s="86"/>
      <c r="AE601" s="86"/>
      <c r="AF601" s="86"/>
      <c r="AG601" s="86"/>
      <c r="AH601" s="160" t="s">
        <v>6961</v>
      </c>
      <c r="AI601" s="153"/>
      <c r="AJ601" s="153"/>
      <c r="AK601" s="86"/>
      <c r="AL601" s="86"/>
      <c r="AM601" s="153" t="s">
        <v>7015</v>
      </c>
      <c r="AN601" s="153" t="s">
        <v>7706</v>
      </c>
      <c r="AO601" s="165">
        <v>42926</v>
      </c>
      <c r="AP601" s="153" t="s">
        <v>2136</v>
      </c>
      <c r="AQ601" s="153" t="s">
        <v>5689</v>
      </c>
      <c r="AR601" s="166">
        <v>105</v>
      </c>
      <c r="AS601" s="88" t="s">
        <v>5719</v>
      </c>
      <c r="AT601" s="92">
        <f t="shared" si="409"/>
        <v>0</v>
      </c>
      <c r="AU601" s="93">
        <v>0</v>
      </c>
      <c r="AV601" s="93">
        <v>0</v>
      </c>
      <c r="AW601" s="166">
        <v>200</v>
      </c>
      <c r="AX601" s="93">
        <v>0</v>
      </c>
      <c r="AY601" s="177"/>
      <c r="AZ601" s="177">
        <v>0</v>
      </c>
      <c r="BA601" s="178"/>
      <c r="BB601" s="105"/>
      <c r="BC601" s="105"/>
      <c r="BD601" s="93"/>
      <c r="BE601" s="93">
        <v>0</v>
      </c>
      <c r="BF601" s="91">
        <v>0</v>
      </c>
      <c r="BG601" s="94"/>
      <c r="BH601" s="95"/>
      <c r="BI601" s="93" t="str">
        <f t="shared" si="419"/>
        <v>Trần Ngọc Hà</v>
      </c>
      <c r="BJ601" s="105">
        <f t="shared" si="420"/>
        <v>0</v>
      </c>
      <c r="BK601" s="88" t="str">
        <f t="shared" si="421"/>
        <v>4000496931</v>
      </c>
      <c r="BL601" s="86">
        <f t="shared" si="422"/>
        <v>0</v>
      </c>
      <c r="BM601" s="105">
        <f t="shared" si="423"/>
        <v>0</v>
      </c>
      <c r="BN601" s="86">
        <f t="shared" si="424"/>
        <v>0</v>
      </c>
      <c r="BO601" s="86">
        <f t="shared" si="425"/>
        <v>0</v>
      </c>
      <c r="BP601" s="86">
        <f t="shared" si="435"/>
        <v>0</v>
      </c>
      <c r="BQ601" s="160" t="s">
        <v>6961</v>
      </c>
      <c r="BR601" s="86" t="s">
        <v>5720</v>
      </c>
      <c r="BS601" s="88" t="s">
        <v>5721</v>
      </c>
      <c r="BT601" s="86" t="s">
        <v>5722</v>
      </c>
      <c r="BU601" s="86"/>
      <c r="BV601" s="86" t="str">
        <f t="shared" si="436"/>
        <v>CH 697546</v>
      </c>
      <c r="BW601" s="105" t="str">
        <f t="shared" si="437"/>
        <v/>
      </c>
      <c r="BX601" s="86" t="str">
        <f t="shared" si="446"/>
        <v>250</v>
      </c>
      <c r="BY601" s="86" t="str">
        <f t="shared" si="447"/>
        <v>20</v>
      </c>
      <c r="BZ601" s="91">
        <f t="shared" si="448"/>
        <v>105</v>
      </c>
      <c r="CA601" s="91">
        <v>0</v>
      </c>
      <c r="CB601" s="96" t="s">
        <v>5719</v>
      </c>
      <c r="CC601" s="91">
        <f t="shared" si="438"/>
        <v>200</v>
      </c>
      <c r="CD601" s="91">
        <f t="shared" si="439"/>
        <v>0</v>
      </c>
      <c r="CE601" s="93">
        <f t="shared" si="449"/>
        <v>0</v>
      </c>
      <c r="CF601" s="93">
        <f t="shared" si="450"/>
        <v>0</v>
      </c>
      <c r="CG601" s="105"/>
      <c r="CH601" s="105"/>
      <c r="CI601" s="86"/>
      <c r="CJ601" s="188"/>
      <c r="CK601" s="181">
        <f t="shared" si="440"/>
        <v>105</v>
      </c>
      <c r="CL601" s="181">
        <f t="shared" si="441"/>
        <v>200</v>
      </c>
      <c r="CM601" s="86" t="s">
        <v>5723</v>
      </c>
      <c r="CN601" s="182" t="s">
        <v>7854</v>
      </c>
      <c r="CO601" s="183" t="s">
        <v>7855</v>
      </c>
      <c r="CP601" s="86" t="s">
        <v>5724</v>
      </c>
      <c r="CQ601" s="153" t="s">
        <v>7924</v>
      </c>
      <c r="CR601" s="187">
        <f t="shared" si="442"/>
        <v>7970000</v>
      </c>
      <c r="CS601" s="188">
        <v>1</v>
      </c>
      <c r="CT601" s="188">
        <f t="shared" si="410"/>
        <v>7970000</v>
      </c>
      <c r="CU601" s="93"/>
      <c r="CV601" s="94">
        <f t="shared" si="443"/>
        <v>105</v>
      </c>
      <c r="CW601" s="93">
        <f t="shared" si="444"/>
        <v>0</v>
      </c>
      <c r="CX601" s="86">
        <f t="shared" si="445"/>
        <v>0</v>
      </c>
      <c r="CY601" s="93">
        <f t="shared" si="411"/>
        <v>251055</v>
      </c>
      <c r="CZ601" s="93">
        <v>0</v>
      </c>
      <c r="DA601" s="93">
        <v>0</v>
      </c>
      <c r="DB601" s="93">
        <f t="shared" si="412"/>
        <v>0</v>
      </c>
      <c r="DC601" s="93">
        <v>0</v>
      </c>
      <c r="DD601" s="91">
        <v>0</v>
      </c>
      <c r="DE601" s="93">
        <f t="shared" si="413"/>
        <v>0</v>
      </c>
      <c r="DF601" s="93">
        <f t="shared" si="426"/>
        <v>0</v>
      </c>
      <c r="DG601" s="93"/>
      <c r="DH601" s="93">
        <v>0</v>
      </c>
      <c r="DI601" s="93">
        <v>0</v>
      </c>
      <c r="DJ601" s="86">
        <f t="shared" si="414"/>
        <v>0</v>
      </c>
      <c r="DK601" s="91">
        <v>0</v>
      </c>
      <c r="DL601" s="93"/>
      <c r="DM601" s="93">
        <v>0</v>
      </c>
      <c r="DN601" s="93">
        <f t="shared" si="427"/>
        <v>7970000</v>
      </c>
      <c r="DO601" s="93">
        <f t="shared" si="415"/>
        <v>0</v>
      </c>
      <c r="DP601" s="92">
        <f t="shared" si="416"/>
        <v>251055</v>
      </c>
      <c r="DQ601" s="97" t="str">
        <f t="shared" si="428"/>
        <v>4000496931</v>
      </c>
      <c r="DR601" s="98">
        <f t="shared" si="417"/>
        <v>0</v>
      </c>
      <c r="DS601" s="93" t="str">
        <f t="shared" si="418"/>
        <v>OK</v>
      </c>
      <c r="DT601" s="93"/>
      <c r="DU601" s="78" t="str">
        <f t="shared" si="429"/>
        <v>5010700215011501100001VT100001</v>
      </c>
      <c r="DV601" s="78">
        <f>INDEX('08_DMGiaDat'!$L:$L,MATCH(DU601,'08_DMGiaDat'!$R:$R,0))</f>
        <v>7970000</v>
      </c>
      <c r="DW601" s="78" t="str">
        <f t="shared" si="430"/>
        <v>501070021501100100000001</v>
      </c>
      <c r="DX601" s="78" t="str">
        <f>IFERROR(VLOOKUP(DW601,'08_DMGiaDat'!C518:C519,2,FALSE),"N")</f>
        <v>N</v>
      </c>
      <c r="DY601" s="78" t="str">
        <f t="shared" si="431"/>
        <v>5010700215011001VT100001</v>
      </c>
      <c r="DZ601" s="78" t="str">
        <f>IFERROR(VLOOKUP(DY601,'08_DMGiaDat'!C518:C519,2,FALSE),"N")</f>
        <v>N</v>
      </c>
      <c r="EA601" s="78" t="str">
        <f t="shared" si="432"/>
        <v>501070021501100100000001</v>
      </c>
      <c r="EB601" s="78" t="str">
        <f>IFERROR(VLOOKUP(EA601,'08_DMGiaDat'!C518:C519,2,FALSE),"N")</f>
        <v>N</v>
      </c>
      <c r="EC601" s="92">
        <f>IF(DV601&lt;&gt;"N",DV601,IF(DX601&lt;&gt;"N",DX601,IF(DZ601&lt;&gt;"N",DZ601*VLOOKUP(LEFT(CB601,3),'03_DMMucDich'!C502:C506,5,FALSE),IF(EB601&lt;&gt;"N",EB601*VLOOKUP(LEFT(CB601,3),'03_DMMucDich'!C502:C506,5,FALSE),"N/A"))))</f>
        <v>7970000</v>
      </c>
    </row>
    <row r="602" spans="1:133" s="34" customFormat="1" ht="16" x14ac:dyDescent="0.2">
      <c r="A602" s="85">
        <v>588</v>
      </c>
      <c r="B602" s="86"/>
      <c r="C602" s="87"/>
      <c r="D602" s="141" t="s">
        <v>6217</v>
      </c>
      <c r="E602" s="86"/>
      <c r="F602" s="88"/>
      <c r="G602" s="88" t="s">
        <v>5718</v>
      </c>
      <c r="H602" s="151">
        <v>2022</v>
      </c>
      <c r="I602" s="86"/>
      <c r="J602" s="86"/>
      <c r="K602" s="145" t="s">
        <v>6842</v>
      </c>
      <c r="L602" s="105"/>
      <c r="M602" s="86"/>
      <c r="N602" s="105"/>
      <c r="O602" s="105"/>
      <c r="P602" s="86"/>
      <c r="Q602" s="86"/>
      <c r="R602" s="153" t="str">
        <f t="shared" si="433"/>
        <v>Tổ 66</v>
      </c>
      <c r="S602" s="86"/>
      <c r="T602" s="86"/>
      <c r="U602" s="86"/>
      <c r="V602" s="86" t="str">
        <f t="shared" si="434"/>
        <v xml:space="preserve">, </v>
      </c>
      <c r="W602" s="86"/>
      <c r="X602" s="86"/>
      <c r="Y602" s="86"/>
      <c r="Z602" s="88"/>
      <c r="AA602" s="105"/>
      <c r="AB602" s="86"/>
      <c r="AC602" s="90"/>
      <c r="AD602" s="86"/>
      <c r="AE602" s="86"/>
      <c r="AF602" s="86"/>
      <c r="AG602" s="86"/>
      <c r="AH602" s="160" t="s">
        <v>6960</v>
      </c>
      <c r="AI602" s="153"/>
      <c r="AJ602" s="153"/>
      <c r="AK602" s="86"/>
      <c r="AL602" s="86"/>
      <c r="AM602" s="153" t="s">
        <v>7015</v>
      </c>
      <c r="AN602" s="153" t="s">
        <v>7707</v>
      </c>
      <c r="AO602" s="165">
        <v>44504</v>
      </c>
      <c r="AP602" s="153" t="s">
        <v>1727</v>
      </c>
      <c r="AQ602" s="153" t="s">
        <v>7128</v>
      </c>
      <c r="AR602" s="166">
        <v>105</v>
      </c>
      <c r="AS602" s="88" t="s">
        <v>5719</v>
      </c>
      <c r="AT602" s="92">
        <f t="shared" si="409"/>
        <v>0</v>
      </c>
      <c r="AU602" s="93">
        <v>0</v>
      </c>
      <c r="AV602" s="93">
        <v>0</v>
      </c>
      <c r="AW602" s="166">
        <v>200</v>
      </c>
      <c r="AX602" s="93">
        <v>0</v>
      </c>
      <c r="AY602" s="177"/>
      <c r="AZ602" s="177">
        <v>0</v>
      </c>
      <c r="BA602" s="178"/>
      <c r="BB602" s="105"/>
      <c r="BC602" s="105"/>
      <c r="BD602" s="93"/>
      <c r="BE602" s="93">
        <v>0</v>
      </c>
      <c r="BF602" s="91">
        <v>0</v>
      </c>
      <c r="BG602" s="94"/>
      <c r="BH602" s="95"/>
      <c r="BI602" s="93" t="str">
        <f t="shared" si="419"/>
        <v>Trần Thị Xuân Trinh</v>
      </c>
      <c r="BJ602" s="105">
        <f t="shared" si="420"/>
        <v>0</v>
      </c>
      <c r="BK602" s="88" t="str">
        <f t="shared" si="421"/>
        <v>8570168834</v>
      </c>
      <c r="BL602" s="86">
        <f t="shared" si="422"/>
        <v>0</v>
      </c>
      <c r="BM602" s="105">
        <f t="shared" si="423"/>
        <v>0</v>
      </c>
      <c r="BN602" s="86">
        <f t="shared" si="424"/>
        <v>0</v>
      </c>
      <c r="BO602" s="86">
        <f t="shared" si="425"/>
        <v>0</v>
      </c>
      <c r="BP602" s="86">
        <f t="shared" si="435"/>
        <v>0</v>
      </c>
      <c r="BQ602" s="160" t="s">
        <v>6960</v>
      </c>
      <c r="BR602" s="86" t="s">
        <v>5720</v>
      </c>
      <c r="BS602" s="88" t="s">
        <v>5721</v>
      </c>
      <c r="BT602" s="86" t="s">
        <v>5722</v>
      </c>
      <c r="BU602" s="86"/>
      <c r="BV602" s="86" t="str">
        <f t="shared" si="436"/>
        <v>DC 913963</v>
      </c>
      <c r="BW602" s="105" t="str">
        <f t="shared" si="437"/>
        <v/>
      </c>
      <c r="BX602" s="86" t="str">
        <f t="shared" si="446"/>
        <v>143</v>
      </c>
      <c r="BY602" s="86" t="str">
        <f t="shared" si="447"/>
        <v>46</v>
      </c>
      <c r="BZ602" s="91">
        <f t="shared" si="448"/>
        <v>105</v>
      </c>
      <c r="CA602" s="91">
        <v>0</v>
      </c>
      <c r="CB602" s="96" t="s">
        <v>5719</v>
      </c>
      <c r="CC602" s="91">
        <f t="shared" si="438"/>
        <v>200</v>
      </c>
      <c r="CD602" s="91">
        <f t="shared" si="439"/>
        <v>0</v>
      </c>
      <c r="CE602" s="93">
        <f t="shared" si="449"/>
        <v>0</v>
      </c>
      <c r="CF602" s="93">
        <f t="shared" si="450"/>
        <v>0</v>
      </c>
      <c r="CG602" s="105"/>
      <c r="CH602" s="105"/>
      <c r="CI602" s="86"/>
      <c r="CJ602" s="188"/>
      <c r="CK602" s="181">
        <f t="shared" si="440"/>
        <v>105</v>
      </c>
      <c r="CL602" s="181">
        <f t="shared" si="441"/>
        <v>200</v>
      </c>
      <c r="CM602" s="86" t="s">
        <v>5723</v>
      </c>
      <c r="CN602" s="182" t="s">
        <v>7854</v>
      </c>
      <c r="CO602" s="183" t="s">
        <v>7855</v>
      </c>
      <c r="CP602" s="86" t="s">
        <v>5724</v>
      </c>
      <c r="CQ602" s="153" t="s">
        <v>7924</v>
      </c>
      <c r="CR602" s="187">
        <f t="shared" si="442"/>
        <v>7970000</v>
      </c>
      <c r="CS602" s="188">
        <v>1</v>
      </c>
      <c r="CT602" s="188">
        <f t="shared" si="410"/>
        <v>7970000</v>
      </c>
      <c r="CU602" s="93"/>
      <c r="CV602" s="94">
        <f t="shared" si="443"/>
        <v>105</v>
      </c>
      <c r="CW602" s="93">
        <f t="shared" si="444"/>
        <v>0</v>
      </c>
      <c r="CX602" s="86">
        <f t="shared" si="445"/>
        <v>0</v>
      </c>
      <c r="CY602" s="93">
        <f t="shared" si="411"/>
        <v>251055</v>
      </c>
      <c r="CZ602" s="93">
        <v>0</v>
      </c>
      <c r="DA602" s="93">
        <v>0</v>
      </c>
      <c r="DB602" s="93">
        <f t="shared" si="412"/>
        <v>0</v>
      </c>
      <c r="DC602" s="93">
        <v>0</v>
      </c>
      <c r="DD602" s="91">
        <v>0</v>
      </c>
      <c r="DE602" s="93">
        <f t="shared" si="413"/>
        <v>0</v>
      </c>
      <c r="DF602" s="93">
        <f t="shared" si="426"/>
        <v>0</v>
      </c>
      <c r="DG602" s="93"/>
      <c r="DH602" s="93">
        <v>0</v>
      </c>
      <c r="DI602" s="93">
        <v>0</v>
      </c>
      <c r="DJ602" s="86">
        <f t="shared" si="414"/>
        <v>0</v>
      </c>
      <c r="DK602" s="91">
        <v>0</v>
      </c>
      <c r="DL602" s="93"/>
      <c r="DM602" s="93">
        <v>0</v>
      </c>
      <c r="DN602" s="93">
        <f t="shared" si="427"/>
        <v>7970000</v>
      </c>
      <c r="DO602" s="93">
        <f t="shared" si="415"/>
        <v>0</v>
      </c>
      <c r="DP602" s="92">
        <f t="shared" si="416"/>
        <v>251055</v>
      </c>
      <c r="DQ602" s="97" t="str">
        <f t="shared" si="428"/>
        <v>8570168834</v>
      </c>
      <c r="DR602" s="98">
        <f t="shared" si="417"/>
        <v>0</v>
      </c>
      <c r="DS602" s="93" t="str">
        <f t="shared" si="418"/>
        <v>OK</v>
      </c>
      <c r="DT602" s="93"/>
      <c r="DU602" s="78" t="str">
        <f t="shared" si="429"/>
        <v>5010700215011501100001VT100001</v>
      </c>
      <c r="DV602" s="78">
        <f>INDEX('08_DMGiaDat'!$L:$L,MATCH(DU602,'08_DMGiaDat'!$R:$R,0))</f>
        <v>7970000</v>
      </c>
      <c r="DW602" s="78" t="str">
        <f t="shared" si="430"/>
        <v>501070021501100100000001</v>
      </c>
      <c r="DX602" s="78" t="str">
        <f>IFERROR(VLOOKUP(DW602,'08_DMGiaDat'!C518:C519,2,FALSE),"N")</f>
        <v>N</v>
      </c>
      <c r="DY602" s="78" t="str">
        <f t="shared" si="431"/>
        <v>5010700215011001VT100001</v>
      </c>
      <c r="DZ602" s="78" t="str">
        <f>IFERROR(VLOOKUP(DY602,'08_DMGiaDat'!C518:C519,2,FALSE),"N")</f>
        <v>N</v>
      </c>
      <c r="EA602" s="78" t="str">
        <f t="shared" si="432"/>
        <v>501070021501100100000001</v>
      </c>
      <c r="EB602" s="78" t="str">
        <f>IFERROR(VLOOKUP(EA602,'08_DMGiaDat'!C518:C519,2,FALSE),"N")</f>
        <v>N</v>
      </c>
      <c r="EC602" s="92">
        <f>IF(DV602&lt;&gt;"N",DV602,IF(DX602&lt;&gt;"N",DX602,IF(DZ602&lt;&gt;"N",DZ602*VLOOKUP(LEFT(CB602,3),'03_DMMucDich'!C502:C506,5,FALSE),IF(EB602&lt;&gt;"N",EB602*VLOOKUP(LEFT(CB602,3),'03_DMMucDich'!C502:C506,5,FALSE),"N/A"))))</f>
        <v>7970000</v>
      </c>
    </row>
    <row r="603" spans="1:133" s="34" customFormat="1" ht="16" x14ac:dyDescent="0.2">
      <c r="A603" s="85">
        <v>589</v>
      </c>
      <c r="B603" s="86"/>
      <c r="C603" s="87"/>
      <c r="D603" s="141" t="s">
        <v>6218</v>
      </c>
      <c r="E603" s="86"/>
      <c r="F603" s="88"/>
      <c r="G603" s="88" t="s">
        <v>5718</v>
      </c>
      <c r="H603" s="151">
        <v>2022</v>
      </c>
      <c r="I603" s="86"/>
      <c r="J603" s="86"/>
      <c r="K603" s="145" t="s">
        <v>6843</v>
      </c>
      <c r="L603" s="105"/>
      <c r="M603" s="86"/>
      <c r="N603" s="105"/>
      <c r="O603" s="105"/>
      <c r="P603" s="86"/>
      <c r="Q603" s="86"/>
      <c r="R603" s="153" t="str">
        <f t="shared" si="433"/>
        <v>Tổ 64</v>
      </c>
      <c r="S603" s="86"/>
      <c r="T603" s="86"/>
      <c r="U603" s="86"/>
      <c r="V603" s="86" t="str">
        <f t="shared" si="434"/>
        <v xml:space="preserve">, </v>
      </c>
      <c r="W603" s="86"/>
      <c r="X603" s="86"/>
      <c r="Y603" s="86"/>
      <c r="Z603" s="88"/>
      <c r="AA603" s="105"/>
      <c r="AB603" s="86"/>
      <c r="AC603" s="90"/>
      <c r="AD603" s="86"/>
      <c r="AE603" s="86"/>
      <c r="AF603" s="86"/>
      <c r="AG603" s="86"/>
      <c r="AH603" s="160" t="s">
        <v>6961</v>
      </c>
      <c r="AI603" s="153"/>
      <c r="AJ603" s="153"/>
      <c r="AK603" s="86"/>
      <c r="AL603" s="86"/>
      <c r="AM603" s="153" t="s">
        <v>7015</v>
      </c>
      <c r="AN603" s="153" t="s">
        <v>7708</v>
      </c>
      <c r="AO603" s="165">
        <v>43224</v>
      </c>
      <c r="AP603" s="153" t="s">
        <v>2052</v>
      </c>
      <c r="AQ603" s="153" t="s">
        <v>5698</v>
      </c>
      <c r="AR603" s="166">
        <v>105</v>
      </c>
      <c r="AS603" s="88" t="s">
        <v>5719</v>
      </c>
      <c r="AT603" s="92">
        <f t="shared" si="409"/>
        <v>0</v>
      </c>
      <c r="AU603" s="93">
        <v>0</v>
      </c>
      <c r="AV603" s="93">
        <v>0</v>
      </c>
      <c r="AW603" s="166">
        <v>200</v>
      </c>
      <c r="AX603" s="93">
        <v>0</v>
      </c>
      <c r="AY603" s="177"/>
      <c r="AZ603" s="177">
        <v>0</v>
      </c>
      <c r="BA603" s="178"/>
      <c r="BB603" s="105"/>
      <c r="BC603" s="105"/>
      <c r="BD603" s="93"/>
      <c r="BE603" s="93">
        <v>0</v>
      </c>
      <c r="BF603" s="91">
        <v>0</v>
      </c>
      <c r="BG603" s="94"/>
      <c r="BH603" s="95"/>
      <c r="BI603" s="93" t="str">
        <f t="shared" si="419"/>
        <v>Đoàn Công Hoàng</v>
      </c>
      <c r="BJ603" s="105">
        <f t="shared" si="420"/>
        <v>0</v>
      </c>
      <c r="BK603" s="88" t="str">
        <f t="shared" si="421"/>
        <v>4000463407</v>
      </c>
      <c r="BL603" s="86">
        <f t="shared" si="422"/>
        <v>0</v>
      </c>
      <c r="BM603" s="105">
        <f t="shared" si="423"/>
        <v>0</v>
      </c>
      <c r="BN603" s="86">
        <f t="shared" si="424"/>
        <v>0</v>
      </c>
      <c r="BO603" s="86">
        <f t="shared" si="425"/>
        <v>0</v>
      </c>
      <c r="BP603" s="86">
        <f t="shared" si="435"/>
        <v>0</v>
      </c>
      <c r="BQ603" s="160" t="s">
        <v>6961</v>
      </c>
      <c r="BR603" s="86" t="s">
        <v>5720</v>
      </c>
      <c r="BS603" s="88" t="s">
        <v>5721</v>
      </c>
      <c r="BT603" s="86" t="s">
        <v>5722</v>
      </c>
      <c r="BU603" s="86"/>
      <c r="BV603" s="86" t="str">
        <f t="shared" si="436"/>
        <v>CM 680897</v>
      </c>
      <c r="BW603" s="105" t="str">
        <f t="shared" si="437"/>
        <v/>
      </c>
      <c r="BX603" s="86" t="str">
        <f t="shared" si="446"/>
        <v>167</v>
      </c>
      <c r="BY603" s="86" t="str">
        <f t="shared" si="447"/>
        <v>24</v>
      </c>
      <c r="BZ603" s="91">
        <f t="shared" si="448"/>
        <v>105</v>
      </c>
      <c r="CA603" s="91">
        <v>0</v>
      </c>
      <c r="CB603" s="96" t="s">
        <v>5719</v>
      </c>
      <c r="CC603" s="91">
        <f t="shared" si="438"/>
        <v>200</v>
      </c>
      <c r="CD603" s="91">
        <f t="shared" si="439"/>
        <v>0</v>
      </c>
      <c r="CE603" s="93">
        <f t="shared" si="449"/>
        <v>0</v>
      </c>
      <c r="CF603" s="93">
        <f t="shared" si="450"/>
        <v>0</v>
      </c>
      <c r="CG603" s="105"/>
      <c r="CH603" s="105"/>
      <c r="CI603" s="86"/>
      <c r="CJ603" s="188"/>
      <c r="CK603" s="181">
        <f t="shared" si="440"/>
        <v>105</v>
      </c>
      <c r="CL603" s="181">
        <f t="shared" si="441"/>
        <v>200</v>
      </c>
      <c r="CM603" s="86" t="s">
        <v>5723</v>
      </c>
      <c r="CN603" s="182" t="s">
        <v>7854</v>
      </c>
      <c r="CO603" s="183" t="s">
        <v>7855</v>
      </c>
      <c r="CP603" s="86" t="s">
        <v>5724</v>
      </c>
      <c r="CQ603" s="153" t="s">
        <v>7924</v>
      </c>
      <c r="CR603" s="187">
        <f t="shared" si="442"/>
        <v>7970000</v>
      </c>
      <c r="CS603" s="188">
        <v>1</v>
      </c>
      <c r="CT603" s="188">
        <f t="shared" si="410"/>
        <v>7970000</v>
      </c>
      <c r="CU603" s="93"/>
      <c r="CV603" s="94">
        <f t="shared" si="443"/>
        <v>105</v>
      </c>
      <c r="CW603" s="93">
        <f t="shared" si="444"/>
        <v>0</v>
      </c>
      <c r="CX603" s="86">
        <f t="shared" si="445"/>
        <v>0</v>
      </c>
      <c r="CY603" s="93">
        <f t="shared" si="411"/>
        <v>251055</v>
      </c>
      <c r="CZ603" s="93">
        <v>0</v>
      </c>
      <c r="DA603" s="93">
        <v>0</v>
      </c>
      <c r="DB603" s="93">
        <f t="shared" si="412"/>
        <v>0</v>
      </c>
      <c r="DC603" s="93">
        <v>0</v>
      </c>
      <c r="DD603" s="91">
        <v>0</v>
      </c>
      <c r="DE603" s="93">
        <f t="shared" si="413"/>
        <v>0</v>
      </c>
      <c r="DF603" s="93">
        <f t="shared" si="426"/>
        <v>0</v>
      </c>
      <c r="DG603" s="93"/>
      <c r="DH603" s="93">
        <v>0</v>
      </c>
      <c r="DI603" s="93">
        <v>0</v>
      </c>
      <c r="DJ603" s="86">
        <f t="shared" si="414"/>
        <v>0</v>
      </c>
      <c r="DK603" s="91">
        <v>0</v>
      </c>
      <c r="DL603" s="93"/>
      <c r="DM603" s="93">
        <v>0</v>
      </c>
      <c r="DN603" s="93">
        <f t="shared" si="427"/>
        <v>7970000</v>
      </c>
      <c r="DO603" s="93">
        <f t="shared" si="415"/>
        <v>0</v>
      </c>
      <c r="DP603" s="92">
        <f t="shared" si="416"/>
        <v>251055</v>
      </c>
      <c r="DQ603" s="97" t="str">
        <f t="shared" si="428"/>
        <v>4000463407</v>
      </c>
      <c r="DR603" s="98">
        <f t="shared" si="417"/>
        <v>0</v>
      </c>
      <c r="DS603" s="93" t="str">
        <f t="shared" si="418"/>
        <v>OK</v>
      </c>
      <c r="DT603" s="93"/>
      <c r="DU603" s="78" t="str">
        <f t="shared" si="429"/>
        <v>5010700215011501100001VT100001</v>
      </c>
      <c r="DV603" s="78">
        <f>INDEX('08_DMGiaDat'!$L:$L,MATCH(DU603,'08_DMGiaDat'!$R:$R,0))</f>
        <v>7970000</v>
      </c>
      <c r="DW603" s="78" t="str">
        <f t="shared" si="430"/>
        <v>501070021501100100000001</v>
      </c>
      <c r="DX603" s="78" t="str">
        <f>IFERROR(VLOOKUP(DW603,'08_DMGiaDat'!C518:C519,2,FALSE),"N")</f>
        <v>N</v>
      </c>
      <c r="DY603" s="78" t="str">
        <f t="shared" si="431"/>
        <v>5010700215011001VT100001</v>
      </c>
      <c r="DZ603" s="78" t="str">
        <f>IFERROR(VLOOKUP(DY603,'08_DMGiaDat'!C518:C519,2,FALSE),"N")</f>
        <v>N</v>
      </c>
      <c r="EA603" s="78" t="str">
        <f t="shared" si="432"/>
        <v>501070021501100100000001</v>
      </c>
      <c r="EB603" s="78" t="str">
        <f>IFERROR(VLOOKUP(EA603,'08_DMGiaDat'!C518:C519,2,FALSE),"N")</f>
        <v>N</v>
      </c>
      <c r="EC603" s="92">
        <f>IF(DV603&lt;&gt;"N",DV603,IF(DX603&lt;&gt;"N",DX603,IF(DZ603&lt;&gt;"N",DZ603*VLOOKUP(LEFT(CB603,3),'03_DMMucDich'!C502:C506,5,FALSE),IF(EB603&lt;&gt;"N",EB603*VLOOKUP(LEFT(CB603,3),'03_DMMucDich'!C502:C506,5,FALSE),"N/A"))))</f>
        <v>7970000</v>
      </c>
    </row>
    <row r="604" spans="1:133" s="34" customFormat="1" ht="16" x14ac:dyDescent="0.2">
      <c r="A604" s="85">
        <v>590</v>
      </c>
      <c r="B604" s="86"/>
      <c r="C604" s="87"/>
      <c r="D604" s="141" t="s">
        <v>6219</v>
      </c>
      <c r="E604" s="86"/>
      <c r="F604" s="88"/>
      <c r="G604" s="88" t="s">
        <v>5718</v>
      </c>
      <c r="H604" s="151">
        <v>2022</v>
      </c>
      <c r="I604" s="86"/>
      <c r="J604" s="86"/>
      <c r="K604" s="145" t="s">
        <v>6844</v>
      </c>
      <c r="L604" s="105"/>
      <c r="M604" s="86"/>
      <c r="N604" s="105"/>
      <c r="O604" s="105"/>
      <c r="P604" s="86"/>
      <c r="Q604" s="86"/>
      <c r="R604" s="153" t="str">
        <f t="shared" si="433"/>
        <v>Tổ 66</v>
      </c>
      <c r="S604" s="86"/>
      <c r="T604" s="86"/>
      <c r="U604" s="86"/>
      <c r="V604" s="86" t="str">
        <f t="shared" si="434"/>
        <v xml:space="preserve">, </v>
      </c>
      <c r="W604" s="86"/>
      <c r="X604" s="86"/>
      <c r="Y604" s="86"/>
      <c r="Z604" s="88"/>
      <c r="AA604" s="105"/>
      <c r="AB604" s="86"/>
      <c r="AC604" s="90"/>
      <c r="AD604" s="86"/>
      <c r="AE604" s="86"/>
      <c r="AF604" s="86"/>
      <c r="AG604" s="86"/>
      <c r="AH604" s="160" t="s">
        <v>6960</v>
      </c>
      <c r="AI604" s="153"/>
      <c r="AJ604" s="153"/>
      <c r="AK604" s="86"/>
      <c r="AL604" s="86"/>
      <c r="AM604" s="153" t="s">
        <v>7015</v>
      </c>
      <c r="AN604" s="153" t="s">
        <v>7709</v>
      </c>
      <c r="AO604" s="165">
        <v>43599</v>
      </c>
      <c r="AP604" s="153" t="s">
        <v>2105</v>
      </c>
      <c r="AQ604" s="153" t="s">
        <v>5681</v>
      </c>
      <c r="AR604" s="166">
        <v>123.3</v>
      </c>
      <c r="AS604" s="88" t="s">
        <v>5719</v>
      </c>
      <c r="AT604" s="92">
        <f t="shared" si="409"/>
        <v>0</v>
      </c>
      <c r="AU604" s="93">
        <v>0</v>
      </c>
      <c r="AV604" s="93">
        <v>0</v>
      </c>
      <c r="AW604" s="166">
        <v>200</v>
      </c>
      <c r="AX604" s="93">
        <v>0</v>
      </c>
      <c r="AY604" s="177"/>
      <c r="AZ604" s="177">
        <v>0</v>
      </c>
      <c r="BA604" s="178"/>
      <c r="BB604" s="105"/>
      <c r="BC604" s="105"/>
      <c r="BD604" s="93"/>
      <c r="BE604" s="93">
        <v>0</v>
      </c>
      <c r="BF604" s="91">
        <v>0</v>
      </c>
      <c r="BG604" s="94"/>
      <c r="BH604" s="95"/>
      <c r="BI604" s="93" t="str">
        <f t="shared" si="419"/>
        <v>Hoàng Thị Thanh Hương</v>
      </c>
      <c r="BJ604" s="105">
        <f t="shared" si="420"/>
        <v>0</v>
      </c>
      <c r="BK604" s="88" t="str">
        <f t="shared" si="421"/>
        <v>8035894553</v>
      </c>
      <c r="BL604" s="86">
        <f t="shared" si="422"/>
        <v>0</v>
      </c>
      <c r="BM604" s="105">
        <f t="shared" si="423"/>
        <v>0</v>
      </c>
      <c r="BN604" s="86">
        <f t="shared" si="424"/>
        <v>0</v>
      </c>
      <c r="BO604" s="86">
        <f t="shared" si="425"/>
        <v>0</v>
      </c>
      <c r="BP604" s="86">
        <f t="shared" si="435"/>
        <v>0</v>
      </c>
      <c r="BQ604" s="160" t="s">
        <v>6960</v>
      </c>
      <c r="BR604" s="86" t="s">
        <v>5720</v>
      </c>
      <c r="BS604" s="88" t="s">
        <v>5721</v>
      </c>
      <c r="BT604" s="86" t="s">
        <v>5722</v>
      </c>
      <c r="BU604" s="86"/>
      <c r="BV604" s="86" t="str">
        <f t="shared" si="436"/>
        <v>CP 893234</v>
      </c>
      <c r="BW604" s="105" t="str">
        <f t="shared" si="437"/>
        <v/>
      </c>
      <c r="BX604" s="86" t="str">
        <f t="shared" si="446"/>
        <v>219</v>
      </c>
      <c r="BY604" s="86" t="str">
        <f t="shared" si="447"/>
        <v>17</v>
      </c>
      <c r="BZ604" s="91">
        <f t="shared" si="448"/>
        <v>123.3</v>
      </c>
      <c r="CA604" s="91">
        <v>0</v>
      </c>
      <c r="CB604" s="96" t="s">
        <v>5719</v>
      </c>
      <c r="CC604" s="91">
        <f t="shared" si="438"/>
        <v>200</v>
      </c>
      <c r="CD604" s="91">
        <f t="shared" si="439"/>
        <v>0</v>
      </c>
      <c r="CE604" s="93">
        <f t="shared" si="449"/>
        <v>0</v>
      </c>
      <c r="CF604" s="93">
        <f t="shared" si="450"/>
        <v>0</v>
      </c>
      <c r="CG604" s="105"/>
      <c r="CH604" s="105"/>
      <c r="CI604" s="86"/>
      <c r="CJ604" s="188"/>
      <c r="CK604" s="181">
        <f t="shared" si="440"/>
        <v>123.3</v>
      </c>
      <c r="CL604" s="181">
        <f t="shared" si="441"/>
        <v>200</v>
      </c>
      <c r="CM604" s="86" t="s">
        <v>5723</v>
      </c>
      <c r="CN604" s="182" t="s">
        <v>7854</v>
      </c>
      <c r="CO604" s="183" t="s">
        <v>7855</v>
      </c>
      <c r="CP604" s="86" t="s">
        <v>5724</v>
      </c>
      <c r="CQ604" s="153" t="s">
        <v>7924</v>
      </c>
      <c r="CR604" s="187">
        <f t="shared" si="442"/>
        <v>7970000</v>
      </c>
      <c r="CS604" s="188">
        <v>1</v>
      </c>
      <c r="CT604" s="188">
        <f t="shared" si="410"/>
        <v>7970000</v>
      </c>
      <c r="CU604" s="93"/>
      <c r="CV604" s="94">
        <f t="shared" si="443"/>
        <v>123.3</v>
      </c>
      <c r="CW604" s="93">
        <f t="shared" si="444"/>
        <v>0</v>
      </c>
      <c r="CX604" s="86">
        <f t="shared" si="445"/>
        <v>0</v>
      </c>
      <c r="CY604" s="93">
        <f t="shared" si="411"/>
        <v>294810.3</v>
      </c>
      <c r="CZ604" s="93">
        <v>0</v>
      </c>
      <c r="DA604" s="93">
        <v>0</v>
      </c>
      <c r="DB604" s="93">
        <f t="shared" si="412"/>
        <v>0</v>
      </c>
      <c r="DC604" s="93">
        <v>0</v>
      </c>
      <c r="DD604" s="91">
        <v>0</v>
      </c>
      <c r="DE604" s="93">
        <f t="shared" si="413"/>
        <v>0</v>
      </c>
      <c r="DF604" s="93">
        <f t="shared" si="426"/>
        <v>0</v>
      </c>
      <c r="DG604" s="93"/>
      <c r="DH604" s="93">
        <v>0</v>
      </c>
      <c r="DI604" s="93">
        <v>0</v>
      </c>
      <c r="DJ604" s="86">
        <f t="shared" si="414"/>
        <v>0</v>
      </c>
      <c r="DK604" s="91">
        <v>0</v>
      </c>
      <c r="DL604" s="93"/>
      <c r="DM604" s="93">
        <v>0</v>
      </c>
      <c r="DN604" s="93">
        <f t="shared" si="427"/>
        <v>7970000</v>
      </c>
      <c r="DO604" s="93">
        <f t="shared" si="415"/>
        <v>0</v>
      </c>
      <c r="DP604" s="92">
        <f t="shared" si="416"/>
        <v>294810.3</v>
      </c>
      <c r="DQ604" s="97" t="str">
        <f t="shared" si="428"/>
        <v>8035894553</v>
      </c>
      <c r="DR604" s="98">
        <f t="shared" si="417"/>
        <v>0</v>
      </c>
      <c r="DS604" s="93" t="str">
        <f t="shared" si="418"/>
        <v>OK</v>
      </c>
      <c r="DT604" s="93"/>
      <c r="DU604" s="78" t="str">
        <f t="shared" si="429"/>
        <v>5010700215011501100001VT100001</v>
      </c>
      <c r="DV604" s="78">
        <f>INDEX('08_DMGiaDat'!$L:$L,MATCH(DU604,'08_DMGiaDat'!$R:$R,0))</f>
        <v>7970000</v>
      </c>
      <c r="DW604" s="78" t="str">
        <f t="shared" si="430"/>
        <v>501070021501100100000001</v>
      </c>
      <c r="DX604" s="78" t="str">
        <f>IFERROR(VLOOKUP(DW604,'08_DMGiaDat'!C518:C519,2,FALSE),"N")</f>
        <v>N</v>
      </c>
      <c r="DY604" s="78" t="str">
        <f t="shared" si="431"/>
        <v>5010700215011001VT100001</v>
      </c>
      <c r="DZ604" s="78" t="str">
        <f>IFERROR(VLOOKUP(DY604,'08_DMGiaDat'!C518:C519,2,FALSE),"N")</f>
        <v>N</v>
      </c>
      <c r="EA604" s="78" t="str">
        <f t="shared" si="432"/>
        <v>501070021501100100000001</v>
      </c>
      <c r="EB604" s="78" t="str">
        <f>IFERROR(VLOOKUP(EA604,'08_DMGiaDat'!C518:C519,2,FALSE),"N")</f>
        <v>N</v>
      </c>
      <c r="EC604" s="92">
        <f>IF(DV604&lt;&gt;"N",DV604,IF(DX604&lt;&gt;"N",DX604,IF(DZ604&lt;&gt;"N",DZ604*VLOOKUP(LEFT(CB604,3),'03_DMMucDich'!C502:C506,5,FALSE),IF(EB604&lt;&gt;"N",EB604*VLOOKUP(LEFT(CB604,3),'03_DMMucDich'!C502:C506,5,FALSE),"N/A"))))</f>
        <v>7970000</v>
      </c>
    </row>
    <row r="605" spans="1:133" s="34" customFormat="1" ht="16" x14ac:dyDescent="0.2">
      <c r="A605" s="85">
        <v>591</v>
      </c>
      <c r="B605" s="86"/>
      <c r="C605" s="87"/>
      <c r="D605" s="141" t="s">
        <v>6220</v>
      </c>
      <c r="E605" s="86"/>
      <c r="F605" s="88"/>
      <c r="G605" s="88" t="s">
        <v>5718</v>
      </c>
      <c r="H605" s="151">
        <v>2022</v>
      </c>
      <c r="I605" s="86"/>
      <c r="J605" s="86"/>
      <c r="K605" s="145" t="s">
        <v>6845</v>
      </c>
      <c r="L605" s="105"/>
      <c r="M605" s="86"/>
      <c r="N605" s="105"/>
      <c r="O605" s="105"/>
      <c r="P605" s="86"/>
      <c r="Q605" s="86"/>
      <c r="R605" s="153" t="str">
        <f t="shared" si="433"/>
        <v>Tổ 10</v>
      </c>
      <c r="S605" s="86"/>
      <c r="T605" s="86"/>
      <c r="U605" s="86"/>
      <c r="V605" s="86" t="str">
        <f t="shared" si="434"/>
        <v xml:space="preserve">, </v>
      </c>
      <c r="W605" s="86"/>
      <c r="X605" s="86"/>
      <c r="Y605" s="86"/>
      <c r="Z605" s="88"/>
      <c r="AA605" s="105"/>
      <c r="AB605" s="86"/>
      <c r="AC605" s="90"/>
      <c r="AD605" s="86"/>
      <c r="AE605" s="86"/>
      <c r="AF605" s="86"/>
      <c r="AG605" s="86"/>
      <c r="AH605" s="160" t="s">
        <v>6984</v>
      </c>
      <c r="AI605" s="153"/>
      <c r="AJ605" s="153"/>
      <c r="AK605" s="86"/>
      <c r="AL605" s="86"/>
      <c r="AM605" s="153" t="s">
        <v>7015</v>
      </c>
      <c r="AN605" s="153" t="s">
        <v>7710</v>
      </c>
      <c r="AO605" s="165">
        <v>44561</v>
      </c>
      <c r="AP605" s="153" t="s">
        <v>7711</v>
      </c>
      <c r="AQ605" s="153" t="s">
        <v>7097</v>
      </c>
      <c r="AR605" s="166">
        <v>80</v>
      </c>
      <c r="AS605" s="88" t="s">
        <v>5719</v>
      </c>
      <c r="AT605" s="92">
        <f t="shared" si="409"/>
        <v>0</v>
      </c>
      <c r="AU605" s="93">
        <v>0</v>
      </c>
      <c r="AV605" s="93">
        <v>0</v>
      </c>
      <c r="AW605" s="166">
        <v>200</v>
      </c>
      <c r="AX605" s="93">
        <v>0</v>
      </c>
      <c r="AY605" s="177"/>
      <c r="AZ605" s="177">
        <v>0</v>
      </c>
      <c r="BA605" s="178"/>
      <c r="BB605" s="105"/>
      <c r="BC605" s="105"/>
      <c r="BD605" s="93"/>
      <c r="BE605" s="93">
        <v>0</v>
      </c>
      <c r="BF605" s="91">
        <v>0</v>
      </c>
      <c r="BG605" s="94"/>
      <c r="BH605" s="95"/>
      <c r="BI605" s="93" t="str">
        <f t="shared" si="419"/>
        <v>Thái Thị Tuyết</v>
      </c>
      <c r="BJ605" s="105">
        <f t="shared" si="420"/>
        <v>0</v>
      </c>
      <c r="BK605" s="88" t="str">
        <f t="shared" si="421"/>
        <v>8305754856</v>
      </c>
      <c r="BL605" s="86">
        <f t="shared" si="422"/>
        <v>0</v>
      </c>
      <c r="BM605" s="105">
        <f t="shared" si="423"/>
        <v>0</v>
      </c>
      <c r="BN605" s="86">
        <f t="shared" si="424"/>
        <v>0</v>
      </c>
      <c r="BO605" s="86">
        <f t="shared" si="425"/>
        <v>0</v>
      </c>
      <c r="BP605" s="86">
        <f t="shared" si="435"/>
        <v>0</v>
      </c>
      <c r="BQ605" s="160" t="s">
        <v>6984</v>
      </c>
      <c r="BR605" s="86" t="s">
        <v>5720</v>
      </c>
      <c r="BS605" s="88" t="s">
        <v>5721</v>
      </c>
      <c r="BT605" s="86" t="s">
        <v>5722</v>
      </c>
      <c r="BU605" s="86"/>
      <c r="BV605" s="86" t="str">
        <f t="shared" si="436"/>
        <v>DC 927616</v>
      </c>
      <c r="BW605" s="105" t="str">
        <f t="shared" si="437"/>
        <v/>
      </c>
      <c r="BX605" s="86" t="str">
        <f t="shared" si="446"/>
        <v>721</v>
      </c>
      <c r="BY605" s="86" t="str">
        <f t="shared" si="447"/>
        <v>75</v>
      </c>
      <c r="BZ605" s="91">
        <f t="shared" si="448"/>
        <v>80</v>
      </c>
      <c r="CA605" s="91">
        <v>0</v>
      </c>
      <c r="CB605" s="96" t="s">
        <v>5719</v>
      </c>
      <c r="CC605" s="91">
        <f t="shared" si="438"/>
        <v>200</v>
      </c>
      <c r="CD605" s="91">
        <f t="shared" si="439"/>
        <v>0</v>
      </c>
      <c r="CE605" s="93">
        <f t="shared" si="449"/>
        <v>0</v>
      </c>
      <c r="CF605" s="93">
        <f t="shared" si="450"/>
        <v>0</v>
      </c>
      <c r="CG605" s="105"/>
      <c r="CH605" s="105"/>
      <c r="CI605" s="86"/>
      <c r="CJ605" s="188"/>
      <c r="CK605" s="181">
        <f t="shared" si="440"/>
        <v>80</v>
      </c>
      <c r="CL605" s="181">
        <f t="shared" si="441"/>
        <v>200</v>
      </c>
      <c r="CM605" s="86" t="s">
        <v>5723</v>
      </c>
      <c r="CN605" s="182" t="s">
        <v>7866</v>
      </c>
      <c r="CO605" s="183" t="s">
        <v>7867</v>
      </c>
      <c r="CP605" s="86" t="s">
        <v>5724</v>
      </c>
      <c r="CQ605" s="153" t="s">
        <v>7925</v>
      </c>
      <c r="CR605" s="187">
        <f t="shared" si="442"/>
        <v>2360000</v>
      </c>
      <c r="CS605" s="188">
        <v>0.8</v>
      </c>
      <c r="CT605" s="188">
        <f t="shared" si="410"/>
        <v>1888000</v>
      </c>
      <c r="CU605" s="93"/>
      <c r="CV605" s="94">
        <f t="shared" si="443"/>
        <v>80</v>
      </c>
      <c r="CW605" s="93">
        <f t="shared" si="444"/>
        <v>0</v>
      </c>
      <c r="CX605" s="86">
        <f t="shared" si="445"/>
        <v>0</v>
      </c>
      <c r="CY605" s="93">
        <f t="shared" si="411"/>
        <v>45312</v>
      </c>
      <c r="CZ605" s="93">
        <v>0</v>
      </c>
      <c r="DA605" s="93">
        <v>0</v>
      </c>
      <c r="DB605" s="93">
        <f t="shared" si="412"/>
        <v>0</v>
      </c>
      <c r="DC605" s="93">
        <v>0</v>
      </c>
      <c r="DD605" s="91">
        <v>0</v>
      </c>
      <c r="DE605" s="93">
        <f t="shared" si="413"/>
        <v>0</v>
      </c>
      <c r="DF605" s="93">
        <f t="shared" si="426"/>
        <v>0</v>
      </c>
      <c r="DG605" s="93"/>
      <c r="DH605" s="93">
        <v>0</v>
      </c>
      <c r="DI605" s="93">
        <v>0</v>
      </c>
      <c r="DJ605" s="86">
        <f t="shared" si="414"/>
        <v>0</v>
      </c>
      <c r="DK605" s="91">
        <v>0</v>
      </c>
      <c r="DL605" s="93"/>
      <c r="DM605" s="93">
        <v>0</v>
      </c>
      <c r="DN605" s="93">
        <f t="shared" si="427"/>
        <v>1888000</v>
      </c>
      <c r="DO605" s="93">
        <f t="shared" si="415"/>
        <v>0</v>
      </c>
      <c r="DP605" s="92">
        <f t="shared" si="416"/>
        <v>45312</v>
      </c>
      <c r="DQ605" s="97" t="str">
        <f t="shared" si="428"/>
        <v>8305754856</v>
      </c>
      <c r="DR605" s="98">
        <f t="shared" si="417"/>
        <v>0</v>
      </c>
      <c r="DS605" s="93" t="str">
        <f t="shared" si="418"/>
        <v>OK</v>
      </c>
      <c r="DT605" s="93"/>
      <c r="DU605" s="78" t="str">
        <f t="shared" si="429"/>
        <v>5010700210791079100001VT400001</v>
      </c>
      <c r="DV605" s="78">
        <f>INDEX('08_DMGiaDat'!$L:$L,MATCH(DU605,'08_DMGiaDat'!$R:$R,0))</f>
        <v>2360000</v>
      </c>
      <c r="DW605" s="78" t="str">
        <f t="shared" si="430"/>
        <v>501070021079100100000001</v>
      </c>
      <c r="DX605" s="78" t="str">
        <f>IFERROR(VLOOKUP(DW605,'08_DMGiaDat'!C518:C519,2,FALSE),"N")</f>
        <v>N</v>
      </c>
      <c r="DY605" s="78" t="str">
        <f t="shared" si="431"/>
        <v>5010700210791001VT400001</v>
      </c>
      <c r="DZ605" s="78" t="str">
        <f>IFERROR(VLOOKUP(DY605,'08_DMGiaDat'!C518:C519,2,FALSE),"N")</f>
        <v>N</v>
      </c>
      <c r="EA605" s="78" t="str">
        <f t="shared" si="432"/>
        <v>501070021079100100000001</v>
      </c>
      <c r="EB605" s="78" t="str">
        <f>IFERROR(VLOOKUP(EA605,'08_DMGiaDat'!C518:C519,2,FALSE),"N")</f>
        <v>N</v>
      </c>
      <c r="EC605" s="92">
        <f>IF(DV605&lt;&gt;"N",DV605,IF(DX605&lt;&gt;"N",DX605,IF(DZ605&lt;&gt;"N",DZ605*VLOOKUP(LEFT(CB605,3),'03_DMMucDich'!C502:C506,5,FALSE),IF(EB605&lt;&gt;"N",EB605*VLOOKUP(LEFT(CB605,3),'03_DMMucDich'!C502:C506,5,FALSE),"N/A"))))</f>
        <v>2360000</v>
      </c>
    </row>
    <row r="606" spans="1:133" s="34" customFormat="1" ht="16" x14ac:dyDescent="0.2">
      <c r="A606" s="85">
        <v>592</v>
      </c>
      <c r="B606" s="86"/>
      <c r="C606" s="87"/>
      <c r="D606" s="141" t="s">
        <v>6221</v>
      </c>
      <c r="E606" s="86"/>
      <c r="F606" s="88"/>
      <c r="G606" s="88" t="s">
        <v>5718</v>
      </c>
      <c r="H606" s="151">
        <v>2022</v>
      </c>
      <c r="I606" s="86"/>
      <c r="J606" s="86"/>
      <c r="K606" s="145" t="s">
        <v>6846</v>
      </c>
      <c r="L606" s="105"/>
      <c r="M606" s="86"/>
      <c r="N606" s="105"/>
      <c r="O606" s="105"/>
      <c r="P606" s="86"/>
      <c r="Q606" s="86"/>
      <c r="R606" s="153" t="str">
        <f t="shared" si="433"/>
        <v>Tổ 66</v>
      </c>
      <c r="S606" s="86"/>
      <c r="T606" s="86"/>
      <c r="U606" s="86"/>
      <c r="V606" s="86" t="str">
        <f t="shared" si="434"/>
        <v xml:space="preserve">, </v>
      </c>
      <c r="W606" s="86"/>
      <c r="X606" s="86"/>
      <c r="Y606" s="86"/>
      <c r="Z606" s="88"/>
      <c r="AA606" s="105"/>
      <c r="AB606" s="86"/>
      <c r="AC606" s="90"/>
      <c r="AD606" s="86"/>
      <c r="AE606" s="86"/>
      <c r="AF606" s="86"/>
      <c r="AG606" s="86"/>
      <c r="AH606" s="160" t="s">
        <v>6960</v>
      </c>
      <c r="AI606" s="153"/>
      <c r="AJ606" s="153"/>
      <c r="AK606" s="86"/>
      <c r="AL606" s="86"/>
      <c r="AM606" s="153" t="s">
        <v>7015</v>
      </c>
      <c r="AN606" s="153" t="s">
        <v>7712</v>
      </c>
      <c r="AO606" s="165">
        <v>44538</v>
      </c>
      <c r="AP606" s="153" t="s">
        <v>7259</v>
      </c>
      <c r="AQ606" s="153" t="s">
        <v>7063</v>
      </c>
      <c r="AR606" s="166">
        <v>105</v>
      </c>
      <c r="AS606" s="88" t="s">
        <v>5719</v>
      </c>
      <c r="AT606" s="92">
        <f t="shared" si="409"/>
        <v>0</v>
      </c>
      <c r="AU606" s="93">
        <v>0</v>
      </c>
      <c r="AV606" s="93">
        <v>0</v>
      </c>
      <c r="AW606" s="166">
        <v>200</v>
      </c>
      <c r="AX606" s="93">
        <v>0</v>
      </c>
      <c r="AY606" s="177"/>
      <c r="AZ606" s="177">
        <v>0</v>
      </c>
      <c r="BA606" s="178"/>
      <c r="BB606" s="105"/>
      <c r="BC606" s="105"/>
      <c r="BD606" s="93"/>
      <c r="BE606" s="93">
        <v>0</v>
      </c>
      <c r="BF606" s="91">
        <v>0</v>
      </c>
      <c r="BG606" s="94"/>
      <c r="BH606" s="95"/>
      <c r="BI606" s="93" t="str">
        <f t="shared" si="419"/>
        <v>Nguyễn Văn Nhẫn</v>
      </c>
      <c r="BJ606" s="105">
        <f t="shared" si="420"/>
        <v>0</v>
      </c>
      <c r="BK606" s="88" t="str">
        <f t="shared" si="421"/>
        <v>0400824097</v>
      </c>
      <c r="BL606" s="86">
        <f t="shared" si="422"/>
        <v>0</v>
      </c>
      <c r="BM606" s="105">
        <f t="shared" si="423"/>
        <v>0</v>
      </c>
      <c r="BN606" s="86">
        <f t="shared" si="424"/>
        <v>0</v>
      </c>
      <c r="BO606" s="86">
        <f t="shared" si="425"/>
        <v>0</v>
      </c>
      <c r="BP606" s="86">
        <f t="shared" si="435"/>
        <v>0</v>
      </c>
      <c r="BQ606" s="160" t="s">
        <v>6960</v>
      </c>
      <c r="BR606" s="86" t="s">
        <v>5720</v>
      </c>
      <c r="BS606" s="88" t="s">
        <v>5721</v>
      </c>
      <c r="BT606" s="86" t="s">
        <v>5722</v>
      </c>
      <c r="BU606" s="86"/>
      <c r="BV606" s="86" t="str">
        <f t="shared" si="436"/>
        <v>DC 925835</v>
      </c>
      <c r="BW606" s="105" t="str">
        <f t="shared" si="437"/>
        <v/>
      </c>
      <c r="BX606" s="86" t="str">
        <f t="shared" si="446"/>
        <v>90</v>
      </c>
      <c r="BY606" s="86" t="str">
        <f t="shared" si="447"/>
        <v>51</v>
      </c>
      <c r="BZ606" s="91">
        <f t="shared" si="448"/>
        <v>105</v>
      </c>
      <c r="CA606" s="91">
        <v>0</v>
      </c>
      <c r="CB606" s="96" t="s">
        <v>5719</v>
      </c>
      <c r="CC606" s="91">
        <f t="shared" si="438"/>
        <v>200</v>
      </c>
      <c r="CD606" s="91">
        <f t="shared" si="439"/>
        <v>0</v>
      </c>
      <c r="CE606" s="93">
        <f t="shared" si="449"/>
        <v>0</v>
      </c>
      <c r="CF606" s="93">
        <f t="shared" si="450"/>
        <v>0</v>
      </c>
      <c r="CG606" s="105"/>
      <c r="CH606" s="105"/>
      <c r="CI606" s="86"/>
      <c r="CJ606" s="188"/>
      <c r="CK606" s="181">
        <f t="shared" si="440"/>
        <v>105</v>
      </c>
      <c r="CL606" s="181">
        <f t="shared" si="441"/>
        <v>200</v>
      </c>
      <c r="CM606" s="86" t="s">
        <v>5723</v>
      </c>
      <c r="CN606" s="182" t="s">
        <v>7854</v>
      </c>
      <c r="CO606" s="183" t="s">
        <v>7855</v>
      </c>
      <c r="CP606" s="86" t="s">
        <v>5724</v>
      </c>
      <c r="CQ606" s="153" t="s">
        <v>7924</v>
      </c>
      <c r="CR606" s="187">
        <f t="shared" si="442"/>
        <v>7970000</v>
      </c>
      <c r="CS606" s="188">
        <v>1</v>
      </c>
      <c r="CT606" s="188">
        <f t="shared" si="410"/>
        <v>7970000</v>
      </c>
      <c r="CU606" s="93"/>
      <c r="CV606" s="94">
        <f t="shared" si="443"/>
        <v>105</v>
      </c>
      <c r="CW606" s="93">
        <f t="shared" si="444"/>
        <v>0</v>
      </c>
      <c r="CX606" s="86">
        <f t="shared" si="445"/>
        <v>0</v>
      </c>
      <c r="CY606" s="93">
        <f t="shared" si="411"/>
        <v>251055</v>
      </c>
      <c r="CZ606" s="93">
        <v>0</v>
      </c>
      <c r="DA606" s="93">
        <v>0</v>
      </c>
      <c r="DB606" s="93">
        <f t="shared" si="412"/>
        <v>0</v>
      </c>
      <c r="DC606" s="93">
        <v>0</v>
      </c>
      <c r="DD606" s="91">
        <v>0</v>
      </c>
      <c r="DE606" s="93">
        <f t="shared" si="413"/>
        <v>0</v>
      </c>
      <c r="DF606" s="93">
        <f t="shared" si="426"/>
        <v>0</v>
      </c>
      <c r="DG606" s="93"/>
      <c r="DH606" s="93">
        <v>0</v>
      </c>
      <c r="DI606" s="93">
        <v>0</v>
      </c>
      <c r="DJ606" s="86">
        <f t="shared" si="414"/>
        <v>0</v>
      </c>
      <c r="DK606" s="91">
        <v>0</v>
      </c>
      <c r="DL606" s="93"/>
      <c r="DM606" s="93">
        <v>0</v>
      </c>
      <c r="DN606" s="93">
        <f t="shared" si="427"/>
        <v>7970000</v>
      </c>
      <c r="DO606" s="93">
        <f t="shared" si="415"/>
        <v>0</v>
      </c>
      <c r="DP606" s="92">
        <f t="shared" si="416"/>
        <v>251055</v>
      </c>
      <c r="DQ606" s="97" t="str">
        <f t="shared" si="428"/>
        <v>0400824097</v>
      </c>
      <c r="DR606" s="98">
        <f t="shared" si="417"/>
        <v>0</v>
      </c>
      <c r="DS606" s="93" t="str">
        <f t="shared" si="418"/>
        <v>OK</v>
      </c>
      <c r="DT606" s="93"/>
      <c r="DU606" s="78" t="str">
        <f t="shared" si="429"/>
        <v>5010700215011501100001VT100001</v>
      </c>
      <c r="DV606" s="78">
        <f>INDEX('08_DMGiaDat'!$L:$L,MATCH(DU606,'08_DMGiaDat'!$R:$R,0))</f>
        <v>7970000</v>
      </c>
      <c r="DW606" s="78" t="str">
        <f t="shared" si="430"/>
        <v>501070021501100100000001</v>
      </c>
      <c r="DX606" s="78" t="str">
        <f>IFERROR(VLOOKUP(DW606,'08_DMGiaDat'!C518:C519,2,FALSE),"N")</f>
        <v>N</v>
      </c>
      <c r="DY606" s="78" t="str">
        <f t="shared" si="431"/>
        <v>5010700215011001VT100001</v>
      </c>
      <c r="DZ606" s="78" t="str">
        <f>IFERROR(VLOOKUP(DY606,'08_DMGiaDat'!C518:C519,2,FALSE),"N")</f>
        <v>N</v>
      </c>
      <c r="EA606" s="78" t="str">
        <f t="shared" si="432"/>
        <v>501070021501100100000001</v>
      </c>
      <c r="EB606" s="78" t="str">
        <f>IFERROR(VLOOKUP(EA606,'08_DMGiaDat'!C518:C519,2,FALSE),"N")</f>
        <v>N</v>
      </c>
      <c r="EC606" s="92">
        <f>IF(DV606&lt;&gt;"N",DV606,IF(DX606&lt;&gt;"N",DX606,IF(DZ606&lt;&gt;"N",DZ606*VLOOKUP(LEFT(CB606,3),'03_DMMucDich'!C502:C506,5,FALSE),IF(EB606&lt;&gt;"N",EB606*VLOOKUP(LEFT(CB606,3),'03_DMMucDich'!C502:C506,5,FALSE),"N/A"))))</f>
        <v>7970000</v>
      </c>
    </row>
    <row r="607" spans="1:133" s="34" customFormat="1" ht="16" x14ac:dyDescent="0.2">
      <c r="A607" s="85">
        <v>593</v>
      </c>
      <c r="B607" s="86"/>
      <c r="C607" s="87"/>
      <c r="D607" s="141" t="s">
        <v>6222</v>
      </c>
      <c r="E607" s="86"/>
      <c r="F607" s="88"/>
      <c r="G607" s="88" t="s">
        <v>5718</v>
      </c>
      <c r="H607" s="151">
        <v>2022</v>
      </c>
      <c r="I607" s="86"/>
      <c r="J607" s="86"/>
      <c r="K607" s="145" t="s">
        <v>6847</v>
      </c>
      <c r="L607" s="105"/>
      <c r="M607" s="86"/>
      <c r="N607" s="105"/>
      <c r="O607" s="105"/>
      <c r="P607" s="86"/>
      <c r="Q607" s="86"/>
      <c r="R607" s="153" t="str">
        <f t="shared" si="433"/>
        <v>Tổ 19</v>
      </c>
      <c r="S607" s="86"/>
      <c r="T607" s="86"/>
      <c r="U607" s="86"/>
      <c r="V607" s="86" t="str">
        <f t="shared" si="434"/>
        <v xml:space="preserve">, </v>
      </c>
      <c r="W607" s="86"/>
      <c r="X607" s="86"/>
      <c r="Y607" s="86"/>
      <c r="Z607" s="88"/>
      <c r="AA607" s="105"/>
      <c r="AB607" s="86"/>
      <c r="AC607" s="90"/>
      <c r="AD607" s="86"/>
      <c r="AE607" s="86"/>
      <c r="AF607" s="86"/>
      <c r="AG607" s="86"/>
      <c r="AH607" s="160" t="s">
        <v>7006</v>
      </c>
      <c r="AI607" s="153"/>
      <c r="AJ607" s="153"/>
      <c r="AK607" s="86"/>
      <c r="AL607" s="86"/>
      <c r="AM607" s="153" t="s">
        <v>7015</v>
      </c>
      <c r="AN607" s="153" t="s">
        <v>7713</v>
      </c>
      <c r="AO607" s="165">
        <v>43789</v>
      </c>
      <c r="AP607" s="153" t="s">
        <v>1567</v>
      </c>
      <c r="AQ607" s="153" t="s">
        <v>999</v>
      </c>
      <c r="AR607" s="166">
        <v>100</v>
      </c>
      <c r="AS607" s="88" t="s">
        <v>5719</v>
      </c>
      <c r="AT607" s="92">
        <f t="shared" si="409"/>
        <v>0</v>
      </c>
      <c r="AU607" s="93">
        <v>0</v>
      </c>
      <c r="AV607" s="93">
        <v>0</v>
      </c>
      <c r="AW607" s="166">
        <v>200</v>
      </c>
      <c r="AX607" s="93">
        <v>0</v>
      </c>
      <c r="AY607" s="177"/>
      <c r="AZ607" s="177">
        <v>0</v>
      </c>
      <c r="BA607" s="178"/>
      <c r="BB607" s="105"/>
      <c r="BC607" s="105"/>
      <c r="BD607" s="93"/>
      <c r="BE607" s="93">
        <v>0</v>
      </c>
      <c r="BF607" s="91">
        <v>0</v>
      </c>
      <c r="BG607" s="94"/>
      <c r="BH607" s="95"/>
      <c r="BI607" s="93" t="str">
        <f t="shared" si="419"/>
        <v>Nguyễn Thị Thanh Huyền</v>
      </c>
      <c r="BJ607" s="105">
        <f t="shared" si="420"/>
        <v>0</v>
      </c>
      <c r="BK607" s="88" t="str">
        <f t="shared" si="421"/>
        <v>8006772173</v>
      </c>
      <c r="BL607" s="86">
        <f t="shared" si="422"/>
        <v>0</v>
      </c>
      <c r="BM607" s="105">
        <f t="shared" si="423"/>
        <v>0</v>
      </c>
      <c r="BN607" s="86">
        <f t="shared" si="424"/>
        <v>0</v>
      </c>
      <c r="BO607" s="86">
        <f t="shared" si="425"/>
        <v>0</v>
      </c>
      <c r="BP607" s="86">
        <f t="shared" si="435"/>
        <v>0</v>
      </c>
      <c r="BQ607" s="160" t="s">
        <v>7006</v>
      </c>
      <c r="BR607" s="86" t="s">
        <v>5720</v>
      </c>
      <c r="BS607" s="88" t="s">
        <v>5721</v>
      </c>
      <c r="BT607" s="86" t="s">
        <v>5722</v>
      </c>
      <c r="BU607" s="86"/>
      <c r="BV607" s="86" t="str">
        <f t="shared" si="436"/>
        <v>CR 983171</v>
      </c>
      <c r="BW607" s="105" t="str">
        <f t="shared" si="437"/>
        <v/>
      </c>
      <c r="BX607" s="86" t="str">
        <f t="shared" si="446"/>
        <v>135</v>
      </c>
      <c r="BY607" s="86" t="str">
        <f t="shared" si="447"/>
        <v>105</v>
      </c>
      <c r="BZ607" s="91">
        <f t="shared" si="448"/>
        <v>100</v>
      </c>
      <c r="CA607" s="91">
        <v>0</v>
      </c>
      <c r="CB607" s="96" t="s">
        <v>5719</v>
      </c>
      <c r="CC607" s="91">
        <f t="shared" si="438"/>
        <v>200</v>
      </c>
      <c r="CD607" s="91">
        <f t="shared" si="439"/>
        <v>0</v>
      </c>
      <c r="CE607" s="93">
        <f t="shared" si="449"/>
        <v>0</v>
      </c>
      <c r="CF607" s="93">
        <f t="shared" si="450"/>
        <v>0</v>
      </c>
      <c r="CG607" s="105"/>
      <c r="CH607" s="105"/>
      <c r="CI607" s="86"/>
      <c r="CJ607" s="188"/>
      <c r="CK607" s="181">
        <f t="shared" si="440"/>
        <v>100</v>
      </c>
      <c r="CL607" s="181">
        <f t="shared" si="441"/>
        <v>200</v>
      </c>
      <c r="CM607" s="86" t="s">
        <v>5723</v>
      </c>
      <c r="CN607" s="182" t="s">
        <v>7866</v>
      </c>
      <c r="CO607" s="183" t="s">
        <v>7867</v>
      </c>
      <c r="CP607" s="86" t="s">
        <v>5724</v>
      </c>
      <c r="CQ607" s="153" t="s">
        <v>7925</v>
      </c>
      <c r="CR607" s="187">
        <f t="shared" si="442"/>
        <v>2360000</v>
      </c>
      <c r="CS607" s="188">
        <v>0.8</v>
      </c>
      <c r="CT607" s="188">
        <f t="shared" si="410"/>
        <v>1888000</v>
      </c>
      <c r="CU607" s="93"/>
      <c r="CV607" s="94">
        <f t="shared" si="443"/>
        <v>100</v>
      </c>
      <c r="CW607" s="93">
        <f t="shared" si="444"/>
        <v>0</v>
      </c>
      <c r="CX607" s="86">
        <f t="shared" si="445"/>
        <v>0</v>
      </c>
      <c r="CY607" s="93">
        <f t="shared" si="411"/>
        <v>56640</v>
      </c>
      <c r="CZ607" s="93">
        <v>0</v>
      </c>
      <c r="DA607" s="93">
        <v>0</v>
      </c>
      <c r="DB607" s="93">
        <f t="shared" si="412"/>
        <v>0</v>
      </c>
      <c r="DC607" s="93">
        <v>0</v>
      </c>
      <c r="DD607" s="91">
        <v>0</v>
      </c>
      <c r="DE607" s="93">
        <f t="shared" si="413"/>
        <v>0</v>
      </c>
      <c r="DF607" s="93">
        <f t="shared" si="426"/>
        <v>0</v>
      </c>
      <c r="DG607" s="93"/>
      <c r="DH607" s="93">
        <v>0</v>
      </c>
      <c r="DI607" s="93">
        <v>0</v>
      </c>
      <c r="DJ607" s="86">
        <f t="shared" si="414"/>
        <v>0</v>
      </c>
      <c r="DK607" s="91">
        <v>0</v>
      </c>
      <c r="DL607" s="93"/>
      <c r="DM607" s="93">
        <v>0</v>
      </c>
      <c r="DN607" s="93">
        <f t="shared" si="427"/>
        <v>1888000</v>
      </c>
      <c r="DO607" s="93">
        <f t="shared" si="415"/>
        <v>0</v>
      </c>
      <c r="DP607" s="92">
        <f t="shared" si="416"/>
        <v>56640</v>
      </c>
      <c r="DQ607" s="97" t="str">
        <f t="shared" si="428"/>
        <v>8006772173</v>
      </c>
      <c r="DR607" s="98">
        <f t="shared" si="417"/>
        <v>0</v>
      </c>
      <c r="DS607" s="93" t="str">
        <f t="shared" si="418"/>
        <v>OK</v>
      </c>
      <c r="DT607" s="93"/>
      <c r="DU607" s="78" t="str">
        <f t="shared" si="429"/>
        <v>5010700210791079100001VT400001</v>
      </c>
      <c r="DV607" s="78">
        <f>INDEX('08_DMGiaDat'!$L:$L,MATCH(DU607,'08_DMGiaDat'!$R:$R,0))</f>
        <v>2360000</v>
      </c>
      <c r="DW607" s="78" t="str">
        <f t="shared" si="430"/>
        <v>501070021079100100000001</v>
      </c>
      <c r="DX607" s="78" t="str">
        <f>IFERROR(VLOOKUP(DW607,'08_DMGiaDat'!C518:C519,2,FALSE),"N")</f>
        <v>N</v>
      </c>
      <c r="DY607" s="78" t="str">
        <f t="shared" si="431"/>
        <v>5010700210791001VT400001</v>
      </c>
      <c r="DZ607" s="78" t="str">
        <f>IFERROR(VLOOKUP(DY607,'08_DMGiaDat'!C518:C519,2,FALSE),"N")</f>
        <v>N</v>
      </c>
      <c r="EA607" s="78" t="str">
        <f t="shared" si="432"/>
        <v>501070021079100100000001</v>
      </c>
      <c r="EB607" s="78" t="str">
        <f>IFERROR(VLOOKUP(EA607,'08_DMGiaDat'!C518:C519,2,FALSE),"N")</f>
        <v>N</v>
      </c>
      <c r="EC607" s="92">
        <f>IF(DV607&lt;&gt;"N",DV607,IF(DX607&lt;&gt;"N",DX607,IF(DZ607&lt;&gt;"N",DZ607*VLOOKUP(LEFT(CB607,3),'03_DMMucDich'!C502:C506,5,FALSE),IF(EB607&lt;&gt;"N",EB607*VLOOKUP(LEFT(CB607,3),'03_DMMucDich'!C502:C506,5,FALSE),"N/A"))))</f>
        <v>2360000</v>
      </c>
    </row>
    <row r="608" spans="1:133" s="34" customFormat="1" ht="16" x14ac:dyDescent="0.2">
      <c r="A608" s="85">
        <v>594</v>
      </c>
      <c r="B608" s="86"/>
      <c r="C608" s="87"/>
      <c r="D608" s="141" t="s">
        <v>6223</v>
      </c>
      <c r="E608" s="86"/>
      <c r="F608" s="88"/>
      <c r="G608" s="88" t="s">
        <v>5718</v>
      </c>
      <c r="H608" s="151">
        <v>2022</v>
      </c>
      <c r="I608" s="86"/>
      <c r="J608" s="86"/>
      <c r="K608" s="145" t="s">
        <v>6848</v>
      </c>
      <c r="L608" s="105"/>
      <c r="M608" s="86"/>
      <c r="N608" s="105"/>
      <c r="O608" s="105"/>
      <c r="P608" s="86"/>
      <c r="Q608" s="86"/>
      <c r="R608" s="153" t="str">
        <f t="shared" si="433"/>
        <v>Tổ 64</v>
      </c>
      <c r="S608" s="86"/>
      <c r="T608" s="86"/>
      <c r="U608" s="86"/>
      <c r="V608" s="86" t="str">
        <f t="shared" si="434"/>
        <v xml:space="preserve">, </v>
      </c>
      <c r="W608" s="86"/>
      <c r="X608" s="86"/>
      <c r="Y608" s="86"/>
      <c r="Z608" s="88"/>
      <c r="AA608" s="105"/>
      <c r="AB608" s="86"/>
      <c r="AC608" s="90"/>
      <c r="AD608" s="86"/>
      <c r="AE608" s="86"/>
      <c r="AF608" s="86"/>
      <c r="AG608" s="86"/>
      <c r="AH608" s="160" t="s">
        <v>6961</v>
      </c>
      <c r="AI608" s="153"/>
      <c r="AJ608" s="153"/>
      <c r="AK608" s="86"/>
      <c r="AL608" s="86"/>
      <c r="AM608" s="153" t="s">
        <v>7015</v>
      </c>
      <c r="AN608" s="153" t="s">
        <v>7714</v>
      </c>
      <c r="AO608" s="165">
        <v>44179</v>
      </c>
      <c r="AP608" s="153" t="s">
        <v>7038</v>
      </c>
      <c r="AQ608" s="153" t="s">
        <v>5691</v>
      </c>
      <c r="AR608" s="166">
        <v>266.3</v>
      </c>
      <c r="AS608" s="88" t="s">
        <v>5719</v>
      </c>
      <c r="AT608" s="92">
        <f t="shared" si="409"/>
        <v>0</v>
      </c>
      <c r="AU608" s="93">
        <v>0</v>
      </c>
      <c r="AV608" s="93">
        <v>0</v>
      </c>
      <c r="AW608" s="166">
        <v>200</v>
      </c>
      <c r="AX608" s="93">
        <v>0</v>
      </c>
      <c r="AY608" s="177"/>
      <c r="AZ608" s="177">
        <v>0</v>
      </c>
      <c r="BA608" s="178"/>
      <c r="BB608" s="105"/>
      <c r="BC608" s="105"/>
      <c r="BD608" s="93"/>
      <c r="BE608" s="93">
        <v>0</v>
      </c>
      <c r="BF608" s="91">
        <v>0</v>
      </c>
      <c r="BG608" s="94"/>
      <c r="BH608" s="95"/>
      <c r="BI608" s="93" t="str">
        <f t="shared" si="419"/>
        <v>Hồ Phước Sơn Trà</v>
      </c>
      <c r="BJ608" s="105">
        <f t="shared" si="420"/>
        <v>0</v>
      </c>
      <c r="BK608" s="88" t="str">
        <f t="shared" si="421"/>
        <v>0400913780</v>
      </c>
      <c r="BL608" s="86">
        <f t="shared" si="422"/>
        <v>0</v>
      </c>
      <c r="BM608" s="105">
        <f t="shared" si="423"/>
        <v>0</v>
      </c>
      <c r="BN608" s="86">
        <f t="shared" si="424"/>
        <v>0</v>
      </c>
      <c r="BO608" s="86">
        <f t="shared" si="425"/>
        <v>0</v>
      </c>
      <c r="BP608" s="86">
        <f t="shared" si="435"/>
        <v>0</v>
      </c>
      <c r="BQ608" s="160" t="s">
        <v>6961</v>
      </c>
      <c r="BR608" s="86" t="s">
        <v>5720</v>
      </c>
      <c r="BS608" s="88" t="s">
        <v>5721</v>
      </c>
      <c r="BT608" s="86" t="s">
        <v>5722</v>
      </c>
      <c r="BU608" s="86"/>
      <c r="BV608" s="86" t="str">
        <f t="shared" si="436"/>
        <v>DA 120014</v>
      </c>
      <c r="BW608" s="105" t="str">
        <f t="shared" si="437"/>
        <v/>
      </c>
      <c r="BX608" s="86" t="str">
        <f t="shared" si="446"/>
        <v>84</v>
      </c>
      <c r="BY608" s="86" t="str">
        <f t="shared" si="447"/>
        <v>21</v>
      </c>
      <c r="BZ608" s="91">
        <f t="shared" si="448"/>
        <v>266.3</v>
      </c>
      <c r="CA608" s="91">
        <v>0</v>
      </c>
      <c r="CB608" s="96" t="s">
        <v>5719</v>
      </c>
      <c r="CC608" s="91">
        <f t="shared" si="438"/>
        <v>200</v>
      </c>
      <c r="CD608" s="91">
        <f t="shared" si="439"/>
        <v>0</v>
      </c>
      <c r="CE608" s="93">
        <f t="shared" si="449"/>
        <v>0</v>
      </c>
      <c r="CF608" s="93">
        <f t="shared" si="450"/>
        <v>0</v>
      </c>
      <c r="CG608" s="105"/>
      <c r="CH608" s="105"/>
      <c r="CI608" s="86"/>
      <c r="CJ608" s="188"/>
      <c r="CK608" s="181">
        <f t="shared" si="440"/>
        <v>266.3</v>
      </c>
      <c r="CL608" s="181">
        <f t="shared" si="441"/>
        <v>200</v>
      </c>
      <c r="CM608" s="86" t="s">
        <v>5723</v>
      </c>
      <c r="CN608" s="182" t="s">
        <v>7854</v>
      </c>
      <c r="CO608" s="183" t="s">
        <v>7855</v>
      </c>
      <c r="CP608" s="86" t="s">
        <v>5724</v>
      </c>
      <c r="CQ608" s="153" t="s">
        <v>7924</v>
      </c>
      <c r="CR608" s="187">
        <f t="shared" si="442"/>
        <v>7970000</v>
      </c>
      <c r="CS608" s="188">
        <v>1</v>
      </c>
      <c r="CT608" s="188">
        <f t="shared" si="410"/>
        <v>7970000</v>
      </c>
      <c r="CU608" s="93"/>
      <c r="CV608" s="94">
        <f t="shared" si="443"/>
        <v>200</v>
      </c>
      <c r="CW608" s="93">
        <f t="shared" si="444"/>
        <v>66.300000000000011</v>
      </c>
      <c r="CX608" s="86">
        <f t="shared" si="445"/>
        <v>0</v>
      </c>
      <c r="CY608" s="93">
        <f t="shared" si="411"/>
        <v>848087.70000000007</v>
      </c>
      <c r="CZ608" s="93">
        <v>0</v>
      </c>
      <c r="DA608" s="93">
        <v>0</v>
      </c>
      <c r="DB608" s="93">
        <f t="shared" si="412"/>
        <v>0</v>
      </c>
      <c r="DC608" s="93">
        <v>0</v>
      </c>
      <c r="DD608" s="91">
        <v>0</v>
      </c>
      <c r="DE608" s="93">
        <f t="shared" si="413"/>
        <v>0</v>
      </c>
      <c r="DF608" s="93">
        <f t="shared" si="426"/>
        <v>0</v>
      </c>
      <c r="DG608" s="93"/>
      <c r="DH608" s="93">
        <v>0</v>
      </c>
      <c r="DI608" s="93">
        <v>0</v>
      </c>
      <c r="DJ608" s="86">
        <f t="shared" si="414"/>
        <v>0</v>
      </c>
      <c r="DK608" s="91">
        <v>0</v>
      </c>
      <c r="DL608" s="93"/>
      <c r="DM608" s="93">
        <v>0</v>
      </c>
      <c r="DN608" s="93">
        <f t="shared" si="427"/>
        <v>7970000</v>
      </c>
      <c r="DO608" s="93">
        <f t="shared" si="415"/>
        <v>0</v>
      </c>
      <c r="DP608" s="92">
        <f t="shared" si="416"/>
        <v>848087.70000000007</v>
      </c>
      <c r="DQ608" s="97" t="str">
        <f t="shared" si="428"/>
        <v>0400913780</v>
      </c>
      <c r="DR608" s="98">
        <f t="shared" si="417"/>
        <v>0</v>
      </c>
      <c r="DS608" s="93" t="str">
        <f t="shared" si="418"/>
        <v>OK</v>
      </c>
      <c r="DT608" s="93"/>
      <c r="DU608" s="78" t="str">
        <f t="shared" si="429"/>
        <v>5010700215011501100001VT100001</v>
      </c>
      <c r="DV608" s="78">
        <f>INDEX('08_DMGiaDat'!$L:$L,MATCH(DU608,'08_DMGiaDat'!$R:$R,0))</f>
        <v>7970000</v>
      </c>
      <c r="DW608" s="78" t="str">
        <f t="shared" si="430"/>
        <v>501070021501100100000001</v>
      </c>
      <c r="DX608" s="78" t="str">
        <f>IFERROR(VLOOKUP(DW608,'08_DMGiaDat'!C518:C519,2,FALSE),"N")</f>
        <v>N</v>
      </c>
      <c r="DY608" s="78" t="str">
        <f t="shared" si="431"/>
        <v>5010700215011001VT100001</v>
      </c>
      <c r="DZ608" s="78" t="str">
        <f>IFERROR(VLOOKUP(DY608,'08_DMGiaDat'!C518:C519,2,FALSE),"N")</f>
        <v>N</v>
      </c>
      <c r="EA608" s="78" t="str">
        <f t="shared" si="432"/>
        <v>501070021501100100000001</v>
      </c>
      <c r="EB608" s="78" t="str">
        <f>IFERROR(VLOOKUP(EA608,'08_DMGiaDat'!C518:C519,2,FALSE),"N")</f>
        <v>N</v>
      </c>
      <c r="EC608" s="92">
        <f>IF(DV608&lt;&gt;"N",DV608,IF(DX608&lt;&gt;"N",DX608,IF(DZ608&lt;&gt;"N",DZ608*VLOOKUP(LEFT(CB608,3),'03_DMMucDich'!C502:C506,5,FALSE),IF(EB608&lt;&gt;"N",EB608*VLOOKUP(LEFT(CB608,3),'03_DMMucDich'!C502:C506,5,FALSE),"N/A"))))</f>
        <v>7970000</v>
      </c>
    </row>
    <row r="609" spans="1:133" s="34" customFormat="1" ht="16" x14ac:dyDescent="0.2">
      <c r="A609" s="85">
        <v>595</v>
      </c>
      <c r="B609" s="86"/>
      <c r="C609" s="87"/>
      <c r="D609" s="141" t="s">
        <v>6224</v>
      </c>
      <c r="E609" s="86"/>
      <c r="F609" s="88"/>
      <c r="G609" s="88" t="s">
        <v>5718</v>
      </c>
      <c r="H609" s="151">
        <v>2022</v>
      </c>
      <c r="I609" s="86"/>
      <c r="J609" s="86"/>
      <c r="K609" s="145" t="s">
        <v>6849</v>
      </c>
      <c r="L609" s="105"/>
      <c r="M609" s="86"/>
      <c r="N609" s="105"/>
      <c r="O609" s="105"/>
      <c r="P609" s="86"/>
      <c r="Q609" s="86"/>
      <c r="R609" s="153" t="str">
        <f t="shared" si="433"/>
        <v>Tổ 57</v>
      </c>
      <c r="S609" s="86"/>
      <c r="T609" s="86"/>
      <c r="U609" s="86"/>
      <c r="V609" s="86" t="str">
        <f t="shared" si="434"/>
        <v xml:space="preserve">, </v>
      </c>
      <c r="W609" s="86"/>
      <c r="X609" s="86"/>
      <c r="Y609" s="86"/>
      <c r="Z609" s="88"/>
      <c r="AA609" s="105"/>
      <c r="AB609" s="86"/>
      <c r="AC609" s="90"/>
      <c r="AD609" s="86"/>
      <c r="AE609" s="86"/>
      <c r="AF609" s="86"/>
      <c r="AG609" s="86"/>
      <c r="AH609" s="160" t="s">
        <v>6994</v>
      </c>
      <c r="AI609" s="153"/>
      <c r="AJ609" s="153"/>
      <c r="AK609" s="86"/>
      <c r="AL609" s="86"/>
      <c r="AM609" s="153" t="s">
        <v>7015</v>
      </c>
      <c r="AN609" s="153" t="s">
        <v>7715</v>
      </c>
      <c r="AO609" s="165">
        <v>42986</v>
      </c>
      <c r="AP609" s="153" t="s">
        <v>2189</v>
      </c>
      <c r="AQ609" s="153" t="s">
        <v>2130</v>
      </c>
      <c r="AR609" s="166">
        <v>82.3</v>
      </c>
      <c r="AS609" s="88" t="s">
        <v>5719</v>
      </c>
      <c r="AT609" s="92">
        <f t="shared" si="409"/>
        <v>0</v>
      </c>
      <c r="AU609" s="93">
        <v>0</v>
      </c>
      <c r="AV609" s="93">
        <v>0</v>
      </c>
      <c r="AW609" s="166">
        <v>200</v>
      </c>
      <c r="AX609" s="93">
        <v>0</v>
      </c>
      <c r="AY609" s="177"/>
      <c r="AZ609" s="177">
        <v>0</v>
      </c>
      <c r="BA609" s="178"/>
      <c r="BB609" s="105"/>
      <c r="BC609" s="105"/>
      <c r="BD609" s="93"/>
      <c r="BE609" s="93">
        <v>0</v>
      </c>
      <c r="BF609" s="91">
        <v>0</v>
      </c>
      <c r="BG609" s="94"/>
      <c r="BH609" s="95"/>
      <c r="BI609" s="93" t="str">
        <f t="shared" si="419"/>
        <v>Trần Nguyên Khánh</v>
      </c>
      <c r="BJ609" s="105">
        <f t="shared" si="420"/>
        <v>0</v>
      </c>
      <c r="BK609" s="88" t="str">
        <f t="shared" si="421"/>
        <v>8488175035</v>
      </c>
      <c r="BL609" s="86">
        <f t="shared" si="422"/>
        <v>0</v>
      </c>
      <c r="BM609" s="105">
        <f t="shared" si="423"/>
        <v>0</v>
      </c>
      <c r="BN609" s="86">
        <f t="shared" si="424"/>
        <v>0</v>
      </c>
      <c r="BO609" s="86">
        <f t="shared" si="425"/>
        <v>0</v>
      </c>
      <c r="BP609" s="86">
        <f t="shared" si="435"/>
        <v>0</v>
      </c>
      <c r="BQ609" s="160" t="s">
        <v>6994</v>
      </c>
      <c r="BR609" s="86" t="s">
        <v>5720</v>
      </c>
      <c r="BS609" s="88" t="s">
        <v>5721</v>
      </c>
      <c r="BT609" s="86" t="s">
        <v>5722</v>
      </c>
      <c r="BU609" s="86"/>
      <c r="BV609" s="86" t="str">
        <f t="shared" si="436"/>
        <v>CK 228435</v>
      </c>
      <c r="BW609" s="105" t="str">
        <f t="shared" si="437"/>
        <v/>
      </c>
      <c r="BX609" s="86" t="str">
        <f t="shared" si="446"/>
        <v>303</v>
      </c>
      <c r="BY609" s="86" t="str">
        <f t="shared" si="447"/>
        <v>244</v>
      </c>
      <c r="BZ609" s="91">
        <f t="shared" si="448"/>
        <v>82.3</v>
      </c>
      <c r="CA609" s="91">
        <v>0</v>
      </c>
      <c r="CB609" s="96" t="s">
        <v>5719</v>
      </c>
      <c r="CC609" s="91">
        <f t="shared" si="438"/>
        <v>200</v>
      </c>
      <c r="CD609" s="91">
        <f t="shared" si="439"/>
        <v>0</v>
      </c>
      <c r="CE609" s="93">
        <f t="shared" si="449"/>
        <v>0</v>
      </c>
      <c r="CF609" s="93">
        <f t="shared" si="450"/>
        <v>0</v>
      </c>
      <c r="CG609" s="105"/>
      <c r="CH609" s="105"/>
      <c r="CI609" s="86"/>
      <c r="CJ609" s="188"/>
      <c r="CK609" s="181">
        <f t="shared" si="440"/>
        <v>82.3</v>
      </c>
      <c r="CL609" s="181">
        <f t="shared" si="441"/>
        <v>200</v>
      </c>
      <c r="CM609" s="86" t="s">
        <v>5723</v>
      </c>
      <c r="CN609" s="182" t="s">
        <v>7870</v>
      </c>
      <c r="CO609" s="183" t="s">
        <v>7871</v>
      </c>
      <c r="CP609" s="86" t="s">
        <v>5724</v>
      </c>
      <c r="CQ609" s="153" t="s">
        <v>7925</v>
      </c>
      <c r="CR609" s="187">
        <f t="shared" si="442"/>
        <v>2280000</v>
      </c>
      <c r="CS609" s="188">
        <v>0.8</v>
      </c>
      <c r="CT609" s="188">
        <f t="shared" si="410"/>
        <v>1824000</v>
      </c>
      <c r="CU609" s="93"/>
      <c r="CV609" s="94">
        <f t="shared" si="443"/>
        <v>82.3</v>
      </c>
      <c r="CW609" s="93">
        <f t="shared" si="444"/>
        <v>0</v>
      </c>
      <c r="CX609" s="86">
        <f t="shared" si="445"/>
        <v>0</v>
      </c>
      <c r="CY609" s="93">
        <f t="shared" si="411"/>
        <v>45034.559999999998</v>
      </c>
      <c r="CZ609" s="93">
        <v>0</v>
      </c>
      <c r="DA609" s="93">
        <v>0</v>
      </c>
      <c r="DB609" s="93">
        <f t="shared" si="412"/>
        <v>0</v>
      </c>
      <c r="DC609" s="93">
        <v>0</v>
      </c>
      <c r="DD609" s="91">
        <v>0</v>
      </c>
      <c r="DE609" s="93">
        <f t="shared" si="413"/>
        <v>0</v>
      </c>
      <c r="DF609" s="93">
        <f t="shared" si="426"/>
        <v>0</v>
      </c>
      <c r="DG609" s="93"/>
      <c r="DH609" s="93">
        <v>0</v>
      </c>
      <c r="DI609" s="93">
        <v>0</v>
      </c>
      <c r="DJ609" s="86">
        <f t="shared" si="414"/>
        <v>0</v>
      </c>
      <c r="DK609" s="91">
        <v>0</v>
      </c>
      <c r="DL609" s="93"/>
      <c r="DM609" s="93">
        <v>0</v>
      </c>
      <c r="DN609" s="93">
        <f t="shared" si="427"/>
        <v>1824000</v>
      </c>
      <c r="DO609" s="93">
        <f t="shared" si="415"/>
        <v>0</v>
      </c>
      <c r="DP609" s="92">
        <f t="shared" si="416"/>
        <v>45034.559999999998</v>
      </c>
      <c r="DQ609" s="97" t="str">
        <f t="shared" si="428"/>
        <v>8488175035</v>
      </c>
      <c r="DR609" s="98">
        <f t="shared" si="417"/>
        <v>0</v>
      </c>
      <c r="DS609" s="93" t="str">
        <f t="shared" si="418"/>
        <v>OK</v>
      </c>
      <c r="DT609" s="93"/>
      <c r="DU609" s="78" t="str">
        <f t="shared" si="429"/>
        <v>5010700212491249100001VT400001</v>
      </c>
      <c r="DV609" s="78">
        <f>INDEX('08_DMGiaDat'!$L:$L,MATCH(DU609,'08_DMGiaDat'!$R:$R,0))</f>
        <v>2280000</v>
      </c>
      <c r="DW609" s="78" t="str">
        <f t="shared" si="430"/>
        <v>501070021249100100000001</v>
      </c>
      <c r="DX609" s="78" t="str">
        <f>IFERROR(VLOOKUP(DW609,'08_DMGiaDat'!C518:C519,2,FALSE),"N")</f>
        <v>N</v>
      </c>
      <c r="DY609" s="78" t="str">
        <f t="shared" si="431"/>
        <v>5010700212491001VT400001</v>
      </c>
      <c r="DZ609" s="78" t="str">
        <f>IFERROR(VLOOKUP(DY609,'08_DMGiaDat'!C518:C519,2,FALSE),"N")</f>
        <v>N</v>
      </c>
      <c r="EA609" s="78" t="str">
        <f t="shared" si="432"/>
        <v>501070021249100100000001</v>
      </c>
      <c r="EB609" s="78" t="str">
        <f>IFERROR(VLOOKUP(EA609,'08_DMGiaDat'!C518:C519,2,FALSE),"N")</f>
        <v>N</v>
      </c>
      <c r="EC609" s="92">
        <f>IF(DV609&lt;&gt;"N",DV609,IF(DX609&lt;&gt;"N",DX609,IF(DZ609&lt;&gt;"N",DZ609*VLOOKUP(LEFT(CB609,3),'03_DMMucDich'!C502:C506,5,FALSE),IF(EB609&lt;&gt;"N",EB609*VLOOKUP(LEFT(CB609,3),'03_DMMucDich'!C502:C506,5,FALSE),"N/A"))))</f>
        <v>2280000</v>
      </c>
    </row>
    <row r="610" spans="1:133" s="34" customFormat="1" ht="16" x14ac:dyDescent="0.2">
      <c r="A610" s="85">
        <v>596</v>
      </c>
      <c r="B610" s="86"/>
      <c r="C610" s="87"/>
      <c r="D610" s="141" t="s">
        <v>6225</v>
      </c>
      <c r="E610" s="86"/>
      <c r="F610" s="88"/>
      <c r="G610" s="88" t="s">
        <v>5718</v>
      </c>
      <c r="H610" s="151">
        <v>2022</v>
      </c>
      <c r="I610" s="86"/>
      <c r="J610" s="86"/>
      <c r="K610" s="145" t="s">
        <v>6850</v>
      </c>
      <c r="L610" s="105"/>
      <c r="M610" s="86"/>
      <c r="N610" s="105"/>
      <c r="O610" s="105"/>
      <c r="P610" s="86"/>
      <c r="Q610" s="86"/>
      <c r="R610" s="153" t="str">
        <f t="shared" si="433"/>
        <v>Tổ 64</v>
      </c>
      <c r="S610" s="86"/>
      <c r="T610" s="86"/>
      <c r="U610" s="86"/>
      <c r="V610" s="86" t="str">
        <f t="shared" si="434"/>
        <v xml:space="preserve">, </v>
      </c>
      <c r="W610" s="86"/>
      <c r="X610" s="86"/>
      <c r="Y610" s="86"/>
      <c r="Z610" s="88"/>
      <c r="AA610" s="105"/>
      <c r="AB610" s="86"/>
      <c r="AC610" s="90"/>
      <c r="AD610" s="86"/>
      <c r="AE610" s="86"/>
      <c r="AF610" s="86"/>
      <c r="AG610" s="86"/>
      <c r="AH610" s="160" t="s">
        <v>6961</v>
      </c>
      <c r="AI610" s="153"/>
      <c r="AJ610" s="153"/>
      <c r="AK610" s="86"/>
      <c r="AL610" s="86"/>
      <c r="AM610" s="153" t="s">
        <v>7015</v>
      </c>
      <c r="AN610" s="153" t="s">
        <v>7716</v>
      </c>
      <c r="AO610" s="165">
        <v>42853</v>
      </c>
      <c r="AP610" s="153" t="s">
        <v>7717</v>
      </c>
      <c r="AQ610" s="153" t="s">
        <v>5687</v>
      </c>
      <c r="AR610" s="166">
        <v>105</v>
      </c>
      <c r="AS610" s="88" t="s">
        <v>5719</v>
      </c>
      <c r="AT610" s="92">
        <f t="shared" si="409"/>
        <v>0</v>
      </c>
      <c r="AU610" s="93">
        <v>0</v>
      </c>
      <c r="AV610" s="93">
        <v>0</v>
      </c>
      <c r="AW610" s="166">
        <v>200</v>
      </c>
      <c r="AX610" s="93">
        <v>0</v>
      </c>
      <c r="AY610" s="177"/>
      <c r="AZ610" s="177">
        <v>0</v>
      </c>
      <c r="BA610" s="178"/>
      <c r="BB610" s="105"/>
      <c r="BC610" s="105"/>
      <c r="BD610" s="93"/>
      <c r="BE610" s="93">
        <v>0</v>
      </c>
      <c r="BF610" s="91">
        <v>0</v>
      </c>
      <c r="BG610" s="94"/>
      <c r="BH610" s="95"/>
      <c r="BI610" s="93" t="str">
        <f t="shared" si="419"/>
        <v>Tăng Thuận</v>
      </c>
      <c r="BJ610" s="105">
        <f t="shared" si="420"/>
        <v>0</v>
      </c>
      <c r="BK610" s="88" t="str">
        <f t="shared" si="421"/>
        <v>8122253718</v>
      </c>
      <c r="BL610" s="86">
        <f t="shared" si="422"/>
        <v>0</v>
      </c>
      <c r="BM610" s="105">
        <f t="shared" si="423"/>
        <v>0</v>
      </c>
      <c r="BN610" s="86">
        <f t="shared" si="424"/>
        <v>0</v>
      </c>
      <c r="BO610" s="86">
        <f t="shared" si="425"/>
        <v>0</v>
      </c>
      <c r="BP610" s="86">
        <f t="shared" si="435"/>
        <v>0</v>
      </c>
      <c r="BQ610" s="160" t="s">
        <v>6961</v>
      </c>
      <c r="BR610" s="86" t="s">
        <v>5720</v>
      </c>
      <c r="BS610" s="88" t="s">
        <v>5721</v>
      </c>
      <c r="BT610" s="86" t="s">
        <v>5722</v>
      </c>
      <c r="BU610" s="86"/>
      <c r="BV610" s="86" t="str">
        <f t="shared" si="436"/>
        <v>CH646911</v>
      </c>
      <c r="BW610" s="105" t="str">
        <f t="shared" si="437"/>
        <v/>
      </c>
      <c r="BX610" s="86" t="str">
        <f t="shared" si="446"/>
        <v>56</v>
      </c>
      <c r="BY610" s="86" t="str">
        <f t="shared" si="447"/>
        <v>19</v>
      </c>
      <c r="BZ610" s="91">
        <f t="shared" si="448"/>
        <v>105</v>
      </c>
      <c r="CA610" s="91">
        <v>0</v>
      </c>
      <c r="CB610" s="96" t="s">
        <v>5719</v>
      </c>
      <c r="CC610" s="91">
        <f t="shared" si="438"/>
        <v>200</v>
      </c>
      <c r="CD610" s="91">
        <f t="shared" si="439"/>
        <v>0</v>
      </c>
      <c r="CE610" s="93">
        <f t="shared" si="449"/>
        <v>0</v>
      </c>
      <c r="CF610" s="93">
        <f t="shared" si="450"/>
        <v>0</v>
      </c>
      <c r="CG610" s="105"/>
      <c r="CH610" s="105"/>
      <c r="CI610" s="86"/>
      <c r="CJ610" s="188"/>
      <c r="CK610" s="181">
        <f t="shared" si="440"/>
        <v>105</v>
      </c>
      <c r="CL610" s="181">
        <f t="shared" si="441"/>
        <v>200</v>
      </c>
      <c r="CM610" s="86" t="s">
        <v>5723</v>
      </c>
      <c r="CN610" s="182" t="s">
        <v>7854</v>
      </c>
      <c r="CO610" s="183" t="s">
        <v>7855</v>
      </c>
      <c r="CP610" s="86" t="s">
        <v>5724</v>
      </c>
      <c r="CQ610" s="153" t="s">
        <v>7924</v>
      </c>
      <c r="CR610" s="187">
        <f t="shared" si="442"/>
        <v>7970000</v>
      </c>
      <c r="CS610" s="188">
        <v>1</v>
      </c>
      <c r="CT610" s="188">
        <f t="shared" si="410"/>
        <v>7970000</v>
      </c>
      <c r="CU610" s="93"/>
      <c r="CV610" s="94">
        <f t="shared" si="443"/>
        <v>105</v>
      </c>
      <c r="CW610" s="93">
        <f t="shared" si="444"/>
        <v>0</v>
      </c>
      <c r="CX610" s="86">
        <f t="shared" si="445"/>
        <v>0</v>
      </c>
      <c r="CY610" s="93">
        <f t="shared" si="411"/>
        <v>251055</v>
      </c>
      <c r="CZ610" s="93">
        <v>0</v>
      </c>
      <c r="DA610" s="93">
        <v>0</v>
      </c>
      <c r="DB610" s="93">
        <f t="shared" si="412"/>
        <v>0</v>
      </c>
      <c r="DC610" s="93">
        <v>0</v>
      </c>
      <c r="DD610" s="91">
        <v>0</v>
      </c>
      <c r="DE610" s="93">
        <f t="shared" si="413"/>
        <v>0</v>
      </c>
      <c r="DF610" s="93">
        <f t="shared" si="426"/>
        <v>0</v>
      </c>
      <c r="DG610" s="93"/>
      <c r="DH610" s="93">
        <v>0</v>
      </c>
      <c r="DI610" s="93">
        <v>0</v>
      </c>
      <c r="DJ610" s="86">
        <f t="shared" si="414"/>
        <v>0</v>
      </c>
      <c r="DK610" s="91">
        <v>0</v>
      </c>
      <c r="DL610" s="93"/>
      <c r="DM610" s="93">
        <v>0</v>
      </c>
      <c r="DN610" s="93">
        <f t="shared" si="427"/>
        <v>7970000</v>
      </c>
      <c r="DO610" s="93">
        <f t="shared" si="415"/>
        <v>0</v>
      </c>
      <c r="DP610" s="92">
        <f t="shared" si="416"/>
        <v>251055</v>
      </c>
      <c r="DQ610" s="97" t="str">
        <f t="shared" si="428"/>
        <v>8122253718</v>
      </c>
      <c r="DR610" s="98">
        <f t="shared" si="417"/>
        <v>0</v>
      </c>
      <c r="DS610" s="93" t="str">
        <f t="shared" si="418"/>
        <v>OK</v>
      </c>
      <c r="DT610" s="93"/>
      <c r="DU610" s="78" t="str">
        <f t="shared" si="429"/>
        <v>5010700215011501100001VT100001</v>
      </c>
      <c r="DV610" s="78">
        <f>INDEX('08_DMGiaDat'!$L:$L,MATCH(DU610,'08_DMGiaDat'!$R:$R,0))</f>
        <v>7970000</v>
      </c>
      <c r="DW610" s="78" t="str">
        <f t="shared" si="430"/>
        <v>501070021501100100000001</v>
      </c>
      <c r="DX610" s="78" t="str">
        <f>IFERROR(VLOOKUP(DW610,'08_DMGiaDat'!C518:C519,2,FALSE),"N")</f>
        <v>N</v>
      </c>
      <c r="DY610" s="78" t="str">
        <f t="shared" si="431"/>
        <v>5010700215011001VT100001</v>
      </c>
      <c r="DZ610" s="78" t="str">
        <f>IFERROR(VLOOKUP(DY610,'08_DMGiaDat'!C518:C519,2,FALSE),"N")</f>
        <v>N</v>
      </c>
      <c r="EA610" s="78" t="str">
        <f t="shared" si="432"/>
        <v>501070021501100100000001</v>
      </c>
      <c r="EB610" s="78" t="str">
        <f>IFERROR(VLOOKUP(EA610,'08_DMGiaDat'!C518:C519,2,FALSE),"N")</f>
        <v>N</v>
      </c>
      <c r="EC610" s="92">
        <f>IF(DV610&lt;&gt;"N",DV610,IF(DX610&lt;&gt;"N",DX610,IF(DZ610&lt;&gt;"N",DZ610*VLOOKUP(LEFT(CB610,3),'03_DMMucDich'!C502:C506,5,FALSE),IF(EB610&lt;&gt;"N",EB610*VLOOKUP(LEFT(CB610,3),'03_DMMucDich'!C502:C506,5,FALSE),"N/A"))))</f>
        <v>7970000</v>
      </c>
    </row>
    <row r="611" spans="1:133" s="34" customFormat="1" ht="16" x14ac:dyDescent="0.2">
      <c r="A611" s="85">
        <v>597</v>
      </c>
      <c r="B611" s="86"/>
      <c r="C611" s="87"/>
      <c r="D611" s="141" t="s">
        <v>6226</v>
      </c>
      <c r="E611" s="86"/>
      <c r="F611" s="88"/>
      <c r="G611" s="88" t="s">
        <v>5718</v>
      </c>
      <c r="H611" s="151">
        <v>2022</v>
      </c>
      <c r="I611" s="86"/>
      <c r="J611" s="86"/>
      <c r="K611" s="145" t="s">
        <v>6851</v>
      </c>
      <c r="L611" s="105"/>
      <c r="M611" s="86"/>
      <c r="N611" s="105"/>
      <c r="O611" s="105"/>
      <c r="P611" s="86"/>
      <c r="Q611" s="86"/>
      <c r="R611" s="153" t="str">
        <f t="shared" si="433"/>
        <v>Tổ 66</v>
      </c>
      <c r="S611" s="86"/>
      <c r="T611" s="86"/>
      <c r="U611" s="86"/>
      <c r="V611" s="86" t="str">
        <f t="shared" si="434"/>
        <v xml:space="preserve">, </v>
      </c>
      <c r="W611" s="86"/>
      <c r="X611" s="86"/>
      <c r="Y611" s="86"/>
      <c r="Z611" s="88"/>
      <c r="AA611" s="105"/>
      <c r="AB611" s="86"/>
      <c r="AC611" s="90"/>
      <c r="AD611" s="86"/>
      <c r="AE611" s="86"/>
      <c r="AF611" s="86"/>
      <c r="AG611" s="86"/>
      <c r="AH611" s="160" t="s">
        <v>6960</v>
      </c>
      <c r="AI611" s="153"/>
      <c r="AJ611" s="153"/>
      <c r="AK611" s="86"/>
      <c r="AL611" s="86"/>
      <c r="AM611" s="153" t="s">
        <v>7015</v>
      </c>
      <c r="AN611" s="153" t="s">
        <v>7718</v>
      </c>
      <c r="AO611" s="165">
        <v>43599</v>
      </c>
      <c r="AP611" s="153" t="s">
        <v>5672</v>
      </c>
      <c r="AQ611" s="153" t="s">
        <v>7084</v>
      </c>
      <c r="AR611" s="166">
        <v>100</v>
      </c>
      <c r="AS611" s="88" t="s">
        <v>5719</v>
      </c>
      <c r="AT611" s="92">
        <f t="shared" si="409"/>
        <v>0</v>
      </c>
      <c r="AU611" s="93">
        <v>0</v>
      </c>
      <c r="AV611" s="93">
        <v>0</v>
      </c>
      <c r="AW611" s="166">
        <v>200</v>
      </c>
      <c r="AX611" s="93">
        <v>0</v>
      </c>
      <c r="AY611" s="177"/>
      <c r="AZ611" s="177">
        <v>0</v>
      </c>
      <c r="BA611" s="178"/>
      <c r="BB611" s="105"/>
      <c r="BC611" s="105"/>
      <c r="BD611" s="93"/>
      <c r="BE611" s="93">
        <v>0</v>
      </c>
      <c r="BF611" s="91">
        <v>0</v>
      </c>
      <c r="BG611" s="94"/>
      <c r="BH611" s="95"/>
      <c r="BI611" s="93" t="str">
        <f t="shared" si="419"/>
        <v>Mai Phước Thành</v>
      </c>
      <c r="BJ611" s="105">
        <f t="shared" si="420"/>
        <v>0</v>
      </c>
      <c r="BK611" s="88" t="str">
        <f t="shared" si="421"/>
        <v>0401025467</v>
      </c>
      <c r="BL611" s="86">
        <f t="shared" si="422"/>
        <v>0</v>
      </c>
      <c r="BM611" s="105">
        <f t="shared" si="423"/>
        <v>0</v>
      </c>
      <c r="BN611" s="86">
        <f t="shared" si="424"/>
        <v>0</v>
      </c>
      <c r="BO611" s="86">
        <f t="shared" si="425"/>
        <v>0</v>
      </c>
      <c r="BP611" s="86">
        <f t="shared" si="435"/>
        <v>0</v>
      </c>
      <c r="BQ611" s="160" t="s">
        <v>6960</v>
      </c>
      <c r="BR611" s="86" t="s">
        <v>5720</v>
      </c>
      <c r="BS611" s="88" t="s">
        <v>5721</v>
      </c>
      <c r="BT611" s="86" t="s">
        <v>5722</v>
      </c>
      <c r="BU611" s="86"/>
      <c r="BV611" s="86" t="str">
        <f t="shared" si="436"/>
        <v>CP  903078</v>
      </c>
      <c r="BW611" s="105" t="str">
        <f t="shared" si="437"/>
        <v/>
      </c>
      <c r="BX611" s="86" t="str">
        <f t="shared" si="446"/>
        <v>14</v>
      </c>
      <c r="BY611" s="86" t="str">
        <f t="shared" si="447"/>
        <v>29</v>
      </c>
      <c r="BZ611" s="91">
        <f t="shared" si="448"/>
        <v>100</v>
      </c>
      <c r="CA611" s="91">
        <v>0</v>
      </c>
      <c r="CB611" s="96" t="s">
        <v>5719</v>
      </c>
      <c r="CC611" s="91">
        <f t="shared" si="438"/>
        <v>200</v>
      </c>
      <c r="CD611" s="91">
        <f t="shared" si="439"/>
        <v>0</v>
      </c>
      <c r="CE611" s="93">
        <f t="shared" si="449"/>
        <v>0</v>
      </c>
      <c r="CF611" s="93">
        <f t="shared" si="450"/>
        <v>0</v>
      </c>
      <c r="CG611" s="105"/>
      <c r="CH611" s="105"/>
      <c r="CI611" s="86"/>
      <c r="CJ611" s="188"/>
      <c r="CK611" s="181">
        <f t="shared" si="440"/>
        <v>100</v>
      </c>
      <c r="CL611" s="181">
        <f t="shared" si="441"/>
        <v>200</v>
      </c>
      <c r="CM611" s="86" t="s">
        <v>5723</v>
      </c>
      <c r="CN611" s="182" t="s">
        <v>7854</v>
      </c>
      <c r="CO611" s="183" t="s">
        <v>7855</v>
      </c>
      <c r="CP611" s="86" t="s">
        <v>5724</v>
      </c>
      <c r="CQ611" s="153" t="s">
        <v>7924</v>
      </c>
      <c r="CR611" s="187">
        <f t="shared" si="442"/>
        <v>7970000</v>
      </c>
      <c r="CS611" s="188">
        <v>1</v>
      </c>
      <c r="CT611" s="188">
        <f t="shared" si="410"/>
        <v>7970000</v>
      </c>
      <c r="CU611" s="93"/>
      <c r="CV611" s="94">
        <f t="shared" si="443"/>
        <v>100</v>
      </c>
      <c r="CW611" s="93">
        <f t="shared" si="444"/>
        <v>0</v>
      </c>
      <c r="CX611" s="86">
        <f t="shared" si="445"/>
        <v>0</v>
      </c>
      <c r="CY611" s="93">
        <f t="shared" si="411"/>
        <v>239100</v>
      </c>
      <c r="CZ611" s="93">
        <v>0</v>
      </c>
      <c r="DA611" s="93">
        <v>0</v>
      </c>
      <c r="DB611" s="93">
        <f t="shared" si="412"/>
        <v>0</v>
      </c>
      <c r="DC611" s="93">
        <v>0</v>
      </c>
      <c r="DD611" s="91">
        <v>0</v>
      </c>
      <c r="DE611" s="93">
        <f t="shared" si="413"/>
        <v>0</v>
      </c>
      <c r="DF611" s="93">
        <f t="shared" si="426"/>
        <v>0</v>
      </c>
      <c r="DG611" s="93"/>
      <c r="DH611" s="93">
        <v>0</v>
      </c>
      <c r="DI611" s="93">
        <v>0</v>
      </c>
      <c r="DJ611" s="86">
        <f t="shared" si="414"/>
        <v>0</v>
      </c>
      <c r="DK611" s="91">
        <v>0</v>
      </c>
      <c r="DL611" s="93"/>
      <c r="DM611" s="93">
        <v>0</v>
      </c>
      <c r="DN611" s="93">
        <f t="shared" si="427"/>
        <v>7970000</v>
      </c>
      <c r="DO611" s="93">
        <f t="shared" si="415"/>
        <v>0</v>
      </c>
      <c r="DP611" s="92">
        <f t="shared" si="416"/>
        <v>239100</v>
      </c>
      <c r="DQ611" s="97" t="str">
        <f t="shared" si="428"/>
        <v>0401025467</v>
      </c>
      <c r="DR611" s="98">
        <f t="shared" si="417"/>
        <v>0</v>
      </c>
      <c r="DS611" s="93" t="str">
        <f t="shared" si="418"/>
        <v>OK</v>
      </c>
      <c r="DT611" s="93"/>
      <c r="DU611" s="78" t="str">
        <f t="shared" si="429"/>
        <v>5010700215011501100001VT100001</v>
      </c>
      <c r="DV611" s="78">
        <f>INDEX('08_DMGiaDat'!$L:$L,MATCH(DU611,'08_DMGiaDat'!$R:$R,0))</f>
        <v>7970000</v>
      </c>
      <c r="DW611" s="78" t="str">
        <f t="shared" si="430"/>
        <v>501070021501100100000001</v>
      </c>
      <c r="DX611" s="78" t="str">
        <f>IFERROR(VLOOKUP(DW611,'08_DMGiaDat'!C518:C519,2,FALSE),"N")</f>
        <v>N</v>
      </c>
      <c r="DY611" s="78" t="str">
        <f t="shared" si="431"/>
        <v>5010700215011001VT100001</v>
      </c>
      <c r="DZ611" s="78" t="str">
        <f>IFERROR(VLOOKUP(DY611,'08_DMGiaDat'!C518:C519,2,FALSE),"N")</f>
        <v>N</v>
      </c>
      <c r="EA611" s="78" t="str">
        <f t="shared" si="432"/>
        <v>501070021501100100000001</v>
      </c>
      <c r="EB611" s="78" t="str">
        <f>IFERROR(VLOOKUP(EA611,'08_DMGiaDat'!C518:C519,2,FALSE),"N")</f>
        <v>N</v>
      </c>
      <c r="EC611" s="92">
        <f>IF(DV611&lt;&gt;"N",DV611,IF(DX611&lt;&gt;"N",DX611,IF(DZ611&lt;&gt;"N",DZ611*VLOOKUP(LEFT(CB611,3),'03_DMMucDich'!C502:C506,5,FALSE),IF(EB611&lt;&gt;"N",EB611*VLOOKUP(LEFT(CB611,3),'03_DMMucDich'!C502:C506,5,FALSE),"N/A"))))</f>
        <v>7970000</v>
      </c>
    </row>
    <row r="612" spans="1:133" s="34" customFormat="1" ht="16" x14ac:dyDescent="0.2">
      <c r="A612" s="85">
        <v>598</v>
      </c>
      <c r="B612" s="86"/>
      <c r="C612" s="87"/>
      <c r="D612" s="141" t="s">
        <v>6227</v>
      </c>
      <c r="E612" s="86"/>
      <c r="F612" s="88"/>
      <c r="G612" s="88" t="s">
        <v>5718</v>
      </c>
      <c r="H612" s="151">
        <v>2022</v>
      </c>
      <c r="I612" s="86"/>
      <c r="J612" s="86"/>
      <c r="K612" s="145" t="s">
        <v>6852</v>
      </c>
      <c r="L612" s="105"/>
      <c r="M612" s="86"/>
      <c r="N612" s="105"/>
      <c r="O612" s="105"/>
      <c r="P612" s="86"/>
      <c r="Q612" s="86"/>
      <c r="R612" s="153" t="str">
        <f t="shared" si="433"/>
        <v>Tổ 66</v>
      </c>
      <c r="S612" s="86"/>
      <c r="T612" s="86"/>
      <c r="U612" s="86"/>
      <c r="V612" s="86" t="str">
        <f t="shared" si="434"/>
        <v xml:space="preserve">, </v>
      </c>
      <c r="W612" s="86"/>
      <c r="X612" s="86"/>
      <c r="Y612" s="86"/>
      <c r="Z612" s="88"/>
      <c r="AA612" s="105"/>
      <c r="AB612" s="86"/>
      <c r="AC612" s="90"/>
      <c r="AD612" s="86"/>
      <c r="AE612" s="86"/>
      <c r="AF612" s="86"/>
      <c r="AG612" s="86"/>
      <c r="AH612" s="160" t="s">
        <v>6960</v>
      </c>
      <c r="AI612" s="153"/>
      <c r="AJ612" s="153"/>
      <c r="AK612" s="86"/>
      <c r="AL612" s="86"/>
      <c r="AM612" s="153" t="s">
        <v>7015</v>
      </c>
      <c r="AN612" s="153" t="s">
        <v>7719</v>
      </c>
      <c r="AO612" s="165">
        <v>43616</v>
      </c>
      <c r="AP612" s="153" t="s">
        <v>7200</v>
      </c>
      <c r="AQ612" s="153" t="s">
        <v>5706</v>
      </c>
      <c r="AR612" s="166">
        <v>105</v>
      </c>
      <c r="AS612" s="88" t="s">
        <v>5719</v>
      </c>
      <c r="AT612" s="92">
        <f t="shared" si="409"/>
        <v>0</v>
      </c>
      <c r="AU612" s="93">
        <v>0</v>
      </c>
      <c r="AV612" s="93">
        <v>0</v>
      </c>
      <c r="AW612" s="166">
        <v>200</v>
      </c>
      <c r="AX612" s="93">
        <v>0</v>
      </c>
      <c r="AY612" s="177"/>
      <c r="AZ612" s="177">
        <v>0</v>
      </c>
      <c r="BA612" s="178"/>
      <c r="BB612" s="105"/>
      <c r="BC612" s="105"/>
      <c r="BD612" s="93"/>
      <c r="BE612" s="93">
        <v>0</v>
      </c>
      <c r="BF612" s="91">
        <v>0</v>
      </c>
      <c r="BG612" s="94"/>
      <c r="BH612" s="95"/>
      <c r="BI612" s="93" t="str">
        <f t="shared" si="419"/>
        <v>Nguyễn Huỳnh Tú Hương</v>
      </c>
      <c r="BJ612" s="105">
        <f t="shared" si="420"/>
        <v>0</v>
      </c>
      <c r="BK612" s="88" t="str">
        <f t="shared" si="421"/>
        <v>8667945033</v>
      </c>
      <c r="BL612" s="86">
        <f t="shared" si="422"/>
        <v>0</v>
      </c>
      <c r="BM612" s="105">
        <f t="shared" si="423"/>
        <v>0</v>
      </c>
      <c r="BN612" s="86">
        <f t="shared" si="424"/>
        <v>0</v>
      </c>
      <c r="BO612" s="86">
        <f t="shared" si="425"/>
        <v>0</v>
      </c>
      <c r="BP612" s="86">
        <f t="shared" si="435"/>
        <v>0</v>
      </c>
      <c r="BQ612" s="160" t="s">
        <v>6960</v>
      </c>
      <c r="BR612" s="86" t="s">
        <v>5720</v>
      </c>
      <c r="BS612" s="88" t="s">
        <v>5721</v>
      </c>
      <c r="BT612" s="86" t="s">
        <v>5722</v>
      </c>
      <c r="BU612" s="86"/>
      <c r="BV612" s="86" t="str">
        <f t="shared" si="436"/>
        <v>CR 784531</v>
      </c>
      <c r="BW612" s="105" t="str">
        <f t="shared" si="437"/>
        <v/>
      </c>
      <c r="BX612" s="86" t="str">
        <f t="shared" si="446"/>
        <v>27</v>
      </c>
      <c r="BY612" s="86" t="str">
        <f t="shared" si="447"/>
        <v>36</v>
      </c>
      <c r="BZ612" s="91">
        <f t="shared" si="448"/>
        <v>105</v>
      </c>
      <c r="CA612" s="91">
        <v>0</v>
      </c>
      <c r="CB612" s="96" t="s">
        <v>5719</v>
      </c>
      <c r="CC612" s="91">
        <f t="shared" si="438"/>
        <v>200</v>
      </c>
      <c r="CD612" s="91">
        <f t="shared" si="439"/>
        <v>0</v>
      </c>
      <c r="CE612" s="93">
        <f t="shared" si="449"/>
        <v>0</v>
      </c>
      <c r="CF612" s="93">
        <f t="shared" si="450"/>
        <v>0</v>
      </c>
      <c r="CG612" s="105"/>
      <c r="CH612" s="105"/>
      <c r="CI612" s="86"/>
      <c r="CJ612" s="188"/>
      <c r="CK612" s="181">
        <f t="shared" si="440"/>
        <v>105</v>
      </c>
      <c r="CL612" s="181">
        <f t="shared" si="441"/>
        <v>200</v>
      </c>
      <c r="CM612" s="86" t="s">
        <v>5723</v>
      </c>
      <c r="CN612" s="182" t="s">
        <v>7854</v>
      </c>
      <c r="CO612" s="183" t="s">
        <v>7855</v>
      </c>
      <c r="CP612" s="86" t="s">
        <v>5724</v>
      </c>
      <c r="CQ612" s="153" t="s">
        <v>7924</v>
      </c>
      <c r="CR612" s="187">
        <f t="shared" si="442"/>
        <v>7970000</v>
      </c>
      <c r="CS612" s="188">
        <v>1</v>
      </c>
      <c r="CT612" s="188">
        <f t="shared" si="410"/>
        <v>7970000</v>
      </c>
      <c r="CU612" s="93"/>
      <c r="CV612" s="94">
        <f t="shared" si="443"/>
        <v>105</v>
      </c>
      <c r="CW612" s="93">
        <f t="shared" si="444"/>
        <v>0</v>
      </c>
      <c r="CX612" s="86">
        <f t="shared" si="445"/>
        <v>0</v>
      </c>
      <c r="CY612" s="93">
        <f t="shared" si="411"/>
        <v>251055</v>
      </c>
      <c r="CZ612" s="93">
        <v>0</v>
      </c>
      <c r="DA612" s="93">
        <v>0</v>
      </c>
      <c r="DB612" s="93">
        <f t="shared" si="412"/>
        <v>0</v>
      </c>
      <c r="DC612" s="93">
        <v>0</v>
      </c>
      <c r="DD612" s="91">
        <v>0</v>
      </c>
      <c r="DE612" s="93">
        <f t="shared" si="413"/>
        <v>0</v>
      </c>
      <c r="DF612" s="93">
        <f t="shared" si="426"/>
        <v>0</v>
      </c>
      <c r="DG612" s="93"/>
      <c r="DH612" s="93">
        <v>0</v>
      </c>
      <c r="DI612" s="93">
        <v>0</v>
      </c>
      <c r="DJ612" s="86">
        <f t="shared" si="414"/>
        <v>0</v>
      </c>
      <c r="DK612" s="91">
        <v>0</v>
      </c>
      <c r="DL612" s="93"/>
      <c r="DM612" s="93">
        <v>0</v>
      </c>
      <c r="DN612" s="93">
        <f t="shared" si="427"/>
        <v>7970000</v>
      </c>
      <c r="DO612" s="93">
        <f t="shared" si="415"/>
        <v>0</v>
      </c>
      <c r="DP612" s="92">
        <f t="shared" si="416"/>
        <v>251055</v>
      </c>
      <c r="DQ612" s="97" t="str">
        <f t="shared" si="428"/>
        <v>8667945033</v>
      </c>
      <c r="DR612" s="98">
        <f t="shared" si="417"/>
        <v>0</v>
      </c>
      <c r="DS612" s="93" t="str">
        <f t="shared" si="418"/>
        <v>OK</v>
      </c>
      <c r="DT612" s="93"/>
      <c r="DU612" s="78" t="str">
        <f t="shared" si="429"/>
        <v>5010700215011501100001VT100001</v>
      </c>
      <c r="DV612" s="78">
        <f>INDEX('08_DMGiaDat'!$L:$L,MATCH(DU612,'08_DMGiaDat'!$R:$R,0))</f>
        <v>7970000</v>
      </c>
      <c r="DW612" s="78" t="str">
        <f t="shared" si="430"/>
        <v>501070021501100100000001</v>
      </c>
      <c r="DX612" s="78" t="str">
        <f>IFERROR(VLOOKUP(DW612,'08_DMGiaDat'!C518:C519,2,FALSE),"N")</f>
        <v>N</v>
      </c>
      <c r="DY612" s="78" t="str">
        <f t="shared" si="431"/>
        <v>5010700215011001VT100001</v>
      </c>
      <c r="DZ612" s="78" t="str">
        <f>IFERROR(VLOOKUP(DY612,'08_DMGiaDat'!C518:C519,2,FALSE),"N")</f>
        <v>N</v>
      </c>
      <c r="EA612" s="78" t="str">
        <f t="shared" si="432"/>
        <v>501070021501100100000001</v>
      </c>
      <c r="EB612" s="78" t="str">
        <f>IFERROR(VLOOKUP(EA612,'08_DMGiaDat'!C518:C519,2,FALSE),"N")</f>
        <v>N</v>
      </c>
      <c r="EC612" s="92">
        <f>IF(DV612&lt;&gt;"N",DV612,IF(DX612&lt;&gt;"N",DX612,IF(DZ612&lt;&gt;"N",DZ612*VLOOKUP(LEFT(CB612,3),'03_DMMucDich'!C502:C506,5,FALSE),IF(EB612&lt;&gt;"N",EB612*VLOOKUP(LEFT(CB612,3),'03_DMMucDich'!C502:C506,5,FALSE),"N/A"))))</f>
        <v>7970000</v>
      </c>
    </row>
    <row r="613" spans="1:133" s="34" customFormat="1" ht="16" x14ac:dyDescent="0.2">
      <c r="A613" s="85">
        <v>599</v>
      </c>
      <c r="B613" s="86"/>
      <c r="C613" s="87"/>
      <c r="D613" s="141" t="s">
        <v>6228</v>
      </c>
      <c r="E613" s="86"/>
      <c r="F613" s="88"/>
      <c r="G613" s="88" t="s">
        <v>5718</v>
      </c>
      <c r="H613" s="151">
        <v>2022</v>
      </c>
      <c r="I613" s="86"/>
      <c r="J613" s="86"/>
      <c r="K613" s="145" t="s">
        <v>6853</v>
      </c>
      <c r="L613" s="105"/>
      <c r="M613" s="86"/>
      <c r="N613" s="105"/>
      <c r="O613" s="105"/>
      <c r="P613" s="86"/>
      <c r="Q613" s="86"/>
      <c r="R613" s="153" t="str">
        <f t="shared" si="433"/>
        <v>Tổ 65</v>
      </c>
      <c r="S613" s="86"/>
      <c r="T613" s="86"/>
      <c r="U613" s="86"/>
      <c r="V613" s="86" t="str">
        <f t="shared" si="434"/>
        <v xml:space="preserve">, </v>
      </c>
      <c r="W613" s="86"/>
      <c r="X613" s="86"/>
      <c r="Y613" s="86"/>
      <c r="Z613" s="88"/>
      <c r="AA613" s="105"/>
      <c r="AB613" s="86"/>
      <c r="AC613" s="90"/>
      <c r="AD613" s="86"/>
      <c r="AE613" s="86"/>
      <c r="AF613" s="86"/>
      <c r="AG613" s="86"/>
      <c r="AH613" s="160" t="s">
        <v>6964</v>
      </c>
      <c r="AI613" s="153"/>
      <c r="AJ613" s="153"/>
      <c r="AK613" s="86"/>
      <c r="AL613" s="86"/>
      <c r="AM613" s="153" t="s">
        <v>7015</v>
      </c>
      <c r="AN613" s="153" t="s">
        <v>7720</v>
      </c>
      <c r="AO613" s="165">
        <v>42922</v>
      </c>
      <c r="AP613" s="153" t="s">
        <v>7053</v>
      </c>
      <c r="AQ613" s="153" t="s">
        <v>7098</v>
      </c>
      <c r="AR613" s="166">
        <v>105</v>
      </c>
      <c r="AS613" s="88" t="s">
        <v>5719</v>
      </c>
      <c r="AT613" s="92">
        <f t="shared" si="409"/>
        <v>0</v>
      </c>
      <c r="AU613" s="93">
        <v>0</v>
      </c>
      <c r="AV613" s="93">
        <v>0</v>
      </c>
      <c r="AW613" s="166">
        <v>200</v>
      </c>
      <c r="AX613" s="93">
        <v>0</v>
      </c>
      <c r="AY613" s="177"/>
      <c r="AZ613" s="177">
        <v>0</v>
      </c>
      <c r="BA613" s="178"/>
      <c r="BB613" s="105"/>
      <c r="BC613" s="105"/>
      <c r="BD613" s="93"/>
      <c r="BE613" s="93">
        <v>0</v>
      </c>
      <c r="BF613" s="91">
        <v>0</v>
      </c>
      <c r="BG613" s="94"/>
      <c r="BH613" s="95"/>
      <c r="BI613" s="93" t="str">
        <f t="shared" si="419"/>
        <v>Phạm Hiếu</v>
      </c>
      <c r="BJ613" s="105">
        <f t="shared" si="420"/>
        <v>0</v>
      </c>
      <c r="BK613" s="88" t="str">
        <f t="shared" si="421"/>
        <v>8338721856</v>
      </c>
      <c r="BL613" s="86">
        <f t="shared" si="422"/>
        <v>0</v>
      </c>
      <c r="BM613" s="105">
        <f t="shared" si="423"/>
        <v>0</v>
      </c>
      <c r="BN613" s="86">
        <f t="shared" si="424"/>
        <v>0</v>
      </c>
      <c r="BO613" s="86">
        <f t="shared" si="425"/>
        <v>0</v>
      </c>
      <c r="BP613" s="86">
        <f t="shared" si="435"/>
        <v>0</v>
      </c>
      <c r="BQ613" s="160" t="s">
        <v>6964</v>
      </c>
      <c r="BR613" s="86" t="s">
        <v>5720</v>
      </c>
      <c r="BS613" s="88" t="s">
        <v>5721</v>
      </c>
      <c r="BT613" s="86" t="s">
        <v>5722</v>
      </c>
      <c r="BU613" s="86"/>
      <c r="BV613" s="86" t="str">
        <f t="shared" si="436"/>
        <v>CH 646626</v>
      </c>
      <c r="BW613" s="105" t="str">
        <f t="shared" si="437"/>
        <v/>
      </c>
      <c r="BX613" s="86" t="str">
        <f t="shared" si="446"/>
        <v>44</v>
      </c>
      <c r="BY613" s="86" t="str">
        <f t="shared" si="447"/>
        <v>9</v>
      </c>
      <c r="BZ613" s="91">
        <f t="shared" si="448"/>
        <v>105</v>
      </c>
      <c r="CA613" s="91">
        <v>0</v>
      </c>
      <c r="CB613" s="96" t="s">
        <v>5719</v>
      </c>
      <c r="CC613" s="91">
        <f t="shared" si="438"/>
        <v>200</v>
      </c>
      <c r="CD613" s="91">
        <f t="shared" si="439"/>
        <v>0</v>
      </c>
      <c r="CE613" s="93">
        <f t="shared" si="449"/>
        <v>0</v>
      </c>
      <c r="CF613" s="93">
        <f t="shared" si="450"/>
        <v>0</v>
      </c>
      <c r="CG613" s="105"/>
      <c r="CH613" s="105"/>
      <c r="CI613" s="86"/>
      <c r="CJ613" s="188"/>
      <c r="CK613" s="181">
        <f t="shared" si="440"/>
        <v>105</v>
      </c>
      <c r="CL613" s="181">
        <f t="shared" si="441"/>
        <v>200</v>
      </c>
      <c r="CM613" s="86" t="s">
        <v>5723</v>
      </c>
      <c r="CN613" s="182" t="s">
        <v>7854</v>
      </c>
      <c r="CO613" s="183" t="s">
        <v>7855</v>
      </c>
      <c r="CP613" s="86" t="s">
        <v>5724</v>
      </c>
      <c r="CQ613" s="153" t="s">
        <v>7924</v>
      </c>
      <c r="CR613" s="187">
        <f t="shared" si="442"/>
        <v>7970000</v>
      </c>
      <c r="CS613" s="188">
        <v>1</v>
      </c>
      <c r="CT613" s="188">
        <f t="shared" si="410"/>
        <v>7970000</v>
      </c>
      <c r="CU613" s="93"/>
      <c r="CV613" s="94">
        <f t="shared" si="443"/>
        <v>105</v>
      </c>
      <c r="CW613" s="93">
        <f t="shared" si="444"/>
        <v>0</v>
      </c>
      <c r="CX613" s="86">
        <f t="shared" si="445"/>
        <v>0</v>
      </c>
      <c r="CY613" s="93">
        <f t="shared" si="411"/>
        <v>251055</v>
      </c>
      <c r="CZ613" s="93">
        <v>0</v>
      </c>
      <c r="DA613" s="93">
        <v>0</v>
      </c>
      <c r="DB613" s="93">
        <f t="shared" si="412"/>
        <v>0</v>
      </c>
      <c r="DC613" s="93">
        <v>0</v>
      </c>
      <c r="DD613" s="91">
        <v>0</v>
      </c>
      <c r="DE613" s="93">
        <f t="shared" si="413"/>
        <v>0</v>
      </c>
      <c r="DF613" s="93">
        <f t="shared" si="426"/>
        <v>0</v>
      </c>
      <c r="DG613" s="93"/>
      <c r="DH613" s="93">
        <v>0</v>
      </c>
      <c r="DI613" s="93">
        <v>0</v>
      </c>
      <c r="DJ613" s="86">
        <f t="shared" si="414"/>
        <v>0</v>
      </c>
      <c r="DK613" s="91">
        <v>0</v>
      </c>
      <c r="DL613" s="93"/>
      <c r="DM613" s="93">
        <v>0</v>
      </c>
      <c r="DN613" s="93">
        <f t="shared" si="427"/>
        <v>7970000</v>
      </c>
      <c r="DO613" s="93">
        <f t="shared" si="415"/>
        <v>0</v>
      </c>
      <c r="DP613" s="92">
        <f t="shared" si="416"/>
        <v>251055</v>
      </c>
      <c r="DQ613" s="97" t="str">
        <f t="shared" si="428"/>
        <v>8338721856</v>
      </c>
      <c r="DR613" s="98">
        <f t="shared" si="417"/>
        <v>0</v>
      </c>
      <c r="DS613" s="93" t="str">
        <f t="shared" si="418"/>
        <v>OK</v>
      </c>
      <c r="DT613" s="93"/>
      <c r="DU613" s="78" t="str">
        <f t="shared" si="429"/>
        <v>5010700215011501100001VT100001</v>
      </c>
      <c r="DV613" s="78">
        <f>INDEX('08_DMGiaDat'!$L:$L,MATCH(DU613,'08_DMGiaDat'!$R:$R,0))</f>
        <v>7970000</v>
      </c>
      <c r="DW613" s="78" t="str">
        <f t="shared" si="430"/>
        <v>501070021501100100000001</v>
      </c>
      <c r="DX613" s="78" t="str">
        <f>IFERROR(VLOOKUP(DW613,'08_DMGiaDat'!C518:C519,2,FALSE),"N")</f>
        <v>N</v>
      </c>
      <c r="DY613" s="78" t="str">
        <f t="shared" si="431"/>
        <v>5010700215011001VT100001</v>
      </c>
      <c r="DZ613" s="78" t="str">
        <f>IFERROR(VLOOKUP(DY613,'08_DMGiaDat'!C518:C519,2,FALSE),"N")</f>
        <v>N</v>
      </c>
      <c r="EA613" s="78" t="str">
        <f t="shared" si="432"/>
        <v>501070021501100100000001</v>
      </c>
      <c r="EB613" s="78" t="str">
        <f>IFERROR(VLOOKUP(EA613,'08_DMGiaDat'!C518:C519,2,FALSE),"N")</f>
        <v>N</v>
      </c>
      <c r="EC613" s="92">
        <f>IF(DV613&lt;&gt;"N",DV613,IF(DX613&lt;&gt;"N",DX613,IF(DZ613&lt;&gt;"N",DZ613*VLOOKUP(LEFT(CB613,3),'03_DMMucDich'!C502:C506,5,FALSE),IF(EB613&lt;&gt;"N",EB613*VLOOKUP(LEFT(CB613,3),'03_DMMucDich'!C502:C506,5,FALSE),"N/A"))))</f>
        <v>7970000</v>
      </c>
    </row>
    <row r="614" spans="1:133" s="34" customFormat="1" ht="16" x14ac:dyDescent="0.2">
      <c r="A614" s="85">
        <v>600</v>
      </c>
      <c r="B614" s="86"/>
      <c r="C614" s="87"/>
      <c r="D614" s="141" t="s">
        <v>6229</v>
      </c>
      <c r="E614" s="86"/>
      <c r="F614" s="88"/>
      <c r="G614" s="88" t="s">
        <v>5718</v>
      </c>
      <c r="H614" s="151">
        <v>2022</v>
      </c>
      <c r="I614" s="86"/>
      <c r="J614" s="86"/>
      <c r="K614" s="145" t="s">
        <v>6854</v>
      </c>
      <c r="L614" s="105"/>
      <c r="M614" s="86"/>
      <c r="N614" s="105"/>
      <c r="O614" s="105"/>
      <c r="P614" s="86"/>
      <c r="Q614" s="86"/>
      <c r="R614" s="153" t="str">
        <f t="shared" si="433"/>
        <v>Tổ 32</v>
      </c>
      <c r="S614" s="86"/>
      <c r="T614" s="86"/>
      <c r="U614" s="86"/>
      <c r="V614" s="86" t="str">
        <f t="shared" si="434"/>
        <v xml:space="preserve">, </v>
      </c>
      <c r="W614" s="86"/>
      <c r="X614" s="86"/>
      <c r="Y614" s="86"/>
      <c r="Z614" s="88"/>
      <c r="AA614" s="105"/>
      <c r="AB614" s="86"/>
      <c r="AC614" s="90"/>
      <c r="AD614" s="86"/>
      <c r="AE614" s="86"/>
      <c r="AF614" s="86"/>
      <c r="AG614" s="86"/>
      <c r="AH614" s="160" t="s">
        <v>6992</v>
      </c>
      <c r="AI614" s="153"/>
      <c r="AJ614" s="153"/>
      <c r="AK614" s="86"/>
      <c r="AL614" s="86"/>
      <c r="AM614" s="153" t="s">
        <v>7015</v>
      </c>
      <c r="AN614" s="153" t="s">
        <v>7721</v>
      </c>
      <c r="AO614" s="165">
        <v>41149</v>
      </c>
      <c r="AP614" s="153" t="s">
        <v>2057</v>
      </c>
      <c r="AQ614" s="153" t="s">
        <v>1115</v>
      </c>
      <c r="AR614" s="166">
        <v>100</v>
      </c>
      <c r="AS614" s="88" t="s">
        <v>5719</v>
      </c>
      <c r="AT614" s="92">
        <f t="shared" si="409"/>
        <v>0</v>
      </c>
      <c r="AU614" s="93">
        <v>0</v>
      </c>
      <c r="AV614" s="93">
        <v>0</v>
      </c>
      <c r="AW614" s="166">
        <v>200</v>
      </c>
      <c r="AX614" s="93">
        <v>0</v>
      </c>
      <c r="AY614" s="177"/>
      <c r="AZ614" s="177">
        <v>0</v>
      </c>
      <c r="BA614" s="178"/>
      <c r="BB614" s="105"/>
      <c r="BC614" s="105"/>
      <c r="BD614" s="93"/>
      <c r="BE614" s="93">
        <v>0</v>
      </c>
      <c r="BF614" s="91">
        <v>0</v>
      </c>
      <c r="BG614" s="94"/>
      <c r="BH614" s="95"/>
      <c r="BI614" s="93" t="str">
        <f t="shared" si="419"/>
        <v>Lê Anh Hưng</v>
      </c>
      <c r="BJ614" s="105">
        <f t="shared" si="420"/>
        <v>0</v>
      </c>
      <c r="BK614" s="88" t="str">
        <f t="shared" si="421"/>
        <v xml:space="preserve"> 8428507014</v>
      </c>
      <c r="BL614" s="86">
        <f t="shared" si="422"/>
        <v>0</v>
      </c>
      <c r="BM614" s="105">
        <f t="shared" si="423"/>
        <v>0</v>
      </c>
      <c r="BN614" s="86">
        <f t="shared" si="424"/>
        <v>0</v>
      </c>
      <c r="BO614" s="86">
        <f t="shared" si="425"/>
        <v>0</v>
      </c>
      <c r="BP614" s="86">
        <f t="shared" si="435"/>
        <v>0</v>
      </c>
      <c r="BQ614" s="160" t="s">
        <v>6992</v>
      </c>
      <c r="BR614" s="86" t="s">
        <v>5720</v>
      </c>
      <c r="BS614" s="88" t="s">
        <v>5721</v>
      </c>
      <c r="BT614" s="86" t="s">
        <v>5722</v>
      </c>
      <c r="BU614" s="86"/>
      <c r="BV614" s="86" t="str">
        <f t="shared" si="436"/>
        <v>BI 172749</v>
      </c>
      <c r="BW614" s="105" t="str">
        <f t="shared" si="437"/>
        <v/>
      </c>
      <c r="BX614" s="86" t="str">
        <f t="shared" si="446"/>
        <v>171</v>
      </c>
      <c r="BY614" s="86" t="str">
        <f t="shared" si="447"/>
        <v>111</v>
      </c>
      <c r="BZ614" s="91">
        <f t="shared" si="448"/>
        <v>100</v>
      </c>
      <c r="CA614" s="91">
        <v>0</v>
      </c>
      <c r="CB614" s="96" t="s">
        <v>5719</v>
      </c>
      <c r="CC614" s="91">
        <f t="shared" si="438"/>
        <v>200</v>
      </c>
      <c r="CD614" s="91">
        <f t="shared" si="439"/>
        <v>0</v>
      </c>
      <c r="CE614" s="93">
        <f t="shared" si="449"/>
        <v>0</v>
      </c>
      <c r="CF614" s="93">
        <f t="shared" si="450"/>
        <v>0</v>
      </c>
      <c r="CG614" s="105"/>
      <c r="CH614" s="105"/>
      <c r="CI614" s="86"/>
      <c r="CJ614" s="188"/>
      <c r="CK614" s="181">
        <f t="shared" si="440"/>
        <v>100</v>
      </c>
      <c r="CL614" s="181">
        <f t="shared" si="441"/>
        <v>200</v>
      </c>
      <c r="CM614" s="86" t="s">
        <v>5723</v>
      </c>
      <c r="CN614" s="182" t="s">
        <v>7893</v>
      </c>
      <c r="CO614" s="183" t="s">
        <v>7894</v>
      </c>
      <c r="CP614" s="86" t="s">
        <v>5724</v>
      </c>
      <c r="CQ614" s="153" t="s">
        <v>7924</v>
      </c>
      <c r="CR614" s="187">
        <f t="shared" si="442"/>
        <v>7440000</v>
      </c>
      <c r="CS614" s="188">
        <v>1</v>
      </c>
      <c r="CT614" s="188">
        <f t="shared" si="410"/>
        <v>7440000</v>
      </c>
      <c r="CU614" s="93"/>
      <c r="CV614" s="94">
        <f t="shared" si="443"/>
        <v>100</v>
      </c>
      <c r="CW614" s="93">
        <f t="shared" si="444"/>
        <v>0</v>
      </c>
      <c r="CX614" s="86">
        <f t="shared" si="445"/>
        <v>0</v>
      </c>
      <c r="CY614" s="93">
        <f t="shared" si="411"/>
        <v>223200</v>
      </c>
      <c r="CZ614" s="93">
        <v>0</v>
      </c>
      <c r="DA614" s="93">
        <v>0</v>
      </c>
      <c r="DB614" s="93">
        <f t="shared" si="412"/>
        <v>0</v>
      </c>
      <c r="DC614" s="93">
        <v>0</v>
      </c>
      <c r="DD614" s="91">
        <v>0</v>
      </c>
      <c r="DE614" s="93">
        <f t="shared" si="413"/>
        <v>0</v>
      </c>
      <c r="DF614" s="93">
        <f t="shared" si="426"/>
        <v>0</v>
      </c>
      <c r="DG614" s="93"/>
      <c r="DH614" s="93">
        <v>0</v>
      </c>
      <c r="DI614" s="93">
        <v>0</v>
      </c>
      <c r="DJ614" s="86">
        <f t="shared" si="414"/>
        <v>0</v>
      </c>
      <c r="DK614" s="91">
        <v>0</v>
      </c>
      <c r="DL614" s="93"/>
      <c r="DM614" s="93">
        <v>0</v>
      </c>
      <c r="DN614" s="93">
        <f t="shared" si="427"/>
        <v>7440000</v>
      </c>
      <c r="DO614" s="93">
        <f t="shared" si="415"/>
        <v>0</v>
      </c>
      <c r="DP614" s="92">
        <f t="shared" si="416"/>
        <v>223200</v>
      </c>
      <c r="DQ614" s="97" t="str">
        <f t="shared" si="428"/>
        <v xml:space="preserve"> 8428507014</v>
      </c>
      <c r="DR614" s="98" t="e">
        <f t="shared" si="417"/>
        <v>#VALUE!</v>
      </c>
      <c r="DS614" s="93" t="str">
        <f t="shared" si="418"/>
        <v>Mã tin sai !!!</v>
      </c>
      <c r="DT614" s="93"/>
      <c r="DU614" s="78" t="str">
        <f t="shared" si="429"/>
        <v>5010700214111411100001VT100001</v>
      </c>
      <c r="DV614" s="78">
        <f>INDEX('08_DMGiaDat'!$L:$L,MATCH(DU614,'08_DMGiaDat'!$R:$R,0))</f>
        <v>7440000</v>
      </c>
      <c r="DW614" s="78" t="str">
        <f t="shared" si="430"/>
        <v>501070021411100100000001</v>
      </c>
      <c r="DX614" s="78" t="str">
        <f>IFERROR(VLOOKUP(DW614,'08_DMGiaDat'!C518:C519,2,FALSE),"N")</f>
        <v>N</v>
      </c>
      <c r="DY614" s="78" t="str">
        <f t="shared" si="431"/>
        <v>5010700214111001VT100001</v>
      </c>
      <c r="DZ614" s="78" t="str">
        <f>IFERROR(VLOOKUP(DY614,'08_DMGiaDat'!C518:C519,2,FALSE),"N")</f>
        <v>N</v>
      </c>
      <c r="EA614" s="78" t="str">
        <f t="shared" si="432"/>
        <v>501070021411100100000001</v>
      </c>
      <c r="EB614" s="78" t="str">
        <f>IFERROR(VLOOKUP(EA614,'08_DMGiaDat'!C518:C519,2,FALSE),"N")</f>
        <v>N</v>
      </c>
      <c r="EC614" s="92">
        <f>IF(DV614&lt;&gt;"N",DV614,IF(DX614&lt;&gt;"N",DX614,IF(DZ614&lt;&gt;"N",DZ614*VLOOKUP(LEFT(CB614,3),'03_DMMucDich'!C502:C506,5,FALSE),IF(EB614&lt;&gt;"N",EB614*VLOOKUP(LEFT(CB614,3),'03_DMMucDich'!C502:C506,5,FALSE),"N/A"))))</f>
        <v>7440000</v>
      </c>
    </row>
    <row r="615" spans="1:133" s="34" customFormat="1" ht="16" x14ac:dyDescent="0.2">
      <c r="A615" s="85">
        <v>601</v>
      </c>
      <c r="B615" s="86"/>
      <c r="C615" s="87"/>
      <c r="D615" s="141" t="s">
        <v>6230</v>
      </c>
      <c r="E615" s="86"/>
      <c r="F615" s="88"/>
      <c r="G615" s="88" t="s">
        <v>5718</v>
      </c>
      <c r="H615" s="151">
        <v>2023</v>
      </c>
      <c r="I615" s="86"/>
      <c r="J615" s="86"/>
      <c r="K615" s="145" t="s">
        <v>6855</v>
      </c>
      <c r="L615" s="105"/>
      <c r="M615" s="86"/>
      <c r="N615" s="105"/>
      <c r="O615" s="105"/>
      <c r="P615" s="86"/>
      <c r="Q615" s="86"/>
      <c r="R615" s="153" t="str">
        <f t="shared" si="433"/>
        <v>Tổ 66</v>
      </c>
      <c r="S615" s="86"/>
      <c r="T615" s="86"/>
      <c r="U615" s="86"/>
      <c r="V615" s="86" t="str">
        <f>AJ615&amp;", "&amp;AI615</f>
        <v xml:space="preserve">, </v>
      </c>
      <c r="W615" s="86"/>
      <c r="X615" s="86"/>
      <c r="Y615" s="86"/>
      <c r="Z615" s="88"/>
      <c r="AA615" s="105"/>
      <c r="AB615" s="86"/>
      <c r="AC615" s="90"/>
      <c r="AD615" s="86"/>
      <c r="AE615" s="86"/>
      <c r="AF615" s="86"/>
      <c r="AG615" s="86"/>
      <c r="AH615" s="160" t="s">
        <v>6960</v>
      </c>
      <c r="AI615" s="153"/>
      <c r="AJ615" s="153"/>
      <c r="AK615" s="86"/>
      <c r="AL615" s="86"/>
      <c r="AM615" s="153" t="s">
        <v>7015</v>
      </c>
      <c r="AN615" s="153" t="s">
        <v>7722</v>
      </c>
      <c r="AO615" s="165">
        <v>43889</v>
      </c>
      <c r="AP615" s="153" t="s">
        <v>5691</v>
      </c>
      <c r="AQ615" s="153" t="s">
        <v>7292</v>
      </c>
      <c r="AR615" s="166">
        <v>100</v>
      </c>
      <c r="AS615" s="88" t="s">
        <v>5719</v>
      </c>
      <c r="AT615" s="92">
        <f t="shared" si="409"/>
        <v>0</v>
      </c>
      <c r="AU615" s="93">
        <v>0</v>
      </c>
      <c r="AV615" s="93">
        <v>0</v>
      </c>
      <c r="AW615" s="166">
        <v>200</v>
      </c>
      <c r="AX615" s="93">
        <v>0</v>
      </c>
      <c r="AY615" s="177"/>
      <c r="AZ615" s="177">
        <v>0</v>
      </c>
      <c r="BA615" s="178"/>
      <c r="BB615" s="105"/>
      <c r="BC615" s="105"/>
      <c r="BD615" s="93"/>
      <c r="BE615" s="93">
        <v>0</v>
      </c>
      <c r="BF615" s="91">
        <v>0</v>
      </c>
      <c r="BG615" s="94"/>
      <c r="BH615" s="95"/>
      <c r="BI615" s="93" t="str">
        <f t="shared" si="419"/>
        <v>Phan Thị Quế</v>
      </c>
      <c r="BJ615" s="105">
        <f t="shared" si="420"/>
        <v>0</v>
      </c>
      <c r="BK615" s="88" t="str">
        <f t="shared" si="421"/>
        <v>8002857274</v>
      </c>
      <c r="BL615" s="86">
        <f t="shared" si="422"/>
        <v>0</v>
      </c>
      <c r="BM615" s="105">
        <f t="shared" si="423"/>
        <v>0</v>
      </c>
      <c r="BN615" s="86">
        <f t="shared" si="424"/>
        <v>0</v>
      </c>
      <c r="BO615" s="86">
        <f t="shared" si="425"/>
        <v>0</v>
      </c>
      <c r="BP615" s="86">
        <f>AI615</f>
        <v>0</v>
      </c>
      <c r="BQ615" s="160" t="s">
        <v>6960</v>
      </c>
      <c r="BR615" s="86" t="s">
        <v>5720</v>
      </c>
      <c r="BS615" s="88" t="s">
        <v>5721</v>
      </c>
      <c r="BT615" s="86" t="s">
        <v>5722</v>
      </c>
      <c r="BU615" s="86"/>
      <c r="BV615" s="86" t="str">
        <f>AN615</f>
        <v>CT 538380</v>
      </c>
      <c r="BW615" s="105" t="str">
        <f>IF(BU615="X",AO615,"")</f>
        <v/>
      </c>
      <c r="BX615" s="86" t="str">
        <f t="shared" si="446"/>
        <v>21</v>
      </c>
      <c r="BY615" s="86" t="str">
        <f t="shared" si="447"/>
        <v>88</v>
      </c>
      <c r="BZ615" s="91">
        <f t="shared" si="448"/>
        <v>100</v>
      </c>
      <c r="CA615" s="91">
        <v>0</v>
      </c>
      <c r="CB615" s="96" t="s">
        <v>5719</v>
      </c>
      <c r="CC615" s="91">
        <f>AW615</f>
        <v>200</v>
      </c>
      <c r="CD615" s="91">
        <f>AY615</f>
        <v>0</v>
      </c>
      <c r="CE615" s="93">
        <f>AZ615</f>
        <v>0</v>
      </c>
      <c r="CF615" s="93">
        <f>BA615</f>
        <v>0</v>
      </c>
      <c r="CG615" s="105"/>
      <c r="CH615" s="105"/>
      <c r="CI615" s="86"/>
      <c r="CJ615" s="188"/>
      <c r="CK615" s="181">
        <f>BZ615</f>
        <v>100</v>
      </c>
      <c r="CL615" s="181">
        <f>AW615</f>
        <v>200</v>
      </c>
      <c r="CM615" s="86" t="s">
        <v>5723</v>
      </c>
      <c r="CN615" s="182" t="s">
        <v>7854</v>
      </c>
      <c r="CO615" s="183" t="s">
        <v>7855</v>
      </c>
      <c r="CP615" s="86" t="s">
        <v>5724</v>
      </c>
      <c r="CQ615" s="153" t="s">
        <v>7924</v>
      </c>
      <c r="CR615" s="187">
        <f>EC615</f>
        <v>7970000</v>
      </c>
      <c r="CS615" s="188">
        <v>1</v>
      </c>
      <c r="CT615" s="188">
        <f t="shared" si="410"/>
        <v>7970000</v>
      </c>
      <c r="CU615" s="93"/>
      <c r="CV615" s="94">
        <f t="shared" si="443"/>
        <v>100</v>
      </c>
      <c r="CW615" s="93">
        <f t="shared" si="444"/>
        <v>0</v>
      </c>
      <c r="CX615" s="86">
        <f t="shared" si="445"/>
        <v>0</v>
      </c>
      <c r="CY615" s="93">
        <f t="shared" si="411"/>
        <v>239100</v>
      </c>
      <c r="CZ615" s="93">
        <v>0</v>
      </c>
      <c r="DA615" s="93">
        <v>0</v>
      </c>
      <c r="DB615" s="93">
        <f t="shared" si="412"/>
        <v>0</v>
      </c>
      <c r="DC615" s="93">
        <v>0</v>
      </c>
      <c r="DD615" s="91">
        <v>0</v>
      </c>
      <c r="DE615" s="93">
        <f t="shared" si="413"/>
        <v>0</v>
      </c>
      <c r="DF615" s="93">
        <f t="shared" si="426"/>
        <v>0</v>
      </c>
      <c r="DG615" s="93"/>
      <c r="DH615" s="93">
        <v>0</v>
      </c>
      <c r="DI615" s="93">
        <v>0</v>
      </c>
      <c r="DJ615" s="86">
        <f t="shared" si="414"/>
        <v>0</v>
      </c>
      <c r="DK615" s="91">
        <v>0</v>
      </c>
      <c r="DL615" s="93"/>
      <c r="DM615" s="93">
        <v>0</v>
      </c>
      <c r="DN615" s="93">
        <f t="shared" si="427"/>
        <v>7970000</v>
      </c>
      <c r="DO615" s="93">
        <f t="shared" si="415"/>
        <v>0</v>
      </c>
      <c r="DP615" s="92">
        <f t="shared" si="416"/>
        <v>239100</v>
      </c>
      <c r="DQ615" s="97" t="str">
        <f t="shared" si="428"/>
        <v>8002857274</v>
      </c>
      <c r="DR615" s="98">
        <f t="shared" si="417"/>
        <v>0</v>
      </c>
      <c r="DS615" s="93" t="str">
        <f t="shared" si="418"/>
        <v>OK</v>
      </c>
      <c r="DT615" s="93"/>
      <c r="DU615" s="78" t="str">
        <f t="shared" si="429"/>
        <v>5010700215011501100001VT100001</v>
      </c>
      <c r="DV615" s="78">
        <f>INDEX('08_DMGiaDat'!$L:$L,MATCH(DU615,'08_DMGiaDat'!$R:$R,0))</f>
        <v>7970000</v>
      </c>
      <c r="DW615" s="78" t="str">
        <f t="shared" si="430"/>
        <v>501070021501100100000001</v>
      </c>
      <c r="DX615" s="78" t="str">
        <f>IFERROR(VLOOKUP(DW615,'08_DMGiaDat'!C618:C619,2,FALSE),"N")</f>
        <v>N</v>
      </c>
      <c r="DY615" s="78" t="str">
        <f t="shared" si="431"/>
        <v>5010700215011001VT100001</v>
      </c>
      <c r="DZ615" s="78" t="str">
        <f>IFERROR(VLOOKUP(DY615,'08_DMGiaDat'!C618:C619,2,FALSE),"N")</f>
        <v>N</v>
      </c>
      <c r="EA615" s="78" t="str">
        <f t="shared" si="432"/>
        <v>501070021501100100000001</v>
      </c>
      <c r="EB615" s="78" t="str">
        <f>IFERROR(VLOOKUP(EA615,'08_DMGiaDat'!C618:C619,2,FALSE),"N")</f>
        <v>N</v>
      </c>
      <c r="EC615" s="92">
        <f>IF(DV615&lt;&gt;"N",DV615,IF(DX615&lt;&gt;"N",DX615,IF(DZ615&lt;&gt;"N",DZ615*VLOOKUP(LEFT(CB615,3),'03_DMMucDich'!C602:C606,5,FALSE),IF(EB615&lt;&gt;"N",EB615*VLOOKUP(LEFT(CB615,3),'03_DMMucDich'!C602:C606,5,FALSE),"N/A"))))</f>
        <v>7970000</v>
      </c>
    </row>
    <row r="616" spans="1:133" s="34" customFormat="1" ht="16" x14ac:dyDescent="0.2">
      <c r="A616" s="85">
        <v>602</v>
      </c>
      <c r="B616" s="86"/>
      <c r="C616" s="87"/>
      <c r="D616" s="141" t="s">
        <v>6231</v>
      </c>
      <c r="E616" s="86"/>
      <c r="F616" s="88"/>
      <c r="G616" s="88" t="s">
        <v>5718</v>
      </c>
      <c r="H616" s="151">
        <v>2022</v>
      </c>
      <c r="I616" s="86"/>
      <c r="J616" s="86"/>
      <c r="K616" s="145" t="s">
        <v>6856</v>
      </c>
      <c r="L616" s="105"/>
      <c r="M616" s="86"/>
      <c r="N616" s="105"/>
      <c r="O616" s="105"/>
      <c r="P616" s="86"/>
      <c r="Q616" s="86"/>
      <c r="R616" s="153" t="str">
        <f t="shared" si="433"/>
        <v>Tổ 47</v>
      </c>
      <c r="S616" s="86"/>
      <c r="T616" s="86"/>
      <c r="U616" s="86"/>
      <c r="V616" s="86" t="str">
        <f t="shared" ref="V616:V679" si="451">AJ616&amp;", "&amp;AI616</f>
        <v xml:space="preserve">, </v>
      </c>
      <c r="W616" s="86"/>
      <c r="X616" s="86"/>
      <c r="Y616" s="86"/>
      <c r="Z616" s="88"/>
      <c r="AA616" s="105"/>
      <c r="AB616" s="86"/>
      <c r="AC616" s="90"/>
      <c r="AD616" s="86"/>
      <c r="AE616" s="86"/>
      <c r="AF616" s="86"/>
      <c r="AG616" s="86"/>
      <c r="AH616" s="160" t="s">
        <v>6970</v>
      </c>
      <c r="AI616" s="153"/>
      <c r="AJ616" s="153"/>
      <c r="AK616" s="86"/>
      <c r="AL616" s="86"/>
      <c r="AM616" s="153" t="s">
        <v>7015</v>
      </c>
      <c r="AN616" s="153" t="s">
        <v>7723</v>
      </c>
      <c r="AO616" s="165">
        <v>44981</v>
      </c>
      <c r="AP616" s="153" t="s">
        <v>7724</v>
      </c>
      <c r="AQ616" s="153" t="s">
        <v>2123</v>
      </c>
      <c r="AR616" s="166">
        <v>219.6</v>
      </c>
      <c r="AS616" s="88" t="s">
        <v>5719</v>
      </c>
      <c r="AT616" s="92">
        <f t="shared" si="409"/>
        <v>0</v>
      </c>
      <c r="AU616" s="93">
        <v>0</v>
      </c>
      <c r="AV616" s="93">
        <v>0</v>
      </c>
      <c r="AW616" s="166">
        <v>200</v>
      </c>
      <c r="AX616" s="93">
        <v>0</v>
      </c>
      <c r="AY616" s="177"/>
      <c r="AZ616" s="177">
        <v>0</v>
      </c>
      <c r="BA616" s="178"/>
      <c r="BB616" s="105"/>
      <c r="BC616" s="105"/>
      <c r="BD616" s="93"/>
      <c r="BE616" s="93">
        <v>0</v>
      </c>
      <c r="BF616" s="91">
        <v>0</v>
      </c>
      <c r="BG616" s="94"/>
      <c r="BH616" s="95"/>
      <c r="BI616" s="93" t="str">
        <f t="shared" si="419"/>
        <v>Đỗ Văn Nhàn</v>
      </c>
      <c r="BJ616" s="105">
        <f t="shared" si="420"/>
        <v>0</v>
      </c>
      <c r="BK616" s="88" t="str">
        <f t="shared" si="421"/>
        <v>8748681685</v>
      </c>
      <c r="BL616" s="86">
        <f t="shared" si="422"/>
        <v>0</v>
      </c>
      <c r="BM616" s="105">
        <f t="shared" si="423"/>
        <v>0</v>
      </c>
      <c r="BN616" s="86">
        <f t="shared" si="424"/>
        <v>0</v>
      </c>
      <c r="BO616" s="86">
        <f t="shared" si="425"/>
        <v>0</v>
      </c>
      <c r="BP616" s="86">
        <f t="shared" ref="BP616:BP679" si="452">AI616</f>
        <v>0</v>
      </c>
      <c r="BQ616" s="160" t="s">
        <v>6970</v>
      </c>
      <c r="BR616" s="86" t="s">
        <v>5720</v>
      </c>
      <c r="BS616" s="88" t="s">
        <v>5721</v>
      </c>
      <c r="BT616" s="86" t="s">
        <v>5722</v>
      </c>
      <c r="BU616" s="86"/>
      <c r="BV616" s="86" t="str">
        <f t="shared" ref="BV616:BV679" si="453">AN616</f>
        <v>DC 940511</v>
      </c>
      <c r="BW616" s="105" t="str">
        <f t="shared" ref="BW616:BW679" si="454">IF(BU616="X",AO616,"")</f>
        <v/>
      </c>
      <c r="BX616" s="86" t="str">
        <f t="shared" si="446"/>
        <v>651</v>
      </c>
      <c r="BY616" s="86" t="str">
        <f t="shared" si="447"/>
        <v>237</v>
      </c>
      <c r="BZ616" s="91">
        <f t="shared" si="448"/>
        <v>219.6</v>
      </c>
      <c r="CA616" s="91">
        <v>0</v>
      </c>
      <c r="CB616" s="96" t="s">
        <v>5719</v>
      </c>
      <c r="CC616" s="91">
        <f t="shared" ref="CC616:CC679" si="455">AW616</f>
        <v>200</v>
      </c>
      <c r="CD616" s="91">
        <f t="shared" ref="CD616:CD679" si="456">AY616</f>
        <v>0</v>
      </c>
      <c r="CE616" s="93">
        <f t="shared" ref="CE616:CE679" si="457">AZ616</f>
        <v>0</v>
      </c>
      <c r="CF616" s="93">
        <f t="shared" ref="CF616:CF679" si="458">BA616</f>
        <v>0</v>
      </c>
      <c r="CG616" s="105"/>
      <c r="CH616" s="105"/>
      <c r="CI616" s="86"/>
      <c r="CJ616" s="188"/>
      <c r="CK616" s="181">
        <f t="shared" ref="CK616:CK679" si="459">BZ616</f>
        <v>219.6</v>
      </c>
      <c r="CL616" s="181">
        <f t="shared" ref="CL616:CL679" si="460">AW616</f>
        <v>200</v>
      </c>
      <c r="CM616" s="86" t="s">
        <v>5723</v>
      </c>
      <c r="CN616" s="182" t="s">
        <v>7859</v>
      </c>
      <c r="CO616" s="183" t="s">
        <v>7863</v>
      </c>
      <c r="CP616" s="86" t="s">
        <v>5724</v>
      </c>
      <c r="CQ616" s="153" t="s">
        <v>7925</v>
      </c>
      <c r="CR616" s="187">
        <f t="shared" ref="CR616:CR679" si="461">EC616</f>
        <v>2170000</v>
      </c>
      <c r="CS616" s="188">
        <v>0.85</v>
      </c>
      <c r="CT616" s="188">
        <f t="shared" si="410"/>
        <v>1844500</v>
      </c>
      <c r="CU616" s="93"/>
      <c r="CV616" s="94">
        <f t="shared" si="443"/>
        <v>200</v>
      </c>
      <c r="CW616" s="93">
        <f t="shared" si="444"/>
        <v>19.599999999999994</v>
      </c>
      <c r="CX616" s="86">
        <f t="shared" si="445"/>
        <v>0</v>
      </c>
      <c r="CY616" s="93">
        <f t="shared" si="411"/>
        <v>135976.53999999998</v>
      </c>
      <c r="CZ616" s="93">
        <v>0</v>
      </c>
      <c r="DA616" s="93">
        <v>0</v>
      </c>
      <c r="DB616" s="93">
        <f t="shared" si="412"/>
        <v>0</v>
      </c>
      <c r="DC616" s="93">
        <v>0</v>
      </c>
      <c r="DD616" s="91">
        <v>0</v>
      </c>
      <c r="DE616" s="93">
        <f t="shared" si="413"/>
        <v>0</v>
      </c>
      <c r="DF616" s="93">
        <f t="shared" si="426"/>
        <v>0</v>
      </c>
      <c r="DG616" s="93"/>
      <c r="DH616" s="93">
        <v>0</v>
      </c>
      <c r="DI616" s="93">
        <v>0</v>
      </c>
      <c r="DJ616" s="86">
        <f t="shared" si="414"/>
        <v>0</v>
      </c>
      <c r="DK616" s="91">
        <v>0</v>
      </c>
      <c r="DL616" s="93"/>
      <c r="DM616" s="93">
        <v>0</v>
      </c>
      <c r="DN616" s="93">
        <f t="shared" si="427"/>
        <v>1844500</v>
      </c>
      <c r="DO616" s="93">
        <f t="shared" si="415"/>
        <v>0</v>
      </c>
      <c r="DP616" s="92">
        <f t="shared" si="416"/>
        <v>135976.53999999998</v>
      </c>
      <c r="DQ616" s="97" t="str">
        <f t="shared" si="428"/>
        <v>8748681685</v>
      </c>
      <c r="DR616" s="98">
        <f t="shared" si="417"/>
        <v>0</v>
      </c>
      <c r="DS616" s="93" t="str">
        <f t="shared" si="418"/>
        <v>OK</v>
      </c>
      <c r="DT616" s="93"/>
      <c r="DU616" s="78" t="str">
        <f t="shared" si="429"/>
        <v>5010700212541254102001VT400001</v>
      </c>
      <c r="DV616" s="78">
        <f>INDEX('08_DMGiaDat'!$L:$L,MATCH(DU616,'08_DMGiaDat'!$R:$R,0))</f>
        <v>2170000</v>
      </c>
      <c r="DW616" s="78" t="str">
        <f t="shared" si="430"/>
        <v>501070021254100100000001</v>
      </c>
      <c r="DX616" s="78" t="str">
        <f>IFERROR(VLOOKUP(DW616,'08_DMGiaDat'!C618:C619,2,FALSE),"N")</f>
        <v>N</v>
      </c>
      <c r="DY616" s="78" t="str">
        <f t="shared" si="431"/>
        <v>5010700212541001VT400001</v>
      </c>
      <c r="DZ616" s="78" t="str">
        <f>IFERROR(VLOOKUP(DY616,'08_DMGiaDat'!C618:C619,2,FALSE),"N")</f>
        <v>N</v>
      </c>
      <c r="EA616" s="78" t="str">
        <f t="shared" si="432"/>
        <v>501070021254100100000001</v>
      </c>
      <c r="EB616" s="78" t="str">
        <f>IFERROR(VLOOKUP(EA616,'08_DMGiaDat'!C618:C619,2,FALSE),"N")</f>
        <v>N</v>
      </c>
      <c r="EC616" s="92">
        <f>IF(DV616&lt;&gt;"N",DV616,IF(DX616&lt;&gt;"N",DX616,IF(DZ616&lt;&gt;"N",DZ616*VLOOKUP(LEFT(CB616,3),'03_DMMucDich'!C602:C606,5,FALSE),IF(EB616&lt;&gt;"N",EB616*VLOOKUP(LEFT(CB616,3),'03_DMMucDich'!C602:C606,5,FALSE),"N/A"))))</f>
        <v>2170000</v>
      </c>
    </row>
    <row r="617" spans="1:133" s="34" customFormat="1" ht="16" x14ac:dyDescent="0.2">
      <c r="A617" s="85">
        <v>603</v>
      </c>
      <c r="B617" s="86"/>
      <c r="C617" s="87"/>
      <c r="D617" s="141" t="s">
        <v>6232</v>
      </c>
      <c r="E617" s="86"/>
      <c r="F617" s="88"/>
      <c r="G617" s="88" t="s">
        <v>5718</v>
      </c>
      <c r="H617" s="151">
        <v>2022</v>
      </c>
      <c r="I617" s="86"/>
      <c r="J617" s="86"/>
      <c r="K617" s="145" t="s">
        <v>6857</v>
      </c>
      <c r="L617" s="105"/>
      <c r="M617" s="86"/>
      <c r="N617" s="105"/>
      <c r="O617" s="105"/>
      <c r="P617" s="86"/>
      <c r="Q617" s="86"/>
      <c r="R617" s="153" t="str">
        <f t="shared" si="433"/>
        <v>Tổ 66</v>
      </c>
      <c r="S617" s="86"/>
      <c r="T617" s="86"/>
      <c r="U617" s="86"/>
      <c r="V617" s="86" t="str">
        <f t="shared" si="451"/>
        <v xml:space="preserve">, </v>
      </c>
      <c r="W617" s="86"/>
      <c r="X617" s="86"/>
      <c r="Y617" s="86"/>
      <c r="Z617" s="88"/>
      <c r="AA617" s="105"/>
      <c r="AB617" s="86"/>
      <c r="AC617" s="90"/>
      <c r="AD617" s="86"/>
      <c r="AE617" s="86"/>
      <c r="AF617" s="86"/>
      <c r="AG617" s="86"/>
      <c r="AH617" s="160" t="s">
        <v>6960</v>
      </c>
      <c r="AI617" s="153"/>
      <c r="AJ617" s="153"/>
      <c r="AK617" s="86"/>
      <c r="AL617" s="86"/>
      <c r="AM617" s="153" t="s">
        <v>7015</v>
      </c>
      <c r="AN617" s="153" t="s">
        <v>7725</v>
      </c>
      <c r="AO617" s="165">
        <v>43577</v>
      </c>
      <c r="AP617" s="153" t="s">
        <v>7106</v>
      </c>
      <c r="AQ617" s="153" t="s">
        <v>7221</v>
      </c>
      <c r="AR617" s="166">
        <v>100</v>
      </c>
      <c r="AS617" s="88" t="s">
        <v>5719</v>
      </c>
      <c r="AT617" s="92">
        <f t="shared" si="409"/>
        <v>0</v>
      </c>
      <c r="AU617" s="93">
        <v>0</v>
      </c>
      <c r="AV617" s="93">
        <v>0</v>
      </c>
      <c r="AW617" s="166">
        <v>200</v>
      </c>
      <c r="AX617" s="93">
        <v>0</v>
      </c>
      <c r="AY617" s="177"/>
      <c r="AZ617" s="177">
        <v>0</v>
      </c>
      <c r="BA617" s="178"/>
      <c r="BB617" s="105"/>
      <c r="BC617" s="105"/>
      <c r="BD617" s="93"/>
      <c r="BE617" s="93">
        <v>0</v>
      </c>
      <c r="BF617" s="91">
        <v>0</v>
      </c>
      <c r="BG617" s="94"/>
      <c r="BH617" s="95"/>
      <c r="BI617" s="93" t="str">
        <f t="shared" si="419"/>
        <v>Lê Văn Minh</v>
      </c>
      <c r="BJ617" s="105">
        <f t="shared" si="420"/>
        <v>0</v>
      </c>
      <c r="BK617" s="88" t="str">
        <f t="shared" si="421"/>
        <v>8015389432</v>
      </c>
      <c r="BL617" s="86">
        <f t="shared" si="422"/>
        <v>0</v>
      </c>
      <c r="BM617" s="105">
        <f t="shared" si="423"/>
        <v>0</v>
      </c>
      <c r="BN617" s="86">
        <f t="shared" si="424"/>
        <v>0</v>
      </c>
      <c r="BO617" s="86">
        <f t="shared" si="425"/>
        <v>0</v>
      </c>
      <c r="BP617" s="86">
        <f t="shared" si="452"/>
        <v>0</v>
      </c>
      <c r="BQ617" s="160" t="s">
        <v>6960</v>
      </c>
      <c r="BR617" s="86" t="s">
        <v>5720</v>
      </c>
      <c r="BS617" s="88" t="s">
        <v>5721</v>
      </c>
      <c r="BT617" s="86" t="s">
        <v>5722</v>
      </c>
      <c r="BU617" s="86"/>
      <c r="BV617" s="86" t="str">
        <f t="shared" si="453"/>
        <v>CP 893428</v>
      </c>
      <c r="BW617" s="105" t="str">
        <f t="shared" si="454"/>
        <v/>
      </c>
      <c r="BX617" s="86" t="str">
        <f t="shared" si="446"/>
        <v>7</v>
      </c>
      <c r="BY617" s="86" t="str">
        <f t="shared" si="447"/>
        <v>32</v>
      </c>
      <c r="BZ617" s="91">
        <f t="shared" si="448"/>
        <v>100</v>
      </c>
      <c r="CA617" s="91">
        <v>0</v>
      </c>
      <c r="CB617" s="96" t="s">
        <v>5719</v>
      </c>
      <c r="CC617" s="91">
        <f t="shared" si="455"/>
        <v>200</v>
      </c>
      <c r="CD617" s="91">
        <f t="shared" si="456"/>
        <v>0</v>
      </c>
      <c r="CE617" s="93">
        <f t="shared" si="457"/>
        <v>0</v>
      </c>
      <c r="CF617" s="93">
        <f t="shared" si="458"/>
        <v>0</v>
      </c>
      <c r="CG617" s="105"/>
      <c r="CH617" s="105"/>
      <c r="CI617" s="86"/>
      <c r="CJ617" s="188"/>
      <c r="CK617" s="181">
        <f t="shared" si="459"/>
        <v>100</v>
      </c>
      <c r="CL617" s="181">
        <f t="shared" si="460"/>
        <v>200</v>
      </c>
      <c r="CM617" s="86" t="s">
        <v>5723</v>
      </c>
      <c r="CN617" s="182" t="s">
        <v>7854</v>
      </c>
      <c r="CO617" s="183" t="s">
        <v>7855</v>
      </c>
      <c r="CP617" s="86" t="s">
        <v>5724</v>
      </c>
      <c r="CQ617" s="153" t="s">
        <v>7924</v>
      </c>
      <c r="CR617" s="187">
        <f t="shared" si="461"/>
        <v>7970000</v>
      </c>
      <c r="CS617" s="188">
        <v>1</v>
      </c>
      <c r="CT617" s="188">
        <f t="shared" si="410"/>
        <v>7970000</v>
      </c>
      <c r="CU617" s="93"/>
      <c r="CV617" s="94">
        <f t="shared" si="443"/>
        <v>100</v>
      </c>
      <c r="CW617" s="93">
        <f t="shared" si="444"/>
        <v>0</v>
      </c>
      <c r="CX617" s="86">
        <f t="shared" si="445"/>
        <v>0</v>
      </c>
      <c r="CY617" s="93">
        <f t="shared" si="411"/>
        <v>239100</v>
      </c>
      <c r="CZ617" s="93">
        <v>0</v>
      </c>
      <c r="DA617" s="93">
        <v>0</v>
      </c>
      <c r="DB617" s="93">
        <f t="shared" si="412"/>
        <v>0</v>
      </c>
      <c r="DC617" s="93">
        <v>0</v>
      </c>
      <c r="DD617" s="91">
        <v>0</v>
      </c>
      <c r="DE617" s="93">
        <f t="shared" si="413"/>
        <v>0</v>
      </c>
      <c r="DF617" s="93">
        <f t="shared" si="426"/>
        <v>0</v>
      </c>
      <c r="DG617" s="93"/>
      <c r="DH617" s="93">
        <v>0</v>
      </c>
      <c r="DI617" s="93">
        <v>0</v>
      </c>
      <c r="DJ617" s="86">
        <f t="shared" si="414"/>
        <v>0</v>
      </c>
      <c r="DK617" s="91">
        <v>0</v>
      </c>
      <c r="DL617" s="93"/>
      <c r="DM617" s="93">
        <v>0</v>
      </c>
      <c r="DN617" s="93">
        <f t="shared" si="427"/>
        <v>7970000</v>
      </c>
      <c r="DO617" s="93">
        <f t="shared" si="415"/>
        <v>0</v>
      </c>
      <c r="DP617" s="92">
        <f t="shared" si="416"/>
        <v>239100</v>
      </c>
      <c r="DQ617" s="97" t="str">
        <f t="shared" si="428"/>
        <v>8015389432</v>
      </c>
      <c r="DR617" s="98">
        <f t="shared" si="417"/>
        <v>0</v>
      </c>
      <c r="DS617" s="93" t="str">
        <f t="shared" si="418"/>
        <v>OK</v>
      </c>
      <c r="DT617" s="93"/>
      <c r="DU617" s="78" t="str">
        <f t="shared" si="429"/>
        <v>5010700215011501100001VT100001</v>
      </c>
      <c r="DV617" s="78">
        <f>INDEX('08_DMGiaDat'!$L:$L,MATCH(DU617,'08_DMGiaDat'!$R:$R,0))</f>
        <v>7970000</v>
      </c>
      <c r="DW617" s="78" t="str">
        <f t="shared" si="430"/>
        <v>501070021501100100000001</v>
      </c>
      <c r="DX617" s="78" t="str">
        <f>IFERROR(VLOOKUP(DW617,'08_DMGiaDat'!C618:C619,2,FALSE),"N")</f>
        <v>N</v>
      </c>
      <c r="DY617" s="78" t="str">
        <f t="shared" si="431"/>
        <v>5010700215011001VT100001</v>
      </c>
      <c r="DZ617" s="78" t="str">
        <f>IFERROR(VLOOKUP(DY617,'08_DMGiaDat'!C618:C619,2,FALSE),"N")</f>
        <v>N</v>
      </c>
      <c r="EA617" s="78" t="str">
        <f t="shared" si="432"/>
        <v>501070021501100100000001</v>
      </c>
      <c r="EB617" s="78" t="str">
        <f>IFERROR(VLOOKUP(EA617,'08_DMGiaDat'!C618:C619,2,FALSE),"N")</f>
        <v>N</v>
      </c>
      <c r="EC617" s="92">
        <f>IF(DV617&lt;&gt;"N",DV617,IF(DX617&lt;&gt;"N",DX617,IF(DZ617&lt;&gt;"N",DZ617*VLOOKUP(LEFT(CB617,3),'03_DMMucDich'!C602:C606,5,FALSE),IF(EB617&lt;&gt;"N",EB617*VLOOKUP(LEFT(CB617,3),'03_DMMucDich'!C602:C606,5,FALSE),"N/A"))))</f>
        <v>7970000</v>
      </c>
    </row>
    <row r="618" spans="1:133" s="34" customFormat="1" ht="16" x14ac:dyDescent="0.2">
      <c r="A618" s="85">
        <v>604</v>
      </c>
      <c r="B618" s="86"/>
      <c r="C618" s="87"/>
      <c r="D618" s="141" t="s">
        <v>6233</v>
      </c>
      <c r="E618" s="86"/>
      <c r="F618" s="88"/>
      <c r="G618" s="88" t="s">
        <v>5718</v>
      </c>
      <c r="H618" s="151">
        <v>2022</v>
      </c>
      <c r="I618" s="86"/>
      <c r="J618" s="86"/>
      <c r="K618" s="145" t="s">
        <v>6858</v>
      </c>
      <c r="L618" s="105"/>
      <c r="M618" s="86"/>
      <c r="N618" s="105"/>
      <c r="O618" s="105"/>
      <c r="P618" s="86"/>
      <c r="Q618" s="86"/>
      <c r="R618" s="153" t="str">
        <f t="shared" si="433"/>
        <v>Tổ 49</v>
      </c>
      <c r="S618" s="86"/>
      <c r="T618" s="86"/>
      <c r="U618" s="86"/>
      <c r="V618" s="86" t="str">
        <f t="shared" si="451"/>
        <v xml:space="preserve">, </v>
      </c>
      <c r="W618" s="86"/>
      <c r="X618" s="86"/>
      <c r="Y618" s="86"/>
      <c r="Z618" s="88"/>
      <c r="AA618" s="105"/>
      <c r="AB618" s="86"/>
      <c r="AC618" s="90"/>
      <c r="AD618" s="86"/>
      <c r="AE618" s="86"/>
      <c r="AF618" s="86"/>
      <c r="AG618" s="86"/>
      <c r="AH618" s="160" t="s">
        <v>6998</v>
      </c>
      <c r="AI618" s="153"/>
      <c r="AJ618" s="153"/>
      <c r="AK618" s="86"/>
      <c r="AL618" s="86"/>
      <c r="AM618" s="153" t="s">
        <v>7015</v>
      </c>
      <c r="AN618" s="153" t="s">
        <v>7726</v>
      </c>
      <c r="AO618" s="165">
        <v>43544</v>
      </c>
      <c r="AP618" s="153" t="s">
        <v>2048</v>
      </c>
      <c r="AQ618" s="153" t="s">
        <v>2123</v>
      </c>
      <c r="AR618" s="166">
        <v>99</v>
      </c>
      <c r="AS618" s="88" t="s">
        <v>5719</v>
      </c>
      <c r="AT618" s="92">
        <f t="shared" si="409"/>
        <v>0</v>
      </c>
      <c r="AU618" s="93">
        <v>0</v>
      </c>
      <c r="AV618" s="93">
        <v>0</v>
      </c>
      <c r="AW618" s="166">
        <v>200</v>
      </c>
      <c r="AX618" s="93">
        <v>0</v>
      </c>
      <c r="AY618" s="177"/>
      <c r="AZ618" s="177">
        <v>0</v>
      </c>
      <c r="BA618" s="178"/>
      <c r="BB618" s="105"/>
      <c r="BC618" s="105"/>
      <c r="BD618" s="93"/>
      <c r="BE618" s="93">
        <v>0</v>
      </c>
      <c r="BF618" s="91">
        <v>0</v>
      </c>
      <c r="BG618" s="94"/>
      <c r="BH618" s="95"/>
      <c r="BI618" s="93" t="str">
        <f t="shared" si="419"/>
        <v>Nguyễn Văn Khải</v>
      </c>
      <c r="BJ618" s="105">
        <f t="shared" si="420"/>
        <v>0</v>
      </c>
      <c r="BK618" s="88" t="str">
        <f t="shared" si="421"/>
        <v>8008799237</v>
      </c>
      <c r="BL618" s="86">
        <f t="shared" si="422"/>
        <v>0</v>
      </c>
      <c r="BM618" s="105">
        <f t="shared" si="423"/>
        <v>0</v>
      </c>
      <c r="BN618" s="86">
        <f t="shared" si="424"/>
        <v>0</v>
      </c>
      <c r="BO618" s="86">
        <f t="shared" si="425"/>
        <v>0</v>
      </c>
      <c r="BP618" s="86">
        <f t="shared" si="452"/>
        <v>0</v>
      </c>
      <c r="BQ618" s="160" t="s">
        <v>6998</v>
      </c>
      <c r="BR618" s="86" t="s">
        <v>5720</v>
      </c>
      <c r="BS618" s="88" t="s">
        <v>5721</v>
      </c>
      <c r="BT618" s="86" t="s">
        <v>5722</v>
      </c>
      <c r="BU618" s="86"/>
      <c r="BV618" s="86" t="str">
        <f t="shared" si="453"/>
        <v>CP 878848</v>
      </c>
      <c r="BW618" s="105" t="str">
        <f t="shared" si="454"/>
        <v/>
      </c>
      <c r="BX618" s="86" t="str">
        <f t="shared" si="446"/>
        <v>165</v>
      </c>
      <c r="BY618" s="86" t="str">
        <f t="shared" si="447"/>
        <v>237</v>
      </c>
      <c r="BZ618" s="91">
        <f t="shared" si="448"/>
        <v>99</v>
      </c>
      <c r="CA618" s="91">
        <v>0</v>
      </c>
      <c r="CB618" s="96" t="s">
        <v>5719</v>
      </c>
      <c r="CC618" s="91">
        <f t="shared" si="455"/>
        <v>200</v>
      </c>
      <c r="CD618" s="91">
        <f t="shared" si="456"/>
        <v>0</v>
      </c>
      <c r="CE618" s="93">
        <f t="shared" si="457"/>
        <v>0</v>
      </c>
      <c r="CF618" s="93">
        <f t="shared" si="458"/>
        <v>0</v>
      </c>
      <c r="CG618" s="105"/>
      <c r="CH618" s="105"/>
      <c r="CI618" s="86"/>
      <c r="CJ618" s="188"/>
      <c r="CK618" s="181">
        <f t="shared" si="459"/>
        <v>99</v>
      </c>
      <c r="CL618" s="181">
        <f t="shared" si="460"/>
        <v>200</v>
      </c>
      <c r="CM618" s="86" t="s">
        <v>5723</v>
      </c>
      <c r="CN618" s="182" t="s">
        <v>7859</v>
      </c>
      <c r="CO618" s="183" t="s">
        <v>7863</v>
      </c>
      <c r="CP618" s="86" t="s">
        <v>5724</v>
      </c>
      <c r="CQ618" s="153" t="s">
        <v>7925</v>
      </c>
      <c r="CR618" s="187">
        <f t="shared" si="461"/>
        <v>2170000</v>
      </c>
      <c r="CS618" s="188">
        <v>0.8</v>
      </c>
      <c r="CT618" s="188">
        <f t="shared" si="410"/>
        <v>1736000</v>
      </c>
      <c r="CU618" s="93"/>
      <c r="CV618" s="94">
        <f t="shared" si="443"/>
        <v>99</v>
      </c>
      <c r="CW618" s="93">
        <f t="shared" si="444"/>
        <v>0</v>
      </c>
      <c r="CX618" s="86">
        <f t="shared" si="445"/>
        <v>0</v>
      </c>
      <c r="CY618" s="93">
        <f t="shared" si="411"/>
        <v>51559.199999999997</v>
      </c>
      <c r="CZ618" s="93">
        <v>0</v>
      </c>
      <c r="DA618" s="93">
        <v>0</v>
      </c>
      <c r="DB618" s="93">
        <f t="shared" si="412"/>
        <v>0</v>
      </c>
      <c r="DC618" s="93">
        <v>0</v>
      </c>
      <c r="DD618" s="91">
        <v>0</v>
      </c>
      <c r="DE618" s="93">
        <f t="shared" si="413"/>
        <v>0</v>
      </c>
      <c r="DF618" s="93">
        <f t="shared" si="426"/>
        <v>0</v>
      </c>
      <c r="DG618" s="93"/>
      <c r="DH618" s="93">
        <v>0</v>
      </c>
      <c r="DI618" s="93">
        <v>0</v>
      </c>
      <c r="DJ618" s="86">
        <f t="shared" si="414"/>
        <v>0</v>
      </c>
      <c r="DK618" s="91">
        <v>0</v>
      </c>
      <c r="DL618" s="93"/>
      <c r="DM618" s="93">
        <v>0</v>
      </c>
      <c r="DN618" s="93">
        <f t="shared" si="427"/>
        <v>1736000</v>
      </c>
      <c r="DO618" s="93">
        <f t="shared" si="415"/>
        <v>0</v>
      </c>
      <c r="DP618" s="92">
        <f t="shared" si="416"/>
        <v>51559.199999999997</v>
      </c>
      <c r="DQ618" s="97" t="str">
        <f t="shared" si="428"/>
        <v>8008799237</v>
      </c>
      <c r="DR618" s="98">
        <f t="shared" si="417"/>
        <v>0</v>
      </c>
      <c r="DS618" s="93" t="str">
        <f t="shared" si="418"/>
        <v>OK</v>
      </c>
      <c r="DT618" s="93"/>
      <c r="DU618" s="78" t="str">
        <f t="shared" si="429"/>
        <v>5010700212541254102001VT400001</v>
      </c>
      <c r="DV618" s="78">
        <f>INDEX('08_DMGiaDat'!$L:$L,MATCH(DU618,'08_DMGiaDat'!$R:$R,0))</f>
        <v>2170000</v>
      </c>
      <c r="DW618" s="78" t="str">
        <f t="shared" si="430"/>
        <v>501070021254100100000001</v>
      </c>
      <c r="DX618" s="78" t="str">
        <f>IFERROR(VLOOKUP(DW618,'08_DMGiaDat'!C618:C619,2,FALSE),"N")</f>
        <v>N</v>
      </c>
      <c r="DY618" s="78" t="str">
        <f t="shared" si="431"/>
        <v>5010700212541001VT400001</v>
      </c>
      <c r="DZ618" s="78" t="str">
        <f>IFERROR(VLOOKUP(DY618,'08_DMGiaDat'!C618:C619,2,FALSE),"N")</f>
        <v>N</v>
      </c>
      <c r="EA618" s="78" t="str">
        <f t="shared" si="432"/>
        <v>501070021254100100000001</v>
      </c>
      <c r="EB618" s="78" t="str">
        <f>IFERROR(VLOOKUP(EA618,'08_DMGiaDat'!C618:C619,2,FALSE),"N")</f>
        <v>N</v>
      </c>
      <c r="EC618" s="92">
        <f>IF(DV618&lt;&gt;"N",DV618,IF(DX618&lt;&gt;"N",DX618,IF(DZ618&lt;&gt;"N",DZ618*VLOOKUP(LEFT(CB618,3),'03_DMMucDich'!C602:C606,5,FALSE),IF(EB618&lt;&gt;"N",EB618*VLOOKUP(LEFT(CB618,3),'03_DMMucDich'!C602:C606,5,FALSE),"N/A"))))</f>
        <v>2170000</v>
      </c>
    </row>
    <row r="619" spans="1:133" s="34" customFormat="1" ht="16" x14ac:dyDescent="0.2">
      <c r="A619" s="85">
        <v>605</v>
      </c>
      <c r="B619" s="86"/>
      <c r="C619" s="87"/>
      <c r="D619" s="141" t="s">
        <v>6234</v>
      </c>
      <c r="E619" s="86"/>
      <c r="F619" s="88"/>
      <c r="G619" s="88" t="s">
        <v>5718</v>
      </c>
      <c r="H619" s="151">
        <v>2022</v>
      </c>
      <c r="I619" s="86"/>
      <c r="J619" s="86"/>
      <c r="K619" s="145" t="s">
        <v>6859</v>
      </c>
      <c r="L619" s="105"/>
      <c r="M619" s="86"/>
      <c r="N619" s="105"/>
      <c r="O619" s="105"/>
      <c r="P619" s="86"/>
      <c r="Q619" s="86"/>
      <c r="R619" s="153" t="str">
        <f t="shared" si="433"/>
        <v>Tổ 55</v>
      </c>
      <c r="S619" s="86"/>
      <c r="T619" s="86"/>
      <c r="U619" s="86"/>
      <c r="V619" s="86" t="str">
        <f t="shared" si="451"/>
        <v xml:space="preserve">, </v>
      </c>
      <c r="W619" s="86"/>
      <c r="X619" s="86"/>
      <c r="Y619" s="86"/>
      <c r="Z619" s="88"/>
      <c r="AA619" s="105"/>
      <c r="AB619" s="86"/>
      <c r="AC619" s="90"/>
      <c r="AD619" s="86"/>
      <c r="AE619" s="86"/>
      <c r="AF619" s="86"/>
      <c r="AG619" s="86"/>
      <c r="AH619" s="160" t="s">
        <v>6975</v>
      </c>
      <c r="AI619" s="153"/>
      <c r="AJ619" s="153"/>
      <c r="AK619" s="86"/>
      <c r="AL619" s="86"/>
      <c r="AM619" s="153" t="s">
        <v>7015</v>
      </c>
      <c r="AN619" s="153" t="s">
        <v>7727</v>
      </c>
      <c r="AO619" s="165">
        <v>44680</v>
      </c>
      <c r="AP619" s="153" t="s">
        <v>2230</v>
      </c>
      <c r="AQ619" s="153" t="s">
        <v>2106</v>
      </c>
      <c r="AR619" s="166">
        <v>80</v>
      </c>
      <c r="AS619" s="88" t="s">
        <v>5719</v>
      </c>
      <c r="AT619" s="92">
        <f t="shared" si="409"/>
        <v>0</v>
      </c>
      <c r="AU619" s="93">
        <v>0</v>
      </c>
      <c r="AV619" s="93">
        <v>0</v>
      </c>
      <c r="AW619" s="166">
        <v>200</v>
      </c>
      <c r="AX619" s="93">
        <v>0</v>
      </c>
      <c r="AY619" s="177"/>
      <c r="AZ619" s="177">
        <v>0</v>
      </c>
      <c r="BA619" s="178"/>
      <c r="BB619" s="105"/>
      <c r="BC619" s="105"/>
      <c r="BD619" s="93"/>
      <c r="BE619" s="93">
        <v>0</v>
      </c>
      <c r="BF619" s="91">
        <v>0</v>
      </c>
      <c r="BG619" s="94"/>
      <c r="BH619" s="95"/>
      <c r="BI619" s="93" t="str">
        <f t="shared" si="419"/>
        <v>Lưu Văn Hiệp</v>
      </c>
      <c r="BJ619" s="105">
        <f t="shared" si="420"/>
        <v>0</v>
      </c>
      <c r="BK619" s="88" t="str">
        <f t="shared" si="421"/>
        <v>8530319445</v>
      </c>
      <c r="BL619" s="86">
        <f t="shared" si="422"/>
        <v>0</v>
      </c>
      <c r="BM619" s="105">
        <f t="shared" si="423"/>
        <v>0</v>
      </c>
      <c r="BN619" s="86">
        <f t="shared" si="424"/>
        <v>0</v>
      </c>
      <c r="BO619" s="86">
        <f t="shared" si="425"/>
        <v>0</v>
      </c>
      <c r="BP619" s="86">
        <f t="shared" si="452"/>
        <v>0</v>
      </c>
      <c r="BQ619" s="160" t="s">
        <v>6975</v>
      </c>
      <c r="BR619" s="86" t="s">
        <v>5720</v>
      </c>
      <c r="BS619" s="88" t="s">
        <v>5721</v>
      </c>
      <c r="BT619" s="86" t="s">
        <v>5722</v>
      </c>
      <c r="BU619" s="86"/>
      <c r="BV619" s="86" t="str">
        <f t="shared" si="453"/>
        <v>DG119065</v>
      </c>
      <c r="BW619" s="105" t="str">
        <f t="shared" si="454"/>
        <v/>
      </c>
      <c r="BX619" s="86" t="str">
        <f t="shared" si="446"/>
        <v>344</v>
      </c>
      <c r="BY619" s="86" t="str">
        <f t="shared" si="447"/>
        <v>220</v>
      </c>
      <c r="BZ619" s="91">
        <f t="shared" si="448"/>
        <v>80</v>
      </c>
      <c r="CA619" s="91">
        <v>0</v>
      </c>
      <c r="CB619" s="96" t="s">
        <v>5719</v>
      </c>
      <c r="CC619" s="91">
        <f t="shared" si="455"/>
        <v>200</v>
      </c>
      <c r="CD619" s="91">
        <f t="shared" si="456"/>
        <v>0</v>
      </c>
      <c r="CE619" s="93">
        <f t="shared" si="457"/>
        <v>0</v>
      </c>
      <c r="CF619" s="93">
        <f t="shared" si="458"/>
        <v>0</v>
      </c>
      <c r="CG619" s="105"/>
      <c r="CH619" s="105"/>
      <c r="CI619" s="86"/>
      <c r="CJ619" s="188"/>
      <c r="CK619" s="181">
        <f t="shared" si="459"/>
        <v>80</v>
      </c>
      <c r="CL619" s="181">
        <f t="shared" si="460"/>
        <v>200</v>
      </c>
      <c r="CM619" s="86" t="s">
        <v>5723</v>
      </c>
      <c r="CN619" s="182" t="s">
        <v>7870</v>
      </c>
      <c r="CO619" s="183" t="s">
        <v>7871</v>
      </c>
      <c r="CP619" s="86" t="s">
        <v>5724</v>
      </c>
      <c r="CQ619" s="153" t="s">
        <v>7925</v>
      </c>
      <c r="CR619" s="187">
        <f t="shared" si="461"/>
        <v>2280000</v>
      </c>
      <c r="CS619" s="188">
        <v>0.8</v>
      </c>
      <c r="CT619" s="188">
        <f t="shared" si="410"/>
        <v>1824000</v>
      </c>
      <c r="CU619" s="93"/>
      <c r="CV619" s="94">
        <f t="shared" si="443"/>
        <v>80</v>
      </c>
      <c r="CW619" s="93">
        <f t="shared" si="444"/>
        <v>0</v>
      </c>
      <c r="CX619" s="86">
        <f t="shared" si="445"/>
        <v>0</v>
      </c>
      <c r="CY619" s="93">
        <f t="shared" si="411"/>
        <v>43776</v>
      </c>
      <c r="CZ619" s="93">
        <v>0</v>
      </c>
      <c r="DA619" s="93">
        <v>0</v>
      </c>
      <c r="DB619" s="93">
        <f t="shared" si="412"/>
        <v>0</v>
      </c>
      <c r="DC619" s="93">
        <v>0</v>
      </c>
      <c r="DD619" s="91">
        <v>0</v>
      </c>
      <c r="DE619" s="93">
        <f t="shared" si="413"/>
        <v>0</v>
      </c>
      <c r="DF619" s="93">
        <f t="shared" si="426"/>
        <v>0</v>
      </c>
      <c r="DG619" s="93"/>
      <c r="DH619" s="93">
        <v>0</v>
      </c>
      <c r="DI619" s="93">
        <v>0</v>
      </c>
      <c r="DJ619" s="86">
        <f t="shared" si="414"/>
        <v>0</v>
      </c>
      <c r="DK619" s="91">
        <v>0</v>
      </c>
      <c r="DL619" s="93"/>
      <c r="DM619" s="93">
        <v>0</v>
      </c>
      <c r="DN619" s="93">
        <f t="shared" si="427"/>
        <v>1824000</v>
      </c>
      <c r="DO619" s="93">
        <f t="shared" si="415"/>
        <v>0</v>
      </c>
      <c r="DP619" s="92">
        <f t="shared" si="416"/>
        <v>43776</v>
      </c>
      <c r="DQ619" s="97" t="str">
        <f t="shared" si="428"/>
        <v>8530319445</v>
      </c>
      <c r="DR619" s="98">
        <f t="shared" si="417"/>
        <v>0</v>
      </c>
      <c r="DS619" s="93" t="str">
        <f t="shared" si="418"/>
        <v>OK</v>
      </c>
      <c r="DT619" s="93"/>
      <c r="DU619" s="78" t="str">
        <f t="shared" si="429"/>
        <v>5010700212491249100001VT400001</v>
      </c>
      <c r="DV619" s="78">
        <f>INDEX('08_DMGiaDat'!$L:$L,MATCH(DU619,'08_DMGiaDat'!$R:$R,0))</f>
        <v>2280000</v>
      </c>
      <c r="DW619" s="78" t="str">
        <f t="shared" si="430"/>
        <v>501070021249100100000001</v>
      </c>
      <c r="DX619" s="78" t="str">
        <f>IFERROR(VLOOKUP(DW619,'08_DMGiaDat'!C618:C619,2,FALSE),"N")</f>
        <v>N</v>
      </c>
      <c r="DY619" s="78" t="str">
        <f t="shared" si="431"/>
        <v>5010700212491001VT400001</v>
      </c>
      <c r="DZ619" s="78" t="str">
        <f>IFERROR(VLOOKUP(DY619,'08_DMGiaDat'!C618:C619,2,FALSE),"N")</f>
        <v>N</v>
      </c>
      <c r="EA619" s="78" t="str">
        <f t="shared" si="432"/>
        <v>501070021249100100000001</v>
      </c>
      <c r="EB619" s="78" t="str">
        <f>IFERROR(VLOOKUP(EA619,'08_DMGiaDat'!C618:C619,2,FALSE),"N")</f>
        <v>N</v>
      </c>
      <c r="EC619" s="92">
        <f>IF(DV619&lt;&gt;"N",DV619,IF(DX619&lt;&gt;"N",DX619,IF(DZ619&lt;&gt;"N",DZ619*VLOOKUP(LEFT(CB619,3),'03_DMMucDich'!C602:C606,5,FALSE),IF(EB619&lt;&gt;"N",EB619*VLOOKUP(LEFT(CB619,3),'03_DMMucDich'!C602:C606,5,FALSE),"N/A"))))</f>
        <v>2280000</v>
      </c>
    </row>
    <row r="620" spans="1:133" s="34" customFormat="1" ht="16" x14ac:dyDescent="0.2">
      <c r="A620" s="85">
        <v>606</v>
      </c>
      <c r="B620" s="86"/>
      <c r="C620" s="87"/>
      <c r="D620" s="141" t="s">
        <v>6234</v>
      </c>
      <c r="E620" s="86"/>
      <c r="F620" s="88"/>
      <c r="G620" s="88" t="s">
        <v>5718</v>
      </c>
      <c r="H620" s="151">
        <v>2022</v>
      </c>
      <c r="I620" s="86"/>
      <c r="J620" s="86"/>
      <c r="K620" s="145" t="s">
        <v>6859</v>
      </c>
      <c r="L620" s="105"/>
      <c r="M620" s="86"/>
      <c r="N620" s="105"/>
      <c r="O620" s="105"/>
      <c r="P620" s="86"/>
      <c r="Q620" s="86"/>
      <c r="R620" s="153" t="str">
        <f t="shared" si="433"/>
        <v>Tổ 55</v>
      </c>
      <c r="S620" s="86"/>
      <c r="T620" s="86"/>
      <c r="U620" s="86"/>
      <c r="V620" s="86" t="str">
        <f t="shared" si="451"/>
        <v xml:space="preserve">, </v>
      </c>
      <c r="W620" s="86"/>
      <c r="X620" s="86"/>
      <c r="Y620" s="86"/>
      <c r="Z620" s="88"/>
      <c r="AA620" s="105"/>
      <c r="AB620" s="86"/>
      <c r="AC620" s="90"/>
      <c r="AD620" s="86"/>
      <c r="AE620" s="86"/>
      <c r="AF620" s="86"/>
      <c r="AG620" s="86"/>
      <c r="AH620" s="160" t="s">
        <v>6975</v>
      </c>
      <c r="AI620" s="153"/>
      <c r="AJ620" s="153"/>
      <c r="AK620" s="86"/>
      <c r="AL620" s="86"/>
      <c r="AM620" s="153" t="s">
        <v>7015</v>
      </c>
      <c r="AN620" s="153" t="s">
        <v>7728</v>
      </c>
      <c r="AO620" s="165" t="s">
        <v>7729</v>
      </c>
      <c r="AP620" s="153" t="s">
        <v>2229</v>
      </c>
      <c r="AQ620" s="153" t="s">
        <v>2106</v>
      </c>
      <c r="AR620" s="166">
        <v>80</v>
      </c>
      <c r="AS620" s="88" t="s">
        <v>5719</v>
      </c>
      <c r="AT620" s="92">
        <f t="shared" si="409"/>
        <v>0</v>
      </c>
      <c r="AU620" s="93">
        <v>0</v>
      </c>
      <c r="AV620" s="93">
        <v>0</v>
      </c>
      <c r="AW620" s="166">
        <v>200</v>
      </c>
      <c r="AX620" s="93">
        <v>0</v>
      </c>
      <c r="AY620" s="177"/>
      <c r="AZ620" s="177">
        <v>0</v>
      </c>
      <c r="BA620" s="178"/>
      <c r="BB620" s="105"/>
      <c r="BC620" s="105"/>
      <c r="BD620" s="93"/>
      <c r="BE620" s="93">
        <v>0</v>
      </c>
      <c r="BF620" s="91">
        <v>0</v>
      </c>
      <c r="BG620" s="94"/>
      <c r="BH620" s="95"/>
      <c r="BI620" s="93" t="str">
        <f t="shared" si="419"/>
        <v>Lưu Văn Hiệp</v>
      </c>
      <c r="BJ620" s="105">
        <f t="shared" si="420"/>
        <v>0</v>
      </c>
      <c r="BK620" s="88" t="str">
        <f t="shared" si="421"/>
        <v>8530319445</v>
      </c>
      <c r="BL620" s="86">
        <f t="shared" si="422"/>
        <v>0</v>
      </c>
      <c r="BM620" s="105">
        <f t="shared" si="423"/>
        <v>0</v>
      </c>
      <c r="BN620" s="86">
        <f t="shared" si="424"/>
        <v>0</v>
      </c>
      <c r="BO620" s="86">
        <f t="shared" si="425"/>
        <v>0</v>
      </c>
      <c r="BP620" s="86">
        <f t="shared" si="452"/>
        <v>0</v>
      </c>
      <c r="BQ620" s="160" t="s">
        <v>6975</v>
      </c>
      <c r="BR620" s="86" t="s">
        <v>5720</v>
      </c>
      <c r="BS620" s="88" t="s">
        <v>5721</v>
      </c>
      <c r="BT620" s="86" t="s">
        <v>5722</v>
      </c>
      <c r="BU620" s="86"/>
      <c r="BV620" s="86" t="str">
        <f t="shared" si="453"/>
        <v>DG 119064</v>
      </c>
      <c r="BW620" s="105" t="str">
        <f t="shared" si="454"/>
        <v/>
      </c>
      <c r="BX620" s="86" t="str">
        <f t="shared" si="446"/>
        <v>343</v>
      </c>
      <c r="BY620" s="86" t="str">
        <f t="shared" si="447"/>
        <v>220</v>
      </c>
      <c r="BZ620" s="91">
        <f t="shared" si="448"/>
        <v>80</v>
      </c>
      <c r="CA620" s="91">
        <v>0</v>
      </c>
      <c r="CB620" s="96" t="s">
        <v>5719</v>
      </c>
      <c r="CC620" s="91">
        <f t="shared" si="455"/>
        <v>200</v>
      </c>
      <c r="CD620" s="91">
        <f t="shared" si="456"/>
        <v>0</v>
      </c>
      <c r="CE620" s="93">
        <f t="shared" si="457"/>
        <v>0</v>
      </c>
      <c r="CF620" s="93">
        <f t="shared" si="458"/>
        <v>0</v>
      </c>
      <c r="CG620" s="105"/>
      <c r="CH620" s="105"/>
      <c r="CI620" s="86"/>
      <c r="CJ620" s="188"/>
      <c r="CK620" s="181">
        <f t="shared" si="459"/>
        <v>80</v>
      </c>
      <c r="CL620" s="181">
        <f t="shared" si="460"/>
        <v>200</v>
      </c>
      <c r="CM620" s="86" t="s">
        <v>5723</v>
      </c>
      <c r="CN620" s="182" t="s">
        <v>7870</v>
      </c>
      <c r="CO620" s="183" t="s">
        <v>7871</v>
      </c>
      <c r="CP620" s="86" t="s">
        <v>5724</v>
      </c>
      <c r="CQ620" s="153" t="s">
        <v>7925</v>
      </c>
      <c r="CR620" s="187">
        <f t="shared" si="461"/>
        <v>2280000</v>
      </c>
      <c r="CS620" s="188">
        <v>0.8</v>
      </c>
      <c r="CT620" s="188">
        <f t="shared" si="410"/>
        <v>1824000</v>
      </c>
      <c r="CU620" s="93"/>
      <c r="CV620" s="94">
        <f t="shared" si="443"/>
        <v>80</v>
      </c>
      <c r="CW620" s="93">
        <f t="shared" si="444"/>
        <v>0</v>
      </c>
      <c r="CX620" s="86">
        <f t="shared" si="445"/>
        <v>0</v>
      </c>
      <c r="CY620" s="93">
        <f t="shared" si="411"/>
        <v>43776</v>
      </c>
      <c r="CZ620" s="93">
        <v>0</v>
      </c>
      <c r="DA620" s="93">
        <v>0</v>
      </c>
      <c r="DB620" s="93">
        <f t="shared" si="412"/>
        <v>0</v>
      </c>
      <c r="DC620" s="93">
        <v>0</v>
      </c>
      <c r="DD620" s="91">
        <v>0</v>
      </c>
      <c r="DE620" s="93">
        <f t="shared" si="413"/>
        <v>0</v>
      </c>
      <c r="DF620" s="93">
        <f t="shared" si="426"/>
        <v>0</v>
      </c>
      <c r="DG620" s="93"/>
      <c r="DH620" s="93">
        <v>0</v>
      </c>
      <c r="DI620" s="93">
        <v>0</v>
      </c>
      <c r="DJ620" s="86">
        <f t="shared" si="414"/>
        <v>0</v>
      </c>
      <c r="DK620" s="91">
        <v>0</v>
      </c>
      <c r="DL620" s="93"/>
      <c r="DM620" s="93">
        <v>0</v>
      </c>
      <c r="DN620" s="93">
        <f t="shared" si="427"/>
        <v>1824000</v>
      </c>
      <c r="DO620" s="93">
        <f t="shared" si="415"/>
        <v>0</v>
      </c>
      <c r="DP620" s="92">
        <f t="shared" si="416"/>
        <v>43776</v>
      </c>
      <c r="DQ620" s="97" t="str">
        <f t="shared" si="428"/>
        <v>8530319445</v>
      </c>
      <c r="DR620" s="98">
        <f t="shared" si="417"/>
        <v>0</v>
      </c>
      <c r="DS620" s="93" t="str">
        <f t="shared" si="418"/>
        <v>OK</v>
      </c>
      <c r="DT620" s="93"/>
      <c r="DU620" s="78" t="str">
        <f t="shared" si="429"/>
        <v>5010700212491249100001VT400001</v>
      </c>
      <c r="DV620" s="78">
        <f>INDEX('08_DMGiaDat'!$L:$L,MATCH(DU620,'08_DMGiaDat'!$R:$R,0))</f>
        <v>2280000</v>
      </c>
      <c r="DW620" s="78" t="str">
        <f t="shared" si="430"/>
        <v>501070021249100100000001</v>
      </c>
      <c r="DX620" s="78" t="str">
        <f>IFERROR(VLOOKUP(DW620,'08_DMGiaDat'!C618:C619,2,FALSE),"N")</f>
        <v>N</v>
      </c>
      <c r="DY620" s="78" t="str">
        <f t="shared" si="431"/>
        <v>5010700212491001VT400001</v>
      </c>
      <c r="DZ620" s="78" t="str">
        <f>IFERROR(VLOOKUP(DY620,'08_DMGiaDat'!C618:C619,2,FALSE),"N")</f>
        <v>N</v>
      </c>
      <c r="EA620" s="78" t="str">
        <f t="shared" si="432"/>
        <v>501070021249100100000001</v>
      </c>
      <c r="EB620" s="78" t="str">
        <f>IFERROR(VLOOKUP(EA620,'08_DMGiaDat'!C618:C619,2,FALSE),"N")</f>
        <v>N</v>
      </c>
      <c r="EC620" s="92">
        <f>IF(DV620&lt;&gt;"N",DV620,IF(DX620&lt;&gt;"N",DX620,IF(DZ620&lt;&gt;"N",DZ620*VLOOKUP(LEFT(CB620,3),'03_DMMucDich'!C602:C606,5,FALSE),IF(EB620&lt;&gt;"N",EB620*VLOOKUP(LEFT(CB620,3),'03_DMMucDich'!C602:C606,5,FALSE),"N/A"))))</f>
        <v>2280000</v>
      </c>
    </row>
    <row r="621" spans="1:133" s="34" customFormat="1" ht="16" x14ac:dyDescent="0.2">
      <c r="A621" s="85">
        <v>607</v>
      </c>
      <c r="B621" s="86"/>
      <c r="C621" s="87"/>
      <c r="D621" s="141" t="s">
        <v>6235</v>
      </c>
      <c r="E621" s="86"/>
      <c r="F621" s="88"/>
      <c r="G621" s="88" t="s">
        <v>5718</v>
      </c>
      <c r="H621" s="151">
        <v>2022</v>
      </c>
      <c r="I621" s="86"/>
      <c r="J621" s="86"/>
      <c r="K621" s="145" t="s">
        <v>6860</v>
      </c>
      <c r="L621" s="105"/>
      <c r="M621" s="86"/>
      <c r="N621" s="105"/>
      <c r="O621" s="105"/>
      <c r="P621" s="86"/>
      <c r="Q621" s="86"/>
      <c r="R621" s="153" t="str">
        <f t="shared" si="433"/>
        <v>Tổ 65</v>
      </c>
      <c r="S621" s="86"/>
      <c r="T621" s="86"/>
      <c r="U621" s="86"/>
      <c r="V621" s="86" t="str">
        <f t="shared" si="451"/>
        <v xml:space="preserve">, </v>
      </c>
      <c r="W621" s="86"/>
      <c r="X621" s="86"/>
      <c r="Y621" s="86"/>
      <c r="Z621" s="88"/>
      <c r="AA621" s="105"/>
      <c r="AB621" s="86"/>
      <c r="AC621" s="90"/>
      <c r="AD621" s="86"/>
      <c r="AE621" s="86"/>
      <c r="AF621" s="86"/>
      <c r="AG621" s="86"/>
      <c r="AH621" s="160" t="s">
        <v>6964</v>
      </c>
      <c r="AI621" s="153"/>
      <c r="AJ621" s="153"/>
      <c r="AK621" s="86"/>
      <c r="AL621" s="86"/>
      <c r="AM621" s="153" t="s">
        <v>7015</v>
      </c>
      <c r="AN621" s="153" t="s">
        <v>7730</v>
      </c>
      <c r="AO621" s="165">
        <v>43637</v>
      </c>
      <c r="AP621" s="153" t="s">
        <v>7139</v>
      </c>
      <c r="AQ621" s="153" t="s">
        <v>5684</v>
      </c>
      <c r="AR621" s="166">
        <v>105</v>
      </c>
      <c r="AS621" s="88" t="s">
        <v>5719</v>
      </c>
      <c r="AT621" s="92">
        <f t="shared" si="409"/>
        <v>0</v>
      </c>
      <c r="AU621" s="93">
        <v>0</v>
      </c>
      <c r="AV621" s="93">
        <v>0</v>
      </c>
      <c r="AW621" s="166">
        <v>200</v>
      </c>
      <c r="AX621" s="93">
        <v>0</v>
      </c>
      <c r="AY621" s="177"/>
      <c r="AZ621" s="177">
        <v>0</v>
      </c>
      <c r="BA621" s="178"/>
      <c r="BB621" s="105"/>
      <c r="BC621" s="105"/>
      <c r="BD621" s="93"/>
      <c r="BE621" s="93">
        <v>0</v>
      </c>
      <c r="BF621" s="91">
        <v>0</v>
      </c>
      <c r="BG621" s="94"/>
      <c r="BH621" s="95"/>
      <c r="BI621" s="93" t="str">
        <f t="shared" si="419"/>
        <v>Nguyễn Thị Tuyết Nhung</v>
      </c>
      <c r="BJ621" s="105">
        <f t="shared" si="420"/>
        <v>0</v>
      </c>
      <c r="BK621" s="88" t="str">
        <f t="shared" si="421"/>
        <v>8152674255</v>
      </c>
      <c r="BL621" s="86">
        <f t="shared" si="422"/>
        <v>0</v>
      </c>
      <c r="BM621" s="105">
        <f t="shared" si="423"/>
        <v>0</v>
      </c>
      <c r="BN621" s="86">
        <f t="shared" si="424"/>
        <v>0</v>
      </c>
      <c r="BO621" s="86">
        <f t="shared" si="425"/>
        <v>0</v>
      </c>
      <c r="BP621" s="86">
        <f t="shared" si="452"/>
        <v>0</v>
      </c>
      <c r="BQ621" s="160" t="s">
        <v>6964</v>
      </c>
      <c r="BR621" s="86" t="s">
        <v>5720</v>
      </c>
      <c r="BS621" s="88" t="s">
        <v>5721</v>
      </c>
      <c r="BT621" s="86" t="s">
        <v>5722</v>
      </c>
      <c r="BU621" s="86"/>
      <c r="BV621" s="86" t="str">
        <f t="shared" si="453"/>
        <v>CR 891944</v>
      </c>
      <c r="BW621" s="105" t="str">
        <f t="shared" si="454"/>
        <v/>
      </c>
      <c r="BX621" s="86" t="str">
        <f t="shared" si="446"/>
        <v>77</v>
      </c>
      <c r="BY621" s="86" t="str">
        <f t="shared" si="447"/>
        <v>18</v>
      </c>
      <c r="BZ621" s="91">
        <f t="shared" si="448"/>
        <v>105</v>
      </c>
      <c r="CA621" s="91">
        <v>0</v>
      </c>
      <c r="CB621" s="96" t="s">
        <v>5719</v>
      </c>
      <c r="CC621" s="91">
        <f t="shared" si="455"/>
        <v>200</v>
      </c>
      <c r="CD621" s="91">
        <f t="shared" si="456"/>
        <v>0</v>
      </c>
      <c r="CE621" s="93">
        <f t="shared" si="457"/>
        <v>0</v>
      </c>
      <c r="CF621" s="93">
        <f t="shared" si="458"/>
        <v>0</v>
      </c>
      <c r="CG621" s="105"/>
      <c r="CH621" s="105"/>
      <c r="CI621" s="86"/>
      <c r="CJ621" s="188"/>
      <c r="CK621" s="181">
        <f t="shared" si="459"/>
        <v>105</v>
      </c>
      <c r="CL621" s="181">
        <f t="shared" si="460"/>
        <v>200</v>
      </c>
      <c r="CM621" s="86" t="s">
        <v>5723</v>
      </c>
      <c r="CN621" s="182" t="s">
        <v>7854</v>
      </c>
      <c r="CO621" s="183" t="s">
        <v>7855</v>
      </c>
      <c r="CP621" s="86" t="s">
        <v>5724</v>
      </c>
      <c r="CQ621" s="153" t="s">
        <v>7924</v>
      </c>
      <c r="CR621" s="187">
        <f t="shared" si="461"/>
        <v>7970000</v>
      </c>
      <c r="CS621" s="188">
        <v>1</v>
      </c>
      <c r="CT621" s="188">
        <f t="shared" si="410"/>
        <v>7970000</v>
      </c>
      <c r="CU621" s="93"/>
      <c r="CV621" s="94">
        <f t="shared" si="443"/>
        <v>105</v>
      </c>
      <c r="CW621" s="93">
        <f t="shared" si="444"/>
        <v>0</v>
      </c>
      <c r="CX621" s="86">
        <f t="shared" si="445"/>
        <v>0</v>
      </c>
      <c r="CY621" s="93">
        <f t="shared" si="411"/>
        <v>251055</v>
      </c>
      <c r="CZ621" s="93">
        <v>0</v>
      </c>
      <c r="DA621" s="93">
        <v>0</v>
      </c>
      <c r="DB621" s="93">
        <f t="shared" si="412"/>
        <v>0</v>
      </c>
      <c r="DC621" s="93">
        <v>0</v>
      </c>
      <c r="DD621" s="91">
        <v>0</v>
      </c>
      <c r="DE621" s="93">
        <f t="shared" si="413"/>
        <v>0</v>
      </c>
      <c r="DF621" s="93">
        <f t="shared" si="426"/>
        <v>0</v>
      </c>
      <c r="DG621" s="93"/>
      <c r="DH621" s="93">
        <v>0</v>
      </c>
      <c r="DI621" s="93">
        <v>0</v>
      </c>
      <c r="DJ621" s="86">
        <f t="shared" si="414"/>
        <v>0</v>
      </c>
      <c r="DK621" s="91">
        <v>0</v>
      </c>
      <c r="DL621" s="93"/>
      <c r="DM621" s="93">
        <v>0</v>
      </c>
      <c r="DN621" s="93">
        <f t="shared" si="427"/>
        <v>7970000</v>
      </c>
      <c r="DO621" s="93">
        <f t="shared" si="415"/>
        <v>0</v>
      </c>
      <c r="DP621" s="92">
        <f t="shared" si="416"/>
        <v>251055</v>
      </c>
      <c r="DQ621" s="97" t="str">
        <f t="shared" si="428"/>
        <v>8152674255</v>
      </c>
      <c r="DR621" s="98">
        <f t="shared" si="417"/>
        <v>0</v>
      </c>
      <c r="DS621" s="93" t="str">
        <f t="shared" si="418"/>
        <v>OK</v>
      </c>
      <c r="DT621" s="93"/>
      <c r="DU621" s="78" t="str">
        <f t="shared" si="429"/>
        <v>5010700215011501100001VT100001</v>
      </c>
      <c r="DV621" s="78">
        <f>INDEX('08_DMGiaDat'!$L:$L,MATCH(DU621,'08_DMGiaDat'!$R:$R,0))</f>
        <v>7970000</v>
      </c>
      <c r="DW621" s="78" t="str">
        <f t="shared" si="430"/>
        <v>501070021501100100000001</v>
      </c>
      <c r="DX621" s="78" t="str">
        <f>IFERROR(VLOOKUP(DW621,'08_DMGiaDat'!C618:C619,2,FALSE),"N")</f>
        <v>N</v>
      </c>
      <c r="DY621" s="78" t="str">
        <f t="shared" si="431"/>
        <v>5010700215011001VT100001</v>
      </c>
      <c r="DZ621" s="78" t="str">
        <f>IFERROR(VLOOKUP(DY621,'08_DMGiaDat'!C618:C619,2,FALSE),"N")</f>
        <v>N</v>
      </c>
      <c r="EA621" s="78" t="str">
        <f t="shared" si="432"/>
        <v>501070021501100100000001</v>
      </c>
      <c r="EB621" s="78" t="str">
        <f>IFERROR(VLOOKUP(EA621,'08_DMGiaDat'!C618:C619,2,FALSE),"N")</f>
        <v>N</v>
      </c>
      <c r="EC621" s="92">
        <f>IF(DV621&lt;&gt;"N",DV621,IF(DX621&lt;&gt;"N",DX621,IF(DZ621&lt;&gt;"N",DZ621*VLOOKUP(LEFT(CB621,3),'03_DMMucDich'!C602:C606,5,FALSE),IF(EB621&lt;&gt;"N",EB621*VLOOKUP(LEFT(CB621,3),'03_DMMucDich'!C602:C606,5,FALSE),"N/A"))))</f>
        <v>7970000</v>
      </c>
    </row>
    <row r="622" spans="1:133" s="34" customFormat="1" ht="16" x14ac:dyDescent="0.2">
      <c r="A622" s="85">
        <v>608</v>
      </c>
      <c r="B622" s="86"/>
      <c r="C622" s="87"/>
      <c r="D622" s="141" t="s">
        <v>6236</v>
      </c>
      <c r="E622" s="86"/>
      <c r="F622" s="88"/>
      <c r="G622" s="88" t="s">
        <v>5718</v>
      </c>
      <c r="H622" s="151">
        <v>2022</v>
      </c>
      <c r="I622" s="86"/>
      <c r="J622" s="86"/>
      <c r="K622" s="145" t="s">
        <v>6861</v>
      </c>
      <c r="L622" s="105"/>
      <c r="M622" s="86"/>
      <c r="N622" s="105"/>
      <c r="O622" s="105"/>
      <c r="P622" s="86"/>
      <c r="Q622" s="86"/>
      <c r="R622" s="153" t="str">
        <f t="shared" si="433"/>
        <v>Tổ 65</v>
      </c>
      <c r="S622" s="86"/>
      <c r="T622" s="86"/>
      <c r="U622" s="86"/>
      <c r="V622" s="86" t="str">
        <f t="shared" si="451"/>
        <v xml:space="preserve">, </v>
      </c>
      <c r="W622" s="86"/>
      <c r="X622" s="86"/>
      <c r="Y622" s="86"/>
      <c r="Z622" s="88"/>
      <c r="AA622" s="105"/>
      <c r="AB622" s="86"/>
      <c r="AC622" s="90"/>
      <c r="AD622" s="86"/>
      <c r="AE622" s="86"/>
      <c r="AF622" s="86"/>
      <c r="AG622" s="86"/>
      <c r="AH622" s="160" t="s">
        <v>6964</v>
      </c>
      <c r="AI622" s="153"/>
      <c r="AJ622" s="153"/>
      <c r="AK622" s="86"/>
      <c r="AL622" s="86"/>
      <c r="AM622" s="153" t="s">
        <v>7015</v>
      </c>
      <c r="AN622" s="153" t="s">
        <v>7731</v>
      </c>
      <c r="AO622" s="165">
        <v>44610</v>
      </c>
      <c r="AP622" s="153" t="s">
        <v>2094</v>
      </c>
      <c r="AQ622" s="153" t="s">
        <v>5669</v>
      </c>
      <c r="AR622" s="166">
        <v>105</v>
      </c>
      <c r="AS622" s="88" t="s">
        <v>5719</v>
      </c>
      <c r="AT622" s="92">
        <f t="shared" si="409"/>
        <v>0</v>
      </c>
      <c r="AU622" s="93">
        <v>0</v>
      </c>
      <c r="AV622" s="93">
        <v>0</v>
      </c>
      <c r="AW622" s="166">
        <v>200</v>
      </c>
      <c r="AX622" s="93">
        <v>0</v>
      </c>
      <c r="AY622" s="177"/>
      <c r="AZ622" s="177">
        <v>0</v>
      </c>
      <c r="BA622" s="178"/>
      <c r="BB622" s="105"/>
      <c r="BC622" s="105"/>
      <c r="BD622" s="93"/>
      <c r="BE622" s="93">
        <v>0</v>
      </c>
      <c r="BF622" s="91">
        <v>0</v>
      </c>
      <c r="BG622" s="94"/>
      <c r="BH622" s="95"/>
      <c r="BI622" s="93" t="str">
        <f t="shared" si="419"/>
        <v>Phan Văn Phổ</v>
      </c>
      <c r="BJ622" s="105">
        <f t="shared" si="420"/>
        <v>0</v>
      </c>
      <c r="BK622" s="88" t="str">
        <f t="shared" si="421"/>
        <v>8041570116</v>
      </c>
      <c r="BL622" s="86">
        <f t="shared" si="422"/>
        <v>0</v>
      </c>
      <c r="BM622" s="105">
        <f t="shared" si="423"/>
        <v>0</v>
      </c>
      <c r="BN622" s="86">
        <f t="shared" si="424"/>
        <v>0</v>
      </c>
      <c r="BO622" s="86">
        <f t="shared" si="425"/>
        <v>0</v>
      </c>
      <c r="BP622" s="86">
        <f t="shared" si="452"/>
        <v>0</v>
      </c>
      <c r="BQ622" s="160" t="s">
        <v>6964</v>
      </c>
      <c r="BR622" s="86" t="s">
        <v>5720</v>
      </c>
      <c r="BS622" s="88" t="s">
        <v>5721</v>
      </c>
      <c r="BT622" s="86" t="s">
        <v>5722</v>
      </c>
      <c r="BU622" s="86"/>
      <c r="BV622" s="86" t="str">
        <f t="shared" si="453"/>
        <v>DC 940555</v>
      </c>
      <c r="BW622" s="105" t="str">
        <f t="shared" si="454"/>
        <v/>
      </c>
      <c r="BX622" s="86" t="str">
        <f t="shared" si="446"/>
        <v>208</v>
      </c>
      <c r="BY622" s="86" t="str">
        <f t="shared" si="447"/>
        <v>13</v>
      </c>
      <c r="BZ622" s="91">
        <f t="shared" si="448"/>
        <v>105</v>
      </c>
      <c r="CA622" s="91">
        <v>0</v>
      </c>
      <c r="CB622" s="96" t="s">
        <v>5719</v>
      </c>
      <c r="CC622" s="91">
        <f t="shared" si="455"/>
        <v>200</v>
      </c>
      <c r="CD622" s="91">
        <f t="shared" si="456"/>
        <v>0</v>
      </c>
      <c r="CE622" s="93">
        <f t="shared" si="457"/>
        <v>0</v>
      </c>
      <c r="CF622" s="93">
        <f t="shared" si="458"/>
        <v>0</v>
      </c>
      <c r="CG622" s="105"/>
      <c r="CH622" s="105"/>
      <c r="CI622" s="86"/>
      <c r="CJ622" s="188"/>
      <c r="CK622" s="181">
        <f t="shared" si="459"/>
        <v>105</v>
      </c>
      <c r="CL622" s="181">
        <f t="shared" si="460"/>
        <v>200</v>
      </c>
      <c r="CM622" s="86" t="s">
        <v>5723</v>
      </c>
      <c r="CN622" s="182" t="s">
        <v>7854</v>
      </c>
      <c r="CO622" s="183" t="s">
        <v>7855</v>
      </c>
      <c r="CP622" s="86" t="s">
        <v>5724</v>
      </c>
      <c r="CQ622" s="153" t="s">
        <v>7924</v>
      </c>
      <c r="CR622" s="187">
        <f t="shared" si="461"/>
        <v>7970000</v>
      </c>
      <c r="CS622" s="188">
        <v>1</v>
      </c>
      <c r="CT622" s="188">
        <f t="shared" si="410"/>
        <v>7970000</v>
      </c>
      <c r="CU622" s="93"/>
      <c r="CV622" s="94">
        <f t="shared" si="443"/>
        <v>105</v>
      </c>
      <c r="CW622" s="93">
        <f t="shared" si="444"/>
        <v>0</v>
      </c>
      <c r="CX622" s="86">
        <f t="shared" si="445"/>
        <v>0</v>
      </c>
      <c r="CY622" s="93">
        <f t="shared" si="411"/>
        <v>251055</v>
      </c>
      <c r="CZ622" s="93">
        <v>0</v>
      </c>
      <c r="DA622" s="93">
        <v>0</v>
      </c>
      <c r="DB622" s="93">
        <f t="shared" si="412"/>
        <v>0</v>
      </c>
      <c r="DC622" s="93">
        <v>0</v>
      </c>
      <c r="DD622" s="91">
        <v>0</v>
      </c>
      <c r="DE622" s="93">
        <f t="shared" si="413"/>
        <v>0</v>
      </c>
      <c r="DF622" s="93">
        <f t="shared" si="426"/>
        <v>0</v>
      </c>
      <c r="DG622" s="93"/>
      <c r="DH622" s="93">
        <v>0</v>
      </c>
      <c r="DI622" s="93">
        <v>0</v>
      </c>
      <c r="DJ622" s="86">
        <f t="shared" si="414"/>
        <v>0</v>
      </c>
      <c r="DK622" s="91">
        <v>0</v>
      </c>
      <c r="DL622" s="93"/>
      <c r="DM622" s="93">
        <v>0</v>
      </c>
      <c r="DN622" s="93">
        <f t="shared" si="427"/>
        <v>7970000</v>
      </c>
      <c r="DO622" s="93">
        <f t="shared" si="415"/>
        <v>0</v>
      </c>
      <c r="DP622" s="92">
        <f t="shared" si="416"/>
        <v>251055</v>
      </c>
      <c r="DQ622" s="97" t="str">
        <f t="shared" si="428"/>
        <v>8041570116</v>
      </c>
      <c r="DR622" s="98">
        <f t="shared" si="417"/>
        <v>0</v>
      </c>
      <c r="DS622" s="93" t="str">
        <f t="shared" si="418"/>
        <v>OK</v>
      </c>
      <c r="DT622" s="93"/>
      <c r="DU622" s="78" t="str">
        <f t="shared" si="429"/>
        <v>5010700215011501100001VT100001</v>
      </c>
      <c r="DV622" s="78">
        <f>INDEX('08_DMGiaDat'!$L:$L,MATCH(DU622,'08_DMGiaDat'!$R:$R,0))</f>
        <v>7970000</v>
      </c>
      <c r="DW622" s="78" t="str">
        <f t="shared" si="430"/>
        <v>501070021501100100000001</v>
      </c>
      <c r="DX622" s="78" t="str">
        <f>IFERROR(VLOOKUP(DW622,'08_DMGiaDat'!C618:C619,2,FALSE),"N")</f>
        <v>N</v>
      </c>
      <c r="DY622" s="78" t="str">
        <f t="shared" si="431"/>
        <v>5010700215011001VT100001</v>
      </c>
      <c r="DZ622" s="78" t="str">
        <f>IFERROR(VLOOKUP(DY622,'08_DMGiaDat'!C618:C619,2,FALSE),"N")</f>
        <v>N</v>
      </c>
      <c r="EA622" s="78" t="str">
        <f t="shared" si="432"/>
        <v>501070021501100100000001</v>
      </c>
      <c r="EB622" s="78" t="str">
        <f>IFERROR(VLOOKUP(EA622,'08_DMGiaDat'!C618:C619,2,FALSE),"N")</f>
        <v>N</v>
      </c>
      <c r="EC622" s="92">
        <f>IF(DV622&lt;&gt;"N",DV622,IF(DX622&lt;&gt;"N",DX622,IF(DZ622&lt;&gt;"N",DZ622*VLOOKUP(LEFT(CB622,3),'03_DMMucDich'!C602:C606,5,FALSE),IF(EB622&lt;&gt;"N",EB622*VLOOKUP(LEFT(CB622,3),'03_DMMucDich'!C602:C606,5,FALSE),"N/A"))))</f>
        <v>7970000</v>
      </c>
    </row>
    <row r="623" spans="1:133" s="34" customFormat="1" ht="16" x14ac:dyDescent="0.2">
      <c r="A623" s="85">
        <v>609</v>
      </c>
      <c r="B623" s="86"/>
      <c r="C623" s="87"/>
      <c r="D623" s="141" t="s">
        <v>6237</v>
      </c>
      <c r="E623" s="86"/>
      <c r="F623" s="88"/>
      <c r="G623" s="88" t="s">
        <v>5718</v>
      </c>
      <c r="H623" s="151">
        <v>2022</v>
      </c>
      <c r="I623" s="86"/>
      <c r="J623" s="86"/>
      <c r="K623" s="145" t="s">
        <v>6862</v>
      </c>
      <c r="L623" s="105"/>
      <c r="M623" s="86"/>
      <c r="N623" s="105"/>
      <c r="O623" s="105"/>
      <c r="P623" s="86"/>
      <c r="Q623" s="86"/>
      <c r="R623" s="153" t="str">
        <f t="shared" si="433"/>
        <v>Tổ 41</v>
      </c>
      <c r="S623" s="86"/>
      <c r="T623" s="86"/>
      <c r="U623" s="86"/>
      <c r="V623" s="86" t="str">
        <f t="shared" si="451"/>
        <v xml:space="preserve">, </v>
      </c>
      <c r="W623" s="86"/>
      <c r="X623" s="86"/>
      <c r="Y623" s="86"/>
      <c r="Z623" s="88"/>
      <c r="AA623" s="105"/>
      <c r="AB623" s="86"/>
      <c r="AC623" s="90"/>
      <c r="AD623" s="86"/>
      <c r="AE623" s="86"/>
      <c r="AF623" s="86"/>
      <c r="AG623" s="86"/>
      <c r="AH623" s="160" t="s">
        <v>6973</v>
      </c>
      <c r="AI623" s="153"/>
      <c r="AJ623" s="153"/>
      <c r="AK623" s="86"/>
      <c r="AL623" s="86"/>
      <c r="AM623" s="153" t="s">
        <v>7015</v>
      </c>
      <c r="AN623" s="153" t="s">
        <v>7732</v>
      </c>
      <c r="AO623" s="165">
        <v>44327</v>
      </c>
      <c r="AP623" s="153" t="s">
        <v>7112</v>
      </c>
      <c r="AQ623" s="153" t="s">
        <v>1331</v>
      </c>
      <c r="AR623" s="166">
        <v>100</v>
      </c>
      <c r="AS623" s="88" t="s">
        <v>5719</v>
      </c>
      <c r="AT623" s="92">
        <f t="shared" ref="AT623:AT686" si="462">AU623+AV623+AX623</f>
        <v>0</v>
      </c>
      <c r="AU623" s="93">
        <v>0</v>
      </c>
      <c r="AV623" s="93">
        <v>0</v>
      </c>
      <c r="AW623" s="166">
        <v>200</v>
      </c>
      <c r="AX623" s="93">
        <v>0</v>
      </c>
      <c r="AY623" s="177"/>
      <c r="AZ623" s="177">
        <v>0</v>
      </c>
      <c r="BA623" s="178"/>
      <c r="BB623" s="105"/>
      <c r="BC623" s="105"/>
      <c r="BD623" s="93"/>
      <c r="BE623" s="93">
        <v>0</v>
      </c>
      <c r="BF623" s="91">
        <v>0</v>
      </c>
      <c r="BG623" s="94"/>
      <c r="BH623" s="95"/>
      <c r="BI623" s="93" t="str">
        <f t="shared" si="419"/>
        <v>Đoàn Ngọc Trưởng</v>
      </c>
      <c r="BJ623" s="105">
        <f t="shared" si="420"/>
        <v>0</v>
      </c>
      <c r="BK623" s="88" t="str">
        <f t="shared" si="421"/>
        <v>8026317133</v>
      </c>
      <c r="BL623" s="86">
        <f t="shared" si="422"/>
        <v>0</v>
      </c>
      <c r="BM623" s="105">
        <f t="shared" si="423"/>
        <v>0</v>
      </c>
      <c r="BN623" s="86">
        <f t="shared" si="424"/>
        <v>0</v>
      </c>
      <c r="BO623" s="86">
        <f t="shared" si="425"/>
        <v>0</v>
      </c>
      <c r="BP623" s="86">
        <f t="shared" si="452"/>
        <v>0</v>
      </c>
      <c r="BQ623" s="160" t="s">
        <v>6973</v>
      </c>
      <c r="BR623" s="86" t="s">
        <v>5720</v>
      </c>
      <c r="BS623" s="88" t="s">
        <v>5721</v>
      </c>
      <c r="BT623" s="86" t="s">
        <v>5722</v>
      </c>
      <c r="BU623" s="86"/>
      <c r="BV623" s="86" t="str">
        <f t="shared" si="453"/>
        <v>DA 286878</v>
      </c>
      <c r="BW623" s="105" t="str">
        <f t="shared" si="454"/>
        <v/>
      </c>
      <c r="BX623" s="86" t="str">
        <f t="shared" si="446"/>
        <v>60</v>
      </c>
      <c r="BY623" s="86" t="str">
        <f t="shared" si="447"/>
        <v>122</v>
      </c>
      <c r="BZ623" s="91">
        <f t="shared" si="448"/>
        <v>100</v>
      </c>
      <c r="CA623" s="91">
        <v>0</v>
      </c>
      <c r="CB623" s="96" t="s">
        <v>5719</v>
      </c>
      <c r="CC623" s="91">
        <f t="shared" si="455"/>
        <v>200</v>
      </c>
      <c r="CD623" s="91">
        <f t="shared" si="456"/>
        <v>0</v>
      </c>
      <c r="CE623" s="93">
        <f t="shared" si="457"/>
        <v>0</v>
      </c>
      <c r="CF623" s="93">
        <f t="shared" si="458"/>
        <v>0</v>
      </c>
      <c r="CG623" s="105"/>
      <c r="CH623" s="105"/>
      <c r="CI623" s="86"/>
      <c r="CJ623" s="188"/>
      <c r="CK623" s="181">
        <f t="shared" si="459"/>
        <v>100</v>
      </c>
      <c r="CL623" s="181">
        <f t="shared" si="460"/>
        <v>200</v>
      </c>
      <c r="CM623" s="86" t="s">
        <v>5723</v>
      </c>
      <c r="CN623" s="182" t="s">
        <v>7857</v>
      </c>
      <c r="CO623" s="183" t="s">
        <v>7858</v>
      </c>
      <c r="CP623" s="86" t="s">
        <v>5724</v>
      </c>
      <c r="CQ623" s="153" t="s">
        <v>7924</v>
      </c>
      <c r="CR623" s="187">
        <f t="shared" si="461"/>
        <v>5850000</v>
      </c>
      <c r="CS623" s="188">
        <v>1</v>
      </c>
      <c r="CT623" s="188">
        <f t="shared" ref="CT623:CT686" si="463">CR623*CS623</f>
        <v>5850000</v>
      </c>
      <c r="CU623" s="93"/>
      <c r="CV623" s="94">
        <f t="shared" si="443"/>
        <v>100</v>
      </c>
      <c r="CW623" s="93">
        <f t="shared" si="444"/>
        <v>0</v>
      </c>
      <c r="CX623" s="86">
        <f t="shared" si="445"/>
        <v>0</v>
      </c>
      <c r="CY623" s="93">
        <f t="shared" ref="CY623:CY686" si="464">(CV623*0.03/100+CW623*0.07/100+CX623*0.15/100)*CT623</f>
        <v>175500</v>
      </c>
      <c r="CZ623" s="93">
        <v>0</v>
      </c>
      <c r="DA623" s="93">
        <v>0</v>
      </c>
      <c r="DB623" s="93">
        <f t="shared" ref="DB623:DB686" si="465">CZ623*DA623*CT623</f>
        <v>0</v>
      </c>
      <c r="DC623" s="93">
        <v>0</v>
      </c>
      <c r="DD623" s="91">
        <v>0</v>
      </c>
      <c r="DE623" s="93">
        <f t="shared" ref="DE623:DE686" si="466">DC623*DD623*CT623*0.03/100</f>
        <v>0</v>
      </c>
      <c r="DF623" s="93">
        <f t="shared" si="426"/>
        <v>0</v>
      </c>
      <c r="DG623" s="93"/>
      <c r="DH623" s="93">
        <v>0</v>
      </c>
      <c r="DI623" s="93">
        <v>0</v>
      </c>
      <c r="DJ623" s="86">
        <f t="shared" ref="DJ623:DJ686" si="467">IF(DH623&gt;0,DF623*DH623*DI623*0.15/100,DF623*DI623*0.15/100)</f>
        <v>0</v>
      </c>
      <c r="DK623" s="91">
        <v>0</v>
      </c>
      <c r="DL623" s="93"/>
      <c r="DM623" s="93">
        <v>0</v>
      </c>
      <c r="DN623" s="93">
        <f t="shared" si="427"/>
        <v>5850000</v>
      </c>
      <c r="DO623" s="93">
        <f t="shared" ref="DO623:DO686" si="468">IF(DM623&gt;0,DK623*DM623*DN623*0.2/100,DK623*DN623*0.2/100)</f>
        <v>0</v>
      </c>
      <c r="DP623" s="92">
        <f t="shared" ref="DP623:DP686" si="469">CY623+DB623+DE623+DJ623+DO623</f>
        <v>175500</v>
      </c>
      <c r="DQ623" s="97" t="str">
        <f t="shared" si="428"/>
        <v>8026317133</v>
      </c>
      <c r="DR623" s="98">
        <f t="shared" ref="DR623:DR686" si="470">10-MOD(VALUE(LEFT(RIGHT(LEFT(DQ623,10),2)))*3+VALUE(LEFT(LEFT(DQ623,10)))*31+VALUE(LEFT(RIGHT(LEFT(DQ623,10),9)))*29+VALUE(LEFT(RIGHT(LEFT(DQ623,10),8)))*23+VALUE(LEFT(RIGHT(LEFT(DQ623,10),7)))*19+VALUE(LEFT(RIGHT(LEFT(DQ623,10),6)))*17+VALUE(LEFT(RIGHT(LEFT(DQ623,10),5)))*13+VALUE(LEFT(RIGHT(LEFT(DQ623,10),4)))*7+VALUE(LEFT(RIGHT(LEFT(DQ623,10),3)))*5,11)-VALUE(RIGHT(LEFT(DQ623,10)))</f>
        <v>0</v>
      </c>
      <c r="DS623" s="93" t="str">
        <f t="shared" ref="DS623:DS686" si="471">IF(ISERROR(DR623),"Mã tin sai !!!",IF(DR623=0,"OK","Mã tin sai !!!"))</f>
        <v>OK</v>
      </c>
      <c r="DT623" s="93"/>
      <c r="DU623" s="78" t="str">
        <f t="shared" si="429"/>
        <v>5010700214991499101001VT100001</v>
      </c>
      <c r="DV623" s="78">
        <f>INDEX('08_DMGiaDat'!$L:$L,MATCH(DU623,'08_DMGiaDat'!$R:$R,0))</f>
        <v>5850000</v>
      </c>
      <c r="DW623" s="78" t="str">
        <f t="shared" si="430"/>
        <v>501070021499100100000001</v>
      </c>
      <c r="DX623" s="78" t="str">
        <f>IFERROR(VLOOKUP(DW623,'08_DMGiaDat'!C618:C619,2,FALSE),"N")</f>
        <v>N</v>
      </c>
      <c r="DY623" s="78" t="str">
        <f t="shared" si="431"/>
        <v>5010700214991001VT100001</v>
      </c>
      <c r="DZ623" s="78" t="str">
        <f>IFERROR(VLOOKUP(DY623,'08_DMGiaDat'!C618:C619,2,FALSE),"N")</f>
        <v>N</v>
      </c>
      <c r="EA623" s="78" t="str">
        <f t="shared" si="432"/>
        <v>501070021499100100000001</v>
      </c>
      <c r="EB623" s="78" t="str">
        <f>IFERROR(VLOOKUP(EA623,'08_DMGiaDat'!C618:C619,2,FALSE),"N")</f>
        <v>N</v>
      </c>
      <c r="EC623" s="92">
        <f>IF(DV623&lt;&gt;"N",DV623,IF(DX623&lt;&gt;"N",DX623,IF(DZ623&lt;&gt;"N",DZ623*VLOOKUP(LEFT(CB623,3),'03_DMMucDich'!C602:C606,5,FALSE),IF(EB623&lt;&gt;"N",EB623*VLOOKUP(LEFT(CB623,3),'03_DMMucDich'!C602:C606,5,FALSE),"N/A"))))</f>
        <v>5850000</v>
      </c>
    </row>
    <row r="624" spans="1:133" s="34" customFormat="1" ht="16" x14ac:dyDescent="0.2">
      <c r="A624" s="85">
        <v>610</v>
      </c>
      <c r="B624" s="86"/>
      <c r="C624" s="87"/>
      <c r="D624" s="141" t="s">
        <v>6238</v>
      </c>
      <c r="E624" s="86"/>
      <c r="F624" s="88"/>
      <c r="G624" s="88" t="s">
        <v>5718</v>
      </c>
      <c r="H624" s="151">
        <v>2023</v>
      </c>
      <c r="I624" s="86"/>
      <c r="J624" s="86"/>
      <c r="K624" s="145" t="s">
        <v>6863</v>
      </c>
      <c r="L624" s="105"/>
      <c r="M624" s="86"/>
      <c r="N624" s="105"/>
      <c r="O624" s="105"/>
      <c r="P624" s="86"/>
      <c r="Q624" s="86"/>
      <c r="R624" s="153" t="str">
        <f t="shared" si="433"/>
        <v>Tổ 35</v>
      </c>
      <c r="S624" s="86"/>
      <c r="T624" s="86"/>
      <c r="U624" s="86"/>
      <c r="V624" s="86" t="str">
        <f t="shared" si="451"/>
        <v xml:space="preserve">, </v>
      </c>
      <c r="W624" s="86"/>
      <c r="X624" s="86"/>
      <c r="Y624" s="86"/>
      <c r="Z624" s="88"/>
      <c r="AA624" s="105"/>
      <c r="AB624" s="86"/>
      <c r="AC624" s="90"/>
      <c r="AD624" s="86"/>
      <c r="AE624" s="86"/>
      <c r="AF624" s="86"/>
      <c r="AG624" s="86"/>
      <c r="AH624" s="160" t="s">
        <v>7005</v>
      </c>
      <c r="AI624" s="153"/>
      <c r="AJ624" s="153"/>
      <c r="AK624" s="86"/>
      <c r="AL624" s="86"/>
      <c r="AM624" s="153" t="s">
        <v>7015</v>
      </c>
      <c r="AN624" s="153" t="s">
        <v>7733</v>
      </c>
      <c r="AO624" s="165">
        <v>44641</v>
      </c>
      <c r="AP624" s="153" t="s">
        <v>2181</v>
      </c>
      <c r="AQ624" s="153" t="s">
        <v>965</v>
      </c>
      <c r="AR624" s="166">
        <v>100</v>
      </c>
      <c r="AS624" s="88" t="s">
        <v>5719</v>
      </c>
      <c r="AT624" s="92">
        <f t="shared" si="462"/>
        <v>0</v>
      </c>
      <c r="AU624" s="93">
        <v>0</v>
      </c>
      <c r="AV624" s="93">
        <v>0</v>
      </c>
      <c r="AW624" s="166">
        <v>200</v>
      </c>
      <c r="AX624" s="93">
        <v>0</v>
      </c>
      <c r="AY624" s="177"/>
      <c r="AZ624" s="177">
        <v>0</v>
      </c>
      <c r="BA624" s="178"/>
      <c r="BB624" s="105"/>
      <c r="BC624" s="105"/>
      <c r="BD624" s="93"/>
      <c r="BE624" s="93">
        <v>0</v>
      </c>
      <c r="BF624" s="91">
        <v>0</v>
      </c>
      <c r="BG624" s="94"/>
      <c r="BH624" s="95"/>
      <c r="BI624" s="93" t="str">
        <f t="shared" si="419"/>
        <v>Cao Bảo Tuấn</v>
      </c>
      <c r="BJ624" s="105">
        <f t="shared" si="420"/>
        <v>0</v>
      </c>
      <c r="BK624" s="88" t="str">
        <f t="shared" si="421"/>
        <v>8328145000</v>
      </c>
      <c r="BL624" s="86">
        <f t="shared" si="422"/>
        <v>0</v>
      </c>
      <c r="BM624" s="105">
        <f t="shared" si="423"/>
        <v>0</v>
      </c>
      <c r="BN624" s="86">
        <f t="shared" si="424"/>
        <v>0</v>
      </c>
      <c r="BO624" s="86">
        <f t="shared" si="425"/>
        <v>0</v>
      </c>
      <c r="BP624" s="86">
        <f t="shared" si="452"/>
        <v>0</v>
      </c>
      <c r="BQ624" s="160" t="s">
        <v>7005</v>
      </c>
      <c r="BR624" s="86" t="s">
        <v>5720</v>
      </c>
      <c r="BS624" s="88" t="s">
        <v>5721</v>
      </c>
      <c r="BT624" s="86" t="s">
        <v>5722</v>
      </c>
      <c r="BU624" s="86"/>
      <c r="BV624" s="86" t="str">
        <f t="shared" si="453"/>
        <v>DC 940796</v>
      </c>
      <c r="BW624" s="105" t="str">
        <f t="shared" si="454"/>
        <v/>
      </c>
      <c r="BX624" s="86" t="str">
        <f t="shared" si="446"/>
        <v>295</v>
      </c>
      <c r="BY624" s="86" t="str">
        <f t="shared" si="447"/>
        <v>103</v>
      </c>
      <c r="BZ624" s="91">
        <f t="shared" si="448"/>
        <v>100</v>
      </c>
      <c r="CA624" s="91">
        <v>0</v>
      </c>
      <c r="CB624" s="96" t="s">
        <v>5719</v>
      </c>
      <c r="CC624" s="91">
        <f t="shared" si="455"/>
        <v>200</v>
      </c>
      <c r="CD624" s="91">
        <f t="shared" si="456"/>
        <v>0</v>
      </c>
      <c r="CE624" s="93">
        <f t="shared" si="457"/>
        <v>0</v>
      </c>
      <c r="CF624" s="93">
        <f t="shared" si="458"/>
        <v>0</v>
      </c>
      <c r="CG624" s="105"/>
      <c r="CH624" s="105"/>
      <c r="CI624" s="86"/>
      <c r="CJ624" s="188"/>
      <c r="CK624" s="181">
        <f t="shared" si="459"/>
        <v>100</v>
      </c>
      <c r="CL624" s="181">
        <f t="shared" si="460"/>
        <v>200</v>
      </c>
      <c r="CM624" s="86" t="s">
        <v>5723</v>
      </c>
      <c r="CN624" s="182" t="s">
        <v>7868</v>
      </c>
      <c r="CO624" s="183" t="s">
        <v>7869</v>
      </c>
      <c r="CP624" s="86" t="s">
        <v>5724</v>
      </c>
      <c r="CQ624" s="153" t="s">
        <v>7924</v>
      </c>
      <c r="CR624" s="187">
        <f t="shared" si="461"/>
        <v>6110000</v>
      </c>
      <c r="CS624" s="188">
        <v>1</v>
      </c>
      <c r="CT624" s="188">
        <f t="shared" si="463"/>
        <v>6110000</v>
      </c>
      <c r="CU624" s="93"/>
      <c r="CV624" s="94">
        <f t="shared" si="443"/>
        <v>100</v>
      </c>
      <c r="CW624" s="93">
        <f t="shared" si="444"/>
        <v>0</v>
      </c>
      <c r="CX624" s="86">
        <f t="shared" si="445"/>
        <v>0</v>
      </c>
      <c r="CY624" s="93">
        <f t="shared" si="464"/>
        <v>183300</v>
      </c>
      <c r="CZ624" s="93">
        <v>0</v>
      </c>
      <c r="DA624" s="93">
        <v>0</v>
      </c>
      <c r="DB624" s="93">
        <f t="shared" si="465"/>
        <v>0</v>
      </c>
      <c r="DC624" s="93">
        <v>0</v>
      </c>
      <c r="DD624" s="91">
        <v>0</v>
      </c>
      <c r="DE624" s="93">
        <f t="shared" si="466"/>
        <v>0</v>
      </c>
      <c r="DF624" s="93">
        <f t="shared" si="426"/>
        <v>0</v>
      </c>
      <c r="DG624" s="93"/>
      <c r="DH624" s="93">
        <v>0</v>
      </c>
      <c r="DI624" s="93">
        <v>0</v>
      </c>
      <c r="DJ624" s="86">
        <f t="shared" si="467"/>
        <v>0</v>
      </c>
      <c r="DK624" s="91">
        <v>0</v>
      </c>
      <c r="DL624" s="93"/>
      <c r="DM624" s="93">
        <v>0</v>
      </c>
      <c r="DN624" s="93">
        <f t="shared" si="427"/>
        <v>6110000</v>
      </c>
      <c r="DO624" s="93">
        <f t="shared" si="468"/>
        <v>0</v>
      </c>
      <c r="DP624" s="92">
        <f t="shared" si="469"/>
        <v>183300</v>
      </c>
      <c r="DQ624" s="97" t="str">
        <f t="shared" si="428"/>
        <v>8328145000</v>
      </c>
      <c r="DR624" s="98">
        <f t="shared" si="470"/>
        <v>0</v>
      </c>
      <c r="DS624" s="93" t="str">
        <f t="shared" si="471"/>
        <v>OK</v>
      </c>
      <c r="DT624" s="93"/>
      <c r="DU624" s="78" t="str">
        <f t="shared" si="429"/>
        <v>5010700215031503101001VT100001</v>
      </c>
      <c r="DV624" s="78">
        <f>INDEX('08_DMGiaDat'!$L:$L,MATCH(DU624,'08_DMGiaDat'!$R:$R,0))</f>
        <v>6110000</v>
      </c>
      <c r="DW624" s="78" t="str">
        <f t="shared" si="430"/>
        <v>501070021503100100000001</v>
      </c>
      <c r="DX624" s="78" t="str">
        <f>IFERROR(VLOOKUP(DW624,'08_DMGiaDat'!C618:C619,2,FALSE),"N")</f>
        <v>N</v>
      </c>
      <c r="DY624" s="78" t="str">
        <f t="shared" si="431"/>
        <v>5010700215031001VT100001</v>
      </c>
      <c r="DZ624" s="78" t="str">
        <f>IFERROR(VLOOKUP(DY624,'08_DMGiaDat'!C618:C619,2,FALSE),"N")</f>
        <v>N</v>
      </c>
      <c r="EA624" s="78" t="str">
        <f t="shared" si="432"/>
        <v>501070021503100100000001</v>
      </c>
      <c r="EB624" s="78" t="str">
        <f>IFERROR(VLOOKUP(EA624,'08_DMGiaDat'!C618:C619,2,FALSE),"N")</f>
        <v>N</v>
      </c>
      <c r="EC624" s="92">
        <f>IF(DV624&lt;&gt;"N",DV624,IF(DX624&lt;&gt;"N",DX624,IF(DZ624&lt;&gt;"N",DZ624*VLOOKUP(LEFT(CB624,3),'03_DMMucDich'!C602:C606,5,FALSE),IF(EB624&lt;&gt;"N",EB624*VLOOKUP(LEFT(CB624,3),'03_DMMucDich'!C602:C606,5,FALSE),"N/A"))))</f>
        <v>6110000</v>
      </c>
    </row>
    <row r="625" spans="1:133" s="34" customFormat="1" ht="16" x14ac:dyDescent="0.2">
      <c r="A625" s="85">
        <v>611</v>
      </c>
      <c r="B625" s="86"/>
      <c r="C625" s="87"/>
      <c r="D625" s="141" t="s">
        <v>6239</v>
      </c>
      <c r="E625" s="86"/>
      <c r="F625" s="88"/>
      <c r="G625" s="88" t="s">
        <v>5718</v>
      </c>
      <c r="H625" s="151">
        <v>2022</v>
      </c>
      <c r="I625" s="86"/>
      <c r="J625" s="86"/>
      <c r="K625" s="145" t="s">
        <v>6864</v>
      </c>
      <c r="L625" s="105"/>
      <c r="M625" s="86"/>
      <c r="N625" s="105"/>
      <c r="O625" s="105"/>
      <c r="P625" s="86"/>
      <c r="Q625" s="86"/>
      <c r="R625" s="153" t="str">
        <f t="shared" si="433"/>
        <v>Tổ 66</v>
      </c>
      <c r="S625" s="86"/>
      <c r="T625" s="86"/>
      <c r="U625" s="86"/>
      <c r="V625" s="86" t="str">
        <f t="shared" si="451"/>
        <v xml:space="preserve">, </v>
      </c>
      <c r="W625" s="86"/>
      <c r="X625" s="86"/>
      <c r="Y625" s="86"/>
      <c r="Z625" s="88"/>
      <c r="AA625" s="105"/>
      <c r="AB625" s="86"/>
      <c r="AC625" s="90"/>
      <c r="AD625" s="86"/>
      <c r="AE625" s="86"/>
      <c r="AF625" s="86"/>
      <c r="AG625" s="86"/>
      <c r="AH625" s="160" t="s">
        <v>6960</v>
      </c>
      <c r="AI625" s="153"/>
      <c r="AJ625" s="153"/>
      <c r="AK625" s="86"/>
      <c r="AL625" s="86"/>
      <c r="AM625" s="153" t="s">
        <v>7015</v>
      </c>
      <c r="AN625" s="153" t="s">
        <v>7734</v>
      </c>
      <c r="AO625" s="165">
        <v>43171</v>
      </c>
      <c r="AP625" s="153" t="s">
        <v>7061</v>
      </c>
      <c r="AQ625" s="153" t="s">
        <v>7065</v>
      </c>
      <c r="AR625" s="166">
        <v>100</v>
      </c>
      <c r="AS625" s="88" t="s">
        <v>5719</v>
      </c>
      <c r="AT625" s="92">
        <f t="shared" si="462"/>
        <v>0</v>
      </c>
      <c r="AU625" s="93">
        <v>0</v>
      </c>
      <c r="AV625" s="93">
        <v>0</v>
      </c>
      <c r="AW625" s="166">
        <v>200</v>
      </c>
      <c r="AX625" s="93">
        <v>0</v>
      </c>
      <c r="AY625" s="177"/>
      <c r="AZ625" s="177">
        <v>0</v>
      </c>
      <c r="BA625" s="178"/>
      <c r="BB625" s="105"/>
      <c r="BC625" s="105"/>
      <c r="BD625" s="93"/>
      <c r="BE625" s="93">
        <v>0</v>
      </c>
      <c r="BF625" s="91">
        <v>0</v>
      </c>
      <c r="BG625" s="94"/>
      <c r="BH625" s="95"/>
      <c r="BI625" s="93" t="str">
        <f t="shared" si="419"/>
        <v>Trần Quang Trí</v>
      </c>
      <c r="BJ625" s="105">
        <f t="shared" si="420"/>
        <v>0</v>
      </c>
      <c r="BK625" s="88" t="str">
        <f t="shared" si="421"/>
        <v>8327634249</v>
      </c>
      <c r="BL625" s="86">
        <f t="shared" si="422"/>
        <v>0</v>
      </c>
      <c r="BM625" s="105">
        <f t="shared" si="423"/>
        <v>0</v>
      </c>
      <c r="BN625" s="86">
        <f t="shared" si="424"/>
        <v>0</v>
      </c>
      <c r="BO625" s="86">
        <f t="shared" si="425"/>
        <v>0</v>
      </c>
      <c r="BP625" s="86">
        <f t="shared" si="452"/>
        <v>0</v>
      </c>
      <c r="BQ625" s="160" t="s">
        <v>6960</v>
      </c>
      <c r="BR625" s="86" t="s">
        <v>5720</v>
      </c>
      <c r="BS625" s="88" t="s">
        <v>5721</v>
      </c>
      <c r="BT625" s="86" t="s">
        <v>5722</v>
      </c>
      <c r="BU625" s="86"/>
      <c r="BV625" s="86" t="str">
        <f t="shared" si="453"/>
        <v>CM 669987</v>
      </c>
      <c r="BW625" s="105" t="str">
        <f t="shared" si="454"/>
        <v/>
      </c>
      <c r="BX625" s="86" t="str">
        <f t="shared" si="446"/>
        <v>85</v>
      </c>
      <c r="BY625" s="86" t="str">
        <f t="shared" si="447"/>
        <v>52</v>
      </c>
      <c r="BZ625" s="91">
        <f t="shared" si="448"/>
        <v>100</v>
      </c>
      <c r="CA625" s="91">
        <v>0</v>
      </c>
      <c r="CB625" s="96" t="s">
        <v>5719</v>
      </c>
      <c r="CC625" s="91">
        <f t="shared" si="455"/>
        <v>200</v>
      </c>
      <c r="CD625" s="91">
        <f t="shared" si="456"/>
        <v>0</v>
      </c>
      <c r="CE625" s="93">
        <f t="shared" si="457"/>
        <v>0</v>
      </c>
      <c r="CF625" s="93">
        <f t="shared" si="458"/>
        <v>0</v>
      </c>
      <c r="CG625" s="105"/>
      <c r="CH625" s="105"/>
      <c r="CI625" s="86"/>
      <c r="CJ625" s="188"/>
      <c r="CK625" s="181">
        <f t="shared" si="459"/>
        <v>100</v>
      </c>
      <c r="CL625" s="181">
        <f t="shared" si="460"/>
        <v>200</v>
      </c>
      <c r="CM625" s="86" t="s">
        <v>5723</v>
      </c>
      <c r="CN625" s="182" t="s">
        <v>7854</v>
      </c>
      <c r="CO625" s="183" t="s">
        <v>7855</v>
      </c>
      <c r="CP625" s="86" t="s">
        <v>5724</v>
      </c>
      <c r="CQ625" s="153" t="s">
        <v>7924</v>
      </c>
      <c r="CR625" s="187">
        <f t="shared" si="461"/>
        <v>7970000</v>
      </c>
      <c r="CS625" s="188">
        <v>1</v>
      </c>
      <c r="CT625" s="188">
        <f t="shared" si="463"/>
        <v>7970000</v>
      </c>
      <c r="CU625" s="93"/>
      <c r="CV625" s="94">
        <f t="shared" si="443"/>
        <v>100</v>
      </c>
      <c r="CW625" s="93">
        <f t="shared" si="444"/>
        <v>0</v>
      </c>
      <c r="CX625" s="86">
        <f t="shared" si="445"/>
        <v>0</v>
      </c>
      <c r="CY625" s="93">
        <f t="shared" si="464"/>
        <v>239100</v>
      </c>
      <c r="CZ625" s="93">
        <v>0</v>
      </c>
      <c r="DA625" s="93">
        <v>0</v>
      </c>
      <c r="DB625" s="93">
        <f t="shared" si="465"/>
        <v>0</v>
      </c>
      <c r="DC625" s="93">
        <v>0</v>
      </c>
      <c r="DD625" s="91">
        <v>0</v>
      </c>
      <c r="DE625" s="93">
        <f t="shared" si="466"/>
        <v>0</v>
      </c>
      <c r="DF625" s="93">
        <f t="shared" si="426"/>
        <v>0</v>
      </c>
      <c r="DG625" s="93"/>
      <c r="DH625" s="93">
        <v>0</v>
      </c>
      <c r="DI625" s="93">
        <v>0</v>
      </c>
      <c r="DJ625" s="86">
        <f t="shared" si="467"/>
        <v>0</v>
      </c>
      <c r="DK625" s="91">
        <v>0</v>
      </c>
      <c r="DL625" s="93"/>
      <c r="DM625" s="93">
        <v>0</v>
      </c>
      <c r="DN625" s="93">
        <f t="shared" si="427"/>
        <v>7970000</v>
      </c>
      <c r="DO625" s="93">
        <f t="shared" si="468"/>
        <v>0</v>
      </c>
      <c r="DP625" s="92">
        <f t="shared" si="469"/>
        <v>239100</v>
      </c>
      <c r="DQ625" s="97" t="str">
        <f t="shared" si="428"/>
        <v>8327634249</v>
      </c>
      <c r="DR625" s="98">
        <f t="shared" si="470"/>
        <v>0</v>
      </c>
      <c r="DS625" s="93" t="str">
        <f t="shared" si="471"/>
        <v>OK</v>
      </c>
      <c r="DT625" s="93"/>
      <c r="DU625" s="78" t="str">
        <f t="shared" si="429"/>
        <v>5010700215011501100001VT100001</v>
      </c>
      <c r="DV625" s="78">
        <f>INDEX('08_DMGiaDat'!$L:$L,MATCH(DU625,'08_DMGiaDat'!$R:$R,0))</f>
        <v>7970000</v>
      </c>
      <c r="DW625" s="78" t="str">
        <f t="shared" si="430"/>
        <v>501070021501100100000001</v>
      </c>
      <c r="DX625" s="78" t="str">
        <f>IFERROR(VLOOKUP(DW625,'08_DMGiaDat'!C618:C619,2,FALSE),"N")</f>
        <v>N</v>
      </c>
      <c r="DY625" s="78" t="str">
        <f t="shared" si="431"/>
        <v>5010700215011001VT100001</v>
      </c>
      <c r="DZ625" s="78" t="str">
        <f>IFERROR(VLOOKUP(DY625,'08_DMGiaDat'!C618:C619,2,FALSE),"N")</f>
        <v>N</v>
      </c>
      <c r="EA625" s="78" t="str">
        <f t="shared" si="432"/>
        <v>501070021501100100000001</v>
      </c>
      <c r="EB625" s="78" t="str">
        <f>IFERROR(VLOOKUP(EA625,'08_DMGiaDat'!C618:C619,2,FALSE),"N")</f>
        <v>N</v>
      </c>
      <c r="EC625" s="92">
        <f>IF(DV625&lt;&gt;"N",DV625,IF(DX625&lt;&gt;"N",DX625,IF(DZ625&lt;&gt;"N",DZ625*VLOOKUP(LEFT(CB625,3),'03_DMMucDich'!C602:C606,5,FALSE),IF(EB625&lt;&gt;"N",EB625*VLOOKUP(LEFT(CB625,3),'03_DMMucDich'!C602:C606,5,FALSE),"N/A"))))</f>
        <v>7970000</v>
      </c>
    </row>
    <row r="626" spans="1:133" s="34" customFormat="1" ht="16" x14ac:dyDescent="0.2">
      <c r="A626" s="85">
        <v>612</v>
      </c>
      <c r="B626" s="86"/>
      <c r="C626" s="87"/>
      <c r="D626" s="141" t="s">
        <v>6240</v>
      </c>
      <c r="E626" s="86"/>
      <c r="F626" s="88"/>
      <c r="G626" s="88" t="s">
        <v>5718</v>
      </c>
      <c r="H626" s="151">
        <v>2022</v>
      </c>
      <c r="I626" s="86"/>
      <c r="J626" s="86"/>
      <c r="K626" s="145" t="s">
        <v>6865</v>
      </c>
      <c r="L626" s="105"/>
      <c r="M626" s="86"/>
      <c r="N626" s="105"/>
      <c r="O626" s="105"/>
      <c r="P626" s="86"/>
      <c r="Q626" s="86"/>
      <c r="R626" s="153" t="str">
        <f t="shared" si="433"/>
        <v>Tổ 38</v>
      </c>
      <c r="S626" s="86"/>
      <c r="T626" s="86"/>
      <c r="U626" s="86"/>
      <c r="V626" s="86" t="str">
        <f t="shared" si="451"/>
        <v xml:space="preserve">, </v>
      </c>
      <c r="W626" s="86"/>
      <c r="X626" s="86"/>
      <c r="Y626" s="86"/>
      <c r="Z626" s="88"/>
      <c r="AA626" s="105"/>
      <c r="AB626" s="86"/>
      <c r="AC626" s="90"/>
      <c r="AD626" s="86"/>
      <c r="AE626" s="86"/>
      <c r="AF626" s="86"/>
      <c r="AG626" s="86"/>
      <c r="AH626" s="160" t="s">
        <v>6967</v>
      </c>
      <c r="AI626" s="153"/>
      <c r="AJ626" s="153"/>
      <c r="AK626" s="86"/>
      <c r="AL626" s="86"/>
      <c r="AM626" s="153" t="s">
        <v>7015</v>
      </c>
      <c r="AN626" s="153" t="s">
        <v>7735</v>
      </c>
      <c r="AO626" s="165">
        <v>42174</v>
      </c>
      <c r="AP626" s="153" t="s">
        <v>7539</v>
      </c>
      <c r="AQ626" s="153" t="s">
        <v>7736</v>
      </c>
      <c r="AR626" s="166">
        <v>100</v>
      </c>
      <c r="AS626" s="88" t="s">
        <v>5719</v>
      </c>
      <c r="AT626" s="92">
        <f t="shared" si="462"/>
        <v>0</v>
      </c>
      <c r="AU626" s="93">
        <v>0</v>
      </c>
      <c r="AV626" s="93">
        <v>0</v>
      </c>
      <c r="AW626" s="166">
        <v>200</v>
      </c>
      <c r="AX626" s="93">
        <v>0</v>
      </c>
      <c r="AY626" s="177"/>
      <c r="AZ626" s="177">
        <v>0</v>
      </c>
      <c r="BA626" s="178"/>
      <c r="BB626" s="105"/>
      <c r="BC626" s="105"/>
      <c r="BD626" s="93"/>
      <c r="BE626" s="93">
        <v>0</v>
      </c>
      <c r="BF626" s="91">
        <v>0</v>
      </c>
      <c r="BG626" s="94"/>
      <c r="BH626" s="95"/>
      <c r="BI626" s="93" t="str">
        <f t="shared" si="419"/>
        <v>Nguyễn Cử</v>
      </c>
      <c r="BJ626" s="105">
        <f t="shared" si="420"/>
        <v>0</v>
      </c>
      <c r="BK626" s="88" t="str">
        <f t="shared" si="421"/>
        <v>8224910257</v>
      </c>
      <c r="BL626" s="86">
        <f t="shared" si="422"/>
        <v>0</v>
      </c>
      <c r="BM626" s="105">
        <f t="shared" si="423"/>
        <v>0</v>
      </c>
      <c r="BN626" s="86">
        <f t="shared" si="424"/>
        <v>0</v>
      </c>
      <c r="BO626" s="86">
        <f t="shared" si="425"/>
        <v>0</v>
      </c>
      <c r="BP626" s="86">
        <f t="shared" si="452"/>
        <v>0</v>
      </c>
      <c r="BQ626" s="160" t="s">
        <v>6967</v>
      </c>
      <c r="BR626" s="86" t="s">
        <v>5720</v>
      </c>
      <c r="BS626" s="88" t="s">
        <v>5721</v>
      </c>
      <c r="BT626" s="86" t="s">
        <v>5722</v>
      </c>
      <c r="BU626" s="86"/>
      <c r="BV626" s="86" t="str">
        <f t="shared" si="453"/>
        <v>CA 420051</v>
      </c>
      <c r="BW626" s="105" t="str">
        <f t="shared" si="454"/>
        <v/>
      </c>
      <c r="BX626" s="86" t="str">
        <f t="shared" si="446"/>
        <v>70</v>
      </c>
      <c r="BY626" s="86" t="str">
        <f t="shared" si="447"/>
        <v>B3.10</v>
      </c>
      <c r="BZ626" s="91">
        <f t="shared" si="448"/>
        <v>100</v>
      </c>
      <c r="CA626" s="91">
        <v>0</v>
      </c>
      <c r="CB626" s="96" t="s">
        <v>5719</v>
      </c>
      <c r="CC626" s="91">
        <f t="shared" si="455"/>
        <v>200</v>
      </c>
      <c r="CD626" s="91">
        <f t="shared" si="456"/>
        <v>0</v>
      </c>
      <c r="CE626" s="93">
        <f t="shared" si="457"/>
        <v>0</v>
      </c>
      <c r="CF626" s="93">
        <f t="shared" si="458"/>
        <v>0</v>
      </c>
      <c r="CG626" s="105"/>
      <c r="CH626" s="105"/>
      <c r="CI626" s="86"/>
      <c r="CJ626" s="188"/>
      <c r="CK626" s="181">
        <f t="shared" si="459"/>
        <v>100</v>
      </c>
      <c r="CL626" s="181">
        <f t="shared" si="460"/>
        <v>200</v>
      </c>
      <c r="CM626" s="86" t="s">
        <v>5723</v>
      </c>
      <c r="CN626" s="182" t="s">
        <v>7864</v>
      </c>
      <c r="CO626" s="183" t="s">
        <v>7865</v>
      </c>
      <c r="CP626" s="86" t="s">
        <v>5724</v>
      </c>
      <c r="CQ626" s="153" t="s">
        <v>7924</v>
      </c>
      <c r="CR626" s="187">
        <f t="shared" si="461"/>
        <v>6800000</v>
      </c>
      <c r="CS626" s="188">
        <v>1</v>
      </c>
      <c r="CT626" s="188">
        <f t="shared" si="463"/>
        <v>6800000</v>
      </c>
      <c r="CU626" s="93"/>
      <c r="CV626" s="94">
        <f t="shared" si="443"/>
        <v>100</v>
      </c>
      <c r="CW626" s="93">
        <f t="shared" si="444"/>
        <v>0</v>
      </c>
      <c r="CX626" s="86">
        <f t="shared" si="445"/>
        <v>0</v>
      </c>
      <c r="CY626" s="93">
        <f t="shared" si="464"/>
        <v>204000</v>
      </c>
      <c r="CZ626" s="93">
        <v>0</v>
      </c>
      <c r="DA626" s="93">
        <v>0</v>
      </c>
      <c r="DB626" s="93">
        <f t="shared" si="465"/>
        <v>0</v>
      </c>
      <c r="DC626" s="93">
        <v>0</v>
      </c>
      <c r="DD626" s="91">
        <v>0</v>
      </c>
      <c r="DE626" s="93">
        <f t="shared" si="466"/>
        <v>0</v>
      </c>
      <c r="DF626" s="93">
        <f t="shared" si="426"/>
        <v>0</v>
      </c>
      <c r="DG626" s="93"/>
      <c r="DH626" s="93">
        <v>0</v>
      </c>
      <c r="DI626" s="93">
        <v>0</v>
      </c>
      <c r="DJ626" s="86">
        <f t="shared" si="467"/>
        <v>0</v>
      </c>
      <c r="DK626" s="91">
        <v>0</v>
      </c>
      <c r="DL626" s="93"/>
      <c r="DM626" s="93">
        <v>0</v>
      </c>
      <c r="DN626" s="93">
        <f t="shared" si="427"/>
        <v>6800000</v>
      </c>
      <c r="DO626" s="93">
        <f t="shared" si="468"/>
        <v>0</v>
      </c>
      <c r="DP626" s="92">
        <f t="shared" si="469"/>
        <v>204000</v>
      </c>
      <c r="DQ626" s="97" t="str">
        <f t="shared" si="428"/>
        <v>8224910257</v>
      </c>
      <c r="DR626" s="98">
        <f t="shared" si="470"/>
        <v>0</v>
      </c>
      <c r="DS626" s="93" t="str">
        <f t="shared" si="471"/>
        <v>OK</v>
      </c>
      <c r="DT626" s="93"/>
      <c r="DU626" s="78" t="str">
        <f t="shared" si="429"/>
        <v>5010700211771177100001VT100001</v>
      </c>
      <c r="DV626" s="78">
        <f>INDEX('08_DMGiaDat'!$L:$L,MATCH(DU626,'08_DMGiaDat'!$R:$R,0))</f>
        <v>6800000</v>
      </c>
      <c r="DW626" s="78" t="str">
        <f t="shared" si="430"/>
        <v>501070021177100100000001</v>
      </c>
      <c r="DX626" s="78" t="str">
        <f>IFERROR(VLOOKUP(DW626,'08_DMGiaDat'!C618:C619,2,FALSE),"N")</f>
        <v>N</v>
      </c>
      <c r="DY626" s="78" t="str">
        <f t="shared" si="431"/>
        <v>5010700211771001VT100001</v>
      </c>
      <c r="DZ626" s="78" t="str">
        <f>IFERROR(VLOOKUP(DY626,'08_DMGiaDat'!C618:C619,2,FALSE),"N")</f>
        <v>N</v>
      </c>
      <c r="EA626" s="78" t="str">
        <f t="shared" si="432"/>
        <v>501070021177100100000001</v>
      </c>
      <c r="EB626" s="78" t="str">
        <f>IFERROR(VLOOKUP(EA626,'08_DMGiaDat'!C618:C619,2,FALSE),"N")</f>
        <v>N</v>
      </c>
      <c r="EC626" s="92">
        <f>IF(DV626&lt;&gt;"N",DV626,IF(DX626&lt;&gt;"N",DX626,IF(DZ626&lt;&gt;"N",DZ626*VLOOKUP(LEFT(CB626,3),'03_DMMucDich'!C602:C606,5,FALSE),IF(EB626&lt;&gt;"N",EB626*VLOOKUP(LEFT(CB626,3),'03_DMMucDich'!C602:C606,5,FALSE),"N/A"))))</f>
        <v>6800000</v>
      </c>
    </row>
    <row r="627" spans="1:133" s="34" customFormat="1" ht="16" x14ac:dyDescent="0.2">
      <c r="A627" s="85">
        <v>613</v>
      </c>
      <c r="B627" s="86"/>
      <c r="C627" s="87"/>
      <c r="D627" s="141" t="s">
        <v>6241</v>
      </c>
      <c r="E627" s="86"/>
      <c r="F627" s="88"/>
      <c r="G627" s="88" t="s">
        <v>5718</v>
      </c>
      <c r="H627" s="151">
        <v>2022</v>
      </c>
      <c r="I627" s="86"/>
      <c r="J627" s="86"/>
      <c r="K627" s="145" t="s">
        <v>6866</v>
      </c>
      <c r="L627" s="105"/>
      <c r="M627" s="86"/>
      <c r="N627" s="105"/>
      <c r="O627" s="105"/>
      <c r="P627" s="86"/>
      <c r="Q627" s="86"/>
      <c r="R627" s="153" t="str">
        <f t="shared" si="433"/>
        <v>Tổ 27</v>
      </c>
      <c r="S627" s="86"/>
      <c r="T627" s="86"/>
      <c r="U627" s="86"/>
      <c r="V627" s="86" t="str">
        <f t="shared" si="451"/>
        <v xml:space="preserve">, </v>
      </c>
      <c r="W627" s="86"/>
      <c r="X627" s="86"/>
      <c r="Y627" s="86"/>
      <c r="Z627" s="88"/>
      <c r="AA627" s="105"/>
      <c r="AB627" s="86"/>
      <c r="AC627" s="90"/>
      <c r="AD627" s="86"/>
      <c r="AE627" s="86"/>
      <c r="AF627" s="86"/>
      <c r="AG627" s="86"/>
      <c r="AH627" s="160" t="s">
        <v>7014</v>
      </c>
      <c r="AI627" s="153"/>
      <c r="AJ627" s="153"/>
      <c r="AK627" s="86"/>
      <c r="AL627" s="86"/>
      <c r="AM627" s="153" t="s">
        <v>7015</v>
      </c>
      <c r="AN627" s="153" t="s">
        <v>7737</v>
      </c>
      <c r="AO627" s="165">
        <v>42842</v>
      </c>
      <c r="AP627" s="153" t="s">
        <v>1115</v>
      </c>
      <c r="AQ627" s="153" t="s">
        <v>1547</v>
      </c>
      <c r="AR627" s="166">
        <v>110.1</v>
      </c>
      <c r="AS627" s="88" t="s">
        <v>5719</v>
      </c>
      <c r="AT627" s="92">
        <f t="shared" si="462"/>
        <v>0</v>
      </c>
      <c r="AU627" s="93">
        <v>0</v>
      </c>
      <c r="AV627" s="93">
        <v>0</v>
      </c>
      <c r="AW627" s="166">
        <v>200</v>
      </c>
      <c r="AX627" s="93">
        <v>0</v>
      </c>
      <c r="AY627" s="177"/>
      <c r="AZ627" s="177">
        <v>0</v>
      </c>
      <c r="BA627" s="178"/>
      <c r="BB627" s="105"/>
      <c r="BC627" s="105"/>
      <c r="BD627" s="93"/>
      <c r="BE627" s="93">
        <v>0</v>
      </c>
      <c r="BF627" s="91">
        <v>0</v>
      </c>
      <c r="BG627" s="94"/>
      <c r="BH627" s="95"/>
      <c r="BI627" s="93" t="str">
        <f t="shared" si="419"/>
        <v>Hồ Tuấn Hà</v>
      </c>
      <c r="BJ627" s="105">
        <f t="shared" si="420"/>
        <v>0</v>
      </c>
      <c r="BK627" s="88" t="str">
        <f t="shared" si="421"/>
        <v>8430425778</v>
      </c>
      <c r="BL627" s="86">
        <f t="shared" si="422"/>
        <v>0</v>
      </c>
      <c r="BM627" s="105">
        <f t="shared" si="423"/>
        <v>0</v>
      </c>
      <c r="BN627" s="86">
        <f t="shared" si="424"/>
        <v>0</v>
      </c>
      <c r="BO627" s="86">
        <f t="shared" si="425"/>
        <v>0</v>
      </c>
      <c r="BP627" s="86">
        <f t="shared" si="452"/>
        <v>0</v>
      </c>
      <c r="BQ627" s="160" t="s">
        <v>7014</v>
      </c>
      <c r="BR627" s="86" t="s">
        <v>5720</v>
      </c>
      <c r="BS627" s="88" t="s">
        <v>5721</v>
      </c>
      <c r="BT627" s="86" t="s">
        <v>5722</v>
      </c>
      <c r="BU627" s="86"/>
      <c r="BV627" s="86" t="str">
        <f t="shared" si="453"/>
        <v>CH 669182</v>
      </c>
      <c r="BW627" s="105" t="str">
        <f t="shared" si="454"/>
        <v/>
      </c>
      <c r="BX627" s="86" t="str">
        <f t="shared" si="446"/>
        <v>111</v>
      </c>
      <c r="BY627" s="86" t="str">
        <f t="shared" si="447"/>
        <v>134</v>
      </c>
      <c r="BZ627" s="91">
        <f t="shared" si="448"/>
        <v>110.1</v>
      </c>
      <c r="CA627" s="91">
        <v>0</v>
      </c>
      <c r="CB627" s="96" t="s">
        <v>5719</v>
      </c>
      <c r="CC627" s="91">
        <f t="shared" si="455"/>
        <v>200</v>
      </c>
      <c r="CD627" s="91">
        <f t="shared" si="456"/>
        <v>0</v>
      </c>
      <c r="CE627" s="93">
        <f t="shared" si="457"/>
        <v>0</v>
      </c>
      <c r="CF627" s="93">
        <f t="shared" si="458"/>
        <v>0</v>
      </c>
      <c r="CG627" s="105"/>
      <c r="CH627" s="105"/>
      <c r="CI627" s="86"/>
      <c r="CJ627" s="188"/>
      <c r="CK627" s="181">
        <f t="shared" si="459"/>
        <v>110.1</v>
      </c>
      <c r="CL627" s="181">
        <f t="shared" si="460"/>
        <v>200</v>
      </c>
      <c r="CM627" s="86" t="s">
        <v>5723</v>
      </c>
      <c r="CN627" s="182" t="s">
        <v>7859</v>
      </c>
      <c r="CO627" s="183" t="s">
        <v>7917</v>
      </c>
      <c r="CP627" s="86" t="s">
        <v>5724</v>
      </c>
      <c r="CQ627" s="153" t="s">
        <v>7925</v>
      </c>
      <c r="CR627" s="187">
        <f t="shared" si="461"/>
        <v>2880000</v>
      </c>
      <c r="CS627" s="188">
        <v>0.8</v>
      </c>
      <c r="CT627" s="188">
        <f t="shared" si="463"/>
        <v>2304000</v>
      </c>
      <c r="CU627" s="93"/>
      <c r="CV627" s="94">
        <f t="shared" si="443"/>
        <v>110.1</v>
      </c>
      <c r="CW627" s="93">
        <f t="shared" si="444"/>
        <v>0</v>
      </c>
      <c r="CX627" s="86">
        <f t="shared" si="445"/>
        <v>0</v>
      </c>
      <c r="CY627" s="93">
        <f t="shared" si="464"/>
        <v>76101.119999999995</v>
      </c>
      <c r="CZ627" s="93">
        <v>0</v>
      </c>
      <c r="DA627" s="93">
        <v>0</v>
      </c>
      <c r="DB627" s="93">
        <f t="shared" si="465"/>
        <v>0</v>
      </c>
      <c r="DC627" s="93">
        <v>0</v>
      </c>
      <c r="DD627" s="91">
        <v>0</v>
      </c>
      <c r="DE627" s="93">
        <f t="shared" si="466"/>
        <v>0</v>
      </c>
      <c r="DF627" s="93">
        <f t="shared" si="426"/>
        <v>0</v>
      </c>
      <c r="DG627" s="93"/>
      <c r="DH627" s="93">
        <v>0</v>
      </c>
      <c r="DI627" s="93">
        <v>0</v>
      </c>
      <c r="DJ627" s="86">
        <f t="shared" si="467"/>
        <v>0</v>
      </c>
      <c r="DK627" s="91">
        <v>0</v>
      </c>
      <c r="DL627" s="93"/>
      <c r="DM627" s="93">
        <v>0</v>
      </c>
      <c r="DN627" s="93">
        <f t="shared" si="427"/>
        <v>2304000</v>
      </c>
      <c r="DO627" s="93">
        <f t="shared" si="468"/>
        <v>0</v>
      </c>
      <c r="DP627" s="92">
        <f t="shared" si="469"/>
        <v>76101.119999999995</v>
      </c>
      <c r="DQ627" s="97" t="str">
        <f t="shared" si="428"/>
        <v>8430425778</v>
      </c>
      <c r="DR627" s="98">
        <f t="shared" si="470"/>
        <v>0</v>
      </c>
      <c r="DS627" s="93" t="str">
        <f t="shared" si="471"/>
        <v>OK</v>
      </c>
      <c r="DT627" s="93"/>
      <c r="DU627" s="78" t="str">
        <f t="shared" si="429"/>
        <v>5010700212541254100001VT400001</v>
      </c>
      <c r="DV627" s="78">
        <f>INDEX('08_DMGiaDat'!$L:$L,MATCH(DU627,'08_DMGiaDat'!$R:$R,0))</f>
        <v>2880000</v>
      </c>
      <c r="DW627" s="78" t="str">
        <f t="shared" si="430"/>
        <v>501070021254100100000001</v>
      </c>
      <c r="DX627" s="78" t="str">
        <f>IFERROR(VLOOKUP(DW627,'08_DMGiaDat'!C618:C619,2,FALSE),"N")</f>
        <v>N</v>
      </c>
      <c r="DY627" s="78" t="str">
        <f t="shared" si="431"/>
        <v>5010700212541001VT400001</v>
      </c>
      <c r="DZ627" s="78" t="str">
        <f>IFERROR(VLOOKUP(DY627,'08_DMGiaDat'!C618:C619,2,FALSE),"N")</f>
        <v>N</v>
      </c>
      <c r="EA627" s="78" t="str">
        <f t="shared" si="432"/>
        <v>501070021254100100000001</v>
      </c>
      <c r="EB627" s="78" t="str">
        <f>IFERROR(VLOOKUP(EA627,'08_DMGiaDat'!C618:C619,2,FALSE),"N")</f>
        <v>N</v>
      </c>
      <c r="EC627" s="92">
        <f>IF(DV627&lt;&gt;"N",DV627,IF(DX627&lt;&gt;"N",DX627,IF(DZ627&lt;&gt;"N",DZ627*VLOOKUP(LEFT(CB627,3),'03_DMMucDich'!C602:C606,5,FALSE),IF(EB627&lt;&gt;"N",EB627*VLOOKUP(LEFT(CB627,3),'03_DMMucDich'!C602:C606,5,FALSE),"N/A"))))</f>
        <v>2880000</v>
      </c>
    </row>
    <row r="628" spans="1:133" s="34" customFormat="1" ht="16" x14ac:dyDescent="0.2">
      <c r="A628" s="85">
        <v>614</v>
      </c>
      <c r="B628" s="86"/>
      <c r="C628" s="87"/>
      <c r="D628" s="141" t="s">
        <v>6242</v>
      </c>
      <c r="E628" s="86"/>
      <c r="F628" s="88"/>
      <c r="G628" s="88" t="s">
        <v>5718</v>
      </c>
      <c r="H628" s="151">
        <v>2022</v>
      </c>
      <c r="I628" s="86"/>
      <c r="J628" s="86"/>
      <c r="K628" s="145" t="s">
        <v>6867</v>
      </c>
      <c r="L628" s="105"/>
      <c r="M628" s="86"/>
      <c r="N628" s="105"/>
      <c r="O628" s="105"/>
      <c r="P628" s="86"/>
      <c r="Q628" s="86"/>
      <c r="R628" s="153" t="str">
        <f t="shared" si="433"/>
        <v>Tổ 65</v>
      </c>
      <c r="S628" s="86"/>
      <c r="T628" s="86"/>
      <c r="U628" s="86"/>
      <c r="V628" s="86" t="str">
        <f t="shared" si="451"/>
        <v xml:space="preserve">, </v>
      </c>
      <c r="W628" s="86"/>
      <c r="X628" s="86"/>
      <c r="Y628" s="86"/>
      <c r="Z628" s="88"/>
      <c r="AA628" s="105"/>
      <c r="AB628" s="86"/>
      <c r="AC628" s="90"/>
      <c r="AD628" s="86"/>
      <c r="AE628" s="86"/>
      <c r="AF628" s="86"/>
      <c r="AG628" s="86"/>
      <c r="AH628" s="160" t="s">
        <v>6964</v>
      </c>
      <c r="AI628" s="153"/>
      <c r="AJ628" s="153"/>
      <c r="AK628" s="86"/>
      <c r="AL628" s="86"/>
      <c r="AM628" s="153" t="s">
        <v>7015</v>
      </c>
      <c r="AN628" s="153" t="s">
        <v>7738</v>
      </c>
      <c r="AO628" s="165">
        <v>43959</v>
      </c>
      <c r="AP628" s="153" t="s">
        <v>7088</v>
      </c>
      <c r="AQ628" s="153" t="s">
        <v>5666</v>
      </c>
      <c r="AR628" s="166">
        <v>105</v>
      </c>
      <c r="AS628" s="88" t="s">
        <v>5719</v>
      </c>
      <c r="AT628" s="92">
        <f t="shared" si="462"/>
        <v>0</v>
      </c>
      <c r="AU628" s="93">
        <v>0</v>
      </c>
      <c r="AV628" s="93">
        <v>0</v>
      </c>
      <c r="AW628" s="166">
        <v>200</v>
      </c>
      <c r="AX628" s="93">
        <v>0</v>
      </c>
      <c r="AY628" s="177"/>
      <c r="AZ628" s="177">
        <v>0</v>
      </c>
      <c r="BA628" s="178"/>
      <c r="BB628" s="105"/>
      <c r="BC628" s="105"/>
      <c r="BD628" s="93"/>
      <c r="BE628" s="93">
        <v>0</v>
      </c>
      <c r="BF628" s="91">
        <v>0</v>
      </c>
      <c r="BG628" s="94"/>
      <c r="BH628" s="95"/>
      <c r="BI628" s="93" t="str">
        <f t="shared" si="419"/>
        <v>Nguyễn Kim Thịnh</v>
      </c>
      <c r="BJ628" s="105">
        <f t="shared" si="420"/>
        <v>0</v>
      </c>
      <c r="BK628" s="88" t="str">
        <f t="shared" si="421"/>
        <v>8584798360</v>
      </c>
      <c r="BL628" s="86">
        <f t="shared" si="422"/>
        <v>0</v>
      </c>
      <c r="BM628" s="105">
        <f t="shared" si="423"/>
        <v>0</v>
      </c>
      <c r="BN628" s="86">
        <f t="shared" si="424"/>
        <v>0</v>
      </c>
      <c r="BO628" s="86">
        <f t="shared" si="425"/>
        <v>0</v>
      </c>
      <c r="BP628" s="86">
        <f t="shared" si="452"/>
        <v>0</v>
      </c>
      <c r="BQ628" s="160" t="s">
        <v>6964</v>
      </c>
      <c r="BR628" s="86" t="s">
        <v>5720</v>
      </c>
      <c r="BS628" s="88" t="s">
        <v>5721</v>
      </c>
      <c r="BT628" s="86" t="s">
        <v>5722</v>
      </c>
      <c r="BU628" s="86"/>
      <c r="BV628" s="86" t="str">
        <f t="shared" si="453"/>
        <v>CT 531879</v>
      </c>
      <c r="BW628" s="105" t="str">
        <f t="shared" si="454"/>
        <v/>
      </c>
      <c r="BX628" s="86" t="str">
        <f t="shared" si="446"/>
        <v>5</v>
      </c>
      <c r="BY628" s="86" t="str">
        <f t="shared" si="447"/>
        <v>12</v>
      </c>
      <c r="BZ628" s="91">
        <f t="shared" si="448"/>
        <v>105</v>
      </c>
      <c r="CA628" s="91">
        <v>0</v>
      </c>
      <c r="CB628" s="96" t="s">
        <v>5719</v>
      </c>
      <c r="CC628" s="91">
        <f t="shared" si="455"/>
        <v>200</v>
      </c>
      <c r="CD628" s="91">
        <f t="shared" si="456"/>
        <v>0</v>
      </c>
      <c r="CE628" s="93">
        <f t="shared" si="457"/>
        <v>0</v>
      </c>
      <c r="CF628" s="93">
        <f t="shared" si="458"/>
        <v>0</v>
      </c>
      <c r="CG628" s="105"/>
      <c r="CH628" s="105"/>
      <c r="CI628" s="86"/>
      <c r="CJ628" s="188"/>
      <c r="CK628" s="181">
        <f t="shared" si="459"/>
        <v>105</v>
      </c>
      <c r="CL628" s="181">
        <f t="shared" si="460"/>
        <v>200</v>
      </c>
      <c r="CM628" s="86" t="s">
        <v>5723</v>
      </c>
      <c r="CN628" s="182" t="s">
        <v>7854</v>
      </c>
      <c r="CO628" s="183" t="s">
        <v>7855</v>
      </c>
      <c r="CP628" s="86" t="s">
        <v>5724</v>
      </c>
      <c r="CQ628" s="153" t="s">
        <v>7924</v>
      </c>
      <c r="CR628" s="187">
        <f t="shared" si="461"/>
        <v>7970000</v>
      </c>
      <c r="CS628" s="188">
        <v>1</v>
      </c>
      <c r="CT628" s="188">
        <f t="shared" si="463"/>
        <v>7970000</v>
      </c>
      <c r="CU628" s="93"/>
      <c r="CV628" s="94">
        <f t="shared" si="443"/>
        <v>105</v>
      </c>
      <c r="CW628" s="93">
        <f t="shared" si="444"/>
        <v>0</v>
      </c>
      <c r="CX628" s="86">
        <f t="shared" si="445"/>
        <v>0</v>
      </c>
      <c r="CY628" s="93">
        <f t="shared" si="464"/>
        <v>251055</v>
      </c>
      <c r="CZ628" s="93">
        <v>0</v>
      </c>
      <c r="DA628" s="93">
        <v>0</v>
      </c>
      <c r="DB628" s="93">
        <f t="shared" si="465"/>
        <v>0</v>
      </c>
      <c r="DC628" s="93">
        <v>0</v>
      </c>
      <c r="DD628" s="91">
        <v>0</v>
      </c>
      <c r="DE628" s="93">
        <f t="shared" si="466"/>
        <v>0</v>
      </c>
      <c r="DF628" s="93">
        <f t="shared" si="426"/>
        <v>0</v>
      </c>
      <c r="DG628" s="93"/>
      <c r="DH628" s="93">
        <v>0</v>
      </c>
      <c r="DI628" s="93">
        <v>0</v>
      </c>
      <c r="DJ628" s="86">
        <f t="shared" si="467"/>
        <v>0</v>
      </c>
      <c r="DK628" s="91">
        <v>0</v>
      </c>
      <c r="DL628" s="93"/>
      <c r="DM628" s="93">
        <v>0</v>
      </c>
      <c r="DN628" s="93">
        <f t="shared" si="427"/>
        <v>7970000</v>
      </c>
      <c r="DO628" s="93">
        <f t="shared" si="468"/>
        <v>0</v>
      </c>
      <c r="DP628" s="92">
        <f t="shared" si="469"/>
        <v>251055</v>
      </c>
      <c r="DQ628" s="97" t="str">
        <f t="shared" si="428"/>
        <v>8584798360</v>
      </c>
      <c r="DR628" s="98">
        <f t="shared" si="470"/>
        <v>0</v>
      </c>
      <c r="DS628" s="93" t="str">
        <f t="shared" si="471"/>
        <v>OK</v>
      </c>
      <c r="DT628" s="93"/>
      <c r="DU628" s="78" t="str">
        <f t="shared" si="429"/>
        <v>5010700215011501100001VT100001</v>
      </c>
      <c r="DV628" s="78">
        <f>INDEX('08_DMGiaDat'!$L:$L,MATCH(DU628,'08_DMGiaDat'!$R:$R,0))</f>
        <v>7970000</v>
      </c>
      <c r="DW628" s="78" t="str">
        <f t="shared" si="430"/>
        <v>501070021501100100000001</v>
      </c>
      <c r="DX628" s="78" t="str">
        <f>IFERROR(VLOOKUP(DW628,'08_DMGiaDat'!C618:C619,2,FALSE),"N")</f>
        <v>N</v>
      </c>
      <c r="DY628" s="78" t="str">
        <f t="shared" si="431"/>
        <v>5010700215011001VT100001</v>
      </c>
      <c r="DZ628" s="78" t="str">
        <f>IFERROR(VLOOKUP(DY628,'08_DMGiaDat'!C618:C619,2,FALSE),"N")</f>
        <v>N</v>
      </c>
      <c r="EA628" s="78" t="str">
        <f t="shared" si="432"/>
        <v>501070021501100100000001</v>
      </c>
      <c r="EB628" s="78" t="str">
        <f>IFERROR(VLOOKUP(EA628,'08_DMGiaDat'!C618:C619,2,FALSE),"N")</f>
        <v>N</v>
      </c>
      <c r="EC628" s="92">
        <f>IF(DV628&lt;&gt;"N",DV628,IF(DX628&lt;&gt;"N",DX628,IF(DZ628&lt;&gt;"N",DZ628*VLOOKUP(LEFT(CB628,3),'03_DMMucDich'!C602:C606,5,FALSE),IF(EB628&lt;&gt;"N",EB628*VLOOKUP(LEFT(CB628,3),'03_DMMucDich'!C602:C606,5,FALSE),"N/A"))))</f>
        <v>7970000</v>
      </c>
    </row>
    <row r="629" spans="1:133" s="34" customFormat="1" ht="16" x14ac:dyDescent="0.2">
      <c r="A629" s="85">
        <v>615</v>
      </c>
      <c r="B629" s="86"/>
      <c r="C629" s="87"/>
      <c r="D629" s="141" t="s">
        <v>6243</v>
      </c>
      <c r="E629" s="86"/>
      <c r="F629" s="88"/>
      <c r="G629" s="88" t="s">
        <v>5718</v>
      </c>
      <c r="H629" s="151">
        <v>2022</v>
      </c>
      <c r="I629" s="86"/>
      <c r="J629" s="86"/>
      <c r="K629" s="145" t="s">
        <v>6868</v>
      </c>
      <c r="L629" s="105"/>
      <c r="M629" s="86"/>
      <c r="N629" s="105"/>
      <c r="O629" s="105"/>
      <c r="P629" s="86"/>
      <c r="Q629" s="86"/>
      <c r="R629" s="153" t="str">
        <f t="shared" si="433"/>
        <v>Tổ 66</v>
      </c>
      <c r="S629" s="86"/>
      <c r="T629" s="86"/>
      <c r="U629" s="86"/>
      <c r="V629" s="86" t="str">
        <f t="shared" si="451"/>
        <v xml:space="preserve">, </v>
      </c>
      <c r="W629" s="86"/>
      <c r="X629" s="86"/>
      <c r="Y629" s="86"/>
      <c r="Z629" s="88"/>
      <c r="AA629" s="105"/>
      <c r="AB629" s="86"/>
      <c r="AC629" s="90"/>
      <c r="AD629" s="86"/>
      <c r="AE629" s="86"/>
      <c r="AF629" s="86"/>
      <c r="AG629" s="86"/>
      <c r="AH629" s="160" t="s">
        <v>6960</v>
      </c>
      <c r="AI629" s="153"/>
      <c r="AJ629" s="153"/>
      <c r="AK629" s="86"/>
      <c r="AL629" s="86"/>
      <c r="AM629" s="153" t="s">
        <v>7015</v>
      </c>
      <c r="AN629" s="153" t="s">
        <v>7739</v>
      </c>
      <c r="AO629" s="165">
        <v>43224</v>
      </c>
      <c r="AP629" s="153" t="s">
        <v>7038</v>
      </c>
      <c r="AQ629" s="153" t="s">
        <v>5703</v>
      </c>
      <c r="AR629" s="166">
        <v>105</v>
      </c>
      <c r="AS629" s="88" t="s">
        <v>5719</v>
      </c>
      <c r="AT629" s="92">
        <f t="shared" si="462"/>
        <v>0</v>
      </c>
      <c r="AU629" s="93">
        <v>0</v>
      </c>
      <c r="AV629" s="93">
        <v>0</v>
      </c>
      <c r="AW629" s="166">
        <v>200</v>
      </c>
      <c r="AX629" s="93">
        <v>0</v>
      </c>
      <c r="AY629" s="177"/>
      <c r="AZ629" s="177">
        <v>0</v>
      </c>
      <c r="BA629" s="178"/>
      <c r="BB629" s="105"/>
      <c r="BC629" s="105"/>
      <c r="BD629" s="93"/>
      <c r="BE629" s="93">
        <v>0</v>
      </c>
      <c r="BF629" s="91">
        <v>0</v>
      </c>
      <c r="BG629" s="94"/>
      <c r="BH629" s="95"/>
      <c r="BI629" s="93" t="str">
        <f t="shared" si="419"/>
        <v>Nguyễn Hào</v>
      </c>
      <c r="BJ629" s="105">
        <f t="shared" si="420"/>
        <v>0</v>
      </c>
      <c r="BK629" s="88" t="str">
        <f t="shared" si="421"/>
        <v>8361768122</v>
      </c>
      <c r="BL629" s="86">
        <f t="shared" si="422"/>
        <v>0</v>
      </c>
      <c r="BM629" s="105">
        <f t="shared" si="423"/>
        <v>0</v>
      </c>
      <c r="BN629" s="86">
        <f t="shared" si="424"/>
        <v>0</v>
      </c>
      <c r="BO629" s="86">
        <f t="shared" si="425"/>
        <v>0</v>
      </c>
      <c r="BP629" s="86">
        <f t="shared" si="452"/>
        <v>0</v>
      </c>
      <c r="BQ629" s="160" t="s">
        <v>6960</v>
      </c>
      <c r="BR629" s="86" t="s">
        <v>5720</v>
      </c>
      <c r="BS629" s="88" t="s">
        <v>5721</v>
      </c>
      <c r="BT629" s="86" t="s">
        <v>5722</v>
      </c>
      <c r="BU629" s="86"/>
      <c r="BV629" s="86" t="str">
        <f t="shared" si="453"/>
        <v>CM 703422</v>
      </c>
      <c r="BW629" s="105" t="str">
        <f t="shared" si="454"/>
        <v/>
      </c>
      <c r="BX629" s="86" t="str">
        <f t="shared" si="446"/>
        <v>84</v>
      </c>
      <c r="BY629" s="86" t="str">
        <f t="shared" si="447"/>
        <v>35</v>
      </c>
      <c r="BZ629" s="91">
        <f t="shared" si="448"/>
        <v>105</v>
      </c>
      <c r="CA629" s="91">
        <v>0</v>
      </c>
      <c r="CB629" s="96" t="s">
        <v>5719</v>
      </c>
      <c r="CC629" s="91">
        <f t="shared" si="455"/>
        <v>200</v>
      </c>
      <c r="CD629" s="91">
        <f t="shared" si="456"/>
        <v>0</v>
      </c>
      <c r="CE629" s="93">
        <f t="shared" si="457"/>
        <v>0</v>
      </c>
      <c r="CF629" s="93">
        <f t="shared" si="458"/>
        <v>0</v>
      </c>
      <c r="CG629" s="105"/>
      <c r="CH629" s="105"/>
      <c r="CI629" s="86"/>
      <c r="CJ629" s="188"/>
      <c r="CK629" s="181">
        <f t="shared" si="459"/>
        <v>105</v>
      </c>
      <c r="CL629" s="181">
        <f t="shared" si="460"/>
        <v>200</v>
      </c>
      <c r="CM629" s="86" t="s">
        <v>5723</v>
      </c>
      <c r="CN629" s="182" t="s">
        <v>7854</v>
      </c>
      <c r="CO629" s="183" t="s">
        <v>7855</v>
      </c>
      <c r="CP629" s="86" t="s">
        <v>5724</v>
      </c>
      <c r="CQ629" s="153" t="s">
        <v>7924</v>
      </c>
      <c r="CR629" s="187">
        <f t="shared" si="461"/>
        <v>7970000</v>
      </c>
      <c r="CS629" s="188">
        <v>1</v>
      </c>
      <c r="CT629" s="188">
        <f t="shared" si="463"/>
        <v>7970000</v>
      </c>
      <c r="CU629" s="93"/>
      <c r="CV629" s="94">
        <f t="shared" si="443"/>
        <v>105</v>
      </c>
      <c r="CW629" s="93">
        <f t="shared" si="444"/>
        <v>0</v>
      </c>
      <c r="CX629" s="86">
        <f t="shared" si="445"/>
        <v>0</v>
      </c>
      <c r="CY629" s="93">
        <f t="shared" si="464"/>
        <v>251055</v>
      </c>
      <c r="CZ629" s="93">
        <v>0</v>
      </c>
      <c r="DA629" s="93">
        <v>0</v>
      </c>
      <c r="DB629" s="93">
        <f t="shared" si="465"/>
        <v>0</v>
      </c>
      <c r="DC629" s="93">
        <v>0</v>
      </c>
      <c r="DD629" s="91">
        <v>0</v>
      </c>
      <c r="DE629" s="93">
        <f t="shared" si="466"/>
        <v>0</v>
      </c>
      <c r="DF629" s="93">
        <f t="shared" si="426"/>
        <v>0</v>
      </c>
      <c r="DG629" s="93"/>
      <c r="DH629" s="93">
        <v>0</v>
      </c>
      <c r="DI629" s="93">
        <v>0</v>
      </c>
      <c r="DJ629" s="86">
        <f t="shared" si="467"/>
        <v>0</v>
      </c>
      <c r="DK629" s="91">
        <v>0</v>
      </c>
      <c r="DL629" s="93"/>
      <c r="DM629" s="93">
        <v>0</v>
      </c>
      <c r="DN629" s="93">
        <f t="shared" si="427"/>
        <v>7970000</v>
      </c>
      <c r="DO629" s="93">
        <f t="shared" si="468"/>
        <v>0</v>
      </c>
      <c r="DP629" s="92">
        <f t="shared" si="469"/>
        <v>251055</v>
      </c>
      <c r="DQ629" s="97" t="str">
        <f t="shared" si="428"/>
        <v>8361768122</v>
      </c>
      <c r="DR629" s="98">
        <f t="shared" si="470"/>
        <v>0</v>
      </c>
      <c r="DS629" s="93" t="str">
        <f t="shared" si="471"/>
        <v>OK</v>
      </c>
      <c r="DT629" s="93"/>
      <c r="DU629" s="78" t="str">
        <f t="shared" si="429"/>
        <v>5010700215011501100001VT100001</v>
      </c>
      <c r="DV629" s="78">
        <f>INDEX('08_DMGiaDat'!$L:$L,MATCH(DU629,'08_DMGiaDat'!$R:$R,0))</f>
        <v>7970000</v>
      </c>
      <c r="DW629" s="78" t="str">
        <f t="shared" si="430"/>
        <v>501070021501100100000001</v>
      </c>
      <c r="DX629" s="78" t="str">
        <f>IFERROR(VLOOKUP(DW629,'08_DMGiaDat'!C618:C619,2,FALSE),"N")</f>
        <v>N</v>
      </c>
      <c r="DY629" s="78" t="str">
        <f t="shared" si="431"/>
        <v>5010700215011001VT100001</v>
      </c>
      <c r="DZ629" s="78" t="str">
        <f>IFERROR(VLOOKUP(DY629,'08_DMGiaDat'!C618:C619,2,FALSE),"N")</f>
        <v>N</v>
      </c>
      <c r="EA629" s="78" t="str">
        <f t="shared" si="432"/>
        <v>501070021501100100000001</v>
      </c>
      <c r="EB629" s="78" t="str">
        <f>IFERROR(VLOOKUP(EA629,'08_DMGiaDat'!C618:C619,2,FALSE),"N")</f>
        <v>N</v>
      </c>
      <c r="EC629" s="92">
        <f>IF(DV629&lt;&gt;"N",DV629,IF(DX629&lt;&gt;"N",DX629,IF(DZ629&lt;&gt;"N",DZ629*VLOOKUP(LEFT(CB629,3),'03_DMMucDich'!C602:C606,5,FALSE),IF(EB629&lt;&gt;"N",EB629*VLOOKUP(LEFT(CB629,3),'03_DMMucDich'!C602:C606,5,FALSE),"N/A"))))</f>
        <v>7970000</v>
      </c>
    </row>
    <row r="630" spans="1:133" s="34" customFormat="1" ht="16" x14ac:dyDescent="0.2">
      <c r="A630" s="85">
        <v>616</v>
      </c>
      <c r="B630" s="86"/>
      <c r="C630" s="87"/>
      <c r="D630" s="141" t="s">
        <v>5731</v>
      </c>
      <c r="E630" s="86"/>
      <c r="F630" s="88"/>
      <c r="G630" s="88" t="s">
        <v>5718</v>
      </c>
      <c r="H630" s="151">
        <v>2023</v>
      </c>
      <c r="I630" s="86"/>
      <c r="J630" s="86"/>
      <c r="K630" s="145" t="s">
        <v>6344</v>
      </c>
      <c r="L630" s="105"/>
      <c r="M630" s="86"/>
      <c r="N630" s="105"/>
      <c r="O630" s="105"/>
      <c r="P630" s="86"/>
      <c r="Q630" s="86"/>
      <c r="R630" s="153" t="str">
        <f t="shared" si="433"/>
        <v>Tổ 22</v>
      </c>
      <c r="S630" s="86"/>
      <c r="T630" s="86"/>
      <c r="U630" s="86"/>
      <c r="V630" s="86" t="str">
        <f t="shared" si="451"/>
        <v xml:space="preserve">, </v>
      </c>
      <c r="W630" s="86"/>
      <c r="X630" s="86"/>
      <c r="Y630" s="86"/>
      <c r="Z630" s="88"/>
      <c r="AA630" s="105"/>
      <c r="AB630" s="86"/>
      <c r="AC630" s="90"/>
      <c r="AD630" s="86"/>
      <c r="AE630" s="86"/>
      <c r="AF630" s="86"/>
      <c r="AG630" s="86"/>
      <c r="AH630" s="160" t="s">
        <v>6963</v>
      </c>
      <c r="AI630" s="153"/>
      <c r="AJ630" s="153"/>
      <c r="AK630" s="86"/>
      <c r="AL630" s="86"/>
      <c r="AM630" s="153" t="s">
        <v>7015</v>
      </c>
      <c r="AN630" s="153" t="s">
        <v>7740</v>
      </c>
      <c r="AO630" s="165">
        <v>45119</v>
      </c>
      <c r="AP630" s="153" t="s">
        <v>2320</v>
      </c>
      <c r="AQ630" s="153" t="s">
        <v>1826</v>
      </c>
      <c r="AR630" s="166">
        <v>81</v>
      </c>
      <c r="AS630" s="88" t="s">
        <v>5719</v>
      </c>
      <c r="AT630" s="92">
        <f t="shared" si="462"/>
        <v>0</v>
      </c>
      <c r="AU630" s="93">
        <v>0</v>
      </c>
      <c r="AV630" s="93">
        <v>0</v>
      </c>
      <c r="AW630" s="166">
        <v>200</v>
      </c>
      <c r="AX630" s="93">
        <v>0</v>
      </c>
      <c r="AY630" s="177"/>
      <c r="AZ630" s="177">
        <v>0</v>
      </c>
      <c r="BA630" s="178"/>
      <c r="BB630" s="105"/>
      <c r="BC630" s="105"/>
      <c r="BD630" s="93"/>
      <c r="BE630" s="93">
        <v>0</v>
      </c>
      <c r="BF630" s="91">
        <v>0</v>
      </c>
      <c r="BG630" s="94"/>
      <c r="BH630" s="95"/>
      <c r="BI630" s="93" t="str">
        <f t="shared" si="419"/>
        <v>Nguyễn Quang Hùng</v>
      </c>
      <c r="BJ630" s="105">
        <f t="shared" si="420"/>
        <v>0</v>
      </c>
      <c r="BK630" s="88" t="str">
        <f t="shared" si="421"/>
        <v>8059434040</v>
      </c>
      <c r="BL630" s="86">
        <f t="shared" si="422"/>
        <v>0</v>
      </c>
      <c r="BM630" s="105">
        <f t="shared" si="423"/>
        <v>0</v>
      </c>
      <c r="BN630" s="86">
        <f t="shared" si="424"/>
        <v>0</v>
      </c>
      <c r="BO630" s="86">
        <f t="shared" si="425"/>
        <v>0</v>
      </c>
      <c r="BP630" s="86">
        <f t="shared" si="452"/>
        <v>0</v>
      </c>
      <c r="BQ630" s="160" t="s">
        <v>6963</v>
      </c>
      <c r="BR630" s="86" t="s">
        <v>5720</v>
      </c>
      <c r="BS630" s="88" t="s">
        <v>5721</v>
      </c>
      <c r="BT630" s="86" t="s">
        <v>5722</v>
      </c>
      <c r="BU630" s="86"/>
      <c r="BV630" s="86" t="str">
        <f t="shared" si="453"/>
        <v>DI 823910</v>
      </c>
      <c r="BW630" s="105" t="str">
        <f t="shared" si="454"/>
        <v/>
      </c>
      <c r="BX630" s="86" t="str">
        <f t="shared" si="446"/>
        <v>434</v>
      </c>
      <c r="BY630" s="86" t="str">
        <f t="shared" si="447"/>
        <v>148</v>
      </c>
      <c r="BZ630" s="91">
        <f t="shared" si="448"/>
        <v>81</v>
      </c>
      <c r="CA630" s="91">
        <v>0</v>
      </c>
      <c r="CB630" s="96" t="s">
        <v>5719</v>
      </c>
      <c r="CC630" s="91">
        <f t="shared" si="455"/>
        <v>200</v>
      </c>
      <c r="CD630" s="91">
        <f t="shared" si="456"/>
        <v>0</v>
      </c>
      <c r="CE630" s="93">
        <f t="shared" si="457"/>
        <v>0</v>
      </c>
      <c r="CF630" s="93">
        <f t="shared" si="458"/>
        <v>0</v>
      </c>
      <c r="CG630" s="105"/>
      <c r="CH630" s="105"/>
      <c r="CI630" s="86"/>
      <c r="CJ630" s="188"/>
      <c r="CK630" s="181">
        <f t="shared" si="459"/>
        <v>81</v>
      </c>
      <c r="CL630" s="181">
        <f t="shared" si="460"/>
        <v>200</v>
      </c>
      <c r="CM630" s="86" t="s">
        <v>5723</v>
      </c>
      <c r="CN630" s="182" t="s">
        <v>7859</v>
      </c>
      <c r="CO630" s="183" t="s">
        <v>7860</v>
      </c>
      <c r="CP630" s="86" t="s">
        <v>5724</v>
      </c>
      <c r="CQ630" s="153" t="s">
        <v>7925</v>
      </c>
      <c r="CR630" s="187">
        <f t="shared" si="461"/>
        <v>2730000</v>
      </c>
      <c r="CS630" s="188">
        <v>0.8</v>
      </c>
      <c r="CT630" s="188">
        <f t="shared" si="463"/>
        <v>2184000</v>
      </c>
      <c r="CU630" s="93"/>
      <c r="CV630" s="94">
        <f t="shared" si="443"/>
        <v>81</v>
      </c>
      <c r="CW630" s="93">
        <f t="shared" si="444"/>
        <v>0</v>
      </c>
      <c r="CX630" s="86">
        <f t="shared" si="445"/>
        <v>0</v>
      </c>
      <c r="CY630" s="93">
        <f t="shared" si="464"/>
        <v>53071.199999999997</v>
      </c>
      <c r="CZ630" s="93">
        <v>0</v>
      </c>
      <c r="DA630" s="93">
        <v>0</v>
      </c>
      <c r="DB630" s="93">
        <f t="shared" si="465"/>
        <v>0</v>
      </c>
      <c r="DC630" s="93">
        <v>0</v>
      </c>
      <c r="DD630" s="91">
        <v>0</v>
      </c>
      <c r="DE630" s="93">
        <f t="shared" si="466"/>
        <v>0</v>
      </c>
      <c r="DF630" s="93">
        <f t="shared" si="426"/>
        <v>0</v>
      </c>
      <c r="DG630" s="93"/>
      <c r="DH630" s="93">
        <v>0</v>
      </c>
      <c r="DI630" s="93">
        <v>0</v>
      </c>
      <c r="DJ630" s="86">
        <f t="shared" si="467"/>
        <v>0</v>
      </c>
      <c r="DK630" s="91">
        <v>0</v>
      </c>
      <c r="DL630" s="93"/>
      <c r="DM630" s="93">
        <v>0</v>
      </c>
      <c r="DN630" s="93">
        <f t="shared" si="427"/>
        <v>2184000</v>
      </c>
      <c r="DO630" s="93">
        <f t="shared" si="468"/>
        <v>0</v>
      </c>
      <c r="DP630" s="92">
        <f t="shared" si="469"/>
        <v>53071.199999999997</v>
      </c>
      <c r="DQ630" s="97" t="str">
        <f t="shared" si="428"/>
        <v>8059434040</v>
      </c>
      <c r="DR630" s="98">
        <f t="shared" si="470"/>
        <v>0</v>
      </c>
      <c r="DS630" s="93" t="str">
        <f t="shared" si="471"/>
        <v>OK</v>
      </c>
      <c r="DT630" s="93"/>
      <c r="DU630" s="78" t="str">
        <f t="shared" si="429"/>
        <v>5010700212541254101001VT400001</v>
      </c>
      <c r="DV630" s="78">
        <f>INDEX('08_DMGiaDat'!$L:$L,MATCH(DU630,'08_DMGiaDat'!$R:$R,0))</f>
        <v>2730000</v>
      </c>
      <c r="DW630" s="78" t="str">
        <f t="shared" si="430"/>
        <v>501070021254100100000001</v>
      </c>
      <c r="DX630" s="78" t="str">
        <f>IFERROR(VLOOKUP(DW630,'08_DMGiaDat'!C618:C619,2,FALSE),"N")</f>
        <v>N</v>
      </c>
      <c r="DY630" s="78" t="str">
        <f t="shared" si="431"/>
        <v>5010700212541001VT400001</v>
      </c>
      <c r="DZ630" s="78" t="str">
        <f>IFERROR(VLOOKUP(DY630,'08_DMGiaDat'!C618:C619,2,FALSE),"N")</f>
        <v>N</v>
      </c>
      <c r="EA630" s="78" t="str">
        <f t="shared" si="432"/>
        <v>501070021254100100000001</v>
      </c>
      <c r="EB630" s="78" t="str">
        <f>IFERROR(VLOOKUP(EA630,'08_DMGiaDat'!C618:C619,2,FALSE),"N")</f>
        <v>N</v>
      </c>
      <c r="EC630" s="92">
        <f>IF(DV630&lt;&gt;"N",DV630,IF(DX630&lt;&gt;"N",DX630,IF(DZ630&lt;&gt;"N",DZ630*VLOOKUP(LEFT(CB630,3),'03_DMMucDich'!C602:C606,5,FALSE),IF(EB630&lt;&gt;"N",EB630*VLOOKUP(LEFT(CB630,3),'03_DMMucDich'!C602:C606,5,FALSE),"N/A"))))</f>
        <v>2730000</v>
      </c>
    </row>
    <row r="631" spans="1:133" s="34" customFormat="1" ht="16" x14ac:dyDescent="0.2">
      <c r="A631" s="85">
        <v>617</v>
      </c>
      <c r="B631" s="86"/>
      <c r="C631" s="87"/>
      <c r="D631" s="141" t="s">
        <v>6244</v>
      </c>
      <c r="E631" s="86"/>
      <c r="F631" s="88"/>
      <c r="G631" s="88" t="s">
        <v>5718</v>
      </c>
      <c r="H631" s="151">
        <v>2022</v>
      </c>
      <c r="I631" s="86"/>
      <c r="J631" s="86"/>
      <c r="K631" s="145" t="s">
        <v>6869</v>
      </c>
      <c r="L631" s="105"/>
      <c r="M631" s="86"/>
      <c r="N631" s="105"/>
      <c r="O631" s="105"/>
      <c r="P631" s="86"/>
      <c r="Q631" s="86"/>
      <c r="R631" s="153" t="str">
        <f t="shared" si="433"/>
        <v>Tổ 09</v>
      </c>
      <c r="S631" s="86"/>
      <c r="T631" s="86"/>
      <c r="U631" s="86"/>
      <c r="V631" s="86" t="str">
        <f t="shared" si="451"/>
        <v xml:space="preserve">, </v>
      </c>
      <c r="W631" s="86"/>
      <c r="X631" s="86"/>
      <c r="Y631" s="86"/>
      <c r="Z631" s="88"/>
      <c r="AA631" s="105"/>
      <c r="AB631" s="86"/>
      <c r="AC631" s="90"/>
      <c r="AD631" s="86"/>
      <c r="AE631" s="86"/>
      <c r="AF631" s="86"/>
      <c r="AG631" s="86"/>
      <c r="AH631" s="160" t="s">
        <v>6979</v>
      </c>
      <c r="AI631" s="153"/>
      <c r="AJ631" s="153"/>
      <c r="AK631" s="86"/>
      <c r="AL631" s="86"/>
      <c r="AM631" s="153" t="s">
        <v>7015</v>
      </c>
      <c r="AN631" s="153" t="s">
        <v>7741</v>
      </c>
      <c r="AO631" s="165">
        <v>44715</v>
      </c>
      <c r="AP631" s="153" t="s">
        <v>7742</v>
      </c>
      <c r="AQ631" s="153" t="s">
        <v>7409</v>
      </c>
      <c r="AR631" s="166">
        <v>100</v>
      </c>
      <c r="AS631" s="88" t="s">
        <v>5719</v>
      </c>
      <c r="AT631" s="92">
        <f t="shared" si="462"/>
        <v>0</v>
      </c>
      <c r="AU631" s="93">
        <v>0</v>
      </c>
      <c r="AV631" s="93">
        <v>0</v>
      </c>
      <c r="AW631" s="166">
        <v>200</v>
      </c>
      <c r="AX631" s="93">
        <v>0</v>
      </c>
      <c r="AY631" s="177"/>
      <c r="AZ631" s="177">
        <v>0</v>
      </c>
      <c r="BA631" s="178"/>
      <c r="BB631" s="105"/>
      <c r="BC631" s="105"/>
      <c r="BD631" s="93"/>
      <c r="BE631" s="93">
        <v>0</v>
      </c>
      <c r="BF631" s="91">
        <v>0</v>
      </c>
      <c r="BG631" s="94"/>
      <c r="BH631" s="95"/>
      <c r="BI631" s="93" t="str">
        <f t="shared" si="419"/>
        <v>Lê Minh Thảo</v>
      </c>
      <c r="BJ631" s="105">
        <f t="shared" si="420"/>
        <v>0</v>
      </c>
      <c r="BK631" s="88" t="str">
        <f t="shared" si="421"/>
        <v>8364430028</v>
      </c>
      <c r="BL631" s="86">
        <f t="shared" si="422"/>
        <v>0</v>
      </c>
      <c r="BM631" s="105">
        <f t="shared" si="423"/>
        <v>0</v>
      </c>
      <c r="BN631" s="86">
        <f t="shared" si="424"/>
        <v>0</v>
      </c>
      <c r="BO631" s="86">
        <f t="shared" si="425"/>
        <v>0</v>
      </c>
      <c r="BP631" s="86">
        <f t="shared" si="452"/>
        <v>0</v>
      </c>
      <c r="BQ631" s="160" t="s">
        <v>6979</v>
      </c>
      <c r="BR631" s="86" t="s">
        <v>5720</v>
      </c>
      <c r="BS631" s="88" t="s">
        <v>5721</v>
      </c>
      <c r="BT631" s="86" t="s">
        <v>5722</v>
      </c>
      <c r="BU631" s="86"/>
      <c r="BV631" s="86" t="str">
        <f t="shared" si="453"/>
        <v>DG 240320</v>
      </c>
      <c r="BW631" s="105" t="str">
        <f t="shared" si="454"/>
        <v/>
      </c>
      <c r="BX631" s="86" t="str">
        <f t="shared" si="446"/>
        <v>72</v>
      </c>
      <c r="BY631" s="86" t="str">
        <f t="shared" si="447"/>
        <v>55</v>
      </c>
      <c r="BZ631" s="91">
        <f t="shared" si="448"/>
        <v>100</v>
      </c>
      <c r="CA631" s="91">
        <v>0</v>
      </c>
      <c r="CB631" s="96" t="s">
        <v>5719</v>
      </c>
      <c r="CC631" s="91">
        <f t="shared" si="455"/>
        <v>200</v>
      </c>
      <c r="CD631" s="91">
        <f t="shared" si="456"/>
        <v>0</v>
      </c>
      <c r="CE631" s="93">
        <f t="shared" si="457"/>
        <v>0</v>
      </c>
      <c r="CF631" s="93">
        <f t="shared" si="458"/>
        <v>0</v>
      </c>
      <c r="CG631" s="105"/>
      <c r="CH631" s="105"/>
      <c r="CI631" s="86"/>
      <c r="CJ631" s="188"/>
      <c r="CK631" s="181">
        <f t="shared" si="459"/>
        <v>100</v>
      </c>
      <c r="CL631" s="181">
        <f t="shared" si="460"/>
        <v>200</v>
      </c>
      <c r="CM631" s="86" t="s">
        <v>5723</v>
      </c>
      <c r="CN631" s="182" t="s">
        <v>7854</v>
      </c>
      <c r="CO631" s="183" t="s">
        <v>7855</v>
      </c>
      <c r="CP631" s="86" t="s">
        <v>5724</v>
      </c>
      <c r="CQ631" s="153" t="s">
        <v>7924</v>
      </c>
      <c r="CR631" s="187">
        <f t="shared" si="461"/>
        <v>7970000</v>
      </c>
      <c r="CS631" s="188">
        <v>1</v>
      </c>
      <c r="CT631" s="188">
        <f t="shared" si="463"/>
        <v>7970000</v>
      </c>
      <c r="CU631" s="93"/>
      <c r="CV631" s="94">
        <f t="shared" si="443"/>
        <v>100</v>
      </c>
      <c r="CW631" s="93">
        <f t="shared" si="444"/>
        <v>0</v>
      </c>
      <c r="CX631" s="86">
        <f t="shared" si="445"/>
        <v>0</v>
      </c>
      <c r="CY631" s="93">
        <f t="shared" si="464"/>
        <v>239100</v>
      </c>
      <c r="CZ631" s="93">
        <v>0</v>
      </c>
      <c r="DA631" s="93">
        <v>0</v>
      </c>
      <c r="DB631" s="93">
        <f t="shared" si="465"/>
        <v>0</v>
      </c>
      <c r="DC631" s="93">
        <v>0</v>
      </c>
      <c r="DD631" s="91">
        <v>0</v>
      </c>
      <c r="DE631" s="93">
        <f t="shared" si="466"/>
        <v>0</v>
      </c>
      <c r="DF631" s="93">
        <f t="shared" si="426"/>
        <v>0</v>
      </c>
      <c r="DG631" s="93"/>
      <c r="DH631" s="93">
        <v>0</v>
      </c>
      <c r="DI631" s="93">
        <v>0</v>
      </c>
      <c r="DJ631" s="86">
        <f t="shared" si="467"/>
        <v>0</v>
      </c>
      <c r="DK631" s="91">
        <v>0</v>
      </c>
      <c r="DL631" s="93"/>
      <c r="DM631" s="93">
        <v>0</v>
      </c>
      <c r="DN631" s="93">
        <f t="shared" si="427"/>
        <v>7970000</v>
      </c>
      <c r="DO631" s="93">
        <f t="shared" si="468"/>
        <v>0</v>
      </c>
      <c r="DP631" s="92">
        <f t="shared" si="469"/>
        <v>239100</v>
      </c>
      <c r="DQ631" s="97" t="str">
        <f t="shared" si="428"/>
        <v>8364430028</v>
      </c>
      <c r="DR631" s="98">
        <f t="shared" si="470"/>
        <v>0</v>
      </c>
      <c r="DS631" s="93" t="str">
        <f t="shared" si="471"/>
        <v>OK</v>
      </c>
      <c r="DT631" s="93"/>
      <c r="DU631" s="78" t="str">
        <f t="shared" si="429"/>
        <v>5010700215011501100001VT100001</v>
      </c>
      <c r="DV631" s="78">
        <f>INDEX('08_DMGiaDat'!$L:$L,MATCH(DU631,'08_DMGiaDat'!$R:$R,0))</f>
        <v>7970000</v>
      </c>
      <c r="DW631" s="78" t="str">
        <f t="shared" si="430"/>
        <v>501070021501100100000001</v>
      </c>
      <c r="DX631" s="78" t="str">
        <f>IFERROR(VLOOKUP(DW631,'08_DMGiaDat'!C618:C619,2,FALSE),"N")</f>
        <v>N</v>
      </c>
      <c r="DY631" s="78" t="str">
        <f t="shared" si="431"/>
        <v>5010700215011001VT100001</v>
      </c>
      <c r="DZ631" s="78" t="str">
        <f>IFERROR(VLOOKUP(DY631,'08_DMGiaDat'!C618:C619,2,FALSE),"N")</f>
        <v>N</v>
      </c>
      <c r="EA631" s="78" t="str">
        <f t="shared" si="432"/>
        <v>501070021501100100000001</v>
      </c>
      <c r="EB631" s="78" t="str">
        <f>IFERROR(VLOOKUP(EA631,'08_DMGiaDat'!C618:C619,2,FALSE),"N")</f>
        <v>N</v>
      </c>
      <c r="EC631" s="92">
        <f>IF(DV631&lt;&gt;"N",DV631,IF(DX631&lt;&gt;"N",DX631,IF(DZ631&lt;&gt;"N",DZ631*VLOOKUP(LEFT(CB631,3),'03_DMMucDich'!C602:C606,5,FALSE),IF(EB631&lt;&gt;"N",EB631*VLOOKUP(LEFT(CB631,3),'03_DMMucDich'!C602:C606,5,FALSE),"N/A"))))</f>
        <v>7970000</v>
      </c>
    </row>
    <row r="632" spans="1:133" s="34" customFormat="1" ht="16" x14ac:dyDescent="0.2">
      <c r="A632" s="85">
        <v>618</v>
      </c>
      <c r="B632" s="86"/>
      <c r="C632" s="87"/>
      <c r="D632" s="141" t="s">
        <v>6245</v>
      </c>
      <c r="E632" s="86"/>
      <c r="F632" s="88"/>
      <c r="G632" s="88" t="s">
        <v>5718</v>
      </c>
      <c r="H632" s="151">
        <v>2022</v>
      </c>
      <c r="I632" s="86"/>
      <c r="J632" s="86"/>
      <c r="K632" s="145" t="s">
        <v>6870</v>
      </c>
      <c r="L632" s="105"/>
      <c r="M632" s="86"/>
      <c r="N632" s="105"/>
      <c r="O632" s="105"/>
      <c r="P632" s="86"/>
      <c r="Q632" s="86"/>
      <c r="R632" s="153" t="str">
        <f t="shared" si="433"/>
        <v>Tổ 24</v>
      </c>
      <c r="S632" s="86"/>
      <c r="T632" s="86"/>
      <c r="U632" s="86"/>
      <c r="V632" s="86" t="str">
        <f t="shared" si="451"/>
        <v xml:space="preserve">, </v>
      </c>
      <c r="W632" s="86"/>
      <c r="X632" s="86"/>
      <c r="Y632" s="86"/>
      <c r="Z632" s="88"/>
      <c r="AA632" s="105"/>
      <c r="AB632" s="86"/>
      <c r="AC632" s="90"/>
      <c r="AD632" s="86"/>
      <c r="AE632" s="86"/>
      <c r="AF632" s="86"/>
      <c r="AG632" s="86"/>
      <c r="AH632" s="160" t="s">
        <v>7000</v>
      </c>
      <c r="AI632" s="153"/>
      <c r="AJ632" s="153"/>
      <c r="AK632" s="86"/>
      <c r="AL632" s="86"/>
      <c r="AM632" s="153" t="s">
        <v>7015</v>
      </c>
      <c r="AN632" s="153" t="s">
        <v>7743</v>
      </c>
      <c r="AO632" s="165">
        <v>45219</v>
      </c>
      <c r="AP632" s="153" t="s">
        <v>7106</v>
      </c>
      <c r="AQ632" s="153" t="s">
        <v>2061</v>
      </c>
      <c r="AR632" s="166">
        <v>100</v>
      </c>
      <c r="AS632" s="88" t="s">
        <v>5719</v>
      </c>
      <c r="AT632" s="92">
        <f t="shared" si="462"/>
        <v>0</v>
      </c>
      <c r="AU632" s="93">
        <v>0</v>
      </c>
      <c r="AV632" s="93">
        <v>0</v>
      </c>
      <c r="AW632" s="166">
        <v>200</v>
      </c>
      <c r="AX632" s="93">
        <v>0</v>
      </c>
      <c r="AY632" s="177"/>
      <c r="AZ632" s="177">
        <v>0</v>
      </c>
      <c r="BA632" s="178"/>
      <c r="BB632" s="105"/>
      <c r="BC632" s="105"/>
      <c r="BD632" s="93"/>
      <c r="BE632" s="93">
        <v>0</v>
      </c>
      <c r="BF632" s="91">
        <v>0</v>
      </c>
      <c r="BG632" s="94"/>
      <c r="BH632" s="95"/>
      <c r="BI632" s="93" t="str">
        <f t="shared" si="419"/>
        <v>Huỳnh Tuấn Phong</v>
      </c>
      <c r="BJ632" s="105">
        <f t="shared" si="420"/>
        <v>0</v>
      </c>
      <c r="BK632" s="88" t="str">
        <f t="shared" si="421"/>
        <v>8271494614</v>
      </c>
      <c r="BL632" s="86">
        <f t="shared" si="422"/>
        <v>0</v>
      </c>
      <c r="BM632" s="105">
        <f t="shared" si="423"/>
        <v>0</v>
      </c>
      <c r="BN632" s="86">
        <f t="shared" si="424"/>
        <v>0</v>
      </c>
      <c r="BO632" s="86">
        <f t="shared" si="425"/>
        <v>0</v>
      </c>
      <c r="BP632" s="86">
        <f t="shared" si="452"/>
        <v>0</v>
      </c>
      <c r="BQ632" s="160" t="s">
        <v>7000</v>
      </c>
      <c r="BR632" s="86" t="s">
        <v>5720</v>
      </c>
      <c r="BS632" s="88" t="s">
        <v>5721</v>
      </c>
      <c r="BT632" s="86" t="s">
        <v>5722</v>
      </c>
      <c r="BU632" s="86"/>
      <c r="BV632" s="86" t="str">
        <f t="shared" si="453"/>
        <v>DK 392928</v>
      </c>
      <c r="BW632" s="105" t="str">
        <f t="shared" si="454"/>
        <v/>
      </c>
      <c r="BX632" s="86" t="str">
        <f t="shared" si="446"/>
        <v>7</v>
      </c>
      <c r="BY632" s="86" t="str">
        <f t="shared" si="447"/>
        <v>175</v>
      </c>
      <c r="BZ632" s="91">
        <f t="shared" si="448"/>
        <v>100</v>
      </c>
      <c r="CA632" s="91">
        <v>0</v>
      </c>
      <c r="CB632" s="96" t="s">
        <v>5719</v>
      </c>
      <c r="CC632" s="91">
        <f t="shared" si="455"/>
        <v>200</v>
      </c>
      <c r="CD632" s="91">
        <f t="shared" si="456"/>
        <v>0</v>
      </c>
      <c r="CE632" s="93">
        <f t="shared" si="457"/>
        <v>0</v>
      </c>
      <c r="CF632" s="93">
        <f t="shared" si="458"/>
        <v>0</v>
      </c>
      <c r="CG632" s="105"/>
      <c r="CH632" s="105"/>
      <c r="CI632" s="86"/>
      <c r="CJ632" s="188"/>
      <c r="CK632" s="181">
        <f t="shared" si="459"/>
        <v>100</v>
      </c>
      <c r="CL632" s="181">
        <f t="shared" si="460"/>
        <v>200</v>
      </c>
      <c r="CM632" s="86" t="s">
        <v>5723</v>
      </c>
      <c r="CN632" s="182" t="s">
        <v>7901</v>
      </c>
      <c r="CO632" s="183" t="s">
        <v>7902</v>
      </c>
      <c r="CP632" s="86" t="s">
        <v>5724</v>
      </c>
      <c r="CQ632" s="153" t="s">
        <v>7927</v>
      </c>
      <c r="CR632" s="187">
        <f t="shared" si="461"/>
        <v>3220000</v>
      </c>
      <c r="CS632" s="188">
        <v>0.85</v>
      </c>
      <c r="CT632" s="188">
        <f t="shared" si="463"/>
        <v>2737000</v>
      </c>
      <c r="CU632" s="93"/>
      <c r="CV632" s="94">
        <f t="shared" si="443"/>
        <v>100</v>
      </c>
      <c r="CW632" s="93">
        <f t="shared" si="444"/>
        <v>0</v>
      </c>
      <c r="CX632" s="86">
        <f t="shared" si="445"/>
        <v>0</v>
      </c>
      <c r="CY632" s="93">
        <f t="shared" si="464"/>
        <v>82110</v>
      </c>
      <c r="CZ632" s="93">
        <v>0</v>
      </c>
      <c r="DA632" s="93">
        <v>0</v>
      </c>
      <c r="DB632" s="93">
        <f t="shared" si="465"/>
        <v>0</v>
      </c>
      <c r="DC632" s="93">
        <v>0</v>
      </c>
      <c r="DD632" s="91">
        <v>0</v>
      </c>
      <c r="DE632" s="93">
        <f t="shared" si="466"/>
        <v>0</v>
      </c>
      <c r="DF632" s="93">
        <f t="shared" si="426"/>
        <v>0</v>
      </c>
      <c r="DG632" s="93"/>
      <c r="DH632" s="93">
        <v>0</v>
      </c>
      <c r="DI632" s="93">
        <v>0</v>
      </c>
      <c r="DJ632" s="86">
        <f t="shared" si="467"/>
        <v>0</v>
      </c>
      <c r="DK632" s="91">
        <v>0</v>
      </c>
      <c r="DL632" s="93"/>
      <c r="DM632" s="93">
        <v>0</v>
      </c>
      <c r="DN632" s="93">
        <f t="shared" si="427"/>
        <v>2737000</v>
      </c>
      <c r="DO632" s="93">
        <f t="shared" si="468"/>
        <v>0</v>
      </c>
      <c r="DP632" s="92">
        <f t="shared" si="469"/>
        <v>82110</v>
      </c>
      <c r="DQ632" s="97" t="str">
        <f t="shared" si="428"/>
        <v>8271494614</v>
      </c>
      <c r="DR632" s="98">
        <f t="shared" si="470"/>
        <v>0</v>
      </c>
      <c r="DS632" s="93" t="str">
        <f t="shared" si="471"/>
        <v>OK</v>
      </c>
      <c r="DT632" s="93"/>
      <c r="DU632" s="78" t="str">
        <f t="shared" si="429"/>
        <v>5010700213091309100001VT300001</v>
      </c>
      <c r="DV632" s="78">
        <f>INDEX('08_DMGiaDat'!$L:$L,MATCH(DU632,'08_DMGiaDat'!$R:$R,0))</f>
        <v>3220000</v>
      </c>
      <c r="DW632" s="78" t="str">
        <f t="shared" si="430"/>
        <v>501070021309100100000001</v>
      </c>
      <c r="DX632" s="78" t="str">
        <f>IFERROR(VLOOKUP(DW632,'08_DMGiaDat'!C618:C619,2,FALSE),"N")</f>
        <v>N</v>
      </c>
      <c r="DY632" s="78" t="str">
        <f t="shared" si="431"/>
        <v>5010700213091001VT300001</v>
      </c>
      <c r="DZ632" s="78" t="str">
        <f>IFERROR(VLOOKUP(DY632,'08_DMGiaDat'!C618:C619,2,FALSE),"N")</f>
        <v>N</v>
      </c>
      <c r="EA632" s="78" t="str">
        <f t="shared" si="432"/>
        <v>501070021309100100000001</v>
      </c>
      <c r="EB632" s="78" t="str">
        <f>IFERROR(VLOOKUP(EA632,'08_DMGiaDat'!C618:C619,2,FALSE),"N")</f>
        <v>N</v>
      </c>
      <c r="EC632" s="92">
        <f>IF(DV632&lt;&gt;"N",DV632,IF(DX632&lt;&gt;"N",DX632,IF(DZ632&lt;&gt;"N",DZ632*VLOOKUP(LEFT(CB632,3),'03_DMMucDich'!C602:C606,5,FALSE),IF(EB632&lt;&gt;"N",EB632*VLOOKUP(LEFT(CB632,3),'03_DMMucDich'!C602:C606,5,FALSE),"N/A"))))</f>
        <v>3220000</v>
      </c>
    </row>
    <row r="633" spans="1:133" s="34" customFormat="1" ht="16" x14ac:dyDescent="0.2">
      <c r="A633" s="85">
        <v>619</v>
      </c>
      <c r="B633" s="86"/>
      <c r="C633" s="87"/>
      <c r="D633" s="141" t="s">
        <v>6246</v>
      </c>
      <c r="E633" s="86"/>
      <c r="F633" s="88"/>
      <c r="G633" s="88" t="s">
        <v>5718</v>
      </c>
      <c r="H633" s="151">
        <v>2022</v>
      </c>
      <c r="I633" s="86"/>
      <c r="J633" s="86"/>
      <c r="K633" s="145" t="s">
        <v>6871</v>
      </c>
      <c r="L633" s="105"/>
      <c r="M633" s="86"/>
      <c r="N633" s="105"/>
      <c r="O633" s="105"/>
      <c r="P633" s="86"/>
      <c r="Q633" s="86"/>
      <c r="R633" s="153" t="str">
        <f t="shared" si="433"/>
        <v>Tổ 37</v>
      </c>
      <c r="S633" s="86"/>
      <c r="T633" s="86"/>
      <c r="U633" s="86"/>
      <c r="V633" s="86" t="str">
        <f t="shared" si="451"/>
        <v xml:space="preserve">, </v>
      </c>
      <c r="W633" s="86"/>
      <c r="X633" s="86"/>
      <c r="Y633" s="86"/>
      <c r="Z633" s="88"/>
      <c r="AA633" s="105"/>
      <c r="AB633" s="86"/>
      <c r="AC633" s="90"/>
      <c r="AD633" s="86"/>
      <c r="AE633" s="86"/>
      <c r="AF633" s="86"/>
      <c r="AG633" s="86"/>
      <c r="AH633" s="160" t="s">
        <v>6972</v>
      </c>
      <c r="AI633" s="153"/>
      <c r="AJ633" s="153"/>
      <c r="AK633" s="86"/>
      <c r="AL633" s="86"/>
      <c r="AM633" s="153" t="s">
        <v>7015</v>
      </c>
      <c r="AN633" s="153" t="s">
        <v>7744</v>
      </c>
      <c r="AO633" s="165">
        <v>43487</v>
      </c>
      <c r="AP633" s="153" t="s">
        <v>2170</v>
      </c>
      <c r="AQ633" s="153" t="s">
        <v>7034</v>
      </c>
      <c r="AR633" s="166">
        <v>100</v>
      </c>
      <c r="AS633" s="88" t="s">
        <v>5719</v>
      </c>
      <c r="AT633" s="92">
        <f t="shared" si="462"/>
        <v>0</v>
      </c>
      <c r="AU633" s="93">
        <v>0</v>
      </c>
      <c r="AV633" s="93">
        <v>0</v>
      </c>
      <c r="AW633" s="166">
        <v>200</v>
      </c>
      <c r="AX633" s="93">
        <v>0</v>
      </c>
      <c r="AY633" s="177"/>
      <c r="AZ633" s="177">
        <v>0</v>
      </c>
      <c r="BA633" s="178"/>
      <c r="BB633" s="105"/>
      <c r="BC633" s="105"/>
      <c r="BD633" s="93"/>
      <c r="BE633" s="93">
        <v>0</v>
      </c>
      <c r="BF633" s="91">
        <v>0</v>
      </c>
      <c r="BG633" s="94"/>
      <c r="BH633" s="95"/>
      <c r="BI633" s="93" t="str">
        <f t="shared" si="419"/>
        <v>Đào Xuân Kỷ</v>
      </c>
      <c r="BJ633" s="105">
        <f t="shared" si="420"/>
        <v>0</v>
      </c>
      <c r="BK633" s="88" t="str">
        <f t="shared" si="421"/>
        <v>8171640170</v>
      </c>
      <c r="BL633" s="86">
        <f t="shared" si="422"/>
        <v>0</v>
      </c>
      <c r="BM633" s="105">
        <f t="shared" si="423"/>
        <v>0</v>
      </c>
      <c r="BN633" s="86">
        <f t="shared" si="424"/>
        <v>0</v>
      </c>
      <c r="BO633" s="86">
        <f t="shared" si="425"/>
        <v>0</v>
      </c>
      <c r="BP633" s="86">
        <f t="shared" si="452"/>
        <v>0</v>
      </c>
      <c r="BQ633" s="160" t="s">
        <v>6972</v>
      </c>
      <c r="BR633" s="86" t="s">
        <v>5720</v>
      </c>
      <c r="BS633" s="88" t="s">
        <v>5721</v>
      </c>
      <c r="BT633" s="86" t="s">
        <v>5722</v>
      </c>
      <c r="BU633" s="86"/>
      <c r="BV633" s="86" t="str">
        <f t="shared" si="453"/>
        <v>CO 498553</v>
      </c>
      <c r="BW633" s="105" t="str">
        <f t="shared" si="454"/>
        <v/>
      </c>
      <c r="BX633" s="86" t="str">
        <f t="shared" si="446"/>
        <v>284</v>
      </c>
      <c r="BY633" s="86" t="str">
        <f t="shared" si="447"/>
        <v>81</v>
      </c>
      <c r="BZ633" s="91">
        <f t="shared" si="448"/>
        <v>100</v>
      </c>
      <c r="CA633" s="91">
        <v>0</v>
      </c>
      <c r="CB633" s="96" t="s">
        <v>5719</v>
      </c>
      <c r="CC633" s="91">
        <f t="shared" si="455"/>
        <v>200</v>
      </c>
      <c r="CD633" s="91">
        <f t="shared" si="456"/>
        <v>0</v>
      </c>
      <c r="CE633" s="93">
        <f t="shared" si="457"/>
        <v>0</v>
      </c>
      <c r="CF633" s="93">
        <f t="shared" si="458"/>
        <v>0</v>
      </c>
      <c r="CG633" s="105"/>
      <c r="CH633" s="105"/>
      <c r="CI633" s="86"/>
      <c r="CJ633" s="188"/>
      <c r="CK633" s="181">
        <f t="shared" si="459"/>
        <v>100</v>
      </c>
      <c r="CL633" s="181">
        <f t="shared" si="460"/>
        <v>200</v>
      </c>
      <c r="CM633" s="86" t="s">
        <v>5723</v>
      </c>
      <c r="CN633" s="182" t="s">
        <v>7854</v>
      </c>
      <c r="CO633" s="183" t="s">
        <v>7855</v>
      </c>
      <c r="CP633" s="86" t="s">
        <v>5724</v>
      </c>
      <c r="CQ633" s="153" t="s">
        <v>7924</v>
      </c>
      <c r="CR633" s="187">
        <f t="shared" si="461"/>
        <v>7970000</v>
      </c>
      <c r="CS633" s="188">
        <v>1</v>
      </c>
      <c r="CT633" s="188">
        <f t="shared" si="463"/>
        <v>7970000</v>
      </c>
      <c r="CU633" s="93"/>
      <c r="CV633" s="94">
        <f t="shared" si="443"/>
        <v>100</v>
      </c>
      <c r="CW633" s="93">
        <f t="shared" si="444"/>
        <v>0</v>
      </c>
      <c r="CX633" s="86">
        <f t="shared" si="445"/>
        <v>0</v>
      </c>
      <c r="CY633" s="93">
        <f t="shared" si="464"/>
        <v>239100</v>
      </c>
      <c r="CZ633" s="93">
        <v>0</v>
      </c>
      <c r="DA633" s="93">
        <v>0</v>
      </c>
      <c r="DB633" s="93">
        <f t="shared" si="465"/>
        <v>0</v>
      </c>
      <c r="DC633" s="93">
        <v>0</v>
      </c>
      <c r="DD633" s="91">
        <v>0</v>
      </c>
      <c r="DE633" s="93">
        <f t="shared" si="466"/>
        <v>0</v>
      </c>
      <c r="DF633" s="93">
        <f t="shared" si="426"/>
        <v>0</v>
      </c>
      <c r="DG633" s="93"/>
      <c r="DH633" s="93">
        <v>0</v>
      </c>
      <c r="DI633" s="93">
        <v>0</v>
      </c>
      <c r="DJ633" s="86">
        <f t="shared" si="467"/>
        <v>0</v>
      </c>
      <c r="DK633" s="91">
        <v>0</v>
      </c>
      <c r="DL633" s="93"/>
      <c r="DM633" s="93">
        <v>0</v>
      </c>
      <c r="DN633" s="93">
        <f t="shared" si="427"/>
        <v>7970000</v>
      </c>
      <c r="DO633" s="93">
        <f t="shared" si="468"/>
        <v>0</v>
      </c>
      <c r="DP633" s="92">
        <f t="shared" si="469"/>
        <v>239100</v>
      </c>
      <c r="DQ633" s="97" t="str">
        <f t="shared" si="428"/>
        <v>8171640170</v>
      </c>
      <c r="DR633" s="98">
        <f t="shared" si="470"/>
        <v>0</v>
      </c>
      <c r="DS633" s="93" t="str">
        <f t="shared" si="471"/>
        <v>OK</v>
      </c>
      <c r="DT633" s="93"/>
      <c r="DU633" s="78" t="str">
        <f t="shared" si="429"/>
        <v>5010700215011501100001VT100001</v>
      </c>
      <c r="DV633" s="78">
        <f>INDEX('08_DMGiaDat'!$L:$L,MATCH(DU633,'08_DMGiaDat'!$R:$R,0))</f>
        <v>7970000</v>
      </c>
      <c r="DW633" s="78" t="str">
        <f t="shared" si="430"/>
        <v>501070021501100100000001</v>
      </c>
      <c r="DX633" s="78" t="str">
        <f>IFERROR(VLOOKUP(DW633,'08_DMGiaDat'!C618:C619,2,FALSE),"N")</f>
        <v>N</v>
      </c>
      <c r="DY633" s="78" t="str">
        <f t="shared" si="431"/>
        <v>5010700215011001VT100001</v>
      </c>
      <c r="DZ633" s="78" t="str">
        <f>IFERROR(VLOOKUP(DY633,'08_DMGiaDat'!C618:C619,2,FALSE),"N")</f>
        <v>N</v>
      </c>
      <c r="EA633" s="78" t="str">
        <f t="shared" si="432"/>
        <v>501070021501100100000001</v>
      </c>
      <c r="EB633" s="78" t="str">
        <f>IFERROR(VLOOKUP(EA633,'08_DMGiaDat'!C618:C619,2,FALSE),"N")</f>
        <v>N</v>
      </c>
      <c r="EC633" s="92">
        <f>IF(DV633&lt;&gt;"N",DV633,IF(DX633&lt;&gt;"N",DX633,IF(DZ633&lt;&gt;"N",DZ633*VLOOKUP(LEFT(CB633,3),'03_DMMucDich'!C602:C606,5,FALSE),IF(EB633&lt;&gt;"N",EB633*VLOOKUP(LEFT(CB633,3),'03_DMMucDich'!C602:C606,5,FALSE),"N/A"))))</f>
        <v>7970000</v>
      </c>
    </row>
    <row r="634" spans="1:133" s="34" customFormat="1" ht="16" x14ac:dyDescent="0.2">
      <c r="A634" s="85">
        <v>620</v>
      </c>
      <c r="B634" s="86"/>
      <c r="C634" s="87"/>
      <c r="D634" s="141" t="s">
        <v>6247</v>
      </c>
      <c r="E634" s="86"/>
      <c r="F634" s="88"/>
      <c r="G634" s="88" t="s">
        <v>5718</v>
      </c>
      <c r="H634" s="151">
        <v>2023</v>
      </c>
      <c r="I634" s="86"/>
      <c r="J634" s="86"/>
      <c r="K634" s="145" t="s">
        <v>6872</v>
      </c>
      <c r="L634" s="105"/>
      <c r="M634" s="86"/>
      <c r="N634" s="105"/>
      <c r="O634" s="105"/>
      <c r="P634" s="86"/>
      <c r="Q634" s="86"/>
      <c r="R634" s="153" t="str">
        <f t="shared" si="433"/>
        <v>Tổ 64</v>
      </c>
      <c r="S634" s="86"/>
      <c r="T634" s="86"/>
      <c r="U634" s="86"/>
      <c r="V634" s="86" t="str">
        <f t="shared" si="451"/>
        <v xml:space="preserve">, </v>
      </c>
      <c r="W634" s="86"/>
      <c r="X634" s="86"/>
      <c r="Y634" s="86"/>
      <c r="Z634" s="88"/>
      <c r="AA634" s="105"/>
      <c r="AB634" s="86"/>
      <c r="AC634" s="90"/>
      <c r="AD634" s="86"/>
      <c r="AE634" s="86"/>
      <c r="AF634" s="86"/>
      <c r="AG634" s="86"/>
      <c r="AH634" s="160" t="s">
        <v>6961</v>
      </c>
      <c r="AI634" s="153"/>
      <c r="AJ634" s="153"/>
      <c r="AK634" s="86"/>
      <c r="AL634" s="86"/>
      <c r="AM634" s="153" t="s">
        <v>7015</v>
      </c>
      <c r="AN634" s="153" t="s">
        <v>7745</v>
      </c>
      <c r="AO634" s="165">
        <v>43889</v>
      </c>
      <c r="AP634" s="153" t="s">
        <v>2137</v>
      </c>
      <c r="AQ634" s="153" t="s">
        <v>7322</v>
      </c>
      <c r="AR634" s="166">
        <v>100</v>
      </c>
      <c r="AS634" s="88" t="s">
        <v>5719</v>
      </c>
      <c r="AT634" s="92">
        <f t="shared" si="462"/>
        <v>0</v>
      </c>
      <c r="AU634" s="93">
        <v>0</v>
      </c>
      <c r="AV634" s="93">
        <v>0</v>
      </c>
      <c r="AW634" s="166">
        <v>200</v>
      </c>
      <c r="AX634" s="93">
        <v>0</v>
      </c>
      <c r="AY634" s="177"/>
      <c r="AZ634" s="177">
        <v>0</v>
      </c>
      <c r="BA634" s="178"/>
      <c r="BB634" s="105"/>
      <c r="BC634" s="105"/>
      <c r="BD634" s="93"/>
      <c r="BE634" s="93">
        <v>0</v>
      </c>
      <c r="BF634" s="91">
        <v>0</v>
      </c>
      <c r="BG634" s="94"/>
      <c r="BH634" s="95"/>
      <c r="BI634" s="93" t="str">
        <f t="shared" si="419"/>
        <v>Ngô Thị Thanh Sương</v>
      </c>
      <c r="BJ634" s="105">
        <f t="shared" si="420"/>
        <v>0</v>
      </c>
      <c r="BK634" s="88" t="str">
        <f t="shared" si="421"/>
        <v>8850653167</v>
      </c>
      <c r="BL634" s="86">
        <f t="shared" si="422"/>
        <v>0</v>
      </c>
      <c r="BM634" s="105">
        <f t="shared" si="423"/>
        <v>0</v>
      </c>
      <c r="BN634" s="86">
        <f t="shared" si="424"/>
        <v>0</v>
      </c>
      <c r="BO634" s="86">
        <f t="shared" si="425"/>
        <v>0</v>
      </c>
      <c r="BP634" s="86">
        <f t="shared" si="452"/>
        <v>0</v>
      </c>
      <c r="BQ634" s="160" t="s">
        <v>6961</v>
      </c>
      <c r="BR634" s="86" t="s">
        <v>5720</v>
      </c>
      <c r="BS634" s="88" t="s">
        <v>5721</v>
      </c>
      <c r="BT634" s="86" t="s">
        <v>5722</v>
      </c>
      <c r="BU634" s="86"/>
      <c r="BV634" s="86" t="str">
        <f t="shared" si="453"/>
        <v>CT 538868</v>
      </c>
      <c r="BW634" s="105" t="str">
        <f t="shared" si="454"/>
        <v/>
      </c>
      <c r="BX634" s="86" t="str">
        <f t="shared" si="446"/>
        <v>251</v>
      </c>
      <c r="BY634" s="86" t="str">
        <f t="shared" si="447"/>
        <v>66</v>
      </c>
      <c r="BZ634" s="91">
        <f t="shared" si="448"/>
        <v>100</v>
      </c>
      <c r="CA634" s="91">
        <v>0</v>
      </c>
      <c r="CB634" s="96" t="s">
        <v>5719</v>
      </c>
      <c r="CC634" s="91">
        <f t="shared" si="455"/>
        <v>200</v>
      </c>
      <c r="CD634" s="91">
        <f t="shared" si="456"/>
        <v>0</v>
      </c>
      <c r="CE634" s="93">
        <f t="shared" si="457"/>
        <v>0</v>
      </c>
      <c r="CF634" s="93">
        <f t="shared" si="458"/>
        <v>0</v>
      </c>
      <c r="CG634" s="105"/>
      <c r="CH634" s="105"/>
      <c r="CI634" s="86"/>
      <c r="CJ634" s="188"/>
      <c r="CK634" s="181">
        <f t="shared" si="459"/>
        <v>100</v>
      </c>
      <c r="CL634" s="181">
        <f t="shared" si="460"/>
        <v>200</v>
      </c>
      <c r="CM634" s="86" t="s">
        <v>5723</v>
      </c>
      <c r="CN634" s="182" t="s">
        <v>7854</v>
      </c>
      <c r="CO634" s="183" t="s">
        <v>7855</v>
      </c>
      <c r="CP634" s="86" t="s">
        <v>5724</v>
      </c>
      <c r="CQ634" s="153" t="s">
        <v>7924</v>
      </c>
      <c r="CR634" s="187">
        <f t="shared" si="461"/>
        <v>7970000</v>
      </c>
      <c r="CS634" s="188">
        <v>1</v>
      </c>
      <c r="CT634" s="188">
        <f t="shared" si="463"/>
        <v>7970000</v>
      </c>
      <c r="CU634" s="93"/>
      <c r="CV634" s="94">
        <f t="shared" si="443"/>
        <v>100</v>
      </c>
      <c r="CW634" s="93">
        <f t="shared" si="444"/>
        <v>0</v>
      </c>
      <c r="CX634" s="86">
        <f t="shared" si="445"/>
        <v>0</v>
      </c>
      <c r="CY634" s="93">
        <f t="shared" si="464"/>
        <v>239100</v>
      </c>
      <c r="CZ634" s="93">
        <v>0</v>
      </c>
      <c r="DA634" s="93">
        <v>0</v>
      </c>
      <c r="DB634" s="93">
        <f t="shared" si="465"/>
        <v>0</v>
      </c>
      <c r="DC634" s="93">
        <v>0</v>
      </c>
      <c r="DD634" s="91">
        <v>0</v>
      </c>
      <c r="DE634" s="93">
        <f t="shared" si="466"/>
        <v>0</v>
      </c>
      <c r="DF634" s="93">
        <f t="shared" si="426"/>
        <v>0</v>
      </c>
      <c r="DG634" s="93"/>
      <c r="DH634" s="93">
        <v>0</v>
      </c>
      <c r="DI634" s="93">
        <v>0</v>
      </c>
      <c r="DJ634" s="86">
        <f t="shared" si="467"/>
        <v>0</v>
      </c>
      <c r="DK634" s="91">
        <v>0</v>
      </c>
      <c r="DL634" s="93"/>
      <c r="DM634" s="93">
        <v>0</v>
      </c>
      <c r="DN634" s="93">
        <f t="shared" si="427"/>
        <v>7970000</v>
      </c>
      <c r="DO634" s="93">
        <f t="shared" si="468"/>
        <v>0</v>
      </c>
      <c r="DP634" s="92">
        <f t="shared" si="469"/>
        <v>239100</v>
      </c>
      <c r="DQ634" s="97" t="str">
        <f t="shared" si="428"/>
        <v>8850653167</v>
      </c>
      <c r="DR634" s="98">
        <f t="shared" si="470"/>
        <v>0</v>
      </c>
      <c r="DS634" s="93" t="str">
        <f t="shared" si="471"/>
        <v>OK</v>
      </c>
      <c r="DT634" s="93"/>
      <c r="DU634" s="78" t="str">
        <f t="shared" si="429"/>
        <v>5010700215011501100001VT100001</v>
      </c>
      <c r="DV634" s="78">
        <f>INDEX('08_DMGiaDat'!$L:$L,MATCH(DU634,'08_DMGiaDat'!$R:$R,0))</f>
        <v>7970000</v>
      </c>
      <c r="DW634" s="78" t="str">
        <f t="shared" si="430"/>
        <v>501070021501100100000001</v>
      </c>
      <c r="DX634" s="78" t="str">
        <f>IFERROR(VLOOKUP(DW634,'08_DMGiaDat'!C618:C619,2,FALSE),"N")</f>
        <v>N</v>
      </c>
      <c r="DY634" s="78" t="str">
        <f t="shared" si="431"/>
        <v>5010700215011001VT100001</v>
      </c>
      <c r="DZ634" s="78" t="str">
        <f>IFERROR(VLOOKUP(DY634,'08_DMGiaDat'!C618:C619,2,FALSE),"N")</f>
        <v>N</v>
      </c>
      <c r="EA634" s="78" t="str">
        <f t="shared" si="432"/>
        <v>501070021501100100000001</v>
      </c>
      <c r="EB634" s="78" t="str">
        <f>IFERROR(VLOOKUP(EA634,'08_DMGiaDat'!C618:C619,2,FALSE),"N")</f>
        <v>N</v>
      </c>
      <c r="EC634" s="92">
        <f>IF(DV634&lt;&gt;"N",DV634,IF(DX634&lt;&gt;"N",DX634,IF(DZ634&lt;&gt;"N",DZ634*VLOOKUP(LEFT(CB634,3),'03_DMMucDich'!C602:C606,5,FALSE),IF(EB634&lt;&gt;"N",EB634*VLOOKUP(LEFT(CB634,3),'03_DMMucDich'!C602:C606,5,FALSE),"N/A"))))</f>
        <v>7970000</v>
      </c>
    </row>
    <row r="635" spans="1:133" s="34" customFormat="1" ht="16" x14ac:dyDescent="0.2">
      <c r="A635" s="85">
        <v>621</v>
      </c>
      <c r="B635" s="86"/>
      <c r="C635" s="87"/>
      <c r="D635" s="141" t="s">
        <v>6248</v>
      </c>
      <c r="E635" s="86"/>
      <c r="F635" s="88"/>
      <c r="G635" s="88" t="s">
        <v>5718</v>
      </c>
      <c r="H635" s="151">
        <v>2023</v>
      </c>
      <c r="I635" s="86"/>
      <c r="J635" s="86"/>
      <c r="K635" s="145" t="s">
        <v>6873</v>
      </c>
      <c r="L635" s="105"/>
      <c r="M635" s="86"/>
      <c r="N635" s="105"/>
      <c r="O635" s="105"/>
      <c r="P635" s="86"/>
      <c r="Q635" s="86"/>
      <c r="R635" s="153" t="str">
        <f t="shared" si="433"/>
        <v>Tổ 66</v>
      </c>
      <c r="S635" s="86"/>
      <c r="T635" s="86"/>
      <c r="U635" s="86"/>
      <c r="V635" s="86" t="str">
        <f t="shared" si="451"/>
        <v xml:space="preserve">, </v>
      </c>
      <c r="W635" s="86"/>
      <c r="X635" s="86"/>
      <c r="Y635" s="86"/>
      <c r="Z635" s="88"/>
      <c r="AA635" s="105"/>
      <c r="AB635" s="86"/>
      <c r="AC635" s="90"/>
      <c r="AD635" s="86"/>
      <c r="AE635" s="86"/>
      <c r="AF635" s="86"/>
      <c r="AG635" s="86"/>
      <c r="AH635" s="160" t="s">
        <v>6960</v>
      </c>
      <c r="AI635" s="153"/>
      <c r="AJ635" s="153"/>
      <c r="AK635" s="86"/>
      <c r="AL635" s="86"/>
      <c r="AM635" s="153" t="s">
        <v>7015</v>
      </c>
      <c r="AN635" s="153" t="s">
        <v>7746</v>
      </c>
      <c r="AO635" s="165">
        <v>44701</v>
      </c>
      <c r="AP635" s="153" t="s">
        <v>2063</v>
      </c>
      <c r="AQ635" s="153" t="s">
        <v>7101</v>
      </c>
      <c r="AR635" s="166">
        <v>122.4</v>
      </c>
      <c r="AS635" s="88" t="s">
        <v>5719</v>
      </c>
      <c r="AT635" s="92">
        <f t="shared" si="462"/>
        <v>0</v>
      </c>
      <c r="AU635" s="93">
        <v>0</v>
      </c>
      <c r="AV635" s="93">
        <v>0</v>
      </c>
      <c r="AW635" s="166">
        <v>200</v>
      </c>
      <c r="AX635" s="93">
        <v>0</v>
      </c>
      <c r="AY635" s="177"/>
      <c r="AZ635" s="177">
        <v>0</v>
      </c>
      <c r="BA635" s="178"/>
      <c r="BB635" s="105"/>
      <c r="BC635" s="105"/>
      <c r="BD635" s="93"/>
      <c r="BE635" s="93">
        <v>0</v>
      </c>
      <c r="BF635" s="91">
        <v>0</v>
      </c>
      <c r="BG635" s="94"/>
      <c r="BH635" s="95"/>
      <c r="BI635" s="93" t="str">
        <f t="shared" si="419"/>
        <v>Phạm Doanh Phương</v>
      </c>
      <c r="BJ635" s="105">
        <f t="shared" si="420"/>
        <v>0</v>
      </c>
      <c r="BK635" s="88" t="str">
        <f t="shared" si="421"/>
        <v>0200948546</v>
      </c>
      <c r="BL635" s="86">
        <f t="shared" si="422"/>
        <v>0</v>
      </c>
      <c r="BM635" s="105">
        <f t="shared" si="423"/>
        <v>0</v>
      </c>
      <c r="BN635" s="86">
        <f t="shared" si="424"/>
        <v>0</v>
      </c>
      <c r="BO635" s="86">
        <f t="shared" si="425"/>
        <v>0</v>
      </c>
      <c r="BP635" s="86">
        <f t="shared" si="452"/>
        <v>0</v>
      </c>
      <c r="BQ635" s="160" t="s">
        <v>6960</v>
      </c>
      <c r="BR635" s="86" t="s">
        <v>5720</v>
      </c>
      <c r="BS635" s="88" t="s">
        <v>5721</v>
      </c>
      <c r="BT635" s="86" t="s">
        <v>5722</v>
      </c>
      <c r="BU635" s="86"/>
      <c r="BV635" s="86" t="str">
        <f t="shared" si="453"/>
        <v>DG 119690</v>
      </c>
      <c r="BW635" s="105" t="str">
        <f t="shared" si="454"/>
        <v/>
      </c>
      <c r="BX635" s="86" t="str">
        <f t="shared" si="446"/>
        <v>177</v>
      </c>
      <c r="BY635" s="86" t="str">
        <f t="shared" si="447"/>
        <v>48</v>
      </c>
      <c r="BZ635" s="91">
        <f t="shared" si="448"/>
        <v>122.4</v>
      </c>
      <c r="CA635" s="91">
        <v>0</v>
      </c>
      <c r="CB635" s="96" t="s">
        <v>5719</v>
      </c>
      <c r="CC635" s="91">
        <f t="shared" si="455"/>
        <v>200</v>
      </c>
      <c r="CD635" s="91">
        <f t="shared" si="456"/>
        <v>0</v>
      </c>
      <c r="CE635" s="93">
        <f t="shared" si="457"/>
        <v>0</v>
      </c>
      <c r="CF635" s="93">
        <f t="shared" si="458"/>
        <v>0</v>
      </c>
      <c r="CG635" s="105"/>
      <c r="CH635" s="105"/>
      <c r="CI635" s="86"/>
      <c r="CJ635" s="188"/>
      <c r="CK635" s="181">
        <f t="shared" si="459"/>
        <v>122.4</v>
      </c>
      <c r="CL635" s="181">
        <f t="shared" si="460"/>
        <v>200</v>
      </c>
      <c r="CM635" s="86" t="s">
        <v>5723</v>
      </c>
      <c r="CN635" s="182" t="s">
        <v>7854</v>
      </c>
      <c r="CO635" s="183" t="s">
        <v>7855</v>
      </c>
      <c r="CP635" s="86" t="s">
        <v>5724</v>
      </c>
      <c r="CQ635" s="153" t="s">
        <v>7924</v>
      </c>
      <c r="CR635" s="187">
        <f t="shared" si="461"/>
        <v>7970000</v>
      </c>
      <c r="CS635" s="188">
        <v>1</v>
      </c>
      <c r="CT635" s="188">
        <f t="shared" si="463"/>
        <v>7970000</v>
      </c>
      <c r="CU635" s="93"/>
      <c r="CV635" s="94">
        <f t="shared" si="443"/>
        <v>122.4</v>
      </c>
      <c r="CW635" s="93">
        <f t="shared" si="444"/>
        <v>0</v>
      </c>
      <c r="CX635" s="86">
        <f t="shared" si="445"/>
        <v>0</v>
      </c>
      <c r="CY635" s="93">
        <f t="shared" si="464"/>
        <v>292658.40000000002</v>
      </c>
      <c r="CZ635" s="93">
        <v>0</v>
      </c>
      <c r="DA635" s="93">
        <v>0</v>
      </c>
      <c r="DB635" s="93">
        <f t="shared" si="465"/>
        <v>0</v>
      </c>
      <c r="DC635" s="93">
        <v>0</v>
      </c>
      <c r="DD635" s="91">
        <v>0</v>
      </c>
      <c r="DE635" s="93">
        <f t="shared" si="466"/>
        <v>0</v>
      </c>
      <c r="DF635" s="93">
        <f t="shared" si="426"/>
        <v>0</v>
      </c>
      <c r="DG635" s="93"/>
      <c r="DH635" s="93">
        <v>0</v>
      </c>
      <c r="DI635" s="93">
        <v>0</v>
      </c>
      <c r="DJ635" s="86">
        <f t="shared" si="467"/>
        <v>0</v>
      </c>
      <c r="DK635" s="91">
        <v>0</v>
      </c>
      <c r="DL635" s="93"/>
      <c r="DM635" s="93">
        <v>0</v>
      </c>
      <c r="DN635" s="93">
        <f t="shared" si="427"/>
        <v>7970000</v>
      </c>
      <c r="DO635" s="93">
        <f t="shared" si="468"/>
        <v>0</v>
      </c>
      <c r="DP635" s="92">
        <f t="shared" si="469"/>
        <v>292658.40000000002</v>
      </c>
      <c r="DQ635" s="97" t="str">
        <f t="shared" si="428"/>
        <v>0200948546</v>
      </c>
      <c r="DR635" s="98">
        <f t="shared" si="470"/>
        <v>0</v>
      </c>
      <c r="DS635" s="93" t="str">
        <f t="shared" si="471"/>
        <v>OK</v>
      </c>
      <c r="DT635" s="93"/>
      <c r="DU635" s="78" t="str">
        <f t="shared" si="429"/>
        <v>5010700215011501100001VT100001</v>
      </c>
      <c r="DV635" s="78">
        <f>INDEX('08_DMGiaDat'!$L:$L,MATCH(DU635,'08_DMGiaDat'!$R:$R,0))</f>
        <v>7970000</v>
      </c>
      <c r="DW635" s="78" t="str">
        <f t="shared" si="430"/>
        <v>501070021501100100000001</v>
      </c>
      <c r="DX635" s="78" t="str">
        <f>IFERROR(VLOOKUP(DW635,'08_DMGiaDat'!C618:C619,2,FALSE),"N")</f>
        <v>N</v>
      </c>
      <c r="DY635" s="78" t="str">
        <f t="shared" si="431"/>
        <v>5010700215011001VT100001</v>
      </c>
      <c r="DZ635" s="78" t="str">
        <f>IFERROR(VLOOKUP(DY635,'08_DMGiaDat'!C618:C619,2,FALSE),"N")</f>
        <v>N</v>
      </c>
      <c r="EA635" s="78" t="str">
        <f t="shared" si="432"/>
        <v>501070021501100100000001</v>
      </c>
      <c r="EB635" s="78" t="str">
        <f>IFERROR(VLOOKUP(EA635,'08_DMGiaDat'!C618:C619,2,FALSE),"N")</f>
        <v>N</v>
      </c>
      <c r="EC635" s="92">
        <f>IF(DV635&lt;&gt;"N",DV635,IF(DX635&lt;&gt;"N",DX635,IF(DZ635&lt;&gt;"N",DZ635*VLOOKUP(LEFT(CB635,3),'03_DMMucDich'!C602:C606,5,FALSE),IF(EB635&lt;&gt;"N",EB635*VLOOKUP(LEFT(CB635,3),'03_DMMucDich'!C602:C606,5,FALSE),"N/A"))))</f>
        <v>7970000</v>
      </c>
    </row>
    <row r="636" spans="1:133" s="34" customFormat="1" ht="16" x14ac:dyDescent="0.2">
      <c r="A636" s="85">
        <v>622</v>
      </c>
      <c r="B636" s="86"/>
      <c r="C636" s="87"/>
      <c r="D636" s="141" t="s">
        <v>6249</v>
      </c>
      <c r="E636" s="86"/>
      <c r="F636" s="88"/>
      <c r="G636" s="88" t="s">
        <v>5718</v>
      </c>
      <c r="H636" s="151">
        <v>2022</v>
      </c>
      <c r="I636" s="86"/>
      <c r="J636" s="86"/>
      <c r="K636" s="145" t="s">
        <v>6874</v>
      </c>
      <c r="L636" s="105"/>
      <c r="M636" s="86"/>
      <c r="N636" s="105"/>
      <c r="O636" s="105"/>
      <c r="P636" s="86"/>
      <c r="Q636" s="86"/>
      <c r="R636" s="153" t="str">
        <f t="shared" si="433"/>
        <v>Tổ 66</v>
      </c>
      <c r="S636" s="86"/>
      <c r="T636" s="86"/>
      <c r="U636" s="86"/>
      <c r="V636" s="86" t="str">
        <f t="shared" si="451"/>
        <v xml:space="preserve">, </v>
      </c>
      <c r="W636" s="86"/>
      <c r="X636" s="86"/>
      <c r="Y636" s="86"/>
      <c r="Z636" s="88"/>
      <c r="AA636" s="105"/>
      <c r="AB636" s="86"/>
      <c r="AC636" s="90"/>
      <c r="AD636" s="86"/>
      <c r="AE636" s="86"/>
      <c r="AF636" s="86"/>
      <c r="AG636" s="86"/>
      <c r="AH636" s="160" t="s">
        <v>6960</v>
      </c>
      <c r="AI636" s="153"/>
      <c r="AJ636" s="153"/>
      <c r="AK636" s="86"/>
      <c r="AL636" s="86"/>
      <c r="AM636" s="153" t="s">
        <v>7015</v>
      </c>
      <c r="AN636" s="153" t="s">
        <v>7747</v>
      </c>
      <c r="AO636" s="165">
        <v>43577</v>
      </c>
      <c r="AP636" s="153" t="s">
        <v>1331</v>
      </c>
      <c r="AQ636" s="153" t="s">
        <v>5701</v>
      </c>
      <c r="AR636" s="166">
        <v>123.3</v>
      </c>
      <c r="AS636" s="88" t="s">
        <v>5719</v>
      </c>
      <c r="AT636" s="92">
        <f t="shared" si="462"/>
        <v>0</v>
      </c>
      <c r="AU636" s="93">
        <v>0</v>
      </c>
      <c r="AV636" s="93">
        <v>0</v>
      </c>
      <c r="AW636" s="166">
        <v>200</v>
      </c>
      <c r="AX636" s="93">
        <v>0</v>
      </c>
      <c r="AY636" s="177"/>
      <c r="AZ636" s="177">
        <v>0</v>
      </c>
      <c r="BA636" s="178"/>
      <c r="BB636" s="105"/>
      <c r="BC636" s="105"/>
      <c r="BD636" s="93"/>
      <c r="BE636" s="93">
        <v>0</v>
      </c>
      <c r="BF636" s="91">
        <v>0</v>
      </c>
      <c r="BG636" s="94"/>
      <c r="BH636" s="95"/>
      <c r="BI636" s="93" t="str">
        <f t="shared" si="419"/>
        <v>Lê Văn Đại</v>
      </c>
      <c r="BJ636" s="105">
        <f t="shared" si="420"/>
        <v>0</v>
      </c>
      <c r="BK636" s="88" t="str">
        <f t="shared" si="421"/>
        <v>8353263230</v>
      </c>
      <c r="BL636" s="86">
        <f t="shared" si="422"/>
        <v>0</v>
      </c>
      <c r="BM636" s="105">
        <f t="shared" si="423"/>
        <v>0</v>
      </c>
      <c r="BN636" s="86">
        <f t="shared" si="424"/>
        <v>0</v>
      </c>
      <c r="BO636" s="86">
        <f t="shared" si="425"/>
        <v>0</v>
      </c>
      <c r="BP636" s="86">
        <f t="shared" si="452"/>
        <v>0</v>
      </c>
      <c r="BQ636" s="160" t="s">
        <v>6960</v>
      </c>
      <c r="BR636" s="86" t="s">
        <v>5720</v>
      </c>
      <c r="BS636" s="88" t="s">
        <v>5721</v>
      </c>
      <c r="BT636" s="86" t="s">
        <v>5722</v>
      </c>
      <c r="BU636" s="86"/>
      <c r="BV636" s="86" t="str">
        <f t="shared" si="453"/>
        <v>CP 893318</v>
      </c>
      <c r="BW636" s="105" t="str">
        <f t="shared" si="454"/>
        <v/>
      </c>
      <c r="BX636" s="86" t="str">
        <f t="shared" si="446"/>
        <v>122</v>
      </c>
      <c r="BY636" s="86" t="str">
        <f t="shared" si="447"/>
        <v>33</v>
      </c>
      <c r="BZ636" s="91">
        <f t="shared" si="448"/>
        <v>123.3</v>
      </c>
      <c r="CA636" s="91">
        <v>0</v>
      </c>
      <c r="CB636" s="96" t="s">
        <v>5719</v>
      </c>
      <c r="CC636" s="91">
        <f t="shared" si="455"/>
        <v>200</v>
      </c>
      <c r="CD636" s="91">
        <f t="shared" si="456"/>
        <v>0</v>
      </c>
      <c r="CE636" s="93">
        <f t="shared" si="457"/>
        <v>0</v>
      </c>
      <c r="CF636" s="93">
        <f t="shared" si="458"/>
        <v>0</v>
      </c>
      <c r="CG636" s="105"/>
      <c r="CH636" s="105"/>
      <c r="CI636" s="86"/>
      <c r="CJ636" s="188"/>
      <c r="CK636" s="181">
        <f t="shared" si="459"/>
        <v>123.3</v>
      </c>
      <c r="CL636" s="181">
        <f t="shared" si="460"/>
        <v>200</v>
      </c>
      <c r="CM636" s="86" t="s">
        <v>5723</v>
      </c>
      <c r="CN636" s="182" t="s">
        <v>7854</v>
      </c>
      <c r="CO636" s="183" t="s">
        <v>7855</v>
      </c>
      <c r="CP636" s="86" t="s">
        <v>5724</v>
      </c>
      <c r="CQ636" s="153" t="s">
        <v>7924</v>
      </c>
      <c r="CR636" s="187">
        <f t="shared" si="461"/>
        <v>7970000</v>
      </c>
      <c r="CS636" s="188">
        <v>1</v>
      </c>
      <c r="CT636" s="188">
        <f t="shared" si="463"/>
        <v>7970000</v>
      </c>
      <c r="CU636" s="93"/>
      <c r="CV636" s="94">
        <f t="shared" si="443"/>
        <v>123.3</v>
      </c>
      <c r="CW636" s="93">
        <f t="shared" si="444"/>
        <v>0</v>
      </c>
      <c r="CX636" s="86">
        <f t="shared" si="445"/>
        <v>0</v>
      </c>
      <c r="CY636" s="93">
        <f t="shared" si="464"/>
        <v>294810.3</v>
      </c>
      <c r="CZ636" s="93">
        <v>0</v>
      </c>
      <c r="DA636" s="93">
        <v>0</v>
      </c>
      <c r="DB636" s="93">
        <f t="shared" si="465"/>
        <v>0</v>
      </c>
      <c r="DC636" s="93">
        <v>0</v>
      </c>
      <c r="DD636" s="91">
        <v>0</v>
      </c>
      <c r="DE636" s="93">
        <f t="shared" si="466"/>
        <v>0</v>
      </c>
      <c r="DF636" s="93">
        <f t="shared" si="426"/>
        <v>0</v>
      </c>
      <c r="DG636" s="93"/>
      <c r="DH636" s="93">
        <v>0</v>
      </c>
      <c r="DI636" s="93">
        <v>0</v>
      </c>
      <c r="DJ636" s="86">
        <f t="shared" si="467"/>
        <v>0</v>
      </c>
      <c r="DK636" s="91">
        <v>0</v>
      </c>
      <c r="DL636" s="93"/>
      <c r="DM636" s="93">
        <v>0</v>
      </c>
      <c r="DN636" s="93">
        <f t="shared" si="427"/>
        <v>7970000</v>
      </c>
      <c r="DO636" s="93">
        <f t="shared" si="468"/>
        <v>0</v>
      </c>
      <c r="DP636" s="92">
        <f t="shared" si="469"/>
        <v>294810.3</v>
      </c>
      <c r="DQ636" s="97" t="str">
        <f t="shared" si="428"/>
        <v>8353263230</v>
      </c>
      <c r="DR636" s="98">
        <f t="shared" si="470"/>
        <v>0</v>
      </c>
      <c r="DS636" s="93" t="str">
        <f t="shared" si="471"/>
        <v>OK</v>
      </c>
      <c r="DT636" s="93"/>
      <c r="DU636" s="78" t="str">
        <f t="shared" si="429"/>
        <v>5010700215011501100001VT100001</v>
      </c>
      <c r="DV636" s="78">
        <f>INDEX('08_DMGiaDat'!$L:$L,MATCH(DU636,'08_DMGiaDat'!$R:$R,0))</f>
        <v>7970000</v>
      </c>
      <c r="DW636" s="78" t="str">
        <f t="shared" si="430"/>
        <v>501070021501100100000001</v>
      </c>
      <c r="DX636" s="78" t="str">
        <f>IFERROR(VLOOKUP(DW636,'08_DMGiaDat'!C618:C619,2,FALSE),"N")</f>
        <v>N</v>
      </c>
      <c r="DY636" s="78" t="str">
        <f t="shared" si="431"/>
        <v>5010700215011001VT100001</v>
      </c>
      <c r="DZ636" s="78" t="str">
        <f>IFERROR(VLOOKUP(DY636,'08_DMGiaDat'!C618:C619,2,FALSE),"N")</f>
        <v>N</v>
      </c>
      <c r="EA636" s="78" t="str">
        <f t="shared" si="432"/>
        <v>501070021501100100000001</v>
      </c>
      <c r="EB636" s="78" t="str">
        <f>IFERROR(VLOOKUP(EA636,'08_DMGiaDat'!C618:C619,2,FALSE),"N")</f>
        <v>N</v>
      </c>
      <c r="EC636" s="92">
        <f>IF(DV636&lt;&gt;"N",DV636,IF(DX636&lt;&gt;"N",DX636,IF(DZ636&lt;&gt;"N",DZ636*VLOOKUP(LEFT(CB636,3),'03_DMMucDich'!C602:C606,5,FALSE),IF(EB636&lt;&gt;"N",EB636*VLOOKUP(LEFT(CB636,3),'03_DMMucDich'!C602:C606,5,FALSE),"N/A"))))</f>
        <v>7970000</v>
      </c>
    </row>
    <row r="637" spans="1:133" s="34" customFormat="1" ht="16" x14ac:dyDescent="0.2">
      <c r="A637" s="85">
        <v>623</v>
      </c>
      <c r="B637" s="86"/>
      <c r="C637" s="87"/>
      <c r="D637" s="141" t="s">
        <v>6250</v>
      </c>
      <c r="E637" s="86"/>
      <c r="F637" s="88"/>
      <c r="G637" s="88" t="s">
        <v>5718</v>
      </c>
      <c r="H637" s="151">
        <v>2022</v>
      </c>
      <c r="I637" s="86"/>
      <c r="J637" s="86"/>
      <c r="K637" s="145" t="s">
        <v>6875</v>
      </c>
      <c r="L637" s="105"/>
      <c r="M637" s="86"/>
      <c r="N637" s="105"/>
      <c r="O637" s="105"/>
      <c r="P637" s="86"/>
      <c r="Q637" s="86"/>
      <c r="R637" s="153" t="str">
        <f t="shared" si="433"/>
        <v>Tổ 66</v>
      </c>
      <c r="S637" s="86"/>
      <c r="T637" s="86"/>
      <c r="U637" s="86"/>
      <c r="V637" s="86" t="str">
        <f t="shared" si="451"/>
        <v xml:space="preserve">, </v>
      </c>
      <c r="W637" s="86"/>
      <c r="X637" s="86"/>
      <c r="Y637" s="86"/>
      <c r="Z637" s="88"/>
      <c r="AA637" s="105"/>
      <c r="AB637" s="86"/>
      <c r="AC637" s="90"/>
      <c r="AD637" s="86"/>
      <c r="AE637" s="86"/>
      <c r="AF637" s="86"/>
      <c r="AG637" s="86"/>
      <c r="AH637" s="160" t="s">
        <v>6960</v>
      </c>
      <c r="AI637" s="153"/>
      <c r="AJ637" s="153"/>
      <c r="AK637" s="86"/>
      <c r="AL637" s="86"/>
      <c r="AM637" s="153" t="s">
        <v>7015</v>
      </c>
      <c r="AN637" s="153" t="s">
        <v>7748</v>
      </c>
      <c r="AO637" s="165">
        <v>43599</v>
      </c>
      <c r="AP637" s="153" t="s">
        <v>2210</v>
      </c>
      <c r="AQ637" s="153" t="s">
        <v>7084</v>
      </c>
      <c r="AR637" s="166">
        <v>100</v>
      </c>
      <c r="AS637" s="88" t="s">
        <v>5719</v>
      </c>
      <c r="AT637" s="92">
        <f t="shared" si="462"/>
        <v>0</v>
      </c>
      <c r="AU637" s="93">
        <v>0</v>
      </c>
      <c r="AV637" s="93">
        <v>0</v>
      </c>
      <c r="AW637" s="166">
        <v>200</v>
      </c>
      <c r="AX637" s="93">
        <v>0</v>
      </c>
      <c r="AY637" s="177"/>
      <c r="AZ637" s="177">
        <v>0</v>
      </c>
      <c r="BA637" s="178"/>
      <c r="BB637" s="105"/>
      <c r="BC637" s="105"/>
      <c r="BD637" s="93"/>
      <c r="BE637" s="93">
        <v>0</v>
      </c>
      <c r="BF637" s="91">
        <v>0</v>
      </c>
      <c r="BG637" s="94"/>
      <c r="BH637" s="95"/>
      <c r="BI637" s="93" t="str">
        <f t="shared" si="419"/>
        <v>Trần Công Vĩnh</v>
      </c>
      <c r="BJ637" s="105">
        <f t="shared" si="420"/>
        <v>0</v>
      </c>
      <c r="BK637" s="88" t="str">
        <f t="shared" si="421"/>
        <v>0400500529</v>
      </c>
      <c r="BL637" s="86">
        <f t="shared" si="422"/>
        <v>0</v>
      </c>
      <c r="BM637" s="105">
        <f t="shared" si="423"/>
        <v>0</v>
      </c>
      <c r="BN637" s="86">
        <f t="shared" si="424"/>
        <v>0</v>
      </c>
      <c r="BO637" s="86">
        <f t="shared" si="425"/>
        <v>0</v>
      </c>
      <c r="BP637" s="86">
        <f t="shared" si="452"/>
        <v>0</v>
      </c>
      <c r="BQ637" s="160" t="s">
        <v>6960</v>
      </c>
      <c r="BR637" s="86" t="s">
        <v>5720</v>
      </c>
      <c r="BS637" s="88" t="s">
        <v>5721</v>
      </c>
      <c r="BT637" s="86" t="s">
        <v>5722</v>
      </c>
      <c r="BU637" s="86"/>
      <c r="BV637" s="86" t="str">
        <f t="shared" si="453"/>
        <v>CP 893692</v>
      </c>
      <c r="BW637" s="105" t="str">
        <f t="shared" si="454"/>
        <v/>
      </c>
      <c r="BX637" s="86" t="str">
        <f t="shared" si="446"/>
        <v>324</v>
      </c>
      <c r="BY637" s="86" t="str">
        <f t="shared" si="447"/>
        <v>29</v>
      </c>
      <c r="BZ637" s="91">
        <f t="shared" si="448"/>
        <v>100</v>
      </c>
      <c r="CA637" s="91">
        <v>0</v>
      </c>
      <c r="CB637" s="96" t="s">
        <v>5719</v>
      </c>
      <c r="CC637" s="91">
        <f t="shared" si="455"/>
        <v>200</v>
      </c>
      <c r="CD637" s="91">
        <f t="shared" si="456"/>
        <v>0</v>
      </c>
      <c r="CE637" s="93">
        <f t="shared" si="457"/>
        <v>0</v>
      </c>
      <c r="CF637" s="93">
        <f t="shared" si="458"/>
        <v>0</v>
      </c>
      <c r="CG637" s="105"/>
      <c r="CH637" s="105"/>
      <c r="CI637" s="86"/>
      <c r="CJ637" s="188"/>
      <c r="CK637" s="181">
        <f t="shared" si="459"/>
        <v>100</v>
      </c>
      <c r="CL637" s="181">
        <f t="shared" si="460"/>
        <v>200</v>
      </c>
      <c r="CM637" s="86" t="s">
        <v>5723</v>
      </c>
      <c r="CN637" s="182" t="s">
        <v>7854</v>
      </c>
      <c r="CO637" s="183" t="s">
        <v>7855</v>
      </c>
      <c r="CP637" s="86" t="s">
        <v>5724</v>
      </c>
      <c r="CQ637" s="153" t="s">
        <v>7924</v>
      </c>
      <c r="CR637" s="187">
        <f t="shared" si="461"/>
        <v>7970000</v>
      </c>
      <c r="CS637" s="188">
        <v>1</v>
      </c>
      <c r="CT637" s="188">
        <f t="shared" si="463"/>
        <v>7970000</v>
      </c>
      <c r="CU637" s="93"/>
      <c r="CV637" s="94">
        <f t="shared" si="443"/>
        <v>100</v>
      </c>
      <c r="CW637" s="93">
        <f t="shared" si="444"/>
        <v>0</v>
      </c>
      <c r="CX637" s="86">
        <f t="shared" si="445"/>
        <v>0</v>
      </c>
      <c r="CY637" s="93">
        <f t="shared" si="464"/>
        <v>239100</v>
      </c>
      <c r="CZ637" s="93">
        <v>0</v>
      </c>
      <c r="DA637" s="93">
        <v>0</v>
      </c>
      <c r="DB637" s="93">
        <f t="shared" si="465"/>
        <v>0</v>
      </c>
      <c r="DC637" s="93">
        <v>0</v>
      </c>
      <c r="DD637" s="91">
        <v>0</v>
      </c>
      <c r="DE637" s="93">
        <f t="shared" si="466"/>
        <v>0</v>
      </c>
      <c r="DF637" s="93">
        <f t="shared" si="426"/>
        <v>0</v>
      </c>
      <c r="DG637" s="93"/>
      <c r="DH637" s="93">
        <v>0</v>
      </c>
      <c r="DI637" s="93">
        <v>0</v>
      </c>
      <c r="DJ637" s="86">
        <f t="shared" si="467"/>
        <v>0</v>
      </c>
      <c r="DK637" s="91">
        <v>0</v>
      </c>
      <c r="DL637" s="93"/>
      <c r="DM637" s="93">
        <v>0</v>
      </c>
      <c r="DN637" s="93">
        <f t="shared" si="427"/>
        <v>7970000</v>
      </c>
      <c r="DO637" s="93">
        <f t="shared" si="468"/>
        <v>0</v>
      </c>
      <c r="DP637" s="92">
        <f t="shared" si="469"/>
        <v>239100</v>
      </c>
      <c r="DQ637" s="97" t="str">
        <f t="shared" si="428"/>
        <v>0400500529</v>
      </c>
      <c r="DR637" s="98">
        <f t="shared" si="470"/>
        <v>0</v>
      </c>
      <c r="DS637" s="93" t="str">
        <f t="shared" si="471"/>
        <v>OK</v>
      </c>
      <c r="DT637" s="93"/>
      <c r="DU637" s="78" t="str">
        <f t="shared" si="429"/>
        <v>5010700215011501100001VT100001</v>
      </c>
      <c r="DV637" s="78">
        <f>INDEX('08_DMGiaDat'!$L:$L,MATCH(DU637,'08_DMGiaDat'!$R:$R,0))</f>
        <v>7970000</v>
      </c>
      <c r="DW637" s="78" t="str">
        <f t="shared" si="430"/>
        <v>501070021501100100000001</v>
      </c>
      <c r="DX637" s="78" t="str">
        <f>IFERROR(VLOOKUP(DW637,'08_DMGiaDat'!C618:C619,2,FALSE),"N")</f>
        <v>N</v>
      </c>
      <c r="DY637" s="78" t="str">
        <f t="shared" si="431"/>
        <v>5010700215011001VT100001</v>
      </c>
      <c r="DZ637" s="78" t="str">
        <f>IFERROR(VLOOKUP(DY637,'08_DMGiaDat'!C618:C619,2,FALSE),"N")</f>
        <v>N</v>
      </c>
      <c r="EA637" s="78" t="str">
        <f t="shared" si="432"/>
        <v>501070021501100100000001</v>
      </c>
      <c r="EB637" s="78" t="str">
        <f>IFERROR(VLOOKUP(EA637,'08_DMGiaDat'!C618:C619,2,FALSE),"N")</f>
        <v>N</v>
      </c>
      <c r="EC637" s="92">
        <f>IF(DV637&lt;&gt;"N",DV637,IF(DX637&lt;&gt;"N",DX637,IF(DZ637&lt;&gt;"N",DZ637*VLOOKUP(LEFT(CB637,3),'03_DMMucDich'!C602:C606,5,FALSE),IF(EB637&lt;&gt;"N",EB637*VLOOKUP(LEFT(CB637,3),'03_DMMucDich'!C602:C606,5,FALSE),"N/A"))))</f>
        <v>7970000</v>
      </c>
    </row>
    <row r="638" spans="1:133" s="34" customFormat="1" ht="16" x14ac:dyDescent="0.2">
      <c r="A638" s="85">
        <v>624</v>
      </c>
      <c r="B638" s="86"/>
      <c r="C638" s="87"/>
      <c r="D638" s="141" t="s">
        <v>6251</v>
      </c>
      <c r="E638" s="86"/>
      <c r="F638" s="88"/>
      <c r="G638" s="88" t="s">
        <v>5718</v>
      </c>
      <c r="H638" s="151">
        <v>2023</v>
      </c>
      <c r="I638" s="86"/>
      <c r="J638" s="86"/>
      <c r="K638" s="145" t="s">
        <v>6876</v>
      </c>
      <c r="L638" s="105"/>
      <c r="M638" s="86"/>
      <c r="N638" s="105"/>
      <c r="O638" s="105"/>
      <c r="P638" s="86"/>
      <c r="Q638" s="86"/>
      <c r="R638" s="153" t="str">
        <f t="shared" si="433"/>
        <v>Tổ 66</v>
      </c>
      <c r="S638" s="86"/>
      <c r="T638" s="86"/>
      <c r="U638" s="86"/>
      <c r="V638" s="86" t="str">
        <f t="shared" si="451"/>
        <v xml:space="preserve">, </v>
      </c>
      <c r="W638" s="86"/>
      <c r="X638" s="86"/>
      <c r="Y638" s="86"/>
      <c r="Z638" s="88"/>
      <c r="AA638" s="105"/>
      <c r="AB638" s="86"/>
      <c r="AC638" s="90"/>
      <c r="AD638" s="86"/>
      <c r="AE638" s="86"/>
      <c r="AF638" s="86"/>
      <c r="AG638" s="86"/>
      <c r="AH638" s="160" t="s">
        <v>6960</v>
      </c>
      <c r="AI638" s="153"/>
      <c r="AJ638" s="153"/>
      <c r="AK638" s="86"/>
      <c r="AL638" s="86"/>
      <c r="AM638" s="153" t="s">
        <v>7015</v>
      </c>
      <c r="AN638" s="153" t="s">
        <v>7749</v>
      </c>
      <c r="AO638" s="165">
        <v>43224</v>
      </c>
      <c r="AP638" s="153" t="s">
        <v>2040</v>
      </c>
      <c r="AQ638" s="153" t="s">
        <v>5703</v>
      </c>
      <c r="AR638" s="166">
        <v>110</v>
      </c>
      <c r="AS638" s="88" t="s">
        <v>5719</v>
      </c>
      <c r="AT638" s="92">
        <f t="shared" si="462"/>
        <v>0</v>
      </c>
      <c r="AU638" s="93">
        <v>0</v>
      </c>
      <c r="AV638" s="93">
        <v>0</v>
      </c>
      <c r="AW638" s="166">
        <v>200</v>
      </c>
      <c r="AX638" s="93">
        <v>0</v>
      </c>
      <c r="AY638" s="177"/>
      <c r="AZ638" s="177">
        <v>0</v>
      </c>
      <c r="BA638" s="178"/>
      <c r="BB638" s="105"/>
      <c r="BC638" s="105"/>
      <c r="BD638" s="93"/>
      <c r="BE638" s="93">
        <v>0</v>
      </c>
      <c r="BF638" s="91">
        <v>0</v>
      </c>
      <c r="BG638" s="94"/>
      <c r="BH638" s="95"/>
      <c r="BI638" s="93" t="str">
        <f t="shared" si="419"/>
        <v>Lê Đức Dũng</v>
      </c>
      <c r="BJ638" s="105">
        <f t="shared" si="420"/>
        <v>0</v>
      </c>
      <c r="BK638" s="88" t="str">
        <f t="shared" si="421"/>
        <v>0401843529</v>
      </c>
      <c r="BL638" s="86">
        <f t="shared" si="422"/>
        <v>0</v>
      </c>
      <c r="BM638" s="105">
        <f t="shared" si="423"/>
        <v>0</v>
      </c>
      <c r="BN638" s="86">
        <f t="shared" si="424"/>
        <v>0</v>
      </c>
      <c r="BO638" s="86">
        <f t="shared" si="425"/>
        <v>0</v>
      </c>
      <c r="BP638" s="86">
        <f t="shared" si="452"/>
        <v>0</v>
      </c>
      <c r="BQ638" s="160" t="s">
        <v>6960</v>
      </c>
      <c r="BR638" s="86" t="s">
        <v>5720</v>
      </c>
      <c r="BS638" s="88" t="s">
        <v>5721</v>
      </c>
      <c r="BT638" s="86" t="s">
        <v>5722</v>
      </c>
      <c r="BU638" s="86"/>
      <c r="BV638" s="86" t="str">
        <f t="shared" si="453"/>
        <v>CM 703330</v>
      </c>
      <c r="BW638" s="105" t="str">
        <f t="shared" si="454"/>
        <v/>
      </c>
      <c r="BX638" s="86" t="str">
        <f t="shared" si="446"/>
        <v>160</v>
      </c>
      <c r="BY638" s="86" t="str">
        <f t="shared" si="447"/>
        <v>35</v>
      </c>
      <c r="BZ638" s="91">
        <f t="shared" si="448"/>
        <v>110</v>
      </c>
      <c r="CA638" s="91">
        <v>0</v>
      </c>
      <c r="CB638" s="96" t="s">
        <v>5719</v>
      </c>
      <c r="CC638" s="91">
        <f t="shared" si="455"/>
        <v>200</v>
      </c>
      <c r="CD638" s="91">
        <f t="shared" si="456"/>
        <v>0</v>
      </c>
      <c r="CE638" s="93">
        <f t="shared" si="457"/>
        <v>0</v>
      </c>
      <c r="CF638" s="93">
        <f t="shared" si="458"/>
        <v>0</v>
      </c>
      <c r="CG638" s="105"/>
      <c r="CH638" s="105"/>
      <c r="CI638" s="86"/>
      <c r="CJ638" s="188"/>
      <c r="CK638" s="181">
        <f t="shared" si="459"/>
        <v>110</v>
      </c>
      <c r="CL638" s="181">
        <f t="shared" si="460"/>
        <v>200</v>
      </c>
      <c r="CM638" s="86" t="s">
        <v>5723</v>
      </c>
      <c r="CN638" s="182" t="s">
        <v>7854</v>
      </c>
      <c r="CO638" s="183" t="s">
        <v>7855</v>
      </c>
      <c r="CP638" s="86" t="s">
        <v>5724</v>
      </c>
      <c r="CQ638" s="153" t="s">
        <v>7924</v>
      </c>
      <c r="CR638" s="187">
        <f t="shared" si="461"/>
        <v>7970000</v>
      </c>
      <c r="CS638" s="188">
        <v>1</v>
      </c>
      <c r="CT638" s="188">
        <f t="shared" si="463"/>
        <v>7970000</v>
      </c>
      <c r="CU638" s="93"/>
      <c r="CV638" s="94">
        <f t="shared" si="443"/>
        <v>110</v>
      </c>
      <c r="CW638" s="93">
        <f t="shared" si="444"/>
        <v>0</v>
      </c>
      <c r="CX638" s="86">
        <f t="shared" si="445"/>
        <v>0</v>
      </c>
      <c r="CY638" s="93">
        <f t="shared" si="464"/>
        <v>263010</v>
      </c>
      <c r="CZ638" s="93">
        <v>0</v>
      </c>
      <c r="DA638" s="93">
        <v>0</v>
      </c>
      <c r="DB638" s="93">
        <f t="shared" si="465"/>
        <v>0</v>
      </c>
      <c r="DC638" s="93">
        <v>0</v>
      </c>
      <c r="DD638" s="91">
        <v>0</v>
      </c>
      <c r="DE638" s="93">
        <f t="shared" si="466"/>
        <v>0</v>
      </c>
      <c r="DF638" s="93">
        <f t="shared" si="426"/>
        <v>0</v>
      </c>
      <c r="DG638" s="93"/>
      <c r="DH638" s="93">
        <v>0</v>
      </c>
      <c r="DI638" s="93">
        <v>0</v>
      </c>
      <c r="DJ638" s="86">
        <f t="shared" si="467"/>
        <v>0</v>
      </c>
      <c r="DK638" s="91">
        <v>0</v>
      </c>
      <c r="DL638" s="93"/>
      <c r="DM638" s="93">
        <v>0</v>
      </c>
      <c r="DN638" s="93">
        <f t="shared" si="427"/>
        <v>7970000</v>
      </c>
      <c r="DO638" s="93">
        <f t="shared" si="468"/>
        <v>0</v>
      </c>
      <c r="DP638" s="92">
        <f t="shared" si="469"/>
        <v>263010</v>
      </c>
      <c r="DQ638" s="97" t="str">
        <f t="shared" si="428"/>
        <v>0401843529</v>
      </c>
      <c r="DR638" s="98">
        <f t="shared" si="470"/>
        <v>0</v>
      </c>
      <c r="DS638" s="93" t="str">
        <f t="shared" si="471"/>
        <v>OK</v>
      </c>
      <c r="DT638" s="93"/>
      <c r="DU638" s="78" t="str">
        <f t="shared" si="429"/>
        <v>5010700215011501100001VT100001</v>
      </c>
      <c r="DV638" s="78">
        <f>INDEX('08_DMGiaDat'!$L:$L,MATCH(DU638,'08_DMGiaDat'!$R:$R,0))</f>
        <v>7970000</v>
      </c>
      <c r="DW638" s="78" t="str">
        <f t="shared" si="430"/>
        <v>501070021501100100000001</v>
      </c>
      <c r="DX638" s="78" t="str">
        <f>IFERROR(VLOOKUP(DW638,'08_DMGiaDat'!C618:C619,2,FALSE),"N")</f>
        <v>N</v>
      </c>
      <c r="DY638" s="78" t="str">
        <f t="shared" si="431"/>
        <v>5010700215011001VT100001</v>
      </c>
      <c r="DZ638" s="78" t="str">
        <f>IFERROR(VLOOKUP(DY638,'08_DMGiaDat'!C618:C619,2,FALSE),"N")</f>
        <v>N</v>
      </c>
      <c r="EA638" s="78" t="str">
        <f t="shared" si="432"/>
        <v>501070021501100100000001</v>
      </c>
      <c r="EB638" s="78" t="str">
        <f>IFERROR(VLOOKUP(EA638,'08_DMGiaDat'!C618:C619,2,FALSE),"N")</f>
        <v>N</v>
      </c>
      <c r="EC638" s="92">
        <f>IF(DV638&lt;&gt;"N",DV638,IF(DX638&lt;&gt;"N",DX638,IF(DZ638&lt;&gt;"N",DZ638*VLOOKUP(LEFT(CB638,3),'03_DMMucDich'!C602:C606,5,FALSE),IF(EB638&lt;&gt;"N",EB638*VLOOKUP(LEFT(CB638,3),'03_DMMucDich'!C602:C606,5,FALSE),"N/A"))))</f>
        <v>7970000</v>
      </c>
    </row>
    <row r="639" spans="1:133" s="34" customFormat="1" ht="16" x14ac:dyDescent="0.2">
      <c r="A639" s="85">
        <v>625</v>
      </c>
      <c r="B639" s="86"/>
      <c r="C639" s="87"/>
      <c r="D639" s="141" t="s">
        <v>6252</v>
      </c>
      <c r="E639" s="86"/>
      <c r="F639" s="88"/>
      <c r="G639" s="88" t="s">
        <v>5718</v>
      </c>
      <c r="H639" s="151">
        <v>2022</v>
      </c>
      <c r="I639" s="86"/>
      <c r="J639" s="86"/>
      <c r="K639" s="145" t="s">
        <v>6877</v>
      </c>
      <c r="L639" s="105"/>
      <c r="M639" s="86"/>
      <c r="N639" s="105"/>
      <c r="O639" s="105"/>
      <c r="P639" s="86"/>
      <c r="Q639" s="86"/>
      <c r="R639" s="153" t="str">
        <f t="shared" si="433"/>
        <v>Tổ 65</v>
      </c>
      <c r="S639" s="86"/>
      <c r="T639" s="86"/>
      <c r="U639" s="86"/>
      <c r="V639" s="86" t="str">
        <f t="shared" si="451"/>
        <v xml:space="preserve">, </v>
      </c>
      <c r="W639" s="86"/>
      <c r="X639" s="86"/>
      <c r="Y639" s="86"/>
      <c r="Z639" s="88"/>
      <c r="AA639" s="105"/>
      <c r="AB639" s="86"/>
      <c r="AC639" s="90"/>
      <c r="AD639" s="86"/>
      <c r="AE639" s="86"/>
      <c r="AF639" s="86"/>
      <c r="AG639" s="86"/>
      <c r="AH639" s="160" t="s">
        <v>6964</v>
      </c>
      <c r="AI639" s="153"/>
      <c r="AJ639" s="153"/>
      <c r="AK639" s="86"/>
      <c r="AL639" s="86"/>
      <c r="AM639" s="153" t="s">
        <v>7015</v>
      </c>
      <c r="AN639" s="153" t="s">
        <v>7750</v>
      </c>
      <c r="AO639" s="165">
        <v>42990</v>
      </c>
      <c r="AP639" s="153" t="s">
        <v>7484</v>
      </c>
      <c r="AQ639" s="153" t="s">
        <v>5666</v>
      </c>
      <c r="AR639" s="166">
        <v>105</v>
      </c>
      <c r="AS639" s="88" t="s">
        <v>5719</v>
      </c>
      <c r="AT639" s="92">
        <f t="shared" si="462"/>
        <v>0</v>
      </c>
      <c r="AU639" s="93">
        <v>0</v>
      </c>
      <c r="AV639" s="93">
        <v>0</v>
      </c>
      <c r="AW639" s="166">
        <v>200</v>
      </c>
      <c r="AX639" s="93">
        <v>0</v>
      </c>
      <c r="AY639" s="177"/>
      <c r="AZ639" s="177">
        <v>0</v>
      </c>
      <c r="BA639" s="178"/>
      <c r="BB639" s="105"/>
      <c r="BC639" s="105"/>
      <c r="BD639" s="93"/>
      <c r="BE639" s="93">
        <v>0</v>
      </c>
      <c r="BF639" s="91">
        <v>0</v>
      </c>
      <c r="BG639" s="94"/>
      <c r="BH639" s="95"/>
      <c r="BI639" s="93" t="str">
        <f t="shared" si="419"/>
        <v>Nguyễn Thị Hường</v>
      </c>
      <c r="BJ639" s="105">
        <f t="shared" si="420"/>
        <v>0</v>
      </c>
      <c r="BK639" s="88" t="str">
        <f t="shared" si="421"/>
        <v>0401107134</v>
      </c>
      <c r="BL639" s="86">
        <f t="shared" si="422"/>
        <v>0</v>
      </c>
      <c r="BM639" s="105">
        <f t="shared" si="423"/>
        <v>0</v>
      </c>
      <c r="BN639" s="86">
        <f t="shared" si="424"/>
        <v>0</v>
      </c>
      <c r="BO639" s="86">
        <f t="shared" si="425"/>
        <v>0</v>
      </c>
      <c r="BP639" s="86">
        <f t="shared" si="452"/>
        <v>0</v>
      </c>
      <c r="BQ639" s="160" t="s">
        <v>6964</v>
      </c>
      <c r="BR639" s="86" t="s">
        <v>5720</v>
      </c>
      <c r="BS639" s="88" t="s">
        <v>5721</v>
      </c>
      <c r="BT639" s="86" t="s">
        <v>5722</v>
      </c>
      <c r="BU639" s="86"/>
      <c r="BV639" s="86" t="str">
        <f t="shared" si="453"/>
        <v>CH 692738</v>
      </c>
      <c r="BW639" s="105" t="str">
        <f t="shared" si="454"/>
        <v/>
      </c>
      <c r="BX639" s="86" t="str">
        <f t="shared" si="446"/>
        <v>99</v>
      </c>
      <c r="BY639" s="86" t="str">
        <f t="shared" si="447"/>
        <v>12</v>
      </c>
      <c r="BZ639" s="91">
        <f t="shared" si="448"/>
        <v>105</v>
      </c>
      <c r="CA639" s="91">
        <v>0</v>
      </c>
      <c r="CB639" s="96" t="s">
        <v>5719</v>
      </c>
      <c r="CC639" s="91">
        <f t="shared" si="455"/>
        <v>200</v>
      </c>
      <c r="CD639" s="91">
        <f t="shared" si="456"/>
        <v>0</v>
      </c>
      <c r="CE639" s="93">
        <f t="shared" si="457"/>
        <v>0</v>
      </c>
      <c r="CF639" s="93">
        <f t="shared" si="458"/>
        <v>0</v>
      </c>
      <c r="CG639" s="105"/>
      <c r="CH639" s="105"/>
      <c r="CI639" s="86"/>
      <c r="CJ639" s="188"/>
      <c r="CK639" s="181">
        <f t="shared" si="459"/>
        <v>105</v>
      </c>
      <c r="CL639" s="181">
        <f t="shared" si="460"/>
        <v>200</v>
      </c>
      <c r="CM639" s="86" t="s">
        <v>5723</v>
      </c>
      <c r="CN639" s="182" t="s">
        <v>7854</v>
      </c>
      <c r="CO639" s="183" t="s">
        <v>7855</v>
      </c>
      <c r="CP639" s="86" t="s">
        <v>5724</v>
      </c>
      <c r="CQ639" s="153" t="s">
        <v>7924</v>
      </c>
      <c r="CR639" s="187">
        <f t="shared" si="461"/>
        <v>7970000</v>
      </c>
      <c r="CS639" s="188">
        <v>1</v>
      </c>
      <c r="CT639" s="188">
        <f t="shared" si="463"/>
        <v>7970000</v>
      </c>
      <c r="CU639" s="93"/>
      <c r="CV639" s="94">
        <f t="shared" si="443"/>
        <v>105</v>
      </c>
      <c r="CW639" s="93">
        <f t="shared" si="444"/>
        <v>0</v>
      </c>
      <c r="CX639" s="86">
        <f t="shared" si="445"/>
        <v>0</v>
      </c>
      <c r="CY639" s="93">
        <f t="shared" si="464"/>
        <v>251055</v>
      </c>
      <c r="CZ639" s="93">
        <v>0</v>
      </c>
      <c r="DA639" s="93">
        <v>0</v>
      </c>
      <c r="DB639" s="93">
        <f t="shared" si="465"/>
        <v>0</v>
      </c>
      <c r="DC639" s="93">
        <v>0</v>
      </c>
      <c r="DD639" s="91">
        <v>0</v>
      </c>
      <c r="DE639" s="93">
        <f t="shared" si="466"/>
        <v>0</v>
      </c>
      <c r="DF639" s="93">
        <f t="shared" si="426"/>
        <v>0</v>
      </c>
      <c r="DG639" s="93"/>
      <c r="DH639" s="93">
        <v>0</v>
      </c>
      <c r="DI639" s="93">
        <v>0</v>
      </c>
      <c r="DJ639" s="86">
        <f t="shared" si="467"/>
        <v>0</v>
      </c>
      <c r="DK639" s="91">
        <v>0</v>
      </c>
      <c r="DL639" s="93"/>
      <c r="DM639" s="93">
        <v>0</v>
      </c>
      <c r="DN639" s="93">
        <f t="shared" si="427"/>
        <v>7970000</v>
      </c>
      <c r="DO639" s="93">
        <f t="shared" si="468"/>
        <v>0</v>
      </c>
      <c r="DP639" s="92">
        <f t="shared" si="469"/>
        <v>251055</v>
      </c>
      <c r="DQ639" s="97" t="str">
        <f t="shared" si="428"/>
        <v>0401107134</v>
      </c>
      <c r="DR639" s="98">
        <f t="shared" si="470"/>
        <v>0</v>
      </c>
      <c r="DS639" s="93" t="str">
        <f t="shared" si="471"/>
        <v>OK</v>
      </c>
      <c r="DT639" s="93"/>
      <c r="DU639" s="78" t="str">
        <f t="shared" si="429"/>
        <v>5010700215011501100001VT100001</v>
      </c>
      <c r="DV639" s="78">
        <f>INDEX('08_DMGiaDat'!$L:$L,MATCH(DU639,'08_DMGiaDat'!$R:$R,0))</f>
        <v>7970000</v>
      </c>
      <c r="DW639" s="78" t="str">
        <f t="shared" si="430"/>
        <v>501070021501100100000001</v>
      </c>
      <c r="DX639" s="78" t="str">
        <f>IFERROR(VLOOKUP(DW639,'08_DMGiaDat'!C618:C619,2,FALSE),"N")</f>
        <v>N</v>
      </c>
      <c r="DY639" s="78" t="str">
        <f t="shared" si="431"/>
        <v>5010700215011001VT100001</v>
      </c>
      <c r="DZ639" s="78" t="str">
        <f>IFERROR(VLOOKUP(DY639,'08_DMGiaDat'!C618:C619,2,FALSE),"N")</f>
        <v>N</v>
      </c>
      <c r="EA639" s="78" t="str">
        <f t="shared" si="432"/>
        <v>501070021501100100000001</v>
      </c>
      <c r="EB639" s="78" t="str">
        <f>IFERROR(VLOOKUP(EA639,'08_DMGiaDat'!C618:C619,2,FALSE),"N")</f>
        <v>N</v>
      </c>
      <c r="EC639" s="92">
        <f>IF(DV639&lt;&gt;"N",DV639,IF(DX639&lt;&gt;"N",DX639,IF(DZ639&lt;&gt;"N",DZ639*VLOOKUP(LEFT(CB639,3),'03_DMMucDich'!C602:C606,5,FALSE),IF(EB639&lt;&gt;"N",EB639*VLOOKUP(LEFT(CB639,3),'03_DMMucDich'!C602:C606,5,FALSE),"N/A"))))</f>
        <v>7970000</v>
      </c>
    </row>
    <row r="640" spans="1:133" s="34" customFormat="1" ht="16" x14ac:dyDescent="0.2">
      <c r="A640" s="85">
        <v>626</v>
      </c>
      <c r="B640" s="86"/>
      <c r="C640" s="87"/>
      <c r="D640" s="141" t="s">
        <v>6253</v>
      </c>
      <c r="E640" s="86"/>
      <c r="F640" s="88"/>
      <c r="G640" s="88" t="s">
        <v>5718</v>
      </c>
      <c r="H640" s="151">
        <v>2022</v>
      </c>
      <c r="I640" s="86"/>
      <c r="J640" s="86"/>
      <c r="K640" s="145" t="s">
        <v>6878</v>
      </c>
      <c r="L640" s="105"/>
      <c r="M640" s="86"/>
      <c r="N640" s="105"/>
      <c r="O640" s="105"/>
      <c r="P640" s="86"/>
      <c r="Q640" s="86"/>
      <c r="R640" s="153" t="str">
        <f t="shared" si="433"/>
        <v>Tổ 35</v>
      </c>
      <c r="S640" s="86"/>
      <c r="T640" s="86"/>
      <c r="U640" s="86"/>
      <c r="V640" s="86" t="str">
        <f t="shared" si="451"/>
        <v xml:space="preserve">, </v>
      </c>
      <c r="W640" s="86"/>
      <c r="X640" s="86"/>
      <c r="Y640" s="86"/>
      <c r="Z640" s="88"/>
      <c r="AA640" s="105"/>
      <c r="AB640" s="86"/>
      <c r="AC640" s="90"/>
      <c r="AD640" s="86"/>
      <c r="AE640" s="86"/>
      <c r="AF640" s="86"/>
      <c r="AG640" s="86"/>
      <c r="AH640" s="160" t="s">
        <v>7005</v>
      </c>
      <c r="AI640" s="153"/>
      <c r="AJ640" s="153"/>
      <c r="AK640" s="86"/>
      <c r="AL640" s="86"/>
      <c r="AM640" s="153" t="s">
        <v>7015</v>
      </c>
      <c r="AN640" s="153" t="s">
        <v>7751</v>
      </c>
      <c r="AO640" s="165">
        <v>44638</v>
      </c>
      <c r="AP640" s="153" t="s">
        <v>1384</v>
      </c>
      <c r="AQ640" s="153" t="s">
        <v>965</v>
      </c>
      <c r="AR640" s="166">
        <v>100</v>
      </c>
      <c r="AS640" s="88" t="s">
        <v>5719</v>
      </c>
      <c r="AT640" s="92">
        <f t="shared" si="462"/>
        <v>0</v>
      </c>
      <c r="AU640" s="93">
        <v>0</v>
      </c>
      <c r="AV640" s="93">
        <v>0</v>
      </c>
      <c r="AW640" s="166">
        <v>200</v>
      </c>
      <c r="AX640" s="93">
        <v>0</v>
      </c>
      <c r="AY640" s="177"/>
      <c r="AZ640" s="177">
        <v>0</v>
      </c>
      <c r="BA640" s="178"/>
      <c r="BB640" s="105"/>
      <c r="BC640" s="105"/>
      <c r="BD640" s="93"/>
      <c r="BE640" s="93">
        <v>0</v>
      </c>
      <c r="BF640" s="91">
        <v>0</v>
      </c>
      <c r="BG640" s="94"/>
      <c r="BH640" s="95"/>
      <c r="BI640" s="93" t="str">
        <f t="shared" si="419"/>
        <v>Mai Trần Kiều</v>
      </c>
      <c r="BJ640" s="105">
        <f t="shared" si="420"/>
        <v>0</v>
      </c>
      <c r="BK640" s="88" t="str">
        <f t="shared" si="421"/>
        <v xml:space="preserve"> 8064104295</v>
      </c>
      <c r="BL640" s="86">
        <f t="shared" si="422"/>
        <v>0</v>
      </c>
      <c r="BM640" s="105">
        <f t="shared" si="423"/>
        <v>0</v>
      </c>
      <c r="BN640" s="86">
        <f t="shared" si="424"/>
        <v>0</v>
      </c>
      <c r="BO640" s="86">
        <f t="shared" si="425"/>
        <v>0</v>
      </c>
      <c r="BP640" s="86">
        <f t="shared" si="452"/>
        <v>0</v>
      </c>
      <c r="BQ640" s="160" t="s">
        <v>7005</v>
      </c>
      <c r="BR640" s="86" t="s">
        <v>5720</v>
      </c>
      <c r="BS640" s="88" t="s">
        <v>5721</v>
      </c>
      <c r="BT640" s="86" t="s">
        <v>5722</v>
      </c>
      <c r="BU640" s="86"/>
      <c r="BV640" s="86" t="str">
        <f t="shared" si="453"/>
        <v>DC 913452</v>
      </c>
      <c r="BW640" s="105" t="str">
        <f t="shared" si="454"/>
        <v/>
      </c>
      <c r="BX640" s="86" t="str">
        <f t="shared" si="446"/>
        <v>125</v>
      </c>
      <c r="BY640" s="86" t="str">
        <f t="shared" si="447"/>
        <v>103</v>
      </c>
      <c r="BZ640" s="91">
        <f t="shared" si="448"/>
        <v>100</v>
      </c>
      <c r="CA640" s="91">
        <v>0</v>
      </c>
      <c r="CB640" s="96" t="s">
        <v>5719</v>
      </c>
      <c r="CC640" s="91">
        <f t="shared" si="455"/>
        <v>200</v>
      </c>
      <c r="CD640" s="91">
        <f t="shared" si="456"/>
        <v>0</v>
      </c>
      <c r="CE640" s="93">
        <f t="shared" si="457"/>
        <v>0</v>
      </c>
      <c r="CF640" s="93">
        <f t="shared" si="458"/>
        <v>0</v>
      </c>
      <c r="CG640" s="105"/>
      <c r="CH640" s="105"/>
      <c r="CI640" s="86"/>
      <c r="CJ640" s="188"/>
      <c r="CK640" s="181">
        <f t="shared" si="459"/>
        <v>100</v>
      </c>
      <c r="CL640" s="181">
        <f t="shared" si="460"/>
        <v>200</v>
      </c>
      <c r="CM640" s="86" t="s">
        <v>5723</v>
      </c>
      <c r="CN640" s="182" t="s">
        <v>7879</v>
      </c>
      <c r="CO640" s="183" t="s">
        <v>7880</v>
      </c>
      <c r="CP640" s="86" t="s">
        <v>5724</v>
      </c>
      <c r="CQ640" s="153" t="s">
        <v>7924</v>
      </c>
      <c r="CR640" s="187">
        <f t="shared" si="461"/>
        <v>8900000</v>
      </c>
      <c r="CS640" s="188">
        <v>1</v>
      </c>
      <c r="CT640" s="188">
        <f t="shared" si="463"/>
        <v>8900000</v>
      </c>
      <c r="CU640" s="93"/>
      <c r="CV640" s="94">
        <f t="shared" si="443"/>
        <v>100</v>
      </c>
      <c r="CW640" s="93">
        <f t="shared" si="444"/>
        <v>0</v>
      </c>
      <c r="CX640" s="86">
        <f t="shared" si="445"/>
        <v>0</v>
      </c>
      <c r="CY640" s="93">
        <f t="shared" si="464"/>
        <v>267000</v>
      </c>
      <c r="CZ640" s="93">
        <v>0</v>
      </c>
      <c r="DA640" s="93">
        <v>0</v>
      </c>
      <c r="DB640" s="93">
        <f t="shared" si="465"/>
        <v>0</v>
      </c>
      <c r="DC640" s="93">
        <v>0</v>
      </c>
      <c r="DD640" s="91">
        <v>0</v>
      </c>
      <c r="DE640" s="93">
        <f t="shared" si="466"/>
        <v>0</v>
      </c>
      <c r="DF640" s="93">
        <f t="shared" si="426"/>
        <v>0</v>
      </c>
      <c r="DG640" s="93"/>
      <c r="DH640" s="93">
        <v>0</v>
      </c>
      <c r="DI640" s="93">
        <v>0</v>
      </c>
      <c r="DJ640" s="86">
        <f t="shared" si="467"/>
        <v>0</v>
      </c>
      <c r="DK640" s="91">
        <v>0</v>
      </c>
      <c r="DL640" s="93"/>
      <c r="DM640" s="93">
        <v>0</v>
      </c>
      <c r="DN640" s="93">
        <f t="shared" si="427"/>
        <v>8900000</v>
      </c>
      <c r="DO640" s="93">
        <f t="shared" si="468"/>
        <v>0</v>
      </c>
      <c r="DP640" s="92">
        <f t="shared" si="469"/>
        <v>267000</v>
      </c>
      <c r="DQ640" s="97" t="str">
        <f t="shared" si="428"/>
        <v xml:space="preserve"> 8064104295</v>
      </c>
      <c r="DR640" s="98" t="e">
        <f t="shared" si="470"/>
        <v>#VALUE!</v>
      </c>
      <c r="DS640" s="93" t="str">
        <f t="shared" si="471"/>
        <v>Mã tin sai !!!</v>
      </c>
      <c r="DT640" s="93"/>
      <c r="DU640" s="78" t="str">
        <f t="shared" si="429"/>
        <v>5010700213581358100001VT100001</v>
      </c>
      <c r="DV640" s="78">
        <f>INDEX('08_DMGiaDat'!$L:$L,MATCH(DU640,'08_DMGiaDat'!$R:$R,0))</f>
        <v>8900000</v>
      </c>
      <c r="DW640" s="78" t="str">
        <f t="shared" si="430"/>
        <v>501070021358100100000001</v>
      </c>
      <c r="DX640" s="78" t="str">
        <f>IFERROR(VLOOKUP(DW640,'08_DMGiaDat'!C618:C619,2,FALSE),"N")</f>
        <v>N</v>
      </c>
      <c r="DY640" s="78" t="str">
        <f t="shared" si="431"/>
        <v>5010700213581001VT100001</v>
      </c>
      <c r="DZ640" s="78" t="str">
        <f>IFERROR(VLOOKUP(DY640,'08_DMGiaDat'!C618:C619,2,FALSE),"N")</f>
        <v>N</v>
      </c>
      <c r="EA640" s="78" t="str">
        <f t="shared" si="432"/>
        <v>501070021358100100000001</v>
      </c>
      <c r="EB640" s="78" t="str">
        <f>IFERROR(VLOOKUP(EA640,'08_DMGiaDat'!C618:C619,2,FALSE),"N")</f>
        <v>N</v>
      </c>
      <c r="EC640" s="92">
        <f>IF(DV640&lt;&gt;"N",DV640,IF(DX640&lt;&gt;"N",DX640,IF(DZ640&lt;&gt;"N",DZ640*VLOOKUP(LEFT(CB640,3),'03_DMMucDich'!C602:C606,5,FALSE),IF(EB640&lt;&gt;"N",EB640*VLOOKUP(LEFT(CB640,3),'03_DMMucDich'!C602:C606,5,FALSE),"N/A"))))</f>
        <v>8900000</v>
      </c>
    </row>
    <row r="641" spans="1:133" s="34" customFormat="1" ht="16" x14ac:dyDescent="0.2">
      <c r="A641" s="85">
        <v>627</v>
      </c>
      <c r="B641" s="86"/>
      <c r="C641" s="87"/>
      <c r="D641" s="141" t="s">
        <v>6254</v>
      </c>
      <c r="E641" s="86"/>
      <c r="F641" s="88"/>
      <c r="G641" s="88" t="s">
        <v>5718</v>
      </c>
      <c r="H641" s="151">
        <v>2022</v>
      </c>
      <c r="I641" s="86"/>
      <c r="J641" s="86"/>
      <c r="K641" s="145" t="s">
        <v>6879</v>
      </c>
      <c r="L641" s="105"/>
      <c r="M641" s="86"/>
      <c r="N641" s="105"/>
      <c r="O641" s="105"/>
      <c r="P641" s="86"/>
      <c r="Q641" s="86"/>
      <c r="R641" s="153" t="str">
        <f t="shared" si="433"/>
        <v>Tổ 26</v>
      </c>
      <c r="S641" s="86"/>
      <c r="T641" s="86"/>
      <c r="U641" s="86"/>
      <c r="V641" s="86" t="str">
        <f t="shared" si="451"/>
        <v xml:space="preserve">, </v>
      </c>
      <c r="W641" s="86"/>
      <c r="X641" s="86"/>
      <c r="Y641" s="86"/>
      <c r="Z641" s="88"/>
      <c r="AA641" s="105"/>
      <c r="AB641" s="86"/>
      <c r="AC641" s="90"/>
      <c r="AD641" s="86"/>
      <c r="AE641" s="86"/>
      <c r="AF641" s="86"/>
      <c r="AG641" s="86"/>
      <c r="AH641" s="160" t="s">
        <v>7013</v>
      </c>
      <c r="AI641" s="153"/>
      <c r="AJ641" s="153"/>
      <c r="AK641" s="86"/>
      <c r="AL641" s="86"/>
      <c r="AM641" s="153" t="s">
        <v>7015</v>
      </c>
      <c r="AN641" s="153" t="s">
        <v>7752</v>
      </c>
      <c r="AO641" s="165">
        <v>44306</v>
      </c>
      <c r="AP641" s="153" t="s">
        <v>5706</v>
      </c>
      <c r="AQ641" s="153" t="s">
        <v>1467</v>
      </c>
      <c r="AR641" s="166">
        <v>90</v>
      </c>
      <c r="AS641" s="88" t="s">
        <v>5719</v>
      </c>
      <c r="AT641" s="92">
        <f t="shared" si="462"/>
        <v>0</v>
      </c>
      <c r="AU641" s="93">
        <v>0</v>
      </c>
      <c r="AV641" s="93">
        <v>0</v>
      </c>
      <c r="AW641" s="166">
        <v>200</v>
      </c>
      <c r="AX641" s="93">
        <v>0</v>
      </c>
      <c r="AY641" s="177"/>
      <c r="AZ641" s="177">
        <v>0</v>
      </c>
      <c r="BA641" s="178"/>
      <c r="BB641" s="105"/>
      <c r="BC641" s="105"/>
      <c r="BD641" s="93"/>
      <c r="BE641" s="93">
        <v>0</v>
      </c>
      <c r="BF641" s="91">
        <v>0</v>
      </c>
      <c r="BG641" s="94"/>
      <c r="BH641" s="95"/>
      <c r="BI641" s="93" t="str">
        <f t="shared" si="419"/>
        <v>Phạm Thế Thuận</v>
      </c>
      <c r="BJ641" s="105">
        <f t="shared" si="420"/>
        <v>0</v>
      </c>
      <c r="BK641" s="88" t="str">
        <f t="shared" si="421"/>
        <v>0401630104</v>
      </c>
      <c r="BL641" s="86">
        <f t="shared" si="422"/>
        <v>0</v>
      </c>
      <c r="BM641" s="105">
        <f t="shared" si="423"/>
        <v>0</v>
      </c>
      <c r="BN641" s="86">
        <f t="shared" si="424"/>
        <v>0</v>
      </c>
      <c r="BO641" s="86">
        <f t="shared" si="425"/>
        <v>0</v>
      </c>
      <c r="BP641" s="86">
        <f t="shared" si="452"/>
        <v>0</v>
      </c>
      <c r="BQ641" s="160" t="s">
        <v>7013</v>
      </c>
      <c r="BR641" s="86" t="s">
        <v>5720</v>
      </c>
      <c r="BS641" s="88" t="s">
        <v>5721</v>
      </c>
      <c r="BT641" s="86" t="s">
        <v>5722</v>
      </c>
      <c r="BU641" s="86"/>
      <c r="BV641" s="86" t="str">
        <f t="shared" si="453"/>
        <v>DA 284341</v>
      </c>
      <c r="BW641" s="105" t="str">
        <f t="shared" si="454"/>
        <v/>
      </c>
      <c r="BX641" s="86" t="str">
        <f t="shared" si="446"/>
        <v>36</v>
      </c>
      <c r="BY641" s="86" t="str">
        <f t="shared" si="447"/>
        <v>130</v>
      </c>
      <c r="BZ641" s="91">
        <f t="shared" si="448"/>
        <v>90</v>
      </c>
      <c r="CA641" s="91">
        <v>0</v>
      </c>
      <c r="CB641" s="96" t="s">
        <v>5719</v>
      </c>
      <c r="CC641" s="91">
        <f t="shared" si="455"/>
        <v>200</v>
      </c>
      <c r="CD641" s="91">
        <f t="shared" si="456"/>
        <v>0</v>
      </c>
      <c r="CE641" s="93">
        <f t="shared" si="457"/>
        <v>0</v>
      </c>
      <c r="CF641" s="93">
        <f t="shared" si="458"/>
        <v>0</v>
      </c>
      <c r="CG641" s="105"/>
      <c r="CH641" s="105"/>
      <c r="CI641" s="86"/>
      <c r="CJ641" s="188"/>
      <c r="CK641" s="181">
        <f t="shared" si="459"/>
        <v>90</v>
      </c>
      <c r="CL641" s="181">
        <f t="shared" si="460"/>
        <v>200</v>
      </c>
      <c r="CM641" s="86" t="s">
        <v>5723</v>
      </c>
      <c r="CN641" s="182" t="s">
        <v>7920</v>
      </c>
      <c r="CO641" s="183" t="s">
        <v>7921</v>
      </c>
      <c r="CP641" s="86" t="s">
        <v>5724</v>
      </c>
      <c r="CQ641" s="153" t="s">
        <v>7924</v>
      </c>
      <c r="CR641" s="187">
        <f t="shared" si="461"/>
        <v>6370000</v>
      </c>
      <c r="CS641" s="188">
        <v>1</v>
      </c>
      <c r="CT641" s="188">
        <f t="shared" si="463"/>
        <v>6370000</v>
      </c>
      <c r="CU641" s="93"/>
      <c r="CV641" s="94">
        <f t="shared" si="443"/>
        <v>90</v>
      </c>
      <c r="CW641" s="93">
        <f t="shared" si="444"/>
        <v>0</v>
      </c>
      <c r="CX641" s="86">
        <f t="shared" si="445"/>
        <v>0</v>
      </c>
      <c r="CY641" s="93">
        <f t="shared" si="464"/>
        <v>171989.99999999997</v>
      </c>
      <c r="CZ641" s="93">
        <v>0</v>
      </c>
      <c r="DA641" s="93">
        <v>0</v>
      </c>
      <c r="DB641" s="93">
        <f t="shared" si="465"/>
        <v>0</v>
      </c>
      <c r="DC641" s="93">
        <v>0</v>
      </c>
      <c r="DD641" s="91">
        <v>0</v>
      </c>
      <c r="DE641" s="93">
        <f t="shared" si="466"/>
        <v>0</v>
      </c>
      <c r="DF641" s="93">
        <f t="shared" si="426"/>
        <v>0</v>
      </c>
      <c r="DG641" s="93"/>
      <c r="DH641" s="93">
        <v>0</v>
      </c>
      <c r="DI641" s="93">
        <v>0</v>
      </c>
      <c r="DJ641" s="86">
        <f t="shared" si="467"/>
        <v>0</v>
      </c>
      <c r="DK641" s="91">
        <v>0</v>
      </c>
      <c r="DL641" s="93"/>
      <c r="DM641" s="93">
        <v>0</v>
      </c>
      <c r="DN641" s="93">
        <f t="shared" si="427"/>
        <v>6370000</v>
      </c>
      <c r="DO641" s="93">
        <f t="shared" si="468"/>
        <v>0</v>
      </c>
      <c r="DP641" s="92">
        <f t="shared" si="469"/>
        <v>171989.99999999997</v>
      </c>
      <c r="DQ641" s="97" t="str">
        <f t="shared" si="428"/>
        <v>0401630104</v>
      </c>
      <c r="DR641" s="98">
        <f t="shared" si="470"/>
        <v>0</v>
      </c>
      <c r="DS641" s="93" t="str">
        <f t="shared" si="471"/>
        <v>OK</v>
      </c>
      <c r="DT641" s="93"/>
      <c r="DU641" s="78" t="str">
        <f t="shared" si="429"/>
        <v>5010700212071207100001VT100001</v>
      </c>
      <c r="DV641" s="78">
        <f>INDEX('08_DMGiaDat'!$L:$L,MATCH(DU641,'08_DMGiaDat'!$R:$R,0))</f>
        <v>6370000</v>
      </c>
      <c r="DW641" s="78" t="str">
        <f t="shared" si="430"/>
        <v>501070021207100100000001</v>
      </c>
      <c r="DX641" s="78" t="str">
        <f>IFERROR(VLOOKUP(DW641,'08_DMGiaDat'!C618:C619,2,FALSE),"N")</f>
        <v>N</v>
      </c>
      <c r="DY641" s="78" t="str">
        <f t="shared" si="431"/>
        <v>5010700212071001VT100001</v>
      </c>
      <c r="DZ641" s="78" t="str">
        <f>IFERROR(VLOOKUP(DY641,'08_DMGiaDat'!C618:C619,2,FALSE),"N")</f>
        <v>N</v>
      </c>
      <c r="EA641" s="78" t="str">
        <f t="shared" si="432"/>
        <v>501070021207100100000001</v>
      </c>
      <c r="EB641" s="78" t="str">
        <f>IFERROR(VLOOKUP(EA641,'08_DMGiaDat'!C618:C619,2,FALSE),"N")</f>
        <v>N</v>
      </c>
      <c r="EC641" s="92">
        <f>IF(DV641&lt;&gt;"N",DV641,IF(DX641&lt;&gt;"N",DX641,IF(DZ641&lt;&gt;"N",DZ641*VLOOKUP(LEFT(CB641,3),'03_DMMucDich'!C602:C606,5,FALSE),IF(EB641&lt;&gt;"N",EB641*VLOOKUP(LEFT(CB641,3),'03_DMMucDich'!C602:C606,5,FALSE),"N/A"))))</f>
        <v>6370000</v>
      </c>
    </row>
    <row r="642" spans="1:133" s="34" customFormat="1" ht="16" x14ac:dyDescent="0.2">
      <c r="A642" s="85">
        <v>628</v>
      </c>
      <c r="B642" s="86"/>
      <c r="C642" s="87"/>
      <c r="D642" s="141" t="s">
        <v>6255</v>
      </c>
      <c r="E642" s="86"/>
      <c r="F642" s="88"/>
      <c r="G642" s="88" t="s">
        <v>5718</v>
      </c>
      <c r="H642" s="151">
        <v>2023</v>
      </c>
      <c r="I642" s="86"/>
      <c r="J642" s="86"/>
      <c r="K642" s="145" t="s">
        <v>6880</v>
      </c>
      <c r="L642" s="105"/>
      <c r="M642" s="86"/>
      <c r="N642" s="105"/>
      <c r="O642" s="105"/>
      <c r="P642" s="86"/>
      <c r="Q642" s="86"/>
      <c r="R642" s="153" t="str">
        <f t="shared" si="433"/>
        <v>Tổ 39</v>
      </c>
      <c r="S642" s="86"/>
      <c r="T642" s="86"/>
      <c r="U642" s="86"/>
      <c r="V642" s="86" t="str">
        <f t="shared" si="451"/>
        <v xml:space="preserve">, </v>
      </c>
      <c r="W642" s="86"/>
      <c r="X642" s="86"/>
      <c r="Y642" s="86"/>
      <c r="Z642" s="88"/>
      <c r="AA642" s="105"/>
      <c r="AB642" s="86"/>
      <c r="AC642" s="90"/>
      <c r="AD642" s="86"/>
      <c r="AE642" s="86"/>
      <c r="AF642" s="86"/>
      <c r="AG642" s="86"/>
      <c r="AH642" s="160" t="s">
        <v>6965</v>
      </c>
      <c r="AI642" s="153"/>
      <c r="AJ642" s="153"/>
      <c r="AK642" s="86"/>
      <c r="AL642" s="86"/>
      <c r="AM642" s="153" t="s">
        <v>7015</v>
      </c>
      <c r="AN642" s="153" t="s">
        <v>7753</v>
      </c>
      <c r="AO642" s="165">
        <v>43766</v>
      </c>
      <c r="AP642" s="153" t="s">
        <v>2114</v>
      </c>
      <c r="AQ642" s="153" t="s">
        <v>7081</v>
      </c>
      <c r="AR642" s="166">
        <v>143</v>
      </c>
      <c r="AS642" s="88" t="s">
        <v>5719</v>
      </c>
      <c r="AT642" s="92">
        <f t="shared" si="462"/>
        <v>0</v>
      </c>
      <c r="AU642" s="93">
        <v>0</v>
      </c>
      <c r="AV642" s="93">
        <v>0</v>
      </c>
      <c r="AW642" s="166">
        <v>200</v>
      </c>
      <c r="AX642" s="93">
        <v>0</v>
      </c>
      <c r="AY642" s="177"/>
      <c r="AZ642" s="177">
        <v>0</v>
      </c>
      <c r="BA642" s="178"/>
      <c r="BB642" s="105"/>
      <c r="BC642" s="105"/>
      <c r="BD642" s="93"/>
      <c r="BE642" s="93">
        <v>0</v>
      </c>
      <c r="BF642" s="91">
        <v>0</v>
      </c>
      <c r="BG642" s="94"/>
      <c r="BH642" s="95"/>
      <c r="BI642" s="93" t="str">
        <f t="shared" si="419"/>
        <v>Nguyễn Đình Tuấn</v>
      </c>
      <c r="BJ642" s="105">
        <f t="shared" si="420"/>
        <v>0</v>
      </c>
      <c r="BK642" s="88" t="str">
        <f t="shared" si="421"/>
        <v>8411807605</v>
      </c>
      <c r="BL642" s="86">
        <f t="shared" si="422"/>
        <v>0</v>
      </c>
      <c r="BM642" s="105">
        <f t="shared" si="423"/>
        <v>0</v>
      </c>
      <c r="BN642" s="86">
        <f t="shared" si="424"/>
        <v>0</v>
      </c>
      <c r="BO642" s="86">
        <f t="shared" si="425"/>
        <v>0</v>
      </c>
      <c r="BP642" s="86">
        <f t="shared" si="452"/>
        <v>0</v>
      </c>
      <c r="BQ642" s="160" t="s">
        <v>6965</v>
      </c>
      <c r="BR642" s="86" t="s">
        <v>5720</v>
      </c>
      <c r="BS642" s="88" t="s">
        <v>5721</v>
      </c>
      <c r="BT642" s="86" t="s">
        <v>5722</v>
      </c>
      <c r="BU642" s="86"/>
      <c r="BV642" s="86" t="str">
        <f t="shared" si="453"/>
        <v>CR 922562</v>
      </c>
      <c r="BW642" s="105" t="str">
        <f t="shared" si="454"/>
        <v/>
      </c>
      <c r="BX642" s="86" t="str">
        <f t="shared" si="446"/>
        <v>228</v>
      </c>
      <c r="BY642" s="86" t="str">
        <f t="shared" si="447"/>
        <v>95</v>
      </c>
      <c r="BZ642" s="91">
        <f t="shared" si="448"/>
        <v>143</v>
      </c>
      <c r="CA642" s="91">
        <v>0</v>
      </c>
      <c r="CB642" s="96" t="s">
        <v>5719</v>
      </c>
      <c r="CC642" s="91">
        <f t="shared" si="455"/>
        <v>200</v>
      </c>
      <c r="CD642" s="91">
        <f t="shared" si="456"/>
        <v>0</v>
      </c>
      <c r="CE642" s="93">
        <f t="shared" si="457"/>
        <v>0</v>
      </c>
      <c r="CF642" s="93">
        <f t="shared" si="458"/>
        <v>0</v>
      </c>
      <c r="CG642" s="105"/>
      <c r="CH642" s="105"/>
      <c r="CI642" s="86"/>
      <c r="CJ642" s="188"/>
      <c r="CK642" s="181">
        <f t="shared" si="459"/>
        <v>143</v>
      </c>
      <c r="CL642" s="181">
        <f t="shared" si="460"/>
        <v>200</v>
      </c>
      <c r="CM642" s="86" t="s">
        <v>5723</v>
      </c>
      <c r="CN642" s="182" t="s">
        <v>7861</v>
      </c>
      <c r="CO642" s="183" t="s">
        <v>7862</v>
      </c>
      <c r="CP642" s="86" t="s">
        <v>5724</v>
      </c>
      <c r="CQ642" s="153" t="s">
        <v>7924</v>
      </c>
      <c r="CR642" s="187">
        <f t="shared" si="461"/>
        <v>6690000</v>
      </c>
      <c r="CS642" s="188">
        <v>1</v>
      </c>
      <c r="CT642" s="188">
        <f t="shared" si="463"/>
        <v>6690000</v>
      </c>
      <c r="CU642" s="93"/>
      <c r="CV642" s="94">
        <f t="shared" si="443"/>
        <v>143</v>
      </c>
      <c r="CW642" s="93">
        <f t="shared" si="444"/>
        <v>0</v>
      </c>
      <c r="CX642" s="86">
        <f t="shared" si="445"/>
        <v>0</v>
      </c>
      <c r="CY642" s="93">
        <f t="shared" si="464"/>
        <v>287001</v>
      </c>
      <c r="CZ642" s="93">
        <v>0</v>
      </c>
      <c r="DA642" s="93">
        <v>0</v>
      </c>
      <c r="DB642" s="93">
        <f t="shared" si="465"/>
        <v>0</v>
      </c>
      <c r="DC642" s="93">
        <v>0</v>
      </c>
      <c r="DD642" s="91">
        <v>0</v>
      </c>
      <c r="DE642" s="93">
        <f t="shared" si="466"/>
        <v>0</v>
      </c>
      <c r="DF642" s="93">
        <f t="shared" si="426"/>
        <v>0</v>
      </c>
      <c r="DG642" s="93"/>
      <c r="DH642" s="93">
        <v>0</v>
      </c>
      <c r="DI642" s="93">
        <v>0</v>
      </c>
      <c r="DJ642" s="86">
        <f t="shared" si="467"/>
        <v>0</v>
      </c>
      <c r="DK642" s="91">
        <v>0</v>
      </c>
      <c r="DL642" s="93"/>
      <c r="DM642" s="93">
        <v>0</v>
      </c>
      <c r="DN642" s="93">
        <f t="shared" si="427"/>
        <v>6690000</v>
      </c>
      <c r="DO642" s="93">
        <f t="shared" si="468"/>
        <v>0</v>
      </c>
      <c r="DP642" s="92">
        <f t="shared" si="469"/>
        <v>287001</v>
      </c>
      <c r="DQ642" s="97" t="str">
        <f t="shared" si="428"/>
        <v>8411807605</v>
      </c>
      <c r="DR642" s="98">
        <f t="shared" si="470"/>
        <v>0</v>
      </c>
      <c r="DS642" s="93" t="str">
        <f t="shared" si="471"/>
        <v>OK</v>
      </c>
      <c r="DT642" s="93"/>
      <c r="DU642" s="78" t="str">
        <f t="shared" si="429"/>
        <v>5010700214641464100001VT100001</v>
      </c>
      <c r="DV642" s="78">
        <f>INDEX('08_DMGiaDat'!$L:$L,MATCH(DU642,'08_DMGiaDat'!$R:$R,0))</f>
        <v>6690000</v>
      </c>
      <c r="DW642" s="78" t="str">
        <f t="shared" si="430"/>
        <v>501070021464100100000001</v>
      </c>
      <c r="DX642" s="78" t="str">
        <f>IFERROR(VLOOKUP(DW642,'08_DMGiaDat'!C618:C619,2,FALSE),"N")</f>
        <v>N</v>
      </c>
      <c r="DY642" s="78" t="str">
        <f t="shared" si="431"/>
        <v>5010700214641001VT100001</v>
      </c>
      <c r="DZ642" s="78" t="str">
        <f>IFERROR(VLOOKUP(DY642,'08_DMGiaDat'!C618:C619,2,FALSE),"N")</f>
        <v>N</v>
      </c>
      <c r="EA642" s="78" t="str">
        <f t="shared" si="432"/>
        <v>501070021464100100000001</v>
      </c>
      <c r="EB642" s="78" t="str">
        <f>IFERROR(VLOOKUP(EA642,'08_DMGiaDat'!C618:C619,2,FALSE),"N")</f>
        <v>N</v>
      </c>
      <c r="EC642" s="92">
        <f>IF(DV642&lt;&gt;"N",DV642,IF(DX642&lt;&gt;"N",DX642,IF(DZ642&lt;&gt;"N",DZ642*VLOOKUP(LEFT(CB642,3),'03_DMMucDich'!C602:C606,5,FALSE),IF(EB642&lt;&gt;"N",EB642*VLOOKUP(LEFT(CB642,3),'03_DMMucDich'!C602:C606,5,FALSE),"N/A"))))</f>
        <v>6690000</v>
      </c>
    </row>
    <row r="643" spans="1:133" s="34" customFormat="1" ht="16" x14ac:dyDescent="0.2">
      <c r="A643" s="85">
        <v>629</v>
      </c>
      <c r="B643" s="86"/>
      <c r="C643" s="87"/>
      <c r="D643" s="141" t="s">
        <v>6256</v>
      </c>
      <c r="E643" s="86"/>
      <c r="F643" s="88"/>
      <c r="G643" s="88" t="s">
        <v>5718</v>
      </c>
      <c r="H643" s="151">
        <v>2022</v>
      </c>
      <c r="I643" s="86"/>
      <c r="J643" s="86"/>
      <c r="K643" s="145" t="s">
        <v>6881</v>
      </c>
      <c r="L643" s="105"/>
      <c r="M643" s="86"/>
      <c r="N643" s="105"/>
      <c r="O643" s="105"/>
      <c r="P643" s="86"/>
      <c r="Q643" s="86"/>
      <c r="R643" s="153" t="str">
        <f t="shared" si="433"/>
        <v>Tổ 26</v>
      </c>
      <c r="S643" s="86"/>
      <c r="T643" s="86"/>
      <c r="U643" s="86"/>
      <c r="V643" s="86" t="str">
        <f t="shared" si="451"/>
        <v xml:space="preserve">, </v>
      </c>
      <c r="W643" s="86"/>
      <c r="X643" s="86"/>
      <c r="Y643" s="86"/>
      <c r="Z643" s="88"/>
      <c r="AA643" s="105"/>
      <c r="AB643" s="86"/>
      <c r="AC643" s="90"/>
      <c r="AD643" s="86"/>
      <c r="AE643" s="86"/>
      <c r="AF643" s="86"/>
      <c r="AG643" s="86"/>
      <c r="AH643" s="160" t="s">
        <v>7013</v>
      </c>
      <c r="AI643" s="153"/>
      <c r="AJ643" s="153"/>
      <c r="AK643" s="86"/>
      <c r="AL643" s="86"/>
      <c r="AM643" s="153" t="s">
        <v>7015</v>
      </c>
      <c r="AN643" s="153" t="s">
        <v>7754</v>
      </c>
      <c r="AO643" s="165" t="s">
        <v>7755</v>
      </c>
      <c r="AP643" s="153" t="s">
        <v>2080</v>
      </c>
      <c r="AQ643" s="153" t="s">
        <v>1405</v>
      </c>
      <c r="AR643" s="166">
        <v>92.3</v>
      </c>
      <c r="AS643" s="88" t="s">
        <v>5719</v>
      </c>
      <c r="AT643" s="92">
        <f t="shared" si="462"/>
        <v>0</v>
      </c>
      <c r="AU643" s="93">
        <v>0</v>
      </c>
      <c r="AV643" s="93">
        <v>0</v>
      </c>
      <c r="AW643" s="166">
        <v>200</v>
      </c>
      <c r="AX643" s="93">
        <v>0</v>
      </c>
      <c r="AY643" s="177"/>
      <c r="AZ643" s="177">
        <v>0</v>
      </c>
      <c r="BA643" s="178"/>
      <c r="BB643" s="105"/>
      <c r="BC643" s="105"/>
      <c r="BD643" s="93"/>
      <c r="BE643" s="93">
        <v>0</v>
      </c>
      <c r="BF643" s="91">
        <v>0</v>
      </c>
      <c r="BG643" s="94"/>
      <c r="BH643" s="95"/>
      <c r="BI643" s="93" t="str">
        <f t="shared" si="419"/>
        <v>Bùi Việt Anh</v>
      </c>
      <c r="BJ643" s="105">
        <f t="shared" si="420"/>
        <v>0</v>
      </c>
      <c r="BK643" s="88" t="str">
        <f t="shared" si="421"/>
        <v>8377205485</v>
      </c>
      <c r="BL643" s="86">
        <f t="shared" si="422"/>
        <v>0</v>
      </c>
      <c r="BM643" s="105">
        <f t="shared" si="423"/>
        <v>0</v>
      </c>
      <c r="BN643" s="86">
        <f t="shared" si="424"/>
        <v>0</v>
      </c>
      <c r="BO643" s="86">
        <f t="shared" si="425"/>
        <v>0</v>
      </c>
      <c r="BP643" s="86">
        <f t="shared" si="452"/>
        <v>0</v>
      </c>
      <c r="BQ643" s="160" t="s">
        <v>7013</v>
      </c>
      <c r="BR643" s="86" t="s">
        <v>5720</v>
      </c>
      <c r="BS643" s="88" t="s">
        <v>5721</v>
      </c>
      <c r="BT643" s="86" t="s">
        <v>5722</v>
      </c>
      <c r="BU643" s="86"/>
      <c r="BV643" s="86" t="str">
        <f t="shared" si="453"/>
        <v>CĐ 776883</v>
      </c>
      <c r="BW643" s="105" t="str">
        <f t="shared" si="454"/>
        <v/>
      </c>
      <c r="BX643" s="86" t="str">
        <f t="shared" si="446"/>
        <v>194</v>
      </c>
      <c r="BY643" s="86" t="str">
        <f t="shared" si="447"/>
        <v>126</v>
      </c>
      <c r="BZ643" s="91">
        <f t="shared" si="448"/>
        <v>92.3</v>
      </c>
      <c r="CA643" s="91">
        <v>0</v>
      </c>
      <c r="CB643" s="96" t="s">
        <v>5719</v>
      </c>
      <c r="CC643" s="91">
        <f t="shared" si="455"/>
        <v>200</v>
      </c>
      <c r="CD643" s="91">
        <f t="shared" si="456"/>
        <v>0</v>
      </c>
      <c r="CE643" s="93">
        <f t="shared" si="457"/>
        <v>0</v>
      </c>
      <c r="CF643" s="93">
        <f t="shared" si="458"/>
        <v>0</v>
      </c>
      <c r="CG643" s="105"/>
      <c r="CH643" s="105"/>
      <c r="CI643" s="86"/>
      <c r="CJ643" s="188"/>
      <c r="CK643" s="181">
        <f t="shared" si="459"/>
        <v>92.3</v>
      </c>
      <c r="CL643" s="181">
        <f t="shared" si="460"/>
        <v>200</v>
      </c>
      <c r="CM643" s="86" t="s">
        <v>5723</v>
      </c>
      <c r="CN643" s="182" t="s">
        <v>7859</v>
      </c>
      <c r="CO643" s="183" t="s">
        <v>7917</v>
      </c>
      <c r="CP643" s="86" t="s">
        <v>5724</v>
      </c>
      <c r="CQ643" s="153" t="s">
        <v>7925</v>
      </c>
      <c r="CR643" s="187">
        <f t="shared" si="461"/>
        <v>2880000</v>
      </c>
      <c r="CS643" s="188">
        <v>0.8</v>
      </c>
      <c r="CT643" s="188">
        <f t="shared" si="463"/>
        <v>2304000</v>
      </c>
      <c r="CU643" s="93"/>
      <c r="CV643" s="94">
        <f t="shared" si="443"/>
        <v>92.3</v>
      </c>
      <c r="CW643" s="93">
        <f t="shared" si="444"/>
        <v>0</v>
      </c>
      <c r="CX643" s="86">
        <f t="shared" si="445"/>
        <v>0</v>
      </c>
      <c r="CY643" s="93">
        <f t="shared" si="464"/>
        <v>63797.759999999987</v>
      </c>
      <c r="CZ643" s="93">
        <v>0</v>
      </c>
      <c r="DA643" s="93">
        <v>0</v>
      </c>
      <c r="DB643" s="93">
        <f t="shared" si="465"/>
        <v>0</v>
      </c>
      <c r="DC643" s="93">
        <v>0</v>
      </c>
      <c r="DD643" s="91">
        <v>0</v>
      </c>
      <c r="DE643" s="93">
        <f t="shared" si="466"/>
        <v>0</v>
      </c>
      <c r="DF643" s="93">
        <f t="shared" si="426"/>
        <v>0</v>
      </c>
      <c r="DG643" s="93"/>
      <c r="DH643" s="93">
        <v>0</v>
      </c>
      <c r="DI643" s="93">
        <v>0</v>
      </c>
      <c r="DJ643" s="86">
        <f t="shared" si="467"/>
        <v>0</v>
      </c>
      <c r="DK643" s="91">
        <v>0</v>
      </c>
      <c r="DL643" s="93"/>
      <c r="DM643" s="93">
        <v>0</v>
      </c>
      <c r="DN643" s="93">
        <f t="shared" si="427"/>
        <v>2304000</v>
      </c>
      <c r="DO643" s="93">
        <f t="shared" si="468"/>
        <v>0</v>
      </c>
      <c r="DP643" s="92">
        <f t="shared" si="469"/>
        <v>63797.759999999987</v>
      </c>
      <c r="DQ643" s="97" t="str">
        <f t="shared" si="428"/>
        <v>8377205485</v>
      </c>
      <c r="DR643" s="98">
        <f t="shared" si="470"/>
        <v>0</v>
      </c>
      <c r="DS643" s="93" t="str">
        <f t="shared" si="471"/>
        <v>OK</v>
      </c>
      <c r="DT643" s="93"/>
      <c r="DU643" s="78" t="str">
        <f t="shared" si="429"/>
        <v>5010700212541254100001VT400001</v>
      </c>
      <c r="DV643" s="78">
        <f>INDEX('08_DMGiaDat'!$L:$L,MATCH(DU643,'08_DMGiaDat'!$R:$R,0))</f>
        <v>2880000</v>
      </c>
      <c r="DW643" s="78" t="str">
        <f t="shared" si="430"/>
        <v>501070021254100100000001</v>
      </c>
      <c r="DX643" s="78" t="str">
        <f>IFERROR(VLOOKUP(DW643,'08_DMGiaDat'!C618:C619,2,FALSE),"N")</f>
        <v>N</v>
      </c>
      <c r="DY643" s="78" t="str">
        <f t="shared" si="431"/>
        <v>5010700212541001VT400001</v>
      </c>
      <c r="DZ643" s="78" t="str">
        <f>IFERROR(VLOOKUP(DY643,'08_DMGiaDat'!C618:C619,2,FALSE),"N")</f>
        <v>N</v>
      </c>
      <c r="EA643" s="78" t="str">
        <f t="shared" si="432"/>
        <v>501070021254100100000001</v>
      </c>
      <c r="EB643" s="78" t="str">
        <f>IFERROR(VLOOKUP(EA643,'08_DMGiaDat'!C618:C619,2,FALSE),"N")</f>
        <v>N</v>
      </c>
      <c r="EC643" s="92">
        <f>IF(DV643&lt;&gt;"N",DV643,IF(DX643&lt;&gt;"N",DX643,IF(DZ643&lt;&gt;"N",DZ643*VLOOKUP(LEFT(CB643,3),'03_DMMucDich'!C602:C606,5,FALSE),IF(EB643&lt;&gt;"N",EB643*VLOOKUP(LEFT(CB643,3),'03_DMMucDich'!C602:C606,5,FALSE),"N/A"))))</f>
        <v>2880000</v>
      </c>
    </row>
    <row r="644" spans="1:133" s="34" customFormat="1" ht="16" x14ac:dyDescent="0.2">
      <c r="A644" s="85">
        <v>630</v>
      </c>
      <c r="B644" s="86"/>
      <c r="C644" s="87"/>
      <c r="D644" s="141" t="s">
        <v>6257</v>
      </c>
      <c r="E644" s="86"/>
      <c r="F644" s="88"/>
      <c r="G644" s="88" t="s">
        <v>5718</v>
      </c>
      <c r="H644" s="151">
        <v>2023</v>
      </c>
      <c r="I644" s="86"/>
      <c r="J644" s="86"/>
      <c r="K644" s="145" t="s">
        <v>6882</v>
      </c>
      <c r="L644" s="105"/>
      <c r="M644" s="86"/>
      <c r="N644" s="105"/>
      <c r="O644" s="105"/>
      <c r="P644" s="86"/>
      <c r="Q644" s="86"/>
      <c r="R644" s="153" t="str">
        <f t="shared" si="433"/>
        <v>Tổ 66</v>
      </c>
      <c r="S644" s="86"/>
      <c r="T644" s="86"/>
      <c r="U644" s="86"/>
      <c r="V644" s="86" t="str">
        <f t="shared" si="451"/>
        <v xml:space="preserve">, </v>
      </c>
      <c r="W644" s="86"/>
      <c r="X644" s="86"/>
      <c r="Y644" s="86"/>
      <c r="Z644" s="88"/>
      <c r="AA644" s="105"/>
      <c r="AB644" s="86"/>
      <c r="AC644" s="90"/>
      <c r="AD644" s="86"/>
      <c r="AE644" s="86"/>
      <c r="AF644" s="86"/>
      <c r="AG644" s="86"/>
      <c r="AH644" s="160" t="s">
        <v>6960</v>
      </c>
      <c r="AI644" s="153"/>
      <c r="AJ644" s="153"/>
      <c r="AK644" s="86"/>
      <c r="AL644" s="86"/>
      <c r="AM644" s="153" t="s">
        <v>7015</v>
      </c>
      <c r="AN644" s="153" t="s">
        <v>7756</v>
      </c>
      <c r="AO644" s="165">
        <v>43224</v>
      </c>
      <c r="AP644" s="153" t="s">
        <v>1062</v>
      </c>
      <c r="AQ644" s="153" t="s">
        <v>7055</v>
      </c>
      <c r="AR644" s="166">
        <v>106.8</v>
      </c>
      <c r="AS644" s="88" t="s">
        <v>5719</v>
      </c>
      <c r="AT644" s="92">
        <f t="shared" si="462"/>
        <v>0</v>
      </c>
      <c r="AU644" s="93">
        <v>0</v>
      </c>
      <c r="AV644" s="93">
        <v>0</v>
      </c>
      <c r="AW644" s="166">
        <v>200</v>
      </c>
      <c r="AX644" s="93">
        <v>0</v>
      </c>
      <c r="AY644" s="177"/>
      <c r="AZ644" s="177">
        <v>0</v>
      </c>
      <c r="BA644" s="178"/>
      <c r="BB644" s="105"/>
      <c r="BC644" s="105"/>
      <c r="BD644" s="93"/>
      <c r="BE644" s="93">
        <v>0</v>
      </c>
      <c r="BF644" s="91">
        <v>0</v>
      </c>
      <c r="BG644" s="94"/>
      <c r="BH644" s="95"/>
      <c r="BI644" s="93" t="str">
        <f t="shared" si="419"/>
        <v>Trần Anh Khoa</v>
      </c>
      <c r="BJ644" s="105">
        <f t="shared" si="420"/>
        <v>0</v>
      </c>
      <c r="BK644" s="88" t="str">
        <f t="shared" si="421"/>
        <v>0400841487</v>
      </c>
      <c r="BL644" s="86">
        <f t="shared" si="422"/>
        <v>0</v>
      </c>
      <c r="BM644" s="105">
        <f t="shared" si="423"/>
        <v>0</v>
      </c>
      <c r="BN644" s="86">
        <f t="shared" si="424"/>
        <v>0</v>
      </c>
      <c r="BO644" s="86">
        <f t="shared" si="425"/>
        <v>0</v>
      </c>
      <c r="BP644" s="86">
        <f t="shared" si="452"/>
        <v>0</v>
      </c>
      <c r="BQ644" s="160" t="s">
        <v>6960</v>
      </c>
      <c r="BR644" s="86" t="s">
        <v>5720</v>
      </c>
      <c r="BS644" s="88" t="s">
        <v>5721</v>
      </c>
      <c r="BT644" s="86" t="s">
        <v>5722</v>
      </c>
      <c r="BU644" s="86"/>
      <c r="BV644" s="86" t="str">
        <f t="shared" si="453"/>
        <v>CM 703901</v>
      </c>
      <c r="BW644" s="105" t="str">
        <f t="shared" si="454"/>
        <v/>
      </c>
      <c r="BX644" s="86" t="str">
        <f t="shared" si="446"/>
        <v>108</v>
      </c>
      <c r="BY644" s="86" t="str">
        <f t="shared" si="447"/>
        <v>64</v>
      </c>
      <c r="BZ644" s="91">
        <f t="shared" si="448"/>
        <v>106.8</v>
      </c>
      <c r="CA644" s="91">
        <v>0</v>
      </c>
      <c r="CB644" s="96" t="s">
        <v>5719</v>
      </c>
      <c r="CC644" s="91">
        <f t="shared" si="455"/>
        <v>200</v>
      </c>
      <c r="CD644" s="91">
        <f t="shared" si="456"/>
        <v>0</v>
      </c>
      <c r="CE644" s="93">
        <f t="shared" si="457"/>
        <v>0</v>
      </c>
      <c r="CF644" s="93">
        <f t="shared" si="458"/>
        <v>0</v>
      </c>
      <c r="CG644" s="105"/>
      <c r="CH644" s="105"/>
      <c r="CI644" s="86"/>
      <c r="CJ644" s="188"/>
      <c r="CK644" s="181">
        <f t="shared" si="459"/>
        <v>106.8</v>
      </c>
      <c r="CL644" s="181">
        <f t="shared" si="460"/>
        <v>200</v>
      </c>
      <c r="CM644" s="86" t="s">
        <v>5723</v>
      </c>
      <c r="CN644" s="182" t="s">
        <v>7854</v>
      </c>
      <c r="CO644" s="183" t="s">
        <v>7856</v>
      </c>
      <c r="CP644" s="86" t="s">
        <v>5724</v>
      </c>
      <c r="CQ644" s="153" t="s">
        <v>7924</v>
      </c>
      <c r="CR644" s="187">
        <f t="shared" si="461"/>
        <v>9190000</v>
      </c>
      <c r="CS644" s="188">
        <v>1</v>
      </c>
      <c r="CT644" s="188">
        <f t="shared" si="463"/>
        <v>9190000</v>
      </c>
      <c r="CU644" s="93"/>
      <c r="CV644" s="94">
        <f t="shared" si="443"/>
        <v>106.8</v>
      </c>
      <c r="CW644" s="93">
        <f t="shared" si="444"/>
        <v>0</v>
      </c>
      <c r="CX644" s="86">
        <f t="shared" si="445"/>
        <v>0</v>
      </c>
      <c r="CY644" s="93">
        <f t="shared" si="464"/>
        <v>294447.59999999998</v>
      </c>
      <c r="CZ644" s="93">
        <v>0</v>
      </c>
      <c r="DA644" s="93">
        <v>0</v>
      </c>
      <c r="DB644" s="93">
        <f t="shared" si="465"/>
        <v>0</v>
      </c>
      <c r="DC644" s="93">
        <v>0</v>
      </c>
      <c r="DD644" s="91">
        <v>0</v>
      </c>
      <c r="DE644" s="93">
        <f t="shared" si="466"/>
        <v>0</v>
      </c>
      <c r="DF644" s="93">
        <f t="shared" si="426"/>
        <v>0</v>
      </c>
      <c r="DG644" s="93"/>
      <c r="DH644" s="93">
        <v>0</v>
      </c>
      <c r="DI644" s="93">
        <v>0</v>
      </c>
      <c r="DJ644" s="86">
        <f t="shared" si="467"/>
        <v>0</v>
      </c>
      <c r="DK644" s="91">
        <v>0</v>
      </c>
      <c r="DL644" s="93"/>
      <c r="DM644" s="93">
        <v>0</v>
      </c>
      <c r="DN644" s="93">
        <f t="shared" si="427"/>
        <v>9190000</v>
      </c>
      <c r="DO644" s="93">
        <f t="shared" si="468"/>
        <v>0</v>
      </c>
      <c r="DP644" s="92">
        <f t="shared" si="469"/>
        <v>294447.59999999998</v>
      </c>
      <c r="DQ644" s="97" t="str">
        <f t="shared" si="428"/>
        <v>0400841487</v>
      </c>
      <c r="DR644" s="98">
        <f t="shared" si="470"/>
        <v>0</v>
      </c>
      <c r="DS644" s="93" t="str">
        <f t="shared" si="471"/>
        <v>OK</v>
      </c>
      <c r="DT644" s="93"/>
      <c r="DU644" s="78" t="str">
        <f t="shared" si="429"/>
        <v>5010700215011501101001VT100001</v>
      </c>
      <c r="DV644" s="78">
        <f>INDEX('08_DMGiaDat'!$L:$L,MATCH(DU644,'08_DMGiaDat'!$R:$R,0))</f>
        <v>9190000</v>
      </c>
      <c r="DW644" s="78" t="str">
        <f t="shared" si="430"/>
        <v>501070021501100100000001</v>
      </c>
      <c r="DX644" s="78" t="str">
        <f>IFERROR(VLOOKUP(DW644,'08_DMGiaDat'!C618:C619,2,FALSE),"N")</f>
        <v>N</v>
      </c>
      <c r="DY644" s="78" t="str">
        <f t="shared" si="431"/>
        <v>5010700215011001VT100001</v>
      </c>
      <c r="DZ644" s="78" t="str">
        <f>IFERROR(VLOOKUP(DY644,'08_DMGiaDat'!C618:C619,2,FALSE),"N")</f>
        <v>N</v>
      </c>
      <c r="EA644" s="78" t="str">
        <f t="shared" si="432"/>
        <v>501070021501100100000001</v>
      </c>
      <c r="EB644" s="78" t="str">
        <f>IFERROR(VLOOKUP(EA644,'08_DMGiaDat'!C618:C619,2,FALSE),"N")</f>
        <v>N</v>
      </c>
      <c r="EC644" s="92">
        <f>IF(DV644&lt;&gt;"N",DV644,IF(DX644&lt;&gt;"N",DX644,IF(DZ644&lt;&gt;"N",DZ644*VLOOKUP(LEFT(CB644,3),'03_DMMucDich'!C602:C606,5,FALSE),IF(EB644&lt;&gt;"N",EB644*VLOOKUP(LEFT(CB644,3),'03_DMMucDich'!C602:C606,5,FALSE),"N/A"))))</f>
        <v>9190000</v>
      </c>
    </row>
    <row r="645" spans="1:133" s="34" customFormat="1" ht="16" x14ac:dyDescent="0.2">
      <c r="A645" s="85">
        <v>631</v>
      </c>
      <c r="B645" s="86"/>
      <c r="C645" s="87"/>
      <c r="D645" s="141" t="s">
        <v>6257</v>
      </c>
      <c r="E645" s="86"/>
      <c r="F645" s="88"/>
      <c r="G645" s="88" t="s">
        <v>5718</v>
      </c>
      <c r="H645" s="151">
        <v>2023</v>
      </c>
      <c r="I645" s="86"/>
      <c r="J645" s="86"/>
      <c r="K645" s="145" t="s">
        <v>6883</v>
      </c>
      <c r="L645" s="105"/>
      <c r="M645" s="86"/>
      <c r="N645" s="105"/>
      <c r="O645" s="105"/>
      <c r="P645" s="86"/>
      <c r="Q645" s="86"/>
      <c r="R645" s="153" t="str">
        <f t="shared" si="433"/>
        <v>Tổ 66</v>
      </c>
      <c r="S645" s="86"/>
      <c r="T645" s="86"/>
      <c r="U645" s="86"/>
      <c r="V645" s="86" t="str">
        <f t="shared" si="451"/>
        <v xml:space="preserve">, </v>
      </c>
      <c r="W645" s="86"/>
      <c r="X645" s="86"/>
      <c r="Y645" s="86"/>
      <c r="Z645" s="88"/>
      <c r="AA645" s="105"/>
      <c r="AB645" s="86"/>
      <c r="AC645" s="90"/>
      <c r="AD645" s="86"/>
      <c r="AE645" s="86"/>
      <c r="AF645" s="86"/>
      <c r="AG645" s="86"/>
      <c r="AH645" s="160" t="s">
        <v>6960</v>
      </c>
      <c r="AI645" s="153"/>
      <c r="AJ645" s="153"/>
      <c r="AK645" s="86"/>
      <c r="AL645" s="86"/>
      <c r="AM645" s="153" t="s">
        <v>7015</v>
      </c>
      <c r="AN645" s="153" t="s">
        <v>7757</v>
      </c>
      <c r="AO645" s="165">
        <v>43229</v>
      </c>
      <c r="AP645" s="153" t="s">
        <v>1042</v>
      </c>
      <c r="AQ645" s="153" t="s">
        <v>7055</v>
      </c>
      <c r="AR645" s="166">
        <v>106.8</v>
      </c>
      <c r="AS645" s="88" t="s">
        <v>5719</v>
      </c>
      <c r="AT645" s="92">
        <f t="shared" si="462"/>
        <v>0</v>
      </c>
      <c r="AU645" s="93">
        <v>0</v>
      </c>
      <c r="AV645" s="93">
        <v>0</v>
      </c>
      <c r="AW645" s="166">
        <v>200</v>
      </c>
      <c r="AX645" s="93">
        <v>0</v>
      </c>
      <c r="AY645" s="177"/>
      <c r="AZ645" s="177">
        <v>0</v>
      </c>
      <c r="BA645" s="178"/>
      <c r="BB645" s="105"/>
      <c r="BC645" s="105"/>
      <c r="BD645" s="93"/>
      <c r="BE645" s="93">
        <v>0</v>
      </c>
      <c r="BF645" s="91">
        <v>0</v>
      </c>
      <c r="BG645" s="94"/>
      <c r="BH645" s="95"/>
      <c r="BI645" s="93" t="str">
        <f t="shared" si="419"/>
        <v>Trần Anh   Khoa</v>
      </c>
      <c r="BJ645" s="105">
        <f t="shared" si="420"/>
        <v>0</v>
      </c>
      <c r="BK645" s="88" t="str">
        <f t="shared" si="421"/>
        <v>0400841487</v>
      </c>
      <c r="BL645" s="86">
        <f t="shared" si="422"/>
        <v>0</v>
      </c>
      <c r="BM645" s="105">
        <f t="shared" si="423"/>
        <v>0</v>
      </c>
      <c r="BN645" s="86">
        <f t="shared" si="424"/>
        <v>0</v>
      </c>
      <c r="BO645" s="86">
        <f t="shared" si="425"/>
        <v>0</v>
      </c>
      <c r="BP645" s="86">
        <f t="shared" si="452"/>
        <v>0</v>
      </c>
      <c r="BQ645" s="160" t="s">
        <v>6960</v>
      </c>
      <c r="BR645" s="86" t="s">
        <v>5720</v>
      </c>
      <c r="BS645" s="88" t="s">
        <v>5721</v>
      </c>
      <c r="BT645" s="86" t="s">
        <v>5722</v>
      </c>
      <c r="BU645" s="86"/>
      <c r="BV645" s="86" t="str">
        <f t="shared" si="453"/>
        <v>CM 703900</v>
      </c>
      <c r="BW645" s="105" t="str">
        <f t="shared" si="454"/>
        <v/>
      </c>
      <c r="BX645" s="86" t="str">
        <f t="shared" si="446"/>
        <v>107</v>
      </c>
      <c r="BY645" s="86" t="str">
        <f t="shared" si="447"/>
        <v>64</v>
      </c>
      <c r="BZ645" s="91">
        <f t="shared" si="448"/>
        <v>106.8</v>
      </c>
      <c r="CA645" s="91">
        <v>0</v>
      </c>
      <c r="CB645" s="96" t="s">
        <v>5719</v>
      </c>
      <c r="CC645" s="91">
        <f t="shared" si="455"/>
        <v>200</v>
      </c>
      <c r="CD645" s="91">
        <f t="shared" si="456"/>
        <v>0</v>
      </c>
      <c r="CE645" s="93">
        <f t="shared" si="457"/>
        <v>0</v>
      </c>
      <c r="CF645" s="93">
        <f t="shared" si="458"/>
        <v>0</v>
      </c>
      <c r="CG645" s="105"/>
      <c r="CH645" s="105"/>
      <c r="CI645" s="86"/>
      <c r="CJ645" s="188"/>
      <c r="CK645" s="181">
        <f t="shared" si="459"/>
        <v>106.8</v>
      </c>
      <c r="CL645" s="181">
        <f t="shared" si="460"/>
        <v>200</v>
      </c>
      <c r="CM645" s="86" t="s">
        <v>5723</v>
      </c>
      <c r="CN645" s="182" t="s">
        <v>7854</v>
      </c>
      <c r="CO645" s="183" t="s">
        <v>7856</v>
      </c>
      <c r="CP645" s="86" t="s">
        <v>5724</v>
      </c>
      <c r="CQ645" s="153" t="s">
        <v>7924</v>
      </c>
      <c r="CR645" s="187">
        <f t="shared" si="461"/>
        <v>9190000</v>
      </c>
      <c r="CS645" s="188">
        <v>1</v>
      </c>
      <c r="CT645" s="188">
        <f t="shared" si="463"/>
        <v>9190000</v>
      </c>
      <c r="CU645" s="93"/>
      <c r="CV645" s="94">
        <f t="shared" si="443"/>
        <v>106.8</v>
      </c>
      <c r="CW645" s="93">
        <f t="shared" si="444"/>
        <v>0</v>
      </c>
      <c r="CX645" s="86">
        <f t="shared" si="445"/>
        <v>0</v>
      </c>
      <c r="CY645" s="93">
        <f t="shared" si="464"/>
        <v>294447.59999999998</v>
      </c>
      <c r="CZ645" s="93">
        <v>0</v>
      </c>
      <c r="DA645" s="93">
        <v>0</v>
      </c>
      <c r="DB645" s="93">
        <f t="shared" si="465"/>
        <v>0</v>
      </c>
      <c r="DC645" s="93">
        <v>0</v>
      </c>
      <c r="DD645" s="91">
        <v>0</v>
      </c>
      <c r="DE645" s="93">
        <f t="shared" si="466"/>
        <v>0</v>
      </c>
      <c r="DF645" s="93">
        <f t="shared" si="426"/>
        <v>0</v>
      </c>
      <c r="DG645" s="93"/>
      <c r="DH645" s="93">
        <v>0</v>
      </c>
      <c r="DI645" s="93">
        <v>0</v>
      </c>
      <c r="DJ645" s="86">
        <f t="shared" si="467"/>
        <v>0</v>
      </c>
      <c r="DK645" s="91">
        <v>0</v>
      </c>
      <c r="DL645" s="93"/>
      <c r="DM645" s="93">
        <v>0</v>
      </c>
      <c r="DN645" s="93">
        <f t="shared" si="427"/>
        <v>9190000</v>
      </c>
      <c r="DO645" s="93">
        <f t="shared" si="468"/>
        <v>0</v>
      </c>
      <c r="DP645" s="92">
        <f t="shared" si="469"/>
        <v>294447.59999999998</v>
      </c>
      <c r="DQ645" s="97" t="str">
        <f t="shared" si="428"/>
        <v>0400841487</v>
      </c>
      <c r="DR645" s="98">
        <f t="shared" si="470"/>
        <v>0</v>
      </c>
      <c r="DS645" s="93" t="str">
        <f t="shared" si="471"/>
        <v>OK</v>
      </c>
      <c r="DT645" s="93"/>
      <c r="DU645" s="78" t="str">
        <f t="shared" si="429"/>
        <v>5010700215011501101001VT100001</v>
      </c>
      <c r="DV645" s="78">
        <f>INDEX('08_DMGiaDat'!$L:$L,MATCH(DU645,'08_DMGiaDat'!$R:$R,0))</f>
        <v>9190000</v>
      </c>
      <c r="DW645" s="78" t="str">
        <f t="shared" si="430"/>
        <v>501070021501100100000001</v>
      </c>
      <c r="DX645" s="78" t="str">
        <f>IFERROR(VLOOKUP(DW645,'08_DMGiaDat'!C618:C619,2,FALSE),"N")</f>
        <v>N</v>
      </c>
      <c r="DY645" s="78" t="str">
        <f t="shared" si="431"/>
        <v>5010700215011001VT100001</v>
      </c>
      <c r="DZ645" s="78" t="str">
        <f>IFERROR(VLOOKUP(DY645,'08_DMGiaDat'!C618:C619,2,FALSE),"N")</f>
        <v>N</v>
      </c>
      <c r="EA645" s="78" t="str">
        <f t="shared" si="432"/>
        <v>501070021501100100000001</v>
      </c>
      <c r="EB645" s="78" t="str">
        <f>IFERROR(VLOOKUP(EA645,'08_DMGiaDat'!C618:C619,2,FALSE),"N")</f>
        <v>N</v>
      </c>
      <c r="EC645" s="92">
        <f>IF(DV645&lt;&gt;"N",DV645,IF(DX645&lt;&gt;"N",DX645,IF(DZ645&lt;&gt;"N",DZ645*VLOOKUP(LEFT(CB645,3),'03_DMMucDich'!C602:C606,5,FALSE),IF(EB645&lt;&gt;"N",EB645*VLOOKUP(LEFT(CB645,3),'03_DMMucDich'!C602:C606,5,FALSE),"N/A"))))</f>
        <v>9190000</v>
      </c>
    </row>
    <row r="646" spans="1:133" s="34" customFormat="1" ht="16" x14ac:dyDescent="0.2">
      <c r="A646" s="85">
        <v>632</v>
      </c>
      <c r="B646" s="86"/>
      <c r="C646" s="87"/>
      <c r="D646" s="141" t="s">
        <v>6258</v>
      </c>
      <c r="E646" s="86"/>
      <c r="F646" s="88"/>
      <c r="G646" s="88" t="s">
        <v>5718</v>
      </c>
      <c r="H646" s="151">
        <v>2022</v>
      </c>
      <c r="I646" s="86"/>
      <c r="J646" s="86"/>
      <c r="K646" s="145" t="s">
        <v>6884</v>
      </c>
      <c r="L646" s="105"/>
      <c r="M646" s="86"/>
      <c r="N646" s="105"/>
      <c r="O646" s="105"/>
      <c r="P646" s="86"/>
      <c r="Q646" s="86"/>
      <c r="R646" s="153" t="str">
        <f t="shared" si="433"/>
        <v>Tổ 52</v>
      </c>
      <c r="S646" s="86"/>
      <c r="T646" s="86"/>
      <c r="U646" s="86"/>
      <c r="V646" s="86" t="str">
        <f t="shared" si="451"/>
        <v xml:space="preserve">, </v>
      </c>
      <c r="W646" s="86"/>
      <c r="X646" s="86"/>
      <c r="Y646" s="86"/>
      <c r="Z646" s="88"/>
      <c r="AA646" s="105"/>
      <c r="AB646" s="86"/>
      <c r="AC646" s="90"/>
      <c r="AD646" s="86"/>
      <c r="AE646" s="86"/>
      <c r="AF646" s="86"/>
      <c r="AG646" s="86"/>
      <c r="AH646" s="160" t="s">
        <v>6971</v>
      </c>
      <c r="AI646" s="153"/>
      <c r="AJ646" s="153"/>
      <c r="AK646" s="86"/>
      <c r="AL646" s="86"/>
      <c r="AM646" s="153" t="s">
        <v>7015</v>
      </c>
      <c r="AN646" s="153" t="s">
        <v>7758</v>
      </c>
      <c r="AO646" s="165">
        <v>44830</v>
      </c>
      <c r="AP646" s="153" t="s">
        <v>2141</v>
      </c>
      <c r="AQ646" s="153" t="s">
        <v>2092</v>
      </c>
      <c r="AR646" s="166">
        <v>139</v>
      </c>
      <c r="AS646" s="88" t="s">
        <v>5719</v>
      </c>
      <c r="AT646" s="92">
        <f t="shared" si="462"/>
        <v>0</v>
      </c>
      <c r="AU646" s="93">
        <v>0</v>
      </c>
      <c r="AV646" s="93">
        <v>0</v>
      </c>
      <c r="AW646" s="166">
        <v>200</v>
      </c>
      <c r="AX646" s="93">
        <v>0</v>
      </c>
      <c r="AY646" s="177"/>
      <c r="AZ646" s="177">
        <v>0</v>
      </c>
      <c r="BA646" s="178"/>
      <c r="BB646" s="105"/>
      <c r="BC646" s="105"/>
      <c r="BD646" s="93"/>
      <c r="BE646" s="93">
        <v>0</v>
      </c>
      <c r="BF646" s="91">
        <v>0</v>
      </c>
      <c r="BG646" s="94"/>
      <c r="BH646" s="95"/>
      <c r="BI646" s="93" t="str">
        <f t="shared" si="419"/>
        <v>Nguyễn Thị Nhung</v>
      </c>
      <c r="BJ646" s="105">
        <f t="shared" si="420"/>
        <v>0</v>
      </c>
      <c r="BK646" s="88" t="str">
        <f t="shared" si="421"/>
        <v>8042314891</v>
      </c>
      <c r="BL646" s="86">
        <f t="shared" si="422"/>
        <v>0</v>
      </c>
      <c r="BM646" s="105">
        <f t="shared" si="423"/>
        <v>0</v>
      </c>
      <c r="BN646" s="86">
        <f t="shared" si="424"/>
        <v>0</v>
      </c>
      <c r="BO646" s="86">
        <f t="shared" si="425"/>
        <v>0</v>
      </c>
      <c r="BP646" s="86">
        <f t="shared" si="452"/>
        <v>0</v>
      </c>
      <c r="BQ646" s="160" t="s">
        <v>6971</v>
      </c>
      <c r="BR646" s="86" t="s">
        <v>5720</v>
      </c>
      <c r="BS646" s="88" t="s">
        <v>5721</v>
      </c>
      <c r="BT646" s="86" t="s">
        <v>5722</v>
      </c>
      <c r="BU646" s="86"/>
      <c r="BV646" s="86" t="str">
        <f t="shared" si="453"/>
        <v>DG 260388</v>
      </c>
      <c r="BW646" s="105" t="str">
        <f t="shared" si="454"/>
        <v/>
      </c>
      <c r="BX646" s="86" t="str">
        <f t="shared" si="446"/>
        <v>255</v>
      </c>
      <c r="BY646" s="86" t="str">
        <f t="shared" si="447"/>
        <v>206</v>
      </c>
      <c r="BZ646" s="91">
        <f t="shared" si="448"/>
        <v>139</v>
      </c>
      <c r="CA646" s="91">
        <v>0</v>
      </c>
      <c r="CB646" s="96" t="s">
        <v>5719</v>
      </c>
      <c r="CC646" s="91">
        <f t="shared" si="455"/>
        <v>200</v>
      </c>
      <c r="CD646" s="91">
        <f t="shared" si="456"/>
        <v>0</v>
      </c>
      <c r="CE646" s="93">
        <f t="shared" si="457"/>
        <v>0</v>
      </c>
      <c r="CF646" s="93">
        <f t="shared" si="458"/>
        <v>0</v>
      </c>
      <c r="CG646" s="105"/>
      <c r="CH646" s="105"/>
      <c r="CI646" s="86"/>
      <c r="CJ646" s="188"/>
      <c r="CK646" s="181">
        <f t="shared" si="459"/>
        <v>139</v>
      </c>
      <c r="CL646" s="181">
        <f t="shared" si="460"/>
        <v>200</v>
      </c>
      <c r="CM646" s="86" t="s">
        <v>5723</v>
      </c>
      <c r="CN646" s="182" t="s">
        <v>7859</v>
      </c>
      <c r="CO646" s="183" t="s">
        <v>7863</v>
      </c>
      <c r="CP646" s="86" t="s">
        <v>5724</v>
      </c>
      <c r="CQ646" s="153" t="s">
        <v>7924</v>
      </c>
      <c r="CR646" s="187">
        <f t="shared" si="461"/>
        <v>8010000</v>
      </c>
      <c r="CS646" s="188">
        <v>1</v>
      </c>
      <c r="CT646" s="188">
        <f t="shared" si="463"/>
        <v>8010000</v>
      </c>
      <c r="CU646" s="93"/>
      <c r="CV646" s="94">
        <f t="shared" si="443"/>
        <v>139</v>
      </c>
      <c r="CW646" s="93">
        <f t="shared" si="444"/>
        <v>0</v>
      </c>
      <c r="CX646" s="86">
        <f t="shared" si="445"/>
        <v>0</v>
      </c>
      <c r="CY646" s="93">
        <f t="shared" si="464"/>
        <v>334017</v>
      </c>
      <c r="CZ646" s="93">
        <v>0</v>
      </c>
      <c r="DA646" s="93">
        <v>0</v>
      </c>
      <c r="DB646" s="93">
        <f t="shared" si="465"/>
        <v>0</v>
      </c>
      <c r="DC646" s="93">
        <v>0</v>
      </c>
      <c r="DD646" s="91">
        <v>0</v>
      </c>
      <c r="DE646" s="93">
        <f t="shared" si="466"/>
        <v>0</v>
      </c>
      <c r="DF646" s="93">
        <f t="shared" si="426"/>
        <v>0</v>
      </c>
      <c r="DG646" s="93"/>
      <c r="DH646" s="93">
        <v>0</v>
      </c>
      <c r="DI646" s="93">
        <v>0</v>
      </c>
      <c r="DJ646" s="86">
        <f t="shared" si="467"/>
        <v>0</v>
      </c>
      <c r="DK646" s="91">
        <v>0</v>
      </c>
      <c r="DL646" s="93"/>
      <c r="DM646" s="93">
        <v>0</v>
      </c>
      <c r="DN646" s="93">
        <f t="shared" si="427"/>
        <v>8010000</v>
      </c>
      <c r="DO646" s="93">
        <f t="shared" si="468"/>
        <v>0</v>
      </c>
      <c r="DP646" s="92">
        <f t="shared" si="469"/>
        <v>334017</v>
      </c>
      <c r="DQ646" s="97" t="str">
        <f t="shared" si="428"/>
        <v>8042314891</v>
      </c>
      <c r="DR646" s="98">
        <f t="shared" si="470"/>
        <v>0</v>
      </c>
      <c r="DS646" s="93" t="str">
        <f t="shared" si="471"/>
        <v>OK</v>
      </c>
      <c r="DT646" s="93"/>
      <c r="DU646" s="78" t="str">
        <f t="shared" si="429"/>
        <v>5010700212541254102001VT100001</v>
      </c>
      <c r="DV646" s="78">
        <f>INDEX('08_DMGiaDat'!$L:$L,MATCH(DU646,'08_DMGiaDat'!$R:$R,0))</f>
        <v>8010000</v>
      </c>
      <c r="DW646" s="78" t="str">
        <f t="shared" si="430"/>
        <v>501070021254100100000001</v>
      </c>
      <c r="DX646" s="78" t="str">
        <f>IFERROR(VLOOKUP(DW646,'08_DMGiaDat'!C618:C619,2,FALSE),"N")</f>
        <v>N</v>
      </c>
      <c r="DY646" s="78" t="str">
        <f t="shared" si="431"/>
        <v>5010700212541001VT100001</v>
      </c>
      <c r="DZ646" s="78" t="str">
        <f>IFERROR(VLOOKUP(DY646,'08_DMGiaDat'!C618:C619,2,FALSE),"N")</f>
        <v>N</v>
      </c>
      <c r="EA646" s="78" t="str">
        <f t="shared" si="432"/>
        <v>501070021254100100000001</v>
      </c>
      <c r="EB646" s="78" t="str">
        <f>IFERROR(VLOOKUP(EA646,'08_DMGiaDat'!C618:C619,2,FALSE),"N")</f>
        <v>N</v>
      </c>
      <c r="EC646" s="92">
        <f>IF(DV646&lt;&gt;"N",DV646,IF(DX646&lt;&gt;"N",DX646,IF(DZ646&lt;&gt;"N",DZ646*VLOOKUP(LEFT(CB646,3),'03_DMMucDich'!C602:C606,5,FALSE),IF(EB646&lt;&gt;"N",EB646*VLOOKUP(LEFT(CB646,3),'03_DMMucDich'!C602:C606,5,FALSE),"N/A"))))</f>
        <v>8010000</v>
      </c>
    </row>
    <row r="647" spans="1:133" s="34" customFormat="1" ht="16" x14ac:dyDescent="0.2">
      <c r="A647" s="85">
        <v>633</v>
      </c>
      <c r="B647" s="86"/>
      <c r="C647" s="87"/>
      <c r="D647" s="141" t="s">
        <v>6258</v>
      </c>
      <c r="E647" s="86"/>
      <c r="F647" s="88"/>
      <c r="G647" s="88" t="s">
        <v>5718</v>
      </c>
      <c r="H647" s="151">
        <v>2022</v>
      </c>
      <c r="I647" s="86"/>
      <c r="J647" s="86"/>
      <c r="K647" s="145" t="s">
        <v>6884</v>
      </c>
      <c r="L647" s="105"/>
      <c r="M647" s="86"/>
      <c r="N647" s="105"/>
      <c r="O647" s="105"/>
      <c r="P647" s="86"/>
      <c r="Q647" s="86"/>
      <c r="R647" s="153" t="str">
        <f t="shared" si="433"/>
        <v>Tổ 52</v>
      </c>
      <c r="S647" s="86"/>
      <c r="T647" s="86"/>
      <c r="U647" s="86"/>
      <c r="V647" s="86" t="str">
        <f t="shared" si="451"/>
        <v xml:space="preserve">, </v>
      </c>
      <c r="W647" s="86"/>
      <c r="X647" s="86"/>
      <c r="Y647" s="86"/>
      <c r="Z647" s="88"/>
      <c r="AA647" s="105"/>
      <c r="AB647" s="86"/>
      <c r="AC647" s="90"/>
      <c r="AD647" s="86"/>
      <c r="AE647" s="86"/>
      <c r="AF647" s="86"/>
      <c r="AG647" s="86"/>
      <c r="AH647" s="160" t="s">
        <v>6971</v>
      </c>
      <c r="AI647" s="153"/>
      <c r="AJ647" s="153"/>
      <c r="AK647" s="86"/>
      <c r="AL647" s="86"/>
      <c r="AM647" s="153" t="s">
        <v>7015</v>
      </c>
      <c r="AN647" s="153" t="s">
        <v>7759</v>
      </c>
      <c r="AO647" s="165">
        <v>44830</v>
      </c>
      <c r="AP647" s="153" t="s">
        <v>2140</v>
      </c>
      <c r="AQ647" s="153" t="s">
        <v>2092</v>
      </c>
      <c r="AR647" s="166">
        <v>111.8</v>
      </c>
      <c r="AS647" s="88" t="s">
        <v>5719</v>
      </c>
      <c r="AT647" s="92">
        <f t="shared" si="462"/>
        <v>0</v>
      </c>
      <c r="AU647" s="93">
        <v>0</v>
      </c>
      <c r="AV647" s="93">
        <v>0</v>
      </c>
      <c r="AW647" s="166">
        <v>200</v>
      </c>
      <c r="AX647" s="93">
        <v>0</v>
      </c>
      <c r="AY647" s="177"/>
      <c r="AZ647" s="177">
        <v>0</v>
      </c>
      <c r="BA647" s="178"/>
      <c r="BB647" s="105"/>
      <c r="BC647" s="105"/>
      <c r="BD647" s="93"/>
      <c r="BE647" s="93">
        <v>0</v>
      </c>
      <c r="BF647" s="91">
        <v>0</v>
      </c>
      <c r="BG647" s="94"/>
      <c r="BH647" s="95"/>
      <c r="BI647" s="93" t="str">
        <f t="shared" si="419"/>
        <v>Nguyễn Thị Nhung</v>
      </c>
      <c r="BJ647" s="105">
        <f t="shared" si="420"/>
        <v>0</v>
      </c>
      <c r="BK647" s="88" t="str">
        <f t="shared" si="421"/>
        <v>8042314891</v>
      </c>
      <c r="BL647" s="86">
        <f t="shared" si="422"/>
        <v>0</v>
      </c>
      <c r="BM647" s="105">
        <f t="shared" si="423"/>
        <v>0</v>
      </c>
      <c r="BN647" s="86">
        <f t="shared" si="424"/>
        <v>0</v>
      </c>
      <c r="BO647" s="86">
        <f t="shared" si="425"/>
        <v>0</v>
      </c>
      <c r="BP647" s="86">
        <f t="shared" si="452"/>
        <v>0</v>
      </c>
      <c r="BQ647" s="160" t="s">
        <v>6971</v>
      </c>
      <c r="BR647" s="86" t="s">
        <v>5720</v>
      </c>
      <c r="BS647" s="88" t="s">
        <v>5721</v>
      </c>
      <c r="BT647" s="86" t="s">
        <v>5722</v>
      </c>
      <c r="BU647" s="86"/>
      <c r="BV647" s="86" t="str">
        <f t="shared" si="453"/>
        <v>DG 260387</v>
      </c>
      <c r="BW647" s="105" t="str">
        <f t="shared" si="454"/>
        <v/>
      </c>
      <c r="BX647" s="86" t="str">
        <f t="shared" si="446"/>
        <v>254</v>
      </c>
      <c r="BY647" s="86" t="str">
        <f t="shared" si="447"/>
        <v>206</v>
      </c>
      <c r="BZ647" s="91">
        <f t="shared" si="448"/>
        <v>111.8</v>
      </c>
      <c r="CA647" s="91">
        <v>0</v>
      </c>
      <c r="CB647" s="96" t="s">
        <v>5719</v>
      </c>
      <c r="CC647" s="91">
        <f t="shared" si="455"/>
        <v>200</v>
      </c>
      <c r="CD647" s="91">
        <f t="shared" si="456"/>
        <v>0</v>
      </c>
      <c r="CE647" s="93">
        <f t="shared" si="457"/>
        <v>0</v>
      </c>
      <c r="CF647" s="93">
        <f t="shared" si="458"/>
        <v>0</v>
      </c>
      <c r="CG647" s="105"/>
      <c r="CH647" s="105"/>
      <c r="CI647" s="86"/>
      <c r="CJ647" s="188"/>
      <c r="CK647" s="181">
        <f t="shared" si="459"/>
        <v>111.8</v>
      </c>
      <c r="CL647" s="181">
        <f t="shared" si="460"/>
        <v>200</v>
      </c>
      <c r="CM647" s="86" t="s">
        <v>5723</v>
      </c>
      <c r="CN647" s="182" t="s">
        <v>7859</v>
      </c>
      <c r="CO647" s="183" t="s">
        <v>7863</v>
      </c>
      <c r="CP647" s="86" t="s">
        <v>5724</v>
      </c>
      <c r="CQ647" s="153" t="s">
        <v>7924</v>
      </c>
      <c r="CR647" s="187">
        <f t="shared" si="461"/>
        <v>8010000</v>
      </c>
      <c r="CS647" s="188">
        <v>1</v>
      </c>
      <c r="CT647" s="188">
        <f t="shared" si="463"/>
        <v>8010000</v>
      </c>
      <c r="CU647" s="93"/>
      <c r="CV647" s="94">
        <f t="shared" si="443"/>
        <v>111.8</v>
      </c>
      <c r="CW647" s="93">
        <f t="shared" si="444"/>
        <v>0</v>
      </c>
      <c r="CX647" s="86">
        <f t="shared" si="445"/>
        <v>0</v>
      </c>
      <c r="CY647" s="93">
        <f t="shared" si="464"/>
        <v>268655.39999999997</v>
      </c>
      <c r="CZ647" s="93">
        <v>0</v>
      </c>
      <c r="DA647" s="93">
        <v>0</v>
      </c>
      <c r="DB647" s="93">
        <f t="shared" si="465"/>
        <v>0</v>
      </c>
      <c r="DC647" s="93">
        <v>0</v>
      </c>
      <c r="DD647" s="91">
        <v>0</v>
      </c>
      <c r="DE647" s="93">
        <f t="shared" si="466"/>
        <v>0</v>
      </c>
      <c r="DF647" s="93">
        <f t="shared" si="426"/>
        <v>0</v>
      </c>
      <c r="DG647" s="93"/>
      <c r="DH647" s="93">
        <v>0</v>
      </c>
      <c r="DI647" s="93">
        <v>0</v>
      </c>
      <c r="DJ647" s="86">
        <f t="shared" si="467"/>
        <v>0</v>
      </c>
      <c r="DK647" s="91">
        <v>0</v>
      </c>
      <c r="DL647" s="93"/>
      <c r="DM647" s="93">
        <v>0</v>
      </c>
      <c r="DN647" s="93">
        <f t="shared" si="427"/>
        <v>8010000</v>
      </c>
      <c r="DO647" s="93">
        <f t="shared" si="468"/>
        <v>0</v>
      </c>
      <c r="DP647" s="92">
        <f t="shared" si="469"/>
        <v>268655.39999999997</v>
      </c>
      <c r="DQ647" s="97" t="str">
        <f t="shared" si="428"/>
        <v>8042314891</v>
      </c>
      <c r="DR647" s="98">
        <f t="shared" si="470"/>
        <v>0</v>
      </c>
      <c r="DS647" s="93" t="str">
        <f t="shared" si="471"/>
        <v>OK</v>
      </c>
      <c r="DT647" s="93"/>
      <c r="DU647" s="78" t="str">
        <f t="shared" si="429"/>
        <v>5010700212541254102001VT100001</v>
      </c>
      <c r="DV647" s="78">
        <f>INDEX('08_DMGiaDat'!$L:$L,MATCH(DU647,'08_DMGiaDat'!$R:$R,0))</f>
        <v>8010000</v>
      </c>
      <c r="DW647" s="78" t="str">
        <f t="shared" si="430"/>
        <v>501070021254100100000001</v>
      </c>
      <c r="DX647" s="78" t="str">
        <f>IFERROR(VLOOKUP(DW647,'08_DMGiaDat'!C618:C619,2,FALSE),"N")</f>
        <v>N</v>
      </c>
      <c r="DY647" s="78" t="str">
        <f t="shared" si="431"/>
        <v>5010700212541001VT100001</v>
      </c>
      <c r="DZ647" s="78" t="str">
        <f>IFERROR(VLOOKUP(DY647,'08_DMGiaDat'!C618:C619,2,FALSE),"N")</f>
        <v>N</v>
      </c>
      <c r="EA647" s="78" t="str">
        <f t="shared" si="432"/>
        <v>501070021254100100000001</v>
      </c>
      <c r="EB647" s="78" t="str">
        <f>IFERROR(VLOOKUP(EA647,'08_DMGiaDat'!C618:C619,2,FALSE),"N")</f>
        <v>N</v>
      </c>
      <c r="EC647" s="92">
        <f>IF(DV647&lt;&gt;"N",DV647,IF(DX647&lt;&gt;"N",DX647,IF(DZ647&lt;&gt;"N",DZ647*VLOOKUP(LEFT(CB647,3),'03_DMMucDich'!C602:C606,5,FALSE),IF(EB647&lt;&gt;"N",EB647*VLOOKUP(LEFT(CB647,3),'03_DMMucDich'!C602:C606,5,FALSE),"N/A"))))</f>
        <v>8010000</v>
      </c>
    </row>
    <row r="648" spans="1:133" s="34" customFormat="1" ht="16" x14ac:dyDescent="0.2">
      <c r="A648" s="85">
        <v>634</v>
      </c>
      <c r="B648" s="86"/>
      <c r="C648" s="87"/>
      <c r="D648" s="141" t="s">
        <v>6259</v>
      </c>
      <c r="E648" s="86"/>
      <c r="F648" s="88"/>
      <c r="G648" s="88" t="s">
        <v>5718</v>
      </c>
      <c r="H648" s="151">
        <v>2022</v>
      </c>
      <c r="I648" s="86"/>
      <c r="J648" s="86"/>
      <c r="K648" s="145" t="s">
        <v>6885</v>
      </c>
      <c r="L648" s="105"/>
      <c r="M648" s="86"/>
      <c r="N648" s="105"/>
      <c r="O648" s="105"/>
      <c r="P648" s="86"/>
      <c r="Q648" s="86"/>
      <c r="R648" s="153" t="str">
        <f t="shared" si="433"/>
        <v>Tổ 65</v>
      </c>
      <c r="S648" s="86"/>
      <c r="T648" s="86"/>
      <c r="U648" s="86"/>
      <c r="V648" s="86" t="str">
        <f t="shared" si="451"/>
        <v xml:space="preserve">, </v>
      </c>
      <c r="W648" s="86"/>
      <c r="X648" s="86"/>
      <c r="Y648" s="86"/>
      <c r="Z648" s="88"/>
      <c r="AA648" s="105"/>
      <c r="AB648" s="86"/>
      <c r="AC648" s="90"/>
      <c r="AD648" s="86"/>
      <c r="AE648" s="86"/>
      <c r="AF648" s="86"/>
      <c r="AG648" s="86"/>
      <c r="AH648" s="160" t="s">
        <v>6964</v>
      </c>
      <c r="AI648" s="153"/>
      <c r="AJ648" s="153"/>
      <c r="AK648" s="86"/>
      <c r="AL648" s="86"/>
      <c r="AM648" s="153" t="s">
        <v>7015</v>
      </c>
      <c r="AN648" s="153" t="s">
        <v>7760</v>
      </c>
      <c r="AO648" s="165">
        <v>42937</v>
      </c>
      <c r="AP648" s="153" t="s">
        <v>7205</v>
      </c>
      <c r="AQ648" s="153" t="s">
        <v>5663</v>
      </c>
      <c r="AR648" s="166">
        <v>120</v>
      </c>
      <c r="AS648" s="88" t="s">
        <v>5719</v>
      </c>
      <c r="AT648" s="92">
        <f t="shared" si="462"/>
        <v>0</v>
      </c>
      <c r="AU648" s="93">
        <v>0</v>
      </c>
      <c r="AV648" s="93">
        <v>0</v>
      </c>
      <c r="AW648" s="166">
        <v>200</v>
      </c>
      <c r="AX648" s="93">
        <v>0</v>
      </c>
      <c r="AY648" s="177"/>
      <c r="AZ648" s="177">
        <v>0</v>
      </c>
      <c r="BA648" s="178"/>
      <c r="BB648" s="105"/>
      <c r="BC648" s="105"/>
      <c r="BD648" s="93"/>
      <c r="BE648" s="93">
        <v>0</v>
      </c>
      <c r="BF648" s="91">
        <v>0</v>
      </c>
      <c r="BG648" s="94"/>
      <c r="BH648" s="95"/>
      <c r="BI648" s="93" t="str">
        <f t="shared" si="419"/>
        <v>Ngô Thị Phương Thảo</v>
      </c>
      <c r="BJ648" s="105">
        <f t="shared" si="420"/>
        <v>0</v>
      </c>
      <c r="BK648" s="88" t="str">
        <f t="shared" si="421"/>
        <v xml:space="preserve"> 3300540812</v>
      </c>
      <c r="BL648" s="86">
        <f t="shared" si="422"/>
        <v>0</v>
      </c>
      <c r="BM648" s="105">
        <f t="shared" si="423"/>
        <v>0</v>
      </c>
      <c r="BN648" s="86">
        <f t="shared" si="424"/>
        <v>0</v>
      </c>
      <c r="BO648" s="86">
        <f t="shared" si="425"/>
        <v>0</v>
      </c>
      <c r="BP648" s="86">
        <f t="shared" si="452"/>
        <v>0</v>
      </c>
      <c r="BQ648" s="160" t="s">
        <v>6964</v>
      </c>
      <c r="BR648" s="86" t="s">
        <v>5720</v>
      </c>
      <c r="BS648" s="88" t="s">
        <v>5721</v>
      </c>
      <c r="BT648" s="86" t="s">
        <v>5722</v>
      </c>
      <c r="BU648" s="86"/>
      <c r="BV648" s="86" t="str">
        <f t="shared" si="453"/>
        <v>CH 697748</v>
      </c>
      <c r="BW648" s="105" t="str">
        <f t="shared" si="454"/>
        <v/>
      </c>
      <c r="BX648" s="86" t="str">
        <f t="shared" si="446"/>
        <v>68</v>
      </c>
      <c r="BY648" s="86" t="str">
        <f t="shared" si="447"/>
        <v>11</v>
      </c>
      <c r="BZ648" s="91">
        <f t="shared" si="448"/>
        <v>120</v>
      </c>
      <c r="CA648" s="91">
        <v>0</v>
      </c>
      <c r="CB648" s="96" t="s">
        <v>5719</v>
      </c>
      <c r="CC648" s="91">
        <f t="shared" si="455"/>
        <v>200</v>
      </c>
      <c r="CD648" s="91">
        <f t="shared" si="456"/>
        <v>0</v>
      </c>
      <c r="CE648" s="93">
        <f t="shared" si="457"/>
        <v>0</v>
      </c>
      <c r="CF648" s="93">
        <f t="shared" si="458"/>
        <v>0</v>
      </c>
      <c r="CG648" s="105"/>
      <c r="CH648" s="105"/>
      <c r="CI648" s="86"/>
      <c r="CJ648" s="188"/>
      <c r="CK648" s="181">
        <f t="shared" si="459"/>
        <v>120</v>
      </c>
      <c r="CL648" s="181">
        <f t="shared" si="460"/>
        <v>200</v>
      </c>
      <c r="CM648" s="86" t="s">
        <v>5723</v>
      </c>
      <c r="CN648" s="182" t="s">
        <v>7854</v>
      </c>
      <c r="CO648" s="183" t="s">
        <v>7855</v>
      </c>
      <c r="CP648" s="86" t="s">
        <v>5724</v>
      </c>
      <c r="CQ648" s="153" t="s">
        <v>7924</v>
      </c>
      <c r="CR648" s="187">
        <f t="shared" si="461"/>
        <v>7970000</v>
      </c>
      <c r="CS648" s="188">
        <v>1</v>
      </c>
      <c r="CT648" s="188">
        <f t="shared" si="463"/>
        <v>7970000</v>
      </c>
      <c r="CU648" s="93"/>
      <c r="CV648" s="94">
        <f t="shared" si="443"/>
        <v>120</v>
      </c>
      <c r="CW648" s="93">
        <f t="shared" si="444"/>
        <v>0</v>
      </c>
      <c r="CX648" s="86">
        <f t="shared" si="445"/>
        <v>0</v>
      </c>
      <c r="CY648" s="93">
        <f t="shared" si="464"/>
        <v>286920</v>
      </c>
      <c r="CZ648" s="93">
        <v>0</v>
      </c>
      <c r="DA648" s="93">
        <v>0</v>
      </c>
      <c r="DB648" s="93">
        <f t="shared" si="465"/>
        <v>0</v>
      </c>
      <c r="DC648" s="93">
        <v>0</v>
      </c>
      <c r="DD648" s="91">
        <v>0</v>
      </c>
      <c r="DE648" s="93">
        <f t="shared" si="466"/>
        <v>0</v>
      </c>
      <c r="DF648" s="93">
        <f t="shared" si="426"/>
        <v>0</v>
      </c>
      <c r="DG648" s="93"/>
      <c r="DH648" s="93">
        <v>0</v>
      </c>
      <c r="DI648" s="93">
        <v>0</v>
      </c>
      <c r="DJ648" s="86">
        <f t="shared" si="467"/>
        <v>0</v>
      </c>
      <c r="DK648" s="91">
        <v>0</v>
      </c>
      <c r="DL648" s="93"/>
      <c r="DM648" s="93">
        <v>0</v>
      </c>
      <c r="DN648" s="93">
        <f t="shared" si="427"/>
        <v>7970000</v>
      </c>
      <c r="DO648" s="93">
        <f t="shared" si="468"/>
        <v>0</v>
      </c>
      <c r="DP648" s="92">
        <f t="shared" si="469"/>
        <v>286920</v>
      </c>
      <c r="DQ648" s="97" t="str">
        <f t="shared" si="428"/>
        <v xml:space="preserve"> 3300540812</v>
      </c>
      <c r="DR648" s="98" t="e">
        <f t="shared" si="470"/>
        <v>#VALUE!</v>
      </c>
      <c r="DS648" s="93" t="str">
        <f t="shared" si="471"/>
        <v>Mã tin sai !!!</v>
      </c>
      <c r="DT648" s="93"/>
      <c r="DU648" s="78" t="str">
        <f t="shared" si="429"/>
        <v>5010700215011501100001VT100001</v>
      </c>
      <c r="DV648" s="78">
        <f>INDEX('08_DMGiaDat'!$L:$L,MATCH(DU648,'08_DMGiaDat'!$R:$R,0))</f>
        <v>7970000</v>
      </c>
      <c r="DW648" s="78" t="str">
        <f t="shared" si="430"/>
        <v>501070021501100100000001</v>
      </c>
      <c r="DX648" s="78" t="str">
        <f>IFERROR(VLOOKUP(DW648,'08_DMGiaDat'!C618:C619,2,FALSE),"N")</f>
        <v>N</v>
      </c>
      <c r="DY648" s="78" t="str">
        <f t="shared" si="431"/>
        <v>5010700215011001VT100001</v>
      </c>
      <c r="DZ648" s="78" t="str">
        <f>IFERROR(VLOOKUP(DY648,'08_DMGiaDat'!C618:C619,2,FALSE),"N")</f>
        <v>N</v>
      </c>
      <c r="EA648" s="78" t="str">
        <f t="shared" si="432"/>
        <v>501070021501100100000001</v>
      </c>
      <c r="EB648" s="78" t="str">
        <f>IFERROR(VLOOKUP(EA648,'08_DMGiaDat'!C618:C619,2,FALSE),"N")</f>
        <v>N</v>
      </c>
      <c r="EC648" s="92">
        <f>IF(DV648&lt;&gt;"N",DV648,IF(DX648&lt;&gt;"N",DX648,IF(DZ648&lt;&gt;"N",DZ648*VLOOKUP(LEFT(CB648,3),'03_DMMucDich'!C602:C606,5,FALSE),IF(EB648&lt;&gt;"N",EB648*VLOOKUP(LEFT(CB648,3),'03_DMMucDich'!C602:C606,5,FALSE),"N/A"))))</f>
        <v>7970000</v>
      </c>
    </row>
    <row r="649" spans="1:133" s="34" customFormat="1" ht="16" x14ac:dyDescent="0.2">
      <c r="A649" s="85">
        <v>635</v>
      </c>
      <c r="B649" s="86"/>
      <c r="C649" s="87"/>
      <c r="D649" s="141" t="s">
        <v>6260</v>
      </c>
      <c r="E649" s="86"/>
      <c r="F649" s="88"/>
      <c r="G649" s="88" t="s">
        <v>5718</v>
      </c>
      <c r="H649" s="151">
        <v>2022</v>
      </c>
      <c r="I649" s="86"/>
      <c r="J649" s="86"/>
      <c r="K649" s="145" t="s">
        <v>6886</v>
      </c>
      <c r="L649" s="105"/>
      <c r="M649" s="86"/>
      <c r="N649" s="105"/>
      <c r="O649" s="105"/>
      <c r="P649" s="86"/>
      <c r="Q649" s="86"/>
      <c r="R649" s="153" t="str">
        <f t="shared" si="433"/>
        <v>Tổ 65</v>
      </c>
      <c r="S649" s="86"/>
      <c r="T649" s="86"/>
      <c r="U649" s="86"/>
      <c r="V649" s="86" t="str">
        <f t="shared" si="451"/>
        <v xml:space="preserve">, </v>
      </c>
      <c r="W649" s="86"/>
      <c r="X649" s="86"/>
      <c r="Y649" s="86"/>
      <c r="Z649" s="88"/>
      <c r="AA649" s="105"/>
      <c r="AB649" s="86"/>
      <c r="AC649" s="90"/>
      <c r="AD649" s="86"/>
      <c r="AE649" s="86"/>
      <c r="AF649" s="86"/>
      <c r="AG649" s="86"/>
      <c r="AH649" s="160" t="s">
        <v>6964</v>
      </c>
      <c r="AI649" s="153"/>
      <c r="AJ649" s="153"/>
      <c r="AK649" s="86"/>
      <c r="AL649" s="86"/>
      <c r="AM649" s="153" t="s">
        <v>7015</v>
      </c>
      <c r="AN649" s="153" t="s">
        <v>7761</v>
      </c>
      <c r="AO649" s="165">
        <v>42937</v>
      </c>
      <c r="AP649" s="153" t="s">
        <v>7209</v>
      </c>
      <c r="AQ649" s="153" t="s">
        <v>5663</v>
      </c>
      <c r="AR649" s="166">
        <v>120</v>
      </c>
      <c r="AS649" s="88" t="s">
        <v>5719</v>
      </c>
      <c r="AT649" s="92">
        <f t="shared" si="462"/>
        <v>0</v>
      </c>
      <c r="AU649" s="93">
        <v>0</v>
      </c>
      <c r="AV649" s="93">
        <v>0</v>
      </c>
      <c r="AW649" s="166">
        <v>200</v>
      </c>
      <c r="AX649" s="93">
        <v>0</v>
      </c>
      <c r="AY649" s="177"/>
      <c r="AZ649" s="177">
        <v>0</v>
      </c>
      <c r="BA649" s="178"/>
      <c r="BB649" s="105"/>
      <c r="BC649" s="105"/>
      <c r="BD649" s="93"/>
      <c r="BE649" s="93">
        <v>0</v>
      </c>
      <c r="BF649" s="91">
        <v>0</v>
      </c>
      <c r="BG649" s="94"/>
      <c r="BH649" s="95"/>
      <c r="BI649" s="93" t="str">
        <f t="shared" si="419"/>
        <v>NGô Thị Phương Thảo</v>
      </c>
      <c r="BJ649" s="105">
        <f t="shared" si="420"/>
        <v>0</v>
      </c>
      <c r="BK649" s="88" t="str">
        <f t="shared" si="421"/>
        <v>3300540812</v>
      </c>
      <c r="BL649" s="86">
        <f t="shared" si="422"/>
        <v>0</v>
      </c>
      <c r="BM649" s="105">
        <f t="shared" si="423"/>
        <v>0</v>
      </c>
      <c r="BN649" s="86">
        <f t="shared" si="424"/>
        <v>0</v>
      </c>
      <c r="BO649" s="86">
        <f t="shared" si="425"/>
        <v>0</v>
      </c>
      <c r="BP649" s="86">
        <f t="shared" si="452"/>
        <v>0</v>
      </c>
      <c r="BQ649" s="160" t="s">
        <v>6964</v>
      </c>
      <c r="BR649" s="86" t="s">
        <v>5720</v>
      </c>
      <c r="BS649" s="88" t="s">
        <v>5721</v>
      </c>
      <c r="BT649" s="86" t="s">
        <v>5722</v>
      </c>
      <c r="BU649" s="86"/>
      <c r="BV649" s="86" t="str">
        <f t="shared" si="453"/>
        <v>CH 697749</v>
      </c>
      <c r="BW649" s="105" t="str">
        <f t="shared" si="454"/>
        <v/>
      </c>
      <c r="BX649" s="86" t="str">
        <f t="shared" si="446"/>
        <v>69</v>
      </c>
      <c r="BY649" s="86" t="str">
        <f t="shared" si="447"/>
        <v>11</v>
      </c>
      <c r="BZ649" s="91">
        <f t="shared" si="448"/>
        <v>120</v>
      </c>
      <c r="CA649" s="91">
        <v>0</v>
      </c>
      <c r="CB649" s="96" t="s">
        <v>5719</v>
      </c>
      <c r="CC649" s="91">
        <f t="shared" si="455"/>
        <v>200</v>
      </c>
      <c r="CD649" s="91">
        <f t="shared" si="456"/>
        <v>0</v>
      </c>
      <c r="CE649" s="93">
        <f t="shared" si="457"/>
        <v>0</v>
      </c>
      <c r="CF649" s="93">
        <f t="shared" si="458"/>
        <v>0</v>
      </c>
      <c r="CG649" s="105"/>
      <c r="CH649" s="105"/>
      <c r="CI649" s="86"/>
      <c r="CJ649" s="188"/>
      <c r="CK649" s="181">
        <f t="shared" si="459"/>
        <v>120</v>
      </c>
      <c r="CL649" s="181">
        <f t="shared" si="460"/>
        <v>200</v>
      </c>
      <c r="CM649" s="86" t="s">
        <v>5723</v>
      </c>
      <c r="CN649" s="182" t="s">
        <v>7854</v>
      </c>
      <c r="CO649" s="183" t="s">
        <v>7855</v>
      </c>
      <c r="CP649" s="86" t="s">
        <v>5724</v>
      </c>
      <c r="CQ649" s="153" t="s">
        <v>7924</v>
      </c>
      <c r="CR649" s="187">
        <f t="shared" si="461"/>
        <v>7970000</v>
      </c>
      <c r="CS649" s="188">
        <v>1</v>
      </c>
      <c r="CT649" s="188">
        <f t="shared" si="463"/>
        <v>7970000</v>
      </c>
      <c r="CU649" s="93"/>
      <c r="CV649" s="94">
        <f t="shared" si="443"/>
        <v>120</v>
      </c>
      <c r="CW649" s="93">
        <f t="shared" si="444"/>
        <v>0</v>
      </c>
      <c r="CX649" s="86">
        <f t="shared" si="445"/>
        <v>0</v>
      </c>
      <c r="CY649" s="93">
        <f t="shared" si="464"/>
        <v>286920</v>
      </c>
      <c r="CZ649" s="93">
        <v>0</v>
      </c>
      <c r="DA649" s="93">
        <v>0</v>
      </c>
      <c r="DB649" s="93">
        <f t="shared" si="465"/>
        <v>0</v>
      </c>
      <c r="DC649" s="93">
        <v>0</v>
      </c>
      <c r="DD649" s="91">
        <v>0</v>
      </c>
      <c r="DE649" s="93">
        <f t="shared" si="466"/>
        <v>0</v>
      </c>
      <c r="DF649" s="93">
        <f t="shared" si="426"/>
        <v>0</v>
      </c>
      <c r="DG649" s="93"/>
      <c r="DH649" s="93">
        <v>0</v>
      </c>
      <c r="DI649" s="93">
        <v>0</v>
      </c>
      <c r="DJ649" s="86">
        <f t="shared" si="467"/>
        <v>0</v>
      </c>
      <c r="DK649" s="91">
        <v>0</v>
      </c>
      <c r="DL649" s="93"/>
      <c r="DM649" s="93">
        <v>0</v>
      </c>
      <c r="DN649" s="93">
        <f t="shared" si="427"/>
        <v>7970000</v>
      </c>
      <c r="DO649" s="93">
        <f t="shared" si="468"/>
        <v>0</v>
      </c>
      <c r="DP649" s="92">
        <f t="shared" si="469"/>
        <v>286920</v>
      </c>
      <c r="DQ649" s="97" t="str">
        <f t="shared" si="428"/>
        <v>3300540812</v>
      </c>
      <c r="DR649" s="98">
        <f t="shared" si="470"/>
        <v>0</v>
      </c>
      <c r="DS649" s="93" t="str">
        <f t="shared" si="471"/>
        <v>OK</v>
      </c>
      <c r="DT649" s="93"/>
      <c r="DU649" s="78" t="str">
        <f t="shared" si="429"/>
        <v>5010700215011501100001VT100001</v>
      </c>
      <c r="DV649" s="78">
        <f>INDEX('08_DMGiaDat'!$L:$L,MATCH(DU649,'08_DMGiaDat'!$R:$R,0))</f>
        <v>7970000</v>
      </c>
      <c r="DW649" s="78" t="str">
        <f t="shared" si="430"/>
        <v>501070021501100100000001</v>
      </c>
      <c r="DX649" s="78" t="str">
        <f>IFERROR(VLOOKUP(DW649,'08_DMGiaDat'!C618:C619,2,FALSE),"N")</f>
        <v>N</v>
      </c>
      <c r="DY649" s="78" t="str">
        <f t="shared" si="431"/>
        <v>5010700215011001VT100001</v>
      </c>
      <c r="DZ649" s="78" t="str">
        <f>IFERROR(VLOOKUP(DY649,'08_DMGiaDat'!C618:C619,2,FALSE),"N")</f>
        <v>N</v>
      </c>
      <c r="EA649" s="78" t="str">
        <f t="shared" si="432"/>
        <v>501070021501100100000001</v>
      </c>
      <c r="EB649" s="78" t="str">
        <f>IFERROR(VLOOKUP(EA649,'08_DMGiaDat'!C618:C619,2,FALSE),"N")</f>
        <v>N</v>
      </c>
      <c r="EC649" s="92">
        <f>IF(DV649&lt;&gt;"N",DV649,IF(DX649&lt;&gt;"N",DX649,IF(DZ649&lt;&gt;"N",DZ649*VLOOKUP(LEFT(CB649,3),'03_DMMucDich'!C602:C606,5,FALSE),IF(EB649&lt;&gt;"N",EB649*VLOOKUP(LEFT(CB649,3),'03_DMMucDich'!C602:C606,5,FALSE),"N/A"))))</f>
        <v>7970000</v>
      </c>
    </row>
    <row r="650" spans="1:133" s="34" customFormat="1" ht="16" x14ac:dyDescent="0.2">
      <c r="A650" s="85">
        <v>636</v>
      </c>
      <c r="B650" s="86"/>
      <c r="C650" s="87"/>
      <c r="D650" s="141" t="s">
        <v>6261</v>
      </c>
      <c r="E650" s="86"/>
      <c r="F650" s="88"/>
      <c r="G650" s="88" t="s">
        <v>5718</v>
      </c>
      <c r="H650" s="151">
        <v>2022</v>
      </c>
      <c r="I650" s="86"/>
      <c r="J650" s="86"/>
      <c r="K650" s="145" t="s">
        <v>6887</v>
      </c>
      <c r="L650" s="105"/>
      <c r="M650" s="86"/>
      <c r="N650" s="105"/>
      <c r="O650" s="105"/>
      <c r="P650" s="86"/>
      <c r="Q650" s="86"/>
      <c r="R650" s="153" t="str">
        <f t="shared" si="433"/>
        <v>Tổ 64</v>
      </c>
      <c r="S650" s="86"/>
      <c r="T650" s="86"/>
      <c r="U650" s="86"/>
      <c r="V650" s="86" t="str">
        <f t="shared" si="451"/>
        <v xml:space="preserve">, </v>
      </c>
      <c r="W650" s="86"/>
      <c r="X650" s="86"/>
      <c r="Y650" s="86"/>
      <c r="Z650" s="88"/>
      <c r="AA650" s="105"/>
      <c r="AB650" s="86"/>
      <c r="AC650" s="90"/>
      <c r="AD650" s="86"/>
      <c r="AE650" s="86"/>
      <c r="AF650" s="86"/>
      <c r="AG650" s="86"/>
      <c r="AH650" s="160" t="s">
        <v>6961</v>
      </c>
      <c r="AI650" s="153"/>
      <c r="AJ650" s="153"/>
      <c r="AK650" s="86"/>
      <c r="AL650" s="86"/>
      <c r="AM650" s="153" t="s">
        <v>7015</v>
      </c>
      <c r="AN650" s="153" t="s">
        <v>7762</v>
      </c>
      <c r="AO650" s="165">
        <v>42853</v>
      </c>
      <c r="AP650" s="153" t="s">
        <v>2095</v>
      </c>
      <c r="AQ650" s="153" t="s">
        <v>5687</v>
      </c>
      <c r="AR650" s="166">
        <v>105</v>
      </c>
      <c r="AS650" s="88" t="s">
        <v>5719</v>
      </c>
      <c r="AT650" s="92">
        <f t="shared" si="462"/>
        <v>0</v>
      </c>
      <c r="AU650" s="93">
        <v>0</v>
      </c>
      <c r="AV650" s="93">
        <v>0</v>
      </c>
      <c r="AW650" s="166">
        <v>200</v>
      </c>
      <c r="AX650" s="93">
        <v>0</v>
      </c>
      <c r="AY650" s="177"/>
      <c r="AZ650" s="177">
        <v>0</v>
      </c>
      <c r="BA650" s="178"/>
      <c r="BB650" s="105"/>
      <c r="BC650" s="105"/>
      <c r="BD650" s="93"/>
      <c r="BE650" s="93">
        <v>0</v>
      </c>
      <c r="BF650" s="91">
        <v>0</v>
      </c>
      <c r="BG650" s="94"/>
      <c r="BH650" s="95"/>
      <c r="BI650" s="93" t="str">
        <f t="shared" si="419"/>
        <v>Nguyễn Lương Quang</v>
      </c>
      <c r="BJ650" s="105">
        <f t="shared" si="420"/>
        <v>0</v>
      </c>
      <c r="BK650" s="88" t="str">
        <f t="shared" si="421"/>
        <v>8543457844</v>
      </c>
      <c r="BL650" s="86">
        <f t="shared" si="422"/>
        <v>0</v>
      </c>
      <c r="BM650" s="105">
        <f t="shared" si="423"/>
        <v>0</v>
      </c>
      <c r="BN650" s="86">
        <f t="shared" si="424"/>
        <v>0</v>
      </c>
      <c r="BO650" s="86">
        <f t="shared" si="425"/>
        <v>0</v>
      </c>
      <c r="BP650" s="86">
        <f t="shared" si="452"/>
        <v>0</v>
      </c>
      <c r="BQ650" s="160" t="s">
        <v>6961</v>
      </c>
      <c r="BR650" s="86" t="s">
        <v>5720</v>
      </c>
      <c r="BS650" s="88" t="s">
        <v>5721</v>
      </c>
      <c r="BT650" s="86" t="s">
        <v>5722</v>
      </c>
      <c r="BU650" s="86"/>
      <c r="BV650" s="86" t="str">
        <f t="shared" si="453"/>
        <v>CH 646704</v>
      </c>
      <c r="BW650" s="105" t="str">
        <f t="shared" si="454"/>
        <v/>
      </c>
      <c r="BX650" s="86" t="str">
        <f t="shared" si="446"/>
        <v>209</v>
      </c>
      <c r="BY650" s="86" t="str">
        <f t="shared" si="447"/>
        <v>19</v>
      </c>
      <c r="BZ650" s="91">
        <f t="shared" si="448"/>
        <v>105</v>
      </c>
      <c r="CA650" s="91">
        <v>0</v>
      </c>
      <c r="CB650" s="96" t="s">
        <v>5719</v>
      </c>
      <c r="CC650" s="91">
        <f t="shared" si="455"/>
        <v>200</v>
      </c>
      <c r="CD650" s="91">
        <f t="shared" si="456"/>
        <v>0</v>
      </c>
      <c r="CE650" s="93">
        <f t="shared" si="457"/>
        <v>0</v>
      </c>
      <c r="CF650" s="93">
        <f t="shared" si="458"/>
        <v>0</v>
      </c>
      <c r="CG650" s="105"/>
      <c r="CH650" s="105"/>
      <c r="CI650" s="86"/>
      <c r="CJ650" s="188"/>
      <c r="CK650" s="181">
        <f t="shared" si="459"/>
        <v>105</v>
      </c>
      <c r="CL650" s="181">
        <f t="shared" si="460"/>
        <v>200</v>
      </c>
      <c r="CM650" s="86" t="s">
        <v>5723</v>
      </c>
      <c r="CN650" s="182" t="s">
        <v>7854</v>
      </c>
      <c r="CO650" s="183" t="s">
        <v>7855</v>
      </c>
      <c r="CP650" s="86" t="s">
        <v>5724</v>
      </c>
      <c r="CQ650" s="153" t="s">
        <v>7924</v>
      </c>
      <c r="CR650" s="187">
        <f t="shared" si="461"/>
        <v>7970000</v>
      </c>
      <c r="CS650" s="188">
        <v>1</v>
      </c>
      <c r="CT650" s="188">
        <f t="shared" si="463"/>
        <v>7970000</v>
      </c>
      <c r="CU650" s="93"/>
      <c r="CV650" s="94">
        <f t="shared" si="443"/>
        <v>105</v>
      </c>
      <c r="CW650" s="93">
        <f t="shared" si="444"/>
        <v>0</v>
      </c>
      <c r="CX650" s="86">
        <f t="shared" si="445"/>
        <v>0</v>
      </c>
      <c r="CY650" s="93">
        <f t="shared" si="464"/>
        <v>251055</v>
      </c>
      <c r="CZ650" s="93">
        <v>0</v>
      </c>
      <c r="DA650" s="93">
        <v>0</v>
      </c>
      <c r="DB650" s="93">
        <f t="shared" si="465"/>
        <v>0</v>
      </c>
      <c r="DC650" s="93">
        <v>0</v>
      </c>
      <c r="DD650" s="91">
        <v>0</v>
      </c>
      <c r="DE650" s="93">
        <f t="shared" si="466"/>
        <v>0</v>
      </c>
      <c r="DF650" s="93">
        <f t="shared" si="426"/>
        <v>0</v>
      </c>
      <c r="DG650" s="93"/>
      <c r="DH650" s="93">
        <v>0</v>
      </c>
      <c r="DI650" s="93">
        <v>0</v>
      </c>
      <c r="DJ650" s="86">
        <f t="shared" si="467"/>
        <v>0</v>
      </c>
      <c r="DK650" s="91">
        <v>0</v>
      </c>
      <c r="DL650" s="93"/>
      <c r="DM650" s="93">
        <v>0</v>
      </c>
      <c r="DN650" s="93">
        <f t="shared" si="427"/>
        <v>7970000</v>
      </c>
      <c r="DO650" s="93">
        <f t="shared" si="468"/>
        <v>0</v>
      </c>
      <c r="DP650" s="92">
        <f t="shared" si="469"/>
        <v>251055</v>
      </c>
      <c r="DQ650" s="97" t="str">
        <f t="shared" si="428"/>
        <v>8543457844</v>
      </c>
      <c r="DR650" s="98">
        <f t="shared" si="470"/>
        <v>0</v>
      </c>
      <c r="DS650" s="93" t="str">
        <f t="shared" si="471"/>
        <v>OK</v>
      </c>
      <c r="DT650" s="93"/>
      <c r="DU650" s="78" t="str">
        <f t="shared" si="429"/>
        <v>5010700215011501100001VT100001</v>
      </c>
      <c r="DV650" s="78">
        <f>INDEX('08_DMGiaDat'!$L:$L,MATCH(DU650,'08_DMGiaDat'!$R:$R,0))</f>
        <v>7970000</v>
      </c>
      <c r="DW650" s="78" t="str">
        <f t="shared" si="430"/>
        <v>501070021501100100000001</v>
      </c>
      <c r="DX650" s="78" t="str">
        <f>IFERROR(VLOOKUP(DW650,'08_DMGiaDat'!C618:C619,2,FALSE),"N")</f>
        <v>N</v>
      </c>
      <c r="DY650" s="78" t="str">
        <f t="shared" si="431"/>
        <v>5010700215011001VT100001</v>
      </c>
      <c r="DZ650" s="78" t="str">
        <f>IFERROR(VLOOKUP(DY650,'08_DMGiaDat'!C618:C619,2,FALSE),"N")</f>
        <v>N</v>
      </c>
      <c r="EA650" s="78" t="str">
        <f t="shared" si="432"/>
        <v>501070021501100100000001</v>
      </c>
      <c r="EB650" s="78" t="str">
        <f>IFERROR(VLOOKUP(EA650,'08_DMGiaDat'!C618:C619,2,FALSE),"N")</f>
        <v>N</v>
      </c>
      <c r="EC650" s="92">
        <f>IF(DV650&lt;&gt;"N",DV650,IF(DX650&lt;&gt;"N",DX650,IF(DZ650&lt;&gt;"N",DZ650*VLOOKUP(LEFT(CB650,3),'03_DMMucDich'!C602:C606,5,FALSE),IF(EB650&lt;&gt;"N",EB650*VLOOKUP(LEFT(CB650,3),'03_DMMucDich'!C602:C606,5,FALSE),"N/A"))))</f>
        <v>7970000</v>
      </c>
    </row>
    <row r="651" spans="1:133" s="34" customFormat="1" ht="16" x14ac:dyDescent="0.2">
      <c r="A651" s="85">
        <v>637</v>
      </c>
      <c r="B651" s="86"/>
      <c r="C651" s="87"/>
      <c r="D651" s="141" t="s">
        <v>6258</v>
      </c>
      <c r="E651" s="86"/>
      <c r="F651" s="88"/>
      <c r="G651" s="88" t="s">
        <v>5718</v>
      </c>
      <c r="H651" s="151">
        <v>2022</v>
      </c>
      <c r="I651" s="86"/>
      <c r="J651" s="86"/>
      <c r="K651" s="145" t="s">
        <v>6884</v>
      </c>
      <c r="L651" s="105"/>
      <c r="M651" s="86"/>
      <c r="N651" s="105"/>
      <c r="O651" s="105"/>
      <c r="P651" s="86"/>
      <c r="Q651" s="86"/>
      <c r="R651" s="153" t="str">
        <f t="shared" si="433"/>
        <v>Tổ 52</v>
      </c>
      <c r="S651" s="86"/>
      <c r="T651" s="86"/>
      <c r="U651" s="86"/>
      <c r="V651" s="86" t="str">
        <f t="shared" si="451"/>
        <v xml:space="preserve">, </v>
      </c>
      <c r="W651" s="86"/>
      <c r="X651" s="86"/>
      <c r="Y651" s="86"/>
      <c r="Z651" s="88"/>
      <c r="AA651" s="105"/>
      <c r="AB651" s="86"/>
      <c r="AC651" s="90"/>
      <c r="AD651" s="86"/>
      <c r="AE651" s="86"/>
      <c r="AF651" s="86"/>
      <c r="AG651" s="86"/>
      <c r="AH651" s="160" t="s">
        <v>6971</v>
      </c>
      <c r="AI651" s="153"/>
      <c r="AJ651" s="153"/>
      <c r="AK651" s="86"/>
      <c r="AL651" s="86"/>
      <c r="AM651" s="153" t="s">
        <v>7015</v>
      </c>
      <c r="AN651" s="153" t="s">
        <v>7763</v>
      </c>
      <c r="AO651" s="165">
        <v>45195</v>
      </c>
      <c r="AP651" s="153" t="s">
        <v>2138</v>
      </c>
      <c r="AQ651" s="153" t="s">
        <v>2092</v>
      </c>
      <c r="AR651" s="166">
        <v>91</v>
      </c>
      <c r="AS651" s="88" t="s">
        <v>5719</v>
      </c>
      <c r="AT651" s="92">
        <f t="shared" si="462"/>
        <v>0</v>
      </c>
      <c r="AU651" s="93">
        <v>0</v>
      </c>
      <c r="AV651" s="93">
        <v>0</v>
      </c>
      <c r="AW651" s="166">
        <v>200</v>
      </c>
      <c r="AX651" s="93">
        <v>0</v>
      </c>
      <c r="AY651" s="177"/>
      <c r="AZ651" s="177">
        <v>0</v>
      </c>
      <c r="BA651" s="178"/>
      <c r="BB651" s="105"/>
      <c r="BC651" s="105"/>
      <c r="BD651" s="93"/>
      <c r="BE651" s="93">
        <v>0</v>
      </c>
      <c r="BF651" s="91">
        <v>0</v>
      </c>
      <c r="BG651" s="94"/>
      <c r="BH651" s="95"/>
      <c r="BI651" s="93" t="str">
        <f t="shared" si="419"/>
        <v>Nguyễn Thị Nhung</v>
      </c>
      <c r="BJ651" s="105">
        <f t="shared" si="420"/>
        <v>0</v>
      </c>
      <c r="BK651" s="88" t="str">
        <f t="shared" si="421"/>
        <v>8042314891</v>
      </c>
      <c r="BL651" s="86">
        <f t="shared" si="422"/>
        <v>0</v>
      </c>
      <c r="BM651" s="105">
        <f t="shared" si="423"/>
        <v>0</v>
      </c>
      <c r="BN651" s="86">
        <f t="shared" si="424"/>
        <v>0</v>
      </c>
      <c r="BO651" s="86">
        <f t="shared" si="425"/>
        <v>0</v>
      </c>
      <c r="BP651" s="86">
        <f t="shared" si="452"/>
        <v>0</v>
      </c>
      <c r="BQ651" s="160" t="s">
        <v>6971</v>
      </c>
      <c r="BR651" s="86" t="s">
        <v>5720</v>
      </c>
      <c r="BS651" s="88" t="s">
        <v>5721</v>
      </c>
      <c r="BT651" s="86" t="s">
        <v>5722</v>
      </c>
      <c r="BU651" s="86"/>
      <c r="BV651" s="86" t="str">
        <f t="shared" si="453"/>
        <v>DG 260385</v>
      </c>
      <c r="BW651" s="105" t="str">
        <f t="shared" si="454"/>
        <v/>
      </c>
      <c r="BX651" s="86" t="str">
        <f t="shared" si="446"/>
        <v>252</v>
      </c>
      <c r="BY651" s="86" t="str">
        <f t="shared" si="447"/>
        <v>206</v>
      </c>
      <c r="BZ651" s="91">
        <f t="shared" si="448"/>
        <v>91</v>
      </c>
      <c r="CA651" s="91">
        <v>0</v>
      </c>
      <c r="CB651" s="96" t="s">
        <v>5719</v>
      </c>
      <c r="CC651" s="91">
        <f t="shared" si="455"/>
        <v>200</v>
      </c>
      <c r="CD651" s="91">
        <f t="shared" si="456"/>
        <v>0</v>
      </c>
      <c r="CE651" s="93">
        <f t="shared" si="457"/>
        <v>0</v>
      </c>
      <c r="CF651" s="93">
        <f t="shared" si="458"/>
        <v>0</v>
      </c>
      <c r="CG651" s="105"/>
      <c r="CH651" s="105"/>
      <c r="CI651" s="86"/>
      <c r="CJ651" s="188"/>
      <c r="CK651" s="181">
        <f t="shared" si="459"/>
        <v>91</v>
      </c>
      <c r="CL651" s="181">
        <f t="shared" si="460"/>
        <v>200</v>
      </c>
      <c r="CM651" s="86" t="s">
        <v>5723</v>
      </c>
      <c r="CN651" s="182" t="s">
        <v>7859</v>
      </c>
      <c r="CO651" s="183" t="s">
        <v>7863</v>
      </c>
      <c r="CP651" s="86" t="s">
        <v>5724</v>
      </c>
      <c r="CQ651" s="153" t="s">
        <v>7924</v>
      </c>
      <c r="CR651" s="187">
        <f t="shared" si="461"/>
        <v>8010000</v>
      </c>
      <c r="CS651" s="188">
        <v>1</v>
      </c>
      <c r="CT651" s="188">
        <f t="shared" si="463"/>
        <v>8010000</v>
      </c>
      <c r="CU651" s="93"/>
      <c r="CV651" s="94">
        <f t="shared" si="443"/>
        <v>91</v>
      </c>
      <c r="CW651" s="93">
        <f t="shared" si="444"/>
        <v>0</v>
      </c>
      <c r="CX651" s="86">
        <f t="shared" si="445"/>
        <v>0</v>
      </c>
      <c r="CY651" s="93">
        <f t="shared" si="464"/>
        <v>218673</v>
      </c>
      <c r="CZ651" s="93">
        <v>0</v>
      </c>
      <c r="DA651" s="93">
        <v>0</v>
      </c>
      <c r="DB651" s="93">
        <f t="shared" si="465"/>
        <v>0</v>
      </c>
      <c r="DC651" s="93">
        <v>0</v>
      </c>
      <c r="DD651" s="91">
        <v>0</v>
      </c>
      <c r="DE651" s="93">
        <f t="shared" si="466"/>
        <v>0</v>
      </c>
      <c r="DF651" s="93">
        <f t="shared" si="426"/>
        <v>0</v>
      </c>
      <c r="DG651" s="93"/>
      <c r="DH651" s="93">
        <v>0</v>
      </c>
      <c r="DI651" s="93">
        <v>0</v>
      </c>
      <c r="DJ651" s="86">
        <f t="shared" si="467"/>
        <v>0</v>
      </c>
      <c r="DK651" s="91">
        <v>0</v>
      </c>
      <c r="DL651" s="93"/>
      <c r="DM651" s="93">
        <v>0</v>
      </c>
      <c r="DN651" s="93">
        <f t="shared" si="427"/>
        <v>8010000</v>
      </c>
      <c r="DO651" s="93">
        <f t="shared" si="468"/>
        <v>0</v>
      </c>
      <c r="DP651" s="92">
        <f t="shared" si="469"/>
        <v>218673</v>
      </c>
      <c r="DQ651" s="97" t="str">
        <f t="shared" si="428"/>
        <v>8042314891</v>
      </c>
      <c r="DR651" s="98">
        <f t="shared" si="470"/>
        <v>0</v>
      </c>
      <c r="DS651" s="93" t="str">
        <f t="shared" si="471"/>
        <v>OK</v>
      </c>
      <c r="DT651" s="93"/>
      <c r="DU651" s="78" t="str">
        <f t="shared" si="429"/>
        <v>5010700212541254102001VT100001</v>
      </c>
      <c r="DV651" s="78">
        <f>INDEX('08_DMGiaDat'!$L:$L,MATCH(DU651,'08_DMGiaDat'!$R:$R,0))</f>
        <v>8010000</v>
      </c>
      <c r="DW651" s="78" t="str">
        <f t="shared" si="430"/>
        <v>501070021254100100000001</v>
      </c>
      <c r="DX651" s="78" t="str">
        <f>IFERROR(VLOOKUP(DW651,'08_DMGiaDat'!C618:C619,2,FALSE),"N")</f>
        <v>N</v>
      </c>
      <c r="DY651" s="78" t="str">
        <f t="shared" si="431"/>
        <v>5010700212541001VT100001</v>
      </c>
      <c r="DZ651" s="78" t="str">
        <f>IFERROR(VLOOKUP(DY651,'08_DMGiaDat'!C618:C619,2,FALSE),"N")</f>
        <v>N</v>
      </c>
      <c r="EA651" s="78" t="str">
        <f t="shared" si="432"/>
        <v>501070021254100100000001</v>
      </c>
      <c r="EB651" s="78" t="str">
        <f>IFERROR(VLOOKUP(EA651,'08_DMGiaDat'!C618:C619,2,FALSE),"N")</f>
        <v>N</v>
      </c>
      <c r="EC651" s="92">
        <f>IF(DV651&lt;&gt;"N",DV651,IF(DX651&lt;&gt;"N",DX651,IF(DZ651&lt;&gt;"N",DZ651*VLOOKUP(LEFT(CB651,3),'03_DMMucDich'!C602:C606,5,FALSE),IF(EB651&lt;&gt;"N",EB651*VLOOKUP(LEFT(CB651,3),'03_DMMucDich'!C602:C606,5,FALSE),"N/A"))))</f>
        <v>8010000</v>
      </c>
    </row>
    <row r="652" spans="1:133" s="34" customFormat="1" ht="16" x14ac:dyDescent="0.2">
      <c r="A652" s="85">
        <v>638</v>
      </c>
      <c r="B652" s="86"/>
      <c r="C652" s="87"/>
      <c r="D652" s="141" t="s">
        <v>6262</v>
      </c>
      <c r="E652" s="86"/>
      <c r="F652" s="88"/>
      <c r="G652" s="88" t="s">
        <v>5718</v>
      </c>
      <c r="H652" s="151">
        <v>2023</v>
      </c>
      <c r="I652" s="86"/>
      <c r="J652" s="86"/>
      <c r="K652" s="145" t="s">
        <v>6888</v>
      </c>
      <c r="L652" s="105"/>
      <c r="M652" s="86"/>
      <c r="N652" s="105"/>
      <c r="O652" s="105"/>
      <c r="P652" s="86"/>
      <c r="Q652" s="86"/>
      <c r="R652" s="153" t="str">
        <f t="shared" si="433"/>
        <v>Tổ 65</v>
      </c>
      <c r="S652" s="86"/>
      <c r="T652" s="86"/>
      <c r="U652" s="86"/>
      <c r="V652" s="86" t="str">
        <f t="shared" si="451"/>
        <v xml:space="preserve">, </v>
      </c>
      <c r="W652" s="86"/>
      <c r="X652" s="86"/>
      <c r="Y652" s="86"/>
      <c r="Z652" s="88"/>
      <c r="AA652" s="105"/>
      <c r="AB652" s="86"/>
      <c r="AC652" s="90"/>
      <c r="AD652" s="86"/>
      <c r="AE652" s="86"/>
      <c r="AF652" s="86"/>
      <c r="AG652" s="86"/>
      <c r="AH652" s="160" t="s">
        <v>6964</v>
      </c>
      <c r="AI652" s="153"/>
      <c r="AJ652" s="153"/>
      <c r="AK652" s="86"/>
      <c r="AL652" s="86"/>
      <c r="AM652" s="153" t="s">
        <v>7015</v>
      </c>
      <c r="AN652" s="153" t="s">
        <v>7764</v>
      </c>
      <c r="AO652" s="165">
        <v>43889</v>
      </c>
      <c r="AP652" s="153" t="s">
        <v>7151</v>
      </c>
      <c r="AQ652" s="153" t="s">
        <v>7209</v>
      </c>
      <c r="AR652" s="166">
        <v>100</v>
      </c>
      <c r="AS652" s="88" t="s">
        <v>5719</v>
      </c>
      <c r="AT652" s="92">
        <f t="shared" si="462"/>
        <v>0</v>
      </c>
      <c r="AU652" s="93">
        <v>0</v>
      </c>
      <c r="AV652" s="93">
        <v>0</v>
      </c>
      <c r="AW652" s="166">
        <v>200</v>
      </c>
      <c r="AX652" s="93">
        <v>0</v>
      </c>
      <c r="AY652" s="177"/>
      <c r="AZ652" s="177">
        <v>0</v>
      </c>
      <c r="BA652" s="178"/>
      <c r="BB652" s="105"/>
      <c r="BC652" s="105"/>
      <c r="BD652" s="93"/>
      <c r="BE652" s="93">
        <v>0</v>
      </c>
      <c r="BF652" s="91">
        <v>0</v>
      </c>
      <c r="BG652" s="94"/>
      <c r="BH652" s="95"/>
      <c r="BI652" s="93" t="str">
        <f t="shared" si="419"/>
        <v>Phan Thế Phú</v>
      </c>
      <c r="BJ652" s="105">
        <f t="shared" si="420"/>
        <v>0</v>
      </c>
      <c r="BK652" s="88" t="str">
        <f t="shared" si="421"/>
        <v>0401093629</v>
      </c>
      <c r="BL652" s="86">
        <f t="shared" si="422"/>
        <v>0</v>
      </c>
      <c r="BM652" s="105">
        <f t="shared" si="423"/>
        <v>0</v>
      </c>
      <c r="BN652" s="86">
        <f t="shared" si="424"/>
        <v>0</v>
      </c>
      <c r="BO652" s="86">
        <f t="shared" si="425"/>
        <v>0</v>
      </c>
      <c r="BP652" s="86">
        <f t="shared" si="452"/>
        <v>0</v>
      </c>
      <c r="BQ652" s="160" t="s">
        <v>6964</v>
      </c>
      <c r="BR652" s="86" t="s">
        <v>5720</v>
      </c>
      <c r="BS652" s="88" t="s">
        <v>5721</v>
      </c>
      <c r="BT652" s="86" t="s">
        <v>5722</v>
      </c>
      <c r="BU652" s="86"/>
      <c r="BV652" s="86" t="str">
        <f t="shared" si="453"/>
        <v>CT 538950</v>
      </c>
      <c r="BW652" s="105" t="str">
        <f t="shared" si="454"/>
        <v/>
      </c>
      <c r="BX652" s="86" t="str">
        <f t="shared" si="446"/>
        <v>82</v>
      </c>
      <c r="BY652" s="86" t="str">
        <f t="shared" si="447"/>
        <v>69</v>
      </c>
      <c r="BZ652" s="91">
        <f t="shared" si="448"/>
        <v>100</v>
      </c>
      <c r="CA652" s="91">
        <v>0</v>
      </c>
      <c r="CB652" s="96" t="s">
        <v>5719</v>
      </c>
      <c r="CC652" s="91">
        <f t="shared" si="455"/>
        <v>200</v>
      </c>
      <c r="CD652" s="91">
        <f t="shared" si="456"/>
        <v>0</v>
      </c>
      <c r="CE652" s="93">
        <f t="shared" si="457"/>
        <v>0</v>
      </c>
      <c r="CF652" s="93">
        <f t="shared" si="458"/>
        <v>0</v>
      </c>
      <c r="CG652" s="105"/>
      <c r="CH652" s="105"/>
      <c r="CI652" s="86"/>
      <c r="CJ652" s="188"/>
      <c r="CK652" s="181">
        <f t="shared" si="459"/>
        <v>100</v>
      </c>
      <c r="CL652" s="181">
        <f t="shared" si="460"/>
        <v>200</v>
      </c>
      <c r="CM652" s="86" t="s">
        <v>5723</v>
      </c>
      <c r="CN652" s="182" t="s">
        <v>7854</v>
      </c>
      <c r="CO652" s="183" t="s">
        <v>7855</v>
      </c>
      <c r="CP652" s="86" t="s">
        <v>5724</v>
      </c>
      <c r="CQ652" s="153" t="s">
        <v>7924</v>
      </c>
      <c r="CR652" s="187">
        <f t="shared" si="461"/>
        <v>7970000</v>
      </c>
      <c r="CS652" s="188">
        <v>1</v>
      </c>
      <c r="CT652" s="188">
        <f t="shared" si="463"/>
        <v>7970000</v>
      </c>
      <c r="CU652" s="93"/>
      <c r="CV652" s="94">
        <f t="shared" si="443"/>
        <v>100</v>
      </c>
      <c r="CW652" s="93">
        <f t="shared" si="444"/>
        <v>0</v>
      </c>
      <c r="CX652" s="86">
        <f t="shared" si="445"/>
        <v>0</v>
      </c>
      <c r="CY652" s="93">
        <f t="shared" si="464"/>
        <v>239100</v>
      </c>
      <c r="CZ652" s="93">
        <v>0</v>
      </c>
      <c r="DA652" s="93">
        <v>0</v>
      </c>
      <c r="DB652" s="93">
        <f t="shared" si="465"/>
        <v>0</v>
      </c>
      <c r="DC652" s="93">
        <v>0</v>
      </c>
      <c r="DD652" s="91">
        <v>0</v>
      </c>
      <c r="DE652" s="93">
        <f t="shared" si="466"/>
        <v>0</v>
      </c>
      <c r="DF652" s="93">
        <f t="shared" si="426"/>
        <v>0</v>
      </c>
      <c r="DG652" s="93"/>
      <c r="DH652" s="93">
        <v>0</v>
      </c>
      <c r="DI652" s="93">
        <v>0</v>
      </c>
      <c r="DJ652" s="86">
        <f t="shared" si="467"/>
        <v>0</v>
      </c>
      <c r="DK652" s="91">
        <v>0</v>
      </c>
      <c r="DL652" s="93"/>
      <c r="DM652" s="93">
        <v>0</v>
      </c>
      <c r="DN652" s="93">
        <f t="shared" si="427"/>
        <v>7970000</v>
      </c>
      <c r="DO652" s="93">
        <f t="shared" si="468"/>
        <v>0</v>
      </c>
      <c r="DP652" s="92">
        <f t="shared" si="469"/>
        <v>239100</v>
      </c>
      <c r="DQ652" s="97" t="str">
        <f t="shared" si="428"/>
        <v>0401093629</v>
      </c>
      <c r="DR652" s="98">
        <f t="shared" si="470"/>
        <v>0</v>
      </c>
      <c r="DS652" s="93" t="str">
        <f t="shared" si="471"/>
        <v>OK</v>
      </c>
      <c r="DT652" s="93"/>
      <c r="DU652" s="78" t="str">
        <f t="shared" si="429"/>
        <v>5010700215011501100001VT100001</v>
      </c>
      <c r="DV652" s="78">
        <f>INDEX('08_DMGiaDat'!$L:$L,MATCH(DU652,'08_DMGiaDat'!$R:$R,0))</f>
        <v>7970000</v>
      </c>
      <c r="DW652" s="78" t="str">
        <f t="shared" si="430"/>
        <v>501070021501100100000001</v>
      </c>
      <c r="DX652" s="78" t="str">
        <f>IFERROR(VLOOKUP(DW652,'08_DMGiaDat'!C618:C619,2,FALSE),"N")</f>
        <v>N</v>
      </c>
      <c r="DY652" s="78" t="str">
        <f t="shared" si="431"/>
        <v>5010700215011001VT100001</v>
      </c>
      <c r="DZ652" s="78" t="str">
        <f>IFERROR(VLOOKUP(DY652,'08_DMGiaDat'!C618:C619,2,FALSE),"N")</f>
        <v>N</v>
      </c>
      <c r="EA652" s="78" t="str">
        <f t="shared" si="432"/>
        <v>501070021501100100000001</v>
      </c>
      <c r="EB652" s="78" t="str">
        <f>IFERROR(VLOOKUP(EA652,'08_DMGiaDat'!C618:C619,2,FALSE),"N")</f>
        <v>N</v>
      </c>
      <c r="EC652" s="92">
        <f>IF(DV652&lt;&gt;"N",DV652,IF(DX652&lt;&gt;"N",DX652,IF(DZ652&lt;&gt;"N",DZ652*VLOOKUP(LEFT(CB652,3),'03_DMMucDich'!C602:C606,5,FALSE),IF(EB652&lt;&gt;"N",EB652*VLOOKUP(LEFT(CB652,3),'03_DMMucDich'!C602:C606,5,FALSE),"N/A"))))</f>
        <v>7970000</v>
      </c>
    </row>
    <row r="653" spans="1:133" s="34" customFormat="1" ht="16" x14ac:dyDescent="0.2">
      <c r="A653" s="85">
        <v>639</v>
      </c>
      <c r="B653" s="86"/>
      <c r="C653" s="87"/>
      <c r="D653" s="141" t="s">
        <v>6262</v>
      </c>
      <c r="E653" s="86"/>
      <c r="F653" s="88"/>
      <c r="G653" s="88" t="s">
        <v>5718</v>
      </c>
      <c r="H653" s="151">
        <v>2022</v>
      </c>
      <c r="I653" s="86"/>
      <c r="J653" s="86"/>
      <c r="K653" s="145" t="s">
        <v>6888</v>
      </c>
      <c r="L653" s="105"/>
      <c r="M653" s="86"/>
      <c r="N653" s="105"/>
      <c r="O653" s="105"/>
      <c r="P653" s="86"/>
      <c r="Q653" s="86"/>
      <c r="R653" s="153" t="str">
        <f t="shared" si="433"/>
        <v>Tổ 66</v>
      </c>
      <c r="S653" s="86"/>
      <c r="T653" s="86"/>
      <c r="U653" s="86"/>
      <c r="V653" s="86" t="str">
        <f t="shared" si="451"/>
        <v xml:space="preserve">, </v>
      </c>
      <c r="W653" s="86"/>
      <c r="X653" s="86"/>
      <c r="Y653" s="86"/>
      <c r="Z653" s="88"/>
      <c r="AA653" s="105"/>
      <c r="AB653" s="86"/>
      <c r="AC653" s="90"/>
      <c r="AD653" s="86"/>
      <c r="AE653" s="86"/>
      <c r="AF653" s="86"/>
      <c r="AG653" s="86"/>
      <c r="AH653" s="160" t="s">
        <v>6960</v>
      </c>
      <c r="AI653" s="153"/>
      <c r="AJ653" s="153"/>
      <c r="AK653" s="86"/>
      <c r="AL653" s="86"/>
      <c r="AM653" s="153" t="s">
        <v>7015</v>
      </c>
      <c r="AN653" s="153" t="s">
        <v>7765</v>
      </c>
      <c r="AO653" s="165">
        <v>44480</v>
      </c>
      <c r="AP653" s="153" t="s">
        <v>2022</v>
      </c>
      <c r="AQ653" s="153" t="s">
        <v>7322</v>
      </c>
      <c r="AR653" s="166">
        <v>100</v>
      </c>
      <c r="AS653" s="88" t="s">
        <v>5719</v>
      </c>
      <c r="AT653" s="92">
        <f t="shared" si="462"/>
        <v>0</v>
      </c>
      <c r="AU653" s="93">
        <v>0</v>
      </c>
      <c r="AV653" s="93">
        <v>0</v>
      </c>
      <c r="AW653" s="166">
        <v>200</v>
      </c>
      <c r="AX653" s="93">
        <v>0</v>
      </c>
      <c r="AY653" s="177"/>
      <c r="AZ653" s="177">
        <v>0</v>
      </c>
      <c r="BA653" s="178"/>
      <c r="BB653" s="105"/>
      <c r="BC653" s="105"/>
      <c r="BD653" s="93"/>
      <c r="BE653" s="93">
        <v>0</v>
      </c>
      <c r="BF653" s="91">
        <v>0</v>
      </c>
      <c r="BG653" s="94"/>
      <c r="BH653" s="95"/>
      <c r="BI653" s="93" t="str">
        <f t="shared" si="419"/>
        <v>Phan Thế Phú</v>
      </c>
      <c r="BJ653" s="105">
        <f t="shared" si="420"/>
        <v>0</v>
      </c>
      <c r="BK653" s="88" t="str">
        <f t="shared" si="421"/>
        <v>0401093629</v>
      </c>
      <c r="BL653" s="86">
        <f t="shared" si="422"/>
        <v>0</v>
      </c>
      <c r="BM653" s="105">
        <f t="shared" si="423"/>
        <v>0</v>
      </c>
      <c r="BN653" s="86">
        <f t="shared" si="424"/>
        <v>0</v>
      </c>
      <c r="BO653" s="86">
        <f t="shared" si="425"/>
        <v>0</v>
      </c>
      <c r="BP653" s="86">
        <f t="shared" si="452"/>
        <v>0</v>
      </c>
      <c r="BQ653" s="160" t="s">
        <v>6960</v>
      </c>
      <c r="BR653" s="86" t="s">
        <v>5720</v>
      </c>
      <c r="BS653" s="88" t="s">
        <v>5721</v>
      </c>
      <c r="BT653" s="86" t="s">
        <v>5722</v>
      </c>
      <c r="BU653" s="86"/>
      <c r="BV653" s="86" t="str">
        <f t="shared" si="453"/>
        <v>DC 991673</v>
      </c>
      <c r="BW653" s="105" t="str">
        <f t="shared" si="454"/>
        <v/>
      </c>
      <c r="BX653" s="86" t="str">
        <f t="shared" si="446"/>
        <v>158</v>
      </c>
      <c r="BY653" s="86" t="str">
        <f t="shared" si="447"/>
        <v>66</v>
      </c>
      <c r="BZ653" s="91">
        <f t="shared" si="448"/>
        <v>100</v>
      </c>
      <c r="CA653" s="91">
        <v>0</v>
      </c>
      <c r="CB653" s="96" t="s">
        <v>5719</v>
      </c>
      <c r="CC653" s="91">
        <f t="shared" si="455"/>
        <v>200</v>
      </c>
      <c r="CD653" s="91">
        <f t="shared" si="456"/>
        <v>0</v>
      </c>
      <c r="CE653" s="93">
        <f t="shared" si="457"/>
        <v>0</v>
      </c>
      <c r="CF653" s="93">
        <f t="shared" si="458"/>
        <v>0</v>
      </c>
      <c r="CG653" s="105"/>
      <c r="CH653" s="105"/>
      <c r="CI653" s="86"/>
      <c r="CJ653" s="188"/>
      <c r="CK653" s="181">
        <f t="shared" si="459"/>
        <v>100</v>
      </c>
      <c r="CL653" s="181">
        <f t="shared" si="460"/>
        <v>200</v>
      </c>
      <c r="CM653" s="86" t="s">
        <v>5723</v>
      </c>
      <c r="CN653" s="182" t="s">
        <v>7854</v>
      </c>
      <c r="CO653" s="183" t="s">
        <v>7855</v>
      </c>
      <c r="CP653" s="86" t="s">
        <v>5724</v>
      </c>
      <c r="CQ653" s="153" t="s">
        <v>7924</v>
      </c>
      <c r="CR653" s="187">
        <f t="shared" si="461"/>
        <v>7970000</v>
      </c>
      <c r="CS653" s="188">
        <v>1</v>
      </c>
      <c r="CT653" s="188">
        <f t="shared" si="463"/>
        <v>7970000</v>
      </c>
      <c r="CU653" s="93"/>
      <c r="CV653" s="94">
        <f t="shared" si="443"/>
        <v>100</v>
      </c>
      <c r="CW653" s="93">
        <f t="shared" si="444"/>
        <v>0</v>
      </c>
      <c r="CX653" s="86">
        <f t="shared" si="445"/>
        <v>0</v>
      </c>
      <c r="CY653" s="93">
        <f t="shared" si="464"/>
        <v>239100</v>
      </c>
      <c r="CZ653" s="93">
        <v>0</v>
      </c>
      <c r="DA653" s="93">
        <v>0</v>
      </c>
      <c r="DB653" s="93">
        <f t="shared" si="465"/>
        <v>0</v>
      </c>
      <c r="DC653" s="93">
        <v>0</v>
      </c>
      <c r="DD653" s="91">
        <v>0</v>
      </c>
      <c r="DE653" s="93">
        <f t="shared" si="466"/>
        <v>0</v>
      </c>
      <c r="DF653" s="93">
        <f t="shared" si="426"/>
        <v>0</v>
      </c>
      <c r="DG653" s="93"/>
      <c r="DH653" s="93">
        <v>0</v>
      </c>
      <c r="DI653" s="93">
        <v>0</v>
      </c>
      <c r="DJ653" s="86">
        <f t="shared" si="467"/>
        <v>0</v>
      </c>
      <c r="DK653" s="91">
        <v>0</v>
      </c>
      <c r="DL653" s="93"/>
      <c r="DM653" s="93">
        <v>0</v>
      </c>
      <c r="DN653" s="93">
        <f t="shared" si="427"/>
        <v>7970000</v>
      </c>
      <c r="DO653" s="93">
        <f t="shared" si="468"/>
        <v>0</v>
      </c>
      <c r="DP653" s="92">
        <f t="shared" si="469"/>
        <v>239100</v>
      </c>
      <c r="DQ653" s="97" t="str">
        <f t="shared" si="428"/>
        <v>0401093629</v>
      </c>
      <c r="DR653" s="98">
        <f t="shared" si="470"/>
        <v>0</v>
      </c>
      <c r="DS653" s="93" t="str">
        <f t="shared" si="471"/>
        <v>OK</v>
      </c>
      <c r="DT653" s="93"/>
      <c r="DU653" s="78" t="str">
        <f t="shared" si="429"/>
        <v>5010700215011501100001VT100001</v>
      </c>
      <c r="DV653" s="78">
        <f>INDEX('08_DMGiaDat'!$L:$L,MATCH(DU653,'08_DMGiaDat'!$R:$R,0))</f>
        <v>7970000</v>
      </c>
      <c r="DW653" s="78" t="str">
        <f t="shared" si="430"/>
        <v>501070021501100100000001</v>
      </c>
      <c r="DX653" s="78" t="str">
        <f>IFERROR(VLOOKUP(DW653,'08_DMGiaDat'!C618:C619,2,FALSE),"N")</f>
        <v>N</v>
      </c>
      <c r="DY653" s="78" t="str">
        <f t="shared" si="431"/>
        <v>5010700215011001VT100001</v>
      </c>
      <c r="DZ653" s="78" t="str">
        <f>IFERROR(VLOOKUP(DY653,'08_DMGiaDat'!C618:C619,2,FALSE),"N")</f>
        <v>N</v>
      </c>
      <c r="EA653" s="78" t="str">
        <f t="shared" si="432"/>
        <v>501070021501100100000001</v>
      </c>
      <c r="EB653" s="78" t="str">
        <f>IFERROR(VLOOKUP(EA653,'08_DMGiaDat'!C618:C619,2,FALSE),"N")</f>
        <v>N</v>
      </c>
      <c r="EC653" s="92">
        <f>IF(DV653&lt;&gt;"N",DV653,IF(DX653&lt;&gt;"N",DX653,IF(DZ653&lt;&gt;"N",DZ653*VLOOKUP(LEFT(CB653,3),'03_DMMucDich'!C602:C606,5,FALSE),IF(EB653&lt;&gt;"N",EB653*VLOOKUP(LEFT(CB653,3),'03_DMMucDich'!C602:C606,5,FALSE),"N/A"))))</f>
        <v>7970000</v>
      </c>
    </row>
    <row r="654" spans="1:133" s="34" customFormat="1" ht="16" x14ac:dyDescent="0.2">
      <c r="A654" s="85">
        <v>640</v>
      </c>
      <c r="B654" s="86"/>
      <c r="C654" s="87"/>
      <c r="D654" s="141" t="s">
        <v>6263</v>
      </c>
      <c r="E654" s="86"/>
      <c r="F654" s="88"/>
      <c r="G654" s="88" t="s">
        <v>5718</v>
      </c>
      <c r="H654" s="151">
        <v>2023</v>
      </c>
      <c r="I654" s="86"/>
      <c r="J654" s="86"/>
      <c r="K654" s="145" t="s">
        <v>6889</v>
      </c>
      <c r="L654" s="105"/>
      <c r="M654" s="86"/>
      <c r="N654" s="105"/>
      <c r="O654" s="105"/>
      <c r="P654" s="86"/>
      <c r="Q654" s="86"/>
      <c r="R654" s="153" t="str">
        <f t="shared" si="433"/>
        <v>Tổ 48</v>
      </c>
      <c r="S654" s="86"/>
      <c r="T654" s="86"/>
      <c r="U654" s="86"/>
      <c r="V654" s="86" t="str">
        <f t="shared" si="451"/>
        <v xml:space="preserve">, </v>
      </c>
      <c r="W654" s="86"/>
      <c r="X654" s="86"/>
      <c r="Y654" s="86"/>
      <c r="Z654" s="88"/>
      <c r="AA654" s="105"/>
      <c r="AB654" s="86"/>
      <c r="AC654" s="90"/>
      <c r="AD654" s="86"/>
      <c r="AE654" s="86"/>
      <c r="AF654" s="86"/>
      <c r="AG654" s="86"/>
      <c r="AH654" s="160" t="s">
        <v>6966</v>
      </c>
      <c r="AI654" s="153"/>
      <c r="AJ654" s="153"/>
      <c r="AK654" s="86"/>
      <c r="AL654" s="86"/>
      <c r="AM654" s="153" t="s">
        <v>7015</v>
      </c>
      <c r="AN654" s="153" t="s">
        <v>7766</v>
      </c>
      <c r="AO654" s="165">
        <v>44374</v>
      </c>
      <c r="AP654" s="153" t="s">
        <v>1911</v>
      </c>
      <c r="AQ654" s="153" t="s">
        <v>2130</v>
      </c>
      <c r="AR654" s="166">
        <v>100</v>
      </c>
      <c r="AS654" s="88" t="s">
        <v>5719</v>
      </c>
      <c r="AT654" s="92">
        <f t="shared" si="462"/>
        <v>0</v>
      </c>
      <c r="AU654" s="93">
        <v>0</v>
      </c>
      <c r="AV654" s="93">
        <v>0</v>
      </c>
      <c r="AW654" s="166">
        <v>200</v>
      </c>
      <c r="AX654" s="93">
        <v>0</v>
      </c>
      <c r="AY654" s="177"/>
      <c r="AZ654" s="177">
        <v>0</v>
      </c>
      <c r="BA654" s="178"/>
      <c r="BB654" s="105"/>
      <c r="BC654" s="105"/>
      <c r="BD654" s="93"/>
      <c r="BE654" s="93">
        <v>0</v>
      </c>
      <c r="BF654" s="91">
        <v>0</v>
      </c>
      <c r="BG654" s="94"/>
      <c r="BH654" s="95"/>
      <c r="BI654" s="93" t="str">
        <f t="shared" si="419"/>
        <v>Huỳnh Nhật Bình</v>
      </c>
      <c r="BJ654" s="105">
        <f t="shared" si="420"/>
        <v>0</v>
      </c>
      <c r="BK654" s="88" t="str">
        <f t="shared" si="421"/>
        <v>8346152064</v>
      </c>
      <c r="BL654" s="86">
        <f t="shared" si="422"/>
        <v>0</v>
      </c>
      <c r="BM654" s="105">
        <f t="shared" si="423"/>
        <v>0</v>
      </c>
      <c r="BN654" s="86">
        <f t="shared" si="424"/>
        <v>0</v>
      </c>
      <c r="BO654" s="86">
        <f t="shared" si="425"/>
        <v>0</v>
      </c>
      <c r="BP654" s="86">
        <f t="shared" si="452"/>
        <v>0</v>
      </c>
      <c r="BQ654" s="160" t="s">
        <v>6966</v>
      </c>
      <c r="BR654" s="86" t="s">
        <v>5720</v>
      </c>
      <c r="BS654" s="88" t="s">
        <v>5721</v>
      </c>
      <c r="BT654" s="86" t="s">
        <v>5722</v>
      </c>
      <c r="BU654" s="86"/>
      <c r="BV654" s="86" t="str">
        <f t="shared" si="453"/>
        <v>DG 244111</v>
      </c>
      <c r="BW654" s="105" t="str">
        <f t="shared" si="454"/>
        <v/>
      </c>
      <c r="BX654" s="86" t="str">
        <f t="shared" si="446"/>
        <v>152</v>
      </c>
      <c r="BY654" s="86" t="str">
        <f t="shared" si="447"/>
        <v>244</v>
      </c>
      <c r="BZ654" s="91">
        <f t="shared" si="448"/>
        <v>100</v>
      </c>
      <c r="CA654" s="91">
        <v>0</v>
      </c>
      <c r="CB654" s="96" t="s">
        <v>5719</v>
      </c>
      <c r="CC654" s="91">
        <f t="shared" si="455"/>
        <v>200</v>
      </c>
      <c r="CD654" s="91">
        <f t="shared" si="456"/>
        <v>0</v>
      </c>
      <c r="CE654" s="93">
        <f t="shared" si="457"/>
        <v>0</v>
      </c>
      <c r="CF654" s="93">
        <f t="shared" si="458"/>
        <v>0</v>
      </c>
      <c r="CG654" s="105"/>
      <c r="CH654" s="105"/>
      <c r="CI654" s="86"/>
      <c r="CJ654" s="188"/>
      <c r="CK654" s="181">
        <f t="shared" si="459"/>
        <v>100</v>
      </c>
      <c r="CL654" s="181">
        <f t="shared" si="460"/>
        <v>200</v>
      </c>
      <c r="CM654" s="86" t="s">
        <v>5723</v>
      </c>
      <c r="CN654" s="182" t="s">
        <v>7859</v>
      </c>
      <c r="CO654" s="183" t="s">
        <v>7863</v>
      </c>
      <c r="CP654" s="86" t="s">
        <v>5724</v>
      </c>
      <c r="CQ654" s="153" t="s">
        <v>7925</v>
      </c>
      <c r="CR654" s="187">
        <f t="shared" si="461"/>
        <v>2170000</v>
      </c>
      <c r="CS654" s="188">
        <v>0.8</v>
      </c>
      <c r="CT654" s="188">
        <f t="shared" si="463"/>
        <v>1736000</v>
      </c>
      <c r="CU654" s="93"/>
      <c r="CV654" s="94">
        <f t="shared" si="443"/>
        <v>100</v>
      </c>
      <c r="CW654" s="93">
        <f t="shared" si="444"/>
        <v>0</v>
      </c>
      <c r="CX654" s="86">
        <f t="shared" si="445"/>
        <v>0</v>
      </c>
      <c r="CY654" s="93">
        <f t="shared" si="464"/>
        <v>52080</v>
      </c>
      <c r="CZ654" s="93">
        <v>0</v>
      </c>
      <c r="DA654" s="93">
        <v>0</v>
      </c>
      <c r="DB654" s="93">
        <f t="shared" si="465"/>
        <v>0</v>
      </c>
      <c r="DC654" s="93">
        <v>0</v>
      </c>
      <c r="DD654" s="91">
        <v>0</v>
      </c>
      <c r="DE654" s="93">
        <f t="shared" si="466"/>
        <v>0</v>
      </c>
      <c r="DF654" s="93">
        <f t="shared" si="426"/>
        <v>0</v>
      </c>
      <c r="DG654" s="93"/>
      <c r="DH654" s="93">
        <v>0</v>
      </c>
      <c r="DI654" s="93">
        <v>0</v>
      </c>
      <c r="DJ654" s="86">
        <f t="shared" si="467"/>
        <v>0</v>
      </c>
      <c r="DK654" s="91">
        <v>0</v>
      </c>
      <c r="DL654" s="93"/>
      <c r="DM654" s="93">
        <v>0</v>
      </c>
      <c r="DN654" s="93">
        <f t="shared" si="427"/>
        <v>1736000</v>
      </c>
      <c r="DO654" s="93">
        <f t="shared" si="468"/>
        <v>0</v>
      </c>
      <c r="DP654" s="92">
        <f t="shared" si="469"/>
        <v>52080</v>
      </c>
      <c r="DQ654" s="97" t="str">
        <f t="shared" si="428"/>
        <v>8346152064</v>
      </c>
      <c r="DR654" s="98">
        <f t="shared" si="470"/>
        <v>0</v>
      </c>
      <c r="DS654" s="93" t="str">
        <f t="shared" si="471"/>
        <v>OK</v>
      </c>
      <c r="DT654" s="93"/>
      <c r="DU654" s="78" t="str">
        <f t="shared" si="429"/>
        <v>5010700212541254102001VT400001</v>
      </c>
      <c r="DV654" s="78">
        <f>INDEX('08_DMGiaDat'!$L:$L,MATCH(DU654,'08_DMGiaDat'!$R:$R,0))</f>
        <v>2170000</v>
      </c>
      <c r="DW654" s="78" t="str">
        <f t="shared" si="430"/>
        <v>501070021254100100000001</v>
      </c>
      <c r="DX654" s="78" t="str">
        <f>IFERROR(VLOOKUP(DW654,'08_DMGiaDat'!C618:C619,2,FALSE),"N")</f>
        <v>N</v>
      </c>
      <c r="DY654" s="78" t="str">
        <f t="shared" si="431"/>
        <v>5010700212541001VT400001</v>
      </c>
      <c r="DZ654" s="78" t="str">
        <f>IFERROR(VLOOKUP(DY654,'08_DMGiaDat'!C618:C619,2,FALSE),"N")</f>
        <v>N</v>
      </c>
      <c r="EA654" s="78" t="str">
        <f t="shared" si="432"/>
        <v>501070021254100100000001</v>
      </c>
      <c r="EB654" s="78" t="str">
        <f>IFERROR(VLOOKUP(EA654,'08_DMGiaDat'!C618:C619,2,FALSE),"N")</f>
        <v>N</v>
      </c>
      <c r="EC654" s="92">
        <f>IF(DV654&lt;&gt;"N",DV654,IF(DX654&lt;&gt;"N",DX654,IF(DZ654&lt;&gt;"N",DZ654*VLOOKUP(LEFT(CB654,3),'03_DMMucDich'!C602:C606,5,FALSE),IF(EB654&lt;&gt;"N",EB654*VLOOKUP(LEFT(CB654,3),'03_DMMucDich'!C602:C606,5,FALSE),"N/A"))))</f>
        <v>2170000</v>
      </c>
    </row>
    <row r="655" spans="1:133" s="34" customFormat="1" ht="16" x14ac:dyDescent="0.2">
      <c r="A655" s="85">
        <v>641</v>
      </c>
      <c r="B655" s="86"/>
      <c r="C655" s="87"/>
      <c r="D655" s="141" t="s">
        <v>6264</v>
      </c>
      <c r="E655" s="86"/>
      <c r="F655" s="88"/>
      <c r="G655" s="88" t="s">
        <v>5718</v>
      </c>
      <c r="H655" s="151">
        <v>2022</v>
      </c>
      <c r="I655" s="86"/>
      <c r="J655" s="86"/>
      <c r="K655" s="145" t="s">
        <v>6890</v>
      </c>
      <c r="L655" s="105"/>
      <c r="M655" s="86"/>
      <c r="N655" s="105"/>
      <c r="O655" s="105"/>
      <c r="P655" s="86"/>
      <c r="Q655" s="86"/>
      <c r="R655" s="153" t="str">
        <f t="shared" si="433"/>
        <v>Tổ 66</v>
      </c>
      <c r="S655" s="86"/>
      <c r="T655" s="86"/>
      <c r="U655" s="86"/>
      <c r="V655" s="86" t="str">
        <f t="shared" si="451"/>
        <v xml:space="preserve">, </v>
      </c>
      <c r="W655" s="86"/>
      <c r="X655" s="86"/>
      <c r="Y655" s="86"/>
      <c r="Z655" s="88"/>
      <c r="AA655" s="105"/>
      <c r="AB655" s="86"/>
      <c r="AC655" s="90"/>
      <c r="AD655" s="86"/>
      <c r="AE655" s="86"/>
      <c r="AF655" s="86"/>
      <c r="AG655" s="86"/>
      <c r="AH655" s="160" t="s">
        <v>6960</v>
      </c>
      <c r="AI655" s="153"/>
      <c r="AJ655" s="153"/>
      <c r="AK655" s="86"/>
      <c r="AL655" s="86"/>
      <c r="AM655" s="153" t="s">
        <v>7015</v>
      </c>
      <c r="AN655" s="153" t="s">
        <v>7767</v>
      </c>
      <c r="AO655" s="165">
        <v>43168</v>
      </c>
      <c r="AP655" s="153" t="s">
        <v>1911</v>
      </c>
      <c r="AQ655" s="153" t="s">
        <v>7128</v>
      </c>
      <c r="AR655" s="166">
        <v>105</v>
      </c>
      <c r="AS655" s="88" t="s">
        <v>5719</v>
      </c>
      <c r="AT655" s="92">
        <f t="shared" si="462"/>
        <v>0</v>
      </c>
      <c r="AU655" s="93">
        <v>0</v>
      </c>
      <c r="AV655" s="93">
        <v>0</v>
      </c>
      <c r="AW655" s="166">
        <v>200</v>
      </c>
      <c r="AX655" s="93">
        <v>0</v>
      </c>
      <c r="AY655" s="177"/>
      <c r="AZ655" s="177">
        <v>0</v>
      </c>
      <c r="BA655" s="178"/>
      <c r="BB655" s="105"/>
      <c r="BC655" s="105"/>
      <c r="BD655" s="93"/>
      <c r="BE655" s="93">
        <v>0</v>
      </c>
      <c r="BF655" s="91">
        <v>0</v>
      </c>
      <c r="BG655" s="94"/>
      <c r="BH655" s="95"/>
      <c r="BI655" s="93" t="str">
        <f t="shared" ref="BI655:BI718" si="472">K655</f>
        <v>Nguyễn Xuân Hương</v>
      </c>
      <c r="BJ655" s="105">
        <f t="shared" ref="BJ655:BJ718" si="473">L655</f>
        <v>0</v>
      </c>
      <c r="BK655" s="88" t="str">
        <f t="shared" ref="BK655:BK718" si="474">D655</f>
        <v>8421145911</v>
      </c>
      <c r="BL655" s="86">
        <f t="shared" ref="BL655:BL718" si="475">M655</f>
        <v>0</v>
      </c>
      <c r="BM655" s="105">
        <f t="shared" ref="BM655:BM718" si="476">N655</f>
        <v>0</v>
      </c>
      <c r="BN655" s="86">
        <f t="shared" ref="BN655:BN718" si="477">O655</f>
        <v>0</v>
      </c>
      <c r="BO655" s="86">
        <f t="shared" ref="BO655:BO718" si="478">AJ655</f>
        <v>0</v>
      </c>
      <c r="BP655" s="86">
        <f t="shared" si="452"/>
        <v>0</v>
      </c>
      <c r="BQ655" s="160" t="s">
        <v>6960</v>
      </c>
      <c r="BR655" s="86" t="s">
        <v>5720</v>
      </c>
      <c r="BS655" s="88" t="s">
        <v>5721</v>
      </c>
      <c r="BT655" s="86" t="s">
        <v>5722</v>
      </c>
      <c r="BU655" s="86"/>
      <c r="BV655" s="86" t="str">
        <f t="shared" si="453"/>
        <v>CM 669265</v>
      </c>
      <c r="BW655" s="105" t="str">
        <f t="shared" si="454"/>
        <v/>
      </c>
      <c r="BX655" s="86" t="str">
        <f t="shared" si="446"/>
        <v>152</v>
      </c>
      <c r="BY655" s="86" t="str">
        <f t="shared" si="447"/>
        <v>46</v>
      </c>
      <c r="BZ655" s="91">
        <f t="shared" si="448"/>
        <v>105</v>
      </c>
      <c r="CA655" s="91">
        <v>0</v>
      </c>
      <c r="CB655" s="96" t="s">
        <v>5719</v>
      </c>
      <c r="CC655" s="91">
        <f t="shared" si="455"/>
        <v>200</v>
      </c>
      <c r="CD655" s="91">
        <f t="shared" si="456"/>
        <v>0</v>
      </c>
      <c r="CE655" s="93">
        <f t="shared" si="457"/>
        <v>0</v>
      </c>
      <c r="CF655" s="93">
        <f t="shared" si="458"/>
        <v>0</v>
      </c>
      <c r="CG655" s="105"/>
      <c r="CH655" s="105"/>
      <c r="CI655" s="86"/>
      <c r="CJ655" s="188"/>
      <c r="CK655" s="181">
        <f t="shared" si="459"/>
        <v>105</v>
      </c>
      <c r="CL655" s="181">
        <f t="shared" si="460"/>
        <v>200</v>
      </c>
      <c r="CM655" s="86" t="s">
        <v>5723</v>
      </c>
      <c r="CN655" s="182" t="s">
        <v>7854</v>
      </c>
      <c r="CO655" s="183" t="s">
        <v>7855</v>
      </c>
      <c r="CP655" s="86" t="s">
        <v>5724</v>
      </c>
      <c r="CQ655" s="153" t="s">
        <v>7924</v>
      </c>
      <c r="CR655" s="187">
        <f t="shared" si="461"/>
        <v>7970000</v>
      </c>
      <c r="CS655" s="188">
        <v>1</v>
      </c>
      <c r="CT655" s="188">
        <f t="shared" si="463"/>
        <v>7970000</v>
      </c>
      <c r="CU655" s="93"/>
      <c r="CV655" s="94">
        <f t="shared" si="443"/>
        <v>105</v>
      </c>
      <c r="CW655" s="93">
        <f t="shared" si="444"/>
        <v>0</v>
      </c>
      <c r="CX655" s="86">
        <f t="shared" si="445"/>
        <v>0</v>
      </c>
      <c r="CY655" s="93">
        <f t="shared" si="464"/>
        <v>251055</v>
      </c>
      <c r="CZ655" s="93">
        <v>0</v>
      </c>
      <c r="DA655" s="93">
        <v>0</v>
      </c>
      <c r="DB655" s="93">
        <f t="shared" si="465"/>
        <v>0</v>
      </c>
      <c r="DC655" s="93">
        <v>0</v>
      </c>
      <c r="DD655" s="91">
        <v>0</v>
      </c>
      <c r="DE655" s="93">
        <f t="shared" si="466"/>
        <v>0</v>
      </c>
      <c r="DF655" s="93">
        <f t="shared" ref="DF655:DF718" si="479">AV655</f>
        <v>0</v>
      </c>
      <c r="DG655" s="93"/>
      <c r="DH655" s="93">
        <v>0</v>
      </c>
      <c r="DI655" s="93">
        <v>0</v>
      </c>
      <c r="DJ655" s="86">
        <f t="shared" si="467"/>
        <v>0</v>
      </c>
      <c r="DK655" s="91">
        <v>0</v>
      </c>
      <c r="DL655" s="93"/>
      <c r="DM655" s="93">
        <v>0</v>
      </c>
      <c r="DN655" s="93">
        <f t="shared" ref="DN655:DN718" si="480">CT655</f>
        <v>7970000</v>
      </c>
      <c r="DO655" s="93">
        <f t="shared" si="468"/>
        <v>0</v>
      </c>
      <c r="DP655" s="92">
        <f t="shared" si="469"/>
        <v>251055</v>
      </c>
      <c r="DQ655" s="97" t="str">
        <f t="shared" ref="DQ655:DQ718" si="481">IF(LEN(D655)=13,LEFT(D655,10)&amp;"-"&amp;RIGHT(D655,3),D655)</f>
        <v>8421145911</v>
      </c>
      <c r="DR655" s="98">
        <f t="shared" si="470"/>
        <v>0</v>
      </c>
      <c r="DS655" s="93" t="str">
        <f t="shared" si="471"/>
        <v>OK</v>
      </c>
      <c r="DT655" s="93"/>
      <c r="DU655" s="78" t="str">
        <f t="shared" ref="DU655:DU718" si="482">IF(CP655="",CONCATENATE(LEFT(BS655,FIND("-",BS655)-1),LEFT(CM655,FIND("-",CM655)-1),LEFT(CN655,FIND("-",CN655)-1),LEFT(CO655,FIND("-",CO655)-1),LEFT(CQ655,FIND("-",CQ655)-1),LEFT(CB655,FIND("-",CB655)-1)),CONCATENATE(LEFT(BS655,FIND("-",BS655)-1),LEFT(CM655,FIND("-",CM655)-1),LEFT(CN655,FIND("-",CN655)-1),LEFT(CO655,FIND("-",CO655)-1),LEFT(CP655,FIND("-",CP655)-1),LEFT(CQ655,FIND("-",CQ655)-1),LEFT(CB655,FIND("-",CB655)-1)))</f>
        <v>5010700215011501100001VT100001</v>
      </c>
      <c r="DV655" s="78">
        <f>INDEX('08_DMGiaDat'!$L:$L,MATCH(DU655,'08_DMGiaDat'!$R:$R,0))</f>
        <v>7970000</v>
      </c>
      <c r="DW655" s="78" t="str">
        <f t="shared" ref="DW655:DW718" si="483">CONCATENATE(LEFT(BS655,5),LEFT(CM655,3),LEFT(CN655,3),MID(CO655,4,2),LEFT(CP655,3),"00000",LEFT(CB655,3))</f>
        <v>501070021501100100000001</v>
      </c>
      <c r="DX655" s="78" t="str">
        <f>IFERROR(VLOOKUP(DW655,'08_DMGiaDat'!C618:C619,2,FALSE),"N")</f>
        <v>N</v>
      </c>
      <c r="DY655" s="78" t="str">
        <f t="shared" ref="DY655:DY718" si="484">CONCATENATE(LEFT(BS655,5),LEFT(CM655,3),LEFT(CN655,3),MID(CO655,4,2),LEFT(CP655,3),LEFT(CQ655,5),"001")</f>
        <v>5010700215011001VT100001</v>
      </c>
      <c r="DZ655" s="78" t="str">
        <f>IFERROR(VLOOKUP(DY655,'08_DMGiaDat'!C618:C619,2,FALSE),"N")</f>
        <v>N</v>
      </c>
      <c r="EA655" s="78" t="str">
        <f t="shared" ref="EA655:EA718" si="485">CONCATENATE(LEFT(BS655,5),LEFT(CM655,3),LEFT(CN655,3),MID(CO655,4,2),LEFT(CP655,3),"00000","001")</f>
        <v>501070021501100100000001</v>
      </c>
      <c r="EB655" s="78" t="str">
        <f>IFERROR(VLOOKUP(EA655,'08_DMGiaDat'!C618:C619,2,FALSE),"N")</f>
        <v>N</v>
      </c>
      <c r="EC655" s="92">
        <f>IF(DV655&lt;&gt;"N",DV655,IF(DX655&lt;&gt;"N",DX655,IF(DZ655&lt;&gt;"N",DZ655*VLOOKUP(LEFT(CB655,3),'03_DMMucDich'!C602:C606,5,FALSE),IF(EB655&lt;&gt;"N",EB655*VLOOKUP(LEFT(CB655,3),'03_DMMucDich'!C602:C606,5,FALSE),"N/A"))))</f>
        <v>7970000</v>
      </c>
    </row>
    <row r="656" spans="1:133" s="34" customFormat="1" ht="16" x14ac:dyDescent="0.2">
      <c r="A656" s="85">
        <v>642</v>
      </c>
      <c r="B656" s="86"/>
      <c r="C656" s="87"/>
      <c r="D656" s="141" t="s">
        <v>6264</v>
      </c>
      <c r="E656" s="86"/>
      <c r="F656" s="88"/>
      <c r="G656" s="88" t="s">
        <v>5718</v>
      </c>
      <c r="H656" s="151">
        <v>2022</v>
      </c>
      <c r="I656" s="86"/>
      <c r="J656" s="86"/>
      <c r="K656" s="145" t="s">
        <v>6890</v>
      </c>
      <c r="L656" s="105"/>
      <c r="M656" s="86"/>
      <c r="N656" s="105"/>
      <c r="O656" s="105"/>
      <c r="P656" s="86"/>
      <c r="Q656" s="86"/>
      <c r="R656" s="153" t="str">
        <f t="shared" ref="R656:R719" si="486">"Tổ "&amp;RIGHT(AH656,2)</f>
        <v>Tổ 66</v>
      </c>
      <c r="S656" s="86"/>
      <c r="T656" s="86"/>
      <c r="U656" s="86"/>
      <c r="V656" s="86" t="str">
        <f t="shared" si="451"/>
        <v xml:space="preserve">, </v>
      </c>
      <c r="W656" s="86"/>
      <c r="X656" s="86"/>
      <c r="Y656" s="86"/>
      <c r="Z656" s="88"/>
      <c r="AA656" s="105"/>
      <c r="AB656" s="86"/>
      <c r="AC656" s="90"/>
      <c r="AD656" s="86"/>
      <c r="AE656" s="86"/>
      <c r="AF656" s="86"/>
      <c r="AG656" s="86"/>
      <c r="AH656" s="160" t="s">
        <v>6960</v>
      </c>
      <c r="AI656" s="153"/>
      <c r="AJ656" s="153"/>
      <c r="AK656" s="86"/>
      <c r="AL656" s="86"/>
      <c r="AM656" s="153" t="s">
        <v>7015</v>
      </c>
      <c r="AN656" s="153" t="s">
        <v>7768</v>
      </c>
      <c r="AO656" s="165">
        <v>43487</v>
      </c>
      <c r="AP656" s="153" t="s">
        <v>7154</v>
      </c>
      <c r="AQ656" s="153" t="s">
        <v>7025</v>
      </c>
      <c r="AR656" s="166">
        <v>115</v>
      </c>
      <c r="AS656" s="88" t="s">
        <v>5719</v>
      </c>
      <c r="AT656" s="92">
        <f t="shared" si="462"/>
        <v>0</v>
      </c>
      <c r="AU656" s="93">
        <v>0</v>
      </c>
      <c r="AV656" s="93">
        <v>0</v>
      </c>
      <c r="AW656" s="166">
        <v>200</v>
      </c>
      <c r="AX656" s="93">
        <v>0</v>
      </c>
      <c r="AY656" s="177"/>
      <c r="AZ656" s="177">
        <v>0</v>
      </c>
      <c r="BA656" s="178"/>
      <c r="BB656" s="105"/>
      <c r="BC656" s="105"/>
      <c r="BD656" s="93"/>
      <c r="BE656" s="93">
        <v>0</v>
      </c>
      <c r="BF656" s="91">
        <v>0</v>
      </c>
      <c r="BG656" s="94"/>
      <c r="BH656" s="95"/>
      <c r="BI656" s="93" t="str">
        <f t="shared" si="472"/>
        <v>Nguyễn Xuân Hương</v>
      </c>
      <c r="BJ656" s="105">
        <f t="shared" si="473"/>
        <v>0</v>
      </c>
      <c r="BK656" s="88" t="str">
        <f t="shared" si="474"/>
        <v>8421145911</v>
      </c>
      <c r="BL656" s="86">
        <f t="shared" si="475"/>
        <v>0</v>
      </c>
      <c r="BM656" s="105">
        <f t="shared" si="476"/>
        <v>0</v>
      </c>
      <c r="BN656" s="86">
        <f t="shared" si="477"/>
        <v>0</v>
      </c>
      <c r="BO656" s="86">
        <f t="shared" si="478"/>
        <v>0</v>
      </c>
      <c r="BP656" s="86">
        <f t="shared" si="452"/>
        <v>0</v>
      </c>
      <c r="BQ656" s="160" t="s">
        <v>6960</v>
      </c>
      <c r="BR656" s="86" t="s">
        <v>5720</v>
      </c>
      <c r="BS656" s="88" t="s">
        <v>5721</v>
      </c>
      <c r="BT656" s="86" t="s">
        <v>5722</v>
      </c>
      <c r="BU656" s="86"/>
      <c r="BV656" s="86" t="str">
        <f t="shared" si="453"/>
        <v>CO 198864</v>
      </c>
      <c r="BW656" s="105" t="str">
        <f t="shared" si="454"/>
        <v/>
      </c>
      <c r="BX656" s="86" t="str">
        <f t="shared" si="446"/>
        <v>98</v>
      </c>
      <c r="BY656" s="86" t="str">
        <f t="shared" si="447"/>
        <v>59</v>
      </c>
      <c r="BZ656" s="91">
        <f t="shared" si="448"/>
        <v>115</v>
      </c>
      <c r="CA656" s="91">
        <v>0</v>
      </c>
      <c r="CB656" s="96" t="s">
        <v>5719</v>
      </c>
      <c r="CC656" s="91">
        <f t="shared" si="455"/>
        <v>200</v>
      </c>
      <c r="CD656" s="91">
        <f t="shared" si="456"/>
        <v>0</v>
      </c>
      <c r="CE656" s="93">
        <f t="shared" si="457"/>
        <v>0</v>
      </c>
      <c r="CF656" s="93">
        <f t="shared" si="458"/>
        <v>0</v>
      </c>
      <c r="CG656" s="105"/>
      <c r="CH656" s="105"/>
      <c r="CI656" s="86"/>
      <c r="CJ656" s="188"/>
      <c r="CK656" s="181">
        <f t="shared" si="459"/>
        <v>115</v>
      </c>
      <c r="CL656" s="181">
        <f t="shared" si="460"/>
        <v>200</v>
      </c>
      <c r="CM656" s="86" t="s">
        <v>5723</v>
      </c>
      <c r="CN656" s="182" t="s">
        <v>7854</v>
      </c>
      <c r="CO656" s="183" t="s">
        <v>7855</v>
      </c>
      <c r="CP656" s="86" t="s">
        <v>5724</v>
      </c>
      <c r="CQ656" s="153" t="s">
        <v>7924</v>
      </c>
      <c r="CR656" s="187">
        <f t="shared" si="461"/>
        <v>7970000</v>
      </c>
      <c r="CS656" s="188">
        <v>1</v>
      </c>
      <c r="CT656" s="188">
        <f t="shared" si="463"/>
        <v>7970000</v>
      </c>
      <c r="CU656" s="93"/>
      <c r="CV656" s="94">
        <f t="shared" ref="CV656:CV719" si="487">IF(OR(CK656=0,CK656&lt;=CL656),CK656,CL656)</f>
        <v>115</v>
      </c>
      <c r="CW656" s="93">
        <f t="shared" ref="CW656:CW719" si="488">IF(AND(CK656&gt;CL656,CK656&lt;=CL656*4),CK656-CL656,IF(CK656&gt;=CL656*4,CL656*3,0))</f>
        <v>0</v>
      </c>
      <c r="CX656" s="86">
        <f t="shared" ref="CX656:CX719" si="489">IF(CK656&gt;=CL656*4,CK656-CL656*4,0)</f>
        <v>0</v>
      </c>
      <c r="CY656" s="93">
        <f t="shared" si="464"/>
        <v>274964.99999999994</v>
      </c>
      <c r="CZ656" s="93">
        <v>0</v>
      </c>
      <c r="DA656" s="93">
        <v>0</v>
      </c>
      <c r="DB656" s="93">
        <f t="shared" si="465"/>
        <v>0</v>
      </c>
      <c r="DC656" s="93">
        <v>0</v>
      </c>
      <c r="DD656" s="91">
        <v>0</v>
      </c>
      <c r="DE656" s="93">
        <f t="shared" si="466"/>
        <v>0</v>
      </c>
      <c r="DF656" s="93">
        <f t="shared" si="479"/>
        <v>0</v>
      </c>
      <c r="DG656" s="93"/>
      <c r="DH656" s="93">
        <v>0</v>
      </c>
      <c r="DI656" s="93">
        <v>0</v>
      </c>
      <c r="DJ656" s="86">
        <f t="shared" si="467"/>
        <v>0</v>
      </c>
      <c r="DK656" s="91">
        <v>0</v>
      </c>
      <c r="DL656" s="93"/>
      <c r="DM656" s="93">
        <v>0</v>
      </c>
      <c r="DN656" s="93">
        <f t="shared" si="480"/>
        <v>7970000</v>
      </c>
      <c r="DO656" s="93">
        <f t="shared" si="468"/>
        <v>0</v>
      </c>
      <c r="DP656" s="92">
        <f t="shared" si="469"/>
        <v>274964.99999999994</v>
      </c>
      <c r="DQ656" s="97" t="str">
        <f t="shared" si="481"/>
        <v>8421145911</v>
      </c>
      <c r="DR656" s="98">
        <f t="shared" si="470"/>
        <v>0</v>
      </c>
      <c r="DS656" s="93" t="str">
        <f t="shared" si="471"/>
        <v>OK</v>
      </c>
      <c r="DT656" s="93"/>
      <c r="DU656" s="78" t="str">
        <f t="shared" si="482"/>
        <v>5010700215011501100001VT100001</v>
      </c>
      <c r="DV656" s="78">
        <f>INDEX('08_DMGiaDat'!$L:$L,MATCH(DU656,'08_DMGiaDat'!$R:$R,0))</f>
        <v>7970000</v>
      </c>
      <c r="DW656" s="78" t="str">
        <f t="shared" si="483"/>
        <v>501070021501100100000001</v>
      </c>
      <c r="DX656" s="78" t="str">
        <f>IFERROR(VLOOKUP(DW656,'08_DMGiaDat'!C618:C619,2,FALSE),"N")</f>
        <v>N</v>
      </c>
      <c r="DY656" s="78" t="str">
        <f t="shared" si="484"/>
        <v>5010700215011001VT100001</v>
      </c>
      <c r="DZ656" s="78" t="str">
        <f>IFERROR(VLOOKUP(DY656,'08_DMGiaDat'!C618:C619,2,FALSE),"N")</f>
        <v>N</v>
      </c>
      <c r="EA656" s="78" t="str">
        <f t="shared" si="485"/>
        <v>501070021501100100000001</v>
      </c>
      <c r="EB656" s="78" t="str">
        <f>IFERROR(VLOOKUP(EA656,'08_DMGiaDat'!C618:C619,2,FALSE),"N")</f>
        <v>N</v>
      </c>
      <c r="EC656" s="92">
        <f>IF(DV656&lt;&gt;"N",DV656,IF(DX656&lt;&gt;"N",DX656,IF(DZ656&lt;&gt;"N",DZ656*VLOOKUP(LEFT(CB656,3),'03_DMMucDich'!C602:C606,5,FALSE),IF(EB656&lt;&gt;"N",EB656*VLOOKUP(LEFT(CB656,3),'03_DMMucDich'!C602:C606,5,FALSE),"N/A"))))</f>
        <v>7970000</v>
      </c>
    </row>
    <row r="657" spans="1:133" s="34" customFormat="1" ht="16" x14ac:dyDescent="0.2">
      <c r="A657" s="85">
        <v>643</v>
      </c>
      <c r="B657" s="86"/>
      <c r="C657" s="87"/>
      <c r="D657" s="141" t="s">
        <v>6265</v>
      </c>
      <c r="E657" s="86"/>
      <c r="F657" s="88"/>
      <c r="G657" s="88" t="s">
        <v>5718</v>
      </c>
      <c r="H657" s="151">
        <v>2022</v>
      </c>
      <c r="I657" s="86"/>
      <c r="J657" s="86"/>
      <c r="K657" s="145" t="s">
        <v>6891</v>
      </c>
      <c r="L657" s="105"/>
      <c r="M657" s="86"/>
      <c r="N657" s="105"/>
      <c r="O657" s="105"/>
      <c r="P657" s="86"/>
      <c r="Q657" s="86"/>
      <c r="R657" s="153" t="str">
        <f t="shared" si="486"/>
        <v>Tổ 09</v>
      </c>
      <c r="S657" s="86"/>
      <c r="T657" s="86"/>
      <c r="U657" s="86"/>
      <c r="V657" s="86" t="str">
        <f t="shared" si="451"/>
        <v xml:space="preserve">, </v>
      </c>
      <c r="W657" s="86"/>
      <c r="X657" s="86"/>
      <c r="Y657" s="86"/>
      <c r="Z657" s="88"/>
      <c r="AA657" s="105"/>
      <c r="AB657" s="86"/>
      <c r="AC657" s="90"/>
      <c r="AD657" s="86"/>
      <c r="AE657" s="86"/>
      <c r="AF657" s="86"/>
      <c r="AG657" s="86"/>
      <c r="AH657" s="160" t="s">
        <v>6979</v>
      </c>
      <c r="AI657" s="153"/>
      <c r="AJ657" s="153"/>
      <c r="AK657" s="86"/>
      <c r="AL657" s="86"/>
      <c r="AM657" s="153" t="s">
        <v>7015</v>
      </c>
      <c r="AN657" s="153" t="s">
        <v>7769</v>
      </c>
      <c r="AO657" s="165">
        <v>42460</v>
      </c>
      <c r="AP657" s="153" t="s">
        <v>1847</v>
      </c>
      <c r="AQ657" s="153" t="s">
        <v>7092</v>
      </c>
      <c r="AR657" s="166">
        <v>111</v>
      </c>
      <c r="AS657" s="88" t="s">
        <v>5719</v>
      </c>
      <c r="AT657" s="92">
        <f t="shared" si="462"/>
        <v>0</v>
      </c>
      <c r="AU657" s="93">
        <v>0</v>
      </c>
      <c r="AV657" s="93">
        <v>0</v>
      </c>
      <c r="AW657" s="166">
        <v>200</v>
      </c>
      <c r="AX657" s="93">
        <v>0</v>
      </c>
      <c r="AY657" s="177"/>
      <c r="AZ657" s="177">
        <v>0</v>
      </c>
      <c r="BA657" s="178"/>
      <c r="BB657" s="105"/>
      <c r="BC657" s="105"/>
      <c r="BD657" s="93"/>
      <c r="BE657" s="93">
        <v>0</v>
      </c>
      <c r="BF657" s="91">
        <v>0</v>
      </c>
      <c r="BG657" s="94"/>
      <c r="BH657" s="95"/>
      <c r="BI657" s="93" t="str">
        <f t="shared" si="472"/>
        <v>Cao Thị Hoan</v>
      </c>
      <c r="BJ657" s="105">
        <f t="shared" si="473"/>
        <v>0</v>
      </c>
      <c r="BK657" s="88" t="str">
        <f t="shared" si="474"/>
        <v>8098032962</v>
      </c>
      <c r="BL657" s="86">
        <f t="shared" si="475"/>
        <v>0</v>
      </c>
      <c r="BM657" s="105">
        <f t="shared" si="476"/>
        <v>0</v>
      </c>
      <c r="BN657" s="86">
        <f t="shared" si="477"/>
        <v>0</v>
      </c>
      <c r="BO657" s="86">
        <f t="shared" si="478"/>
        <v>0</v>
      </c>
      <c r="BP657" s="86">
        <f t="shared" si="452"/>
        <v>0</v>
      </c>
      <c r="BQ657" s="160" t="s">
        <v>6979</v>
      </c>
      <c r="BR657" s="86" t="s">
        <v>5720</v>
      </c>
      <c r="BS657" s="88" t="s">
        <v>5721</v>
      </c>
      <c r="BT657" s="86" t="s">
        <v>5722</v>
      </c>
      <c r="BU657" s="86"/>
      <c r="BV657" s="86" t="str">
        <f t="shared" si="453"/>
        <v>BY 789343</v>
      </c>
      <c r="BW657" s="105" t="str">
        <f t="shared" si="454"/>
        <v/>
      </c>
      <c r="BX657" s="86" t="str">
        <f t="shared" ref="BX657:BX720" si="490">AP657</f>
        <v>149</v>
      </c>
      <c r="BY657" s="86" t="str">
        <f t="shared" ref="BY657:BY720" si="491">AQ657</f>
        <v>76</v>
      </c>
      <c r="BZ657" s="91">
        <f t="shared" ref="BZ657:BZ720" si="492">AR657</f>
        <v>111</v>
      </c>
      <c r="CA657" s="91">
        <v>0</v>
      </c>
      <c r="CB657" s="96" t="s">
        <v>5719</v>
      </c>
      <c r="CC657" s="91">
        <f t="shared" si="455"/>
        <v>200</v>
      </c>
      <c r="CD657" s="91">
        <f t="shared" si="456"/>
        <v>0</v>
      </c>
      <c r="CE657" s="93">
        <f t="shared" si="457"/>
        <v>0</v>
      </c>
      <c r="CF657" s="93">
        <f t="shared" si="458"/>
        <v>0</v>
      </c>
      <c r="CG657" s="105"/>
      <c r="CH657" s="105"/>
      <c r="CI657" s="86"/>
      <c r="CJ657" s="188"/>
      <c r="CK657" s="181">
        <f t="shared" si="459"/>
        <v>111</v>
      </c>
      <c r="CL657" s="181">
        <f t="shared" si="460"/>
        <v>200</v>
      </c>
      <c r="CM657" s="86" t="s">
        <v>5723</v>
      </c>
      <c r="CN657" s="182" t="s">
        <v>7872</v>
      </c>
      <c r="CO657" s="183" t="s">
        <v>7882</v>
      </c>
      <c r="CP657" s="86" t="s">
        <v>5724</v>
      </c>
      <c r="CQ657" s="153" t="s">
        <v>7924</v>
      </c>
      <c r="CR657" s="187">
        <f t="shared" si="461"/>
        <v>7150000</v>
      </c>
      <c r="CS657" s="188">
        <v>1.2</v>
      </c>
      <c r="CT657" s="188">
        <f t="shared" si="463"/>
        <v>8580000</v>
      </c>
      <c r="CU657" s="93"/>
      <c r="CV657" s="94">
        <f t="shared" si="487"/>
        <v>111</v>
      </c>
      <c r="CW657" s="93">
        <f t="shared" si="488"/>
        <v>0</v>
      </c>
      <c r="CX657" s="86">
        <f t="shared" si="489"/>
        <v>0</v>
      </c>
      <c r="CY657" s="93">
        <f t="shared" si="464"/>
        <v>285714</v>
      </c>
      <c r="CZ657" s="93">
        <v>0</v>
      </c>
      <c r="DA657" s="93">
        <v>0</v>
      </c>
      <c r="DB657" s="93">
        <f t="shared" si="465"/>
        <v>0</v>
      </c>
      <c r="DC657" s="93">
        <v>0</v>
      </c>
      <c r="DD657" s="91">
        <v>0</v>
      </c>
      <c r="DE657" s="93">
        <f t="shared" si="466"/>
        <v>0</v>
      </c>
      <c r="DF657" s="93">
        <f t="shared" si="479"/>
        <v>0</v>
      </c>
      <c r="DG657" s="93"/>
      <c r="DH657" s="93">
        <v>0</v>
      </c>
      <c r="DI657" s="93">
        <v>0</v>
      </c>
      <c r="DJ657" s="86">
        <f t="shared" si="467"/>
        <v>0</v>
      </c>
      <c r="DK657" s="91">
        <v>0</v>
      </c>
      <c r="DL657" s="93"/>
      <c r="DM657" s="93">
        <v>0</v>
      </c>
      <c r="DN657" s="93">
        <f t="shared" si="480"/>
        <v>8580000</v>
      </c>
      <c r="DO657" s="93">
        <f t="shared" si="468"/>
        <v>0</v>
      </c>
      <c r="DP657" s="92">
        <f t="shared" si="469"/>
        <v>285714</v>
      </c>
      <c r="DQ657" s="97" t="str">
        <f t="shared" si="481"/>
        <v>8098032962</v>
      </c>
      <c r="DR657" s="98">
        <f t="shared" si="470"/>
        <v>0</v>
      </c>
      <c r="DS657" s="93" t="str">
        <f t="shared" si="471"/>
        <v>OK</v>
      </c>
      <c r="DT657" s="93"/>
      <c r="DU657" s="78" t="str">
        <f t="shared" si="482"/>
        <v>5010700215001500102001VT100001</v>
      </c>
      <c r="DV657" s="78">
        <f>INDEX('08_DMGiaDat'!$L:$L,MATCH(DU657,'08_DMGiaDat'!$R:$R,0))</f>
        <v>7150000</v>
      </c>
      <c r="DW657" s="78" t="str">
        <f t="shared" si="483"/>
        <v>501070021500100100000001</v>
      </c>
      <c r="DX657" s="78" t="str">
        <f>IFERROR(VLOOKUP(DW657,'08_DMGiaDat'!C618:C619,2,FALSE),"N")</f>
        <v>N</v>
      </c>
      <c r="DY657" s="78" t="str">
        <f t="shared" si="484"/>
        <v>5010700215001001VT100001</v>
      </c>
      <c r="DZ657" s="78" t="str">
        <f>IFERROR(VLOOKUP(DY657,'08_DMGiaDat'!C618:C619,2,FALSE),"N")</f>
        <v>N</v>
      </c>
      <c r="EA657" s="78" t="str">
        <f t="shared" si="485"/>
        <v>501070021500100100000001</v>
      </c>
      <c r="EB657" s="78" t="str">
        <f>IFERROR(VLOOKUP(EA657,'08_DMGiaDat'!C618:C619,2,FALSE),"N")</f>
        <v>N</v>
      </c>
      <c r="EC657" s="92">
        <f>IF(DV657&lt;&gt;"N",DV657,IF(DX657&lt;&gt;"N",DX657,IF(DZ657&lt;&gt;"N",DZ657*VLOOKUP(LEFT(CB657,3),'03_DMMucDich'!C602:C606,5,FALSE),IF(EB657&lt;&gt;"N",EB657*VLOOKUP(LEFT(CB657,3),'03_DMMucDich'!C602:C606,5,FALSE),"N/A"))))</f>
        <v>7150000</v>
      </c>
    </row>
    <row r="658" spans="1:133" s="34" customFormat="1" ht="16" x14ac:dyDescent="0.2">
      <c r="A658" s="85">
        <v>644</v>
      </c>
      <c r="B658" s="86"/>
      <c r="C658" s="87"/>
      <c r="D658" s="141" t="s">
        <v>6266</v>
      </c>
      <c r="E658" s="86"/>
      <c r="F658" s="88"/>
      <c r="G658" s="88" t="s">
        <v>5718</v>
      </c>
      <c r="H658" s="151">
        <v>2022</v>
      </c>
      <c r="I658" s="86"/>
      <c r="J658" s="86"/>
      <c r="K658" s="145" t="s">
        <v>6892</v>
      </c>
      <c r="L658" s="105"/>
      <c r="M658" s="86"/>
      <c r="N658" s="105"/>
      <c r="O658" s="105"/>
      <c r="P658" s="86"/>
      <c r="Q658" s="86"/>
      <c r="R658" s="153" t="str">
        <f t="shared" si="486"/>
        <v>Tổ 66</v>
      </c>
      <c r="S658" s="86"/>
      <c r="T658" s="86"/>
      <c r="U658" s="86"/>
      <c r="V658" s="86" t="str">
        <f t="shared" si="451"/>
        <v xml:space="preserve">, </v>
      </c>
      <c r="W658" s="86"/>
      <c r="X658" s="86"/>
      <c r="Y658" s="86"/>
      <c r="Z658" s="88"/>
      <c r="AA658" s="105"/>
      <c r="AB658" s="86"/>
      <c r="AC658" s="90"/>
      <c r="AD658" s="86"/>
      <c r="AE658" s="86"/>
      <c r="AF658" s="86"/>
      <c r="AG658" s="86"/>
      <c r="AH658" s="160" t="s">
        <v>6960</v>
      </c>
      <c r="AI658" s="153"/>
      <c r="AJ658" s="153"/>
      <c r="AK658" s="86"/>
      <c r="AL658" s="86"/>
      <c r="AM658" s="153" t="s">
        <v>7015</v>
      </c>
      <c r="AN658" s="153" t="s">
        <v>7770</v>
      </c>
      <c r="AO658" s="165">
        <v>43487</v>
      </c>
      <c r="AP658" s="153" t="s">
        <v>7484</v>
      </c>
      <c r="AQ658" s="153" t="s">
        <v>7025</v>
      </c>
      <c r="AR658" s="166">
        <v>115</v>
      </c>
      <c r="AS658" s="88" t="s">
        <v>5719</v>
      </c>
      <c r="AT658" s="92">
        <f t="shared" si="462"/>
        <v>0</v>
      </c>
      <c r="AU658" s="93">
        <v>0</v>
      </c>
      <c r="AV658" s="93">
        <v>0</v>
      </c>
      <c r="AW658" s="166">
        <v>200</v>
      </c>
      <c r="AX658" s="93">
        <v>0</v>
      </c>
      <c r="AY658" s="177"/>
      <c r="AZ658" s="177">
        <v>0</v>
      </c>
      <c r="BA658" s="178"/>
      <c r="BB658" s="105"/>
      <c r="BC658" s="105"/>
      <c r="BD658" s="93"/>
      <c r="BE658" s="93">
        <v>0</v>
      </c>
      <c r="BF658" s="91">
        <v>0</v>
      </c>
      <c r="BG658" s="94"/>
      <c r="BH658" s="95"/>
      <c r="BI658" s="93" t="str">
        <f t="shared" si="472"/>
        <v>Nguyễn Tường An</v>
      </c>
      <c r="BJ658" s="105">
        <f t="shared" si="473"/>
        <v>0</v>
      </c>
      <c r="BK658" s="88" t="str">
        <f t="shared" si="474"/>
        <v>8540228518</v>
      </c>
      <c r="BL658" s="86">
        <f t="shared" si="475"/>
        <v>0</v>
      </c>
      <c r="BM658" s="105">
        <f t="shared" si="476"/>
        <v>0</v>
      </c>
      <c r="BN658" s="86">
        <f t="shared" si="477"/>
        <v>0</v>
      </c>
      <c r="BO658" s="86">
        <f t="shared" si="478"/>
        <v>0</v>
      </c>
      <c r="BP658" s="86">
        <f t="shared" si="452"/>
        <v>0</v>
      </c>
      <c r="BQ658" s="160" t="s">
        <v>6960</v>
      </c>
      <c r="BR658" s="86" t="s">
        <v>5720</v>
      </c>
      <c r="BS658" s="88" t="s">
        <v>5721</v>
      </c>
      <c r="BT658" s="86" t="s">
        <v>5722</v>
      </c>
      <c r="BU658" s="86"/>
      <c r="BV658" s="86" t="str">
        <f t="shared" si="453"/>
        <v>CO 198863</v>
      </c>
      <c r="BW658" s="105" t="str">
        <f t="shared" si="454"/>
        <v/>
      </c>
      <c r="BX658" s="86" t="str">
        <f t="shared" si="490"/>
        <v>99</v>
      </c>
      <c r="BY658" s="86" t="str">
        <f t="shared" si="491"/>
        <v>59</v>
      </c>
      <c r="BZ658" s="91">
        <f t="shared" si="492"/>
        <v>115</v>
      </c>
      <c r="CA658" s="91">
        <v>0</v>
      </c>
      <c r="CB658" s="96" t="s">
        <v>5719</v>
      </c>
      <c r="CC658" s="91">
        <f t="shared" si="455"/>
        <v>200</v>
      </c>
      <c r="CD658" s="91">
        <f t="shared" si="456"/>
        <v>0</v>
      </c>
      <c r="CE658" s="93">
        <f t="shared" si="457"/>
        <v>0</v>
      </c>
      <c r="CF658" s="93">
        <f t="shared" si="458"/>
        <v>0</v>
      </c>
      <c r="CG658" s="105"/>
      <c r="CH658" s="105"/>
      <c r="CI658" s="86"/>
      <c r="CJ658" s="188"/>
      <c r="CK658" s="181">
        <f t="shared" si="459"/>
        <v>115</v>
      </c>
      <c r="CL658" s="181">
        <f t="shared" si="460"/>
        <v>200</v>
      </c>
      <c r="CM658" s="86" t="s">
        <v>5723</v>
      </c>
      <c r="CN658" s="182" t="s">
        <v>7854</v>
      </c>
      <c r="CO658" s="183" t="s">
        <v>7855</v>
      </c>
      <c r="CP658" s="86" t="s">
        <v>5724</v>
      </c>
      <c r="CQ658" s="153" t="s">
        <v>7924</v>
      </c>
      <c r="CR658" s="187">
        <f t="shared" si="461"/>
        <v>7970000</v>
      </c>
      <c r="CS658" s="188">
        <v>1</v>
      </c>
      <c r="CT658" s="188">
        <f t="shared" si="463"/>
        <v>7970000</v>
      </c>
      <c r="CU658" s="93"/>
      <c r="CV658" s="94">
        <f t="shared" si="487"/>
        <v>115</v>
      </c>
      <c r="CW658" s="93">
        <f t="shared" si="488"/>
        <v>0</v>
      </c>
      <c r="CX658" s="86">
        <f t="shared" si="489"/>
        <v>0</v>
      </c>
      <c r="CY658" s="93">
        <f t="shared" si="464"/>
        <v>274964.99999999994</v>
      </c>
      <c r="CZ658" s="93">
        <v>0</v>
      </c>
      <c r="DA658" s="93">
        <v>0</v>
      </c>
      <c r="DB658" s="93">
        <f t="shared" si="465"/>
        <v>0</v>
      </c>
      <c r="DC658" s="93">
        <v>0</v>
      </c>
      <c r="DD658" s="91">
        <v>0</v>
      </c>
      <c r="DE658" s="93">
        <f t="shared" si="466"/>
        <v>0</v>
      </c>
      <c r="DF658" s="93">
        <f t="shared" si="479"/>
        <v>0</v>
      </c>
      <c r="DG658" s="93"/>
      <c r="DH658" s="93">
        <v>0</v>
      </c>
      <c r="DI658" s="93">
        <v>0</v>
      </c>
      <c r="DJ658" s="86">
        <f t="shared" si="467"/>
        <v>0</v>
      </c>
      <c r="DK658" s="91">
        <v>0</v>
      </c>
      <c r="DL658" s="93"/>
      <c r="DM658" s="93">
        <v>0</v>
      </c>
      <c r="DN658" s="93">
        <f t="shared" si="480"/>
        <v>7970000</v>
      </c>
      <c r="DO658" s="93">
        <f t="shared" si="468"/>
        <v>0</v>
      </c>
      <c r="DP658" s="92">
        <f t="shared" si="469"/>
        <v>274964.99999999994</v>
      </c>
      <c r="DQ658" s="97" t="str">
        <f t="shared" si="481"/>
        <v>8540228518</v>
      </c>
      <c r="DR658" s="98">
        <f t="shared" si="470"/>
        <v>0</v>
      </c>
      <c r="DS658" s="93" t="str">
        <f t="shared" si="471"/>
        <v>OK</v>
      </c>
      <c r="DT658" s="93"/>
      <c r="DU658" s="78" t="str">
        <f t="shared" si="482"/>
        <v>5010700215011501100001VT100001</v>
      </c>
      <c r="DV658" s="78">
        <f>INDEX('08_DMGiaDat'!$L:$L,MATCH(DU658,'08_DMGiaDat'!$R:$R,0))</f>
        <v>7970000</v>
      </c>
      <c r="DW658" s="78" t="str">
        <f t="shared" si="483"/>
        <v>501070021501100100000001</v>
      </c>
      <c r="DX658" s="78" t="str">
        <f>IFERROR(VLOOKUP(DW658,'08_DMGiaDat'!C618:C619,2,FALSE),"N")</f>
        <v>N</v>
      </c>
      <c r="DY658" s="78" t="str">
        <f t="shared" si="484"/>
        <v>5010700215011001VT100001</v>
      </c>
      <c r="DZ658" s="78" t="str">
        <f>IFERROR(VLOOKUP(DY658,'08_DMGiaDat'!C618:C619,2,FALSE),"N")</f>
        <v>N</v>
      </c>
      <c r="EA658" s="78" t="str">
        <f t="shared" si="485"/>
        <v>501070021501100100000001</v>
      </c>
      <c r="EB658" s="78" t="str">
        <f>IFERROR(VLOOKUP(EA658,'08_DMGiaDat'!C618:C619,2,FALSE),"N")</f>
        <v>N</v>
      </c>
      <c r="EC658" s="92">
        <f>IF(DV658&lt;&gt;"N",DV658,IF(DX658&lt;&gt;"N",DX658,IF(DZ658&lt;&gt;"N",DZ658*VLOOKUP(LEFT(CB658,3),'03_DMMucDich'!C602:C606,5,FALSE),IF(EB658&lt;&gt;"N",EB658*VLOOKUP(LEFT(CB658,3),'03_DMMucDich'!C602:C606,5,FALSE),"N/A"))))</f>
        <v>7970000</v>
      </c>
    </row>
    <row r="659" spans="1:133" s="34" customFormat="1" ht="16" x14ac:dyDescent="0.2">
      <c r="A659" s="85">
        <v>645</v>
      </c>
      <c r="B659" s="86"/>
      <c r="C659" s="87"/>
      <c r="D659" s="141" t="s">
        <v>6267</v>
      </c>
      <c r="E659" s="86"/>
      <c r="F659" s="88"/>
      <c r="G659" s="88" t="s">
        <v>5718</v>
      </c>
      <c r="H659" s="151">
        <v>2022</v>
      </c>
      <c r="I659" s="86"/>
      <c r="J659" s="86"/>
      <c r="K659" s="145" t="s">
        <v>6893</v>
      </c>
      <c r="L659" s="105"/>
      <c r="M659" s="86"/>
      <c r="N659" s="105"/>
      <c r="O659" s="105"/>
      <c r="P659" s="86"/>
      <c r="Q659" s="86"/>
      <c r="R659" s="153" t="str">
        <f t="shared" si="486"/>
        <v>Tổ 66</v>
      </c>
      <c r="S659" s="86"/>
      <c r="T659" s="86"/>
      <c r="U659" s="86"/>
      <c r="V659" s="86" t="str">
        <f t="shared" si="451"/>
        <v xml:space="preserve">, </v>
      </c>
      <c r="W659" s="86"/>
      <c r="X659" s="86"/>
      <c r="Y659" s="86"/>
      <c r="Z659" s="88"/>
      <c r="AA659" s="105"/>
      <c r="AB659" s="86"/>
      <c r="AC659" s="90"/>
      <c r="AD659" s="86"/>
      <c r="AE659" s="86"/>
      <c r="AF659" s="86"/>
      <c r="AG659" s="86"/>
      <c r="AH659" s="160" t="s">
        <v>6960</v>
      </c>
      <c r="AI659" s="153"/>
      <c r="AJ659" s="153"/>
      <c r="AK659" s="86"/>
      <c r="AL659" s="86"/>
      <c r="AM659" s="153" t="s">
        <v>7015</v>
      </c>
      <c r="AN659" s="153" t="s">
        <v>7771</v>
      </c>
      <c r="AO659" s="165">
        <v>43577</v>
      </c>
      <c r="AP659" s="153" t="s">
        <v>2059</v>
      </c>
      <c r="AQ659" s="153" t="s">
        <v>7079</v>
      </c>
      <c r="AR659" s="166">
        <v>100</v>
      </c>
      <c r="AS659" s="88" t="s">
        <v>5719</v>
      </c>
      <c r="AT659" s="92">
        <f t="shared" si="462"/>
        <v>0</v>
      </c>
      <c r="AU659" s="93">
        <v>0</v>
      </c>
      <c r="AV659" s="93">
        <v>0</v>
      </c>
      <c r="AW659" s="166">
        <v>200</v>
      </c>
      <c r="AX659" s="93">
        <v>0</v>
      </c>
      <c r="AY659" s="177"/>
      <c r="AZ659" s="177">
        <v>0</v>
      </c>
      <c r="BA659" s="178"/>
      <c r="BB659" s="105"/>
      <c r="BC659" s="105"/>
      <c r="BD659" s="93"/>
      <c r="BE659" s="93">
        <v>0</v>
      </c>
      <c r="BF659" s="91">
        <v>0</v>
      </c>
      <c r="BG659" s="94"/>
      <c r="BH659" s="95"/>
      <c r="BI659" s="93" t="str">
        <f t="shared" si="472"/>
        <v>Hoàng Thanh Dương</v>
      </c>
      <c r="BJ659" s="105">
        <f t="shared" si="473"/>
        <v>0</v>
      </c>
      <c r="BK659" s="88" t="str">
        <f t="shared" si="474"/>
        <v>8464813472</v>
      </c>
      <c r="BL659" s="86">
        <f t="shared" si="475"/>
        <v>0</v>
      </c>
      <c r="BM659" s="105">
        <f t="shared" si="476"/>
        <v>0</v>
      </c>
      <c r="BN659" s="86">
        <f t="shared" si="477"/>
        <v>0</v>
      </c>
      <c r="BO659" s="86">
        <f t="shared" si="478"/>
        <v>0</v>
      </c>
      <c r="BP659" s="86">
        <f t="shared" si="452"/>
        <v>0</v>
      </c>
      <c r="BQ659" s="160" t="s">
        <v>6960</v>
      </c>
      <c r="BR659" s="86" t="s">
        <v>5720</v>
      </c>
      <c r="BS659" s="88" t="s">
        <v>5721</v>
      </c>
      <c r="BT659" s="86" t="s">
        <v>5722</v>
      </c>
      <c r="BU659" s="86"/>
      <c r="BV659" s="86" t="str">
        <f t="shared" si="453"/>
        <v>CP 893558</v>
      </c>
      <c r="BW659" s="105" t="str">
        <f t="shared" si="454"/>
        <v/>
      </c>
      <c r="BX659" s="86" t="str">
        <f t="shared" si="490"/>
        <v>173</v>
      </c>
      <c r="BY659" s="86" t="str">
        <f t="shared" si="491"/>
        <v>30</v>
      </c>
      <c r="BZ659" s="91">
        <f t="shared" si="492"/>
        <v>100</v>
      </c>
      <c r="CA659" s="91">
        <v>0</v>
      </c>
      <c r="CB659" s="96" t="s">
        <v>5719</v>
      </c>
      <c r="CC659" s="91">
        <f t="shared" si="455"/>
        <v>200</v>
      </c>
      <c r="CD659" s="91">
        <f t="shared" si="456"/>
        <v>0</v>
      </c>
      <c r="CE659" s="93">
        <f t="shared" si="457"/>
        <v>0</v>
      </c>
      <c r="CF659" s="93">
        <f t="shared" si="458"/>
        <v>0</v>
      </c>
      <c r="CG659" s="105"/>
      <c r="CH659" s="105"/>
      <c r="CI659" s="86"/>
      <c r="CJ659" s="188"/>
      <c r="CK659" s="181">
        <f t="shared" si="459"/>
        <v>100</v>
      </c>
      <c r="CL659" s="181">
        <f t="shared" si="460"/>
        <v>200</v>
      </c>
      <c r="CM659" s="86" t="s">
        <v>5723</v>
      </c>
      <c r="CN659" s="182" t="s">
        <v>7854</v>
      </c>
      <c r="CO659" s="183" t="s">
        <v>7855</v>
      </c>
      <c r="CP659" s="86" t="s">
        <v>5724</v>
      </c>
      <c r="CQ659" s="153" t="s">
        <v>7924</v>
      </c>
      <c r="CR659" s="187">
        <f t="shared" si="461"/>
        <v>7970000</v>
      </c>
      <c r="CS659" s="188">
        <v>1</v>
      </c>
      <c r="CT659" s="188">
        <f t="shared" si="463"/>
        <v>7970000</v>
      </c>
      <c r="CU659" s="93"/>
      <c r="CV659" s="94">
        <f t="shared" si="487"/>
        <v>100</v>
      </c>
      <c r="CW659" s="93">
        <f t="shared" si="488"/>
        <v>0</v>
      </c>
      <c r="CX659" s="86">
        <f t="shared" si="489"/>
        <v>0</v>
      </c>
      <c r="CY659" s="93">
        <f t="shared" si="464"/>
        <v>239100</v>
      </c>
      <c r="CZ659" s="93">
        <v>0</v>
      </c>
      <c r="DA659" s="93">
        <v>0</v>
      </c>
      <c r="DB659" s="93">
        <f t="shared" si="465"/>
        <v>0</v>
      </c>
      <c r="DC659" s="93">
        <v>0</v>
      </c>
      <c r="DD659" s="91">
        <v>0</v>
      </c>
      <c r="DE659" s="93">
        <f t="shared" si="466"/>
        <v>0</v>
      </c>
      <c r="DF659" s="93">
        <f t="shared" si="479"/>
        <v>0</v>
      </c>
      <c r="DG659" s="93"/>
      <c r="DH659" s="93">
        <v>0</v>
      </c>
      <c r="DI659" s="93">
        <v>0</v>
      </c>
      <c r="DJ659" s="86">
        <f t="shared" si="467"/>
        <v>0</v>
      </c>
      <c r="DK659" s="91">
        <v>0</v>
      </c>
      <c r="DL659" s="93"/>
      <c r="DM659" s="93">
        <v>0</v>
      </c>
      <c r="DN659" s="93">
        <f t="shared" si="480"/>
        <v>7970000</v>
      </c>
      <c r="DO659" s="93">
        <f t="shared" si="468"/>
        <v>0</v>
      </c>
      <c r="DP659" s="92">
        <f t="shared" si="469"/>
        <v>239100</v>
      </c>
      <c r="DQ659" s="97" t="str">
        <f t="shared" si="481"/>
        <v>8464813472</v>
      </c>
      <c r="DR659" s="98">
        <f t="shared" si="470"/>
        <v>0</v>
      </c>
      <c r="DS659" s="93" t="str">
        <f t="shared" si="471"/>
        <v>OK</v>
      </c>
      <c r="DT659" s="93"/>
      <c r="DU659" s="78" t="str">
        <f t="shared" si="482"/>
        <v>5010700215011501100001VT100001</v>
      </c>
      <c r="DV659" s="78">
        <f>INDEX('08_DMGiaDat'!$L:$L,MATCH(DU659,'08_DMGiaDat'!$R:$R,0))</f>
        <v>7970000</v>
      </c>
      <c r="DW659" s="78" t="str">
        <f t="shared" si="483"/>
        <v>501070021501100100000001</v>
      </c>
      <c r="DX659" s="78" t="str">
        <f>IFERROR(VLOOKUP(DW659,'08_DMGiaDat'!C618:C619,2,FALSE),"N")</f>
        <v>N</v>
      </c>
      <c r="DY659" s="78" t="str">
        <f t="shared" si="484"/>
        <v>5010700215011001VT100001</v>
      </c>
      <c r="DZ659" s="78" t="str">
        <f>IFERROR(VLOOKUP(DY659,'08_DMGiaDat'!C618:C619,2,FALSE),"N")</f>
        <v>N</v>
      </c>
      <c r="EA659" s="78" t="str">
        <f t="shared" si="485"/>
        <v>501070021501100100000001</v>
      </c>
      <c r="EB659" s="78" t="str">
        <f>IFERROR(VLOOKUP(EA659,'08_DMGiaDat'!C618:C619,2,FALSE),"N")</f>
        <v>N</v>
      </c>
      <c r="EC659" s="92">
        <f>IF(DV659&lt;&gt;"N",DV659,IF(DX659&lt;&gt;"N",DX659,IF(DZ659&lt;&gt;"N",DZ659*VLOOKUP(LEFT(CB659,3),'03_DMMucDich'!C602:C606,5,FALSE),IF(EB659&lt;&gt;"N",EB659*VLOOKUP(LEFT(CB659,3),'03_DMMucDich'!C602:C606,5,FALSE),"N/A"))))</f>
        <v>7970000</v>
      </c>
    </row>
    <row r="660" spans="1:133" s="34" customFormat="1" ht="16" x14ac:dyDescent="0.2">
      <c r="A660" s="85">
        <v>646</v>
      </c>
      <c r="B660" s="86"/>
      <c r="C660" s="87"/>
      <c r="D660" s="141" t="s">
        <v>6268</v>
      </c>
      <c r="E660" s="86"/>
      <c r="F660" s="88"/>
      <c r="G660" s="88" t="s">
        <v>5718</v>
      </c>
      <c r="H660" s="151">
        <v>2023</v>
      </c>
      <c r="I660" s="86"/>
      <c r="J660" s="86"/>
      <c r="K660" s="145" t="s">
        <v>6894</v>
      </c>
      <c r="L660" s="105"/>
      <c r="M660" s="86"/>
      <c r="N660" s="105"/>
      <c r="O660" s="105"/>
      <c r="P660" s="86"/>
      <c r="Q660" s="86"/>
      <c r="R660" s="153" t="str">
        <f t="shared" si="486"/>
        <v>Tổ 65</v>
      </c>
      <c r="S660" s="86"/>
      <c r="T660" s="86"/>
      <c r="U660" s="86"/>
      <c r="V660" s="86" t="str">
        <f t="shared" si="451"/>
        <v xml:space="preserve">, </v>
      </c>
      <c r="W660" s="86"/>
      <c r="X660" s="86"/>
      <c r="Y660" s="86"/>
      <c r="Z660" s="88"/>
      <c r="AA660" s="105"/>
      <c r="AB660" s="86"/>
      <c r="AC660" s="90"/>
      <c r="AD660" s="86"/>
      <c r="AE660" s="86"/>
      <c r="AF660" s="86"/>
      <c r="AG660" s="86"/>
      <c r="AH660" s="160" t="s">
        <v>6964</v>
      </c>
      <c r="AI660" s="153"/>
      <c r="AJ660" s="153"/>
      <c r="AK660" s="86"/>
      <c r="AL660" s="86"/>
      <c r="AM660" s="153" t="s">
        <v>7015</v>
      </c>
      <c r="AN660" s="153" t="s">
        <v>7772</v>
      </c>
      <c r="AO660" s="165">
        <v>44860</v>
      </c>
      <c r="AP660" s="153" t="s">
        <v>7198</v>
      </c>
      <c r="AQ660" s="153" t="s">
        <v>7095</v>
      </c>
      <c r="AR660" s="166">
        <v>105</v>
      </c>
      <c r="AS660" s="88" t="s">
        <v>5719</v>
      </c>
      <c r="AT660" s="92">
        <f t="shared" si="462"/>
        <v>0</v>
      </c>
      <c r="AU660" s="93">
        <v>0</v>
      </c>
      <c r="AV660" s="93">
        <v>0</v>
      </c>
      <c r="AW660" s="166">
        <v>200</v>
      </c>
      <c r="AX660" s="93">
        <v>0</v>
      </c>
      <c r="AY660" s="177"/>
      <c r="AZ660" s="177">
        <v>0</v>
      </c>
      <c r="BA660" s="178"/>
      <c r="BB660" s="105"/>
      <c r="BC660" s="105"/>
      <c r="BD660" s="93"/>
      <c r="BE660" s="93">
        <v>0</v>
      </c>
      <c r="BF660" s="91">
        <v>0</v>
      </c>
      <c r="BG660" s="94"/>
      <c r="BH660" s="95"/>
      <c r="BI660" s="93" t="str">
        <f t="shared" si="472"/>
        <v>Trần Quốc Tài</v>
      </c>
      <c r="BJ660" s="105">
        <f t="shared" si="473"/>
        <v>0</v>
      </c>
      <c r="BK660" s="88" t="str">
        <f t="shared" si="474"/>
        <v>8480552179</v>
      </c>
      <c r="BL660" s="86">
        <f t="shared" si="475"/>
        <v>0</v>
      </c>
      <c r="BM660" s="105">
        <f t="shared" si="476"/>
        <v>0</v>
      </c>
      <c r="BN660" s="86">
        <f t="shared" si="477"/>
        <v>0</v>
      </c>
      <c r="BO660" s="86">
        <f t="shared" si="478"/>
        <v>0</v>
      </c>
      <c r="BP660" s="86">
        <f t="shared" si="452"/>
        <v>0</v>
      </c>
      <c r="BQ660" s="160" t="s">
        <v>6964</v>
      </c>
      <c r="BR660" s="86" t="s">
        <v>5720</v>
      </c>
      <c r="BS660" s="88" t="s">
        <v>5721</v>
      </c>
      <c r="BT660" s="86" t="s">
        <v>5722</v>
      </c>
      <c r="BU660" s="86"/>
      <c r="BV660" s="86" t="str">
        <f t="shared" si="453"/>
        <v>DG 264460</v>
      </c>
      <c r="BW660" s="105" t="str">
        <f t="shared" si="454"/>
        <v/>
      </c>
      <c r="BX660" s="86" t="str">
        <f t="shared" si="490"/>
        <v>71</v>
      </c>
      <c r="BY660" s="86" t="str">
        <f t="shared" si="491"/>
        <v>8</v>
      </c>
      <c r="BZ660" s="91">
        <f t="shared" si="492"/>
        <v>105</v>
      </c>
      <c r="CA660" s="91">
        <v>0</v>
      </c>
      <c r="CB660" s="96" t="s">
        <v>5719</v>
      </c>
      <c r="CC660" s="91">
        <f t="shared" si="455"/>
        <v>200</v>
      </c>
      <c r="CD660" s="91">
        <f t="shared" si="456"/>
        <v>0</v>
      </c>
      <c r="CE660" s="93">
        <f t="shared" si="457"/>
        <v>0</v>
      </c>
      <c r="CF660" s="93">
        <f t="shared" si="458"/>
        <v>0</v>
      </c>
      <c r="CG660" s="105"/>
      <c r="CH660" s="105"/>
      <c r="CI660" s="86"/>
      <c r="CJ660" s="188"/>
      <c r="CK660" s="181">
        <f t="shared" si="459"/>
        <v>105</v>
      </c>
      <c r="CL660" s="181">
        <f t="shared" si="460"/>
        <v>200</v>
      </c>
      <c r="CM660" s="86" t="s">
        <v>5723</v>
      </c>
      <c r="CN660" s="182" t="s">
        <v>7854</v>
      </c>
      <c r="CO660" s="183" t="s">
        <v>7855</v>
      </c>
      <c r="CP660" s="86" t="s">
        <v>5724</v>
      </c>
      <c r="CQ660" s="153" t="s">
        <v>7924</v>
      </c>
      <c r="CR660" s="187">
        <f t="shared" si="461"/>
        <v>7970000</v>
      </c>
      <c r="CS660" s="188">
        <v>1</v>
      </c>
      <c r="CT660" s="188">
        <f t="shared" si="463"/>
        <v>7970000</v>
      </c>
      <c r="CU660" s="93"/>
      <c r="CV660" s="94">
        <f t="shared" si="487"/>
        <v>105</v>
      </c>
      <c r="CW660" s="93">
        <f t="shared" si="488"/>
        <v>0</v>
      </c>
      <c r="CX660" s="86">
        <f t="shared" si="489"/>
        <v>0</v>
      </c>
      <c r="CY660" s="93">
        <f t="shared" si="464"/>
        <v>251055</v>
      </c>
      <c r="CZ660" s="93">
        <v>0</v>
      </c>
      <c r="DA660" s="93">
        <v>0</v>
      </c>
      <c r="DB660" s="93">
        <f t="shared" si="465"/>
        <v>0</v>
      </c>
      <c r="DC660" s="93">
        <v>0</v>
      </c>
      <c r="DD660" s="91">
        <v>0</v>
      </c>
      <c r="DE660" s="93">
        <f t="shared" si="466"/>
        <v>0</v>
      </c>
      <c r="DF660" s="93">
        <f t="shared" si="479"/>
        <v>0</v>
      </c>
      <c r="DG660" s="93"/>
      <c r="DH660" s="93">
        <v>0</v>
      </c>
      <c r="DI660" s="93">
        <v>0</v>
      </c>
      <c r="DJ660" s="86">
        <f t="shared" si="467"/>
        <v>0</v>
      </c>
      <c r="DK660" s="91">
        <v>0</v>
      </c>
      <c r="DL660" s="93"/>
      <c r="DM660" s="93">
        <v>0</v>
      </c>
      <c r="DN660" s="93">
        <f t="shared" si="480"/>
        <v>7970000</v>
      </c>
      <c r="DO660" s="93">
        <f t="shared" si="468"/>
        <v>0</v>
      </c>
      <c r="DP660" s="92">
        <f t="shared" si="469"/>
        <v>251055</v>
      </c>
      <c r="DQ660" s="97" t="str">
        <f t="shared" si="481"/>
        <v>8480552179</v>
      </c>
      <c r="DR660" s="98">
        <f t="shared" si="470"/>
        <v>0</v>
      </c>
      <c r="DS660" s="93" t="str">
        <f t="shared" si="471"/>
        <v>OK</v>
      </c>
      <c r="DT660" s="93"/>
      <c r="DU660" s="78" t="str">
        <f t="shared" si="482"/>
        <v>5010700215011501100001VT100001</v>
      </c>
      <c r="DV660" s="78">
        <f>INDEX('08_DMGiaDat'!$L:$L,MATCH(DU660,'08_DMGiaDat'!$R:$R,0))</f>
        <v>7970000</v>
      </c>
      <c r="DW660" s="78" t="str">
        <f t="shared" si="483"/>
        <v>501070021501100100000001</v>
      </c>
      <c r="DX660" s="78" t="str">
        <f>IFERROR(VLOOKUP(DW660,'08_DMGiaDat'!C618:C619,2,FALSE),"N")</f>
        <v>N</v>
      </c>
      <c r="DY660" s="78" t="str">
        <f t="shared" si="484"/>
        <v>5010700215011001VT100001</v>
      </c>
      <c r="DZ660" s="78" t="str">
        <f>IFERROR(VLOOKUP(DY660,'08_DMGiaDat'!C618:C619,2,FALSE),"N")</f>
        <v>N</v>
      </c>
      <c r="EA660" s="78" t="str">
        <f t="shared" si="485"/>
        <v>501070021501100100000001</v>
      </c>
      <c r="EB660" s="78" t="str">
        <f>IFERROR(VLOOKUP(EA660,'08_DMGiaDat'!C618:C619,2,FALSE),"N")</f>
        <v>N</v>
      </c>
      <c r="EC660" s="92">
        <f>IF(DV660&lt;&gt;"N",DV660,IF(DX660&lt;&gt;"N",DX660,IF(DZ660&lt;&gt;"N",DZ660*VLOOKUP(LEFT(CB660,3),'03_DMMucDich'!C602:C606,5,FALSE),IF(EB660&lt;&gt;"N",EB660*VLOOKUP(LEFT(CB660,3),'03_DMMucDich'!C602:C606,5,FALSE),"N/A"))))</f>
        <v>7970000</v>
      </c>
    </row>
    <row r="661" spans="1:133" s="34" customFormat="1" ht="16" x14ac:dyDescent="0.2">
      <c r="A661" s="85">
        <v>647</v>
      </c>
      <c r="B661" s="86"/>
      <c r="C661" s="87"/>
      <c r="D661" s="141" t="s">
        <v>6269</v>
      </c>
      <c r="E661" s="86"/>
      <c r="F661" s="88"/>
      <c r="G661" s="88" t="s">
        <v>5718</v>
      </c>
      <c r="H661" s="151">
        <v>2022</v>
      </c>
      <c r="I661" s="86"/>
      <c r="J661" s="86"/>
      <c r="K661" s="145" t="s">
        <v>6895</v>
      </c>
      <c r="L661" s="105"/>
      <c r="M661" s="86"/>
      <c r="N661" s="105"/>
      <c r="O661" s="105"/>
      <c r="P661" s="86"/>
      <c r="Q661" s="86"/>
      <c r="R661" s="153" t="str">
        <f t="shared" si="486"/>
        <v>Tổ 66</v>
      </c>
      <c r="S661" s="86"/>
      <c r="T661" s="86"/>
      <c r="U661" s="86"/>
      <c r="V661" s="86" t="str">
        <f t="shared" si="451"/>
        <v xml:space="preserve">, </v>
      </c>
      <c r="W661" s="86"/>
      <c r="X661" s="86"/>
      <c r="Y661" s="86"/>
      <c r="Z661" s="88"/>
      <c r="AA661" s="105"/>
      <c r="AB661" s="86"/>
      <c r="AC661" s="90"/>
      <c r="AD661" s="86"/>
      <c r="AE661" s="86"/>
      <c r="AF661" s="86"/>
      <c r="AG661" s="86"/>
      <c r="AH661" s="160" t="s">
        <v>6960</v>
      </c>
      <c r="AI661" s="153"/>
      <c r="AJ661" s="153"/>
      <c r="AK661" s="86"/>
      <c r="AL661" s="86"/>
      <c r="AM661" s="153" t="s">
        <v>7015</v>
      </c>
      <c r="AN661" s="153" t="s">
        <v>7773</v>
      </c>
      <c r="AO661" s="165">
        <v>43474</v>
      </c>
      <c r="AP661" s="153" t="s">
        <v>1567</v>
      </c>
      <c r="AQ661" s="153" t="s">
        <v>7113</v>
      </c>
      <c r="AR661" s="166">
        <v>127.2</v>
      </c>
      <c r="AS661" s="88" t="s">
        <v>5719</v>
      </c>
      <c r="AT661" s="92">
        <f t="shared" si="462"/>
        <v>0</v>
      </c>
      <c r="AU661" s="93">
        <v>0</v>
      </c>
      <c r="AV661" s="93">
        <v>0</v>
      </c>
      <c r="AW661" s="166">
        <v>200</v>
      </c>
      <c r="AX661" s="93">
        <v>0</v>
      </c>
      <c r="AY661" s="177"/>
      <c r="AZ661" s="177">
        <v>0</v>
      </c>
      <c r="BA661" s="178"/>
      <c r="BB661" s="105"/>
      <c r="BC661" s="105"/>
      <c r="BD661" s="93"/>
      <c r="BE661" s="93">
        <v>0</v>
      </c>
      <c r="BF661" s="91">
        <v>0</v>
      </c>
      <c r="BG661" s="94"/>
      <c r="BH661" s="95"/>
      <c r="BI661" s="93" t="str">
        <f t="shared" si="472"/>
        <v>Vũ Đức Chung</v>
      </c>
      <c r="BJ661" s="105">
        <f t="shared" si="473"/>
        <v>0</v>
      </c>
      <c r="BK661" s="88" t="str">
        <f t="shared" si="474"/>
        <v>8409464333</v>
      </c>
      <c r="BL661" s="86">
        <f t="shared" si="475"/>
        <v>0</v>
      </c>
      <c r="BM661" s="105">
        <f t="shared" si="476"/>
        <v>0</v>
      </c>
      <c r="BN661" s="86">
        <f t="shared" si="477"/>
        <v>0</v>
      </c>
      <c r="BO661" s="86">
        <f t="shared" si="478"/>
        <v>0</v>
      </c>
      <c r="BP661" s="86">
        <f t="shared" si="452"/>
        <v>0</v>
      </c>
      <c r="BQ661" s="160" t="s">
        <v>6960</v>
      </c>
      <c r="BR661" s="86" t="s">
        <v>5720</v>
      </c>
      <c r="BS661" s="88" t="s">
        <v>5721</v>
      </c>
      <c r="BT661" s="86" t="s">
        <v>5722</v>
      </c>
      <c r="BU661" s="86"/>
      <c r="BV661" s="86" t="str">
        <f t="shared" si="453"/>
        <v>CO 198295</v>
      </c>
      <c r="BW661" s="105" t="str">
        <f t="shared" si="454"/>
        <v/>
      </c>
      <c r="BX661" s="86" t="str">
        <f t="shared" si="490"/>
        <v>135</v>
      </c>
      <c r="BY661" s="86" t="str">
        <f t="shared" si="491"/>
        <v>28</v>
      </c>
      <c r="BZ661" s="91">
        <f t="shared" si="492"/>
        <v>127.2</v>
      </c>
      <c r="CA661" s="91">
        <v>0</v>
      </c>
      <c r="CB661" s="96" t="s">
        <v>5719</v>
      </c>
      <c r="CC661" s="91">
        <f t="shared" si="455"/>
        <v>200</v>
      </c>
      <c r="CD661" s="91">
        <f t="shared" si="456"/>
        <v>0</v>
      </c>
      <c r="CE661" s="93">
        <f t="shared" si="457"/>
        <v>0</v>
      </c>
      <c r="CF661" s="93">
        <f t="shared" si="458"/>
        <v>0</v>
      </c>
      <c r="CG661" s="105"/>
      <c r="CH661" s="105"/>
      <c r="CI661" s="86"/>
      <c r="CJ661" s="188"/>
      <c r="CK661" s="181">
        <f t="shared" si="459"/>
        <v>127.2</v>
      </c>
      <c r="CL661" s="181">
        <f t="shared" si="460"/>
        <v>200</v>
      </c>
      <c r="CM661" s="86" t="s">
        <v>5723</v>
      </c>
      <c r="CN661" s="182" t="s">
        <v>7854</v>
      </c>
      <c r="CO661" s="183" t="s">
        <v>7855</v>
      </c>
      <c r="CP661" s="86" t="s">
        <v>5724</v>
      </c>
      <c r="CQ661" s="153" t="s">
        <v>7924</v>
      </c>
      <c r="CR661" s="187">
        <f t="shared" si="461"/>
        <v>7970000</v>
      </c>
      <c r="CS661" s="188">
        <v>1</v>
      </c>
      <c r="CT661" s="188">
        <f t="shared" si="463"/>
        <v>7970000</v>
      </c>
      <c r="CU661" s="93"/>
      <c r="CV661" s="94">
        <f t="shared" si="487"/>
        <v>127.2</v>
      </c>
      <c r="CW661" s="93">
        <f t="shared" si="488"/>
        <v>0</v>
      </c>
      <c r="CX661" s="86">
        <f t="shared" si="489"/>
        <v>0</v>
      </c>
      <c r="CY661" s="93">
        <f t="shared" si="464"/>
        <v>304135.2</v>
      </c>
      <c r="CZ661" s="93">
        <v>0</v>
      </c>
      <c r="DA661" s="93">
        <v>0</v>
      </c>
      <c r="DB661" s="93">
        <f t="shared" si="465"/>
        <v>0</v>
      </c>
      <c r="DC661" s="93">
        <v>0</v>
      </c>
      <c r="DD661" s="91">
        <v>0</v>
      </c>
      <c r="DE661" s="93">
        <f t="shared" si="466"/>
        <v>0</v>
      </c>
      <c r="DF661" s="93">
        <f t="shared" si="479"/>
        <v>0</v>
      </c>
      <c r="DG661" s="93"/>
      <c r="DH661" s="93">
        <v>0</v>
      </c>
      <c r="DI661" s="93">
        <v>0</v>
      </c>
      <c r="DJ661" s="86">
        <f t="shared" si="467"/>
        <v>0</v>
      </c>
      <c r="DK661" s="91">
        <v>0</v>
      </c>
      <c r="DL661" s="93"/>
      <c r="DM661" s="93">
        <v>0</v>
      </c>
      <c r="DN661" s="93">
        <f t="shared" si="480"/>
        <v>7970000</v>
      </c>
      <c r="DO661" s="93">
        <f t="shared" si="468"/>
        <v>0</v>
      </c>
      <c r="DP661" s="92">
        <f t="shared" si="469"/>
        <v>304135.2</v>
      </c>
      <c r="DQ661" s="97" t="str">
        <f t="shared" si="481"/>
        <v>8409464333</v>
      </c>
      <c r="DR661" s="98">
        <f t="shared" si="470"/>
        <v>0</v>
      </c>
      <c r="DS661" s="93" t="str">
        <f t="shared" si="471"/>
        <v>OK</v>
      </c>
      <c r="DT661" s="93"/>
      <c r="DU661" s="78" t="str">
        <f t="shared" si="482"/>
        <v>5010700215011501100001VT100001</v>
      </c>
      <c r="DV661" s="78">
        <f>INDEX('08_DMGiaDat'!$L:$L,MATCH(DU661,'08_DMGiaDat'!$R:$R,0))</f>
        <v>7970000</v>
      </c>
      <c r="DW661" s="78" t="str">
        <f t="shared" si="483"/>
        <v>501070021501100100000001</v>
      </c>
      <c r="DX661" s="78" t="str">
        <f>IFERROR(VLOOKUP(DW661,'08_DMGiaDat'!C618:C619,2,FALSE),"N")</f>
        <v>N</v>
      </c>
      <c r="DY661" s="78" t="str">
        <f t="shared" si="484"/>
        <v>5010700215011001VT100001</v>
      </c>
      <c r="DZ661" s="78" t="str">
        <f>IFERROR(VLOOKUP(DY661,'08_DMGiaDat'!C618:C619,2,FALSE),"N")</f>
        <v>N</v>
      </c>
      <c r="EA661" s="78" t="str">
        <f t="shared" si="485"/>
        <v>501070021501100100000001</v>
      </c>
      <c r="EB661" s="78" t="str">
        <f>IFERROR(VLOOKUP(EA661,'08_DMGiaDat'!C618:C619,2,FALSE),"N")</f>
        <v>N</v>
      </c>
      <c r="EC661" s="92">
        <f>IF(DV661&lt;&gt;"N",DV661,IF(DX661&lt;&gt;"N",DX661,IF(DZ661&lt;&gt;"N",DZ661*VLOOKUP(LEFT(CB661,3),'03_DMMucDich'!C602:C606,5,FALSE),IF(EB661&lt;&gt;"N",EB661*VLOOKUP(LEFT(CB661,3),'03_DMMucDich'!C602:C606,5,FALSE),"N/A"))))</f>
        <v>7970000</v>
      </c>
    </row>
    <row r="662" spans="1:133" s="34" customFormat="1" ht="16" x14ac:dyDescent="0.2">
      <c r="A662" s="85">
        <v>648</v>
      </c>
      <c r="B662" s="86"/>
      <c r="C662" s="87"/>
      <c r="D662" s="141" t="s">
        <v>6270</v>
      </c>
      <c r="E662" s="86"/>
      <c r="F662" s="88"/>
      <c r="G662" s="88" t="s">
        <v>5718</v>
      </c>
      <c r="H662" s="151">
        <v>2022</v>
      </c>
      <c r="I662" s="86"/>
      <c r="J662" s="86"/>
      <c r="K662" s="145" t="s">
        <v>6896</v>
      </c>
      <c r="L662" s="105"/>
      <c r="M662" s="86"/>
      <c r="N662" s="105"/>
      <c r="O662" s="105"/>
      <c r="P662" s="86"/>
      <c r="Q662" s="86"/>
      <c r="R662" s="153" t="str">
        <f t="shared" si="486"/>
        <v>Tổ 64</v>
      </c>
      <c r="S662" s="86"/>
      <c r="T662" s="86"/>
      <c r="U662" s="86"/>
      <c r="V662" s="86" t="str">
        <f t="shared" si="451"/>
        <v xml:space="preserve">, </v>
      </c>
      <c r="W662" s="86"/>
      <c r="X662" s="86"/>
      <c r="Y662" s="86"/>
      <c r="Z662" s="88"/>
      <c r="AA662" s="105"/>
      <c r="AB662" s="86"/>
      <c r="AC662" s="90"/>
      <c r="AD662" s="86"/>
      <c r="AE662" s="86"/>
      <c r="AF662" s="86"/>
      <c r="AG662" s="86"/>
      <c r="AH662" s="160" t="s">
        <v>6961</v>
      </c>
      <c r="AI662" s="153"/>
      <c r="AJ662" s="153"/>
      <c r="AK662" s="86"/>
      <c r="AL662" s="86"/>
      <c r="AM662" s="153" t="s">
        <v>7015</v>
      </c>
      <c r="AN662" s="153" t="s">
        <v>7774</v>
      </c>
      <c r="AO662" s="165">
        <v>43805</v>
      </c>
      <c r="AP662" s="153" t="s">
        <v>2080</v>
      </c>
      <c r="AQ662" s="153" t="s">
        <v>5708</v>
      </c>
      <c r="AR662" s="166">
        <v>105</v>
      </c>
      <c r="AS662" s="88" t="s">
        <v>5719</v>
      </c>
      <c r="AT662" s="92">
        <f t="shared" si="462"/>
        <v>0</v>
      </c>
      <c r="AU662" s="93">
        <v>0</v>
      </c>
      <c r="AV662" s="93">
        <v>0</v>
      </c>
      <c r="AW662" s="166">
        <v>200</v>
      </c>
      <c r="AX662" s="93">
        <v>0</v>
      </c>
      <c r="AY662" s="177"/>
      <c r="AZ662" s="177">
        <v>0</v>
      </c>
      <c r="BA662" s="178"/>
      <c r="BB662" s="105"/>
      <c r="BC662" s="105"/>
      <c r="BD662" s="93"/>
      <c r="BE662" s="93">
        <v>0</v>
      </c>
      <c r="BF662" s="91">
        <v>0</v>
      </c>
      <c r="BG662" s="94"/>
      <c r="BH662" s="95"/>
      <c r="BI662" s="93" t="str">
        <f t="shared" si="472"/>
        <v>Vũ Mạnh Cường</v>
      </c>
      <c r="BJ662" s="105">
        <f t="shared" si="473"/>
        <v>0</v>
      </c>
      <c r="BK662" s="88" t="str">
        <f t="shared" si="474"/>
        <v>8438132999</v>
      </c>
      <c r="BL662" s="86">
        <f t="shared" si="475"/>
        <v>0</v>
      </c>
      <c r="BM662" s="105">
        <f t="shared" si="476"/>
        <v>0</v>
      </c>
      <c r="BN662" s="86">
        <f t="shared" si="477"/>
        <v>0</v>
      </c>
      <c r="BO662" s="86">
        <f t="shared" si="478"/>
        <v>0</v>
      </c>
      <c r="BP662" s="86">
        <f t="shared" si="452"/>
        <v>0</v>
      </c>
      <c r="BQ662" s="160" t="s">
        <v>6961</v>
      </c>
      <c r="BR662" s="86" t="s">
        <v>5720</v>
      </c>
      <c r="BS662" s="88" t="s">
        <v>5721</v>
      </c>
      <c r="BT662" s="86" t="s">
        <v>5722</v>
      </c>
      <c r="BU662" s="86"/>
      <c r="BV662" s="86" t="str">
        <f t="shared" si="453"/>
        <v>CR 809470</v>
      </c>
      <c r="BW662" s="105" t="str">
        <f t="shared" si="454"/>
        <v/>
      </c>
      <c r="BX662" s="86" t="str">
        <f t="shared" si="490"/>
        <v>194</v>
      </c>
      <c r="BY662" s="86" t="str">
        <f t="shared" si="491"/>
        <v>37</v>
      </c>
      <c r="BZ662" s="91">
        <f t="shared" si="492"/>
        <v>105</v>
      </c>
      <c r="CA662" s="91">
        <v>0</v>
      </c>
      <c r="CB662" s="96" t="s">
        <v>5719</v>
      </c>
      <c r="CC662" s="91">
        <f t="shared" si="455"/>
        <v>200</v>
      </c>
      <c r="CD662" s="91">
        <f t="shared" si="456"/>
        <v>0</v>
      </c>
      <c r="CE662" s="93">
        <f t="shared" si="457"/>
        <v>0</v>
      </c>
      <c r="CF662" s="93">
        <f t="shared" si="458"/>
        <v>0</v>
      </c>
      <c r="CG662" s="105"/>
      <c r="CH662" s="105"/>
      <c r="CI662" s="86"/>
      <c r="CJ662" s="188"/>
      <c r="CK662" s="181">
        <f t="shared" si="459"/>
        <v>105</v>
      </c>
      <c r="CL662" s="181">
        <f t="shared" si="460"/>
        <v>200</v>
      </c>
      <c r="CM662" s="86" t="s">
        <v>5723</v>
      </c>
      <c r="CN662" s="182" t="s">
        <v>7854</v>
      </c>
      <c r="CO662" s="183" t="s">
        <v>7855</v>
      </c>
      <c r="CP662" s="86" t="s">
        <v>5724</v>
      </c>
      <c r="CQ662" s="153" t="s">
        <v>7924</v>
      </c>
      <c r="CR662" s="187">
        <f t="shared" si="461"/>
        <v>7970000</v>
      </c>
      <c r="CS662" s="188">
        <v>1</v>
      </c>
      <c r="CT662" s="188">
        <f t="shared" si="463"/>
        <v>7970000</v>
      </c>
      <c r="CU662" s="93"/>
      <c r="CV662" s="94">
        <f t="shared" si="487"/>
        <v>105</v>
      </c>
      <c r="CW662" s="93">
        <f t="shared" si="488"/>
        <v>0</v>
      </c>
      <c r="CX662" s="86">
        <f t="shared" si="489"/>
        <v>0</v>
      </c>
      <c r="CY662" s="93">
        <f t="shared" si="464"/>
        <v>251055</v>
      </c>
      <c r="CZ662" s="93">
        <v>0</v>
      </c>
      <c r="DA662" s="93">
        <v>0</v>
      </c>
      <c r="DB662" s="93">
        <f t="shared" si="465"/>
        <v>0</v>
      </c>
      <c r="DC662" s="93">
        <v>0</v>
      </c>
      <c r="DD662" s="91">
        <v>0</v>
      </c>
      <c r="DE662" s="93">
        <f t="shared" si="466"/>
        <v>0</v>
      </c>
      <c r="DF662" s="93">
        <f t="shared" si="479"/>
        <v>0</v>
      </c>
      <c r="DG662" s="93"/>
      <c r="DH662" s="93">
        <v>0</v>
      </c>
      <c r="DI662" s="93">
        <v>0</v>
      </c>
      <c r="DJ662" s="86">
        <f t="shared" si="467"/>
        <v>0</v>
      </c>
      <c r="DK662" s="91">
        <v>0</v>
      </c>
      <c r="DL662" s="93"/>
      <c r="DM662" s="93">
        <v>0</v>
      </c>
      <c r="DN662" s="93">
        <f t="shared" si="480"/>
        <v>7970000</v>
      </c>
      <c r="DO662" s="93">
        <f t="shared" si="468"/>
        <v>0</v>
      </c>
      <c r="DP662" s="92">
        <f t="shared" si="469"/>
        <v>251055</v>
      </c>
      <c r="DQ662" s="97" t="str">
        <f t="shared" si="481"/>
        <v>8438132999</v>
      </c>
      <c r="DR662" s="98">
        <f t="shared" si="470"/>
        <v>0</v>
      </c>
      <c r="DS662" s="93" t="str">
        <f t="shared" si="471"/>
        <v>OK</v>
      </c>
      <c r="DT662" s="93"/>
      <c r="DU662" s="78" t="str">
        <f t="shared" si="482"/>
        <v>5010700215011501100001VT100001</v>
      </c>
      <c r="DV662" s="78">
        <f>INDEX('08_DMGiaDat'!$L:$L,MATCH(DU662,'08_DMGiaDat'!$R:$R,0))</f>
        <v>7970000</v>
      </c>
      <c r="DW662" s="78" t="str">
        <f t="shared" si="483"/>
        <v>501070021501100100000001</v>
      </c>
      <c r="DX662" s="78" t="str">
        <f>IFERROR(VLOOKUP(DW662,'08_DMGiaDat'!C618:C619,2,FALSE),"N")</f>
        <v>N</v>
      </c>
      <c r="DY662" s="78" t="str">
        <f t="shared" si="484"/>
        <v>5010700215011001VT100001</v>
      </c>
      <c r="DZ662" s="78" t="str">
        <f>IFERROR(VLOOKUP(DY662,'08_DMGiaDat'!C618:C619,2,FALSE),"N")</f>
        <v>N</v>
      </c>
      <c r="EA662" s="78" t="str">
        <f t="shared" si="485"/>
        <v>501070021501100100000001</v>
      </c>
      <c r="EB662" s="78" t="str">
        <f>IFERROR(VLOOKUP(EA662,'08_DMGiaDat'!C618:C619,2,FALSE),"N")</f>
        <v>N</v>
      </c>
      <c r="EC662" s="92">
        <f>IF(DV662&lt;&gt;"N",DV662,IF(DX662&lt;&gt;"N",DX662,IF(DZ662&lt;&gt;"N",DZ662*VLOOKUP(LEFT(CB662,3),'03_DMMucDich'!C602:C606,5,FALSE),IF(EB662&lt;&gt;"N",EB662*VLOOKUP(LEFT(CB662,3),'03_DMMucDich'!C602:C606,5,FALSE),"N/A"))))</f>
        <v>7970000</v>
      </c>
    </row>
    <row r="663" spans="1:133" s="34" customFormat="1" ht="16" x14ac:dyDescent="0.2">
      <c r="A663" s="85">
        <v>649</v>
      </c>
      <c r="B663" s="86"/>
      <c r="C663" s="87"/>
      <c r="D663" s="141" t="s">
        <v>6271</v>
      </c>
      <c r="E663" s="86"/>
      <c r="F663" s="88"/>
      <c r="G663" s="88" t="s">
        <v>5718</v>
      </c>
      <c r="H663" s="151">
        <v>2023</v>
      </c>
      <c r="I663" s="86"/>
      <c r="J663" s="86"/>
      <c r="K663" s="145" t="s">
        <v>6897</v>
      </c>
      <c r="L663" s="105"/>
      <c r="M663" s="86"/>
      <c r="N663" s="105"/>
      <c r="O663" s="105"/>
      <c r="P663" s="86"/>
      <c r="Q663" s="86"/>
      <c r="R663" s="153" t="str">
        <f t="shared" si="486"/>
        <v>Tổ 12</v>
      </c>
      <c r="S663" s="86"/>
      <c r="T663" s="86"/>
      <c r="U663" s="86"/>
      <c r="V663" s="86" t="str">
        <f t="shared" si="451"/>
        <v xml:space="preserve">, </v>
      </c>
      <c r="W663" s="86"/>
      <c r="X663" s="86"/>
      <c r="Y663" s="86"/>
      <c r="Z663" s="88"/>
      <c r="AA663" s="105"/>
      <c r="AB663" s="86"/>
      <c r="AC663" s="90"/>
      <c r="AD663" s="86"/>
      <c r="AE663" s="86"/>
      <c r="AF663" s="86"/>
      <c r="AG663" s="86"/>
      <c r="AH663" s="160" t="s">
        <v>6987</v>
      </c>
      <c r="AI663" s="153"/>
      <c r="AJ663" s="153"/>
      <c r="AK663" s="86"/>
      <c r="AL663" s="86"/>
      <c r="AM663" s="153" t="s">
        <v>7015</v>
      </c>
      <c r="AN663" s="153" t="s">
        <v>7775</v>
      </c>
      <c r="AO663" s="165">
        <v>44298</v>
      </c>
      <c r="AP663" s="153" t="s">
        <v>2247</v>
      </c>
      <c r="AQ663" s="153" t="s">
        <v>1099</v>
      </c>
      <c r="AR663" s="166">
        <v>94.6</v>
      </c>
      <c r="AS663" s="88" t="s">
        <v>5719</v>
      </c>
      <c r="AT663" s="92">
        <f t="shared" si="462"/>
        <v>0</v>
      </c>
      <c r="AU663" s="93">
        <v>0</v>
      </c>
      <c r="AV663" s="93">
        <v>0</v>
      </c>
      <c r="AW663" s="166">
        <v>200</v>
      </c>
      <c r="AX663" s="93">
        <v>0</v>
      </c>
      <c r="AY663" s="177"/>
      <c r="AZ663" s="177">
        <v>0</v>
      </c>
      <c r="BA663" s="178"/>
      <c r="BB663" s="105"/>
      <c r="BC663" s="105"/>
      <c r="BD663" s="93"/>
      <c r="BE663" s="93">
        <v>0</v>
      </c>
      <c r="BF663" s="91">
        <v>0</v>
      </c>
      <c r="BG663" s="94"/>
      <c r="BH663" s="95"/>
      <c r="BI663" s="93" t="str">
        <f t="shared" si="472"/>
        <v>Đặng Thị Vân Anh</v>
      </c>
      <c r="BJ663" s="105">
        <f t="shared" si="473"/>
        <v>0</v>
      </c>
      <c r="BK663" s="88" t="str">
        <f t="shared" si="474"/>
        <v>8527980246</v>
      </c>
      <c r="BL663" s="86">
        <f t="shared" si="475"/>
        <v>0</v>
      </c>
      <c r="BM663" s="105">
        <f t="shared" si="476"/>
        <v>0</v>
      </c>
      <c r="BN663" s="86">
        <f t="shared" si="477"/>
        <v>0</v>
      </c>
      <c r="BO663" s="86">
        <f t="shared" si="478"/>
        <v>0</v>
      </c>
      <c r="BP663" s="86">
        <f t="shared" si="452"/>
        <v>0</v>
      </c>
      <c r="BQ663" s="160" t="s">
        <v>6987</v>
      </c>
      <c r="BR663" s="86" t="s">
        <v>5720</v>
      </c>
      <c r="BS663" s="88" t="s">
        <v>5721</v>
      </c>
      <c r="BT663" s="86" t="s">
        <v>5722</v>
      </c>
      <c r="BU663" s="86"/>
      <c r="BV663" s="86" t="str">
        <f t="shared" si="453"/>
        <v>DA 284160</v>
      </c>
      <c r="BW663" s="105" t="str">
        <f t="shared" si="454"/>
        <v/>
      </c>
      <c r="BX663" s="86" t="str">
        <f t="shared" si="490"/>
        <v>361</v>
      </c>
      <c r="BY663" s="86" t="str">
        <f t="shared" si="491"/>
        <v>110</v>
      </c>
      <c r="BZ663" s="91">
        <f t="shared" si="492"/>
        <v>94.6</v>
      </c>
      <c r="CA663" s="91">
        <v>0</v>
      </c>
      <c r="CB663" s="96" t="s">
        <v>5719</v>
      </c>
      <c r="CC663" s="91">
        <f t="shared" si="455"/>
        <v>200</v>
      </c>
      <c r="CD663" s="91">
        <f t="shared" si="456"/>
        <v>0</v>
      </c>
      <c r="CE663" s="93">
        <f t="shared" si="457"/>
        <v>0</v>
      </c>
      <c r="CF663" s="93">
        <f t="shared" si="458"/>
        <v>0</v>
      </c>
      <c r="CG663" s="105"/>
      <c r="CH663" s="105"/>
      <c r="CI663" s="86"/>
      <c r="CJ663" s="188"/>
      <c r="CK663" s="181">
        <f t="shared" si="459"/>
        <v>94.6</v>
      </c>
      <c r="CL663" s="181">
        <f t="shared" si="460"/>
        <v>200</v>
      </c>
      <c r="CM663" s="86" t="s">
        <v>5723</v>
      </c>
      <c r="CN663" s="182" t="s">
        <v>7866</v>
      </c>
      <c r="CO663" s="183" t="s">
        <v>7867</v>
      </c>
      <c r="CP663" s="86" t="s">
        <v>5724</v>
      </c>
      <c r="CQ663" s="153" t="s">
        <v>7924</v>
      </c>
      <c r="CR663" s="187">
        <f t="shared" si="461"/>
        <v>4310000</v>
      </c>
      <c r="CS663" s="188">
        <v>1</v>
      </c>
      <c r="CT663" s="188">
        <f t="shared" si="463"/>
        <v>4310000</v>
      </c>
      <c r="CU663" s="93"/>
      <c r="CV663" s="94">
        <f t="shared" si="487"/>
        <v>94.6</v>
      </c>
      <c r="CW663" s="93">
        <f t="shared" si="488"/>
        <v>0</v>
      </c>
      <c r="CX663" s="86">
        <f t="shared" si="489"/>
        <v>0</v>
      </c>
      <c r="CY663" s="93">
        <f t="shared" si="464"/>
        <v>122317.79999999997</v>
      </c>
      <c r="CZ663" s="93">
        <v>0</v>
      </c>
      <c r="DA663" s="93">
        <v>0</v>
      </c>
      <c r="DB663" s="93">
        <f t="shared" si="465"/>
        <v>0</v>
      </c>
      <c r="DC663" s="93">
        <v>0</v>
      </c>
      <c r="DD663" s="91">
        <v>0</v>
      </c>
      <c r="DE663" s="93">
        <f t="shared" si="466"/>
        <v>0</v>
      </c>
      <c r="DF663" s="93">
        <f t="shared" si="479"/>
        <v>0</v>
      </c>
      <c r="DG663" s="93"/>
      <c r="DH663" s="93">
        <v>0</v>
      </c>
      <c r="DI663" s="93">
        <v>0</v>
      </c>
      <c r="DJ663" s="86">
        <f t="shared" si="467"/>
        <v>0</v>
      </c>
      <c r="DK663" s="91">
        <v>0</v>
      </c>
      <c r="DL663" s="93"/>
      <c r="DM663" s="93">
        <v>0</v>
      </c>
      <c r="DN663" s="93">
        <f t="shared" si="480"/>
        <v>4310000</v>
      </c>
      <c r="DO663" s="93">
        <f t="shared" si="468"/>
        <v>0</v>
      </c>
      <c r="DP663" s="92">
        <f t="shared" si="469"/>
        <v>122317.79999999997</v>
      </c>
      <c r="DQ663" s="97" t="str">
        <f t="shared" si="481"/>
        <v>8527980246</v>
      </c>
      <c r="DR663" s="98">
        <f t="shared" si="470"/>
        <v>0</v>
      </c>
      <c r="DS663" s="93" t="str">
        <f t="shared" si="471"/>
        <v>OK</v>
      </c>
      <c r="DT663" s="93"/>
      <c r="DU663" s="78" t="str">
        <f t="shared" si="482"/>
        <v>5010700210791079100001VT100001</v>
      </c>
      <c r="DV663" s="78">
        <f>INDEX('08_DMGiaDat'!$L:$L,MATCH(DU663,'08_DMGiaDat'!$R:$R,0))</f>
        <v>4310000</v>
      </c>
      <c r="DW663" s="78" t="str">
        <f t="shared" si="483"/>
        <v>501070021079100100000001</v>
      </c>
      <c r="DX663" s="78" t="str">
        <f>IFERROR(VLOOKUP(DW663,'08_DMGiaDat'!C618:C619,2,FALSE),"N")</f>
        <v>N</v>
      </c>
      <c r="DY663" s="78" t="str">
        <f t="shared" si="484"/>
        <v>5010700210791001VT100001</v>
      </c>
      <c r="DZ663" s="78" t="str">
        <f>IFERROR(VLOOKUP(DY663,'08_DMGiaDat'!C618:C619,2,FALSE),"N")</f>
        <v>N</v>
      </c>
      <c r="EA663" s="78" t="str">
        <f t="shared" si="485"/>
        <v>501070021079100100000001</v>
      </c>
      <c r="EB663" s="78" t="str">
        <f>IFERROR(VLOOKUP(EA663,'08_DMGiaDat'!C618:C619,2,FALSE),"N")</f>
        <v>N</v>
      </c>
      <c r="EC663" s="92">
        <f>IF(DV663&lt;&gt;"N",DV663,IF(DX663&lt;&gt;"N",DX663,IF(DZ663&lt;&gt;"N",DZ663*VLOOKUP(LEFT(CB663,3),'03_DMMucDich'!C602:C606,5,FALSE),IF(EB663&lt;&gt;"N",EB663*VLOOKUP(LEFT(CB663,3),'03_DMMucDich'!C602:C606,5,FALSE),"N/A"))))</f>
        <v>4310000</v>
      </c>
    </row>
    <row r="664" spans="1:133" s="34" customFormat="1" ht="16" x14ac:dyDescent="0.2">
      <c r="A664" s="85">
        <v>650</v>
      </c>
      <c r="B664" s="86"/>
      <c r="C664" s="87"/>
      <c r="D664" s="141" t="s">
        <v>6272</v>
      </c>
      <c r="E664" s="86"/>
      <c r="F664" s="88"/>
      <c r="G664" s="88" t="s">
        <v>5718</v>
      </c>
      <c r="H664" s="151">
        <v>2022</v>
      </c>
      <c r="I664" s="86"/>
      <c r="J664" s="86"/>
      <c r="K664" s="145" t="s">
        <v>6898</v>
      </c>
      <c r="L664" s="105"/>
      <c r="M664" s="86"/>
      <c r="N664" s="105"/>
      <c r="O664" s="105"/>
      <c r="P664" s="86"/>
      <c r="Q664" s="86"/>
      <c r="R664" s="153" t="str">
        <f t="shared" si="486"/>
        <v>Tổ 41</v>
      </c>
      <c r="S664" s="86"/>
      <c r="T664" s="86"/>
      <c r="U664" s="86"/>
      <c r="V664" s="86" t="str">
        <f t="shared" si="451"/>
        <v xml:space="preserve">, </v>
      </c>
      <c r="W664" s="86"/>
      <c r="X664" s="86"/>
      <c r="Y664" s="86"/>
      <c r="Z664" s="88"/>
      <c r="AA664" s="105"/>
      <c r="AB664" s="86"/>
      <c r="AC664" s="90"/>
      <c r="AD664" s="86"/>
      <c r="AE664" s="86"/>
      <c r="AF664" s="86"/>
      <c r="AG664" s="86"/>
      <c r="AH664" s="160" t="s">
        <v>6973</v>
      </c>
      <c r="AI664" s="153"/>
      <c r="AJ664" s="153"/>
      <c r="AK664" s="86"/>
      <c r="AL664" s="86"/>
      <c r="AM664" s="153" t="s">
        <v>7015</v>
      </c>
      <c r="AN664" s="153" t="s">
        <v>7776</v>
      </c>
      <c r="AO664" s="165">
        <v>42577</v>
      </c>
      <c r="AP664" s="153" t="s">
        <v>7101</v>
      </c>
      <c r="AQ664" s="153" t="s">
        <v>1604</v>
      </c>
      <c r="AR664" s="166">
        <v>100</v>
      </c>
      <c r="AS664" s="88" t="s">
        <v>5719</v>
      </c>
      <c r="AT664" s="92">
        <f t="shared" si="462"/>
        <v>0</v>
      </c>
      <c r="AU664" s="93">
        <v>0</v>
      </c>
      <c r="AV664" s="93">
        <v>0</v>
      </c>
      <c r="AW664" s="166">
        <v>200</v>
      </c>
      <c r="AX664" s="93">
        <v>0</v>
      </c>
      <c r="AY664" s="177"/>
      <c r="AZ664" s="177">
        <v>0</v>
      </c>
      <c r="BA664" s="178"/>
      <c r="BB664" s="105"/>
      <c r="BC664" s="105"/>
      <c r="BD664" s="93"/>
      <c r="BE664" s="93">
        <v>0</v>
      </c>
      <c r="BF664" s="91">
        <v>0</v>
      </c>
      <c r="BG664" s="94"/>
      <c r="BH664" s="95"/>
      <c r="BI664" s="93" t="str">
        <f t="shared" si="472"/>
        <v>Nguyễn Tấn Tuấn</v>
      </c>
      <c r="BJ664" s="105">
        <f t="shared" si="473"/>
        <v>0</v>
      </c>
      <c r="BK664" s="88" t="str">
        <f t="shared" si="474"/>
        <v>8112484321</v>
      </c>
      <c r="BL664" s="86">
        <f t="shared" si="475"/>
        <v>0</v>
      </c>
      <c r="BM664" s="105">
        <f t="shared" si="476"/>
        <v>0</v>
      </c>
      <c r="BN664" s="86">
        <f t="shared" si="477"/>
        <v>0</v>
      </c>
      <c r="BO664" s="86">
        <f t="shared" si="478"/>
        <v>0</v>
      </c>
      <c r="BP664" s="86">
        <f t="shared" si="452"/>
        <v>0</v>
      </c>
      <c r="BQ664" s="160" t="s">
        <v>6973</v>
      </c>
      <c r="BR664" s="86" t="s">
        <v>5720</v>
      </c>
      <c r="BS664" s="88" t="s">
        <v>5721</v>
      </c>
      <c r="BT664" s="86" t="s">
        <v>5722</v>
      </c>
      <c r="BU664" s="86"/>
      <c r="BV664" s="86" t="str">
        <f t="shared" si="453"/>
        <v>CD 776739</v>
      </c>
      <c r="BW664" s="105" t="str">
        <f t="shared" si="454"/>
        <v/>
      </c>
      <c r="BX664" s="86" t="str">
        <f t="shared" si="490"/>
        <v>48</v>
      </c>
      <c r="BY664" s="86" t="str">
        <f t="shared" si="491"/>
        <v>137</v>
      </c>
      <c r="BZ664" s="91">
        <f t="shared" si="492"/>
        <v>100</v>
      </c>
      <c r="CA664" s="91">
        <v>0</v>
      </c>
      <c r="CB664" s="96" t="s">
        <v>5719</v>
      </c>
      <c r="CC664" s="91">
        <f t="shared" si="455"/>
        <v>200</v>
      </c>
      <c r="CD664" s="91">
        <f t="shared" si="456"/>
        <v>0</v>
      </c>
      <c r="CE664" s="93">
        <f t="shared" si="457"/>
        <v>0</v>
      </c>
      <c r="CF664" s="93">
        <f t="shared" si="458"/>
        <v>0</v>
      </c>
      <c r="CG664" s="105"/>
      <c r="CH664" s="105"/>
      <c r="CI664" s="86"/>
      <c r="CJ664" s="188"/>
      <c r="CK664" s="181">
        <f t="shared" si="459"/>
        <v>100</v>
      </c>
      <c r="CL664" s="181">
        <f t="shared" si="460"/>
        <v>200</v>
      </c>
      <c r="CM664" s="86" t="s">
        <v>5723</v>
      </c>
      <c r="CN664" s="182" t="s">
        <v>7857</v>
      </c>
      <c r="CO664" s="183" t="s">
        <v>7858</v>
      </c>
      <c r="CP664" s="86" t="s">
        <v>5724</v>
      </c>
      <c r="CQ664" s="153" t="s">
        <v>7924</v>
      </c>
      <c r="CR664" s="187">
        <f t="shared" si="461"/>
        <v>5850000</v>
      </c>
      <c r="CS664" s="188">
        <v>1</v>
      </c>
      <c r="CT664" s="188">
        <f t="shared" si="463"/>
        <v>5850000</v>
      </c>
      <c r="CU664" s="93"/>
      <c r="CV664" s="94">
        <f t="shared" si="487"/>
        <v>100</v>
      </c>
      <c r="CW664" s="93">
        <f t="shared" si="488"/>
        <v>0</v>
      </c>
      <c r="CX664" s="86">
        <f t="shared" si="489"/>
        <v>0</v>
      </c>
      <c r="CY664" s="93">
        <f t="shared" si="464"/>
        <v>175500</v>
      </c>
      <c r="CZ664" s="93">
        <v>0</v>
      </c>
      <c r="DA664" s="93">
        <v>0</v>
      </c>
      <c r="DB664" s="93">
        <f t="shared" si="465"/>
        <v>0</v>
      </c>
      <c r="DC664" s="93">
        <v>0</v>
      </c>
      <c r="DD664" s="91">
        <v>0</v>
      </c>
      <c r="DE664" s="93">
        <f t="shared" si="466"/>
        <v>0</v>
      </c>
      <c r="DF664" s="93">
        <f t="shared" si="479"/>
        <v>0</v>
      </c>
      <c r="DG664" s="93"/>
      <c r="DH664" s="93">
        <v>0</v>
      </c>
      <c r="DI664" s="93">
        <v>0</v>
      </c>
      <c r="DJ664" s="86">
        <f t="shared" si="467"/>
        <v>0</v>
      </c>
      <c r="DK664" s="91">
        <v>0</v>
      </c>
      <c r="DL664" s="93"/>
      <c r="DM664" s="93">
        <v>0</v>
      </c>
      <c r="DN664" s="93">
        <f t="shared" si="480"/>
        <v>5850000</v>
      </c>
      <c r="DO664" s="93">
        <f t="shared" si="468"/>
        <v>0</v>
      </c>
      <c r="DP664" s="92">
        <f t="shared" si="469"/>
        <v>175500</v>
      </c>
      <c r="DQ664" s="97" t="str">
        <f t="shared" si="481"/>
        <v>8112484321</v>
      </c>
      <c r="DR664" s="98">
        <f t="shared" si="470"/>
        <v>0</v>
      </c>
      <c r="DS664" s="93" t="str">
        <f t="shared" si="471"/>
        <v>OK</v>
      </c>
      <c r="DT664" s="93"/>
      <c r="DU664" s="78" t="str">
        <f t="shared" si="482"/>
        <v>5010700214991499101001VT100001</v>
      </c>
      <c r="DV664" s="78">
        <f>INDEX('08_DMGiaDat'!$L:$L,MATCH(DU664,'08_DMGiaDat'!$R:$R,0))</f>
        <v>5850000</v>
      </c>
      <c r="DW664" s="78" t="str">
        <f t="shared" si="483"/>
        <v>501070021499100100000001</v>
      </c>
      <c r="DX664" s="78" t="str">
        <f>IFERROR(VLOOKUP(DW664,'08_DMGiaDat'!C618:C619,2,FALSE),"N")</f>
        <v>N</v>
      </c>
      <c r="DY664" s="78" t="str">
        <f t="shared" si="484"/>
        <v>5010700214991001VT100001</v>
      </c>
      <c r="DZ664" s="78" t="str">
        <f>IFERROR(VLOOKUP(DY664,'08_DMGiaDat'!C618:C619,2,FALSE),"N")</f>
        <v>N</v>
      </c>
      <c r="EA664" s="78" t="str">
        <f t="shared" si="485"/>
        <v>501070021499100100000001</v>
      </c>
      <c r="EB664" s="78" t="str">
        <f>IFERROR(VLOOKUP(EA664,'08_DMGiaDat'!C618:C619,2,FALSE),"N")</f>
        <v>N</v>
      </c>
      <c r="EC664" s="92">
        <f>IF(DV664&lt;&gt;"N",DV664,IF(DX664&lt;&gt;"N",DX664,IF(DZ664&lt;&gt;"N",DZ664*VLOOKUP(LEFT(CB664,3),'03_DMMucDich'!C602:C606,5,FALSE),IF(EB664&lt;&gt;"N",EB664*VLOOKUP(LEFT(CB664,3),'03_DMMucDich'!C602:C606,5,FALSE),"N/A"))))</f>
        <v>5850000</v>
      </c>
    </row>
    <row r="665" spans="1:133" s="34" customFormat="1" ht="16" x14ac:dyDescent="0.2">
      <c r="A665" s="85">
        <v>651</v>
      </c>
      <c r="B665" s="86"/>
      <c r="C665" s="87"/>
      <c r="D665" s="141" t="s">
        <v>6273</v>
      </c>
      <c r="E665" s="86"/>
      <c r="F665" s="88"/>
      <c r="G665" s="88" t="s">
        <v>5718</v>
      </c>
      <c r="H665" s="151">
        <v>2023</v>
      </c>
      <c r="I665" s="86"/>
      <c r="J665" s="86"/>
      <c r="K665" s="145" t="s">
        <v>6899</v>
      </c>
      <c r="L665" s="105"/>
      <c r="M665" s="86"/>
      <c r="N665" s="105"/>
      <c r="O665" s="105"/>
      <c r="P665" s="86"/>
      <c r="Q665" s="86"/>
      <c r="R665" s="153" t="str">
        <f t="shared" si="486"/>
        <v>Tổ 64</v>
      </c>
      <c r="S665" s="86"/>
      <c r="T665" s="86"/>
      <c r="U665" s="86"/>
      <c r="V665" s="86" t="str">
        <f t="shared" si="451"/>
        <v xml:space="preserve">, </v>
      </c>
      <c r="W665" s="86"/>
      <c r="X665" s="86"/>
      <c r="Y665" s="86"/>
      <c r="Z665" s="88"/>
      <c r="AA665" s="105"/>
      <c r="AB665" s="86"/>
      <c r="AC665" s="90"/>
      <c r="AD665" s="86"/>
      <c r="AE665" s="86"/>
      <c r="AF665" s="86"/>
      <c r="AG665" s="86"/>
      <c r="AH665" s="160" t="s">
        <v>6961</v>
      </c>
      <c r="AI665" s="153"/>
      <c r="AJ665" s="153"/>
      <c r="AK665" s="86"/>
      <c r="AL665" s="86"/>
      <c r="AM665" s="153" t="s">
        <v>7015</v>
      </c>
      <c r="AN665" s="153" t="s">
        <v>7777</v>
      </c>
      <c r="AO665" s="165">
        <v>44561</v>
      </c>
      <c r="AP665" s="153" t="s">
        <v>2065</v>
      </c>
      <c r="AQ665" s="153" t="s">
        <v>5687</v>
      </c>
      <c r="AR665" s="166">
        <v>122.5</v>
      </c>
      <c r="AS665" s="88" t="s">
        <v>5719</v>
      </c>
      <c r="AT665" s="92">
        <f t="shared" si="462"/>
        <v>0</v>
      </c>
      <c r="AU665" s="93">
        <v>0</v>
      </c>
      <c r="AV665" s="93">
        <v>0</v>
      </c>
      <c r="AW665" s="166">
        <v>200</v>
      </c>
      <c r="AX665" s="93">
        <v>0</v>
      </c>
      <c r="AY665" s="177"/>
      <c r="AZ665" s="177">
        <v>0</v>
      </c>
      <c r="BA665" s="178"/>
      <c r="BB665" s="105"/>
      <c r="BC665" s="105"/>
      <c r="BD665" s="93"/>
      <c r="BE665" s="93">
        <v>0</v>
      </c>
      <c r="BF665" s="91">
        <v>0</v>
      </c>
      <c r="BG665" s="94"/>
      <c r="BH665" s="95"/>
      <c r="BI665" s="93" t="str">
        <f t="shared" si="472"/>
        <v>Đặng Đức Tuấn</v>
      </c>
      <c r="BJ665" s="105">
        <f t="shared" si="473"/>
        <v>0</v>
      </c>
      <c r="BK665" s="88" t="str">
        <f t="shared" si="474"/>
        <v>0400516504</v>
      </c>
      <c r="BL665" s="86">
        <f t="shared" si="475"/>
        <v>0</v>
      </c>
      <c r="BM665" s="105">
        <f t="shared" si="476"/>
        <v>0</v>
      </c>
      <c r="BN665" s="86">
        <f t="shared" si="477"/>
        <v>0</v>
      </c>
      <c r="BO665" s="86">
        <f t="shared" si="478"/>
        <v>0</v>
      </c>
      <c r="BP665" s="86">
        <f t="shared" si="452"/>
        <v>0</v>
      </c>
      <c r="BQ665" s="160" t="s">
        <v>6961</v>
      </c>
      <c r="BR665" s="86" t="s">
        <v>5720</v>
      </c>
      <c r="BS665" s="88" t="s">
        <v>5721</v>
      </c>
      <c r="BT665" s="86" t="s">
        <v>5722</v>
      </c>
      <c r="BU665" s="86"/>
      <c r="BV665" s="86" t="str">
        <f t="shared" si="453"/>
        <v>DC 927658</v>
      </c>
      <c r="BW665" s="105" t="str">
        <f t="shared" si="454"/>
        <v/>
      </c>
      <c r="BX665" s="86" t="str">
        <f t="shared" si="490"/>
        <v>179</v>
      </c>
      <c r="BY665" s="86" t="str">
        <f t="shared" si="491"/>
        <v>19</v>
      </c>
      <c r="BZ665" s="91">
        <f t="shared" si="492"/>
        <v>122.5</v>
      </c>
      <c r="CA665" s="91">
        <v>0</v>
      </c>
      <c r="CB665" s="96" t="s">
        <v>5719</v>
      </c>
      <c r="CC665" s="91">
        <f t="shared" si="455"/>
        <v>200</v>
      </c>
      <c r="CD665" s="91">
        <f t="shared" si="456"/>
        <v>0</v>
      </c>
      <c r="CE665" s="93">
        <f t="shared" si="457"/>
        <v>0</v>
      </c>
      <c r="CF665" s="93">
        <f t="shared" si="458"/>
        <v>0</v>
      </c>
      <c r="CG665" s="105"/>
      <c r="CH665" s="105"/>
      <c r="CI665" s="86"/>
      <c r="CJ665" s="188"/>
      <c r="CK665" s="181">
        <f t="shared" si="459"/>
        <v>122.5</v>
      </c>
      <c r="CL665" s="181">
        <f t="shared" si="460"/>
        <v>200</v>
      </c>
      <c r="CM665" s="86" t="s">
        <v>5723</v>
      </c>
      <c r="CN665" s="182" t="s">
        <v>7854</v>
      </c>
      <c r="CO665" s="183" t="s">
        <v>7855</v>
      </c>
      <c r="CP665" s="86" t="s">
        <v>5724</v>
      </c>
      <c r="CQ665" s="153" t="s">
        <v>7924</v>
      </c>
      <c r="CR665" s="187">
        <f t="shared" si="461"/>
        <v>7970000</v>
      </c>
      <c r="CS665" s="188">
        <v>1</v>
      </c>
      <c r="CT665" s="188">
        <f t="shared" si="463"/>
        <v>7970000</v>
      </c>
      <c r="CU665" s="93"/>
      <c r="CV665" s="94">
        <f t="shared" si="487"/>
        <v>122.5</v>
      </c>
      <c r="CW665" s="93">
        <f t="shared" si="488"/>
        <v>0</v>
      </c>
      <c r="CX665" s="86">
        <f t="shared" si="489"/>
        <v>0</v>
      </c>
      <c r="CY665" s="93">
        <f t="shared" si="464"/>
        <v>292897.5</v>
      </c>
      <c r="CZ665" s="93">
        <v>0</v>
      </c>
      <c r="DA665" s="93">
        <v>0</v>
      </c>
      <c r="DB665" s="93">
        <f t="shared" si="465"/>
        <v>0</v>
      </c>
      <c r="DC665" s="93">
        <v>0</v>
      </c>
      <c r="DD665" s="91">
        <v>0</v>
      </c>
      <c r="DE665" s="93">
        <f t="shared" si="466"/>
        <v>0</v>
      </c>
      <c r="DF665" s="93">
        <f t="shared" si="479"/>
        <v>0</v>
      </c>
      <c r="DG665" s="93"/>
      <c r="DH665" s="93">
        <v>0</v>
      </c>
      <c r="DI665" s="93">
        <v>0</v>
      </c>
      <c r="DJ665" s="86">
        <f t="shared" si="467"/>
        <v>0</v>
      </c>
      <c r="DK665" s="91">
        <v>0</v>
      </c>
      <c r="DL665" s="93"/>
      <c r="DM665" s="93">
        <v>0</v>
      </c>
      <c r="DN665" s="93">
        <f t="shared" si="480"/>
        <v>7970000</v>
      </c>
      <c r="DO665" s="93">
        <f t="shared" si="468"/>
        <v>0</v>
      </c>
      <c r="DP665" s="92">
        <f t="shared" si="469"/>
        <v>292897.5</v>
      </c>
      <c r="DQ665" s="97" t="str">
        <f t="shared" si="481"/>
        <v>0400516504</v>
      </c>
      <c r="DR665" s="98">
        <f t="shared" si="470"/>
        <v>0</v>
      </c>
      <c r="DS665" s="93" t="str">
        <f t="shared" si="471"/>
        <v>OK</v>
      </c>
      <c r="DT665" s="93"/>
      <c r="DU665" s="78" t="str">
        <f t="shared" si="482"/>
        <v>5010700215011501100001VT100001</v>
      </c>
      <c r="DV665" s="78">
        <f>INDEX('08_DMGiaDat'!$L:$L,MATCH(DU665,'08_DMGiaDat'!$R:$R,0))</f>
        <v>7970000</v>
      </c>
      <c r="DW665" s="78" t="str">
        <f t="shared" si="483"/>
        <v>501070021501100100000001</v>
      </c>
      <c r="DX665" s="78" t="str">
        <f>IFERROR(VLOOKUP(DW665,'08_DMGiaDat'!C618:C619,2,FALSE),"N")</f>
        <v>N</v>
      </c>
      <c r="DY665" s="78" t="str">
        <f t="shared" si="484"/>
        <v>5010700215011001VT100001</v>
      </c>
      <c r="DZ665" s="78" t="str">
        <f>IFERROR(VLOOKUP(DY665,'08_DMGiaDat'!C618:C619,2,FALSE),"N")</f>
        <v>N</v>
      </c>
      <c r="EA665" s="78" t="str">
        <f t="shared" si="485"/>
        <v>501070021501100100000001</v>
      </c>
      <c r="EB665" s="78" t="str">
        <f>IFERROR(VLOOKUP(EA665,'08_DMGiaDat'!C618:C619,2,FALSE),"N")</f>
        <v>N</v>
      </c>
      <c r="EC665" s="92">
        <f>IF(DV665&lt;&gt;"N",DV665,IF(DX665&lt;&gt;"N",DX665,IF(DZ665&lt;&gt;"N",DZ665*VLOOKUP(LEFT(CB665,3),'03_DMMucDich'!C602:C606,5,FALSE),IF(EB665&lt;&gt;"N",EB665*VLOOKUP(LEFT(CB665,3),'03_DMMucDich'!C602:C606,5,FALSE),"N/A"))))</f>
        <v>7970000</v>
      </c>
    </row>
    <row r="666" spans="1:133" s="34" customFormat="1" ht="16" x14ac:dyDescent="0.2">
      <c r="A666" s="85">
        <v>652</v>
      </c>
      <c r="B666" s="86"/>
      <c r="C666" s="87"/>
      <c r="D666" s="141" t="s">
        <v>6274</v>
      </c>
      <c r="E666" s="86"/>
      <c r="F666" s="88"/>
      <c r="G666" s="88" t="s">
        <v>5718</v>
      </c>
      <c r="H666" s="151">
        <v>2022</v>
      </c>
      <c r="I666" s="86"/>
      <c r="J666" s="86"/>
      <c r="K666" s="145" t="s">
        <v>6900</v>
      </c>
      <c r="L666" s="105"/>
      <c r="M666" s="86"/>
      <c r="N666" s="105"/>
      <c r="O666" s="105"/>
      <c r="P666" s="86"/>
      <c r="Q666" s="86"/>
      <c r="R666" s="153" t="str">
        <f t="shared" si="486"/>
        <v>Tổ 66</v>
      </c>
      <c r="S666" s="86"/>
      <c r="T666" s="86"/>
      <c r="U666" s="86"/>
      <c r="V666" s="86" t="str">
        <f t="shared" si="451"/>
        <v xml:space="preserve">, </v>
      </c>
      <c r="W666" s="86"/>
      <c r="X666" s="86"/>
      <c r="Y666" s="86"/>
      <c r="Z666" s="88"/>
      <c r="AA666" s="105"/>
      <c r="AB666" s="86"/>
      <c r="AC666" s="90"/>
      <c r="AD666" s="86"/>
      <c r="AE666" s="86"/>
      <c r="AF666" s="86"/>
      <c r="AG666" s="86"/>
      <c r="AH666" s="160" t="s">
        <v>6960</v>
      </c>
      <c r="AI666" s="153"/>
      <c r="AJ666" s="153"/>
      <c r="AK666" s="86"/>
      <c r="AL666" s="86"/>
      <c r="AM666" s="153" t="s">
        <v>7015</v>
      </c>
      <c r="AN666" s="153" t="s">
        <v>7778</v>
      </c>
      <c r="AO666" s="165">
        <v>43886</v>
      </c>
      <c r="AP666" s="153" t="s">
        <v>2075</v>
      </c>
      <c r="AQ666" s="153" t="s">
        <v>7101</v>
      </c>
      <c r="AR666" s="166">
        <v>100</v>
      </c>
      <c r="AS666" s="88" t="s">
        <v>5719</v>
      </c>
      <c r="AT666" s="92">
        <f t="shared" si="462"/>
        <v>0</v>
      </c>
      <c r="AU666" s="93">
        <v>0</v>
      </c>
      <c r="AV666" s="93">
        <v>0</v>
      </c>
      <c r="AW666" s="166">
        <v>200</v>
      </c>
      <c r="AX666" s="93">
        <v>0</v>
      </c>
      <c r="AY666" s="177"/>
      <c r="AZ666" s="177">
        <v>0</v>
      </c>
      <c r="BA666" s="178"/>
      <c r="BB666" s="105"/>
      <c r="BC666" s="105"/>
      <c r="BD666" s="93"/>
      <c r="BE666" s="93">
        <v>0</v>
      </c>
      <c r="BF666" s="91">
        <v>0</v>
      </c>
      <c r="BG666" s="94"/>
      <c r="BH666" s="95"/>
      <c r="BI666" s="93" t="str">
        <f t="shared" si="472"/>
        <v>Bùi Đức Hùng</v>
      </c>
      <c r="BJ666" s="105">
        <f t="shared" si="473"/>
        <v>0</v>
      </c>
      <c r="BK666" s="88" t="str">
        <f t="shared" si="474"/>
        <v>8650516068</v>
      </c>
      <c r="BL666" s="86">
        <f t="shared" si="475"/>
        <v>0</v>
      </c>
      <c r="BM666" s="105">
        <f t="shared" si="476"/>
        <v>0</v>
      </c>
      <c r="BN666" s="86">
        <f t="shared" si="477"/>
        <v>0</v>
      </c>
      <c r="BO666" s="86">
        <f t="shared" si="478"/>
        <v>0</v>
      </c>
      <c r="BP666" s="86">
        <f t="shared" si="452"/>
        <v>0</v>
      </c>
      <c r="BQ666" s="160" t="s">
        <v>6960</v>
      </c>
      <c r="BR666" s="86" t="s">
        <v>5720</v>
      </c>
      <c r="BS666" s="88" t="s">
        <v>5721</v>
      </c>
      <c r="BT666" s="86" t="s">
        <v>5722</v>
      </c>
      <c r="BU666" s="86"/>
      <c r="BV666" s="86" t="str">
        <f t="shared" si="453"/>
        <v>CT 523945</v>
      </c>
      <c r="BW666" s="105" t="str">
        <f t="shared" si="454"/>
        <v/>
      </c>
      <c r="BX666" s="86" t="str">
        <f t="shared" si="490"/>
        <v>189</v>
      </c>
      <c r="BY666" s="86" t="str">
        <f t="shared" si="491"/>
        <v>48</v>
      </c>
      <c r="BZ666" s="91">
        <f t="shared" si="492"/>
        <v>100</v>
      </c>
      <c r="CA666" s="91">
        <v>0</v>
      </c>
      <c r="CB666" s="96" t="s">
        <v>5719</v>
      </c>
      <c r="CC666" s="91">
        <f t="shared" si="455"/>
        <v>200</v>
      </c>
      <c r="CD666" s="91">
        <f t="shared" si="456"/>
        <v>0</v>
      </c>
      <c r="CE666" s="93">
        <f t="shared" si="457"/>
        <v>0</v>
      </c>
      <c r="CF666" s="93">
        <f t="shared" si="458"/>
        <v>0</v>
      </c>
      <c r="CG666" s="105"/>
      <c r="CH666" s="105"/>
      <c r="CI666" s="86"/>
      <c r="CJ666" s="188"/>
      <c r="CK666" s="181">
        <f t="shared" si="459"/>
        <v>100</v>
      </c>
      <c r="CL666" s="181">
        <f t="shared" si="460"/>
        <v>200</v>
      </c>
      <c r="CM666" s="86" t="s">
        <v>5723</v>
      </c>
      <c r="CN666" s="182" t="s">
        <v>7854</v>
      </c>
      <c r="CO666" s="183" t="s">
        <v>7855</v>
      </c>
      <c r="CP666" s="86" t="s">
        <v>5724</v>
      </c>
      <c r="CQ666" s="153" t="s">
        <v>7924</v>
      </c>
      <c r="CR666" s="187">
        <f t="shared" si="461"/>
        <v>7970000</v>
      </c>
      <c r="CS666" s="188">
        <v>1</v>
      </c>
      <c r="CT666" s="188">
        <f t="shared" si="463"/>
        <v>7970000</v>
      </c>
      <c r="CU666" s="93"/>
      <c r="CV666" s="94">
        <f t="shared" si="487"/>
        <v>100</v>
      </c>
      <c r="CW666" s="93">
        <f t="shared" si="488"/>
        <v>0</v>
      </c>
      <c r="CX666" s="86">
        <f t="shared" si="489"/>
        <v>0</v>
      </c>
      <c r="CY666" s="93">
        <f t="shared" si="464"/>
        <v>239100</v>
      </c>
      <c r="CZ666" s="93">
        <v>0</v>
      </c>
      <c r="DA666" s="93">
        <v>0</v>
      </c>
      <c r="DB666" s="93">
        <f t="shared" si="465"/>
        <v>0</v>
      </c>
      <c r="DC666" s="93">
        <v>0</v>
      </c>
      <c r="DD666" s="91">
        <v>0</v>
      </c>
      <c r="DE666" s="93">
        <f t="shared" si="466"/>
        <v>0</v>
      </c>
      <c r="DF666" s="93">
        <f t="shared" si="479"/>
        <v>0</v>
      </c>
      <c r="DG666" s="93"/>
      <c r="DH666" s="93">
        <v>0</v>
      </c>
      <c r="DI666" s="93">
        <v>0</v>
      </c>
      <c r="DJ666" s="86">
        <f t="shared" si="467"/>
        <v>0</v>
      </c>
      <c r="DK666" s="91">
        <v>0</v>
      </c>
      <c r="DL666" s="93"/>
      <c r="DM666" s="93">
        <v>0</v>
      </c>
      <c r="DN666" s="93">
        <f t="shared" si="480"/>
        <v>7970000</v>
      </c>
      <c r="DO666" s="93">
        <f t="shared" si="468"/>
        <v>0</v>
      </c>
      <c r="DP666" s="92">
        <f t="shared" si="469"/>
        <v>239100</v>
      </c>
      <c r="DQ666" s="97" t="str">
        <f t="shared" si="481"/>
        <v>8650516068</v>
      </c>
      <c r="DR666" s="98">
        <f t="shared" si="470"/>
        <v>0</v>
      </c>
      <c r="DS666" s="93" t="str">
        <f t="shared" si="471"/>
        <v>OK</v>
      </c>
      <c r="DT666" s="93"/>
      <c r="DU666" s="78" t="str">
        <f t="shared" si="482"/>
        <v>5010700215011501100001VT100001</v>
      </c>
      <c r="DV666" s="78">
        <f>INDEX('08_DMGiaDat'!$L:$L,MATCH(DU666,'08_DMGiaDat'!$R:$R,0))</f>
        <v>7970000</v>
      </c>
      <c r="DW666" s="78" t="str">
        <f t="shared" si="483"/>
        <v>501070021501100100000001</v>
      </c>
      <c r="DX666" s="78" t="str">
        <f>IFERROR(VLOOKUP(DW666,'08_DMGiaDat'!C618:C619,2,FALSE),"N")</f>
        <v>N</v>
      </c>
      <c r="DY666" s="78" t="str">
        <f t="shared" si="484"/>
        <v>5010700215011001VT100001</v>
      </c>
      <c r="DZ666" s="78" t="str">
        <f>IFERROR(VLOOKUP(DY666,'08_DMGiaDat'!C618:C619,2,FALSE),"N")</f>
        <v>N</v>
      </c>
      <c r="EA666" s="78" t="str">
        <f t="shared" si="485"/>
        <v>501070021501100100000001</v>
      </c>
      <c r="EB666" s="78" t="str">
        <f>IFERROR(VLOOKUP(EA666,'08_DMGiaDat'!C618:C619,2,FALSE),"N")</f>
        <v>N</v>
      </c>
      <c r="EC666" s="92">
        <f>IF(DV666&lt;&gt;"N",DV666,IF(DX666&lt;&gt;"N",DX666,IF(DZ666&lt;&gt;"N",DZ666*VLOOKUP(LEFT(CB666,3),'03_DMMucDich'!C602:C606,5,FALSE),IF(EB666&lt;&gt;"N",EB666*VLOOKUP(LEFT(CB666,3),'03_DMMucDich'!C602:C606,5,FALSE),"N/A"))))</f>
        <v>7970000</v>
      </c>
    </row>
    <row r="667" spans="1:133" s="34" customFormat="1" ht="16" x14ac:dyDescent="0.2">
      <c r="A667" s="85">
        <v>653</v>
      </c>
      <c r="B667" s="86"/>
      <c r="C667" s="87"/>
      <c r="D667" s="141" t="s">
        <v>6275</v>
      </c>
      <c r="E667" s="86"/>
      <c r="F667" s="88"/>
      <c r="G667" s="88" t="s">
        <v>5718</v>
      </c>
      <c r="H667" s="151">
        <v>2023</v>
      </c>
      <c r="I667" s="86"/>
      <c r="J667" s="86"/>
      <c r="K667" s="145" t="s">
        <v>6901</v>
      </c>
      <c r="L667" s="105"/>
      <c r="M667" s="86"/>
      <c r="N667" s="105"/>
      <c r="O667" s="105"/>
      <c r="P667" s="86"/>
      <c r="Q667" s="86"/>
      <c r="R667" s="153" t="str">
        <f t="shared" si="486"/>
        <v>Tổ 37</v>
      </c>
      <c r="S667" s="86"/>
      <c r="T667" s="86"/>
      <c r="U667" s="86"/>
      <c r="V667" s="86" t="str">
        <f t="shared" si="451"/>
        <v xml:space="preserve">, </v>
      </c>
      <c r="W667" s="86"/>
      <c r="X667" s="86"/>
      <c r="Y667" s="86"/>
      <c r="Z667" s="88"/>
      <c r="AA667" s="105"/>
      <c r="AB667" s="86"/>
      <c r="AC667" s="90"/>
      <c r="AD667" s="86"/>
      <c r="AE667" s="86"/>
      <c r="AF667" s="86"/>
      <c r="AG667" s="86"/>
      <c r="AH667" s="160" t="s">
        <v>6972</v>
      </c>
      <c r="AI667" s="153"/>
      <c r="AJ667" s="153"/>
      <c r="AK667" s="86"/>
      <c r="AL667" s="86"/>
      <c r="AM667" s="153" t="s">
        <v>7015</v>
      </c>
      <c r="AN667" s="153" t="s">
        <v>7779</v>
      </c>
      <c r="AO667" s="165">
        <v>45092</v>
      </c>
      <c r="AP667" s="153" t="s">
        <v>7780</v>
      </c>
      <c r="AQ667" s="153" t="s">
        <v>7070</v>
      </c>
      <c r="AR667" s="166">
        <v>127.8</v>
      </c>
      <c r="AS667" s="88" t="s">
        <v>5719</v>
      </c>
      <c r="AT667" s="92">
        <f t="shared" si="462"/>
        <v>0</v>
      </c>
      <c r="AU667" s="93">
        <v>0</v>
      </c>
      <c r="AV667" s="93">
        <v>0</v>
      </c>
      <c r="AW667" s="166">
        <v>200</v>
      </c>
      <c r="AX667" s="93">
        <v>0</v>
      </c>
      <c r="AY667" s="177"/>
      <c r="AZ667" s="177">
        <v>0</v>
      </c>
      <c r="BA667" s="178"/>
      <c r="BB667" s="105"/>
      <c r="BC667" s="105"/>
      <c r="BD667" s="93"/>
      <c r="BE667" s="93">
        <v>0</v>
      </c>
      <c r="BF667" s="91">
        <v>0</v>
      </c>
      <c r="BG667" s="94"/>
      <c r="BH667" s="95"/>
      <c r="BI667" s="93" t="str">
        <f t="shared" si="472"/>
        <v>Phạm Thị Hoàng My</v>
      </c>
      <c r="BJ667" s="105">
        <f t="shared" si="473"/>
        <v>0</v>
      </c>
      <c r="BK667" s="88" t="str">
        <f t="shared" si="474"/>
        <v xml:space="preserve"> 8492102230</v>
      </c>
      <c r="BL667" s="86">
        <f t="shared" si="475"/>
        <v>0</v>
      </c>
      <c r="BM667" s="105">
        <f t="shared" si="476"/>
        <v>0</v>
      </c>
      <c r="BN667" s="86">
        <f t="shared" si="477"/>
        <v>0</v>
      </c>
      <c r="BO667" s="86">
        <f t="shared" si="478"/>
        <v>0</v>
      </c>
      <c r="BP667" s="86">
        <f t="shared" si="452"/>
        <v>0</v>
      </c>
      <c r="BQ667" s="160" t="s">
        <v>6972</v>
      </c>
      <c r="BR667" s="86" t="s">
        <v>5720</v>
      </c>
      <c r="BS667" s="88" t="s">
        <v>5721</v>
      </c>
      <c r="BT667" s="86" t="s">
        <v>5722</v>
      </c>
      <c r="BU667" s="86"/>
      <c r="BV667" s="86" t="str">
        <f t="shared" si="453"/>
        <v>DI 512076</v>
      </c>
      <c r="BW667" s="105" t="str">
        <f t="shared" si="454"/>
        <v/>
      </c>
      <c r="BX667" s="86" t="str">
        <f t="shared" si="490"/>
        <v>49</v>
      </c>
      <c r="BY667" s="86" t="str">
        <f t="shared" si="491"/>
        <v>94</v>
      </c>
      <c r="BZ667" s="91">
        <f t="shared" si="492"/>
        <v>127.8</v>
      </c>
      <c r="CA667" s="91">
        <v>0</v>
      </c>
      <c r="CB667" s="96" t="s">
        <v>5719</v>
      </c>
      <c r="CC667" s="91">
        <f t="shared" si="455"/>
        <v>200</v>
      </c>
      <c r="CD667" s="91">
        <f t="shared" si="456"/>
        <v>0</v>
      </c>
      <c r="CE667" s="93">
        <f t="shared" si="457"/>
        <v>0</v>
      </c>
      <c r="CF667" s="93">
        <f t="shared" si="458"/>
        <v>0</v>
      </c>
      <c r="CG667" s="105"/>
      <c r="CH667" s="105"/>
      <c r="CI667" s="86"/>
      <c r="CJ667" s="188"/>
      <c r="CK667" s="181">
        <f t="shared" si="459"/>
        <v>127.8</v>
      </c>
      <c r="CL667" s="181">
        <f t="shared" si="460"/>
        <v>200</v>
      </c>
      <c r="CM667" s="86" t="s">
        <v>5723</v>
      </c>
      <c r="CN667" s="182" t="s">
        <v>7868</v>
      </c>
      <c r="CO667" s="183" t="s">
        <v>7912</v>
      </c>
      <c r="CP667" s="86" t="s">
        <v>5724</v>
      </c>
      <c r="CQ667" s="153" t="s">
        <v>7924</v>
      </c>
      <c r="CR667" s="187">
        <f t="shared" si="461"/>
        <v>7150000</v>
      </c>
      <c r="CS667" s="188">
        <v>1</v>
      </c>
      <c r="CT667" s="188">
        <f t="shared" si="463"/>
        <v>7150000</v>
      </c>
      <c r="CU667" s="93"/>
      <c r="CV667" s="94">
        <f t="shared" si="487"/>
        <v>127.8</v>
      </c>
      <c r="CW667" s="93">
        <f t="shared" si="488"/>
        <v>0</v>
      </c>
      <c r="CX667" s="86">
        <f t="shared" si="489"/>
        <v>0</v>
      </c>
      <c r="CY667" s="93">
        <f t="shared" si="464"/>
        <v>274131</v>
      </c>
      <c r="CZ667" s="93">
        <v>0</v>
      </c>
      <c r="DA667" s="93">
        <v>0</v>
      </c>
      <c r="DB667" s="93">
        <f t="shared" si="465"/>
        <v>0</v>
      </c>
      <c r="DC667" s="93">
        <v>0</v>
      </c>
      <c r="DD667" s="91">
        <v>0</v>
      </c>
      <c r="DE667" s="93">
        <f t="shared" si="466"/>
        <v>0</v>
      </c>
      <c r="DF667" s="93">
        <f t="shared" si="479"/>
        <v>0</v>
      </c>
      <c r="DG667" s="93"/>
      <c r="DH667" s="93">
        <v>0</v>
      </c>
      <c r="DI667" s="93">
        <v>0</v>
      </c>
      <c r="DJ667" s="86">
        <f t="shared" si="467"/>
        <v>0</v>
      </c>
      <c r="DK667" s="91">
        <v>0</v>
      </c>
      <c r="DL667" s="93"/>
      <c r="DM667" s="93">
        <v>0</v>
      </c>
      <c r="DN667" s="93">
        <f t="shared" si="480"/>
        <v>7150000</v>
      </c>
      <c r="DO667" s="93">
        <f t="shared" si="468"/>
        <v>0</v>
      </c>
      <c r="DP667" s="92">
        <f t="shared" si="469"/>
        <v>274131</v>
      </c>
      <c r="DQ667" s="97" t="str">
        <f t="shared" si="481"/>
        <v xml:space="preserve"> 8492102230</v>
      </c>
      <c r="DR667" s="98" t="e">
        <f t="shared" si="470"/>
        <v>#VALUE!</v>
      </c>
      <c r="DS667" s="93" t="str">
        <f t="shared" si="471"/>
        <v>Mã tin sai !!!</v>
      </c>
      <c r="DT667" s="93"/>
      <c r="DU667" s="78" t="str">
        <f t="shared" si="482"/>
        <v>5010700215031503102001VT100001</v>
      </c>
      <c r="DV667" s="78">
        <f>INDEX('08_DMGiaDat'!$L:$L,MATCH(DU667,'08_DMGiaDat'!$R:$R,0))</f>
        <v>7150000</v>
      </c>
      <c r="DW667" s="78" t="str">
        <f t="shared" si="483"/>
        <v>501070021503100100000001</v>
      </c>
      <c r="DX667" s="78" t="str">
        <f>IFERROR(VLOOKUP(DW667,'08_DMGiaDat'!C618:C619,2,FALSE),"N")</f>
        <v>N</v>
      </c>
      <c r="DY667" s="78" t="str">
        <f t="shared" si="484"/>
        <v>5010700215031001VT100001</v>
      </c>
      <c r="DZ667" s="78" t="str">
        <f>IFERROR(VLOOKUP(DY667,'08_DMGiaDat'!C618:C619,2,FALSE),"N")</f>
        <v>N</v>
      </c>
      <c r="EA667" s="78" t="str">
        <f t="shared" si="485"/>
        <v>501070021503100100000001</v>
      </c>
      <c r="EB667" s="78" t="str">
        <f>IFERROR(VLOOKUP(EA667,'08_DMGiaDat'!C618:C619,2,FALSE),"N")</f>
        <v>N</v>
      </c>
      <c r="EC667" s="92">
        <f>IF(DV667&lt;&gt;"N",DV667,IF(DX667&lt;&gt;"N",DX667,IF(DZ667&lt;&gt;"N",DZ667*VLOOKUP(LEFT(CB667,3),'03_DMMucDich'!C602:C606,5,FALSE),IF(EB667&lt;&gt;"N",EB667*VLOOKUP(LEFT(CB667,3),'03_DMMucDich'!C602:C606,5,FALSE),"N/A"))))</f>
        <v>7150000</v>
      </c>
    </row>
    <row r="668" spans="1:133" s="34" customFormat="1" ht="16" x14ac:dyDescent="0.2">
      <c r="A668" s="85">
        <v>654</v>
      </c>
      <c r="B668" s="86"/>
      <c r="C668" s="87"/>
      <c r="D668" s="141" t="s">
        <v>6276</v>
      </c>
      <c r="E668" s="86"/>
      <c r="F668" s="88"/>
      <c r="G668" s="88" t="s">
        <v>5718</v>
      </c>
      <c r="H668" s="151">
        <v>2022</v>
      </c>
      <c r="I668" s="86"/>
      <c r="J668" s="86"/>
      <c r="K668" s="145" t="s">
        <v>6902</v>
      </c>
      <c r="L668" s="105"/>
      <c r="M668" s="86"/>
      <c r="N668" s="105"/>
      <c r="O668" s="105"/>
      <c r="P668" s="86"/>
      <c r="Q668" s="86"/>
      <c r="R668" s="153" t="str">
        <f t="shared" si="486"/>
        <v>Tổ 66</v>
      </c>
      <c r="S668" s="86"/>
      <c r="T668" s="86"/>
      <c r="U668" s="86"/>
      <c r="V668" s="86" t="str">
        <f t="shared" si="451"/>
        <v xml:space="preserve">, </v>
      </c>
      <c r="W668" s="86"/>
      <c r="X668" s="86"/>
      <c r="Y668" s="86"/>
      <c r="Z668" s="88"/>
      <c r="AA668" s="105"/>
      <c r="AB668" s="86"/>
      <c r="AC668" s="90"/>
      <c r="AD668" s="86"/>
      <c r="AE668" s="86"/>
      <c r="AF668" s="86"/>
      <c r="AG668" s="86"/>
      <c r="AH668" s="160" t="s">
        <v>6960</v>
      </c>
      <c r="AI668" s="153"/>
      <c r="AJ668" s="153"/>
      <c r="AK668" s="86"/>
      <c r="AL668" s="86"/>
      <c r="AM668" s="153" t="s">
        <v>7015</v>
      </c>
      <c r="AN668" s="153" t="s">
        <v>7781</v>
      </c>
      <c r="AO668" s="165">
        <v>43196</v>
      </c>
      <c r="AP668" s="153" t="s">
        <v>7061</v>
      </c>
      <c r="AQ668" s="153" t="s">
        <v>7021</v>
      </c>
      <c r="AR668" s="166">
        <v>155.6</v>
      </c>
      <c r="AS668" s="88" t="s">
        <v>5719</v>
      </c>
      <c r="AT668" s="92">
        <f t="shared" si="462"/>
        <v>0</v>
      </c>
      <c r="AU668" s="93">
        <v>0</v>
      </c>
      <c r="AV668" s="93">
        <v>0</v>
      </c>
      <c r="AW668" s="166">
        <v>200</v>
      </c>
      <c r="AX668" s="93">
        <v>0</v>
      </c>
      <c r="AY668" s="177"/>
      <c r="AZ668" s="177">
        <v>0</v>
      </c>
      <c r="BA668" s="178"/>
      <c r="BB668" s="105"/>
      <c r="BC668" s="105"/>
      <c r="BD668" s="93"/>
      <c r="BE668" s="93">
        <v>0</v>
      </c>
      <c r="BF668" s="91">
        <v>0</v>
      </c>
      <c r="BG668" s="94"/>
      <c r="BH668" s="95"/>
      <c r="BI668" s="93" t="str">
        <f t="shared" si="472"/>
        <v>Trịnh Thị Kim Oanh</v>
      </c>
      <c r="BJ668" s="105">
        <f t="shared" si="473"/>
        <v>0</v>
      </c>
      <c r="BK668" s="88" t="str">
        <f t="shared" si="474"/>
        <v xml:space="preserve"> 8525150200</v>
      </c>
      <c r="BL668" s="86">
        <f t="shared" si="475"/>
        <v>0</v>
      </c>
      <c r="BM668" s="105">
        <f t="shared" si="476"/>
        <v>0</v>
      </c>
      <c r="BN668" s="86">
        <f t="shared" si="477"/>
        <v>0</v>
      </c>
      <c r="BO668" s="86">
        <f t="shared" si="478"/>
        <v>0</v>
      </c>
      <c r="BP668" s="86">
        <f t="shared" si="452"/>
        <v>0</v>
      </c>
      <c r="BQ668" s="160" t="s">
        <v>6960</v>
      </c>
      <c r="BR668" s="86" t="s">
        <v>5720</v>
      </c>
      <c r="BS668" s="88" t="s">
        <v>5721</v>
      </c>
      <c r="BT668" s="86" t="s">
        <v>5722</v>
      </c>
      <c r="BU668" s="86"/>
      <c r="BV668" s="86" t="str">
        <f t="shared" si="453"/>
        <v>CM 676719</v>
      </c>
      <c r="BW668" s="105" t="str">
        <f t="shared" si="454"/>
        <v/>
      </c>
      <c r="BX668" s="86" t="str">
        <f t="shared" si="490"/>
        <v>85</v>
      </c>
      <c r="BY668" s="86" t="str">
        <f t="shared" si="491"/>
        <v>45</v>
      </c>
      <c r="BZ668" s="91">
        <f t="shared" si="492"/>
        <v>155.6</v>
      </c>
      <c r="CA668" s="91">
        <v>0</v>
      </c>
      <c r="CB668" s="96" t="s">
        <v>5719</v>
      </c>
      <c r="CC668" s="91">
        <f t="shared" si="455"/>
        <v>200</v>
      </c>
      <c r="CD668" s="91">
        <f t="shared" si="456"/>
        <v>0</v>
      </c>
      <c r="CE668" s="93">
        <f t="shared" si="457"/>
        <v>0</v>
      </c>
      <c r="CF668" s="93">
        <f t="shared" si="458"/>
        <v>0</v>
      </c>
      <c r="CG668" s="105"/>
      <c r="CH668" s="105"/>
      <c r="CI668" s="86"/>
      <c r="CJ668" s="188"/>
      <c r="CK668" s="181">
        <f t="shared" si="459"/>
        <v>155.6</v>
      </c>
      <c r="CL668" s="181">
        <f t="shared" si="460"/>
        <v>200</v>
      </c>
      <c r="CM668" s="86" t="s">
        <v>5723</v>
      </c>
      <c r="CN668" s="182" t="s">
        <v>7854</v>
      </c>
      <c r="CO668" s="183" t="s">
        <v>7855</v>
      </c>
      <c r="CP668" s="86" t="s">
        <v>5724</v>
      </c>
      <c r="CQ668" s="153" t="s">
        <v>7924</v>
      </c>
      <c r="CR668" s="187">
        <f t="shared" si="461"/>
        <v>7970000</v>
      </c>
      <c r="CS668" s="188">
        <v>1.2</v>
      </c>
      <c r="CT668" s="188">
        <f t="shared" si="463"/>
        <v>9564000</v>
      </c>
      <c r="CU668" s="93"/>
      <c r="CV668" s="94">
        <f t="shared" si="487"/>
        <v>155.6</v>
      </c>
      <c r="CW668" s="93">
        <f t="shared" si="488"/>
        <v>0</v>
      </c>
      <c r="CX668" s="86">
        <f t="shared" si="489"/>
        <v>0</v>
      </c>
      <c r="CY668" s="93">
        <f t="shared" si="464"/>
        <v>446447.5199999999</v>
      </c>
      <c r="CZ668" s="93">
        <v>0</v>
      </c>
      <c r="DA668" s="93">
        <v>0</v>
      </c>
      <c r="DB668" s="93">
        <f t="shared" si="465"/>
        <v>0</v>
      </c>
      <c r="DC668" s="93">
        <v>0</v>
      </c>
      <c r="DD668" s="91">
        <v>0</v>
      </c>
      <c r="DE668" s="93">
        <f t="shared" si="466"/>
        <v>0</v>
      </c>
      <c r="DF668" s="93">
        <f t="shared" si="479"/>
        <v>0</v>
      </c>
      <c r="DG668" s="93"/>
      <c r="DH668" s="93">
        <v>0</v>
      </c>
      <c r="DI668" s="93">
        <v>0</v>
      </c>
      <c r="DJ668" s="86">
        <f t="shared" si="467"/>
        <v>0</v>
      </c>
      <c r="DK668" s="91">
        <v>0</v>
      </c>
      <c r="DL668" s="93"/>
      <c r="DM668" s="93">
        <v>0</v>
      </c>
      <c r="DN668" s="93">
        <f t="shared" si="480"/>
        <v>9564000</v>
      </c>
      <c r="DO668" s="93">
        <f t="shared" si="468"/>
        <v>0</v>
      </c>
      <c r="DP668" s="92">
        <f t="shared" si="469"/>
        <v>446447.5199999999</v>
      </c>
      <c r="DQ668" s="97" t="str">
        <f t="shared" si="481"/>
        <v xml:space="preserve"> 8525150200</v>
      </c>
      <c r="DR668" s="98" t="e">
        <f t="shared" si="470"/>
        <v>#VALUE!</v>
      </c>
      <c r="DS668" s="93" t="str">
        <f t="shared" si="471"/>
        <v>Mã tin sai !!!</v>
      </c>
      <c r="DT668" s="93"/>
      <c r="DU668" s="78" t="str">
        <f t="shared" si="482"/>
        <v>5010700215011501100001VT100001</v>
      </c>
      <c r="DV668" s="78">
        <f>INDEX('08_DMGiaDat'!$L:$L,MATCH(DU668,'08_DMGiaDat'!$R:$R,0))</f>
        <v>7970000</v>
      </c>
      <c r="DW668" s="78" t="str">
        <f t="shared" si="483"/>
        <v>501070021501100100000001</v>
      </c>
      <c r="DX668" s="78" t="str">
        <f>IFERROR(VLOOKUP(DW668,'08_DMGiaDat'!C618:C619,2,FALSE),"N")</f>
        <v>N</v>
      </c>
      <c r="DY668" s="78" t="str">
        <f t="shared" si="484"/>
        <v>5010700215011001VT100001</v>
      </c>
      <c r="DZ668" s="78" t="str">
        <f>IFERROR(VLOOKUP(DY668,'08_DMGiaDat'!C618:C619,2,FALSE),"N")</f>
        <v>N</v>
      </c>
      <c r="EA668" s="78" t="str">
        <f t="shared" si="485"/>
        <v>501070021501100100000001</v>
      </c>
      <c r="EB668" s="78" t="str">
        <f>IFERROR(VLOOKUP(EA668,'08_DMGiaDat'!C618:C619,2,FALSE),"N")</f>
        <v>N</v>
      </c>
      <c r="EC668" s="92">
        <f>IF(DV668&lt;&gt;"N",DV668,IF(DX668&lt;&gt;"N",DX668,IF(DZ668&lt;&gt;"N",DZ668*VLOOKUP(LEFT(CB668,3),'03_DMMucDich'!C602:C606,5,FALSE),IF(EB668&lt;&gt;"N",EB668*VLOOKUP(LEFT(CB668,3),'03_DMMucDich'!C602:C606,5,FALSE),"N/A"))))</f>
        <v>7970000</v>
      </c>
    </row>
    <row r="669" spans="1:133" s="34" customFormat="1" ht="16" x14ac:dyDescent="0.2">
      <c r="A669" s="85">
        <v>655</v>
      </c>
      <c r="B669" s="86"/>
      <c r="C669" s="87"/>
      <c r="D669" s="141" t="s">
        <v>6277</v>
      </c>
      <c r="E669" s="86"/>
      <c r="F669" s="88"/>
      <c r="G669" s="88" t="s">
        <v>5718</v>
      </c>
      <c r="H669" s="151">
        <v>2022</v>
      </c>
      <c r="I669" s="86"/>
      <c r="J669" s="86"/>
      <c r="K669" s="145" t="s">
        <v>6903</v>
      </c>
      <c r="L669" s="105"/>
      <c r="M669" s="86"/>
      <c r="N669" s="105"/>
      <c r="O669" s="105"/>
      <c r="P669" s="86"/>
      <c r="Q669" s="86"/>
      <c r="R669" s="153" t="str">
        <f t="shared" si="486"/>
        <v>Tổ 65</v>
      </c>
      <c r="S669" s="86"/>
      <c r="T669" s="86"/>
      <c r="U669" s="86"/>
      <c r="V669" s="86" t="str">
        <f t="shared" si="451"/>
        <v xml:space="preserve">, </v>
      </c>
      <c r="W669" s="86"/>
      <c r="X669" s="86"/>
      <c r="Y669" s="86"/>
      <c r="Z669" s="88"/>
      <c r="AA669" s="105"/>
      <c r="AB669" s="86"/>
      <c r="AC669" s="90"/>
      <c r="AD669" s="86"/>
      <c r="AE669" s="86"/>
      <c r="AF669" s="86"/>
      <c r="AG669" s="86"/>
      <c r="AH669" s="160" t="s">
        <v>6964</v>
      </c>
      <c r="AI669" s="153"/>
      <c r="AJ669" s="153"/>
      <c r="AK669" s="86"/>
      <c r="AL669" s="86"/>
      <c r="AM669" s="153" t="s">
        <v>7015</v>
      </c>
      <c r="AN669" s="153" t="s">
        <v>7782</v>
      </c>
      <c r="AO669" s="165">
        <v>42867</v>
      </c>
      <c r="AP669" s="153" t="s">
        <v>7484</v>
      </c>
      <c r="AQ669" s="153" t="s">
        <v>5669</v>
      </c>
      <c r="AR669" s="166">
        <v>100</v>
      </c>
      <c r="AS669" s="88" t="s">
        <v>5719</v>
      </c>
      <c r="AT669" s="92">
        <f t="shared" si="462"/>
        <v>0</v>
      </c>
      <c r="AU669" s="93">
        <v>0</v>
      </c>
      <c r="AV669" s="93">
        <v>0</v>
      </c>
      <c r="AW669" s="166">
        <v>200</v>
      </c>
      <c r="AX669" s="93">
        <v>0</v>
      </c>
      <c r="AY669" s="177"/>
      <c r="AZ669" s="177">
        <v>0</v>
      </c>
      <c r="BA669" s="178"/>
      <c r="BB669" s="105"/>
      <c r="BC669" s="105"/>
      <c r="BD669" s="93"/>
      <c r="BE669" s="93">
        <v>0</v>
      </c>
      <c r="BF669" s="91">
        <v>0</v>
      </c>
      <c r="BG669" s="94"/>
      <c r="BH669" s="95"/>
      <c r="BI669" s="93" t="str">
        <f t="shared" si="472"/>
        <v>Nguyễn Đại Bảo</v>
      </c>
      <c r="BJ669" s="105">
        <f t="shared" si="473"/>
        <v>0</v>
      </c>
      <c r="BK669" s="88" t="str">
        <f t="shared" si="474"/>
        <v>3301142236</v>
      </c>
      <c r="BL669" s="86">
        <f t="shared" si="475"/>
        <v>0</v>
      </c>
      <c r="BM669" s="105">
        <f t="shared" si="476"/>
        <v>0</v>
      </c>
      <c r="BN669" s="86">
        <f t="shared" si="477"/>
        <v>0</v>
      </c>
      <c r="BO669" s="86">
        <f t="shared" si="478"/>
        <v>0</v>
      </c>
      <c r="BP669" s="86">
        <f t="shared" si="452"/>
        <v>0</v>
      </c>
      <c r="BQ669" s="160" t="s">
        <v>6964</v>
      </c>
      <c r="BR669" s="86" t="s">
        <v>5720</v>
      </c>
      <c r="BS669" s="88" t="s">
        <v>5721</v>
      </c>
      <c r="BT669" s="86" t="s">
        <v>5722</v>
      </c>
      <c r="BU669" s="86"/>
      <c r="BV669" s="86" t="str">
        <f t="shared" si="453"/>
        <v>CH 692227</v>
      </c>
      <c r="BW669" s="105" t="str">
        <f t="shared" si="454"/>
        <v/>
      </c>
      <c r="BX669" s="86" t="str">
        <f t="shared" si="490"/>
        <v>99</v>
      </c>
      <c r="BY669" s="86" t="str">
        <f t="shared" si="491"/>
        <v>13</v>
      </c>
      <c r="BZ669" s="91">
        <f t="shared" si="492"/>
        <v>100</v>
      </c>
      <c r="CA669" s="91">
        <v>0</v>
      </c>
      <c r="CB669" s="96" t="s">
        <v>5719</v>
      </c>
      <c r="CC669" s="91">
        <f t="shared" si="455"/>
        <v>200</v>
      </c>
      <c r="CD669" s="91">
        <f t="shared" si="456"/>
        <v>0</v>
      </c>
      <c r="CE669" s="93">
        <f t="shared" si="457"/>
        <v>0</v>
      </c>
      <c r="CF669" s="93">
        <f t="shared" si="458"/>
        <v>0</v>
      </c>
      <c r="CG669" s="105"/>
      <c r="CH669" s="105"/>
      <c r="CI669" s="86"/>
      <c r="CJ669" s="188"/>
      <c r="CK669" s="181">
        <f t="shared" si="459"/>
        <v>100</v>
      </c>
      <c r="CL669" s="181">
        <f t="shared" si="460"/>
        <v>200</v>
      </c>
      <c r="CM669" s="86" t="s">
        <v>5723</v>
      </c>
      <c r="CN669" s="182" t="s">
        <v>7854</v>
      </c>
      <c r="CO669" s="183" t="s">
        <v>7855</v>
      </c>
      <c r="CP669" s="86" t="s">
        <v>5724</v>
      </c>
      <c r="CQ669" s="153" t="s">
        <v>7924</v>
      </c>
      <c r="CR669" s="187">
        <f t="shared" si="461"/>
        <v>7970000</v>
      </c>
      <c r="CS669" s="188">
        <v>1</v>
      </c>
      <c r="CT669" s="188">
        <f t="shared" si="463"/>
        <v>7970000</v>
      </c>
      <c r="CU669" s="93"/>
      <c r="CV669" s="94">
        <f t="shared" si="487"/>
        <v>100</v>
      </c>
      <c r="CW669" s="93">
        <f t="shared" si="488"/>
        <v>0</v>
      </c>
      <c r="CX669" s="86">
        <f t="shared" si="489"/>
        <v>0</v>
      </c>
      <c r="CY669" s="93">
        <f t="shared" si="464"/>
        <v>239100</v>
      </c>
      <c r="CZ669" s="93">
        <v>0</v>
      </c>
      <c r="DA669" s="93">
        <v>0</v>
      </c>
      <c r="DB669" s="93">
        <f t="shared" si="465"/>
        <v>0</v>
      </c>
      <c r="DC669" s="93">
        <v>0</v>
      </c>
      <c r="DD669" s="91">
        <v>0</v>
      </c>
      <c r="DE669" s="93">
        <f t="shared" si="466"/>
        <v>0</v>
      </c>
      <c r="DF669" s="93">
        <f t="shared" si="479"/>
        <v>0</v>
      </c>
      <c r="DG669" s="93"/>
      <c r="DH669" s="93">
        <v>0</v>
      </c>
      <c r="DI669" s="93">
        <v>0</v>
      </c>
      <c r="DJ669" s="86">
        <f t="shared" si="467"/>
        <v>0</v>
      </c>
      <c r="DK669" s="91">
        <v>0</v>
      </c>
      <c r="DL669" s="93"/>
      <c r="DM669" s="93">
        <v>0</v>
      </c>
      <c r="DN669" s="93">
        <f t="shared" si="480"/>
        <v>7970000</v>
      </c>
      <c r="DO669" s="93">
        <f t="shared" si="468"/>
        <v>0</v>
      </c>
      <c r="DP669" s="92">
        <f t="shared" si="469"/>
        <v>239100</v>
      </c>
      <c r="DQ669" s="97" t="str">
        <f t="shared" si="481"/>
        <v>3301142236</v>
      </c>
      <c r="DR669" s="98">
        <f t="shared" si="470"/>
        <v>0</v>
      </c>
      <c r="DS669" s="93" t="str">
        <f t="shared" si="471"/>
        <v>OK</v>
      </c>
      <c r="DT669" s="93"/>
      <c r="DU669" s="78" t="str">
        <f t="shared" si="482"/>
        <v>5010700215011501100001VT100001</v>
      </c>
      <c r="DV669" s="78">
        <f>INDEX('08_DMGiaDat'!$L:$L,MATCH(DU669,'08_DMGiaDat'!$R:$R,0))</f>
        <v>7970000</v>
      </c>
      <c r="DW669" s="78" t="str">
        <f t="shared" si="483"/>
        <v>501070021501100100000001</v>
      </c>
      <c r="DX669" s="78" t="str">
        <f>IFERROR(VLOOKUP(DW669,'08_DMGiaDat'!C618:C619,2,FALSE),"N")</f>
        <v>N</v>
      </c>
      <c r="DY669" s="78" t="str">
        <f t="shared" si="484"/>
        <v>5010700215011001VT100001</v>
      </c>
      <c r="DZ669" s="78" t="str">
        <f>IFERROR(VLOOKUP(DY669,'08_DMGiaDat'!C618:C619,2,FALSE),"N")</f>
        <v>N</v>
      </c>
      <c r="EA669" s="78" t="str">
        <f t="shared" si="485"/>
        <v>501070021501100100000001</v>
      </c>
      <c r="EB669" s="78" t="str">
        <f>IFERROR(VLOOKUP(EA669,'08_DMGiaDat'!C618:C619,2,FALSE),"N")</f>
        <v>N</v>
      </c>
      <c r="EC669" s="92">
        <f>IF(DV669&lt;&gt;"N",DV669,IF(DX669&lt;&gt;"N",DX669,IF(DZ669&lt;&gt;"N",DZ669*VLOOKUP(LEFT(CB669,3),'03_DMMucDich'!C602:C606,5,FALSE),IF(EB669&lt;&gt;"N",EB669*VLOOKUP(LEFT(CB669,3),'03_DMMucDich'!C602:C606,5,FALSE),"N/A"))))</f>
        <v>7970000</v>
      </c>
    </row>
    <row r="670" spans="1:133" s="34" customFormat="1" ht="16" x14ac:dyDescent="0.2">
      <c r="A670" s="85">
        <v>656</v>
      </c>
      <c r="B670" s="86"/>
      <c r="C670" s="87"/>
      <c r="D670" s="141" t="s">
        <v>6278</v>
      </c>
      <c r="E670" s="86"/>
      <c r="F670" s="88"/>
      <c r="G670" s="88" t="s">
        <v>5718</v>
      </c>
      <c r="H670" s="151">
        <v>2022</v>
      </c>
      <c r="I670" s="86"/>
      <c r="J670" s="86"/>
      <c r="K670" s="145" t="s">
        <v>6904</v>
      </c>
      <c r="L670" s="105"/>
      <c r="M670" s="86"/>
      <c r="N670" s="105"/>
      <c r="O670" s="105"/>
      <c r="P670" s="86"/>
      <c r="Q670" s="86"/>
      <c r="R670" s="153" t="str">
        <f t="shared" si="486"/>
        <v>Tổ 37</v>
      </c>
      <c r="S670" s="86"/>
      <c r="T670" s="86"/>
      <c r="U670" s="86"/>
      <c r="V670" s="86" t="str">
        <f t="shared" si="451"/>
        <v xml:space="preserve">, </v>
      </c>
      <c r="W670" s="86"/>
      <c r="X670" s="86"/>
      <c r="Y670" s="86"/>
      <c r="Z670" s="88"/>
      <c r="AA670" s="105"/>
      <c r="AB670" s="86"/>
      <c r="AC670" s="90"/>
      <c r="AD670" s="86"/>
      <c r="AE670" s="86"/>
      <c r="AF670" s="86"/>
      <c r="AG670" s="86"/>
      <c r="AH670" s="160" t="s">
        <v>6972</v>
      </c>
      <c r="AI670" s="153"/>
      <c r="AJ670" s="153"/>
      <c r="AK670" s="86"/>
      <c r="AL670" s="86"/>
      <c r="AM670" s="153" t="s">
        <v>7015</v>
      </c>
      <c r="AN670" s="153" t="s">
        <v>7783</v>
      </c>
      <c r="AO670" s="165">
        <v>44790</v>
      </c>
      <c r="AP670" s="153" t="s">
        <v>1271</v>
      </c>
      <c r="AQ670" s="153" t="s">
        <v>965</v>
      </c>
      <c r="AR670" s="166">
        <v>100</v>
      </c>
      <c r="AS670" s="88" t="s">
        <v>5719</v>
      </c>
      <c r="AT670" s="92">
        <f t="shared" si="462"/>
        <v>0</v>
      </c>
      <c r="AU670" s="93">
        <v>0</v>
      </c>
      <c r="AV670" s="93">
        <v>0</v>
      </c>
      <c r="AW670" s="166">
        <v>200</v>
      </c>
      <c r="AX670" s="93">
        <v>0</v>
      </c>
      <c r="AY670" s="177"/>
      <c r="AZ670" s="177">
        <v>0</v>
      </c>
      <c r="BA670" s="178"/>
      <c r="BB670" s="105"/>
      <c r="BC670" s="105"/>
      <c r="BD670" s="93"/>
      <c r="BE670" s="93">
        <v>0</v>
      </c>
      <c r="BF670" s="91">
        <v>0</v>
      </c>
      <c r="BG670" s="94"/>
      <c r="BH670" s="95"/>
      <c r="BI670" s="93" t="str">
        <f t="shared" si="472"/>
        <v>Đỗ Viết Sáu</v>
      </c>
      <c r="BJ670" s="105">
        <f t="shared" si="473"/>
        <v>0</v>
      </c>
      <c r="BK670" s="88" t="str">
        <f t="shared" si="474"/>
        <v>8153543946</v>
      </c>
      <c r="BL670" s="86">
        <f t="shared" si="475"/>
        <v>0</v>
      </c>
      <c r="BM670" s="105">
        <f t="shared" si="476"/>
        <v>0</v>
      </c>
      <c r="BN670" s="86">
        <f t="shared" si="477"/>
        <v>0</v>
      </c>
      <c r="BO670" s="86">
        <f t="shared" si="478"/>
        <v>0</v>
      </c>
      <c r="BP670" s="86">
        <f t="shared" si="452"/>
        <v>0</v>
      </c>
      <c r="BQ670" s="160" t="s">
        <v>6972</v>
      </c>
      <c r="BR670" s="86" t="s">
        <v>5720</v>
      </c>
      <c r="BS670" s="88" t="s">
        <v>5721</v>
      </c>
      <c r="BT670" s="86" t="s">
        <v>5722</v>
      </c>
      <c r="BU670" s="86"/>
      <c r="BV670" s="86" t="str">
        <f t="shared" si="453"/>
        <v>DG 242039</v>
      </c>
      <c r="BW670" s="105" t="str">
        <f t="shared" si="454"/>
        <v/>
      </c>
      <c r="BX670" s="86" t="str">
        <f t="shared" si="490"/>
        <v>119</v>
      </c>
      <c r="BY670" s="86" t="str">
        <f t="shared" si="491"/>
        <v>103</v>
      </c>
      <c r="BZ670" s="91">
        <f t="shared" si="492"/>
        <v>100</v>
      </c>
      <c r="CA670" s="91">
        <v>0</v>
      </c>
      <c r="CB670" s="96" t="s">
        <v>5719</v>
      </c>
      <c r="CC670" s="91">
        <f t="shared" si="455"/>
        <v>200</v>
      </c>
      <c r="CD670" s="91">
        <f t="shared" si="456"/>
        <v>0</v>
      </c>
      <c r="CE670" s="93">
        <f t="shared" si="457"/>
        <v>0</v>
      </c>
      <c r="CF670" s="93">
        <f t="shared" si="458"/>
        <v>0</v>
      </c>
      <c r="CG670" s="105"/>
      <c r="CH670" s="105"/>
      <c r="CI670" s="86"/>
      <c r="CJ670" s="188"/>
      <c r="CK670" s="181">
        <f t="shared" si="459"/>
        <v>100</v>
      </c>
      <c r="CL670" s="181">
        <f t="shared" si="460"/>
        <v>200</v>
      </c>
      <c r="CM670" s="86" t="s">
        <v>5723</v>
      </c>
      <c r="CN670" s="182" t="s">
        <v>7877</v>
      </c>
      <c r="CO670" s="183" t="s">
        <v>7878</v>
      </c>
      <c r="CP670" s="86" t="s">
        <v>5724</v>
      </c>
      <c r="CQ670" s="153" t="s">
        <v>7924</v>
      </c>
      <c r="CR670" s="187">
        <f t="shared" si="461"/>
        <v>10340000</v>
      </c>
      <c r="CS670" s="188">
        <v>1</v>
      </c>
      <c r="CT670" s="188">
        <f t="shared" si="463"/>
        <v>10340000</v>
      </c>
      <c r="CU670" s="93"/>
      <c r="CV670" s="94">
        <f t="shared" si="487"/>
        <v>100</v>
      </c>
      <c r="CW670" s="93">
        <f t="shared" si="488"/>
        <v>0</v>
      </c>
      <c r="CX670" s="86">
        <f t="shared" si="489"/>
        <v>0</v>
      </c>
      <c r="CY670" s="93">
        <f t="shared" si="464"/>
        <v>310200</v>
      </c>
      <c r="CZ670" s="93">
        <v>0</v>
      </c>
      <c r="DA670" s="93">
        <v>0</v>
      </c>
      <c r="DB670" s="93">
        <f t="shared" si="465"/>
        <v>0</v>
      </c>
      <c r="DC670" s="93">
        <v>0</v>
      </c>
      <c r="DD670" s="91">
        <v>0</v>
      </c>
      <c r="DE670" s="93">
        <f t="shared" si="466"/>
        <v>0</v>
      </c>
      <c r="DF670" s="93">
        <f t="shared" si="479"/>
        <v>0</v>
      </c>
      <c r="DG670" s="93"/>
      <c r="DH670" s="93">
        <v>0</v>
      </c>
      <c r="DI670" s="93">
        <v>0</v>
      </c>
      <c r="DJ670" s="86">
        <f t="shared" si="467"/>
        <v>0</v>
      </c>
      <c r="DK670" s="91">
        <v>0</v>
      </c>
      <c r="DL670" s="93"/>
      <c r="DM670" s="93">
        <v>0</v>
      </c>
      <c r="DN670" s="93">
        <f t="shared" si="480"/>
        <v>10340000</v>
      </c>
      <c r="DO670" s="93">
        <f t="shared" si="468"/>
        <v>0</v>
      </c>
      <c r="DP670" s="92">
        <f t="shared" si="469"/>
        <v>310200</v>
      </c>
      <c r="DQ670" s="97" t="str">
        <f t="shared" si="481"/>
        <v>8153543946</v>
      </c>
      <c r="DR670" s="98">
        <f t="shared" si="470"/>
        <v>0</v>
      </c>
      <c r="DS670" s="93" t="str">
        <f t="shared" si="471"/>
        <v>OK</v>
      </c>
      <c r="DT670" s="93"/>
      <c r="DU670" s="78" t="str">
        <f t="shared" si="482"/>
        <v>5010700215261526100001VT100001</v>
      </c>
      <c r="DV670" s="78">
        <f>INDEX('08_DMGiaDat'!$L:$L,MATCH(DU670,'08_DMGiaDat'!$R:$R,0))</f>
        <v>10340000</v>
      </c>
      <c r="DW670" s="78" t="str">
        <f t="shared" si="483"/>
        <v>501070021526100100000001</v>
      </c>
      <c r="DX670" s="78" t="str">
        <f>IFERROR(VLOOKUP(DW670,'08_DMGiaDat'!C618:C619,2,FALSE),"N")</f>
        <v>N</v>
      </c>
      <c r="DY670" s="78" t="str">
        <f t="shared" si="484"/>
        <v>5010700215261001VT100001</v>
      </c>
      <c r="DZ670" s="78" t="str">
        <f>IFERROR(VLOOKUP(DY670,'08_DMGiaDat'!C618:C619,2,FALSE),"N")</f>
        <v>N</v>
      </c>
      <c r="EA670" s="78" t="str">
        <f t="shared" si="485"/>
        <v>501070021526100100000001</v>
      </c>
      <c r="EB670" s="78" t="str">
        <f>IFERROR(VLOOKUP(EA670,'08_DMGiaDat'!C618:C619,2,FALSE),"N")</f>
        <v>N</v>
      </c>
      <c r="EC670" s="92">
        <f>IF(DV670&lt;&gt;"N",DV670,IF(DX670&lt;&gt;"N",DX670,IF(DZ670&lt;&gt;"N",DZ670*VLOOKUP(LEFT(CB670,3),'03_DMMucDich'!C602:C606,5,FALSE),IF(EB670&lt;&gt;"N",EB670*VLOOKUP(LEFT(CB670,3),'03_DMMucDich'!C602:C606,5,FALSE),"N/A"))))</f>
        <v>10340000</v>
      </c>
    </row>
    <row r="671" spans="1:133" s="34" customFormat="1" ht="16" x14ac:dyDescent="0.2">
      <c r="A671" s="85">
        <v>657</v>
      </c>
      <c r="B671" s="86"/>
      <c r="C671" s="87"/>
      <c r="D671" s="141" t="s">
        <v>6279</v>
      </c>
      <c r="E671" s="86"/>
      <c r="F671" s="88"/>
      <c r="G671" s="88" t="s">
        <v>5718</v>
      </c>
      <c r="H671" s="151">
        <v>2022</v>
      </c>
      <c r="I671" s="86"/>
      <c r="J671" s="86"/>
      <c r="K671" s="145" t="s">
        <v>6905</v>
      </c>
      <c r="L671" s="105"/>
      <c r="M671" s="86"/>
      <c r="N671" s="105"/>
      <c r="O671" s="105"/>
      <c r="P671" s="86"/>
      <c r="Q671" s="86"/>
      <c r="R671" s="153" t="str">
        <f t="shared" si="486"/>
        <v>Tổ 32</v>
      </c>
      <c r="S671" s="86"/>
      <c r="T671" s="86"/>
      <c r="U671" s="86"/>
      <c r="V671" s="86" t="str">
        <f t="shared" si="451"/>
        <v xml:space="preserve">, </v>
      </c>
      <c r="W671" s="86"/>
      <c r="X671" s="86"/>
      <c r="Y671" s="86"/>
      <c r="Z671" s="88"/>
      <c r="AA671" s="105"/>
      <c r="AB671" s="86"/>
      <c r="AC671" s="90"/>
      <c r="AD671" s="86"/>
      <c r="AE671" s="86"/>
      <c r="AF671" s="86"/>
      <c r="AG671" s="86"/>
      <c r="AH671" s="160" t="s">
        <v>6992</v>
      </c>
      <c r="AI671" s="153"/>
      <c r="AJ671" s="153"/>
      <c r="AK671" s="86"/>
      <c r="AL671" s="86"/>
      <c r="AM671" s="153" t="s">
        <v>7015</v>
      </c>
      <c r="AN671" s="153" t="s">
        <v>7784</v>
      </c>
      <c r="AO671" s="165">
        <v>41188</v>
      </c>
      <c r="AP671" s="153" t="s">
        <v>5687</v>
      </c>
      <c r="AQ671" s="153" t="s">
        <v>7158</v>
      </c>
      <c r="AR671" s="166">
        <v>158</v>
      </c>
      <c r="AS671" s="88" t="s">
        <v>5719</v>
      </c>
      <c r="AT671" s="92">
        <f t="shared" si="462"/>
        <v>0</v>
      </c>
      <c r="AU671" s="93">
        <v>0</v>
      </c>
      <c r="AV671" s="93">
        <v>0</v>
      </c>
      <c r="AW671" s="166">
        <v>200</v>
      </c>
      <c r="AX671" s="93">
        <v>0</v>
      </c>
      <c r="AY671" s="177"/>
      <c r="AZ671" s="177">
        <v>0</v>
      </c>
      <c r="BA671" s="178"/>
      <c r="BB671" s="105"/>
      <c r="BC671" s="105"/>
      <c r="BD671" s="93"/>
      <c r="BE671" s="93">
        <v>0</v>
      </c>
      <c r="BF671" s="91">
        <v>0</v>
      </c>
      <c r="BG671" s="94"/>
      <c r="BH671" s="95"/>
      <c r="BI671" s="93" t="str">
        <f t="shared" si="472"/>
        <v>Huỳnh Anh Tuấn</v>
      </c>
      <c r="BJ671" s="105">
        <f t="shared" si="473"/>
        <v>0</v>
      </c>
      <c r="BK671" s="88" t="str">
        <f t="shared" si="474"/>
        <v>0106680443</v>
      </c>
      <c r="BL671" s="86">
        <f t="shared" si="475"/>
        <v>0</v>
      </c>
      <c r="BM671" s="105">
        <f t="shared" si="476"/>
        <v>0</v>
      </c>
      <c r="BN671" s="86">
        <f t="shared" si="477"/>
        <v>0</v>
      </c>
      <c r="BO671" s="86">
        <f t="shared" si="478"/>
        <v>0</v>
      </c>
      <c r="BP671" s="86">
        <f t="shared" si="452"/>
        <v>0</v>
      </c>
      <c r="BQ671" s="160" t="s">
        <v>6992</v>
      </c>
      <c r="BR671" s="86" t="s">
        <v>5720</v>
      </c>
      <c r="BS671" s="88" t="s">
        <v>5721</v>
      </c>
      <c r="BT671" s="86" t="s">
        <v>5722</v>
      </c>
      <c r="BU671" s="86"/>
      <c r="BV671" s="86" t="str">
        <f t="shared" si="453"/>
        <v>BI 203921</v>
      </c>
      <c r="BW671" s="105" t="str">
        <f t="shared" si="454"/>
        <v/>
      </c>
      <c r="BX671" s="86" t="str">
        <f t="shared" si="490"/>
        <v>19</v>
      </c>
      <c r="BY671" s="86" t="str">
        <f t="shared" si="491"/>
        <v>B2.11</v>
      </c>
      <c r="BZ671" s="91">
        <f t="shared" si="492"/>
        <v>158</v>
      </c>
      <c r="CA671" s="91">
        <v>0</v>
      </c>
      <c r="CB671" s="96" t="s">
        <v>5719</v>
      </c>
      <c r="CC671" s="91">
        <f t="shared" si="455"/>
        <v>200</v>
      </c>
      <c r="CD671" s="91">
        <f t="shared" si="456"/>
        <v>0</v>
      </c>
      <c r="CE671" s="93">
        <f t="shared" si="457"/>
        <v>0</v>
      </c>
      <c r="CF671" s="93">
        <f t="shared" si="458"/>
        <v>0</v>
      </c>
      <c r="CG671" s="105"/>
      <c r="CH671" s="105"/>
      <c r="CI671" s="86"/>
      <c r="CJ671" s="188"/>
      <c r="CK671" s="181">
        <f t="shared" si="459"/>
        <v>158</v>
      </c>
      <c r="CL671" s="181">
        <f t="shared" si="460"/>
        <v>200</v>
      </c>
      <c r="CM671" s="86" t="s">
        <v>5723</v>
      </c>
      <c r="CN671" s="182" t="s">
        <v>7922</v>
      </c>
      <c r="CO671" s="183" t="s">
        <v>7923</v>
      </c>
      <c r="CP671" s="86" t="s">
        <v>5724</v>
      </c>
      <c r="CQ671" s="153" t="s">
        <v>7924</v>
      </c>
      <c r="CR671" s="187">
        <f t="shared" si="461"/>
        <v>7470000</v>
      </c>
      <c r="CS671" s="188">
        <v>1</v>
      </c>
      <c r="CT671" s="188">
        <f t="shared" si="463"/>
        <v>7470000</v>
      </c>
      <c r="CU671" s="93"/>
      <c r="CV671" s="94">
        <f t="shared" si="487"/>
        <v>158</v>
      </c>
      <c r="CW671" s="93">
        <f t="shared" si="488"/>
        <v>0</v>
      </c>
      <c r="CX671" s="86">
        <f t="shared" si="489"/>
        <v>0</v>
      </c>
      <c r="CY671" s="93">
        <f t="shared" si="464"/>
        <v>354078.00000000006</v>
      </c>
      <c r="CZ671" s="93">
        <v>0</v>
      </c>
      <c r="DA671" s="93">
        <v>0</v>
      </c>
      <c r="DB671" s="93">
        <f t="shared" si="465"/>
        <v>0</v>
      </c>
      <c r="DC671" s="93">
        <v>0</v>
      </c>
      <c r="DD671" s="91">
        <v>0</v>
      </c>
      <c r="DE671" s="93">
        <f t="shared" si="466"/>
        <v>0</v>
      </c>
      <c r="DF671" s="93">
        <f t="shared" si="479"/>
        <v>0</v>
      </c>
      <c r="DG671" s="93"/>
      <c r="DH671" s="93">
        <v>0</v>
      </c>
      <c r="DI671" s="93">
        <v>0</v>
      </c>
      <c r="DJ671" s="86">
        <f t="shared" si="467"/>
        <v>0</v>
      </c>
      <c r="DK671" s="91">
        <v>0</v>
      </c>
      <c r="DL671" s="93"/>
      <c r="DM671" s="93">
        <v>0</v>
      </c>
      <c r="DN671" s="93">
        <f t="shared" si="480"/>
        <v>7470000</v>
      </c>
      <c r="DO671" s="93">
        <f t="shared" si="468"/>
        <v>0</v>
      </c>
      <c r="DP671" s="92">
        <f t="shared" si="469"/>
        <v>354078.00000000006</v>
      </c>
      <c r="DQ671" s="97" t="str">
        <f t="shared" si="481"/>
        <v>0106680443</v>
      </c>
      <c r="DR671" s="98">
        <f t="shared" si="470"/>
        <v>0</v>
      </c>
      <c r="DS671" s="93" t="str">
        <f t="shared" si="471"/>
        <v>OK</v>
      </c>
      <c r="DT671" s="93"/>
      <c r="DU671" s="78" t="str">
        <f t="shared" si="482"/>
        <v>5010700210651065100001VT100001</v>
      </c>
      <c r="DV671" s="78">
        <f>INDEX('08_DMGiaDat'!$L:$L,MATCH(DU671,'08_DMGiaDat'!$R:$R,0))</f>
        <v>7470000</v>
      </c>
      <c r="DW671" s="78" t="str">
        <f t="shared" si="483"/>
        <v>501070021065100100000001</v>
      </c>
      <c r="DX671" s="78" t="str">
        <f>IFERROR(VLOOKUP(DW671,'08_DMGiaDat'!C618:C619,2,FALSE),"N")</f>
        <v>N</v>
      </c>
      <c r="DY671" s="78" t="str">
        <f t="shared" si="484"/>
        <v>5010700210651001VT100001</v>
      </c>
      <c r="DZ671" s="78" t="str">
        <f>IFERROR(VLOOKUP(DY671,'08_DMGiaDat'!C618:C619,2,FALSE),"N")</f>
        <v>N</v>
      </c>
      <c r="EA671" s="78" t="str">
        <f t="shared" si="485"/>
        <v>501070021065100100000001</v>
      </c>
      <c r="EB671" s="78" t="str">
        <f>IFERROR(VLOOKUP(EA671,'08_DMGiaDat'!C618:C619,2,FALSE),"N")</f>
        <v>N</v>
      </c>
      <c r="EC671" s="92">
        <f>IF(DV671&lt;&gt;"N",DV671,IF(DX671&lt;&gt;"N",DX671,IF(DZ671&lt;&gt;"N",DZ671*VLOOKUP(LEFT(CB671,3),'03_DMMucDich'!C602:C606,5,FALSE),IF(EB671&lt;&gt;"N",EB671*VLOOKUP(LEFT(CB671,3),'03_DMMucDich'!C602:C606,5,FALSE),"N/A"))))</f>
        <v>7470000</v>
      </c>
    </row>
    <row r="672" spans="1:133" s="34" customFormat="1" ht="16" x14ac:dyDescent="0.2">
      <c r="A672" s="85">
        <v>658</v>
      </c>
      <c r="B672" s="86"/>
      <c r="C672" s="87"/>
      <c r="D672" s="141" t="s">
        <v>6280</v>
      </c>
      <c r="E672" s="86"/>
      <c r="F672" s="88"/>
      <c r="G672" s="88" t="s">
        <v>5718</v>
      </c>
      <c r="H672" s="151">
        <v>2023</v>
      </c>
      <c r="I672" s="86"/>
      <c r="J672" s="86"/>
      <c r="K672" s="145" t="s">
        <v>6906</v>
      </c>
      <c r="L672" s="105"/>
      <c r="M672" s="86"/>
      <c r="N672" s="105"/>
      <c r="O672" s="105"/>
      <c r="P672" s="86"/>
      <c r="Q672" s="86"/>
      <c r="R672" s="153" t="str">
        <f t="shared" si="486"/>
        <v>Tổ 48</v>
      </c>
      <c r="S672" s="86"/>
      <c r="T672" s="86"/>
      <c r="U672" s="86"/>
      <c r="V672" s="86" t="str">
        <f t="shared" si="451"/>
        <v xml:space="preserve">, </v>
      </c>
      <c r="W672" s="86"/>
      <c r="X672" s="86"/>
      <c r="Y672" s="86"/>
      <c r="Z672" s="88"/>
      <c r="AA672" s="105"/>
      <c r="AB672" s="86"/>
      <c r="AC672" s="90"/>
      <c r="AD672" s="86"/>
      <c r="AE672" s="86"/>
      <c r="AF672" s="86"/>
      <c r="AG672" s="86"/>
      <c r="AH672" s="160" t="s">
        <v>6966</v>
      </c>
      <c r="AI672" s="153"/>
      <c r="AJ672" s="153"/>
      <c r="AK672" s="86"/>
      <c r="AL672" s="86"/>
      <c r="AM672" s="153" t="s">
        <v>7015</v>
      </c>
      <c r="AN672" s="153" t="s">
        <v>7785</v>
      </c>
      <c r="AO672" s="165">
        <v>45222</v>
      </c>
      <c r="AP672" s="153" t="s">
        <v>7786</v>
      </c>
      <c r="AQ672" s="153" t="s">
        <v>2130</v>
      </c>
      <c r="AR672" s="166">
        <v>80</v>
      </c>
      <c r="AS672" s="88" t="s">
        <v>5719</v>
      </c>
      <c r="AT672" s="92">
        <f t="shared" si="462"/>
        <v>0</v>
      </c>
      <c r="AU672" s="93">
        <v>0</v>
      </c>
      <c r="AV672" s="93">
        <v>0</v>
      </c>
      <c r="AW672" s="166">
        <v>200</v>
      </c>
      <c r="AX672" s="93">
        <v>0</v>
      </c>
      <c r="AY672" s="177"/>
      <c r="AZ672" s="177">
        <v>0</v>
      </c>
      <c r="BA672" s="178"/>
      <c r="BB672" s="105"/>
      <c r="BC672" s="105"/>
      <c r="BD672" s="93"/>
      <c r="BE672" s="93">
        <v>0</v>
      </c>
      <c r="BF672" s="91">
        <v>0</v>
      </c>
      <c r="BG672" s="94"/>
      <c r="BH672" s="95"/>
      <c r="BI672" s="93" t="str">
        <f t="shared" si="472"/>
        <v>Huỳnh Lâm Phúc</v>
      </c>
      <c r="BJ672" s="105">
        <f t="shared" si="473"/>
        <v>0</v>
      </c>
      <c r="BK672" s="88" t="str">
        <f t="shared" si="474"/>
        <v>8762780913</v>
      </c>
      <c r="BL672" s="86">
        <f t="shared" si="475"/>
        <v>0</v>
      </c>
      <c r="BM672" s="105">
        <f t="shared" si="476"/>
        <v>0</v>
      </c>
      <c r="BN672" s="86">
        <f t="shared" si="477"/>
        <v>0</v>
      </c>
      <c r="BO672" s="86">
        <f t="shared" si="478"/>
        <v>0</v>
      </c>
      <c r="BP672" s="86">
        <f t="shared" si="452"/>
        <v>0</v>
      </c>
      <c r="BQ672" s="160" t="s">
        <v>6966</v>
      </c>
      <c r="BR672" s="86" t="s">
        <v>5720</v>
      </c>
      <c r="BS672" s="88" t="s">
        <v>5721</v>
      </c>
      <c r="BT672" s="86" t="s">
        <v>5722</v>
      </c>
      <c r="BU672" s="86"/>
      <c r="BV672" s="86" t="str">
        <f t="shared" si="453"/>
        <v>DK 392909</v>
      </c>
      <c r="BW672" s="105" t="str">
        <f t="shared" si="454"/>
        <v/>
      </c>
      <c r="BX672" s="86" t="str">
        <f t="shared" si="490"/>
        <v>789</v>
      </c>
      <c r="BY672" s="86" t="str">
        <f t="shared" si="491"/>
        <v>244</v>
      </c>
      <c r="BZ672" s="91">
        <f t="shared" si="492"/>
        <v>80</v>
      </c>
      <c r="CA672" s="91">
        <v>0</v>
      </c>
      <c r="CB672" s="96" t="s">
        <v>5719</v>
      </c>
      <c r="CC672" s="91">
        <f t="shared" si="455"/>
        <v>200</v>
      </c>
      <c r="CD672" s="91">
        <f t="shared" si="456"/>
        <v>0</v>
      </c>
      <c r="CE672" s="93">
        <f t="shared" si="457"/>
        <v>0</v>
      </c>
      <c r="CF672" s="93">
        <f t="shared" si="458"/>
        <v>0</v>
      </c>
      <c r="CG672" s="105"/>
      <c r="CH672" s="105"/>
      <c r="CI672" s="86"/>
      <c r="CJ672" s="188"/>
      <c r="CK672" s="181">
        <f t="shared" si="459"/>
        <v>80</v>
      </c>
      <c r="CL672" s="181">
        <f t="shared" si="460"/>
        <v>200</v>
      </c>
      <c r="CM672" s="86" t="s">
        <v>5723</v>
      </c>
      <c r="CN672" s="182" t="s">
        <v>7859</v>
      </c>
      <c r="CO672" s="183" t="s">
        <v>7863</v>
      </c>
      <c r="CP672" s="86" t="s">
        <v>5724</v>
      </c>
      <c r="CQ672" s="153" t="s">
        <v>7927</v>
      </c>
      <c r="CR672" s="187">
        <f t="shared" si="461"/>
        <v>2660000</v>
      </c>
      <c r="CS672" s="188">
        <v>0.8</v>
      </c>
      <c r="CT672" s="188">
        <f t="shared" si="463"/>
        <v>2128000</v>
      </c>
      <c r="CU672" s="93"/>
      <c r="CV672" s="94">
        <f t="shared" si="487"/>
        <v>80</v>
      </c>
      <c r="CW672" s="93">
        <f t="shared" si="488"/>
        <v>0</v>
      </c>
      <c r="CX672" s="86">
        <f t="shared" si="489"/>
        <v>0</v>
      </c>
      <c r="CY672" s="93">
        <f t="shared" si="464"/>
        <v>51072</v>
      </c>
      <c r="CZ672" s="93">
        <v>0</v>
      </c>
      <c r="DA672" s="93">
        <v>0</v>
      </c>
      <c r="DB672" s="93">
        <f t="shared" si="465"/>
        <v>0</v>
      </c>
      <c r="DC672" s="93">
        <v>0</v>
      </c>
      <c r="DD672" s="91">
        <v>0</v>
      </c>
      <c r="DE672" s="93">
        <f t="shared" si="466"/>
        <v>0</v>
      </c>
      <c r="DF672" s="93">
        <f t="shared" si="479"/>
        <v>0</v>
      </c>
      <c r="DG672" s="93"/>
      <c r="DH672" s="93">
        <v>0</v>
      </c>
      <c r="DI672" s="93">
        <v>0</v>
      </c>
      <c r="DJ672" s="86">
        <f t="shared" si="467"/>
        <v>0</v>
      </c>
      <c r="DK672" s="91">
        <v>0</v>
      </c>
      <c r="DL672" s="93"/>
      <c r="DM672" s="93">
        <v>0</v>
      </c>
      <c r="DN672" s="93">
        <f t="shared" si="480"/>
        <v>2128000</v>
      </c>
      <c r="DO672" s="93">
        <f t="shared" si="468"/>
        <v>0</v>
      </c>
      <c r="DP672" s="92">
        <f t="shared" si="469"/>
        <v>51072</v>
      </c>
      <c r="DQ672" s="97" t="str">
        <f t="shared" si="481"/>
        <v>8762780913</v>
      </c>
      <c r="DR672" s="98">
        <f t="shared" si="470"/>
        <v>0</v>
      </c>
      <c r="DS672" s="93" t="str">
        <f t="shared" si="471"/>
        <v>OK</v>
      </c>
      <c r="DT672" s="93"/>
      <c r="DU672" s="78" t="str">
        <f t="shared" si="482"/>
        <v>5010700212541254102001VT300001</v>
      </c>
      <c r="DV672" s="78">
        <f>INDEX('08_DMGiaDat'!$L:$L,MATCH(DU672,'08_DMGiaDat'!$R:$R,0))</f>
        <v>2660000</v>
      </c>
      <c r="DW672" s="78" t="str">
        <f t="shared" si="483"/>
        <v>501070021254100100000001</v>
      </c>
      <c r="DX672" s="78" t="str">
        <f>IFERROR(VLOOKUP(DW672,'08_DMGiaDat'!C618:C619,2,FALSE),"N")</f>
        <v>N</v>
      </c>
      <c r="DY672" s="78" t="str">
        <f t="shared" si="484"/>
        <v>5010700212541001VT300001</v>
      </c>
      <c r="DZ672" s="78" t="str">
        <f>IFERROR(VLOOKUP(DY672,'08_DMGiaDat'!C618:C619,2,FALSE),"N")</f>
        <v>N</v>
      </c>
      <c r="EA672" s="78" t="str">
        <f t="shared" si="485"/>
        <v>501070021254100100000001</v>
      </c>
      <c r="EB672" s="78" t="str">
        <f>IFERROR(VLOOKUP(EA672,'08_DMGiaDat'!C618:C619,2,FALSE),"N")</f>
        <v>N</v>
      </c>
      <c r="EC672" s="92">
        <f>IF(DV672&lt;&gt;"N",DV672,IF(DX672&lt;&gt;"N",DX672,IF(DZ672&lt;&gt;"N",DZ672*VLOOKUP(LEFT(CB672,3),'03_DMMucDich'!C602:C606,5,FALSE),IF(EB672&lt;&gt;"N",EB672*VLOOKUP(LEFT(CB672,3),'03_DMMucDich'!C602:C606,5,FALSE),"N/A"))))</f>
        <v>2660000</v>
      </c>
    </row>
    <row r="673" spans="1:133" s="34" customFormat="1" ht="16" x14ac:dyDescent="0.2">
      <c r="A673" s="85">
        <v>659</v>
      </c>
      <c r="B673" s="86"/>
      <c r="C673" s="87"/>
      <c r="D673" s="141" t="s">
        <v>6281</v>
      </c>
      <c r="E673" s="86"/>
      <c r="F673" s="88"/>
      <c r="G673" s="88" t="s">
        <v>5718</v>
      </c>
      <c r="H673" s="151">
        <v>2023</v>
      </c>
      <c r="I673" s="86"/>
      <c r="J673" s="86"/>
      <c r="K673" s="145" t="s">
        <v>6907</v>
      </c>
      <c r="L673" s="105"/>
      <c r="M673" s="86"/>
      <c r="N673" s="105"/>
      <c r="O673" s="105"/>
      <c r="P673" s="86"/>
      <c r="Q673" s="86"/>
      <c r="R673" s="153" t="str">
        <f t="shared" si="486"/>
        <v>Tổ 37</v>
      </c>
      <c r="S673" s="86"/>
      <c r="T673" s="86"/>
      <c r="U673" s="86"/>
      <c r="V673" s="86" t="str">
        <f t="shared" si="451"/>
        <v xml:space="preserve">, </v>
      </c>
      <c r="W673" s="86"/>
      <c r="X673" s="86"/>
      <c r="Y673" s="86"/>
      <c r="Z673" s="88"/>
      <c r="AA673" s="105"/>
      <c r="AB673" s="86"/>
      <c r="AC673" s="90"/>
      <c r="AD673" s="86"/>
      <c r="AE673" s="86"/>
      <c r="AF673" s="86"/>
      <c r="AG673" s="86"/>
      <c r="AH673" s="160" t="s">
        <v>6972</v>
      </c>
      <c r="AI673" s="153"/>
      <c r="AJ673" s="153"/>
      <c r="AK673" s="86"/>
      <c r="AL673" s="86"/>
      <c r="AM673" s="153" t="s">
        <v>7015</v>
      </c>
      <c r="AN673" s="153" t="s">
        <v>7787</v>
      </c>
      <c r="AO673" s="165">
        <v>45217</v>
      </c>
      <c r="AP673" s="153" t="s">
        <v>2098</v>
      </c>
      <c r="AQ673" s="153" t="s">
        <v>7070</v>
      </c>
      <c r="AR673" s="166">
        <v>100</v>
      </c>
      <c r="AS673" s="88" t="s">
        <v>5719</v>
      </c>
      <c r="AT673" s="92">
        <f t="shared" si="462"/>
        <v>0</v>
      </c>
      <c r="AU673" s="93">
        <v>0</v>
      </c>
      <c r="AV673" s="93">
        <v>0</v>
      </c>
      <c r="AW673" s="166">
        <v>200</v>
      </c>
      <c r="AX673" s="93">
        <v>0</v>
      </c>
      <c r="AY673" s="177"/>
      <c r="AZ673" s="177">
        <v>0</v>
      </c>
      <c r="BA673" s="178"/>
      <c r="BB673" s="105"/>
      <c r="BC673" s="105"/>
      <c r="BD673" s="93"/>
      <c r="BE673" s="93">
        <v>0</v>
      </c>
      <c r="BF673" s="91">
        <v>0</v>
      </c>
      <c r="BG673" s="94"/>
      <c r="BH673" s="95"/>
      <c r="BI673" s="93" t="str">
        <f t="shared" si="472"/>
        <v>Huỳnh PHước Thành</v>
      </c>
      <c r="BJ673" s="105">
        <f t="shared" si="473"/>
        <v>0</v>
      </c>
      <c r="BK673" s="88" t="str">
        <f t="shared" si="474"/>
        <v>8153213553</v>
      </c>
      <c r="BL673" s="86">
        <f t="shared" si="475"/>
        <v>0</v>
      </c>
      <c r="BM673" s="105">
        <f t="shared" si="476"/>
        <v>0</v>
      </c>
      <c r="BN673" s="86">
        <f t="shared" si="477"/>
        <v>0</v>
      </c>
      <c r="BO673" s="86">
        <f t="shared" si="478"/>
        <v>0</v>
      </c>
      <c r="BP673" s="86">
        <f t="shared" si="452"/>
        <v>0</v>
      </c>
      <c r="BQ673" s="160" t="s">
        <v>6972</v>
      </c>
      <c r="BR673" s="86" t="s">
        <v>5720</v>
      </c>
      <c r="BS673" s="88" t="s">
        <v>5721</v>
      </c>
      <c r="BT673" s="86" t="s">
        <v>5722</v>
      </c>
      <c r="BU673" s="86"/>
      <c r="BV673" s="86" t="str">
        <f t="shared" si="453"/>
        <v>DI 512199</v>
      </c>
      <c r="BW673" s="105" t="str">
        <f t="shared" si="454"/>
        <v/>
      </c>
      <c r="BX673" s="86" t="str">
        <f t="shared" si="490"/>
        <v>212</v>
      </c>
      <c r="BY673" s="86" t="str">
        <f t="shared" si="491"/>
        <v>94</v>
      </c>
      <c r="BZ673" s="91">
        <f t="shared" si="492"/>
        <v>100</v>
      </c>
      <c r="CA673" s="91">
        <v>0</v>
      </c>
      <c r="CB673" s="96" t="s">
        <v>5719</v>
      </c>
      <c r="CC673" s="91">
        <f t="shared" si="455"/>
        <v>200</v>
      </c>
      <c r="CD673" s="91">
        <f t="shared" si="456"/>
        <v>0</v>
      </c>
      <c r="CE673" s="93">
        <f t="shared" si="457"/>
        <v>0</v>
      </c>
      <c r="CF673" s="93">
        <f t="shared" si="458"/>
        <v>0</v>
      </c>
      <c r="CG673" s="105"/>
      <c r="CH673" s="105"/>
      <c r="CI673" s="86"/>
      <c r="CJ673" s="188"/>
      <c r="CK673" s="181">
        <f t="shared" si="459"/>
        <v>100</v>
      </c>
      <c r="CL673" s="181">
        <f t="shared" si="460"/>
        <v>200</v>
      </c>
      <c r="CM673" s="86" t="s">
        <v>5723</v>
      </c>
      <c r="CN673" s="182" t="s">
        <v>7868</v>
      </c>
      <c r="CO673" s="183" t="s">
        <v>7869</v>
      </c>
      <c r="CP673" s="86" t="s">
        <v>5724</v>
      </c>
      <c r="CQ673" s="153" t="s">
        <v>7924</v>
      </c>
      <c r="CR673" s="187">
        <f t="shared" si="461"/>
        <v>6110000</v>
      </c>
      <c r="CS673" s="188">
        <v>1</v>
      </c>
      <c r="CT673" s="188">
        <f t="shared" si="463"/>
        <v>6110000</v>
      </c>
      <c r="CU673" s="93"/>
      <c r="CV673" s="94">
        <f t="shared" si="487"/>
        <v>100</v>
      </c>
      <c r="CW673" s="93">
        <f t="shared" si="488"/>
        <v>0</v>
      </c>
      <c r="CX673" s="86">
        <f t="shared" si="489"/>
        <v>0</v>
      </c>
      <c r="CY673" s="93">
        <f t="shared" si="464"/>
        <v>183300</v>
      </c>
      <c r="CZ673" s="93">
        <v>0</v>
      </c>
      <c r="DA673" s="93">
        <v>0</v>
      </c>
      <c r="DB673" s="93">
        <f t="shared" si="465"/>
        <v>0</v>
      </c>
      <c r="DC673" s="93">
        <v>0</v>
      </c>
      <c r="DD673" s="91">
        <v>0</v>
      </c>
      <c r="DE673" s="93">
        <f t="shared" si="466"/>
        <v>0</v>
      </c>
      <c r="DF673" s="93">
        <f t="shared" si="479"/>
        <v>0</v>
      </c>
      <c r="DG673" s="93"/>
      <c r="DH673" s="93">
        <v>0</v>
      </c>
      <c r="DI673" s="93">
        <v>0</v>
      </c>
      <c r="DJ673" s="86">
        <f t="shared" si="467"/>
        <v>0</v>
      </c>
      <c r="DK673" s="91">
        <v>0</v>
      </c>
      <c r="DL673" s="93"/>
      <c r="DM673" s="93">
        <v>0</v>
      </c>
      <c r="DN673" s="93">
        <f t="shared" si="480"/>
        <v>6110000</v>
      </c>
      <c r="DO673" s="93">
        <f t="shared" si="468"/>
        <v>0</v>
      </c>
      <c r="DP673" s="92">
        <f t="shared" si="469"/>
        <v>183300</v>
      </c>
      <c r="DQ673" s="97" t="str">
        <f t="shared" si="481"/>
        <v>8153213553</v>
      </c>
      <c r="DR673" s="98">
        <f t="shared" si="470"/>
        <v>0</v>
      </c>
      <c r="DS673" s="93" t="str">
        <f t="shared" si="471"/>
        <v>OK</v>
      </c>
      <c r="DT673" s="93"/>
      <c r="DU673" s="78" t="str">
        <f t="shared" si="482"/>
        <v>5010700215031503101001VT100001</v>
      </c>
      <c r="DV673" s="78">
        <f>INDEX('08_DMGiaDat'!$L:$L,MATCH(DU673,'08_DMGiaDat'!$R:$R,0))</f>
        <v>6110000</v>
      </c>
      <c r="DW673" s="78" t="str">
        <f t="shared" si="483"/>
        <v>501070021503100100000001</v>
      </c>
      <c r="DX673" s="78" t="str">
        <f>IFERROR(VLOOKUP(DW673,'08_DMGiaDat'!C618:C619,2,FALSE),"N")</f>
        <v>N</v>
      </c>
      <c r="DY673" s="78" t="str">
        <f t="shared" si="484"/>
        <v>5010700215031001VT100001</v>
      </c>
      <c r="DZ673" s="78" t="str">
        <f>IFERROR(VLOOKUP(DY673,'08_DMGiaDat'!C618:C619,2,FALSE),"N")</f>
        <v>N</v>
      </c>
      <c r="EA673" s="78" t="str">
        <f t="shared" si="485"/>
        <v>501070021503100100000001</v>
      </c>
      <c r="EB673" s="78" t="str">
        <f>IFERROR(VLOOKUP(EA673,'08_DMGiaDat'!C618:C619,2,FALSE),"N")</f>
        <v>N</v>
      </c>
      <c r="EC673" s="92">
        <f>IF(DV673&lt;&gt;"N",DV673,IF(DX673&lt;&gt;"N",DX673,IF(DZ673&lt;&gt;"N",DZ673*VLOOKUP(LEFT(CB673,3),'03_DMMucDich'!C602:C606,5,FALSE),IF(EB673&lt;&gt;"N",EB673*VLOOKUP(LEFT(CB673,3),'03_DMMucDich'!C602:C606,5,FALSE),"N/A"))))</f>
        <v>6110000</v>
      </c>
    </row>
    <row r="674" spans="1:133" s="34" customFormat="1" ht="16" x14ac:dyDescent="0.2">
      <c r="A674" s="85">
        <v>660</v>
      </c>
      <c r="B674" s="86"/>
      <c r="C674" s="87"/>
      <c r="D674" s="141" t="s">
        <v>6281</v>
      </c>
      <c r="E674" s="86"/>
      <c r="F674" s="88"/>
      <c r="G674" s="88" t="s">
        <v>5718</v>
      </c>
      <c r="H674" s="151">
        <v>2023</v>
      </c>
      <c r="I674" s="86"/>
      <c r="J674" s="86"/>
      <c r="K674" s="145" t="s">
        <v>6907</v>
      </c>
      <c r="L674" s="105"/>
      <c r="M674" s="86"/>
      <c r="N674" s="105"/>
      <c r="O674" s="105"/>
      <c r="P674" s="86"/>
      <c r="Q674" s="86"/>
      <c r="R674" s="153" t="str">
        <f t="shared" si="486"/>
        <v>Tổ 37</v>
      </c>
      <c r="S674" s="86"/>
      <c r="T674" s="86"/>
      <c r="U674" s="86"/>
      <c r="V674" s="86" t="str">
        <f t="shared" si="451"/>
        <v xml:space="preserve">, </v>
      </c>
      <c r="W674" s="86"/>
      <c r="X674" s="86"/>
      <c r="Y674" s="86"/>
      <c r="Z674" s="88"/>
      <c r="AA674" s="105"/>
      <c r="AB674" s="86"/>
      <c r="AC674" s="90"/>
      <c r="AD674" s="86"/>
      <c r="AE674" s="86"/>
      <c r="AF674" s="86"/>
      <c r="AG674" s="86"/>
      <c r="AH674" s="160" t="s">
        <v>6972</v>
      </c>
      <c r="AI674" s="153"/>
      <c r="AJ674" s="153"/>
      <c r="AK674" s="86"/>
      <c r="AL674" s="86"/>
      <c r="AM674" s="153" t="s">
        <v>7015</v>
      </c>
      <c r="AN674" s="153" t="s">
        <v>7788</v>
      </c>
      <c r="AO674" s="165">
        <v>45217</v>
      </c>
      <c r="AP674" s="153" t="s">
        <v>2183</v>
      </c>
      <c r="AQ674" s="153" t="s">
        <v>1099</v>
      </c>
      <c r="AR674" s="166">
        <v>100</v>
      </c>
      <c r="AS674" s="88" t="s">
        <v>5719</v>
      </c>
      <c r="AT674" s="92">
        <f t="shared" si="462"/>
        <v>0</v>
      </c>
      <c r="AU674" s="93">
        <v>0</v>
      </c>
      <c r="AV674" s="93">
        <v>0</v>
      </c>
      <c r="AW674" s="166">
        <v>200</v>
      </c>
      <c r="AX674" s="93">
        <v>0</v>
      </c>
      <c r="AY674" s="177"/>
      <c r="AZ674" s="177">
        <v>0</v>
      </c>
      <c r="BA674" s="178"/>
      <c r="BB674" s="105"/>
      <c r="BC674" s="105"/>
      <c r="BD674" s="93"/>
      <c r="BE674" s="93">
        <v>0</v>
      </c>
      <c r="BF674" s="91">
        <v>0</v>
      </c>
      <c r="BG674" s="94"/>
      <c r="BH674" s="95"/>
      <c r="BI674" s="93" t="str">
        <f t="shared" si="472"/>
        <v>Huỳnh PHước Thành</v>
      </c>
      <c r="BJ674" s="105">
        <f t="shared" si="473"/>
        <v>0</v>
      </c>
      <c r="BK674" s="88" t="str">
        <f t="shared" si="474"/>
        <v>8153213553</v>
      </c>
      <c r="BL674" s="86">
        <f t="shared" si="475"/>
        <v>0</v>
      </c>
      <c r="BM674" s="105">
        <f t="shared" si="476"/>
        <v>0</v>
      </c>
      <c r="BN674" s="86">
        <f t="shared" si="477"/>
        <v>0</v>
      </c>
      <c r="BO674" s="86">
        <f t="shared" si="478"/>
        <v>0</v>
      </c>
      <c r="BP674" s="86">
        <f t="shared" si="452"/>
        <v>0</v>
      </c>
      <c r="BQ674" s="160" t="s">
        <v>6972</v>
      </c>
      <c r="BR674" s="86" t="s">
        <v>5720</v>
      </c>
      <c r="BS674" s="88" t="s">
        <v>5721</v>
      </c>
      <c r="BT674" s="86" t="s">
        <v>5722</v>
      </c>
      <c r="BU674" s="86"/>
      <c r="BV674" s="86" t="str">
        <f t="shared" si="453"/>
        <v>DI 512198</v>
      </c>
      <c r="BW674" s="105" t="str">
        <f t="shared" si="454"/>
        <v/>
      </c>
      <c r="BX674" s="86" t="str">
        <f t="shared" si="490"/>
        <v>297</v>
      </c>
      <c r="BY674" s="86" t="str">
        <f t="shared" si="491"/>
        <v>110</v>
      </c>
      <c r="BZ674" s="91">
        <f t="shared" si="492"/>
        <v>100</v>
      </c>
      <c r="CA674" s="91">
        <v>0</v>
      </c>
      <c r="CB674" s="96" t="s">
        <v>5719</v>
      </c>
      <c r="CC674" s="91">
        <f t="shared" si="455"/>
        <v>200</v>
      </c>
      <c r="CD674" s="91">
        <f t="shared" si="456"/>
        <v>0</v>
      </c>
      <c r="CE674" s="93">
        <f t="shared" si="457"/>
        <v>0</v>
      </c>
      <c r="CF674" s="93">
        <f t="shared" si="458"/>
        <v>0</v>
      </c>
      <c r="CG674" s="105"/>
      <c r="CH674" s="105"/>
      <c r="CI674" s="86"/>
      <c r="CJ674" s="188"/>
      <c r="CK674" s="181">
        <f t="shared" si="459"/>
        <v>100</v>
      </c>
      <c r="CL674" s="181">
        <f t="shared" si="460"/>
        <v>200</v>
      </c>
      <c r="CM674" s="86" t="s">
        <v>5723</v>
      </c>
      <c r="CN674" s="182" t="s">
        <v>7868</v>
      </c>
      <c r="CO674" s="183" t="s">
        <v>7869</v>
      </c>
      <c r="CP674" s="86" t="s">
        <v>5724</v>
      </c>
      <c r="CQ674" s="153" t="s">
        <v>7924</v>
      </c>
      <c r="CR674" s="187">
        <f t="shared" si="461"/>
        <v>6110000</v>
      </c>
      <c r="CS674" s="188">
        <v>1</v>
      </c>
      <c r="CT674" s="188">
        <f t="shared" si="463"/>
        <v>6110000</v>
      </c>
      <c r="CU674" s="93"/>
      <c r="CV674" s="94">
        <f t="shared" si="487"/>
        <v>100</v>
      </c>
      <c r="CW674" s="93">
        <f t="shared" si="488"/>
        <v>0</v>
      </c>
      <c r="CX674" s="86">
        <f t="shared" si="489"/>
        <v>0</v>
      </c>
      <c r="CY674" s="93">
        <f t="shared" si="464"/>
        <v>183300</v>
      </c>
      <c r="CZ674" s="93">
        <v>0</v>
      </c>
      <c r="DA674" s="93">
        <v>0</v>
      </c>
      <c r="DB674" s="93">
        <f t="shared" si="465"/>
        <v>0</v>
      </c>
      <c r="DC674" s="93">
        <v>0</v>
      </c>
      <c r="DD674" s="91">
        <v>0</v>
      </c>
      <c r="DE674" s="93">
        <f t="shared" si="466"/>
        <v>0</v>
      </c>
      <c r="DF674" s="93">
        <f t="shared" si="479"/>
        <v>0</v>
      </c>
      <c r="DG674" s="93"/>
      <c r="DH674" s="93">
        <v>0</v>
      </c>
      <c r="DI674" s="93">
        <v>0</v>
      </c>
      <c r="DJ674" s="86">
        <f t="shared" si="467"/>
        <v>0</v>
      </c>
      <c r="DK674" s="91">
        <v>0</v>
      </c>
      <c r="DL674" s="93"/>
      <c r="DM674" s="93">
        <v>0</v>
      </c>
      <c r="DN674" s="93">
        <f t="shared" si="480"/>
        <v>6110000</v>
      </c>
      <c r="DO674" s="93">
        <f t="shared" si="468"/>
        <v>0</v>
      </c>
      <c r="DP674" s="92">
        <f t="shared" si="469"/>
        <v>183300</v>
      </c>
      <c r="DQ674" s="97" t="str">
        <f t="shared" si="481"/>
        <v>8153213553</v>
      </c>
      <c r="DR674" s="98">
        <f t="shared" si="470"/>
        <v>0</v>
      </c>
      <c r="DS674" s="93" t="str">
        <f t="shared" si="471"/>
        <v>OK</v>
      </c>
      <c r="DT674" s="93"/>
      <c r="DU674" s="78" t="str">
        <f t="shared" si="482"/>
        <v>5010700215031503101001VT100001</v>
      </c>
      <c r="DV674" s="78">
        <f>INDEX('08_DMGiaDat'!$L:$L,MATCH(DU674,'08_DMGiaDat'!$R:$R,0))</f>
        <v>6110000</v>
      </c>
      <c r="DW674" s="78" t="str">
        <f t="shared" si="483"/>
        <v>501070021503100100000001</v>
      </c>
      <c r="DX674" s="78" t="str">
        <f>IFERROR(VLOOKUP(DW674,'08_DMGiaDat'!C618:C619,2,FALSE),"N")</f>
        <v>N</v>
      </c>
      <c r="DY674" s="78" t="str">
        <f t="shared" si="484"/>
        <v>5010700215031001VT100001</v>
      </c>
      <c r="DZ674" s="78" t="str">
        <f>IFERROR(VLOOKUP(DY674,'08_DMGiaDat'!C618:C619,2,FALSE),"N")</f>
        <v>N</v>
      </c>
      <c r="EA674" s="78" t="str">
        <f t="shared" si="485"/>
        <v>501070021503100100000001</v>
      </c>
      <c r="EB674" s="78" t="str">
        <f>IFERROR(VLOOKUP(EA674,'08_DMGiaDat'!C618:C619,2,FALSE),"N")</f>
        <v>N</v>
      </c>
      <c r="EC674" s="92">
        <f>IF(DV674&lt;&gt;"N",DV674,IF(DX674&lt;&gt;"N",DX674,IF(DZ674&lt;&gt;"N",DZ674*VLOOKUP(LEFT(CB674,3),'03_DMMucDich'!C602:C606,5,FALSE),IF(EB674&lt;&gt;"N",EB674*VLOOKUP(LEFT(CB674,3),'03_DMMucDich'!C602:C606,5,FALSE),"N/A"))))</f>
        <v>6110000</v>
      </c>
    </row>
    <row r="675" spans="1:133" s="34" customFormat="1" ht="16" x14ac:dyDescent="0.2">
      <c r="A675" s="85">
        <v>661</v>
      </c>
      <c r="B675" s="86"/>
      <c r="C675" s="87"/>
      <c r="D675" s="141" t="s">
        <v>6282</v>
      </c>
      <c r="E675" s="86"/>
      <c r="F675" s="88"/>
      <c r="G675" s="88" t="s">
        <v>5718</v>
      </c>
      <c r="H675" s="151">
        <v>2022</v>
      </c>
      <c r="I675" s="86"/>
      <c r="J675" s="86"/>
      <c r="K675" s="145" t="s">
        <v>6908</v>
      </c>
      <c r="L675" s="105"/>
      <c r="M675" s="86"/>
      <c r="N675" s="105"/>
      <c r="O675" s="105"/>
      <c r="P675" s="86"/>
      <c r="Q675" s="86"/>
      <c r="R675" s="153" t="str">
        <f t="shared" si="486"/>
        <v>Tổ 64</v>
      </c>
      <c r="S675" s="86"/>
      <c r="T675" s="86"/>
      <c r="U675" s="86"/>
      <c r="V675" s="86" t="str">
        <f t="shared" si="451"/>
        <v xml:space="preserve">, </v>
      </c>
      <c r="W675" s="86"/>
      <c r="X675" s="86"/>
      <c r="Y675" s="86"/>
      <c r="Z675" s="88"/>
      <c r="AA675" s="105"/>
      <c r="AB675" s="86"/>
      <c r="AC675" s="90"/>
      <c r="AD675" s="86"/>
      <c r="AE675" s="86"/>
      <c r="AF675" s="86"/>
      <c r="AG675" s="86"/>
      <c r="AH675" s="160" t="s">
        <v>6961</v>
      </c>
      <c r="AI675" s="153"/>
      <c r="AJ675" s="153"/>
      <c r="AK675" s="86"/>
      <c r="AL675" s="86"/>
      <c r="AM675" s="153" t="s">
        <v>7015</v>
      </c>
      <c r="AN675" s="153" t="s">
        <v>7789</v>
      </c>
      <c r="AO675" s="165">
        <v>42893</v>
      </c>
      <c r="AP675" s="153" t="s">
        <v>1806</v>
      </c>
      <c r="AQ675" s="153" t="s">
        <v>5689</v>
      </c>
      <c r="AR675" s="166">
        <v>105</v>
      </c>
      <c r="AS675" s="88" t="s">
        <v>5719</v>
      </c>
      <c r="AT675" s="92">
        <f t="shared" si="462"/>
        <v>0</v>
      </c>
      <c r="AU675" s="93">
        <v>0</v>
      </c>
      <c r="AV675" s="93">
        <v>0</v>
      </c>
      <c r="AW675" s="166">
        <v>200</v>
      </c>
      <c r="AX675" s="93">
        <v>0</v>
      </c>
      <c r="AY675" s="177"/>
      <c r="AZ675" s="177">
        <v>0</v>
      </c>
      <c r="BA675" s="178"/>
      <c r="BB675" s="105"/>
      <c r="BC675" s="105"/>
      <c r="BD675" s="93"/>
      <c r="BE675" s="93">
        <v>0</v>
      </c>
      <c r="BF675" s="91">
        <v>0</v>
      </c>
      <c r="BG675" s="94"/>
      <c r="BH675" s="95"/>
      <c r="BI675" s="93" t="str">
        <f t="shared" si="472"/>
        <v>Võ Thị Diệu Linh</v>
      </c>
      <c r="BJ675" s="105">
        <f t="shared" si="473"/>
        <v>0</v>
      </c>
      <c r="BK675" s="88" t="str">
        <f t="shared" si="474"/>
        <v>8383905100</v>
      </c>
      <c r="BL675" s="86">
        <f t="shared" si="475"/>
        <v>0</v>
      </c>
      <c r="BM675" s="105">
        <f t="shared" si="476"/>
        <v>0</v>
      </c>
      <c r="BN675" s="86">
        <f t="shared" si="477"/>
        <v>0</v>
      </c>
      <c r="BO675" s="86">
        <f t="shared" si="478"/>
        <v>0</v>
      </c>
      <c r="BP675" s="86">
        <f t="shared" si="452"/>
        <v>0</v>
      </c>
      <c r="BQ675" s="160" t="s">
        <v>6961</v>
      </c>
      <c r="BR675" s="86" t="s">
        <v>5720</v>
      </c>
      <c r="BS675" s="88" t="s">
        <v>5721</v>
      </c>
      <c r="BT675" s="86" t="s">
        <v>5722</v>
      </c>
      <c r="BU675" s="86"/>
      <c r="BV675" s="86" t="str">
        <f t="shared" si="453"/>
        <v>CH 692706</v>
      </c>
      <c r="BW675" s="105" t="str">
        <f t="shared" si="454"/>
        <v/>
      </c>
      <c r="BX675" s="86" t="str">
        <f t="shared" si="490"/>
        <v>147</v>
      </c>
      <c r="BY675" s="86" t="str">
        <f t="shared" si="491"/>
        <v>20</v>
      </c>
      <c r="BZ675" s="91">
        <f t="shared" si="492"/>
        <v>105</v>
      </c>
      <c r="CA675" s="91">
        <v>0</v>
      </c>
      <c r="CB675" s="96" t="s">
        <v>5719</v>
      </c>
      <c r="CC675" s="91">
        <f t="shared" si="455"/>
        <v>200</v>
      </c>
      <c r="CD675" s="91">
        <f t="shared" si="456"/>
        <v>0</v>
      </c>
      <c r="CE675" s="93">
        <f t="shared" si="457"/>
        <v>0</v>
      </c>
      <c r="CF675" s="93">
        <f t="shared" si="458"/>
        <v>0</v>
      </c>
      <c r="CG675" s="105"/>
      <c r="CH675" s="105"/>
      <c r="CI675" s="86"/>
      <c r="CJ675" s="188"/>
      <c r="CK675" s="181">
        <f t="shared" si="459"/>
        <v>105</v>
      </c>
      <c r="CL675" s="181">
        <f t="shared" si="460"/>
        <v>200</v>
      </c>
      <c r="CM675" s="86" t="s">
        <v>5723</v>
      </c>
      <c r="CN675" s="182" t="s">
        <v>7854</v>
      </c>
      <c r="CO675" s="183" t="s">
        <v>7855</v>
      </c>
      <c r="CP675" s="86" t="s">
        <v>5724</v>
      </c>
      <c r="CQ675" s="153" t="s">
        <v>7924</v>
      </c>
      <c r="CR675" s="187">
        <f t="shared" si="461"/>
        <v>7970000</v>
      </c>
      <c r="CS675" s="188">
        <v>1</v>
      </c>
      <c r="CT675" s="188">
        <f t="shared" si="463"/>
        <v>7970000</v>
      </c>
      <c r="CU675" s="93"/>
      <c r="CV675" s="94">
        <f t="shared" si="487"/>
        <v>105</v>
      </c>
      <c r="CW675" s="93">
        <f t="shared" si="488"/>
        <v>0</v>
      </c>
      <c r="CX675" s="86">
        <f t="shared" si="489"/>
        <v>0</v>
      </c>
      <c r="CY675" s="93">
        <f t="shared" si="464"/>
        <v>251055</v>
      </c>
      <c r="CZ675" s="93">
        <v>0</v>
      </c>
      <c r="DA675" s="93">
        <v>0</v>
      </c>
      <c r="DB675" s="93">
        <f t="shared" si="465"/>
        <v>0</v>
      </c>
      <c r="DC675" s="93">
        <v>0</v>
      </c>
      <c r="DD675" s="91">
        <v>0</v>
      </c>
      <c r="DE675" s="93">
        <f t="shared" si="466"/>
        <v>0</v>
      </c>
      <c r="DF675" s="93">
        <f t="shared" si="479"/>
        <v>0</v>
      </c>
      <c r="DG675" s="93"/>
      <c r="DH675" s="93">
        <v>0</v>
      </c>
      <c r="DI675" s="93">
        <v>0</v>
      </c>
      <c r="DJ675" s="86">
        <f t="shared" si="467"/>
        <v>0</v>
      </c>
      <c r="DK675" s="91">
        <v>0</v>
      </c>
      <c r="DL675" s="93"/>
      <c r="DM675" s="93">
        <v>0</v>
      </c>
      <c r="DN675" s="93">
        <f t="shared" si="480"/>
        <v>7970000</v>
      </c>
      <c r="DO675" s="93">
        <f t="shared" si="468"/>
        <v>0</v>
      </c>
      <c r="DP675" s="92">
        <f t="shared" si="469"/>
        <v>251055</v>
      </c>
      <c r="DQ675" s="97" t="str">
        <f t="shared" si="481"/>
        <v>8383905100</v>
      </c>
      <c r="DR675" s="98">
        <f t="shared" si="470"/>
        <v>0</v>
      </c>
      <c r="DS675" s="93" t="str">
        <f t="shared" si="471"/>
        <v>OK</v>
      </c>
      <c r="DT675" s="93"/>
      <c r="DU675" s="78" t="str">
        <f t="shared" si="482"/>
        <v>5010700215011501100001VT100001</v>
      </c>
      <c r="DV675" s="78">
        <f>INDEX('08_DMGiaDat'!$L:$L,MATCH(DU675,'08_DMGiaDat'!$R:$R,0))</f>
        <v>7970000</v>
      </c>
      <c r="DW675" s="78" t="str">
        <f t="shared" si="483"/>
        <v>501070021501100100000001</v>
      </c>
      <c r="DX675" s="78" t="str">
        <f>IFERROR(VLOOKUP(DW675,'08_DMGiaDat'!C618:C619,2,FALSE),"N")</f>
        <v>N</v>
      </c>
      <c r="DY675" s="78" t="str">
        <f t="shared" si="484"/>
        <v>5010700215011001VT100001</v>
      </c>
      <c r="DZ675" s="78" t="str">
        <f>IFERROR(VLOOKUP(DY675,'08_DMGiaDat'!C618:C619,2,FALSE),"N")</f>
        <v>N</v>
      </c>
      <c r="EA675" s="78" t="str">
        <f t="shared" si="485"/>
        <v>501070021501100100000001</v>
      </c>
      <c r="EB675" s="78" t="str">
        <f>IFERROR(VLOOKUP(EA675,'08_DMGiaDat'!C618:C619,2,FALSE),"N")</f>
        <v>N</v>
      </c>
      <c r="EC675" s="92">
        <f>IF(DV675&lt;&gt;"N",DV675,IF(DX675&lt;&gt;"N",DX675,IF(DZ675&lt;&gt;"N",DZ675*VLOOKUP(LEFT(CB675,3),'03_DMMucDich'!C602:C606,5,FALSE),IF(EB675&lt;&gt;"N",EB675*VLOOKUP(LEFT(CB675,3),'03_DMMucDich'!C602:C606,5,FALSE),"N/A"))))</f>
        <v>7970000</v>
      </c>
    </row>
    <row r="676" spans="1:133" s="34" customFormat="1" ht="16" x14ac:dyDescent="0.2">
      <c r="A676" s="85">
        <v>662</v>
      </c>
      <c r="B676" s="86"/>
      <c r="C676" s="87"/>
      <c r="D676" s="141" t="s">
        <v>6283</v>
      </c>
      <c r="E676" s="86"/>
      <c r="F676" s="88"/>
      <c r="G676" s="88" t="s">
        <v>5718</v>
      </c>
      <c r="H676" s="151">
        <v>2022</v>
      </c>
      <c r="I676" s="86"/>
      <c r="J676" s="86"/>
      <c r="K676" s="145" t="s">
        <v>6909</v>
      </c>
      <c r="L676" s="105"/>
      <c r="M676" s="86"/>
      <c r="N676" s="105"/>
      <c r="O676" s="105"/>
      <c r="P676" s="86"/>
      <c r="Q676" s="86"/>
      <c r="R676" s="153" t="str">
        <f t="shared" si="486"/>
        <v>Tổ 66</v>
      </c>
      <c r="S676" s="86"/>
      <c r="T676" s="86"/>
      <c r="U676" s="86"/>
      <c r="V676" s="86" t="str">
        <f t="shared" si="451"/>
        <v xml:space="preserve">, </v>
      </c>
      <c r="W676" s="86"/>
      <c r="X676" s="86"/>
      <c r="Y676" s="86"/>
      <c r="Z676" s="88"/>
      <c r="AA676" s="105"/>
      <c r="AB676" s="86"/>
      <c r="AC676" s="90"/>
      <c r="AD676" s="86"/>
      <c r="AE676" s="86"/>
      <c r="AF676" s="86"/>
      <c r="AG676" s="86"/>
      <c r="AH676" s="160" t="s">
        <v>6960</v>
      </c>
      <c r="AI676" s="153"/>
      <c r="AJ676" s="153"/>
      <c r="AK676" s="86"/>
      <c r="AL676" s="86"/>
      <c r="AM676" s="153" t="s">
        <v>7015</v>
      </c>
      <c r="AN676" s="153" t="s">
        <v>7790</v>
      </c>
      <c r="AO676" s="165">
        <v>44293</v>
      </c>
      <c r="AP676" s="153" t="s">
        <v>2218</v>
      </c>
      <c r="AQ676" s="153" t="s">
        <v>7053</v>
      </c>
      <c r="AR676" s="166">
        <v>110</v>
      </c>
      <c r="AS676" s="88" t="s">
        <v>5719</v>
      </c>
      <c r="AT676" s="92">
        <f t="shared" si="462"/>
        <v>0</v>
      </c>
      <c r="AU676" s="93">
        <v>0</v>
      </c>
      <c r="AV676" s="93">
        <v>0</v>
      </c>
      <c r="AW676" s="166">
        <v>200</v>
      </c>
      <c r="AX676" s="93">
        <v>0</v>
      </c>
      <c r="AY676" s="177"/>
      <c r="AZ676" s="177">
        <v>0</v>
      </c>
      <c r="BA676" s="178"/>
      <c r="BB676" s="105"/>
      <c r="BC676" s="105"/>
      <c r="BD676" s="93"/>
      <c r="BE676" s="93">
        <v>0</v>
      </c>
      <c r="BF676" s="91">
        <v>0</v>
      </c>
      <c r="BG676" s="94"/>
      <c r="BH676" s="95"/>
      <c r="BI676" s="93" t="str">
        <f t="shared" si="472"/>
        <v>Nguyễn Thị Thuận</v>
      </c>
      <c r="BJ676" s="105">
        <f t="shared" si="473"/>
        <v>0</v>
      </c>
      <c r="BK676" s="88" t="str">
        <f t="shared" si="474"/>
        <v>8022263318</v>
      </c>
      <c r="BL676" s="86">
        <f t="shared" si="475"/>
        <v>0</v>
      </c>
      <c r="BM676" s="105">
        <f t="shared" si="476"/>
        <v>0</v>
      </c>
      <c r="BN676" s="86">
        <f t="shared" si="477"/>
        <v>0</v>
      </c>
      <c r="BO676" s="86">
        <f t="shared" si="478"/>
        <v>0</v>
      </c>
      <c r="BP676" s="86">
        <f t="shared" si="452"/>
        <v>0</v>
      </c>
      <c r="BQ676" s="160" t="s">
        <v>6960</v>
      </c>
      <c r="BR676" s="86" t="s">
        <v>5720</v>
      </c>
      <c r="BS676" s="88" t="s">
        <v>5721</v>
      </c>
      <c r="BT676" s="86" t="s">
        <v>5722</v>
      </c>
      <c r="BU676" s="86"/>
      <c r="BV676" s="86" t="str">
        <f t="shared" si="453"/>
        <v>DA 284101</v>
      </c>
      <c r="BW676" s="105" t="str">
        <f t="shared" si="454"/>
        <v/>
      </c>
      <c r="BX676" s="86" t="str">
        <f t="shared" si="490"/>
        <v>332</v>
      </c>
      <c r="BY676" s="86" t="str">
        <f t="shared" si="491"/>
        <v>44</v>
      </c>
      <c r="BZ676" s="91">
        <f t="shared" si="492"/>
        <v>110</v>
      </c>
      <c r="CA676" s="91">
        <v>0</v>
      </c>
      <c r="CB676" s="96" t="s">
        <v>5719</v>
      </c>
      <c r="CC676" s="91">
        <f t="shared" si="455"/>
        <v>200</v>
      </c>
      <c r="CD676" s="91">
        <f t="shared" si="456"/>
        <v>0</v>
      </c>
      <c r="CE676" s="93">
        <f t="shared" si="457"/>
        <v>0</v>
      </c>
      <c r="CF676" s="93">
        <f t="shared" si="458"/>
        <v>0</v>
      </c>
      <c r="CG676" s="105"/>
      <c r="CH676" s="105"/>
      <c r="CI676" s="86"/>
      <c r="CJ676" s="188"/>
      <c r="CK676" s="181">
        <f t="shared" si="459"/>
        <v>110</v>
      </c>
      <c r="CL676" s="181">
        <f t="shared" si="460"/>
        <v>200</v>
      </c>
      <c r="CM676" s="86" t="s">
        <v>5723</v>
      </c>
      <c r="CN676" s="182" t="s">
        <v>7854</v>
      </c>
      <c r="CO676" s="183" t="s">
        <v>7855</v>
      </c>
      <c r="CP676" s="86" t="s">
        <v>5724</v>
      </c>
      <c r="CQ676" s="153" t="s">
        <v>7924</v>
      </c>
      <c r="CR676" s="187">
        <f t="shared" si="461"/>
        <v>7970000</v>
      </c>
      <c r="CS676" s="188">
        <v>1</v>
      </c>
      <c r="CT676" s="188">
        <f t="shared" si="463"/>
        <v>7970000</v>
      </c>
      <c r="CU676" s="93"/>
      <c r="CV676" s="94">
        <f t="shared" si="487"/>
        <v>110</v>
      </c>
      <c r="CW676" s="93">
        <f t="shared" si="488"/>
        <v>0</v>
      </c>
      <c r="CX676" s="86">
        <f t="shared" si="489"/>
        <v>0</v>
      </c>
      <c r="CY676" s="93">
        <f t="shared" si="464"/>
        <v>263010</v>
      </c>
      <c r="CZ676" s="93">
        <v>0</v>
      </c>
      <c r="DA676" s="93">
        <v>0</v>
      </c>
      <c r="DB676" s="93">
        <f t="shared" si="465"/>
        <v>0</v>
      </c>
      <c r="DC676" s="93">
        <v>0</v>
      </c>
      <c r="DD676" s="91">
        <v>0</v>
      </c>
      <c r="DE676" s="93">
        <f t="shared" si="466"/>
        <v>0</v>
      </c>
      <c r="DF676" s="93">
        <f t="shared" si="479"/>
        <v>0</v>
      </c>
      <c r="DG676" s="93"/>
      <c r="DH676" s="93">
        <v>0</v>
      </c>
      <c r="DI676" s="93">
        <v>0</v>
      </c>
      <c r="DJ676" s="86">
        <f t="shared" si="467"/>
        <v>0</v>
      </c>
      <c r="DK676" s="91">
        <v>0</v>
      </c>
      <c r="DL676" s="93"/>
      <c r="DM676" s="93">
        <v>0</v>
      </c>
      <c r="DN676" s="93">
        <f t="shared" si="480"/>
        <v>7970000</v>
      </c>
      <c r="DO676" s="93">
        <f t="shared" si="468"/>
        <v>0</v>
      </c>
      <c r="DP676" s="92">
        <f t="shared" si="469"/>
        <v>263010</v>
      </c>
      <c r="DQ676" s="97" t="str">
        <f t="shared" si="481"/>
        <v>8022263318</v>
      </c>
      <c r="DR676" s="98">
        <f t="shared" si="470"/>
        <v>-8</v>
      </c>
      <c r="DS676" s="93" t="str">
        <f t="shared" si="471"/>
        <v>Mã tin sai !!!</v>
      </c>
      <c r="DT676" s="93"/>
      <c r="DU676" s="78" t="str">
        <f t="shared" si="482"/>
        <v>5010700215011501100001VT100001</v>
      </c>
      <c r="DV676" s="78">
        <f>INDEX('08_DMGiaDat'!$L:$L,MATCH(DU676,'08_DMGiaDat'!$R:$R,0))</f>
        <v>7970000</v>
      </c>
      <c r="DW676" s="78" t="str">
        <f t="shared" si="483"/>
        <v>501070021501100100000001</v>
      </c>
      <c r="DX676" s="78" t="str">
        <f>IFERROR(VLOOKUP(DW676,'08_DMGiaDat'!C618:C619,2,FALSE),"N")</f>
        <v>N</v>
      </c>
      <c r="DY676" s="78" t="str">
        <f t="shared" si="484"/>
        <v>5010700215011001VT100001</v>
      </c>
      <c r="DZ676" s="78" t="str">
        <f>IFERROR(VLOOKUP(DY676,'08_DMGiaDat'!C618:C619,2,FALSE),"N")</f>
        <v>N</v>
      </c>
      <c r="EA676" s="78" t="str">
        <f t="shared" si="485"/>
        <v>501070021501100100000001</v>
      </c>
      <c r="EB676" s="78" t="str">
        <f>IFERROR(VLOOKUP(EA676,'08_DMGiaDat'!C618:C619,2,FALSE),"N")</f>
        <v>N</v>
      </c>
      <c r="EC676" s="92">
        <f>IF(DV676&lt;&gt;"N",DV676,IF(DX676&lt;&gt;"N",DX676,IF(DZ676&lt;&gt;"N",DZ676*VLOOKUP(LEFT(CB676,3),'03_DMMucDich'!C602:C606,5,FALSE),IF(EB676&lt;&gt;"N",EB676*VLOOKUP(LEFT(CB676,3),'03_DMMucDich'!C602:C606,5,FALSE),"N/A"))))</f>
        <v>7970000</v>
      </c>
    </row>
    <row r="677" spans="1:133" s="34" customFormat="1" ht="16" x14ac:dyDescent="0.2">
      <c r="A677" s="85">
        <v>663</v>
      </c>
      <c r="B677" s="86"/>
      <c r="C677" s="87"/>
      <c r="D677" s="141" t="s">
        <v>6284</v>
      </c>
      <c r="E677" s="86"/>
      <c r="F677" s="88"/>
      <c r="G677" s="88" t="s">
        <v>5718</v>
      </c>
      <c r="H677" s="151">
        <v>2022</v>
      </c>
      <c r="I677" s="86"/>
      <c r="J677" s="86"/>
      <c r="K677" s="145" t="s">
        <v>6910</v>
      </c>
      <c r="L677" s="105"/>
      <c r="M677" s="86"/>
      <c r="N677" s="105"/>
      <c r="O677" s="105"/>
      <c r="P677" s="86"/>
      <c r="Q677" s="86"/>
      <c r="R677" s="153" t="str">
        <f t="shared" si="486"/>
        <v>Tổ 66</v>
      </c>
      <c r="S677" s="86"/>
      <c r="T677" s="86"/>
      <c r="U677" s="86"/>
      <c r="V677" s="86" t="str">
        <f t="shared" si="451"/>
        <v xml:space="preserve">, </v>
      </c>
      <c r="W677" s="86"/>
      <c r="X677" s="86"/>
      <c r="Y677" s="86"/>
      <c r="Z677" s="88"/>
      <c r="AA677" s="105"/>
      <c r="AB677" s="86"/>
      <c r="AC677" s="90"/>
      <c r="AD677" s="86"/>
      <c r="AE677" s="86"/>
      <c r="AF677" s="86"/>
      <c r="AG677" s="86"/>
      <c r="AH677" s="160" t="s">
        <v>6960</v>
      </c>
      <c r="AI677" s="153"/>
      <c r="AJ677" s="153"/>
      <c r="AK677" s="86"/>
      <c r="AL677" s="86"/>
      <c r="AM677" s="153" t="s">
        <v>7015</v>
      </c>
      <c r="AN677" s="153" t="s">
        <v>7791</v>
      </c>
      <c r="AO677" s="165">
        <v>43168</v>
      </c>
      <c r="AP677" s="153" t="s">
        <v>7424</v>
      </c>
      <c r="AQ677" s="153" t="s">
        <v>7063</v>
      </c>
      <c r="AR677" s="166">
        <v>107.5</v>
      </c>
      <c r="AS677" s="88" t="s">
        <v>5719</v>
      </c>
      <c r="AT677" s="92">
        <f t="shared" si="462"/>
        <v>0</v>
      </c>
      <c r="AU677" s="93">
        <v>0</v>
      </c>
      <c r="AV677" s="93">
        <v>0</v>
      </c>
      <c r="AW677" s="166">
        <v>200</v>
      </c>
      <c r="AX677" s="93">
        <v>0</v>
      </c>
      <c r="AY677" s="177"/>
      <c r="AZ677" s="177">
        <v>0</v>
      </c>
      <c r="BA677" s="178"/>
      <c r="BB677" s="105"/>
      <c r="BC677" s="105"/>
      <c r="BD677" s="93"/>
      <c r="BE677" s="93">
        <v>0</v>
      </c>
      <c r="BF677" s="91">
        <v>0</v>
      </c>
      <c r="BG677" s="94"/>
      <c r="BH677" s="95"/>
      <c r="BI677" s="93" t="str">
        <f t="shared" si="472"/>
        <v>Dương Thị Ngọc Thảo</v>
      </c>
      <c r="BJ677" s="105">
        <f t="shared" si="473"/>
        <v>0</v>
      </c>
      <c r="BK677" s="88" t="str">
        <f t="shared" si="474"/>
        <v>0401235400</v>
      </c>
      <c r="BL677" s="86">
        <f t="shared" si="475"/>
        <v>0</v>
      </c>
      <c r="BM677" s="105">
        <f t="shared" si="476"/>
        <v>0</v>
      </c>
      <c r="BN677" s="86">
        <f t="shared" si="477"/>
        <v>0</v>
      </c>
      <c r="BO677" s="86">
        <f t="shared" si="478"/>
        <v>0</v>
      </c>
      <c r="BP677" s="86">
        <f t="shared" si="452"/>
        <v>0</v>
      </c>
      <c r="BQ677" s="160" t="s">
        <v>6960</v>
      </c>
      <c r="BR677" s="86" t="s">
        <v>5720</v>
      </c>
      <c r="BS677" s="88" t="s">
        <v>5721</v>
      </c>
      <c r="BT677" s="86" t="s">
        <v>5722</v>
      </c>
      <c r="BU677" s="86"/>
      <c r="BV677" s="86" t="str">
        <f t="shared" si="453"/>
        <v>CM 669996</v>
      </c>
      <c r="BW677" s="105" t="str">
        <f t="shared" si="454"/>
        <v/>
      </c>
      <c r="BX677" s="86" t="str">
        <f t="shared" si="490"/>
        <v>63</v>
      </c>
      <c r="BY677" s="86" t="str">
        <f t="shared" si="491"/>
        <v>51</v>
      </c>
      <c r="BZ677" s="91">
        <f t="shared" si="492"/>
        <v>107.5</v>
      </c>
      <c r="CA677" s="91">
        <v>0</v>
      </c>
      <c r="CB677" s="96" t="s">
        <v>5719</v>
      </c>
      <c r="CC677" s="91">
        <f t="shared" si="455"/>
        <v>200</v>
      </c>
      <c r="CD677" s="91">
        <f t="shared" si="456"/>
        <v>0</v>
      </c>
      <c r="CE677" s="93">
        <f t="shared" si="457"/>
        <v>0</v>
      </c>
      <c r="CF677" s="93">
        <f t="shared" si="458"/>
        <v>0</v>
      </c>
      <c r="CG677" s="105"/>
      <c r="CH677" s="105"/>
      <c r="CI677" s="86"/>
      <c r="CJ677" s="188"/>
      <c r="CK677" s="181">
        <f t="shared" si="459"/>
        <v>107.5</v>
      </c>
      <c r="CL677" s="181">
        <f t="shared" si="460"/>
        <v>200</v>
      </c>
      <c r="CM677" s="86" t="s">
        <v>5723</v>
      </c>
      <c r="CN677" s="182" t="s">
        <v>7854</v>
      </c>
      <c r="CO677" s="183" t="s">
        <v>7856</v>
      </c>
      <c r="CP677" s="86" t="s">
        <v>5724</v>
      </c>
      <c r="CQ677" s="153" t="s">
        <v>7924</v>
      </c>
      <c r="CR677" s="187">
        <f t="shared" si="461"/>
        <v>9190000</v>
      </c>
      <c r="CS677" s="188">
        <v>1</v>
      </c>
      <c r="CT677" s="188">
        <f t="shared" si="463"/>
        <v>9190000</v>
      </c>
      <c r="CU677" s="93"/>
      <c r="CV677" s="94">
        <f t="shared" si="487"/>
        <v>107.5</v>
      </c>
      <c r="CW677" s="93">
        <f t="shared" si="488"/>
        <v>0</v>
      </c>
      <c r="CX677" s="86">
        <f t="shared" si="489"/>
        <v>0</v>
      </c>
      <c r="CY677" s="93">
        <f t="shared" si="464"/>
        <v>296377.5</v>
      </c>
      <c r="CZ677" s="93">
        <v>0</v>
      </c>
      <c r="DA677" s="93">
        <v>0</v>
      </c>
      <c r="DB677" s="93">
        <f t="shared" si="465"/>
        <v>0</v>
      </c>
      <c r="DC677" s="93">
        <v>0</v>
      </c>
      <c r="DD677" s="91">
        <v>0</v>
      </c>
      <c r="DE677" s="93">
        <f t="shared" si="466"/>
        <v>0</v>
      </c>
      <c r="DF677" s="93">
        <f t="shared" si="479"/>
        <v>0</v>
      </c>
      <c r="DG677" s="93"/>
      <c r="DH677" s="93">
        <v>0</v>
      </c>
      <c r="DI677" s="93">
        <v>0</v>
      </c>
      <c r="DJ677" s="86">
        <f t="shared" si="467"/>
        <v>0</v>
      </c>
      <c r="DK677" s="91">
        <v>0</v>
      </c>
      <c r="DL677" s="93"/>
      <c r="DM677" s="93">
        <v>0</v>
      </c>
      <c r="DN677" s="93">
        <f t="shared" si="480"/>
        <v>9190000</v>
      </c>
      <c r="DO677" s="93">
        <f t="shared" si="468"/>
        <v>0</v>
      </c>
      <c r="DP677" s="92">
        <f t="shared" si="469"/>
        <v>296377.5</v>
      </c>
      <c r="DQ677" s="97" t="str">
        <f t="shared" si="481"/>
        <v>0401235400</v>
      </c>
      <c r="DR677" s="98">
        <f t="shared" si="470"/>
        <v>0</v>
      </c>
      <c r="DS677" s="93" t="str">
        <f t="shared" si="471"/>
        <v>OK</v>
      </c>
      <c r="DT677" s="93"/>
      <c r="DU677" s="78" t="str">
        <f t="shared" si="482"/>
        <v>5010700215011501101001VT100001</v>
      </c>
      <c r="DV677" s="78">
        <f>INDEX('08_DMGiaDat'!$L:$L,MATCH(DU677,'08_DMGiaDat'!$R:$R,0))</f>
        <v>9190000</v>
      </c>
      <c r="DW677" s="78" t="str">
        <f t="shared" si="483"/>
        <v>501070021501100100000001</v>
      </c>
      <c r="DX677" s="78" t="str">
        <f>IFERROR(VLOOKUP(DW677,'08_DMGiaDat'!C618:C619,2,FALSE),"N")</f>
        <v>N</v>
      </c>
      <c r="DY677" s="78" t="str">
        <f t="shared" si="484"/>
        <v>5010700215011001VT100001</v>
      </c>
      <c r="DZ677" s="78" t="str">
        <f>IFERROR(VLOOKUP(DY677,'08_DMGiaDat'!C618:C619,2,FALSE),"N")</f>
        <v>N</v>
      </c>
      <c r="EA677" s="78" t="str">
        <f t="shared" si="485"/>
        <v>501070021501100100000001</v>
      </c>
      <c r="EB677" s="78" t="str">
        <f>IFERROR(VLOOKUP(EA677,'08_DMGiaDat'!C618:C619,2,FALSE),"N")</f>
        <v>N</v>
      </c>
      <c r="EC677" s="92">
        <f>IF(DV677&lt;&gt;"N",DV677,IF(DX677&lt;&gt;"N",DX677,IF(DZ677&lt;&gt;"N",DZ677*VLOOKUP(LEFT(CB677,3),'03_DMMucDich'!C602:C606,5,FALSE),IF(EB677&lt;&gt;"N",EB677*VLOOKUP(LEFT(CB677,3),'03_DMMucDich'!C602:C606,5,FALSE),"N/A"))))</f>
        <v>9190000</v>
      </c>
    </row>
    <row r="678" spans="1:133" s="34" customFormat="1" ht="16" x14ac:dyDescent="0.2">
      <c r="A678" s="85">
        <v>664</v>
      </c>
      <c r="B678" s="86"/>
      <c r="C678" s="87"/>
      <c r="D678" s="141" t="s">
        <v>6285</v>
      </c>
      <c r="E678" s="86"/>
      <c r="F678" s="88"/>
      <c r="G678" s="88" t="s">
        <v>5718</v>
      </c>
      <c r="H678" s="151">
        <v>2023</v>
      </c>
      <c r="I678" s="86"/>
      <c r="J678" s="86"/>
      <c r="K678" s="145" t="s">
        <v>6911</v>
      </c>
      <c r="L678" s="105"/>
      <c r="M678" s="86"/>
      <c r="N678" s="105"/>
      <c r="O678" s="105"/>
      <c r="P678" s="86"/>
      <c r="Q678" s="86"/>
      <c r="R678" s="153" t="str">
        <f t="shared" si="486"/>
        <v>Tổ 65</v>
      </c>
      <c r="S678" s="86"/>
      <c r="T678" s="86"/>
      <c r="U678" s="86"/>
      <c r="V678" s="86" t="str">
        <f t="shared" si="451"/>
        <v xml:space="preserve">, </v>
      </c>
      <c r="W678" s="86"/>
      <c r="X678" s="86"/>
      <c r="Y678" s="86"/>
      <c r="Z678" s="88"/>
      <c r="AA678" s="105"/>
      <c r="AB678" s="86"/>
      <c r="AC678" s="90"/>
      <c r="AD678" s="86"/>
      <c r="AE678" s="86"/>
      <c r="AF678" s="86"/>
      <c r="AG678" s="86"/>
      <c r="AH678" s="160" t="s">
        <v>6964</v>
      </c>
      <c r="AI678" s="153"/>
      <c r="AJ678" s="153"/>
      <c r="AK678" s="86"/>
      <c r="AL678" s="86"/>
      <c r="AM678" s="153" t="s">
        <v>7015</v>
      </c>
      <c r="AN678" s="153" t="s">
        <v>7792</v>
      </c>
      <c r="AO678" s="165">
        <v>43847</v>
      </c>
      <c r="AP678" s="153" t="s">
        <v>2206</v>
      </c>
      <c r="AQ678" s="153" t="s">
        <v>7095</v>
      </c>
      <c r="AR678" s="166">
        <v>105</v>
      </c>
      <c r="AS678" s="88" t="s">
        <v>5719</v>
      </c>
      <c r="AT678" s="92">
        <f t="shared" si="462"/>
        <v>0</v>
      </c>
      <c r="AU678" s="93">
        <v>0</v>
      </c>
      <c r="AV678" s="93">
        <v>0</v>
      </c>
      <c r="AW678" s="166">
        <v>200</v>
      </c>
      <c r="AX678" s="93">
        <v>0</v>
      </c>
      <c r="AY678" s="177"/>
      <c r="AZ678" s="177">
        <v>0</v>
      </c>
      <c r="BA678" s="178"/>
      <c r="BB678" s="105"/>
      <c r="BC678" s="105"/>
      <c r="BD678" s="93"/>
      <c r="BE678" s="93">
        <v>0</v>
      </c>
      <c r="BF678" s="91">
        <v>0</v>
      </c>
      <c r="BG678" s="94"/>
      <c r="BH678" s="95"/>
      <c r="BI678" s="93" t="str">
        <f t="shared" si="472"/>
        <v>Hồ Đắc Hảo</v>
      </c>
      <c r="BJ678" s="105">
        <f t="shared" si="473"/>
        <v>0</v>
      </c>
      <c r="BK678" s="88" t="str">
        <f t="shared" si="474"/>
        <v>8010647665</v>
      </c>
      <c r="BL678" s="86">
        <f t="shared" si="475"/>
        <v>0</v>
      </c>
      <c r="BM678" s="105">
        <f t="shared" si="476"/>
        <v>0</v>
      </c>
      <c r="BN678" s="86">
        <f t="shared" si="477"/>
        <v>0</v>
      </c>
      <c r="BO678" s="86">
        <f t="shared" si="478"/>
        <v>0</v>
      </c>
      <c r="BP678" s="86">
        <f t="shared" si="452"/>
        <v>0</v>
      </c>
      <c r="BQ678" s="160" t="s">
        <v>6964</v>
      </c>
      <c r="BR678" s="86" t="s">
        <v>5720</v>
      </c>
      <c r="BS678" s="88" t="s">
        <v>5721</v>
      </c>
      <c r="BT678" s="86" t="s">
        <v>5722</v>
      </c>
      <c r="BU678" s="86"/>
      <c r="BV678" s="86" t="str">
        <f t="shared" si="453"/>
        <v>CT 599237</v>
      </c>
      <c r="BW678" s="105" t="str">
        <f t="shared" si="454"/>
        <v/>
      </c>
      <c r="BX678" s="86" t="str">
        <f t="shared" si="490"/>
        <v>320</v>
      </c>
      <c r="BY678" s="86" t="str">
        <f t="shared" si="491"/>
        <v>8</v>
      </c>
      <c r="BZ678" s="91">
        <f t="shared" si="492"/>
        <v>105</v>
      </c>
      <c r="CA678" s="91">
        <v>0</v>
      </c>
      <c r="CB678" s="96" t="s">
        <v>5719</v>
      </c>
      <c r="CC678" s="91">
        <f t="shared" si="455"/>
        <v>200</v>
      </c>
      <c r="CD678" s="91">
        <f t="shared" si="456"/>
        <v>0</v>
      </c>
      <c r="CE678" s="93">
        <f t="shared" si="457"/>
        <v>0</v>
      </c>
      <c r="CF678" s="93">
        <f t="shared" si="458"/>
        <v>0</v>
      </c>
      <c r="CG678" s="105"/>
      <c r="CH678" s="105"/>
      <c r="CI678" s="86"/>
      <c r="CJ678" s="188"/>
      <c r="CK678" s="181">
        <f t="shared" si="459"/>
        <v>105</v>
      </c>
      <c r="CL678" s="181">
        <f t="shared" si="460"/>
        <v>200</v>
      </c>
      <c r="CM678" s="86" t="s">
        <v>5723</v>
      </c>
      <c r="CN678" s="182" t="s">
        <v>7854</v>
      </c>
      <c r="CO678" s="183" t="s">
        <v>7855</v>
      </c>
      <c r="CP678" s="86" t="s">
        <v>5724</v>
      </c>
      <c r="CQ678" s="153" t="s">
        <v>7924</v>
      </c>
      <c r="CR678" s="187">
        <f t="shared" si="461"/>
        <v>7970000</v>
      </c>
      <c r="CS678" s="188">
        <v>1</v>
      </c>
      <c r="CT678" s="188">
        <f t="shared" si="463"/>
        <v>7970000</v>
      </c>
      <c r="CU678" s="93"/>
      <c r="CV678" s="94">
        <f t="shared" si="487"/>
        <v>105</v>
      </c>
      <c r="CW678" s="93">
        <f t="shared" si="488"/>
        <v>0</v>
      </c>
      <c r="CX678" s="86">
        <f t="shared" si="489"/>
        <v>0</v>
      </c>
      <c r="CY678" s="93">
        <f t="shared" si="464"/>
        <v>251055</v>
      </c>
      <c r="CZ678" s="93">
        <v>0</v>
      </c>
      <c r="DA678" s="93">
        <v>0</v>
      </c>
      <c r="DB678" s="93">
        <f t="shared" si="465"/>
        <v>0</v>
      </c>
      <c r="DC678" s="93">
        <v>0</v>
      </c>
      <c r="DD678" s="91">
        <v>0</v>
      </c>
      <c r="DE678" s="93">
        <f t="shared" si="466"/>
        <v>0</v>
      </c>
      <c r="DF678" s="93">
        <f t="shared" si="479"/>
        <v>0</v>
      </c>
      <c r="DG678" s="93"/>
      <c r="DH678" s="93">
        <v>0</v>
      </c>
      <c r="DI678" s="93">
        <v>0</v>
      </c>
      <c r="DJ678" s="86">
        <f t="shared" si="467"/>
        <v>0</v>
      </c>
      <c r="DK678" s="91">
        <v>0</v>
      </c>
      <c r="DL678" s="93"/>
      <c r="DM678" s="93">
        <v>0</v>
      </c>
      <c r="DN678" s="93">
        <f t="shared" si="480"/>
        <v>7970000</v>
      </c>
      <c r="DO678" s="93">
        <f t="shared" si="468"/>
        <v>0</v>
      </c>
      <c r="DP678" s="92">
        <f t="shared" si="469"/>
        <v>251055</v>
      </c>
      <c r="DQ678" s="97" t="str">
        <f t="shared" si="481"/>
        <v>8010647665</v>
      </c>
      <c r="DR678" s="98">
        <f t="shared" si="470"/>
        <v>0</v>
      </c>
      <c r="DS678" s="93" t="str">
        <f t="shared" si="471"/>
        <v>OK</v>
      </c>
      <c r="DT678" s="93"/>
      <c r="DU678" s="78" t="str">
        <f t="shared" si="482"/>
        <v>5010700215011501100001VT100001</v>
      </c>
      <c r="DV678" s="78">
        <f>INDEX('08_DMGiaDat'!$L:$L,MATCH(DU678,'08_DMGiaDat'!$R:$R,0))</f>
        <v>7970000</v>
      </c>
      <c r="DW678" s="78" t="str">
        <f t="shared" si="483"/>
        <v>501070021501100100000001</v>
      </c>
      <c r="DX678" s="78" t="str">
        <f>IFERROR(VLOOKUP(DW678,'08_DMGiaDat'!C618:C619,2,FALSE),"N")</f>
        <v>N</v>
      </c>
      <c r="DY678" s="78" t="str">
        <f t="shared" si="484"/>
        <v>5010700215011001VT100001</v>
      </c>
      <c r="DZ678" s="78" t="str">
        <f>IFERROR(VLOOKUP(DY678,'08_DMGiaDat'!C618:C619,2,FALSE),"N")</f>
        <v>N</v>
      </c>
      <c r="EA678" s="78" t="str">
        <f t="shared" si="485"/>
        <v>501070021501100100000001</v>
      </c>
      <c r="EB678" s="78" t="str">
        <f>IFERROR(VLOOKUP(EA678,'08_DMGiaDat'!C618:C619,2,FALSE),"N")</f>
        <v>N</v>
      </c>
      <c r="EC678" s="92">
        <f>IF(DV678&lt;&gt;"N",DV678,IF(DX678&lt;&gt;"N",DX678,IF(DZ678&lt;&gt;"N",DZ678*VLOOKUP(LEFT(CB678,3),'03_DMMucDich'!C602:C606,5,FALSE),IF(EB678&lt;&gt;"N",EB678*VLOOKUP(LEFT(CB678,3),'03_DMMucDich'!C602:C606,5,FALSE),"N/A"))))</f>
        <v>7970000</v>
      </c>
    </row>
    <row r="679" spans="1:133" s="34" customFormat="1" ht="16" x14ac:dyDescent="0.2">
      <c r="A679" s="85">
        <v>665</v>
      </c>
      <c r="B679" s="86"/>
      <c r="C679" s="87"/>
      <c r="D679" s="141" t="s">
        <v>6286</v>
      </c>
      <c r="E679" s="86"/>
      <c r="F679" s="88"/>
      <c r="G679" s="88" t="s">
        <v>5718</v>
      </c>
      <c r="H679" s="151">
        <v>2022</v>
      </c>
      <c r="I679" s="86"/>
      <c r="J679" s="86"/>
      <c r="K679" s="145" t="s">
        <v>6912</v>
      </c>
      <c r="L679" s="105"/>
      <c r="M679" s="86"/>
      <c r="N679" s="105"/>
      <c r="O679" s="105"/>
      <c r="P679" s="86"/>
      <c r="Q679" s="86"/>
      <c r="R679" s="153" t="str">
        <f t="shared" si="486"/>
        <v>Tổ 12</v>
      </c>
      <c r="S679" s="86"/>
      <c r="T679" s="86"/>
      <c r="U679" s="86"/>
      <c r="V679" s="86" t="str">
        <f t="shared" si="451"/>
        <v xml:space="preserve">, </v>
      </c>
      <c r="W679" s="86"/>
      <c r="X679" s="86"/>
      <c r="Y679" s="86"/>
      <c r="Z679" s="88"/>
      <c r="AA679" s="105"/>
      <c r="AB679" s="86"/>
      <c r="AC679" s="90"/>
      <c r="AD679" s="86"/>
      <c r="AE679" s="86"/>
      <c r="AF679" s="86"/>
      <c r="AG679" s="86"/>
      <c r="AH679" s="160" t="s">
        <v>6987</v>
      </c>
      <c r="AI679" s="153"/>
      <c r="AJ679" s="153"/>
      <c r="AK679" s="86"/>
      <c r="AL679" s="86"/>
      <c r="AM679" s="153" t="s">
        <v>7015</v>
      </c>
      <c r="AN679" s="153" t="s">
        <v>7793</v>
      </c>
      <c r="AO679" s="165">
        <v>43427</v>
      </c>
      <c r="AP679" s="153" t="s">
        <v>2022</v>
      </c>
      <c r="AQ679" s="153" t="s">
        <v>2062</v>
      </c>
      <c r="AR679" s="166">
        <v>100.2</v>
      </c>
      <c r="AS679" s="88" t="s">
        <v>5719</v>
      </c>
      <c r="AT679" s="92">
        <f t="shared" si="462"/>
        <v>0</v>
      </c>
      <c r="AU679" s="93">
        <v>0</v>
      </c>
      <c r="AV679" s="93">
        <v>0</v>
      </c>
      <c r="AW679" s="166">
        <v>200</v>
      </c>
      <c r="AX679" s="93">
        <v>0</v>
      </c>
      <c r="AY679" s="177"/>
      <c r="AZ679" s="177">
        <v>0</v>
      </c>
      <c r="BA679" s="178"/>
      <c r="BB679" s="105"/>
      <c r="BC679" s="105"/>
      <c r="BD679" s="93"/>
      <c r="BE679" s="93">
        <v>0</v>
      </c>
      <c r="BF679" s="91">
        <v>0</v>
      </c>
      <c r="BG679" s="94"/>
      <c r="BH679" s="95"/>
      <c r="BI679" s="93" t="str">
        <f t="shared" si="472"/>
        <v>Huỳnh Bá Tuấn</v>
      </c>
      <c r="BJ679" s="105">
        <f t="shared" si="473"/>
        <v>0</v>
      </c>
      <c r="BK679" s="88" t="str">
        <f t="shared" si="474"/>
        <v>8271494646</v>
      </c>
      <c r="BL679" s="86">
        <f t="shared" si="475"/>
        <v>0</v>
      </c>
      <c r="BM679" s="105">
        <f t="shared" si="476"/>
        <v>0</v>
      </c>
      <c r="BN679" s="86">
        <f t="shared" si="477"/>
        <v>0</v>
      </c>
      <c r="BO679" s="86">
        <f t="shared" si="478"/>
        <v>0</v>
      </c>
      <c r="BP679" s="86">
        <f t="shared" si="452"/>
        <v>0</v>
      </c>
      <c r="BQ679" s="160" t="s">
        <v>6987</v>
      </c>
      <c r="BR679" s="86" t="s">
        <v>5720</v>
      </c>
      <c r="BS679" s="88" t="s">
        <v>5721</v>
      </c>
      <c r="BT679" s="86" t="s">
        <v>5722</v>
      </c>
      <c r="BU679" s="86"/>
      <c r="BV679" s="86" t="str">
        <f t="shared" si="453"/>
        <v>CP 820327</v>
      </c>
      <c r="BW679" s="105" t="str">
        <f t="shared" si="454"/>
        <v/>
      </c>
      <c r="BX679" s="86" t="str">
        <f t="shared" si="490"/>
        <v>158</v>
      </c>
      <c r="BY679" s="86" t="str">
        <f t="shared" si="491"/>
        <v>176</v>
      </c>
      <c r="BZ679" s="91">
        <f t="shared" si="492"/>
        <v>100.2</v>
      </c>
      <c r="CA679" s="91">
        <v>0</v>
      </c>
      <c r="CB679" s="96" t="s">
        <v>5719</v>
      </c>
      <c r="CC679" s="91">
        <f t="shared" si="455"/>
        <v>200</v>
      </c>
      <c r="CD679" s="91">
        <f t="shared" si="456"/>
        <v>0</v>
      </c>
      <c r="CE679" s="93">
        <f t="shared" si="457"/>
        <v>0</v>
      </c>
      <c r="CF679" s="93">
        <f t="shared" si="458"/>
        <v>0</v>
      </c>
      <c r="CG679" s="105"/>
      <c r="CH679" s="105"/>
      <c r="CI679" s="86"/>
      <c r="CJ679" s="188"/>
      <c r="CK679" s="181">
        <f t="shared" si="459"/>
        <v>100.2</v>
      </c>
      <c r="CL679" s="181">
        <f t="shared" si="460"/>
        <v>200</v>
      </c>
      <c r="CM679" s="86" t="s">
        <v>5723</v>
      </c>
      <c r="CN679" s="182" t="s">
        <v>7866</v>
      </c>
      <c r="CO679" s="183" t="s">
        <v>7867</v>
      </c>
      <c r="CP679" s="86" t="s">
        <v>5724</v>
      </c>
      <c r="CQ679" s="153" t="s">
        <v>7925</v>
      </c>
      <c r="CR679" s="187">
        <f t="shared" si="461"/>
        <v>2360000</v>
      </c>
      <c r="CS679" s="188">
        <v>0.8</v>
      </c>
      <c r="CT679" s="188">
        <f t="shared" si="463"/>
        <v>1888000</v>
      </c>
      <c r="CU679" s="93"/>
      <c r="CV679" s="94">
        <f t="shared" si="487"/>
        <v>100.2</v>
      </c>
      <c r="CW679" s="93">
        <f t="shared" si="488"/>
        <v>0</v>
      </c>
      <c r="CX679" s="86">
        <f t="shared" si="489"/>
        <v>0</v>
      </c>
      <c r="CY679" s="93">
        <f t="shared" si="464"/>
        <v>56753.279999999992</v>
      </c>
      <c r="CZ679" s="93">
        <v>0</v>
      </c>
      <c r="DA679" s="93">
        <v>0</v>
      </c>
      <c r="DB679" s="93">
        <f t="shared" si="465"/>
        <v>0</v>
      </c>
      <c r="DC679" s="93">
        <v>0</v>
      </c>
      <c r="DD679" s="91">
        <v>0</v>
      </c>
      <c r="DE679" s="93">
        <f t="shared" si="466"/>
        <v>0</v>
      </c>
      <c r="DF679" s="93">
        <f t="shared" si="479"/>
        <v>0</v>
      </c>
      <c r="DG679" s="93"/>
      <c r="DH679" s="93">
        <v>0</v>
      </c>
      <c r="DI679" s="93">
        <v>0</v>
      </c>
      <c r="DJ679" s="86">
        <f t="shared" si="467"/>
        <v>0</v>
      </c>
      <c r="DK679" s="91">
        <v>0</v>
      </c>
      <c r="DL679" s="93"/>
      <c r="DM679" s="93">
        <v>0</v>
      </c>
      <c r="DN679" s="93">
        <f t="shared" si="480"/>
        <v>1888000</v>
      </c>
      <c r="DO679" s="93">
        <f t="shared" si="468"/>
        <v>0</v>
      </c>
      <c r="DP679" s="92">
        <f t="shared" si="469"/>
        <v>56753.279999999992</v>
      </c>
      <c r="DQ679" s="97" t="str">
        <f t="shared" si="481"/>
        <v>8271494646</v>
      </c>
      <c r="DR679" s="98">
        <f t="shared" si="470"/>
        <v>0</v>
      </c>
      <c r="DS679" s="93" t="str">
        <f t="shared" si="471"/>
        <v>OK</v>
      </c>
      <c r="DT679" s="93"/>
      <c r="DU679" s="78" t="str">
        <f t="shared" si="482"/>
        <v>5010700210791079100001VT400001</v>
      </c>
      <c r="DV679" s="78">
        <f>INDEX('08_DMGiaDat'!$L:$L,MATCH(DU679,'08_DMGiaDat'!$R:$R,0))</f>
        <v>2360000</v>
      </c>
      <c r="DW679" s="78" t="str">
        <f t="shared" si="483"/>
        <v>501070021079100100000001</v>
      </c>
      <c r="DX679" s="78" t="str">
        <f>IFERROR(VLOOKUP(DW679,'08_DMGiaDat'!C618:C619,2,FALSE),"N")</f>
        <v>N</v>
      </c>
      <c r="DY679" s="78" t="str">
        <f t="shared" si="484"/>
        <v>5010700210791001VT400001</v>
      </c>
      <c r="DZ679" s="78" t="str">
        <f>IFERROR(VLOOKUP(DY679,'08_DMGiaDat'!C618:C619,2,FALSE),"N")</f>
        <v>N</v>
      </c>
      <c r="EA679" s="78" t="str">
        <f t="shared" si="485"/>
        <v>501070021079100100000001</v>
      </c>
      <c r="EB679" s="78" t="str">
        <f>IFERROR(VLOOKUP(EA679,'08_DMGiaDat'!C618:C619,2,FALSE),"N")</f>
        <v>N</v>
      </c>
      <c r="EC679" s="92">
        <f>IF(DV679&lt;&gt;"N",DV679,IF(DX679&lt;&gt;"N",DX679,IF(DZ679&lt;&gt;"N",DZ679*VLOOKUP(LEFT(CB679,3),'03_DMMucDich'!C602:C606,5,FALSE),IF(EB679&lt;&gt;"N",EB679*VLOOKUP(LEFT(CB679,3),'03_DMMucDich'!C602:C606,5,FALSE),"N/A"))))</f>
        <v>2360000</v>
      </c>
    </row>
    <row r="680" spans="1:133" s="34" customFormat="1" ht="16" x14ac:dyDescent="0.2">
      <c r="A680" s="85">
        <v>666</v>
      </c>
      <c r="B680" s="86"/>
      <c r="C680" s="87"/>
      <c r="D680" s="141" t="s">
        <v>6287</v>
      </c>
      <c r="E680" s="86"/>
      <c r="F680" s="88"/>
      <c r="G680" s="88" t="s">
        <v>5718</v>
      </c>
      <c r="H680" s="151">
        <v>2022</v>
      </c>
      <c r="I680" s="86"/>
      <c r="J680" s="86"/>
      <c r="K680" s="145" t="s">
        <v>6913</v>
      </c>
      <c r="L680" s="105"/>
      <c r="M680" s="86"/>
      <c r="N680" s="105"/>
      <c r="O680" s="105"/>
      <c r="P680" s="86"/>
      <c r="Q680" s="86"/>
      <c r="R680" s="153" t="str">
        <f t="shared" si="486"/>
        <v>Tổ 41</v>
      </c>
      <c r="S680" s="86"/>
      <c r="T680" s="86"/>
      <c r="U680" s="86"/>
      <c r="V680" s="86" t="str">
        <f t="shared" ref="V680:V743" si="493">AJ680&amp;", "&amp;AI680</f>
        <v xml:space="preserve">, </v>
      </c>
      <c r="W680" s="86"/>
      <c r="X680" s="86"/>
      <c r="Y680" s="86"/>
      <c r="Z680" s="88"/>
      <c r="AA680" s="105"/>
      <c r="AB680" s="86"/>
      <c r="AC680" s="90"/>
      <c r="AD680" s="86"/>
      <c r="AE680" s="86"/>
      <c r="AF680" s="86"/>
      <c r="AG680" s="86"/>
      <c r="AH680" s="160" t="s">
        <v>6973</v>
      </c>
      <c r="AI680" s="153"/>
      <c r="AJ680" s="153"/>
      <c r="AK680" s="86"/>
      <c r="AL680" s="86"/>
      <c r="AM680" s="153" t="s">
        <v>7015</v>
      </c>
      <c r="AN680" s="153" t="s">
        <v>7794</v>
      </c>
      <c r="AO680" s="165">
        <v>42237</v>
      </c>
      <c r="AP680" s="153" t="s">
        <v>7079</v>
      </c>
      <c r="AQ680" s="153" t="s">
        <v>7795</v>
      </c>
      <c r="AR680" s="166">
        <v>100</v>
      </c>
      <c r="AS680" s="88" t="s">
        <v>5719</v>
      </c>
      <c r="AT680" s="92">
        <f t="shared" si="462"/>
        <v>0</v>
      </c>
      <c r="AU680" s="93">
        <v>0</v>
      </c>
      <c r="AV680" s="93">
        <v>0</v>
      </c>
      <c r="AW680" s="166">
        <v>200</v>
      </c>
      <c r="AX680" s="93">
        <v>0</v>
      </c>
      <c r="AY680" s="177"/>
      <c r="AZ680" s="177">
        <v>0</v>
      </c>
      <c r="BA680" s="178"/>
      <c r="BB680" s="105"/>
      <c r="BC680" s="105"/>
      <c r="BD680" s="93"/>
      <c r="BE680" s="93">
        <v>0</v>
      </c>
      <c r="BF680" s="91">
        <v>0</v>
      </c>
      <c r="BG680" s="94"/>
      <c r="BH680" s="95"/>
      <c r="BI680" s="93" t="str">
        <f t="shared" si="472"/>
        <v>Trịnh Tuấn Minh</v>
      </c>
      <c r="BJ680" s="105">
        <f t="shared" si="473"/>
        <v>0</v>
      </c>
      <c r="BK680" s="88" t="str">
        <f t="shared" si="474"/>
        <v xml:space="preserve"> 0400901986</v>
      </c>
      <c r="BL680" s="86">
        <f t="shared" si="475"/>
        <v>0</v>
      </c>
      <c r="BM680" s="105">
        <f t="shared" si="476"/>
        <v>0</v>
      </c>
      <c r="BN680" s="86">
        <f t="shared" si="477"/>
        <v>0</v>
      </c>
      <c r="BO680" s="86">
        <f t="shared" si="478"/>
        <v>0</v>
      </c>
      <c r="BP680" s="86">
        <f t="shared" ref="BP680:BP743" si="494">AI680</f>
        <v>0</v>
      </c>
      <c r="BQ680" s="160" t="s">
        <v>6973</v>
      </c>
      <c r="BR680" s="86" t="s">
        <v>5720</v>
      </c>
      <c r="BS680" s="88" t="s">
        <v>5721</v>
      </c>
      <c r="BT680" s="86" t="s">
        <v>5722</v>
      </c>
      <c r="BU680" s="86"/>
      <c r="BV680" s="86" t="str">
        <f t="shared" ref="BV680:BV743" si="495">AN680</f>
        <v>CA 508861</v>
      </c>
      <c r="BW680" s="105" t="str">
        <f t="shared" ref="BW680:BW743" si="496">IF(BU680="X",AO680,"")</f>
        <v/>
      </c>
      <c r="BX680" s="86" t="str">
        <f t="shared" si="490"/>
        <v>30</v>
      </c>
      <c r="BY680" s="86" t="str">
        <f t="shared" si="491"/>
        <v>B2.23</v>
      </c>
      <c r="BZ680" s="91">
        <f t="shared" si="492"/>
        <v>100</v>
      </c>
      <c r="CA680" s="91">
        <v>0</v>
      </c>
      <c r="CB680" s="96" t="s">
        <v>5719</v>
      </c>
      <c r="CC680" s="91">
        <f t="shared" ref="CC680:CC743" si="497">AW680</f>
        <v>200</v>
      </c>
      <c r="CD680" s="91">
        <f t="shared" ref="CD680:CD743" si="498">AY680</f>
        <v>0</v>
      </c>
      <c r="CE680" s="93">
        <f t="shared" ref="CE680:CE743" si="499">AZ680</f>
        <v>0</v>
      </c>
      <c r="CF680" s="93">
        <f t="shared" ref="CF680:CF743" si="500">BA680</f>
        <v>0</v>
      </c>
      <c r="CG680" s="105"/>
      <c r="CH680" s="105"/>
      <c r="CI680" s="86"/>
      <c r="CJ680" s="188"/>
      <c r="CK680" s="181">
        <f t="shared" ref="CK680:CK743" si="501">BZ680</f>
        <v>100</v>
      </c>
      <c r="CL680" s="181">
        <f t="shared" ref="CL680:CL743" si="502">AW680</f>
        <v>200</v>
      </c>
      <c r="CM680" s="86" t="s">
        <v>5723</v>
      </c>
      <c r="CN680" s="182" t="s">
        <v>7857</v>
      </c>
      <c r="CO680" s="183" t="s">
        <v>7858</v>
      </c>
      <c r="CP680" s="86" t="s">
        <v>5724</v>
      </c>
      <c r="CQ680" s="153" t="s">
        <v>7924</v>
      </c>
      <c r="CR680" s="187">
        <f t="shared" ref="CR680:CR743" si="503">EC680</f>
        <v>5850000</v>
      </c>
      <c r="CS680" s="188">
        <v>1</v>
      </c>
      <c r="CT680" s="188">
        <f t="shared" si="463"/>
        <v>5850000</v>
      </c>
      <c r="CU680" s="93"/>
      <c r="CV680" s="94">
        <f t="shared" si="487"/>
        <v>100</v>
      </c>
      <c r="CW680" s="93">
        <f t="shared" si="488"/>
        <v>0</v>
      </c>
      <c r="CX680" s="86">
        <f t="shared" si="489"/>
        <v>0</v>
      </c>
      <c r="CY680" s="93">
        <f t="shared" si="464"/>
        <v>175500</v>
      </c>
      <c r="CZ680" s="93">
        <v>0</v>
      </c>
      <c r="DA680" s="93">
        <v>0</v>
      </c>
      <c r="DB680" s="93">
        <f t="shared" si="465"/>
        <v>0</v>
      </c>
      <c r="DC680" s="93">
        <v>0</v>
      </c>
      <c r="DD680" s="91">
        <v>0</v>
      </c>
      <c r="DE680" s="93">
        <f t="shared" si="466"/>
        <v>0</v>
      </c>
      <c r="DF680" s="93">
        <f t="shared" si="479"/>
        <v>0</v>
      </c>
      <c r="DG680" s="93"/>
      <c r="DH680" s="93">
        <v>0</v>
      </c>
      <c r="DI680" s="93">
        <v>0</v>
      </c>
      <c r="DJ680" s="86">
        <f t="shared" si="467"/>
        <v>0</v>
      </c>
      <c r="DK680" s="91">
        <v>0</v>
      </c>
      <c r="DL680" s="93"/>
      <c r="DM680" s="93">
        <v>0</v>
      </c>
      <c r="DN680" s="93">
        <f t="shared" si="480"/>
        <v>5850000</v>
      </c>
      <c r="DO680" s="93">
        <f t="shared" si="468"/>
        <v>0</v>
      </c>
      <c r="DP680" s="92">
        <f t="shared" si="469"/>
        <v>175500</v>
      </c>
      <c r="DQ680" s="97" t="str">
        <f t="shared" si="481"/>
        <v xml:space="preserve"> 0400901986</v>
      </c>
      <c r="DR680" s="98" t="e">
        <f t="shared" si="470"/>
        <v>#VALUE!</v>
      </c>
      <c r="DS680" s="93" t="str">
        <f t="shared" si="471"/>
        <v>Mã tin sai !!!</v>
      </c>
      <c r="DT680" s="93"/>
      <c r="DU680" s="78" t="str">
        <f t="shared" si="482"/>
        <v>5010700214991499101001VT100001</v>
      </c>
      <c r="DV680" s="78">
        <f>INDEX('08_DMGiaDat'!$L:$L,MATCH(DU680,'08_DMGiaDat'!$R:$R,0))</f>
        <v>5850000</v>
      </c>
      <c r="DW680" s="78" t="str">
        <f t="shared" si="483"/>
        <v>501070021499100100000001</v>
      </c>
      <c r="DX680" s="78" t="str">
        <f>IFERROR(VLOOKUP(DW680,'08_DMGiaDat'!C618:C619,2,FALSE),"N")</f>
        <v>N</v>
      </c>
      <c r="DY680" s="78" t="str">
        <f t="shared" si="484"/>
        <v>5010700214991001VT100001</v>
      </c>
      <c r="DZ680" s="78" t="str">
        <f>IFERROR(VLOOKUP(DY680,'08_DMGiaDat'!C618:C619,2,FALSE),"N")</f>
        <v>N</v>
      </c>
      <c r="EA680" s="78" t="str">
        <f t="shared" si="485"/>
        <v>501070021499100100000001</v>
      </c>
      <c r="EB680" s="78" t="str">
        <f>IFERROR(VLOOKUP(EA680,'08_DMGiaDat'!C618:C619,2,FALSE),"N")</f>
        <v>N</v>
      </c>
      <c r="EC680" s="92">
        <f>IF(DV680&lt;&gt;"N",DV680,IF(DX680&lt;&gt;"N",DX680,IF(DZ680&lt;&gt;"N",DZ680*VLOOKUP(LEFT(CB680,3),'03_DMMucDich'!C602:C606,5,FALSE),IF(EB680&lt;&gt;"N",EB680*VLOOKUP(LEFT(CB680,3),'03_DMMucDich'!C602:C606,5,FALSE),"N/A"))))</f>
        <v>5850000</v>
      </c>
    </row>
    <row r="681" spans="1:133" s="34" customFormat="1" ht="16" x14ac:dyDescent="0.2">
      <c r="A681" s="85">
        <v>667</v>
      </c>
      <c r="B681" s="86"/>
      <c r="C681" s="87"/>
      <c r="D681" s="141" t="s">
        <v>6288</v>
      </c>
      <c r="E681" s="86"/>
      <c r="F681" s="88"/>
      <c r="G681" s="88" t="s">
        <v>5718</v>
      </c>
      <c r="H681" s="151">
        <v>2022</v>
      </c>
      <c r="I681" s="86"/>
      <c r="J681" s="86"/>
      <c r="K681" s="145" t="s">
        <v>1574</v>
      </c>
      <c r="L681" s="105"/>
      <c r="M681" s="86"/>
      <c r="N681" s="105"/>
      <c r="O681" s="105"/>
      <c r="P681" s="86"/>
      <c r="Q681" s="86"/>
      <c r="R681" s="153" t="str">
        <f t="shared" si="486"/>
        <v>Tổ 66</v>
      </c>
      <c r="S681" s="86"/>
      <c r="T681" s="86"/>
      <c r="U681" s="86"/>
      <c r="V681" s="86" t="str">
        <f t="shared" si="493"/>
        <v xml:space="preserve">, </v>
      </c>
      <c r="W681" s="86"/>
      <c r="X681" s="86"/>
      <c r="Y681" s="86"/>
      <c r="Z681" s="88"/>
      <c r="AA681" s="105"/>
      <c r="AB681" s="86"/>
      <c r="AC681" s="90"/>
      <c r="AD681" s="86"/>
      <c r="AE681" s="86"/>
      <c r="AF681" s="86"/>
      <c r="AG681" s="86"/>
      <c r="AH681" s="160" t="s">
        <v>6960</v>
      </c>
      <c r="AI681" s="153"/>
      <c r="AJ681" s="153"/>
      <c r="AK681" s="86"/>
      <c r="AL681" s="86"/>
      <c r="AM681" s="153" t="s">
        <v>7015</v>
      </c>
      <c r="AN681" s="153" t="s">
        <v>7796</v>
      </c>
      <c r="AO681" s="165">
        <v>43339</v>
      </c>
      <c r="AP681" s="153" t="s">
        <v>5687</v>
      </c>
      <c r="AQ681" s="153" t="s">
        <v>7053</v>
      </c>
      <c r="AR681" s="166">
        <v>105</v>
      </c>
      <c r="AS681" s="88" t="s">
        <v>5719</v>
      </c>
      <c r="AT681" s="92">
        <f t="shared" si="462"/>
        <v>0</v>
      </c>
      <c r="AU681" s="93">
        <v>0</v>
      </c>
      <c r="AV681" s="93">
        <v>0</v>
      </c>
      <c r="AW681" s="166">
        <v>200</v>
      </c>
      <c r="AX681" s="93">
        <v>0</v>
      </c>
      <c r="AY681" s="177"/>
      <c r="AZ681" s="177">
        <v>0</v>
      </c>
      <c r="BA681" s="178"/>
      <c r="BB681" s="105"/>
      <c r="BC681" s="105"/>
      <c r="BD681" s="93"/>
      <c r="BE681" s="93">
        <v>0</v>
      </c>
      <c r="BF681" s="91">
        <v>0</v>
      </c>
      <c r="BG681" s="94"/>
      <c r="BH681" s="95"/>
      <c r="BI681" s="93" t="str">
        <f t="shared" si="472"/>
        <v>Nguyễn Văn Hưởng</v>
      </c>
      <c r="BJ681" s="105">
        <f t="shared" si="473"/>
        <v>0</v>
      </c>
      <c r="BK681" s="88" t="str">
        <f t="shared" si="474"/>
        <v>8524729228</v>
      </c>
      <c r="BL681" s="86">
        <f t="shared" si="475"/>
        <v>0</v>
      </c>
      <c r="BM681" s="105">
        <f t="shared" si="476"/>
        <v>0</v>
      </c>
      <c r="BN681" s="86">
        <f t="shared" si="477"/>
        <v>0</v>
      </c>
      <c r="BO681" s="86">
        <f t="shared" si="478"/>
        <v>0</v>
      </c>
      <c r="BP681" s="86">
        <f t="shared" si="494"/>
        <v>0</v>
      </c>
      <c r="BQ681" s="160" t="s">
        <v>6960</v>
      </c>
      <c r="BR681" s="86" t="s">
        <v>5720</v>
      </c>
      <c r="BS681" s="88" t="s">
        <v>5721</v>
      </c>
      <c r="BT681" s="86" t="s">
        <v>5722</v>
      </c>
      <c r="BU681" s="86"/>
      <c r="BV681" s="86" t="str">
        <f t="shared" si="495"/>
        <v>CO 160026</v>
      </c>
      <c r="BW681" s="105" t="str">
        <f t="shared" si="496"/>
        <v/>
      </c>
      <c r="BX681" s="86" t="str">
        <f t="shared" si="490"/>
        <v>19</v>
      </c>
      <c r="BY681" s="86" t="str">
        <f t="shared" si="491"/>
        <v>44</v>
      </c>
      <c r="BZ681" s="91">
        <f t="shared" si="492"/>
        <v>105</v>
      </c>
      <c r="CA681" s="91">
        <v>0</v>
      </c>
      <c r="CB681" s="96" t="s">
        <v>5719</v>
      </c>
      <c r="CC681" s="91">
        <f t="shared" si="497"/>
        <v>200</v>
      </c>
      <c r="CD681" s="91">
        <f t="shared" si="498"/>
        <v>0</v>
      </c>
      <c r="CE681" s="93">
        <f t="shared" si="499"/>
        <v>0</v>
      </c>
      <c r="CF681" s="93">
        <f t="shared" si="500"/>
        <v>0</v>
      </c>
      <c r="CG681" s="105"/>
      <c r="CH681" s="105"/>
      <c r="CI681" s="86"/>
      <c r="CJ681" s="188"/>
      <c r="CK681" s="181">
        <f t="shared" si="501"/>
        <v>105</v>
      </c>
      <c r="CL681" s="181">
        <f t="shared" si="502"/>
        <v>200</v>
      </c>
      <c r="CM681" s="86" t="s">
        <v>5723</v>
      </c>
      <c r="CN681" s="182" t="s">
        <v>7854</v>
      </c>
      <c r="CO681" s="183" t="s">
        <v>7855</v>
      </c>
      <c r="CP681" s="86" t="s">
        <v>5724</v>
      </c>
      <c r="CQ681" s="153" t="s">
        <v>7924</v>
      </c>
      <c r="CR681" s="187">
        <f t="shared" si="503"/>
        <v>7970000</v>
      </c>
      <c r="CS681" s="188">
        <v>1</v>
      </c>
      <c r="CT681" s="188">
        <f t="shared" si="463"/>
        <v>7970000</v>
      </c>
      <c r="CU681" s="93"/>
      <c r="CV681" s="94">
        <f t="shared" si="487"/>
        <v>105</v>
      </c>
      <c r="CW681" s="93">
        <f t="shared" si="488"/>
        <v>0</v>
      </c>
      <c r="CX681" s="86">
        <f t="shared" si="489"/>
        <v>0</v>
      </c>
      <c r="CY681" s="93">
        <f t="shared" si="464"/>
        <v>251055</v>
      </c>
      <c r="CZ681" s="93">
        <v>0</v>
      </c>
      <c r="DA681" s="93">
        <v>0</v>
      </c>
      <c r="DB681" s="93">
        <f t="shared" si="465"/>
        <v>0</v>
      </c>
      <c r="DC681" s="93">
        <v>0</v>
      </c>
      <c r="DD681" s="91">
        <v>0</v>
      </c>
      <c r="DE681" s="93">
        <f t="shared" si="466"/>
        <v>0</v>
      </c>
      <c r="DF681" s="93">
        <f t="shared" si="479"/>
        <v>0</v>
      </c>
      <c r="DG681" s="93"/>
      <c r="DH681" s="93">
        <v>0</v>
      </c>
      <c r="DI681" s="93">
        <v>0</v>
      </c>
      <c r="DJ681" s="86">
        <f t="shared" si="467"/>
        <v>0</v>
      </c>
      <c r="DK681" s="91">
        <v>0</v>
      </c>
      <c r="DL681" s="93"/>
      <c r="DM681" s="93">
        <v>0</v>
      </c>
      <c r="DN681" s="93">
        <f t="shared" si="480"/>
        <v>7970000</v>
      </c>
      <c r="DO681" s="93">
        <f t="shared" si="468"/>
        <v>0</v>
      </c>
      <c r="DP681" s="92">
        <f t="shared" si="469"/>
        <v>251055</v>
      </c>
      <c r="DQ681" s="97" t="str">
        <f t="shared" si="481"/>
        <v>8524729228</v>
      </c>
      <c r="DR681" s="98">
        <f t="shared" si="470"/>
        <v>0</v>
      </c>
      <c r="DS681" s="93" t="str">
        <f t="shared" si="471"/>
        <v>OK</v>
      </c>
      <c r="DT681" s="93"/>
      <c r="DU681" s="78" t="str">
        <f t="shared" si="482"/>
        <v>5010700215011501100001VT100001</v>
      </c>
      <c r="DV681" s="78">
        <f>INDEX('08_DMGiaDat'!$L:$L,MATCH(DU681,'08_DMGiaDat'!$R:$R,0))</f>
        <v>7970000</v>
      </c>
      <c r="DW681" s="78" t="str">
        <f t="shared" si="483"/>
        <v>501070021501100100000001</v>
      </c>
      <c r="DX681" s="78" t="str">
        <f>IFERROR(VLOOKUP(DW681,'08_DMGiaDat'!C618:C619,2,FALSE),"N")</f>
        <v>N</v>
      </c>
      <c r="DY681" s="78" t="str">
        <f t="shared" si="484"/>
        <v>5010700215011001VT100001</v>
      </c>
      <c r="DZ681" s="78" t="str">
        <f>IFERROR(VLOOKUP(DY681,'08_DMGiaDat'!C618:C619,2,FALSE),"N")</f>
        <v>N</v>
      </c>
      <c r="EA681" s="78" t="str">
        <f t="shared" si="485"/>
        <v>501070021501100100000001</v>
      </c>
      <c r="EB681" s="78" t="str">
        <f>IFERROR(VLOOKUP(EA681,'08_DMGiaDat'!C618:C619,2,FALSE),"N")</f>
        <v>N</v>
      </c>
      <c r="EC681" s="92">
        <f>IF(DV681&lt;&gt;"N",DV681,IF(DX681&lt;&gt;"N",DX681,IF(DZ681&lt;&gt;"N",DZ681*VLOOKUP(LEFT(CB681,3),'03_DMMucDich'!C602:C606,5,FALSE),IF(EB681&lt;&gt;"N",EB681*VLOOKUP(LEFT(CB681,3),'03_DMMucDich'!C602:C606,5,FALSE),"N/A"))))</f>
        <v>7970000</v>
      </c>
    </row>
    <row r="682" spans="1:133" s="34" customFormat="1" ht="16" x14ac:dyDescent="0.2">
      <c r="A682" s="85">
        <v>668</v>
      </c>
      <c r="B682" s="86"/>
      <c r="C682" s="87"/>
      <c r="D682" s="141" t="s">
        <v>6289</v>
      </c>
      <c r="E682" s="86"/>
      <c r="F682" s="88"/>
      <c r="G682" s="88" t="s">
        <v>5718</v>
      </c>
      <c r="H682" s="151">
        <v>2022</v>
      </c>
      <c r="I682" s="86"/>
      <c r="J682" s="86"/>
      <c r="K682" s="145" t="s">
        <v>6914</v>
      </c>
      <c r="L682" s="105"/>
      <c r="M682" s="86"/>
      <c r="N682" s="105"/>
      <c r="O682" s="105"/>
      <c r="P682" s="86"/>
      <c r="Q682" s="86"/>
      <c r="R682" s="153" t="str">
        <f t="shared" si="486"/>
        <v>Tổ 18</v>
      </c>
      <c r="S682" s="86"/>
      <c r="T682" s="86"/>
      <c r="U682" s="86"/>
      <c r="V682" s="86" t="str">
        <f t="shared" si="493"/>
        <v xml:space="preserve">, </v>
      </c>
      <c r="W682" s="86"/>
      <c r="X682" s="86"/>
      <c r="Y682" s="86"/>
      <c r="Z682" s="88"/>
      <c r="AA682" s="105"/>
      <c r="AB682" s="86"/>
      <c r="AC682" s="90"/>
      <c r="AD682" s="86"/>
      <c r="AE682" s="86"/>
      <c r="AF682" s="86"/>
      <c r="AG682" s="86"/>
      <c r="AH682" s="160" t="s">
        <v>6976</v>
      </c>
      <c r="AI682" s="153"/>
      <c r="AJ682" s="153"/>
      <c r="AK682" s="86"/>
      <c r="AL682" s="86"/>
      <c r="AM682" s="153" t="s">
        <v>7015</v>
      </c>
      <c r="AN682" s="153" t="s">
        <v>7797</v>
      </c>
      <c r="AO682" s="165">
        <v>42597</v>
      </c>
      <c r="AP682" s="153" t="s">
        <v>2091</v>
      </c>
      <c r="AQ682" s="153" t="s">
        <v>999</v>
      </c>
      <c r="AR682" s="166">
        <v>67</v>
      </c>
      <c r="AS682" s="88" t="s">
        <v>5719</v>
      </c>
      <c r="AT682" s="92">
        <f t="shared" si="462"/>
        <v>0</v>
      </c>
      <c r="AU682" s="93">
        <v>0</v>
      </c>
      <c r="AV682" s="93">
        <v>0</v>
      </c>
      <c r="AW682" s="166">
        <v>200</v>
      </c>
      <c r="AX682" s="93">
        <v>0</v>
      </c>
      <c r="AY682" s="177"/>
      <c r="AZ682" s="177">
        <v>0</v>
      </c>
      <c r="BA682" s="178"/>
      <c r="BB682" s="105"/>
      <c r="BC682" s="105"/>
      <c r="BD682" s="93"/>
      <c r="BE682" s="93">
        <v>0</v>
      </c>
      <c r="BF682" s="91">
        <v>0</v>
      </c>
      <c r="BG682" s="94"/>
      <c r="BH682" s="95"/>
      <c r="BI682" s="93" t="str">
        <f t="shared" si="472"/>
        <v>Nguyễn Tiến Bình</v>
      </c>
      <c r="BJ682" s="105">
        <f t="shared" si="473"/>
        <v>0</v>
      </c>
      <c r="BK682" s="88" t="str">
        <f t="shared" si="474"/>
        <v>8336055054</v>
      </c>
      <c r="BL682" s="86">
        <f t="shared" si="475"/>
        <v>0</v>
      </c>
      <c r="BM682" s="105">
        <f t="shared" si="476"/>
        <v>0</v>
      </c>
      <c r="BN682" s="86">
        <f t="shared" si="477"/>
        <v>0</v>
      </c>
      <c r="BO682" s="86">
        <f t="shared" si="478"/>
        <v>0</v>
      </c>
      <c r="BP682" s="86">
        <f t="shared" si="494"/>
        <v>0</v>
      </c>
      <c r="BQ682" s="160" t="s">
        <v>6976</v>
      </c>
      <c r="BR682" s="86" t="s">
        <v>5720</v>
      </c>
      <c r="BS682" s="88" t="s">
        <v>5721</v>
      </c>
      <c r="BT682" s="86" t="s">
        <v>5722</v>
      </c>
      <c r="BU682" s="86"/>
      <c r="BV682" s="86" t="str">
        <f t="shared" si="495"/>
        <v>CĐ 776622</v>
      </c>
      <c r="BW682" s="105" t="str">
        <f t="shared" si="496"/>
        <v/>
      </c>
      <c r="BX682" s="86" t="str">
        <f t="shared" si="490"/>
        <v>205</v>
      </c>
      <c r="BY682" s="86" t="str">
        <f t="shared" si="491"/>
        <v>105</v>
      </c>
      <c r="BZ682" s="91">
        <f t="shared" si="492"/>
        <v>67</v>
      </c>
      <c r="CA682" s="91">
        <v>0</v>
      </c>
      <c r="CB682" s="96" t="s">
        <v>5719</v>
      </c>
      <c r="CC682" s="91">
        <f t="shared" si="497"/>
        <v>200</v>
      </c>
      <c r="CD682" s="91">
        <f t="shared" si="498"/>
        <v>0</v>
      </c>
      <c r="CE682" s="93">
        <f t="shared" si="499"/>
        <v>0</v>
      </c>
      <c r="CF682" s="93">
        <f t="shared" si="500"/>
        <v>0</v>
      </c>
      <c r="CG682" s="105"/>
      <c r="CH682" s="105"/>
      <c r="CI682" s="86"/>
      <c r="CJ682" s="188"/>
      <c r="CK682" s="181">
        <f t="shared" si="501"/>
        <v>67</v>
      </c>
      <c r="CL682" s="181">
        <f t="shared" si="502"/>
        <v>200</v>
      </c>
      <c r="CM682" s="86" t="s">
        <v>5723</v>
      </c>
      <c r="CN682" s="182" t="s">
        <v>7866</v>
      </c>
      <c r="CO682" s="183" t="s">
        <v>7867</v>
      </c>
      <c r="CP682" s="86" t="s">
        <v>5724</v>
      </c>
      <c r="CQ682" s="153" t="s">
        <v>7925</v>
      </c>
      <c r="CR682" s="187">
        <f t="shared" si="503"/>
        <v>2360000</v>
      </c>
      <c r="CS682" s="188">
        <v>0.85</v>
      </c>
      <c r="CT682" s="188">
        <f t="shared" si="463"/>
        <v>2006000</v>
      </c>
      <c r="CU682" s="93"/>
      <c r="CV682" s="94">
        <f t="shared" si="487"/>
        <v>67</v>
      </c>
      <c r="CW682" s="93">
        <f t="shared" si="488"/>
        <v>0</v>
      </c>
      <c r="CX682" s="86">
        <f t="shared" si="489"/>
        <v>0</v>
      </c>
      <c r="CY682" s="93">
        <f t="shared" si="464"/>
        <v>40320.599999999991</v>
      </c>
      <c r="CZ682" s="93">
        <v>0</v>
      </c>
      <c r="DA682" s="93">
        <v>0</v>
      </c>
      <c r="DB682" s="93">
        <f t="shared" si="465"/>
        <v>0</v>
      </c>
      <c r="DC682" s="93">
        <v>0</v>
      </c>
      <c r="DD682" s="91">
        <v>0</v>
      </c>
      <c r="DE682" s="93">
        <f t="shared" si="466"/>
        <v>0</v>
      </c>
      <c r="DF682" s="93">
        <f t="shared" si="479"/>
        <v>0</v>
      </c>
      <c r="DG682" s="93"/>
      <c r="DH682" s="93">
        <v>0</v>
      </c>
      <c r="DI682" s="93">
        <v>0</v>
      </c>
      <c r="DJ682" s="86">
        <f t="shared" si="467"/>
        <v>0</v>
      </c>
      <c r="DK682" s="91">
        <v>0</v>
      </c>
      <c r="DL682" s="93"/>
      <c r="DM682" s="93">
        <v>0</v>
      </c>
      <c r="DN682" s="93">
        <f t="shared" si="480"/>
        <v>2006000</v>
      </c>
      <c r="DO682" s="93">
        <f t="shared" si="468"/>
        <v>0</v>
      </c>
      <c r="DP682" s="92">
        <f t="shared" si="469"/>
        <v>40320.599999999991</v>
      </c>
      <c r="DQ682" s="97" t="str">
        <f t="shared" si="481"/>
        <v>8336055054</v>
      </c>
      <c r="DR682" s="98">
        <f t="shared" si="470"/>
        <v>0</v>
      </c>
      <c r="DS682" s="93" t="str">
        <f t="shared" si="471"/>
        <v>OK</v>
      </c>
      <c r="DT682" s="93"/>
      <c r="DU682" s="78" t="str">
        <f t="shared" si="482"/>
        <v>5010700210791079100001VT400001</v>
      </c>
      <c r="DV682" s="78">
        <f>INDEX('08_DMGiaDat'!$L:$L,MATCH(DU682,'08_DMGiaDat'!$R:$R,0))</f>
        <v>2360000</v>
      </c>
      <c r="DW682" s="78" t="str">
        <f t="shared" si="483"/>
        <v>501070021079100100000001</v>
      </c>
      <c r="DX682" s="78" t="str">
        <f>IFERROR(VLOOKUP(DW682,'08_DMGiaDat'!C618:C619,2,FALSE),"N")</f>
        <v>N</v>
      </c>
      <c r="DY682" s="78" t="str">
        <f t="shared" si="484"/>
        <v>5010700210791001VT400001</v>
      </c>
      <c r="DZ682" s="78" t="str">
        <f>IFERROR(VLOOKUP(DY682,'08_DMGiaDat'!C618:C619,2,FALSE),"N")</f>
        <v>N</v>
      </c>
      <c r="EA682" s="78" t="str">
        <f t="shared" si="485"/>
        <v>501070021079100100000001</v>
      </c>
      <c r="EB682" s="78" t="str">
        <f>IFERROR(VLOOKUP(EA682,'08_DMGiaDat'!C618:C619,2,FALSE),"N")</f>
        <v>N</v>
      </c>
      <c r="EC682" s="92">
        <f>IF(DV682&lt;&gt;"N",DV682,IF(DX682&lt;&gt;"N",DX682,IF(DZ682&lt;&gt;"N",DZ682*VLOOKUP(LEFT(CB682,3),'03_DMMucDich'!C602:C606,5,FALSE),IF(EB682&lt;&gt;"N",EB682*VLOOKUP(LEFT(CB682,3),'03_DMMucDich'!C602:C606,5,FALSE),"N/A"))))</f>
        <v>2360000</v>
      </c>
    </row>
    <row r="683" spans="1:133" s="34" customFormat="1" ht="16" x14ac:dyDescent="0.2">
      <c r="A683" s="85">
        <v>669</v>
      </c>
      <c r="B683" s="86"/>
      <c r="C683" s="87"/>
      <c r="D683" s="141" t="s">
        <v>6290</v>
      </c>
      <c r="E683" s="86"/>
      <c r="F683" s="88"/>
      <c r="G683" s="88" t="s">
        <v>5718</v>
      </c>
      <c r="H683" s="151">
        <v>2023</v>
      </c>
      <c r="I683" s="86"/>
      <c r="J683" s="86"/>
      <c r="K683" s="145" t="s">
        <v>6915</v>
      </c>
      <c r="L683" s="105"/>
      <c r="M683" s="86"/>
      <c r="N683" s="105"/>
      <c r="O683" s="105"/>
      <c r="P683" s="86"/>
      <c r="Q683" s="86"/>
      <c r="R683" s="153" t="str">
        <f t="shared" si="486"/>
        <v>Tổ 64</v>
      </c>
      <c r="S683" s="86"/>
      <c r="T683" s="86"/>
      <c r="U683" s="86"/>
      <c r="V683" s="86" t="str">
        <f t="shared" si="493"/>
        <v xml:space="preserve">, </v>
      </c>
      <c r="W683" s="86"/>
      <c r="X683" s="86"/>
      <c r="Y683" s="86"/>
      <c r="Z683" s="88"/>
      <c r="AA683" s="105"/>
      <c r="AB683" s="86"/>
      <c r="AC683" s="90"/>
      <c r="AD683" s="86"/>
      <c r="AE683" s="86"/>
      <c r="AF683" s="86"/>
      <c r="AG683" s="86"/>
      <c r="AH683" s="160" t="s">
        <v>6961</v>
      </c>
      <c r="AI683" s="153"/>
      <c r="AJ683" s="153"/>
      <c r="AK683" s="86"/>
      <c r="AL683" s="86"/>
      <c r="AM683" s="153" t="s">
        <v>7015</v>
      </c>
      <c r="AN683" s="153" t="s">
        <v>7798</v>
      </c>
      <c r="AO683" s="165">
        <v>43685</v>
      </c>
      <c r="AP683" s="153" t="s">
        <v>5663</v>
      </c>
      <c r="AQ683" s="153" t="s">
        <v>5708</v>
      </c>
      <c r="AR683" s="166">
        <v>102.5</v>
      </c>
      <c r="AS683" s="88" t="s">
        <v>5719</v>
      </c>
      <c r="AT683" s="92">
        <f t="shared" si="462"/>
        <v>0</v>
      </c>
      <c r="AU683" s="93">
        <v>0</v>
      </c>
      <c r="AV683" s="93">
        <v>0</v>
      </c>
      <c r="AW683" s="166">
        <v>200</v>
      </c>
      <c r="AX683" s="93">
        <v>0</v>
      </c>
      <c r="AY683" s="177"/>
      <c r="AZ683" s="177">
        <v>0</v>
      </c>
      <c r="BA683" s="178"/>
      <c r="BB683" s="105"/>
      <c r="BC683" s="105"/>
      <c r="BD683" s="93"/>
      <c r="BE683" s="93">
        <v>0</v>
      </c>
      <c r="BF683" s="91">
        <v>0</v>
      </c>
      <c r="BG683" s="94"/>
      <c r="BH683" s="95"/>
      <c r="BI683" s="93" t="str">
        <f t="shared" si="472"/>
        <v>Nguyễn Phi Hải</v>
      </c>
      <c r="BJ683" s="105">
        <f t="shared" si="473"/>
        <v>0</v>
      </c>
      <c r="BK683" s="88" t="str">
        <f t="shared" si="474"/>
        <v xml:space="preserve">8475401752 </v>
      </c>
      <c r="BL683" s="86">
        <f t="shared" si="475"/>
        <v>0</v>
      </c>
      <c r="BM683" s="105">
        <f t="shared" si="476"/>
        <v>0</v>
      </c>
      <c r="BN683" s="86">
        <f t="shared" si="477"/>
        <v>0</v>
      </c>
      <c r="BO683" s="86">
        <f t="shared" si="478"/>
        <v>0</v>
      </c>
      <c r="BP683" s="86">
        <f t="shared" si="494"/>
        <v>0</v>
      </c>
      <c r="BQ683" s="160" t="s">
        <v>6961</v>
      </c>
      <c r="BR683" s="86" t="s">
        <v>5720</v>
      </c>
      <c r="BS683" s="88" t="s">
        <v>5721</v>
      </c>
      <c r="BT683" s="86" t="s">
        <v>5722</v>
      </c>
      <c r="BU683" s="86"/>
      <c r="BV683" s="86" t="str">
        <f t="shared" si="495"/>
        <v>CP 912816</v>
      </c>
      <c r="BW683" s="105" t="str">
        <f t="shared" si="496"/>
        <v/>
      </c>
      <c r="BX683" s="86" t="str">
        <f t="shared" si="490"/>
        <v>11</v>
      </c>
      <c r="BY683" s="86" t="str">
        <f t="shared" si="491"/>
        <v>37</v>
      </c>
      <c r="BZ683" s="91">
        <f t="shared" si="492"/>
        <v>102.5</v>
      </c>
      <c r="CA683" s="91">
        <v>0</v>
      </c>
      <c r="CB683" s="96" t="s">
        <v>5719</v>
      </c>
      <c r="CC683" s="91">
        <f t="shared" si="497"/>
        <v>200</v>
      </c>
      <c r="CD683" s="91">
        <f t="shared" si="498"/>
        <v>0</v>
      </c>
      <c r="CE683" s="93">
        <f t="shared" si="499"/>
        <v>0</v>
      </c>
      <c r="CF683" s="93">
        <f t="shared" si="500"/>
        <v>0</v>
      </c>
      <c r="CG683" s="105"/>
      <c r="CH683" s="105"/>
      <c r="CI683" s="86"/>
      <c r="CJ683" s="188"/>
      <c r="CK683" s="181">
        <f t="shared" si="501"/>
        <v>102.5</v>
      </c>
      <c r="CL683" s="181">
        <f t="shared" si="502"/>
        <v>200</v>
      </c>
      <c r="CM683" s="86" t="s">
        <v>5723</v>
      </c>
      <c r="CN683" s="182" t="s">
        <v>7854</v>
      </c>
      <c r="CO683" s="183" t="s">
        <v>7856</v>
      </c>
      <c r="CP683" s="86" t="s">
        <v>5724</v>
      </c>
      <c r="CQ683" s="153" t="s">
        <v>7924</v>
      </c>
      <c r="CR683" s="187">
        <f t="shared" si="503"/>
        <v>9190000</v>
      </c>
      <c r="CS683" s="188">
        <v>1</v>
      </c>
      <c r="CT683" s="188">
        <f t="shared" si="463"/>
        <v>9190000</v>
      </c>
      <c r="CU683" s="93"/>
      <c r="CV683" s="94">
        <f t="shared" si="487"/>
        <v>102.5</v>
      </c>
      <c r="CW683" s="93">
        <f t="shared" si="488"/>
        <v>0</v>
      </c>
      <c r="CX683" s="86">
        <f t="shared" si="489"/>
        <v>0</v>
      </c>
      <c r="CY683" s="93">
        <f t="shared" si="464"/>
        <v>282592.49999999994</v>
      </c>
      <c r="CZ683" s="93">
        <v>0</v>
      </c>
      <c r="DA683" s="93">
        <v>0</v>
      </c>
      <c r="DB683" s="93">
        <f t="shared" si="465"/>
        <v>0</v>
      </c>
      <c r="DC683" s="93">
        <v>0</v>
      </c>
      <c r="DD683" s="91">
        <v>0</v>
      </c>
      <c r="DE683" s="93">
        <f t="shared" si="466"/>
        <v>0</v>
      </c>
      <c r="DF683" s="93">
        <f t="shared" si="479"/>
        <v>0</v>
      </c>
      <c r="DG683" s="93"/>
      <c r="DH683" s="93">
        <v>0</v>
      </c>
      <c r="DI683" s="93">
        <v>0</v>
      </c>
      <c r="DJ683" s="86">
        <f t="shared" si="467"/>
        <v>0</v>
      </c>
      <c r="DK683" s="91">
        <v>0</v>
      </c>
      <c r="DL683" s="93"/>
      <c r="DM683" s="93">
        <v>0</v>
      </c>
      <c r="DN683" s="93">
        <f t="shared" si="480"/>
        <v>9190000</v>
      </c>
      <c r="DO683" s="93">
        <f t="shared" si="468"/>
        <v>0</v>
      </c>
      <c r="DP683" s="92">
        <f t="shared" si="469"/>
        <v>282592.49999999994</v>
      </c>
      <c r="DQ683" s="97" t="str">
        <f t="shared" si="481"/>
        <v xml:space="preserve">8475401752 </v>
      </c>
      <c r="DR683" s="98">
        <f t="shared" si="470"/>
        <v>0</v>
      </c>
      <c r="DS683" s="93" t="str">
        <f t="shared" si="471"/>
        <v>OK</v>
      </c>
      <c r="DT683" s="93"/>
      <c r="DU683" s="78" t="str">
        <f t="shared" si="482"/>
        <v>5010700215011501101001VT100001</v>
      </c>
      <c r="DV683" s="78">
        <f>INDEX('08_DMGiaDat'!$L:$L,MATCH(DU683,'08_DMGiaDat'!$R:$R,0))</f>
        <v>9190000</v>
      </c>
      <c r="DW683" s="78" t="str">
        <f t="shared" si="483"/>
        <v>501070021501100100000001</v>
      </c>
      <c r="DX683" s="78" t="str">
        <f>IFERROR(VLOOKUP(DW683,'08_DMGiaDat'!C618:C619,2,FALSE),"N")</f>
        <v>N</v>
      </c>
      <c r="DY683" s="78" t="str">
        <f t="shared" si="484"/>
        <v>5010700215011001VT100001</v>
      </c>
      <c r="DZ683" s="78" t="str">
        <f>IFERROR(VLOOKUP(DY683,'08_DMGiaDat'!C618:C619,2,FALSE),"N")</f>
        <v>N</v>
      </c>
      <c r="EA683" s="78" t="str">
        <f t="shared" si="485"/>
        <v>501070021501100100000001</v>
      </c>
      <c r="EB683" s="78" t="str">
        <f>IFERROR(VLOOKUP(EA683,'08_DMGiaDat'!C618:C619,2,FALSE),"N")</f>
        <v>N</v>
      </c>
      <c r="EC683" s="92">
        <f>IF(DV683&lt;&gt;"N",DV683,IF(DX683&lt;&gt;"N",DX683,IF(DZ683&lt;&gt;"N",DZ683*VLOOKUP(LEFT(CB683,3),'03_DMMucDich'!C602:C606,5,FALSE),IF(EB683&lt;&gt;"N",EB683*VLOOKUP(LEFT(CB683,3),'03_DMMucDich'!C602:C606,5,FALSE),"N/A"))))</f>
        <v>9190000</v>
      </c>
    </row>
    <row r="684" spans="1:133" s="34" customFormat="1" ht="16" x14ac:dyDescent="0.2">
      <c r="A684" s="85">
        <v>670</v>
      </c>
      <c r="B684" s="86"/>
      <c r="C684" s="87"/>
      <c r="D684" s="141" t="s">
        <v>6291</v>
      </c>
      <c r="E684" s="86"/>
      <c r="F684" s="88"/>
      <c r="G684" s="88" t="s">
        <v>5718</v>
      </c>
      <c r="H684" s="151">
        <v>2022</v>
      </c>
      <c r="I684" s="86"/>
      <c r="J684" s="86"/>
      <c r="K684" s="145" t="s">
        <v>6916</v>
      </c>
      <c r="L684" s="105"/>
      <c r="M684" s="86"/>
      <c r="N684" s="105"/>
      <c r="O684" s="105"/>
      <c r="P684" s="86"/>
      <c r="Q684" s="86"/>
      <c r="R684" s="153" t="str">
        <f t="shared" si="486"/>
        <v>Tổ 65</v>
      </c>
      <c r="S684" s="86"/>
      <c r="T684" s="86"/>
      <c r="U684" s="86"/>
      <c r="V684" s="86" t="str">
        <f t="shared" si="493"/>
        <v xml:space="preserve">, </v>
      </c>
      <c r="W684" s="86"/>
      <c r="X684" s="86"/>
      <c r="Y684" s="86"/>
      <c r="Z684" s="88"/>
      <c r="AA684" s="105"/>
      <c r="AB684" s="86"/>
      <c r="AC684" s="90"/>
      <c r="AD684" s="86"/>
      <c r="AE684" s="86"/>
      <c r="AF684" s="86"/>
      <c r="AG684" s="86"/>
      <c r="AH684" s="160" t="s">
        <v>6964</v>
      </c>
      <c r="AI684" s="153"/>
      <c r="AJ684" s="153"/>
      <c r="AK684" s="86"/>
      <c r="AL684" s="86"/>
      <c r="AM684" s="153" t="s">
        <v>7015</v>
      </c>
      <c r="AN684" s="153" t="s">
        <v>7799</v>
      </c>
      <c r="AO684" s="165">
        <v>42926</v>
      </c>
      <c r="AP684" s="153" t="s">
        <v>7326</v>
      </c>
      <c r="AQ684" s="153" t="s">
        <v>7098</v>
      </c>
      <c r="AR684" s="166">
        <v>105</v>
      </c>
      <c r="AS684" s="88" t="s">
        <v>5719</v>
      </c>
      <c r="AT684" s="92">
        <f t="shared" si="462"/>
        <v>0</v>
      </c>
      <c r="AU684" s="93">
        <v>0</v>
      </c>
      <c r="AV684" s="93">
        <v>0</v>
      </c>
      <c r="AW684" s="166">
        <v>200</v>
      </c>
      <c r="AX684" s="93">
        <v>0</v>
      </c>
      <c r="AY684" s="177"/>
      <c r="AZ684" s="177">
        <v>0</v>
      </c>
      <c r="BA684" s="178"/>
      <c r="BB684" s="105"/>
      <c r="BC684" s="105"/>
      <c r="BD684" s="93"/>
      <c r="BE684" s="93">
        <v>0</v>
      </c>
      <c r="BF684" s="91">
        <v>0</v>
      </c>
      <c r="BG684" s="94"/>
      <c r="BH684" s="95"/>
      <c r="BI684" s="93" t="str">
        <f t="shared" si="472"/>
        <v>Mai Thị Thương</v>
      </c>
      <c r="BJ684" s="105">
        <f t="shared" si="473"/>
        <v>0</v>
      </c>
      <c r="BK684" s="88" t="str">
        <f t="shared" si="474"/>
        <v>8067136390</v>
      </c>
      <c r="BL684" s="86">
        <f t="shared" si="475"/>
        <v>0</v>
      </c>
      <c r="BM684" s="105">
        <f t="shared" si="476"/>
        <v>0</v>
      </c>
      <c r="BN684" s="86">
        <f t="shared" si="477"/>
        <v>0</v>
      </c>
      <c r="BO684" s="86">
        <f t="shared" si="478"/>
        <v>0</v>
      </c>
      <c r="BP684" s="86">
        <f t="shared" si="494"/>
        <v>0</v>
      </c>
      <c r="BQ684" s="160" t="s">
        <v>6964</v>
      </c>
      <c r="BR684" s="86" t="s">
        <v>5720</v>
      </c>
      <c r="BS684" s="88" t="s">
        <v>5721</v>
      </c>
      <c r="BT684" s="86" t="s">
        <v>5722</v>
      </c>
      <c r="BU684" s="86"/>
      <c r="BV684" s="86" t="str">
        <f t="shared" si="495"/>
        <v>CH 646692</v>
      </c>
      <c r="BW684" s="105" t="str">
        <f t="shared" si="496"/>
        <v/>
      </c>
      <c r="BX684" s="86" t="str">
        <f t="shared" si="490"/>
        <v>96</v>
      </c>
      <c r="BY684" s="86" t="str">
        <f t="shared" si="491"/>
        <v>9</v>
      </c>
      <c r="BZ684" s="91">
        <f t="shared" si="492"/>
        <v>105</v>
      </c>
      <c r="CA684" s="91">
        <v>0</v>
      </c>
      <c r="CB684" s="96" t="s">
        <v>5719</v>
      </c>
      <c r="CC684" s="91">
        <f t="shared" si="497"/>
        <v>200</v>
      </c>
      <c r="CD684" s="91">
        <f t="shared" si="498"/>
        <v>0</v>
      </c>
      <c r="CE684" s="93">
        <f t="shared" si="499"/>
        <v>0</v>
      </c>
      <c r="CF684" s="93">
        <f t="shared" si="500"/>
        <v>0</v>
      </c>
      <c r="CG684" s="105"/>
      <c r="CH684" s="105"/>
      <c r="CI684" s="86"/>
      <c r="CJ684" s="188"/>
      <c r="CK684" s="181">
        <f t="shared" si="501"/>
        <v>105</v>
      </c>
      <c r="CL684" s="181">
        <f t="shared" si="502"/>
        <v>200</v>
      </c>
      <c r="CM684" s="86" t="s">
        <v>5723</v>
      </c>
      <c r="CN684" s="182" t="s">
        <v>7854</v>
      </c>
      <c r="CO684" s="183" t="s">
        <v>7855</v>
      </c>
      <c r="CP684" s="86" t="s">
        <v>5724</v>
      </c>
      <c r="CQ684" s="153" t="s">
        <v>7924</v>
      </c>
      <c r="CR684" s="187">
        <f t="shared" si="503"/>
        <v>7970000</v>
      </c>
      <c r="CS684" s="188">
        <v>1</v>
      </c>
      <c r="CT684" s="188">
        <f t="shared" si="463"/>
        <v>7970000</v>
      </c>
      <c r="CU684" s="93"/>
      <c r="CV684" s="94">
        <f t="shared" si="487"/>
        <v>105</v>
      </c>
      <c r="CW684" s="93">
        <f t="shared" si="488"/>
        <v>0</v>
      </c>
      <c r="CX684" s="86">
        <f t="shared" si="489"/>
        <v>0</v>
      </c>
      <c r="CY684" s="93">
        <f t="shared" si="464"/>
        <v>251055</v>
      </c>
      <c r="CZ684" s="93">
        <v>0</v>
      </c>
      <c r="DA684" s="93">
        <v>0</v>
      </c>
      <c r="DB684" s="93">
        <f t="shared" si="465"/>
        <v>0</v>
      </c>
      <c r="DC684" s="93">
        <v>0</v>
      </c>
      <c r="DD684" s="91">
        <v>0</v>
      </c>
      <c r="DE684" s="93">
        <f t="shared" si="466"/>
        <v>0</v>
      </c>
      <c r="DF684" s="93">
        <f t="shared" si="479"/>
        <v>0</v>
      </c>
      <c r="DG684" s="93"/>
      <c r="DH684" s="93">
        <v>0</v>
      </c>
      <c r="DI684" s="93">
        <v>0</v>
      </c>
      <c r="DJ684" s="86">
        <f t="shared" si="467"/>
        <v>0</v>
      </c>
      <c r="DK684" s="91">
        <v>0</v>
      </c>
      <c r="DL684" s="93"/>
      <c r="DM684" s="93">
        <v>0</v>
      </c>
      <c r="DN684" s="93">
        <f t="shared" si="480"/>
        <v>7970000</v>
      </c>
      <c r="DO684" s="93">
        <f t="shared" si="468"/>
        <v>0</v>
      </c>
      <c r="DP684" s="92">
        <f t="shared" si="469"/>
        <v>251055</v>
      </c>
      <c r="DQ684" s="97" t="str">
        <f t="shared" si="481"/>
        <v>8067136390</v>
      </c>
      <c r="DR684" s="98">
        <f t="shared" si="470"/>
        <v>0</v>
      </c>
      <c r="DS684" s="93" t="str">
        <f t="shared" si="471"/>
        <v>OK</v>
      </c>
      <c r="DT684" s="93"/>
      <c r="DU684" s="78" t="str">
        <f t="shared" si="482"/>
        <v>5010700215011501100001VT100001</v>
      </c>
      <c r="DV684" s="78">
        <f>INDEX('08_DMGiaDat'!$L:$L,MATCH(DU684,'08_DMGiaDat'!$R:$R,0))</f>
        <v>7970000</v>
      </c>
      <c r="DW684" s="78" t="str">
        <f t="shared" si="483"/>
        <v>501070021501100100000001</v>
      </c>
      <c r="DX684" s="78" t="str">
        <f>IFERROR(VLOOKUP(DW684,'08_DMGiaDat'!C618:C619,2,FALSE),"N")</f>
        <v>N</v>
      </c>
      <c r="DY684" s="78" t="str">
        <f t="shared" si="484"/>
        <v>5010700215011001VT100001</v>
      </c>
      <c r="DZ684" s="78" t="str">
        <f>IFERROR(VLOOKUP(DY684,'08_DMGiaDat'!C618:C619,2,FALSE),"N")</f>
        <v>N</v>
      </c>
      <c r="EA684" s="78" t="str">
        <f t="shared" si="485"/>
        <v>501070021501100100000001</v>
      </c>
      <c r="EB684" s="78" t="str">
        <f>IFERROR(VLOOKUP(EA684,'08_DMGiaDat'!C618:C619,2,FALSE),"N")</f>
        <v>N</v>
      </c>
      <c r="EC684" s="92">
        <f>IF(DV684&lt;&gt;"N",DV684,IF(DX684&lt;&gt;"N",DX684,IF(DZ684&lt;&gt;"N",DZ684*VLOOKUP(LEFT(CB684,3),'03_DMMucDich'!C602:C606,5,FALSE),IF(EB684&lt;&gt;"N",EB684*VLOOKUP(LEFT(CB684,3),'03_DMMucDich'!C602:C606,5,FALSE),"N/A"))))</f>
        <v>7970000</v>
      </c>
    </row>
    <row r="685" spans="1:133" s="34" customFormat="1" ht="16" x14ac:dyDescent="0.2">
      <c r="A685" s="85">
        <v>671</v>
      </c>
      <c r="B685" s="86"/>
      <c r="C685" s="87"/>
      <c r="D685" s="141" t="s">
        <v>6291</v>
      </c>
      <c r="E685" s="86"/>
      <c r="F685" s="88"/>
      <c r="G685" s="88" t="s">
        <v>5718</v>
      </c>
      <c r="H685" s="151">
        <v>2022</v>
      </c>
      <c r="I685" s="86"/>
      <c r="J685" s="86"/>
      <c r="K685" s="145" t="s">
        <v>6916</v>
      </c>
      <c r="L685" s="105"/>
      <c r="M685" s="86"/>
      <c r="N685" s="105"/>
      <c r="O685" s="105"/>
      <c r="P685" s="86"/>
      <c r="Q685" s="86"/>
      <c r="R685" s="153" t="str">
        <f t="shared" si="486"/>
        <v>Tổ 66</v>
      </c>
      <c r="S685" s="86"/>
      <c r="T685" s="86"/>
      <c r="U685" s="86"/>
      <c r="V685" s="86" t="str">
        <f t="shared" si="493"/>
        <v xml:space="preserve">, </v>
      </c>
      <c r="W685" s="86"/>
      <c r="X685" s="86"/>
      <c r="Y685" s="86"/>
      <c r="Z685" s="88"/>
      <c r="AA685" s="105"/>
      <c r="AB685" s="86"/>
      <c r="AC685" s="90"/>
      <c r="AD685" s="86"/>
      <c r="AE685" s="86"/>
      <c r="AF685" s="86"/>
      <c r="AG685" s="86"/>
      <c r="AH685" s="160" t="s">
        <v>6960</v>
      </c>
      <c r="AI685" s="153"/>
      <c r="AJ685" s="153"/>
      <c r="AK685" s="86"/>
      <c r="AL685" s="86"/>
      <c r="AM685" s="153" t="s">
        <v>7015</v>
      </c>
      <c r="AN685" s="153" t="s">
        <v>7800</v>
      </c>
      <c r="AO685" s="165">
        <v>43224</v>
      </c>
      <c r="AP685" s="153" t="s">
        <v>1766</v>
      </c>
      <c r="AQ685" s="153" t="s">
        <v>7116</v>
      </c>
      <c r="AR685" s="166">
        <v>150</v>
      </c>
      <c r="AS685" s="88" t="s">
        <v>5719</v>
      </c>
      <c r="AT685" s="92">
        <f t="shared" si="462"/>
        <v>0</v>
      </c>
      <c r="AU685" s="93">
        <v>0</v>
      </c>
      <c r="AV685" s="93">
        <v>0</v>
      </c>
      <c r="AW685" s="166">
        <v>200</v>
      </c>
      <c r="AX685" s="93">
        <v>0</v>
      </c>
      <c r="AY685" s="177"/>
      <c r="AZ685" s="177">
        <v>0</v>
      </c>
      <c r="BA685" s="178"/>
      <c r="BB685" s="105"/>
      <c r="BC685" s="105"/>
      <c r="BD685" s="93"/>
      <c r="BE685" s="93">
        <v>0</v>
      </c>
      <c r="BF685" s="91">
        <v>0</v>
      </c>
      <c r="BG685" s="94"/>
      <c r="BH685" s="95"/>
      <c r="BI685" s="93" t="str">
        <f t="shared" si="472"/>
        <v>Mai Thị Thương</v>
      </c>
      <c r="BJ685" s="105">
        <f t="shared" si="473"/>
        <v>0</v>
      </c>
      <c r="BK685" s="88" t="str">
        <f t="shared" si="474"/>
        <v>8067136390</v>
      </c>
      <c r="BL685" s="86">
        <f t="shared" si="475"/>
        <v>0</v>
      </c>
      <c r="BM685" s="105">
        <f t="shared" si="476"/>
        <v>0</v>
      </c>
      <c r="BN685" s="86">
        <f t="shared" si="477"/>
        <v>0</v>
      </c>
      <c r="BO685" s="86">
        <f t="shared" si="478"/>
        <v>0</v>
      </c>
      <c r="BP685" s="86">
        <f t="shared" si="494"/>
        <v>0</v>
      </c>
      <c r="BQ685" s="160" t="s">
        <v>6960</v>
      </c>
      <c r="BR685" s="86" t="s">
        <v>5720</v>
      </c>
      <c r="BS685" s="88" t="s">
        <v>5721</v>
      </c>
      <c r="BT685" s="86" t="s">
        <v>5722</v>
      </c>
      <c r="BU685" s="86"/>
      <c r="BV685" s="86" t="str">
        <f t="shared" si="495"/>
        <v>CM 680765</v>
      </c>
      <c r="BW685" s="105" t="str">
        <f t="shared" si="496"/>
        <v/>
      </c>
      <c r="BX685" s="86" t="str">
        <f t="shared" si="490"/>
        <v>145</v>
      </c>
      <c r="BY685" s="86" t="str">
        <f t="shared" si="491"/>
        <v>43</v>
      </c>
      <c r="BZ685" s="91">
        <f t="shared" si="492"/>
        <v>150</v>
      </c>
      <c r="CA685" s="91">
        <v>0</v>
      </c>
      <c r="CB685" s="96" t="s">
        <v>5719</v>
      </c>
      <c r="CC685" s="91">
        <f t="shared" si="497"/>
        <v>200</v>
      </c>
      <c r="CD685" s="91">
        <f t="shared" si="498"/>
        <v>0</v>
      </c>
      <c r="CE685" s="93">
        <f t="shared" si="499"/>
        <v>0</v>
      </c>
      <c r="CF685" s="93">
        <f t="shared" si="500"/>
        <v>0</v>
      </c>
      <c r="CG685" s="105"/>
      <c r="CH685" s="105"/>
      <c r="CI685" s="86"/>
      <c r="CJ685" s="188"/>
      <c r="CK685" s="181">
        <f t="shared" si="501"/>
        <v>150</v>
      </c>
      <c r="CL685" s="181">
        <f t="shared" si="502"/>
        <v>200</v>
      </c>
      <c r="CM685" s="86" t="s">
        <v>5723</v>
      </c>
      <c r="CN685" s="182" t="s">
        <v>7854</v>
      </c>
      <c r="CO685" s="183" t="s">
        <v>7855</v>
      </c>
      <c r="CP685" s="86" t="s">
        <v>5724</v>
      </c>
      <c r="CQ685" s="153" t="s">
        <v>7924</v>
      </c>
      <c r="CR685" s="187">
        <f t="shared" si="503"/>
        <v>7970000</v>
      </c>
      <c r="CS685" s="188">
        <v>1</v>
      </c>
      <c r="CT685" s="188">
        <f t="shared" si="463"/>
        <v>7970000</v>
      </c>
      <c r="CU685" s="93"/>
      <c r="CV685" s="94">
        <f t="shared" si="487"/>
        <v>150</v>
      </c>
      <c r="CW685" s="93">
        <f t="shared" si="488"/>
        <v>0</v>
      </c>
      <c r="CX685" s="86">
        <f t="shared" si="489"/>
        <v>0</v>
      </c>
      <c r="CY685" s="93">
        <f t="shared" si="464"/>
        <v>358650</v>
      </c>
      <c r="CZ685" s="93">
        <v>0</v>
      </c>
      <c r="DA685" s="93">
        <v>0</v>
      </c>
      <c r="DB685" s="93">
        <f t="shared" si="465"/>
        <v>0</v>
      </c>
      <c r="DC685" s="93">
        <v>0</v>
      </c>
      <c r="DD685" s="91">
        <v>0</v>
      </c>
      <c r="DE685" s="93">
        <f t="shared" si="466"/>
        <v>0</v>
      </c>
      <c r="DF685" s="93">
        <f t="shared" si="479"/>
        <v>0</v>
      </c>
      <c r="DG685" s="93"/>
      <c r="DH685" s="93">
        <v>0</v>
      </c>
      <c r="DI685" s="93">
        <v>0</v>
      </c>
      <c r="DJ685" s="86">
        <f t="shared" si="467"/>
        <v>0</v>
      </c>
      <c r="DK685" s="91">
        <v>0</v>
      </c>
      <c r="DL685" s="93"/>
      <c r="DM685" s="93">
        <v>0</v>
      </c>
      <c r="DN685" s="93">
        <f t="shared" si="480"/>
        <v>7970000</v>
      </c>
      <c r="DO685" s="93">
        <f t="shared" si="468"/>
        <v>0</v>
      </c>
      <c r="DP685" s="92">
        <f t="shared" si="469"/>
        <v>358650</v>
      </c>
      <c r="DQ685" s="97" t="str">
        <f t="shared" si="481"/>
        <v>8067136390</v>
      </c>
      <c r="DR685" s="98">
        <f t="shared" si="470"/>
        <v>0</v>
      </c>
      <c r="DS685" s="93" t="str">
        <f t="shared" si="471"/>
        <v>OK</v>
      </c>
      <c r="DT685" s="93"/>
      <c r="DU685" s="78" t="str">
        <f t="shared" si="482"/>
        <v>5010700215011501100001VT100001</v>
      </c>
      <c r="DV685" s="78">
        <f>INDEX('08_DMGiaDat'!$L:$L,MATCH(DU685,'08_DMGiaDat'!$R:$R,0))</f>
        <v>7970000</v>
      </c>
      <c r="DW685" s="78" t="str">
        <f t="shared" si="483"/>
        <v>501070021501100100000001</v>
      </c>
      <c r="DX685" s="78" t="str">
        <f>IFERROR(VLOOKUP(DW685,'08_DMGiaDat'!C618:C619,2,FALSE),"N")</f>
        <v>N</v>
      </c>
      <c r="DY685" s="78" t="str">
        <f t="shared" si="484"/>
        <v>5010700215011001VT100001</v>
      </c>
      <c r="DZ685" s="78" t="str">
        <f>IFERROR(VLOOKUP(DY685,'08_DMGiaDat'!C618:C619,2,FALSE),"N")</f>
        <v>N</v>
      </c>
      <c r="EA685" s="78" t="str">
        <f t="shared" si="485"/>
        <v>501070021501100100000001</v>
      </c>
      <c r="EB685" s="78" t="str">
        <f>IFERROR(VLOOKUP(EA685,'08_DMGiaDat'!C618:C619,2,FALSE),"N")</f>
        <v>N</v>
      </c>
      <c r="EC685" s="92">
        <f>IF(DV685&lt;&gt;"N",DV685,IF(DX685&lt;&gt;"N",DX685,IF(DZ685&lt;&gt;"N",DZ685*VLOOKUP(LEFT(CB685,3),'03_DMMucDich'!C602:C606,5,FALSE),IF(EB685&lt;&gt;"N",EB685*VLOOKUP(LEFT(CB685,3),'03_DMMucDich'!C602:C606,5,FALSE),"N/A"))))</f>
        <v>7970000</v>
      </c>
    </row>
    <row r="686" spans="1:133" s="34" customFormat="1" ht="16" x14ac:dyDescent="0.2">
      <c r="A686" s="85">
        <v>672</v>
      </c>
      <c r="B686" s="86"/>
      <c r="C686" s="87"/>
      <c r="D686" s="141" t="s">
        <v>6292</v>
      </c>
      <c r="E686" s="86"/>
      <c r="F686" s="88"/>
      <c r="G686" s="88" t="s">
        <v>5718</v>
      </c>
      <c r="H686" s="151">
        <v>2022</v>
      </c>
      <c r="I686" s="86"/>
      <c r="J686" s="86"/>
      <c r="K686" s="145" t="s">
        <v>6917</v>
      </c>
      <c r="L686" s="105"/>
      <c r="M686" s="86"/>
      <c r="N686" s="105"/>
      <c r="O686" s="105"/>
      <c r="P686" s="86"/>
      <c r="Q686" s="86"/>
      <c r="R686" s="153" t="str">
        <f t="shared" si="486"/>
        <v>Tổ 10</v>
      </c>
      <c r="S686" s="86"/>
      <c r="T686" s="86"/>
      <c r="U686" s="86"/>
      <c r="V686" s="86" t="str">
        <f t="shared" si="493"/>
        <v xml:space="preserve">, </v>
      </c>
      <c r="W686" s="86"/>
      <c r="X686" s="86"/>
      <c r="Y686" s="86"/>
      <c r="Z686" s="88"/>
      <c r="AA686" s="105"/>
      <c r="AB686" s="86"/>
      <c r="AC686" s="90"/>
      <c r="AD686" s="86"/>
      <c r="AE686" s="86"/>
      <c r="AF686" s="86"/>
      <c r="AG686" s="86"/>
      <c r="AH686" s="160" t="s">
        <v>6984</v>
      </c>
      <c r="AI686" s="153"/>
      <c r="AJ686" s="153"/>
      <c r="AK686" s="86"/>
      <c r="AL686" s="86"/>
      <c r="AM686" s="153" t="s">
        <v>7015</v>
      </c>
      <c r="AN686" s="153" t="s">
        <v>7801</v>
      </c>
      <c r="AO686" s="165">
        <v>44719</v>
      </c>
      <c r="AP686" s="153" t="s">
        <v>2250</v>
      </c>
      <c r="AQ686" s="153" t="s">
        <v>7151</v>
      </c>
      <c r="AR686" s="166">
        <v>97.5</v>
      </c>
      <c r="AS686" s="88" t="s">
        <v>5719</v>
      </c>
      <c r="AT686" s="92">
        <f t="shared" si="462"/>
        <v>0</v>
      </c>
      <c r="AU686" s="93">
        <v>0</v>
      </c>
      <c r="AV686" s="93">
        <v>0</v>
      </c>
      <c r="AW686" s="166">
        <v>200</v>
      </c>
      <c r="AX686" s="93">
        <v>0</v>
      </c>
      <c r="AY686" s="177"/>
      <c r="AZ686" s="177">
        <v>0</v>
      </c>
      <c r="BA686" s="178"/>
      <c r="BB686" s="105"/>
      <c r="BC686" s="105"/>
      <c r="BD686" s="93"/>
      <c r="BE686" s="93">
        <v>0</v>
      </c>
      <c r="BF686" s="91">
        <v>0</v>
      </c>
      <c r="BG686" s="94"/>
      <c r="BH686" s="95"/>
      <c r="BI686" s="93" t="str">
        <f t="shared" si="472"/>
        <v>Cao Thế Sơn</v>
      </c>
      <c r="BJ686" s="105">
        <f t="shared" si="473"/>
        <v>0</v>
      </c>
      <c r="BK686" s="88" t="str">
        <f t="shared" si="474"/>
        <v>8846930146</v>
      </c>
      <c r="BL686" s="86">
        <f t="shared" si="475"/>
        <v>0</v>
      </c>
      <c r="BM686" s="105">
        <f t="shared" si="476"/>
        <v>0</v>
      </c>
      <c r="BN686" s="86">
        <f t="shared" si="477"/>
        <v>0</v>
      </c>
      <c r="BO686" s="86">
        <f t="shared" si="478"/>
        <v>0</v>
      </c>
      <c r="BP686" s="86">
        <f t="shared" si="494"/>
        <v>0</v>
      </c>
      <c r="BQ686" s="160" t="s">
        <v>6984</v>
      </c>
      <c r="BR686" s="86" t="s">
        <v>5720</v>
      </c>
      <c r="BS686" s="88" t="s">
        <v>5721</v>
      </c>
      <c r="BT686" s="86" t="s">
        <v>5722</v>
      </c>
      <c r="BU686" s="86"/>
      <c r="BV686" s="86" t="str">
        <f t="shared" si="495"/>
        <v>DG 240349</v>
      </c>
      <c r="BW686" s="105" t="str">
        <f t="shared" si="496"/>
        <v/>
      </c>
      <c r="BX686" s="86" t="str">
        <f t="shared" si="490"/>
        <v>364</v>
      </c>
      <c r="BY686" s="86" t="str">
        <f t="shared" si="491"/>
        <v>82</v>
      </c>
      <c r="BZ686" s="91">
        <f t="shared" si="492"/>
        <v>97.5</v>
      </c>
      <c r="CA686" s="91">
        <v>0</v>
      </c>
      <c r="CB686" s="96" t="s">
        <v>5719</v>
      </c>
      <c r="CC686" s="91">
        <f t="shared" si="497"/>
        <v>200</v>
      </c>
      <c r="CD686" s="91">
        <f t="shared" si="498"/>
        <v>0</v>
      </c>
      <c r="CE686" s="93">
        <f t="shared" si="499"/>
        <v>0</v>
      </c>
      <c r="CF686" s="93">
        <f t="shared" si="500"/>
        <v>0</v>
      </c>
      <c r="CG686" s="105"/>
      <c r="CH686" s="105"/>
      <c r="CI686" s="86"/>
      <c r="CJ686" s="188"/>
      <c r="CK686" s="181">
        <f t="shared" si="501"/>
        <v>97.5</v>
      </c>
      <c r="CL686" s="181">
        <f t="shared" si="502"/>
        <v>200</v>
      </c>
      <c r="CM686" s="86" t="s">
        <v>5723</v>
      </c>
      <c r="CN686" s="182" t="s">
        <v>7866</v>
      </c>
      <c r="CO686" s="183" t="s">
        <v>7867</v>
      </c>
      <c r="CP686" s="86" t="s">
        <v>5724</v>
      </c>
      <c r="CQ686" s="153" t="s">
        <v>7925</v>
      </c>
      <c r="CR686" s="187">
        <f t="shared" si="503"/>
        <v>2360000</v>
      </c>
      <c r="CS686" s="188">
        <v>0.9</v>
      </c>
      <c r="CT686" s="188">
        <f t="shared" si="463"/>
        <v>2124000</v>
      </c>
      <c r="CU686" s="93"/>
      <c r="CV686" s="94">
        <f t="shared" si="487"/>
        <v>97.5</v>
      </c>
      <c r="CW686" s="93">
        <f t="shared" si="488"/>
        <v>0</v>
      </c>
      <c r="CX686" s="86">
        <f t="shared" si="489"/>
        <v>0</v>
      </c>
      <c r="CY686" s="93">
        <f t="shared" si="464"/>
        <v>62126.999999999993</v>
      </c>
      <c r="CZ686" s="93">
        <v>0</v>
      </c>
      <c r="DA686" s="93">
        <v>0</v>
      </c>
      <c r="DB686" s="93">
        <f t="shared" si="465"/>
        <v>0</v>
      </c>
      <c r="DC686" s="93">
        <v>0</v>
      </c>
      <c r="DD686" s="91">
        <v>0</v>
      </c>
      <c r="DE686" s="93">
        <f t="shared" si="466"/>
        <v>0</v>
      </c>
      <c r="DF686" s="93">
        <f t="shared" si="479"/>
        <v>0</v>
      </c>
      <c r="DG686" s="93"/>
      <c r="DH686" s="93">
        <v>0</v>
      </c>
      <c r="DI686" s="93">
        <v>0</v>
      </c>
      <c r="DJ686" s="86">
        <f t="shared" si="467"/>
        <v>0</v>
      </c>
      <c r="DK686" s="91">
        <v>0</v>
      </c>
      <c r="DL686" s="93"/>
      <c r="DM686" s="93">
        <v>0</v>
      </c>
      <c r="DN686" s="93">
        <f t="shared" si="480"/>
        <v>2124000</v>
      </c>
      <c r="DO686" s="93">
        <f t="shared" si="468"/>
        <v>0</v>
      </c>
      <c r="DP686" s="92">
        <f t="shared" si="469"/>
        <v>62126.999999999993</v>
      </c>
      <c r="DQ686" s="97" t="str">
        <f t="shared" si="481"/>
        <v>8846930146</v>
      </c>
      <c r="DR686" s="98">
        <f t="shared" si="470"/>
        <v>0</v>
      </c>
      <c r="DS686" s="93" t="str">
        <f t="shared" si="471"/>
        <v>OK</v>
      </c>
      <c r="DT686" s="93"/>
      <c r="DU686" s="78" t="str">
        <f t="shared" si="482"/>
        <v>5010700210791079100001VT400001</v>
      </c>
      <c r="DV686" s="78">
        <f>INDEX('08_DMGiaDat'!$L:$L,MATCH(DU686,'08_DMGiaDat'!$R:$R,0))</f>
        <v>2360000</v>
      </c>
      <c r="DW686" s="78" t="str">
        <f t="shared" si="483"/>
        <v>501070021079100100000001</v>
      </c>
      <c r="DX686" s="78" t="str">
        <f>IFERROR(VLOOKUP(DW686,'08_DMGiaDat'!C618:C619,2,FALSE),"N")</f>
        <v>N</v>
      </c>
      <c r="DY686" s="78" t="str">
        <f t="shared" si="484"/>
        <v>5010700210791001VT400001</v>
      </c>
      <c r="DZ686" s="78" t="str">
        <f>IFERROR(VLOOKUP(DY686,'08_DMGiaDat'!C618:C619,2,FALSE),"N")</f>
        <v>N</v>
      </c>
      <c r="EA686" s="78" t="str">
        <f t="shared" si="485"/>
        <v>501070021079100100000001</v>
      </c>
      <c r="EB686" s="78" t="str">
        <f>IFERROR(VLOOKUP(EA686,'08_DMGiaDat'!C618:C619,2,FALSE),"N")</f>
        <v>N</v>
      </c>
      <c r="EC686" s="92">
        <f>IF(DV686&lt;&gt;"N",DV686,IF(DX686&lt;&gt;"N",DX686,IF(DZ686&lt;&gt;"N",DZ686*VLOOKUP(LEFT(CB686,3),'03_DMMucDich'!C602:C606,5,FALSE),IF(EB686&lt;&gt;"N",EB686*VLOOKUP(LEFT(CB686,3),'03_DMMucDich'!C602:C606,5,FALSE),"N/A"))))</f>
        <v>2360000</v>
      </c>
    </row>
    <row r="687" spans="1:133" s="34" customFormat="1" ht="16" x14ac:dyDescent="0.2">
      <c r="A687" s="85">
        <v>673</v>
      </c>
      <c r="B687" s="86"/>
      <c r="C687" s="87"/>
      <c r="D687" s="141" t="s">
        <v>6293</v>
      </c>
      <c r="E687" s="86"/>
      <c r="F687" s="88"/>
      <c r="G687" s="88" t="s">
        <v>5718</v>
      </c>
      <c r="H687" s="151">
        <v>2022</v>
      </c>
      <c r="I687" s="86"/>
      <c r="J687" s="86"/>
      <c r="K687" s="145" t="s">
        <v>6633</v>
      </c>
      <c r="L687" s="105"/>
      <c r="M687" s="86"/>
      <c r="N687" s="105"/>
      <c r="O687" s="105"/>
      <c r="P687" s="86"/>
      <c r="Q687" s="86"/>
      <c r="R687" s="153" t="str">
        <f t="shared" si="486"/>
        <v>Tổ 66</v>
      </c>
      <c r="S687" s="86"/>
      <c r="T687" s="86"/>
      <c r="U687" s="86"/>
      <c r="V687" s="86" t="str">
        <f t="shared" si="493"/>
        <v xml:space="preserve">, </v>
      </c>
      <c r="W687" s="86"/>
      <c r="X687" s="86"/>
      <c r="Y687" s="86"/>
      <c r="Z687" s="88"/>
      <c r="AA687" s="105"/>
      <c r="AB687" s="86"/>
      <c r="AC687" s="90"/>
      <c r="AD687" s="86"/>
      <c r="AE687" s="86"/>
      <c r="AF687" s="86"/>
      <c r="AG687" s="86"/>
      <c r="AH687" s="160" t="s">
        <v>6960</v>
      </c>
      <c r="AI687" s="153"/>
      <c r="AJ687" s="153"/>
      <c r="AK687" s="86"/>
      <c r="AL687" s="86"/>
      <c r="AM687" s="153" t="s">
        <v>7015</v>
      </c>
      <c r="AN687" s="153" t="s">
        <v>7802</v>
      </c>
      <c r="AO687" s="165">
        <v>43599</v>
      </c>
      <c r="AP687" s="153" t="s">
        <v>2050</v>
      </c>
      <c r="AQ687" s="153" t="s">
        <v>7113</v>
      </c>
      <c r="AR687" s="166">
        <v>123.2</v>
      </c>
      <c r="AS687" s="88" t="s">
        <v>5719</v>
      </c>
      <c r="AT687" s="92">
        <f t="shared" ref="AT687:AT750" si="504">AU687+AV687+AX687</f>
        <v>0</v>
      </c>
      <c r="AU687" s="93">
        <v>0</v>
      </c>
      <c r="AV687" s="93">
        <v>0</v>
      </c>
      <c r="AW687" s="166">
        <v>200</v>
      </c>
      <c r="AX687" s="93">
        <v>0</v>
      </c>
      <c r="AY687" s="177"/>
      <c r="AZ687" s="177">
        <v>0</v>
      </c>
      <c r="BA687" s="178"/>
      <c r="BB687" s="105"/>
      <c r="BC687" s="105"/>
      <c r="BD687" s="93"/>
      <c r="BE687" s="93">
        <v>0</v>
      </c>
      <c r="BF687" s="91">
        <v>0</v>
      </c>
      <c r="BG687" s="94"/>
      <c r="BH687" s="95"/>
      <c r="BI687" s="93" t="str">
        <f t="shared" si="472"/>
        <v>Nguyễn Văn Sơn</v>
      </c>
      <c r="BJ687" s="105">
        <f t="shared" si="473"/>
        <v>0</v>
      </c>
      <c r="BK687" s="88" t="str">
        <f t="shared" si="474"/>
        <v xml:space="preserve"> 0400966408</v>
      </c>
      <c r="BL687" s="86">
        <f t="shared" si="475"/>
        <v>0</v>
      </c>
      <c r="BM687" s="105">
        <f t="shared" si="476"/>
        <v>0</v>
      </c>
      <c r="BN687" s="86">
        <f t="shared" si="477"/>
        <v>0</v>
      </c>
      <c r="BO687" s="86">
        <f t="shared" si="478"/>
        <v>0</v>
      </c>
      <c r="BP687" s="86">
        <f t="shared" si="494"/>
        <v>0</v>
      </c>
      <c r="BQ687" s="160" t="s">
        <v>6960</v>
      </c>
      <c r="BR687" s="86" t="s">
        <v>5720</v>
      </c>
      <c r="BS687" s="88" t="s">
        <v>5721</v>
      </c>
      <c r="BT687" s="86" t="s">
        <v>5722</v>
      </c>
      <c r="BU687" s="86"/>
      <c r="BV687" s="86" t="str">
        <f t="shared" si="495"/>
        <v>CP 893241</v>
      </c>
      <c r="BW687" s="105" t="str">
        <f t="shared" si="496"/>
        <v/>
      </c>
      <c r="BX687" s="86" t="str">
        <f t="shared" si="490"/>
        <v>166</v>
      </c>
      <c r="BY687" s="86" t="str">
        <f t="shared" si="491"/>
        <v>28</v>
      </c>
      <c r="BZ687" s="91">
        <f t="shared" si="492"/>
        <v>123.2</v>
      </c>
      <c r="CA687" s="91">
        <v>0</v>
      </c>
      <c r="CB687" s="96" t="s">
        <v>5719</v>
      </c>
      <c r="CC687" s="91">
        <f t="shared" si="497"/>
        <v>200</v>
      </c>
      <c r="CD687" s="91">
        <f t="shared" si="498"/>
        <v>0</v>
      </c>
      <c r="CE687" s="93">
        <f t="shared" si="499"/>
        <v>0</v>
      </c>
      <c r="CF687" s="93">
        <f t="shared" si="500"/>
        <v>0</v>
      </c>
      <c r="CG687" s="105"/>
      <c r="CH687" s="105"/>
      <c r="CI687" s="86"/>
      <c r="CJ687" s="188"/>
      <c r="CK687" s="181">
        <f t="shared" si="501"/>
        <v>123.2</v>
      </c>
      <c r="CL687" s="181">
        <f t="shared" si="502"/>
        <v>200</v>
      </c>
      <c r="CM687" s="86" t="s">
        <v>5723</v>
      </c>
      <c r="CN687" s="182" t="s">
        <v>7854</v>
      </c>
      <c r="CO687" s="183" t="s">
        <v>7855</v>
      </c>
      <c r="CP687" s="86" t="s">
        <v>5724</v>
      </c>
      <c r="CQ687" s="153" t="s">
        <v>7924</v>
      </c>
      <c r="CR687" s="187">
        <f t="shared" si="503"/>
        <v>7970000</v>
      </c>
      <c r="CS687" s="188">
        <v>1</v>
      </c>
      <c r="CT687" s="188">
        <f t="shared" ref="CT687:CT750" si="505">CR687*CS687</f>
        <v>7970000</v>
      </c>
      <c r="CU687" s="93"/>
      <c r="CV687" s="94">
        <f t="shared" si="487"/>
        <v>123.2</v>
      </c>
      <c r="CW687" s="93">
        <f t="shared" si="488"/>
        <v>0</v>
      </c>
      <c r="CX687" s="86">
        <f t="shared" si="489"/>
        <v>0</v>
      </c>
      <c r="CY687" s="93">
        <f t="shared" ref="CY687:CY750" si="506">(CV687*0.03/100+CW687*0.07/100+CX687*0.15/100)*CT687</f>
        <v>294571.2</v>
      </c>
      <c r="CZ687" s="93">
        <v>0</v>
      </c>
      <c r="DA687" s="93">
        <v>0</v>
      </c>
      <c r="DB687" s="93">
        <f t="shared" ref="DB687:DB750" si="507">CZ687*DA687*CT687</f>
        <v>0</v>
      </c>
      <c r="DC687" s="93">
        <v>0</v>
      </c>
      <c r="DD687" s="91">
        <v>0</v>
      </c>
      <c r="DE687" s="93">
        <f t="shared" ref="DE687:DE750" si="508">DC687*DD687*CT687*0.03/100</f>
        <v>0</v>
      </c>
      <c r="DF687" s="93">
        <f t="shared" si="479"/>
        <v>0</v>
      </c>
      <c r="DG687" s="93"/>
      <c r="DH687" s="93">
        <v>0</v>
      </c>
      <c r="DI687" s="93">
        <v>0</v>
      </c>
      <c r="DJ687" s="86">
        <f t="shared" ref="DJ687:DJ750" si="509">IF(DH687&gt;0,DF687*DH687*DI687*0.15/100,DF687*DI687*0.15/100)</f>
        <v>0</v>
      </c>
      <c r="DK687" s="91">
        <v>0</v>
      </c>
      <c r="DL687" s="93"/>
      <c r="DM687" s="93">
        <v>0</v>
      </c>
      <c r="DN687" s="93">
        <f t="shared" si="480"/>
        <v>7970000</v>
      </c>
      <c r="DO687" s="93">
        <f t="shared" ref="DO687:DO750" si="510">IF(DM687&gt;0,DK687*DM687*DN687*0.2/100,DK687*DN687*0.2/100)</f>
        <v>0</v>
      </c>
      <c r="DP687" s="92">
        <f t="shared" ref="DP687:DP750" si="511">CY687+DB687+DE687+DJ687+DO687</f>
        <v>294571.2</v>
      </c>
      <c r="DQ687" s="97" t="str">
        <f t="shared" si="481"/>
        <v xml:space="preserve"> 0400966408</v>
      </c>
      <c r="DR687" s="98" t="e">
        <f t="shared" ref="DR687:DR750" si="512">10-MOD(VALUE(LEFT(RIGHT(LEFT(DQ687,10),2)))*3+VALUE(LEFT(LEFT(DQ687,10)))*31+VALUE(LEFT(RIGHT(LEFT(DQ687,10),9)))*29+VALUE(LEFT(RIGHT(LEFT(DQ687,10),8)))*23+VALUE(LEFT(RIGHT(LEFT(DQ687,10),7)))*19+VALUE(LEFT(RIGHT(LEFT(DQ687,10),6)))*17+VALUE(LEFT(RIGHT(LEFT(DQ687,10),5)))*13+VALUE(LEFT(RIGHT(LEFT(DQ687,10),4)))*7+VALUE(LEFT(RIGHT(LEFT(DQ687,10),3)))*5,11)-VALUE(RIGHT(LEFT(DQ687,10)))</f>
        <v>#VALUE!</v>
      </c>
      <c r="DS687" s="93" t="str">
        <f t="shared" ref="DS687:DS750" si="513">IF(ISERROR(DR687),"Mã tin sai !!!",IF(DR687=0,"OK","Mã tin sai !!!"))</f>
        <v>Mã tin sai !!!</v>
      </c>
      <c r="DT687" s="93"/>
      <c r="DU687" s="78" t="str">
        <f t="shared" si="482"/>
        <v>5010700215011501100001VT100001</v>
      </c>
      <c r="DV687" s="78">
        <f>INDEX('08_DMGiaDat'!$L:$L,MATCH(DU687,'08_DMGiaDat'!$R:$R,0))</f>
        <v>7970000</v>
      </c>
      <c r="DW687" s="78" t="str">
        <f t="shared" si="483"/>
        <v>501070021501100100000001</v>
      </c>
      <c r="DX687" s="78" t="str">
        <f>IFERROR(VLOOKUP(DW687,'08_DMGiaDat'!C618:C619,2,FALSE),"N")</f>
        <v>N</v>
      </c>
      <c r="DY687" s="78" t="str">
        <f t="shared" si="484"/>
        <v>5010700215011001VT100001</v>
      </c>
      <c r="DZ687" s="78" t="str">
        <f>IFERROR(VLOOKUP(DY687,'08_DMGiaDat'!C618:C619,2,FALSE),"N")</f>
        <v>N</v>
      </c>
      <c r="EA687" s="78" t="str">
        <f t="shared" si="485"/>
        <v>501070021501100100000001</v>
      </c>
      <c r="EB687" s="78" t="str">
        <f>IFERROR(VLOOKUP(EA687,'08_DMGiaDat'!C618:C619,2,FALSE),"N")</f>
        <v>N</v>
      </c>
      <c r="EC687" s="92">
        <f>IF(DV687&lt;&gt;"N",DV687,IF(DX687&lt;&gt;"N",DX687,IF(DZ687&lt;&gt;"N",DZ687*VLOOKUP(LEFT(CB687,3),'03_DMMucDich'!C602:C606,5,FALSE),IF(EB687&lt;&gt;"N",EB687*VLOOKUP(LEFT(CB687,3),'03_DMMucDich'!C602:C606,5,FALSE),"N/A"))))</f>
        <v>7970000</v>
      </c>
    </row>
    <row r="688" spans="1:133" s="34" customFormat="1" ht="16" x14ac:dyDescent="0.2">
      <c r="A688" s="85">
        <v>674</v>
      </c>
      <c r="B688" s="86"/>
      <c r="C688" s="87"/>
      <c r="D688" s="141" t="s">
        <v>6294</v>
      </c>
      <c r="E688" s="86"/>
      <c r="F688" s="88"/>
      <c r="G688" s="88" t="s">
        <v>5718</v>
      </c>
      <c r="H688" s="151">
        <v>2022</v>
      </c>
      <c r="I688" s="86"/>
      <c r="J688" s="86"/>
      <c r="K688" s="145" t="s">
        <v>6918</v>
      </c>
      <c r="L688" s="105"/>
      <c r="M688" s="86"/>
      <c r="N688" s="105"/>
      <c r="O688" s="105"/>
      <c r="P688" s="86"/>
      <c r="Q688" s="86"/>
      <c r="R688" s="153" t="str">
        <f t="shared" si="486"/>
        <v>Tổ 22</v>
      </c>
      <c r="S688" s="86"/>
      <c r="T688" s="86"/>
      <c r="U688" s="86"/>
      <c r="V688" s="86" t="str">
        <f t="shared" si="493"/>
        <v xml:space="preserve">, </v>
      </c>
      <c r="W688" s="86"/>
      <c r="X688" s="86"/>
      <c r="Y688" s="86"/>
      <c r="Z688" s="88"/>
      <c r="AA688" s="105"/>
      <c r="AB688" s="86"/>
      <c r="AC688" s="90"/>
      <c r="AD688" s="86"/>
      <c r="AE688" s="86"/>
      <c r="AF688" s="86"/>
      <c r="AG688" s="86"/>
      <c r="AH688" s="160" t="s">
        <v>6963</v>
      </c>
      <c r="AI688" s="153"/>
      <c r="AJ688" s="153"/>
      <c r="AK688" s="86"/>
      <c r="AL688" s="86"/>
      <c r="AM688" s="153" t="s">
        <v>7015</v>
      </c>
      <c r="AN688" s="153" t="s">
        <v>7803</v>
      </c>
      <c r="AO688" s="165">
        <v>43010</v>
      </c>
      <c r="AP688" s="153" t="s">
        <v>7031</v>
      </c>
      <c r="AQ688" s="153" t="s">
        <v>2038</v>
      </c>
      <c r="AR688" s="166">
        <v>100</v>
      </c>
      <c r="AS688" s="88" t="s">
        <v>5719</v>
      </c>
      <c r="AT688" s="92">
        <f t="shared" si="504"/>
        <v>0</v>
      </c>
      <c r="AU688" s="93">
        <v>0</v>
      </c>
      <c r="AV688" s="93">
        <v>0</v>
      </c>
      <c r="AW688" s="166">
        <v>200</v>
      </c>
      <c r="AX688" s="93">
        <v>0</v>
      </c>
      <c r="AY688" s="177"/>
      <c r="AZ688" s="177">
        <v>0</v>
      </c>
      <c r="BA688" s="178"/>
      <c r="BB688" s="105"/>
      <c r="BC688" s="105"/>
      <c r="BD688" s="93"/>
      <c r="BE688" s="93">
        <v>0</v>
      </c>
      <c r="BF688" s="91">
        <v>0</v>
      </c>
      <c r="BG688" s="94"/>
      <c r="BH688" s="95"/>
      <c r="BI688" s="93" t="str">
        <f t="shared" si="472"/>
        <v>Lưu Thị Ngọc Huyên</v>
      </c>
      <c r="BJ688" s="105">
        <f t="shared" si="473"/>
        <v>0</v>
      </c>
      <c r="BK688" s="88" t="str">
        <f t="shared" si="474"/>
        <v>8355906430</v>
      </c>
      <c r="BL688" s="86">
        <f t="shared" si="475"/>
        <v>0</v>
      </c>
      <c r="BM688" s="105">
        <f t="shared" si="476"/>
        <v>0</v>
      </c>
      <c r="BN688" s="86">
        <f t="shared" si="477"/>
        <v>0</v>
      </c>
      <c r="BO688" s="86">
        <f t="shared" si="478"/>
        <v>0</v>
      </c>
      <c r="BP688" s="86">
        <f t="shared" si="494"/>
        <v>0</v>
      </c>
      <c r="BQ688" s="160" t="s">
        <v>6963</v>
      </c>
      <c r="BR688" s="86" t="s">
        <v>5720</v>
      </c>
      <c r="BS688" s="88" t="s">
        <v>5721</v>
      </c>
      <c r="BT688" s="86" t="s">
        <v>5722</v>
      </c>
      <c r="BU688" s="86"/>
      <c r="BV688" s="86" t="str">
        <f t="shared" si="495"/>
        <v>CK 228988</v>
      </c>
      <c r="BW688" s="105" t="str">
        <f t="shared" si="496"/>
        <v/>
      </c>
      <c r="BX688" s="86" t="str">
        <f t="shared" si="490"/>
        <v>80</v>
      </c>
      <c r="BY688" s="86" t="str">
        <f t="shared" si="491"/>
        <v>159</v>
      </c>
      <c r="BZ688" s="91">
        <f t="shared" si="492"/>
        <v>100</v>
      </c>
      <c r="CA688" s="91">
        <v>0</v>
      </c>
      <c r="CB688" s="96" t="s">
        <v>5719</v>
      </c>
      <c r="CC688" s="91">
        <f t="shared" si="497"/>
        <v>200</v>
      </c>
      <c r="CD688" s="91">
        <f t="shared" si="498"/>
        <v>0</v>
      </c>
      <c r="CE688" s="93">
        <f t="shared" si="499"/>
        <v>0</v>
      </c>
      <c r="CF688" s="93">
        <f t="shared" si="500"/>
        <v>0</v>
      </c>
      <c r="CG688" s="105"/>
      <c r="CH688" s="105"/>
      <c r="CI688" s="86"/>
      <c r="CJ688" s="188"/>
      <c r="CK688" s="181">
        <f t="shared" si="501"/>
        <v>100</v>
      </c>
      <c r="CL688" s="181">
        <f t="shared" si="502"/>
        <v>200</v>
      </c>
      <c r="CM688" s="86" t="s">
        <v>5723</v>
      </c>
      <c r="CN688" s="182" t="s">
        <v>7859</v>
      </c>
      <c r="CO688" s="183" t="s">
        <v>7860</v>
      </c>
      <c r="CP688" s="86" t="s">
        <v>5724</v>
      </c>
      <c r="CQ688" s="153" t="s">
        <v>7925</v>
      </c>
      <c r="CR688" s="187">
        <f t="shared" si="503"/>
        <v>2730000</v>
      </c>
      <c r="CS688" s="188">
        <v>0.8</v>
      </c>
      <c r="CT688" s="188">
        <f t="shared" si="505"/>
        <v>2184000</v>
      </c>
      <c r="CU688" s="93"/>
      <c r="CV688" s="94">
        <f t="shared" si="487"/>
        <v>100</v>
      </c>
      <c r="CW688" s="93">
        <f t="shared" si="488"/>
        <v>0</v>
      </c>
      <c r="CX688" s="86">
        <f t="shared" si="489"/>
        <v>0</v>
      </c>
      <c r="CY688" s="93">
        <f t="shared" si="506"/>
        <v>65520</v>
      </c>
      <c r="CZ688" s="93">
        <v>0</v>
      </c>
      <c r="DA688" s="93">
        <v>0</v>
      </c>
      <c r="DB688" s="93">
        <f t="shared" si="507"/>
        <v>0</v>
      </c>
      <c r="DC688" s="93">
        <v>0</v>
      </c>
      <c r="DD688" s="91">
        <v>0</v>
      </c>
      <c r="DE688" s="93">
        <f t="shared" si="508"/>
        <v>0</v>
      </c>
      <c r="DF688" s="93">
        <f t="shared" si="479"/>
        <v>0</v>
      </c>
      <c r="DG688" s="93"/>
      <c r="DH688" s="93">
        <v>0</v>
      </c>
      <c r="DI688" s="93">
        <v>0</v>
      </c>
      <c r="DJ688" s="86">
        <f t="shared" si="509"/>
        <v>0</v>
      </c>
      <c r="DK688" s="91">
        <v>0</v>
      </c>
      <c r="DL688" s="93"/>
      <c r="DM688" s="93">
        <v>0</v>
      </c>
      <c r="DN688" s="93">
        <f t="shared" si="480"/>
        <v>2184000</v>
      </c>
      <c r="DO688" s="93">
        <f t="shared" si="510"/>
        <v>0</v>
      </c>
      <c r="DP688" s="92">
        <f t="shared" si="511"/>
        <v>65520</v>
      </c>
      <c r="DQ688" s="97" t="str">
        <f t="shared" si="481"/>
        <v>8355906430</v>
      </c>
      <c r="DR688" s="98">
        <f t="shared" si="512"/>
        <v>0</v>
      </c>
      <c r="DS688" s="93" t="str">
        <f t="shared" si="513"/>
        <v>OK</v>
      </c>
      <c r="DT688" s="93"/>
      <c r="DU688" s="78" t="str">
        <f t="shared" si="482"/>
        <v>5010700212541254101001VT400001</v>
      </c>
      <c r="DV688" s="78">
        <f>INDEX('08_DMGiaDat'!$L:$L,MATCH(DU688,'08_DMGiaDat'!$R:$R,0))</f>
        <v>2730000</v>
      </c>
      <c r="DW688" s="78" t="str">
        <f t="shared" si="483"/>
        <v>501070021254100100000001</v>
      </c>
      <c r="DX688" s="78" t="str">
        <f>IFERROR(VLOOKUP(DW688,'08_DMGiaDat'!C618:C619,2,FALSE),"N")</f>
        <v>N</v>
      </c>
      <c r="DY688" s="78" t="str">
        <f t="shared" si="484"/>
        <v>5010700212541001VT400001</v>
      </c>
      <c r="DZ688" s="78" t="str">
        <f>IFERROR(VLOOKUP(DY688,'08_DMGiaDat'!C618:C619,2,FALSE),"N")</f>
        <v>N</v>
      </c>
      <c r="EA688" s="78" t="str">
        <f t="shared" si="485"/>
        <v>501070021254100100000001</v>
      </c>
      <c r="EB688" s="78" t="str">
        <f>IFERROR(VLOOKUP(EA688,'08_DMGiaDat'!C618:C619,2,FALSE),"N")</f>
        <v>N</v>
      </c>
      <c r="EC688" s="92">
        <f>IF(DV688&lt;&gt;"N",DV688,IF(DX688&lt;&gt;"N",DX688,IF(DZ688&lt;&gt;"N",DZ688*VLOOKUP(LEFT(CB688,3),'03_DMMucDich'!C602:C606,5,FALSE),IF(EB688&lt;&gt;"N",EB688*VLOOKUP(LEFT(CB688,3),'03_DMMucDich'!C602:C606,5,FALSE),"N/A"))))</f>
        <v>2730000</v>
      </c>
    </row>
    <row r="689" spans="1:133" s="34" customFormat="1" ht="16" x14ac:dyDescent="0.2">
      <c r="A689" s="85">
        <v>675</v>
      </c>
      <c r="B689" s="86"/>
      <c r="C689" s="87"/>
      <c r="D689" s="141" t="s">
        <v>6295</v>
      </c>
      <c r="E689" s="86"/>
      <c r="F689" s="88"/>
      <c r="G689" s="88" t="s">
        <v>5718</v>
      </c>
      <c r="H689" s="151">
        <v>2022</v>
      </c>
      <c r="I689" s="86"/>
      <c r="J689" s="86"/>
      <c r="K689" s="145" t="s">
        <v>6919</v>
      </c>
      <c r="L689" s="105"/>
      <c r="M689" s="86"/>
      <c r="N689" s="105"/>
      <c r="O689" s="105"/>
      <c r="P689" s="86"/>
      <c r="Q689" s="86"/>
      <c r="R689" s="153" t="str">
        <f t="shared" si="486"/>
        <v>Tổ 65</v>
      </c>
      <c r="S689" s="86"/>
      <c r="T689" s="86"/>
      <c r="U689" s="86"/>
      <c r="V689" s="86" t="str">
        <f t="shared" si="493"/>
        <v xml:space="preserve">, </v>
      </c>
      <c r="W689" s="86"/>
      <c r="X689" s="86"/>
      <c r="Y689" s="86"/>
      <c r="Z689" s="88"/>
      <c r="AA689" s="105"/>
      <c r="AB689" s="86"/>
      <c r="AC689" s="90"/>
      <c r="AD689" s="86"/>
      <c r="AE689" s="86"/>
      <c r="AF689" s="86"/>
      <c r="AG689" s="86"/>
      <c r="AH689" s="160" t="s">
        <v>6964</v>
      </c>
      <c r="AI689" s="153"/>
      <c r="AJ689" s="153"/>
      <c r="AK689" s="86"/>
      <c r="AL689" s="86"/>
      <c r="AM689" s="153" t="s">
        <v>7015</v>
      </c>
      <c r="AN689" s="153" t="s">
        <v>7804</v>
      </c>
      <c r="AO689" s="165">
        <v>43349</v>
      </c>
      <c r="AP689" s="153" t="s">
        <v>1467</v>
      </c>
      <c r="AQ689" s="153" t="s">
        <v>7098</v>
      </c>
      <c r="AR689" s="166">
        <v>105</v>
      </c>
      <c r="AS689" s="88" t="s">
        <v>5719</v>
      </c>
      <c r="AT689" s="92">
        <f t="shared" si="504"/>
        <v>0</v>
      </c>
      <c r="AU689" s="93">
        <v>0</v>
      </c>
      <c r="AV689" s="93">
        <v>0</v>
      </c>
      <c r="AW689" s="166">
        <v>200</v>
      </c>
      <c r="AX689" s="93">
        <v>0</v>
      </c>
      <c r="AY689" s="177"/>
      <c r="AZ689" s="177">
        <v>0</v>
      </c>
      <c r="BA689" s="178"/>
      <c r="BB689" s="105"/>
      <c r="BC689" s="105"/>
      <c r="BD689" s="93"/>
      <c r="BE689" s="93">
        <v>0</v>
      </c>
      <c r="BF689" s="91">
        <v>0</v>
      </c>
      <c r="BG689" s="94"/>
      <c r="BH689" s="95"/>
      <c r="BI689" s="93" t="str">
        <f t="shared" si="472"/>
        <v>Trần Minh Khôi</v>
      </c>
      <c r="BJ689" s="105">
        <f t="shared" si="473"/>
        <v>0</v>
      </c>
      <c r="BK689" s="88" t="str">
        <f t="shared" si="474"/>
        <v>4300409288</v>
      </c>
      <c r="BL689" s="86">
        <f t="shared" si="475"/>
        <v>0</v>
      </c>
      <c r="BM689" s="105">
        <f t="shared" si="476"/>
        <v>0</v>
      </c>
      <c r="BN689" s="86">
        <f t="shared" si="477"/>
        <v>0</v>
      </c>
      <c r="BO689" s="86">
        <f t="shared" si="478"/>
        <v>0</v>
      </c>
      <c r="BP689" s="86">
        <f t="shared" si="494"/>
        <v>0</v>
      </c>
      <c r="BQ689" s="160" t="s">
        <v>6964</v>
      </c>
      <c r="BR689" s="86" t="s">
        <v>5720</v>
      </c>
      <c r="BS689" s="88" t="s">
        <v>5721</v>
      </c>
      <c r="BT689" s="86" t="s">
        <v>5722</v>
      </c>
      <c r="BU689" s="86"/>
      <c r="BV689" s="86" t="str">
        <f t="shared" si="495"/>
        <v>CO 160178</v>
      </c>
      <c r="BW689" s="105" t="str">
        <f t="shared" si="496"/>
        <v/>
      </c>
      <c r="BX689" s="86" t="str">
        <f t="shared" si="490"/>
        <v>130</v>
      </c>
      <c r="BY689" s="86" t="str">
        <f t="shared" si="491"/>
        <v>9</v>
      </c>
      <c r="BZ689" s="91">
        <f t="shared" si="492"/>
        <v>105</v>
      </c>
      <c r="CA689" s="91">
        <v>0</v>
      </c>
      <c r="CB689" s="96" t="s">
        <v>5719</v>
      </c>
      <c r="CC689" s="91">
        <f t="shared" si="497"/>
        <v>200</v>
      </c>
      <c r="CD689" s="91">
        <f t="shared" si="498"/>
        <v>0</v>
      </c>
      <c r="CE689" s="93">
        <f t="shared" si="499"/>
        <v>0</v>
      </c>
      <c r="CF689" s="93">
        <f t="shared" si="500"/>
        <v>0</v>
      </c>
      <c r="CG689" s="105"/>
      <c r="CH689" s="105"/>
      <c r="CI689" s="86"/>
      <c r="CJ689" s="188"/>
      <c r="CK689" s="181">
        <f t="shared" si="501"/>
        <v>105</v>
      </c>
      <c r="CL689" s="181">
        <f t="shared" si="502"/>
        <v>200</v>
      </c>
      <c r="CM689" s="86" t="s">
        <v>5723</v>
      </c>
      <c r="CN689" s="182" t="s">
        <v>7854</v>
      </c>
      <c r="CO689" s="183" t="s">
        <v>7855</v>
      </c>
      <c r="CP689" s="86" t="s">
        <v>5724</v>
      </c>
      <c r="CQ689" s="153" t="s">
        <v>7924</v>
      </c>
      <c r="CR689" s="187">
        <f t="shared" si="503"/>
        <v>7970000</v>
      </c>
      <c r="CS689" s="188">
        <v>1</v>
      </c>
      <c r="CT689" s="188">
        <f t="shared" si="505"/>
        <v>7970000</v>
      </c>
      <c r="CU689" s="93"/>
      <c r="CV689" s="94">
        <f t="shared" si="487"/>
        <v>105</v>
      </c>
      <c r="CW689" s="93">
        <f t="shared" si="488"/>
        <v>0</v>
      </c>
      <c r="CX689" s="86">
        <f t="shared" si="489"/>
        <v>0</v>
      </c>
      <c r="CY689" s="93">
        <f t="shared" si="506"/>
        <v>251055</v>
      </c>
      <c r="CZ689" s="93">
        <v>0</v>
      </c>
      <c r="DA689" s="93">
        <v>0</v>
      </c>
      <c r="DB689" s="93">
        <f t="shared" si="507"/>
        <v>0</v>
      </c>
      <c r="DC689" s="93">
        <v>0</v>
      </c>
      <c r="DD689" s="91">
        <v>0</v>
      </c>
      <c r="DE689" s="93">
        <f t="shared" si="508"/>
        <v>0</v>
      </c>
      <c r="DF689" s="93">
        <f t="shared" si="479"/>
        <v>0</v>
      </c>
      <c r="DG689" s="93"/>
      <c r="DH689" s="93">
        <v>0</v>
      </c>
      <c r="DI689" s="93">
        <v>0</v>
      </c>
      <c r="DJ689" s="86">
        <f t="shared" si="509"/>
        <v>0</v>
      </c>
      <c r="DK689" s="91">
        <v>0</v>
      </c>
      <c r="DL689" s="93"/>
      <c r="DM689" s="93">
        <v>0</v>
      </c>
      <c r="DN689" s="93">
        <f t="shared" si="480"/>
        <v>7970000</v>
      </c>
      <c r="DO689" s="93">
        <f t="shared" si="510"/>
        <v>0</v>
      </c>
      <c r="DP689" s="92">
        <f t="shared" si="511"/>
        <v>251055</v>
      </c>
      <c r="DQ689" s="97" t="str">
        <f t="shared" si="481"/>
        <v>4300409288</v>
      </c>
      <c r="DR689" s="98">
        <f t="shared" si="512"/>
        <v>0</v>
      </c>
      <c r="DS689" s="93" t="str">
        <f t="shared" si="513"/>
        <v>OK</v>
      </c>
      <c r="DT689" s="93"/>
      <c r="DU689" s="78" t="str">
        <f t="shared" si="482"/>
        <v>5010700215011501100001VT100001</v>
      </c>
      <c r="DV689" s="78">
        <f>INDEX('08_DMGiaDat'!$L:$L,MATCH(DU689,'08_DMGiaDat'!$R:$R,0))</f>
        <v>7970000</v>
      </c>
      <c r="DW689" s="78" t="str">
        <f t="shared" si="483"/>
        <v>501070021501100100000001</v>
      </c>
      <c r="DX689" s="78" t="str">
        <f>IFERROR(VLOOKUP(DW689,'08_DMGiaDat'!C618:C619,2,FALSE),"N")</f>
        <v>N</v>
      </c>
      <c r="DY689" s="78" t="str">
        <f t="shared" si="484"/>
        <v>5010700215011001VT100001</v>
      </c>
      <c r="DZ689" s="78" t="str">
        <f>IFERROR(VLOOKUP(DY689,'08_DMGiaDat'!C618:C619,2,FALSE),"N")</f>
        <v>N</v>
      </c>
      <c r="EA689" s="78" t="str">
        <f t="shared" si="485"/>
        <v>501070021501100100000001</v>
      </c>
      <c r="EB689" s="78" t="str">
        <f>IFERROR(VLOOKUP(EA689,'08_DMGiaDat'!C618:C619,2,FALSE),"N")</f>
        <v>N</v>
      </c>
      <c r="EC689" s="92">
        <f>IF(DV689&lt;&gt;"N",DV689,IF(DX689&lt;&gt;"N",DX689,IF(DZ689&lt;&gt;"N",DZ689*VLOOKUP(LEFT(CB689,3),'03_DMMucDich'!C602:C606,5,FALSE),IF(EB689&lt;&gt;"N",EB689*VLOOKUP(LEFT(CB689,3),'03_DMMucDich'!C602:C606,5,FALSE),"N/A"))))</f>
        <v>7970000</v>
      </c>
    </row>
    <row r="690" spans="1:133" s="34" customFormat="1" ht="16" x14ac:dyDescent="0.2">
      <c r="A690" s="85">
        <v>676</v>
      </c>
      <c r="B690" s="86"/>
      <c r="C690" s="87"/>
      <c r="D690" s="141" t="s">
        <v>6296</v>
      </c>
      <c r="E690" s="86"/>
      <c r="F690" s="88"/>
      <c r="G690" s="88" t="s">
        <v>5718</v>
      </c>
      <c r="H690" s="151">
        <v>2022</v>
      </c>
      <c r="I690" s="86"/>
      <c r="J690" s="86"/>
      <c r="K690" s="145" t="s">
        <v>6920</v>
      </c>
      <c r="L690" s="105"/>
      <c r="M690" s="86"/>
      <c r="N690" s="105"/>
      <c r="O690" s="105"/>
      <c r="P690" s="86"/>
      <c r="Q690" s="86"/>
      <c r="R690" s="153" t="str">
        <f t="shared" si="486"/>
        <v>Tổ 64</v>
      </c>
      <c r="S690" s="86"/>
      <c r="T690" s="86"/>
      <c r="U690" s="86"/>
      <c r="V690" s="86" t="str">
        <f t="shared" si="493"/>
        <v xml:space="preserve">, </v>
      </c>
      <c r="W690" s="86"/>
      <c r="X690" s="86"/>
      <c r="Y690" s="86"/>
      <c r="Z690" s="88"/>
      <c r="AA690" s="105"/>
      <c r="AB690" s="86"/>
      <c r="AC690" s="90"/>
      <c r="AD690" s="86"/>
      <c r="AE690" s="86"/>
      <c r="AF690" s="86"/>
      <c r="AG690" s="86"/>
      <c r="AH690" s="160" t="s">
        <v>6961</v>
      </c>
      <c r="AI690" s="153"/>
      <c r="AJ690" s="153"/>
      <c r="AK690" s="86"/>
      <c r="AL690" s="86"/>
      <c r="AM690" s="153" t="s">
        <v>7015</v>
      </c>
      <c r="AN690" s="153" t="s">
        <v>7805</v>
      </c>
      <c r="AO690" s="165">
        <v>42853</v>
      </c>
      <c r="AP690" s="153" t="s">
        <v>1806</v>
      </c>
      <c r="AQ690" s="153" t="s">
        <v>5687</v>
      </c>
      <c r="AR690" s="166">
        <v>100</v>
      </c>
      <c r="AS690" s="88" t="s">
        <v>5719</v>
      </c>
      <c r="AT690" s="92">
        <f t="shared" si="504"/>
        <v>0</v>
      </c>
      <c r="AU690" s="93">
        <v>0</v>
      </c>
      <c r="AV690" s="93">
        <v>0</v>
      </c>
      <c r="AW690" s="166">
        <v>200</v>
      </c>
      <c r="AX690" s="93">
        <v>0</v>
      </c>
      <c r="AY690" s="177"/>
      <c r="AZ690" s="177">
        <v>0</v>
      </c>
      <c r="BA690" s="178"/>
      <c r="BB690" s="105"/>
      <c r="BC690" s="105"/>
      <c r="BD690" s="93"/>
      <c r="BE690" s="93">
        <v>0</v>
      </c>
      <c r="BF690" s="91">
        <v>0</v>
      </c>
      <c r="BG690" s="94"/>
      <c r="BH690" s="95"/>
      <c r="BI690" s="93" t="str">
        <f t="shared" si="472"/>
        <v>Phạm Văn Kha</v>
      </c>
      <c r="BJ690" s="105">
        <f t="shared" si="473"/>
        <v>0</v>
      </c>
      <c r="BK690" s="88" t="str">
        <f t="shared" si="474"/>
        <v>8490634543</v>
      </c>
      <c r="BL690" s="86">
        <f t="shared" si="475"/>
        <v>0</v>
      </c>
      <c r="BM690" s="105">
        <f t="shared" si="476"/>
        <v>0</v>
      </c>
      <c r="BN690" s="86">
        <f t="shared" si="477"/>
        <v>0</v>
      </c>
      <c r="BO690" s="86">
        <f t="shared" si="478"/>
        <v>0</v>
      </c>
      <c r="BP690" s="86">
        <f t="shared" si="494"/>
        <v>0</v>
      </c>
      <c r="BQ690" s="160" t="s">
        <v>6961</v>
      </c>
      <c r="BR690" s="86" t="s">
        <v>5720</v>
      </c>
      <c r="BS690" s="88" t="s">
        <v>5721</v>
      </c>
      <c r="BT690" s="86" t="s">
        <v>5722</v>
      </c>
      <c r="BU690" s="86"/>
      <c r="BV690" s="86" t="str">
        <f t="shared" si="495"/>
        <v>CH 692046</v>
      </c>
      <c r="BW690" s="105" t="str">
        <f t="shared" si="496"/>
        <v/>
      </c>
      <c r="BX690" s="86" t="str">
        <f t="shared" si="490"/>
        <v>147</v>
      </c>
      <c r="BY690" s="86" t="str">
        <f t="shared" si="491"/>
        <v>19</v>
      </c>
      <c r="BZ690" s="91">
        <f t="shared" si="492"/>
        <v>100</v>
      </c>
      <c r="CA690" s="91">
        <v>0</v>
      </c>
      <c r="CB690" s="96" t="s">
        <v>5719</v>
      </c>
      <c r="CC690" s="91">
        <f t="shared" si="497"/>
        <v>200</v>
      </c>
      <c r="CD690" s="91">
        <f t="shared" si="498"/>
        <v>0</v>
      </c>
      <c r="CE690" s="93">
        <f t="shared" si="499"/>
        <v>0</v>
      </c>
      <c r="CF690" s="93">
        <f t="shared" si="500"/>
        <v>0</v>
      </c>
      <c r="CG690" s="105"/>
      <c r="CH690" s="105"/>
      <c r="CI690" s="86"/>
      <c r="CJ690" s="188"/>
      <c r="CK690" s="181">
        <f t="shared" si="501"/>
        <v>100</v>
      </c>
      <c r="CL690" s="181">
        <f t="shared" si="502"/>
        <v>200</v>
      </c>
      <c r="CM690" s="86" t="s">
        <v>5723</v>
      </c>
      <c r="CN690" s="182" t="s">
        <v>7854</v>
      </c>
      <c r="CO690" s="183" t="s">
        <v>7855</v>
      </c>
      <c r="CP690" s="86" t="s">
        <v>5724</v>
      </c>
      <c r="CQ690" s="153" t="s">
        <v>7924</v>
      </c>
      <c r="CR690" s="187">
        <f t="shared" si="503"/>
        <v>7970000</v>
      </c>
      <c r="CS690" s="188">
        <v>1</v>
      </c>
      <c r="CT690" s="188">
        <f t="shared" si="505"/>
        <v>7970000</v>
      </c>
      <c r="CU690" s="93"/>
      <c r="CV690" s="94">
        <f t="shared" si="487"/>
        <v>100</v>
      </c>
      <c r="CW690" s="93">
        <f t="shared" si="488"/>
        <v>0</v>
      </c>
      <c r="CX690" s="86">
        <f t="shared" si="489"/>
        <v>0</v>
      </c>
      <c r="CY690" s="93">
        <f t="shared" si="506"/>
        <v>239100</v>
      </c>
      <c r="CZ690" s="93">
        <v>0</v>
      </c>
      <c r="DA690" s="93">
        <v>0</v>
      </c>
      <c r="DB690" s="93">
        <f t="shared" si="507"/>
        <v>0</v>
      </c>
      <c r="DC690" s="93">
        <v>0</v>
      </c>
      <c r="DD690" s="91">
        <v>0</v>
      </c>
      <c r="DE690" s="93">
        <f t="shared" si="508"/>
        <v>0</v>
      </c>
      <c r="DF690" s="93">
        <f t="shared" si="479"/>
        <v>0</v>
      </c>
      <c r="DG690" s="93"/>
      <c r="DH690" s="93">
        <v>0</v>
      </c>
      <c r="DI690" s="93">
        <v>0</v>
      </c>
      <c r="DJ690" s="86">
        <f t="shared" si="509"/>
        <v>0</v>
      </c>
      <c r="DK690" s="91">
        <v>0</v>
      </c>
      <c r="DL690" s="93"/>
      <c r="DM690" s="93">
        <v>0</v>
      </c>
      <c r="DN690" s="93">
        <f t="shared" si="480"/>
        <v>7970000</v>
      </c>
      <c r="DO690" s="93">
        <f t="shared" si="510"/>
        <v>0</v>
      </c>
      <c r="DP690" s="92">
        <f t="shared" si="511"/>
        <v>239100</v>
      </c>
      <c r="DQ690" s="97" t="str">
        <f t="shared" si="481"/>
        <v>8490634543</v>
      </c>
      <c r="DR690" s="98">
        <f t="shared" si="512"/>
        <v>0</v>
      </c>
      <c r="DS690" s="93" t="str">
        <f t="shared" si="513"/>
        <v>OK</v>
      </c>
      <c r="DT690" s="93"/>
      <c r="DU690" s="78" t="str">
        <f t="shared" si="482"/>
        <v>5010700215011501100001VT100001</v>
      </c>
      <c r="DV690" s="78">
        <f>INDEX('08_DMGiaDat'!$L:$L,MATCH(DU690,'08_DMGiaDat'!$R:$R,0))</f>
        <v>7970000</v>
      </c>
      <c r="DW690" s="78" t="str">
        <f t="shared" si="483"/>
        <v>501070021501100100000001</v>
      </c>
      <c r="DX690" s="78" t="str">
        <f>IFERROR(VLOOKUP(DW690,'08_DMGiaDat'!C618:C619,2,FALSE),"N")</f>
        <v>N</v>
      </c>
      <c r="DY690" s="78" t="str">
        <f t="shared" si="484"/>
        <v>5010700215011001VT100001</v>
      </c>
      <c r="DZ690" s="78" t="str">
        <f>IFERROR(VLOOKUP(DY690,'08_DMGiaDat'!C618:C619,2,FALSE),"N")</f>
        <v>N</v>
      </c>
      <c r="EA690" s="78" t="str">
        <f t="shared" si="485"/>
        <v>501070021501100100000001</v>
      </c>
      <c r="EB690" s="78" t="str">
        <f>IFERROR(VLOOKUP(EA690,'08_DMGiaDat'!C618:C619,2,FALSE),"N")</f>
        <v>N</v>
      </c>
      <c r="EC690" s="92">
        <f>IF(DV690&lt;&gt;"N",DV690,IF(DX690&lt;&gt;"N",DX690,IF(DZ690&lt;&gt;"N",DZ690*VLOOKUP(LEFT(CB690,3),'03_DMMucDich'!C602:C606,5,FALSE),IF(EB690&lt;&gt;"N",EB690*VLOOKUP(LEFT(CB690,3),'03_DMMucDich'!C602:C606,5,FALSE),"N/A"))))</f>
        <v>7970000</v>
      </c>
    </row>
    <row r="691" spans="1:133" s="34" customFormat="1" ht="16" x14ac:dyDescent="0.2">
      <c r="A691" s="85">
        <v>677</v>
      </c>
      <c r="B691" s="86"/>
      <c r="C691" s="87"/>
      <c r="D691" s="141" t="s">
        <v>6297</v>
      </c>
      <c r="E691" s="86"/>
      <c r="F691" s="88"/>
      <c r="G691" s="88" t="s">
        <v>5718</v>
      </c>
      <c r="H691" s="151">
        <v>2022</v>
      </c>
      <c r="I691" s="86"/>
      <c r="J691" s="86"/>
      <c r="K691" s="145" t="s">
        <v>6921</v>
      </c>
      <c r="L691" s="105"/>
      <c r="M691" s="86"/>
      <c r="N691" s="105"/>
      <c r="O691" s="105"/>
      <c r="P691" s="86"/>
      <c r="Q691" s="86"/>
      <c r="R691" s="153" t="str">
        <f t="shared" si="486"/>
        <v>Tổ 41</v>
      </c>
      <c r="S691" s="86"/>
      <c r="T691" s="86"/>
      <c r="U691" s="86"/>
      <c r="V691" s="86" t="str">
        <f t="shared" si="493"/>
        <v xml:space="preserve">, </v>
      </c>
      <c r="W691" s="86"/>
      <c r="X691" s="86"/>
      <c r="Y691" s="86"/>
      <c r="Z691" s="88"/>
      <c r="AA691" s="105"/>
      <c r="AB691" s="86"/>
      <c r="AC691" s="90"/>
      <c r="AD691" s="86"/>
      <c r="AE691" s="86"/>
      <c r="AF691" s="86"/>
      <c r="AG691" s="86"/>
      <c r="AH691" s="160" t="s">
        <v>6973</v>
      </c>
      <c r="AI691" s="153"/>
      <c r="AJ691" s="153"/>
      <c r="AK691" s="86"/>
      <c r="AL691" s="86"/>
      <c r="AM691" s="153" t="s">
        <v>7015</v>
      </c>
      <c r="AN691" s="153" t="s">
        <v>7806</v>
      </c>
      <c r="AO691" s="165">
        <v>44015</v>
      </c>
      <c r="AP691" s="153" t="s">
        <v>1250</v>
      </c>
      <c r="AQ691" s="153" t="s">
        <v>1787</v>
      </c>
      <c r="AR691" s="166">
        <v>100</v>
      </c>
      <c r="AS691" s="88" t="s">
        <v>5719</v>
      </c>
      <c r="AT691" s="92">
        <f t="shared" si="504"/>
        <v>0</v>
      </c>
      <c r="AU691" s="93">
        <v>0</v>
      </c>
      <c r="AV691" s="93">
        <v>0</v>
      </c>
      <c r="AW691" s="166">
        <v>200</v>
      </c>
      <c r="AX691" s="93">
        <v>0</v>
      </c>
      <c r="AY691" s="177"/>
      <c r="AZ691" s="177">
        <v>0</v>
      </c>
      <c r="BA691" s="178"/>
      <c r="BB691" s="105"/>
      <c r="BC691" s="105"/>
      <c r="BD691" s="93"/>
      <c r="BE691" s="93">
        <v>0</v>
      </c>
      <c r="BF691" s="91">
        <v>0</v>
      </c>
      <c r="BG691" s="94"/>
      <c r="BH691" s="95"/>
      <c r="BI691" s="93" t="str">
        <f t="shared" si="472"/>
        <v>Bùi Thị Bích Thủy</v>
      </c>
      <c r="BJ691" s="105">
        <f t="shared" si="473"/>
        <v>0</v>
      </c>
      <c r="BK691" s="88" t="str">
        <f t="shared" si="474"/>
        <v>8046449603</v>
      </c>
      <c r="BL691" s="86">
        <f t="shared" si="475"/>
        <v>0</v>
      </c>
      <c r="BM691" s="105">
        <f t="shared" si="476"/>
        <v>0</v>
      </c>
      <c r="BN691" s="86">
        <f t="shared" si="477"/>
        <v>0</v>
      </c>
      <c r="BO691" s="86">
        <f t="shared" si="478"/>
        <v>0</v>
      </c>
      <c r="BP691" s="86">
        <f t="shared" si="494"/>
        <v>0</v>
      </c>
      <c r="BQ691" s="160" t="s">
        <v>6973</v>
      </c>
      <c r="BR691" s="86" t="s">
        <v>5720</v>
      </c>
      <c r="BS691" s="88" t="s">
        <v>5721</v>
      </c>
      <c r="BT691" s="86" t="s">
        <v>5722</v>
      </c>
      <c r="BU691" s="86"/>
      <c r="BV691" s="86" t="str">
        <f t="shared" si="495"/>
        <v>CV 003233</v>
      </c>
      <c r="BW691" s="105" t="str">
        <f t="shared" si="496"/>
        <v/>
      </c>
      <c r="BX691" s="86" t="str">
        <f t="shared" si="490"/>
        <v>118</v>
      </c>
      <c r="BY691" s="86" t="str">
        <f t="shared" si="491"/>
        <v>146</v>
      </c>
      <c r="BZ691" s="91">
        <f t="shared" si="492"/>
        <v>100</v>
      </c>
      <c r="CA691" s="91">
        <v>0</v>
      </c>
      <c r="CB691" s="96" t="s">
        <v>5719</v>
      </c>
      <c r="CC691" s="91">
        <f t="shared" si="497"/>
        <v>200</v>
      </c>
      <c r="CD691" s="91">
        <f t="shared" si="498"/>
        <v>0</v>
      </c>
      <c r="CE691" s="93">
        <f t="shared" si="499"/>
        <v>0</v>
      </c>
      <c r="CF691" s="93">
        <f t="shared" si="500"/>
        <v>0</v>
      </c>
      <c r="CG691" s="105"/>
      <c r="CH691" s="105"/>
      <c r="CI691" s="86"/>
      <c r="CJ691" s="188"/>
      <c r="CK691" s="181">
        <f t="shared" si="501"/>
        <v>100</v>
      </c>
      <c r="CL691" s="181">
        <f t="shared" si="502"/>
        <v>200</v>
      </c>
      <c r="CM691" s="86" t="s">
        <v>5723</v>
      </c>
      <c r="CN691" s="182" t="s">
        <v>7857</v>
      </c>
      <c r="CO691" s="183" t="s">
        <v>7874</v>
      </c>
      <c r="CP691" s="86" t="s">
        <v>5724</v>
      </c>
      <c r="CQ691" s="153" t="s">
        <v>7924</v>
      </c>
      <c r="CR691" s="187">
        <f t="shared" si="503"/>
        <v>6900000</v>
      </c>
      <c r="CS691" s="188">
        <v>1</v>
      </c>
      <c r="CT691" s="188">
        <f t="shared" si="505"/>
        <v>6900000</v>
      </c>
      <c r="CU691" s="93"/>
      <c r="CV691" s="94">
        <f t="shared" si="487"/>
        <v>100</v>
      </c>
      <c r="CW691" s="93">
        <f t="shared" si="488"/>
        <v>0</v>
      </c>
      <c r="CX691" s="86">
        <f t="shared" si="489"/>
        <v>0</v>
      </c>
      <c r="CY691" s="93">
        <f t="shared" si="506"/>
        <v>207000</v>
      </c>
      <c r="CZ691" s="93">
        <v>0</v>
      </c>
      <c r="DA691" s="93">
        <v>0</v>
      </c>
      <c r="DB691" s="93">
        <f t="shared" si="507"/>
        <v>0</v>
      </c>
      <c r="DC691" s="93">
        <v>0</v>
      </c>
      <c r="DD691" s="91">
        <v>0</v>
      </c>
      <c r="DE691" s="93">
        <f t="shared" si="508"/>
        <v>0</v>
      </c>
      <c r="DF691" s="93">
        <f t="shared" si="479"/>
        <v>0</v>
      </c>
      <c r="DG691" s="93"/>
      <c r="DH691" s="93">
        <v>0</v>
      </c>
      <c r="DI691" s="93">
        <v>0</v>
      </c>
      <c r="DJ691" s="86">
        <f t="shared" si="509"/>
        <v>0</v>
      </c>
      <c r="DK691" s="91">
        <v>0</v>
      </c>
      <c r="DL691" s="93"/>
      <c r="DM691" s="93">
        <v>0</v>
      </c>
      <c r="DN691" s="93">
        <f t="shared" si="480"/>
        <v>6900000</v>
      </c>
      <c r="DO691" s="93">
        <f t="shared" si="510"/>
        <v>0</v>
      </c>
      <c r="DP691" s="92">
        <f t="shared" si="511"/>
        <v>207000</v>
      </c>
      <c r="DQ691" s="97" t="str">
        <f t="shared" si="481"/>
        <v>8046449603</v>
      </c>
      <c r="DR691" s="98">
        <f t="shared" si="512"/>
        <v>0</v>
      </c>
      <c r="DS691" s="93" t="str">
        <f t="shared" si="513"/>
        <v>OK</v>
      </c>
      <c r="DT691" s="93"/>
      <c r="DU691" s="78" t="str">
        <f t="shared" si="482"/>
        <v>5010700214991499102001VT100001</v>
      </c>
      <c r="DV691" s="78">
        <f>INDEX('08_DMGiaDat'!$L:$L,MATCH(DU691,'08_DMGiaDat'!$R:$R,0))</f>
        <v>6900000</v>
      </c>
      <c r="DW691" s="78" t="str">
        <f t="shared" si="483"/>
        <v>501070021499100100000001</v>
      </c>
      <c r="DX691" s="78" t="str">
        <f>IFERROR(VLOOKUP(DW691,'08_DMGiaDat'!C618:C619,2,FALSE),"N")</f>
        <v>N</v>
      </c>
      <c r="DY691" s="78" t="str">
        <f t="shared" si="484"/>
        <v>5010700214991001VT100001</v>
      </c>
      <c r="DZ691" s="78" t="str">
        <f>IFERROR(VLOOKUP(DY691,'08_DMGiaDat'!C618:C619,2,FALSE),"N")</f>
        <v>N</v>
      </c>
      <c r="EA691" s="78" t="str">
        <f t="shared" si="485"/>
        <v>501070021499100100000001</v>
      </c>
      <c r="EB691" s="78" t="str">
        <f>IFERROR(VLOOKUP(EA691,'08_DMGiaDat'!C618:C619,2,FALSE),"N")</f>
        <v>N</v>
      </c>
      <c r="EC691" s="92">
        <f>IF(DV691&lt;&gt;"N",DV691,IF(DX691&lt;&gt;"N",DX691,IF(DZ691&lt;&gt;"N",DZ691*VLOOKUP(LEFT(CB691,3),'03_DMMucDich'!C602:C606,5,FALSE),IF(EB691&lt;&gt;"N",EB691*VLOOKUP(LEFT(CB691,3),'03_DMMucDich'!C602:C606,5,FALSE),"N/A"))))</f>
        <v>6900000</v>
      </c>
    </row>
    <row r="692" spans="1:133" s="34" customFormat="1" ht="16" x14ac:dyDescent="0.2">
      <c r="A692" s="85">
        <v>678</v>
      </c>
      <c r="B692" s="86"/>
      <c r="C692" s="87"/>
      <c r="D692" s="141" t="s">
        <v>6298</v>
      </c>
      <c r="E692" s="86"/>
      <c r="F692" s="88"/>
      <c r="G692" s="88" t="s">
        <v>5718</v>
      </c>
      <c r="H692" s="151">
        <v>2022</v>
      </c>
      <c r="I692" s="86"/>
      <c r="J692" s="86"/>
      <c r="K692" s="145" t="s">
        <v>6922</v>
      </c>
      <c r="L692" s="105"/>
      <c r="M692" s="86"/>
      <c r="N692" s="105"/>
      <c r="O692" s="105"/>
      <c r="P692" s="86"/>
      <c r="Q692" s="86"/>
      <c r="R692" s="153" t="str">
        <f t="shared" si="486"/>
        <v>Tổ 54</v>
      </c>
      <c r="S692" s="86"/>
      <c r="T692" s="86"/>
      <c r="U692" s="86"/>
      <c r="V692" s="86" t="str">
        <f t="shared" si="493"/>
        <v xml:space="preserve">, </v>
      </c>
      <c r="W692" s="86"/>
      <c r="X692" s="86"/>
      <c r="Y692" s="86"/>
      <c r="Z692" s="88"/>
      <c r="AA692" s="105"/>
      <c r="AB692" s="86"/>
      <c r="AC692" s="90"/>
      <c r="AD692" s="86"/>
      <c r="AE692" s="86"/>
      <c r="AF692" s="86"/>
      <c r="AG692" s="86"/>
      <c r="AH692" s="160" t="s">
        <v>6985</v>
      </c>
      <c r="AI692" s="153"/>
      <c r="AJ692" s="153"/>
      <c r="AK692" s="86"/>
      <c r="AL692" s="86"/>
      <c r="AM692" s="153" t="s">
        <v>7015</v>
      </c>
      <c r="AN692" s="153" t="s">
        <v>7807</v>
      </c>
      <c r="AO692" s="165">
        <v>43518</v>
      </c>
      <c r="AP692" s="153" t="s">
        <v>2107</v>
      </c>
      <c r="AQ692" s="153" t="s">
        <v>2108</v>
      </c>
      <c r="AR692" s="166">
        <v>96.2</v>
      </c>
      <c r="AS692" s="88" t="s">
        <v>5719</v>
      </c>
      <c r="AT692" s="92">
        <f t="shared" si="504"/>
        <v>0</v>
      </c>
      <c r="AU692" s="93">
        <v>0</v>
      </c>
      <c r="AV692" s="93">
        <v>0</v>
      </c>
      <c r="AW692" s="166">
        <v>200</v>
      </c>
      <c r="AX692" s="93">
        <v>0</v>
      </c>
      <c r="AY692" s="177"/>
      <c r="AZ692" s="177">
        <v>0</v>
      </c>
      <c r="BA692" s="178"/>
      <c r="BB692" s="105"/>
      <c r="BC692" s="105"/>
      <c r="BD692" s="93"/>
      <c r="BE692" s="93">
        <v>0</v>
      </c>
      <c r="BF692" s="91">
        <v>0</v>
      </c>
      <c r="BG692" s="94"/>
      <c r="BH692" s="95"/>
      <c r="BI692" s="93" t="str">
        <f t="shared" si="472"/>
        <v>Châu Quang Lân</v>
      </c>
      <c r="BJ692" s="105">
        <f t="shared" si="473"/>
        <v>0</v>
      </c>
      <c r="BK692" s="88" t="str">
        <f t="shared" si="474"/>
        <v>8021785794</v>
      </c>
      <c r="BL692" s="86">
        <f t="shared" si="475"/>
        <v>0</v>
      </c>
      <c r="BM692" s="105">
        <f t="shared" si="476"/>
        <v>0</v>
      </c>
      <c r="BN692" s="86">
        <f t="shared" si="477"/>
        <v>0</v>
      </c>
      <c r="BO692" s="86">
        <f t="shared" si="478"/>
        <v>0</v>
      </c>
      <c r="BP692" s="86">
        <f t="shared" si="494"/>
        <v>0</v>
      </c>
      <c r="BQ692" s="160" t="s">
        <v>6985</v>
      </c>
      <c r="BR692" s="86" t="s">
        <v>5720</v>
      </c>
      <c r="BS692" s="88" t="s">
        <v>5721</v>
      </c>
      <c r="BT692" s="86" t="s">
        <v>5722</v>
      </c>
      <c r="BU692" s="86"/>
      <c r="BV692" s="86" t="str">
        <f t="shared" si="495"/>
        <v>CP 878164</v>
      </c>
      <c r="BW692" s="105" t="str">
        <f t="shared" si="496"/>
        <v/>
      </c>
      <c r="BX692" s="86" t="str">
        <f t="shared" si="490"/>
        <v>221</v>
      </c>
      <c r="BY692" s="86" t="str">
        <f t="shared" si="491"/>
        <v>222</v>
      </c>
      <c r="BZ692" s="91">
        <f t="shared" si="492"/>
        <v>96.2</v>
      </c>
      <c r="CA692" s="91">
        <v>0</v>
      </c>
      <c r="CB692" s="96" t="s">
        <v>5719</v>
      </c>
      <c r="CC692" s="91">
        <f t="shared" si="497"/>
        <v>200</v>
      </c>
      <c r="CD692" s="91">
        <f t="shared" si="498"/>
        <v>0</v>
      </c>
      <c r="CE692" s="93">
        <f t="shared" si="499"/>
        <v>0</v>
      </c>
      <c r="CF692" s="93">
        <f t="shared" si="500"/>
        <v>0</v>
      </c>
      <c r="CG692" s="105"/>
      <c r="CH692" s="105"/>
      <c r="CI692" s="86"/>
      <c r="CJ692" s="188"/>
      <c r="CK692" s="181">
        <f t="shared" si="501"/>
        <v>96.2</v>
      </c>
      <c r="CL692" s="181">
        <f t="shared" si="502"/>
        <v>200</v>
      </c>
      <c r="CM692" s="86" t="s">
        <v>5723</v>
      </c>
      <c r="CN692" s="182" t="s">
        <v>7870</v>
      </c>
      <c r="CO692" s="183" t="s">
        <v>7871</v>
      </c>
      <c r="CP692" s="86" t="s">
        <v>5724</v>
      </c>
      <c r="CQ692" s="153" t="s">
        <v>7925</v>
      </c>
      <c r="CR692" s="187">
        <f t="shared" si="503"/>
        <v>2280000</v>
      </c>
      <c r="CS692" s="188">
        <v>0.8</v>
      </c>
      <c r="CT692" s="188">
        <f t="shared" si="505"/>
        <v>1824000</v>
      </c>
      <c r="CU692" s="93"/>
      <c r="CV692" s="94">
        <f t="shared" si="487"/>
        <v>96.2</v>
      </c>
      <c r="CW692" s="93">
        <f t="shared" si="488"/>
        <v>0</v>
      </c>
      <c r="CX692" s="86">
        <f t="shared" si="489"/>
        <v>0</v>
      </c>
      <c r="CY692" s="93">
        <f t="shared" si="506"/>
        <v>52640.639999999999</v>
      </c>
      <c r="CZ692" s="93">
        <v>0</v>
      </c>
      <c r="DA692" s="93">
        <v>0</v>
      </c>
      <c r="DB692" s="93">
        <f t="shared" si="507"/>
        <v>0</v>
      </c>
      <c r="DC692" s="93">
        <v>0</v>
      </c>
      <c r="DD692" s="91">
        <v>0</v>
      </c>
      <c r="DE692" s="93">
        <f t="shared" si="508"/>
        <v>0</v>
      </c>
      <c r="DF692" s="93">
        <f t="shared" si="479"/>
        <v>0</v>
      </c>
      <c r="DG692" s="93"/>
      <c r="DH692" s="93">
        <v>0</v>
      </c>
      <c r="DI692" s="93">
        <v>0</v>
      </c>
      <c r="DJ692" s="86">
        <f t="shared" si="509"/>
        <v>0</v>
      </c>
      <c r="DK692" s="91">
        <v>0</v>
      </c>
      <c r="DL692" s="93"/>
      <c r="DM692" s="93">
        <v>0</v>
      </c>
      <c r="DN692" s="93">
        <f t="shared" si="480"/>
        <v>1824000</v>
      </c>
      <c r="DO692" s="93">
        <f t="shared" si="510"/>
        <v>0</v>
      </c>
      <c r="DP692" s="92">
        <f t="shared" si="511"/>
        <v>52640.639999999999</v>
      </c>
      <c r="DQ692" s="97" t="str">
        <f t="shared" si="481"/>
        <v>8021785794</v>
      </c>
      <c r="DR692" s="98">
        <f t="shared" si="512"/>
        <v>0</v>
      </c>
      <c r="DS692" s="93" t="str">
        <f t="shared" si="513"/>
        <v>OK</v>
      </c>
      <c r="DT692" s="93"/>
      <c r="DU692" s="78" t="str">
        <f t="shared" si="482"/>
        <v>5010700212491249100001VT400001</v>
      </c>
      <c r="DV692" s="78">
        <f>INDEX('08_DMGiaDat'!$L:$L,MATCH(DU692,'08_DMGiaDat'!$R:$R,0))</f>
        <v>2280000</v>
      </c>
      <c r="DW692" s="78" t="str">
        <f t="shared" si="483"/>
        <v>501070021249100100000001</v>
      </c>
      <c r="DX692" s="78" t="str">
        <f>IFERROR(VLOOKUP(DW692,'08_DMGiaDat'!C618:C619,2,FALSE),"N")</f>
        <v>N</v>
      </c>
      <c r="DY692" s="78" t="str">
        <f t="shared" si="484"/>
        <v>5010700212491001VT400001</v>
      </c>
      <c r="DZ692" s="78" t="str">
        <f>IFERROR(VLOOKUP(DY692,'08_DMGiaDat'!C618:C619,2,FALSE),"N")</f>
        <v>N</v>
      </c>
      <c r="EA692" s="78" t="str">
        <f t="shared" si="485"/>
        <v>501070021249100100000001</v>
      </c>
      <c r="EB692" s="78" t="str">
        <f>IFERROR(VLOOKUP(EA692,'08_DMGiaDat'!C618:C619,2,FALSE),"N")</f>
        <v>N</v>
      </c>
      <c r="EC692" s="92">
        <f>IF(DV692&lt;&gt;"N",DV692,IF(DX692&lt;&gt;"N",DX692,IF(DZ692&lt;&gt;"N",DZ692*VLOOKUP(LEFT(CB692,3),'03_DMMucDich'!C602:C606,5,FALSE),IF(EB692&lt;&gt;"N",EB692*VLOOKUP(LEFT(CB692,3),'03_DMMucDich'!C602:C606,5,FALSE),"N/A"))))</f>
        <v>2280000</v>
      </c>
    </row>
    <row r="693" spans="1:133" s="34" customFormat="1" ht="16" x14ac:dyDescent="0.2">
      <c r="A693" s="85">
        <v>679</v>
      </c>
      <c r="B693" s="86"/>
      <c r="C693" s="87"/>
      <c r="D693" s="141" t="s">
        <v>6299</v>
      </c>
      <c r="E693" s="86"/>
      <c r="F693" s="88"/>
      <c r="G693" s="88" t="s">
        <v>5718</v>
      </c>
      <c r="H693" s="151">
        <v>2022</v>
      </c>
      <c r="I693" s="86"/>
      <c r="J693" s="86"/>
      <c r="K693" s="145" t="s">
        <v>6923</v>
      </c>
      <c r="L693" s="105"/>
      <c r="M693" s="86"/>
      <c r="N693" s="105"/>
      <c r="O693" s="105"/>
      <c r="P693" s="86"/>
      <c r="Q693" s="86"/>
      <c r="R693" s="153" t="str">
        <f t="shared" si="486"/>
        <v>Tổ 66</v>
      </c>
      <c r="S693" s="86"/>
      <c r="T693" s="86"/>
      <c r="U693" s="86"/>
      <c r="V693" s="86" t="str">
        <f t="shared" si="493"/>
        <v xml:space="preserve">, </v>
      </c>
      <c r="W693" s="86"/>
      <c r="X693" s="86"/>
      <c r="Y693" s="86"/>
      <c r="Z693" s="88"/>
      <c r="AA693" s="105"/>
      <c r="AB693" s="86"/>
      <c r="AC693" s="90"/>
      <c r="AD693" s="86"/>
      <c r="AE693" s="86"/>
      <c r="AF693" s="86"/>
      <c r="AG693" s="86"/>
      <c r="AH693" s="160" t="s">
        <v>6960</v>
      </c>
      <c r="AI693" s="153"/>
      <c r="AJ693" s="153"/>
      <c r="AK693" s="86"/>
      <c r="AL693" s="86"/>
      <c r="AM693" s="153" t="s">
        <v>7015</v>
      </c>
      <c r="AN693" s="153" t="s">
        <v>7808</v>
      </c>
      <c r="AO693" s="165">
        <v>43362</v>
      </c>
      <c r="AP693" s="153" t="s">
        <v>2061</v>
      </c>
      <c r="AQ693" s="153" t="s">
        <v>7021</v>
      </c>
      <c r="AR693" s="166">
        <v>107.5</v>
      </c>
      <c r="AS693" s="88" t="s">
        <v>5719</v>
      </c>
      <c r="AT693" s="92">
        <f t="shared" si="504"/>
        <v>0</v>
      </c>
      <c r="AU693" s="93">
        <v>0</v>
      </c>
      <c r="AV693" s="93">
        <v>0</v>
      </c>
      <c r="AW693" s="166">
        <v>200</v>
      </c>
      <c r="AX693" s="93">
        <v>0</v>
      </c>
      <c r="AY693" s="177"/>
      <c r="AZ693" s="177">
        <v>0</v>
      </c>
      <c r="BA693" s="178"/>
      <c r="BB693" s="105"/>
      <c r="BC693" s="105"/>
      <c r="BD693" s="93"/>
      <c r="BE693" s="93">
        <v>0</v>
      </c>
      <c r="BF693" s="91">
        <v>0</v>
      </c>
      <c r="BG693" s="94"/>
      <c r="BH693" s="95"/>
      <c r="BI693" s="93" t="str">
        <f t="shared" si="472"/>
        <v>Trần Sỹ Tân</v>
      </c>
      <c r="BJ693" s="105">
        <f t="shared" si="473"/>
        <v>0</v>
      </c>
      <c r="BK693" s="88" t="str">
        <f t="shared" si="474"/>
        <v>0401223356</v>
      </c>
      <c r="BL693" s="86">
        <f t="shared" si="475"/>
        <v>0</v>
      </c>
      <c r="BM693" s="105">
        <f t="shared" si="476"/>
        <v>0</v>
      </c>
      <c r="BN693" s="86">
        <f t="shared" si="477"/>
        <v>0</v>
      </c>
      <c r="BO693" s="86">
        <f t="shared" si="478"/>
        <v>0</v>
      </c>
      <c r="BP693" s="86">
        <f t="shared" si="494"/>
        <v>0</v>
      </c>
      <c r="BQ693" s="160" t="s">
        <v>6960</v>
      </c>
      <c r="BR693" s="86" t="s">
        <v>5720</v>
      </c>
      <c r="BS693" s="88" t="s">
        <v>5721</v>
      </c>
      <c r="BT693" s="86" t="s">
        <v>5722</v>
      </c>
      <c r="BU693" s="86"/>
      <c r="BV693" s="86" t="str">
        <f t="shared" si="495"/>
        <v>CO 213018</v>
      </c>
      <c r="BW693" s="105" t="str">
        <f t="shared" si="496"/>
        <v/>
      </c>
      <c r="BX693" s="86" t="str">
        <f t="shared" si="490"/>
        <v>175</v>
      </c>
      <c r="BY693" s="86" t="str">
        <f t="shared" si="491"/>
        <v>45</v>
      </c>
      <c r="BZ693" s="91">
        <f t="shared" si="492"/>
        <v>107.5</v>
      </c>
      <c r="CA693" s="91">
        <v>0</v>
      </c>
      <c r="CB693" s="96" t="s">
        <v>5719</v>
      </c>
      <c r="CC693" s="91">
        <f t="shared" si="497"/>
        <v>200</v>
      </c>
      <c r="CD693" s="91">
        <f t="shared" si="498"/>
        <v>0</v>
      </c>
      <c r="CE693" s="93">
        <f t="shared" si="499"/>
        <v>0</v>
      </c>
      <c r="CF693" s="93">
        <f t="shared" si="500"/>
        <v>0</v>
      </c>
      <c r="CG693" s="105"/>
      <c r="CH693" s="105"/>
      <c r="CI693" s="86"/>
      <c r="CJ693" s="188"/>
      <c r="CK693" s="181">
        <f t="shared" si="501"/>
        <v>107.5</v>
      </c>
      <c r="CL693" s="181">
        <f t="shared" si="502"/>
        <v>200</v>
      </c>
      <c r="CM693" s="86" t="s">
        <v>5723</v>
      </c>
      <c r="CN693" s="182" t="s">
        <v>7854</v>
      </c>
      <c r="CO693" s="183" t="s">
        <v>7856</v>
      </c>
      <c r="CP693" s="86" t="s">
        <v>5724</v>
      </c>
      <c r="CQ693" s="153" t="s">
        <v>7924</v>
      </c>
      <c r="CR693" s="187">
        <f t="shared" si="503"/>
        <v>9190000</v>
      </c>
      <c r="CS693" s="188">
        <v>1</v>
      </c>
      <c r="CT693" s="188">
        <f t="shared" si="505"/>
        <v>9190000</v>
      </c>
      <c r="CU693" s="93"/>
      <c r="CV693" s="94">
        <f t="shared" si="487"/>
        <v>107.5</v>
      </c>
      <c r="CW693" s="93">
        <f t="shared" si="488"/>
        <v>0</v>
      </c>
      <c r="CX693" s="86">
        <f t="shared" si="489"/>
        <v>0</v>
      </c>
      <c r="CY693" s="93">
        <f t="shared" si="506"/>
        <v>296377.5</v>
      </c>
      <c r="CZ693" s="93">
        <v>0</v>
      </c>
      <c r="DA693" s="93">
        <v>0</v>
      </c>
      <c r="DB693" s="93">
        <f t="shared" si="507"/>
        <v>0</v>
      </c>
      <c r="DC693" s="93">
        <v>0</v>
      </c>
      <c r="DD693" s="91">
        <v>0</v>
      </c>
      <c r="DE693" s="93">
        <f t="shared" si="508"/>
        <v>0</v>
      </c>
      <c r="DF693" s="93">
        <f t="shared" si="479"/>
        <v>0</v>
      </c>
      <c r="DG693" s="93"/>
      <c r="DH693" s="93">
        <v>0</v>
      </c>
      <c r="DI693" s="93">
        <v>0</v>
      </c>
      <c r="DJ693" s="86">
        <f t="shared" si="509"/>
        <v>0</v>
      </c>
      <c r="DK693" s="91">
        <v>0</v>
      </c>
      <c r="DL693" s="93"/>
      <c r="DM693" s="93">
        <v>0</v>
      </c>
      <c r="DN693" s="93">
        <f t="shared" si="480"/>
        <v>9190000</v>
      </c>
      <c r="DO693" s="93">
        <f t="shared" si="510"/>
        <v>0</v>
      </c>
      <c r="DP693" s="92">
        <f t="shared" si="511"/>
        <v>296377.5</v>
      </c>
      <c r="DQ693" s="97" t="str">
        <f t="shared" si="481"/>
        <v>0401223356</v>
      </c>
      <c r="DR693" s="98">
        <f t="shared" si="512"/>
        <v>0</v>
      </c>
      <c r="DS693" s="93" t="str">
        <f t="shared" si="513"/>
        <v>OK</v>
      </c>
      <c r="DT693" s="93"/>
      <c r="DU693" s="78" t="str">
        <f t="shared" si="482"/>
        <v>5010700215011501101001VT100001</v>
      </c>
      <c r="DV693" s="78">
        <f>INDEX('08_DMGiaDat'!$L:$L,MATCH(DU693,'08_DMGiaDat'!$R:$R,0))</f>
        <v>9190000</v>
      </c>
      <c r="DW693" s="78" t="str">
        <f t="shared" si="483"/>
        <v>501070021501100100000001</v>
      </c>
      <c r="DX693" s="78" t="str">
        <f>IFERROR(VLOOKUP(DW693,'08_DMGiaDat'!C618:C619,2,FALSE),"N")</f>
        <v>N</v>
      </c>
      <c r="DY693" s="78" t="str">
        <f t="shared" si="484"/>
        <v>5010700215011001VT100001</v>
      </c>
      <c r="DZ693" s="78" t="str">
        <f>IFERROR(VLOOKUP(DY693,'08_DMGiaDat'!C618:C619,2,FALSE),"N")</f>
        <v>N</v>
      </c>
      <c r="EA693" s="78" t="str">
        <f t="shared" si="485"/>
        <v>501070021501100100000001</v>
      </c>
      <c r="EB693" s="78" t="str">
        <f>IFERROR(VLOOKUP(EA693,'08_DMGiaDat'!C618:C619,2,FALSE),"N")</f>
        <v>N</v>
      </c>
      <c r="EC693" s="92">
        <f>IF(DV693&lt;&gt;"N",DV693,IF(DX693&lt;&gt;"N",DX693,IF(DZ693&lt;&gt;"N",DZ693*VLOOKUP(LEFT(CB693,3),'03_DMMucDich'!C602:C606,5,FALSE),IF(EB693&lt;&gt;"N",EB693*VLOOKUP(LEFT(CB693,3),'03_DMMucDich'!C602:C606,5,FALSE),"N/A"))))</f>
        <v>9190000</v>
      </c>
    </row>
    <row r="694" spans="1:133" s="34" customFormat="1" ht="16" x14ac:dyDescent="0.2">
      <c r="A694" s="85">
        <v>680</v>
      </c>
      <c r="B694" s="86"/>
      <c r="C694" s="87"/>
      <c r="D694" s="141" t="s">
        <v>6300</v>
      </c>
      <c r="E694" s="86"/>
      <c r="F694" s="88"/>
      <c r="G694" s="88" t="s">
        <v>5718</v>
      </c>
      <c r="H694" s="151">
        <v>2022</v>
      </c>
      <c r="I694" s="86"/>
      <c r="J694" s="86"/>
      <c r="K694" s="145" t="s">
        <v>6924</v>
      </c>
      <c r="L694" s="105"/>
      <c r="M694" s="86"/>
      <c r="N694" s="105"/>
      <c r="O694" s="105"/>
      <c r="P694" s="86"/>
      <c r="Q694" s="86"/>
      <c r="R694" s="153" t="str">
        <f t="shared" si="486"/>
        <v>Tổ 66</v>
      </c>
      <c r="S694" s="86"/>
      <c r="T694" s="86"/>
      <c r="U694" s="86"/>
      <c r="V694" s="86" t="str">
        <f t="shared" si="493"/>
        <v xml:space="preserve">, </v>
      </c>
      <c r="W694" s="86"/>
      <c r="X694" s="86"/>
      <c r="Y694" s="86"/>
      <c r="Z694" s="88"/>
      <c r="AA694" s="105"/>
      <c r="AB694" s="86"/>
      <c r="AC694" s="90"/>
      <c r="AD694" s="86"/>
      <c r="AE694" s="86"/>
      <c r="AF694" s="86"/>
      <c r="AG694" s="86"/>
      <c r="AH694" s="160" t="s">
        <v>6960</v>
      </c>
      <c r="AI694" s="153"/>
      <c r="AJ694" s="153"/>
      <c r="AK694" s="86"/>
      <c r="AL694" s="86"/>
      <c r="AM694" s="153" t="s">
        <v>7015</v>
      </c>
      <c r="AN694" s="153" t="s">
        <v>7809</v>
      </c>
      <c r="AO694" s="165">
        <v>43368</v>
      </c>
      <c r="AP694" s="153" t="s">
        <v>1420</v>
      </c>
      <c r="AQ694" s="153" t="s">
        <v>7128</v>
      </c>
      <c r="AR694" s="166">
        <v>110</v>
      </c>
      <c r="AS694" s="88" t="s">
        <v>5719</v>
      </c>
      <c r="AT694" s="92">
        <f t="shared" si="504"/>
        <v>0</v>
      </c>
      <c r="AU694" s="93">
        <v>0</v>
      </c>
      <c r="AV694" s="93">
        <v>0</v>
      </c>
      <c r="AW694" s="166">
        <v>200</v>
      </c>
      <c r="AX694" s="93">
        <v>0</v>
      </c>
      <c r="AY694" s="177"/>
      <c r="AZ694" s="177">
        <v>0</v>
      </c>
      <c r="BA694" s="178"/>
      <c r="BB694" s="105"/>
      <c r="BC694" s="105"/>
      <c r="BD694" s="93"/>
      <c r="BE694" s="93">
        <v>0</v>
      </c>
      <c r="BF694" s="91">
        <v>0</v>
      </c>
      <c r="BG694" s="94"/>
      <c r="BH694" s="95"/>
      <c r="BI694" s="93" t="str">
        <f t="shared" si="472"/>
        <v>Lê Minh Hải</v>
      </c>
      <c r="BJ694" s="105">
        <f t="shared" si="473"/>
        <v>0</v>
      </c>
      <c r="BK694" s="88" t="str">
        <f t="shared" si="474"/>
        <v>8001856817</v>
      </c>
      <c r="BL694" s="86">
        <f t="shared" si="475"/>
        <v>0</v>
      </c>
      <c r="BM694" s="105">
        <f t="shared" si="476"/>
        <v>0</v>
      </c>
      <c r="BN694" s="86">
        <f t="shared" si="477"/>
        <v>0</v>
      </c>
      <c r="BO694" s="86">
        <f t="shared" si="478"/>
        <v>0</v>
      </c>
      <c r="BP694" s="86">
        <f t="shared" si="494"/>
        <v>0</v>
      </c>
      <c r="BQ694" s="160" t="s">
        <v>6960</v>
      </c>
      <c r="BR694" s="86" t="s">
        <v>5720</v>
      </c>
      <c r="BS694" s="88" t="s">
        <v>5721</v>
      </c>
      <c r="BT694" s="86" t="s">
        <v>5722</v>
      </c>
      <c r="BU694" s="86"/>
      <c r="BV694" s="86" t="str">
        <f t="shared" si="495"/>
        <v>CO 213074</v>
      </c>
      <c r="BW694" s="105" t="str">
        <f t="shared" si="496"/>
        <v/>
      </c>
      <c r="BX694" s="86" t="str">
        <f t="shared" si="490"/>
        <v>127</v>
      </c>
      <c r="BY694" s="86" t="str">
        <f t="shared" si="491"/>
        <v>46</v>
      </c>
      <c r="BZ694" s="91">
        <f t="shared" si="492"/>
        <v>110</v>
      </c>
      <c r="CA694" s="91">
        <v>0</v>
      </c>
      <c r="CB694" s="96" t="s">
        <v>5719</v>
      </c>
      <c r="CC694" s="91">
        <f t="shared" si="497"/>
        <v>200</v>
      </c>
      <c r="CD694" s="91">
        <f t="shared" si="498"/>
        <v>0</v>
      </c>
      <c r="CE694" s="93">
        <f t="shared" si="499"/>
        <v>0</v>
      </c>
      <c r="CF694" s="93">
        <f t="shared" si="500"/>
        <v>0</v>
      </c>
      <c r="CG694" s="105"/>
      <c r="CH694" s="105"/>
      <c r="CI694" s="86"/>
      <c r="CJ694" s="188"/>
      <c r="CK694" s="181">
        <f t="shared" si="501"/>
        <v>110</v>
      </c>
      <c r="CL694" s="181">
        <f t="shared" si="502"/>
        <v>200</v>
      </c>
      <c r="CM694" s="86" t="s">
        <v>5723</v>
      </c>
      <c r="CN694" s="182" t="s">
        <v>7854</v>
      </c>
      <c r="CO694" s="183" t="s">
        <v>7855</v>
      </c>
      <c r="CP694" s="86" t="s">
        <v>5724</v>
      </c>
      <c r="CQ694" s="153" t="s">
        <v>7924</v>
      </c>
      <c r="CR694" s="187">
        <f t="shared" si="503"/>
        <v>7970000</v>
      </c>
      <c r="CS694" s="188">
        <v>1</v>
      </c>
      <c r="CT694" s="188">
        <f t="shared" si="505"/>
        <v>7970000</v>
      </c>
      <c r="CU694" s="93"/>
      <c r="CV694" s="94">
        <f t="shared" si="487"/>
        <v>110</v>
      </c>
      <c r="CW694" s="93">
        <f t="shared" si="488"/>
        <v>0</v>
      </c>
      <c r="CX694" s="86">
        <f t="shared" si="489"/>
        <v>0</v>
      </c>
      <c r="CY694" s="93">
        <f t="shared" si="506"/>
        <v>263010</v>
      </c>
      <c r="CZ694" s="93">
        <v>0</v>
      </c>
      <c r="DA694" s="93">
        <v>0</v>
      </c>
      <c r="DB694" s="93">
        <f t="shared" si="507"/>
        <v>0</v>
      </c>
      <c r="DC694" s="93">
        <v>0</v>
      </c>
      <c r="DD694" s="91">
        <v>0</v>
      </c>
      <c r="DE694" s="93">
        <f t="shared" si="508"/>
        <v>0</v>
      </c>
      <c r="DF694" s="93">
        <f t="shared" si="479"/>
        <v>0</v>
      </c>
      <c r="DG694" s="93"/>
      <c r="DH694" s="93">
        <v>0</v>
      </c>
      <c r="DI694" s="93">
        <v>0</v>
      </c>
      <c r="DJ694" s="86">
        <f t="shared" si="509"/>
        <v>0</v>
      </c>
      <c r="DK694" s="91">
        <v>0</v>
      </c>
      <c r="DL694" s="93"/>
      <c r="DM694" s="93">
        <v>0</v>
      </c>
      <c r="DN694" s="93">
        <f t="shared" si="480"/>
        <v>7970000</v>
      </c>
      <c r="DO694" s="93">
        <f t="shared" si="510"/>
        <v>0</v>
      </c>
      <c r="DP694" s="92">
        <f t="shared" si="511"/>
        <v>263010</v>
      </c>
      <c r="DQ694" s="97" t="str">
        <f t="shared" si="481"/>
        <v>8001856817</v>
      </c>
      <c r="DR694" s="98">
        <f t="shared" si="512"/>
        <v>0</v>
      </c>
      <c r="DS694" s="93" t="str">
        <f t="shared" si="513"/>
        <v>OK</v>
      </c>
      <c r="DT694" s="93"/>
      <c r="DU694" s="78" t="str">
        <f t="shared" si="482"/>
        <v>5010700215011501100001VT100001</v>
      </c>
      <c r="DV694" s="78">
        <f>INDEX('08_DMGiaDat'!$L:$L,MATCH(DU694,'08_DMGiaDat'!$R:$R,0))</f>
        <v>7970000</v>
      </c>
      <c r="DW694" s="78" t="str">
        <f t="shared" si="483"/>
        <v>501070021501100100000001</v>
      </c>
      <c r="DX694" s="78" t="str">
        <f>IFERROR(VLOOKUP(DW694,'08_DMGiaDat'!C618:C619,2,FALSE),"N")</f>
        <v>N</v>
      </c>
      <c r="DY694" s="78" t="str">
        <f t="shared" si="484"/>
        <v>5010700215011001VT100001</v>
      </c>
      <c r="DZ694" s="78" t="str">
        <f>IFERROR(VLOOKUP(DY694,'08_DMGiaDat'!C618:C619,2,FALSE),"N")</f>
        <v>N</v>
      </c>
      <c r="EA694" s="78" t="str">
        <f t="shared" si="485"/>
        <v>501070021501100100000001</v>
      </c>
      <c r="EB694" s="78" t="str">
        <f>IFERROR(VLOOKUP(EA694,'08_DMGiaDat'!C618:C619,2,FALSE),"N")</f>
        <v>N</v>
      </c>
      <c r="EC694" s="92">
        <f>IF(DV694&lt;&gt;"N",DV694,IF(DX694&lt;&gt;"N",DX694,IF(DZ694&lt;&gt;"N",DZ694*VLOOKUP(LEFT(CB694,3),'03_DMMucDich'!C602:C606,5,FALSE),IF(EB694&lt;&gt;"N",EB694*VLOOKUP(LEFT(CB694,3),'03_DMMucDich'!C602:C606,5,FALSE),"N/A"))))</f>
        <v>7970000</v>
      </c>
    </row>
    <row r="695" spans="1:133" s="34" customFormat="1" ht="16" x14ac:dyDescent="0.2">
      <c r="A695" s="85">
        <v>681</v>
      </c>
      <c r="B695" s="86"/>
      <c r="C695" s="87"/>
      <c r="D695" s="141" t="s">
        <v>6301</v>
      </c>
      <c r="E695" s="86"/>
      <c r="F695" s="88"/>
      <c r="G695" s="88" t="s">
        <v>5718</v>
      </c>
      <c r="H695" s="151">
        <v>2023</v>
      </c>
      <c r="I695" s="86"/>
      <c r="J695" s="86"/>
      <c r="K695" s="145" t="s">
        <v>6925</v>
      </c>
      <c r="L695" s="105"/>
      <c r="M695" s="86"/>
      <c r="N695" s="105"/>
      <c r="O695" s="105"/>
      <c r="P695" s="86"/>
      <c r="Q695" s="86"/>
      <c r="R695" s="153" t="str">
        <f t="shared" si="486"/>
        <v>Tổ 01</v>
      </c>
      <c r="S695" s="86"/>
      <c r="T695" s="86"/>
      <c r="U695" s="86"/>
      <c r="V695" s="86" t="str">
        <f t="shared" si="493"/>
        <v xml:space="preserve">, </v>
      </c>
      <c r="W695" s="86"/>
      <c r="X695" s="86"/>
      <c r="Y695" s="86"/>
      <c r="Z695" s="88"/>
      <c r="AA695" s="105"/>
      <c r="AB695" s="86"/>
      <c r="AC695" s="90"/>
      <c r="AD695" s="86"/>
      <c r="AE695" s="86"/>
      <c r="AF695" s="86"/>
      <c r="AG695" s="86"/>
      <c r="AH695" s="160" t="s">
        <v>6977</v>
      </c>
      <c r="AI695" s="153"/>
      <c r="AJ695" s="153"/>
      <c r="AK695" s="86"/>
      <c r="AL695" s="86"/>
      <c r="AM695" s="153" t="s">
        <v>7015</v>
      </c>
      <c r="AN695" s="153" t="s">
        <v>7810</v>
      </c>
      <c r="AO695" s="165">
        <v>44932</v>
      </c>
      <c r="AP695" s="153" t="s">
        <v>2179</v>
      </c>
      <c r="AQ695" s="153" t="s">
        <v>7259</v>
      </c>
      <c r="AR695" s="166">
        <v>87.8</v>
      </c>
      <c r="AS695" s="88" t="s">
        <v>5719</v>
      </c>
      <c r="AT695" s="92">
        <f t="shared" si="504"/>
        <v>0</v>
      </c>
      <c r="AU695" s="93">
        <v>0</v>
      </c>
      <c r="AV695" s="93">
        <v>0</v>
      </c>
      <c r="AW695" s="166">
        <v>200</v>
      </c>
      <c r="AX695" s="93">
        <v>0</v>
      </c>
      <c r="AY695" s="177"/>
      <c r="AZ695" s="177">
        <v>0</v>
      </c>
      <c r="BA695" s="178"/>
      <c r="BB695" s="105"/>
      <c r="BC695" s="105"/>
      <c r="BD695" s="93"/>
      <c r="BE695" s="93">
        <v>0</v>
      </c>
      <c r="BF695" s="91">
        <v>0</v>
      </c>
      <c r="BG695" s="94"/>
      <c r="BH695" s="95"/>
      <c r="BI695" s="93" t="str">
        <f t="shared" si="472"/>
        <v>TRẦN THỊ NHỒNG</v>
      </c>
      <c r="BJ695" s="105">
        <f t="shared" si="473"/>
        <v>0</v>
      </c>
      <c r="BK695" s="88" t="str">
        <f t="shared" si="474"/>
        <v>8150642868</v>
      </c>
      <c r="BL695" s="86">
        <f t="shared" si="475"/>
        <v>0</v>
      </c>
      <c r="BM695" s="105">
        <f t="shared" si="476"/>
        <v>0</v>
      </c>
      <c r="BN695" s="86">
        <f t="shared" si="477"/>
        <v>0</v>
      </c>
      <c r="BO695" s="86">
        <f t="shared" si="478"/>
        <v>0</v>
      </c>
      <c r="BP695" s="86">
        <f t="shared" si="494"/>
        <v>0</v>
      </c>
      <c r="BQ695" s="160" t="s">
        <v>6977</v>
      </c>
      <c r="BR695" s="86" t="s">
        <v>5720</v>
      </c>
      <c r="BS695" s="88" t="s">
        <v>5721</v>
      </c>
      <c r="BT695" s="86" t="s">
        <v>5722</v>
      </c>
      <c r="BU695" s="86"/>
      <c r="BV695" s="86" t="str">
        <f t="shared" si="495"/>
        <v>DI 062169</v>
      </c>
      <c r="BW695" s="105" t="str">
        <f t="shared" si="496"/>
        <v/>
      </c>
      <c r="BX695" s="86" t="str">
        <f t="shared" si="490"/>
        <v>293</v>
      </c>
      <c r="BY695" s="86" t="str">
        <f t="shared" si="491"/>
        <v>90</v>
      </c>
      <c r="BZ695" s="91">
        <f t="shared" si="492"/>
        <v>87.8</v>
      </c>
      <c r="CA695" s="91">
        <v>0</v>
      </c>
      <c r="CB695" s="96" t="s">
        <v>5719</v>
      </c>
      <c r="CC695" s="91">
        <f t="shared" si="497"/>
        <v>200</v>
      </c>
      <c r="CD695" s="91">
        <f t="shared" si="498"/>
        <v>0</v>
      </c>
      <c r="CE695" s="93">
        <f t="shared" si="499"/>
        <v>0</v>
      </c>
      <c r="CF695" s="93">
        <f t="shared" si="500"/>
        <v>0</v>
      </c>
      <c r="CG695" s="105"/>
      <c r="CH695" s="105"/>
      <c r="CI695" s="86"/>
      <c r="CJ695" s="188"/>
      <c r="CK695" s="181">
        <f t="shared" si="501"/>
        <v>87.8</v>
      </c>
      <c r="CL695" s="181">
        <f t="shared" si="502"/>
        <v>200</v>
      </c>
      <c r="CM695" s="86" t="s">
        <v>5723</v>
      </c>
      <c r="CN695" s="182" t="s">
        <v>7866</v>
      </c>
      <c r="CO695" s="183" t="s">
        <v>7867</v>
      </c>
      <c r="CP695" s="86" t="s">
        <v>5724</v>
      </c>
      <c r="CQ695" s="153" t="s">
        <v>7925</v>
      </c>
      <c r="CR695" s="187">
        <f t="shared" si="503"/>
        <v>2360000</v>
      </c>
      <c r="CS695" s="188">
        <v>0.8</v>
      </c>
      <c r="CT695" s="188">
        <f t="shared" si="505"/>
        <v>1888000</v>
      </c>
      <c r="CU695" s="93"/>
      <c r="CV695" s="94">
        <f t="shared" si="487"/>
        <v>87.8</v>
      </c>
      <c r="CW695" s="93">
        <f t="shared" si="488"/>
        <v>0</v>
      </c>
      <c r="CX695" s="86">
        <f t="shared" si="489"/>
        <v>0</v>
      </c>
      <c r="CY695" s="93">
        <f t="shared" si="506"/>
        <v>49729.919999999998</v>
      </c>
      <c r="CZ695" s="93">
        <v>0</v>
      </c>
      <c r="DA695" s="93">
        <v>0</v>
      </c>
      <c r="DB695" s="93">
        <f t="shared" si="507"/>
        <v>0</v>
      </c>
      <c r="DC695" s="93">
        <v>0</v>
      </c>
      <c r="DD695" s="91">
        <v>0</v>
      </c>
      <c r="DE695" s="93">
        <f t="shared" si="508"/>
        <v>0</v>
      </c>
      <c r="DF695" s="93">
        <f t="shared" si="479"/>
        <v>0</v>
      </c>
      <c r="DG695" s="93"/>
      <c r="DH695" s="93">
        <v>0</v>
      </c>
      <c r="DI695" s="93">
        <v>0</v>
      </c>
      <c r="DJ695" s="86">
        <f t="shared" si="509"/>
        <v>0</v>
      </c>
      <c r="DK695" s="91">
        <v>0</v>
      </c>
      <c r="DL695" s="93"/>
      <c r="DM695" s="93">
        <v>0</v>
      </c>
      <c r="DN695" s="93">
        <f t="shared" si="480"/>
        <v>1888000</v>
      </c>
      <c r="DO695" s="93">
        <f t="shared" si="510"/>
        <v>0</v>
      </c>
      <c r="DP695" s="92">
        <f t="shared" si="511"/>
        <v>49729.919999999998</v>
      </c>
      <c r="DQ695" s="97" t="str">
        <f t="shared" si="481"/>
        <v>8150642868</v>
      </c>
      <c r="DR695" s="98">
        <f t="shared" si="512"/>
        <v>0</v>
      </c>
      <c r="DS695" s="93" t="str">
        <f t="shared" si="513"/>
        <v>OK</v>
      </c>
      <c r="DT695" s="93"/>
      <c r="DU695" s="78" t="str">
        <f t="shared" si="482"/>
        <v>5010700210791079100001VT400001</v>
      </c>
      <c r="DV695" s="78">
        <f>INDEX('08_DMGiaDat'!$L:$L,MATCH(DU695,'08_DMGiaDat'!$R:$R,0))</f>
        <v>2360000</v>
      </c>
      <c r="DW695" s="78" t="str">
        <f t="shared" si="483"/>
        <v>501070021079100100000001</v>
      </c>
      <c r="DX695" s="78" t="str">
        <f>IFERROR(VLOOKUP(DW695,'08_DMGiaDat'!C618:C619,2,FALSE),"N")</f>
        <v>N</v>
      </c>
      <c r="DY695" s="78" t="str">
        <f t="shared" si="484"/>
        <v>5010700210791001VT400001</v>
      </c>
      <c r="DZ695" s="78" t="str">
        <f>IFERROR(VLOOKUP(DY695,'08_DMGiaDat'!C618:C619,2,FALSE),"N")</f>
        <v>N</v>
      </c>
      <c r="EA695" s="78" t="str">
        <f t="shared" si="485"/>
        <v>501070021079100100000001</v>
      </c>
      <c r="EB695" s="78" t="str">
        <f>IFERROR(VLOOKUP(EA695,'08_DMGiaDat'!C618:C619,2,FALSE),"N")</f>
        <v>N</v>
      </c>
      <c r="EC695" s="92">
        <f>IF(DV695&lt;&gt;"N",DV695,IF(DX695&lt;&gt;"N",DX695,IF(DZ695&lt;&gt;"N",DZ695*VLOOKUP(LEFT(CB695,3),'03_DMMucDich'!C602:C606,5,FALSE),IF(EB695&lt;&gt;"N",EB695*VLOOKUP(LEFT(CB695,3),'03_DMMucDich'!C602:C606,5,FALSE),"N/A"))))</f>
        <v>2360000</v>
      </c>
    </row>
    <row r="696" spans="1:133" s="34" customFormat="1" ht="16" x14ac:dyDescent="0.2">
      <c r="A696" s="85">
        <v>682</v>
      </c>
      <c r="B696" s="86"/>
      <c r="C696" s="87"/>
      <c r="D696" s="141" t="s">
        <v>6302</v>
      </c>
      <c r="E696" s="86"/>
      <c r="F696" s="88"/>
      <c r="G696" s="88" t="s">
        <v>5718</v>
      </c>
      <c r="H696" s="151">
        <v>2022</v>
      </c>
      <c r="I696" s="86"/>
      <c r="J696" s="86"/>
      <c r="K696" s="145" t="s">
        <v>6926</v>
      </c>
      <c r="L696" s="105"/>
      <c r="M696" s="86"/>
      <c r="N696" s="105"/>
      <c r="O696" s="105"/>
      <c r="P696" s="86"/>
      <c r="Q696" s="86"/>
      <c r="R696" s="153" t="str">
        <f t="shared" si="486"/>
        <v>Tổ 66</v>
      </c>
      <c r="S696" s="86"/>
      <c r="T696" s="86"/>
      <c r="U696" s="86"/>
      <c r="V696" s="86" t="str">
        <f t="shared" si="493"/>
        <v xml:space="preserve">, </v>
      </c>
      <c r="W696" s="86"/>
      <c r="X696" s="86"/>
      <c r="Y696" s="86"/>
      <c r="Z696" s="88"/>
      <c r="AA696" s="105"/>
      <c r="AB696" s="86"/>
      <c r="AC696" s="90"/>
      <c r="AD696" s="86"/>
      <c r="AE696" s="86"/>
      <c r="AF696" s="86"/>
      <c r="AG696" s="86"/>
      <c r="AH696" s="160" t="s">
        <v>6960</v>
      </c>
      <c r="AI696" s="153"/>
      <c r="AJ696" s="153"/>
      <c r="AK696" s="86"/>
      <c r="AL696" s="86"/>
      <c r="AM696" s="153" t="s">
        <v>7015</v>
      </c>
      <c r="AN696" s="153" t="s">
        <v>7811</v>
      </c>
      <c r="AO696" s="165">
        <v>43577</v>
      </c>
      <c r="AP696" s="153" t="s">
        <v>5661</v>
      </c>
      <c r="AQ696" s="153" t="s">
        <v>7221</v>
      </c>
      <c r="AR696" s="166">
        <v>100</v>
      </c>
      <c r="AS696" s="88" t="s">
        <v>5719</v>
      </c>
      <c r="AT696" s="92">
        <f t="shared" si="504"/>
        <v>0</v>
      </c>
      <c r="AU696" s="93">
        <v>0</v>
      </c>
      <c r="AV696" s="93">
        <v>0</v>
      </c>
      <c r="AW696" s="166">
        <v>200</v>
      </c>
      <c r="AX696" s="93">
        <v>0</v>
      </c>
      <c r="AY696" s="177"/>
      <c r="AZ696" s="177">
        <v>0</v>
      </c>
      <c r="BA696" s="178"/>
      <c r="BB696" s="105"/>
      <c r="BC696" s="105"/>
      <c r="BD696" s="93"/>
      <c r="BE696" s="93">
        <v>0</v>
      </c>
      <c r="BF696" s="91">
        <v>0</v>
      </c>
      <c r="BG696" s="94"/>
      <c r="BH696" s="95"/>
      <c r="BI696" s="93" t="str">
        <f t="shared" si="472"/>
        <v>Hứa Đại Cúc</v>
      </c>
      <c r="BJ696" s="105">
        <f t="shared" si="473"/>
        <v>0</v>
      </c>
      <c r="BK696" s="88" t="str">
        <f t="shared" si="474"/>
        <v>8440069818</v>
      </c>
      <c r="BL696" s="86">
        <f t="shared" si="475"/>
        <v>0</v>
      </c>
      <c r="BM696" s="105">
        <f t="shared" si="476"/>
        <v>0</v>
      </c>
      <c r="BN696" s="86">
        <f t="shared" si="477"/>
        <v>0</v>
      </c>
      <c r="BO696" s="86">
        <f t="shared" si="478"/>
        <v>0</v>
      </c>
      <c r="BP696" s="86">
        <f t="shared" si="494"/>
        <v>0</v>
      </c>
      <c r="BQ696" s="160" t="s">
        <v>6960</v>
      </c>
      <c r="BR696" s="86" t="s">
        <v>5720</v>
      </c>
      <c r="BS696" s="88" t="s">
        <v>5721</v>
      </c>
      <c r="BT696" s="86" t="s">
        <v>5722</v>
      </c>
      <c r="BU696" s="86"/>
      <c r="BV696" s="86" t="str">
        <f t="shared" si="495"/>
        <v>CP 893431</v>
      </c>
      <c r="BW696" s="105" t="str">
        <f t="shared" si="496"/>
        <v/>
      </c>
      <c r="BX696" s="86" t="str">
        <f t="shared" si="490"/>
        <v>10</v>
      </c>
      <c r="BY696" s="86" t="str">
        <f t="shared" si="491"/>
        <v>32</v>
      </c>
      <c r="BZ696" s="91">
        <f t="shared" si="492"/>
        <v>100</v>
      </c>
      <c r="CA696" s="91">
        <v>0</v>
      </c>
      <c r="CB696" s="96" t="s">
        <v>5719</v>
      </c>
      <c r="CC696" s="91">
        <f t="shared" si="497"/>
        <v>200</v>
      </c>
      <c r="CD696" s="91">
        <f t="shared" si="498"/>
        <v>0</v>
      </c>
      <c r="CE696" s="93">
        <f t="shared" si="499"/>
        <v>0</v>
      </c>
      <c r="CF696" s="93">
        <f t="shared" si="500"/>
        <v>0</v>
      </c>
      <c r="CG696" s="105"/>
      <c r="CH696" s="105"/>
      <c r="CI696" s="86"/>
      <c r="CJ696" s="188"/>
      <c r="CK696" s="181">
        <f t="shared" si="501"/>
        <v>100</v>
      </c>
      <c r="CL696" s="181">
        <f t="shared" si="502"/>
        <v>200</v>
      </c>
      <c r="CM696" s="86" t="s">
        <v>5723</v>
      </c>
      <c r="CN696" s="182" t="s">
        <v>7854</v>
      </c>
      <c r="CO696" s="183" t="s">
        <v>7855</v>
      </c>
      <c r="CP696" s="86" t="s">
        <v>5724</v>
      </c>
      <c r="CQ696" s="153" t="s">
        <v>7924</v>
      </c>
      <c r="CR696" s="187">
        <f t="shared" si="503"/>
        <v>7970000</v>
      </c>
      <c r="CS696" s="188">
        <v>1</v>
      </c>
      <c r="CT696" s="188">
        <f t="shared" si="505"/>
        <v>7970000</v>
      </c>
      <c r="CU696" s="93"/>
      <c r="CV696" s="94">
        <f t="shared" si="487"/>
        <v>100</v>
      </c>
      <c r="CW696" s="93">
        <f t="shared" si="488"/>
        <v>0</v>
      </c>
      <c r="CX696" s="86">
        <f t="shared" si="489"/>
        <v>0</v>
      </c>
      <c r="CY696" s="93">
        <f t="shared" si="506"/>
        <v>239100</v>
      </c>
      <c r="CZ696" s="93">
        <v>0</v>
      </c>
      <c r="DA696" s="93">
        <v>0</v>
      </c>
      <c r="DB696" s="93">
        <f t="shared" si="507"/>
        <v>0</v>
      </c>
      <c r="DC696" s="93">
        <v>0</v>
      </c>
      <c r="DD696" s="91">
        <v>0</v>
      </c>
      <c r="DE696" s="93">
        <f t="shared" si="508"/>
        <v>0</v>
      </c>
      <c r="DF696" s="93">
        <f t="shared" si="479"/>
        <v>0</v>
      </c>
      <c r="DG696" s="93"/>
      <c r="DH696" s="93">
        <v>0</v>
      </c>
      <c r="DI696" s="93">
        <v>0</v>
      </c>
      <c r="DJ696" s="86">
        <f t="shared" si="509"/>
        <v>0</v>
      </c>
      <c r="DK696" s="91">
        <v>0</v>
      </c>
      <c r="DL696" s="93"/>
      <c r="DM696" s="93">
        <v>0</v>
      </c>
      <c r="DN696" s="93">
        <f t="shared" si="480"/>
        <v>7970000</v>
      </c>
      <c r="DO696" s="93">
        <f t="shared" si="510"/>
        <v>0</v>
      </c>
      <c r="DP696" s="92">
        <f t="shared" si="511"/>
        <v>239100</v>
      </c>
      <c r="DQ696" s="97" t="str">
        <f t="shared" si="481"/>
        <v>8440069818</v>
      </c>
      <c r="DR696" s="98">
        <f t="shared" si="512"/>
        <v>0</v>
      </c>
      <c r="DS696" s="93" t="str">
        <f t="shared" si="513"/>
        <v>OK</v>
      </c>
      <c r="DT696" s="93"/>
      <c r="DU696" s="78" t="str">
        <f t="shared" si="482"/>
        <v>5010700215011501100001VT100001</v>
      </c>
      <c r="DV696" s="78">
        <f>INDEX('08_DMGiaDat'!$L:$L,MATCH(DU696,'08_DMGiaDat'!$R:$R,0))</f>
        <v>7970000</v>
      </c>
      <c r="DW696" s="78" t="str">
        <f t="shared" si="483"/>
        <v>501070021501100100000001</v>
      </c>
      <c r="DX696" s="78" t="str">
        <f>IFERROR(VLOOKUP(DW696,'08_DMGiaDat'!C618:C619,2,FALSE),"N")</f>
        <v>N</v>
      </c>
      <c r="DY696" s="78" t="str">
        <f t="shared" si="484"/>
        <v>5010700215011001VT100001</v>
      </c>
      <c r="DZ696" s="78" t="str">
        <f>IFERROR(VLOOKUP(DY696,'08_DMGiaDat'!C618:C619,2,FALSE),"N")</f>
        <v>N</v>
      </c>
      <c r="EA696" s="78" t="str">
        <f t="shared" si="485"/>
        <v>501070021501100100000001</v>
      </c>
      <c r="EB696" s="78" t="str">
        <f>IFERROR(VLOOKUP(EA696,'08_DMGiaDat'!C618:C619,2,FALSE),"N")</f>
        <v>N</v>
      </c>
      <c r="EC696" s="92">
        <f>IF(DV696&lt;&gt;"N",DV696,IF(DX696&lt;&gt;"N",DX696,IF(DZ696&lt;&gt;"N",DZ696*VLOOKUP(LEFT(CB696,3),'03_DMMucDich'!C602:C606,5,FALSE),IF(EB696&lt;&gt;"N",EB696*VLOOKUP(LEFT(CB696,3),'03_DMMucDich'!C602:C606,5,FALSE),"N/A"))))</f>
        <v>7970000</v>
      </c>
    </row>
    <row r="697" spans="1:133" s="34" customFormat="1" ht="16" x14ac:dyDescent="0.2">
      <c r="A697" s="85">
        <v>683</v>
      </c>
      <c r="B697" s="86"/>
      <c r="C697" s="87"/>
      <c r="D697" s="141" t="s">
        <v>6303</v>
      </c>
      <c r="E697" s="86"/>
      <c r="F697" s="88"/>
      <c r="G697" s="88" t="s">
        <v>5718</v>
      </c>
      <c r="H697" s="151">
        <v>2022</v>
      </c>
      <c r="I697" s="86"/>
      <c r="J697" s="86"/>
      <c r="K697" s="145" t="s">
        <v>6927</v>
      </c>
      <c r="L697" s="105"/>
      <c r="M697" s="86"/>
      <c r="N697" s="105"/>
      <c r="O697" s="105"/>
      <c r="P697" s="86"/>
      <c r="Q697" s="86"/>
      <c r="R697" s="153" t="str">
        <f t="shared" si="486"/>
        <v>Tổ 66</v>
      </c>
      <c r="S697" s="86"/>
      <c r="T697" s="86"/>
      <c r="U697" s="86"/>
      <c r="V697" s="86" t="str">
        <f t="shared" si="493"/>
        <v xml:space="preserve">, </v>
      </c>
      <c r="W697" s="86"/>
      <c r="X697" s="86"/>
      <c r="Y697" s="86"/>
      <c r="Z697" s="88"/>
      <c r="AA697" s="105"/>
      <c r="AB697" s="86"/>
      <c r="AC697" s="90"/>
      <c r="AD697" s="86"/>
      <c r="AE697" s="86"/>
      <c r="AF697" s="86"/>
      <c r="AG697" s="86"/>
      <c r="AH697" s="160" t="s">
        <v>6960</v>
      </c>
      <c r="AI697" s="153"/>
      <c r="AJ697" s="153"/>
      <c r="AK697" s="86"/>
      <c r="AL697" s="86"/>
      <c r="AM697" s="153" t="s">
        <v>7015</v>
      </c>
      <c r="AN697" s="153" t="s">
        <v>7812</v>
      </c>
      <c r="AO697" s="165">
        <v>43212</v>
      </c>
      <c r="AP697" s="153" t="s">
        <v>1623</v>
      </c>
      <c r="AQ697" s="153" t="s">
        <v>7079</v>
      </c>
      <c r="AR697" s="166">
        <v>100</v>
      </c>
      <c r="AS697" s="88" t="s">
        <v>5719</v>
      </c>
      <c r="AT697" s="92">
        <f t="shared" si="504"/>
        <v>0</v>
      </c>
      <c r="AU697" s="93">
        <v>0</v>
      </c>
      <c r="AV697" s="93">
        <v>0</v>
      </c>
      <c r="AW697" s="166">
        <v>200</v>
      </c>
      <c r="AX697" s="93">
        <v>0</v>
      </c>
      <c r="AY697" s="177"/>
      <c r="AZ697" s="177">
        <v>0</v>
      </c>
      <c r="BA697" s="178"/>
      <c r="BB697" s="105"/>
      <c r="BC697" s="105"/>
      <c r="BD697" s="93"/>
      <c r="BE697" s="93">
        <v>0</v>
      </c>
      <c r="BF697" s="91">
        <v>0</v>
      </c>
      <c r="BG697" s="94"/>
      <c r="BH697" s="95"/>
      <c r="BI697" s="93" t="str">
        <f t="shared" si="472"/>
        <v>Đỗ Văn Lịch</v>
      </c>
      <c r="BJ697" s="105">
        <f t="shared" si="473"/>
        <v>0</v>
      </c>
      <c r="BK697" s="88" t="str">
        <f t="shared" si="474"/>
        <v>8721447198</v>
      </c>
      <c r="BL697" s="86">
        <f t="shared" si="475"/>
        <v>0</v>
      </c>
      <c r="BM697" s="105">
        <f t="shared" si="476"/>
        <v>0</v>
      </c>
      <c r="BN697" s="86">
        <f t="shared" si="477"/>
        <v>0</v>
      </c>
      <c r="BO697" s="86">
        <f t="shared" si="478"/>
        <v>0</v>
      </c>
      <c r="BP697" s="86">
        <f t="shared" si="494"/>
        <v>0</v>
      </c>
      <c r="BQ697" s="160" t="s">
        <v>6960</v>
      </c>
      <c r="BR697" s="86" t="s">
        <v>5720</v>
      </c>
      <c r="BS697" s="88" t="s">
        <v>5721</v>
      </c>
      <c r="BT697" s="86" t="s">
        <v>5722</v>
      </c>
      <c r="BU697" s="86"/>
      <c r="BV697" s="86" t="str">
        <f t="shared" si="495"/>
        <v>CP 893524</v>
      </c>
      <c r="BW697" s="105" t="str">
        <f t="shared" si="496"/>
        <v/>
      </c>
      <c r="BX697" s="86" t="str">
        <f t="shared" si="490"/>
        <v>138</v>
      </c>
      <c r="BY697" s="86" t="str">
        <f t="shared" si="491"/>
        <v>30</v>
      </c>
      <c r="BZ697" s="91">
        <f t="shared" si="492"/>
        <v>100</v>
      </c>
      <c r="CA697" s="91">
        <v>0</v>
      </c>
      <c r="CB697" s="96" t="s">
        <v>5719</v>
      </c>
      <c r="CC697" s="91">
        <f t="shared" si="497"/>
        <v>200</v>
      </c>
      <c r="CD697" s="91">
        <f t="shared" si="498"/>
        <v>0</v>
      </c>
      <c r="CE697" s="93">
        <f t="shared" si="499"/>
        <v>0</v>
      </c>
      <c r="CF697" s="93">
        <f t="shared" si="500"/>
        <v>0</v>
      </c>
      <c r="CG697" s="105"/>
      <c r="CH697" s="105"/>
      <c r="CI697" s="86"/>
      <c r="CJ697" s="188"/>
      <c r="CK697" s="181">
        <f t="shared" si="501"/>
        <v>100</v>
      </c>
      <c r="CL697" s="181">
        <f t="shared" si="502"/>
        <v>200</v>
      </c>
      <c r="CM697" s="86" t="s">
        <v>5723</v>
      </c>
      <c r="CN697" s="182" t="s">
        <v>7854</v>
      </c>
      <c r="CO697" s="183" t="s">
        <v>7855</v>
      </c>
      <c r="CP697" s="86" t="s">
        <v>5724</v>
      </c>
      <c r="CQ697" s="153" t="s">
        <v>7924</v>
      </c>
      <c r="CR697" s="187">
        <f t="shared" si="503"/>
        <v>7970000</v>
      </c>
      <c r="CS697" s="188">
        <v>1</v>
      </c>
      <c r="CT697" s="188">
        <f t="shared" si="505"/>
        <v>7970000</v>
      </c>
      <c r="CU697" s="93"/>
      <c r="CV697" s="94">
        <f t="shared" si="487"/>
        <v>100</v>
      </c>
      <c r="CW697" s="93">
        <f t="shared" si="488"/>
        <v>0</v>
      </c>
      <c r="CX697" s="86">
        <f t="shared" si="489"/>
        <v>0</v>
      </c>
      <c r="CY697" s="93">
        <f t="shared" si="506"/>
        <v>239100</v>
      </c>
      <c r="CZ697" s="93">
        <v>0</v>
      </c>
      <c r="DA697" s="93">
        <v>0</v>
      </c>
      <c r="DB697" s="93">
        <f t="shared" si="507"/>
        <v>0</v>
      </c>
      <c r="DC697" s="93">
        <v>0</v>
      </c>
      <c r="DD697" s="91">
        <v>0</v>
      </c>
      <c r="DE697" s="93">
        <f t="shared" si="508"/>
        <v>0</v>
      </c>
      <c r="DF697" s="93">
        <f t="shared" si="479"/>
        <v>0</v>
      </c>
      <c r="DG697" s="93"/>
      <c r="DH697" s="93">
        <v>0</v>
      </c>
      <c r="DI697" s="93">
        <v>0</v>
      </c>
      <c r="DJ697" s="86">
        <f t="shared" si="509"/>
        <v>0</v>
      </c>
      <c r="DK697" s="91">
        <v>0</v>
      </c>
      <c r="DL697" s="93"/>
      <c r="DM697" s="93">
        <v>0</v>
      </c>
      <c r="DN697" s="93">
        <f t="shared" si="480"/>
        <v>7970000</v>
      </c>
      <c r="DO697" s="93">
        <f t="shared" si="510"/>
        <v>0</v>
      </c>
      <c r="DP697" s="92">
        <f t="shared" si="511"/>
        <v>239100</v>
      </c>
      <c r="DQ697" s="97" t="str">
        <f t="shared" si="481"/>
        <v>8721447198</v>
      </c>
      <c r="DR697" s="98">
        <f t="shared" si="512"/>
        <v>0</v>
      </c>
      <c r="DS697" s="93" t="str">
        <f t="shared" si="513"/>
        <v>OK</v>
      </c>
      <c r="DT697" s="93"/>
      <c r="DU697" s="78" t="str">
        <f t="shared" si="482"/>
        <v>5010700215011501100001VT100001</v>
      </c>
      <c r="DV697" s="78">
        <f>INDEX('08_DMGiaDat'!$L:$L,MATCH(DU697,'08_DMGiaDat'!$R:$R,0))</f>
        <v>7970000</v>
      </c>
      <c r="DW697" s="78" t="str">
        <f t="shared" si="483"/>
        <v>501070021501100100000001</v>
      </c>
      <c r="DX697" s="78" t="str">
        <f>IFERROR(VLOOKUP(DW697,'08_DMGiaDat'!C618:C619,2,FALSE),"N")</f>
        <v>N</v>
      </c>
      <c r="DY697" s="78" t="str">
        <f t="shared" si="484"/>
        <v>5010700215011001VT100001</v>
      </c>
      <c r="DZ697" s="78" t="str">
        <f>IFERROR(VLOOKUP(DY697,'08_DMGiaDat'!C618:C619,2,FALSE),"N")</f>
        <v>N</v>
      </c>
      <c r="EA697" s="78" t="str">
        <f t="shared" si="485"/>
        <v>501070021501100100000001</v>
      </c>
      <c r="EB697" s="78" t="str">
        <f>IFERROR(VLOOKUP(EA697,'08_DMGiaDat'!C618:C619,2,FALSE),"N")</f>
        <v>N</v>
      </c>
      <c r="EC697" s="92">
        <f>IF(DV697&lt;&gt;"N",DV697,IF(DX697&lt;&gt;"N",DX697,IF(DZ697&lt;&gt;"N",DZ697*VLOOKUP(LEFT(CB697,3),'03_DMMucDich'!C602:C606,5,FALSE),IF(EB697&lt;&gt;"N",EB697*VLOOKUP(LEFT(CB697,3),'03_DMMucDich'!C602:C606,5,FALSE),"N/A"))))</f>
        <v>7970000</v>
      </c>
    </row>
    <row r="698" spans="1:133" s="34" customFormat="1" ht="16" x14ac:dyDescent="0.2">
      <c r="A698" s="85">
        <v>684</v>
      </c>
      <c r="B698" s="86"/>
      <c r="C698" s="87"/>
      <c r="D698" s="141" t="s">
        <v>6304</v>
      </c>
      <c r="E698" s="86"/>
      <c r="F698" s="88"/>
      <c r="G698" s="88" t="s">
        <v>5718</v>
      </c>
      <c r="H698" s="151">
        <v>2023</v>
      </c>
      <c r="I698" s="86"/>
      <c r="J698" s="86"/>
      <c r="K698" s="145" t="s">
        <v>6928</v>
      </c>
      <c r="L698" s="105"/>
      <c r="M698" s="86"/>
      <c r="N698" s="105"/>
      <c r="O698" s="105"/>
      <c r="P698" s="86"/>
      <c r="Q698" s="86"/>
      <c r="R698" s="153" t="str">
        <f t="shared" si="486"/>
        <v>Tổ 09</v>
      </c>
      <c r="S698" s="86"/>
      <c r="T698" s="86"/>
      <c r="U698" s="86"/>
      <c r="V698" s="86" t="str">
        <f t="shared" si="493"/>
        <v xml:space="preserve">, </v>
      </c>
      <c r="W698" s="86"/>
      <c r="X698" s="86"/>
      <c r="Y698" s="86"/>
      <c r="Z698" s="88"/>
      <c r="AA698" s="105"/>
      <c r="AB698" s="86"/>
      <c r="AC698" s="90"/>
      <c r="AD698" s="86"/>
      <c r="AE698" s="86"/>
      <c r="AF698" s="86"/>
      <c r="AG698" s="86"/>
      <c r="AH698" s="160" t="s">
        <v>6979</v>
      </c>
      <c r="AI698" s="153"/>
      <c r="AJ698" s="153"/>
      <c r="AK698" s="86"/>
      <c r="AL698" s="86"/>
      <c r="AM698" s="153" t="s">
        <v>7015</v>
      </c>
      <c r="AN698" s="153" t="s">
        <v>7813</v>
      </c>
      <c r="AO698" s="165">
        <v>43567</v>
      </c>
      <c r="AP698" s="153" t="s">
        <v>7780</v>
      </c>
      <c r="AQ698" s="153" t="s">
        <v>7409</v>
      </c>
      <c r="AR698" s="166">
        <v>100</v>
      </c>
      <c r="AS698" s="88" t="s">
        <v>5719</v>
      </c>
      <c r="AT698" s="92">
        <f t="shared" si="504"/>
        <v>0</v>
      </c>
      <c r="AU698" s="93">
        <v>0</v>
      </c>
      <c r="AV698" s="93">
        <v>0</v>
      </c>
      <c r="AW698" s="166">
        <v>200</v>
      </c>
      <c r="AX698" s="93">
        <v>0</v>
      </c>
      <c r="AY698" s="177"/>
      <c r="AZ698" s="177">
        <v>0</v>
      </c>
      <c r="BA698" s="178"/>
      <c r="BB698" s="105"/>
      <c r="BC698" s="105"/>
      <c r="BD698" s="93"/>
      <c r="BE698" s="93">
        <v>0</v>
      </c>
      <c r="BF698" s="91">
        <v>0</v>
      </c>
      <c r="BG698" s="94"/>
      <c r="BH698" s="95"/>
      <c r="BI698" s="93" t="str">
        <f t="shared" si="472"/>
        <v>Đặng Ngọc Sơn</v>
      </c>
      <c r="BJ698" s="105">
        <f t="shared" si="473"/>
        <v>0</v>
      </c>
      <c r="BK698" s="88" t="str">
        <f t="shared" si="474"/>
        <v>8086326950</v>
      </c>
      <c r="BL698" s="86">
        <f t="shared" si="475"/>
        <v>0</v>
      </c>
      <c r="BM698" s="105">
        <f t="shared" si="476"/>
        <v>0</v>
      </c>
      <c r="BN698" s="86">
        <f t="shared" si="477"/>
        <v>0</v>
      </c>
      <c r="BO698" s="86">
        <f t="shared" si="478"/>
        <v>0</v>
      </c>
      <c r="BP698" s="86">
        <f t="shared" si="494"/>
        <v>0</v>
      </c>
      <c r="BQ698" s="160" t="s">
        <v>6979</v>
      </c>
      <c r="BR698" s="86" t="s">
        <v>5720</v>
      </c>
      <c r="BS698" s="88" t="s">
        <v>5721</v>
      </c>
      <c r="BT698" s="86" t="s">
        <v>5722</v>
      </c>
      <c r="BU698" s="86"/>
      <c r="BV698" s="86" t="str">
        <f t="shared" si="495"/>
        <v>CP 893092</v>
      </c>
      <c r="BW698" s="105" t="str">
        <f t="shared" si="496"/>
        <v/>
      </c>
      <c r="BX698" s="86" t="str">
        <f t="shared" si="490"/>
        <v>49</v>
      </c>
      <c r="BY698" s="86" t="str">
        <f t="shared" si="491"/>
        <v>55</v>
      </c>
      <c r="BZ698" s="91">
        <f t="shared" si="492"/>
        <v>100</v>
      </c>
      <c r="CA698" s="91">
        <v>0</v>
      </c>
      <c r="CB698" s="96" t="s">
        <v>5719</v>
      </c>
      <c r="CC698" s="91">
        <f t="shared" si="497"/>
        <v>200</v>
      </c>
      <c r="CD698" s="91">
        <f t="shared" si="498"/>
        <v>0</v>
      </c>
      <c r="CE698" s="93">
        <f t="shared" si="499"/>
        <v>0</v>
      </c>
      <c r="CF698" s="93">
        <f t="shared" si="500"/>
        <v>0</v>
      </c>
      <c r="CG698" s="105"/>
      <c r="CH698" s="105"/>
      <c r="CI698" s="86"/>
      <c r="CJ698" s="188"/>
      <c r="CK698" s="181">
        <f t="shared" si="501"/>
        <v>100</v>
      </c>
      <c r="CL698" s="181">
        <f t="shared" si="502"/>
        <v>200</v>
      </c>
      <c r="CM698" s="86" t="s">
        <v>5723</v>
      </c>
      <c r="CN698" s="182" t="s">
        <v>7854</v>
      </c>
      <c r="CO698" s="183" t="s">
        <v>7855</v>
      </c>
      <c r="CP698" s="86" t="s">
        <v>5724</v>
      </c>
      <c r="CQ698" s="153" t="s">
        <v>7924</v>
      </c>
      <c r="CR698" s="187">
        <f t="shared" si="503"/>
        <v>7970000</v>
      </c>
      <c r="CS698" s="188">
        <v>1</v>
      </c>
      <c r="CT698" s="188">
        <f t="shared" si="505"/>
        <v>7970000</v>
      </c>
      <c r="CU698" s="93"/>
      <c r="CV698" s="94">
        <f t="shared" si="487"/>
        <v>100</v>
      </c>
      <c r="CW698" s="93">
        <f t="shared" si="488"/>
        <v>0</v>
      </c>
      <c r="CX698" s="86">
        <f t="shared" si="489"/>
        <v>0</v>
      </c>
      <c r="CY698" s="93">
        <f t="shared" si="506"/>
        <v>239100</v>
      </c>
      <c r="CZ698" s="93">
        <v>0</v>
      </c>
      <c r="DA698" s="93">
        <v>0</v>
      </c>
      <c r="DB698" s="93">
        <f t="shared" si="507"/>
        <v>0</v>
      </c>
      <c r="DC698" s="93">
        <v>0</v>
      </c>
      <c r="DD698" s="91">
        <v>0</v>
      </c>
      <c r="DE698" s="93">
        <f t="shared" si="508"/>
        <v>0</v>
      </c>
      <c r="DF698" s="93">
        <f t="shared" si="479"/>
        <v>0</v>
      </c>
      <c r="DG698" s="93"/>
      <c r="DH698" s="93">
        <v>0</v>
      </c>
      <c r="DI698" s="93">
        <v>0</v>
      </c>
      <c r="DJ698" s="86">
        <f t="shared" si="509"/>
        <v>0</v>
      </c>
      <c r="DK698" s="91">
        <v>0</v>
      </c>
      <c r="DL698" s="93"/>
      <c r="DM698" s="93">
        <v>0</v>
      </c>
      <c r="DN698" s="93">
        <f t="shared" si="480"/>
        <v>7970000</v>
      </c>
      <c r="DO698" s="93">
        <f t="shared" si="510"/>
        <v>0</v>
      </c>
      <c r="DP698" s="92">
        <f t="shared" si="511"/>
        <v>239100</v>
      </c>
      <c r="DQ698" s="97" t="str">
        <f t="shared" si="481"/>
        <v>8086326950</v>
      </c>
      <c r="DR698" s="98">
        <f t="shared" si="512"/>
        <v>0</v>
      </c>
      <c r="DS698" s="93" t="str">
        <f t="shared" si="513"/>
        <v>OK</v>
      </c>
      <c r="DT698" s="93"/>
      <c r="DU698" s="78" t="str">
        <f t="shared" si="482"/>
        <v>5010700215011501100001VT100001</v>
      </c>
      <c r="DV698" s="78">
        <f>INDEX('08_DMGiaDat'!$L:$L,MATCH(DU698,'08_DMGiaDat'!$R:$R,0))</f>
        <v>7970000</v>
      </c>
      <c r="DW698" s="78" t="str">
        <f t="shared" si="483"/>
        <v>501070021501100100000001</v>
      </c>
      <c r="DX698" s="78" t="str">
        <f>IFERROR(VLOOKUP(DW698,'08_DMGiaDat'!C618:C619,2,FALSE),"N")</f>
        <v>N</v>
      </c>
      <c r="DY698" s="78" t="str">
        <f t="shared" si="484"/>
        <v>5010700215011001VT100001</v>
      </c>
      <c r="DZ698" s="78" t="str">
        <f>IFERROR(VLOOKUP(DY698,'08_DMGiaDat'!C618:C619,2,FALSE),"N")</f>
        <v>N</v>
      </c>
      <c r="EA698" s="78" t="str">
        <f t="shared" si="485"/>
        <v>501070021501100100000001</v>
      </c>
      <c r="EB698" s="78" t="str">
        <f>IFERROR(VLOOKUP(EA698,'08_DMGiaDat'!C618:C619,2,FALSE),"N")</f>
        <v>N</v>
      </c>
      <c r="EC698" s="92">
        <f>IF(DV698&lt;&gt;"N",DV698,IF(DX698&lt;&gt;"N",DX698,IF(DZ698&lt;&gt;"N",DZ698*VLOOKUP(LEFT(CB698,3),'03_DMMucDich'!C602:C606,5,FALSE),IF(EB698&lt;&gt;"N",EB698*VLOOKUP(LEFT(CB698,3),'03_DMMucDich'!C602:C606,5,FALSE),"N/A"))))</f>
        <v>7970000</v>
      </c>
    </row>
    <row r="699" spans="1:133" s="34" customFormat="1" ht="16" x14ac:dyDescent="0.2">
      <c r="A699" s="85">
        <v>685</v>
      </c>
      <c r="B699" s="86"/>
      <c r="C699" s="87"/>
      <c r="D699" s="141" t="s">
        <v>6305</v>
      </c>
      <c r="E699" s="86"/>
      <c r="F699" s="88"/>
      <c r="G699" s="88" t="s">
        <v>5718</v>
      </c>
      <c r="H699" s="151">
        <v>2022</v>
      </c>
      <c r="I699" s="86"/>
      <c r="J699" s="86"/>
      <c r="K699" s="145" t="s">
        <v>6929</v>
      </c>
      <c r="L699" s="105"/>
      <c r="M699" s="86"/>
      <c r="N699" s="105"/>
      <c r="O699" s="105"/>
      <c r="P699" s="86"/>
      <c r="Q699" s="86"/>
      <c r="R699" s="153" t="str">
        <f t="shared" si="486"/>
        <v>Tổ 65</v>
      </c>
      <c r="S699" s="86"/>
      <c r="T699" s="86"/>
      <c r="U699" s="86"/>
      <c r="V699" s="86" t="str">
        <f t="shared" si="493"/>
        <v xml:space="preserve">, </v>
      </c>
      <c r="W699" s="86"/>
      <c r="X699" s="86"/>
      <c r="Y699" s="86"/>
      <c r="Z699" s="88"/>
      <c r="AA699" s="105"/>
      <c r="AB699" s="86"/>
      <c r="AC699" s="90"/>
      <c r="AD699" s="86"/>
      <c r="AE699" s="86"/>
      <c r="AF699" s="86"/>
      <c r="AG699" s="86"/>
      <c r="AH699" s="160" t="s">
        <v>6964</v>
      </c>
      <c r="AI699" s="153"/>
      <c r="AJ699" s="153"/>
      <c r="AK699" s="86"/>
      <c r="AL699" s="86"/>
      <c r="AM699" s="153" t="s">
        <v>7015</v>
      </c>
      <c r="AN699" s="153" t="s">
        <v>7814</v>
      </c>
      <c r="AO699" s="165">
        <v>44491</v>
      </c>
      <c r="AP699" s="153" t="s">
        <v>2102</v>
      </c>
      <c r="AQ699" s="153" t="s">
        <v>7095</v>
      </c>
      <c r="AR699" s="166">
        <v>100</v>
      </c>
      <c r="AS699" s="88" t="s">
        <v>5719</v>
      </c>
      <c r="AT699" s="92">
        <f t="shared" si="504"/>
        <v>0</v>
      </c>
      <c r="AU699" s="93">
        <v>0</v>
      </c>
      <c r="AV699" s="93">
        <v>0</v>
      </c>
      <c r="AW699" s="166">
        <v>200</v>
      </c>
      <c r="AX699" s="93">
        <v>0</v>
      </c>
      <c r="AY699" s="177"/>
      <c r="AZ699" s="177">
        <v>0</v>
      </c>
      <c r="BA699" s="178"/>
      <c r="BB699" s="105"/>
      <c r="BC699" s="105"/>
      <c r="BD699" s="93"/>
      <c r="BE699" s="93">
        <v>0</v>
      </c>
      <c r="BF699" s="91">
        <v>0</v>
      </c>
      <c r="BG699" s="94"/>
      <c r="BH699" s="95"/>
      <c r="BI699" s="93" t="str">
        <f t="shared" si="472"/>
        <v>Nguyễn Mạnh Khởi</v>
      </c>
      <c r="BJ699" s="105">
        <f t="shared" si="473"/>
        <v>0</v>
      </c>
      <c r="BK699" s="88" t="str">
        <f t="shared" si="474"/>
        <v>8426290694</v>
      </c>
      <c r="BL699" s="86">
        <f t="shared" si="475"/>
        <v>0</v>
      </c>
      <c r="BM699" s="105">
        <f t="shared" si="476"/>
        <v>0</v>
      </c>
      <c r="BN699" s="86">
        <f t="shared" si="477"/>
        <v>0</v>
      </c>
      <c r="BO699" s="86">
        <f t="shared" si="478"/>
        <v>0</v>
      </c>
      <c r="BP699" s="86">
        <f t="shared" si="494"/>
        <v>0</v>
      </c>
      <c r="BQ699" s="160" t="s">
        <v>6964</v>
      </c>
      <c r="BR699" s="86" t="s">
        <v>5720</v>
      </c>
      <c r="BS699" s="88" t="s">
        <v>5721</v>
      </c>
      <c r="BT699" s="86" t="s">
        <v>5722</v>
      </c>
      <c r="BU699" s="86"/>
      <c r="BV699" s="86" t="str">
        <f t="shared" si="495"/>
        <v>DC 913855</v>
      </c>
      <c r="BW699" s="105" t="str">
        <f t="shared" si="496"/>
        <v/>
      </c>
      <c r="BX699" s="86" t="str">
        <f t="shared" si="490"/>
        <v>216</v>
      </c>
      <c r="BY699" s="86" t="str">
        <f t="shared" si="491"/>
        <v>8</v>
      </c>
      <c r="BZ699" s="91">
        <f t="shared" si="492"/>
        <v>100</v>
      </c>
      <c r="CA699" s="91">
        <v>0</v>
      </c>
      <c r="CB699" s="96" t="s">
        <v>5719</v>
      </c>
      <c r="CC699" s="91">
        <f t="shared" si="497"/>
        <v>200</v>
      </c>
      <c r="CD699" s="91">
        <f t="shared" si="498"/>
        <v>0</v>
      </c>
      <c r="CE699" s="93">
        <f t="shared" si="499"/>
        <v>0</v>
      </c>
      <c r="CF699" s="93">
        <f t="shared" si="500"/>
        <v>0</v>
      </c>
      <c r="CG699" s="105"/>
      <c r="CH699" s="105"/>
      <c r="CI699" s="86"/>
      <c r="CJ699" s="188"/>
      <c r="CK699" s="181">
        <f t="shared" si="501"/>
        <v>100</v>
      </c>
      <c r="CL699" s="181">
        <f t="shared" si="502"/>
        <v>200</v>
      </c>
      <c r="CM699" s="86" t="s">
        <v>5723</v>
      </c>
      <c r="CN699" s="182" t="s">
        <v>7854</v>
      </c>
      <c r="CO699" s="183" t="s">
        <v>7855</v>
      </c>
      <c r="CP699" s="86" t="s">
        <v>5724</v>
      </c>
      <c r="CQ699" s="153" t="s">
        <v>7924</v>
      </c>
      <c r="CR699" s="187">
        <f t="shared" si="503"/>
        <v>7970000</v>
      </c>
      <c r="CS699" s="188">
        <v>1</v>
      </c>
      <c r="CT699" s="188">
        <f t="shared" si="505"/>
        <v>7970000</v>
      </c>
      <c r="CU699" s="93"/>
      <c r="CV699" s="94">
        <f t="shared" si="487"/>
        <v>100</v>
      </c>
      <c r="CW699" s="93">
        <f t="shared" si="488"/>
        <v>0</v>
      </c>
      <c r="CX699" s="86">
        <f t="shared" si="489"/>
        <v>0</v>
      </c>
      <c r="CY699" s="93">
        <f t="shared" si="506"/>
        <v>239100</v>
      </c>
      <c r="CZ699" s="93">
        <v>0</v>
      </c>
      <c r="DA699" s="93">
        <v>0</v>
      </c>
      <c r="DB699" s="93">
        <f t="shared" si="507"/>
        <v>0</v>
      </c>
      <c r="DC699" s="93">
        <v>0</v>
      </c>
      <c r="DD699" s="91">
        <v>0</v>
      </c>
      <c r="DE699" s="93">
        <f t="shared" si="508"/>
        <v>0</v>
      </c>
      <c r="DF699" s="93">
        <f t="shared" si="479"/>
        <v>0</v>
      </c>
      <c r="DG699" s="93"/>
      <c r="DH699" s="93">
        <v>0</v>
      </c>
      <c r="DI699" s="93">
        <v>0</v>
      </c>
      <c r="DJ699" s="86">
        <f t="shared" si="509"/>
        <v>0</v>
      </c>
      <c r="DK699" s="91">
        <v>0</v>
      </c>
      <c r="DL699" s="93"/>
      <c r="DM699" s="93">
        <v>0</v>
      </c>
      <c r="DN699" s="93">
        <f t="shared" si="480"/>
        <v>7970000</v>
      </c>
      <c r="DO699" s="93">
        <f t="shared" si="510"/>
        <v>0</v>
      </c>
      <c r="DP699" s="92">
        <f t="shared" si="511"/>
        <v>239100</v>
      </c>
      <c r="DQ699" s="97" t="str">
        <f t="shared" si="481"/>
        <v>8426290694</v>
      </c>
      <c r="DR699" s="98">
        <f t="shared" si="512"/>
        <v>0</v>
      </c>
      <c r="DS699" s="93" t="str">
        <f t="shared" si="513"/>
        <v>OK</v>
      </c>
      <c r="DT699" s="93"/>
      <c r="DU699" s="78" t="str">
        <f t="shared" si="482"/>
        <v>5010700215011501100001VT100001</v>
      </c>
      <c r="DV699" s="78">
        <f>INDEX('08_DMGiaDat'!$L:$L,MATCH(DU699,'08_DMGiaDat'!$R:$R,0))</f>
        <v>7970000</v>
      </c>
      <c r="DW699" s="78" t="str">
        <f t="shared" si="483"/>
        <v>501070021501100100000001</v>
      </c>
      <c r="DX699" s="78" t="str">
        <f>IFERROR(VLOOKUP(DW699,'08_DMGiaDat'!C618:C619,2,FALSE),"N")</f>
        <v>N</v>
      </c>
      <c r="DY699" s="78" t="str">
        <f t="shared" si="484"/>
        <v>5010700215011001VT100001</v>
      </c>
      <c r="DZ699" s="78" t="str">
        <f>IFERROR(VLOOKUP(DY699,'08_DMGiaDat'!C618:C619,2,FALSE),"N")</f>
        <v>N</v>
      </c>
      <c r="EA699" s="78" t="str">
        <f t="shared" si="485"/>
        <v>501070021501100100000001</v>
      </c>
      <c r="EB699" s="78" t="str">
        <f>IFERROR(VLOOKUP(EA699,'08_DMGiaDat'!C618:C619,2,FALSE),"N")</f>
        <v>N</v>
      </c>
      <c r="EC699" s="92">
        <f>IF(DV699&lt;&gt;"N",DV699,IF(DX699&lt;&gt;"N",DX699,IF(DZ699&lt;&gt;"N",DZ699*VLOOKUP(LEFT(CB699,3),'03_DMMucDich'!C602:C606,5,FALSE),IF(EB699&lt;&gt;"N",EB699*VLOOKUP(LEFT(CB699,3),'03_DMMucDich'!C602:C606,5,FALSE),"N/A"))))</f>
        <v>7970000</v>
      </c>
    </row>
    <row r="700" spans="1:133" s="34" customFormat="1" ht="16" x14ac:dyDescent="0.2">
      <c r="A700" s="85">
        <v>686</v>
      </c>
      <c r="B700" s="86"/>
      <c r="C700" s="87"/>
      <c r="D700" s="141" t="s">
        <v>6306</v>
      </c>
      <c r="E700" s="86"/>
      <c r="F700" s="88"/>
      <c r="G700" s="88" t="s">
        <v>5718</v>
      </c>
      <c r="H700" s="151">
        <v>2022</v>
      </c>
      <c r="I700" s="86"/>
      <c r="J700" s="86"/>
      <c r="K700" s="145" t="s">
        <v>6930</v>
      </c>
      <c r="L700" s="105"/>
      <c r="M700" s="86"/>
      <c r="N700" s="105"/>
      <c r="O700" s="105"/>
      <c r="P700" s="86"/>
      <c r="Q700" s="86"/>
      <c r="R700" s="153" t="str">
        <f t="shared" si="486"/>
        <v>Tổ 46</v>
      </c>
      <c r="S700" s="86"/>
      <c r="T700" s="86"/>
      <c r="U700" s="86"/>
      <c r="V700" s="86" t="str">
        <f t="shared" si="493"/>
        <v xml:space="preserve">, </v>
      </c>
      <c r="W700" s="86"/>
      <c r="X700" s="86"/>
      <c r="Y700" s="86"/>
      <c r="Z700" s="88"/>
      <c r="AA700" s="105"/>
      <c r="AB700" s="86"/>
      <c r="AC700" s="90"/>
      <c r="AD700" s="86"/>
      <c r="AE700" s="86"/>
      <c r="AF700" s="86"/>
      <c r="AG700" s="86"/>
      <c r="AH700" s="160" t="s">
        <v>6986</v>
      </c>
      <c r="AI700" s="153"/>
      <c r="AJ700" s="153"/>
      <c r="AK700" s="86"/>
      <c r="AL700" s="86"/>
      <c r="AM700" s="153" t="s">
        <v>7015</v>
      </c>
      <c r="AN700" s="153" t="s">
        <v>7815</v>
      </c>
      <c r="AO700" s="165">
        <v>40739</v>
      </c>
      <c r="AP700" s="153" t="s">
        <v>7816</v>
      </c>
      <c r="AQ700" s="153" t="s">
        <v>2112</v>
      </c>
      <c r="AR700" s="166">
        <v>150.30000000000001</v>
      </c>
      <c r="AS700" s="88" t="s">
        <v>5719</v>
      </c>
      <c r="AT700" s="92">
        <f t="shared" si="504"/>
        <v>0</v>
      </c>
      <c r="AU700" s="93">
        <v>0</v>
      </c>
      <c r="AV700" s="93">
        <v>0</v>
      </c>
      <c r="AW700" s="166">
        <v>200</v>
      </c>
      <c r="AX700" s="93">
        <v>0</v>
      </c>
      <c r="AY700" s="177"/>
      <c r="AZ700" s="177">
        <v>0</v>
      </c>
      <c r="BA700" s="178"/>
      <c r="BB700" s="105"/>
      <c r="BC700" s="105"/>
      <c r="BD700" s="93"/>
      <c r="BE700" s="93">
        <v>0</v>
      </c>
      <c r="BF700" s="91">
        <v>0</v>
      </c>
      <c r="BG700" s="94"/>
      <c r="BH700" s="95"/>
      <c r="BI700" s="93" t="str">
        <f t="shared" si="472"/>
        <v>Nguyễn Thị Mười</v>
      </c>
      <c r="BJ700" s="105">
        <f t="shared" si="473"/>
        <v>0</v>
      </c>
      <c r="BK700" s="88" t="str">
        <f t="shared" si="474"/>
        <v>8150647344</v>
      </c>
      <c r="BL700" s="86">
        <f t="shared" si="475"/>
        <v>0</v>
      </c>
      <c r="BM700" s="105">
        <f t="shared" si="476"/>
        <v>0</v>
      </c>
      <c r="BN700" s="86">
        <f t="shared" si="477"/>
        <v>0</v>
      </c>
      <c r="BO700" s="86">
        <f t="shared" si="478"/>
        <v>0</v>
      </c>
      <c r="BP700" s="86">
        <f t="shared" si="494"/>
        <v>0</v>
      </c>
      <c r="BQ700" s="160" t="s">
        <v>6986</v>
      </c>
      <c r="BR700" s="86" t="s">
        <v>5720</v>
      </c>
      <c r="BS700" s="88" t="s">
        <v>5721</v>
      </c>
      <c r="BT700" s="86" t="s">
        <v>5722</v>
      </c>
      <c r="BU700" s="86"/>
      <c r="BV700" s="86" t="str">
        <f t="shared" si="495"/>
        <v>BE 778015</v>
      </c>
      <c r="BW700" s="105" t="str">
        <f t="shared" si="496"/>
        <v/>
      </c>
      <c r="BX700" s="86" t="str">
        <f t="shared" si="490"/>
        <v>51+39</v>
      </c>
      <c r="BY700" s="86" t="str">
        <f t="shared" si="491"/>
        <v>226</v>
      </c>
      <c r="BZ700" s="91">
        <f t="shared" si="492"/>
        <v>150.30000000000001</v>
      </c>
      <c r="CA700" s="91">
        <v>0</v>
      </c>
      <c r="CB700" s="96" t="s">
        <v>5719</v>
      </c>
      <c r="CC700" s="91">
        <f t="shared" si="497"/>
        <v>200</v>
      </c>
      <c r="CD700" s="91">
        <f t="shared" si="498"/>
        <v>0</v>
      </c>
      <c r="CE700" s="93">
        <f t="shared" si="499"/>
        <v>0</v>
      </c>
      <c r="CF700" s="93">
        <f t="shared" si="500"/>
        <v>0</v>
      </c>
      <c r="CG700" s="105"/>
      <c r="CH700" s="105"/>
      <c r="CI700" s="86"/>
      <c r="CJ700" s="188"/>
      <c r="CK700" s="181">
        <f t="shared" si="501"/>
        <v>150.30000000000001</v>
      </c>
      <c r="CL700" s="181">
        <f t="shared" si="502"/>
        <v>200</v>
      </c>
      <c r="CM700" s="86" t="s">
        <v>5723</v>
      </c>
      <c r="CN700" s="182" t="s">
        <v>7859</v>
      </c>
      <c r="CO700" s="183" t="s">
        <v>7863</v>
      </c>
      <c r="CP700" s="86" t="s">
        <v>5724</v>
      </c>
      <c r="CQ700" s="153" t="s">
        <v>7925</v>
      </c>
      <c r="CR700" s="187">
        <f t="shared" si="503"/>
        <v>2170000</v>
      </c>
      <c r="CS700" s="188">
        <v>0.8</v>
      </c>
      <c r="CT700" s="188">
        <f t="shared" si="505"/>
        <v>1736000</v>
      </c>
      <c r="CU700" s="93"/>
      <c r="CV700" s="94">
        <f t="shared" si="487"/>
        <v>150.30000000000001</v>
      </c>
      <c r="CW700" s="93">
        <f t="shared" si="488"/>
        <v>0</v>
      </c>
      <c r="CX700" s="86">
        <f t="shared" si="489"/>
        <v>0</v>
      </c>
      <c r="CY700" s="93">
        <f t="shared" si="506"/>
        <v>78276.240000000005</v>
      </c>
      <c r="CZ700" s="93">
        <v>0</v>
      </c>
      <c r="DA700" s="93">
        <v>0</v>
      </c>
      <c r="DB700" s="93">
        <f t="shared" si="507"/>
        <v>0</v>
      </c>
      <c r="DC700" s="93">
        <v>0</v>
      </c>
      <c r="DD700" s="91">
        <v>0</v>
      </c>
      <c r="DE700" s="93">
        <f t="shared" si="508"/>
        <v>0</v>
      </c>
      <c r="DF700" s="93">
        <f t="shared" si="479"/>
        <v>0</v>
      </c>
      <c r="DG700" s="93"/>
      <c r="DH700" s="93">
        <v>0</v>
      </c>
      <c r="DI700" s="93">
        <v>0</v>
      </c>
      <c r="DJ700" s="86">
        <f t="shared" si="509"/>
        <v>0</v>
      </c>
      <c r="DK700" s="91">
        <v>0</v>
      </c>
      <c r="DL700" s="93"/>
      <c r="DM700" s="93">
        <v>0</v>
      </c>
      <c r="DN700" s="93">
        <f t="shared" si="480"/>
        <v>1736000</v>
      </c>
      <c r="DO700" s="93">
        <f t="shared" si="510"/>
        <v>0</v>
      </c>
      <c r="DP700" s="92">
        <f t="shared" si="511"/>
        <v>78276.240000000005</v>
      </c>
      <c r="DQ700" s="97" t="str">
        <f t="shared" si="481"/>
        <v>8150647344</v>
      </c>
      <c r="DR700" s="98">
        <f t="shared" si="512"/>
        <v>0</v>
      </c>
      <c r="DS700" s="93" t="str">
        <f t="shared" si="513"/>
        <v>OK</v>
      </c>
      <c r="DT700" s="93"/>
      <c r="DU700" s="78" t="str">
        <f t="shared" si="482"/>
        <v>5010700212541254102001VT400001</v>
      </c>
      <c r="DV700" s="78">
        <f>INDEX('08_DMGiaDat'!$L:$L,MATCH(DU700,'08_DMGiaDat'!$R:$R,0))</f>
        <v>2170000</v>
      </c>
      <c r="DW700" s="78" t="str">
        <f t="shared" si="483"/>
        <v>501070021254100100000001</v>
      </c>
      <c r="DX700" s="78" t="str">
        <f>IFERROR(VLOOKUP(DW700,'08_DMGiaDat'!C618:C619,2,FALSE),"N")</f>
        <v>N</v>
      </c>
      <c r="DY700" s="78" t="str">
        <f t="shared" si="484"/>
        <v>5010700212541001VT400001</v>
      </c>
      <c r="DZ700" s="78" t="str">
        <f>IFERROR(VLOOKUP(DY700,'08_DMGiaDat'!C618:C619,2,FALSE),"N")</f>
        <v>N</v>
      </c>
      <c r="EA700" s="78" t="str">
        <f t="shared" si="485"/>
        <v>501070021254100100000001</v>
      </c>
      <c r="EB700" s="78" t="str">
        <f>IFERROR(VLOOKUP(EA700,'08_DMGiaDat'!C618:C619,2,FALSE),"N")</f>
        <v>N</v>
      </c>
      <c r="EC700" s="92">
        <f>IF(DV700&lt;&gt;"N",DV700,IF(DX700&lt;&gt;"N",DX700,IF(DZ700&lt;&gt;"N",DZ700*VLOOKUP(LEFT(CB700,3),'03_DMMucDich'!C602:C606,5,FALSE),IF(EB700&lt;&gt;"N",EB700*VLOOKUP(LEFT(CB700,3),'03_DMMucDich'!C602:C606,5,FALSE),"N/A"))))</f>
        <v>2170000</v>
      </c>
    </row>
    <row r="701" spans="1:133" s="34" customFormat="1" ht="16" x14ac:dyDescent="0.2">
      <c r="A701" s="85">
        <v>687</v>
      </c>
      <c r="B701" s="86"/>
      <c r="C701" s="87"/>
      <c r="D701" s="141" t="s">
        <v>6307</v>
      </c>
      <c r="E701" s="86"/>
      <c r="F701" s="88"/>
      <c r="G701" s="88" t="s">
        <v>5718</v>
      </c>
      <c r="H701" s="151">
        <v>2022</v>
      </c>
      <c r="I701" s="86"/>
      <c r="J701" s="86"/>
      <c r="K701" s="145" t="s">
        <v>6931</v>
      </c>
      <c r="L701" s="105"/>
      <c r="M701" s="86"/>
      <c r="N701" s="105"/>
      <c r="O701" s="105"/>
      <c r="P701" s="86"/>
      <c r="Q701" s="86"/>
      <c r="R701" s="153" t="str">
        <f t="shared" si="486"/>
        <v>Tổ 66</v>
      </c>
      <c r="S701" s="86"/>
      <c r="T701" s="86"/>
      <c r="U701" s="86"/>
      <c r="V701" s="86" t="str">
        <f t="shared" si="493"/>
        <v xml:space="preserve">, </v>
      </c>
      <c r="W701" s="86"/>
      <c r="X701" s="86"/>
      <c r="Y701" s="86"/>
      <c r="Z701" s="88"/>
      <c r="AA701" s="105"/>
      <c r="AB701" s="86"/>
      <c r="AC701" s="90"/>
      <c r="AD701" s="86"/>
      <c r="AE701" s="86"/>
      <c r="AF701" s="86"/>
      <c r="AG701" s="86"/>
      <c r="AH701" s="160" t="s">
        <v>6960</v>
      </c>
      <c r="AI701" s="153"/>
      <c r="AJ701" s="153"/>
      <c r="AK701" s="86"/>
      <c r="AL701" s="86"/>
      <c r="AM701" s="153" t="s">
        <v>7015</v>
      </c>
      <c r="AN701" s="153" t="s">
        <v>7817</v>
      </c>
      <c r="AO701" s="165">
        <v>44190</v>
      </c>
      <c r="AP701" s="153" t="s">
        <v>2107</v>
      </c>
      <c r="AQ701" s="153" t="s">
        <v>7035</v>
      </c>
      <c r="AR701" s="166">
        <v>100</v>
      </c>
      <c r="AS701" s="88" t="s">
        <v>5719</v>
      </c>
      <c r="AT701" s="92">
        <f t="shared" si="504"/>
        <v>0</v>
      </c>
      <c r="AU701" s="93">
        <v>0</v>
      </c>
      <c r="AV701" s="93">
        <v>0</v>
      </c>
      <c r="AW701" s="166">
        <v>200</v>
      </c>
      <c r="AX701" s="93">
        <v>0</v>
      </c>
      <c r="AY701" s="177"/>
      <c r="AZ701" s="177">
        <v>0</v>
      </c>
      <c r="BA701" s="178"/>
      <c r="BB701" s="105"/>
      <c r="BC701" s="105"/>
      <c r="BD701" s="93"/>
      <c r="BE701" s="93">
        <v>0</v>
      </c>
      <c r="BF701" s="91">
        <v>0</v>
      </c>
      <c r="BG701" s="94"/>
      <c r="BH701" s="95"/>
      <c r="BI701" s="93" t="str">
        <f t="shared" si="472"/>
        <v>Trần Thanh Hải</v>
      </c>
      <c r="BJ701" s="105">
        <f t="shared" si="473"/>
        <v>0</v>
      </c>
      <c r="BK701" s="88" t="str">
        <f t="shared" si="474"/>
        <v>8784616018</v>
      </c>
      <c r="BL701" s="86">
        <f t="shared" si="475"/>
        <v>0</v>
      </c>
      <c r="BM701" s="105">
        <f t="shared" si="476"/>
        <v>0</v>
      </c>
      <c r="BN701" s="86">
        <f t="shared" si="477"/>
        <v>0</v>
      </c>
      <c r="BO701" s="86">
        <f t="shared" si="478"/>
        <v>0</v>
      </c>
      <c r="BP701" s="86">
        <f t="shared" si="494"/>
        <v>0</v>
      </c>
      <c r="BQ701" s="160" t="s">
        <v>6960</v>
      </c>
      <c r="BR701" s="86" t="s">
        <v>5720</v>
      </c>
      <c r="BS701" s="88" t="s">
        <v>5721</v>
      </c>
      <c r="BT701" s="86" t="s">
        <v>5722</v>
      </c>
      <c r="BU701" s="86"/>
      <c r="BV701" s="86" t="str">
        <f t="shared" si="495"/>
        <v>CT 523565</v>
      </c>
      <c r="BW701" s="105" t="str">
        <f t="shared" si="496"/>
        <v/>
      </c>
      <c r="BX701" s="86" t="str">
        <f t="shared" si="490"/>
        <v>221</v>
      </c>
      <c r="BY701" s="86" t="str">
        <f t="shared" si="491"/>
        <v>87</v>
      </c>
      <c r="BZ701" s="91">
        <f t="shared" si="492"/>
        <v>100</v>
      </c>
      <c r="CA701" s="91">
        <v>0</v>
      </c>
      <c r="CB701" s="96" t="s">
        <v>5719</v>
      </c>
      <c r="CC701" s="91">
        <f t="shared" si="497"/>
        <v>200</v>
      </c>
      <c r="CD701" s="91">
        <f t="shared" si="498"/>
        <v>0</v>
      </c>
      <c r="CE701" s="93">
        <f t="shared" si="499"/>
        <v>0</v>
      </c>
      <c r="CF701" s="93">
        <f t="shared" si="500"/>
        <v>0</v>
      </c>
      <c r="CG701" s="105"/>
      <c r="CH701" s="105"/>
      <c r="CI701" s="86"/>
      <c r="CJ701" s="188"/>
      <c r="CK701" s="181">
        <f t="shared" si="501"/>
        <v>100</v>
      </c>
      <c r="CL701" s="181">
        <f t="shared" si="502"/>
        <v>200</v>
      </c>
      <c r="CM701" s="86" t="s">
        <v>5723</v>
      </c>
      <c r="CN701" s="182" t="s">
        <v>7854</v>
      </c>
      <c r="CO701" s="183" t="s">
        <v>7855</v>
      </c>
      <c r="CP701" s="86" t="s">
        <v>5724</v>
      </c>
      <c r="CQ701" s="153" t="s">
        <v>7924</v>
      </c>
      <c r="CR701" s="187">
        <f t="shared" si="503"/>
        <v>7970000</v>
      </c>
      <c r="CS701" s="188">
        <v>1</v>
      </c>
      <c r="CT701" s="188">
        <f t="shared" si="505"/>
        <v>7970000</v>
      </c>
      <c r="CU701" s="93"/>
      <c r="CV701" s="94">
        <f t="shared" si="487"/>
        <v>100</v>
      </c>
      <c r="CW701" s="93">
        <f t="shared" si="488"/>
        <v>0</v>
      </c>
      <c r="CX701" s="86">
        <f t="shared" si="489"/>
        <v>0</v>
      </c>
      <c r="CY701" s="93">
        <f t="shared" si="506"/>
        <v>239100</v>
      </c>
      <c r="CZ701" s="93">
        <v>0</v>
      </c>
      <c r="DA701" s="93">
        <v>0</v>
      </c>
      <c r="DB701" s="93">
        <f t="shared" si="507"/>
        <v>0</v>
      </c>
      <c r="DC701" s="93">
        <v>0</v>
      </c>
      <c r="DD701" s="91">
        <v>0</v>
      </c>
      <c r="DE701" s="93">
        <f t="shared" si="508"/>
        <v>0</v>
      </c>
      <c r="DF701" s="93">
        <f t="shared" si="479"/>
        <v>0</v>
      </c>
      <c r="DG701" s="93"/>
      <c r="DH701" s="93">
        <v>0</v>
      </c>
      <c r="DI701" s="93">
        <v>0</v>
      </c>
      <c r="DJ701" s="86">
        <f t="shared" si="509"/>
        <v>0</v>
      </c>
      <c r="DK701" s="91">
        <v>0</v>
      </c>
      <c r="DL701" s="93"/>
      <c r="DM701" s="93">
        <v>0</v>
      </c>
      <c r="DN701" s="93">
        <f t="shared" si="480"/>
        <v>7970000</v>
      </c>
      <c r="DO701" s="93">
        <f t="shared" si="510"/>
        <v>0</v>
      </c>
      <c r="DP701" s="92">
        <f t="shared" si="511"/>
        <v>239100</v>
      </c>
      <c r="DQ701" s="97" t="str">
        <f t="shared" si="481"/>
        <v>8784616018</v>
      </c>
      <c r="DR701" s="98">
        <f t="shared" si="512"/>
        <v>0</v>
      </c>
      <c r="DS701" s="93" t="str">
        <f t="shared" si="513"/>
        <v>OK</v>
      </c>
      <c r="DT701" s="93"/>
      <c r="DU701" s="78" t="str">
        <f t="shared" si="482"/>
        <v>5010700215011501100001VT100001</v>
      </c>
      <c r="DV701" s="78">
        <f>INDEX('08_DMGiaDat'!$L:$L,MATCH(DU701,'08_DMGiaDat'!$R:$R,0))</f>
        <v>7970000</v>
      </c>
      <c r="DW701" s="78" t="str">
        <f t="shared" si="483"/>
        <v>501070021501100100000001</v>
      </c>
      <c r="DX701" s="78" t="str">
        <f>IFERROR(VLOOKUP(DW701,'08_DMGiaDat'!C618:C619,2,FALSE),"N")</f>
        <v>N</v>
      </c>
      <c r="DY701" s="78" t="str">
        <f t="shared" si="484"/>
        <v>5010700215011001VT100001</v>
      </c>
      <c r="DZ701" s="78" t="str">
        <f>IFERROR(VLOOKUP(DY701,'08_DMGiaDat'!C618:C619,2,FALSE),"N")</f>
        <v>N</v>
      </c>
      <c r="EA701" s="78" t="str">
        <f t="shared" si="485"/>
        <v>501070021501100100000001</v>
      </c>
      <c r="EB701" s="78" t="str">
        <f>IFERROR(VLOOKUP(EA701,'08_DMGiaDat'!C618:C619,2,FALSE),"N")</f>
        <v>N</v>
      </c>
      <c r="EC701" s="92">
        <f>IF(DV701&lt;&gt;"N",DV701,IF(DX701&lt;&gt;"N",DX701,IF(DZ701&lt;&gt;"N",DZ701*VLOOKUP(LEFT(CB701,3),'03_DMMucDich'!C602:C606,5,FALSE),IF(EB701&lt;&gt;"N",EB701*VLOOKUP(LEFT(CB701,3),'03_DMMucDich'!C602:C606,5,FALSE),"N/A"))))</f>
        <v>7970000</v>
      </c>
    </row>
    <row r="702" spans="1:133" s="34" customFormat="1" ht="16" x14ac:dyDescent="0.2">
      <c r="A702" s="85">
        <v>688</v>
      </c>
      <c r="B702" s="86"/>
      <c r="C702" s="87"/>
      <c r="D702" s="141" t="s">
        <v>6308</v>
      </c>
      <c r="E702" s="86"/>
      <c r="F702" s="88"/>
      <c r="G702" s="88" t="s">
        <v>5718</v>
      </c>
      <c r="H702" s="151">
        <v>2023</v>
      </c>
      <c r="I702" s="86"/>
      <c r="J702" s="86"/>
      <c r="K702" s="145" t="s">
        <v>6932</v>
      </c>
      <c r="L702" s="105"/>
      <c r="M702" s="86"/>
      <c r="N702" s="105"/>
      <c r="O702" s="105"/>
      <c r="P702" s="86"/>
      <c r="Q702" s="86"/>
      <c r="R702" s="153" t="str">
        <f t="shared" si="486"/>
        <v>Tổ 66</v>
      </c>
      <c r="S702" s="86"/>
      <c r="T702" s="86"/>
      <c r="U702" s="86"/>
      <c r="V702" s="86" t="str">
        <f t="shared" si="493"/>
        <v xml:space="preserve">, </v>
      </c>
      <c r="W702" s="86"/>
      <c r="X702" s="86"/>
      <c r="Y702" s="86"/>
      <c r="Z702" s="88"/>
      <c r="AA702" s="105"/>
      <c r="AB702" s="86"/>
      <c r="AC702" s="90"/>
      <c r="AD702" s="86"/>
      <c r="AE702" s="86"/>
      <c r="AF702" s="86"/>
      <c r="AG702" s="86"/>
      <c r="AH702" s="160" t="s">
        <v>6960</v>
      </c>
      <c r="AI702" s="153"/>
      <c r="AJ702" s="153"/>
      <c r="AK702" s="86"/>
      <c r="AL702" s="86"/>
      <c r="AM702" s="153" t="s">
        <v>7015</v>
      </c>
      <c r="AN702" s="153" t="s">
        <v>7818</v>
      </c>
      <c r="AO702" s="165">
        <v>44644</v>
      </c>
      <c r="AP702" s="153" t="s">
        <v>7090</v>
      </c>
      <c r="AQ702" s="153" t="s">
        <v>7026</v>
      </c>
      <c r="AR702" s="166">
        <v>105</v>
      </c>
      <c r="AS702" s="88" t="s">
        <v>5719</v>
      </c>
      <c r="AT702" s="92">
        <f t="shared" si="504"/>
        <v>0</v>
      </c>
      <c r="AU702" s="93">
        <v>0</v>
      </c>
      <c r="AV702" s="93">
        <v>0</v>
      </c>
      <c r="AW702" s="166">
        <v>200</v>
      </c>
      <c r="AX702" s="93">
        <v>0</v>
      </c>
      <c r="AY702" s="177"/>
      <c r="AZ702" s="177">
        <v>0</v>
      </c>
      <c r="BA702" s="178"/>
      <c r="BB702" s="105"/>
      <c r="BC702" s="105"/>
      <c r="BD702" s="93"/>
      <c r="BE702" s="93">
        <v>0</v>
      </c>
      <c r="BF702" s="91">
        <v>0</v>
      </c>
      <c r="BG702" s="94"/>
      <c r="BH702" s="95"/>
      <c r="BI702" s="93" t="str">
        <f t="shared" si="472"/>
        <v>Nguyễn Thị Bé</v>
      </c>
      <c r="BJ702" s="105">
        <f t="shared" si="473"/>
        <v>0</v>
      </c>
      <c r="BK702" s="88" t="str">
        <f t="shared" si="474"/>
        <v>8459283082</v>
      </c>
      <c r="BL702" s="86">
        <f t="shared" si="475"/>
        <v>0</v>
      </c>
      <c r="BM702" s="105">
        <f t="shared" si="476"/>
        <v>0</v>
      </c>
      <c r="BN702" s="86">
        <f t="shared" si="477"/>
        <v>0</v>
      </c>
      <c r="BO702" s="86">
        <f t="shared" si="478"/>
        <v>0</v>
      </c>
      <c r="BP702" s="86">
        <f t="shared" si="494"/>
        <v>0</v>
      </c>
      <c r="BQ702" s="160" t="s">
        <v>6960</v>
      </c>
      <c r="BR702" s="86" t="s">
        <v>5720</v>
      </c>
      <c r="BS702" s="88" t="s">
        <v>5721</v>
      </c>
      <c r="BT702" s="86" t="s">
        <v>5722</v>
      </c>
      <c r="BU702" s="86"/>
      <c r="BV702" s="86" t="str">
        <f t="shared" si="495"/>
        <v>DC 963570</v>
      </c>
      <c r="BW702" s="105" t="str">
        <f t="shared" si="496"/>
        <v/>
      </c>
      <c r="BX702" s="86" t="str">
        <f t="shared" si="490"/>
        <v>26</v>
      </c>
      <c r="BY702" s="86" t="str">
        <f t="shared" si="491"/>
        <v>42</v>
      </c>
      <c r="BZ702" s="91">
        <f t="shared" si="492"/>
        <v>105</v>
      </c>
      <c r="CA702" s="91">
        <v>0</v>
      </c>
      <c r="CB702" s="96" t="s">
        <v>5719</v>
      </c>
      <c r="CC702" s="91">
        <f t="shared" si="497"/>
        <v>200</v>
      </c>
      <c r="CD702" s="91">
        <f t="shared" si="498"/>
        <v>0</v>
      </c>
      <c r="CE702" s="93">
        <f t="shared" si="499"/>
        <v>0</v>
      </c>
      <c r="CF702" s="93">
        <f t="shared" si="500"/>
        <v>0</v>
      </c>
      <c r="CG702" s="105"/>
      <c r="CH702" s="105"/>
      <c r="CI702" s="86"/>
      <c r="CJ702" s="188"/>
      <c r="CK702" s="181">
        <f t="shared" si="501"/>
        <v>105</v>
      </c>
      <c r="CL702" s="181">
        <f t="shared" si="502"/>
        <v>200</v>
      </c>
      <c r="CM702" s="86" t="s">
        <v>5723</v>
      </c>
      <c r="CN702" s="182" t="s">
        <v>7854</v>
      </c>
      <c r="CO702" s="183" t="s">
        <v>7855</v>
      </c>
      <c r="CP702" s="86" t="s">
        <v>5724</v>
      </c>
      <c r="CQ702" s="153" t="s">
        <v>7924</v>
      </c>
      <c r="CR702" s="187">
        <f t="shared" si="503"/>
        <v>7970000</v>
      </c>
      <c r="CS702" s="188">
        <v>1</v>
      </c>
      <c r="CT702" s="188">
        <f t="shared" si="505"/>
        <v>7970000</v>
      </c>
      <c r="CU702" s="93"/>
      <c r="CV702" s="94">
        <f t="shared" si="487"/>
        <v>105</v>
      </c>
      <c r="CW702" s="93">
        <f t="shared" si="488"/>
        <v>0</v>
      </c>
      <c r="CX702" s="86">
        <f t="shared" si="489"/>
        <v>0</v>
      </c>
      <c r="CY702" s="93">
        <f t="shared" si="506"/>
        <v>251055</v>
      </c>
      <c r="CZ702" s="93">
        <v>0</v>
      </c>
      <c r="DA702" s="93">
        <v>0</v>
      </c>
      <c r="DB702" s="93">
        <f t="shared" si="507"/>
        <v>0</v>
      </c>
      <c r="DC702" s="93">
        <v>0</v>
      </c>
      <c r="DD702" s="91">
        <v>0</v>
      </c>
      <c r="DE702" s="93">
        <f t="shared" si="508"/>
        <v>0</v>
      </c>
      <c r="DF702" s="93">
        <f t="shared" si="479"/>
        <v>0</v>
      </c>
      <c r="DG702" s="93"/>
      <c r="DH702" s="93">
        <v>0</v>
      </c>
      <c r="DI702" s="93">
        <v>0</v>
      </c>
      <c r="DJ702" s="86">
        <f t="shared" si="509"/>
        <v>0</v>
      </c>
      <c r="DK702" s="91">
        <v>0</v>
      </c>
      <c r="DL702" s="93"/>
      <c r="DM702" s="93">
        <v>0</v>
      </c>
      <c r="DN702" s="93">
        <f t="shared" si="480"/>
        <v>7970000</v>
      </c>
      <c r="DO702" s="93">
        <f t="shared" si="510"/>
        <v>0</v>
      </c>
      <c r="DP702" s="92">
        <f t="shared" si="511"/>
        <v>251055</v>
      </c>
      <c r="DQ702" s="97" t="str">
        <f t="shared" si="481"/>
        <v>8459283082</v>
      </c>
      <c r="DR702" s="98">
        <f t="shared" si="512"/>
        <v>0</v>
      </c>
      <c r="DS702" s="93" t="str">
        <f t="shared" si="513"/>
        <v>OK</v>
      </c>
      <c r="DT702" s="93"/>
      <c r="DU702" s="78" t="str">
        <f t="shared" si="482"/>
        <v>5010700215011501100001VT100001</v>
      </c>
      <c r="DV702" s="78">
        <f>INDEX('08_DMGiaDat'!$L:$L,MATCH(DU702,'08_DMGiaDat'!$R:$R,0))</f>
        <v>7970000</v>
      </c>
      <c r="DW702" s="78" t="str">
        <f t="shared" si="483"/>
        <v>501070021501100100000001</v>
      </c>
      <c r="DX702" s="78" t="str">
        <f>IFERROR(VLOOKUP(DW702,'08_DMGiaDat'!C618:C619,2,FALSE),"N")</f>
        <v>N</v>
      </c>
      <c r="DY702" s="78" t="str">
        <f t="shared" si="484"/>
        <v>5010700215011001VT100001</v>
      </c>
      <c r="DZ702" s="78" t="str">
        <f>IFERROR(VLOOKUP(DY702,'08_DMGiaDat'!C618:C619,2,FALSE),"N")</f>
        <v>N</v>
      </c>
      <c r="EA702" s="78" t="str">
        <f t="shared" si="485"/>
        <v>501070021501100100000001</v>
      </c>
      <c r="EB702" s="78" t="str">
        <f>IFERROR(VLOOKUP(EA702,'08_DMGiaDat'!C618:C619,2,FALSE),"N")</f>
        <v>N</v>
      </c>
      <c r="EC702" s="92">
        <f>IF(DV702&lt;&gt;"N",DV702,IF(DX702&lt;&gt;"N",DX702,IF(DZ702&lt;&gt;"N",DZ702*VLOOKUP(LEFT(CB702,3),'03_DMMucDich'!C602:C606,5,FALSE),IF(EB702&lt;&gt;"N",EB702*VLOOKUP(LEFT(CB702,3),'03_DMMucDich'!C602:C606,5,FALSE),"N/A"))))</f>
        <v>7970000</v>
      </c>
    </row>
    <row r="703" spans="1:133" s="34" customFormat="1" ht="16" x14ac:dyDescent="0.2">
      <c r="A703" s="85">
        <v>689</v>
      </c>
      <c r="B703" s="86"/>
      <c r="C703" s="87"/>
      <c r="D703" s="141" t="s">
        <v>6309</v>
      </c>
      <c r="E703" s="86"/>
      <c r="F703" s="88"/>
      <c r="G703" s="88" t="s">
        <v>5718</v>
      </c>
      <c r="H703" s="151">
        <v>2022</v>
      </c>
      <c r="I703" s="86"/>
      <c r="J703" s="86"/>
      <c r="K703" s="145" t="s">
        <v>6933</v>
      </c>
      <c r="L703" s="105"/>
      <c r="M703" s="86"/>
      <c r="N703" s="105"/>
      <c r="O703" s="105"/>
      <c r="P703" s="86"/>
      <c r="Q703" s="86"/>
      <c r="R703" s="153" t="str">
        <f t="shared" si="486"/>
        <v>Tổ 66</v>
      </c>
      <c r="S703" s="86"/>
      <c r="T703" s="86"/>
      <c r="U703" s="86"/>
      <c r="V703" s="86" t="str">
        <f t="shared" si="493"/>
        <v xml:space="preserve">, </v>
      </c>
      <c r="W703" s="86"/>
      <c r="X703" s="86"/>
      <c r="Y703" s="86"/>
      <c r="Z703" s="88"/>
      <c r="AA703" s="105"/>
      <c r="AB703" s="86"/>
      <c r="AC703" s="90"/>
      <c r="AD703" s="86"/>
      <c r="AE703" s="86"/>
      <c r="AF703" s="86"/>
      <c r="AG703" s="86"/>
      <c r="AH703" s="160" t="s">
        <v>6960</v>
      </c>
      <c r="AI703" s="153"/>
      <c r="AJ703" s="153"/>
      <c r="AK703" s="86"/>
      <c r="AL703" s="86"/>
      <c r="AM703" s="153" t="s">
        <v>7015</v>
      </c>
      <c r="AN703" s="153" t="s">
        <v>7819</v>
      </c>
      <c r="AO703" s="165">
        <v>43599</v>
      </c>
      <c r="AP703" s="153" t="s">
        <v>7292</v>
      </c>
      <c r="AQ703" s="153" t="s">
        <v>7079</v>
      </c>
      <c r="AR703" s="166">
        <v>100</v>
      </c>
      <c r="AS703" s="88" t="s">
        <v>5719</v>
      </c>
      <c r="AT703" s="92">
        <f t="shared" si="504"/>
        <v>0</v>
      </c>
      <c r="AU703" s="93">
        <v>0</v>
      </c>
      <c r="AV703" s="93">
        <v>0</v>
      </c>
      <c r="AW703" s="166">
        <v>200</v>
      </c>
      <c r="AX703" s="93">
        <v>0</v>
      </c>
      <c r="AY703" s="177"/>
      <c r="AZ703" s="177">
        <v>0</v>
      </c>
      <c r="BA703" s="178"/>
      <c r="BB703" s="105"/>
      <c r="BC703" s="105"/>
      <c r="BD703" s="93"/>
      <c r="BE703" s="93">
        <v>0</v>
      </c>
      <c r="BF703" s="91">
        <v>0</v>
      </c>
      <c r="BG703" s="94"/>
      <c r="BH703" s="95"/>
      <c r="BI703" s="93" t="str">
        <f t="shared" si="472"/>
        <v>Nguyễn Thị Phượng</v>
      </c>
      <c r="BJ703" s="105">
        <f t="shared" si="473"/>
        <v>0</v>
      </c>
      <c r="BK703" s="88" t="str">
        <f t="shared" si="474"/>
        <v>8617446310</v>
      </c>
      <c r="BL703" s="86">
        <f t="shared" si="475"/>
        <v>0</v>
      </c>
      <c r="BM703" s="105">
        <f t="shared" si="476"/>
        <v>0</v>
      </c>
      <c r="BN703" s="86">
        <f t="shared" si="477"/>
        <v>0</v>
      </c>
      <c r="BO703" s="86">
        <f t="shared" si="478"/>
        <v>0</v>
      </c>
      <c r="BP703" s="86">
        <f t="shared" si="494"/>
        <v>0</v>
      </c>
      <c r="BQ703" s="160" t="s">
        <v>6960</v>
      </c>
      <c r="BR703" s="86" t="s">
        <v>5720</v>
      </c>
      <c r="BS703" s="88" t="s">
        <v>5721</v>
      </c>
      <c r="BT703" s="86" t="s">
        <v>5722</v>
      </c>
      <c r="BU703" s="86"/>
      <c r="BV703" s="86" t="str">
        <f t="shared" si="495"/>
        <v>CP 893653</v>
      </c>
      <c r="BW703" s="105" t="str">
        <f t="shared" si="496"/>
        <v/>
      </c>
      <c r="BX703" s="86" t="str">
        <f t="shared" si="490"/>
        <v>88</v>
      </c>
      <c r="BY703" s="86" t="str">
        <f t="shared" si="491"/>
        <v>30</v>
      </c>
      <c r="BZ703" s="91">
        <f t="shared" si="492"/>
        <v>100</v>
      </c>
      <c r="CA703" s="91">
        <v>0</v>
      </c>
      <c r="CB703" s="96" t="s">
        <v>5719</v>
      </c>
      <c r="CC703" s="91">
        <f t="shared" si="497"/>
        <v>200</v>
      </c>
      <c r="CD703" s="91">
        <f t="shared" si="498"/>
        <v>0</v>
      </c>
      <c r="CE703" s="93">
        <f t="shared" si="499"/>
        <v>0</v>
      </c>
      <c r="CF703" s="93">
        <f t="shared" si="500"/>
        <v>0</v>
      </c>
      <c r="CG703" s="105"/>
      <c r="CH703" s="105"/>
      <c r="CI703" s="86"/>
      <c r="CJ703" s="188"/>
      <c r="CK703" s="181">
        <f t="shared" si="501"/>
        <v>100</v>
      </c>
      <c r="CL703" s="181">
        <f t="shared" si="502"/>
        <v>200</v>
      </c>
      <c r="CM703" s="86" t="s">
        <v>5723</v>
      </c>
      <c r="CN703" s="182" t="s">
        <v>7854</v>
      </c>
      <c r="CO703" s="183" t="s">
        <v>7855</v>
      </c>
      <c r="CP703" s="86" t="s">
        <v>5724</v>
      </c>
      <c r="CQ703" s="153" t="s">
        <v>7924</v>
      </c>
      <c r="CR703" s="187">
        <f t="shared" si="503"/>
        <v>7970000</v>
      </c>
      <c r="CS703" s="188">
        <v>1</v>
      </c>
      <c r="CT703" s="188">
        <f t="shared" si="505"/>
        <v>7970000</v>
      </c>
      <c r="CU703" s="93"/>
      <c r="CV703" s="94">
        <f t="shared" si="487"/>
        <v>100</v>
      </c>
      <c r="CW703" s="93">
        <f t="shared" si="488"/>
        <v>0</v>
      </c>
      <c r="CX703" s="86">
        <f t="shared" si="489"/>
        <v>0</v>
      </c>
      <c r="CY703" s="93">
        <f t="shared" si="506"/>
        <v>239100</v>
      </c>
      <c r="CZ703" s="93">
        <v>0</v>
      </c>
      <c r="DA703" s="93">
        <v>0</v>
      </c>
      <c r="DB703" s="93">
        <f t="shared" si="507"/>
        <v>0</v>
      </c>
      <c r="DC703" s="93">
        <v>0</v>
      </c>
      <c r="DD703" s="91">
        <v>0</v>
      </c>
      <c r="DE703" s="93">
        <f t="shared" si="508"/>
        <v>0</v>
      </c>
      <c r="DF703" s="93">
        <f t="shared" si="479"/>
        <v>0</v>
      </c>
      <c r="DG703" s="93"/>
      <c r="DH703" s="93">
        <v>0</v>
      </c>
      <c r="DI703" s="93">
        <v>0</v>
      </c>
      <c r="DJ703" s="86">
        <f t="shared" si="509"/>
        <v>0</v>
      </c>
      <c r="DK703" s="91">
        <v>0</v>
      </c>
      <c r="DL703" s="93"/>
      <c r="DM703" s="93">
        <v>0</v>
      </c>
      <c r="DN703" s="93">
        <f t="shared" si="480"/>
        <v>7970000</v>
      </c>
      <c r="DO703" s="93">
        <f t="shared" si="510"/>
        <v>0</v>
      </c>
      <c r="DP703" s="92">
        <f t="shared" si="511"/>
        <v>239100</v>
      </c>
      <c r="DQ703" s="97" t="str">
        <f t="shared" si="481"/>
        <v>8617446310</v>
      </c>
      <c r="DR703" s="98">
        <f t="shared" si="512"/>
        <v>0</v>
      </c>
      <c r="DS703" s="93" t="str">
        <f t="shared" si="513"/>
        <v>OK</v>
      </c>
      <c r="DT703" s="93"/>
      <c r="DU703" s="78" t="str">
        <f t="shared" si="482"/>
        <v>5010700215011501100001VT100001</v>
      </c>
      <c r="DV703" s="78">
        <f>INDEX('08_DMGiaDat'!$L:$L,MATCH(DU703,'08_DMGiaDat'!$R:$R,0))</f>
        <v>7970000</v>
      </c>
      <c r="DW703" s="78" t="str">
        <f t="shared" si="483"/>
        <v>501070021501100100000001</v>
      </c>
      <c r="DX703" s="78" t="str">
        <f>IFERROR(VLOOKUP(DW703,'08_DMGiaDat'!C618:C619,2,FALSE),"N")</f>
        <v>N</v>
      </c>
      <c r="DY703" s="78" t="str">
        <f t="shared" si="484"/>
        <v>5010700215011001VT100001</v>
      </c>
      <c r="DZ703" s="78" t="str">
        <f>IFERROR(VLOOKUP(DY703,'08_DMGiaDat'!C618:C619,2,FALSE),"N")</f>
        <v>N</v>
      </c>
      <c r="EA703" s="78" t="str">
        <f t="shared" si="485"/>
        <v>501070021501100100000001</v>
      </c>
      <c r="EB703" s="78" t="str">
        <f>IFERROR(VLOOKUP(EA703,'08_DMGiaDat'!C618:C619,2,FALSE),"N")</f>
        <v>N</v>
      </c>
      <c r="EC703" s="92">
        <f>IF(DV703&lt;&gt;"N",DV703,IF(DX703&lt;&gt;"N",DX703,IF(DZ703&lt;&gt;"N",DZ703*VLOOKUP(LEFT(CB703,3),'03_DMMucDich'!C602:C606,5,FALSE),IF(EB703&lt;&gt;"N",EB703*VLOOKUP(LEFT(CB703,3),'03_DMMucDich'!C602:C606,5,FALSE),"N/A"))))</f>
        <v>7970000</v>
      </c>
    </row>
    <row r="704" spans="1:133" s="34" customFormat="1" ht="16" x14ac:dyDescent="0.2">
      <c r="A704" s="85">
        <v>690</v>
      </c>
      <c r="B704" s="86"/>
      <c r="C704" s="87"/>
      <c r="D704" s="141" t="s">
        <v>6310</v>
      </c>
      <c r="E704" s="86"/>
      <c r="F704" s="88"/>
      <c r="G704" s="88" t="s">
        <v>5718</v>
      </c>
      <c r="H704" s="151">
        <v>2023</v>
      </c>
      <c r="I704" s="86"/>
      <c r="J704" s="86"/>
      <c r="K704" s="145" t="s">
        <v>6934</v>
      </c>
      <c r="L704" s="105"/>
      <c r="M704" s="86"/>
      <c r="N704" s="105"/>
      <c r="O704" s="105"/>
      <c r="P704" s="86"/>
      <c r="Q704" s="86"/>
      <c r="R704" s="153" t="str">
        <f t="shared" si="486"/>
        <v>Tổ 10</v>
      </c>
      <c r="S704" s="86"/>
      <c r="T704" s="86"/>
      <c r="U704" s="86"/>
      <c r="V704" s="86" t="str">
        <f t="shared" si="493"/>
        <v xml:space="preserve">, </v>
      </c>
      <c r="W704" s="86"/>
      <c r="X704" s="86"/>
      <c r="Y704" s="86"/>
      <c r="Z704" s="88"/>
      <c r="AA704" s="105"/>
      <c r="AB704" s="86"/>
      <c r="AC704" s="90"/>
      <c r="AD704" s="86"/>
      <c r="AE704" s="86"/>
      <c r="AF704" s="86"/>
      <c r="AG704" s="86"/>
      <c r="AH704" s="160" t="s">
        <v>6984</v>
      </c>
      <c r="AI704" s="153"/>
      <c r="AJ704" s="153"/>
      <c r="AK704" s="86"/>
      <c r="AL704" s="86"/>
      <c r="AM704" s="153" t="s">
        <v>7015</v>
      </c>
      <c r="AN704" s="153" t="s">
        <v>7820</v>
      </c>
      <c r="AO704" s="165">
        <v>43847</v>
      </c>
      <c r="AP704" s="153" t="s">
        <v>7821</v>
      </c>
      <c r="AQ704" s="153" t="s">
        <v>7097</v>
      </c>
      <c r="AR704" s="166">
        <v>141.5</v>
      </c>
      <c r="AS704" s="88" t="s">
        <v>5719</v>
      </c>
      <c r="AT704" s="92">
        <f t="shared" si="504"/>
        <v>0</v>
      </c>
      <c r="AU704" s="93">
        <v>0</v>
      </c>
      <c r="AV704" s="93">
        <v>0</v>
      </c>
      <c r="AW704" s="166">
        <v>200</v>
      </c>
      <c r="AX704" s="93">
        <v>0</v>
      </c>
      <c r="AY704" s="177"/>
      <c r="AZ704" s="177">
        <v>0</v>
      </c>
      <c r="BA704" s="178"/>
      <c r="BB704" s="105"/>
      <c r="BC704" s="105"/>
      <c r="BD704" s="93"/>
      <c r="BE704" s="93">
        <v>0</v>
      </c>
      <c r="BF704" s="91">
        <v>0</v>
      </c>
      <c r="BG704" s="94"/>
      <c r="BH704" s="95"/>
      <c r="BI704" s="93" t="str">
        <f t="shared" si="472"/>
        <v>Thái Thị Vân</v>
      </c>
      <c r="BJ704" s="105">
        <f t="shared" si="473"/>
        <v>0</v>
      </c>
      <c r="BK704" s="88" t="str">
        <f t="shared" si="474"/>
        <v>8049974784</v>
      </c>
      <c r="BL704" s="86">
        <f t="shared" si="475"/>
        <v>0</v>
      </c>
      <c r="BM704" s="105">
        <f t="shared" si="476"/>
        <v>0</v>
      </c>
      <c r="BN704" s="86">
        <f t="shared" si="477"/>
        <v>0</v>
      </c>
      <c r="BO704" s="86">
        <f t="shared" si="478"/>
        <v>0</v>
      </c>
      <c r="BP704" s="86">
        <f t="shared" si="494"/>
        <v>0</v>
      </c>
      <c r="BQ704" s="160" t="s">
        <v>6984</v>
      </c>
      <c r="BR704" s="86" t="s">
        <v>5720</v>
      </c>
      <c r="BS704" s="88" t="s">
        <v>5721</v>
      </c>
      <c r="BT704" s="86" t="s">
        <v>5722</v>
      </c>
      <c r="BU704" s="86"/>
      <c r="BV704" s="86" t="str">
        <f t="shared" si="495"/>
        <v>CT 485556</v>
      </c>
      <c r="BW704" s="105" t="str">
        <f t="shared" si="496"/>
        <v/>
      </c>
      <c r="BX704" s="86" t="str">
        <f t="shared" si="490"/>
        <v>608</v>
      </c>
      <c r="BY704" s="86" t="str">
        <f t="shared" si="491"/>
        <v>75</v>
      </c>
      <c r="BZ704" s="91">
        <f t="shared" si="492"/>
        <v>141.5</v>
      </c>
      <c r="CA704" s="91">
        <v>0</v>
      </c>
      <c r="CB704" s="96" t="s">
        <v>5719</v>
      </c>
      <c r="CC704" s="91">
        <f t="shared" si="497"/>
        <v>200</v>
      </c>
      <c r="CD704" s="91">
        <f t="shared" si="498"/>
        <v>0</v>
      </c>
      <c r="CE704" s="93">
        <f t="shared" si="499"/>
        <v>0</v>
      </c>
      <c r="CF704" s="93">
        <f t="shared" si="500"/>
        <v>0</v>
      </c>
      <c r="CG704" s="105"/>
      <c r="CH704" s="105"/>
      <c r="CI704" s="86"/>
      <c r="CJ704" s="188"/>
      <c r="CK704" s="181">
        <f t="shared" si="501"/>
        <v>141.5</v>
      </c>
      <c r="CL704" s="181">
        <f t="shared" si="502"/>
        <v>200</v>
      </c>
      <c r="CM704" s="86" t="s">
        <v>5723</v>
      </c>
      <c r="CN704" s="182" t="s">
        <v>7866</v>
      </c>
      <c r="CO704" s="183" t="s">
        <v>7867</v>
      </c>
      <c r="CP704" s="86" t="s">
        <v>5724</v>
      </c>
      <c r="CQ704" s="153" t="s">
        <v>7927</v>
      </c>
      <c r="CR704" s="187">
        <f t="shared" si="503"/>
        <v>2890000</v>
      </c>
      <c r="CS704" s="188">
        <v>0.8</v>
      </c>
      <c r="CT704" s="188">
        <f t="shared" si="505"/>
        <v>2312000</v>
      </c>
      <c r="CU704" s="93"/>
      <c r="CV704" s="94">
        <f t="shared" si="487"/>
        <v>141.5</v>
      </c>
      <c r="CW704" s="93">
        <f t="shared" si="488"/>
        <v>0</v>
      </c>
      <c r="CX704" s="86">
        <f t="shared" si="489"/>
        <v>0</v>
      </c>
      <c r="CY704" s="93">
        <f t="shared" si="506"/>
        <v>98144.400000000009</v>
      </c>
      <c r="CZ704" s="93">
        <v>0</v>
      </c>
      <c r="DA704" s="93">
        <v>0</v>
      </c>
      <c r="DB704" s="93">
        <f t="shared" si="507"/>
        <v>0</v>
      </c>
      <c r="DC704" s="93">
        <v>0</v>
      </c>
      <c r="DD704" s="91">
        <v>0</v>
      </c>
      <c r="DE704" s="93">
        <f t="shared" si="508"/>
        <v>0</v>
      </c>
      <c r="DF704" s="93">
        <f t="shared" si="479"/>
        <v>0</v>
      </c>
      <c r="DG704" s="93"/>
      <c r="DH704" s="93">
        <v>0</v>
      </c>
      <c r="DI704" s="93">
        <v>0</v>
      </c>
      <c r="DJ704" s="86">
        <f t="shared" si="509"/>
        <v>0</v>
      </c>
      <c r="DK704" s="91">
        <v>0</v>
      </c>
      <c r="DL704" s="93"/>
      <c r="DM704" s="93">
        <v>0</v>
      </c>
      <c r="DN704" s="93">
        <f t="shared" si="480"/>
        <v>2312000</v>
      </c>
      <c r="DO704" s="93">
        <f t="shared" si="510"/>
        <v>0</v>
      </c>
      <c r="DP704" s="92">
        <f t="shared" si="511"/>
        <v>98144.400000000009</v>
      </c>
      <c r="DQ704" s="97" t="str">
        <f t="shared" si="481"/>
        <v>8049974784</v>
      </c>
      <c r="DR704" s="98">
        <f t="shared" si="512"/>
        <v>0</v>
      </c>
      <c r="DS704" s="93" t="str">
        <f t="shared" si="513"/>
        <v>OK</v>
      </c>
      <c r="DT704" s="93"/>
      <c r="DU704" s="78" t="str">
        <f t="shared" si="482"/>
        <v>5010700210791079100001VT300001</v>
      </c>
      <c r="DV704" s="78">
        <f>INDEX('08_DMGiaDat'!$L:$L,MATCH(DU704,'08_DMGiaDat'!$R:$R,0))</f>
        <v>2890000</v>
      </c>
      <c r="DW704" s="78" t="str">
        <f t="shared" si="483"/>
        <v>501070021079100100000001</v>
      </c>
      <c r="DX704" s="78" t="str">
        <f>IFERROR(VLOOKUP(DW704,'08_DMGiaDat'!C618:C619,2,FALSE),"N")</f>
        <v>N</v>
      </c>
      <c r="DY704" s="78" t="str">
        <f t="shared" si="484"/>
        <v>5010700210791001VT300001</v>
      </c>
      <c r="DZ704" s="78" t="str">
        <f>IFERROR(VLOOKUP(DY704,'08_DMGiaDat'!C618:C619,2,FALSE),"N")</f>
        <v>N</v>
      </c>
      <c r="EA704" s="78" t="str">
        <f t="shared" si="485"/>
        <v>501070021079100100000001</v>
      </c>
      <c r="EB704" s="78" t="str">
        <f>IFERROR(VLOOKUP(EA704,'08_DMGiaDat'!C618:C619,2,FALSE),"N")</f>
        <v>N</v>
      </c>
      <c r="EC704" s="92">
        <f>IF(DV704&lt;&gt;"N",DV704,IF(DX704&lt;&gt;"N",DX704,IF(DZ704&lt;&gt;"N",DZ704*VLOOKUP(LEFT(CB704,3),'03_DMMucDich'!C602:C606,5,FALSE),IF(EB704&lt;&gt;"N",EB704*VLOOKUP(LEFT(CB704,3),'03_DMMucDich'!C602:C606,5,FALSE),"N/A"))))</f>
        <v>2890000</v>
      </c>
    </row>
    <row r="705" spans="1:133" s="34" customFormat="1" ht="16" x14ac:dyDescent="0.2">
      <c r="A705" s="85">
        <v>691</v>
      </c>
      <c r="B705" s="86"/>
      <c r="C705" s="87"/>
      <c r="D705" s="141" t="s">
        <v>6311</v>
      </c>
      <c r="E705" s="86"/>
      <c r="F705" s="88"/>
      <c r="G705" s="88" t="s">
        <v>5718</v>
      </c>
      <c r="H705" s="151">
        <v>2022</v>
      </c>
      <c r="I705" s="86"/>
      <c r="J705" s="86"/>
      <c r="K705" s="145" t="s">
        <v>6935</v>
      </c>
      <c r="L705" s="105"/>
      <c r="M705" s="86"/>
      <c r="N705" s="105"/>
      <c r="O705" s="105"/>
      <c r="P705" s="86"/>
      <c r="Q705" s="86"/>
      <c r="R705" s="153" t="str">
        <f t="shared" si="486"/>
        <v>Tổ 64</v>
      </c>
      <c r="S705" s="86"/>
      <c r="T705" s="86"/>
      <c r="U705" s="86"/>
      <c r="V705" s="86" t="str">
        <f t="shared" si="493"/>
        <v xml:space="preserve">, </v>
      </c>
      <c r="W705" s="86"/>
      <c r="X705" s="86"/>
      <c r="Y705" s="86"/>
      <c r="Z705" s="88"/>
      <c r="AA705" s="105"/>
      <c r="AB705" s="86"/>
      <c r="AC705" s="90"/>
      <c r="AD705" s="86"/>
      <c r="AE705" s="86"/>
      <c r="AF705" s="86"/>
      <c r="AG705" s="86"/>
      <c r="AH705" s="160" t="s">
        <v>6961</v>
      </c>
      <c r="AI705" s="153"/>
      <c r="AJ705" s="153"/>
      <c r="AK705" s="86"/>
      <c r="AL705" s="86"/>
      <c r="AM705" s="153" t="s">
        <v>7015</v>
      </c>
      <c r="AN705" s="153" t="s">
        <v>7822</v>
      </c>
      <c r="AO705" s="165">
        <v>43126</v>
      </c>
      <c r="AP705" s="153" t="s">
        <v>1021</v>
      </c>
      <c r="AQ705" s="153" t="s">
        <v>5691</v>
      </c>
      <c r="AR705" s="166">
        <v>105</v>
      </c>
      <c r="AS705" s="88" t="s">
        <v>5719</v>
      </c>
      <c r="AT705" s="92">
        <f t="shared" si="504"/>
        <v>0</v>
      </c>
      <c r="AU705" s="93">
        <v>0</v>
      </c>
      <c r="AV705" s="93">
        <v>0</v>
      </c>
      <c r="AW705" s="166">
        <v>200</v>
      </c>
      <c r="AX705" s="93">
        <v>0</v>
      </c>
      <c r="AY705" s="177"/>
      <c r="AZ705" s="177">
        <v>0</v>
      </c>
      <c r="BA705" s="178"/>
      <c r="BB705" s="105"/>
      <c r="BC705" s="105"/>
      <c r="BD705" s="93"/>
      <c r="BE705" s="93">
        <v>0</v>
      </c>
      <c r="BF705" s="91">
        <v>0</v>
      </c>
      <c r="BG705" s="94"/>
      <c r="BH705" s="95"/>
      <c r="BI705" s="93" t="str">
        <f t="shared" si="472"/>
        <v>Lê Thị Trang</v>
      </c>
      <c r="BJ705" s="105">
        <f t="shared" si="473"/>
        <v>0</v>
      </c>
      <c r="BK705" s="88" t="str">
        <f t="shared" si="474"/>
        <v>4000362631</v>
      </c>
      <c r="BL705" s="86">
        <f t="shared" si="475"/>
        <v>0</v>
      </c>
      <c r="BM705" s="105">
        <f t="shared" si="476"/>
        <v>0</v>
      </c>
      <c r="BN705" s="86">
        <f t="shared" si="477"/>
        <v>0</v>
      </c>
      <c r="BO705" s="86">
        <f t="shared" si="478"/>
        <v>0</v>
      </c>
      <c r="BP705" s="86">
        <f t="shared" si="494"/>
        <v>0</v>
      </c>
      <c r="BQ705" s="160" t="s">
        <v>6961</v>
      </c>
      <c r="BR705" s="86" t="s">
        <v>5720</v>
      </c>
      <c r="BS705" s="88" t="s">
        <v>5721</v>
      </c>
      <c r="BT705" s="86" t="s">
        <v>5722</v>
      </c>
      <c r="BU705" s="86"/>
      <c r="BV705" s="86" t="str">
        <f t="shared" si="495"/>
        <v>CM 652318</v>
      </c>
      <c r="BW705" s="105" t="str">
        <f t="shared" si="496"/>
        <v/>
      </c>
      <c r="BX705" s="86" t="str">
        <f t="shared" si="490"/>
        <v>106</v>
      </c>
      <c r="BY705" s="86" t="str">
        <f t="shared" si="491"/>
        <v>21</v>
      </c>
      <c r="BZ705" s="91">
        <f t="shared" si="492"/>
        <v>105</v>
      </c>
      <c r="CA705" s="91">
        <v>0</v>
      </c>
      <c r="CB705" s="96" t="s">
        <v>5719</v>
      </c>
      <c r="CC705" s="91">
        <f t="shared" si="497"/>
        <v>200</v>
      </c>
      <c r="CD705" s="91">
        <f t="shared" si="498"/>
        <v>0</v>
      </c>
      <c r="CE705" s="93">
        <f t="shared" si="499"/>
        <v>0</v>
      </c>
      <c r="CF705" s="93">
        <f t="shared" si="500"/>
        <v>0</v>
      </c>
      <c r="CG705" s="105"/>
      <c r="CH705" s="105"/>
      <c r="CI705" s="86"/>
      <c r="CJ705" s="188"/>
      <c r="CK705" s="181">
        <f t="shared" si="501"/>
        <v>105</v>
      </c>
      <c r="CL705" s="181">
        <f t="shared" si="502"/>
        <v>200</v>
      </c>
      <c r="CM705" s="86" t="s">
        <v>5723</v>
      </c>
      <c r="CN705" s="182" t="s">
        <v>7854</v>
      </c>
      <c r="CO705" s="183" t="s">
        <v>7855</v>
      </c>
      <c r="CP705" s="86" t="s">
        <v>5724</v>
      </c>
      <c r="CQ705" s="153" t="s">
        <v>7924</v>
      </c>
      <c r="CR705" s="187">
        <f t="shared" si="503"/>
        <v>7970000</v>
      </c>
      <c r="CS705" s="188">
        <v>1</v>
      </c>
      <c r="CT705" s="188">
        <f t="shared" si="505"/>
        <v>7970000</v>
      </c>
      <c r="CU705" s="93"/>
      <c r="CV705" s="94">
        <f t="shared" si="487"/>
        <v>105</v>
      </c>
      <c r="CW705" s="93">
        <f t="shared" si="488"/>
        <v>0</v>
      </c>
      <c r="CX705" s="86">
        <f t="shared" si="489"/>
        <v>0</v>
      </c>
      <c r="CY705" s="93">
        <f t="shared" si="506"/>
        <v>251055</v>
      </c>
      <c r="CZ705" s="93">
        <v>0</v>
      </c>
      <c r="DA705" s="93">
        <v>0</v>
      </c>
      <c r="DB705" s="93">
        <f t="shared" si="507"/>
        <v>0</v>
      </c>
      <c r="DC705" s="93">
        <v>0</v>
      </c>
      <c r="DD705" s="91">
        <v>0</v>
      </c>
      <c r="DE705" s="93">
        <f t="shared" si="508"/>
        <v>0</v>
      </c>
      <c r="DF705" s="93">
        <f t="shared" si="479"/>
        <v>0</v>
      </c>
      <c r="DG705" s="93"/>
      <c r="DH705" s="93">
        <v>0</v>
      </c>
      <c r="DI705" s="93">
        <v>0</v>
      </c>
      <c r="DJ705" s="86">
        <f t="shared" si="509"/>
        <v>0</v>
      </c>
      <c r="DK705" s="91">
        <v>0</v>
      </c>
      <c r="DL705" s="93"/>
      <c r="DM705" s="93">
        <v>0</v>
      </c>
      <c r="DN705" s="93">
        <f t="shared" si="480"/>
        <v>7970000</v>
      </c>
      <c r="DO705" s="93">
        <f t="shared" si="510"/>
        <v>0</v>
      </c>
      <c r="DP705" s="92">
        <f t="shared" si="511"/>
        <v>251055</v>
      </c>
      <c r="DQ705" s="97" t="str">
        <f t="shared" si="481"/>
        <v>4000362631</v>
      </c>
      <c r="DR705" s="98">
        <f t="shared" si="512"/>
        <v>0</v>
      </c>
      <c r="DS705" s="93" t="str">
        <f t="shared" si="513"/>
        <v>OK</v>
      </c>
      <c r="DT705" s="93"/>
      <c r="DU705" s="78" t="str">
        <f t="shared" si="482"/>
        <v>5010700215011501100001VT100001</v>
      </c>
      <c r="DV705" s="78">
        <f>INDEX('08_DMGiaDat'!$L:$L,MATCH(DU705,'08_DMGiaDat'!$R:$R,0))</f>
        <v>7970000</v>
      </c>
      <c r="DW705" s="78" t="str">
        <f t="shared" si="483"/>
        <v>501070021501100100000001</v>
      </c>
      <c r="DX705" s="78" t="str">
        <f>IFERROR(VLOOKUP(DW705,'08_DMGiaDat'!C618:C619,2,FALSE),"N")</f>
        <v>N</v>
      </c>
      <c r="DY705" s="78" t="str">
        <f t="shared" si="484"/>
        <v>5010700215011001VT100001</v>
      </c>
      <c r="DZ705" s="78" t="str">
        <f>IFERROR(VLOOKUP(DY705,'08_DMGiaDat'!C618:C619,2,FALSE),"N")</f>
        <v>N</v>
      </c>
      <c r="EA705" s="78" t="str">
        <f t="shared" si="485"/>
        <v>501070021501100100000001</v>
      </c>
      <c r="EB705" s="78" t="str">
        <f>IFERROR(VLOOKUP(EA705,'08_DMGiaDat'!C618:C619,2,FALSE),"N")</f>
        <v>N</v>
      </c>
      <c r="EC705" s="92">
        <f>IF(DV705&lt;&gt;"N",DV705,IF(DX705&lt;&gt;"N",DX705,IF(DZ705&lt;&gt;"N",DZ705*VLOOKUP(LEFT(CB705,3),'03_DMMucDich'!C602:C606,5,FALSE),IF(EB705&lt;&gt;"N",EB705*VLOOKUP(LEFT(CB705,3),'03_DMMucDich'!C602:C606,5,FALSE),"N/A"))))</f>
        <v>7970000</v>
      </c>
    </row>
    <row r="706" spans="1:133" s="34" customFormat="1" ht="16" x14ac:dyDescent="0.2">
      <c r="A706" s="85">
        <v>692</v>
      </c>
      <c r="B706" s="86"/>
      <c r="C706" s="87"/>
      <c r="D706" s="141" t="s">
        <v>6312</v>
      </c>
      <c r="E706" s="86"/>
      <c r="F706" s="88"/>
      <c r="G706" s="88" t="s">
        <v>5718</v>
      </c>
      <c r="H706" s="151">
        <v>2022</v>
      </c>
      <c r="I706" s="86"/>
      <c r="J706" s="86"/>
      <c r="K706" s="145" t="s">
        <v>6936</v>
      </c>
      <c r="L706" s="105"/>
      <c r="M706" s="86"/>
      <c r="N706" s="105"/>
      <c r="O706" s="105"/>
      <c r="P706" s="86"/>
      <c r="Q706" s="86"/>
      <c r="R706" s="153" t="str">
        <f t="shared" si="486"/>
        <v>Tổ 35</v>
      </c>
      <c r="S706" s="86"/>
      <c r="T706" s="86"/>
      <c r="U706" s="86"/>
      <c r="V706" s="86" t="str">
        <f t="shared" si="493"/>
        <v xml:space="preserve">, </v>
      </c>
      <c r="W706" s="86"/>
      <c r="X706" s="86"/>
      <c r="Y706" s="86"/>
      <c r="Z706" s="88"/>
      <c r="AA706" s="105"/>
      <c r="AB706" s="86"/>
      <c r="AC706" s="90"/>
      <c r="AD706" s="86"/>
      <c r="AE706" s="86"/>
      <c r="AF706" s="86"/>
      <c r="AG706" s="86"/>
      <c r="AH706" s="160" t="s">
        <v>7005</v>
      </c>
      <c r="AI706" s="153"/>
      <c r="AJ706" s="153"/>
      <c r="AK706" s="86"/>
      <c r="AL706" s="86"/>
      <c r="AM706" s="153" t="s">
        <v>7015</v>
      </c>
      <c r="AN706" s="153" t="s">
        <v>7823</v>
      </c>
      <c r="AO706" s="165">
        <v>44833</v>
      </c>
      <c r="AP706" s="153" t="s">
        <v>2062</v>
      </c>
      <c r="AQ706" s="153" t="s">
        <v>965</v>
      </c>
      <c r="AR706" s="166">
        <v>97.5</v>
      </c>
      <c r="AS706" s="88" t="s">
        <v>5719</v>
      </c>
      <c r="AT706" s="92">
        <f t="shared" si="504"/>
        <v>0</v>
      </c>
      <c r="AU706" s="93">
        <v>0</v>
      </c>
      <c r="AV706" s="93">
        <v>0</v>
      </c>
      <c r="AW706" s="166">
        <v>200</v>
      </c>
      <c r="AX706" s="93">
        <v>0</v>
      </c>
      <c r="AY706" s="177"/>
      <c r="AZ706" s="177">
        <v>0</v>
      </c>
      <c r="BA706" s="178"/>
      <c r="BB706" s="105"/>
      <c r="BC706" s="105"/>
      <c r="BD706" s="93"/>
      <c r="BE706" s="93">
        <v>0</v>
      </c>
      <c r="BF706" s="91">
        <v>0</v>
      </c>
      <c r="BG706" s="94"/>
      <c r="BH706" s="95"/>
      <c r="BI706" s="93" t="str">
        <f t="shared" si="472"/>
        <v>Lê Thị Hiền</v>
      </c>
      <c r="BJ706" s="105">
        <f t="shared" si="473"/>
        <v>0</v>
      </c>
      <c r="BK706" s="88" t="str">
        <f t="shared" si="474"/>
        <v>0401617625</v>
      </c>
      <c r="BL706" s="86">
        <f t="shared" si="475"/>
        <v>0</v>
      </c>
      <c r="BM706" s="105">
        <f t="shared" si="476"/>
        <v>0</v>
      </c>
      <c r="BN706" s="86">
        <f t="shared" si="477"/>
        <v>0</v>
      </c>
      <c r="BO706" s="86">
        <f t="shared" si="478"/>
        <v>0</v>
      </c>
      <c r="BP706" s="86">
        <f t="shared" si="494"/>
        <v>0</v>
      </c>
      <c r="BQ706" s="160" t="s">
        <v>7005</v>
      </c>
      <c r="BR706" s="86" t="s">
        <v>5720</v>
      </c>
      <c r="BS706" s="88" t="s">
        <v>5721</v>
      </c>
      <c r="BT706" s="86" t="s">
        <v>5722</v>
      </c>
      <c r="BU706" s="86"/>
      <c r="BV706" s="86" t="str">
        <f t="shared" si="495"/>
        <v>DG 264201</v>
      </c>
      <c r="BW706" s="105" t="str">
        <f t="shared" si="496"/>
        <v/>
      </c>
      <c r="BX706" s="86" t="str">
        <f t="shared" si="490"/>
        <v>176</v>
      </c>
      <c r="BY706" s="86" t="str">
        <f t="shared" si="491"/>
        <v>103</v>
      </c>
      <c r="BZ706" s="91">
        <f t="shared" si="492"/>
        <v>97.5</v>
      </c>
      <c r="CA706" s="91">
        <v>0</v>
      </c>
      <c r="CB706" s="96" t="s">
        <v>5719</v>
      </c>
      <c r="CC706" s="91">
        <f t="shared" si="497"/>
        <v>200</v>
      </c>
      <c r="CD706" s="91">
        <f t="shared" si="498"/>
        <v>0</v>
      </c>
      <c r="CE706" s="93">
        <f t="shared" si="499"/>
        <v>0</v>
      </c>
      <c r="CF706" s="93">
        <f t="shared" si="500"/>
        <v>0</v>
      </c>
      <c r="CG706" s="105"/>
      <c r="CH706" s="105"/>
      <c r="CI706" s="86"/>
      <c r="CJ706" s="188"/>
      <c r="CK706" s="181">
        <f t="shared" si="501"/>
        <v>97.5</v>
      </c>
      <c r="CL706" s="181">
        <f t="shared" si="502"/>
        <v>200</v>
      </c>
      <c r="CM706" s="86" t="s">
        <v>5723</v>
      </c>
      <c r="CN706" s="182" t="s">
        <v>7877</v>
      </c>
      <c r="CO706" s="183" t="s">
        <v>7878</v>
      </c>
      <c r="CP706" s="86" t="s">
        <v>5724</v>
      </c>
      <c r="CQ706" s="153" t="s">
        <v>7924</v>
      </c>
      <c r="CR706" s="187">
        <f t="shared" si="503"/>
        <v>10340000</v>
      </c>
      <c r="CS706" s="188">
        <v>1</v>
      </c>
      <c r="CT706" s="188">
        <f t="shared" si="505"/>
        <v>10340000</v>
      </c>
      <c r="CU706" s="93"/>
      <c r="CV706" s="94">
        <f t="shared" si="487"/>
        <v>97.5</v>
      </c>
      <c r="CW706" s="93">
        <f t="shared" si="488"/>
        <v>0</v>
      </c>
      <c r="CX706" s="86">
        <f t="shared" si="489"/>
        <v>0</v>
      </c>
      <c r="CY706" s="93">
        <f t="shared" si="506"/>
        <v>302445</v>
      </c>
      <c r="CZ706" s="93">
        <v>0</v>
      </c>
      <c r="DA706" s="93">
        <v>0</v>
      </c>
      <c r="DB706" s="93">
        <f t="shared" si="507"/>
        <v>0</v>
      </c>
      <c r="DC706" s="93">
        <v>0</v>
      </c>
      <c r="DD706" s="91">
        <v>0</v>
      </c>
      <c r="DE706" s="93">
        <f t="shared" si="508"/>
        <v>0</v>
      </c>
      <c r="DF706" s="93">
        <f t="shared" si="479"/>
        <v>0</v>
      </c>
      <c r="DG706" s="93"/>
      <c r="DH706" s="93">
        <v>0</v>
      </c>
      <c r="DI706" s="93">
        <v>0</v>
      </c>
      <c r="DJ706" s="86">
        <f t="shared" si="509"/>
        <v>0</v>
      </c>
      <c r="DK706" s="91">
        <v>0</v>
      </c>
      <c r="DL706" s="93"/>
      <c r="DM706" s="93">
        <v>0</v>
      </c>
      <c r="DN706" s="93">
        <f t="shared" si="480"/>
        <v>10340000</v>
      </c>
      <c r="DO706" s="93">
        <f t="shared" si="510"/>
        <v>0</v>
      </c>
      <c r="DP706" s="92">
        <f t="shared" si="511"/>
        <v>302445</v>
      </c>
      <c r="DQ706" s="97" t="str">
        <f t="shared" si="481"/>
        <v>0401617625</v>
      </c>
      <c r="DR706" s="98">
        <f t="shared" si="512"/>
        <v>0</v>
      </c>
      <c r="DS706" s="93" t="str">
        <f t="shared" si="513"/>
        <v>OK</v>
      </c>
      <c r="DT706" s="93"/>
      <c r="DU706" s="78" t="str">
        <f t="shared" si="482"/>
        <v>5010700215261526100001VT100001</v>
      </c>
      <c r="DV706" s="78">
        <f>INDEX('08_DMGiaDat'!$L:$L,MATCH(DU706,'08_DMGiaDat'!$R:$R,0))</f>
        <v>10340000</v>
      </c>
      <c r="DW706" s="78" t="str">
        <f t="shared" si="483"/>
        <v>501070021526100100000001</v>
      </c>
      <c r="DX706" s="78" t="str">
        <f>IFERROR(VLOOKUP(DW706,'08_DMGiaDat'!C618:C619,2,FALSE),"N")</f>
        <v>N</v>
      </c>
      <c r="DY706" s="78" t="str">
        <f t="shared" si="484"/>
        <v>5010700215261001VT100001</v>
      </c>
      <c r="DZ706" s="78" t="str">
        <f>IFERROR(VLOOKUP(DY706,'08_DMGiaDat'!C618:C619,2,FALSE),"N")</f>
        <v>N</v>
      </c>
      <c r="EA706" s="78" t="str">
        <f t="shared" si="485"/>
        <v>501070021526100100000001</v>
      </c>
      <c r="EB706" s="78" t="str">
        <f>IFERROR(VLOOKUP(EA706,'08_DMGiaDat'!C618:C619,2,FALSE),"N")</f>
        <v>N</v>
      </c>
      <c r="EC706" s="92">
        <f>IF(DV706&lt;&gt;"N",DV706,IF(DX706&lt;&gt;"N",DX706,IF(DZ706&lt;&gt;"N",DZ706*VLOOKUP(LEFT(CB706,3),'03_DMMucDich'!C602:C606,5,FALSE),IF(EB706&lt;&gt;"N",EB706*VLOOKUP(LEFT(CB706,3),'03_DMMucDich'!C602:C606,5,FALSE),"N/A"))))</f>
        <v>10340000</v>
      </c>
    </row>
    <row r="707" spans="1:133" s="34" customFormat="1" ht="16" x14ac:dyDescent="0.2">
      <c r="A707" s="85">
        <v>693</v>
      </c>
      <c r="B707" s="86"/>
      <c r="C707" s="87"/>
      <c r="D707" s="141" t="s">
        <v>6313</v>
      </c>
      <c r="E707" s="86"/>
      <c r="F707" s="88"/>
      <c r="G707" s="88" t="s">
        <v>5718</v>
      </c>
      <c r="H707" s="151">
        <v>2022</v>
      </c>
      <c r="I707" s="86"/>
      <c r="J707" s="86"/>
      <c r="K707" s="145" t="s">
        <v>6686</v>
      </c>
      <c r="L707" s="105"/>
      <c r="M707" s="86"/>
      <c r="N707" s="105"/>
      <c r="O707" s="105"/>
      <c r="P707" s="86"/>
      <c r="Q707" s="86"/>
      <c r="R707" s="153" t="str">
        <f t="shared" si="486"/>
        <v>Tổ 66</v>
      </c>
      <c r="S707" s="86"/>
      <c r="T707" s="86"/>
      <c r="U707" s="86"/>
      <c r="V707" s="86" t="str">
        <f t="shared" si="493"/>
        <v xml:space="preserve">, </v>
      </c>
      <c r="W707" s="86"/>
      <c r="X707" s="86"/>
      <c r="Y707" s="86"/>
      <c r="Z707" s="88"/>
      <c r="AA707" s="105"/>
      <c r="AB707" s="86"/>
      <c r="AC707" s="90"/>
      <c r="AD707" s="86"/>
      <c r="AE707" s="86"/>
      <c r="AF707" s="86"/>
      <c r="AG707" s="86"/>
      <c r="AH707" s="160" t="s">
        <v>6960</v>
      </c>
      <c r="AI707" s="153"/>
      <c r="AJ707" s="153"/>
      <c r="AK707" s="86"/>
      <c r="AL707" s="86"/>
      <c r="AM707" s="153" t="s">
        <v>7015</v>
      </c>
      <c r="AN707" s="153" t="s">
        <v>7824</v>
      </c>
      <c r="AO707" s="165">
        <v>43319</v>
      </c>
      <c r="AP707" s="153" t="s">
        <v>7205</v>
      </c>
      <c r="AQ707" s="153" t="s">
        <v>7198</v>
      </c>
      <c r="AR707" s="166">
        <v>129.1</v>
      </c>
      <c r="AS707" s="88" t="s">
        <v>5719</v>
      </c>
      <c r="AT707" s="92">
        <f t="shared" si="504"/>
        <v>0</v>
      </c>
      <c r="AU707" s="93">
        <v>0</v>
      </c>
      <c r="AV707" s="93">
        <v>0</v>
      </c>
      <c r="AW707" s="166">
        <v>200</v>
      </c>
      <c r="AX707" s="93">
        <v>0</v>
      </c>
      <c r="AY707" s="177"/>
      <c r="AZ707" s="177">
        <v>0</v>
      </c>
      <c r="BA707" s="178"/>
      <c r="BB707" s="105"/>
      <c r="BC707" s="105"/>
      <c r="BD707" s="93"/>
      <c r="BE707" s="93">
        <v>0</v>
      </c>
      <c r="BF707" s="91">
        <v>0</v>
      </c>
      <c r="BG707" s="94"/>
      <c r="BH707" s="95"/>
      <c r="BI707" s="93" t="str">
        <f t="shared" si="472"/>
        <v>Nguyễn Thị Cúc</v>
      </c>
      <c r="BJ707" s="105">
        <f t="shared" si="473"/>
        <v>0</v>
      </c>
      <c r="BK707" s="88" t="str">
        <f t="shared" si="474"/>
        <v>8416902556</v>
      </c>
      <c r="BL707" s="86">
        <f t="shared" si="475"/>
        <v>0</v>
      </c>
      <c r="BM707" s="105">
        <f t="shared" si="476"/>
        <v>0</v>
      </c>
      <c r="BN707" s="86">
        <f t="shared" si="477"/>
        <v>0</v>
      </c>
      <c r="BO707" s="86">
        <f t="shared" si="478"/>
        <v>0</v>
      </c>
      <c r="BP707" s="86">
        <f t="shared" si="494"/>
        <v>0</v>
      </c>
      <c r="BQ707" s="160" t="s">
        <v>6960</v>
      </c>
      <c r="BR707" s="86" t="s">
        <v>5720</v>
      </c>
      <c r="BS707" s="88" t="s">
        <v>5721</v>
      </c>
      <c r="BT707" s="86" t="s">
        <v>5722</v>
      </c>
      <c r="BU707" s="86"/>
      <c r="BV707" s="86" t="str">
        <f t="shared" si="495"/>
        <v>CO 001805</v>
      </c>
      <c r="BW707" s="105" t="str">
        <f t="shared" si="496"/>
        <v/>
      </c>
      <c r="BX707" s="86" t="str">
        <f t="shared" si="490"/>
        <v>68</v>
      </c>
      <c r="BY707" s="86" t="str">
        <f t="shared" si="491"/>
        <v>71</v>
      </c>
      <c r="BZ707" s="91">
        <f t="shared" si="492"/>
        <v>129.1</v>
      </c>
      <c r="CA707" s="91">
        <v>0</v>
      </c>
      <c r="CB707" s="96" t="s">
        <v>5719</v>
      </c>
      <c r="CC707" s="91">
        <f t="shared" si="497"/>
        <v>200</v>
      </c>
      <c r="CD707" s="91">
        <f t="shared" si="498"/>
        <v>0</v>
      </c>
      <c r="CE707" s="93">
        <f t="shared" si="499"/>
        <v>0</v>
      </c>
      <c r="CF707" s="93">
        <f t="shared" si="500"/>
        <v>0</v>
      </c>
      <c r="CG707" s="105"/>
      <c r="CH707" s="105"/>
      <c r="CI707" s="86"/>
      <c r="CJ707" s="188"/>
      <c r="CK707" s="181">
        <f t="shared" si="501"/>
        <v>129.1</v>
      </c>
      <c r="CL707" s="181">
        <f t="shared" si="502"/>
        <v>200</v>
      </c>
      <c r="CM707" s="86" t="s">
        <v>5723</v>
      </c>
      <c r="CN707" s="182" t="s">
        <v>7854</v>
      </c>
      <c r="CO707" s="183" t="s">
        <v>7855</v>
      </c>
      <c r="CP707" s="86" t="s">
        <v>5724</v>
      </c>
      <c r="CQ707" s="153" t="s">
        <v>7924</v>
      </c>
      <c r="CR707" s="187">
        <f t="shared" si="503"/>
        <v>7970000</v>
      </c>
      <c r="CS707" s="188">
        <v>1</v>
      </c>
      <c r="CT707" s="188">
        <f t="shared" si="505"/>
        <v>7970000</v>
      </c>
      <c r="CU707" s="93"/>
      <c r="CV707" s="94">
        <f t="shared" si="487"/>
        <v>129.1</v>
      </c>
      <c r="CW707" s="93">
        <f t="shared" si="488"/>
        <v>0</v>
      </c>
      <c r="CX707" s="86">
        <f t="shared" si="489"/>
        <v>0</v>
      </c>
      <c r="CY707" s="93">
        <f t="shared" si="506"/>
        <v>308678.09999999998</v>
      </c>
      <c r="CZ707" s="93">
        <v>0</v>
      </c>
      <c r="DA707" s="93">
        <v>0</v>
      </c>
      <c r="DB707" s="93">
        <f t="shared" si="507"/>
        <v>0</v>
      </c>
      <c r="DC707" s="93">
        <v>0</v>
      </c>
      <c r="DD707" s="91">
        <v>0</v>
      </c>
      <c r="DE707" s="93">
        <f t="shared" si="508"/>
        <v>0</v>
      </c>
      <c r="DF707" s="93">
        <f t="shared" si="479"/>
        <v>0</v>
      </c>
      <c r="DG707" s="93"/>
      <c r="DH707" s="93">
        <v>0</v>
      </c>
      <c r="DI707" s="93">
        <v>0</v>
      </c>
      <c r="DJ707" s="86">
        <f t="shared" si="509"/>
        <v>0</v>
      </c>
      <c r="DK707" s="91">
        <v>0</v>
      </c>
      <c r="DL707" s="93"/>
      <c r="DM707" s="93">
        <v>0</v>
      </c>
      <c r="DN707" s="93">
        <f t="shared" si="480"/>
        <v>7970000</v>
      </c>
      <c r="DO707" s="93">
        <f t="shared" si="510"/>
        <v>0</v>
      </c>
      <c r="DP707" s="92">
        <f t="shared" si="511"/>
        <v>308678.09999999998</v>
      </c>
      <c r="DQ707" s="97" t="str">
        <f t="shared" si="481"/>
        <v>8416902556</v>
      </c>
      <c r="DR707" s="98">
        <f t="shared" si="512"/>
        <v>0</v>
      </c>
      <c r="DS707" s="93" t="str">
        <f t="shared" si="513"/>
        <v>OK</v>
      </c>
      <c r="DT707" s="93"/>
      <c r="DU707" s="78" t="str">
        <f t="shared" si="482"/>
        <v>5010700215011501100001VT100001</v>
      </c>
      <c r="DV707" s="78">
        <f>INDEX('08_DMGiaDat'!$L:$L,MATCH(DU707,'08_DMGiaDat'!$R:$R,0))</f>
        <v>7970000</v>
      </c>
      <c r="DW707" s="78" t="str">
        <f t="shared" si="483"/>
        <v>501070021501100100000001</v>
      </c>
      <c r="DX707" s="78" t="str">
        <f>IFERROR(VLOOKUP(DW707,'08_DMGiaDat'!C618:C619,2,FALSE),"N")</f>
        <v>N</v>
      </c>
      <c r="DY707" s="78" t="str">
        <f t="shared" si="484"/>
        <v>5010700215011001VT100001</v>
      </c>
      <c r="DZ707" s="78" t="str">
        <f>IFERROR(VLOOKUP(DY707,'08_DMGiaDat'!C618:C619,2,FALSE),"N")</f>
        <v>N</v>
      </c>
      <c r="EA707" s="78" t="str">
        <f t="shared" si="485"/>
        <v>501070021501100100000001</v>
      </c>
      <c r="EB707" s="78" t="str">
        <f>IFERROR(VLOOKUP(EA707,'08_DMGiaDat'!C618:C619,2,FALSE),"N")</f>
        <v>N</v>
      </c>
      <c r="EC707" s="92">
        <f>IF(DV707&lt;&gt;"N",DV707,IF(DX707&lt;&gt;"N",DX707,IF(DZ707&lt;&gt;"N",DZ707*VLOOKUP(LEFT(CB707,3),'03_DMMucDich'!C602:C606,5,FALSE),IF(EB707&lt;&gt;"N",EB707*VLOOKUP(LEFT(CB707,3),'03_DMMucDich'!C602:C606,5,FALSE),"N/A"))))</f>
        <v>7970000</v>
      </c>
    </row>
    <row r="708" spans="1:133" s="34" customFormat="1" ht="16" x14ac:dyDescent="0.2">
      <c r="A708" s="85">
        <v>694</v>
      </c>
      <c r="B708" s="86"/>
      <c r="C708" s="87"/>
      <c r="D708" s="141" t="s">
        <v>6314</v>
      </c>
      <c r="E708" s="86"/>
      <c r="F708" s="88"/>
      <c r="G708" s="88" t="s">
        <v>5718</v>
      </c>
      <c r="H708" s="151">
        <v>2022</v>
      </c>
      <c r="I708" s="86"/>
      <c r="J708" s="86"/>
      <c r="K708" s="145" t="s">
        <v>6937</v>
      </c>
      <c r="L708" s="105"/>
      <c r="M708" s="86"/>
      <c r="N708" s="105"/>
      <c r="O708" s="105"/>
      <c r="P708" s="86"/>
      <c r="Q708" s="86"/>
      <c r="R708" s="153" t="str">
        <f t="shared" si="486"/>
        <v>Tổ 09</v>
      </c>
      <c r="S708" s="86"/>
      <c r="T708" s="86"/>
      <c r="U708" s="86"/>
      <c r="V708" s="86" t="str">
        <f t="shared" si="493"/>
        <v xml:space="preserve">, </v>
      </c>
      <c r="W708" s="86"/>
      <c r="X708" s="86"/>
      <c r="Y708" s="86"/>
      <c r="Z708" s="88"/>
      <c r="AA708" s="105"/>
      <c r="AB708" s="86"/>
      <c r="AC708" s="90"/>
      <c r="AD708" s="86"/>
      <c r="AE708" s="86"/>
      <c r="AF708" s="86"/>
      <c r="AG708" s="86"/>
      <c r="AH708" s="160" t="s">
        <v>6979</v>
      </c>
      <c r="AI708" s="153"/>
      <c r="AJ708" s="153"/>
      <c r="AK708" s="86"/>
      <c r="AL708" s="86"/>
      <c r="AM708" s="153" t="s">
        <v>7015</v>
      </c>
      <c r="AN708" s="153" t="s">
        <v>7825</v>
      </c>
      <c r="AO708" s="165">
        <v>43567</v>
      </c>
      <c r="AP708" s="153" t="s">
        <v>7101</v>
      </c>
      <c r="AQ708" s="153" t="s">
        <v>7270</v>
      </c>
      <c r="AR708" s="166">
        <v>227.6</v>
      </c>
      <c r="AS708" s="88" t="s">
        <v>5719</v>
      </c>
      <c r="AT708" s="92">
        <f t="shared" si="504"/>
        <v>0</v>
      </c>
      <c r="AU708" s="93">
        <v>0</v>
      </c>
      <c r="AV708" s="93">
        <v>0</v>
      </c>
      <c r="AW708" s="166">
        <v>200</v>
      </c>
      <c r="AX708" s="93">
        <v>0</v>
      </c>
      <c r="AY708" s="177"/>
      <c r="AZ708" s="177">
        <v>0</v>
      </c>
      <c r="BA708" s="178"/>
      <c r="BB708" s="105"/>
      <c r="BC708" s="105"/>
      <c r="BD708" s="93"/>
      <c r="BE708" s="93">
        <v>0</v>
      </c>
      <c r="BF708" s="91">
        <v>0</v>
      </c>
      <c r="BG708" s="94"/>
      <c r="BH708" s="95"/>
      <c r="BI708" s="93" t="str">
        <f t="shared" si="472"/>
        <v>Nguyễn Anh Tú</v>
      </c>
      <c r="BJ708" s="105">
        <f t="shared" si="473"/>
        <v>0</v>
      </c>
      <c r="BK708" s="88" t="str">
        <f t="shared" si="474"/>
        <v>8460287525</v>
      </c>
      <c r="BL708" s="86">
        <f t="shared" si="475"/>
        <v>0</v>
      </c>
      <c r="BM708" s="105">
        <f t="shared" si="476"/>
        <v>0</v>
      </c>
      <c r="BN708" s="86">
        <f t="shared" si="477"/>
        <v>0</v>
      </c>
      <c r="BO708" s="86">
        <f t="shared" si="478"/>
        <v>0</v>
      </c>
      <c r="BP708" s="86">
        <f t="shared" si="494"/>
        <v>0</v>
      </c>
      <c r="BQ708" s="160" t="s">
        <v>6979</v>
      </c>
      <c r="BR708" s="86" t="s">
        <v>5720</v>
      </c>
      <c r="BS708" s="88" t="s">
        <v>5721</v>
      </c>
      <c r="BT708" s="86" t="s">
        <v>5722</v>
      </c>
      <c r="BU708" s="86"/>
      <c r="BV708" s="86" t="str">
        <f t="shared" si="495"/>
        <v>CP 893142</v>
      </c>
      <c r="BW708" s="105" t="str">
        <f t="shared" si="496"/>
        <v/>
      </c>
      <c r="BX708" s="86" t="str">
        <f t="shared" si="490"/>
        <v>48</v>
      </c>
      <c r="BY708" s="86" t="str">
        <f t="shared" si="491"/>
        <v>54</v>
      </c>
      <c r="BZ708" s="91">
        <f t="shared" si="492"/>
        <v>227.6</v>
      </c>
      <c r="CA708" s="91">
        <v>0</v>
      </c>
      <c r="CB708" s="96" t="s">
        <v>5719</v>
      </c>
      <c r="CC708" s="91">
        <f t="shared" si="497"/>
        <v>200</v>
      </c>
      <c r="CD708" s="91">
        <f t="shared" si="498"/>
        <v>0</v>
      </c>
      <c r="CE708" s="93">
        <f t="shared" si="499"/>
        <v>0</v>
      </c>
      <c r="CF708" s="93">
        <f t="shared" si="500"/>
        <v>0</v>
      </c>
      <c r="CG708" s="105"/>
      <c r="CH708" s="105"/>
      <c r="CI708" s="86"/>
      <c r="CJ708" s="188"/>
      <c r="CK708" s="181">
        <f t="shared" si="501"/>
        <v>227.6</v>
      </c>
      <c r="CL708" s="181">
        <f t="shared" si="502"/>
        <v>200</v>
      </c>
      <c r="CM708" s="86" t="s">
        <v>5723</v>
      </c>
      <c r="CN708" s="182" t="s">
        <v>7854</v>
      </c>
      <c r="CO708" s="183" t="s">
        <v>7855</v>
      </c>
      <c r="CP708" s="86" t="s">
        <v>5724</v>
      </c>
      <c r="CQ708" s="153" t="s">
        <v>7924</v>
      </c>
      <c r="CR708" s="187">
        <f t="shared" si="503"/>
        <v>7970000</v>
      </c>
      <c r="CS708" s="188">
        <v>1</v>
      </c>
      <c r="CT708" s="188">
        <f t="shared" si="505"/>
        <v>7970000</v>
      </c>
      <c r="CU708" s="93"/>
      <c r="CV708" s="94">
        <f t="shared" si="487"/>
        <v>200</v>
      </c>
      <c r="CW708" s="93">
        <f t="shared" si="488"/>
        <v>27.599999999999994</v>
      </c>
      <c r="CX708" s="86">
        <f t="shared" si="489"/>
        <v>0</v>
      </c>
      <c r="CY708" s="93">
        <f t="shared" si="506"/>
        <v>632180.4</v>
      </c>
      <c r="CZ708" s="93">
        <v>0</v>
      </c>
      <c r="DA708" s="93">
        <v>0</v>
      </c>
      <c r="DB708" s="93">
        <f t="shared" si="507"/>
        <v>0</v>
      </c>
      <c r="DC708" s="93">
        <v>0</v>
      </c>
      <c r="DD708" s="91">
        <v>0</v>
      </c>
      <c r="DE708" s="93">
        <f t="shared" si="508"/>
        <v>0</v>
      </c>
      <c r="DF708" s="93">
        <f t="shared" si="479"/>
        <v>0</v>
      </c>
      <c r="DG708" s="93"/>
      <c r="DH708" s="93">
        <v>0</v>
      </c>
      <c r="DI708" s="93">
        <v>0</v>
      </c>
      <c r="DJ708" s="86">
        <f t="shared" si="509"/>
        <v>0</v>
      </c>
      <c r="DK708" s="91">
        <v>0</v>
      </c>
      <c r="DL708" s="93"/>
      <c r="DM708" s="93">
        <v>0</v>
      </c>
      <c r="DN708" s="93">
        <f t="shared" si="480"/>
        <v>7970000</v>
      </c>
      <c r="DO708" s="93">
        <f t="shared" si="510"/>
        <v>0</v>
      </c>
      <c r="DP708" s="92">
        <f t="shared" si="511"/>
        <v>632180.4</v>
      </c>
      <c r="DQ708" s="97" t="str">
        <f t="shared" si="481"/>
        <v>8460287525</v>
      </c>
      <c r="DR708" s="98">
        <f t="shared" si="512"/>
        <v>0</v>
      </c>
      <c r="DS708" s="93" t="str">
        <f t="shared" si="513"/>
        <v>OK</v>
      </c>
      <c r="DT708" s="93"/>
      <c r="DU708" s="78" t="str">
        <f t="shared" si="482"/>
        <v>5010700215011501100001VT100001</v>
      </c>
      <c r="DV708" s="78">
        <f>INDEX('08_DMGiaDat'!$L:$L,MATCH(DU708,'08_DMGiaDat'!$R:$R,0))</f>
        <v>7970000</v>
      </c>
      <c r="DW708" s="78" t="str">
        <f t="shared" si="483"/>
        <v>501070021501100100000001</v>
      </c>
      <c r="DX708" s="78" t="str">
        <f>IFERROR(VLOOKUP(DW708,'08_DMGiaDat'!C618:C619,2,FALSE),"N")</f>
        <v>N</v>
      </c>
      <c r="DY708" s="78" t="str">
        <f t="shared" si="484"/>
        <v>5010700215011001VT100001</v>
      </c>
      <c r="DZ708" s="78" t="str">
        <f>IFERROR(VLOOKUP(DY708,'08_DMGiaDat'!C618:C619,2,FALSE),"N")</f>
        <v>N</v>
      </c>
      <c r="EA708" s="78" t="str">
        <f t="shared" si="485"/>
        <v>501070021501100100000001</v>
      </c>
      <c r="EB708" s="78" t="str">
        <f>IFERROR(VLOOKUP(EA708,'08_DMGiaDat'!C618:C619,2,FALSE),"N")</f>
        <v>N</v>
      </c>
      <c r="EC708" s="92">
        <f>IF(DV708&lt;&gt;"N",DV708,IF(DX708&lt;&gt;"N",DX708,IF(DZ708&lt;&gt;"N",DZ708*VLOOKUP(LEFT(CB708,3),'03_DMMucDich'!C602:C606,5,FALSE),IF(EB708&lt;&gt;"N",EB708*VLOOKUP(LEFT(CB708,3),'03_DMMucDich'!C602:C606,5,FALSE),"N/A"))))</f>
        <v>7970000</v>
      </c>
    </row>
    <row r="709" spans="1:133" s="34" customFormat="1" ht="16" x14ac:dyDescent="0.2">
      <c r="A709" s="85">
        <v>695</v>
      </c>
      <c r="B709" s="86"/>
      <c r="C709" s="87"/>
      <c r="D709" s="141" t="s">
        <v>6315</v>
      </c>
      <c r="E709" s="86"/>
      <c r="F709" s="88"/>
      <c r="G709" s="88" t="s">
        <v>5718</v>
      </c>
      <c r="H709" s="151">
        <v>2023</v>
      </c>
      <c r="I709" s="86"/>
      <c r="J709" s="86"/>
      <c r="K709" s="145" t="s">
        <v>6938</v>
      </c>
      <c r="L709" s="105"/>
      <c r="M709" s="86"/>
      <c r="N709" s="105"/>
      <c r="O709" s="105"/>
      <c r="P709" s="86"/>
      <c r="Q709" s="86"/>
      <c r="R709" s="153" t="str">
        <f t="shared" si="486"/>
        <v>Tổ 64</v>
      </c>
      <c r="S709" s="86"/>
      <c r="T709" s="86"/>
      <c r="U709" s="86"/>
      <c r="V709" s="86" t="str">
        <f t="shared" si="493"/>
        <v xml:space="preserve">, </v>
      </c>
      <c r="W709" s="86"/>
      <c r="X709" s="86"/>
      <c r="Y709" s="86"/>
      <c r="Z709" s="88"/>
      <c r="AA709" s="105"/>
      <c r="AB709" s="86"/>
      <c r="AC709" s="90"/>
      <c r="AD709" s="86"/>
      <c r="AE709" s="86"/>
      <c r="AF709" s="86"/>
      <c r="AG709" s="86"/>
      <c r="AH709" s="160" t="s">
        <v>6961</v>
      </c>
      <c r="AI709" s="153"/>
      <c r="AJ709" s="153"/>
      <c r="AK709" s="86"/>
      <c r="AL709" s="86"/>
      <c r="AM709" s="153" t="s">
        <v>7015</v>
      </c>
      <c r="AN709" s="153" t="s">
        <v>7826</v>
      </c>
      <c r="AO709" s="165">
        <v>44802</v>
      </c>
      <c r="AP709" s="153" t="s">
        <v>1229</v>
      </c>
      <c r="AQ709" s="153" t="s">
        <v>5689</v>
      </c>
      <c r="AR709" s="166">
        <v>105</v>
      </c>
      <c r="AS709" s="88" t="s">
        <v>5719</v>
      </c>
      <c r="AT709" s="92">
        <f t="shared" si="504"/>
        <v>0</v>
      </c>
      <c r="AU709" s="93">
        <v>0</v>
      </c>
      <c r="AV709" s="93">
        <v>0</v>
      </c>
      <c r="AW709" s="166">
        <v>200</v>
      </c>
      <c r="AX709" s="93">
        <v>0</v>
      </c>
      <c r="AY709" s="177"/>
      <c r="AZ709" s="177">
        <v>0</v>
      </c>
      <c r="BA709" s="178"/>
      <c r="BB709" s="105"/>
      <c r="BC709" s="105"/>
      <c r="BD709" s="93"/>
      <c r="BE709" s="93">
        <v>0</v>
      </c>
      <c r="BF709" s="91">
        <v>0</v>
      </c>
      <c r="BG709" s="94"/>
      <c r="BH709" s="95"/>
      <c r="BI709" s="93" t="str">
        <f t="shared" si="472"/>
        <v>Nguyễn Hữu Vinh</v>
      </c>
      <c r="BJ709" s="105">
        <f t="shared" si="473"/>
        <v>0</v>
      </c>
      <c r="BK709" s="88" t="str">
        <f t="shared" si="474"/>
        <v>8054357152</v>
      </c>
      <c r="BL709" s="86">
        <f t="shared" si="475"/>
        <v>0</v>
      </c>
      <c r="BM709" s="105">
        <f t="shared" si="476"/>
        <v>0</v>
      </c>
      <c r="BN709" s="86">
        <f t="shared" si="477"/>
        <v>0</v>
      </c>
      <c r="BO709" s="86">
        <f t="shared" si="478"/>
        <v>0</v>
      </c>
      <c r="BP709" s="86">
        <f t="shared" si="494"/>
        <v>0</v>
      </c>
      <c r="BQ709" s="160" t="s">
        <v>6961</v>
      </c>
      <c r="BR709" s="86" t="s">
        <v>5720</v>
      </c>
      <c r="BS709" s="88" t="s">
        <v>5721</v>
      </c>
      <c r="BT709" s="86" t="s">
        <v>5722</v>
      </c>
      <c r="BU709" s="86"/>
      <c r="BV709" s="86" t="str">
        <f t="shared" si="495"/>
        <v>DG 260359</v>
      </c>
      <c r="BW709" s="105" t="str">
        <f t="shared" si="496"/>
        <v/>
      </c>
      <c r="BX709" s="86" t="str">
        <f t="shared" si="490"/>
        <v>117</v>
      </c>
      <c r="BY709" s="86" t="str">
        <f t="shared" si="491"/>
        <v>20</v>
      </c>
      <c r="BZ709" s="91">
        <f t="shared" si="492"/>
        <v>105</v>
      </c>
      <c r="CA709" s="91">
        <v>0</v>
      </c>
      <c r="CB709" s="96" t="s">
        <v>5719</v>
      </c>
      <c r="CC709" s="91">
        <f t="shared" si="497"/>
        <v>200</v>
      </c>
      <c r="CD709" s="91">
        <f t="shared" si="498"/>
        <v>0</v>
      </c>
      <c r="CE709" s="93">
        <f t="shared" si="499"/>
        <v>0</v>
      </c>
      <c r="CF709" s="93">
        <f t="shared" si="500"/>
        <v>0</v>
      </c>
      <c r="CG709" s="105"/>
      <c r="CH709" s="105"/>
      <c r="CI709" s="86"/>
      <c r="CJ709" s="188"/>
      <c r="CK709" s="181">
        <f t="shared" si="501"/>
        <v>105</v>
      </c>
      <c r="CL709" s="181">
        <f t="shared" si="502"/>
        <v>200</v>
      </c>
      <c r="CM709" s="86" t="s">
        <v>5723</v>
      </c>
      <c r="CN709" s="182" t="s">
        <v>7854</v>
      </c>
      <c r="CO709" s="183" t="s">
        <v>7855</v>
      </c>
      <c r="CP709" s="86" t="s">
        <v>5724</v>
      </c>
      <c r="CQ709" s="153" t="s">
        <v>7924</v>
      </c>
      <c r="CR709" s="187">
        <f t="shared" si="503"/>
        <v>7970000</v>
      </c>
      <c r="CS709" s="188">
        <v>1</v>
      </c>
      <c r="CT709" s="188">
        <f t="shared" si="505"/>
        <v>7970000</v>
      </c>
      <c r="CU709" s="93"/>
      <c r="CV709" s="94">
        <f t="shared" si="487"/>
        <v>105</v>
      </c>
      <c r="CW709" s="93">
        <f t="shared" si="488"/>
        <v>0</v>
      </c>
      <c r="CX709" s="86">
        <f t="shared" si="489"/>
        <v>0</v>
      </c>
      <c r="CY709" s="93">
        <f t="shared" si="506"/>
        <v>251055</v>
      </c>
      <c r="CZ709" s="93">
        <v>0</v>
      </c>
      <c r="DA709" s="93">
        <v>0</v>
      </c>
      <c r="DB709" s="93">
        <f t="shared" si="507"/>
        <v>0</v>
      </c>
      <c r="DC709" s="93">
        <v>0</v>
      </c>
      <c r="DD709" s="91">
        <v>0</v>
      </c>
      <c r="DE709" s="93">
        <f t="shared" si="508"/>
        <v>0</v>
      </c>
      <c r="DF709" s="93">
        <f t="shared" si="479"/>
        <v>0</v>
      </c>
      <c r="DG709" s="93"/>
      <c r="DH709" s="93">
        <v>0</v>
      </c>
      <c r="DI709" s="93">
        <v>0</v>
      </c>
      <c r="DJ709" s="86">
        <f t="shared" si="509"/>
        <v>0</v>
      </c>
      <c r="DK709" s="91">
        <v>0</v>
      </c>
      <c r="DL709" s="93"/>
      <c r="DM709" s="93">
        <v>0</v>
      </c>
      <c r="DN709" s="93">
        <f t="shared" si="480"/>
        <v>7970000</v>
      </c>
      <c r="DO709" s="93">
        <f t="shared" si="510"/>
        <v>0</v>
      </c>
      <c r="DP709" s="92">
        <f t="shared" si="511"/>
        <v>251055</v>
      </c>
      <c r="DQ709" s="97" t="str">
        <f t="shared" si="481"/>
        <v>8054357152</v>
      </c>
      <c r="DR709" s="98">
        <f t="shared" si="512"/>
        <v>0</v>
      </c>
      <c r="DS709" s="93" t="str">
        <f t="shared" si="513"/>
        <v>OK</v>
      </c>
      <c r="DT709" s="93"/>
      <c r="DU709" s="78" t="str">
        <f t="shared" si="482"/>
        <v>5010700215011501100001VT100001</v>
      </c>
      <c r="DV709" s="78">
        <f>INDEX('08_DMGiaDat'!$L:$L,MATCH(DU709,'08_DMGiaDat'!$R:$R,0))</f>
        <v>7970000</v>
      </c>
      <c r="DW709" s="78" t="str">
        <f t="shared" si="483"/>
        <v>501070021501100100000001</v>
      </c>
      <c r="DX709" s="78" t="str">
        <f>IFERROR(VLOOKUP(DW709,'08_DMGiaDat'!C618:C619,2,FALSE),"N")</f>
        <v>N</v>
      </c>
      <c r="DY709" s="78" t="str">
        <f t="shared" si="484"/>
        <v>5010700215011001VT100001</v>
      </c>
      <c r="DZ709" s="78" t="str">
        <f>IFERROR(VLOOKUP(DY709,'08_DMGiaDat'!C618:C619,2,FALSE),"N")</f>
        <v>N</v>
      </c>
      <c r="EA709" s="78" t="str">
        <f t="shared" si="485"/>
        <v>501070021501100100000001</v>
      </c>
      <c r="EB709" s="78" t="str">
        <f>IFERROR(VLOOKUP(EA709,'08_DMGiaDat'!C618:C619,2,FALSE),"N")</f>
        <v>N</v>
      </c>
      <c r="EC709" s="92">
        <f>IF(DV709&lt;&gt;"N",DV709,IF(DX709&lt;&gt;"N",DX709,IF(DZ709&lt;&gt;"N",DZ709*VLOOKUP(LEFT(CB709,3),'03_DMMucDich'!C602:C606,5,FALSE),IF(EB709&lt;&gt;"N",EB709*VLOOKUP(LEFT(CB709,3),'03_DMMucDich'!C602:C606,5,FALSE),"N/A"))))</f>
        <v>7970000</v>
      </c>
    </row>
    <row r="710" spans="1:133" s="34" customFormat="1" ht="16" x14ac:dyDescent="0.2">
      <c r="A710" s="85">
        <v>696</v>
      </c>
      <c r="B710" s="86"/>
      <c r="C710" s="87"/>
      <c r="D710" s="141" t="s">
        <v>6316</v>
      </c>
      <c r="E710" s="86"/>
      <c r="F710" s="88"/>
      <c r="G710" s="88" t="s">
        <v>5718</v>
      </c>
      <c r="H710" s="151">
        <v>2023</v>
      </c>
      <c r="I710" s="86"/>
      <c r="J710" s="86"/>
      <c r="K710" s="145" t="s">
        <v>6939</v>
      </c>
      <c r="L710" s="105"/>
      <c r="M710" s="86"/>
      <c r="N710" s="105"/>
      <c r="O710" s="105"/>
      <c r="P710" s="86"/>
      <c r="Q710" s="86"/>
      <c r="R710" s="153" t="str">
        <f t="shared" si="486"/>
        <v>Tổ 10</v>
      </c>
      <c r="S710" s="86"/>
      <c r="T710" s="86"/>
      <c r="U710" s="86"/>
      <c r="V710" s="86" t="str">
        <f t="shared" si="493"/>
        <v xml:space="preserve">, </v>
      </c>
      <c r="W710" s="86"/>
      <c r="X710" s="86"/>
      <c r="Y710" s="86"/>
      <c r="Z710" s="88"/>
      <c r="AA710" s="105"/>
      <c r="AB710" s="86"/>
      <c r="AC710" s="90"/>
      <c r="AD710" s="86"/>
      <c r="AE710" s="86"/>
      <c r="AF710" s="86"/>
      <c r="AG710" s="86"/>
      <c r="AH710" s="160" t="s">
        <v>6984</v>
      </c>
      <c r="AI710" s="153"/>
      <c r="AJ710" s="153"/>
      <c r="AK710" s="86"/>
      <c r="AL710" s="86"/>
      <c r="AM710" s="153" t="s">
        <v>7015</v>
      </c>
      <c r="AN710" s="153" t="s">
        <v>7827</v>
      </c>
      <c r="AO710" s="165">
        <v>45120</v>
      </c>
      <c r="AP710" s="153" t="s">
        <v>2340</v>
      </c>
      <c r="AQ710" s="153" t="s">
        <v>7097</v>
      </c>
      <c r="AR710" s="166">
        <v>392.5</v>
      </c>
      <c r="AS710" s="88" t="s">
        <v>5719</v>
      </c>
      <c r="AT710" s="92">
        <f t="shared" si="504"/>
        <v>0</v>
      </c>
      <c r="AU710" s="93">
        <v>0</v>
      </c>
      <c r="AV710" s="93">
        <v>0</v>
      </c>
      <c r="AW710" s="166">
        <v>200</v>
      </c>
      <c r="AX710" s="93">
        <v>0</v>
      </c>
      <c r="AY710" s="177"/>
      <c r="AZ710" s="177">
        <v>0</v>
      </c>
      <c r="BA710" s="178"/>
      <c r="BB710" s="105"/>
      <c r="BC710" s="105"/>
      <c r="BD710" s="93"/>
      <c r="BE710" s="93">
        <v>0</v>
      </c>
      <c r="BF710" s="91">
        <v>0</v>
      </c>
      <c r="BG710" s="94"/>
      <c r="BH710" s="95"/>
      <c r="BI710" s="93" t="str">
        <f t="shared" si="472"/>
        <v>Lê Thị Yến</v>
      </c>
      <c r="BJ710" s="105">
        <f t="shared" si="473"/>
        <v>0</v>
      </c>
      <c r="BK710" s="88" t="str">
        <f t="shared" si="474"/>
        <v>8835250276</v>
      </c>
      <c r="BL710" s="86">
        <f t="shared" si="475"/>
        <v>0</v>
      </c>
      <c r="BM710" s="105">
        <f t="shared" si="476"/>
        <v>0</v>
      </c>
      <c r="BN710" s="86">
        <f t="shared" si="477"/>
        <v>0</v>
      </c>
      <c r="BO710" s="86">
        <f t="shared" si="478"/>
        <v>0</v>
      </c>
      <c r="BP710" s="86">
        <f t="shared" si="494"/>
        <v>0</v>
      </c>
      <c r="BQ710" s="160" t="s">
        <v>6984</v>
      </c>
      <c r="BR710" s="86" t="s">
        <v>5720</v>
      </c>
      <c r="BS710" s="88" t="s">
        <v>5721</v>
      </c>
      <c r="BT710" s="86" t="s">
        <v>5722</v>
      </c>
      <c r="BU710" s="86"/>
      <c r="BV710" s="86" t="str">
        <f t="shared" si="495"/>
        <v>DI 823594</v>
      </c>
      <c r="BW710" s="105" t="str">
        <f t="shared" si="496"/>
        <v/>
      </c>
      <c r="BX710" s="86" t="str">
        <f t="shared" si="490"/>
        <v>453</v>
      </c>
      <c r="BY710" s="86" t="str">
        <f t="shared" si="491"/>
        <v>75</v>
      </c>
      <c r="BZ710" s="91">
        <f t="shared" si="492"/>
        <v>392.5</v>
      </c>
      <c r="CA710" s="91">
        <v>0</v>
      </c>
      <c r="CB710" s="96" t="s">
        <v>5719</v>
      </c>
      <c r="CC710" s="91">
        <f t="shared" si="497"/>
        <v>200</v>
      </c>
      <c r="CD710" s="91">
        <f t="shared" si="498"/>
        <v>0</v>
      </c>
      <c r="CE710" s="93">
        <f t="shared" si="499"/>
        <v>0</v>
      </c>
      <c r="CF710" s="93">
        <f t="shared" si="500"/>
        <v>0</v>
      </c>
      <c r="CG710" s="105"/>
      <c r="CH710" s="105"/>
      <c r="CI710" s="86"/>
      <c r="CJ710" s="188"/>
      <c r="CK710" s="181">
        <f t="shared" si="501"/>
        <v>392.5</v>
      </c>
      <c r="CL710" s="181">
        <f t="shared" si="502"/>
        <v>200</v>
      </c>
      <c r="CM710" s="86" t="s">
        <v>5723</v>
      </c>
      <c r="CN710" s="182" t="s">
        <v>7866</v>
      </c>
      <c r="CO710" s="183" t="s">
        <v>7867</v>
      </c>
      <c r="CP710" s="86" t="s">
        <v>5724</v>
      </c>
      <c r="CQ710" s="153" t="s">
        <v>7925</v>
      </c>
      <c r="CR710" s="187">
        <f t="shared" si="503"/>
        <v>2360000</v>
      </c>
      <c r="CS710" s="188">
        <v>0.8</v>
      </c>
      <c r="CT710" s="188">
        <f t="shared" si="505"/>
        <v>1888000</v>
      </c>
      <c r="CU710" s="93"/>
      <c r="CV710" s="94">
        <f t="shared" si="487"/>
        <v>200</v>
      </c>
      <c r="CW710" s="93">
        <f t="shared" si="488"/>
        <v>192.5</v>
      </c>
      <c r="CX710" s="86">
        <f t="shared" si="489"/>
        <v>0</v>
      </c>
      <c r="CY710" s="93">
        <f t="shared" si="506"/>
        <v>367688</v>
      </c>
      <c r="CZ710" s="93">
        <v>0</v>
      </c>
      <c r="DA710" s="93">
        <v>0</v>
      </c>
      <c r="DB710" s="93">
        <f t="shared" si="507"/>
        <v>0</v>
      </c>
      <c r="DC710" s="93">
        <v>0</v>
      </c>
      <c r="DD710" s="91">
        <v>0</v>
      </c>
      <c r="DE710" s="93">
        <f t="shared" si="508"/>
        <v>0</v>
      </c>
      <c r="DF710" s="93">
        <f t="shared" si="479"/>
        <v>0</v>
      </c>
      <c r="DG710" s="93"/>
      <c r="DH710" s="93">
        <v>0</v>
      </c>
      <c r="DI710" s="93">
        <v>0</v>
      </c>
      <c r="DJ710" s="86">
        <f t="shared" si="509"/>
        <v>0</v>
      </c>
      <c r="DK710" s="91">
        <v>0</v>
      </c>
      <c r="DL710" s="93"/>
      <c r="DM710" s="93">
        <v>0</v>
      </c>
      <c r="DN710" s="93">
        <f t="shared" si="480"/>
        <v>1888000</v>
      </c>
      <c r="DO710" s="93">
        <f t="shared" si="510"/>
        <v>0</v>
      </c>
      <c r="DP710" s="92">
        <f t="shared" si="511"/>
        <v>367688</v>
      </c>
      <c r="DQ710" s="97" t="str">
        <f t="shared" si="481"/>
        <v>8835250276</v>
      </c>
      <c r="DR710" s="98">
        <f t="shared" si="512"/>
        <v>0</v>
      </c>
      <c r="DS710" s="93" t="str">
        <f t="shared" si="513"/>
        <v>OK</v>
      </c>
      <c r="DT710" s="93"/>
      <c r="DU710" s="78" t="str">
        <f t="shared" si="482"/>
        <v>5010700210791079100001VT400001</v>
      </c>
      <c r="DV710" s="78">
        <f>INDEX('08_DMGiaDat'!$L:$L,MATCH(DU710,'08_DMGiaDat'!$R:$R,0))</f>
        <v>2360000</v>
      </c>
      <c r="DW710" s="78" t="str">
        <f t="shared" si="483"/>
        <v>501070021079100100000001</v>
      </c>
      <c r="DX710" s="78" t="str">
        <f>IFERROR(VLOOKUP(DW710,'08_DMGiaDat'!C618:C619,2,FALSE),"N")</f>
        <v>N</v>
      </c>
      <c r="DY710" s="78" t="str">
        <f t="shared" si="484"/>
        <v>5010700210791001VT400001</v>
      </c>
      <c r="DZ710" s="78" t="str">
        <f>IFERROR(VLOOKUP(DY710,'08_DMGiaDat'!C618:C619,2,FALSE),"N")</f>
        <v>N</v>
      </c>
      <c r="EA710" s="78" t="str">
        <f t="shared" si="485"/>
        <v>501070021079100100000001</v>
      </c>
      <c r="EB710" s="78" t="str">
        <f>IFERROR(VLOOKUP(EA710,'08_DMGiaDat'!C618:C619,2,FALSE),"N")</f>
        <v>N</v>
      </c>
      <c r="EC710" s="92">
        <f>IF(DV710&lt;&gt;"N",DV710,IF(DX710&lt;&gt;"N",DX710,IF(DZ710&lt;&gt;"N",DZ710*VLOOKUP(LEFT(CB710,3),'03_DMMucDich'!C602:C606,5,FALSE),IF(EB710&lt;&gt;"N",EB710*VLOOKUP(LEFT(CB710,3),'03_DMMucDich'!C602:C606,5,FALSE),"N/A"))))</f>
        <v>2360000</v>
      </c>
    </row>
    <row r="711" spans="1:133" s="34" customFormat="1" ht="16" x14ac:dyDescent="0.2">
      <c r="A711" s="85">
        <v>697</v>
      </c>
      <c r="B711" s="86"/>
      <c r="C711" s="87"/>
      <c r="D711" s="141">
        <v>8413832237</v>
      </c>
      <c r="E711" s="86"/>
      <c r="F711" s="88"/>
      <c r="G711" s="88" t="s">
        <v>5718</v>
      </c>
      <c r="H711" s="151">
        <v>2022</v>
      </c>
      <c r="I711" s="86"/>
      <c r="J711" s="86"/>
      <c r="K711" s="145" t="s">
        <v>6940</v>
      </c>
      <c r="L711" s="105"/>
      <c r="M711" s="86"/>
      <c r="N711" s="105"/>
      <c r="O711" s="105"/>
      <c r="P711" s="86"/>
      <c r="Q711" s="86"/>
      <c r="R711" s="153" t="str">
        <f t="shared" si="486"/>
        <v>Tổ 07</v>
      </c>
      <c r="S711" s="86"/>
      <c r="T711" s="86"/>
      <c r="U711" s="86"/>
      <c r="V711" s="86" t="str">
        <f t="shared" si="493"/>
        <v xml:space="preserve">, </v>
      </c>
      <c r="W711" s="86"/>
      <c r="X711" s="86"/>
      <c r="Y711" s="86"/>
      <c r="Z711" s="88"/>
      <c r="AA711" s="105"/>
      <c r="AB711" s="86"/>
      <c r="AC711" s="90"/>
      <c r="AD711" s="86"/>
      <c r="AE711" s="86"/>
      <c r="AF711" s="86"/>
      <c r="AG711" s="86"/>
      <c r="AH711" s="160" t="s">
        <v>6980</v>
      </c>
      <c r="AI711" s="153"/>
      <c r="AJ711" s="153"/>
      <c r="AK711" s="86"/>
      <c r="AL711" s="86"/>
      <c r="AM711" s="153" t="s">
        <v>7015</v>
      </c>
      <c r="AN711" s="153" t="s">
        <v>7828</v>
      </c>
      <c r="AO711" s="165">
        <v>44357</v>
      </c>
      <c r="AP711" s="153" t="s">
        <v>7829</v>
      </c>
      <c r="AQ711" s="153" t="s">
        <v>7119</v>
      </c>
      <c r="AR711" s="166">
        <v>177.7</v>
      </c>
      <c r="AS711" s="88" t="s">
        <v>5719</v>
      </c>
      <c r="AT711" s="92">
        <f t="shared" si="504"/>
        <v>0</v>
      </c>
      <c r="AU711" s="93">
        <v>0</v>
      </c>
      <c r="AV711" s="93">
        <v>0</v>
      </c>
      <c r="AW711" s="166">
        <v>200</v>
      </c>
      <c r="AX711" s="93">
        <v>0</v>
      </c>
      <c r="AY711" s="177"/>
      <c r="AZ711" s="177">
        <v>0</v>
      </c>
      <c r="BA711" s="178"/>
      <c r="BB711" s="105"/>
      <c r="BC711" s="105"/>
      <c r="BD711" s="93"/>
      <c r="BE711" s="93">
        <v>0</v>
      </c>
      <c r="BF711" s="91">
        <v>0</v>
      </c>
      <c r="BG711" s="94"/>
      <c r="BH711" s="95"/>
      <c r="BI711" s="93" t="str">
        <f t="shared" si="472"/>
        <v>Phạm Đình Lâm</v>
      </c>
      <c r="BJ711" s="105">
        <f t="shared" si="473"/>
        <v>0</v>
      </c>
      <c r="BK711" s="88">
        <f t="shared" si="474"/>
        <v>8413832237</v>
      </c>
      <c r="BL711" s="86">
        <f t="shared" si="475"/>
        <v>0</v>
      </c>
      <c r="BM711" s="105">
        <f t="shared" si="476"/>
        <v>0</v>
      </c>
      <c r="BN711" s="86">
        <f t="shared" si="477"/>
        <v>0</v>
      </c>
      <c r="BO711" s="86">
        <f t="shared" si="478"/>
        <v>0</v>
      </c>
      <c r="BP711" s="86">
        <f t="shared" si="494"/>
        <v>0</v>
      </c>
      <c r="BQ711" s="160" t="s">
        <v>6980</v>
      </c>
      <c r="BR711" s="86" t="s">
        <v>5720</v>
      </c>
      <c r="BS711" s="88" t="s">
        <v>5721</v>
      </c>
      <c r="BT711" s="86" t="s">
        <v>5722</v>
      </c>
      <c r="BU711" s="86"/>
      <c r="BV711" s="86" t="str">
        <f t="shared" si="495"/>
        <v>DA 379505</v>
      </c>
      <c r="BW711" s="105" t="str">
        <f t="shared" si="496"/>
        <v/>
      </c>
      <c r="BX711" s="86" t="str">
        <f t="shared" si="490"/>
        <v>637</v>
      </c>
      <c r="BY711" s="86" t="str">
        <f t="shared" si="491"/>
        <v>74</v>
      </c>
      <c r="BZ711" s="91">
        <f t="shared" si="492"/>
        <v>177.7</v>
      </c>
      <c r="CA711" s="91">
        <v>0</v>
      </c>
      <c r="CB711" s="96" t="s">
        <v>5719</v>
      </c>
      <c r="CC711" s="91">
        <f t="shared" si="497"/>
        <v>200</v>
      </c>
      <c r="CD711" s="91">
        <f t="shared" si="498"/>
        <v>0</v>
      </c>
      <c r="CE711" s="93">
        <f t="shared" si="499"/>
        <v>0</v>
      </c>
      <c r="CF711" s="93">
        <f t="shared" si="500"/>
        <v>0</v>
      </c>
      <c r="CG711" s="105"/>
      <c r="CH711" s="105"/>
      <c r="CI711" s="86"/>
      <c r="CJ711" s="188"/>
      <c r="CK711" s="181">
        <f t="shared" si="501"/>
        <v>177.7</v>
      </c>
      <c r="CL711" s="181">
        <f t="shared" si="502"/>
        <v>200</v>
      </c>
      <c r="CM711" s="86" t="s">
        <v>5723</v>
      </c>
      <c r="CN711" s="182" t="s">
        <v>7866</v>
      </c>
      <c r="CO711" s="183" t="s">
        <v>7867</v>
      </c>
      <c r="CP711" s="86" t="s">
        <v>5724</v>
      </c>
      <c r="CQ711" s="153" t="s">
        <v>7925</v>
      </c>
      <c r="CR711" s="187">
        <f t="shared" si="503"/>
        <v>2360000</v>
      </c>
      <c r="CS711" s="188">
        <v>0.8</v>
      </c>
      <c r="CT711" s="188">
        <f t="shared" si="505"/>
        <v>1888000</v>
      </c>
      <c r="CU711" s="93"/>
      <c r="CV711" s="94">
        <f t="shared" si="487"/>
        <v>177.7</v>
      </c>
      <c r="CW711" s="93">
        <f t="shared" si="488"/>
        <v>0</v>
      </c>
      <c r="CX711" s="86">
        <f t="shared" si="489"/>
        <v>0</v>
      </c>
      <c r="CY711" s="93">
        <f t="shared" si="506"/>
        <v>100649.28</v>
      </c>
      <c r="CZ711" s="93">
        <v>0</v>
      </c>
      <c r="DA711" s="93">
        <v>0</v>
      </c>
      <c r="DB711" s="93">
        <f t="shared" si="507"/>
        <v>0</v>
      </c>
      <c r="DC711" s="93">
        <v>0</v>
      </c>
      <c r="DD711" s="91">
        <v>0</v>
      </c>
      <c r="DE711" s="93">
        <f t="shared" si="508"/>
        <v>0</v>
      </c>
      <c r="DF711" s="93">
        <f t="shared" si="479"/>
        <v>0</v>
      </c>
      <c r="DG711" s="93"/>
      <c r="DH711" s="93">
        <v>0</v>
      </c>
      <c r="DI711" s="93">
        <v>0</v>
      </c>
      <c r="DJ711" s="86">
        <f t="shared" si="509"/>
        <v>0</v>
      </c>
      <c r="DK711" s="91">
        <v>0</v>
      </c>
      <c r="DL711" s="93"/>
      <c r="DM711" s="93">
        <v>0</v>
      </c>
      <c r="DN711" s="93">
        <f t="shared" si="480"/>
        <v>1888000</v>
      </c>
      <c r="DO711" s="93">
        <f t="shared" si="510"/>
        <v>0</v>
      </c>
      <c r="DP711" s="92">
        <f t="shared" si="511"/>
        <v>100649.28</v>
      </c>
      <c r="DQ711" s="97">
        <f t="shared" si="481"/>
        <v>8413832237</v>
      </c>
      <c r="DR711" s="98">
        <f t="shared" si="512"/>
        <v>0</v>
      </c>
      <c r="DS711" s="93" t="str">
        <f t="shared" si="513"/>
        <v>OK</v>
      </c>
      <c r="DT711" s="93"/>
      <c r="DU711" s="78" t="str">
        <f t="shared" si="482"/>
        <v>5010700210791079100001VT400001</v>
      </c>
      <c r="DV711" s="78">
        <f>INDEX('08_DMGiaDat'!$L:$L,MATCH(DU711,'08_DMGiaDat'!$R:$R,0))</f>
        <v>2360000</v>
      </c>
      <c r="DW711" s="78" t="str">
        <f t="shared" si="483"/>
        <v>501070021079100100000001</v>
      </c>
      <c r="DX711" s="78" t="str">
        <f>IFERROR(VLOOKUP(DW711,'08_DMGiaDat'!C618:C619,2,FALSE),"N")</f>
        <v>N</v>
      </c>
      <c r="DY711" s="78" t="str">
        <f t="shared" si="484"/>
        <v>5010700210791001VT400001</v>
      </c>
      <c r="DZ711" s="78" t="str">
        <f>IFERROR(VLOOKUP(DY711,'08_DMGiaDat'!C618:C619,2,FALSE),"N")</f>
        <v>N</v>
      </c>
      <c r="EA711" s="78" t="str">
        <f t="shared" si="485"/>
        <v>501070021079100100000001</v>
      </c>
      <c r="EB711" s="78" t="str">
        <f>IFERROR(VLOOKUP(EA711,'08_DMGiaDat'!C618:C619,2,FALSE),"N")</f>
        <v>N</v>
      </c>
      <c r="EC711" s="92">
        <f>IF(DV711&lt;&gt;"N",DV711,IF(DX711&lt;&gt;"N",DX711,IF(DZ711&lt;&gt;"N",DZ711*VLOOKUP(LEFT(CB711,3),'03_DMMucDich'!C602:C606,5,FALSE),IF(EB711&lt;&gt;"N",EB711*VLOOKUP(LEFT(CB711,3),'03_DMMucDich'!C602:C606,5,FALSE),"N/A"))))</f>
        <v>2360000</v>
      </c>
    </row>
    <row r="712" spans="1:133" s="34" customFormat="1" ht="16" x14ac:dyDescent="0.2">
      <c r="A712" s="85">
        <v>698</v>
      </c>
      <c r="B712" s="86"/>
      <c r="C712" s="87"/>
      <c r="D712" s="141">
        <v>8413832237</v>
      </c>
      <c r="E712" s="86"/>
      <c r="F712" s="88"/>
      <c r="G712" s="88" t="s">
        <v>5718</v>
      </c>
      <c r="H712" s="151">
        <v>2023</v>
      </c>
      <c r="I712" s="86"/>
      <c r="J712" s="86"/>
      <c r="K712" s="145" t="s">
        <v>6940</v>
      </c>
      <c r="L712" s="105"/>
      <c r="M712" s="86"/>
      <c r="N712" s="105"/>
      <c r="O712" s="105"/>
      <c r="P712" s="86"/>
      <c r="Q712" s="86"/>
      <c r="R712" s="153" t="str">
        <f t="shared" si="486"/>
        <v>Tổ 07</v>
      </c>
      <c r="S712" s="86"/>
      <c r="T712" s="86"/>
      <c r="U712" s="86"/>
      <c r="V712" s="86" t="str">
        <f t="shared" si="493"/>
        <v xml:space="preserve">, </v>
      </c>
      <c r="W712" s="86"/>
      <c r="X712" s="86"/>
      <c r="Y712" s="86"/>
      <c r="Z712" s="88"/>
      <c r="AA712" s="105"/>
      <c r="AB712" s="86"/>
      <c r="AC712" s="90"/>
      <c r="AD712" s="86"/>
      <c r="AE712" s="86"/>
      <c r="AF712" s="86"/>
      <c r="AG712" s="86"/>
      <c r="AH712" s="160" t="s">
        <v>6980</v>
      </c>
      <c r="AI712" s="153"/>
      <c r="AJ712" s="153"/>
      <c r="AK712" s="86"/>
      <c r="AL712" s="86"/>
      <c r="AM712" s="153" t="s">
        <v>7015</v>
      </c>
      <c r="AN712" s="153" t="s">
        <v>7830</v>
      </c>
      <c r="AO712" s="165">
        <v>42353</v>
      </c>
      <c r="AP712" s="153" t="s">
        <v>2225</v>
      </c>
      <c r="AQ712" s="153" t="s">
        <v>7119</v>
      </c>
      <c r="AR712" s="166">
        <v>87.4</v>
      </c>
      <c r="AS712" s="88" t="s">
        <v>5719</v>
      </c>
      <c r="AT712" s="92">
        <f t="shared" si="504"/>
        <v>0</v>
      </c>
      <c r="AU712" s="93">
        <v>0</v>
      </c>
      <c r="AV712" s="93">
        <v>0</v>
      </c>
      <c r="AW712" s="166">
        <v>200</v>
      </c>
      <c r="AX712" s="93">
        <v>0</v>
      </c>
      <c r="AY712" s="177"/>
      <c r="AZ712" s="177">
        <v>0</v>
      </c>
      <c r="BA712" s="178"/>
      <c r="BB712" s="105"/>
      <c r="BC712" s="105"/>
      <c r="BD712" s="93"/>
      <c r="BE712" s="93">
        <v>0</v>
      </c>
      <c r="BF712" s="91">
        <v>0</v>
      </c>
      <c r="BG712" s="94"/>
      <c r="BH712" s="95"/>
      <c r="BI712" s="93" t="str">
        <f t="shared" si="472"/>
        <v>Phạm Đình Lâm</v>
      </c>
      <c r="BJ712" s="105">
        <f t="shared" si="473"/>
        <v>0</v>
      </c>
      <c r="BK712" s="88">
        <f t="shared" si="474"/>
        <v>8413832237</v>
      </c>
      <c r="BL712" s="86">
        <f t="shared" si="475"/>
        <v>0</v>
      </c>
      <c r="BM712" s="105">
        <f t="shared" si="476"/>
        <v>0</v>
      </c>
      <c r="BN712" s="86">
        <f t="shared" si="477"/>
        <v>0</v>
      </c>
      <c r="BO712" s="86">
        <f t="shared" si="478"/>
        <v>0</v>
      </c>
      <c r="BP712" s="86">
        <f t="shared" si="494"/>
        <v>0</v>
      </c>
      <c r="BQ712" s="160" t="s">
        <v>6980</v>
      </c>
      <c r="BR712" s="86" t="s">
        <v>5720</v>
      </c>
      <c r="BS712" s="88" t="s">
        <v>5721</v>
      </c>
      <c r="BT712" s="86" t="s">
        <v>5722</v>
      </c>
      <c r="BU712" s="86"/>
      <c r="BV712" s="86" t="str">
        <f t="shared" si="495"/>
        <v>CC 714363</v>
      </c>
      <c r="BW712" s="105" t="str">
        <f t="shared" si="496"/>
        <v/>
      </c>
      <c r="BX712" s="86" t="str">
        <f t="shared" si="490"/>
        <v>339</v>
      </c>
      <c r="BY712" s="86" t="str">
        <f t="shared" si="491"/>
        <v>74</v>
      </c>
      <c r="BZ712" s="91">
        <f t="shared" si="492"/>
        <v>87.4</v>
      </c>
      <c r="CA712" s="91">
        <v>0</v>
      </c>
      <c r="CB712" s="96" t="s">
        <v>5719</v>
      </c>
      <c r="CC712" s="91">
        <f t="shared" si="497"/>
        <v>200</v>
      </c>
      <c r="CD712" s="91">
        <f t="shared" si="498"/>
        <v>0</v>
      </c>
      <c r="CE712" s="93">
        <f t="shared" si="499"/>
        <v>0</v>
      </c>
      <c r="CF712" s="93">
        <f t="shared" si="500"/>
        <v>0</v>
      </c>
      <c r="CG712" s="105"/>
      <c r="CH712" s="105"/>
      <c r="CI712" s="86"/>
      <c r="CJ712" s="188"/>
      <c r="CK712" s="181">
        <f t="shared" si="501"/>
        <v>87.4</v>
      </c>
      <c r="CL712" s="181">
        <f t="shared" si="502"/>
        <v>200</v>
      </c>
      <c r="CM712" s="86" t="s">
        <v>5723</v>
      </c>
      <c r="CN712" s="182" t="s">
        <v>7866</v>
      </c>
      <c r="CO712" s="183" t="s">
        <v>7867</v>
      </c>
      <c r="CP712" s="86" t="s">
        <v>5724</v>
      </c>
      <c r="CQ712" s="153" t="s">
        <v>7925</v>
      </c>
      <c r="CR712" s="187">
        <f t="shared" si="503"/>
        <v>2360000</v>
      </c>
      <c r="CS712" s="188">
        <v>0.8</v>
      </c>
      <c r="CT712" s="188">
        <f t="shared" si="505"/>
        <v>1888000</v>
      </c>
      <c r="CU712" s="93"/>
      <c r="CV712" s="94">
        <f t="shared" si="487"/>
        <v>87.4</v>
      </c>
      <c r="CW712" s="93">
        <f t="shared" si="488"/>
        <v>0</v>
      </c>
      <c r="CX712" s="86">
        <f t="shared" si="489"/>
        <v>0</v>
      </c>
      <c r="CY712" s="93">
        <f t="shared" si="506"/>
        <v>49503.360000000001</v>
      </c>
      <c r="CZ712" s="93">
        <v>0</v>
      </c>
      <c r="DA712" s="93">
        <v>0</v>
      </c>
      <c r="DB712" s="93">
        <f t="shared" si="507"/>
        <v>0</v>
      </c>
      <c r="DC712" s="93">
        <v>0</v>
      </c>
      <c r="DD712" s="91">
        <v>0</v>
      </c>
      <c r="DE712" s="93">
        <f t="shared" si="508"/>
        <v>0</v>
      </c>
      <c r="DF712" s="93">
        <f t="shared" si="479"/>
        <v>0</v>
      </c>
      <c r="DG712" s="93"/>
      <c r="DH712" s="93">
        <v>0</v>
      </c>
      <c r="DI712" s="93">
        <v>0</v>
      </c>
      <c r="DJ712" s="86">
        <f t="shared" si="509"/>
        <v>0</v>
      </c>
      <c r="DK712" s="91">
        <v>0</v>
      </c>
      <c r="DL712" s="93"/>
      <c r="DM712" s="93">
        <v>0</v>
      </c>
      <c r="DN712" s="93">
        <f t="shared" si="480"/>
        <v>1888000</v>
      </c>
      <c r="DO712" s="93">
        <f t="shared" si="510"/>
        <v>0</v>
      </c>
      <c r="DP712" s="92">
        <f t="shared" si="511"/>
        <v>49503.360000000001</v>
      </c>
      <c r="DQ712" s="97">
        <f t="shared" si="481"/>
        <v>8413832237</v>
      </c>
      <c r="DR712" s="98">
        <f t="shared" si="512"/>
        <v>0</v>
      </c>
      <c r="DS712" s="93" t="str">
        <f t="shared" si="513"/>
        <v>OK</v>
      </c>
      <c r="DT712" s="93"/>
      <c r="DU712" s="78" t="str">
        <f t="shared" si="482"/>
        <v>5010700210791079100001VT400001</v>
      </c>
      <c r="DV712" s="78">
        <f>INDEX('08_DMGiaDat'!$L:$L,MATCH(DU712,'08_DMGiaDat'!$R:$R,0))</f>
        <v>2360000</v>
      </c>
      <c r="DW712" s="78" t="str">
        <f t="shared" si="483"/>
        <v>501070021079100100000001</v>
      </c>
      <c r="DX712" s="78" t="str">
        <f>IFERROR(VLOOKUP(DW712,'08_DMGiaDat'!C618:C619,2,FALSE),"N")</f>
        <v>N</v>
      </c>
      <c r="DY712" s="78" t="str">
        <f t="shared" si="484"/>
        <v>5010700210791001VT400001</v>
      </c>
      <c r="DZ712" s="78" t="str">
        <f>IFERROR(VLOOKUP(DY712,'08_DMGiaDat'!C618:C619,2,FALSE),"N")</f>
        <v>N</v>
      </c>
      <c r="EA712" s="78" t="str">
        <f t="shared" si="485"/>
        <v>501070021079100100000001</v>
      </c>
      <c r="EB712" s="78" t="str">
        <f>IFERROR(VLOOKUP(EA712,'08_DMGiaDat'!C618:C619,2,FALSE),"N")</f>
        <v>N</v>
      </c>
      <c r="EC712" s="92">
        <f>IF(DV712&lt;&gt;"N",DV712,IF(DX712&lt;&gt;"N",DX712,IF(DZ712&lt;&gt;"N",DZ712*VLOOKUP(LEFT(CB712,3),'03_DMMucDich'!C602:C606,5,FALSE),IF(EB712&lt;&gt;"N",EB712*VLOOKUP(LEFT(CB712,3),'03_DMMucDich'!C602:C606,5,FALSE),"N/A"))))</f>
        <v>2360000</v>
      </c>
    </row>
    <row r="713" spans="1:133" s="34" customFormat="1" ht="16" x14ac:dyDescent="0.2">
      <c r="A713" s="85">
        <v>699</v>
      </c>
      <c r="B713" s="86"/>
      <c r="C713" s="87"/>
      <c r="D713" s="141" t="s">
        <v>6317</v>
      </c>
      <c r="E713" s="86"/>
      <c r="F713" s="88"/>
      <c r="G713" s="88" t="s">
        <v>5718</v>
      </c>
      <c r="H713" s="151">
        <v>2022</v>
      </c>
      <c r="I713" s="86"/>
      <c r="J713" s="86"/>
      <c r="K713" s="145" t="s">
        <v>6941</v>
      </c>
      <c r="L713" s="105"/>
      <c r="M713" s="86"/>
      <c r="N713" s="105"/>
      <c r="O713" s="105"/>
      <c r="P713" s="86"/>
      <c r="Q713" s="86"/>
      <c r="R713" s="153" t="str">
        <f t="shared" si="486"/>
        <v>Tổ 37</v>
      </c>
      <c r="S713" s="86"/>
      <c r="T713" s="86"/>
      <c r="U713" s="86"/>
      <c r="V713" s="86" t="str">
        <f t="shared" si="493"/>
        <v xml:space="preserve">, </v>
      </c>
      <c r="W713" s="86"/>
      <c r="X713" s="86"/>
      <c r="Y713" s="86"/>
      <c r="Z713" s="88"/>
      <c r="AA713" s="105"/>
      <c r="AB713" s="86"/>
      <c r="AC713" s="90"/>
      <c r="AD713" s="86"/>
      <c r="AE713" s="86"/>
      <c r="AF713" s="86"/>
      <c r="AG713" s="86"/>
      <c r="AH713" s="160" t="s">
        <v>6972</v>
      </c>
      <c r="AI713" s="153"/>
      <c r="AJ713" s="153"/>
      <c r="AK713" s="86"/>
      <c r="AL713" s="86"/>
      <c r="AM713" s="153" t="s">
        <v>7015</v>
      </c>
      <c r="AN713" s="153" t="s">
        <v>7831</v>
      </c>
      <c r="AO713" s="165">
        <v>44111</v>
      </c>
      <c r="AP713" s="153" t="s">
        <v>2083</v>
      </c>
      <c r="AQ713" s="153" t="s">
        <v>1115</v>
      </c>
      <c r="AR713" s="166">
        <v>105</v>
      </c>
      <c r="AS713" s="88" t="s">
        <v>5719</v>
      </c>
      <c r="AT713" s="92">
        <f t="shared" si="504"/>
        <v>0</v>
      </c>
      <c r="AU713" s="93">
        <v>0</v>
      </c>
      <c r="AV713" s="93">
        <v>0</v>
      </c>
      <c r="AW713" s="166">
        <v>200</v>
      </c>
      <c r="AX713" s="93">
        <v>0</v>
      </c>
      <c r="AY713" s="177"/>
      <c r="AZ713" s="177">
        <v>0</v>
      </c>
      <c r="BA713" s="178"/>
      <c r="BB713" s="105"/>
      <c r="BC713" s="105"/>
      <c r="BD713" s="93"/>
      <c r="BE713" s="93">
        <v>0</v>
      </c>
      <c r="BF713" s="91">
        <v>0</v>
      </c>
      <c r="BG713" s="94"/>
      <c r="BH713" s="95"/>
      <c r="BI713" s="93" t="str">
        <f t="shared" si="472"/>
        <v>Lê Tấn Tuân</v>
      </c>
      <c r="BJ713" s="105">
        <f t="shared" si="473"/>
        <v>0</v>
      </c>
      <c r="BK713" s="88" t="str">
        <f t="shared" si="474"/>
        <v>8677339923</v>
      </c>
      <c r="BL713" s="86">
        <f t="shared" si="475"/>
        <v>0</v>
      </c>
      <c r="BM713" s="105">
        <f t="shared" si="476"/>
        <v>0</v>
      </c>
      <c r="BN713" s="86">
        <f t="shared" si="477"/>
        <v>0</v>
      </c>
      <c r="BO713" s="86">
        <f t="shared" si="478"/>
        <v>0</v>
      </c>
      <c r="BP713" s="86">
        <f t="shared" si="494"/>
        <v>0</v>
      </c>
      <c r="BQ713" s="160" t="s">
        <v>6972</v>
      </c>
      <c r="BR713" s="86" t="s">
        <v>5720</v>
      </c>
      <c r="BS713" s="88" t="s">
        <v>5721</v>
      </c>
      <c r="BT713" s="86" t="s">
        <v>5722</v>
      </c>
      <c r="BU713" s="86"/>
      <c r="BV713" s="86" t="str">
        <f t="shared" si="495"/>
        <v>CV 003432</v>
      </c>
      <c r="BW713" s="105" t="str">
        <f t="shared" si="496"/>
        <v/>
      </c>
      <c r="BX713" s="86" t="str">
        <f t="shared" si="490"/>
        <v>197</v>
      </c>
      <c r="BY713" s="86" t="str">
        <f t="shared" si="491"/>
        <v>111</v>
      </c>
      <c r="BZ713" s="91">
        <f t="shared" si="492"/>
        <v>105</v>
      </c>
      <c r="CA713" s="91">
        <v>0</v>
      </c>
      <c r="CB713" s="96" t="s">
        <v>5719</v>
      </c>
      <c r="CC713" s="91">
        <f t="shared" si="497"/>
        <v>200</v>
      </c>
      <c r="CD713" s="91">
        <f t="shared" si="498"/>
        <v>0</v>
      </c>
      <c r="CE713" s="93">
        <f t="shared" si="499"/>
        <v>0</v>
      </c>
      <c r="CF713" s="93">
        <f t="shared" si="500"/>
        <v>0</v>
      </c>
      <c r="CG713" s="105"/>
      <c r="CH713" s="105"/>
      <c r="CI713" s="86"/>
      <c r="CJ713" s="188"/>
      <c r="CK713" s="181">
        <f t="shared" si="501"/>
        <v>105</v>
      </c>
      <c r="CL713" s="181">
        <f t="shared" si="502"/>
        <v>200</v>
      </c>
      <c r="CM713" s="86" t="s">
        <v>5723</v>
      </c>
      <c r="CN713" s="182" t="s">
        <v>7868</v>
      </c>
      <c r="CO713" s="183" t="s">
        <v>7912</v>
      </c>
      <c r="CP713" s="86" t="s">
        <v>5724</v>
      </c>
      <c r="CQ713" s="153" t="s">
        <v>7924</v>
      </c>
      <c r="CR713" s="187">
        <f t="shared" si="503"/>
        <v>7150000</v>
      </c>
      <c r="CS713" s="188">
        <v>1</v>
      </c>
      <c r="CT713" s="188">
        <f t="shared" si="505"/>
        <v>7150000</v>
      </c>
      <c r="CU713" s="93"/>
      <c r="CV713" s="94">
        <f t="shared" si="487"/>
        <v>105</v>
      </c>
      <c r="CW713" s="93">
        <f t="shared" si="488"/>
        <v>0</v>
      </c>
      <c r="CX713" s="86">
        <f t="shared" si="489"/>
        <v>0</v>
      </c>
      <c r="CY713" s="93">
        <f t="shared" si="506"/>
        <v>225225</v>
      </c>
      <c r="CZ713" s="93">
        <v>0</v>
      </c>
      <c r="DA713" s="93">
        <v>0</v>
      </c>
      <c r="DB713" s="93">
        <f t="shared" si="507"/>
        <v>0</v>
      </c>
      <c r="DC713" s="93">
        <v>0</v>
      </c>
      <c r="DD713" s="91">
        <v>0</v>
      </c>
      <c r="DE713" s="93">
        <f t="shared" si="508"/>
        <v>0</v>
      </c>
      <c r="DF713" s="93">
        <f t="shared" si="479"/>
        <v>0</v>
      </c>
      <c r="DG713" s="93"/>
      <c r="DH713" s="93">
        <v>0</v>
      </c>
      <c r="DI713" s="93">
        <v>0</v>
      </c>
      <c r="DJ713" s="86">
        <f t="shared" si="509"/>
        <v>0</v>
      </c>
      <c r="DK713" s="91">
        <v>0</v>
      </c>
      <c r="DL713" s="93"/>
      <c r="DM713" s="93">
        <v>0</v>
      </c>
      <c r="DN713" s="93">
        <f t="shared" si="480"/>
        <v>7150000</v>
      </c>
      <c r="DO713" s="93">
        <f t="shared" si="510"/>
        <v>0</v>
      </c>
      <c r="DP713" s="92">
        <f t="shared" si="511"/>
        <v>225225</v>
      </c>
      <c r="DQ713" s="97" t="str">
        <f t="shared" si="481"/>
        <v>8677339923</v>
      </c>
      <c r="DR713" s="98">
        <f t="shared" si="512"/>
        <v>0</v>
      </c>
      <c r="DS713" s="93" t="str">
        <f t="shared" si="513"/>
        <v>OK</v>
      </c>
      <c r="DT713" s="93"/>
      <c r="DU713" s="78" t="str">
        <f t="shared" si="482"/>
        <v>5010700215031503102001VT100001</v>
      </c>
      <c r="DV713" s="78">
        <f>INDEX('08_DMGiaDat'!$L:$L,MATCH(DU713,'08_DMGiaDat'!$R:$R,0))</f>
        <v>7150000</v>
      </c>
      <c r="DW713" s="78" t="str">
        <f t="shared" si="483"/>
        <v>501070021503100100000001</v>
      </c>
      <c r="DX713" s="78" t="str">
        <f>IFERROR(VLOOKUP(DW713,'08_DMGiaDat'!C618:C619,2,FALSE),"N")</f>
        <v>N</v>
      </c>
      <c r="DY713" s="78" t="str">
        <f t="shared" si="484"/>
        <v>5010700215031001VT100001</v>
      </c>
      <c r="DZ713" s="78" t="str">
        <f>IFERROR(VLOOKUP(DY713,'08_DMGiaDat'!C618:C619,2,FALSE),"N")</f>
        <v>N</v>
      </c>
      <c r="EA713" s="78" t="str">
        <f t="shared" si="485"/>
        <v>501070021503100100000001</v>
      </c>
      <c r="EB713" s="78" t="str">
        <f>IFERROR(VLOOKUP(EA713,'08_DMGiaDat'!C618:C619,2,FALSE),"N")</f>
        <v>N</v>
      </c>
      <c r="EC713" s="92">
        <f>IF(DV713&lt;&gt;"N",DV713,IF(DX713&lt;&gt;"N",DX713,IF(DZ713&lt;&gt;"N",DZ713*VLOOKUP(LEFT(CB713,3),'03_DMMucDich'!C602:C606,5,FALSE),IF(EB713&lt;&gt;"N",EB713*VLOOKUP(LEFT(CB713,3),'03_DMMucDich'!C602:C606,5,FALSE),"N/A"))))</f>
        <v>7150000</v>
      </c>
    </row>
    <row r="714" spans="1:133" s="34" customFormat="1" ht="16" x14ac:dyDescent="0.2">
      <c r="A714" s="85">
        <v>700</v>
      </c>
      <c r="B714" s="86"/>
      <c r="C714" s="87"/>
      <c r="D714" s="141" t="s">
        <v>6318</v>
      </c>
      <c r="E714" s="86"/>
      <c r="F714" s="88"/>
      <c r="G714" s="88" t="s">
        <v>5718</v>
      </c>
      <c r="H714" s="151">
        <v>2022</v>
      </c>
      <c r="I714" s="86"/>
      <c r="J714" s="86"/>
      <c r="K714" s="145" t="s">
        <v>6942</v>
      </c>
      <c r="L714" s="105"/>
      <c r="M714" s="86"/>
      <c r="N714" s="105"/>
      <c r="O714" s="105"/>
      <c r="P714" s="86"/>
      <c r="Q714" s="86"/>
      <c r="R714" s="153" t="str">
        <f t="shared" si="486"/>
        <v>Tổ 66</v>
      </c>
      <c r="S714" s="86"/>
      <c r="T714" s="86"/>
      <c r="U714" s="86"/>
      <c r="V714" s="86" t="str">
        <f t="shared" si="493"/>
        <v xml:space="preserve">, </v>
      </c>
      <c r="W714" s="86"/>
      <c r="X714" s="86"/>
      <c r="Y714" s="86"/>
      <c r="Z714" s="88"/>
      <c r="AA714" s="105"/>
      <c r="AB714" s="86"/>
      <c r="AC714" s="90"/>
      <c r="AD714" s="86"/>
      <c r="AE714" s="86"/>
      <c r="AF714" s="86"/>
      <c r="AG714" s="86"/>
      <c r="AH714" s="160" t="s">
        <v>6960</v>
      </c>
      <c r="AI714" s="153"/>
      <c r="AJ714" s="153"/>
      <c r="AK714" s="86"/>
      <c r="AL714" s="86"/>
      <c r="AM714" s="153" t="s">
        <v>7015</v>
      </c>
      <c r="AN714" s="153" t="s">
        <v>7832</v>
      </c>
      <c r="AO714" s="165">
        <v>43318</v>
      </c>
      <c r="AP714" s="153" t="s">
        <v>1405</v>
      </c>
      <c r="AQ714" s="153" t="s">
        <v>2116</v>
      </c>
      <c r="AR714" s="166">
        <v>246</v>
      </c>
      <c r="AS714" s="88" t="s">
        <v>5719</v>
      </c>
      <c r="AT714" s="92">
        <f t="shared" si="504"/>
        <v>0</v>
      </c>
      <c r="AU714" s="93">
        <v>0</v>
      </c>
      <c r="AV714" s="93">
        <v>0</v>
      </c>
      <c r="AW714" s="166">
        <v>200</v>
      </c>
      <c r="AX714" s="93">
        <v>0</v>
      </c>
      <c r="AY714" s="177"/>
      <c r="AZ714" s="177">
        <v>0</v>
      </c>
      <c r="BA714" s="178"/>
      <c r="BB714" s="105"/>
      <c r="BC714" s="105"/>
      <c r="BD714" s="93"/>
      <c r="BE714" s="93">
        <v>0</v>
      </c>
      <c r="BF714" s="91">
        <v>0</v>
      </c>
      <c r="BG714" s="94"/>
      <c r="BH714" s="95"/>
      <c r="BI714" s="93" t="str">
        <f t="shared" si="472"/>
        <v>Phạm Phú Cầu</v>
      </c>
      <c r="BJ714" s="105">
        <f t="shared" si="473"/>
        <v>0</v>
      </c>
      <c r="BK714" s="88" t="str">
        <f t="shared" si="474"/>
        <v>8367461602</v>
      </c>
      <c r="BL714" s="86">
        <f t="shared" si="475"/>
        <v>0</v>
      </c>
      <c r="BM714" s="105">
        <f t="shared" si="476"/>
        <v>0</v>
      </c>
      <c r="BN714" s="86">
        <f t="shared" si="477"/>
        <v>0</v>
      </c>
      <c r="BO714" s="86">
        <f t="shared" si="478"/>
        <v>0</v>
      </c>
      <c r="BP714" s="86">
        <f t="shared" si="494"/>
        <v>0</v>
      </c>
      <c r="BQ714" s="160" t="s">
        <v>6960</v>
      </c>
      <c r="BR714" s="86" t="s">
        <v>5720</v>
      </c>
      <c r="BS714" s="88" t="s">
        <v>5721</v>
      </c>
      <c r="BT714" s="86" t="s">
        <v>5722</v>
      </c>
      <c r="BU714" s="86"/>
      <c r="BV714" s="86" t="str">
        <f t="shared" si="495"/>
        <v>CM 669397</v>
      </c>
      <c r="BW714" s="105" t="str">
        <f t="shared" si="496"/>
        <v/>
      </c>
      <c r="BX714" s="86" t="str">
        <f t="shared" si="490"/>
        <v>126</v>
      </c>
      <c r="BY714" s="86" t="str">
        <f t="shared" si="491"/>
        <v>230</v>
      </c>
      <c r="BZ714" s="91">
        <f t="shared" si="492"/>
        <v>246</v>
      </c>
      <c r="CA714" s="91">
        <v>0</v>
      </c>
      <c r="CB714" s="96" t="s">
        <v>5719</v>
      </c>
      <c r="CC714" s="91">
        <f t="shared" si="497"/>
        <v>200</v>
      </c>
      <c r="CD714" s="91">
        <f t="shared" si="498"/>
        <v>0</v>
      </c>
      <c r="CE714" s="93">
        <f t="shared" si="499"/>
        <v>0</v>
      </c>
      <c r="CF714" s="93">
        <f t="shared" si="500"/>
        <v>0</v>
      </c>
      <c r="CG714" s="105"/>
      <c r="CH714" s="105"/>
      <c r="CI714" s="86"/>
      <c r="CJ714" s="188"/>
      <c r="CK714" s="181">
        <f t="shared" si="501"/>
        <v>246</v>
      </c>
      <c r="CL714" s="181">
        <f t="shared" si="502"/>
        <v>200</v>
      </c>
      <c r="CM714" s="86" t="s">
        <v>5723</v>
      </c>
      <c r="CN714" s="182" t="s">
        <v>7854</v>
      </c>
      <c r="CO714" s="183" t="s">
        <v>7855</v>
      </c>
      <c r="CP714" s="86" t="s">
        <v>5724</v>
      </c>
      <c r="CQ714" s="153" t="s">
        <v>7924</v>
      </c>
      <c r="CR714" s="187">
        <f t="shared" si="503"/>
        <v>7970000</v>
      </c>
      <c r="CS714" s="188">
        <v>1</v>
      </c>
      <c r="CT714" s="188">
        <f t="shared" si="505"/>
        <v>7970000</v>
      </c>
      <c r="CU714" s="93"/>
      <c r="CV714" s="94">
        <f t="shared" si="487"/>
        <v>200</v>
      </c>
      <c r="CW714" s="93">
        <f t="shared" si="488"/>
        <v>46</v>
      </c>
      <c r="CX714" s="86">
        <f t="shared" si="489"/>
        <v>0</v>
      </c>
      <c r="CY714" s="93">
        <f t="shared" si="506"/>
        <v>734834</v>
      </c>
      <c r="CZ714" s="93">
        <v>0</v>
      </c>
      <c r="DA714" s="93">
        <v>0</v>
      </c>
      <c r="DB714" s="93">
        <f t="shared" si="507"/>
        <v>0</v>
      </c>
      <c r="DC714" s="93">
        <v>0</v>
      </c>
      <c r="DD714" s="91">
        <v>0</v>
      </c>
      <c r="DE714" s="93">
        <f t="shared" si="508"/>
        <v>0</v>
      </c>
      <c r="DF714" s="93">
        <f t="shared" si="479"/>
        <v>0</v>
      </c>
      <c r="DG714" s="93"/>
      <c r="DH714" s="93">
        <v>0</v>
      </c>
      <c r="DI714" s="93">
        <v>0</v>
      </c>
      <c r="DJ714" s="86">
        <f t="shared" si="509"/>
        <v>0</v>
      </c>
      <c r="DK714" s="91">
        <v>0</v>
      </c>
      <c r="DL714" s="93"/>
      <c r="DM714" s="93">
        <v>0</v>
      </c>
      <c r="DN714" s="93">
        <f t="shared" si="480"/>
        <v>7970000</v>
      </c>
      <c r="DO714" s="93">
        <f t="shared" si="510"/>
        <v>0</v>
      </c>
      <c r="DP714" s="92">
        <f t="shared" si="511"/>
        <v>734834</v>
      </c>
      <c r="DQ714" s="97" t="str">
        <f t="shared" si="481"/>
        <v>8367461602</v>
      </c>
      <c r="DR714" s="98">
        <f t="shared" si="512"/>
        <v>0</v>
      </c>
      <c r="DS714" s="93" t="str">
        <f t="shared" si="513"/>
        <v>OK</v>
      </c>
      <c r="DT714" s="93"/>
      <c r="DU714" s="78" t="str">
        <f t="shared" si="482"/>
        <v>5010700215011501100001VT100001</v>
      </c>
      <c r="DV714" s="78">
        <f>INDEX('08_DMGiaDat'!$L:$L,MATCH(DU714,'08_DMGiaDat'!$R:$R,0))</f>
        <v>7970000</v>
      </c>
      <c r="DW714" s="78" t="str">
        <f t="shared" si="483"/>
        <v>501070021501100100000001</v>
      </c>
      <c r="DX714" s="78" t="str">
        <f>IFERROR(VLOOKUP(DW714,'08_DMGiaDat'!C618:C619,2,FALSE),"N")</f>
        <v>N</v>
      </c>
      <c r="DY714" s="78" t="str">
        <f t="shared" si="484"/>
        <v>5010700215011001VT100001</v>
      </c>
      <c r="DZ714" s="78" t="str">
        <f>IFERROR(VLOOKUP(DY714,'08_DMGiaDat'!C618:C619,2,FALSE),"N")</f>
        <v>N</v>
      </c>
      <c r="EA714" s="78" t="str">
        <f t="shared" si="485"/>
        <v>501070021501100100000001</v>
      </c>
      <c r="EB714" s="78" t="str">
        <f>IFERROR(VLOOKUP(EA714,'08_DMGiaDat'!C618:C619,2,FALSE),"N")</f>
        <v>N</v>
      </c>
      <c r="EC714" s="92">
        <f>IF(DV714&lt;&gt;"N",DV714,IF(DX714&lt;&gt;"N",DX714,IF(DZ714&lt;&gt;"N",DZ714*VLOOKUP(LEFT(CB714,3),'03_DMMucDich'!C602:C606,5,FALSE),IF(EB714&lt;&gt;"N",EB714*VLOOKUP(LEFT(CB714,3),'03_DMMucDich'!C602:C606,5,FALSE),"N/A"))))</f>
        <v>7970000</v>
      </c>
    </row>
    <row r="715" spans="1:133" s="34" customFormat="1" ht="16" x14ac:dyDescent="0.2">
      <c r="A715" s="85">
        <v>701</v>
      </c>
      <c r="B715" s="86"/>
      <c r="C715" s="87"/>
      <c r="D715" s="141" t="s">
        <v>6319</v>
      </c>
      <c r="E715" s="86"/>
      <c r="F715" s="88"/>
      <c r="G715" s="88" t="s">
        <v>5718</v>
      </c>
      <c r="H715" s="151">
        <v>2022</v>
      </c>
      <c r="I715" s="86"/>
      <c r="J715" s="86"/>
      <c r="K715" s="145" t="s">
        <v>6943</v>
      </c>
      <c r="L715" s="105"/>
      <c r="M715" s="86"/>
      <c r="N715" s="105"/>
      <c r="O715" s="105"/>
      <c r="P715" s="86"/>
      <c r="Q715" s="86"/>
      <c r="R715" s="153" t="str">
        <f t="shared" si="486"/>
        <v>Tổ 66</v>
      </c>
      <c r="S715" s="86"/>
      <c r="T715" s="86"/>
      <c r="U715" s="86"/>
      <c r="V715" s="86" t="str">
        <f t="shared" si="493"/>
        <v xml:space="preserve">, </v>
      </c>
      <c r="W715" s="86"/>
      <c r="X715" s="86"/>
      <c r="Y715" s="86"/>
      <c r="Z715" s="88"/>
      <c r="AA715" s="105"/>
      <c r="AB715" s="86"/>
      <c r="AC715" s="90"/>
      <c r="AD715" s="86"/>
      <c r="AE715" s="86"/>
      <c r="AF715" s="86"/>
      <c r="AG715" s="86"/>
      <c r="AH715" s="160" t="s">
        <v>6960</v>
      </c>
      <c r="AI715" s="153"/>
      <c r="AJ715" s="153"/>
      <c r="AK715" s="86"/>
      <c r="AL715" s="86"/>
      <c r="AM715" s="153" t="s">
        <v>7015</v>
      </c>
      <c r="AN715" s="153" t="s">
        <v>7833</v>
      </c>
      <c r="AO715" s="165">
        <v>43171</v>
      </c>
      <c r="AP715" s="153" t="s">
        <v>2065</v>
      </c>
      <c r="AQ715" s="153" t="s">
        <v>7128</v>
      </c>
      <c r="AR715" s="166">
        <v>102.5</v>
      </c>
      <c r="AS715" s="88" t="s">
        <v>5719</v>
      </c>
      <c r="AT715" s="92">
        <f t="shared" si="504"/>
        <v>0</v>
      </c>
      <c r="AU715" s="93">
        <v>0</v>
      </c>
      <c r="AV715" s="93">
        <v>0</v>
      </c>
      <c r="AW715" s="166">
        <v>200</v>
      </c>
      <c r="AX715" s="93">
        <v>0</v>
      </c>
      <c r="AY715" s="177"/>
      <c r="AZ715" s="177">
        <v>0</v>
      </c>
      <c r="BA715" s="178"/>
      <c r="BB715" s="105"/>
      <c r="BC715" s="105"/>
      <c r="BD715" s="93"/>
      <c r="BE715" s="93">
        <v>0</v>
      </c>
      <c r="BF715" s="91">
        <v>0</v>
      </c>
      <c r="BG715" s="94"/>
      <c r="BH715" s="95"/>
      <c r="BI715" s="93" t="str">
        <f t="shared" si="472"/>
        <v>Lê Thị Thanh Thuỷ</v>
      </c>
      <c r="BJ715" s="105">
        <f t="shared" si="473"/>
        <v>0</v>
      </c>
      <c r="BK715" s="88" t="str">
        <f t="shared" si="474"/>
        <v>0400677639</v>
      </c>
      <c r="BL715" s="86">
        <f t="shared" si="475"/>
        <v>0</v>
      </c>
      <c r="BM715" s="105">
        <f t="shared" si="476"/>
        <v>0</v>
      </c>
      <c r="BN715" s="86">
        <f t="shared" si="477"/>
        <v>0</v>
      </c>
      <c r="BO715" s="86">
        <f t="shared" si="478"/>
        <v>0</v>
      </c>
      <c r="BP715" s="86">
        <f t="shared" si="494"/>
        <v>0</v>
      </c>
      <c r="BQ715" s="160" t="s">
        <v>6960</v>
      </c>
      <c r="BR715" s="86" t="s">
        <v>5720</v>
      </c>
      <c r="BS715" s="88" t="s">
        <v>5721</v>
      </c>
      <c r="BT715" s="86" t="s">
        <v>5722</v>
      </c>
      <c r="BU715" s="86"/>
      <c r="BV715" s="86" t="str">
        <f t="shared" si="495"/>
        <v>CM 669275</v>
      </c>
      <c r="BW715" s="105" t="str">
        <f t="shared" si="496"/>
        <v/>
      </c>
      <c r="BX715" s="86" t="str">
        <f t="shared" si="490"/>
        <v>179</v>
      </c>
      <c r="BY715" s="86" t="str">
        <f t="shared" si="491"/>
        <v>46</v>
      </c>
      <c r="BZ715" s="91">
        <f t="shared" si="492"/>
        <v>102.5</v>
      </c>
      <c r="CA715" s="91">
        <v>0</v>
      </c>
      <c r="CB715" s="96" t="s">
        <v>5719</v>
      </c>
      <c r="CC715" s="91">
        <f t="shared" si="497"/>
        <v>200</v>
      </c>
      <c r="CD715" s="91">
        <f t="shared" si="498"/>
        <v>0</v>
      </c>
      <c r="CE715" s="93">
        <f t="shared" si="499"/>
        <v>0</v>
      </c>
      <c r="CF715" s="93">
        <f t="shared" si="500"/>
        <v>0</v>
      </c>
      <c r="CG715" s="105"/>
      <c r="CH715" s="105"/>
      <c r="CI715" s="86"/>
      <c r="CJ715" s="188"/>
      <c r="CK715" s="181">
        <f t="shared" si="501"/>
        <v>102.5</v>
      </c>
      <c r="CL715" s="181">
        <f t="shared" si="502"/>
        <v>200</v>
      </c>
      <c r="CM715" s="86" t="s">
        <v>5723</v>
      </c>
      <c r="CN715" s="182" t="s">
        <v>7854</v>
      </c>
      <c r="CO715" s="183" t="s">
        <v>7856</v>
      </c>
      <c r="CP715" s="86" t="s">
        <v>5724</v>
      </c>
      <c r="CQ715" s="153" t="s">
        <v>7924</v>
      </c>
      <c r="CR715" s="187">
        <f t="shared" si="503"/>
        <v>9190000</v>
      </c>
      <c r="CS715" s="188">
        <v>1</v>
      </c>
      <c r="CT715" s="188">
        <f t="shared" si="505"/>
        <v>9190000</v>
      </c>
      <c r="CU715" s="93"/>
      <c r="CV715" s="94">
        <f t="shared" si="487"/>
        <v>102.5</v>
      </c>
      <c r="CW715" s="93">
        <f t="shared" si="488"/>
        <v>0</v>
      </c>
      <c r="CX715" s="86">
        <f t="shared" si="489"/>
        <v>0</v>
      </c>
      <c r="CY715" s="93">
        <f t="shared" si="506"/>
        <v>282592.49999999994</v>
      </c>
      <c r="CZ715" s="93">
        <v>0</v>
      </c>
      <c r="DA715" s="93">
        <v>0</v>
      </c>
      <c r="DB715" s="93">
        <f t="shared" si="507"/>
        <v>0</v>
      </c>
      <c r="DC715" s="93">
        <v>0</v>
      </c>
      <c r="DD715" s="91">
        <v>0</v>
      </c>
      <c r="DE715" s="93">
        <f t="shared" si="508"/>
        <v>0</v>
      </c>
      <c r="DF715" s="93">
        <f t="shared" si="479"/>
        <v>0</v>
      </c>
      <c r="DG715" s="93"/>
      <c r="DH715" s="93">
        <v>0</v>
      </c>
      <c r="DI715" s="93">
        <v>0</v>
      </c>
      <c r="DJ715" s="86">
        <f t="shared" si="509"/>
        <v>0</v>
      </c>
      <c r="DK715" s="91">
        <v>0</v>
      </c>
      <c r="DL715" s="93"/>
      <c r="DM715" s="93">
        <v>0</v>
      </c>
      <c r="DN715" s="93">
        <f t="shared" si="480"/>
        <v>9190000</v>
      </c>
      <c r="DO715" s="93">
        <f t="shared" si="510"/>
        <v>0</v>
      </c>
      <c r="DP715" s="92">
        <f t="shared" si="511"/>
        <v>282592.49999999994</v>
      </c>
      <c r="DQ715" s="97" t="str">
        <f t="shared" si="481"/>
        <v>0400677639</v>
      </c>
      <c r="DR715" s="98">
        <f t="shared" si="512"/>
        <v>0</v>
      </c>
      <c r="DS715" s="93" t="str">
        <f t="shared" si="513"/>
        <v>OK</v>
      </c>
      <c r="DT715" s="93"/>
      <c r="DU715" s="78" t="str">
        <f t="shared" si="482"/>
        <v>5010700215011501101001VT100001</v>
      </c>
      <c r="DV715" s="78">
        <f>INDEX('08_DMGiaDat'!$L:$L,MATCH(DU715,'08_DMGiaDat'!$R:$R,0))</f>
        <v>9190000</v>
      </c>
      <c r="DW715" s="78" t="str">
        <f t="shared" si="483"/>
        <v>501070021501100100000001</v>
      </c>
      <c r="DX715" s="78" t="str">
        <f>IFERROR(VLOOKUP(DW715,'08_DMGiaDat'!C718:C719,2,FALSE),"N")</f>
        <v>N</v>
      </c>
      <c r="DY715" s="78" t="str">
        <f t="shared" si="484"/>
        <v>5010700215011001VT100001</v>
      </c>
      <c r="DZ715" s="78" t="str">
        <f>IFERROR(VLOOKUP(DY715,'08_DMGiaDat'!C718:C719,2,FALSE),"N")</f>
        <v>N</v>
      </c>
      <c r="EA715" s="78" t="str">
        <f t="shared" si="485"/>
        <v>501070021501100100000001</v>
      </c>
      <c r="EB715" s="78" t="str">
        <f>IFERROR(VLOOKUP(EA715,'08_DMGiaDat'!C718:C719,2,FALSE),"N")</f>
        <v>N</v>
      </c>
      <c r="EC715" s="92">
        <f>IF(DV715&lt;&gt;"N",DV715,IF(DX715&lt;&gt;"N",DX715,IF(DZ715&lt;&gt;"N",DZ715*VLOOKUP(LEFT(CB715,3),'03_DMMucDich'!C702:C706,5,FALSE),IF(EB715&lt;&gt;"N",EB715*VLOOKUP(LEFT(CB715,3),'03_DMMucDich'!C702:C706,5,FALSE),"N/A"))))</f>
        <v>9190000</v>
      </c>
    </row>
    <row r="716" spans="1:133" s="34" customFormat="1" ht="16" x14ac:dyDescent="0.2">
      <c r="A716" s="85">
        <v>702</v>
      </c>
      <c r="B716" s="86"/>
      <c r="C716" s="87"/>
      <c r="D716" s="141" t="s">
        <v>6320</v>
      </c>
      <c r="E716" s="86"/>
      <c r="F716" s="88"/>
      <c r="G716" s="88" t="s">
        <v>5718</v>
      </c>
      <c r="H716" s="151">
        <v>2022</v>
      </c>
      <c r="I716" s="86"/>
      <c r="J716" s="86"/>
      <c r="K716" s="145" t="s">
        <v>6944</v>
      </c>
      <c r="L716" s="105"/>
      <c r="M716" s="86"/>
      <c r="N716" s="105"/>
      <c r="O716" s="105"/>
      <c r="P716" s="86"/>
      <c r="Q716" s="86"/>
      <c r="R716" s="153" t="str">
        <f t="shared" si="486"/>
        <v>Tổ 64</v>
      </c>
      <c r="S716" s="86"/>
      <c r="T716" s="86"/>
      <c r="U716" s="86"/>
      <c r="V716" s="86" t="str">
        <f t="shared" si="493"/>
        <v xml:space="preserve">, </v>
      </c>
      <c r="W716" s="86"/>
      <c r="X716" s="86"/>
      <c r="Y716" s="86"/>
      <c r="Z716" s="88"/>
      <c r="AA716" s="105"/>
      <c r="AB716" s="86"/>
      <c r="AC716" s="90"/>
      <c r="AD716" s="86"/>
      <c r="AE716" s="86"/>
      <c r="AF716" s="86"/>
      <c r="AG716" s="86"/>
      <c r="AH716" s="160" t="s">
        <v>6961</v>
      </c>
      <c r="AI716" s="153"/>
      <c r="AJ716" s="153"/>
      <c r="AK716" s="86"/>
      <c r="AL716" s="86"/>
      <c r="AM716" s="153" t="s">
        <v>7015</v>
      </c>
      <c r="AN716" s="153" t="s">
        <v>7834</v>
      </c>
      <c r="AO716" s="165">
        <v>44634</v>
      </c>
      <c r="AP716" s="153" t="s">
        <v>2129</v>
      </c>
      <c r="AQ716" s="153" t="s">
        <v>5687</v>
      </c>
      <c r="AR716" s="166">
        <v>105</v>
      </c>
      <c r="AS716" s="88" t="s">
        <v>5719</v>
      </c>
      <c r="AT716" s="92">
        <f t="shared" si="504"/>
        <v>0</v>
      </c>
      <c r="AU716" s="93">
        <v>0</v>
      </c>
      <c r="AV716" s="93">
        <v>0</v>
      </c>
      <c r="AW716" s="166">
        <v>200</v>
      </c>
      <c r="AX716" s="93">
        <v>0</v>
      </c>
      <c r="AY716" s="177"/>
      <c r="AZ716" s="177">
        <v>0</v>
      </c>
      <c r="BA716" s="178"/>
      <c r="BB716" s="105"/>
      <c r="BC716" s="105"/>
      <c r="BD716" s="93"/>
      <c r="BE716" s="93">
        <v>0</v>
      </c>
      <c r="BF716" s="91">
        <v>0</v>
      </c>
      <c r="BG716" s="94"/>
      <c r="BH716" s="95"/>
      <c r="BI716" s="93" t="str">
        <f t="shared" si="472"/>
        <v>Vũ Thế Công</v>
      </c>
      <c r="BJ716" s="105">
        <f t="shared" si="473"/>
        <v>0</v>
      </c>
      <c r="BK716" s="88" t="str">
        <f t="shared" si="474"/>
        <v>8260734550</v>
      </c>
      <c r="BL716" s="86">
        <f t="shared" si="475"/>
        <v>0</v>
      </c>
      <c r="BM716" s="105">
        <f t="shared" si="476"/>
        <v>0</v>
      </c>
      <c r="BN716" s="86">
        <f t="shared" si="477"/>
        <v>0</v>
      </c>
      <c r="BO716" s="86">
        <f t="shared" si="478"/>
        <v>0</v>
      </c>
      <c r="BP716" s="86">
        <f t="shared" si="494"/>
        <v>0</v>
      </c>
      <c r="BQ716" s="160" t="s">
        <v>6961</v>
      </c>
      <c r="BR716" s="86" t="s">
        <v>5720</v>
      </c>
      <c r="BS716" s="88" t="s">
        <v>5721</v>
      </c>
      <c r="BT716" s="86" t="s">
        <v>5722</v>
      </c>
      <c r="BU716" s="86"/>
      <c r="BV716" s="86" t="str">
        <f t="shared" si="495"/>
        <v>DC 940725</v>
      </c>
      <c r="BW716" s="105" t="str">
        <f t="shared" si="496"/>
        <v/>
      </c>
      <c r="BX716" s="86" t="str">
        <f t="shared" si="490"/>
        <v>243</v>
      </c>
      <c r="BY716" s="86" t="str">
        <f t="shared" si="491"/>
        <v>19</v>
      </c>
      <c r="BZ716" s="91">
        <f t="shared" si="492"/>
        <v>105</v>
      </c>
      <c r="CA716" s="91">
        <v>0</v>
      </c>
      <c r="CB716" s="96" t="s">
        <v>5719</v>
      </c>
      <c r="CC716" s="91">
        <f t="shared" si="497"/>
        <v>200</v>
      </c>
      <c r="CD716" s="91">
        <f t="shared" si="498"/>
        <v>0</v>
      </c>
      <c r="CE716" s="93">
        <f t="shared" si="499"/>
        <v>0</v>
      </c>
      <c r="CF716" s="93">
        <f t="shared" si="500"/>
        <v>0</v>
      </c>
      <c r="CG716" s="105"/>
      <c r="CH716" s="105"/>
      <c r="CI716" s="86"/>
      <c r="CJ716" s="188"/>
      <c r="CK716" s="181">
        <f t="shared" si="501"/>
        <v>105</v>
      </c>
      <c r="CL716" s="181">
        <f t="shared" si="502"/>
        <v>200</v>
      </c>
      <c r="CM716" s="86" t="s">
        <v>5723</v>
      </c>
      <c r="CN716" s="182" t="s">
        <v>7854</v>
      </c>
      <c r="CO716" s="183" t="s">
        <v>7855</v>
      </c>
      <c r="CP716" s="86" t="s">
        <v>5724</v>
      </c>
      <c r="CQ716" s="153" t="s">
        <v>7924</v>
      </c>
      <c r="CR716" s="187">
        <f t="shared" si="503"/>
        <v>7970000</v>
      </c>
      <c r="CS716" s="188">
        <v>1</v>
      </c>
      <c r="CT716" s="188">
        <f t="shared" si="505"/>
        <v>7970000</v>
      </c>
      <c r="CU716" s="93"/>
      <c r="CV716" s="94">
        <f t="shared" si="487"/>
        <v>105</v>
      </c>
      <c r="CW716" s="93">
        <f t="shared" si="488"/>
        <v>0</v>
      </c>
      <c r="CX716" s="86">
        <f t="shared" si="489"/>
        <v>0</v>
      </c>
      <c r="CY716" s="93">
        <f t="shared" si="506"/>
        <v>251055</v>
      </c>
      <c r="CZ716" s="93">
        <v>0</v>
      </c>
      <c r="DA716" s="93">
        <v>0</v>
      </c>
      <c r="DB716" s="93">
        <f t="shared" si="507"/>
        <v>0</v>
      </c>
      <c r="DC716" s="93">
        <v>0</v>
      </c>
      <c r="DD716" s="91">
        <v>0</v>
      </c>
      <c r="DE716" s="93">
        <f t="shared" si="508"/>
        <v>0</v>
      </c>
      <c r="DF716" s="93">
        <f t="shared" si="479"/>
        <v>0</v>
      </c>
      <c r="DG716" s="93"/>
      <c r="DH716" s="93">
        <v>0</v>
      </c>
      <c r="DI716" s="93">
        <v>0</v>
      </c>
      <c r="DJ716" s="86">
        <f t="shared" si="509"/>
        <v>0</v>
      </c>
      <c r="DK716" s="91">
        <v>0</v>
      </c>
      <c r="DL716" s="93"/>
      <c r="DM716" s="93">
        <v>0</v>
      </c>
      <c r="DN716" s="93">
        <f t="shared" si="480"/>
        <v>7970000</v>
      </c>
      <c r="DO716" s="93">
        <f t="shared" si="510"/>
        <v>0</v>
      </c>
      <c r="DP716" s="92">
        <f t="shared" si="511"/>
        <v>251055</v>
      </c>
      <c r="DQ716" s="97" t="str">
        <f t="shared" si="481"/>
        <v>8260734550</v>
      </c>
      <c r="DR716" s="98">
        <f t="shared" si="512"/>
        <v>0</v>
      </c>
      <c r="DS716" s="93" t="str">
        <f t="shared" si="513"/>
        <v>OK</v>
      </c>
      <c r="DT716" s="93"/>
      <c r="DU716" s="78" t="str">
        <f t="shared" si="482"/>
        <v>5010700215011501100001VT100001</v>
      </c>
      <c r="DV716" s="78">
        <f>INDEX('08_DMGiaDat'!$L:$L,MATCH(DU716,'08_DMGiaDat'!$R:$R,0))</f>
        <v>7970000</v>
      </c>
      <c r="DW716" s="78" t="str">
        <f t="shared" si="483"/>
        <v>501070021501100100000001</v>
      </c>
      <c r="DX716" s="78" t="str">
        <f>IFERROR(VLOOKUP(DW716,'08_DMGiaDat'!C718:C719,2,FALSE),"N")</f>
        <v>N</v>
      </c>
      <c r="DY716" s="78" t="str">
        <f t="shared" si="484"/>
        <v>5010700215011001VT100001</v>
      </c>
      <c r="DZ716" s="78" t="str">
        <f>IFERROR(VLOOKUP(DY716,'08_DMGiaDat'!C718:C719,2,FALSE),"N")</f>
        <v>N</v>
      </c>
      <c r="EA716" s="78" t="str">
        <f t="shared" si="485"/>
        <v>501070021501100100000001</v>
      </c>
      <c r="EB716" s="78" t="str">
        <f>IFERROR(VLOOKUP(EA716,'08_DMGiaDat'!C718:C719,2,FALSE),"N")</f>
        <v>N</v>
      </c>
      <c r="EC716" s="92">
        <f>IF(DV716&lt;&gt;"N",DV716,IF(DX716&lt;&gt;"N",DX716,IF(DZ716&lt;&gt;"N",DZ716*VLOOKUP(LEFT(CB716,3),'03_DMMucDich'!C702:C706,5,FALSE),IF(EB716&lt;&gt;"N",EB716*VLOOKUP(LEFT(CB716,3),'03_DMMucDich'!C702:C706,5,FALSE),"N/A"))))</f>
        <v>7970000</v>
      </c>
    </row>
    <row r="717" spans="1:133" s="34" customFormat="1" ht="16" x14ac:dyDescent="0.2">
      <c r="A717" s="85">
        <v>703</v>
      </c>
      <c r="B717" s="86"/>
      <c r="C717" s="87"/>
      <c r="D717" s="141" t="s">
        <v>6321</v>
      </c>
      <c r="E717" s="86"/>
      <c r="F717" s="88"/>
      <c r="G717" s="88" t="s">
        <v>5718</v>
      </c>
      <c r="H717" s="151">
        <v>2023</v>
      </c>
      <c r="I717" s="86"/>
      <c r="J717" s="86"/>
      <c r="K717" s="145" t="s">
        <v>6945</v>
      </c>
      <c r="L717" s="105"/>
      <c r="M717" s="86"/>
      <c r="N717" s="105"/>
      <c r="O717" s="105"/>
      <c r="P717" s="86"/>
      <c r="Q717" s="86"/>
      <c r="R717" s="153" t="str">
        <f t="shared" si="486"/>
        <v>Tổ 14</v>
      </c>
      <c r="S717" s="86"/>
      <c r="T717" s="86"/>
      <c r="U717" s="86"/>
      <c r="V717" s="86" t="str">
        <f t="shared" si="493"/>
        <v xml:space="preserve">, </v>
      </c>
      <c r="W717" s="86"/>
      <c r="X717" s="86"/>
      <c r="Y717" s="86"/>
      <c r="Z717" s="88"/>
      <c r="AA717" s="105"/>
      <c r="AB717" s="86"/>
      <c r="AC717" s="90"/>
      <c r="AD717" s="86"/>
      <c r="AE717" s="86"/>
      <c r="AF717" s="86"/>
      <c r="AG717" s="86"/>
      <c r="AH717" s="160" t="s">
        <v>7009</v>
      </c>
      <c r="AI717" s="153"/>
      <c r="AJ717" s="153"/>
      <c r="AK717" s="86"/>
      <c r="AL717" s="86"/>
      <c r="AM717" s="153" t="s">
        <v>7015</v>
      </c>
      <c r="AN717" s="153" t="s">
        <v>7835</v>
      </c>
      <c r="AO717" s="165">
        <v>43825</v>
      </c>
      <c r="AP717" s="153" t="s">
        <v>5663</v>
      </c>
      <c r="AQ717" s="153" t="s">
        <v>7040</v>
      </c>
      <c r="AR717" s="166">
        <v>200</v>
      </c>
      <c r="AS717" s="88" t="s">
        <v>5719</v>
      </c>
      <c r="AT717" s="92">
        <f t="shared" si="504"/>
        <v>0</v>
      </c>
      <c r="AU717" s="93">
        <v>0</v>
      </c>
      <c r="AV717" s="93">
        <v>0</v>
      </c>
      <c r="AW717" s="166">
        <v>200</v>
      </c>
      <c r="AX717" s="93">
        <v>0</v>
      </c>
      <c r="AY717" s="177"/>
      <c r="AZ717" s="177">
        <v>0</v>
      </c>
      <c r="BA717" s="178"/>
      <c r="BB717" s="105"/>
      <c r="BC717" s="105"/>
      <c r="BD717" s="93"/>
      <c r="BE717" s="93">
        <v>0</v>
      </c>
      <c r="BF717" s="91">
        <v>0</v>
      </c>
      <c r="BG717" s="94"/>
      <c r="BH717" s="95"/>
      <c r="BI717" s="93" t="str">
        <f t="shared" si="472"/>
        <v>Thái Thị Mỹ</v>
      </c>
      <c r="BJ717" s="105">
        <f t="shared" si="473"/>
        <v>0</v>
      </c>
      <c r="BK717" s="88" t="str">
        <f t="shared" si="474"/>
        <v>8331634001</v>
      </c>
      <c r="BL717" s="86">
        <f t="shared" si="475"/>
        <v>0</v>
      </c>
      <c r="BM717" s="105">
        <f t="shared" si="476"/>
        <v>0</v>
      </c>
      <c r="BN717" s="86">
        <f t="shared" si="477"/>
        <v>0</v>
      </c>
      <c r="BO717" s="86">
        <f t="shared" si="478"/>
        <v>0</v>
      </c>
      <c r="BP717" s="86">
        <f t="shared" si="494"/>
        <v>0</v>
      </c>
      <c r="BQ717" s="160" t="s">
        <v>7009</v>
      </c>
      <c r="BR717" s="86" t="s">
        <v>5720</v>
      </c>
      <c r="BS717" s="88" t="s">
        <v>5721</v>
      </c>
      <c r="BT717" s="86" t="s">
        <v>5722</v>
      </c>
      <c r="BU717" s="86"/>
      <c r="BV717" s="86" t="str">
        <f t="shared" si="495"/>
        <v>CR 922636</v>
      </c>
      <c r="BW717" s="105" t="str">
        <f t="shared" si="496"/>
        <v/>
      </c>
      <c r="BX717" s="86" t="str">
        <f t="shared" si="490"/>
        <v>11</v>
      </c>
      <c r="BY717" s="86" t="str">
        <f t="shared" si="491"/>
        <v>83</v>
      </c>
      <c r="BZ717" s="91">
        <f t="shared" si="492"/>
        <v>200</v>
      </c>
      <c r="CA717" s="91">
        <v>0</v>
      </c>
      <c r="CB717" s="96" t="s">
        <v>5719</v>
      </c>
      <c r="CC717" s="91">
        <f t="shared" si="497"/>
        <v>200</v>
      </c>
      <c r="CD717" s="91">
        <f t="shared" si="498"/>
        <v>0</v>
      </c>
      <c r="CE717" s="93">
        <f t="shared" si="499"/>
        <v>0</v>
      </c>
      <c r="CF717" s="93">
        <f t="shared" si="500"/>
        <v>0</v>
      </c>
      <c r="CG717" s="105"/>
      <c r="CH717" s="105"/>
      <c r="CI717" s="86"/>
      <c r="CJ717" s="188"/>
      <c r="CK717" s="181">
        <f t="shared" si="501"/>
        <v>200</v>
      </c>
      <c r="CL717" s="181">
        <f t="shared" si="502"/>
        <v>200</v>
      </c>
      <c r="CM717" s="86" t="s">
        <v>5723</v>
      </c>
      <c r="CN717" s="182" t="s">
        <v>7866</v>
      </c>
      <c r="CO717" s="183" t="s">
        <v>7867</v>
      </c>
      <c r="CP717" s="86" t="s">
        <v>5724</v>
      </c>
      <c r="CQ717" s="153" t="s">
        <v>7925</v>
      </c>
      <c r="CR717" s="187">
        <f t="shared" si="503"/>
        <v>2360000</v>
      </c>
      <c r="CS717" s="188">
        <v>0.8</v>
      </c>
      <c r="CT717" s="188">
        <f t="shared" si="505"/>
        <v>1888000</v>
      </c>
      <c r="CU717" s="93"/>
      <c r="CV717" s="94">
        <f t="shared" si="487"/>
        <v>200</v>
      </c>
      <c r="CW717" s="93">
        <f t="shared" si="488"/>
        <v>0</v>
      </c>
      <c r="CX717" s="86">
        <f t="shared" si="489"/>
        <v>0</v>
      </c>
      <c r="CY717" s="93">
        <f t="shared" si="506"/>
        <v>113280</v>
      </c>
      <c r="CZ717" s="93">
        <v>0</v>
      </c>
      <c r="DA717" s="93">
        <v>0</v>
      </c>
      <c r="DB717" s="93">
        <f t="shared" si="507"/>
        <v>0</v>
      </c>
      <c r="DC717" s="93">
        <v>0</v>
      </c>
      <c r="DD717" s="91">
        <v>0</v>
      </c>
      <c r="DE717" s="93">
        <f t="shared" si="508"/>
        <v>0</v>
      </c>
      <c r="DF717" s="93">
        <f t="shared" si="479"/>
        <v>0</v>
      </c>
      <c r="DG717" s="93"/>
      <c r="DH717" s="93">
        <v>0</v>
      </c>
      <c r="DI717" s="93">
        <v>0</v>
      </c>
      <c r="DJ717" s="86">
        <f t="shared" si="509"/>
        <v>0</v>
      </c>
      <c r="DK717" s="91">
        <v>0</v>
      </c>
      <c r="DL717" s="93"/>
      <c r="DM717" s="93">
        <v>0</v>
      </c>
      <c r="DN717" s="93">
        <f t="shared" si="480"/>
        <v>1888000</v>
      </c>
      <c r="DO717" s="93">
        <f t="shared" si="510"/>
        <v>0</v>
      </c>
      <c r="DP717" s="92">
        <f t="shared" si="511"/>
        <v>113280</v>
      </c>
      <c r="DQ717" s="97" t="str">
        <f t="shared" si="481"/>
        <v>8331634001</v>
      </c>
      <c r="DR717" s="98">
        <f t="shared" si="512"/>
        <v>0</v>
      </c>
      <c r="DS717" s="93" t="str">
        <f t="shared" si="513"/>
        <v>OK</v>
      </c>
      <c r="DT717" s="93"/>
      <c r="DU717" s="78" t="str">
        <f t="shared" si="482"/>
        <v>5010700210791079100001VT400001</v>
      </c>
      <c r="DV717" s="78">
        <f>INDEX('08_DMGiaDat'!$L:$L,MATCH(DU717,'08_DMGiaDat'!$R:$R,0))</f>
        <v>2360000</v>
      </c>
      <c r="DW717" s="78" t="str">
        <f t="shared" si="483"/>
        <v>501070021079100100000001</v>
      </c>
      <c r="DX717" s="78" t="str">
        <f>IFERROR(VLOOKUP(DW717,'08_DMGiaDat'!C718:C719,2,FALSE),"N")</f>
        <v>N</v>
      </c>
      <c r="DY717" s="78" t="str">
        <f t="shared" si="484"/>
        <v>5010700210791001VT400001</v>
      </c>
      <c r="DZ717" s="78" t="str">
        <f>IFERROR(VLOOKUP(DY717,'08_DMGiaDat'!C718:C719,2,FALSE),"N")</f>
        <v>N</v>
      </c>
      <c r="EA717" s="78" t="str">
        <f t="shared" si="485"/>
        <v>501070021079100100000001</v>
      </c>
      <c r="EB717" s="78" t="str">
        <f>IFERROR(VLOOKUP(EA717,'08_DMGiaDat'!C718:C719,2,FALSE),"N")</f>
        <v>N</v>
      </c>
      <c r="EC717" s="92">
        <f>IF(DV717&lt;&gt;"N",DV717,IF(DX717&lt;&gt;"N",DX717,IF(DZ717&lt;&gt;"N",DZ717*VLOOKUP(LEFT(CB717,3),'03_DMMucDich'!C702:C706,5,FALSE),IF(EB717&lt;&gt;"N",EB717*VLOOKUP(LEFT(CB717,3),'03_DMMucDich'!C702:C706,5,FALSE),"N/A"))))</f>
        <v>2360000</v>
      </c>
    </row>
    <row r="718" spans="1:133" s="34" customFormat="1" ht="16" x14ac:dyDescent="0.2">
      <c r="A718" s="85">
        <v>704</v>
      </c>
      <c r="B718" s="86"/>
      <c r="C718" s="87"/>
      <c r="D718" s="141" t="s">
        <v>6321</v>
      </c>
      <c r="E718" s="86"/>
      <c r="F718" s="88"/>
      <c r="G718" s="88" t="s">
        <v>5718</v>
      </c>
      <c r="H718" s="151">
        <v>2023</v>
      </c>
      <c r="I718" s="86"/>
      <c r="J718" s="86"/>
      <c r="K718" s="145" t="s">
        <v>6945</v>
      </c>
      <c r="L718" s="105"/>
      <c r="M718" s="86"/>
      <c r="N718" s="105"/>
      <c r="O718" s="105"/>
      <c r="P718" s="86"/>
      <c r="Q718" s="86"/>
      <c r="R718" s="153" t="str">
        <f t="shared" si="486"/>
        <v>Tổ 14</v>
      </c>
      <c r="S718" s="86"/>
      <c r="T718" s="86"/>
      <c r="U718" s="86"/>
      <c r="V718" s="86" t="str">
        <f t="shared" si="493"/>
        <v xml:space="preserve">, </v>
      </c>
      <c r="W718" s="86"/>
      <c r="X718" s="86"/>
      <c r="Y718" s="86"/>
      <c r="Z718" s="88"/>
      <c r="AA718" s="105"/>
      <c r="AB718" s="86"/>
      <c r="AC718" s="90"/>
      <c r="AD718" s="86"/>
      <c r="AE718" s="86"/>
      <c r="AF718" s="86"/>
      <c r="AG718" s="86"/>
      <c r="AH718" s="160" t="s">
        <v>7009</v>
      </c>
      <c r="AI718" s="153"/>
      <c r="AJ718" s="153"/>
      <c r="AK718" s="86"/>
      <c r="AL718" s="86"/>
      <c r="AM718" s="153" t="s">
        <v>7015</v>
      </c>
      <c r="AN718" s="153" t="s">
        <v>7836</v>
      </c>
      <c r="AO718" s="165">
        <v>41495</v>
      </c>
      <c r="AP718" s="153" t="s">
        <v>5710</v>
      </c>
      <c r="AQ718" s="153" t="s">
        <v>7040</v>
      </c>
      <c r="AR718" s="166">
        <v>200</v>
      </c>
      <c r="AS718" s="88" t="s">
        <v>5719</v>
      </c>
      <c r="AT718" s="92">
        <f t="shared" si="504"/>
        <v>0</v>
      </c>
      <c r="AU718" s="93">
        <v>0</v>
      </c>
      <c r="AV718" s="93">
        <v>0</v>
      </c>
      <c r="AW718" s="166">
        <v>200</v>
      </c>
      <c r="AX718" s="93">
        <v>0</v>
      </c>
      <c r="AY718" s="177"/>
      <c r="AZ718" s="177">
        <v>0</v>
      </c>
      <c r="BA718" s="178"/>
      <c r="BB718" s="105"/>
      <c r="BC718" s="105"/>
      <c r="BD718" s="93"/>
      <c r="BE718" s="93">
        <v>0</v>
      </c>
      <c r="BF718" s="91">
        <v>0</v>
      </c>
      <c r="BG718" s="94"/>
      <c r="BH718" s="95"/>
      <c r="BI718" s="93" t="str">
        <f t="shared" si="472"/>
        <v>Thái Thị Mỹ</v>
      </c>
      <c r="BJ718" s="105">
        <f t="shared" si="473"/>
        <v>0</v>
      </c>
      <c r="BK718" s="88" t="str">
        <f t="shared" si="474"/>
        <v>8331634001</v>
      </c>
      <c r="BL718" s="86">
        <f t="shared" si="475"/>
        <v>0</v>
      </c>
      <c r="BM718" s="105">
        <f t="shared" si="476"/>
        <v>0</v>
      </c>
      <c r="BN718" s="86">
        <f t="shared" si="477"/>
        <v>0</v>
      </c>
      <c r="BO718" s="86">
        <f t="shared" si="478"/>
        <v>0</v>
      </c>
      <c r="BP718" s="86">
        <f t="shared" si="494"/>
        <v>0</v>
      </c>
      <c r="BQ718" s="160" t="s">
        <v>7009</v>
      </c>
      <c r="BR718" s="86" t="s">
        <v>5720</v>
      </c>
      <c r="BS718" s="88" t="s">
        <v>5721</v>
      </c>
      <c r="BT718" s="86" t="s">
        <v>5722</v>
      </c>
      <c r="BU718" s="86"/>
      <c r="BV718" s="86" t="str">
        <f t="shared" si="495"/>
        <v>BO 663008</v>
      </c>
      <c r="BW718" s="105" t="str">
        <f t="shared" si="496"/>
        <v/>
      </c>
      <c r="BX718" s="86" t="str">
        <f t="shared" si="490"/>
        <v>38</v>
      </c>
      <c r="BY718" s="86" t="str">
        <f t="shared" si="491"/>
        <v>83</v>
      </c>
      <c r="BZ718" s="91">
        <f t="shared" si="492"/>
        <v>200</v>
      </c>
      <c r="CA718" s="91">
        <v>0</v>
      </c>
      <c r="CB718" s="96" t="s">
        <v>5719</v>
      </c>
      <c r="CC718" s="91">
        <f t="shared" si="497"/>
        <v>200</v>
      </c>
      <c r="CD718" s="91">
        <f t="shared" si="498"/>
        <v>0</v>
      </c>
      <c r="CE718" s="93">
        <f t="shared" si="499"/>
        <v>0</v>
      </c>
      <c r="CF718" s="93">
        <f t="shared" si="500"/>
        <v>0</v>
      </c>
      <c r="CG718" s="105"/>
      <c r="CH718" s="105"/>
      <c r="CI718" s="86"/>
      <c r="CJ718" s="188"/>
      <c r="CK718" s="181">
        <f t="shared" si="501"/>
        <v>200</v>
      </c>
      <c r="CL718" s="181">
        <f t="shared" si="502"/>
        <v>200</v>
      </c>
      <c r="CM718" s="86" t="s">
        <v>5723</v>
      </c>
      <c r="CN718" s="182" t="s">
        <v>7866</v>
      </c>
      <c r="CO718" s="183" t="s">
        <v>7867</v>
      </c>
      <c r="CP718" s="86" t="s">
        <v>5724</v>
      </c>
      <c r="CQ718" s="153" t="s">
        <v>7925</v>
      </c>
      <c r="CR718" s="187">
        <f t="shared" si="503"/>
        <v>2360000</v>
      </c>
      <c r="CS718" s="188">
        <v>0.8</v>
      </c>
      <c r="CT718" s="188">
        <f t="shared" si="505"/>
        <v>1888000</v>
      </c>
      <c r="CU718" s="93"/>
      <c r="CV718" s="94">
        <f t="shared" si="487"/>
        <v>200</v>
      </c>
      <c r="CW718" s="93">
        <f t="shared" si="488"/>
        <v>0</v>
      </c>
      <c r="CX718" s="86">
        <f t="shared" si="489"/>
        <v>0</v>
      </c>
      <c r="CY718" s="93">
        <f t="shared" si="506"/>
        <v>113280</v>
      </c>
      <c r="CZ718" s="93">
        <v>0</v>
      </c>
      <c r="DA718" s="93">
        <v>0</v>
      </c>
      <c r="DB718" s="93">
        <f t="shared" si="507"/>
        <v>0</v>
      </c>
      <c r="DC718" s="93">
        <v>0</v>
      </c>
      <c r="DD718" s="91">
        <v>0</v>
      </c>
      <c r="DE718" s="93">
        <f t="shared" si="508"/>
        <v>0</v>
      </c>
      <c r="DF718" s="93">
        <f t="shared" si="479"/>
        <v>0</v>
      </c>
      <c r="DG718" s="93"/>
      <c r="DH718" s="93">
        <v>0</v>
      </c>
      <c r="DI718" s="93">
        <v>0</v>
      </c>
      <c r="DJ718" s="86">
        <f t="shared" si="509"/>
        <v>0</v>
      </c>
      <c r="DK718" s="91">
        <v>0</v>
      </c>
      <c r="DL718" s="93"/>
      <c r="DM718" s="93">
        <v>0</v>
      </c>
      <c r="DN718" s="93">
        <f t="shared" si="480"/>
        <v>1888000</v>
      </c>
      <c r="DO718" s="93">
        <f t="shared" si="510"/>
        <v>0</v>
      </c>
      <c r="DP718" s="92">
        <f t="shared" si="511"/>
        <v>113280</v>
      </c>
      <c r="DQ718" s="97" t="str">
        <f t="shared" si="481"/>
        <v>8331634001</v>
      </c>
      <c r="DR718" s="98">
        <f t="shared" si="512"/>
        <v>0</v>
      </c>
      <c r="DS718" s="93" t="str">
        <f t="shared" si="513"/>
        <v>OK</v>
      </c>
      <c r="DT718" s="93"/>
      <c r="DU718" s="78" t="str">
        <f t="shared" si="482"/>
        <v>5010700210791079100001VT400001</v>
      </c>
      <c r="DV718" s="78">
        <f>INDEX('08_DMGiaDat'!$L:$L,MATCH(DU718,'08_DMGiaDat'!$R:$R,0))</f>
        <v>2360000</v>
      </c>
      <c r="DW718" s="78" t="str">
        <f t="shared" si="483"/>
        <v>501070021079100100000001</v>
      </c>
      <c r="DX718" s="78" t="str">
        <f>IFERROR(VLOOKUP(DW718,'08_DMGiaDat'!C718:C719,2,FALSE),"N")</f>
        <v>N</v>
      </c>
      <c r="DY718" s="78" t="str">
        <f t="shared" si="484"/>
        <v>5010700210791001VT400001</v>
      </c>
      <c r="DZ718" s="78" t="str">
        <f>IFERROR(VLOOKUP(DY718,'08_DMGiaDat'!C718:C719,2,FALSE),"N")</f>
        <v>N</v>
      </c>
      <c r="EA718" s="78" t="str">
        <f t="shared" si="485"/>
        <v>501070021079100100000001</v>
      </c>
      <c r="EB718" s="78" t="str">
        <f>IFERROR(VLOOKUP(EA718,'08_DMGiaDat'!C718:C719,2,FALSE),"N")</f>
        <v>N</v>
      </c>
      <c r="EC718" s="92">
        <f>IF(DV718&lt;&gt;"N",DV718,IF(DX718&lt;&gt;"N",DX718,IF(DZ718&lt;&gt;"N",DZ718*VLOOKUP(LEFT(CB718,3),'03_DMMucDich'!C702:C706,5,FALSE),IF(EB718&lt;&gt;"N",EB718*VLOOKUP(LEFT(CB718,3),'03_DMMucDich'!C702:C706,5,FALSE),"N/A"))))</f>
        <v>2360000</v>
      </c>
    </row>
    <row r="719" spans="1:133" s="34" customFormat="1" ht="16" x14ac:dyDescent="0.2">
      <c r="A719" s="85">
        <v>705</v>
      </c>
      <c r="B719" s="86"/>
      <c r="C719" s="87"/>
      <c r="D719" s="141" t="s">
        <v>6322</v>
      </c>
      <c r="E719" s="86"/>
      <c r="F719" s="88"/>
      <c r="G719" s="88" t="s">
        <v>5718</v>
      </c>
      <c r="H719" s="151">
        <v>2023</v>
      </c>
      <c r="I719" s="86"/>
      <c r="J719" s="86"/>
      <c r="K719" s="145" t="s">
        <v>6946</v>
      </c>
      <c r="L719" s="105"/>
      <c r="M719" s="86"/>
      <c r="N719" s="105"/>
      <c r="O719" s="105"/>
      <c r="P719" s="86"/>
      <c r="Q719" s="86"/>
      <c r="R719" s="153" t="str">
        <f t="shared" si="486"/>
        <v>Tổ 14</v>
      </c>
      <c r="S719" s="86"/>
      <c r="T719" s="86"/>
      <c r="U719" s="86"/>
      <c r="V719" s="86" t="str">
        <f t="shared" si="493"/>
        <v xml:space="preserve">, </v>
      </c>
      <c r="W719" s="86"/>
      <c r="X719" s="86"/>
      <c r="Y719" s="86"/>
      <c r="Z719" s="88"/>
      <c r="AA719" s="105"/>
      <c r="AB719" s="86"/>
      <c r="AC719" s="90"/>
      <c r="AD719" s="86"/>
      <c r="AE719" s="86"/>
      <c r="AF719" s="86"/>
      <c r="AG719" s="86"/>
      <c r="AH719" s="160" t="s">
        <v>7009</v>
      </c>
      <c r="AI719" s="153"/>
      <c r="AJ719" s="153"/>
      <c r="AK719" s="86"/>
      <c r="AL719" s="86"/>
      <c r="AM719" s="153" t="s">
        <v>7015</v>
      </c>
      <c r="AN719" s="153" t="s">
        <v>7837</v>
      </c>
      <c r="AO719" s="165">
        <v>41495</v>
      </c>
      <c r="AP719" s="153" t="s">
        <v>1747</v>
      </c>
      <c r="AQ719" s="153" t="s">
        <v>7040</v>
      </c>
      <c r="AR719" s="166">
        <v>150</v>
      </c>
      <c r="AS719" s="88" t="s">
        <v>5719</v>
      </c>
      <c r="AT719" s="92">
        <f t="shared" si="504"/>
        <v>0</v>
      </c>
      <c r="AU719" s="93">
        <v>0</v>
      </c>
      <c r="AV719" s="93">
        <v>0</v>
      </c>
      <c r="AW719" s="166">
        <v>200</v>
      </c>
      <c r="AX719" s="93">
        <v>0</v>
      </c>
      <c r="AY719" s="177"/>
      <c r="AZ719" s="177">
        <v>0</v>
      </c>
      <c r="BA719" s="178"/>
      <c r="BB719" s="105"/>
      <c r="BC719" s="105"/>
      <c r="BD719" s="93"/>
      <c r="BE719" s="93">
        <v>0</v>
      </c>
      <c r="BF719" s="91">
        <v>0</v>
      </c>
      <c r="BG719" s="94"/>
      <c r="BH719" s="95"/>
      <c r="BI719" s="93" t="str">
        <f t="shared" ref="BI719:BI782" si="514">K719</f>
        <v>Trịnh Quốc Khánh</v>
      </c>
      <c r="BJ719" s="105">
        <f t="shared" ref="BJ719:BJ782" si="515">L719</f>
        <v>0</v>
      </c>
      <c r="BK719" s="88" t="str">
        <f t="shared" ref="BK719:BK782" si="516">D719</f>
        <v>8430425584</v>
      </c>
      <c r="BL719" s="86">
        <f t="shared" ref="BL719:BL782" si="517">M719</f>
        <v>0</v>
      </c>
      <c r="BM719" s="105">
        <f t="shared" ref="BM719:BM782" si="518">N719</f>
        <v>0</v>
      </c>
      <c r="BN719" s="86">
        <f t="shared" ref="BN719:BN782" si="519">O719</f>
        <v>0</v>
      </c>
      <c r="BO719" s="86">
        <f t="shared" ref="BO719:BO782" si="520">AJ719</f>
        <v>0</v>
      </c>
      <c r="BP719" s="86">
        <f t="shared" si="494"/>
        <v>0</v>
      </c>
      <c r="BQ719" s="160" t="s">
        <v>7009</v>
      </c>
      <c r="BR719" s="86" t="s">
        <v>5720</v>
      </c>
      <c r="BS719" s="88" t="s">
        <v>5721</v>
      </c>
      <c r="BT719" s="86" t="s">
        <v>5722</v>
      </c>
      <c r="BU719" s="86"/>
      <c r="BV719" s="86" t="str">
        <f t="shared" si="495"/>
        <v>BO 663035</v>
      </c>
      <c r="BW719" s="105" t="str">
        <f t="shared" si="496"/>
        <v/>
      </c>
      <c r="BX719" s="86" t="str">
        <f t="shared" si="490"/>
        <v>144</v>
      </c>
      <c r="BY719" s="86" t="str">
        <f t="shared" si="491"/>
        <v>83</v>
      </c>
      <c r="BZ719" s="91">
        <f t="shared" si="492"/>
        <v>150</v>
      </c>
      <c r="CA719" s="91">
        <v>0</v>
      </c>
      <c r="CB719" s="96" t="s">
        <v>5719</v>
      </c>
      <c r="CC719" s="91">
        <f t="shared" si="497"/>
        <v>200</v>
      </c>
      <c r="CD719" s="91">
        <f t="shared" si="498"/>
        <v>0</v>
      </c>
      <c r="CE719" s="93">
        <f t="shared" si="499"/>
        <v>0</v>
      </c>
      <c r="CF719" s="93">
        <f t="shared" si="500"/>
        <v>0</v>
      </c>
      <c r="CG719" s="105"/>
      <c r="CH719" s="105"/>
      <c r="CI719" s="86"/>
      <c r="CJ719" s="188"/>
      <c r="CK719" s="181">
        <f t="shared" si="501"/>
        <v>150</v>
      </c>
      <c r="CL719" s="181">
        <f t="shared" si="502"/>
        <v>200</v>
      </c>
      <c r="CM719" s="86" t="s">
        <v>5723</v>
      </c>
      <c r="CN719" s="182" t="s">
        <v>7866</v>
      </c>
      <c r="CO719" s="183" t="s">
        <v>7867</v>
      </c>
      <c r="CP719" s="86" t="s">
        <v>5724</v>
      </c>
      <c r="CQ719" s="153" t="s">
        <v>7925</v>
      </c>
      <c r="CR719" s="187">
        <f t="shared" si="503"/>
        <v>2360000</v>
      </c>
      <c r="CS719" s="188">
        <v>0.8</v>
      </c>
      <c r="CT719" s="188">
        <f t="shared" si="505"/>
        <v>1888000</v>
      </c>
      <c r="CU719" s="93"/>
      <c r="CV719" s="94">
        <f t="shared" si="487"/>
        <v>150</v>
      </c>
      <c r="CW719" s="93">
        <f t="shared" si="488"/>
        <v>0</v>
      </c>
      <c r="CX719" s="86">
        <f t="shared" si="489"/>
        <v>0</v>
      </c>
      <c r="CY719" s="93">
        <f t="shared" si="506"/>
        <v>84960</v>
      </c>
      <c r="CZ719" s="93">
        <v>0</v>
      </c>
      <c r="DA719" s="93">
        <v>0</v>
      </c>
      <c r="DB719" s="93">
        <f t="shared" si="507"/>
        <v>0</v>
      </c>
      <c r="DC719" s="93">
        <v>0</v>
      </c>
      <c r="DD719" s="91">
        <v>0</v>
      </c>
      <c r="DE719" s="93">
        <f t="shared" si="508"/>
        <v>0</v>
      </c>
      <c r="DF719" s="93">
        <f t="shared" ref="DF719:DF782" si="521">AV719</f>
        <v>0</v>
      </c>
      <c r="DG719" s="93"/>
      <c r="DH719" s="93">
        <v>0</v>
      </c>
      <c r="DI719" s="93">
        <v>0</v>
      </c>
      <c r="DJ719" s="86">
        <f t="shared" si="509"/>
        <v>0</v>
      </c>
      <c r="DK719" s="91">
        <v>0</v>
      </c>
      <c r="DL719" s="93"/>
      <c r="DM719" s="93">
        <v>0</v>
      </c>
      <c r="DN719" s="93">
        <f t="shared" ref="DN719:DN782" si="522">CT719</f>
        <v>1888000</v>
      </c>
      <c r="DO719" s="93">
        <f t="shared" si="510"/>
        <v>0</v>
      </c>
      <c r="DP719" s="92">
        <f t="shared" si="511"/>
        <v>84960</v>
      </c>
      <c r="DQ719" s="97" t="str">
        <f t="shared" ref="DQ719:DQ782" si="523">IF(LEN(D719)=13,LEFT(D719,10)&amp;"-"&amp;RIGHT(D719,3),D719)</f>
        <v>8430425584</v>
      </c>
      <c r="DR719" s="98">
        <f t="shared" si="512"/>
        <v>0</v>
      </c>
      <c r="DS719" s="93" t="str">
        <f t="shared" si="513"/>
        <v>OK</v>
      </c>
      <c r="DT719" s="93"/>
      <c r="DU719" s="78" t="str">
        <f t="shared" ref="DU719:DU782" si="524">IF(CP719="",CONCATENATE(LEFT(BS719,FIND("-",BS719)-1),LEFT(CM719,FIND("-",CM719)-1),LEFT(CN719,FIND("-",CN719)-1),LEFT(CO719,FIND("-",CO719)-1),LEFT(CQ719,FIND("-",CQ719)-1),LEFT(CB719,FIND("-",CB719)-1)),CONCATENATE(LEFT(BS719,FIND("-",BS719)-1),LEFT(CM719,FIND("-",CM719)-1),LEFT(CN719,FIND("-",CN719)-1),LEFT(CO719,FIND("-",CO719)-1),LEFT(CP719,FIND("-",CP719)-1),LEFT(CQ719,FIND("-",CQ719)-1),LEFT(CB719,FIND("-",CB719)-1)))</f>
        <v>5010700210791079100001VT400001</v>
      </c>
      <c r="DV719" s="78">
        <f>INDEX('08_DMGiaDat'!$L:$L,MATCH(DU719,'08_DMGiaDat'!$R:$R,0))</f>
        <v>2360000</v>
      </c>
      <c r="DW719" s="78" t="str">
        <f t="shared" ref="DW719:DW782" si="525">CONCATENATE(LEFT(BS719,5),LEFT(CM719,3),LEFT(CN719,3),MID(CO719,4,2),LEFT(CP719,3),"00000",LEFT(CB719,3))</f>
        <v>501070021079100100000001</v>
      </c>
      <c r="DX719" s="78" t="str">
        <f>IFERROR(VLOOKUP(DW719,'08_DMGiaDat'!C718:C719,2,FALSE),"N")</f>
        <v>N</v>
      </c>
      <c r="DY719" s="78" t="str">
        <f t="shared" ref="DY719:DY782" si="526">CONCATENATE(LEFT(BS719,5),LEFT(CM719,3),LEFT(CN719,3),MID(CO719,4,2),LEFT(CP719,3),LEFT(CQ719,5),"001")</f>
        <v>5010700210791001VT400001</v>
      </c>
      <c r="DZ719" s="78" t="str">
        <f>IFERROR(VLOOKUP(DY719,'08_DMGiaDat'!C718:C719,2,FALSE),"N")</f>
        <v>N</v>
      </c>
      <c r="EA719" s="78" t="str">
        <f t="shared" ref="EA719:EA782" si="527">CONCATENATE(LEFT(BS719,5),LEFT(CM719,3),LEFT(CN719,3),MID(CO719,4,2),LEFT(CP719,3),"00000","001")</f>
        <v>501070021079100100000001</v>
      </c>
      <c r="EB719" s="78" t="str">
        <f>IFERROR(VLOOKUP(EA719,'08_DMGiaDat'!C718:C719,2,FALSE),"N")</f>
        <v>N</v>
      </c>
      <c r="EC719" s="92">
        <f>IF(DV719&lt;&gt;"N",DV719,IF(DX719&lt;&gt;"N",DX719,IF(DZ719&lt;&gt;"N",DZ719*VLOOKUP(LEFT(CB719,3),'03_DMMucDich'!C702:C706,5,FALSE),IF(EB719&lt;&gt;"N",EB719*VLOOKUP(LEFT(CB719,3),'03_DMMucDich'!C702:C706,5,FALSE),"N/A"))))</f>
        <v>2360000</v>
      </c>
    </row>
    <row r="720" spans="1:133" s="34" customFormat="1" ht="16" x14ac:dyDescent="0.2">
      <c r="A720" s="85">
        <v>706</v>
      </c>
      <c r="B720" s="86"/>
      <c r="C720" s="87"/>
      <c r="D720" s="141" t="s">
        <v>6323</v>
      </c>
      <c r="E720" s="86"/>
      <c r="F720" s="88"/>
      <c r="G720" s="88" t="s">
        <v>5718</v>
      </c>
      <c r="H720" s="151">
        <v>2022</v>
      </c>
      <c r="I720" s="86"/>
      <c r="J720" s="86"/>
      <c r="K720" s="145" t="s">
        <v>6947</v>
      </c>
      <c r="L720" s="105"/>
      <c r="M720" s="86"/>
      <c r="N720" s="105"/>
      <c r="O720" s="105"/>
      <c r="P720" s="86"/>
      <c r="Q720" s="86"/>
      <c r="R720" s="153" t="str">
        <f t="shared" ref="R720:R735" si="528">"Tổ "&amp;RIGHT(AH720,2)</f>
        <v>Tổ 66</v>
      </c>
      <c r="S720" s="86"/>
      <c r="T720" s="86"/>
      <c r="U720" s="86"/>
      <c r="V720" s="86" t="str">
        <f t="shared" si="493"/>
        <v xml:space="preserve">, </v>
      </c>
      <c r="W720" s="86"/>
      <c r="X720" s="86"/>
      <c r="Y720" s="86"/>
      <c r="Z720" s="88"/>
      <c r="AA720" s="105"/>
      <c r="AB720" s="86"/>
      <c r="AC720" s="90"/>
      <c r="AD720" s="86"/>
      <c r="AE720" s="86"/>
      <c r="AF720" s="86"/>
      <c r="AG720" s="86"/>
      <c r="AH720" s="160" t="s">
        <v>6960</v>
      </c>
      <c r="AI720" s="153"/>
      <c r="AJ720" s="153"/>
      <c r="AK720" s="86"/>
      <c r="AL720" s="86"/>
      <c r="AM720" s="153" t="s">
        <v>7015</v>
      </c>
      <c r="AN720" s="153" t="s">
        <v>7838</v>
      </c>
      <c r="AO720" s="165">
        <v>44648</v>
      </c>
      <c r="AP720" s="153" t="s">
        <v>1366</v>
      </c>
      <c r="AQ720" s="153" t="s">
        <v>5701</v>
      </c>
      <c r="AR720" s="166">
        <v>123.3</v>
      </c>
      <c r="AS720" s="88" t="s">
        <v>5719</v>
      </c>
      <c r="AT720" s="92">
        <f t="shared" si="504"/>
        <v>0</v>
      </c>
      <c r="AU720" s="93">
        <v>0</v>
      </c>
      <c r="AV720" s="93">
        <v>0</v>
      </c>
      <c r="AW720" s="166">
        <v>200</v>
      </c>
      <c r="AX720" s="93">
        <v>0</v>
      </c>
      <c r="AY720" s="177"/>
      <c r="AZ720" s="177">
        <v>0</v>
      </c>
      <c r="BA720" s="178"/>
      <c r="BB720" s="105"/>
      <c r="BC720" s="105"/>
      <c r="BD720" s="93"/>
      <c r="BE720" s="93">
        <v>0</v>
      </c>
      <c r="BF720" s="91">
        <v>0</v>
      </c>
      <c r="BG720" s="94"/>
      <c r="BH720" s="95"/>
      <c r="BI720" s="93" t="str">
        <f t="shared" si="514"/>
        <v>Thái Thị Minh Tâm</v>
      </c>
      <c r="BJ720" s="105">
        <f t="shared" si="515"/>
        <v>0</v>
      </c>
      <c r="BK720" s="88" t="str">
        <f t="shared" si="516"/>
        <v>0401236796</v>
      </c>
      <c r="BL720" s="86">
        <f t="shared" si="517"/>
        <v>0</v>
      </c>
      <c r="BM720" s="105">
        <f t="shared" si="518"/>
        <v>0</v>
      </c>
      <c r="BN720" s="86">
        <f t="shared" si="519"/>
        <v>0</v>
      </c>
      <c r="BO720" s="86">
        <f t="shared" si="520"/>
        <v>0</v>
      </c>
      <c r="BP720" s="86">
        <f t="shared" si="494"/>
        <v>0</v>
      </c>
      <c r="BQ720" s="160" t="s">
        <v>6960</v>
      </c>
      <c r="BR720" s="86" t="s">
        <v>5720</v>
      </c>
      <c r="BS720" s="88" t="s">
        <v>5721</v>
      </c>
      <c r="BT720" s="86" t="s">
        <v>5722</v>
      </c>
      <c r="BU720" s="86"/>
      <c r="BV720" s="86" t="str">
        <f t="shared" si="495"/>
        <v>DC 963586</v>
      </c>
      <c r="BW720" s="105" t="str">
        <f t="shared" si="496"/>
        <v/>
      </c>
      <c r="BX720" s="86" t="str">
        <f t="shared" si="490"/>
        <v>124</v>
      </c>
      <c r="BY720" s="86" t="str">
        <f t="shared" si="491"/>
        <v>33</v>
      </c>
      <c r="BZ720" s="91">
        <f t="shared" si="492"/>
        <v>123.3</v>
      </c>
      <c r="CA720" s="91">
        <v>0</v>
      </c>
      <c r="CB720" s="96" t="s">
        <v>5719</v>
      </c>
      <c r="CC720" s="91">
        <f t="shared" si="497"/>
        <v>200</v>
      </c>
      <c r="CD720" s="91">
        <f t="shared" si="498"/>
        <v>0</v>
      </c>
      <c r="CE720" s="93">
        <f t="shared" si="499"/>
        <v>0</v>
      </c>
      <c r="CF720" s="93">
        <f t="shared" si="500"/>
        <v>0</v>
      </c>
      <c r="CG720" s="105"/>
      <c r="CH720" s="105"/>
      <c r="CI720" s="86"/>
      <c r="CJ720" s="188"/>
      <c r="CK720" s="181">
        <f t="shared" si="501"/>
        <v>123.3</v>
      </c>
      <c r="CL720" s="181">
        <f t="shared" si="502"/>
        <v>200</v>
      </c>
      <c r="CM720" s="86" t="s">
        <v>5723</v>
      </c>
      <c r="CN720" s="182" t="s">
        <v>7854</v>
      </c>
      <c r="CO720" s="183" t="s">
        <v>7855</v>
      </c>
      <c r="CP720" s="86" t="s">
        <v>5724</v>
      </c>
      <c r="CQ720" s="153" t="s">
        <v>7924</v>
      </c>
      <c r="CR720" s="187">
        <f t="shared" si="503"/>
        <v>7970000</v>
      </c>
      <c r="CS720" s="188">
        <v>1</v>
      </c>
      <c r="CT720" s="188">
        <f t="shared" si="505"/>
        <v>7970000</v>
      </c>
      <c r="CU720" s="93"/>
      <c r="CV720" s="94">
        <f t="shared" ref="CV720:CV783" si="529">IF(OR(CK720=0,CK720&lt;=CL720),CK720,CL720)</f>
        <v>123.3</v>
      </c>
      <c r="CW720" s="93">
        <f t="shared" ref="CW720:CW783" si="530">IF(AND(CK720&gt;CL720,CK720&lt;=CL720*4),CK720-CL720,IF(CK720&gt;=CL720*4,CL720*3,0))</f>
        <v>0</v>
      </c>
      <c r="CX720" s="86">
        <f t="shared" ref="CX720:CX783" si="531">IF(CK720&gt;=CL720*4,CK720-CL720*4,0)</f>
        <v>0</v>
      </c>
      <c r="CY720" s="93">
        <f t="shared" si="506"/>
        <v>294810.3</v>
      </c>
      <c r="CZ720" s="93">
        <v>0</v>
      </c>
      <c r="DA720" s="93">
        <v>0</v>
      </c>
      <c r="DB720" s="93">
        <f t="shared" si="507"/>
        <v>0</v>
      </c>
      <c r="DC720" s="93">
        <v>0</v>
      </c>
      <c r="DD720" s="91">
        <v>0</v>
      </c>
      <c r="DE720" s="93">
        <f t="shared" si="508"/>
        <v>0</v>
      </c>
      <c r="DF720" s="93">
        <f t="shared" si="521"/>
        <v>0</v>
      </c>
      <c r="DG720" s="93"/>
      <c r="DH720" s="93">
        <v>0</v>
      </c>
      <c r="DI720" s="93">
        <v>0</v>
      </c>
      <c r="DJ720" s="86">
        <f t="shared" si="509"/>
        <v>0</v>
      </c>
      <c r="DK720" s="91">
        <v>0</v>
      </c>
      <c r="DL720" s="93"/>
      <c r="DM720" s="93">
        <v>0</v>
      </c>
      <c r="DN720" s="93">
        <f t="shared" si="522"/>
        <v>7970000</v>
      </c>
      <c r="DO720" s="93">
        <f t="shared" si="510"/>
        <v>0</v>
      </c>
      <c r="DP720" s="92">
        <f t="shared" si="511"/>
        <v>294810.3</v>
      </c>
      <c r="DQ720" s="97" t="str">
        <f t="shared" si="523"/>
        <v>0401236796</v>
      </c>
      <c r="DR720" s="98">
        <f t="shared" si="512"/>
        <v>0</v>
      </c>
      <c r="DS720" s="93" t="str">
        <f t="shared" si="513"/>
        <v>OK</v>
      </c>
      <c r="DT720" s="93"/>
      <c r="DU720" s="78" t="str">
        <f t="shared" si="524"/>
        <v>5010700215011501100001VT100001</v>
      </c>
      <c r="DV720" s="78">
        <f>INDEX('08_DMGiaDat'!$L:$L,MATCH(DU720,'08_DMGiaDat'!$R:$R,0))</f>
        <v>7970000</v>
      </c>
      <c r="DW720" s="78" t="str">
        <f t="shared" si="525"/>
        <v>501070021501100100000001</v>
      </c>
      <c r="DX720" s="78" t="str">
        <f>IFERROR(VLOOKUP(DW720,'08_DMGiaDat'!C718:C719,2,FALSE),"N")</f>
        <v>N</v>
      </c>
      <c r="DY720" s="78" t="str">
        <f t="shared" si="526"/>
        <v>5010700215011001VT100001</v>
      </c>
      <c r="DZ720" s="78" t="str">
        <f>IFERROR(VLOOKUP(DY720,'08_DMGiaDat'!C718:C719,2,FALSE),"N")</f>
        <v>N</v>
      </c>
      <c r="EA720" s="78" t="str">
        <f t="shared" si="527"/>
        <v>501070021501100100000001</v>
      </c>
      <c r="EB720" s="78" t="str">
        <f>IFERROR(VLOOKUP(EA720,'08_DMGiaDat'!C718:C719,2,FALSE),"N")</f>
        <v>N</v>
      </c>
      <c r="EC720" s="92">
        <f>IF(DV720&lt;&gt;"N",DV720,IF(DX720&lt;&gt;"N",DX720,IF(DZ720&lt;&gt;"N",DZ720*VLOOKUP(LEFT(CB720,3),'03_DMMucDich'!C702:C706,5,FALSE),IF(EB720&lt;&gt;"N",EB720*VLOOKUP(LEFT(CB720,3),'03_DMMucDich'!C702:C706,5,FALSE),"N/A"))))</f>
        <v>7970000</v>
      </c>
    </row>
    <row r="721" spans="1:133" s="34" customFormat="1" ht="16" x14ac:dyDescent="0.2">
      <c r="A721" s="85">
        <v>707</v>
      </c>
      <c r="B721" s="86"/>
      <c r="C721" s="87"/>
      <c r="D721" s="141" t="s">
        <v>6324</v>
      </c>
      <c r="E721" s="86"/>
      <c r="F721" s="88"/>
      <c r="G721" s="88" t="s">
        <v>5718</v>
      </c>
      <c r="H721" s="151">
        <v>2022</v>
      </c>
      <c r="I721" s="86"/>
      <c r="J721" s="86"/>
      <c r="K721" s="145" t="s">
        <v>6948</v>
      </c>
      <c r="L721" s="105"/>
      <c r="M721" s="86"/>
      <c r="N721" s="105"/>
      <c r="O721" s="105"/>
      <c r="P721" s="86"/>
      <c r="Q721" s="86"/>
      <c r="R721" s="153" t="str">
        <f t="shared" si="528"/>
        <v>Tổ 39</v>
      </c>
      <c r="S721" s="86"/>
      <c r="T721" s="86"/>
      <c r="U721" s="86"/>
      <c r="V721" s="86" t="str">
        <f t="shared" si="493"/>
        <v xml:space="preserve">, </v>
      </c>
      <c r="W721" s="86"/>
      <c r="X721" s="86"/>
      <c r="Y721" s="86"/>
      <c r="Z721" s="88"/>
      <c r="AA721" s="105"/>
      <c r="AB721" s="86"/>
      <c r="AC721" s="90"/>
      <c r="AD721" s="86"/>
      <c r="AE721" s="86"/>
      <c r="AF721" s="86"/>
      <c r="AG721" s="86"/>
      <c r="AH721" s="160" t="s">
        <v>6965</v>
      </c>
      <c r="AI721" s="153"/>
      <c r="AJ721" s="153"/>
      <c r="AK721" s="86"/>
      <c r="AL721" s="86"/>
      <c r="AM721" s="153" t="s">
        <v>7015</v>
      </c>
      <c r="AN721" s="153" t="s">
        <v>7839</v>
      </c>
      <c r="AO721" s="165">
        <v>43487</v>
      </c>
      <c r="AP721" s="153" t="s">
        <v>7038</v>
      </c>
      <c r="AQ721" s="153" t="s">
        <v>7139</v>
      </c>
      <c r="AR721" s="166">
        <v>110</v>
      </c>
      <c r="AS721" s="88" t="s">
        <v>5719</v>
      </c>
      <c r="AT721" s="92">
        <f t="shared" si="504"/>
        <v>0</v>
      </c>
      <c r="AU721" s="93">
        <v>0</v>
      </c>
      <c r="AV721" s="93">
        <v>0</v>
      </c>
      <c r="AW721" s="166">
        <v>200</v>
      </c>
      <c r="AX721" s="93">
        <v>0</v>
      </c>
      <c r="AY721" s="177"/>
      <c r="AZ721" s="177">
        <v>0</v>
      </c>
      <c r="BA721" s="178"/>
      <c r="BB721" s="105"/>
      <c r="BC721" s="105"/>
      <c r="BD721" s="93"/>
      <c r="BE721" s="93">
        <v>0</v>
      </c>
      <c r="BF721" s="91">
        <v>0</v>
      </c>
      <c r="BG721" s="94"/>
      <c r="BH721" s="95"/>
      <c r="BI721" s="93" t="str">
        <f t="shared" si="514"/>
        <v>Lê Duy Cường</v>
      </c>
      <c r="BJ721" s="105">
        <f t="shared" si="515"/>
        <v>0</v>
      </c>
      <c r="BK721" s="88" t="str">
        <f t="shared" si="516"/>
        <v>0401387185</v>
      </c>
      <c r="BL721" s="86">
        <f t="shared" si="517"/>
        <v>0</v>
      </c>
      <c r="BM721" s="105">
        <f t="shared" si="518"/>
        <v>0</v>
      </c>
      <c r="BN721" s="86">
        <f t="shared" si="519"/>
        <v>0</v>
      </c>
      <c r="BO721" s="86">
        <f t="shared" si="520"/>
        <v>0</v>
      </c>
      <c r="BP721" s="86">
        <f t="shared" si="494"/>
        <v>0</v>
      </c>
      <c r="BQ721" s="160" t="s">
        <v>6965</v>
      </c>
      <c r="BR721" s="86" t="s">
        <v>5720</v>
      </c>
      <c r="BS721" s="88" t="s">
        <v>5721</v>
      </c>
      <c r="BT721" s="86" t="s">
        <v>5722</v>
      </c>
      <c r="BU721" s="86"/>
      <c r="BV721" s="86" t="str">
        <f t="shared" si="495"/>
        <v>CO 198697</v>
      </c>
      <c r="BW721" s="105" t="str">
        <f t="shared" si="496"/>
        <v/>
      </c>
      <c r="BX721" s="86" t="str">
        <f t="shared" ref="BX721:BX784" si="532">AP721</f>
        <v>84</v>
      </c>
      <c r="BY721" s="86" t="str">
        <f t="shared" ref="BY721:BY784" si="533">AQ721</f>
        <v>77</v>
      </c>
      <c r="BZ721" s="91">
        <f t="shared" ref="BZ721:BZ784" si="534">AR721</f>
        <v>110</v>
      </c>
      <c r="CA721" s="91">
        <v>0</v>
      </c>
      <c r="CB721" s="96" t="s">
        <v>5719</v>
      </c>
      <c r="CC721" s="91">
        <f t="shared" si="497"/>
        <v>200</v>
      </c>
      <c r="CD721" s="91">
        <f t="shared" si="498"/>
        <v>0</v>
      </c>
      <c r="CE721" s="93">
        <f t="shared" si="499"/>
        <v>0</v>
      </c>
      <c r="CF721" s="93">
        <f t="shared" si="500"/>
        <v>0</v>
      </c>
      <c r="CG721" s="105"/>
      <c r="CH721" s="105"/>
      <c r="CI721" s="86"/>
      <c r="CJ721" s="188"/>
      <c r="CK721" s="181">
        <f t="shared" si="501"/>
        <v>110</v>
      </c>
      <c r="CL721" s="181">
        <f t="shared" si="502"/>
        <v>200</v>
      </c>
      <c r="CM721" s="86" t="s">
        <v>5723</v>
      </c>
      <c r="CN721" s="182" t="s">
        <v>7854</v>
      </c>
      <c r="CO721" s="183" t="s">
        <v>7855</v>
      </c>
      <c r="CP721" s="86" t="s">
        <v>5724</v>
      </c>
      <c r="CQ721" s="153" t="s">
        <v>7924</v>
      </c>
      <c r="CR721" s="187">
        <f t="shared" si="503"/>
        <v>7970000</v>
      </c>
      <c r="CS721" s="188">
        <v>1</v>
      </c>
      <c r="CT721" s="188">
        <f t="shared" si="505"/>
        <v>7970000</v>
      </c>
      <c r="CU721" s="93"/>
      <c r="CV721" s="94">
        <f t="shared" si="529"/>
        <v>110</v>
      </c>
      <c r="CW721" s="93">
        <f t="shared" si="530"/>
        <v>0</v>
      </c>
      <c r="CX721" s="86">
        <f t="shared" si="531"/>
        <v>0</v>
      </c>
      <c r="CY721" s="93">
        <f t="shared" si="506"/>
        <v>263010</v>
      </c>
      <c r="CZ721" s="93">
        <v>0</v>
      </c>
      <c r="DA721" s="93">
        <v>0</v>
      </c>
      <c r="DB721" s="93">
        <f t="shared" si="507"/>
        <v>0</v>
      </c>
      <c r="DC721" s="93">
        <v>0</v>
      </c>
      <c r="DD721" s="91">
        <v>0</v>
      </c>
      <c r="DE721" s="93">
        <f t="shared" si="508"/>
        <v>0</v>
      </c>
      <c r="DF721" s="93">
        <f t="shared" si="521"/>
        <v>0</v>
      </c>
      <c r="DG721" s="93"/>
      <c r="DH721" s="93">
        <v>0</v>
      </c>
      <c r="DI721" s="93">
        <v>0</v>
      </c>
      <c r="DJ721" s="86">
        <f t="shared" si="509"/>
        <v>0</v>
      </c>
      <c r="DK721" s="91">
        <v>0</v>
      </c>
      <c r="DL721" s="93"/>
      <c r="DM721" s="93">
        <v>0</v>
      </c>
      <c r="DN721" s="93">
        <f t="shared" si="522"/>
        <v>7970000</v>
      </c>
      <c r="DO721" s="93">
        <f t="shared" si="510"/>
        <v>0</v>
      </c>
      <c r="DP721" s="92">
        <f t="shared" si="511"/>
        <v>263010</v>
      </c>
      <c r="DQ721" s="97" t="str">
        <f t="shared" si="523"/>
        <v>0401387185</v>
      </c>
      <c r="DR721" s="98">
        <f t="shared" si="512"/>
        <v>0</v>
      </c>
      <c r="DS721" s="93" t="str">
        <f t="shared" si="513"/>
        <v>OK</v>
      </c>
      <c r="DT721" s="93"/>
      <c r="DU721" s="78" t="str">
        <f t="shared" si="524"/>
        <v>5010700215011501100001VT100001</v>
      </c>
      <c r="DV721" s="78">
        <f>INDEX('08_DMGiaDat'!$L:$L,MATCH(DU721,'08_DMGiaDat'!$R:$R,0))</f>
        <v>7970000</v>
      </c>
      <c r="DW721" s="78" t="str">
        <f t="shared" si="525"/>
        <v>501070021501100100000001</v>
      </c>
      <c r="DX721" s="78" t="str">
        <f>IFERROR(VLOOKUP(DW721,'08_DMGiaDat'!C718:C719,2,FALSE),"N")</f>
        <v>N</v>
      </c>
      <c r="DY721" s="78" t="str">
        <f t="shared" si="526"/>
        <v>5010700215011001VT100001</v>
      </c>
      <c r="DZ721" s="78" t="str">
        <f>IFERROR(VLOOKUP(DY721,'08_DMGiaDat'!C718:C719,2,FALSE),"N")</f>
        <v>N</v>
      </c>
      <c r="EA721" s="78" t="str">
        <f t="shared" si="527"/>
        <v>501070021501100100000001</v>
      </c>
      <c r="EB721" s="78" t="str">
        <f>IFERROR(VLOOKUP(EA721,'08_DMGiaDat'!C718:C719,2,FALSE),"N")</f>
        <v>N</v>
      </c>
      <c r="EC721" s="92">
        <f>IF(DV721&lt;&gt;"N",DV721,IF(DX721&lt;&gt;"N",DX721,IF(DZ721&lt;&gt;"N",DZ721*VLOOKUP(LEFT(CB721,3),'03_DMMucDich'!C702:C706,5,FALSE),IF(EB721&lt;&gt;"N",EB721*VLOOKUP(LEFT(CB721,3),'03_DMMucDich'!C702:C706,5,FALSE),"N/A"))))</f>
        <v>7970000</v>
      </c>
    </row>
    <row r="722" spans="1:133" s="34" customFormat="1" ht="16" x14ac:dyDescent="0.2">
      <c r="A722" s="85">
        <v>708</v>
      </c>
      <c r="B722" s="86"/>
      <c r="C722" s="87"/>
      <c r="D722" s="141" t="s">
        <v>6325</v>
      </c>
      <c r="E722" s="86"/>
      <c r="F722" s="88"/>
      <c r="G722" s="88" t="s">
        <v>5718</v>
      </c>
      <c r="H722" s="151">
        <v>2022</v>
      </c>
      <c r="I722" s="86"/>
      <c r="J722" s="86"/>
      <c r="K722" s="145" t="s">
        <v>6949</v>
      </c>
      <c r="L722" s="105"/>
      <c r="M722" s="86"/>
      <c r="N722" s="105"/>
      <c r="O722" s="105"/>
      <c r="P722" s="86"/>
      <c r="Q722" s="86"/>
      <c r="R722" s="153" t="str">
        <f t="shared" si="528"/>
        <v>Tổ 39</v>
      </c>
      <c r="S722" s="86"/>
      <c r="T722" s="86"/>
      <c r="U722" s="86"/>
      <c r="V722" s="86" t="str">
        <f t="shared" si="493"/>
        <v xml:space="preserve">, </v>
      </c>
      <c r="W722" s="86"/>
      <c r="X722" s="86"/>
      <c r="Y722" s="86"/>
      <c r="Z722" s="88"/>
      <c r="AA722" s="105"/>
      <c r="AB722" s="86"/>
      <c r="AC722" s="90"/>
      <c r="AD722" s="86"/>
      <c r="AE722" s="86"/>
      <c r="AF722" s="86"/>
      <c r="AG722" s="86"/>
      <c r="AH722" s="160" t="s">
        <v>6965</v>
      </c>
      <c r="AI722" s="153"/>
      <c r="AJ722" s="153"/>
      <c r="AK722" s="86"/>
      <c r="AL722" s="86"/>
      <c r="AM722" s="153" t="s">
        <v>7015</v>
      </c>
      <c r="AN722" s="153" t="s">
        <v>7840</v>
      </c>
      <c r="AO722" s="165">
        <v>43889</v>
      </c>
      <c r="AP722" s="153" t="s">
        <v>2075</v>
      </c>
      <c r="AQ722" s="153" t="s">
        <v>7025</v>
      </c>
      <c r="AR722" s="166">
        <v>110.1</v>
      </c>
      <c r="AS722" s="88" t="s">
        <v>5719</v>
      </c>
      <c r="AT722" s="92">
        <f t="shared" si="504"/>
        <v>0</v>
      </c>
      <c r="AU722" s="93">
        <v>0</v>
      </c>
      <c r="AV722" s="93">
        <v>0</v>
      </c>
      <c r="AW722" s="166">
        <v>200</v>
      </c>
      <c r="AX722" s="93">
        <v>0</v>
      </c>
      <c r="AY722" s="177"/>
      <c r="AZ722" s="177">
        <v>0</v>
      </c>
      <c r="BA722" s="178"/>
      <c r="BB722" s="105"/>
      <c r="BC722" s="105"/>
      <c r="BD722" s="93"/>
      <c r="BE722" s="93">
        <v>0</v>
      </c>
      <c r="BF722" s="91">
        <v>0</v>
      </c>
      <c r="BG722" s="94"/>
      <c r="BH722" s="95"/>
      <c r="BI722" s="93" t="str">
        <f t="shared" si="514"/>
        <v>Thái Thống</v>
      </c>
      <c r="BJ722" s="105">
        <f t="shared" si="515"/>
        <v>0</v>
      </c>
      <c r="BK722" s="88" t="str">
        <f t="shared" si="516"/>
        <v>8629750428</v>
      </c>
      <c r="BL722" s="86">
        <f t="shared" si="517"/>
        <v>0</v>
      </c>
      <c r="BM722" s="105">
        <f t="shared" si="518"/>
        <v>0</v>
      </c>
      <c r="BN722" s="86">
        <f t="shared" si="519"/>
        <v>0</v>
      </c>
      <c r="BO722" s="86">
        <f t="shared" si="520"/>
        <v>0</v>
      </c>
      <c r="BP722" s="86">
        <f t="shared" si="494"/>
        <v>0</v>
      </c>
      <c r="BQ722" s="160" t="s">
        <v>6965</v>
      </c>
      <c r="BR722" s="86" t="s">
        <v>5720</v>
      </c>
      <c r="BS722" s="88" t="s">
        <v>5721</v>
      </c>
      <c r="BT722" s="86" t="s">
        <v>5722</v>
      </c>
      <c r="BU722" s="86"/>
      <c r="BV722" s="86" t="str">
        <f t="shared" si="495"/>
        <v>CT 599497</v>
      </c>
      <c r="BW722" s="105" t="str">
        <f t="shared" si="496"/>
        <v/>
      </c>
      <c r="BX722" s="86" t="str">
        <f t="shared" si="532"/>
        <v>189</v>
      </c>
      <c r="BY722" s="86" t="str">
        <f t="shared" si="533"/>
        <v>59</v>
      </c>
      <c r="BZ722" s="91">
        <f t="shared" si="534"/>
        <v>110.1</v>
      </c>
      <c r="CA722" s="91">
        <v>0</v>
      </c>
      <c r="CB722" s="96" t="s">
        <v>5719</v>
      </c>
      <c r="CC722" s="91">
        <f t="shared" si="497"/>
        <v>200</v>
      </c>
      <c r="CD722" s="91">
        <f t="shared" si="498"/>
        <v>0</v>
      </c>
      <c r="CE722" s="93">
        <f t="shared" si="499"/>
        <v>0</v>
      </c>
      <c r="CF722" s="93">
        <f t="shared" si="500"/>
        <v>0</v>
      </c>
      <c r="CG722" s="105"/>
      <c r="CH722" s="105"/>
      <c r="CI722" s="86"/>
      <c r="CJ722" s="188"/>
      <c r="CK722" s="181">
        <f t="shared" si="501"/>
        <v>110.1</v>
      </c>
      <c r="CL722" s="181">
        <f t="shared" si="502"/>
        <v>200</v>
      </c>
      <c r="CM722" s="86" t="s">
        <v>5723</v>
      </c>
      <c r="CN722" s="182" t="s">
        <v>7854</v>
      </c>
      <c r="CO722" s="183" t="s">
        <v>7855</v>
      </c>
      <c r="CP722" s="86" t="s">
        <v>5724</v>
      </c>
      <c r="CQ722" s="153" t="s">
        <v>7924</v>
      </c>
      <c r="CR722" s="187">
        <f t="shared" si="503"/>
        <v>7970000</v>
      </c>
      <c r="CS722" s="188">
        <v>1</v>
      </c>
      <c r="CT722" s="188">
        <f t="shared" si="505"/>
        <v>7970000</v>
      </c>
      <c r="CU722" s="93"/>
      <c r="CV722" s="94">
        <f t="shared" si="529"/>
        <v>110.1</v>
      </c>
      <c r="CW722" s="93">
        <f t="shared" si="530"/>
        <v>0</v>
      </c>
      <c r="CX722" s="86">
        <f t="shared" si="531"/>
        <v>0</v>
      </c>
      <c r="CY722" s="93">
        <f t="shared" si="506"/>
        <v>263249.09999999998</v>
      </c>
      <c r="CZ722" s="93">
        <v>0</v>
      </c>
      <c r="DA722" s="93">
        <v>0</v>
      </c>
      <c r="DB722" s="93">
        <f t="shared" si="507"/>
        <v>0</v>
      </c>
      <c r="DC722" s="93">
        <v>0</v>
      </c>
      <c r="DD722" s="91">
        <v>0</v>
      </c>
      <c r="DE722" s="93">
        <f t="shared" si="508"/>
        <v>0</v>
      </c>
      <c r="DF722" s="93">
        <f t="shared" si="521"/>
        <v>0</v>
      </c>
      <c r="DG722" s="93"/>
      <c r="DH722" s="93">
        <v>0</v>
      </c>
      <c r="DI722" s="93">
        <v>0</v>
      </c>
      <c r="DJ722" s="86">
        <f t="shared" si="509"/>
        <v>0</v>
      </c>
      <c r="DK722" s="91">
        <v>0</v>
      </c>
      <c r="DL722" s="93"/>
      <c r="DM722" s="93">
        <v>0</v>
      </c>
      <c r="DN722" s="93">
        <f t="shared" si="522"/>
        <v>7970000</v>
      </c>
      <c r="DO722" s="93">
        <f t="shared" si="510"/>
        <v>0</v>
      </c>
      <c r="DP722" s="92">
        <f t="shared" si="511"/>
        <v>263249.09999999998</v>
      </c>
      <c r="DQ722" s="97" t="str">
        <f t="shared" si="523"/>
        <v>8629750428</v>
      </c>
      <c r="DR722" s="98">
        <f t="shared" si="512"/>
        <v>0</v>
      </c>
      <c r="DS722" s="93" t="str">
        <f t="shared" si="513"/>
        <v>OK</v>
      </c>
      <c r="DT722" s="93"/>
      <c r="DU722" s="78" t="str">
        <f t="shared" si="524"/>
        <v>5010700215011501100001VT100001</v>
      </c>
      <c r="DV722" s="78">
        <f>INDEX('08_DMGiaDat'!$L:$L,MATCH(DU722,'08_DMGiaDat'!$R:$R,0))</f>
        <v>7970000</v>
      </c>
      <c r="DW722" s="78" t="str">
        <f t="shared" si="525"/>
        <v>501070021501100100000001</v>
      </c>
      <c r="DX722" s="78" t="str">
        <f>IFERROR(VLOOKUP(DW722,'08_DMGiaDat'!C718:C719,2,FALSE),"N")</f>
        <v>N</v>
      </c>
      <c r="DY722" s="78" t="str">
        <f t="shared" si="526"/>
        <v>5010700215011001VT100001</v>
      </c>
      <c r="DZ722" s="78" t="str">
        <f>IFERROR(VLOOKUP(DY722,'08_DMGiaDat'!C718:C719,2,FALSE),"N")</f>
        <v>N</v>
      </c>
      <c r="EA722" s="78" t="str">
        <f t="shared" si="527"/>
        <v>501070021501100100000001</v>
      </c>
      <c r="EB722" s="78" t="str">
        <f>IFERROR(VLOOKUP(EA722,'08_DMGiaDat'!C718:C719,2,FALSE),"N")</f>
        <v>N</v>
      </c>
      <c r="EC722" s="92">
        <f>IF(DV722&lt;&gt;"N",DV722,IF(DX722&lt;&gt;"N",DX722,IF(DZ722&lt;&gt;"N",DZ722*VLOOKUP(LEFT(CB722,3),'03_DMMucDich'!C702:C706,5,FALSE),IF(EB722&lt;&gt;"N",EB722*VLOOKUP(LEFT(CB722,3),'03_DMMucDich'!C702:C706,5,FALSE),"N/A"))))</f>
        <v>7970000</v>
      </c>
    </row>
    <row r="723" spans="1:133" s="34" customFormat="1" ht="16" x14ac:dyDescent="0.2">
      <c r="A723" s="85">
        <v>709</v>
      </c>
      <c r="B723" s="86"/>
      <c r="C723" s="87"/>
      <c r="D723" s="141" t="s">
        <v>6068</v>
      </c>
      <c r="E723" s="86"/>
      <c r="F723" s="88"/>
      <c r="G723" s="88" t="s">
        <v>5718</v>
      </c>
      <c r="H723" s="151">
        <v>2023</v>
      </c>
      <c r="I723" s="86"/>
      <c r="J723" s="86"/>
      <c r="K723" s="145" t="s">
        <v>6689</v>
      </c>
      <c r="L723" s="105"/>
      <c r="M723" s="86"/>
      <c r="N723" s="105"/>
      <c r="O723" s="105"/>
      <c r="P723" s="86"/>
      <c r="Q723" s="86"/>
      <c r="R723" s="153" t="str">
        <f t="shared" si="528"/>
        <v>Tổ 07</v>
      </c>
      <c r="S723" s="86"/>
      <c r="T723" s="86"/>
      <c r="U723" s="86"/>
      <c r="V723" s="86" t="str">
        <f t="shared" si="493"/>
        <v xml:space="preserve">, </v>
      </c>
      <c r="W723" s="86"/>
      <c r="X723" s="86"/>
      <c r="Y723" s="86"/>
      <c r="Z723" s="88"/>
      <c r="AA723" s="105"/>
      <c r="AB723" s="86"/>
      <c r="AC723" s="90"/>
      <c r="AD723" s="86"/>
      <c r="AE723" s="86"/>
      <c r="AF723" s="86"/>
      <c r="AG723" s="86"/>
      <c r="AH723" s="160" t="s">
        <v>6980</v>
      </c>
      <c r="AI723" s="153"/>
      <c r="AJ723" s="153"/>
      <c r="AK723" s="86"/>
      <c r="AL723" s="86"/>
      <c r="AM723" s="153" t="s">
        <v>7015</v>
      </c>
      <c r="AN723" s="153" t="s">
        <v>7841</v>
      </c>
      <c r="AO723" s="165">
        <v>45222</v>
      </c>
      <c r="AP723" s="153" t="s">
        <v>2182</v>
      </c>
      <c r="AQ723" s="153" t="s">
        <v>7217</v>
      </c>
      <c r="AR723" s="166">
        <v>94.5</v>
      </c>
      <c r="AS723" s="88" t="s">
        <v>5719</v>
      </c>
      <c r="AT723" s="92">
        <f t="shared" si="504"/>
        <v>0</v>
      </c>
      <c r="AU723" s="93">
        <v>0</v>
      </c>
      <c r="AV723" s="93">
        <v>0</v>
      </c>
      <c r="AW723" s="166">
        <v>200</v>
      </c>
      <c r="AX723" s="93">
        <v>0</v>
      </c>
      <c r="AY723" s="177"/>
      <c r="AZ723" s="177">
        <v>0</v>
      </c>
      <c r="BA723" s="178"/>
      <c r="BB723" s="105"/>
      <c r="BC723" s="105"/>
      <c r="BD723" s="93"/>
      <c r="BE723" s="93">
        <v>0</v>
      </c>
      <c r="BF723" s="91">
        <v>0</v>
      </c>
      <c r="BG723" s="94"/>
      <c r="BH723" s="95"/>
      <c r="BI723" s="93" t="str">
        <f t="shared" si="514"/>
        <v>Lê Trung Cường</v>
      </c>
      <c r="BJ723" s="105">
        <f t="shared" si="515"/>
        <v>0</v>
      </c>
      <c r="BK723" s="88" t="str">
        <f t="shared" si="516"/>
        <v>8092776757</v>
      </c>
      <c r="BL723" s="86">
        <f t="shared" si="517"/>
        <v>0</v>
      </c>
      <c r="BM723" s="105">
        <f t="shared" si="518"/>
        <v>0</v>
      </c>
      <c r="BN723" s="86">
        <f t="shared" si="519"/>
        <v>0</v>
      </c>
      <c r="BO723" s="86">
        <f t="shared" si="520"/>
        <v>0</v>
      </c>
      <c r="BP723" s="86">
        <f t="shared" si="494"/>
        <v>0</v>
      </c>
      <c r="BQ723" s="160" t="s">
        <v>6980</v>
      </c>
      <c r="BR723" s="86" t="s">
        <v>5720</v>
      </c>
      <c r="BS723" s="88" t="s">
        <v>5721</v>
      </c>
      <c r="BT723" s="86" t="s">
        <v>5722</v>
      </c>
      <c r="BU723" s="86"/>
      <c r="BV723" s="86" t="str">
        <f t="shared" si="495"/>
        <v>DK 392940</v>
      </c>
      <c r="BW723" s="105" t="str">
        <f t="shared" si="496"/>
        <v/>
      </c>
      <c r="BX723" s="86" t="str">
        <f t="shared" si="532"/>
        <v>296</v>
      </c>
      <c r="BY723" s="86" t="str">
        <f t="shared" si="533"/>
        <v>91</v>
      </c>
      <c r="BZ723" s="91">
        <f t="shared" si="534"/>
        <v>94.5</v>
      </c>
      <c r="CA723" s="91">
        <v>0</v>
      </c>
      <c r="CB723" s="96" t="s">
        <v>5719</v>
      </c>
      <c r="CC723" s="91">
        <f t="shared" si="497"/>
        <v>200</v>
      </c>
      <c r="CD723" s="91">
        <f t="shared" si="498"/>
        <v>0</v>
      </c>
      <c r="CE723" s="93">
        <f t="shared" si="499"/>
        <v>0</v>
      </c>
      <c r="CF723" s="93">
        <f t="shared" si="500"/>
        <v>0</v>
      </c>
      <c r="CG723" s="105"/>
      <c r="CH723" s="105"/>
      <c r="CI723" s="86"/>
      <c r="CJ723" s="188"/>
      <c r="CK723" s="181">
        <f t="shared" si="501"/>
        <v>94.5</v>
      </c>
      <c r="CL723" s="181">
        <f t="shared" si="502"/>
        <v>200</v>
      </c>
      <c r="CM723" s="86" t="s">
        <v>5723</v>
      </c>
      <c r="CN723" s="182" t="s">
        <v>7866</v>
      </c>
      <c r="CO723" s="183" t="s">
        <v>7867</v>
      </c>
      <c r="CP723" s="86" t="s">
        <v>5724</v>
      </c>
      <c r="CQ723" s="153" t="s">
        <v>7927</v>
      </c>
      <c r="CR723" s="187">
        <f t="shared" si="503"/>
        <v>2890000</v>
      </c>
      <c r="CS723" s="188">
        <v>0.8</v>
      </c>
      <c r="CT723" s="188">
        <f t="shared" si="505"/>
        <v>2312000</v>
      </c>
      <c r="CU723" s="93"/>
      <c r="CV723" s="94">
        <f t="shared" si="529"/>
        <v>94.5</v>
      </c>
      <c r="CW723" s="93">
        <f t="shared" si="530"/>
        <v>0</v>
      </c>
      <c r="CX723" s="86">
        <f t="shared" si="531"/>
        <v>0</v>
      </c>
      <c r="CY723" s="93">
        <f t="shared" si="506"/>
        <v>65545.2</v>
      </c>
      <c r="CZ723" s="93">
        <v>0</v>
      </c>
      <c r="DA723" s="93">
        <v>0</v>
      </c>
      <c r="DB723" s="93">
        <f t="shared" si="507"/>
        <v>0</v>
      </c>
      <c r="DC723" s="93">
        <v>0</v>
      </c>
      <c r="DD723" s="91">
        <v>0</v>
      </c>
      <c r="DE723" s="93">
        <f t="shared" si="508"/>
        <v>0</v>
      </c>
      <c r="DF723" s="93">
        <f t="shared" si="521"/>
        <v>0</v>
      </c>
      <c r="DG723" s="93"/>
      <c r="DH723" s="93">
        <v>0</v>
      </c>
      <c r="DI723" s="93">
        <v>0</v>
      </c>
      <c r="DJ723" s="86">
        <f t="shared" si="509"/>
        <v>0</v>
      </c>
      <c r="DK723" s="91">
        <v>0</v>
      </c>
      <c r="DL723" s="93"/>
      <c r="DM723" s="93">
        <v>0</v>
      </c>
      <c r="DN723" s="93">
        <f t="shared" si="522"/>
        <v>2312000</v>
      </c>
      <c r="DO723" s="93">
        <f t="shared" si="510"/>
        <v>0</v>
      </c>
      <c r="DP723" s="92">
        <f t="shared" si="511"/>
        <v>65545.2</v>
      </c>
      <c r="DQ723" s="97" t="str">
        <f t="shared" si="523"/>
        <v>8092776757</v>
      </c>
      <c r="DR723" s="98">
        <f t="shared" si="512"/>
        <v>0</v>
      </c>
      <c r="DS723" s="93" t="str">
        <f t="shared" si="513"/>
        <v>OK</v>
      </c>
      <c r="DT723" s="93"/>
      <c r="DU723" s="78" t="str">
        <f t="shared" si="524"/>
        <v>5010700210791079100001VT300001</v>
      </c>
      <c r="DV723" s="78">
        <f>INDEX('08_DMGiaDat'!$L:$L,MATCH(DU723,'08_DMGiaDat'!$R:$R,0))</f>
        <v>2890000</v>
      </c>
      <c r="DW723" s="78" t="str">
        <f t="shared" si="525"/>
        <v>501070021079100100000001</v>
      </c>
      <c r="DX723" s="78" t="str">
        <f>IFERROR(VLOOKUP(DW723,'08_DMGiaDat'!C718:C719,2,FALSE),"N")</f>
        <v>N</v>
      </c>
      <c r="DY723" s="78" t="str">
        <f t="shared" si="526"/>
        <v>5010700210791001VT300001</v>
      </c>
      <c r="DZ723" s="78" t="str">
        <f>IFERROR(VLOOKUP(DY723,'08_DMGiaDat'!C718:C719,2,FALSE),"N")</f>
        <v>N</v>
      </c>
      <c r="EA723" s="78" t="str">
        <f t="shared" si="527"/>
        <v>501070021079100100000001</v>
      </c>
      <c r="EB723" s="78" t="str">
        <f>IFERROR(VLOOKUP(EA723,'08_DMGiaDat'!C718:C719,2,FALSE),"N")</f>
        <v>N</v>
      </c>
      <c r="EC723" s="92">
        <f>IF(DV723&lt;&gt;"N",DV723,IF(DX723&lt;&gt;"N",DX723,IF(DZ723&lt;&gt;"N",DZ723*VLOOKUP(LEFT(CB723,3),'03_DMMucDich'!C702:C706,5,FALSE),IF(EB723&lt;&gt;"N",EB723*VLOOKUP(LEFT(CB723,3),'03_DMMucDich'!C702:C706,5,FALSE),"N/A"))))</f>
        <v>2890000</v>
      </c>
    </row>
    <row r="724" spans="1:133" s="34" customFormat="1" ht="16" x14ac:dyDescent="0.2">
      <c r="A724" s="85">
        <v>710</v>
      </c>
      <c r="B724" s="86"/>
      <c r="C724" s="87"/>
      <c r="D724" s="141" t="s">
        <v>6326</v>
      </c>
      <c r="E724" s="86"/>
      <c r="F724" s="88"/>
      <c r="G724" s="88" t="s">
        <v>5718</v>
      </c>
      <c r="H724" s="151">
        <v>2022</v>
      </c>
      <c r="I724" s="86"/>
      <c r="J724" s="86"/>
      <c r="K724" s="145" t="s">
        <v>6950</v>
      </c>
      <c r="L724" s="105"/>
      <c r="M724" s="86"/>
      <c r="N724" s="105"/>
      <c r="O724" s="105"/>
      <c r="P724" s="86"/>
      <c r="Q724" s="86"/>
      <c r="R724" s="153" t="str">
        <f t="shared" si="528"/>
        <v>Tổ 08</v>
      </c>
      <c r="S724" s="86"/>
      <c r="T724" s="86"/>
      <c r="U724" s="86"/>
      <c r="V724" s="86" t="str">
        <f t="shared" si="493"/>
        <v xml:space="preserve">, </v>
      </c>
      <c r="W724" s="86"/>
      <c r="X724" s="86"/>
      <c r="Y724" s="86"/>
      <c r="Z724" s="88"/>
      <c r="AA724" s="105"/>
      <c r="AB724" s="86"/>
      <c r="AC724" s="90"/>
      <c r="AD724" s="86"/>
      <c r="AE724" s="86"/>
      <c r="AF724" s="86"/>
      <c r="AG724" s="86"/>
      <c r="AH724" s="160" t="s">
        <v>7003</v>
      </c>
      <c r="AI724" s="153"/>
      <c r="AJ724" s="153"/>
      <c r="AK724" s="86"/>
      <c r="AL724" s="86"/>
      <c r="AM724" s="153" t="s">
        <v>7015</v>
      </c>
      <c r="AN724" s="153" t="s">
        <v>7842</v>
      </c>
      <c r="AO724" s="165">
        <v>45078</v>
      </c>
      <c r="AP724" s="153" t="s">
        <v>1686</v>
      </c>
      <c r="AQ724" s="153" t="s">
        <v>7119</v>
      </c>
      <c r="AR724" s="166">
        <v>100</v>
      </c>
      <c r="AS724" s="88" t="s">
        <v>5719</v>
      </c>
      <c r="AT724" s="92">
        <f t="shared" si="504"/>
        <v>0</v>
      </c>
      <c r="AU724" s="93">
        <v>0</v>
      </c>
      <c r="AV724" s="93">
        <v>0</v>
      </c>
      <c r="AW724" s="166">
        <v>200</v>
      </c>
      <c r="AX724" s="93">
        <v>0</v>
      </c>
      <c r="AY724" s="177"/>
      <c r="AZ724" s="177">
        <v>0</v>
      </c>
      <c r="BA724" s="178"/>
      <c r="BB724" s="105"/>
      <c r="BC724" s="105"/>
      <c r="BD724" s="93"/>
      <c r="BE724" s="93">
        <v>0</v>
      </c>
      <c r="BF724" s="91">
        <v>0</v>
      </c>
      <c r="BG724" s="94"/>
      <c r="BH724" s="95"/>
      <c r="BI724" s="93" t="str">
        <f t="shared" si="514"/>
        <v>Lý Chung</v>
      </c>
      <c r="BJ724" s="105">
        <f t="shared" si="515"/>
        <v>0</v>
      </c>
      <c r="BK724" s="88" t="str">
        <f t="shared" si="516"/>
        <v>8464890124</v>
      </c>
      <c r="BL724" s="86">
        <f t="shared" si="517"/>
        <v>0</v>
      </c>
      <c r="BM724" s="105">
        <f t="shared" si="518"/>
        <v>0</v>
      </c>
      <c r="BN724" s="86">
        <f t="shared" si="519"/>
        <v>0</v>
      </c>
      <c r="BO724" s="86">
        <f t="shared" si="520"/>
        <v>0</v>
      </c>
      <c r="BP724" s="86">
        <f t="shared" si="494"/>
        <v>0</v>
      </c>
      <c r="BQ724" s="160" t="s">
        <v>7003</v>
      </c>
      <c r="BR724" s="86" t="s">
        <v>5720</v>
      </c>
      <c r="BS724" s="88" t="s">
        <v>5721</v>
      </c>
      <c r="BT724" s="86" t="s">
        <v>5722</v>
      </c>
      <c r="BU724" s="86"/>
      <c r="BV724" s="86" t="str">
        <f t="shared" si="495"/>
        <v>BA 601805</v>
      </c>
      <c r="BW724" s="105" t="str">
        <f t="shared" si="496"/>
        <v/>
      </c>
      <c r="BX724" s="86" t="str">
        <f t="shared" si="532"/>
        <v>141</v>
      </c>
      <c r="BY724" s="86" t="str">
        <f t="shared" si="533"/>
        <v>74</v>
      </c>
      <c r="BZ724" s="91">
        <f t="shared" si="534"/>
        <v>100</v>
      </c>
      <c r="CA724" s="91">
        <v>0</v>
      </c>
      <c r="CB724" s="96" t="s">
        <v>5719</v>
      </c>
      <c r="CC724" s="91">
        <f t="shared" si="497"/>
        <v>200</v>
      </c>
      <c r="CD724" s="91">
        <f t="shared" si="498"/>
        <v>0</v>
      </c>
      <c r="CE724" s="93">
        <f t="shared" si="499"/>
        <v>0</v>
      </c>
      <c r="CF724" s="93">
        <f t="shared" si="500"/>
        <v>0</v>
      </c>
      <c r="CG724" s="105"/>
      <c r="CH724" s="105"/>
      <c r="CI724" s="86"/>
      <c r="CJ724" s="188"/>
      <c r="CK724" s="181">
        <f t="shared" si="501"/>
        <v>100</v>
      </c>
      <c r="CL724" s="181">
        <f t="shared" si="502"/>
        <v>200</v>
      </c>
      <c r="CM724" s="86" t="s">
        <v>5723</v>
      </c>
      <c r="CN724" s="182" t="s">
        <v>7866</v>
      </c>
      <c r="CO724" s="183" t="s">
        <v>7867</v>
      </c>
      <c r="CP724" s="86" t="s">
        <v>5724</v>
      </c>
      <c r="CQ724" s="153" t="s">
        <v>7927</v>
      </c>
      <c r="CR724" s="187">
        <f t="shared" si="503"/>
        <v>2890000</v>
      </c>
      <c r="CS724" s="188">
        <v>0.85</v>
      </c>
      <c r="CT724" s="188">
        <f t="shared" si="505"/>
        <v>2456500</v>
      </c>
      <c r="CU724" s="93"/>
      <c r="CV724" s="94">
        <f t="shared" si="529"/>
        <v>100</v>
      </c>
      <c r="CW724" s="93">
        <f t="shared" si="530"/>
        <v>0</v>
      </c>
      <c r="CX724" s="86">
        <f t="shared" si="531"/>
        <v>0</v>
      </c>
      <c r="CY724" s="93">
        <f t="shared" si="506"/>
        <v>73695</v>
      </c>
      <c r="CZ724" s="93">
        <v>0</v>
      </c>
      <c r="DA724" s="93">
        <v>0</v>
      </c>
      <c r="DB724" s="93">
        <f t="shared" si="507"/>
        <v>0</v>
      </c>
      <c r="DC724" s="93">
        <v>0</v>
      </c>
      <c r="DD724" s="91">
        <v>0</v>
      </c>
      <c r="DE724" s="93">
        <f t="shared" si="508"/>
        <v>0</v>
      </c>
      <c r="DF724" s="93">
        <f t="shared" si="521"/>
        <v>0</v>
      </c>
      <c r="DG724" s="93"/>
      <c r="DH724" s="93">
        <v>0</v>
      </c>
      <c r="DI724" s="93">
        <v>0</v>
      </c>
      <c r="DJ724" s="86">
        <f t="shared" si="509"/>
        <v>0</v>
      </c>
      <c r="DK724" s="91">
        <v>0</v>
      </c>
      <c r="DL724" s="93"/>
      <c r="DM724" s="93">
        <v>0</v>
      </c>
      <c r="DN724" s="93">
        <f t="shared" si="522"/>
        <v>2456500</v>
      </c>
      <c r="DO724" s="93">
        <f t="shared" si="510"/>
        <v>0</v>
      </c>
      <c r="DP724" s="92">
        <f t="shared" si="511"/>
        <v>73695</v>
      </c>
      <c r="DQ724" s="97" t="str">
        <f t="shared" si="523"/>
        <v>8464890124</v>
      </c>
      <c r="DR724" s="98">
        <f t="shared" si="512"/>
        <v>0</v>
      </c>
      <c r="DS724" s="93" t="str">
        <f t="shared" si="513"/>
        <v>OK</v>
      </c>
      <c r="DT724" s="93"/>
      <c r="DU724" s="78" t="str">
        <f t="shared" si="524"/>
        <v>5010700210791079100001VT300001</v>
      </c>
      <c r="DV724" s="78">
        <f>INDEX('08_DMGiaDat'!$L:$L,MATCH(DU724,'08_DMGiaDat'!$R:$R,0))</f>
        <v>2890000</v>
      </c>
      <c r="DW724" s="78" t="str">
        <f t="shared" si="525"/>
        <v>501070021079100100000001</v>
      </c>
      <c r="DX724" s="78" t="str">
        <f>IFERROR(VLOOKUP(DW724,'08_DMGiaDat'!C718:C719,2,FALSE),"N")</f>
        <v>N</v>
      </c>
      <c r="DY724" s="78" t="str">
        <f t="shared" si="526"/>
        <v>5010700210791001VT300001</v>
      </c>
      <c r="DZ724" s="78" t="str">
        <f>IFERROR(VLOOKUP(DY724,'08_DMGiaDat'!C718:C719,2,FALSE),"N")</f>
        <v>N</v>
      </c>
      <c r="EA724" s="78" t="str">
        <f t="shared" si="527"/>
        <v>501070021079100100000001</v>
      </c>
      <c r="EB724" s="78" t="str">
        <f>IFERROR(VLOOKUP(EA724,'08_DMGiaDat'!C718:C719,2,FALSE),"N")</f>
        <v>N</v>
      </c>
      <c r="EC724" s="92">
        <f>IF(DV724&lt;&gt;"N",DV724,IF(DX724&lt;&gt;"N",DX724,IF(DZ724&lt;&gt;"N",DZ724*VLOOKUP(LEFT(CB724,3),'03_DMMucDich'!C702:C706,5,FALSE),IF(EB724&lt;&gt;"N",EB724*VLOOKUP(LEFT(CB724,3),'03_DMMucDich'!C702:C706,5,FALSE),"N/A"))))</f>
        <v>2890000</v>
      </c>
    </row>
    <row r="725" spans="1:133" s="34" customFormat="1" ht="16" x14ac:dyDescent="0.2">
      <c r="A725" s="85">
        <v>711</v>
      </c>
      <c r="B725" s="86"/>
      <c r="C725" s="87"/>
      <c r="D725" s="141" t="s">
        <v>6327</v>
      </c>
      <c r="E725" s="86"/>
      <c r="F725" s="88"/>
      <c r="G725" s="88" t="s">
        <v>5718</v>
      </c>
      <c r="H725" s="151">
        <v>2023</v>
      </c>
      <c r="I725" s="86"/>
      <c r="J725" s="86"/>
      <c r="K725" s="145" t="s">
        <v>6951</v>
      </c>
      <c r="L725" s="105"/>
      <c r="M725" s="86"/>
      <c r="N725" s="105"/>
      <c r="O725" s="105"/>
      <c r="P725" s="86"/>
      <c r="Q725" s="86"/>
      <c r="R725" s="153" t="str">
        <f t="shared" si="528"/>
        <v>Tổ 66</v>
      </c>
      <c r="S725" s="86"/>
      <c r="T725" s="86"/>
      <c r="U725" s="86"/>
      <c r="V725" s="86" t="str">
        <f t="shared" si="493"/>
        <v xml:space="preserve">, </v>
      </c>
      <c r="W725" s="86"/>
      <c r="X725" s="86"/>
      <c r="Y725" s="86"/>
      <c r="Z725" s="88"/>
      <c r="AA725" s="105"/>
      <c r="AB725" s="86"/>
      <c r="AC725" s="90"/>
      <c r="AD725" s="86"/>
      <c r="AE725" s="86"/>
      <c r="AF725" s="86"/>
      <c r="AG725" s="86"/>
      <c r="AH725" s="160" t="s">
        <v>6960</v>
      </c>
      <c r="AI725" s="153"/>
      <c r="AJ725" s="153"/>
      <c r="AK725" s="86"/>
      <c r="AL725" s="86"/>
      <c r="AM725" s="153" t="s">
        <v>7015</v>
      </c>
      <c r="AN725" s="153" t="s">
        <v>7843</v>
      </c>
      <c r="AO725" s="165">
        <v>43889</v>
      </c>
      <c r="AP725" s="153" t="s">
        <v>7217</v>
      </c>
      <c r="AQ725" s="153" t="s">
        <v>7780</v>
      </c>
      <c r="AR725" s="166">
        <v>100.2</v>
      </c>
      <c r="AS725" s="88" t="s">
        <v>5719</v>
      </c>
      <c r="AT725" s="92">
        <f t="shared" si="504"/>
        <v>0</v>
      </c>
      <c r="AU725" s="93">
        <v>0</v>
      </c>
      <c r="AV725" s="93">
        <v>0</v>
      </c>
      <c r="AW725" s="166">
        <v>200</v>
      </c>
      <c r="AX725" s="93">
        <v>0</v>
      </c>
      <c r="AY725" s="177"/>
      <c r="AZ725" s="177">
        <v>0</v>
      </c>
      <c r="BA725" s="178"/>
      <c r="BB725" s="105"/>
      <c r="BC725" s="105"/>
      <c r="BD725" s="93"/>
      <c r="BE725" s="93">
        <v>0</v>
      </c>
      <c r="BF725" s="91">
        <v>0</v>
      </c>
      <c r="BG725" s="94"/>
      <c r="BH725" s="95"/>
      <c r="BI725" s="93" t="str">
        <f t="shared" si="514"/>
        <v>Nguyễn Đức Lâm</v>
      </c>
      <c r="BJ725" s="105">
        <f t="shared" si="515"/>
        <v>0</v>
      </c>
      <c r="BK725" s="88" t="str">
        <f t="shared" si="516"/>
        <v>8403125013</v>
      </c>
      <c r="BL725" s="86">
        <f t="shared" si="517"/>
        <v>0</v>
      </c>
      <c r="BM725" s="105">
        <f t="shared" si="518"/>
        <v>0</v>
      </c>
      <c r="BN725" s="86">
        <f t="shared" si="519"/>
        <v>0</v>
      </c>
      <c r="BO725" s="86">
        <f t="shared" si="520"/>
        <v>0</v>
      </c>
      <c r="BP725" s="86">
        <f t="shared" si="494"/>
        <v>0</v>
      </c>
      <c r="BQ725" s="160" t="s">
        <v>6960</v>
      </c>
      <c r="BR725" s="86" t="s">
        <v>5720</v>
      </c>
      <c r="BS725" s="88" t="s">
        <v>5721</v>
      </c>
      <c r="BT725" s="86" t="s">
        <v>5722</v>
      </c>
      <c r="BU725" s="86"/>
      <c r="BV725" s="86" t="str">
        <f t="shared" si="495"/>
        <v>CT 523039</v>
      </c>
      <c r="BW725" s="105" t="str">
        <f t="shared" si="496"/>
        <v/>
      </c>
      <c r="BX725" s="86" t="str">
        <f t="shared" si="532"/>
        <v>91</v>
      </c>
      <c r="BY725" s="86" t="str">
        <f t="shared" si="533"/>
        <v>49</v>
      </c>
      <c r="BZ725" s="91">
        <f t="shared" si="534"/>
        <v>100.2</v>
      </c>
      <c r="CA725" s="91">
        <v>0</v>
      </c>
      <c r="CB725" s="96" t="s">
        <v>5719</v>
      </c>
      <c r="CC725" s="91">
        <f t="shared" si="497"/>
        <v>200</v>
      </c>
      <c r="CD725" s="91">
        <f t="shared" si="498"/>
        <v>0</v>
      </c>
      <c r="CE725" s="93">
        <f t="shared" si="499"/>
        <v>0</v>
      </c>
      <c r="CF725" s="93">
        <f t="shared" si="500"/>
        <v>0</v>
      </c>
      <c r="CG725" s="105"/>
      <c r="CH725" s="105"/>
      <c r="CI725" s="86"/>
      <c r="CJ725" s="188"/>
      <c r="CK725" s="181">
        <f t="shared" si="501"/>
        <v>100.2</v>
      </c>
      <c r="CL725" s="181">
        <f t="shared" si="502"/>
        <v>200</v>
      </c>
      <c r="CM725" s="86" t="s">
        <v>5723</v>
      </c>
      <c r="CN725" s="182" t="s">
        <v>7854</v>
      </c>
      <c r="CO725" s="183" t="s">
        <v>7855</v>
      </c>
      <c r="CP725" s="86" t="s">
        <v>5724</v>
      </c>
      <c r="CQ725" s="153" t="s">
        <v>7924</v>
      </c>
      <c r="CR725" s="187">
        <f t="shared" si="503"/>
        <v>7970000</v>
      </c>
      <c r="CS725" s="188">
        <v>1</v>
      </c>
      <c r="CT725" s="188">
        <f t="shared" si="505"/>
        <v>7970000</v>
      </c>
      <c r="CU725" s="93"/>
      <c r="CV725" s="94">
        <f t="shared" si="529"/>
        <v>100.2</v>
      </c>
      <c r="CW725" s="93">
        <f t="shared" si="530"/>
        <v>0</v>
      </c>
      <c r="CX725" s="86">
        <f t="shared" si="531"/>
        <v>0</v>
      </c>
      <c r="CY725" s="93">
        <f t="shared" si="506"/>
        <v>239578.19999999998</v>
      </c>
      <c r="CZ725" s="93">
        <v>0</v>
      </c>
      <c r="DA725" s="93">
        <v>0</v>
      </c>
      <c r="DB725" s="93">
        <f t="shared" si="507"/>
        <v>0</v>
      </c>
      <c r="DC725" s="93">
        <v>0</v>
      </c>
      <c r="DD725" s="91">
        <v>0</v>
      </c>
      <c r="DE725" s="93">
        <f t="shared" si="508"/>
        <v>0</v>
      </c>
      <c r="DF725" s="93">
        <f t="shared" si="521"/>
        <v>0</v>
      </c>
      <c r="DG725" s="93"/>
      <c r="DH725" s="93">
        <v>0</v>
      </c>
      <c r="DI725" s="93">
        <v>0</v>
      </c>
      <c r="DJ725" s="86">
        <f t="shared" si="509"/>
        <v>0</v>
      </c>
      <c r="DK725" s="91">
        <v>0</v>
      </c>
      <c r="DL725" s="93"/>
      <c r="DM725" s="93">
        <v>0</v>
      </c>
      <c r="DN725" s="93">
        <f t="shared" si="522"/>
        <v>7970000</v>
      </c>
      <c r="DO725" s="93">
        <f t="shared" si="510"/>
        <v>0</v>
      </c>
      <c r="DP725" s="92">
        <f t="shared" si="511"/>
        <v>239578.19999999998</v>
      </c>
      <c r="DQ725" s="97" t="str">
        <f t="shared" si="523"/>
        <v>8403125013</v>
      </c>
      <c r="DR725" s="98">
        <f t="shared" si="512"/>
        <v>0</v>
      </c>
      <c r="DS725" s="93" t="str">
        <f t="shared" si="513"/>
        <v>OK</v>
      </c>
      <c r="DT725" s="93"/>
      <c r="DU725" s="78" t="str">
        <f t="shared" si="524"/>
        <v>5010700215011501100001VT100001</v>
      </c>
      <c r="DV725" s="78">
        <f>INDEX('08_DMGiaDat'!$L:$L,MATCH(DU725,'08_DMGiaDat'!$R:$R,0))</f>
        <v>7970000</v>
      </c>
      <c r="DW725" s="78" t="str">
        <f t="shared" si="525"/>
        <v>501070021501100100000001</v>
      </c>
      <c r="DX725" s="78" t="str">
        <f>IFERROR(VLOOKUP(DW725,'08_DMGiaDat'!C718:C719,2,FALSE),"N")</f>
        <v>N</v>
      </c>
      <c r="DY725" s="78" t="str">
        <f t="shared" si="526"/>
        <v>5010700215011001VT100001</v>
      </c>
      <c r="DZ725" s="78" t="str">
        <f>IFERROR(VLOOKUP(DY725,'08_DMGiaDat'!C718:C719,2,FALSE),"N")</f>
        <v>N</v>
      </c>
      <c r="EA725" s="78" t="str">
        <f t="shared" si="527"/>
        <v>501070021501100100000001</v>
      </c>
      <c r="EB725" s="78" t="str">
        <f>IFERROR(VLOOKUP(EA725,'08_DMGiaDat'!C718:C719,2,FALSE),"N")</f>
        <v>N</v>
      </c>
      <c r="EC725" s="92">
        <f>IF(DV725&lt;&gt;"N",DV725,IF(DX725&lt;&gt;"N",DX725,IF(DZ725&lt;&gt;"N",DZ725*VLOOKUP(LEFT(CB725,3),'03_DMMucDich'!C702:C706,5,FALSE),IF(EB725&lt;&gt;"N",EB725*VLOOKUP(LEFT(CB725,3),'03_DMMucDich'!C702:C706,5,FALSE),"N/A"))))</f>
        <v>7970000</v>
      </c>
    </row>
    <row r="726" spans="1:133" s="34" customFormat="1" ht="16" x14ac:dyDescent="0.2">
      <c r="A726" s="85">
        <v>712</v>
      </c>
      <c r="B726" s="86"/>
      <c r="C726" s="87"/>
      <c r="D726" s="141" t="s">
        <v>6328</v>
      </c>
      <c r="E726" s="86"/>
      <c r="F726" s="88"/>
      <c r="G726" s="88" t="s">
        <v>5718</v>
      </c>
      <c r="H726" s="151">
        <v>2023</v>
      </c>
      <c r="I726" s="86"/>
      <c r="J726" s="86"/>
      <c r="K726" s="145" t="s">
        <v>6952</v>
      </c>
      <c r="L726" s="105"/>
      <c r="M726" s="86"/>
      <c r="N726" s="105"/>
      <c r="O726" s="105"/>
      <c r="P726" s="86"/>
      <c r="Q726" s="86"/>
      <c r="R726" s="153" t="str">
        <f t="shared" si="528"/>
        <v>Tổ 64</v>
      </c>
      <c r="S726" s="86"/>
      <c r="T726" s="86"/>
      <c r="U726" s="86"/>
      <c r="V726" s="86" t="str">
        <f t="shared" si="493"/>
        <v xml:space="preserve">, </v>
      </c>
      <c r="W726" s="86"/>
      <c r="X726" s="86"/>
      <c r="Y726" s="86"/>
      <c r="Z726" s="88"/>
      <c r="AA726" s="105"/>
      <c r="AB726" s="86"/>
      <c r="AC726" s="90"/>
      <c r="AD726" s="86"/>
      <c r="AE726" s="86"/>
      <c r="AF726" s="86"/>
      <c r="AG726" s="86"/>
      <c r="AH726" s="160" t="s">
        <v>6961</v>
      </c>
      <c r="AI726" s="153"/>
      <c r="AJ726" s="153"/>
      <c r="AK726" s="86"/>
      <c r="AL726" s="86"/>
      <c r="AM726" s="153" t="s">
        <v>7015</v>
      </c>
      <c r="AN726" s="153" t="s">
        <v>7844</v>
      </c>
      <c r="AO726" s="165">
        <v>42867</v>
      </c>
      <c r="AP726" s="153" t="s">
        <v>1932</v>
      </c>
      <c r="AQ726" s="153" t="s">
        <v>5669</v>
      </c>
      <c r="AR726" s="166">
        <v>105</v>
      </c>
      <c r="AS726" s="88" t="s">
        <v>5719</v>
      </c>
      <c r="AT726" s="92">
        <f t="shared" si="504"/>
        <v>0</v>
      </c>
      <c r="AU726" s="93">
        <v>0</v>
      </c>
      <c r="AV726" s="93">
        <v>0</v>
      </c>
      <c r="AW726" s="166">
        <v>200</v>
      </c>
      <c r="AX726" s="93">
        <v>0</v>
      </c>
      <c r="AY726" s="177"/>
      <c r="AZ726" s="177">
        <v>0</v>
      </c>
      <c r="BA726" s="178"/>
      <c r="BB726" s="105"/>
      <c r="BC726" s="105"/>
      <c r="BD726" s="93"/>
      <c r="BE726" s="93">
        <v>0</v>
      </c>
      <c r="BF726" s="91">
        <v>0</v>
      </c>
      <c r="BG726" s="94"/>
      <c r="BH726" s="95"/>
      <c r="BI726" s="93" t="str">
        <f t="shared" si="514"/>
        <v>Nguyễn Quốc Khánh</v>
      </c>
      <c r="BJ726" s="105">
        <f t="shared" si="515"/>
        <v>0</v>
      </c>
      <c r="BK726" s="88" t="str">
        <f t="shared" si="516"/>
        <v>8200082300</v>
      </c>
      <c r="BL726" s="86">
        <f t="shared" si="517"/>
        <v>0</v>
      </c>
      <c r="BM726" s="105">
        <f t="shared" si="518"/>
        <v>0</v>
      </c>
      <c r="BN726" s="86">
        <f t="shared" si="519"/>
        <v>0</v>
      </c>
      <c r="BO726" s="86">
        <f t="shared" si="520"/>
        <v>0</v>
      </c>
      <c r="BP726" s="86">
        <f t="shared" si="494"/>
        <v>0</v>
      </c>
      <c r="BQ726" s="160" t="s">
        <v>6961</v>
      </c>
      <c r="BR726" s="86" t="s">
        <v>5720</v>
      </c>
      <c r="BS726" s="88" t="s">
        <v>5721</v>
      </c>
      <c r="BT726" s="86" t="s">
        <v>5722</v>
      </c>
      <c r="BU726" s="86"/>
      <c r="BV726" s="86" t="str">
        <f t="shared" si="495"/>
        <v>CH 692163</v>
      </c>
      <c r="BW726" s="105" t="str">
        <f t="shared" si="496"/>
        <v/>
      </c>
      <c r="BX726" s="86" t="str">
        <f t="shared" si="532"/>
        <v>153</v>
      </c>
      <c r="BY726" s="86" t="str">
        <f t="shared" si="533"/>
        <v>13</v>
      </c>
      <c r="BZ726" s="91">
        <f t="shared" si="534"/>
        <v>105</v>
      </c>
      <c r="CA726" s="91">
        <v>0</v>
      </c>
      <c r="CB726" s="96" t="s">
        <v>5719</v>
      </c>
      <c r="CC726" s="91">
        <f t="shared" si="497"/>
        <v>200</v>
      </c>
      <c r="CD726" s="91">
        <f t="shared" si="498"/>
        <v>0</v>
      </c>
      <c r="CE726" s="93">
        <f t="shared" si="499"/>
        <v>0</v>
      </c>
      <c r="CF726" s="93">
        <f t="shared" si="500"/>
        <v>0</v>
      </c>
      <c r="CG726" s="105"/>
      <c r="CH726" s="105"/>
      <c r="CI726" s="86"/>
      <c r="CJ726" s="188"/>
      <c r="CK726" s="181">
        <f t="shared" si="501"/>
        <v>105</v>
      </c>
      <c r="CL726" s="181">
        <f t="shared" si="502"/>
        <v>200</v>
      </c>
      <c r="CM726" s="86" t="s">
        <v>5723</v>
      </c>
      <c r="CN726" s="182" t="s">
        <v>7854</v>
      </c>
      <c r="CO726" s="183" t="s">
        <v>7855</v>
      </c>
      <c r="CP726" s="86" t="s">
        <v>5724</v>
      </c>
      <c r="CQ726" s="153" t="s">
        <v>7924</v>
      </c>
      <c r="CR726" s="187">
        <f t="shared" si="503"/>
        <v>7970000</v>
      </c>
      <c r="CS726" s="188">
        <v>1</v>
      </c>
      <c r="CT726" s="188">
        <f t="shared" si="505"/>
        <v>7970000</v>
      </c>
      <c r="CU726" s="93"/>
      <c r="CV726" s="94">
        <f t="shared" si="529"/>
        <v>105</v>
      </c>
      <c r="CW726" s="93">
        <f t="shared" si="530"/>
        <v>0</v>
      </c>
      <c r="CX726" s="86">
        <f t="shared" si="531"/>
        <v>0</v>
      </c>
      <c r="CY726" s="93">
        <f t="shared" si="506"/>
        <v>251055</v>
      </c>
      <c r="CZ726" s="93">
        <v>0</v>
      </c>
      <c r="DA726" s="93">
        <v>0</v>
      </c>
      <c r="DB726" s="93">
        <f t="shared" si="507"/>
        <v>0</v>
      </c>
      <c r="DC726" s="93">
        <v>0</v>
      </c>
      <c r="DD726" s="91">
        <v>0</v>
      </c>
      <c r="DE726" s="93">
        <f t="shared" si="508"/>
        <v>0</v>
      </c>
      <c r="DF726" s="93">
        <f t="shared" si="521"/>
        <v>0</v>
      </c>
      <c r="DG726" s="93"/>
      <c r="DH726" s="93">
        <v>0</v>
      </c>
      <c r="DI726" s="93">
        <v>0</v>
      </c>
      <c r="DJ726" s="86">
        <f t="shared" si="509"/>
        <v>0</v>
      </c>
      <c r="DK726" s="91">
        <v>0</v>
      </c>
      <c r="DL726" s="93"/>
      <c r="DM726" s="93">
        <v>0</v>
      </c>
      <c r="DN726" s="93">
        <f t="shared" si="522"/>
        <v>7970000</v>
      </c>
      <c r="DO726" s="93">
        <f t="shared" si="510"/>
        <v>0</v>
      </c>
      <c r="DP726" s="92">
        <f t="shared" si="511"/>
        <v>251055</v>
      </c>
      <c r="DQ726" s="97" t="str">
        <f t="shared" si="523"/>
        <v>8200082300</v>
      </c>
      <c r="DR726" s="98">
        <f t="shared" si="512"/>
        <v>0</v>
      </c>
      <c r="DS726" s="93" t="str">
        <f t="shared" si="513"/>
        <v>OK</v>
      </c>
      <c r="DT726" s="93"/>
      <c r="DU726" s="78" t="str">
        <f t="shared" si="524"/>
        <v>5010700215011501100001VT100001</v>
      </c>
      <c r="DV726" s="78">
        <f>INDEX('08_DMGiaDat'!$L:$L,MATCH(DU726,'08_DMGiaDat'!$R:$R,0))</f>
        <v>7970000</v>
      </c>
      <c r="DW726" s="78" t="str">
        <f t="shared" si="525"/>
        <v>501070021501100100000001</v>
      </c>
      <c r="DX726" s="78" t="str">
        <f>IFERROR(VLOOKUP(DW726,'08_DMGiaDat'!C718:C719,2,FALSE),"N")</f>
        <v>N</v>
      </c>
      <c r="DY726" s="78" t="str">
        <f t="shared" si="526"/>
        <v>5010700215011001VT100001</v>
      </c>
      <c r="DZ726" s="78" t="str">
        <f>IFERROR(VLOOKUP(DY726,'08_DMGiaDat'!C718:C719,2,FALSE),"N")</f>
        <v>N</v>
      </c>
      <c r="EA726" s="78" t="str">
        <f t="shared" si="527"/>
        <v>501070021501100100000001</v>
      </c>
      <c r="EB726" s="78" t="str">
        <f>IFERROR(VLOOKUP(EA726,'08_DMGiaDat'!C718:C719,2,FALSE),"N")</f>
        <v>N</v>
      </c>
      <c r="EC726" s="92">
        <f>IF(DV726&lt;&gt;"N",DV726,IF(DX726&lt;&gt;"N",DX726,IF(DZ726&lt;&gt;"N",DZ726*VLOOKUP(LEFT(CB726,3),'03_DMMucDich'!C702:C706,5,FALSE),IF(EB726&lt;&gt;"N",EB726*VLOOKUP(LEFT(CB726,3),'03_DMMucDich'!C702:C706,5,FALSE),"N/A"))))</f>
        <v>7970000</v>
      </c>
    </row>
    <row r="727" spans="1:133" s="34" customFormat="1" ht="16" x14ac:dyDescent="0.2">
      <c r="A727" s="85">
        <v>713</v>
      </c>
      <c r="B727" s="86"/>
      <c r="C727" s="87"/>
      <c r="D727" s="141" t="s">
        <v>6329</v>
      </c>
      <c r="E727" s="86"/>
      <c r="F727" s="88"/>
      <c r="G727" s="88" t="s">
        <v>5718</v>
      </c>
      <c r="H727" s="151">
        <v>2023</v>
      </c>
      <c r="I727" s="86"/>
      <c r="J727" s="86"/>
      <c r="K727" s="145" t="s">
        <v>6953</v>
      </c>
      <c r="L727" s="105"/>
      <c r="M727" s="86"/>
      <c r="N727" s="105"/>
      <c r="O727" s="105"/>
      <c r="P727" s="86"/>
      <c r="Q727" s="86"/>
      <c r="R727" s="153" t="str">
        <f t="shared" si="528"/>
        <v>Tổ 56</v>
      </c>
      <c r="S727" s="86"/>
      <c r="T727" s="86"/>
      <c r="U727" s="86"/>
      <c r="V727" s="86" t="str">
        <f t="shared" si="493"/>
        <v xml:space="preserve">, </v>
      </c>
      <c r="W727" s="86"/>
      <c r="X727" s="86"/>
      <c r="Y727" s="86"/>
      <c r="Z727" s="88"/>
      <c r="AA727" s="105"/>
      <c r="AB727" s="86"/>
      <c r="AC727" s="90"/>
      <c r="AD727" s="86"/>
      <c r="AE727" s="86"/>
      <c r="AF727" s="86"/>
      <c r="AG727" s="86"/>
      <c r="AH727" s="160" t="s">
        <v>6988</v>
      </c>
      <c r="AI727" s="153"/>
      <c r="AJ727" s="153"/>
      <c r="AK727" s="86"/>
      <c r="AL727" s="86"/>
      <c r="AM727" s="153" t="s">
        <v>7015</v>
      </c>
      <c r="AN727" s="153" t="s">
        <v>7845</v>
      </c>
      <c r="AO727" s="165">
        <v>43776</v>
      </c>
      <c r="AP727" s="153" t="s">
        <v>5703</v>
      </c>
      <c r="AQ727" s="153" t="s">
        <v>2075</v>
      </c>
      <c r="AR727" s="166">
        <v>464.2</v>
      </c>
      <c r="AS727" s="88" t="s">
        <v>5719</v>
      </c>
      <c r="AT727" s="92">
        <f t="shared" si="504"/>
        <v>0</v>
      </c>
      <c r="AU727" s="93">
        <v>0</v>
      </c>
      <c r="AV727" s="93">
        <v>0</v>
      </c>
      <c r="AW727" s="166">
        <v>200</v>
      </c>
      <c r="AX727" s="93">
        <v>0</v>
      </c>
      <c r="AY727" s="177"/>
      <c r="AZ727" s="177">
        <v>0</v>
      </c>
      <c r="BA727" s="178"/>
      <c r="BB727" s="105"/>
      <c r="BC727" s="105"/>
      <c r="BD727" s="93"/>
      <c r="BE727" s="93">
        <v>0</v>
      </c>
      <c r="BF727" s="91">
        <v>0</v>
      </c>
      <c r="BG727" s="94"/>
      <c r="BH727" s="95"/>
      <c r="BI727" s="93" t="str">
        <f t="shared" si="514"/>
        <v>Nguyễn Thị Hàn Quyên</v>
      </c>
      <c r="BJ727" s="105">
        <f t="shared" si="515"/>
        <v>0</v>
      </c>
      <c r="BK727" s="88" t="str">
        <f t="shared" si="516"/>
        <v>8638371338</v>
      </c>
      <c r="BL727" s="86">
        <f t="shared" si="517"/>
        <v>0</v>
      </c>
      <c r="BM727" s="105">
        <f t="shared" si="518"/>
        <v>0</v>
      </c>
      <c r="BN727" s="86">
        <f t="shared" si="519"/>
        <v>0</v>
      </c>
      <c r="BO727" s="86">
        <f t="shared" si="520"/>
        <v>0</v>
      </c>
      <c r="BP727" s="86">
        <f t="shared" si="494"/>
        <v>0</v>
      </c>
      <c r="BQ727" s="160" t="s">
        <v>6988</v>
      </c>
      <c r="BR727" s="86" t="s">
        <v>5720</v>
      </c>
      <c r="BS727" s="88" t="s">
        <v>5721</v>
      </c>
      <c r="BT727" s="86" t="s">
        <v>5722</v>
      </c>
      <c r="BU727" s="86"/>
      <c r="BV727" s="86" t="str">
        <f t="shared" si="495"/>
        <v>CR 983040</v>
      </c>
      <c r="BW727" s="105" t="str">
        <f t="shared" si="496"/>
        <v/>
      </c>
      <c r="BX727" s="86" t="str">
        <f t="shared" si="532"/>
        <v>35</v>
      </c>
      <c r="BY727" s="86" t="str">
        <f t="shared" si="533"/>
        <v>189</v>
      </c>
      <c r="BZ727" s="91">
        <f t="shared" si="534"/>
        <v>464.2</v>
      </c>
      <c r="CA727" s="91">
        <v>0</v>
      </c>
      <c r="CB727" s="96" t="s">
        <v>5719</v>
      </c>
      <c r="CC727" s="91">
        <f t="shared" si="497"/>
        <v>200</v>
      </c>
      <c r="CD727" s="91">
        <f t="shared" si="498"/>
        <v>0</v>
      </c>
      <c r="CE727" s="93">
        <f t="shared" si="499"/>
        <v>0</v>
      </c>
      <c r="CF727" s="93">
        <f t="shared" si="500"/>
        <v>0</v>
      </c>
      <c r="CG727" s="105"/>
      <c r="CH727" s="105"/>
      <c r="CI727" s="86"/>
      <c r="CJ727" s="188"/>
      <c r="CK727" s="181">
        <f t="shared" si="501"/>
        <v>464.2</v>
      </c>
      <c r="CL727" s="181">
        <f t="shared" si="502"/>
        <v>200</v>
      </c>
      <c r="CM727" s="86" t="s">
        <v>5723</v>
      </c>
      <c r="CN727" s="182" t="s">
        <v>7870</v>
      </c>
      <c r="CO727" s="183" t="s">
        <v>7871</v>
      </c>
      <c r="CP727" s="86" t="s">
        <v>5724</v>
      </c>
      <c r="CQ727" s="153" t="s">
        <v>7927</v>
      </c>
      <c r="CR727" s="187">
        <f t="shared" si="503"/>
        <v>2870000</v>
      </c>
      <c r="CS727" s="188">
        <v>0.85</v>
      </c>
      <c r="CT727" s="188">
        <f t="shared" si="505"/>
        <v>2439500</v>
      </c>
      <c r="CU727" s="93"/>
      <c r="CV727" s="94">
        <f t="shared" si="529"/>
        <v>200</v>
      </c>
      <c r="CW727" s="93">
        <f t="shared" si="530"/>
        <v>264.2</v>
      </c>
      <c r="CX727" s="86">
        <f t="shared" si="531"/>
        <v>0</v>
      </c>
      <c r="CY727" s="93">
        <f t="shared" si="506"/>
        <v>597531.13</v>
      </c>
      <c r="CZ727" s="93">
        <v>0</v>
      </c>
      <c r="DA727" s="93">
        <v>0</v>
      </c>
      <c r="DB727" s="93">
        <f t="shared" si="507"/>
        <v>0</v>
      </c>
      <c r="DC727" s="93">
        <v>0</v>
      </c>
      <c r="DD727" s="91">
        <v>0</v>
      </c>
      <c r="DE727" s="93">
        <f t="shared" si="508"/>
        <v>0</v>
      </c>
      <c r="DF727" s="93">
        <f t="shared" si="521"/>
        <v>0</v>
      </c>
      <c r="DG727" s="93"/>
      <c r="DH727" s="93">
        <v>0</v>
      </c>
      <c r="DI727" s="93">
        <v>0</v>
      </c>
      <c r="DJ727" s="86">
        <f t="shared" si="509"/>
        <v>0</v>
      </c>
      <c r="DK727" s="91">
        <v>0</v>
      </c>
      <c r="DL727" s="93"/>
      <c r="DM727" s="93">
        <v>0</v>
      </c>
      <c r="DN727" s="93">
        <f t="shared" si="522"/>
        <v>2439500</v>
      </c>
      <c r="DO727" s="93">
        <f t="shared" si="510"/>
        <v>0</v>
      </c>
      <c r="DP727" s="92">
        <f t="shared" si="511"/>
        <v>597531.13</v>
      </c>
      <c r="DQ727" s="97" t="str">
        <f t="shared" si="523"/>
        <v>8638371338</v>
      </c>
      <c r="DR727" s="98">
        <f t="shared" si="512"/>
        <v>0</v>
      </c>
      <c r="DS727" s="93" t="str">
        <f t="shared" si="513"/>
        <v>OK</v>
      </c>
      <c r="DT727" s="93"/>
      <c r="DU727" s="78" t="str">
        <f t="shared" si="524"/>
        <v>5010700212491249100001VT300001</v>
      </c>
      <c r="DV727" s="78">
        <f>INDEX('08_DMGiaDat'!$L:$L,MATCH(DU727,'08_DMGiaDat'!$R:$R,0))</f>
        <v>2870000</v>
      </c>
      <c r="DW727" s="78" t="str">
        <f t="shared" si="525"/>
        <v>501070021249100100000001</v>
      </c>
      <c r="DX727" s="78" t="str">
        <f>IFERROR(VLOOKUP(DW727,'08_DMGiaDat'!C718:C719,2,FALSE),"N")</f>
        <v>N</v>
      </c>
      <c r="DY727" s="78" t="str">
        <f t="shared" si="526"/>
        <v>5010700212491001VT300001</v>
      </c>
      <c r="DZ727" s="78" t="str">
        <f>IFERROR(VLOOKUP(DY727,'08_DMGiaDat'!C718:C719,2,FALSE),"N")</f>
        <v>N</v>
      </c>
      <c r="EA727" s="78" t="str">
        <f t="shared" si="527"/>
        <v>501070021249100100000001</v>
      </c>
      <c r="EB727" s="78" t="str">
        <f>IFERROR(VLOOKUP(EA727,'08_DMGiaDat'!C718:C719,2,FALSE),"N")</f>
        <v>N</v>
      </c>
      <c r="EC727" s="92">
        <f>IF(DV727&lt;&gt;"N",DV727,IF(DX727&lt;&gt;"N",DX727,IF(DZ727&lt;&gt;"N",DZ727*VLOOKUP(LEFT(CB727,3),'03_DMMucDich'!C702:C706,5,FALSE),IF(EB727&lt;&gt;"N",EB727*VLOOKUP(LEFT(CB727,3),'03_DMMucDich'!C702:C706,5,FALSE),"N/A"))))</f>
        <v>2870000</v>
      </c>
    </row>
    <row r="728" spans="1:133" s="34" customFormat="1" ht="16" x14ac:dyDescent="0.2">
      <c r="A728" s="85">
        <v>714</v>
      </c>
      <c r="B728" s="86"/>
      <c r="C728" s="87"/>
      <c r="D728" s="141" t="s">
        <v>6330</v>
      </c>
      <c r="E728" s="86"/>
      <c r="F728" s="88"/>
      <c r="G728" s="88" t="s">
        <v>5718</v>
      </c>
      <c r="H728" s="151">
        <v>2023</v>
      </c>
      <c r="I728" s="86"/>
      <c r="J728" s="86"/>
      <c r="K728" s="145" t="s">
        <v>6954</v>
      </c>
      <c r="L728" s="105"/>
      <c r="M728" s="86"/>
      <c r="N728" s="105"/>
      <c r="O728" s="105"/>
      <c r="P728" s="86"/>
      <c r="Q728" s="86"/>
      <c r="R728" s="153" t="str">
        <f t="shared" si="528"/>
        <v>Tổ 66</v>
      </c>
      <c r="S728" s="86"/>
      <c r="T728" s="86"/>
      <c r="U728" s="86"/>
      <c r="V728" s="86" t="str">
        <f t="shared" si="493"/>
        <v xml:space="preserve">, </v>
      </c>
      <c r="W728" s="86"/>
      <c r="X728" s="86"/>
      <c r="Y728" s="86"/>
      <c r="Z728" s="88"/>
      <c r="AA728" s="105"/>
      <c r="AB728" s="86"/>
      <c r="AC728" s="90"/>
      <c r="AD728" s="86"/>
      <c r="AE728" s="86"/>
      <c r="AF728" s="86"/>
      <c r="AG728" s="86"/>
      <c r="AH728" s="160" t="s">
        <v>6960</v>
      </c>
      <c r="AI728" s="153"/>
      <c r="AJ728" s="153"/>
      <c r="AK728" s="86"/>
      <c r="AL728" s="86"/>
      <c r="AM728" s="153" t="s">
        <v>7015</v>
      </c>
      <c r="AN728" s="153" t="s">
        <v>7846</v>
      </c>
      <c r="AO728" s="165">
        <v>44314</v>
      </c>
      <c r="AP728" s="153" t="s">
        <v>2065</v>
      </c>
      <c r="AQ728" s="153" t="s">
        <v>7053</v>
      </c>
      <c r="AR728" s="166">
        <v>105</v>
      </c>
      <c r="AS728" s="88" t="s">
        <v>5719</v>
      </c>
      <c r="AT728" s="92">
        <f t="shared" si="504"/>
        <v>0</v>
      </c>
      <c r="AU728" s="93">
        <v>0</v>
      </c>
      <c r="AV728" s="93">
        <v>0</v>
      </c>
      <c r="AW728" s="166">
        <v>200</v>
      </c>
      <c r="AX728" s="93">
        <v>0</v>
      </c>
      <c r="AY728" s="177"/>
      <c r="AZ728" s="177">
        <v>0</v>
      </c>
      <c r="BA728" s="178"/>
      <c r="BB728" s="105"/>
      <c r="BC728" s="105"/>
      <c r="BD728" s="93"/>
      <c r="BE728" s="93">
        <v>0</v>
      </c>
      <c r="BF728" s="91">
        <v>0</v>
      </c>
      <c r="BG728" s="94"/>
      <c r="BH728" s="95"/>
      <c r="BI728" s="93" t="str">
        <f t="shared" si="514"/>
        <v>Võ Văn Thanh</v>
      </c>
      <c r="BJ728" s="105">
        <f t="shared" si="515"/>
        <v>0</v>
      </c>
      <c r="BK728" s="88" t="str">
        <f t="shared" si="516"/>
        <v>8128454731</v>
      </c>
      <c r="BL728" s="86">
        <f t="shared" si="517"/>
        <v>0</v>
      </c>
      <c r="BM728" s="105">
        <f t="shared" si="518"/>
        <v>0</v>
      </c>
      <c r="BN728" s="86">
        <f t="shared" si="519"/>
        <v>0</v>
      </c>
      <c r="BO728" s="86">
        <f t="shared" si="520"/>
        <v>0</v>
      </c>
      <c r="BP728" s="86">
        <f t="shared" si="494"/>
        <v>0</v>
      </c>
      <c r="BQ728" s="160" t="s">
        <v>6960</v>
      </c>
      <c r="BR728" s="86" t="s">
        <v>5720</v>
      </c>
      <c r="BS728" s="88" t="s">
        <v>5721</v>
      </c>
      <c r="BT728" s="86" t="s">
        <v>5722</v>
      </c>
      <c r="BU728" s="86"/>
      <c r="BV728" s="86" t="str">
        <f t="shared" si="495"/>
        <v>DA 286731</v>
      </c>
      <c r="BW728" s="105" t="str">
        <f t="shared" si="496"/>
        <v/>
      </c>
      <c r="BX728" s="86" t="str">
        <f t="shared" si="532"/>
        <v>179</v>
      </c>
      <c r="BY728" s="86" t="str">
        <f t="shared" si="533"/>
        <v>44</v>
      </c>
      <c r="BZ728" s="91">
        <f t="shared" si="534"/>
        <v>105</v>
      </c>
      <c r="CA728" s="91">
        <v>0</v>
      </c>
      <c r="CB728" s="96" t="s">
        <v>5719</v>
      </c>
      <c r="CC728" s="91">
        <f t="shared" si="497"/>
        <v>200</v>
      </c>
      <c r="CD728" s="91">
        <f t="shared" si="498"/>
        <v>0</v>
      </c>
      <c r="CE728" s="93">
        <f t="shared" si="499"/>
        <v>0</v>
      </c>
      <c r="CF728" s="93">
        <f t="shared" si="500"/>
        <v>0</v>
      </c>
      <c r="CG728" s="105"/>
      <c r="CH728" s="105"/>
      <c r="CI728" s="86"/>
      <c r="CJ728" s="188"/>
      <c r="CK728" s="181">
        <f t="shared" si="501"/>
        <v>105</v>
      </c>
      <c r="CL728" s="181">
        <f t="shared" si="502"/>
        <v>200</v>
      </c>
      <c r="CM728" s="86" t="s">
        <v>5723</v>
      </c>
      <c r="CN728" s="182" t="s">
        <v>7854</v>
      </c>
      <c r="CO728" s="183" t="s">
        <v>7855</v>
      </c>
      <c r="CP728" s="86" t="s">
        <v>5724</v>
      </c>
      <c r="CQ728" s="153" t="s">
        <v>7924</v>
      </c>
      <c r="CR728" s="187">
        <f t="shared" si="503"/>
        <v>7970000</v>
      </c>
      <c r="CS728" s="188">
        <v>1</v>
      </c>
      <c r="CT728" s="188">
        <f t="shared" si="505"/>
        <v>7970000</v>
      </c>
      <c r="CU728" s="93"/>
      <c r="CV728" s="94">
        <f t="shared" si="529"/>
        <v>105</v>
      </c>
      <c r="CW728" s="93">
        <f t="shared" si="530"/>
        <v>0</v>
      </c>
      <c r="CX728" s="86">
        <f t="shared" si="531"/>
        <v>0</v>
      </c>
      <c r="CY728" s="93">
        <f t="shared" si="506"/>
        <v>251055</v>
      </c>
      <c r="CZ728" s="93">
        <v>0</v>
      </c>
      <c r="DA728" s="93">
        <v>0</v>
      </c>
      <c r="DB728" s="93">
        <f t="shared" si="507"/>
        <v>0</v>
      </c>
      <c r="DC728" s="93">
        <v>0</v>
      </c>
      <c r="DD728" s="91">
        <v>0</v>
      </c>
      <c r="DE728" s="93">
        <f t="shared" si="508"/>
        <v>0</v>
      </c>
      <c r="DF728" s="93">
        <f t="shared" si="521"/>
        <v>0</v>
      </c>
      <c r="DG728" s="93"/>
      <c r="DH728" s="93">
        <v>0</v>
      </c>
      <c r="DI728" s="93">
        <v>0</v>
      </c>
      <c r="DJ728" s="86">
        <f t="shared" si="509"/>
        <v>0</v>
      </c>
      <c r="DK728" s="91">
        <v>0</v>
      </c>
      <c r="DL728" s="93"/>
      <c r="DM728" s="93">
        <v>0</v>
      </c>
      <c r="DN728" s="93">
        <f t="shared" si="522"/>
        <v>7970000</v>
      </c>
      <c r="DO728" s="93">
        <f t="shared" si="510"/>
        <v>0</v>
      </c>
      <c r="DP728" s="92">
        <f t="shared" si="511"/>
        <v>251055</v>
      </c>
      <c r="DQ728" s="97" t="str">
        <f t="shared" si="523"/>
        <v>8128454731</v>
      </c>
      <c r="DR728" s="98">
        <f t="shared" si="512"/>
        <v>0</v>
      </c>
      <c r="DS728" s="93" t="str">
        <f t="shared" si="513"/>
        <v>OK</v>
      </c>
      <c r="DT728" s="93"/>
      <c r="DU728" s="78" t="str">
        <f t="shared" si="524"/>
        <v>5010700215011501100001VT100001</v>
      </c>
      <c r="DV728" s="78">
        <f>INDEX('08_DMGiaDat'!$L:$L,MATCH(DU728,'08_DMGiaDat'!$R:$R,0))</f>
        <v>7970000</v>
      </c>
      <c r="DW728" s="78" t="str">
        <f t="shared" si="525"/>
        <v>501070021501100100000001</v>
      </c>
      <c r="DX728" s="78" t="str">
        <f>IFERROR(VLOOKUP(DW728,'08_DMGiaDat'!C718:C719,2,FALSE),"N")</f>
        <v>N</v>
      </c>
      <c r="DY728" s="78" t="str">
        <f t="shared" si="526"/>
        <v>5010700215011001VT100001</v>
      </c>
      <c r="DZ728" s="78" t="str">
        <f>IFERROR(VLOOKUP(DY728,'08_DMGiaDat'!C718:C719,2,FALSE),"N")</f>
        <v>N</v>
      </c>
      <c r="EA728" s="78" t="str">
        <f t="shared" si="527"/>
        <v>501070021501100100000001</v>
      </c>
      <c r="EB728" s="78" t="str">
        <f>IFERROR(VLOOKUP(EA728,'08_DMGiaDat'!C718:C719,2,FALSE),"N")</f>
        <v>N</v>
      </c>
      <c r="EC728" s="92">
        <f>IF(DV728&lt;&gt;"N",DV728,IF(DX728&lt;&gt;"N",DX728,IF(DZ728&lt;&gt;"N",DZ728*VLOOKUP(LEFT(CB728,3),'03_DMMucDich'!C702:C706,5,FALSE),IF(EB728&lt;&gt;"N",EB728*VLOOKUP(LEFT(CB728,3),'03_DMMucDich'!C702:C706,5,FALSE),"N/A"))))</f>
        <v>7970000</v>
      </c>
    </row>
    <row r="729" spans="1:133" s="34" customFormat="1" ht="16" x14ac:dyDescent="0.2">
      <c r="A729" s="85">
        <v>715</v>
      </c>
      <c r="B729" s="86"/>
      <c r="C729" s="87"/>
      <c r="D729" s="141" t="s">
        <v>6331</v>
      </c>
      <c r="E729" s="86"/>
      <c r="F729" s="88"/>
      <c r="G729" s="88" t="s">
        <v>5718</v>
      </c>
      <c r="H729" s="151">
        <v>2022</v>
      </c>
      <c r="I729" s="86"/>
      <c r="J729" s="86"/>
      <c r="K729" s="145" t="s">
        <v>6955</v>
      </c>
      <c r="L729" s="105"/>
      <c r="M729" s="86"/>
      <c r="N729" s="105"/>
      <c r="O729" s="105"/>
      <c r="P729" s="86"/>
      <c r="Q729" s="86"/>
      <c r="R729" s="153" t="str">
        <f t="shared" si="528"/>
        <v>Tổ 27</v>
      </c>
      <c r="S729" s="86"/>
      <c r="T729" s="86"/>
      <c r="U729" s="86"/>
      <c r="V729" s="86" t="str">
        <f t="shared" si="493"/>
        <v xml:space="preserve">, </v>
      </c>
      <c r="W729" s="86"/>
      <c r="X729" s="86"/>
      <c r="Y729" s="86"/>
      <c r="Z729" s="88"/>
      <c r="AA729" s="105"/>
      <c r="AB729" s="86"/>
      <c r="AC729" s="90"/>
      <c r="AD729" s="86"/>
      <c r="AE729" s="86"/>
      <c r="AF729" s="86"/>
      <c r="AG729" s="86"/>
      <c r="AH729" s="160" t="s">
        <v>7014</v>
      </c>
      <c r="AI729" s="153"/>
      <c r="AJ729" s="153"/>
      <c r="AK729" s="86"/>
      <c r="AL729" s="86"/>
      <c r="AM729" s="153" t="s">
        <v>7015</v>
      </c>
      <c r="AN729" s="153" t="s">
        <v>7847</v>
      </c>
      <c r="AO729" s="165">
        <v>40568</v>
      </c>
      <c r="AP729" s="153" t="s">
        <v>7141</v>
      </c>
      <c r="AQ729" s="153" t="s">
        <v>1547</v>
      </c>
      <c r="AR729" s="166">
        <v>168</v>
      </c>
      <c r="AS729" s="88" t="s">
        <v>5719</v>
      </c>
      <c r="AT729" s="92">
        <f t="shared" si="504"/>
        <v>0</v>
      </c>
      <c r="AU729" s="93">
        <v>0</v>
      </c>
      <c r="AV729" s="93">
        <v>0</v>
      </c>
      <c r="AW729" s="166">
        <v>200</v>
      </c>
      <c r="AX729" s="93">
        <v>0</v>
      </c>
      <c r="AY729" s="177"/>
      <c r="AZ729" s="177">
        <v>0</v>
      </c>
      <c r="BA729" s="178"/>
      <c r="BB729" s="105"/>
      <c r="BC729" s="105"/>
      <c r="BD729" s="93"/>
      <c r="BE729" s="93">
        <v>0</v>
      </c>
      <c r="BF729" s="91">
        <v>0</v>
      </c>
      <c r="BG729" s="94"/>
      <c r="BH729" s="95"/>
      <c r="BI729" s="93" t="str">
        <f t="shared" si="514"/>
        <v>Mai Hồng Sơn</v>
      </c>
      <c r="BJ729" s="105">
        <f t="shared" si="515"/>
        <v>0</v>
      </c>
      <c r="BK729" s="88" t="str">
        <f t="shared" si="516"/>
        <v>3300260774</v>
      </c>
      <c r="BL729" s="86">
        <f t="shared" si="517"/>
        <v>0</v>
      </c>
      <c r="BM729" s="105">
        <f t="shared" si="518"/>
        <v>0</v>
      </c>
      <c r="BN729" s="86">
        <f t="shared" si="519"/>
        <v>0</v>
      </c>
      <c r="BO729" s="86">
        <f t="shared" si="520"/>
        <v>0</v>
      </c>
      <c r="BP729" s="86">
        <f t="shared" si="494"/>
        <v>0</v>
      </c>
      <c r="BQ729" s="160" t="s">
        <v>7014</v>
      </c>
      <c r="BR729" s="86" t="s">
        <v>5720</v>
      </c>
      <c r="BS729" s="88" t="s">
        <v>5721</v>
      </c>
      <c r="BT729" s="86" t="s">
        <v>5722</v>
      </c>
      <c r="BU729" s="86"/>
      <c r="BV729" s="86" t="str">
        <f t="shared" si="495"/>
        <v>BC 702804</v>
      </c>
      <c r="BW729" s="105" t="str">
        <f t="shared" si="496"/>
        <v/>
      </c>
      <c r="BX729" s="86" t="str">
        <f t="shared" si="532"/>
        <v>25</v>
      </c>
      <c r="BY729" s="86" t="str">
        <f t="shared" si="533"/>
        <v>134</v>
      </c>
      <c r="BZ729" s="91">
        <f t="shared" si="534"/>
        <v>168</v>
      </c>
      <c r="CA729" s="91">
        <v>0</v>
      </c>
      <c r="CB729" s="96" t="s">
        <v>5719</v>
      </c>
      <c r="CC729" s="91">
        <f t="shared" si="497"/>
        <v>200</v>
      </c>
      <c r="CD729" s="91">
        <f t="shared" si="498"/>
        <v>0</v>
      </c>
      <c r="CE729" s="93">
        <f t="shared" si="499"/>
        <v>0</v>
      </c>
      <c r="CF729" s="93">
        <f t="shared" si="500"/>
        <v>0</v>
      </c>
      <c r="CG729" s="105"/>
      <c r="CH729" s="105"/>
      <c r="CI729" s="86"/>
      <c r="CJ729" s="188"/>
      <c r="CK729" s="181">
        <f t="shared" si="501"/>
        <v>168</v>
      </c>
      <c r="CL729" s="181">
        <f t="shared" si="502"/>
        <v>200</v>
      </c>
      <c r="CM729" s="86" t="s">
        <v>5723</v>
      </c>
      <c r="CN729" s="182" t="s">
        <v>7859</v>
      </c>
      <c r="CO729" s="183" t="s">
        <v>7917</v>
      </c>
      <c r="CP729" s="86" t="s">
        <v>5724</v>
      </c>
      <c r="CQ729" s="153" t="s">
        <v>7927</v>
      </c>
      <c r="CR729" s="187">
        <f t="shared" si="503"/>
        <v>3520000</v>
      </c>
      <c r="CS729" s="188">
        <v>0.85</v>
      </c>
      <c r="CT729" s="188">
        <f t="shared" si="505"/>
        <v>2992000</v>
      </c>
      <c r="CU729" s="93"/>
      <c r="CV729" s="94">
        <f t="shared" si="529"/>
        <v>168</v>
      </c>
      <c r="CW729" s="93">
        <f t="shared" si="530"/>
        <v>0</v>
      </c>
      <c r="CX729" s="86">
        <f t="shared" si="531"/>
        <v>0</v>
      </c>
      <c r="CY729" s="93">
        <f t="shared" si="506"/>
        <v>150796.79999999999</v>
      </c>
      <c r="CZ729" s="93">
        <v>0</v>
      </c>
      <c r="DA729" s="93">
        <v>0</v>
      </c>
      <c r="DB729" s="93">
        <f t="shared" si="507"/>
        <v>0</v>
      </c>
      <c r="DC729" s="93">
        <v>0</v>
      </c>
      <c r="DD729" s="91">
        <v>0</v>
      </c>
      <c r="DE729" s="93">
        <f t="shared" si="508"/>
        <v>0</v>
      </c>
      <c r="DF729" s="93">
        <f t="shared" si="521"/>
        <v>0</v>
      </c>
      <c r="DG729" s="93"/>
      <c r="DH729" s="93">
        <v>0</v>
      </c>
      <c r="DI729" s="93">
        <v>0</v>
      </c>
      <c r="DJ729" s="86">
        <f t="shared" si="509"/>
        <v>0</v>
      </c>
      <c r="DK729" s="91">
        <v>0</v>
      </c>
      <c r="DL729" s="93"/>
      <c r="DM729" s="93">
        <v>0</v>
      </c>
      <c r="DN729" s="93">
        <f t="shared" si="522"/>
        <v>2992000</v>
      </c>
      <c r="DO729" s="93">
        <f t="shared" si="510"/>
        <v>0</v>
      </c>
      <c r="DP729" s="92">
        <f t="shared" si="511"/>
        <v>150796.79999999999</v>
      </c>
      <c r="DQ729" s="97" t="str">
        <f t="shared" si="523"/>
        <v>3300260774</v>
      </c>
      <c r="DR729" s="98">
        <f t="shared" si="512"/>
        <v>-1</v>
      </c>
      <c r="DS729" s="93" t="str">
        <f t="shared" si="513"/>
        <v>Mã tin sai !!!</v>
      </c>
      <c r="DT729" s="93"/>
      <c r="DU729" s="78" t="str">
        <f t="shared" si="524"/>
        <v>5010700212541254100001VT300001</v>
      </c>
      <c r="DV729" s="78">
        <f>INDEX('08_DMGiaDat'!$L:$L,MATCH(DU729,'08_DMGiaDat'!$R:$R,0))</f>
        <v>3520000</v>
      </c>
      <c r="DW729" s="78" t="str">
        <f t="shared" si="525"/>
        <v>501070021254100100000001</v>
      </c>
      <c r="DX729" s="78" t="str">
        <f>IFERROR(VLOOKUP(DW729,'08_DMGiaDat'!C718:C719,2,FALSE),"N")</f>
        <v>N</v>
      </c>
      <c r="DY729" s="78" t="str">
        <f t="shared" si="526"/>
        <v>5010700212541001VT300001</v>
      </c>
      <c r="DZ729" s="78" t="str">
        <f>IFERROR(VLOOKUP(DY729,'08_DMGiaDat'!C718:C719,2,FALSE),"N")</f>
        <v>N</v>
      </c>
      <c r="EA729" s="78" t="str">
        <f t="shared" si="527"/>
        <v>501070021254100100000001</v>
      </c>
      <c r="EB729" s="78" t="str">
        <f>IFERROR(VLOOKUP(EA729,'08_DMGiaDat'!C718:C719,2,FALSE),"N")</f>
        <v>N</v>
      </c>
      <c r="EC729" s="92">
        <f>IF(DV729&lt;&gt;"N",DV729,IF(DX729&lt;&gt;"N",DX729,IF(DZ729&lt;&gt;"N",DZ729*VLOOKUP(LEFT(CB729,3),'03_DMMucDich'!C702:C706,5,FALSE),IF(EB729&lt;&gt;"N",EB729*VLOOKUP(LEFT(CB729,3),'03_DMMucDich'!C702:C706,5,FALSE),"N/A"))))</f>
        <v>3520000</v>
      </c>
    </row>
    <row r="730" spans="1:133" s="34" customFormat="1" ht="16" x14ac:dyDescent="0.2">
      <c r="A730" s="85">
        <v>716</v>
      </c>
      <c r="B730" s="86"/>
      <c r="C730" s="87"/>
      <c r="D730" s="141" t="s">
        <v>6332</v>
      </c>
      <c r="E730" s="86"/>
      <c r="F730" s="88"/>
      <c r="G730" s="88" t="s">
        <v>5718</v>
      </c>
      <c r="H730" s="151">
        <v>2022</v>
      </c>
      <c r="I730" s="86"/>
      <c r="J730" s="86"/>
      <c r="K730" s="145" t="s">
        <v>6955</v>
      </c>
      <c r="L730" s="105"/>
      <c r="M730" s="86"/>
      <c r="N730" s="105"/>
      <c r="O730" s="105"/>
      <c r="P730" s="86"/>
      <c r="Q730" s="86"/>
      <c r="R730" s="153" t="str">
        <f t="shared" si="528"/>
        <v>Tổ 27</v>
      </c>
      <c r="S730" s="86"/>
      <c r="T730" s="86"/>
      <c r="U730" s="86"/>
      <c r="V730" s="86" t="str">
        <f t="shared" si="493"/>
        <v xml:space="preserve">, </v>
      </c>
      <c r="W730" s="86"/>
      <c r="X730" s="86"/>
      <c r="Y730" s="86"/>
      <c r="Z730" s="88"/>
      <c r="AA730" s="105"/>
      <c r="AB730" s="86"/>
      <c r="AC730" s="90"/>
      <c r="AD730" s="86"/>
      <c r="AE730" s="86"/>
      <c r="AF730" s="86"/>
      <c r="AG730" s="86"/>
      <c r="AH730" s="160" t="s">
        <v>7014</v>
      </c>
      <c r="AI730" s="153"/>
      <c r="AJ730" s="153"/>
      <c r="AK730" s="86"/>
      <c r="AL730" s="86"/>
      <c r="AM730" s="153" t="s">
        <v>7015</v>
      </c>
      <c r="AN730" s="153" t="s">
        <v>7848</v>
      </c>
      <c r="AO730" s="165">
        <v>42814</v>
      </c>
      <c r="AP730" s="153" t="s">
        <v>1021</v>
      </c>
      <c r="AQ730" s="153" t="s">
        <v>1547</v>
      </c>
      <c r="AR730" s="166">
        <v>171.4</v>
      </c>
      <c r="AS730" s="88" t="s">
        <v>5719</v>
      </c>
      <c r="AT730" s="92">
        <f t="shared" si="504"/>
        <v>0</v>
      </c>
      <c r="AU730" s="93">
        <v>0</v>
      </c>
      <c r="AV730" s="93">
        <v>0</v>
      </c>
      <c r="AW730" s="166">
        <v>200</v>
      </c>
      <c r="AX730" s="93">
        <v>0</v>
      </c>
      <c r="AY730" s="177"/>
      <c r="AZ730" s="177">
        <v>0</v>
      </c>
      <c r="BA730" s="178"/>
      <c r="BB730" s="105"/>
      <c r="BC730" s="105"/>
      <c r="BD730" s="93"/>
      <c r="BE730" s="93">
        <v>0</v>
      </c>
      <c r="BF730" s="91">
        <v>0</v>
      </c>
      <c r="BG730" s="94"/>
      <c r="BH730" s="95"/>
      <c r="BI730" s="93" t="str">
        <f t="shared" si="514"/>
        <v>Mai Hồng Sơn</v>
      </c>
      <c r="BJ730" s="105">
        <f t="shared" si="515"/>
        <v>0</v>
      </c>
      <c r="BK730" s="88" t="str">
        <f t="shared" si="516"/>
        <v>3300260775</v>
      </c>
      <c r="BL730" s="86">
        <f t="shared" si="517"/>
        <v>0</v>
      </c>
      <c r="BM730" s="105">
        <f t="shared" si="518"/>
        <v>0</v>
      </c>
      <c r="BN730" s="86">
        <f t="shared" si="519"/>
        <v>0</v>
      </c>
      <c r="BO730" s="86">
        <f t="shared" si="520"/>
        <v>0</v>
      </c>
      <c r="BP730" s="86">
        <f t="shared" si="494"/>
        <v>0</v>
      </c>
      <c r="BQ730" s="160" t="s">
        <v>7014</v>
      </c>
      <c r="BR730" s="86" t="s">
        <v>5720</v>
      </c>
      <c r="BS730" s="88" t="s">
        <v>5721</v>
      </c>
      <c r="BT730" s="86" t="s">
        <v>5722</v>
      </c>
      <c r="BU730" s="86"/>
      <c r="BV730" s="86" t="str">
        <f t="shared" si="495"/>
        <v>CH 635990</v>
      </c>
      <c r="BW730" s="105" t="str">
        <f t="shared" si="496"/>
        <v/>
      </c>
      <c r="BX730" s="86" t="str">
        <f t="shared" si="532"/>
        <v>106</v>
      </c>
      <c r="BY730" s="86" t="str">
        <f t="shared" si="533"/>
        <v>134</v>
      </c>
      <c r="BZ730" s="91">
        <f t="shared" si="534"/>
        <v>171.4</v>
      </c>
      <c r="CA730" s="91">
        <v>0</v>
      </c>
      <c r="CB730" s="96" t="s">
        <v>5719</v>
      </c>
      <c r="CC730" s="91">
        <f t="shared" si="497"/>
        <v>200</v>
      </c>
      <c r="CD730" s="91">
        <f t="shared" si="498"/>
        <v>0</v>
      </c>
      <c r="CE730" s="93">
        <f t="shared" si="499"/>
        <v>0</v>
      </c>
      <c r="CF730" s="93">
        <f t="shared" si="500"/>
        <v>0</v>
      </c>
      <c r="CG730" s="105"/>
      <c r="CH730" s="105"/>
      <c r="CI730" s="86"/>
      <c r="CJ730" s="188"/>
      <c r="CK730" s="181">
        <f t="shared" si="501"/>
        <v>171.4</v>
      </c>
      <c r="CL730" s="181">
        <f t="shared" si="502"/>
        <v>200</v>
      </c>
      <c r="CM730" s="86" t="s">
        <v>5723</v>
      </c>
      <c r="CN730" s="182" t="s">
        <v>7859</v>
      </c>
      <c r="CO730" s="183" t="s">
        <v>7917</v>
      </c>
      <c r="CP730" s="86" t="s">
        <v>5724</v>
      </c>
      <c r="CQ730" s="153" t="s">
        <v>7927</v>
      </c>
      <c r="CR730" s="187">
        <f t="shared" si="503"/>
        <v>3520000</v>
      </c>
      <c r="CS730" s="188">
        <v>0.95</v>
      </c>
      <c r="CT730" s="188">
        <f t="shared" si="505"/>
        <v>3344000</v>
      </c>
      <c r="CU730" s="93"/>
      <c r="CV730" s="94">
        <f t="shared" si="529"/>
        <v>171.4</v>
      </c>
      <c r="CW730" s="93">
        <f t="shared" si="530"/>
        <v>0</v>
      </c>
      <c r="CX730" s="86">
        <f t="shared" si="531"/>
        <v>0</v>
      </c>
      <c r="CY730" s="93">
        <f t="shared" si="506"/>
        <v>171948.48</v>
      </c>
      <c r="CZ730" s="93">
        <v>0</v>
      </c>
      <c r="DA730" s="93">
        <v>0</v>
      </c>
      <c r="DB730" s="93">
        <f t="shared" si="507"/>
        <v>0</v>
      </c>
      <c r="DC730" s="93">
        <v>0</v>
      </c>
      <c r="DD730" s="91">
        <v>0</v>
      </c>
      <c r="DE730" s="93">
        <f t="shared" si="508"/>
        <v>0</v>
      </c>
      <c r="DF730" s="93">
        <f t="shared" si="521"/>
        <v>0</v>
      </c>
      <c r="DG730" s="93"/>
      <c r="DH730" s="93">
        <v>0</v>
      </c>
      <c r="DI730" s="93">
        <v>0</v>
      </c>
      <c r="DJ730" s="86">
        <f t="shared" si="509"/>
        <v>0</v>
      </c>
      <c r="DK730" s="91">
        <v>0</v>
      </c>
      <c r="DL730" s="93"/>
      <c r="DM730" s="93">
        <v>0</v>
      </c>
      <c r="DN730" s="93">
        <f t="shared" si="522"/>
        <v>3344000</v>
      </c>
      <c r="DO730" s="93">
        <f t="shared" si="510"/>
        <v>0</v>
      </c>
      <c r="DP730" s="92">
        <f t="shared" si="511"/>
        <v>171948.48</v>
      </c>
      <c r="DQ730" s="97" t="str">
        <f t="shared" si="523"/>
        <v>3300260775</v>
      </c>
      <c r="DR730" s="98">
        <f t="shared" si="512"/>
        <v>-2</v>
      </c>
      <c r="DS730" s="93" t="str">
        <f t="shared" si="513"/>
        <v>Mã tin sai !!!</v>
      </c>
      <c r="DT730" s="93"/>
      <c r="DU730" s="78" t="str">
        <f t="shared" si="524"/>
        <v>5010700212541254100001VT300001</v>
      </c>
      <c r="DV730" s="78">
        <f>INDEX('08_DMGiaDat'!$L:$L,MATCH(DU730,'08_DMGiaDat'!$R:$R,0))</f>
        <v>3520000</v>
      </c>
      <c r="DW730" s="78" t="str">
        <f t="shared" si="525"/>
        <v>501070021254100100000001</v>
      </c>
      <c r="DX730" s="78" t="str">
        <f>IFERROR(VLOOKUP(DW730,'08_DMGiaDat'!C718:C719,2,FALSE),"N")</f>
        <v>N</v>
      </c>
      <c r="DY730" s="78" t="str">
        <f t="shared" si="526"/>
        <v>5010700212541001VT300001</v>
      </c>
      <c r="DZ730" s="78" t="str">
        <f>IFERROR(VLOOKUP(DY730,'08_DMGiaDat'!C718:C719,2,FALSE),"N")</f>
        <v>N</v>
      </c>
      <c r="EA730" s="78" t="str">
        <f t="shared" si="527"/>
        <v>501070021254100100000001</v>
      </c>
      <c r="EB730" s="78" t="str">
        <f>IFERROR(VLOOKUP(EA730,'08_DMGiaDat'!C718:C719,2,FALSE),"N")</f>
        <v>N</v>
      </c>
      <c r="EC730" s="92">
        <f>IF(DV730&lt;&gt;"N",DV730,IF(DX730&lt;&gt;"N",DX730,IF(DZ730&lt;&gt;"N",DZ730*VLOOKUP(LEFT(CB730,3),'03_DMMucDich'!C702:C706,5,FALSE),IF(EB730&lt;&gt;"N",EB730*VLOOKUP(LEFT(CB730,3),'03_DMMucDich'!C702:C706,5,FALSE),"N/A"))))</f>
        <v>3520000</v>
      </c>
    </row>
    <row r="731" spans="1:133" s="34" customFormat="1" ht="16" x14ac:dyDescent="0.2">
      <c r="A731" s="85">
        <v>717</v>
      </c>
      <c r="B731" s="86"/>
      <c r="C731" s="87"/>
      <c r="D731" s="141" t="s">
        <v>6333</v>
      </c>
      <c r="E731" s="86"/>
      <c r="F731" s="88"/>
      <c r="G731" s="88" t="s">
        <v>5718</v>
      </c>
      <c r="H731" s="151">
        <v>2022</v>
      </c>
      <c r="I731" s="86"/>
      <c r="J731" s="86"/>
      <c r="K731" s="145" t="s">
        <v>6955</v>
      </c>
      <c r="L731" s="105"/>
      <c r="M731" s="86"/>
      <c r="N731" s="105"/>
      <c r="O731" s="105"/>
      <c r="P731" s="86"/>
      <c r="Q731" s="86"/>
      <c r="R731" s="153" t="str">
        <f t="shared" si="528"/>
        <v>Tổ 24</v>
      </c>
      <c r="S731" s="86"/>
      <c r="T731" s="86"/>
      <c r="U731" s="86"/>
      <c r="V731" s="86" t="str">
        <f t="shared" si="493"/>
        <v xml:space="preserve">, </v>
      </c>
      <c r="W731" s="86"/>
      <c r="X731" s="86"/>
      <c r="Y731" s="86"/>
      <c r="Z731" s="88"/>
      <c r="AA731" s="105"/>
      <c r="AB731" s="86"/>
      <c r="AC731" s="90"/>
      <c r="AD731" s="86"/>
      <c r="AE731" s="86"/>
      <c r="AF731" s="86"/>
      <c r="AG731" s="86"/>
      <c r="AH731" s="160" t="s">
        <v>7000</v>
      </c>
      <c r="AI731" s="153"/>
      <c r="AJ731" s="153"/>
      <c r="AK731" s="86"/>
      <c r="AL731" s="86"/>
      <c r="AM731" s="153" t="s">
        <v>7015</v>
      </c>
      <c r="AN731" s="153" t="s">
        <v>7849</v>
      </c>
      <c r="AO731" s="165">
        <v>43529</v>
      </c>
      <c r="AP731" s="153" t="s">
        <v>7098</v>
      </c>
      <c r="AQ731" s="153" t="s">
        <v>1847</v>
      </c>
      <c r="AR731" s="166">
        <v>150</v>
      </c>
      <c r="AS731" s="88" t="s">
        <v>5719</v>
      </c>
      <c r="AT731" s="92">
        <f t="shared" si="504"/>
        <v>0</v>
      </c>
      <c r="AU731" s="93">
        <v>0</v>
      </c>
      <c r="AV731" s="93">
        <v>0</v>
      </c>
      <c r="AW731" s="166">
        <v>200</v>
      </c>
      <c r="AX731" s="93">
        <v>0</v>
      </c>
      <c r="AY731" s="177"/>
      <c r="AZ731" s="177">
        <v>0</v>
      </c>
      <c r="BA731" s="178"/>
      <c r="BB731" s="105"/>
      <c r="BC731" s="105"/>
      <c r="BD731" s="93"/>
      <c r="BE731" s="93">
        <v>0</v>
      </c>
      <c r="BF731" s="91">
        <v>0</v>
      </c>
      <c r="BG731" s="94"/>
      <c r="BH731" s="95"/>
      <c r="BI731" s="93" t="str">
        <f t="shared" si="514"/>
        <v>Mai Hồng Sơn</v>
      </c>
      <c r="BJ731" s="105">
        <f t="shared" si="515"/>
        <v>0</v>
      </c>
      <c r="BK731" s="88" t="str">
        <f t="shared" si="516"/>
        <v>3300260776</v>
      </c>
      <c r="BL731" s="86">
        <f t="shared" si="517"/>
        <v>0</v>
      </c>
      <c r="BM731" s="105">
        <f t="shared" si="518"/>
        <v>0</v>
      </c>
      <c r="BN731" s="86">
        <f t="shared" si="519"/>
        <v>0</v>
      </c>
      <c r="BO731" s="86">
        <f t="shared" si="520"/>
        <v>0</v>
      </c>
      <c r="BP731" s="86">
        <f t="shared" si="494"/>
        <v>0</v>
      </c>
      <c r="BQ731" s="160" t="s">
        <v>7000</v>
      </c>
      <c r="BR731" s="86" t="s">
        <v>5720</v>
      </c>
      <c r="BS731" s="88" t="s">
        <v>5721</v>
      </c>
      <c r="BT731" s="86" t="s">
        <v>5722</v>
      </c>
      <c r="BU731" s="86"/>
      <c r="BV731" s="86" t="str">
        <f t="shared" si="495"/>
        <v>CP 878459</v>
      </c>
      <c r="BW731" s="105" t="str">
        <f t="shared" si="496"/>
        <v/>
      </c>
      <c r="BX731" s="86" t="str">
        <f t="shared" si="532"/>
        <v>9</v>
      </c>
      <c r="BY731" s="86" t="str">
        <f t="shared" si="533"/>
        <v>149</v>
      </c>
      <c r="BZ731" s="91">
        <f t="shared" si="534"/>
        <v>150</v>
      </c>
      <c r="CA731" s="91">
        <v>0</v>
      </c>
      <c r="CB731" s="96" t="s">
        <v>5719</v>
      </c>
      <c r="CC731" s="91">
        <f t="shared" si="497"/>
        <v>200</v>
      </c>
      <c r="CD731" s="91">
        <f t="shared" si="498"/>
        <v>0</v>
      </c>
      <c r="CE731" s="93">
        <f t="shared" si="499"/>
        <v>0</v>
      </c>
      <c r="CF731" s="93">
        <f t="shared" si="500"/>
        <v>0</v>
      </c>
      <c r="CG731" s="105"/>
      <c r="CH731" s="105"/>
      <c r="CI731" s="86"/>
      <c r="CJ731" s="188"/>
      <c r="CK731" s="181">
        <f t="shared" si="501"/>
        <v>150</v>
      </c>
      <c r="CL731" s="181">
        <f t="shared" si="502"/>
        <v>200</v>
      </c>
      <c r="CM731" s="86" t="s">
        <v>5723</v>
      </c>
      <c r="CN731" s="182" t="s">
        <v>7859</v>
      </c>
      <c r="CO731" s="183" t="s">
        <v>7917</v>
      </c>
      <c r="CP731" s="86" t="s">
        <v>5724</v>
      </c>
      <c r="CQ731" s="153" t="s">
        <v>7927</v>
      </c>
      <c r="CR731" s="187">
        <f t="shared" si="503"/>
        <v>3520000</v>
      </c>
      <c r="CS731" s="188">
        <v>0.8</v>
      </c>
      <c r="CT731" s="188">
        <f t="shared" si="505"/>
        <v>2816000</v>
      </c>
      <c r="CU731" s="93"/>
      <c r="CV731" s="94">
        <f t="shared" si="529"/>
        <v>150</v>
      </c>
      <c r="CW731" s="93">
        <f t="shared" si="530"/>
        <v>0</v>
      </c>
      <c r="CX731" s="86">
        <f t="shared" si="531"/>
        <v>0</v>
      </c>
      <c r="CY731" s="93">
        <f t="shared" si="506"/>
        <v>126720</v>
      </c>
      <c r="CZ731" s="93">
        <v>0</v>
      </c>
      <c r="DA731" s="93">
        <v>0</v>
      </c>
      <c r="DB731" s="93">
        <f t="shared" si="507"/>
        <v>0</v>
      </c>
      <c r="DC731" s="93">
        <v>0</v>
      </c>
      <c r="DD731" s="91">
        <v>0</v>
      </c>
      <c r="DE731" s="93">
        <f t="shared" si="508"/>
        <v>0</v>
      </c>
      <c r="DF731" s="93">
        <f t="shared" si="521"/>
        <v>0</v>
      </c>
      <c r="DG731" s="93"/>
      <c r="DH731" s="93">
        <v>0</v>
      </c>
      <c r="DI731" s="93">
        <v>0</v>
      </c>
      <c r="DJ731" s="86">
        <f t="shared" si="509"/>
        <v>0</v>
      </c>
      <c r="DK731" s="91">
        <v>0</v>
      </c>
      <c r="DL731" s="93"/>
      <c r="DM731" s="93">
        <v>0</v>
      </c>
      <c r="DN731" s="93">
        <f t="shared" si="522"/>
        <v>2816000</v>
      </c>
      <c r="DO731" s="93">
        <f t="shared" si="510"/>
        <v>0</v>
      </c>
      <c r="DP731" s="92">
        <f t="shared" si="511"/>
        <v>126720</v>
      </c>
      <c r="DQ731" s="97" t="str">
        <f t="shared" si="523"/>
        <v>3300260776</v>
      </c>
      <c r="DR731" s="98">
        <f t="shared" si="512"/>
        <v>-3</v>
      </c>
      <c r="DS731" s="93" t="str">
        <f t="shared" si="513"/>
        <v>Mã tin sai !!!</v>
      </c>
      <c r="DT731" s="93"/>
      <c r="DU731" s="78" t="str">
        <f t="shared" si="524"/>
        <v>5010700212541254100001VT300001</v>
      </c>
      <c r="DV731" s="78">
        <f>INDEX('08_DMGiaDat'!$L:$L,MATCH(DU731,'08_DMGiaDat'!$R:$R,0))</f>
        <v>3520000</v>
      </c>
      <c r="DW731" s="78" t="str">
        <f t="shared" si="525"/>
        <v>501070021254100100000001</v>
      </c>
      <c r="DX731" s="78" t="str">
        <f>IFERROR(VLOOKUP(DW731,'08_DMGiaDat'!C718:C719,2,FALSE),"N")</f>
        <v>N</v>
      </c>
      <c r="DY731" s="78" t="str">
        <f t="shared" si="526"/>
        <v>5010700212541001VT300001</v>
      </c>
      <c r="DZ731" s="78" t="str">
        <f>IFERROR(VLOOKUP(DY731,'08_DMGiaDat'!C718:C719,2,FALSE),"N")</f>
        <v>N</v>
      </c>
      <c r="EA731" s="78" t="str">
        <f t="shared" si="527"/>
        <v>501070021254100100000001</v>
      </c>
      <c r="EB731" s="78" t="str">
        <f>IFERROR(VLOOKUP(EA731,'08_DMGiaDat'!C718:C719,2,FALSE),"N")</f>
        <v>N</v>
      </c>
      <c r="EC731" s="92">
        <f>IF(DV731&lt;&gt;"N",DV731,IF(DX731&lt;&gt;"N",DX731,IF(DZ731&lt;&gt;"N",DZ731*VLOOKUP(LEFT(CB731,3),'03_DMMucDich'!C702:C706,5,FALSE),IF(EB731&lt;&gt;"N",EB731*VLOOKUP(LEFT(CB731,3),'03_DMMucDich'!C702:C706,5,FALSE),"N/A"))))</f>
        <v>3520000</v>
      </c>
    </row>
    <row r="732" spans="1:133" s="34" customFormat="1" ht="16" x14ac:dyDescent="0.2">
      <c r="A732" s="85">
        <v>718</v>
      </c>
      <c r="B732" s="86"/>
      <c r="C732" s="87"/>
      <c r="D732" s="141" t="s">
        <v>6334</v>
      </c>
      <c r="E732" s="86"/>
      <c r="F732" s="88"/>
      <c r="G732" s="88" t="s">
        <v>5718</v>
      </c>
      <c r="H732" s="151">
        <v>2023</v>
      </c>
      <c r="I732" s="86"/>
      <c r="J732" s="86"/>
      <c r="K732" s="145" t="s">
        <v>6956</v>
      </c>
      <c r="L732" s="105"/>
      <c r="M732" s="86"/>
      <c r="N732" s="105"/>
      <c r="O732" s="105"/>
      <c r="P732" s="86"/>
      <c r="Q732" s="86"/>
      <c r="R732" s="153" t="str">
        <f t="shared" si="528"/>
        <v>Tổ 64</v>
      </c>
      <c r="S732" s="86"/>
      <c r="T732" s="86"/>
      <c r="U732" s="86"/>
      <c r="V732" s="86" t="str">
        <f t="shared" si="493"/>
        <v xml:space="preserve">, </v>
      </c>
      <c r="W732" s="86"/>
      <c r="X732" s="86"/>
      <c r="Y732" s="86"/>
      <c r="Z732" s="88"/>
      <c r="AA732" s="105"/>
      <c r="AB732" s="86"/>
      <c r="AC732" s="90"/>
      <c r="AD732" s="86"/>
      <c r="AE732" s="86"/>
      <c r="AF732" s="86"/>
      <c r="AG732" s="86"/>
      <c r="AH732" s="160" t="s">
        <v>6961</v>
      </c>
      <c r="AI732" s="153"/>
      <c r="AJ732" s="153"/>
      <c r="AK732" s="86"/>
      <c r="AL732" s="86"/>
      <c r="AM732" s="153" t="s">
        <v>7015</v>
      </c>
      <c r="AN732" s="153" t="s">
        <v>7850</v>
      </c>
      <c r="AO732" s="165">
        <v>44826</v>
      </c>
      <c r="AP732" s="153" t="s">
        <v>1766</v>
      </c>
      <c r="AQ732" s="153" t="s">
        <v>5687</v>
      </c>
      <c r="AR732" s="166">
        <v>100</v>
      </c>
      <c r="AS732" s="88" t="s">
        <v>5719</v>
      </c>
      <c r="AT732" s="92">
        <f t="shared" si="504"/>
        <v>0</v>
      </c>
      <c r="AU732" s="93">
        <v>0</v>
      </c>
      <c r="AV732" s="93">
        <v>0</v>
      </c>
      <c r="AW732" s="166">
        <v>200</v>
      </c>
      <c r="AX732" s="93">
        <v>0</v>
      </c>
      <c r="AY732" s="177"/>
      <c r="AZ732" s="177">
        <v>0</v>
      </c>
      <c r="BA732" s="178"/>
      <c r="BB732" s="105"/>
      <c r="BC732" s="105"/>
      <c r="BD732" s="93"/>
      <c r="BE732" s="93">
        <v>0</v>
      </c>
      <c r="BF732" s="91">
        <v>0</v>
      </c>
      <c r="BG732" s="94"/>
      <c r="BH732" s="95"/>
      <c r="BI732" s="93" t="str">
        <f t="shared" si="514"/>
        <v>Nguyễn tăng Lực</v>
      </c>
      <c r="BJ732" s="105">
        <f t="shared" si="515"/>
        <v>0</v>
      </c>
      <c r="BK732" s="88" t="str">
        <f t="shared" si="516"/>
        <v>8015389168</v>
      </c>
      <c r="BL732" s="86">
        <f t="shared" si="517"/>
        <v>0</v>
      </c>
      <c r="BM732" s="105">
        <f t="shared" si="518"/>
        <v>0</v>
      </c>
      <c r="BN732" s="86">
        <f t="shared" si="519"/>
        <v>0</v>
      </c>
      <c r="BO732" s="86">
        <f t="shared" si="520"/>
        <v>0</v>
      </c>
      <c r="BP732" s="86">
        <f t="shared" si="494"/>
        <v>0</v>
      </c>
      <c r="BQ732" s="160" t="s">
        <v>6961</v>
      </c>
      <c r="BR732" s="86" t="s">
        <v>5720</v>
      </c>
      <c r="BS732" s="88" t="s">
        <v>5721</v>
      </c>
      <c r="BT732" s="86" t="s">
        <v>5722</v>
      </c>
      <c r="BU732" s="86"/>
      <c r="BV732" s="86" t="str">
        <f t="shared" si="495"/>
        <v>DG 260553</v>
      </c>
      <c r="BW732" s="105" t="str">
        <f t="shared" si="496"/>
        <v/>
      </c>
      <c r="BX732" s="86" t="str">
        <f t="shared" si="532"/>
        <v>145</v>
      </c>
      <c r="BY732" s="86" t="str">
        <f t="shared" si="533"/>
        <v>19</v>
      </c>
      <c r="BZ732" s="91">
        <f t="shared" si="534"/>
        <v>100</v>
      </c>
      <c r="CA732" s="91">
        <v>0</v>
      </c>
      <c r="CB732" s="96" t="s">
        <v>5719</v>
      </c>
      <c r="CC732" s="91">
        <f t="shared" si="497"/>
        <v>200</v>
      </c>
      <c r="CD732" s="91">
        <f t="shared" si="498"/>
        <v>0</v>
      </c>
      <c r="CE732" s="93">
        <f t="shared" si="499"/>
        <v>0</v>
      </c>
      <c r="CF732" s="93">
        <f t="shared" si="500"/>
        <v>0</v>
      </c>
      <c r="CG732" s="105"/>
      <c r="CH732" s="105"/>
      <c r="CI732" s="86"/>
      <c r="CJ732" s="188"/>
      <c r="CK732" s="181">
        <f t="shared" si="501"/>
        <v>100</v>
      </c>
      <c r="CL732" s="181">
        <f t="shared" si="502"/>
        <v>200</v>
      </c>
      <c r="CM732" s="86" t="s">
        <v>5723</v>
      </c>
      <c r="CN732" s="182" t="s">
        <v>7854</v>
      </c>
      <c r="CO732" s="183" t="s">
        <v>7855</v>
      </c>
      <c r="CP732" s="86" t="s">
        <v>5724</v>
      </c>
      <c r="CQ732" s="153" t="s">
        <v>7924</v>
      </c>
      <c r="CR732" s="187">
        <f t="shared" si="503"/>
        <v>7970000</v>
      </c>
      <c r="CS732" s="188">
        <v>1</v>
      </c>
      <c r="CT732" s="188">
        <f t="shared" si="505"/>
        <v>7970000</v>
      </c>
      <c r="CU732" s="93"/>
      <c r="CV732" s="94">
        <f t="shared" si="529"/>
        <v>100</v>
      </c>
      <c r="CW732" s="93">
        <f t="shared" si="530"/>
        <v>0</v>
      </c>
      <c r="CX732" s="86">
        <f t="shared" si="531"/>
        <v>0</v>
      </c>
      <c r="CY732" s="93">
        <f t="shared" si="506"/>
        <v>239100</v>
      </c>
      <c r="CZ732" s="93">
        <v>0</v>
      </c>
      <c r="DA732" s="93">
        <v>0</v>
      </c>
      <c r="DB732" s="93">
        <f t="shared" si="507"/>
        <v>0</v>
      </c>
      <c r="DC732" s="93">
        <v>0</v>
      </c>
      <c r="DD732" s="91">
        <v>0</v>
      </c>
      <c r="DE732" s="93">
        <f t="shared" si="508"/>
        <v>0</v>
      </c>
      <c r="DF732" s="93">
        <f t="shared" si="521"/>
        <v>0</v>
      </c>
      <c r="DG732" s="93"/>
      <c r="DH732" s="93">
        <v>0</v>
      </c>
      <c r="DI732" s="93">
        <v>0</v>
      </c>
      <c r="DJ732" s="86">
        <f t="shared" si="509"/>
        <v>0</v>
      </c>
      <c r="DK732" s="91">
        <v>0</v>
      </c>
      <c r="DL732" s="93"/>
      <c r="DM732" s="93">
        <v>0</v>
      </c>
      <c r="DN732" s="93">
        <f t="shared" si="522"/>
        <v>7970000</v>
      </c>
      <c r="DO732" s="93">
        <f t="shared" si="510"/>
        <v>0</v>
      </c>
      <c r="DP732" s="92">
        <f t="shared" si="511"/>
        <v>239100</v>
      </c>
      <c r="DQ732" s="97" t="str">
        <f t="shared" si="523"/>
        <v>8015389168</v>
      </c>
      <c r="DR732" s="98">
        <f t="shared" si="512"/>
        <v>0</v>
      </c>
      <c r="DS732" s="93" t="str">
        <f t="shared" si="513"/>
        <v>OK</v>
      </c>
      <c r="DT732" s="93"/>
      <c r="DU732" s="78" t="str">
        <f t="shared" si="524"/>
        <v>5010700215011501100001VT100001</v>
      </c>
      <c r="DV732" s="78">
        <f>INDEX('08_DMGiaDat'!$L:$L,MATCH(DU732,'08_DMGiaDat'!$R:$R,0))</f>
        <v>7970000</v>
      </c>
      <c r="DW732" s="78" t="str">
        <f t="shared" si="525"/>
        <v>501070021501100100000001</v>
      </c>
      <c r="DX732" s="78" t="str">
        <f>IFERROR(VLOOKUP(DW732,'08_DMGiaDat'!C718:C719,2,FALSE),"N")</f>
        <v>N</v>
      </c>
      <c r="DY732" s="78" t="str">
        <f t="shared" si="526"/>
        <v>5010700215011001VT100001</v>
      </c>
      <c r="DZ732" s="78" t="str">
        <f>IFERROR(VLOOKUP(DY732,'08_DMGiaDat'!C718:C719,2,FALSE),"N")</f>
        <v>N</v>
      </c>
      <c r="EA732" s="78" t="str">
        <f t="shared" si="527"/>
        <v>501070021501100100000001</v>
      </c>
      <c r="EB732" s="78" t="str">
        <f>IFERROR(VLOOKUP(EA732,'08_DMGiaDat'!C718:C719,2,FALSE),"N")</f>
        <v>N</v>
      </c>
      <c r="EC732" s="92">
        <f>IF(DV732&lt;&gt;"N",DV732,IF(DX732&lt;&gt;"N",DX732,IF(DZ732&lt;&gt;"N",DZ732*VLOOKUP(LEFT(CB732,3),'03_DMMucDich'!C702:C706,5,FALSE),IF(EB732&lt;&gt;"N",EB732*VLOOKUP(LEFT(CB732,3),'03_DMMucDich'!C702:C706,5,FALSE),"N/A"))))</f>
        <v>7970000</v>
      </c>
    </row>
    <row r="733" spans="1:133" s="34" customFormat="1" ht="16" x14ac:dyDescent="0.2">
      <c r="A733" s="85">
        <v>719</v>
      </c>
      <c r="B733" s="86"/>
      <c r="C733" s="87"/>
      <c r="D733" s="141" t="s">
        <v>6335</v>
      </c>
      <c r="E733" s="86"/>
      <c r="F733" s="88"/>
      <c r="G733" s="88" t="s">
        <v>5718</v>
      </c>
      <c r="H733" s="151">
        <v>2022</v>
      </c>
      <c r="I733" s="86"/>
      <c r="J733" s="86"/>
      <c r="K733" s="145" t="s">
        <v>6957</v>
      </c>
      <c r="L733" s="105"/>
      <c r="M733" s="86"/>
      <c r="N733" s="105"/>
      <c r="O733" s="105"/>
      <c r="P733" s="86"/>
      <c r="Q733" s="86"/>
      <c r="R733" s="153" t="str">
        <f t="shared" si="528"/>
        <v>Tổ 37</v>
      </c>
      <c r="S733" s="86"/>
      <c r="T733" s="86"/>
      <c r="U733" s="86"/>
      <c r="V733" s="86" t="str">
        <f t="shared" si="493"/>
        <v xml:space="preserve">, </v>
      </c>
      <c r="W733" s="86"/>
      <c r="X733" s="86"/>
      <c r="Y733" s="86"/>
      <c r="Z733" s="88"/>
      <c r="AA733" s="105"/>
      <c r="AB733" s="86"/>
      <c r="AC733" s="90"/>
      <c r="AD733" s="86"/>
      <c r="AE733" s="86"/>
      <c r="AF733" s="86"/>
      <c r="AG733" s="86"/>
      <c r="AH733" s="160" t="s">
        <v>6972</v>
      </c>
      <c r="AI733" s="153"/>
      <c r="AJ733" s="153"/>
      <c r="AK733" s="86"/>
      <c r="AL733" s="86"/>
      <c r="AM733" s="153" t="s">
        <v>7015</v>
      </c>
      <c r="AN733" s="153" t="s">
        <v>7851</v>
      </c>
      <c r="AO733" s="165">
        <v>44280</v>
      </c>
      <c r="AP733" s="153" t="s">
        <v>2124</v>
      </c>
      <c r="AQ733" s="153" t="s">
        <v>2040</v>
      </c>
      <c r="AR733" s="166">
        <v>100</v>
      </c>
      <c r="AS733" s="88" t="s">
        <v>5719</v>
      </c>
      <c r="AT733" s="92">
        <f t="shared" si="504"/>
        <v>0</v>
      </c>
      <c r="AU733" s="93">
        <v>0</v>
      </c>
      <c r="AV733" s="93">
        <v>0</v>
      </c>
      <c r="AW733" s="166">
        <v>200</v>
      </c>
      <c r="AX733" s="93">
        <v>0</v>
      </c>
      <c r="AY733" s="177"/>
      <c r="AZ733" s="177">
        <v>0</v>
      </c>
      <c r="BA733" s="178"/>
      <c r="BB733" s="105"/>
      <c r="BC733" s="105"/>
      <c r="BD733" s="93"/>
      <c r="BE733" s="93">
        <v>0</v>
      </c>
      <c r="BF733" s="91">
        <v>0</v>
      </c>
      <c r="BG733" s="94"/>
      <c r="BH733" s="95"/>
      <c r="BI733" s="93" t="str">
        <f t="shared" si="514"/>
        <v>Huỳnh Văn Lành</v>
      </c>
      <c r="BJ733" s="105">
        <f t="shared" si="515"/>
        <v>0</v>
      </c>
      <c r="BK733" s="88" t="str">
        <f t="shared" si="516"/>
        <v>0401217666</v>
      </c>
      <c r="BL733" s="86">
        <f t="shared" si="517"/>
        <v>0</v>
      </c>
      <c r="BM733" s="105">
        <f t="shared" si="518"/>
        <v>0</v>
      </c>
      <c r="BN733" s="86">
        <f t="shared" si="519"/>
        <v>0</v>
      </c>
      <c r="BO733" s="86">
        <f t="shared" si="520"/>
        <v>0</v>
      </c>
      <c r="BP733" s="86">
        <f t="shared" si="494"/>
        <v>0</v>
      </c>
      <c r="BQ733" s="160" t="s">
        <v>6972</v>
      </c>
      <c r="BR733" s="86" t="s">
        <v>5720</v>
      </c>
      <c r="BS733" s="88" t="s">
        <v>5721</v>
      </c>
      <c r="BT733" s="86" t="s">
        <v>5722</v>
      </c>
      <c r="BU733" s="86"/>
      <c r="BV733" s="86" t="str">
        <f t="shared" si="495"/>
        <v>DA 272178</v>
      </c>
      <c r="BW733" s="105" t="str">
        <f t="shared" si="496"/>
        <v/>
      </c>
      <c r="BX733" s="86" t="str">
        <f t="shared" si="532"/>
        <v>238</v>
      </c>
      <c r="BY733" s="86" t="str">
        <f t="shared" si="533"/>
        <v>160</v>
      </c>
      <c r="BZ733" s="91">
        <f t="shared" si="534"/>
        <v>100</v>
      </c>
      <c r="CA733" s="91">
        <v>0</v>
      </c>
      <c r="CB733" s="96" t="s">
        <v>5719</v>
      </c>
      <c r="CC733" s="91">
        <f t="shared" si="497"/>
        <v>200</v>
      </c>
      <c r="CD733" s="91">
        <f t="shared" si="498"/>
        <v>0</v>
      </c>
      <c r="CE733" s="93">
        <f t="shared" si="499"/>
        <v>0</v>
      </c>
      <c r="CF733" s="93">
        <f t="shared" si="500"/>
        <v>0</v>
      </c>
      <c r="CG733" s="105"/>
      <c r="CH733" s="105"/>
      <c r="CI733" s="86"/>
      <c r="CJ733" s="188"/>
      <c r="CK733" s="181">
        <f t="shared" si="501"/>
        <v>100</v>
      </c>
      <c r="CL733" s="181">
        <f t="shared" si="502"/>
        <v>200</v>
      </c>
      <c r="CM733" s="86" t="s">
        <v>5723</v>
      </c>
      <c r="CN733" s="182" t="s">
        <v>7857</v>
      </c>
      <c r="CO733" s="183" t="s">
        <v>7858</v>
      </c>
      <c r="CP733" s="86" t="s">
        <v>5724</v>
      </c>
      <c r="CQ733" s="153" t="s">
        <v>7924</v>
      </c>
      <c r="CR733" s="187">
        <f t="shared" si="503"/>
        <v>5850000</v>
      </c>
      <c r="CS733" s="188">
        <v>1</v>
      </c>
      <c r="CT733" s="188">
        <f t="shared" si="505"/>
        <v>5850000</v>
      </c>
      <c r="CU733" s="93"/>
      <c r="CV733" s="94">
        <f t="shared" si="529"/>
        <v>100</v>
      </c>
      <c r="CW733" s="93">
        <f t="shared" si="530"/>
        <v>0</v>
      </c>
      <c r="CX733" s="86">
        <f t="shared" si="531"/>
        <v>0</v>
      </c>
      <c r="CY733" s="93">
        <f t="shared" si="506"/>
        <v>175500</v>
      </c>
      <c r="CZ733" s="93">
        <v>0</v>
      </c>
      <c r="DA733" s="93">
        <v>0</v>
      </c>
      <c r="DB733" s="93">
        <f t="shared" si="507"/>
        <v>0</v>
      </c>
      <c r="DC733" s="93">
        <v>0</v>
      </c>
      <c r="DD733" s="91">
        <v>0</v>
      </c>
      <c r="DE733" s="93">
        <f t="shared" si="508"/>
        <v>0</v>
      </c>
      <c r="DF733" s="93">
        <f t="shared" si="521"/>
        <v>0</v>
      </c>
      <c r="DG733" s="93"/>
      <c r="DH733" s="93">
        <v>0</v>
      </c>
      <c r="DI733" s="93">
        <v>0</v>
      </c>
      <c r="DJ733" s="86">
        <f t="shared" si="509"/>
        <v>0</v>
      </c>
      <c r="DK733" s="91">
        <v>0</v>
      </c>
      <c r="DL733" s="93"/>
      <c r="DM733" s="93">
        <v>0</v>
      </c>
      <c r="DN733" s="93">
        <f t="shared" si="522"/>
        <v>5850000</v>
      </c>
      <c r="DO733" s="93">
        <f t="shared" si="510"/>
        <v>0</v>
      </c>
      <c r="DP733" s="92">
        <f t="shared" si="511"/>
        <v>175500</v>
      </c>
      <c r="DQ733" s="97" t="str">
        <f t="shared" si="523"/>
        <v>0401217666</v>
      </c>
      <c r="DR733" s="98">
        <f t="shared" si="512"/>
        <v>0</v>
      </c>
      <c r="DS733" s="93" t="str">
        <f t="shared" si="513"/>
        <v>OK</v>
      </c>
      <c r="DT733" s="93"/>
      <c r="DU733" s="78" t="str">
        <f t="shared" si="524"/>
        <v>5010700214991499101001VT100001</v>
      </c>
      <c r="DV733" s="78">
        <f>INDEX('08_DMGiaDat'!$L:$L,MATCH(DU733,'08_DMGiaDat'!$R:$R,0))</f>
        <v>5850000</v>
      </c>
      <c r="DW733" s="78" t="str">
        <f t="shared" si="525"/>
        <v>501070021499100100000001</v>
      </c>
      <c r="DX733" s="78" t="str">
        <f>IFERROR(VLOOKUP(DW733,'08_DMGiaDat'!C718:C719,2,FALSE),"N")</f>
        <v>N</v>
      </c>
      <c r="DY733" s="78" t="str">
        <f t="shared" si="526"/>
        <v>5010700214991001VT100001</v>
      </c>
      <c r="DZ733" s="78" t="str">
        <f>IFERROR(VLOOKUP(DY733,'08_DMGiaDat'!C718:C719,2,FALSE),"N")</f>
        <v>N</v>
      </c>
      <c r="EA733" s="78" t="str">
        <f t="shared" si="527"/>
        <v>501070021499100100000001</v>
      </c>
      <c r="EB733" s="78" t="str">
        <f>IFERROR(VLOOKUP(EA733,'08_DMGiaDat'!C718:C719,2,FALSE),"N")</f>
        <v>N</v>
      </c>
      <c r="EC733" s="92">
        <f>IF(DV733&lt;&gt;"N",DV733,IF(DX733&lt;&gt;"N",DX733,IF(DZ733&lt;&gt;"N",DZ733*VLOOKUP(LEFT(CB733,3),'03_DMMucDich'!C702:C706,5,FALSE),IF(EB733&lt;&gt;"N",EB733*VLOOKUP(LEFT(CB733,3),'03_DMMucDich'!C702:C706,5,FALSE),"N/A"))))</f>
        <v>5850000</v>
      </c>
    </row>
    <row r="734" spans="1:133" s="34" customFormat="1" ht="16" x14ac:dyDescent="0.2">
      <c r="A734" s="85">
        <v>720</v>
      </c>
      <c r="B734" s="86"/>
      <c r="C734" s="87"/>
      <c r="D734" s="141" t="s">
        <v>6336</v>
      </c>
      <c r="E734" s="86"/>
      <c r="F734" s="88"/>
      <c r="G734" s="88" t="s">
        <v>5718</v>
      </c>
      <c r="H734" s="151">
        <v>2022</v>
      </c>
      <c r="I734" s="86"/>
      <c r="J734" s="86"/>
      <c r="K734" s="145" t="s">
        <v>6958</v>
      </c>
      <c r="L734" s="105"/>
      <c r="M734" s="86"/>
      <c r="N734" s="105"/>
      <c r="O734" s="105"/>
      <c r="P734" s="86"/>
      <c r="Q734" s="86"/>
      <c r="R734" s="153" t="str">
        <f t="shared" si="528"/>
        <v>Tổ 64</v>
      </c>
      <c r="S734" s="86"/>
      <c r="T734" s="86"/>
      <c r="U734" s="86"/>
      <c r="V734" s="86" t="str">
        <f t="shared" si="493"/>
        <v xml:space="preserve">, </v>
      </c>
      <c r="W734" s="86"/>
      <c r="X734" s="86"/>
      <c r="Y734" s="86"/>
      <c r="Z734" s="88"/>
      <c r="AA734" s="105"/>
      <c r="AB734" s="86"/>
      <c r="AC734" s="90"/>
      <c r="AD734" s="86"/>
      <c r="AE734" s="86"/>
      <c r="AF734" s="86"/>
      <c r="AG734" s="86"/>
      <c r="AH734" s="160" t="s">
        <v>6961</v>
      </c>
      <c r="AI734" s="153"/>
      <c r="AJ734" s="153"/>
      <c r="AK734" s="86"/>
      <c r="AL734" s="86"/>
      <c r="AM734" s="153" t="s">
        <v>7015</v>
      </c>
      <c r="AN734" s="153" t="s">
        <v>7852</v>
      </c>
      <c r="AO734" s="165">
        <v>42937</v>
      </c>
      <c r="AP734" s="153" t="s">
        <v>2118</v>
      </c>
      <c r="AQ734" s="153" t="s">
        <v>5663</v>
      </c>
      <c r="AR734" s="166">
        <v>105</v>
      </c>
      <c r="AS734" s="88" t="s">
        <v>5719</v>
      </c>
      <c r="AT734" s="92">
        <f t="shared" si="504"/>
        <v>0</v>
      </c>
      <c r="AU734" s="93">
        <v>0</v>
      </c>
      <c r="AV734" s="93">
        <v>0</v>
      </c>
      <c r="AW734" s="166">
        <v>200</v>
      </c>
      <c r="AX734" s="93">
        <v>0</v>
      </c>
      <c r="AY734" s="177"/>
      <c r="AZ734" s="177">
        <v>0</v>
      </c>
      <c r="BA734" s="178"/>
      <c r="BB734" s="105"/>
      <c r="BC734" s="105"/>
      <c r="BD734" s="93"/>
      <c r="BE734" s="93">
        <v>0</v>
      </c>
      <c r="BF734" s="91">
        <v>0</v>
      </c>
      <c r="BG734" s="94"/>
      <c r="BH734" s="95"/>
      <c r="BI734" s="93" t="str">
        <f t="shared" si="514"/>
        <v>Nguyễn Thanh Hải</v>
      </c>
      <c r="BJ734" s="105">
        <f t="shared" si="515"/>
        <v>0</v>
      </c>
      <c r="BK734" s="88" t="str">
        <f t="shared" si="516"/>
        <v xml:space="preserve"> 8076295051</v>
      </c>
      <c r="BL734" s="86">
        <f t="shared" si="517"/>
        <v>0</v>
      </c>
      <c r="BM734" s="105">
        <f t="shared" si="518"/>
        <v>0</v>
      </c>
      <c r="BN734" s="86">
        <f t="shared" si="519"/>
        <v>0</v>
      </c>
      <c r="BO734" s="86">
        <f t="shared" si="520"/>
        <v>0</v>
      </c>
      <c r="BP734" s="86">
        <f t="shared" si="494"/>
        <v>0</v>
      </c>
      <c r="BQ734" s="160" t="s">
        <v>6961</v>
      </c>
      <c r="BR734" s="86" t="s">
        <v>5720</v>
      </c>
      <c r="BS734" s="88" t="s">
        <v>5721</v>
      </c>
      <c r="BT734" s="86" t="s">
        <v>5722</v>
      </c>
      <c r="BU734" s="86"/>
      <c r="BV734" s="86" t="str">
        <f t="shared" si="495"/>
        <v>CH 697641</v>
      </c>
      <c r="BW734" s="105" t="str">
        <f t="shared" si="496"/>
        <v/>
      </c>
      <c r="BX734" s="86" t="str">
        <f t="shared" si="532"/>
        <v>232</v>
      </c>
      <c r="BY734" s="86" t="str">
        <f t="shared" si="533"/>
        <v>11</v>
      </c>
      <c r="BZ734" s="91">
        <f t="shared" si="534"/>
        <v>105</v>
      </c>
      <c r="CA734" s="91">
        <v>0</v>
      </c>
      <c r="CB734" s="96" t="s">
        <v>5719</v>
      </c>
      <c r="CC734" s="91">
        <f t="shared" si="497"/>
        <v>200</v>
      </c>
      <c r="CD734" s="91">
        <f t="shared" si="498"/>
        <v>0</v>
      </c>
      <c r="CE734" s="93">
        <f t="shared" si="499"/>
        <v>0</v>
      </c>
      <c r="CF734" s="93">
        <f t="shared" si="500"/>
        <v>0</v>
      </c>
      <c r="CG734" s="105"/>
      <c r="CH734" s="105"/>
      <c r="CI734" s="86"/>
      <c r="CJ734" s="188"/>
      <c r="CK734" s="181">
        <f t="shared" si="501"/>
        <v>105</v>
      </c>
      <c r="CL734" s="181">
        <f t="shared" si="502"/>
        <v>200</v>
      </c>
      <c r="CM734" s="86" t="s">
        <v>5723</v>
      </c>
      <c r="CN734" s="182" t="s">
        <v>7854</v>
      </c>
      <c r="CO734" s="183" t="s">
        <v>7855</v>
      </c>
      <c r="CP734" s="86" t="s">
        <v>5724</v>
      </c>
      <c r="CQ734" s="153" t="s">
        <v>7924</v>
      </c>
      <c r="CR734" s="187">
        <f t="shared" si="503"/>
        <v>7970000</v>
      </c>
      <c r="CS734" s="188">
        <v>1</v>
      </c>
      <c r="CT734" s="188">
        <f t="shared" si="505"/>
        <v>7970000</v>
      </c>
      <c r="CU734" s="93"/>
      <c r="CV734" s="94">
        <f t="shared" si="529"/>
        <v>105</v>
      </c>
      <c r="CW734" s="93">
        <f t="shared" si="530"/>
        <v>0</v>
      </c>
      <c r="CX734" s="86">
        <f t="shared" si="531"/>
        <v>0</v>
      </c>
      <c r="CY734" s="93">
        <f t="shared" si="506"/>
        <v>251055</v>
      </c>
      <c r="CZ734" s="93">
        <v>0</v>
      </c>
      <c r="DA734" s="93">
        <v>0</v>
      </c>
      <c r="DB734" s="93">
        <f t="shared" si="507"/>
        <v>0</v>
      </c>
      <c r="DC734" s="93">
        <v>0</v>
      </c>
      <c r="DD734" s="91">
        <v>0</v>
      </c>
      <c r="DE734" s="93">
        <f t="shared" si="508"/>
        <v>0</v>
      </c>
      <c r="DF734" s="93">
        <f t="shared" si="521"/>
        <v>0</v>
      </c>
      <c r="DG734" s="93"/>
      <c r="DH734" s="93">
        <v>0</v>
      </c>
      <c r="DI734" s="93">
        <v>0</v>
      </c>
      <c r="DJ734" s="86">
        <f t="shared" si="509"/>
        <v>0</v>
      </c>
      <c r="DK734" s="91">
        <v>0</v>
      </c>
      <c r="DL734" s="93"/>
      <c r="DM734" s="93">
        <v>0</v>
      </c>
      <c r="DN734" s="93">
        <f t="shared" si="522"/>
        <v>7970000</v>
      </c>
      <c r="DO734" s="93">
        <f t="shared" si="510"/>
        <v>0</v>
      </c>
      <c r="DP734" s="92">
        <f t="shared" si="511"/>
        <v>251055</v>
      </c>
      <c r="DQ734" s="97" t="str">
        <f t="shared" si="523"/>
        <v xml:space="preserve"> 8076295051</v>
      </c>
      <c r="DR734" s="98" t="e">
        <f t="shared" si="512"/>
        <v>#VALUE!</v>
      </c>
      <c r="DS734" s="93" t="str">
        <f t="shared" si="513"/>
        <v>Mã tin sai !!!</v>
      </c>
      <c r="DT734" s="93"/>
      <c r="DU734" s="78" t="str">
        <f t="shared" si="524"/>
        <v>5010700215011501100001VT100001</v>
      </c>
      <c r="DV734" s="78">
        <f>INDEX('08_DMGiaDat'!$L:$L,MATCH(DU734,'08_DMGiaDat'!$R:$R,0))</f>
        <v>7970000</v>
      </c>
      <c r="DW734" s="78" t="str">
        <f t="shared" si="525"/>
        <v>501070021501100100000001</v>
      </c>
      <c r="DX734" s="78" t="str">
        <f>IFERROR(VLOOKUP(DW734,'08_DMGiaDat'!C718:C719,2,FALSE),"N")</f>
        <v>N</v>
      </c>
      <c r="DY734" s="78" t="str">
        <f t="shared" si="526"/>
        <v>5010700215011001VT100001</v>
      </c>
      <c r="DZ734" s="78" t="str">
        <f>IFERROR(VLOOKUP(DY734,'08_DMGiaDat'!C718:C719,2,FALSE),"N")</f>
        <v>N</v>
      </c>
      <c r="EA734" s="78" t="str">
        <f t="shared" si="527"/>
        <v>501070021501100100000001</v>
      </c>
      <c r="EB734" s="78" t="str">
        <f>IFERROR(VLOOKUP(EA734,'08_DMGiaDat'!C718:C719,2,FALSE),"N")</f>
        <v>N</v>
      </c>
      <c r="EC734" s="92">
        <f>IF(DV734&lt;&gt;"N",DV734,IF(DX734&lt;&gt;"N",DX734,IF(DZ734&lt;&gt;"N",DZ734*VLOOKUP(LEFT(CB734,3),'03_DMMucDich'!C702:C706,5,FALSE),IF(EB734&lt;&gt;"N",EB734*VLOOKUP(LEFT(CB734,3),'03_DMMucDich'!C702:C706,5,FALSE),"N/A"))))</f>
        <v>7970000</v>
      </c>
    </row>
    <row r="735" spans="1:133" s="34" customFormat="1" ht="16" x14ac:dyDescent="0.2">
      <c r="A735" s="85">
        <v>721</v>
      </c>
      <c r="B735" s="86"/>
      <c r="C735" s="87"/>
      <c r="D735" s="141" t="s">
        <v>6337</v>
      </c>
      <c r="E735" s="86"/>
      <c r="F735" s="88"/>
      <c r="G735" s="88" t="s">
        <v>5718</v>
      </c>
      <c r="H735" s="151">
        <v>2022</v>
      </c>
      <c r="I735" s="86"/>
      <c r="J735" s="86"/>
      <c r="K735" s="145" t="s">
        <v>6959</v>
      </c>
      <c r="L735" s="105"/>
      <c r="M735" s="86"/>
      <c r="N735" s="105"/>
      <c r="O735" s="105"/>
      <c r="P735" s="86"/>
      <c r="Q735" s="86"/>
      <c r="R735" s="153" t="str">
        <f t="shared" si="528"/>
        <v>Tổ 64</v>
      </c>
      <c r="S735" s="86"/>
      <c r="T735" s="86"/>
      <c r="U735" s="86"/>
      <c r="V735" s="86" t="str">
        <f t="shared" si="493"/>
        <v xml:space="preserve">, </v>
      </c>
      <c r="W735" s="86"/>
      <c r="X735" s="86"/>
      <c r="Y735" s="86"/>
      <c r="Z735" s="88"/>
      <c r="AA735" s="105"/>
      <c r="AB735" s="86"/>
      <c r="AC735" s="90"/>
      <c r="AD735" s="86"/>
      <c r="AE735" s="86"/>
      <c r="AF735" s="86"/>
      <c r="AG735" s="86"/>
      <c r="AH735" s="160" t="s">
        <v>6961</v>
      </c>
      <c r="AI735" s="153"/>
      <c r="AJ735" s="153"/>
      <c r="AK735" s="86"/>
      <c r="AL735" s="86"/>
      <c r="AM735" s="153" t="s">
        <v>7015</v>
      </c>
      <c r="AN735" s="153" t="s">
        <v>7853</v>
      </c>
      <c r="AO735" s="165">
        <v>43224</v>
      </c>
      <c r="AP735" s="153" t="s">
        <v>2065</v>
      </c>
      <c r="AQ735" s="153" t="s">
        <v>5708</v>
      </c>
      <c r="AR735" s="166">
        <v>100</v>
      </c>
      <c r="AS735" s="88" t="s">
        <v>5719</v>
      </c>
      <c r="AT735" s="92">
        <f t="shared" si="504"/>
        <v>0</v>
      </c>
      <c r="AU735" s="93">
        <v>0</v>
      </c>
      <c r="AV735" s="93">
        <v>0</v>
      </c>
      <c r="AW735" s="166">
        <v>200</v>
      </c>
      <c r="AX735" s="93">
        <v>0</v>
      </c>
      <c r="AY735" s="177"/>
      <c r="AZ735" s="177">
        <v>0</v>
      </c>
      <c r="BA735" s="178"/>
      <c r="BB735" s="105"/>
      <c r="BC735" s="105"/>
      <c r="BD735" s="93"/>
      <c r="BE735" s="93">
        <v>0</v>
      </c>
      <c r="BF735" s="91">
        <v>0</v>
      </c>
      <c r="BG735" s="94"/>
      <c r="BH735" s="95"/>
      <c r="BI735" s="93" t="str">
        <f t="shared" si="514"/>
        <v>Cao Văn Hùng</v>
      </c>
      <c r="BJ735" s="105">
        <f t="shared" si="515"/>
        <v>0</v>
      </c>
      <c r="BK735" s="88" t="str">
        <f t="shared" si="516"/>
        <v>8063441234</v>
      </c>
      <c r="BL735" s="86">
        <f t="shared" si="517"/>
        <v>0</v>
      </c>
      <c r="BM735" s="105">
        <f t="shared" si="518"/>
        <v>0</v>
      </c>
      <c r="BN735" s="86">
        <f t="shared" si="519"/>
        <v>0</v>
      </c>
      <c r="BO735" s="86">
        <f t="shared" si="520"/>
        <v>0</v>
      </c>
      <c r="BP735" s="86">
        <f t="shared" si="494"/>
        <v>0</v>
      </c>
      <c r="BQ735" s="160" t="s">
        <v>6961</v>
      </c>
      <c r="BR735" s="86" t="s">
        <v>5720</v>
      </c>
      <c r="BS735" s="88" t="s">
        <v>5721</v>
      </c>
      <c r="BT735" s="86" t="s">
        <v>5722</v>
      </c>
      <c r="BU735" s="86"/>
      <c r="BV735" s="86" t="str">
        <f t="shared" si="495"/>
        <v>CM 703117</v>
      </c>
      <c r="BW735" s="105" t="str">
        <f t="shared" si="496"/>
        <v/>
      </c>
      <c r="BX735" s="86" t="str">
        <f t="shared" si="532"/>
        <v>179</v>
      </c>
      <c r="BY735" s="86" t="str">
        <f t="shared" si="533"/>
        <v>37</v>
      </c>
      <c r="BZ735" s="91">
        <f t="shared" si="534"/>
        <v>100</v>
      </c>
      <c r="CA735" s="91">
        <v>0</v>
      </c>
      <c r="CB735" s="96" t="s">
        <v>5719</v>
      </c>
      <c r="CC735" s="91">
        <f t="shared" si="497"/>
        <v>200</v>
      </c>
      <c r="CD735" s="91">
        <f t="shared" si="498"/>
        <v>0</v>
      </c>
      <c r="CE735" s="93">
        <f t="shared" si="499"/>
        <v>0</v>
      </c>
      <c r="CF735" s="93">
        <f t="shared" si="500"/>
        <v>0</v>
      </c>
      <c r="CG735" s="105"/>
      <c r="CH735" s="105"/>
      <c r="CI735" s="86"/>
      <c r="CJ735" s="188"/>
      <c r="CK735" s="181">
        <f t="shared" si="501"/>
        <v>100</v>
      </c>
      <c r="CL735" s="181">
        <f t="shared" si="502"/>
        <v>200</v>
      </c>
      <c r="CM735" s="86" t="s">
        <v>5723</v>
      </c>
      <c r="CN735" s="182" t="s">
        <v>7854</v>
      </c>
      <c r="CO735" s="183" t="s">
        <v>7855</v>
      </c>
      <c r="CP735" s="86" t="s">
        <v>5724</v>
      </c>
      <c r="CQ735" s="153" t="s">
        <v>7924</v>
      </c>
      <c r="CR735" s="187">
        <f t="shared" si="503"/>
        <v>7970000</v>
      </c>
      <c r="CS735" s="188">
        <v>1</v>
      </c>
      <c r="CT735" s="188">
        <f t="shared" si="505"/>
        <v>7970000</v>
      </c>
      <c r="CU735" s="93"/>
      <c r="CV735" s="94">
        <f t="shared" si="529"/>
        <v>100</v>
      </c>
      <c r="CW735" s="93">
        <f t="shared" si="530"/>
        <v>0</v>
      </c>
      <c r="CX735" s="86">
        <f t="shared" si="531"/>
        <v>0</v>
      </c>
      <c r="CY735" s="93">
        <f t="shared" si="506"/>
        <v>239100</v>
      </c>
      <c r="CZ735" s="93">
        <v>0</v>
      </c>
      <c r="DA735" s="93">
        <v>0</v>
      </c>
      <c r="DB735" s="93">
        <f t="shared" si="507"/>
        <v>0</v>
      </c>
      <c r="DC735" s="93">
        <v>0</v>
      </c>
      <c r="DD735" s="91">
        <v>0</v>
      </c>
      <c r="DE735" s="93">
        <f t="shared" si="508"/>
        <v>0</v>
      </c>
      <c r="DF735" s="93">
        <f t="shared" si="521"/>
        <v>0</v>
      </c>
      <c r="DG735" s="93"/>
      <c r="DH735" s="93">
        <v>0</v>
      </c>
      <c r="DI735" s="93">
        <v>0</v>
      </c>
      <c r="DJ735" s="86">
        <f t="shared" si="509"/>
        <v>0</v>
      </c>
      <c r="DK735" s="91">
        <v>0</v>
      </c>
      <c r="DL735" s="93"/>
      <c r="DM735" s="93">
        <v>0</v>
      </c>
      <c r="DN735" s="93">
        <f t="shared" si="522"/>
        <v>7970000</v>
      </c>
      <c r="DO735" s="93">
        <f t="shared" si="510"/>
        <v>0</v>
      </c>
      <c r="DP735" s="92">
        <f t="shared" si="511"/>
        <v>239100</v>
      </c>
      <c r="DQ735" s="97" t="str">
        <f t="shared" si="523"/>
        <v>8063441234</v>
      </c>
      <c r="DR735" s="98">
        <f t="shared" si="512"/>
        <v>0</v>
      </c>
      <c r="DS735" s="93" t="str">
        <f t="shared" si="513"/>
        <v>OK</v>
      </c>
      <c r="DT735" s="93"/>
      <c r="DU735" s="78" t="str">
        <f t="shared" si="524"/>
        <v>5010700215011501100001VT100001</v>
      </c>
      <c r="DV735" s="78">
        <f>INDEX('08_DMGiaDat'!$L:$L,MATCH(DU735,'08_DMGiaDat'!$R:$R,0))</f>
        <v>7970000</v>
      </c>
      <c r="DW735" s="78" t="str">
        <f t="shared" si="525"/>
        <v>501070021501100100000001</v>
      </c>
      <c r="DX735" s="78" t="str">
        <f>IFERROR(VLOOKUP(DW735,'08_DMGiaDat'!C718:C719,2,FALSE),"N")</f>
        <v>N</v>
      </c>
      <c r="DY735" s="78" t="str">
        <f t="shared" si="526"/>
        <v>5010700215011001VT100001</v>
      </c>
      <c r="DZ735" s="78" t="str">
        <f>IFERROR(VLOOKUP(DY735,'08_DMGiaDat'!C718:C719,2,FALSE),"N")</f>
        <v>N</v>
      </c>
      <c r="EA735" s="78" t="str">
        <f t="shared" si="527"/>
        <v>501070021501100100000001</v>
      </c>
      <c r="EB735" s="78" t="str">
        <f>IFERROR(VLOOKUP(EA735,'08_DMGiaDat'!C718:C719,2,FALSE),"N")</f>
        <v>N</v>
      </c>
      <c r="EC735" s="92">
        <f>IF(DV735&lt;&gt;"N",DV735,IF(DX735&lt;&gt;"N",DX735,IF(DZ735&lt;&gt;"N",DZ735*VLOOKUP(LEFT(CB735,3),'03_DMMucDich'!C702:C706,5,FALSE),IF(EB735&lt;&gt;"N",EB735*VLOOKUP(LEFT(CB735,3),'03_DMMucDich'!C702:C706,5,FALSE),"N/A"))))</f>
        <v>7970000</v>
      </c>
    </row>
    <row r="736" spans="1:133" s="34" customFormat="1" ht="16" x14ac:dyDescent="0.2">
      <c r="A736" s="85">
        <v>722</v>
      </c>
      <c r="B736" s="86"/>
      <c r="C736" s="87"/>
      <c r="D736" s="141"/>
      <c r="E736" s="86"/>
      <c r="F736" s="88"/>
      <c r="G736" s="88" t="s">
        <v>5718</v>
      </c>
      <c r="H736" s="151">
        <v>2022</v>
      </c>
      <c r="I736" s="86"/>
      <c r="J736" s="86"/>
      <c r="K736" s="145"/>
      <c r="L736" s="105"/>
      <c r="M736" s="86"/>
      <c r="N736" s="105"/>
      <c r="O736" s="105"/>
      <c r="P736" s="86"/>
      <c r="Q736" s="86"/>
      <c r="R736" s="153"/>
      <c r="S736" s="86"/>
      <c r="T736" s="86"/>
      <c r="U736" s="86"/>
      <c r="V736" s="86" t="str">
        <f t="shared" si="493"/>
        <v xml:space="preserve">, </v>
      </c>
      <c r="W736" s="86"/>
      <c r="X736" s="86"/>
      <c r="Y736" s="86"/>
      <c r="Z736" s="88"/>
      <c r="AA736" s="105"/>
      <c r="AB736" s="86"/>
      <c r="AC736" s="90"/>
      <c r="AD736" s="86"/>
      <c r="AE736" s="86"/>
      <c r="AF736" s="86"/>
      <c r="AG736" s="86"/>
      <c r="AH736" s="160"/>
      <c r="AI736" s="153"/>
      <c r="AJ736" s="153"/>
      <c r="AK736" s="86"/>
      <c r="AL736" s="86"/>
      <c r="AM736" s="153"/>
      <c r="AN736" s="153"/>
      <c r="AO736" s="165"/>
      <c r="AP736" s="153"/>
      <c r="AQ736" s="153"/>
      <c r="AR736" s="166">
        <v>0</v>
      </c>
      <c r="AS736" s="88" t="s">
        <v>5719</v>
      </c>
      <c r="AT736" s="92">
        <f t="shared" si="504"/>
        <v>0</v>
      </c>
      <c r="AU736" s="93">
        <v>0</v>
      </c>
      <c r="AV736" s="93">
        <v>0</v>
      </c>
      <c r="AW736" s="166">
        <v>0</v>
      </c>
      <c r="AX736" s="93">
        <v>0</v>
      </c>
      <c r="AY736" s="177"/>
      <c r="AZ736" s="177">
        <v>0</v>
      </c>
      <c r="BA736" s="178"/>
      <c r="BB736" s="105"/>
      <c r="BC736" s="105"/>
      <c r="BD736" s="93"/>
      <c r="BE736" s="93">
        <v>0</v>
      </c>
      <c r="BF736" s="91">
        <v>0</v>
      </c>
      <c r="BG736" s="94"/>
      <c r="BH736" s="95"/>
      <c r="BI736" s="93">
        <f t="shared" si="514"/>
        <v>0</v>
      </c>
      <c r="BJ736" s="105">
        <f t="shared" si="515"/>
        <v>0</v>
      </c>
      <c r="BK736" s="88">
        <f t="shared" si="516"/>
        <v>0</v>
      </c>
      <c r="BL736" s="86">
        <f t="shared" si="517"/>
        <v>0</v>
      </c>
      <c r="BM736" s="105">
        <f t="shared" si="518"/>
        <v>0</v>
      </c>
      <c r="BN736" s="86">
        <f t="shared" si="519"/>
        <v>0</v>
      </c>
      <c r="BO736" s="86">
        <f t="shared" si="520"/>
        <v>0</v>
      </c>
      <c r="BP736" s="86">
        <f t="shared" si="494"/>
        <v>0</v>
      </c>
      <c r="BQ736" s="160"/>
      <c r="BR736" s="86" t="s">
        <v>5720</v>
      </c>
      <c r="BS736" s="88" t="s">
        <v>5721</v>
      </c>
      <c r="BT736" s="86" t="s">
        <v>5722</v>
      </c>
      <c r="BU736" s="86"/>
      <c r="BV736" s="86">
        <f t="shared" si="495"/>
        <v>0</v>
      </c>
      <c r="BW736" s="105" t="str">
        <f t="shared" si="496"/>
        <v/>
      </c>
      <c r="BX736" s="86">
        <f t="shared" si="532"/>
        <v>0</v>
      </c>
      <c r="BY736" s="86">
        <f t="shared" si="533"/>
        <v>0</v>
      </c>
      <c r="BZ736" s="91">
        <f t="shared" si="534"/>
        <v>0</v>
      </c>
      <c r="CA736" s="91">
        <v>0</v>
      </c>
      <c r="CB736" s="96" t="s">
        <v>5719</v>
      </c>
      <c r="CC736" s="91">
        <f t="shared" si="497"/>
        <v>0</v>
      </c>
      <c r="CD736" s="91">
        <f t="shared" si="498"/>
        <v>0</v>
      </c>
      <c r="CE736" s="93">
        <f t="shared" si="499"/>
        <v>0</v>
      </c>
      <c r="CF736" s="93">
        <f t="shared" si="500"/>
        <v>0</v>
      </c>
      <c r="CG736" s="105"/>
      <c r="CH736" s="105"/>
      <c r="CI736" s="86"/>
      <c r="CJ736" s="188"/>
      <c r="CK736" s="181">
        <f t="shared" si="501"/>
        <v>0</v>
      </c>
      <c r="CL736" s="181">
        <f t="shared" si="502"/>
        <v>0</v>
      </c>
      <c r="CM736" s="86" t="s">
        <v>5723</v>
      </c>
      <c r="CN736" s="182"/>
      <c r="CO736" s="183"/>
      <c r="CP736" s="86" t="s">
        <v>5724</v>
      </c>
      <c r="CQ736" s="153"/>
      <c r="CR736" s="187" t="e">
        <f t="shared" si="503"/>
        <v>#VALUE!</v>
      </c>
      <c r="CS736" s="188">
        <v>0</v>
      </c>
      <c r="CT736" s="188" t="e">
        <f t="shared" si="505"/>
        <v>#VALUE!</v>
      </c>
      <c r="CU736" s="93"/>
      <c r="CV736" s="94">
        <f t="shared" si="529"/>
        <v>0</v>
      </c>
      <c r="CW736" s="93">
        <f t="shared" si="530"/>
        <v>0</v>
      </c>
      <c r="CX736" s="86">
        <f t="shared" si="531"/>
        <v>0</v>
      </c>
      <c r="CY736" s="93" t="e">
        <f t="shared" si="506"/>
        <v>#VALUE!</v>
      </c>
      <c r="CZ736" s="93">
        <v>0</v>
      </c>
      <c r="DA736" s="93">
        <v>0</v>
      </c>
      <c r="DB736" s="93" t="e">
        <f t="shared" si="507"/>
        <v>#VALUE!</v>
      </c>
      <c r="DC736" s="93">
        <v>0</v>
      </c>
      <c r="DD736" s="91">
        <v>0</v>
      </c>
      <c r="DE736" s="93" t="e">
        <f t="shared" si="508"/>
        <v>#VALUE!</v>
      </c>
      <c r="DF736" s="93">
        <f t="shared" si="521"/>
        <v>0</v>
      </c>
      <c r="DG736" s="93"/>
      <c r="DH736" s="93">
        <v>0</v>
      </c>
      <c r="DI736" s="93">
        <v>0</v>
      </c>
      <c r="DJ736" s="86">
        <f t="shared" si="509"/>
        <v>0</v>
      </c>
      <c r="DK736" s="91">
        <v>0</v>
      </c>
      <c r="DL736" s="93"/>
      <c r="DM736" s="93">
        <v>0</v>
      </c>
      <c r="DN736" s="93" t="e">
        <f t="shared" si="522"/>
        <v>#VALUE!</v>
      </c>
      <c r="DO736" s="93" t="e">
        <f t="shared" si="510"/>
        <v>#VALUE!</v>
      </c>
      <c r="DP736" s="92" t="e">
        <f t="shared" si="511"/>
        <v>#VALUE!</v>
      </c>
      <c r="DQ736" s="97">
        <f t="shared" si="523"/>
        <v>0</v>
      </c>
      <c r="DR736" s="98">
        <f t="shared" si="512"/>
        <v>10</v>
      </c>
      <c r="DS736" s="93" t="str">
        <f t="shared" si="513"/>
        <v>Mã tin sai !!!</v>
      </c>
      <c r="DT736" s="93"/>
      <c r="DU736" s="78" t="e">
        <f t="shared" si="524"/>
        <v>#VALUE!</v>
      </c>
      <c r="DV736" s="78" t="e">
        <f>INDEX('08_DMGiaDat'!$L:$L,MATCH(DU736,'08_DMGiaDat'!$R:$R,0))</f>
        <v>#VALUE!</v>
      </c>
      <c r="DW736" s="78" t="str">
        <f t="shared" si="525"/>
        <v>5010700200100000001</v>
      </c>
      <c r="DX736" s="78" t="str">
        <f>IFERROR(VLOOKUP(DW736,'08_DMGiaDat'!C718:C719,2,FALSE),"N")</f>
        <v>N</v>
      </c>
      <c r="DY736" s="78" t="str">
        <f t="shared" si="526"/>
        <v>50107002001001</v>
      </c>
      <c r="DZ736" s="78" t="str">
        <f>IFERROR(VLOOKUP(DY736,'08_DMGiaDat'!C718:C719,2,FALSE),"N")</f>
        <v>N</v>
      </c>
      <c r="EA736" s="78" t="str">
        <f t="shared" si="527"/>
        <v>5010700200100000001</v>
      </c>
      <c r="EB736" s="78" t="str">
        <f>IFERROR(VLOOKUP(EA736,'08_DMGiaDat'!C718:C719,2,FALSE),"N")</f>
        <v>N</v>
      </c>
      <c r="EC736" s="92" t="e">
        <f>IF(DV736&lt;&gt;"N",DV736,IF(DX736&lt;&gt;"N",DX736,IF(DZ736&lt;&gt;"N",DZ736*VLOOKUP(LEFT(CB736,3),'03_DMMucDich'!C702:C706,5,FALSE),IF(EB736&lt;&gt;"N",EB736*VLOOKUP(LEFT(CB736,3),'03_DMMucDich'!C702:C706,5,FALSE),"N/A"))))</f>
        <v>#VALUE!</v>
      </c>
    </row>
    <row r="737" spans="1:133" s="34" customFormat="1" ht="16" x14ac:dyDescent="0.2">
      <c r="A737" s="85">
        <v>723</v>
      </c>
      <c r="B737" s="86"/>
      <c r="C737" s="87"/>
      <c r="D737" s="141"/>
      <c r="E737" s="86"/>
      <c r="F737" s="88"/>
      <c r="G737" s="88" t="s">
        <v>5718</v>
      </c>
      <c r="H737" s="151">
        <v>2022</v>
      </c>
      <c r="I737" s="86"/>
      <c r="J737" s="86"/>
      <c r="K737" s="145"/>
      <c r="L737" s="105"/>
      <c r="M737" s="86"/>
      <c r="N737" s="105"/>
      <c r="O737" s="105"/>
      <c r="P737" s="86"/>
      <c r="Q737" s="86"/>
      <c r="R737" s="153"/>
      <c r="S737" s="86"/>
      <c r="T737" s="86"/>
      <c r="U737" s="86"/>
      <c r="V737" s="86" t="str">
        <f t="shared" si="493"/>
        <v xml:space="preserve">, </v>
      </c>
      <c r="W737" s="86"/>
      <c r="X737" s="86"/>
      <c r="Y737" s="86"/>
      <c r="Z737" s="88"/>
      <c r="AA737" s="105"/>
      <c r="AB737" s="86"/>
      <c r="AC737" s="90"/>
      <c r="AD737" s="86"/>
      <c r="AE737" s="86"/>
      <c r="AF737" s="86"/>
      <c r="AG737" s="86"/>
      <c r="AH737" s="160"/>
      <c r="AI737" s="153"/>
      <c r="AJ737" s="153"/>
      <c r="AK737" s="86"/>
      <c r="AL737" s="86"/>
      <c r="AM737" s="153"/>
      <c r="AN737" s="153"/>
      <c r="AO737" s="165"/>
      <c r="AP737" s="153"/>
      <c r="AQ737" s="153"/>
      <c r="AR737" s="166">
        <v>0</v>
      </c>
      <c r="AS737" s="88" t="s">
        <v>5719</v>
      </c>
      <c r="AT737" s="92">
        <f t="shared" si="504"/>
        <v>0</v>
      </c>
      <c r="AU737" s="93">
        <v>0</v>
      </c>
      <c r="AV737" s="93">
        <v>0</v>
      </c>
      <c r="AW737" s="166">
        <v>0</v>
      </c>
      <c r="AX737" s="93">
        <v>0</v>
      </c>
      <c r="AY737" s="177"/>
      <c r="AZ737" s="177">
        <v>0</v>
      </c>
      <c r="BA737" s="178"/>
      <c r="BB737" s="105"/>
      <c r="BC737" s="105"/>
      <c r="BD737" s="93"/>
      <c r="BE737" s="93">
        <v>0</v>
      </c>
      <c r="BF737" s="91">
        <v>0</v>
      </c>
      <c r="BG737" s="94"/>
      <c r="BH737" s="95"/>
      <c r="BI737" s="93">
        <f t="shared" si="514"/>
        <v>0</v>
      </c>
      <c r="BJ737" s="105">
        <f t="shared" si="515"/>
        <v>0</v>
      </c>
      <c r="BK737" s="88">
        <f t="shared" si="516"/>
        <v>0</v>
      </c>
      <c r="BL737" s="86">
        <f t="shared" si="517"/>
        <v>0</v>
      </c>
      <c r="BM737" s="105">
        <f t="shared" si="518"/>
        <v>0</v>
      </c>
      <c r="BN737" s="86">
        <f t="shared" si="519"/>
        <v>0</v>
      </c>
      <c r="BO737" s="86">
        <f t="shared" si="520"/>
        <v>0</v>
      </c>
      <c r="BP737" s="86">
        <f t="shared" si="494"/>
        <v>0</v>
      </c>
      <c r="BQ737" s="160"/>
      <c r="BR737" s="86" t="s">
        <v>5720</v>
      </c>
      <c r="BS737" s="88" t="s">
        <v>5721</v>
      </c>
      <c r="BT737" s="86" t="s">
        <v>5722</v>
      </c>
      <c r="BU737" s="86"/>
      <c r="BV737" s="86">
        <f t="shared" si="495"/>
        <v>0</v>
      </c>
      <c r="BW737" s="105" t="str">
        <f t="shared" si="496"/>
        <v/>
      </c>
      <c r="BX737" s="86">
        <f t="shared" si="532"/>
        <v>0</v>
      </c>
      <c r="BY737" s="86">
        <f t="shared" si="533"/>
        <v>0</v>
      </c>
      <c r="BZ737" s="91">
        <f t="shared" si="534"/>
        <v>0</v>
      </c>
      <c r="CA737" s="91">
        <v>0</v>
      </c>
      <c r="CB737" s="96" t="s">
        <v>5719</v>
      </c>
      <c r="CC737" s="91">
        <f t="shared" si="497"/>
        <v>0</v>
      </c>
      <c r="CD737" s="91">
        <f t="shared" si="498"/>
        <v>0</v>
      </c>
      <c r="CE737" s="93">
        <f t="shared" si="499"/>
        <v>0</v>
      </c>
      <c r="CF737" s="93">
        <f t="shared" si="500"/>
        <v>0</v>
      </c>
      <c r="CG737" s="105"/>
      <c r="CH737" s="105"/>
      <c r="CI737" s="86"/>
      <c r="CJ737" s="188"/>
      <c r="CK737" s="181">
        <f t="shared" si="501"/>
        <v>0</v>
      </c>
      <c r="CL737" s="181">
        <f t="shared" si="502"/>
        <v>0</v>
      </c>
      <c r="CM737" s="86" t="s">
        <v>5723</v>
      </c>
      <c r="CN737" s="182"/>
      <c r="CO737" s="183"/>
      <c r="CP737" s="86" t="s">
        <v>5724</v>
      </c>
      <c r="CQ737" s="153"/>
      <c r="CR737" s="187" t="e">
        <f t="shared" si="503"/>
        <v>#VALUE!</v>
      </c>
      <c r="CS737" s="188">
        <v>0</v>
      </c>
      <c r="CT737" s="188" t="e">
        <f t="shared" si="505"/>
        <v>#VALUE!</v>
      </c>
      <c r="CU737" s="93"/>
      <c r="CV737" s="94">
        <f t="shared" si="529"/>
        <v>0</v>
      </c>
      <c r="CW737" s="93">
        <f t="shared" si="530"/>
        <v>0</v>
      </c>
      <c r="CX737" s="86">
        <f t="shared" si="531"/>
        <v>0</v>
      </c>
      <c r="CY737" s="93" t="e">
        <f t="shared" si="506"/>
        <v>#VALUE!</v>
      </c>
      <c r="CZ737" s="93">
        <v>0</v>
      </c>
      <c r="DA737" s="93">
        <v>0</v>
      </c>
      <c r="DB737" s="93" t="e">
        <f t="shared" si="507"/>
        <v>#VALUE!</v>
      </c>
      <c r="DC737" s="93">
        <v>0</v>
      </c>
      <c r="DD737" s="91">
        <v>0</v>
      </c>
      <c r="DE737" s="93" t="e">
        <f t="shared" si="508"/>
        <v>#VALUE!</v>
      </c>
      <c r="DF737" s="93">
        <f t="shared" si="521"/>
        <v>0</v>
      </c>
      <c r="DG737" s="93"/>
      <c r="DH737" s="93">
        <v>0</v>
      </c>
      <c r="DI737" s="93">
        <v>0</v>
      </c>
      <c r="DJ737" s="86">
        <f t="shared" si="509"/>
        <v>0</v>
      </c>
      <c r="DK737" s="91">
        <v>0</v>
      </c>
      <c r="DL737" s="93"/>
      <c r="DM737" s="93">
        <v>0</v>
      </c>
      <c r="DN737" s="93" t="e">
        <f t="shared" si="522"/>
        <v>#VALUE!</v>
      </c>
      <c r="DO737" s="93" t="e">
        <f t="shared" si="510"/>
        <v>#VALUE!</v>
      </c>
      <c r="DP737" s="92" t="e">
        <f t="shared" si="511"/>
        <v>#VALUE!</v>
      </c>
      <c r="DQ737" s="97">
        <f t="shared" si="523"/>
        <v>0</v>
      </c>
      <c r="DR737" s="98">
        <f t="shared" si="512"/>
        <v>10</v>
      </c>
      <c r="DS737" s="93" t="str">
        <f t="shared" si="513"/>
        <v>Mã tin sai !!!</v>
      </c>
      <c r="DT737" s="93"/>
      <c r="DU737" s="78" t="e">
        <f t="shared" si="524"/>
        <v>#VALUE!</v>
      </c>
      <c r="DV737" s="78" t="e">
        <f>INDEX('08_DMGiaDat'!$L:$L,MATCH(DU737,'08_DMGiaDat'!$R:$R,0))</f>
        <v>#VALUE!</v>
      </c>
      <c r="DW737" s="78" t="str">
        <f t="shared" si="525"/>
        <v>5010700200100000001</v>
      </c>
      <c r="DX737" s="78" t="str">
        <f>IFERROR(VLOOKUP(DW737,'08_DMGiaDat'!C718:C719,2,FALSE),"N")</f>
        <v>N</v>
      </c>
      <c r="DY737" s="78" t="str">
        <f t="shared" si="526"/>
        <v>50107002001001</v>
      </c>
      <c r="DZ737" s="78" t="str">
        <f>IFERROR(VLOOKUP(DY737,'08_DMGiaDat'!C718:C719,2,FALSE),"N")</f>
        <v>N</v>
      </c>
      <c r="EA737" s="78" t="str">
        <f t="shared" si="527"/>
        <v>5010700200100000001</v>
      </c>
      <c r="EB737" s="78" t="str">
        <f>IFERROR(VLOOKUP(EA737,'08_DMGiaDat'!C718:C719,2,FALSE),"N")</f>
        <v>N</v>
      </c>
      <c r="EC737" s="92" t="e">
        <f>IF(DV737&lt;&gt;"N",DV737,IF(DX737&lt;&gt;"N",DX737,IF(DZ737&lt;&gt;"N",DZ737*VLOOKUP(LEFT(CB737,3),'03_DMMucDich'!C702:C706,5,FALSE),IF(EB737&lt;&gt;"N",EB737*VLOOKUP(LEFT(CB737,3),'03_DMMucDich'!C702:C706,5,FALSE),"N/A"))))</f>
        <v>#VALUE!</v>
      </c>
    </row>
    <row r="738" spans="1:133" s="34" customFormat="1" ht="16" x14ac:dyDescent="0.2">
      <c r="A738" s="85">
        <v>724</v>
      </c>
      <c r="B738" s="86"/>
      <c r="C738" s="87"/>
      <c r="D738" s="141"/>
      <c r="E738" s="86"/>
      <c r="F738" s="88"/>
      <c r="G738" s="88" t="s">
        <v>5718</v>
      </c>
      <c r="H738" s="151">
        <v>2022</v>
      </c>
      <c r="I738" s="86"/>
      <c r="J738" s="86"/>
      <c r="K738" s="145"/>
      <c r="L738" s="105"/>
      <c r="M738" s="86"/>
      <c r="N738" s="105"/>
      <c r="O738" s="105"/>
      <c r="P738" s="86"/>
      <c r="Q738" s="86"/>
      <c r="R738" s="153"/>
      <c r="S738" s="86"/>
      <c r="T738" s="86"/>
      <c r="U738" s="86"/>
      <c r="V738" s="86" t="str">
        <f t="shared" si="493"/>
        <v xml:space="preserve">, </v>
      </c>
      <c r="W738" s="86"/>
      <c r="X738" s="86"/>
      <c r="Y738" s="86"/>
      <c r="Z738" s="88"/>
      <c r="AA738" s="105"/>
      <c r="AB738" s="86"/>
      <c r="AC738" s="90"/>
      <c r="AD738" s="86"/>
      <c r="AE738" s="86"/>
      <c r="AF738" s="86"/>
      <c r="AG738" s="86"/>
      <c r="AH738" s="160"/>
      <c r="AI738" s="153"/>
      <c r="AJ738" s="153"/>
      <c r="AK738" s="86"/>
      <c r="AL738" s="86"/>
      <c r="AM738" s="153"/>
      <c r="AN738" s="153"/>
      <c r="AO738" s="165"/>
      <c r="AP738" s="153"/>
      <c r="AQ738" s="153"/>
      <c r="AR738" s="166">
        <v>0</v>
      </c>
      <c r="AS738" s="88" t="s">
        <v>5719</v>
      </c>
      <c r="AT738" s="92">
        <f t="shared" si="504"/>
        <v>0</v>
      </c>
      <c r="AU738" s="93">
        <v>0</v>
      </c>
      <c r="AV738" s="93">
        <v>0</v>
      </c>
      <c r="AW738" s="166">
        <v>0</v>
      </c>
      <c r="AX738" s="93">
        <v>0</v>
      </c>
      <c r="AY738" s="177"/>
      <c r="AZ738" s="177">
        <v>0</v>
      </c>
      <c r="BA738" s="178"/>
      <c r="BB738" s="105"/>
      <c r="BC738" s="105"/>
      <c r="BD738" s="93"/>
      <c r="BE738" s="93">
        <v>0</v>
      </c>
      <c r="BF738" s="91">
        <v>0</v>
      </c>
      <c r="BG738" s="94"/>
      <c r="BH738" s="95"/>
      <c r="BI738" s="93">
        <f t="shared" si="514"/>
        <v>0</v>
      </c>
      <c r="BJ738" s="105">
        <f t="shared" si="515"/>
        <v>0</v>
      </c>
      <c r="BK738" s="88">
        <f t="shared" si="516"/>
        <v>0</v>
      </c>
      <c r="BL738" s="86">
        <f t="shared" si="517"/>
        <v>0</v>
      </c>
      <c r="BM738" s="105">
        <f t="shared" si="518"/>
        <v>0</v>
      </c>
      <c r="BN738" s="86">
        <f t="shared" si="519"/>
        <v>0</v>
      </c>
      <c r="BO738" s="86">
        <f t="shared" si="520"/>
        <v>0</v>
      </c>
      <c r="BP738" s="86">
        <f t="shared" si="494"/>
        <v>0</v>
      </c>
      <c r="BQ738" s="160"/>
      <c r="BR738" s="86" t="s">
        <v>5720</v>
      </c>
      <c r="BS738" s="88" t="s">
        <v>5721</v>
      </c>
      <c r="BT738" s="86" t="s">
        <v>5722</v>
      </c>
      <c r="BU738" s="86"/>
      <c r="BV738" s="86">
        <f t="shared" si="495"/>
        <v>0</v>
      </c>
      <c r="BW738" s="105" t="str">
        <f t="shared" si="496"/>
        <v/>
      </c>
      <c r="BX738" s="86">
        <f t="shared" si="532"/>
        <v>0</v>
      </c>
      <c r="BY738" s="86">
        <f t="shared" si="533"/>
        <v>0</v>
      </c>
      <c r="BZ738" s="91">
        <f t="shared" si="534"/>
        <v>0</v>
      </c>
      <c r="CA738" s="91">
        <v>0</v>
      </c>
      <c r="CB738" s="96" t="s">
        <v>5719</v>
      </c>
      <c r="CC738" s="91">
        <f t="shared" si="497"/>
        <v>0</v>
      </c>
      <c r="CD738" s="91">
        <f t="shared" si="498"/>
        <v>0</v>
      </c>
      <c r="CE738" s="93">
        <f t="shared" si="499"/>
        <v>0</v>
      </c>
      <c r="CF738" s="93">
        <f t="shared" si="500"/>
        <v>0</v>
      </c>
      <c r="CG738" s="105"/>
      <c r="CH738" s="105"/>
      <c r="CI738" s="86"/>
      <c r="CJ738" s="188"/>
      <c r="CK738" s="181">
        <f t="shared" si="501"/>
        <v>0</v>
      </c>
      <c r="CL738" s="181">
        <f t="shared" si="502"/>
        <v>0</v>
      </c>
      <c r="CM738" s="86" t="s">
        <v>5723</v>
      </c>
      <c r="CN738" s="182"/>
      <c r="CO738" s="183"/>
      <c r="CP738" s="86" t="s">
        <v>5724</v>
      </c>
      <c r="CQ738" s="153"/>
      <c r="CR738" s="187" t="e">
        <f t="shared" si="503"/>
        <v>#VALUE!</v>
      </c>
      <c r="CS738" s="188">
        <v>0</v>
      </c>
      <c r="CT738" s="188" t="e">
        <f t="shared" si="505"/>
        <v>#VALUE!</v>
      </c>
      <c r="CU738" s="93"/>
      <c r="CV738" s="94">
        <f t="shared" si="529"/>
        <v>0</v>
      </c>
      <c r="CW738" s="93">
        <f t="shared" si="530"/>
        <v>0</v>
      </c>
      <c r="CX738" s="86">
        <f t="shared" si="531"/>
        <v>0</v>
      </c>
      <c r="CY738" s="93" t="e">
        <f t="shared" si="506"/>
        <v>#VALUE!</v>
      </c>
      <c r="CZ738" s="93">
        <v>0</v>
      </c>
      <c r="DA738" s="93">
        <v>0</v>
      </c>
      <c r="DB738" s="93" t="e">
        <f t="shared" si="507"/>
        <v>#VALUE!</v>
      </c>
      <c r="DC738" s="93">
        <v>0</v>
      </c>
      <c r="DD738" s="91">
        <v>0</v>
      </c>
      <c r="DE738" s="93" t="e">
        <f t="shared" si="508"/>
        <v>#VALUE!</v>
      </c>
      <c r="DF738" s="93">
        <f t="shared" si="521"/>
        <v>0</v>
      </c>
      <c r="DG738" s="93"/>
      <c r="DH738" s="93">
        <v>0</v>
      </c>
      <c r="DI738" s="93">
        <v>0</v>
      </c>
      <c r="DJ738" s="86">
        <f t="shared" si="509"/>
        <v>0</v>
      </c>
      <c r="DK738" s="91">
        <v>0</v>
      </c>
      <c r="DL738" s="93"/>
      <c r="DM738" s="93">
        <v>0</v>
      </c>
      <c r="DN738" s="93" t="e">
        <f t="shared" si="522"/>
        <v>#VALUE!</v>
      </c>
      <c r="DO738" s="93" t="e">
        <f t="shared" si="510"/>
        <v>#VALUE!</v>
      </c>
      <c r="DP738" s="92" t="e">
        <f t="shared" si="511"/>
        <v>#VALUE!</v>
      </c>
      <c r="DQ738" s="97">
        <f t="shared" si="523"/>
        <v>0</v>
      </c>
      <c r="DR738" s="98">
        <f t="shared" si="512"/>
        <v>10</v>
      </c>
      <c r="DS738" s="93" t="str">
        <f t="shared" si="513"/>
        <v>Mã tin sai !!!</v>
      </c>
      <c r="DT738" s="93"/>
      <c r="DU738" s="78" t="e">
        <f t="shared" si="524"/>
        <v>#VALUE!</v>
      </c>
      <c r="DV738" s="78" t="e">
        <f>INDEX('08_DMGiaDat'!$L:$L,MATCH(DU738,'08_DMGiaDat'!$R:$R,0))</f>
        <v>#VALUE!</v>
      </c>
      <c r="DW738" s="78" t="str">
        <f t="shared" si="525"/>
        <v>5010700200100000001</v>
      </c>
      <c r="DX738" s="78" t="str">
        <f>IFERROR(VLOOKUP(DW738,'08_DMGiaDat'!C718:C719,2,FALSE),"N")</f>
        <v>N</v>
      </c>
      <c r="DY738" s="78" t="str">
        <f t="shared" si="526"/>
        <v>50107002001001</v>
      </c>
      <c r="DZ738" s="78" t="str">
        <f>IFERROR(VLOOKUP(DY738,'08_DMGiaDat'!C718:C719,2,FALSE),"N")</f>
        <v>N</v>
      </c>
      <c r="EA738" s="78" t="str">
        <f t="shared" si="527"/>
        <v>5010700200100000001</v>
      </c>
      <c r="EB738" s="78" t="str">
        <f>IFERROR(VLOOKUP(EA738,'08_DMGiaDat'!C718:C719,2,FALSE),"N")</f>
        <v>N</v>
      </c>
      <c r="EC738" s="92" t="e">
        <f>IF(DV738&lt;&gt;"N",DV738,IF(DX738&lt;&gt;"N",DX738,IF(DZ738&lt;&gt;"N",DZ738*VLOOKUP(LEFT(CB738,3),'03_DMMucDich'!C702:C706,5,FALSE),IF(EB738&lt;&gt;"N",EB738*VLOOKUP(LEFT(CB738,3),'03_DMMucDich'!C702:C706,5,FALSE),"N/A"))))</f>
        <v>#VALUE!</v>
      </c>
    </row>
    <row r="739" spans="1:133" s="34" customFormat="1" ht="16" x14ac:dyDescent="0.2">
      <c r="A739" s="85">
        <v>725</v>
      </c>
      <c r="B739" s="86"/>
      <c r="C739" s="87"/>
      <c r="D739" s="141"/>
      <c r="E739" s="86"/>
      <c r="F739" s="88"/>
      <c r="G739" s="88" t="s">
        <v>5718</v>
      </c>
      <c r="H739" s="151">
        <v>2022</v>
      </c>
      <c r="I739" s="86"/>
      <c r="J739" s="86"/>
      <c r="K739" s="145"/>
      <c r="L739" s="105"/>
      <c r="M739" s="86"/>
      <c r="N739" s="105"/>
      <c r="O739" s="105"/>
      <c r="P739" s="86"/>
      <c r="Q739" s="86"/>
      <c r="R739" s="153"/>
      <c r="S739" s="86"/>
      <c r="T739" s="86"/>
      <c r="U739" s="86"/>
      <c r="V739" s="86" t="str">
        <f t="shared" si="493"/>
        <v xml:space="preserve">, </v>
      </c>
      <c r="W739" s="86"/>
      <c r="X739" s="86"/>
      <c r="Y739" s="86"/>
      <c r="Z739" s="88"/>
      <c r="AA739" s="105"/>
      <c r="AB739" s="86"/>
      <c r="AC739" s="90"/>
      <c r="AD739" s="86"/>
      <c r="AE739" s="86"/>
      <c r="AF739" s="86"/>
      <c r="AG739" s="86"/>
      <c r="AH739" s="160"/>
      <c r="AI739" s="153"/>
      <c r="AJ739" s="153"/>
      <c r="AK739" s="86"/>
      <c r="AL739" s="86"/>
      <c r="AM739" s="153"/>
      <c r="AN739" s="153"/>
      <c r="AO739" s="165"/>
      <c r="AP739" s="153"/>
      <c r="AQ739" s="153"/>
      <c r="AR739" s="166">
        <v>0</v>
      </c>
      <c r="AS739" s="88" t="s">
        <v>5719</v>
      </c>
      <c r="AT739" s="92">
        <f t="shared" si="504"/>
        <v>0</v>
      </c>
      <c r="AU739" s="93">
        <v>0</v>
      </c>
      <c r="AV739" s="93">
        <v>0</v>
      </c>
      <c r="AW739" s="166">
        <v>0</v>
      </c>
      <c r="AX739" s="93">
        <v>0</v>
      </c>
      <c r="AY739" s="177"/>
      <c r="AZ739" s="177">
        <v>0</v>
      </c>
      <c r="BA739" s="178"/>
      <c r="BB739" s="105"/>
      <c r="BC739" s="105"/>
      <c r="BD739" s="93"/>
      <c r="BE739" s="93">
        <v>0</v>
      </c>
      <c r="BF739" s="91">
        <v>0</v>
      </c>
      <c r="BG739" s="94"/>
      <c r="BH739" s="95"/>
      <c r="BI739" s="93">
        <f t="shared" si="514"/>
        <v>0</v>
      </c>
      <c r="BJ739" s="105">
        <f t="shared" si="515"/>
        <v>0</v>
      </c>
      <c r="BK739" s="88">
        <f t="shared" si="516"/>
        <v>0</v>
      </c>
      <c r="BL739" s="86">
        <f t="shared" si="517"/>
        <v>0</v>
      </c>
      <c r="BM739" s="105">
        <f t="shared" si="518"/>
        <v>0</v>
      </c>
      <c r="BN739" s="86">
        <f t="shared" si="519"/>
        <v>0</v>
      </c>
      <c r="BO739" s="86">
        <f t="shared" si="520"/>
        <v>0</v>
      </c>
      <c r="BP739" s="86">
        <f t="shared" si="494"/>
        <v>0</v>
      </c>
      <c r="BQ739" s="160"/>
      <c r="BR739" s="86" t="s">
        <v>5720</v>
      </c>
      <c r="BS739" s="88" t="s">
        <v>5721</v>
      </c>
      <c r="BT739" s="86" t="s">
        <v>5722</v>
      </c>
      <c r="BU739" s="86"/>
      <c r="BV739" s="86">
        <f t="shared" si="495"/>
        <v>0</v>
      </c>
      <c r="BW739" s="105" t="str">
        <f t="shared" si="496"/>
        <v/>
      </c>
      <c r="BX739" s="86">
        <f t="shared" si="532"/>
        <v>0</v>
      </c>
      <c r="BY739" s="86">
        <f t="shared" si="533"/>
        <v>0</v>
      </c>
      <c r="BZ739" s="91">
        <f t="shared" si="534"/>
        <v>0</v>
      </c>
      <c r="CA739" s="91">
        <v>0</v>
      </c>
      <c r="CB739" s="96" t="s">
        <v>5719</v>
      </c>
      <c r="CC739" s="91">
        <f t="shared" si="497"/>
        <v>0</v>
      </c>
      <c r="CD739" s="91">
        <f t="shared" si="498"/>
        <v>0</v>
      </c>
      <c r="CE739" s="93">
        <f t="shared" si="499"/>
        <v>0</v>
      </c>
      <c r="CF739" s="93">
        <f t="shared" si="500"/>
        <v>0</v>
      </c>
      <c r="CG739" s="105"/>
      <c r="CH739" s="105"/>
      <c r="CI739" s="86"/>
      <c r="CJ739" s="188"/>
      <c r="CK739" s="181">
        <f t="shared" si="501"/>
        <v>0</v>
      </c>
      <c r="CL739" s="181">
        <f t="shared" si="502"/>
        <v>0</v>
      </c>
      <c r="CM739" s="86" t="s">
        <v>5723</v>
      </c>
      <c r="CN739" s="182"/>
      <c r="CO739" s="183"/>
      <c r="CP739" s="86" t="s">
        <v>5724</v>
      </c>
      <c r="CQ739" s="153"/>
      <c r="CR739" s="187" t="e">
        <f t="shared" si="503"/>
        <v>#VALUE!</v>
      </c>
      <c r="CS739" s="188">
        <v>0</v>
      </c>
      <c r="CT739" s="188" t="e">
        <f t="shared" si="505"/>
        <v>#VALUE!</v>
      </c>
      <c r="CU739" s="93"/>
      <c r="CV739" s="94">
        <f t="shared" si="529"/>
        <v>0</v>
      </c>
      <c r="CW739" s="93">
        <f t="shared" si="530"/>
        <v>0</v>
      </c>
      <c r="CX739" s="86">
        <f t="shared" si="531"/>
        <v>0</v>
      </c>
      <c r="CY739" s="93" t="e">
        <f t="shared" si="506"/>
        <v>#VALUE!</v>
      </c>
      <c r="CZ739" s="93">
        <v>0</v>
      </c>
      <c r="DA739" s="93">
        <v>0</v>
      </c>
      <c r="DB739" s="93" t="e">
        <f t="shared" si="507"/>
        <v>#VALUE!</v>
      </c>
      <c r="DC739" s="93">
        <v>0</v>
      </c>
      <c r="DD739" s="91">
        <v>0</v>
      </c>
      <c r="DE739" s="93" t="e">
        <f t="shared" si="508"/>
        <v>#VALUE!</v>
      </c>
      <c r="DF739" s="93">
        <f t="shared" si="521"/>
        <v>0</v>
      </c>
      <c r="DG739" s="93"/>
      <c r="DH739" s="93">
        <v>0</v>
      </c>
      <c r="DI739" s="93">
        <v>0</v>
      </c>
      <c r="DJ739" s="86">
        <f t="shared" si="509"/>
        <v>0</v>
      </c>
      <c r="DK739" s="91">
        <v>0</v>
      </c>
      <c r="DL739" s="93"/>
      <c r="DM739" s="93">
        <v>0</v>
      </c>
      <c r="DN739" s="93" t="e">
        <f t="shared" si="522"/>
        <v>#VALUE!</v>
      </c>
      <c r="DO739" s="93" t="e">
        <f t="shared" si="510"/>
        <v>#VALUE!</v>
      </c>
      <c r="DP739" s="92" t="e">
        <f t="shared" si="511"/>
        <v>#VALUE!</v>
      </c>
      <c r="DQ739" s="97">
        <f t="shared" si="523"/>
        <v>0</v>
      </c>
      <c r="DR739" s="98">
        <f t="shared" si="512"/>
        <v>10</v>
      </c>
      <c r="DS739" s="93" t="str">
        <f t="shared" si="513"/>
        <v>Mã tin sai !!!</v>
      </c>
      <c r="DT739" s="93"/>
      <c r="DU739" s="78" t="e">
        <f t="shared" si="524"/>
        <v>#VALUE!</v>
      </c>
      <c r="DV739" s="78" t="e">
        <f>INDEX('08_DMGiaDat'!$L:$L,MATCH(DU739,'08_DMGiaDat'!$R:$R,0))</f>
        <v>#VALUE!</v>
      </c>
      <c r="DW739" s="78" t="str">
        <f t="shared" si="525"/>
        <v>5010700200100000001</v>
      </c>
      <c r="DX739" s="78" t="str">
        <f>IFERROR(VLOOKUP(DW739,'08_DMGiaDat'!C718:C719,2,FALSE),"N")</f>
        <v>N</v>
      </c>
      <c r="DY739" s="78" t="str">
        <f t="shared" si="526"/>
        <v>50107002001001</v>
      </c>
      <c r="DZ739" s="78" t="str">
        <f>IFERROR(VLOOKUP(DY739,'08_DMGiaDat'!C718:C719,2,FALSE),"N")</f>
        <v>N</v>
      </c>
      <c r="EA739" s="78" t="str">
        <f t="shared" si="527"/>
        <v>5010700200100000001</v>
      </c>
      <c r="EB739" s="78" t="str">
        <f>IFERROR(VLOOKUP(EA739,'08_DMGiaDat'!C718:C719,2,FALSE),"N")</f>
        <v>N</v>
      </c>
      <c r="EC739" s="92" t="e">
        <f>IF(DV739&lt;&gt;"N",DV739,IF(DX739&lt;&gt;"N",DX739,IF(DZ739&lt;&gt;"N",DZ739*VLOOKUP(LEFT(CB739,3),'03_DMMucDich'!C702:C706,5,FALSE),IF(EB739&lt;&gt;"N",EB739*VLOOKUP(LEFT(CB739,3),'03_DMMucDich'!C702:C706,5,FALSE),"N/A"))))</f>
        <v>#VALUE!</v>
      </c>
    </row>
    <row r="740" spans="1:133" s="34" customFormat="1" ht="16" x14ac:dyDescent="0.2">
      <c r="A740" s="85">
        <v>726</v>
      </c>
      <c r="B740" s="86"/>
      <c r="C740" s="87"/>
      <c r="D740" s="141"/>
      <c r="E740" s="86"/>
      <c r="F740" s="88"/>
      <c r="G740" s="88" t="s">
        <v>5718</v>
      </c>
      <c r="H740" s="151">
        <v>2022</v>
      </c>
      <c r="I740" s="86"/>
      <c r="J740" s="86"/>
      <c r="K740" s="145"/>
      <c r="L740" s="105"/>
      <c r="M740" s="86"/>
      <c r="N740" s="105"/>
      <c r="O740" s="105"/>
      <c r="P740" s="86"/>
      <c r="Q740" s="86"/>
      <c r="R740" s="153"/>
      <c r="S740" s="86"/>
      <c r="T740" s="86"/>
      <c r="U740" s="86"/>
      <c r="V740" s="86" t="str">
        <f t="shared" si="493"/>
        <v xml:space="preserve">, </v>
      </c>
      <c r="W740" s="86"/>
      <c r="X740" s="86"/>
      <c r="Y740" s="86"/>
      <c r="Z740" s="88"/>
      <c r="AA740" s="105"/>
      <c r="AB740" s="86"/>
      <c r="AC740" s="90"/>
      <c r="AD740" s="86"/>
      <c r="AE740" s="86"/>
      <c r="AF740" s="86"/>
      <c r="AG740" s="86"/>
      <c r="AH740" s="160"/>
      <c r="AI740" s="153"/>
      <c r="AJ740" s="153"/>
      <c r="AK740" s="86"/>
      <c r="AL740" s="86"/>
      <c r="AM740" s="153"/>
      <c r="AN740" s="153"/>
      <c r="AO740" s="165"/>
      <c r="AP740" s="153"/>
      <c r="AQ740" s="153"/>
      <c r="AR740" s="166">
        <v>0</v>
      </c>
      <c r="AS740" s="88" t="s">
        <v>5719</v>
      </c>
      <c r="AT740" s="92">
        <f t="shared" si="504"/>
        <v>0</v>
      </c>
      <c r="AU740" s="93">
        <v>0</v>
      </c>
      <c r="AV740" s="93">
        <v>0</v>
      </c>
      <c r="AW740" s="166">
        <v>0</v>
      </c>
      <c r="AX740" s="93">
        <v>0</v>
      </c>
      <c r="AY740" s="177"/>
      <c r="AZ740" s="177">
        <v>0</v>
      </c>
      <c r="BA740" s="178"/>
      <c r="BB740" s="105"/>
      <c r="BC740" s="105"/>
      <c r="BD740" s="93"/>
      <c r="BE740" s="93">
        <v>0</v>
      </c>
      <c r="BF740" s="91">
        <v>0</v>
      </c>
      <c r="BG740" s="94"/>
      <c r="BH740" s="95"/>
      <c r="BI740" s="93">
        <f t="shared" si="514"/>
        <v>0</v>
      </c>
      <c r="BJ740" s="105">
        <f t="shared" si="515"/>
        <v>0</v>
      </c>
      <c r="BK740" s="88">
        <f t="shared" si="516"/>
        <v>0</v>
      </c>
      <c r="BL740" s="86">
        <f t="shared" si="517"/>
        <v>0</v>
      </c>
      <c r="BM740" s="105">
        <f t="shared" si="518"/>
        <v>0</v>
      </c>
      <c r="BN740" s="86">
        <f t="shared" si="519"/>
        <v>0</v>
      </c>
      <c r="BO740" s="86">
        <f t="shared" si="520"/>
        <v>0</v>
      </c>
      <c r="BP740" s="86">
        <f t="shared" si="494"/>
        <v>0</v>
      </c>
      <c r="BQ740" s="160"/>
      <c r="BR740" s="86" t="s">
        <v>5720</v>
      </c>
      <c r="BS740" s="88" t="s">
        <v>5721</v>
      </c>
      <c r="BT740" s="86" t="s">
        <v>5722</v>
      </c>
      <c r="BU740" s="86"/>
      <c r="BV740" s="86">
        <f t="shared" si="495"/>
        <v>0</v>
      </c>
      <c r="BW740" s="105" t="str">
        <f t="shared" si="496"/>
        <v/>
      </c>
      <c r="BX740" s="86">
        <f t="shared" si="532"/>
        <v>0</v>
      </c>
      <c r="BY740" s="86">
        <f t="shared" si="533"/>
        <v>0</v>
      </c>
      <c r="BZ740" s="91">
        <f t="shared" si="534"/>
        <v>0</v>
      </c>
      <c r="CA740" s="91">
        <v>0</v>
      </c>
      <c r="CB740" s="96" t="s">
        <v>5719</v>
      </c>
      <c r="CC740" s="91">
        <f t="shared" si="497"/>
        <v>0</v>
      </c>
      <c r="CD740" s="91">
        <f t="shared" si="498"/>
        <v>0</v>
      </c>
      <c r="CE740" s="93">
        <f t="shared" si="499"/>
        <v>0</v>
      </c>
      <c r="CF740" s="93">
        <f t="shared" si="500"/>
        <v>0</v>
      </c>
      <c r="CG740" s="105"/>
      <c r="CH740" s="105"/>
      <c r="CI740" s="86"/>
      <c r="CJ740" s="188"/>
      <c r="CK740" s="181">
        <f t="shared" si="501"/>
        <v>0</v>
      </c>
      <c r="CL740" s="181">
        <f t="shared" si="502"/>
        <v>0</v>
      </c>
      <c r="CM740" s="86" t="s">
        <v>5723</v>
      </c>
      <c r="CN740" s="182"/>
      <c r="CO740" s="183"/>
      <c r="CP740" s="86" t="s">
        <v>5724</v>
      </c>
      <c r="CQ740" s="153"/>
      <c r="CR740" s="187" t="e">
        <f t="shared" si="503"/>
        <v>#VALUE!</v>
      </c>
      <c r="CS740" s="188">
        <v>0</v>
      </c>
      <c r="CT740" s="188" t="e">
        <f t="shared" si="505"/>
        <v>#VALUE!</v>
      </c>
      <c r="CU740" s="93"/>
      <c r="CV740" s="94">
        <f t="shared" si="529"/>
        <v>0</v>
      </c>
      <c r="CW740" s="93">
        <f t="shared" si="530"/>
        <v>0</v>
      </c>
      <c r="CX740" s="86">
        <f t="shared" si="531"/>
        <v>0</v>
      </c>
      <c r="CY740" s="93" t="e">
        <f t="shared" si="506"/>
        <v>#VALUE!</v>
      </c>
      <c r="CZ740" s="93">
        <v>0</v>
      </c>
      <c r="DA740" s="93">
        <v>0</v>
      </c>
      <c r="DB740" s="93" t="e">
        <f t="shared" si="507"/>
        <v>#VALUE!</v>
      </c>
      <c r="DC740" s="93">
        <v>0</v>
      </c>
      <c r="DD740" s="91">
        <v>0</v>
      </c>
      <c r="DE740" s="93" t="e">
        <f t="shared" si="508"/>
        <v>#VALUE!</v>
      </c>
      <c r="DF740" s="93">
        <f t="shared" si="521"/>
        <v>0</v>
      </c>
      <c r="DG740" s="93"/>
      <c r="DH740" s="93">
        <v>0</v>
      </c>
      <c r="DI740" s="93">
        <v>0</v>
      </c>
      <c r="DJ740" s="86">
        <f t="shared" si="509"/>
        <v>0</v>
      </c>
      <c r="DK740" s="91">
        <v>0</v>
      </c>
      <c r="DL740" s="93"/>
      <c r="DM740" s="93">
        <v>0</v>
      </c>
      <c r="DN740" s="93" t="e">
        <f t="shared" si="522"/>
        <v>#VALUE!</v>
      </c>
      <c r="DO740" s="93" t="e">
        <f t="shared" si="510"/>
        <v>#VALUE!</v>
      </c>
      <c r="DP740" s="92" t="e">
        <f t="shared" si="511"/>
        <v>#VALUE!</v>
      </c>
      <c r="DQ740" s="97">
        <f t="shared" si="523"/>
        <v>0</v>
      </c>
      <c r="DR740" s="98">
        <f t="shared" si="512"/>
        <v>10</v>
      </c>
      <c r="DS740" s="93" t="str">
        <f t="shared" si="513"/>
        <v>Mã tin sai !!!</v>
      </c>
      <c r="DT740" s="93"/>
      <c r="DU740" s="78" t="e">
        <f t="shared" si="524"/>
        <v>#VALUE!</v>
      </c>
      <c r="DV740" s="78" t="e">
        <f>INDEX('08_DMGiaDat'!$L:$L,MATCH(DU740,'08_DMGiaDat'!$R:$R,0))</f>
        <v>#VALUE!</v>
      </c>
      <c r="DW740" s="78" t="str">
        <f t="shared" si="525"/>
        <v>5010700200100000001</v>
      </c>
      <c r="DX740" s="78" t="str">
        <f>IFERROR(VLOOKUP(DW740,'08_DMGiaDat'!C718:C719,2,FALSE),"N")</f>
        <v>N</v>
      </c>
      <c r="DY740" s="78" t="str">
        <f t="shared" si="526"/>
        <v>50107002001001</v>
      </c>
      <c r="DZ740" s="78" t="str">
        <f>IFERROR(VLOOKUP(DY740,'08_DMGiaDat'!C718:C719,2,FALSE),"N")</f>
        <v>N</v>
      </c>
      <c r="EA740" s="78" t="str">
        <f t="shared" si="527"/>
        <v>5010700200100000001</v>
      </c>
      <c r="EB740" s="78" t="str">
        <f>IFERROR(VLOOKUP(EA740,'08_DMGiaDat'!C718:C719,2,FALSE),"N")</f>
        <v>N</v>
      </c>
      <c r="EC740" s="92" t="e">
        <f>IF(DV740&lt;&gt;"N",DV740,IF(DX740&lt;&gt;"N",DX740,IF(DZ740&lt;&gt;"N",DZ740*VLOOKUP(LEFT(CB740,3),'03_DMMucDich'!C702:C706,5,FALSE),IF(EB740&lt;&gt;"N",EB740*VLOOKUP(LEFT(CB740,3),'03_DMMucDich'!C702:C706,5,FALSE),"N/A"))))</f>
        <v>#VALUE!</v>
      </c>
    </row>
    <row r="741" spans="1:133" s="34" customFormat="1" ht="16" x14ac:dyDescent="0.2">
      <c r="A741" s="85">
        <v>727</v>
      </c>
      <c r="B741" s="86"/>
      <c r="C741" s="87"/>
      <c r="D741" s="141"/>
      <c r="E741" s="86"/>
      <c r="F741" s="88"/>
      <c r="G741" s="88" t="s">
        <v>5718</v>
      </c>
      <c r="H741" s="151">
        <v>2022</v>
      </c>
      <c r="I741" s="86"/>
      <c r="J741" s="86"/>
      <c r="K741" s="145"/>
      <c r="L741" s="105"/>
      <c r="M741" s="86"/>
      <c r="N741" s="105"/>
      <c r="O741" s="105"/>
      <c r="P741" s="86"/>
      <c r="Q741" s="86"/>
      <c r="R741" s="153"/>
      <c r="S741" s="86"/>
      <c r="T741" s="86"/>
      <c r="U741" s="86"/>
      <c r="V741" s="86" t="str">
        <f t="shared" si="493"/>
        <v xml:space="preserve">, </v>
      </c>
      <c r="W741" s="86"/>
      <c r="X741" s="86"/>
      <c r="Y741" s="86"/>
      <c r="Z741" s="88"/>
      <c r="AA741" s="105"/>
      <c r="AB741" s="86"/>
      <c r="AC741" s="90"/>
      <c r="AD741" s="86"/>
      <c r="AE741" s="86"/>
      <c r="AF741" s="86"/>
      <c r="AG741" s="86"/>
      <c r="AH741" s="160"/>
      <c r="AI741" s="153"/>
      <c r="AJ741" s="153"/>
      <c r="AK741" s="86"/>
      <c r="AL741" s="86"/>
      <c r="AM741" s="153"/>
      <c r="AN741" s="153"/>
      <c r="AO741" s="165"/>
      <c r="AP741" s="153"/>
      <c r="AQ741" s="153"/>
      <c r="AR741" s="166">
        <v>0</v>
      </c>
      <c r="AS741" s="88" t="s">
        <v>5719</v>
      </c>
      <c r="AT741" s="92">
        <f t="shared" si="504"/>
        <v>0</v>
      </c>
      <c r="AU741" s="93">
        <v>0</v>
      </c>
      <c r="AV741" s="93">
        <v>0</v>
      </c>
      <c r="AW741" s="166">
        <v>0</v>
      </c>
      <c r="AX741" s="93">
        <v>0</v>
      </c>
      <c r="AY741" s="177"/>
      <c r="AZ741" s="177">
        <v>0</v>
      </c>
      <c r="BA741" s="178"/>
      <c r="BB741" s="105"/>
      <c r="BC741" s="105"/>
      <c r="BD741" s="93"/>
      <c r="BE741" s="93">
        <v>0</v>
      </c>
      <c r="BF741" s="91">
        <v>0</v>
      </c>
      <c r="BG741" s="94"/>
      <c r="BH741" s="95"/>
      <c r="BI741" s="93">
        <f t="shared" si="514"/>
        <v>0</v>
      </c>
      <c r="BJ741" s="105">
        <f t="shared" si="515"/>
        <v>0</v>
      </c>
      <c r="BK741" s="88">
        <f t="shared" si="516"/>
        <v>0</v>
      </c>
      <c r="BL741" s="86">
        <f t="shared" si="517"/>
        <v>0</v>
      </c>
      <c r="BM741" s="105">
        <f t="shared" si="518"/>
        <v>0</v>
      </c>
      <c r="BN741" s="86">
        <f t="shared" si="519"/>
        <v>0</v>
      </c>
      <c r="BO741" s="86">
        <f t="shared" si="520"/>
        <v>0</v>
      </c>
      <c r="BP741" s="86">
        <f t="shared" si="494"/>
        <v>0</v>
      </c>
      <c r="BQ741" s="160"/>
      <c r="BR741" s="86" t="s">
        <v>5720</v>
      </c>
      <c r="BS741" s="88" t="s">
        <v>5721</v>
      </c>
      <c r="BT741" s="86" t="s">
        <v>5722</v>
      </c>
      <c r="BU741" s="86"/>
      <c r="BV741" s="86">
        <f t="shared" si="495"/>
        <v>0</v>
      </c>
      <c r="BW741" s="105" t="str">
        <f t="shared" si="496"/>
        <v/>
      </c>
      <c r="BX741" s="86">
        <f t="shared" si="532"/>
        <v>0</v>
      </c>
      <c r="BY741" s="86">
        <f t="shared" si="533"/>
        <v>0</v>
      </c>
      <c r="BZ741" s="91">
        <f t="shared" si="534"/>
        <v>0</v>
      </c>
      <c r="CA741" s="91">
        <v>0</v>
      </c>
      <c r="CB741" s="96" t="s">
        <v>5719</v>
      </c>
      <c r="CC741" s="91">
        <f t="shared" si="497"/>
        <v>0</v>
      </c>
      <c r="CD741" s="91">
        <f t="shared" si="498"/>
        <v>0</v>
      </c>
      <c r="CE741" s="93">
        <f t="shared" si="499"/>
        <v>0</v>
      </c>
      <c r="CF741" s="93">
        <f t="shared" si="500"/>
        <v>0</v>
      </c>
      <c r="CG741" s="105"/>
      <c r="CH741" s="105"/>
      <c r="CI741" s="86"/>
      <c r="CJ741" s="188"/>
      <c r="CK741" s="181">
        <f t="shared" si="501"/>
        <v>0</v>
      </c>
      <c r="CL741" s="181">
        <f t="shared" si="502"/>
        <v>0</v>
      </c>
      <c r="CM741" s="86" t="s">
        <v>5723</v>
      </c>
      <c r="CN741" s="182"/>
      <c r="CO741" s="183"/>
      <c r="CP741" s="86" t="s">
        <v>5724</v>
      </c>
      <c r="CQ741" s="153"/>
      <c r="CR741" s="187" t="e">
        <f t="shared" si="503"/>
        <v>#VALUE!</v>
      </c>
      <c r="CS741" s="188">
        <v>0</v>
      </c>
      <c r="CT741" s="188" t="e">
        <f t="shared" si="505"/>
        <v>#VALUE!</v>
      </c>
      <c r="CU741" s="93"/>
      <c r="CV741" s="94">
        <f t="shared" si="529"/>
        <v>0</v>
      </c>
      <c r="CW741" s="93">
        <f t="shared" si="530"/>
        <v>0</v>
      </c>
      <c r="CX741" s="86">
        <f t="shared" si="531"/>
        <v>0</v>
      </c>
      <c r="CY741" s="93" t="e">
        <f t="shared" si="506"/>
        <v>#VALUE!</v>
      </c>
      <c r="CZ741" s="93">
        <v>0</v>
      </c>
      <c r="DA741" s="93">
        <v>0</v>
      </c>
      <c r="DB741" s="93" t="e">
        <f t="shared" si="507"/>
        <v>#VALUE!</v>
      </c>
      <c r="DC741" s="93">
        <v>0</v>
      </c>
      <c r="DD741" s="91">
        <v>0</v>
      </c>
      <c r="DE741" s="93" t="e">
        <f t="shared" si="508"/>
        <v>#VALUE!</v>
      </c>
      <c r="DF741" s="93">
        <f t="shared" si="521"/>
        <v>0</v>
      </c>
      <c r="DG741" s="93"/>
      <c r="DH741" s="93">
        <v>0</v>
      </c>
      <c r="DI741" s="93">
        <v>0</v>
      </c>
      <c r="DJ741" s="86">
        <f t="shared" si="509"/>
        <v>0</v>
      </c>
      <c r="DK741" s="91">
        <v>0</v>
      </c>
      <c r="DL741" s="93"/>
      <c r="DM741" s="93">
        <v>0</v>
      </c>
      <c r="DN741" s="93" t="e">
        <f t="shared" si="522"/>
        <v>#VALUE!</v>
      </c>
      <c r="DO741" s="93" t="e">
        <f t="shared" si="510"/>
        <v>#VALUE!</v>
      </c>
      <c r="DP741" s="92" t="e">
        <f t="shared" si="511"/>
        <v>#VALUE!</v>
      </c>
      <c r="DQ741" s="97">
        <f t="shared" si="523"/>
        <v>0</v>
      </c>
      <c r="DR741" s="98">
        <f t="shared" si="512"/>
        <v>10</v>
      </c>
      <c r="DS741" s="93" t="str">
        <f t="shared" si="513"/>
        <v>Mã tin sai !!!</v>
      </c>
      <c r="DT741" s="93"/>
      <c r="DU741" s="78" t="e">
        <f t="shared" si="524"/>
        <v>#VALUE!</v>
      </c>
      <c r="DV741" s="78" t="e">
        <f>INDEX('08_DMGiaDat'!$L:$L,MATCH(DU741,'08_DMGiaDat'!$R:$R,0))</f>
        <v>#VALUE!</v>
      </c>
      <c r="DW741" s="78" t="str">
        <f t="shared" si="525"/>
        <v>5010700200100000001</v>
      </c>
      <c r="DX741" s="78" t="str">
        <f>IFERROR(VLOOKUP(DW741,'08_DMGiaDat'!C718:C719,2,FALSE),"N")</f>
        <v>N</v>
      </c>
      <c r="DY741" s="78" t="str">
        <f t="shared" si="526"/>
        <v>50107002001001</v>
      </c>
      <c r="DZ741" s="78" t="str">
        <f>IFERROR(VLOOKUP(DY741,'08_DMGiaDat'!C718:C719,2,FALSE),"N")</f>
        <v>N</v>
      </c>
      <c r="EA741" s="78" t="str">
        <f t="shared" si="527"/>
        <v>5010700200100000001</v>
      </c>
      <c r="EB741" s="78" t="str">
        <f>IFERROR(VLOOKUP(EA741,'08_DMGiaDat'!C718:C719,2,FALSE),"N")</f>
        <v>N</v>
      </c>
      <c r="EC741" s="92" t="e">
        <f>IF(DV741&lt;&gt;"N",DV741,IF(DX741&lt;&gt;"N",DX741,IF(DZ741&lt;&gt;"N",DZ741*VLOOKUP(LEFT(CB741,3),'03_DMMucDich'!C702:C706,5,FALSE),IF(EB741&lt;&gt;"N",EB741*VLOOKUP(LEFT(CB741,3),'03_DMMucDich'!C702:C706,5,FALSE),"N/A"))))</f>
        <v>#VALUE!</v>
      </c>
    </row>
    <row r="742" spans="1:133" s="34" customFormat="1" ht="16" x14ac:dyDescent="0.2">
      <c r="A742" s="85">
        <v>728</v>
      </c>
      <c r="B742" s="86"/>
      <c r="C742" s="87"/>
      <c r="D742" s="141"/>
      <c r="E742" s="86"/>
      <c r="F742" s="88"/>
      <c r="G742" s="88" t="s">
        <v>5718</v>
      </c>
      <c r="H742" s="151">
        <v>2022</v>
      </c>
      <c r="I742" s="86"/>
      <c r="J742" s="86"/>
      <c r="K742" s="145"/>
      <c r="L742" s="105"/>
      <c r="M742" s="86"/>
      <c r="N742" s="105"/>
      <c r="O742" s="105"/>
      <c r="P742" s="86"/>
      <c r="Q742" s="86"/>
      <c r="R742" s="153"/>
      <c r="S742" s="86"/>
      <c r="T742" s="86"/>
      <c r="U742" s="86"/>
      <c r="V742" s="86" t="str">
        <f t="shared" si="493"/>
        <v xml:space="preserve">, </v>
      </c>
      <c r="W742" s="86"/>
      <c r="X742" s="86"/>
      <c r="Y742" s="86"/>
      <c r="Z742" s="88"/>
      <c r="AA742" s="105"/>
      <c r="AB742" s="86"/>
      <c r="AC742" s="90"/>
      <c r="AD742" s="86"/>
      <c r="AE742" s="86"/>
      <c r="AF742" s="86"/>
      <c r="AG742" s="86"/>
      <c r="AH742" s="160"/>
      <c r="AI742" s="153"/>
      <c r="AJ742" s="153"/>
      <c r="AK742" s="86"/>
      <c r="AL742" s="86"/>
      <c r="AM742" s="153"/>
      <c r="AN742" s="153"/>
      <c r="AO742" s="165"/>
      <c r="AP742" s="153"/>
      <c r="AQ742" s="153"/>
      <c r="AR742" s="166">
        <v>0</v>
      </c>
      <c r="AS742" s="88" t="s">
        <v>5719</v>
      </c>
      <c r="AT742" s="92">
        <f t="shared" si="504"/>
        <v>0</v>
      </c>
      <c r="AU742" s="93">
        <v>0</v>
      </c>
      <c r="AV742" s="93">
        <v>0</v>
      </c>
      <c r="AW742" s="166">
        <v>0</v>
      </c>
      <c r="AX742" s="93">
        <v>0</v>
      </c>
      <c r="AY742" s="177"/>
      <c r="AZ742" s="177">
        <v>0</v>
      </c>
      <c r="BA742" s="178"/>
      <c r="BB742" s="105"/>
      <c r="BC742" s="105"/>
      <c r="BD742" s="93"/>
      <c r="BE742" s="93">
        <v>0</v>
      </c>
      <c r="BF742" s="91">
        <v>0</v>
      </c>
      <c r="BG742" s="94"/>
      <c r="BH742" s="95"/>
      <c r="BI742" s="93">
        <f t="shared" si="514"/>
        <v>0</v>
      </c>
      <c r="BJ742" s="105">
        <f t="shared" si="515"/>
        <v>0</v>
      </c>
      <c r="BK742" s="88">
        <f t="shared" si="516"/>
        <v>0</v>
      </c>
      <c r="BL742" s="86">
        <f t="shared" si="517"/>
        <v>0</v>
      </c>
      <c r="BM742" s="105">
        <f t="shared" si="518"/>
        <v>0</v>
      </c>
      <c r="BN742" s="86">
        <f t="shared" si="519"/>
        <v>0</v>
      </c>
      <c r="BO742" s="86">
        <f t="shared" si="520"/>
        <v>0</v>
      </c>
      <c r="BP742" s="86">
        <f t="shared" si="494"/>
        <v>0</v>
      </c>
      <c r="BQ742" s="160"/>
      <c r="BR742" s="86" t="s">
        <v>5720</v>
      </c>
      <c r="BS742" s="88" t="s">
        <v>5721</v>
      </c>
      <c r="BT742" s="86" t="s">
        <v>5722</v>
      </c>
      <c r="BU742" s="86"/>
      <c r="BV742" s="86">
        <f t="shared" si="495"/>
        <v>0</v>
      </c>
      <c r="BW742" s="105" t="str">
        <f t="shared" si="496"/>
        <v/>
      </c>
      <c r="BX742" s="86">
        <f t="shared" si="532"/>
        <v>0</v>
      </c>
      <c r="BY742" s="86">
        <f t="shared" si="533"/>
        <v>0</v>
      </c>
      <c r="BZ742" s="91">
        <f t="shared" si="534"/>
        <v>0</v>
      </c>
      <c r="CA742" s="91">
        <v>0</v>
      </c>
      <c r="CB742" s="96" t="s">
        <v>5719</v>
      </c>
      <c r="CC742" s="91">
        <f t="shared" si="497"/>
        <v>0</v>
      </c>
      <c r="CD742" s="91">
        <f t="shared" si="498"/>
        <v>0</v>
      </c>
      <c r="CE742" s="93">
        <f t="shared" si="499"/>
        <v>0</v>
      </c>
      <c r="CF742" s="93">
        <f t="shared" si="500"/>
        <v>0</v>
      </c>
      <c r="CG742" s="105"/>
      <c r="CH742" s="105"/>
      <c r="CI742" s="86"/>
      <c r="CJ742" s="188"/>
      <c r="CK742" s="181">
        <f t="shared" si="501"/>
        <v>0</v>
      </c>
      <c r="CL742" s="181">
        <f t="shared" si="502"/>
        <v>0</v>
      </c>
      <c r="CM742" s="86" t="s">
        <v>5723</v>
      </c>
      <c r="CN742" s="182"/>
      <c r="CO742" s="183"/>
      <c r="CP742" s="86" t="s">
        <v>5724</v>
      </c>
      <c r="CQ742" s="153"/>
      <c r="CR742" s="187" t="e">
        <f t="shared" si="503"/>
        <v>#VALUE!</v>
      </c>
      <c r="CS742" s="188">
        <v>0</v>
      </c>
      <c r="CT742" s="188" t="e">
        <f t="shared" si="505"/>
        <v>#VALUE!</v>
      </c>
      <c r="CU742" s="93"/>
      <c r="CV742" s="94">
        <f t="shared" si="529"/>
        <v>0</v>
      </c>
      <c r="CW742" s="93">
        <f t="shared" si="530"/>
        <v>0</v>
      </c>
      <c r="CX742" s="86">
        <f t="shared" si="531"/>
        <v>0</v>
      </c>
      <c r="CY742" s="93" t="e">
        <f t="shared" si="506"/>
        <v>#VALUE!</v>
      </c>
      <c r="CZ742" s="93">
        <v>0</v>
      </c>
      <c r="DA742" s="93">
        <v>0</v>
      </c>
      <c r="DB742" s="93" t="e">
        <f t="shared" si="507"/>
        <v>#VALUE!</v>
      </c>
      <c r="DC742" s="93">
        <v>0</v>
      </c>
      <c r="DD742" s="91">
        <v>0</v>
      </c>
      <c r="DE742" s="93" t="e">
        <f t="shared" si="508"/>
        <v>#VALUE!</v>
      </c>
      <c r="DF742" s="93">
        <f t="shared" si="521"/>
        <v>0</v>
      </c>
      <c r="DG742" s="93"/>
      <c r="DH742" s="93">
        <v>0</v>
      </c>
      <c r="DI742" s="93">
        <v>0</v>
      </c>
      <c r="DJ742" s="86">
        <f t="shared" si="509"/>
        <v>0</v>
      </c>
      <c r="DK742" s="91">
        <v>0</v>
      </c>
      <c r="DL742" s="93"/>
      <c r="DM742" s="93">
        <v>0</v>
      </c>
      <c r="DN742" s="93" t="e">
        <f t="shared" si="522"/>
        <v>#VALUE!</v>
      </c>
      <c r="DO742" s="93" t="e">
        <f t="shared" si="510"/>
        <v>#VALUE!</v>
      </c>
      <c r="DP742" s="92" t="e">
        <f t="shared" si="511"/>
        <v>#VALUE!</v>
      </c>
      <c r="DQ742" s="97">
        <f t="shared" si="523"/>
        <v>0</v>
      </c>
      <c r="DR742" s="98">
        <f t="shared" si="512"/>
        <v>10</v>
      </c>
      <c r="DS742" s="93" t="str">
        <f t="shared" si="513"/>
        <v>Mã tin sai !!!</v>
      </c>
      <c r="DT742" s="93"/>
      <c r="DU742" s="78" t="e">
        <f t="shared" si="524"/>
        <v>#VALUE!</v>
      </c>
      <c r="DV742" s="78" t="e">
        <f>INDEX('08_DMGiaDat'!$L:$L,MATCH(DU742,'08_DMGiaDat'!$R:$R,0))</f>
        <v>#VALUE!</v>
      </c>
      <c r="DW742" s="78" t="str">
        <f t="shared" si="525"/>
        <v>5010700200100000001</v>
      </c>
      <c r="DX742" s="78" t="str">
        <f>IFERROR(VLOOKUP(DW742,'08_DMGiaDat'!C718:C719,2,FALSE),"N")</f>
        <v>N</v>
      </c>
      <c r="DY742" s="78" t="str">
        <f t="shared" si="526"/>
        <v>50107002001001</v>
      </c>
      <c r="DZ742" s="78" t="str">
        <f>IFERROR(VLOOKUP(DY742,'08_DMGiaDat'!C718:C719,2,FALSE),"N")</f>
        <v>N</v>
      </c>
      <c r="EA742" s="78" t="str">
        <f t="shared" si="527"/>
        <v>5010700200100000001</v>
      </c>
      <c r="EB742" s="78" t="str">
        <f>IFERROR(VLOOKUP(EA742,'08_DMGiaDat'!C718:C719,2,FALSE),"N")</f>
        <v>N</v>
      </c>
      <c r="EC742" s="92" t="e">
        <f>IF(DV742&lt;&gt;"N",DV742,IF(DX742&lt;&gt;"N",DX742,IF(DZ742&lt;&gt;"N",DZ742*VLOOKUP(LEFT(CB742,3),'03_DMMucDich'!C702:C706,5,FALSE),IF(EB742&lt;&gt;"N",EB742*VLOOKUP(LEFT(CB742,3),'03_DMMucDich'!C702:C706,5,FALSE),"N/A"))))</f>
        <v>#VALUE!</v>
      </c>
    </row>
    <row r="743" spans="1:133" s="34" customFormat="1" ht="16" x14ac:dyDescent="0.2">
      <c r="A743" s="85">
        <v>729</v>
      </c>
      <c r="B743" s="86"/>
      <c r="C743" s="87"/>
      <c r="D743" s="141"/>
      <c r="E743" s="86"/>
      <c r="F743" s="88"/>
      <c r="G743" s="88" t="s">
        <v>5718</v>
      </c>
      <c r="H743" s="151">
        <v>2022</v>
      </c>
      <c r="I743" s="86"/>
      <c r="J743" s="86"/>
      <c r="K743" s="145"/>
      <c r="L743" s="105"/>
      <c r="M743" s="86"/>
      <c r="N743" s="105"/>
      <c r="O743" s="105"/>
      <c r="P743" s="86"/>
      <c r="Q743" s="86"/>
      <c r="R743" s="153"/>
      <c r="S743" s="86"/>
      <c r="T743" s="86"/>
      <c r="U743" s="86"/>
      <c r="V743" s="86" t="str">
        <f t="shared" si="493"/>
        <v xml:space="preserve">, </v>
      </c>
      <c r="W743" s="86"/>
      <c r="X743" s="86"/>
      <c r="Y743" s="86"/>
      <c r="Z743" s="88"/>
      <c r="AA743" s="105"/>
      <c r="AB743" s="86"/>
      <c r="AC743" s="90"/>
      <c r="AD743" s="86"/>
      <c r="AE743" s="86"/>
      <c r="AF743" s="86"/>
      <c r="AG743" s="86"/>
      <c r="AH743" s="160"/>
      <c r="AI743" s="153"/>
      <c r="AJ743" s="153"/>
      <c r="AK743" s="86"/>
      <c r="AL743" s="86"/>
      <c r="AM743" s="153"/>
      <c r="AN743" s="153"/>
      <c r="AO743" s="165"/>
      <c r="AP743" s="153"/>
      <c r="AQ743" s="153"/>
      <c r="AR743" s="166">
        <v>0</v>
      </c>
      <c r="AS743" s="88" t="s">
        <v>5719</v>
      </c>
      <c r="AT743" s="92">
        <f t="shared" si="504"/>
        <v>0</v>
      </c>
      <c r="AU743" s="93">
        <v>0</v>
      </c>
      <c r="AV743" s="93">
        <v>0</v>
      </c>
      <c r="AW743" s="166">
        <v>0</v>
      </c>
      <c r="AX743" s="93">
        <v>0</v>
      </c>
      <c r="AY743" s="177"/>
      <c r="AZ743" s="177">
        <v>0</v>
      </c>
      <c r="BA743" s="178"/>
      <c r="BB743" s="105"/>
      <c r="BC743" s="105"/>
      <c r="BD743" s="93"/>
      <c r="BE743" s="93">
        <v>0</v>
      </c>
      <c r="BF743" s="91">
        <v>0</v>
      </c>
      <c r="BG743" s="94"/>
      <c r="BH743" s="95"/>
      <c r="BI743" s="93">
        <f t="shared" si="514"/>
        <v>0</v>
      </c>
      <c r="BJ743" s="105">
        <f t="shared" si="515"/>
        <v>0</v>
      </c>
      <c r="BK743" s="88">
        <f t="shared" si="516"/>
        <v>0</v>
      </c>
      <c r="BL743" s="86">
        <f t="shared" si="517"/>
        <v>0</v>
      </c>
      <c r="BM743" s="105">
        <f t="shared" si="518"/>
        <v>0</v>
      </c>
      <c r="BN743" s="86">
        <f t="shared" si="519"/>
        <v>0</v>
      </c>
      <c r="BO743" s="86">
        <f t="shared" si="520"/>
        <v>0</v>
      </c>
      <c r="BP743" s="86">
        <f t="shared" si="494"/>
        <v>0</v>
      </c>
      <c r="BQ743" s="160"/>
      <c r="BR743" s="86" t="s">
        <v>5720</v>
      </c>
      <c r="BS743" s="88" t="s">
        <v>5721</v>
      </c>
      <c r="BT743" s="86" t="s">
        <v>5722</v>
      </c>
      <c r="BU743" s="86"/>
      <c r="BV743" s="86">
        <f t="shared" si="495"/>
        <v>0</v>
      </c>
      <c r="BW743" s="105" t="str">
        <f t="shared" si="496"/>
        <v/>
      </c>
      <c r="BX743" s="86">
        <f t="shared" si="532"/>
        <v>0</v>
      </c>
      <c r="BY743" s="86">
        <f t="shared" si="533"/>
        <v>0</v>
      </c>
      <c r="BZ743" s="91">
        <f t="shared" si="534"/>
        <v>0</v>
      </c>
      <c r="CA743" s="91">
        <v>0</v>
      </c>
      <c r="CB743" s="96" t="s">
        <v>5719</v>
      </c>
      <c r="CC743" s="91">
        <f t="shared" si="497"/>
        <v>0</v>
      </c>
      <c r="CD743" s="91">
        <f t="shared" si="498"/>
        <v>0</v>
      </c>
      <c r="CE743" s="93">
        <f t="shared" si="499"/>
        <v>0</v>
      </c>
      <c r="CF743" s="93">
        <f t="shared" si="500"/>
        <v>0</v>
      </c>
      <c r="CG743" s="105"/>
      <c r="CH743" s="105"/>
      <c r="CI743" s="86"/>
      <c r="CJ743" s="188"/>
      <c r="CK743" s="181">
        <f t="shared" si="501"/>
        <v>0</v>
      </c>
      <c r="CL743" s="181">
        <f t="shared" si="502"/>
        <v>0</v>
      </c>
      <c r="CM743" s="86" t="s">
        <v>5723</v>
      </c>
      <c r="CN743" s="182"/>
      <c r="CO743" s="183"/>
      <c r="CP743" s="86" t="s">
        <v>5724</v>
      </c>
      <c r="CQ743" s="153"/>
      <c r="CR743" s="187" t="e">
        <f t="shared" si="503"/>
        <v>#VALUE!</v>
      </c>
      <c r="CS743" s="188">
        <v>0</v>
      </c>
      <c r="CT743" s="188" t="e">
        <f t="shared" si="505"/>
        <v>#VALUE!</v>
      </c>
      <c r="CU743" s="93"/>
      <c r="CV743" s="94">
        <f t="shared" si="529"/>
        <v>0</v>
      </c>
      <c r="CW743" s="93">
        <f t="shared" si="530"/>
        <v>0</v>
      </c>
      <c r="CX743" s="86">
        <f t="shared" si="531"/>
        <v>0</v>
      </c>
      <c r="CY743" s="93" t="e">
        <f t="shared" si="506"/>
        <v>#VALUE!</v>
      </c>
      <c r="CZ743" s="93">
        <v>0</v>
      </c>
      <c r="DA743" s="93">
        <v>0</v>
      </c>
      <c r="DB743" s="93" t="e">
        <f t="shared" si="507"/>
        <v>#VALUE!</v>
      </c>
      <c r="DC743" s="93">
        <v>0</v>
      </c>
      <c r="DD743" s="91">
        <v>0</v>
      </c>
      <c r="DE743" s="93" t="e">
        <f t="shared" si="508"/>
        <v>#VALUE!</v>
      </c>
      <c r="DF743" s="93">
        <f t="shared" si="521"/>
        <v>0</v>
      </c>
      <c r="DG743" s="93"/>
      <c r="DH743" s="93">
        <v>0</v>
      </c>
      <c r="DI743" s="93">
        <v>0</v>
      </c>
      <c r="DJ743" s="86">
        <f t="shared" si="509"/>
        <v>0</v>
      </c>
      <c r="DK743" s="91">
        <v>0</v>
      </c>
      <c r="DL743" s="93"/>
      <c r="DM743" s="93">
        <v>0</v>
      </c>
      <c r="DN743" s="93" t="e">
        <f t="shared" si="522"/>
        <v>#VALUE!</v>
      </c>
      <c r="DO743" s="93" t="e">
        <f t="shared" si="510"/>
        <v>#VALUE!</v>
      </c>
      <c r="DP743" s="92" t="e">
        <f t="shared" si="511"/>
        <v>#VALUE!</v>
      </c>
      <c r="DQ743" s="97">
        <f t="shared" si="523"/>
        <v>0</v>
      </c>
      <c r="DR743" s="98">
        <f t="shared" si="512"/>
        <v>10</v>
      </c>
      <c r="DS743" s="93" t="str">
        <f t="shared" si="513"/>
        <v>Mã tin sai !!!</v>
      </c>
      <c r="DT743" s="93"/>
      <c r="DU743" s="78" t="e">
        <f t="shared" si="524"/>
        <v>#VALUE!</v>
      </c>
      <c r="DV743" s="78" t="e">
        <f>INDEX('08_DMGiaDat'!$L:$L,MATCH(DU743,'08_DMGiaDat'!$R:$R,0))</f>
        <v>#VALUE!</v>
      </c>
      <c r="DW743" s="78" t="str">
        <f t="shared" si="525"/>
        <v>5010700200100000001</v>
      </c>
      <c r="DX743" s="78" t="str">
        <f>IFERROR(VLOOKUP(DW743,'08_DMGiaDat'!C718:C719,2,FALSE),"N")</f>
        <v>N</v>
      </c>
      <c r="DY743" s="78" t="str">
        <f t="shared" si="526"/>
        <v>50107002001001</v>
      </c>
      <c r="DZ743" s="78" t="str">
        <f>IFERROR(VLOOKUP(DY743,'08_DMGiaDat'!C718:C719,2,FALSE),"N")</f>
        <v>N</v>
      </c>
      <c r="EA743" s="78" t="str">
        <f t="shared" si="527"/>
        <v>5010700200100000001</v>
      </c>
      <c r="EB743" s="78" t="str">
        <f>IFERROR(VLOOKUP(EA743,'08_DMGiaDat'!C718:C719,2,FALSE),"N")</f>
        <v>N</v>
      </c>
      <c r="EC743" s="92" t="e">
        <f>IF(DV743&lt;&gt;"N",DV743,IF(DX743&lt;&gt;"N",DX743,IF(DZ743&lt;&gt;"N",DZ743*VLOOKUP(LEFT(CB743,3),'03_DMMucDich'!C702:C706,5,FALSE),IF(EB743&lt;&gt;"N",EB743*VLOOKUP(LEFT(CB743,3),'03_DMMucDich'!C702:C706,5,FALSE),"N/A"))))</f>
        <v>#VALUE!</v>
      </c>
    </row>
    <row r="744" spans="1:133" s="34" customFormat="1" ht="16" x14ac:dyDescent="0.2">
      <c r="A744" s="85">
        <v>730</v>
      </c>
      <c r="B744" s="86"/>
      <c r="C744" s="87"/>
      <c r="D744" s="141"/>
      <c r="E744" s="86"/>
      <c r="F744" s="88"/>
      <c r="G744" s="88" t="s">
        <v>5718</v>
      </c>
      <c r="H744" s="151">
        <v>2022</v>
      </c>
      <c r="I744" s="86"/>
      <c r="J744" s="86"/>
      <c r="K744" s="145"/>
      <c r="L744" s="105"/>
      <c r="M744" s="86"/>
      <c r="N744" s="105"/>
      <c r="O744" s="105"/>
      <c r="P744" s="86"/>
      <c r="Q744" s="86"/>
      <c r="R744" s="153"/>
      <c r="S744" s="86"/>
      <c r="T744" s="86"/>
      <c r="U744" s="86"/>
      <c r="V744" s="86" t="str">
        <f t="shared" ref="V744:V807" si="535">AJ744&amp;", "&amp;AI744</f>
        <v xml:space="preserve">, </v>
      </c>
      <c r="W744" s="86"/>
      <c r="X744" s="86"/>
      <c r="Y744" s="86"/>
      <c r="Z744" s="88"/>
      <c r="AA744" s="105"/>
      <c r="AB744" s="86"/>
      <c r="AC744" s="90"/>
      <c r="AD744" s="86"/>
      <c r="AE744" s="86"/>
      <c r="AF744" s="86"/>
      <c r="AG744" s="86"/>
      <c r="AH744" s="160"/>
      <c r="AI744" s="153"/>
      <c r="AJ744" s="153"/>
      <c r="AK744" s="86"/>
      <c r="AL744" s="86"/>
      <c r="AM744" s="153"/>
      <c r="AN744" s="153"/>
      <c r="AO744" s="165"/>
      <c r="AP744" s="153"/>
      <c r="AQ744" s="153"/>
      <c r="AR744" s="166">
        <v>0</v>
      </c>
      <c r="AS744" s="88" t="s">
        <v>5719</v>
      </c>
      <c r="AT744" s="92">
        <f t="shared" si="504"/>
        <v>0</v>
      </c>
      <c r="AU744" s="93">
        <v>0</v>
      </c>
      <c r="AV744" s="93">
        <v>0</v>
      </c>
      <c r="AW744" s="166">
        <v>0</v>
      </c>
      <c r="AX744" s="93">
        <v>0</v>
      </c>
      <c r="AY744" s="177"/>
      <c r="AZ744" s="177">
        <v>0</v>
      </c>
      <c r="BA744" s="178"/>
      <c r="BB744" s="105"/>
      <c r="BC744" s="105"/>
      <c r="BD744" s="93"/>
      <c r="BE744" s="93">
        <v>0</v>
      </c>
      <c r="BF744" s="91">
        <v>0</v>
      </c>
      <c r="BG744" s="94"/>
      <c r="BH744" s="95"/>
      <c r="BI744" s="93">
        <f t="shared" si="514"/>
        <v>0</v>
      </c>
      <c r="BJ744" s="105">
        <f t="shared" si="515"/>
        <v>0</v>
      </c>
      <c r="BK744" s="88">
        <f t="shared" si="516"/>
        <v>0</v>
      </c>
      <c r="BL744" s="86">
        <f t="shared" si="517"/>
        <v>0</v>
      </c>
      <c r="BM744" s="105">
        <f t="shared" si="518"/>
        <v>0</v>
      </c>
      <c r="BN744" s="86">
        <f t="shared" si="519"/>
        <v>0</v>
      </c>
      <c r="BO744" s="86">
        <f t="shared" si="520"/>
        <v>0</v>
      </c>
      <c r="BP744" s="86">
        <f t="shared" ref="BP744:BP807" si="536">AI744</f>
        <v>0</v>
      </c>
      <c r="BQ744" s="160"/>
      <c r="BR744" s="86" t="s">
        <v>5720</v>
      </c>
      <c r="BS744" s="88" t="s">
        <v>5721</v>
      </c>
      <c r="BT744" s="86" t="s">
        <v>5722</v>
      </c>
      <c r="BU744" s="86"/>
      <c r="BV744" s="86">
        <f t="shared" ref="BV744:BV807" si="537">AN744</f>
        <v>0</v>
      </c>
      <c r="BW744" s="105" t="str">
        <f t="shared" ref="BW744:BW807" si="538">IF(BU744="X",AO744,"")</f>
        <v/>
      </c>
      <c r="BX744" s="86">
        <f t="shared" si="532"/>
        <v>0</v>
      </c>
      <c r="BY744" s="86">
        <f t="shared" si="533"/>
        <v>0</v>
      </c>
      <c r="BZ744" s="91">
        <f t="shared" si="534"/>
        <v>0</v>
      </c>
      <c r="CA744" s="91">
        <v>0</v>
      </c>
      <c r="CB744" s="96" t="s">
        <v>5719</v>
      </c>
      <c r="CC744" s="91">
        <f t="shared" ref="CC744:CC807" si="539">AW744</f>
        <v>0</v>
      </c>
      <c r="CD744" s="91">
        <f t="shared" ref="CD744:CD807" si="540">AY744</f>
        <v>0</v>
      </c>
      <c r="CE744" s="93">
        <f t="shared" ref="CE744:CE807" si="541">AZ744</f>
        <v>0</v>
      </c>
      <c r="CF744" s="93">
        <f t="shared" ref="CF744:CF807" si="542">BA744</f>
        <v>0</v>
      </c>
      <c r="CG744" s="105"/>
      <c r="CH744" s="105"/>
      <c r="CI744" s="86"/>
      <c r="CJ744" s="188"/>
      <c r="CK744" s="181">
        <f t="shared" ref="CK744:CK807" si="543">BZ744</f>
        <v>0</v>
      </c>
      <c r="CL744" s="181">
        <f t="shared" ref="CL744:CL807" si="544">AW744</f>
        <v>0</v>
      </c>
      <c r="CM744" s="86" t="s">
        <v>5723</v>
      </c>
      <c r="CN744" s="182"/>
      <c r="CO744" s="183"/>
      <c r="CP744" s="86" t="s">
        <v>5724</v>
      </c>
      <c r="CQ744" s="153"/>
      <c r="CR744" s="187" t="e">
        <f t="shared" ref="CR744:CR807" si="545">EC744</f>
        <v>#VALUE!</v>
      </c>
      <c r="CS744" s="188">
        <v>0</v>
      </c>
      <c r="CT744" s="188" t="e">
        <f t="shared" si="505"/>
        <v>#VALUE!</v>
      </c>
      <c r="CU744" s="93"/>
      <c r="CV744" s="94">
        <f t="shared" si="529"/>
        <v>0</v>
      </c>
      <c r="CW744" s="93">
        <f t="shared" si="530"/>
        <v>0</v>
      </c>
      <c r="CX744" s="86">
        <f t="shared" si="531"/>
        <v>0</v>
      </c>
      <c r="CY744" s="93" t="e">
        <f t="shared" si="506"/>
        <v>#VALUE!</v>
      </c>
      <c r="CZ744" s="93">
        <v>0</v>
      </c>
      <c r="DA744" s="93">
        <v>0</v>
      </c>
      <c r="DB744" s="93" t="e">
        <f t="shared" si="507"/>
        <v>#VALUE!</v>
      </c>
      <c r="DC744" s="93">
        <v>0</v>
      </c>
      <c r="DD744" s="91">
        <v>0</v>
      </c>
      <c r="DE744" s="93" t="e">
        <f t="shared" si="508"/>
        <v>#VALUE!</v>
      </c>
      <c r="DF744" s="93">
        <f t="shared" si="521"/>
        <v>0</v>
      </c>
      <c r="DG744" s="93"/>
      <c r="DH744" s="93">
        <v>0</v>
      </c>
      <c r="DI744" s="93">
        <v>0</v>
      </c>
      <c r="DJ744" s="86">
        <f t="shared" si="509"/>
        <v>0</v>
      </c>
      <c r="DK744" s="91">
        <v>0</v>
      </c>
      <c r="DL744" s="93"/>
      <c r="DM744" s="93">
        <v>0</v>
      </c>
      <c r="DN744" s="93" t="e">
        <f t="shared" si="522"/>
        <v>#VALUE!</v>
      </c>
      <c r="DO744" s="93" t="e">
        <f t="shared" si="510"/>
        <v>#VALUE!</v>
      </c>
      <c r="DP744" s="92" t="e">
        <f t="shared" si="511"/>
        <v>#VALUE!</v>
      </c>
      <c r="DQ744" s="97">
        <f t="shared" si="523"/>
        <v>0</v>
      </c>
      <c r="DR744" s="98">
        <f t="shared" si="512"/>
        <v>10</v>
      </c>
      <c r="DS744" s="93" t="str">
        <f t="shared" si="513"/>
        <v>Mã tin sai !!!</v>
      </c>
      <c r="DT744" s="93"/>
      <c r="DU744" s="78" t="e">
        <f t="shared" si="524"/>
        <v>#VALUE!</v>
      </c>
      <c r="DV744" s="78" t="e">
        <f>INDEX('08_DMGiaDat'!$L:$L,MATCH(DU744,'08_DMGiaDat'!$R:$R,0))</f>
        <v>#VALUE!</v>
      </c>
      <c r="DW744" s="78" t="str">
        <f t="shared" si="525"/>
        <v>5010700200100000001</v>
      </c>
      <c r="DX744" s="78" t="str">
        <f>IFERROR(VLOOKUP(DW744,'08_DMGiaDat'!C718:C719,2,FALSE),"N")</f>
        <v>N</v>
      </c>
      <c r="DY744" s="78" t="str">
        <f t="shared" si="526"/>
        <v>50107002001001</v>
      </c>
      <c r="DZ744" s="78" t="str">
        <f>IFERROR(VLOOKUP(DY744,'08_DMGiaDat'!C718:C719,2,FALSE),"N")</f>
        <v>N</v>
      </c>
      <c r="EA744" s="78" t="str">
        <f t="shared" si="527"/>
        <v>5010700200100000001</v>
      </c>
      <c r="EB744" s="78" t="str">
        <f>IFERROR(VLOOKUP(EA744,'08_DMGiaDat'!C718:C719,2,FALSE),"N")</f>
        <v>N</v>
      </c>
      <c r="EC744" s="92" t="e">
        <f>IF(DV744&lt;&gt;"N",DV744,IF(DX744&lt;&gt;"N",DX744,IF(DZ744&lt;&gt;"N",DZ744*VLOOKUP(LEFT(CB744,3),'03_DMMucDich'!C702:C706,5,FALSE),IF(EB744&lt;&gt;"N",EB744*VLOOKUP(LEFT(CB744,3),'03_DMMucDich'!C702:C706,5,FALSE),"N/A"))))</f>
        <v>#VALUE!</v>
      </c>
    </row>
    <row r="745" spans="1:133" s="34" customFormat="1" ht="16" x14ac:dyDescent="0.2">
      <c r="A745" s="85">
        <v>731</v>
      </c>
      <c r="B745" s="86"/>
      <c r="C745" s="87"/>
      <c r="D745" s="141"/>
      <c r="E745" s="86"/>
      <c r="F745" s="88"/>
      <c r="G745" s="88" t="s">
        <v>5718</v>
      </c>
      <c r="H745" s="151">
        <v>2022</v>
      </c>
      <c r="I745" s="86"/>
      <c r="J745" s="86"/>
      <c r="K745" s="145"/>
      <c r="L745" s="105"/>
      <c r="M745" s="86"/>
      <c r="N745" s="105"/>
      <c r="O745" s="105"/>
      <c r="P745" s="86"/>
      <c r="Q745" s="86"/>
      <c r="R745" s="153"/>
      <c r="S745" s="86"/>
      <c r="T745" s="86"/>
      <c r="U745" s="86"/>
      <c r="V745" s="86" t="str">
        <f t="shared" si="535"/>
        <v xml:space="preserve">, </v>
      </c>
      <c r="W745" s="86"/>
      <c r="X745" s="86"/>
      <c r="Y745" s="86"/>
      <c r="Z745" s="88"/>
      <c r="AA745" s="105"/>
      <c r="AB745" s="86"/>
      <c r="AC745" s="90"/>
      <c r="AD745" s="86"/>
      <c r="AE745" s="86"/>
      <c r="AF745" s="86"/>
      <c r="AG745" s="86"/>
      <c r="AH745" s="160"/>
      <c r="AI745" s="153"/>
      <c r="AJ745" s="153"/>
      <c r="AK745" s="86"/>
      <c r="AL745" s="86"/>
      <c r="AM745" s="153"/>
      <c r="AN745" s="153"/>
      <c r="AO745" s="165"/>
      <c r="AP745" s="153"/>
      <c r="AQ745" s="153"/>
      <c r="AR745" s="166">
        <v>0</v>
      </c>
      <c r="AS745" s="88" t="s">
        <v>5719</v>
      </c>
      <c r="AT745" s="92">
        <f t="shared" si="504"/>
        <v>0</v>
      </c>
      <c r="AU745" s="93">
        <v>0</v>
      </c>
      <c r="AV745" s="93">
        <v>0</v>
      </c>
      <c r="AW745" s="166">
        <v>0</v>
      </c>
      <c r="AX745" s="93">
        <v>0</v>
      </c>
      <c r="AY745" s="177"/>
      <c r="AZ745" s="177">
        <v>0</v>
      </c>
      <c r="BA745" s="178"/>
      <c r="BB745" s="105"/>
      <c r="BC745" s="105"/>
      <c r="BD745" s="93"/>
      <c r="BE745" s="93">
        <v>0</v>
      </c>
      <c r="BF745" s="91">
        <v>0</v>
      </c>
      <c r="BG745" s="94"/>
      <c r="BH745" s="95"/>
      <c r="BI745" s="93">
        <f t="shared" si="514"/>
        <v>0</v>
      </c>
      <c r="BJ745" s="105">
        <f t="shared" si="515"/>
        <v>0</v>
      </c>
      <c r="BK745" s="88">
        <f t="shared" si="516"/>
        <v>0</v>
      </c>
      <c r="BL745" s="86">
        <f t="shared" si="517"/>
        <v>0</v>
      </c>
      <c r="BM745" s="105">
        <f t="shared" si="518"/>
        <v>0</v>
      </c>
      <c r="BN745" s="86">
        <f t="shared" si="519"/>
        <v>0</v>
      </c>
      <c r="BO745" s="86">
        <f t="shared" si="520"/>
        <v>0</v>
      </c>
      <c r="BP745" s="86">
        <f t="shared" si="536"/>
        <v>0</v>
      </c>
      <c r="BQ745" s="160"/>
      <c r="BR745" s="86" t="s">
        <v>5720</v>
      </c>
      <c r="BS745" s="88" t="s">
        <v>5721</v>
      </c>
      <c r="BT745" s="86" t="s">
        <v>5722</v>
      </c>
      <c r="BU745" s="86"/>
      <c r="BV745" s="86">
        <f t="shared" si="537"/>
        <v>0</v>
      </c>
      <c r="BW745" s="105" t="str">
        <f t="shared" si="538"/>
        <v/>
      </c>
      <c r="BX745" s="86">
        <f t="shared" si="532"/>
        <v>0</v>
      </c>
      <c r="BY745" s="86">
        <f t="shared" si="533"/>
        <v>0</v>
      </c>
      <c r="BZ745" s="91">
        <f t="shared" si="534"/>
        <v>0</v>
      </c>
      <c r="CA745" s="91">
        <v>0</v>
      </c>
      <c r="CB745" s="96" t="s">
        <v>5719</v>
      </c>
      <c r="CC745" s="91">
        <f t="shared" si="539"/>
        <v>0</v>
      </c>
      <c r="CD745" s="91">
        <f t="shared" si="540"/>
        <v>0</v>
      </c>
      <c r="CE745" s="93">
        <f t="shared" si="541"/>
        <v>0</v>
      </c>
      <c r="CF745" s="93">
        <f t="shared" si="542"/>
        <v>0</v>
      </c>
      <c r="CG745" s="105"/>
      <c r="CH745" s="105"/>
      <c r="CI745" s="86"/>
      <c r="CJ745" s="188"/>
      <c r="CK745" s="181">
        <f t="shared" si="543"/>
        <v>0</v>
      </c>
      <c r="CL745" s="181">
        <f t="shared" si="544"/>
        <v>0</v>
      </c>
      <c r="CM745" s="86" t="s">
        <v>5723</v>
      </c>
      <c r="CN745" s="182"/>
      <c r="CO745" s="183"/>
      <c r="CP745" s="86" t="s">
        <v>5724</v>
      </c>
      <c r="CQ745" s="153"/>
      <c r="CR745" s="187" t="e">
        <f t="shared" si="545"/>
        <v>#VALUE!</v>
      </c>
      <c r="CS745" s="188">
        <v>0</v>
      </c>
      <c r="CT745" s="188" t="e">
        <f t="shared" si="505"/>
        <v>#VALUE!</v>
      </c>
      <c r="CU745" s="93"/>
      <c r="CV745" s="94">
        <f t="shared" si="529"/>
        <v>0</v>
      </c>
      <c r="CW745" s="93">
        <f t="shared" si="530"/>
        <v>0</v>
      </c>
      <c r="CX745" s="86">
        <f t="shared" si="531"/>
        <v>0</v>
      </c>
      <c r="CY745" s="93" t="e">
        <f t="shared" si="506"/>
        <v>#VALUE!</v>
      </c>
      <c r="CZ745" s="93">
        <v>0</v>
      </c>
      <c r="DA745" s="93">
        <v>0</v>
      </c>
      <c r="DB745" s="93" t="e">
        <f t="shared" si="507"/>
        <v>#VALUE!</v>
      </c>
      <c r="DC745" s="93">
        <v>0</v>
      </c>
      <c r="DD745" s="91">
        <v>0</v>
      </c>
      <c r="DE745" s="93" t="e">
        <f t="shared" si="508"/>
        <v>#VALUE!</v>
      </c>
      <c r="DF745" s="93">
        <f t="shared" si="521"/>
        <v>0</v>
      </c>
      <c r="DG745" s="93"/>
      <c r="DH745" s="93">
        <v>0</v>
      </c>
      <c r="DI745" s="93">
        <v>0</v>
      </c>
      <c r="DJ745" s="86">
        <f t="shared" si="509"/>
        <v>0</v>
      </c>
      <c r="DK745" s="91">
        <v>0</v>
      </c>
      <c r="DL745" s="93"/>
      <c r="DM745" s="93">
        <v>0</v>
      </c>
      <c r="DN745" s="93" t="e">
        <f t="shared" si="522"/>
        <v>#VALUE!</v>
      </c>
      <c r="DO745" s="93" t="e">
        <f t="shared" si="510"/>
        <v>#VALUE!</v>
      </c>
      <c r="DP745" s="92" t="e">
        <f t="shared" si="511"/>
        <v>#VALUE!</v>
      </c>
      <c r="DQ745" s="97">
        <f t="shared" si="523"/>
        <v>0</v>
      </c>
      <c r="DR745" s="98">
        <f t="shared" si="512"/>
        <v>10</v>
      </c>
      <c r="DS745" s="93" t="str">
        <f t="shared" si="513"/>
        <v>Mã tin sai !!!</v>
      </c>
      <c r="DT745" s="93"/>
      <c r="DU745" s="78" t="e">
        <f t="shared" si="524"/>
        <v>#VALUE!</v>
      </c>
      <c r="DV745" s="78" t="e">
        <f>INDEX('08_DMGiaDat'!$L:$L,MATCH(DU745,'08_DMGiaDat'!$R:$R,0))</f>
        <v>#VALUE!</v>
      </c>
      <c r="DW745" s="78" t="str">
        <f t="shared" si="525"/>
        <v>5010700200100000001</v>
      </c>
      <c r="DX745" s="78" t="str">
        <f>IFERROR(VLOOKUP(DW745,'08_DMGiaDat'!C718:C719,2,FALSE),"N")</f>
        <v>N</v>
      </c>
      <c r="DY745" s="78" t="str">
        <f t="shared" si="526"/>
        <v>50107002001001</v>
      </c>
      <c r="DZ745" s="78" t="str">
        <f>IFERROR(VLOOKUP(DY745,'08_DMGiaDat'!C718:C719,2,FALSE),"N")</f>
        <v>N</v>
      </c>
      <c r="EA745" s="78" t="str">
        <f t="shared" si="527"/>
        <v>5010700200100000001</v>
      </c>
      <c r="EB745" s="78" t="str">
        <f>IFERROR(VLOOKUP(EA745,'08_DMGiaDat'!C718:C719,2,FALSE),"N")</f>
        <v>N</v>
      </c>
      <c r="EC745" s="92" t="e">
        <f>IF(DV745&lt;&gt;"N",DV745,IF(DX745&lt;&gt;"N",DX745,IF(DZ745&lt;&gt;"N",DZ745*VLOOKUP(LEFT(CB745,3),'03_DMMucDich'!C702:C706,5,FALSE),IF(EB745&lt;&gt;"N",EB745*VLOOKUP(LEFT(CB745,3),'03_DMMucDich'!C702:C706,5,FALSE),"N/A"))))</f>
        <v>#VALUE!</v>
      </c>
    </row>
    <row r="746" spans="1:133" s="34" customFormat="1" ht="16" x14ac:dyDescent="0.2">
      <c r="A746" s="85">
        <v>732</v>
      </c>
      <c r="B746" s="86"/>
      <c r="C746" s="87"/>
      <c r="D746" s="141"/>
      <c r="E746" s="86"/>
      <c r="F746" s="88"/>
      <c r="G746" s="88" t="s">
        <v>5718</v>
      </c>
      <c r="H746" s="151">
        <v>2022</v>
      </c>
      <c r="I746" s="86"/>
      <c r="J746" s="86"/>
      <c r="K746" s="145"/>
      <c r="L746" s="105"/>
      <c r="M746" s="86"/>
      <c r="N746" s="105"/>
      <c r="O746" s="105"/>
      <c r="P746" s="86"/>
      <c r="Q746" s="86"/>
      <c r="R746" s="153"/>
      <c r="S746" s="86"/>
      <c r="T746" s="86"/>
      <c r="U746" s="86"/>
      <c r="V746" s="86" t="str">
        <f t="shared" si="535"/>
        <v xml:space="preserve">, </v>
      </c>
      <c r="W746" s="86"/>
      <c r="X746" s="86"/>
      <c r="Y746" s="86"/>
      <c r="Z746" s="88"/>
      <c r="AA746" s="105"/>
      <c r="AB746" s="86"/>
      <c r="AC746" s="90"/>
      <c r="AD746" s="86"/>
      <c r="AE746" s="86"/>
      <c r="AF746" s="86"/>
      <c r="AG746" s="86"/>
      <c r="AH746" s="160"/>
      <c r="AI746" s="153"/>
      <c r="AJ746" s="153"/>
      <c r="AK746" s="86"/>
      <c r="AL746" s="86"/>
      <c r="AM746" s="153"/>
      <c r="AN746" s="153"/>
      <c r="AO746" s="165"/>
      <c r="AP746" s="153"/>
      <c r="AQ746" s="153"/>
      <c r="AR746" s="166">
        <v>0</v>
      </c>
      <c r="AS746" s="88" t="s">
        <v>5719</v>
      </c>
      <c r="AT746" s="92">
        <f t="shared" si="504"/>
        <v>0</v>
      </c>
      <c r="AU746" s="93">
        <v>0</v>
      </c>
      <c r="AV746" s="93">
        <v>0</v>
      </c>
      <c r="AW746" s="166">
        <v>0</v>
      </c>
      <c r="AX746" s="93">
        <v>0</v>
      </c>
      <c r="AY746" s="177"/>
      <c r="AZ746" s="177">
        <v>0</v>
      </c>
      <c r="BA746" s="178"/>
      <c r="BB746" s="105"/>
      <c r="BC746" s="105"/>
      <c r="BD746" s="93"/>
      <c r="BE746" s="93">
        <v>0</v>
      </c>
      <c r="BF746" s="91">
        <v>0</v>
      </c>
      <c r="BG746" s="94"/>
      <c r="BH746" s="95"/>
      <c r="BI746" s="93">
        <f t="shared" si="514"/>
        <v>0</v>
      </c>
      <c r="BJ746" s="105">
        <f t="shared" si="515"/>
        <v>0</v>
      </c>
      <c r="BK746" s="88">
        <f t="shared" si="516"/>
        <v>0</v>
      </c>
      <c r="BL746" s="86">
        <f t="shared" si="517"/>
        <v>0</v>
      </c>
      <c r="BM746" s="105">
        <f t="shared" si="518"/>
        <v>0</v>
      </c>
      <c r="BN746" s="86">
        <f t="shared" si="519"/>
        <v>0</v>
      </c>
      <c r="BO746" s="86">
        <f t="shared" si="520"/>
        <v>0</v>
      </c>
      <c r="BP746" s="86">
        <f t="shared" si="536"/>
        <v>0</v>
      </c>
      <c r="BQ746" s="160"/>
      <c r="BR746" s="86" t="s">
        <v>5720</v>
      </c>
      <c r="BS746" s="88" t="s">
        <v>5721</v>
      </c>
      <c r="BT746" s="86" t="s">
        <v>5722</v>
      </c>
      <c r="BU746" s="86"/>
      <c r="BV746" s="86">
        <f t="shared" si="537"/>
        <v>0</v>
      </c>
      <c r="BW746" s="105" t="str">
        <f t="shared" si="538"/>
        <v/>
      </c>
      <c r="BX746" s="86">
        <f t="shared" si="532"/>
        <v>0</v>
      </c>
      <c r="BY746" s="86">
        <f t="shared" si="533"/>
        <v>0</v>
      </c>
      <c r="BZ746" s="91">
        <f t="shared" si="534"/>
        <v>0</v>
      </c>
      <c r="CA746" s="91">
        <v>0</v>
      </c>
      <c r="CB746" s="96" t="s">
        <v>5719</v>
      </c>
      <c r="CC746" s="91">
        <f t="shared" si="539"/>
        <v>0</v>
      </c>
      <c r="CD746" s="91">
        <f t="shared" si="540"/>
        <v>0</v>
      </c>
      <c r="CE746" s="93">
        <f t="shared" si="541"/>
        <v>0</v>
      </c>
      <c r="CF746" s="93">
        <f t="shared" si="542"/>
        <v>0</v>
      </c>
      <c r="CG746" s="105"/>
      <c r="CH746" s="105"/>
      <c r="CI746" s="86"/>
      <c r="CJ746" s="188"/>
      <c r="CK746" s="181">
        <f t="shared" si="543"/>
        <v>0</v>
      </c>
      <c r="CL746" s="181">
        <f t="shared" si="544"/>
        <v>0</v>
      </c>
      <c r="CM746" s="86" t="s">
        <v>5723</v>
      </c>
      <c r="CN746" s="182"/>
      <c r="CO746" s="183"/>
      <c r="CP746" s="86" t="s">
        <v>5724</v>
      </c>
      <c r="CQ746" s="153"/>
      <c r="CR746" s="187" t="e">
        <f t="shared" si="545"/>
        <v>#VALUE!</v>
      </c>
      <c r="CS746" s="188">
        <v>0</v>
      </c>
      <c r="CT746" s="188" t="e">
        <f t="shared" si="505"/>
        <v>#VALUE!</v>
      </c>
      <c r="CU746" s="93"/>
      <c r="CV746" s="94">
        <f t="shared" si="529"/>
        <v>0</v>
      </c>
      <c r="CW746" s="93">
        <f t="shared" si="530"/>
        <v>0</v>
      </c>
      <c r="CX746" s="86">
        <f t="shared" si="531"/>
        <v>0</v>
      </c>
      <c r="CY746" s="93" t="e">
        <f t="shared" si="506"/>
        <v>#VALUE!</v>
      </c>
      <c r="CZ746" s="93">
        <v>0</v>
      </c>
      <c r="DA746" s="93">
        <v>0</v>
      </c>
      <c r="DB746" s="93" t="e">
        <f t="shared" si="507"/>
        <v>#VALUE!</v>
      </c>
      <c r="DC746" s="93">
        <v>0</v>
      </c>
      <c r="DD746" s="91">
        <v>0</v>
      </c>
      <c r="DE746" s="93" t="e">
        <f t="shared" si="508"/>
        <v>#VALUE!</v>
      </c>
      <c r="DF746" s="93">
        <f t="shared" si="521"/>
        <v>0</v>
      </c>
      <c r="DG746" s="93"/>
      <c r="DH746" s="93">
        <v>0</v>
      </c>
      <c r="DI746" s="93">
        <v>0</v>
      </c>
      <c r="DJ746" s="86">
        <f t="shared" si="509"/>
        <v>0</v>
      </c>
      <c r="DK746" s="91">
        <v>0</v>
      </c>
      <c r="DL746" s="93"/>
      <c r="DM746" s="93">
        <v>0</v>
      </c>
      <c r="DN746" s="93" t="e">
        <f t="shared" si="522"/>
        <v>#VALUE!</v>
      </c>
      <c r="DO746" s="93" t="e">
        <f t="shared" si="510"/>
        <v>#VALUE!</v>
      </c>
      <c r="DP746" s="92" t="e">
        <f t="shared" si="511"/>
        <v>#VALUE!</v>
      </c>
      <c r="DQ746" s="97">
        <f t="shared" si="523"/>
        <v>0</v>
      </c>
      <c r="DR746" s="98">
        <f t="shared" si="512"/>
        <v>10</v>
      </c>
      <c r="DS746" s="93" t="str">
        <f t="shared" si="513"/>
        <v>Mã tin sai !!!</v>
      </c>
      <c r="DT746" s="93"/>
      <c r="DU746" s="78" t="e">
        <f t="shared" si="524"/>
        <v>#VALUE!</v>
      </c>
      <c r="DV746" s="78" t="e">
        <f>INDEX('08_DMGiaDat'!$L:$L,MATCH(DU746,'08_DMGiaDat'!$R:$R,0))</f>
        <v>#VALUE!</v>
      </c>
      <c r="DW746" s="78" t="str">
        <f t="shared" si="525"/>
        <v>5010700200100000001</v>
      </c>
      <c r="DX746" s="78" t="str">
        <f>IFERROR(VLOOKUP(DW746,'08_DMGiaDat'!C718:C719,2,FALSE),"N")</f>
        <v>N</v>
      </c>
      <c r="DY746" s="78" t="str">
        <f t="shared" si="526"/>
        <v>50107002001001</v>
      </c>
      <c r="DZ746" s="78" t="str">
        <f>IFERROR(VLOOKUP(DY746,'08_DMGiaDat'!C718:C719,2,FALSE),"N")</f>
        <v>N</v>
      </c>
      <c r="EA746" s="78" t="str">
        <f t="shared" si="527"/>
        <v>5010700200100000001</v>
      </c>
      <c r="EB746" s="78" t="str">
        <f>IFERROR(VLOOKUP(EA746,'08_DMGiaDat'!C718:C719,2,FALSE),"N")</f>
        <v>N</v>
      </c>
      <c r="EC746" s="92" t="e">
        <f>IF(DV746&lt;&gt;"N",DV746,IF(DX746&lt;&gt;"N",DX746,IF(DZ746&lt;&gt;"N",DZ746*VLOOKUP(LEFT(CB746,3),'03_DMMucDich'!C702:C706,5,FALSE),IF(EB746&lt;&gt;"N",EB746*VLOOKUP(LEFT(CB746,3),'03_DMMucDich'!C702:C706,5,FALSE),"N/A"))))</f>
        <v>#VALUE!</v>
      </c>
    </row>
    <row r="747" spans="1:133" s="34" customFormat="1" ht="16" x14ac:dyDescent="0.2">
      <c r="A747" s="85">
        <v>733</v>
      </c>
      <c r="B747" s="86"/>
      <c r="C747" s="87"/>
      <c r="D747" s="141"/>
      <c r="E747" s="86"/>
      <c r="F747" s="88"/>
      <c r="G747" s="88" t="s">
        <v>5718</v>
      </c>
      <c r="H747" s="151">
        <v>2022</v>
      </c>
      <c r="I747" s="86"/>
      <c r="J747" s="86"/>
      <c r="K747" s="145"/>
      <c r="L747" s="105"/>
      <c r="M747" s="86"/>
      <c r="N747" s="105"/>
      <c r="O747" s="105"/>
      <c r="P747" s="86"/>
      <c r="Q747" s="86"/>
      <c r="R747" s="153"/>
      <c r="S747" s="86"/>
      <c r="T747" s="86"/>
      <c r="U747" s="86"/>
      <c r="V747" s="86" t="str">
        <f t="shared" si="535"/>
        <v xml:space="preserve">, </v>
      </c>
      <c r="W747" s="86"/>
      <c r="X747" s="86"/>
      <c r="Y747" s="86"/>
      <c r="Z747" s="88"/>
      <c r="AA747" s="105"/>
      <c r="AB747" s="86"/>
      <c r="AC747" s="90"/>
      <c r="AD747" s="86"/>
      <c r="AE747" s="86"/>
      <c r="AF747" s="86"/>
      <c r="AG747" s="86"/>
      <c r="AH747" s="160"/>
      <c r="AI747" s="153"/>
      <c r="AJ747" s="153"/>
      <c r="AK747" s="86"/>
      <c r="AL747" s="86"/>
      <c r="AM747" s="153"/>
      <c r="AN747" s="153"/>
      <c r="AO747" s="165"/>
      <c r="AP747" s="153"/>
      <c r="AQ747" s="153"/>
      <c r="AR747" s="166">
        <v>0</v>
      </c>
      <c r="AS747" s="88" t="s">
        <v>5719</v>
      </c>
      <c r="AT747" s="92">
        <f t="shared" si="504"/>
        <v>0</v>
      </c>
      <c r="AU747" s="93">
        <v>0</v>
      </c>
      <c r="AV747" s="93">
        <v>0</v>
      </c>
      <c r="AW747" s="166">
        <v>0</v>
      </c>
      <c r="AX747" s="93">
        <v>0</v>
      </c>
      <c r="AY747" s="177"/>
      <c r="AZ747" s="177">
        <v>0</v>
      </c>
      <c r="BA747" s="178"/>
      <c r="BB747" s="105"/>
      <c r="BC747" s="105"/>
      <c r="BD747" s="93"/>
      <c r="BE747" s="93">
        <v>0</v>
      </c>
      <c r="BF747" s="91">
        <v>0</v>
      </c>
      <c r="BG747" s="94"/>
      <c r="BH747" s="95"/>
      <c r="BI747" s="93">
        <f t="shared" si="514"/>
        <v>0</v>
      </c>
      <c r="BJ747" s="105">
        <f t="shared" si="515"/>
        <v>0</v>
      </c>
      <c r="BK747" s="88">
        <f t="shared" si="516"/>
        <v>0</v>
      </c>
      <c r="BL747" s="86">
        <f t="shared" si="517"/>
        <v>0</v>
      </c>
      <c r="BM747" s="105">
        <f t="shared" si="518"/>
        <v>0</v>
      </c>
      <c r="BN747" s="86">
        <f t="shared" si="519"/>
        <v>0</v>
      </c>
      <c r="BO747" s="86">
        <f t="shared" si="520"/>
        <v>0</v>
      </c>
      <c r="BP747" s="86">
        <f t="shared" si="536"/>
        <v>0</v>
      </c>
      <c r="BQ747" s="160"/>
      <c r="BR747" s="86" t="s">
        <v>5720</v>
      </c>
      <c r="BS747" s="88" t="s">
        <v>5721</v>
      </c>
      <c r="BT747" s="86" t="s">
        <v>5722</v>
      </c>
      <c r="BU747" s="86"/>
      <c r="BV747" s="86">
        <f t="shared" si="537"/>
        <v>0</v>
      </c>
      <c r="BW747" s="105" t="str">
        <f t="shared" si="538"/>
        <v/>
      </c>
      <c r="BX747" s="86">
        <f t="shared" si="532"/>
        <v>0</v>
      </c>
      <c r="BY747" s="86">
        <f t="shared" si="533"/>
        <v>0</v>
      </c>
      <c r="BZ747" s="91">
        <f t="shared" si="534"/>
        <v>0</v>
      </c>
      <c r="CA747" s="91">
        <v>0</v>
      </c>
      <c r="CB747" s="96" t="s">
        <v>5719</v>
      </c>
      <c r="CC747" s="91">
        <f t="shared" si="539"/>
        <v>0</v>
      </c>
      <c r="CD747" s="91">
        <f t="shared" si="540"/>
        <v>0</v>
      </c>
      <c r="CE747" s="93">
        <f t="shared" si="541"/>
        <v>0</v>
      </c>
      <c r="CF747" s="93">
        <f t="shared" si="542"/>
        <v>0</v>
      </c>
      <c r="CG747" s="105"/>
      <c r="CH747" s="105"/>
      <c r="CI747" s="86"/>
      <c r="CJ747" s="188"/>
      <c r="CK747" s="181">
        <f t="shared" si="543"/>
        <v>0</v>
      </c>
      <c r="CL747" s="181">
        <f t="shared" si="544"/>
        <v>0</v>
      </c>
      <c r="CM747" s="86" t="s">
        <v>5723</v>
      </c>
      <c r="CN747" s="182"/>
      <c r="CO747" s="183"/>
      <c r="CP747" s="86" t="s">
        <v>5724</v>
      </c>
      <c r="CQ747" s="153"/>
      <c r="CR747" s="187" t="e">
        <f t="shared" si="545"/>
        <v>#VALUE!</v>
      </c>
      <c r="CS747" s="188">
        <v>0</v>
      </c>
      <c r="CT747" s="188" t="e">
        <f t="shared" si="505"/>
        <v>#VALUE!</v>
      </c>
      <c r="CU747" s="93"/>
      <c r="CV747" s="94">
        <f t="shared" si="529"/>
        <v>0</v>
      </c>
      <c r="CW747" s="93">
        <f t="shared" si="530"/>
        <v>0</v>
      </c>
      <c r="CX747" s="86">
        <f t="shared" si="531"/>
        <v>0</v>
      </c>
      <c r="CY747" s="93" t="e">
        <f t="shared" si="506"/>
        <v>#VALUE!</v>
      </c>
      <c r="CZ747" s="93">
        <v>0</v>
      </c>
      <c r="DA747" s="93">
        <v>0</v>
      </c>
      <c r="DB747" s="93" t="e">
        <f t="shared" si="507"/>
        <v>#VALUE!</v>
      </c>
      <c r="DC747" s="93">
        <v>0</v>
      </c>
      <c r="DD747" s="91">
        <v>0</v>
      </c>
      <c r="DE747" s="93" t="e">
        <f t="shared" si="508"/>
        <v>#VALUE!</v>
      </c>
      <c r="DF747" s="93">
        <f t="shared" si="521"/>
        <v>0</v>
      </c>
      <c r="DG747" s="93"/>
      <c r="DH747" s="93">
        <v>0</v>
      </c>
      <c r="DI747" s="93">
        <v>0</v>
      </c>
      <c r="DJ747" s="86">
        <f t="shared" si="509"/>
        <v>0</v>
      </c>
      <c r="DK747" s="91">
        <v>0</v>
      </c>
      <c r="DL747" s="93"/>
      <c r="DM747" s="93">
        <v>0</v>
      </c>
      <c r="DN747" s="93" t="e">
        <f t="shared" si="522"/>
        <v>#VALUE!</v>
      </c>
      <c r="DO747" s="93" t="e">
        <f t="shared" si="510"/>
        <v>#VALUE!</v>
      </c>
      <c r="DP747" s="92" t="e">
        <f t="shared" si="511"/>
        <v>#VALUE!</v>
      </c>
      <c r="DQ747" s="97">
        <f t="shared" si="523"/>
        <v>0</v>
      </c>
      <c r="DR747" s="98">
        <f t="shared" si="512"/>
        <v>10</v>
      </c>
      <c r="DS747" s="93" t="str">
        <f t="shared" si="513"/>
        <v>Mã tin sai !!!</v>
      </c>
      <c r="DT747" s="93"/>
      <c r="DU747" s="78" t="e">
        <f t="shared" si="524"/>
        <v>#VALUE!</v>
      </c>
      <c r="DV747" s="78" t="e">
        <f>INDEX('08_DMGiaDat'!$L:$L,MATCH(DU747,'08_DMGiaDat'!$R:$R,0))</f>
        <v>#VALUE!</v>
      </c>
      <c r="DW747" s="78" t="str">
        <f t="shared" si="525"/>
        <v>5010700200100000001</v>
      </c>
      <c r="DX747" s="78" t="str">
        <f>IFERROR(VLOOKUP(DW747,'08_DMGiaDat'!C718:C719,2,FALSE),"N")</f>
        <v>N</v>
      </c>
      <c r="DY747" s="78" t="str">
        <f t="shared" si="526"/>
        <v>50107002001001</v>
      </c>
      <c r="DZ747" s="78" t="str">
        <f>IFERROR(VLOOKUP(DY747,'08_DMGiaDat'!C718:C719,2,FALSE),"N")</f>
        <v>N</v>
      </c>
      <c r="EA747" s="78" t="str">
        <f t="shared" si="527"/>
        <v>5010700200100000001</v>
      </c>
      <c r="EB747" s="78" t="str">
        <f>IFERROR(VLOOKUP(EA747,'08_DMGiaDat'!C718:C719,2,FALSE),"N")</f>
        <v>N</v>
      </c>
      <c r="EC747" s="92" t="e">
        <f>IF(DV747&lt;&gt;"N",DV747,IF(DX747&lt;&gt;"N",DX747,IF(DZ747&lt;&gt;"N",DZ747*VLOOKUP(LEFT(CB747,3),'03_DMMucDich'!C702:C706,5,FALSE),IF(EB747&lt;&gt;"N",EB747*VLOOKUP(LEFT(CB747,3),'03_DMMucDich'!C702:C706,5,FALSE),"N/A"))))</f>
        <v>#VALUE!</v>
      </c>
    </row>
    <row r="748" spans="1:133" s="34" customFormat="1" ht="16" x14ac:dyDescent="0.2">
      <c r="A748" s="85">
        <v>734</v>
      </c>
      <c r="B748" s="86"/>
      <c r="C748" s="87"/>
      <c r="D748" s="141"/>
      <c r="E748" s="86"/>
      <c r="F748" s="88"/>
      <c r="G748" s="88" t="s">
        <v>5718</v>
      </c>
      <c r="H748" s="151">
        <v>2022</v>
      </c>
      <c r="I748" s="86"/>
      <c r="J748" s="86"/>
      <c r="K748" s="145"/>
      <c r="L748" s="105"/>
      <c r="M748" s="86"/>
      <c r="N748" s="105"/>
      <c r="O748" s="105"/>
      <c r="P748" s="86"/>
      <c r="Q748" s="86"/>
      <c r="R748" s="153"/>
      <c r="S748" s="86"/>
      <c r="T748" s="86"/>
      <c r="U748" s="86"/>
      <c r="V748" s="86" t="str">
        <f t="shared" si="535"/>
        <v xml:space="preserve">, </v>
      </c>
      <c r="W748" s="86"/>
      <c r="X748" s="86"/>
      <c r="Y748" s="86"/>
      <c r="Z748" s="88"/>
      <c r="AA748" s="105"/>
      <c r="AB748" s="86"/>
      <c r="AC748" s="90"/>
      <c r="AD748" s="86"/>
      <c r="AE748" s="86"/>
      <c r="AF748" s="86"/>
      <c r="AG748" s="86"/>
      <c r="AH748" s="160"/>
      <c r="AI748" s="153"/>
      <c r="AJ748" s="153"/>
      <c r="AK748" s="86"/>
      <c r="AL748" s="86"/>
      <c r="AM748" s="153"/>
      <c r="AN748" s="153"/>
      <c r="AO748" s="165"/>
      <c r="AP748" s="153"/>
      <c r="AQ748" s="153"/>
      <c r="AR748" s="166">
        <v>0</v>
      </c>
      <c r="AS748" s="88" t="s">
        <v>5719</v>
      </c>
      <c r="AT748" s="92">
        <f t="shared" si="504"/>
        <v>0</v>
      </c>
      <c r="AU748" s="93">
        <v>0</v>
      </c>
      <c r="AV748" s="93">
        <v>0</v>
      </c>
      <c r="AW748" s="166">
        <v>0</v>
      </c>
      <c r="AX748" s="93">
        <v>0</v>
      </c>
      <c r="AY748" s="177"/>
      <c r="AZ748" s="177">
        <v>0</v>
      </c>
      <c r="BA748" s="178"/>
      <c r="BB748" s="105"/>
      <c r="BC748" s="105"/>
      <c r="BD748" s="93"/>
      <c r="BE748" s="93">
        <v>0</v>
      </c>
      <c r="BF748" s="91">
        <v>0</v>
      </c>
      <c r="BG748" s="94"/>
      <c r="BH748" s="95"/>
      <c r="BI748" s="93">
        <f t="shared" si="514"/>
        <v>0</v>
      </c>
      <c r="BJ748" s="105">
        <f t="shared" si="515"/>
        <v>0</v>
      </c>
      <c r="BK748" s="88">
        <f t="shared" si="516"/>
        <v>0</v>
      </c>
      <c r="BL748" s="86">
        <f t="shared" si="517"/>
        <v>0</v>
      </c>
      <c r="BM748" s="105">
        <f t="shared" si="518"/>
        <v>0</v>
      </c>
      <c r="BN748" s="86">
        <f t="shared" si="519"/>
        <v>0</v>
      </c>
      <c r="BO748" s="86">
        <f t="shared" si="520"/>
        <v>0</v>
      </c>
      <c r="BP748" s="86">
        <f t="shared" si="536"/>
        <v>0</v>
      </c>
      <c r="BQ748" s="160"/>
      <c r="BR748" s="86" t="s">
        <v>5720</v>
      </c>
      <c r="BS748" s="88" t="s">
        <v>5721</v>
      </c>
      <c r="BT748" s="86" t="s">
        <v>5722</v>
      </c>
      <c r="BU748" s="86"/>
      <c r="BV748" s="86">
        <f t="shared" si="537"/>
        <v>0</v>
      </c>
      <c r="BW748" s="105" t="str">
        <f t="shared" si="538"/>
        <v/>
      </c>
      <c r="BX748" s="86">
        <f t="shared" si="532"/>
        <v>0</v>
      </c>
      <c r="BY748" s="86">
        <f t="shared" si="533"/>
        <v>0</v>
      </c>
      <c r="BZ748" s="91">
        <f t="shared" si="534"/>
        <v>0</v>
      </c>
      <c r="CA748" s="91">
        <v>0</v>
      </c>
      <c r="CB748" s="96" t="s">
        <v>5719</v>
      </c>
      <c r="CC748" s="91">
        <f t="shared" si="539"/>
        <v>0</v>
      </c>
      <c r="CD748" s="91">
        <f t="shared" si="540"/>
        <v>0</v>
      </c>
      <c r="CE748" s="93">
        <f t="shared" si="541"/>
        <v>0</v>
      </c>
      <c r="CF748" s="93">
        <f t="shared" si="542"/>
        <v>0</v>
      </c>
      <c r="CG748" s="105"/>
      <c r="CH748" s="105"/>
      <c r="CI748" s="86"/>
      <c r="CJ748" s="188"/>
      <c r="CK748" s="181">
        <f t="shared" si="543"/>
        <v>0</v>
      </c>
      <c r="CL748" s="181">
        <f t="shared" si="544"/>
        <v>0</v>
      </c>
      <c r="CM748" s="86" t="s">
        <v>5723</v>
      </c>
      <c r="CN748" s="182"/>
      <c r="CO748" s="183"/>
      <c r="CP748" s="86" t="s">
        <v>5724</v>
      </c>
      <c r="CQ748" s="153"/>
      <c r="CR748" s="187" t="e">
        <f t="shared" si="545"/>
        <v>#VALUE!</v>
      </c>
      <c r="CS748" s="188">
        <v>0</v>
      </c>
      <c r="CT748" s="188" t="e">
        <f t="shared" si="505"/>
        <v>#VALUE!</v>
      </c>
      <c r="CU748" s="93"/>
      <c r="CV748" s="94">
        <f t="shared" si="529"/>
        <v>0</v>
      </c>
      <c r="CW748" s="93">
        <f t="shared" si="530"/>
        <v>0</v>
      </c>
      <c r="CX748" s="86">
        <f t="shared" si="531"/>
        <v>0</v>
      </c>
      <c r="CY748" s="93" t="e">
        <f t="shared" si="506"/>
        <v>#VALUE!</v>
      </c>
      <c r="CZ748" s="93">
        <v>0</v>
      </c>
      <c r="DA748" s="93">
        <v>0</v>
      </c>
      <c r="DB748" s="93" t="e">
        <f t="shared" si="507"/>
        <v>#VALUE!</v>
      </c>
      <c r="DC748" s="93">
        <v>0</v>
      </c>
      <c r="DD748" s="91">
        <v>0</v>
      </c>
      <c r="DE748" s="93" t="e">
        <f t="shared" si="508"/>
        <v>#VALUE!</v>
      </c>
      <c r="DF748" s="93">
        <f t="shared" si="521"/>
        <v>0</v>
      </c>
      <c r="DG748" s="93"/>
      <c r="DH748" s="93">
        <v>0</v>
      </c>
      <c r="DI748" s="93">
        <v>0</v>
      </c>
      <c r="DJ748" s="86">
        <f t="shared" si="509"/>
        <v>0</v>
      </c>
      <c r="DK748" s="91">
        <v>0</v>
      </c>
      <c r="DL748" s="93"/>
      <c r="DM748" s="93">
        <v>0</v>
      </c>
      <c r="DN748" s="93" t="e">
        <f t="shared" si="522"/>
        <v>#VALUE!</v>
      </c>
      <c r="DO748" s="93" t="e">
        <f t="shared" si="510"/>
        <v>#VALUE!</v>
      </c>
      <c r="DP748" s="92" t="e">
        <f t="shared" si="511"/>
        <v>#VALUE!</v>
      </c>
      <c r="DQ748" s="97">
        <f t="shared" si="523"/>
        <v>0</v>
      </c>
      <c r="DR748" s="98">
        <f t="shared" si="512"/>
        <v>10</v>
      </c>
      <c r="DS748" s="93" t="str">
        <f t="shared" si="513"/>
        <v>Mã tin sai !!!</v>
      </c>
      <c r="DT748" s="93"/>
      <c r="DU748" s="78" t="e">
        <f t="shared" si="524"/>
        <v>#VALUE!</v>
      </c>
      <c r="DV748" s="78" t="e">
        <f>INDEX('08_DMGiaDat'!$L:$L,MATCH(DU748,'08_DMGiaDat'!$R:$R,0))</f>
        <v>#VALUE!</v>
      </c>
      <c r="DW748" s="78" t="str">
        <f t="shared" si="525"/>
        <v>5010700200100000001</v>
      </c>
      <c r="DX748" s="78" t="str">
        <f>IFERROR(VLOOKUP(DW748,'08_DMGiaDat'!C718:C719,2,FALSE),"N")</f>
        <v>N</v>
      </c>
      <c r="DY748" s="78" t="str">
        <f t="shared" si="526"/>
        <v>50107002001001</v>
      </c>
      <c r="DZ748" s="78" t="str">
        <f>IFERROR(VLOOKUP(DY748,'08_DMGiaDat'!C718:C719,2,FALSE),"N")</f>
        <v>N</v>
      </c>
      <c r="EA748" s="78" t="str">
        <f t="shared" si="527"/>
        <v>5010700200100000001</v>
      </c>
      <c r="EB748" s="78" t="str">
        <f>IFERROR(VLOOKUP(EA748,'08_DMGiaDat'!C718:C719,2,FALSE),"N")</f>
        <v>N</v>
      </c>
      <c r="EC748" s="92" t="e">
        <f>IF(DV748&lt;&gt;"N",DV748,IF(DX748&lt;&gt;"N",DX748,IF(DZ748&lt;&gt;"N",DZ748*VLOOKUP(LEFT(CB748,3),'03_DMMucDich'!C702:C706,5,FALSE),IF(EB748&lt;&gt;"N",EB748*VLOOKUP(LEFT(CB748,3),'03_DMMucDich'!C702:C706,5,FALSE),"N/A"))))</f>
        <v>#VALUE!</v>
      </c>
    </row>
    <row r="749" spans="1:133" s="34" customFormat="1" ht="16" x14ac:dyDescent="0.2">
      <c r="A749" s="85">
        <v>735</v>
      </c>
      <c r="B749" s="86"/>
      <c r="C749" s="87"/>
      <c r="D749" s="141"/>
      <c r="E749" s="86"/>
      <c r="F749" s="88"/>
      <c r="G749" s="88" t="s">
        <v>5718</v>
      </c>
      <c r="H749" s="151">
        <v>2022</v>
      </c>
      <c r="I749" s="86"/>
      <c r="J749" s="86"/>
      <c r="K749" s="145"/>
      <c r="L749" s="105"/>
      <c r="M749" s="86"/>
      <c r="N749" s="105"/>
      <c r="O749" s="105"/>
      <c r="P749" s="86"/>
      <c r="Q749" s="86"/>
      <c r="R749" s="153"/>
      <c r="S749" s="86"/>
      <c r="T749" s="86"/>
      <c r="U749" s="86"/>
      <c r="V749" s="86" t="str">
        <f t="shared" si="535"/>
        <v xml:space="preserve">, </v>
      </c>
      <c r="W749" s="86"/>
      <c r="X749" s="86"/>
      <c r="Y749" s="86"/>
      <c r="Z749" s="88"/>
      <c r="AA749" s="105"/>
      <c r="AB749" s="86"/>
      <c r="AC749" s="90"/>
      <c r="AD749" s="86"/>
      <c r="AE749" s="86"/>
      <c r="AF749" s="86"/>
      <c r="AG749" s="86"/>
      <c r="AH749" s="160"/>
      <c r="AI749" s="153"/>
      <c r="AJ749" s="153"/>
      <c r="AK749" s="86"/>
      <c r="AL749" s="86"/>
      <c r="AM749" s="153"/>
      <c r="AN749" s="153"/>
      <c r="AO749" s="165"/>
      <c r="AP749" s="153"/>
      <c r="AQ749" s="153"/>
      <c r="AR749" s="166">
        <v>0</v>
      </c>
      <c r="AS749" s="88" t="s">
        <v>5719</v>
      </c>
      <c r="AT749" s="92">
        <f t="shared" si="504"/>
        <v>0</v>
      </c>
      <c r="AU749" s="93">
        <v>0</v>
      </c>
      <c r="AV749" s="93">
        <v>0</v>
      </c>
      <c r="AW749" s="166">
        <v>0</v>
      </c>
      <c r="AX749" s="93">
        <v>0</v>
      </c>
      <c r="AY749" s="177"/>
      <c r="AZ749" s="177">
        <v>0</v>
      </c>
      <c r="BA749" s="178"/>
      <c r="BB749" s="105"/>
      <c r="BC749" s="105"/>
      <c r="BD749" s="93"/>
      <c r="BE749" s="93">
        <v>0</v>
      </c>
      <c r="BF749" s="91">
        <v>0</v>
      </c>
      <c r="BG749" s="94"/>
      <c r="BH749" s="95"/>
      <c r="BI749" s="93">
        <f t="shared" si="514"/>
        <v>0</v>
      </c>
      <c r="BJ749" s="105">
        <f t="shared" si="515"/>
        <v>0</v>
      </c>
      <c r="BK749" s="88">
        <f t="shared" si="516"/>
        <v>0</v>
      </c>
      <c r="BL749" s="86">
        <f t="shared" si="517"/>
        <v>0</v>
      </c>
      <c r="BM749" s="105">
        <f t="shared" si="518"/>
        <v>0</v>
      </c>
      <c r="BN749" s="86">
        <f t="shared" si="519"/>
        <v>0</v>
      </c>
      <c r="BO749" s="86">
        <f t="shared" si="520"/>
        <v>0</v>
      </c>
      <c r="BP749" s="86">
        <f t="shared" si="536"/>
        <v>0</v>
      </c>
      <c r="BQ749" s="160"/>
      <c r="BR749" s="86" t="s">
        <v>5720</v>
      </c>
      <c r="BS749" s="88" t="s">
        <v>5721</v>
      </c>
      <c r="BT749" s="86" t="s">
        <v>5722</v>
      </c>
      <c r="BU749" s="86"/>
      <c r="BV749" s="86">
        <f t="shared" si="537"/>
        <v>0</v>
      </c>
      <c r="BW749" s="105" t="str">
        <f t="shared" si="538"/>
        <v/>
      </c>
      <c r="BX749" s="86">
        <f t="shared" si="532"/>
        <v>0</v>
      </c>
      <c r="BY749" s="86">
        <f t="shared" si="533"/>
        <v>0</v>
      </c>
      <c r="BZ749" s="91">
        <f t="shared" si="534"/>
        <v>0</v>
      </c>
      <c r="CA749" s="91">
        <v>0</v>
      </c>
      <c r="CB749" s="96" t="s">
        <v>5719</v>
      </c>
      <c r="CC749" s="91">
        <f t="shared" si="539"/>
        <v>0</v>
      </c>
      <c r="CD749" s="91">
        <f t="shared" si="540"/>
        <v>0</v>
      </c>
      <c r="CE749" s="93">
        <f t="shared" si="541"/>
        <v>0</v>
      </c>
      <c r="CF749" s="93">
        <f t="shared" si="542"/>
        <v>0</v>
      </c>
      <c r="CG749" s="105"/>
      <c r="CH749" s="105"/>
      <c r="CI749" s="86"/>
      <c r="CJ749" s="188"/>
      <c r="CK749" s="181">
        <f t="shared" si="543"/>
        <v>0</v>
      </c>
      <c r="CL749" s="181">
        <f t="shared" si="544"/>
        <v>0</v>
      </c>
      <c r="CM749" s="86" t="s">
        <v>5723</v>
      </c>
      <c r="CN749" s="182"/>
      <c r="CO749" s="183"/>
      <c r="CP749" s="86" t="s">
        <v>5724</v>
      </c>
      <c r="CQ749" s="153"/>
      <c r="CR749" s="187" t="e">
        <f t="shared" si="545"/>
        <v>#VALUE!</v>
      </c>
      <c r="CS749" s="188">
        <v>0</v>
      </c>
      <c r="CT749" s="188" t="e">
        <f t="shared" si="505"/>
        <v>#VALUE!</v>
      </c>
      <c r="CU749" s="93"/>
      <c r="CV749" s="94">
        <f t="shared" si="529"/>
        <v>0</v>
      </c>
      <c r="CW749" s="93">
        <f t="shared" si="530"/>
        <v>0</v>
      </c>
      <c r="CX749" s="86">
        <f t="shared" si="531"/>
        <v>0</v>
      </c>
      <c r="CY749" s="93" t="e">
        <f t="shared" si="506"/>
        <v>#VALUE!</v>
      </c>
      <c r="CZ749" s="93">
        <v>0</v>
      </c>
      <c r="DA749" s="93">
        <v>0</v>
      </c>
      <c r="DB749" s="93" t="e">
        <f t="shared" si="507"/>
        <v>#VALUE!</v>
      </c>
      <c r="DC749" s="93">
        <v>0</v>
      </c>
      <c r="DD749" s="91">
        <v>0</v>
      </c>
      <c r="DE749" s="93" t="e">
        <f t="shared" si="508"/>
        <v>#VALUE!</v>
      </c>
      <c r="DF749" s="93">
        <f t="shared" si="521"/>
        <v>0</v>
      </c>
      <c r="DG749" s="93"/>
      <c r="DH749" s="93">
        <v>0</v>
      </c>
      <c r="DI749" s="93">
        <v>0</v>
      </c>
      <c r="DJ749" s="86">
        <f t="shared" si="509"/>
        <v>0</v>
      </c>
      <c r="DK749" s="91">
        <v>0</v>
      </c>
      <c r="DL749" s="93"/>
      <c r="DM749" s="93">
        <v>0</v>
      </c>
      <c r="DN749" s="93" t="e">
        <f t="shared" si="522"/>
        <v>#VALUE!</v>
      </c>
      <c r="DO749" s="93" t="e">
        <f t="shared" si="510"/>
        <v>#VALUE!</v>
      </c>
      <c r="DP749" s="92" t="e">
        <f t="shared" si="511"/>
        <v>#VALUE!</v>
      </c>
      <c r="DQ749" s="97">
        <f t="shared" si="523"/>
        <v>0</v>
      </c>
      <c r="DR749" s="98">
        <f t="shared" si="512"/>
        <v>10</v>
      </c>
      <c r="DS749" s="93" t="str">
        <f t="shared" si="513"/>
        <v>Mã tin sai !!!</v>
      </c>
      <c r="DT749" s="93"/>
      <c r="DU749" s="78" t="e">
        <f t="shared" si="524"/>
        <v>#VALUE!</v>
      </c>
      <c r="DV749" s="78" t="e">
        <f>INDEX('08_DMGiaDat'!$L:$L,MATCH(DU749,'08_DMGiaDat'!$R:$R,0))</f>
        <v>#VALUE!</v>
      </c>
      <c r="DW749" s="78" t="str">
        <f t="shared" si="525"/>
        <v>5010700200100000001</v>
      </c>
      <c r="DX749" s="78" t="str">
        <f>IFERROR(VLOOKUP(DW749,'08_DMGiaDat'!C718:C719,2,FALSE),"N")</f>
        <v>N</v>
      </c>
      <c r="DY749" s="78" t="str">
        <f t="shared" si="526"/>
        <v>50107002001001</v>
      </c>
      <c r="DZ749" s="78" t="str">
        <f>IFERROR(VLOOKUP(DY749,'08_DMGiaDat'!C718:C719,2,FALSE),"N")</f>
        <v>N</v>
      </c>
      <c r="EA749" s="78" t="str">
        <f t="shared" si="527"/>
        <v>5010700200100000001</v>
      </c>
      <c r="EB749" s="78" t="str">
        <f>IFERROR(VLOOKUP(EA749,'08_DMGiaDat'!C718:C719,2,FALSE),"N")</f>
        <v>N</v>
      </c>
      <c r="EC749" s="92" t="e">
        <f>IF(DV749&lt;&gt;"N",DV749,IF(DX749&lt;&gt;"N",DX749,IF(DZ749&lt;&gt;"N",DZ749*VLOOKUP(LEFT(CB749,3),'03_DMMucDich'!C702:C706,5,FALSE),IF(EB749&lt;&gt;"N",EB749*VLOOKUP(LEFT(CB749,3),'03_DMMucDich'!C702:C706,5,FALSE),"N/A"))))</f>
        <v>#VALUE!</v>
      </c>
    </row>
    <row r="750" spans="1:133" s="34" customFormat="1" ht="16" x14ac:dyDescent="0.2">
      <c r="A750" s="85">
        <v>736</v>
      </c>
      <c r="B750" s="86"/>
      <c r="C750" s="87"/>
      <c r="D750" s="141"/>
      <c r="E750" s="86"/>
      <c r="F750" s="88"/>
      <c r="G750" s="88" t="s">
        <v>5718</v>
      </c>
      <c r="H750" s="151">
        <v>2022</v>
      </c>
      <c r="I750" s="86"/>
      <c r="J750" s="86"/>
      <c r="K750" s="145"/>
      <c r="L750" s="105"/>
      <c r="M750" s="86"/>
      <c r="N750" s="105"/>
      <c r="O750" s="105"/>
      <c r="P750" s="86"/>
      <c r="Q750" s="86"/>
      <c r="R750" s="153"/>
      <c r="S750" s="86"/>
      <c r="T750" s="86"/>
      <c r="U750" s="86"/>
      <c r="V750" s="86" t="str">
        <f t="shared" si="535"/>
        <v xml:space="preserve">, </v>
      </c>
      <c r="W750" s="86"/>
      <c r="X750" s="86"/>
      <c r="Y750" s="86"/>
      <c r="Z750" s="88"/>
      <c r="AA750" s="105"/>
      <c r="AB750" s="86"/>
      <c r="AC750" s="90"/>
      <c r="AD750" s="86"/>
      <c r="AE750" s="86"/>
      <c r="AF750" s="86"/>
      <c r="AG750" s="86"/>
      <c r="AH750" s="160"/>
      <c r="AI750" s="153"/>
      <c r="AJ750" s="153"/>
      <c r="AK750" s="86"/>
      <c r="AL750" s="86"/>
      <c r="AM750" s="153"/>
      <c r="AN750" s="153"/>
      <c r="AO750" s="165"/>
      <c r="AP750" s="153"/>
      <c r="AQ750" s="153"/>
      <c r="AR750" s="166">
        <v>0</v>
      </c>
      <c r="AS750" s="88" t="s">
        <v>5719</v>
      </c>
      <c r="AT750" s="92">
        <f t="shared" si="504"/>
        <v>0</v>
      </c>
      <c r="AU750" s="93">
        <v>0</v>
      </c>
      <c r="AV750" s="93">
        <v>0</v>
      </c>
      <c r="AW750" s="166">
        <v>0</v>
      </c>
      <c r="AX750" s="93">
        <v>0</v>
      </c>
      <c r="AY750" s="177"/>
      <c r="AZ750" s="177">
        <v>0</v>
      </c>
      <c r="BA750" s="178"/>
      <c r="BB750" s="105"/>
      <c r="BC750" s="105"/>
      <c r="BD750" s="93"/>
      <c r="BE750" s="93">
        <v>0</v>
      </c>
      <c r="BF750" s="91">
        <v>0</v>
      </c>
      <c r="BG750" s="94"/>
      <c r="BH750" s="95"/>
      <c r="BI750" s="93">
        <f t="shared" si="514"/>
        <v>0</v>
      </c>
      <c r="BJ750" s="105">
        <f t="shared" si="515"/>
        <v>0</v>
      </c>
      <c r="BK750" s="88">
        <f t="shared" si="516"/>
        <v>0</v>
      </c>
      <c r="BL750" s="86">
        <f t="shared" si="517"/>
        <v>0</v>
      </c>
      <c r="BM750" s="105">
        <f t="shared" si="518"/>
        <v>0</v>
      </c>
      <c r="BN750" s="86">
        <f t="shared" si="519"/>
        <v>0</v>
      </c>
      <c r="BO750" s="86">
        <f t="shared" si="520"/>
        <v>0</v>
      </c>
      <c r="BP750" s="86">
        <f t="shared" si="536"/>
        <v>0</v>
      </c>
      <c r="BQ750" s="160"/>
      <c r="BR750" s="86" t="s">
        <v>5720</v>
      </c>
      <c r="BS750" s="88" t="s">
        <v>5721</v>
      </c>
      <c r="BT750" s="86" t="s">
        <v>5722</v>
      </c>
      <c r="BU750" s="86"/>
      <c r="BV750" s="86">
        <f t="shared" si="537"/>
        <v>0</v>
      </c>
      <c r="BW750" s="105" t="str">
        <f t="shared" si="538"/>
        <v/>
      </c>
      <c r="BX750" s="86">
        <f t="shared" si="532"/>
        <v>0</v>
      </c>
      <c r="BY750" s="86">
        <f t="shared" si="533"/>
        <v>0</v>
      </c>
      <c r="BZ750" s="91">
        <f t="shared" si="534"/>
        <v>0</v>
      </c>
      <c r="CA750" s="91">
        <v>0</v>
      </c>
      <c r="CB750" s="96" t="s">
        <v>5719</v>
      </c>
      <c r="CC750" s="91">
        <f t="shared" si="539"/>
        <v>0</v>
      </c>
      <c r="CD750" s="91">
        <f t="shared" si="540"/>
        <v>0</v>
      </c>
      <c r="CE750" s="93">
        <f t="shared" si="541"/>
        <v>0</v>
      </c>
      <c r="CF750" s="93">
        <f t="shared" si="542"/>
        <v>0</v>
      </c>
      <c r="CG750" s="105"/>
      <c r="CH750" s="105"/>
      <c r="CI750" s="86"/>
      <c r="CJ750" s="188"/>
      <c r="CK750" s="181">
        <f t="shared" si="543"/>
        <v>0</v>
      </c>
      <c r="CL750" s="181">
        <f t="shared" si="544"/>
        <v>0</v>
      </c>
      <c r="CM750" s="86" t="s">
        <v>5723</v>
      </c>
      <c r="CN750" s="182"/>
      <c r="CO750" s="183"/>
      <c r="CP750" s="86" t="s">
        <v>5724</v>
      </c>
      <c r="CQ750" s="153"/>
      <c r="CR750" s="187" t="e">
        <f t="shared" si="545"/>
        <v>#VALUE!</v>
      </c>
      <c r="CS750" s="188">
        <v>0</v>
      </c>
      <c r="CT750" s="188" t="e">
        <f t="shared" si="505"/>
        <v>#VALUE!</v>
      </c>
      <c r="CU750" s="93"/>
      <c r="CV750" s="94">
        <f t="shared" si="529"/>
        <v>0</v>
      </c>
      <c r="CW750" s="93">
        <f t="shared" si="530"/>
        <v>0</v>
      </c>
      <c r="CX750" s="86">
        <f t="shared" si="531"/>
        <v>0</v>
      </c>
      <c r="CY750" s="93" t="e">
        <f t="shared" si="506"/>
        <v>#VALUE!</v>
      </c>
      <c r="CZ750" s="93">
        <v>0</v>
      </c>
      <c r="DA750" s="93">
        <v>0</v>
      </c>
      <c r="DB750" s="93" t="e">
        <f t="shared" si="507"/>
        <v>#VALUE!</v>
      </c>
      <c r="DC750" s="93">
        <v>0</v>
      </c>
      <c r="DD750" s="91">
        <v>0</v>
      </c>
      <c r="DE750" s="93" t="e">
        <f t="shared" si="508"/>
        <v>#VALUE!</v>
      </c>
      <c r="DF750" s="93">
        <f t="shared" si="521"/>
        <v>0</v>
      </c>
      <c r="DG750" s="93"/>
      <c r="DH750" s="93">
        <v>0</v>
      </c>
      <c r="DI750" s="93">
        <v>0</v>
      </c>
      <c r="DJ750" s="86">
        <f t="shared" si="509"/>
        <v>0</v>
      </c>
      <c r="DK750" s="91">
        <v>0</v>
      </c>
      <c r="DL750" s="93"/>
      <c r="DM750" s="93">
        <v>0</v>
      </c>
      <c r="DN750" s="93" t="e">
        <f t="shared" si="522"/>
        <v>#VALUE!</v>
      </c>
      <c r="DO750" s="93" t="e">
        <f t="shared" si="510"/>
        <v>#VALUE!</v>
      </c>
      <c r="DP750" s="92" t="e">
        <f t="shared" si="511"/>
        <v>#VALUE!</v>
      </c>
      <c r="DQ750" s="97">
        <f t="shared" si="523"/>
        <v>0</v>
      </c>
      <c r="DR750" s="98">
        <f t="shared" si="512"/>
        <v>10</v>
      </c>
      <c r="DS750" s="93" t="str">
        <f t="shared" si="513"/>
        <v>Mã tin sai !!!</v>
      </c>
      <c r="DT750" s="93"/>
      <c r="DU750" s="78" t="e">
        <f t="shared" si="524"/>
        <v>#VALUE!</v>
      </c>
      <c r="DV750" s="78" t="e">
        <f>INDEX('08_DMGiaDat'!$L:$L,MATCH(DU750,'08_DMGiaDat'!$R:$R,0))</f>
        <v>#VALUE!</v>
      </c>
      <c r="DW750" s="78" t="str">
        <f t="shared" si="525"/>
        <v>5010700200100000001</v>
      </c>
      <c r="DX750" s="78" t="str">
        <f>IFERROR(VLOOKUP(DW750,'08_DMGiaDat'!C718:C719,2,FALSE),"N")</f>
        <v>N</v>
      </c>
      <c r="DY750" s="78" t="str">
        <f t="shared" si="526"/>
        <v>50107002001001</v>
      </c>
      <c r="DZ750" s="78" t="str">
        <f>IFERROR(VLOOKUP(DY750,'08_DMGiaDat'!C718:C719,2,FALSE),"N")</f>
        <v>N</v>
      </c>
      <c r="EA750" s="78" t="str">
        <f t="shared" si="527"/>
        <v>5010700200100000001</v>
      </c>
      <c r="EB750" s="78" t="str">
        <f>IFERROR(VLOOKUP(EA750,'08_DMGiaDat'!C718:C719,2,FALSE),"N")</f>
        <v>N</v>
      </c>
      <c r="EC750" s="92" t="e">
        <f>IF(DV750&lt;&gt;"N",DV750,IF(DX750&lt;&gt;"N",DX750,IF(DZ750&lt;&gt;"N",DZ750*VLOOKUP(LEFT(CB750,3),'03_DMMucDich'!C702:C706,5,FALSE),IF(EB750&lt;&gt;"N",EB750*VLOOKUP(LEFT(CB750,3),'03_DMMucDich'!C702:C706,5,FALSE),"N/A"))))</f>
        <v>#VALUE!</v>
      </c>
    </row>
    <row r="751" spans="1:133" s="34" customFormat="1" ht="16" x14ac:dyDescent="0.2">
      <c r="A751" s="85">
        <v>737</v>
      </c>
      <c r="B751" s="86"/>
      <c r="C751" s="87"/>
      <c r="D751" s="141"/>
      <c r="E751" s="86"/>
      <c r="F751" s="88"/>
      <c r="G751" s="88" t="s">
        <v>5718</v>
      </c>
      <c r="H751" s="151">
        <v>2022</v>
      </c>
      <c r="I751" s="86"/>
      <c r="J751" s="86"/>
      <c r="K751" s="145"/>
      <c r="L751" s="105"/>
      <c r="M751" s="86"/>
      <c r="N751" s="105"/>
      <c r="O751" s="105"/>
      <c r="P751" s="86"/>
      <c r="Q751" s="86"/>
      <c r="R751" s="153"/>
      <c r="S751" s="86"/>
      <c r="T751" s="86"/>
      <c r="U751" s="86"/>
      <c r="V751" s="86" t="str">
        <f t="shared" si="535"/>
        <v xml:space="preserve">, </v>
      </c>
      <c r="W751" s="86"/>
      <c r="X751" s="86"/>
      <c r="Y751" s="86"/>
      <c r="Z751" s="88"/>
      <c r="AA751" s="105"/>
      <c r="AB751" s="86"/>
      <c r="AC751" s="90"/>
      <c r="AD751" s="86"/>
      <c r="AE751" s="86"/>
      <c r="AF751" s="86"/>
      <c r="AG751" s="86"/>
      <c r="AH751" s="160"/>
      <c r="AI751" s="153"/>
      <c r="AJ751" s="153"/>
      <c r="AK751" s="86"/>
      <c r="AL751" s="86"/>
      <c r="AM751" s="153"/>
      <c r="AN751" s="153"/>
      <c r="AO751" s="165"/>
      <c r="AP751" s="153"/>
      <c r="AQ751" s="153"/>
      <c r="AR751" s="166">
        <v>0</v>
      </c>
      <c r="AS751" s="88" t="s">
        <v>5719</v>
      </c>
      <c r="AT751" s="92">
        <f t="shared" ref="AT751:AT814" si="546">AU751+AV751+AX751</f>
        <v>0</v>
      </c>
      <c r="AU751" s="93">
        <v>0</v>
      </c>
      <c r="AV751" s="93">
        <v>0</v>
      </c>
      <c r="AW751" s="166">
        <v>0</v>
      </c>
      <c r="AX751" s="93">
        <v>0</v>
      </c>
      <c r="AY751" s="177"/>
      <c r="AZ751" s="177">
        <v>0</v>
      </c>
      <c r="BA751" s="178"/>
      <c r="BB751" s="105"/>
      <c r="BC751" s="105"/>
      <c r="BD751" s="93"/>
      <c r="BE751" s="93">
        <v>0</v>
      </c>
      <c r="BF751" s="91">
        <v>0</v>
      </c>
      <c r="BG751" s="94"/>
      <c r="BH751" s="95"/>
      <c r="BI751" s="93">
        <f t="shared" si="514"/>
        <v>0</v>
      </c>
      <c r="BJ751" s="105">
        <f t="shared" si="515"/>
        <v>0</v>
      </c>
      <c r="BK751" s="88">
        <f t="shared" si="516"/>
        <v>0</v>
      </c>
      <c r="BL751" s="86">
        <f t="shared" si="517"/>
        <v>0</v>
      </c>
      <c r="BM751" s="105">
        <f t="shared" si="518"/>
        <v>0</v>
      </c>
      <c r="BN751" s="86">
        <f t="shared" si="519"/>
        <v>0</v>
      </c>
      <c r="BO751" s="86">
        <f t="shared" si="520"/>
        <v>0</v>
      </c>
      <c r="BP751" s="86">
        <f t="shared" si="536"/>
        <v>0</v>
      </c>
      <c r="BQ751" s="160"/>
      <c r="BR751" s="86" t="s">
        <v>5720</v>
      </c>
      <c r="BS751" s="88" t="s">
        <v>5721</v>
      </c>
      <c r="BT751" s="86" t="s">
        <v>5722</v>
      </c>
      <c r="BU751" s="86"/>
      <c r="BV751" s="86">
        <f t="shared" si="537"/>
        <v>0</v>
      </c>
      <c r="BW751" s="105" t="str">
        <f t="shared" si="538"/>
        <v/>
      </c>
      <c r="BX751" s="86">
        <f t="shared" si="532"/>
        <v>0</v>
      </c>
      <c r="BY751" s="86">
        <f t="shared" si="533"/>
        <v>0</v>
      </c>
      <c r="BZ751" s="91">
        <f t="shared" si="534"/>
        <v>0</v>
      </c>
      <c r="CA751" s="91">
        <v>0</v>
      </c>
      <c r="CB751" s="96" t="s">
        <v>5719</v>
      </c>
      <c r="CC751" s="91">
        <f t="shared" si="539"/>
        <v>0</v>
      </c>
      <c r="CD751" s="91">
        <f t="shared" si="540"/>
        <v>0</v>
      </c>
      <c r="CE751" s="93">
        <f t="shared" si="541"/>
        <v>0</v>
      </c>
      <c r="CF751" s="93">
        <f t="shared" si="542"/>
        <v>0</v>
      </c>
      <c r="CG751" s="105"/>
      <c r="CH751" s="105"/>
      <c r="CI751" s="86"/>
      <c r="CJ751" s="188"/>
      <c r="CK751" s="181">
        <f t="shared" si="543"/>
        <v>0</v>
      </c>
      <c r="CL751" s="181">
        <f t="shared" si="544"/>
        <v>0</v>
      </c>
      <c r="CM751" s="86" t="s">
        <v>5723</v>
      </c>
      <c r="CN751" s="182"/>
      <c r="CO751" s="183"/>
      <c r="CP751" s="86" t="s">
        <v>5724</v>
      </c>
      <c r="CQ751" s="153"/>
      <c r="CR751" s="187" t="e">
        <f t="shared" si="545"/>
        <v>#VALUE!</v>
      </c>
      <c r="CS751" s="188">
        <v>0</v>
      </c>
      <c r="CT751" s="188" t="e">
        <f t="shared" ref="CT751:CT814" si="547">CR751*CS751</f>
        <v>#VALUE!</v>
      </c>
      <c r="CU751" s="93"/>
      <c r="CV751" s="94">
        <f t="shared" si="529"/>
        <v>0</v>
      </c>
      <c r="CW751" s="93">
        <f t="shared" si="530"/>
        <v>0</v>
      </c>
      <c r="CX751" s="86">
        <f t="shared" si="531"/>
        <v>0</v>
      </c>
      <c r="CY751" s="93" t="e">
        <f t="shared" ref="CY751:CY814" si="548">(CV751*0.03/100+CW751*0.07/100+CX751*0.15/100)*CT751</f>
        <v>#VALUE!</v>
      </c>
      <c r="CZ751" s="93">
        <v>0</v>
      </c>
      <c r="DA751" s="93">
        <v>0</v>
      </c>
      <c r="DB751" s="93" t="e">
        <f t="shared" ref="DB751:DB814" si="549">CZ751*DA751*CT751</f>
        <v>#VALUE!</v>
      </c>
      <c r="DC751" s="93">
        <v>0</v>
      </c>
      <c r="DD751" s="91">
        <v>0</v>
      </c>
      <c r="DE751" s="93" t="e">
        <f t="shared" ref="DE751:DE814" si="550">DC751*DD751*CT751*0.03/100</f>
        <v>#VALUE!</v>
      </c>
      <c r="DF751" s="93">
        <f t="shared" si="521"/>
        <v>0</v>
      </c>
      <c r="DG751" s="93"/>
      <c r="DH751" s="93">
        <v>0</v>
      </c>
      <c r="DI751" s="93">
        <v>0</v>
      </c>
      <c r="DJ751" s="86">
        <f t="shared" ref="DJ751:DJ814" si="551">IF(DH751&gt;0,DF751*DH751*DI751*0.15/100,DF751*DI751*0.15/100)</f>
        <v>0</v>
      </c>
      <c r="DK751" s="91">
        <v>0</v>
      </c>
      <c r="DL751" s="93"/>
      <c r="DM751" s="93">
        <v>0</v>
      </c>
      <c r="DN751" s="93" t="e">
        <f t="shared" si="522"/>
        <v>#VALUE!</v>
      </c>
      <c r="DO751" s="93" t="e">
        <f t="shared" ref="DO751:DO814" si="552">IF(DM751&gt;0,DK751*DM751*DN751*0.2/100,DK751*DN751*0.2/100)</f>
        <v>#VALUE!</v>
      </c>
      <c r="DP751" s="92" t="e">
        <f t="shared" ref="DP751:DP814" si="553">CY751+DB751+DE751+DJ751+DO751</f>
        <v>#VALUE!</v>
      </c>
      <c r="DQ751" s="97">
        <f t="shared" si="523"/>
        <v>0</v>
      </c>
      <c r="DR751" s="98">
        <f t="shared" ref="DR751:DR814" si="554">10-MOD(VALUE(LEFT(RIGHT(LEFT(DQ751,10),2)))*3+VALUE(LEFT(LEFT(DQ751,10)))*31+VALUE(LEFT(RIGHT(LEFT(DQ751,10),9)))*29+VALUE(LEFT(RIGHT(LEFT(DQ751,10),8)))*23+VALUE(LEFT(RIGHT(LEFT(DQ751,10),7)))*19+VALUE(LEFT(RIGHT(LEFT(DQ751,10),6)))*17+VALUE(LEFT(RIGHT(LEFT(DQ751,10),5)))*13+VALUE(LEFT(RIGHT(LEFT(DQ751,10),4)))*7+VALUE(LEFT(RIGHT(LEFT(DQ751,10),3)))*5,11)-VALUE(RIGHT(LEFT(DQ751,10)))</f>
        <v>10</v>
      </c>
      <c r="DS751" s="93" t="str">
        <f t="shared" ref="DS751:DS814" si="555">IF(ISERROR(DR751),"Mã tin sai !!!",IF(DR751=0,"OK","Mã tin sai !!!"))</f>
        <v>Mã tin sai !!!</v>
      </c>
      <c r="DT751" s="93"/>
      <c r="DU751" s="78" t="e">
        <f t="shared" si="524"/>
        <v>#VALUE!</v>
      </c>
      <c r="DV751" s="78" t="e">
        <f>INDEX('08_DMGiaDat'!$L:$L,MATCH(DU751,'08_DMGiaDat'!$R:$R,0))</f>
        <v>#VALUE!</v>
      </c>
      <c r="DW751" s="78" t="str">
        <f t="shared" si="525"/>
        <v>5010700200100000001</v>
      </c>
      <c r="DX751" s="78" t="str">
        <f>IFERROR(VLOOKUP(DW751,'08_DMGiaDat'!C718:C719,2,FALSE),"N")</f>
        <v>N</v>
      </c>
      <c r="DY751" s="78" t="str">
        <f t="shared" si="526"/>
        <v>50107002001001</v>
      </c>
      <c r="DZ751" s="78" t="str">
        <f>IFERROR(VLOOKUP(DY751,'08_DMGiaDat'!C718:C719,2,FALSE),"N")</f>
        <v>N</v>
      </c>
      <c r="EA751" s="78" t="str">
        <f t="shared" si="527"/>
        <v>5010700200100000001</v>
      </c>
      <c r="EB751" s="78" t="str">
        <f>IFERROR(VLOOKUP(EA751,'08_DMGiaDat'!C718:C719,2,FALSE),"N")</f>
        <v>N</v>
      </c>
      <c r="EC751" s="92" t="e">
        <f>IF(DV751&lt;&gt;"N",DV751,IF(DX751&lt;&gt;"N",DX751,IF(DZ751&lt;&gt;"N",DZ751*VLOOKUP(LEFT(CB751,3),'03_DMMucDich'!C702:C706,5,FALSE),IF(EB751&lt;&gt;"N",EB751*VLOOKUP(LEFT(CB751,3),'03_DMMucDich'!C702:C706,5,FALSE),"N/A"))))</f>
        <v>#VALUE!</v>
      </c>
    </row>
    <row r="752" spans="1:133" s="34" customFormat="1" ht="16" x14ac:dyDescent="0.2">
      <c r="A752" s="85">
        <v>738</v>
      </c>
      <c r="B752" s="86"/>
      <c r="C752" s="87"/>
      <c r="D752" s="141"/>
      <c r="E752" s="86"/>
      <c r="F752" s="88"/>
      <c r="G752" s="88" t="s">
        <v>5718</v>
      </c>
      <c r="H752" s="151">
        <v>2022</v>
      </c>
      <c r="I752" s="86"/>
      <c r="J752" s="86"/>
      <c r="K752" s="145"/>
      <c r="L752" s="105"/>
      <c r="M752" s="86"/>
      <c r="N752" s="105"/>
      <c r="O752" s="105"/>
      <c r="P752" s="86"/>
      <c r="Q752" s="86"/>
      <c r="R752" s="153"/>
      <c r="S752" s="86"/>
      <c r="T752" s="86"/>
      <c r="U752" s="86"/>
      <c r="V752" s="86" t="str">
        <f t="shared" si="535"/>
        <v xml:space="preserve">, </v>
      </c>
      <c r="W752" s="86"/>
      <c r="X752" s="86"/>
      <c r="Y752" s="86"/>
      <c r="Z752" s="88"/>
      <c r="AA752" s="105"/>
      <c r="AB752" s="86"/>
      <c r="AC752" s="90"/>
      <c r="AD752" s="86"/>
      <c r="AE752" s="86"/>
      <c r="AF752" s="86"/>
      <c r="AG752" s="86"/>
      <c r="AH752" s="160"/>
      <c r="AI752" s="153"/>
      <c r="AJ752" s="153"/>
      <c r="AK752" s="86"/>
      <c r="AL752" s="86"/>
      <c r="AM752" s="153"/>
      <c r="AN752" s="153"/>
      <c r="AO752" s="165"/>
      <c r="AP752" s="153"/>
      <c r="AQ752" s="153"/>
      <c r="AR752" s="166">
        <v>0</v>
      </c>
      <c r="AS752" s="88" t="s">
        <v>5719</v>
      </c>
      <c r="AT752" s="92">
        <f t="shared" si="546"/>
        <v>0</v>
      </c>
      <c r="AU752" s="93">
        <v>0</v>
      </c>
      <c r="AV752" s="93">
        <v>0</v>
      </c>
      <c r="AW752" s="166">
        <v>0</v>
      </c>
      <c r="AX752" s="93">
        <v>0</v>
      </c>
      <c r="AY752" s="177"/>
      <c r="AZ752" s="177">
        <v>0</v>
      </c>
      <c r="BA752" s="178"/>
      <c r="BB752" s="105"/>
      <c r="BC752" s="105"/>
      <c r="BD752" s="93"/>
      <c r="BE752" s="93">
        <v>0</v>
      </c>
      <c r="BF752" s="91">
        <v>0</v>
      </c>
      <c r="BG752" s="94"/>
      <c r="BH752" s="95"/>
      <c r="BI752" s="93">
        <f t="shared" si="514"/>
        <v>0</v>
      </c>
      <c r="BJ752" s="105">
        <f t="shared" si="515"/>
        <v>0</v>
      </c>
      <c r="BK752" s="88">
        <f t="shared" si="516"/>
        <v>0</v>
      </c>
      <c r="BL752" s="86">
        <f t="shared" si="517"/>
        <v>0</v>
      </c>
      <c r="BM752" s="105">
        <f t="shared" si="518"/>
        <v>0</v>
      </c>
      <c r="BN752" s="86">
        <f t="shared" si="519"/>
        <v>0</v>
      </c>
      <c r="BO752" s="86">
        <f t="shared" si="520"/>
        <v>0</v>
      </c>
      <c r="BP752" s="86">
        <f t="shared" si="536"/>
        <v>0</v>
      </c>
      <c r="BQ752" s="160"/>
      <c r="BR752" s="86" t="s">
        <v>5720</v>
      </c>
      <c r="BS752" s="88" t="s">
        <v>5721</v>
      </c>
      <c r="BT752" s="86" t="s">
        <v>5722</v>
      </c>
      <c r="BU752" s="86"/>
      <c r="BV752" s="86">
        <f t="shared" si="537"/>
        <v>0</v>
      </c>
      <c r="BW752" s="105" t="str">
        <f t="shared" si="538"/>
        <v/>
      </c>
      <c r="BX752" s="86">
        <f t="shared" si="532"/>
        <v>0</v>
      </c>
      <c r="BY752" s="86">
        <f t="shared" si="533"/>
        <v>0</v>
      </c>
      <c r="BZ752" s="91">
        <f t="shared" si="534"/>
        <v>0</v>
      </c>
      <c r="CA752" s="91">
        <v>0</v>
      </c>
      <c r="CB752" s="96" t="s">
        <v>5719</v>
      </c>
      <c r="CC752" s="91">
        <f t="shared" si="539"/>
        <v>0</v>
      </c>
      <c r="CD752" s="91">
        <f t="shared" si="540"/>
        <v>0</v>
      </c>
      <c r="CE752" s="93">
        <f t="shared" si="541"/>
        <v>0</v>
      </c>
      <c r="CF752" s="93">
        <f t="shared" si="542"/>
        <v>0</v>
      </c>
      <c r="CG752" s="105"/>
      <c r="CH752" s="105"/>
      <c r="CI752" s="86"/>
      <c r="CJ752" s="188"/>
      <c r="CK752" s="181">
        <f t="shared" si="543"/>
        <v>0</v>
      </c>
      <c r="CL752" s="181">
        <f t="shared" si="544"/>
        <v>0</v>
      </c>
      <c r="CM752" s="86" t="s">
        <v>5723</v>
      </c>
      <c r="CN752" s="182"/>
      <c r="CO752" s="183"/>
      <c r="CP752" s="86" t="s">
        <v>5724</v>
      </c>
      <c r="CQ752" s="153"/>
      <c r="CR752" s="187" t="e">
        <f t="shared" si="545"/>
        <v>#VALUE!</v>
      </c>
      <c r="CS752" s="188">
        <v>0</v>
      </c>
      <c r="CT752" s="188" t="e">
        <f t="shared" si="547"/>
        <v>#VALUE!</v>
      </c>
      <c r="CU752" s="93"/>
      <c r="CV752" s="94">
        <f t="shared" si="529"/>
        <v>0</v>
      </c>
      <c r="CW752" s="93">
        <f t="shared" si="530"/>
        <v>0</v>
      </c>
      <c r="CX752" s="86">
        <f t="shared" si="531"/>
        <v>0</v>
      </c>
      <c r="CY752" s="93" t="e">
        <f t="shared" si="548"/>
        <v>#VALUE!</v>
      </c>
      <c r="CZ752" s="93">
        <v>0</v>
      </c>
      <c r="DA752" s="93">
        <v>0</v>
      </c>
      <c r="DB752" s="93" t="e">
        <f t="shared" si="549"/>
        <v>#VALUE!</v>
      </c>
      <c r="DC752" s="93">
        <v>0</v>
      </c>
      <c r="DD752" s="91">
        <v>0</v>
      </c>
      <c r="DE752" s="93" t="e">
        <f t="shared" si="550"/>
        <v>#VALUE!</v>
      </c>
      <c r="DF752" s="93">
        <f t="shared" si="521"/>
        <v>0</v>
      </c>
      <c r="DG752" s="93"/>
      <c r="DH752" s="93">
        <v>0</v>
      </c>
      <c r="DI752" s="93">
        <v>0</v>
      </c>
      <c r="DJ752" s="86">
        <f t="shared" si="551"/>
        <v>0</v>
      </c>
      <c r="DK752" s="91">
        <v>0</v>
      </c>
      <c r="DL752" s="93"/>
      <c r="DM752" s="93">
        <v>0</v>
      </c>
      <c r="DN752" s="93" t="e">
        <f t="shared" si="522"/>
        <v>#VALUE!</v>
      </c>
      <c r="DO752" s="93" t="e">
        <f t="shared" si="552"/>
        <v>#VALUE!</v>
      </c>
      <c r="DP752" s="92" t="e">
        <f t="shared" si="553"/>
        <v>#VALUE!</v>
      </c>
      <c r="DQ752" s="97">
        <f t="shared" si="523"/>
        <v>0</v>
      </c>
      <c r="DR752" s="98">
        <f t="shared" si="554"/>
        <v>10</v>
      </c>
      <c r="DS752" s="93" t="str">
        <f t="shared" si="555"/>
        <v>Mã tin sai !!!</v>
      </c>
      <c r="DT752" s="93"/>
      <c r="DU752" s="78" t="e">
        <f t="shared" si="524"/>
        <v>#VALUE!</v>
      </c>
      <c r="DV752" s="78" t="e">
        <f>INDEX('08_DMGiaDat'!$L:$L,MATCH(DU752,'08_DMGiaDat'!$R:$R,0))</f>
        <v>#VALUE!</v>
      </c>
      <c r="DW752" s="78" t="str">
        <f t="shared" si="525"/>
        <v>5010700200100000001</v>
      </c>
      <c r="DX752" s="78" t="str">
        <f>IFERROR(VLOOKUP(DW752,'08_DMGiaDat'!C718:C719,2,FALSE),"N")</f>
        <v>N</v>
      </c>
      <c r="DY752" s="78" t="str">
        <f t="shared" si="526"/>
        <v>50107002001001</v>
      </c>
      <c r="DZ752" s="78" t="str">
        <f>IFERROR(VLOOKUP(DY752,'08_DMGiaDat'!C718:C719,2,FALSE),"N")</f>
        <v>N</v>
      </c>
      <c r="EA752" s="78" t="str">
        <f t="shared" si="527"/>
        <v>5010700200100000001</v>
      </c>
      <c r="EB752" s="78" t="str">
        <f>IFERROR(VLOOKUP(EA752,'08_DMGiaDat'!C718:C719,2,FALSE),"N")</f>
        <v>N</v>
      </c>
      <c r="EC752" s="92" t="e">
        <f>IF(DV752&lt;&gt;"N",DV752,IF(DX752&lt;&gt;"N",DX752,IF(DZ752&lt;&gt;"N",DZ752*VLOOKUP(LEFT(CB752,3),'03_DMMucDich'!C702:C706,5,FALSE),IF(EB752&lt;&gt;"N",EB752*VLOOKUP(LEFT(CB752,3),'03_DMMucDich'!C702:C706,5,FALSE),"N/A"))))</f>
        <v>#VALUE!</v>
      </c>
    </row>
    <row r="753" spans="1:133" s="34" customFormat="1" ht="16" x14ac:dyDescent="0.2">
      <c r="A753" s="85">
        <v>739</v>
      </c>
      <c r="B753" s="86"/>
      <c r="C753" s="87"/>
      <c r="D753" s="141"/>
      <c r="E753" s="86"/>
      <c r="F753" s="88"/>
      <c r="G753" s="88" t="s">
        <v>5718</v>
      </c>
      <c r="H753" s="151">
        <v>2022</v>
      </c>
      <c r="I753" s="86"/>
      <c r="J753" s="86"/>
      <c r="K753" s="145"/>
      <c r="L753" s="105"/>
      <c r="M753" s="86"/>
      <c r="N753" s="105"/>
      <c r="O753" s="105"/>
      <c r="P753" s="86"/>
      <c r="Q753" s="86"/>
      <c r="R753" s="153"/>
      <c r="S753" s="86"/>
      <c r="T753" s="86"/>
      <c r="U753" s="86"/>
      <c r="V753" s="86" t="str">
        <f t="shared" si="535"/>
        <v xml:space="preserve">, </v>
      </c>
      <c r="W753" s="86"/>
      <c r="X753" s="86"/>
      <c r="Y753" s="86"/>
      <c r="Z753" s="88"/>
      <c r="AA753" s="105"/>
      <c r="AB753" s="86"/>
      <c r="AC753" s="90"/>
      <c r="AD753" s="86"/>
      <c r="AE753" s="86"/>
      <c r="AF753" s="86"/>
      <c r="AG753" s="86"/>
      <c r="AH753" s="160"/>
      <c r="AI753" s="153"/>
      <c r="AJ753" s="153"/>
      <c r="AK753" s="86"/>
      <c r="AL753" s="86"/>
      <c r="AM753" s="153"/>
      <c r="AN753" s="153"/>
      <c r="AO753" s="165"/>
      <c r="AP753" s="153"/>
      <c r="AQ753" s="153"/>
      <c r="AR753" s="166">
        <v>0</v>
      </c>
      <c r="AS753" s="88" t="s">
        <v>5719</v>
      </c>
      <c r="AT753" s="92">
        <f t="shared" si="546"/>
        <v>0</v>
      </c>
      <c r="AU753" s="93">
        <v>0</v>
      </c>
      <c r="AV753" s="93">
        <v>0</v>
      </c>
      <c r="AW753" s="166">
        <v>0</v>
      </c>
      <c r="AX753" s="93">
        <v>0</v>
      </c>
      <c r="AY753" s="177"/>
      <c r="AZ753" s="177">
        <v>0</v>
      </c>
      <c r="BA753" s="178"/>
      <c r="BB753" s="105"/>
      <c r="BC753" s="105"/>
      <c r="BD753" s="93"/>
      <c r="BE753" s="93">
        <v>0</v>
      </c>
      <c r="BF753" s="91">
        <v>0</v>
      </c>
      <c r="BG753" s="94"/>
      <c r="BH753" s="95"/>
      <c r="BI753" s="93">
        <f t="shared" si="514"/>
        <v>0</v>
      </c>
      <c r="BJ753" s="105">
        <f t="shared" si="515"/>
        <v>0</v>
      </c>
      <c r="BK753" s="88">
        <f t="shared" si="516"/>
        <v>0</v>
      </c>
      <c r="BL753" s="86">
        <f t="shared" si="517"/>
        <v>0</v>
      </c>
      <c r="BM753" s="105">
        <f t="shared" si="518"/>
        <v>0</v>
      </c>
      <c r="BN753" s="86">
        <f t="shared" si="519"/>
        <v>0</v>
      </c>
      <c r="BO753" s="86">
        <f t="shared" si="520"/>
        <v>0</v>
      </c>
      <c r="BP753" s="86">
        <f t="shared" si="536"/>
        <v>0</v>
      </c>
      <c r="BQ753" s="160"/>
      <c r="BR753" s="86" t="s">
        <v>5720</v>
      </c>
      <c r="BS753" s="88" t="s">
        <v>5721</v>
      </c>
      <c r="BT753" s="86" t="s">
        <v>5722</v>
      </c>
      <c r="BU753" s="86"/>
      <c r="BV753" s="86">
        <f t="shared" si="537"/>
        <v>0</v>
      </c>
      <c r="BW753" s="105" t="str">
        <f t="shared" si="538"/>
        <v/>
      </c>
      <c r="BX753" s="86">
        <f t="shared" si="532"/>
        <v>0</v>
      </c>
      <c r="BY753" s="86">
        <f t="shared" si="533"/>
        <v>0</v>
      </c>
      <c r="BZ753" s="91">
        <f t="shared" si="534"/>
        <v>0</v>
      </c>
      <c r="CA753" s="91">
        <v>0</v>
      </c>
      <c r="CB753" s="96" t="s">
        <v>5719</v>
      </c>
      <c r="CC753" s="91">
        <f t="shared" si="539"/>
        <v>0</v>
      </c>
      <c r="CD753" s="91">
        <f t="shared" si="540"/>
        <v>0</v>
      </c>
      <c r="CE753" s="93">
        <f t="shared" si="541"/>
        <v>0</v>
      </c>
      <c r="CF753" s="93">
        <f t="shared" si="542"/>
        <v>0</v>
      </c>
      <c r="CG753" s="105"/>
      <c r="CH753" s="105"/>
      <c r="CI753" s="86"/>
      <c r="CJ753" s="188"/>
      <c r="CK753" s="181">
        <f t="shared" si="543"/>
        <v>0</v>
      </c>
      <c r="CL753" s="181">
        <f t="shared" si="544"/>
        <v>0</v>
      </c>
      <c r="CM753" s="86" t="s">
        <v>5723</v>
      </c>
      <c r="CN753" s="182"/>
      <c r="CO753" s="183"/>
      <c r="CP753" s="86" t="s">
        <v>5724</v>
      </c>
      <c r="CQ753" s="153"/>
      <c r="CR753" s="187" t="e">
        <f t="shared" si="545"/>
        <v>#VALUE!</v>
      </c>
      <c r="CS753" s="188">
        <v>0</v>
      </c>
      <c r="CT753" s="188" t="e">
        <f t="shared" si="547"/>
        <v>#VALUE!</v>
      </c>
      <c r="CU753" s="93"/>
      <c r="CV753" s="94">
        <f t="shared" si="529"/>
        <v>0</v>
      </c>
      <c r="CW753" s="93">
        <f t="shared" si="530"/>
        <v>0</v>
      </c>
      <c r="CX753" s="86">
        <f t="shared" si="531"/>
        <v>0</v>
      </c>
      <c r="CY753" s="93" t="e">
        <f t="shared" si="548"/>
        <v>#VALUE!</v>
      </c>
      <c r="CZ753" s="93">
        <v>0</v>
      </c>
      <c r="DA753" s="93">
        <v>0</v>
      </c>
      <c r="DB753" s="93" t="e">
        <f t="shared" si="549"/>
        <v>#VALUE!</v>
      </c>
      <c r="DC753" s="93">
        <v>0</v>
      </c>
      <c r="DD753" s="91">
        <v>0</v>
      </c>
      <c r="DE753" s="93" t="e">
        <f t="shared" si="550"/>
        <v>#VALUE!</v>
      </c>
      <c r="DF753" s="93">
        <f t="shared" si="521"/>
        <v>0</v>
      </c>
      <c r="DG753" s="93"/>
      <c r="DH753" s="93">
        <v>0</v>
      </c>
      <c r="DI753" s="93">
        <v>0</v>
      </c>
      <c r="DJ753" s="86">
        <f t="shared" si="551"/>
        <v>0</v>
      </c>
      <c r="DK753" s="91">
        <v>0</v>
      </c>
      <c r="DL753" s="93"/>
      <c r="DM753" s="93">
        <v>0</v>
      </c>
      <c r="DN753" s="93" t="e">
        <f t="shared" si="522"/>
        <v>#VALUE!</v>
      </c>
      <c r="DO753" s="93" t="e">
        <f t="shared" si="552"/>
        <v>#VALUE!</v>
      </c>
      <c r="DP753" s="92" t="e">
        <f t="shared" si="553"/>
        <v>#VALUE!</v>
      </c>
      <c r="DQ753" s="97">
        <f t="shared" si="523"/>
        <v>0</v>
      </c>
      <c r="DR753" s="98">
        <f t="shared" si="554"/>
        <v>10</v>
      </c>
      <c r="DS753" s="93" t="str">
        <f t="shared" si="555"/>
        <v>Mã tin sai !!!</v>
      </c>
      <c r="DT753" s="93"/>
      <c r="DU753" s="78" t="e">
        <f t="shared" si="524"/>
        <v>#VALUE!</v>
      </c>
      <c r="DV753" s="78" t="e">
        <f>INDEX('08_DMGiaDat'!$L:$L,MATCH(DU753,'08_DMGiaDat'!$R:$R,0))</f>
        <v>#VALUE!</v>
      </c>
      <c r="DW753" s="78" t="str">
        <f t="shared" si="525"/>
        <v>5010700200100000001</v>
      </c>
      <c r="DX753" s="78" t="str">
        <f>IFERROR(VLOOKUP(DW753,'08_DMGiaDat'!C718:C719,2,FALSE),"N")</f>
        <v>N</v>
      </c>
      <c r="DY753" s="78" t="str">
        <f t="shared" si="526"/>
        <v>50107002001001</v>
      </c>
      <c r="DZ753" s="78" t="str">
        <f>IFERROR(VLOOKUP(DY753,'08_DMGiaDat'!C718:C719,2,FALSE),"N")</f>
        <v>N</v>
      </c>
      <c r="EA753" s="78" t="str">
        <f t="shared" si="527"/>
        <v>5010700200100000001</v>
      </c>
      <c r="EB753" s="78" t="str">
        <f>IFERROR(VLOOKUP(EA753,'08_DMGiaDat'!C718:C719,2,FALSE),"N")</f>
        <v>N</v>
      </c>
      <c r="EC753" s="92" t="e">
        <f>IF(DV753&lt;&gt;"N",DV753,IF(DX753&lt;&gt;"N",DX753,IF(DZ753&lt;&gt;"N",DZ753*VLOOKUP(LEFT(CB753,3),'03_DMMucDich'!C702:C706,5,FALSE),IF(EB753&lt;&gt;"N",EB753*VLOOKUP(LEFT(CB753,3),'03_DMMucDich'!C702:C706,5,FALSE),"N/A"))))</f>
        <v>#VALUE!</v>
      </c>
    </row>
    <row r="754" spans="1:133" s="34" customFormat="1" ht="16" x14ac:dyDescent="0.2">
      <c r="A754" s="85">
        <v>740</v>
      </c>
      <c r="B754" s="86"/>
      <c r="C754" s="87"/>
      <c r="D754" s="141"/>
      <c r="E754" s="86"/>
      <c r="F754" s="88"/>
      <c r="G754" s="88" t="s">
        <v>5718</v>
      </c>
      <c r="H754" s="151">
        <v>2022</v>
      </c>
      <c r="I754" s="86"/>
      <c r="J754" s="86"/>
      <c r="K754" s="145"/>
      <c r="L754" s="105"/>
      <c r="M754" s="86"/>
      <c r="N754" s="105"/>
      <c r="O754" s="105"/>
      <c r="P754" s="86"/>
      <c r="Q754" s="86"/>
      <c r="R754" s="153"/>
      <c r="S754" s="86"/>
      <c r="T754" s="86"/>
      <c r="U754" s="86"/>
      <c r="V754" s="86" t="str">
        <f t="shared" si="535"/>
        <v xml:space="preserve">, </v>
      </c>
      <c r="W754" s="86"/>
      <c r="X754" s="86"/>
      <c r="Y754" s="86"/>
      <c r="Z754" s="88"/>
      <c r="AA754" s="105"/>
      <c r="AB754" s="86"/>
      <c r="AC754" s="90"/>
      <c r="AD754" s="86"/>
      <c r="AE754" s="86"/>
      <c r="AF754" s="86"/>
      <c r="AG754" s="86"/>
      <c r="AH754" s="160"/>
      <c r="AI754" s="153"/>
      <c r="AJ754" s="153"/>
      <c r="AK754" s="86"/>
      <c r="AL754" s="86"/>
      <c r="AM754" s="153"/>
      <c r="AN754" s="153"/>
      <c r="AO754" s="165"/>
      <c r="AP754" s="153"/>
      <c r="AQ754" s="153"/>
      <c r="AR754" s="166">
        <v>0</v>
      </c>
      <c r="AS754" s="88" t="s">
        <v>5719</v>
      </c>
      <c r="AT754" s="92">
        <f t="shared" si="546"/>
        <v>0</v>
      </c>
      <c r="AU754" s="93">
        <v>0</v>
      </c>
      <c r="AV754" s="93">
        <v>0</v>
      </c>
      <c r="AW754" s="166">
        <v>0</v>
      </c>
      <c r="AX754" s="93">
        <v>0</v>
      </c>
      <c r="AY754" s="177"/>
      <c r="AZ754" s="177">
        <v>0</v>
      </c>
      <c r="BA754" s="178"/>
      <c r="BB754" s="105"/>
      <c r="BC754" s="105"/>
      <c r="BD754" s="93"/>
      <c r="BE754" s="93">
        <v>0</v>
      </c>
      <c r="BF754" s="91">
        <v>0</v>
      </c>
      <c r="BG754" s="94"/>
      <c r="BH754" s="95"/>
      <c r="BI754" s="93">
        <f t="shared" si="514"/>
        <v>0</v>
      </c>
      <c r="BJ754" s="105">
        <f t="shared" si="515"/>
        <v>0</v>
      </c>
      <c r="BK754" s="88">
        <f t="shared" si="516"/>
        <v>0</v>
      </c>
      <c r="BL754" s="86">
        <f t="shared" si="517"/>
        <v>0</v>
      </c>
      <c r="BM754" s="105">
        <f t="shared" si="518"/>
        <v>0</v>
      </c>
      <c r="BN754" s="86">
        <f t="shared" si="519"/>
        <v>0</v>
      </c>
      <c r="BO754" s="86">
        <f t="shared" si="520"/>
        <v>0</v>
      </c>
      <c r="BP754" s="86">
        <f t="shared" si="536"/>
        <v>0</v>
      </c>
      <c r="BQ754" s="160"/>
      <c r="BR754" s="86" t="s">
        <v>5720</v>
      </c>
      <c r="BS754" s="88" t="s">
        <v>5721</v>
      </c>
      <c r="BT754" s="86" t="s">
        <v>5722</v>
      </c>
      <c r="BU754" s="86"/>
      <c r="BV754" s="86">
        <f t="shared" si="537"/>
        <v>0</v>
      </c>
      <c r="BW754" s="105" t="str">
        <f t="shared" si="538"/>
        <v/>
      </c>
      <c r="BX754" s="86">
        <f t="shared" si="532"/>
        <v>0</v>
      </c>
      <c r="BY754" s="86">
        <f t="shared" si="533"/>
        <v>0</v>
      </c>
      <c r="BZ754" s="91">
        <f t="shared" si="534"/>
        <v>0</v>
      </c>
      <c r="CA754" s="91">
        <v>0</v>
      </c>
      <c r="CB754" s="96" t="s">
        <v>5719</v>
      </c>
      <c r="CC754" s="91">
        <f t="shared" si="539"/>
        <v>0</v>
      </c>
      <c r="CD754" s="91">
        <f t="shared" si="540"/>
        <v>0</v>
      </c>
      <c r="CE754" s="93">
        <f t="shared" si="541"/>
        <v>0</v>
      </c>
      <c r="CF754" s="93">
        <f t="shared" si="542"/>
        <v>0</v>
      </c>
      <c r="CG754" s="105"/>
      <c r="CH754" s="105"/>
      <c r="CI754" s="86"/>
      <c r="CJ754" s="188"/>
      <c r="CK754" s="181">
        <f t="shared" si="543"/>
        <v>0</v>
      </c>
      <c r="CL754" s="181">
        <f t="shared" si="544"/>
        <v>0</v>
      </c>
      <c r="CM754" s="86" t="s">
        <v>5723</v>
      </c>
      <c r="CN754" s="182"/>
      <c r="CO754" s="183"/>
      <c r="CP754" s="86" t="s">
        <v>5724</v>
      </c>
      <c r="CQ754" s="153"/>
      <c r="CR754" s="187" t="e">
        <f t="shared" si="545"/>
        <v>#VALUE!</v>
      </c>
      <c r="CS754" s="188">
        <v>0</v>
      </c>
      <c r="CT754" s="188" t="e">
        <f t="shared" si="547"/>
        <v>#VALUE!</v>
      </c>
      <c r="CU754" s="93"/>
      <c r="CV754" s="94">
        <f t="shared" si="529"/>
        <v>0</v>
      </c>
      <c r="CW754" s="93">
        <f t="shared" si="530"/>
        <v>0</v>
      </c>
      <c r="CX754" s="86">
        <f t="shared" si="531"/>
        <v>0</v>
      </c>
      <c r="CY754" s="93" t="e">
        <f t="shared" si="548"/>
        <v>#VALUE!</v>
      </c>
      <c r="CZ754" s="93">
        <v>0</v>
      </c>
      <c r="DA754" s="93">
        <v>0</v>
      </c>
      <c r="DB754" s="93" t="e">
        <f t="shared" si="549"/>
        <v>#VALUE!</v>
      </c>
      <c r="DC754" s="93">
        <v>0</v>
      </c>
      <c r="DD754" s="91">
        <v>0</v>
      </c>
      <c r="DE754" s="93" t="e">
        <f t="shared" si="550"/>
        <v>#VALUE!</v>
      </c>
      <c r="DF754" s="93">
        <f t="shared" si="521"/>
        <v>0</v>
      </c>
      <c r="DG754" s="93"/>
      <c r="DH754" s="93">
        <v>0</v>
      </c>
      <c r="DI754" s="93">
        <v>0</v>
      </c>
      <c r="DJ754" s="86">
        <f t="shared" si="551"/>
        <v>0</v>
      </c>
      <c r="DK754" s="91">
        <v>0</v>
      </c>
      <c r="DL754" s="93"/>
      <c r="DM754" s="93">
        <v>0</v>
      </c>
      <c r="DN754" s="93" t="e">
        <f t="shared" si="522"/>
        <v>#VALUE!</v>
      </c>
      <c r="DO754" s="93" t="e">
        <f t="shared" si="552"/>
        <v>#VALUE!</v>
      </c>
      <c r="DP754" s="92" t="e">
        <f t="shared" si="553"/>
        <v>#VALUE!</v>
      </c>
      <c r="DQ754" s="97">
        <f t="shared" si="523"/>
        <v>0</v>
      </c>
      <c r="DR754" s="98">
        <f t="shared" si="554"/>
        <v>10</v>
      </c>
      <c r="DS754" s="93" t="str">
        <f t="shared" si="555"/>
        <v>Mã tin sai !!!</v>
      </c>
      <c r="DT754" s="93"/>
      <c r="DU754" s="78" t="e">
        <f t="shared" si="524"/>
        <v>#VALUE!</v>
      </c>
      <c r="DV754" s="78" t="e">
        <f>INDEX('08_DMGiaDat'!$L:$L,MATCH(DU754,'08_DMGiaDat'!$R:$R,0))</f>
        <v>#VALUE!</v>
      </c>
      <c r="DW754" s="78" t="str">
        <f t="shared" si="525"/>
        <v>5010700200100000001</v>
      </c>
      <c r="DX754" s="78" t="str">
        <f>IFERROR(VLOOKUP(DW754,'08_DMGiaDat'!C718:C719,2,FALSE),"N")</f>
        <v>N</v>
      </c>
      <c r="DY754" s="78" t="str">
        <f t="shared" si="526"/>
        <v>50107002001001</v>
      </c>
      <c r="DZ754" s="78" t="str">
        <f>IFERROR(VLOOKUP(DY754,'08_DMGiaDat'!C718:C719,2,FALSE),"N")</f>
        <v>N</v>
      </c>
      <c r="EA754" s="78" t="str">
        <f t="shared" si="527"/>
        <v>5010700200100000001</v>
      </c>
      <c r="EB754" s="78" t="str">
        <f>IFERROR(VLOOKUP(EA754,'08_DMGiaDat'!C718:C719,2,FALSE),"N")</f>
        <v>N</v>
      </c>
      <c r="EC754" s="92" t="e">
        <f>IF(DV754&lt;&gt;"N",DV754,IF(DX754&lt;&gt;"N",DX754,IF(DZ754&lt;&gt;"N",DZ754*VLOOKUP(LEFT(CB754,3),'03_DMMucDich'!C702:C706,5,FALSE),IF(EB754&lt;&gt;"N",EB754*VLOOKUP(LEFT(CB754,3),'03_DMMucDich'!C702:C706,5,FALSE),"N/A"))))</f>
        <v>#VALUE!</v>
      </c>
    </row>
    <row r="755" spans="1:133" s="34" customFormat="1" ht="16" x14ac:dyDescent="0.2">
      <c r="A755" s="85">
        <v>741</v>
      </c>
      <c r="B755" s="86"/>
      <c r="C755" s="87"/>
      <c r="D755" s="141"/>
      <c r="E755" s="86"/>
      <c r="F755" s="88"/>
      <c r="G755" s="88" t="s">
        <v>5718</v>
      </c>
      <c r="H755" s="151">
        <v>2022</v>
      </c>
      <c r="I755" s="86"/>
      <c r="J755" s="86"/>
      <c r="K755" s="145"/>
      <c r="L755" s="105"/>
      <c r="M755" s="86"/>
      <c r="N755" s="105"/>
      <c r="O755" s="105"/>
      <c r="P755" s="86"/>
      <c r="Q755" s="86"/>
      <c r="R755" s="153"/>
      <c r="S755" s="86"/>
      <c r="T755" s="86"/>
      <c r="U755" s="86"/>
      <c r="V755" s="86" t="str">
        <f t="shared" si="535"/>
        <v xml:space="preserve">, </v>
      </c>
      <c r="W755" s="86"/>
      <c r="X755" s="86"/>
      <c r="Y755" s="86"/>
      <c r="Z755" s="88"/>
      <c r="AA755" s="105"/>
      <c r="AB755" s="86"/>
      <c r="AC755" s="90"/>
      <c r="AD755" s="86"/>
      <c r="AE755" s="86"/>
      <c r="AF755" s="86"/>
      <c r="AG755" s="86"/>
      <c r="AH755" s="160"/>
      <c r="AI755" s="153"/>
      <c r="AJ755" s="153"/>
      <c r="AK755" s="86"/>
      <c r="AL755" s="86"/>
      <c r="AM755" s="153"/>
      <c r="AN755" s="153"/>
      <c r="AO755" s="165"/>
      <c r="AP755" s="153"/>
      <c r="AQ755" s="153"/>
      <c r="AR755" s="166">
        <v>0</v>
      </c>
      <c r="AS755" s="88" t="s">
        <v>5719</v>
      </c>
      <c r="AT755" s="92">
        <f t="shared" si="546"/>
        <v>0</v>
      </c>
      <c r="AU755" s="93">
        <v>0</v>
      </c>
      <c r="AV755" s="93">
        <v>0</v>
      </c>
      <c r="AW755" s="166">
        <v>0</v>
      </c>
      <c r="AX755" s="93">
        <v>0</v>
      </c>
      <c r="AY755" s="177"/>
      <c r="AZ755" s="177">
        <v>0</v>
      </c>
      <c r="BA755" s="178"/>
      <c r="BB755" s="105"/>
      <c r="BC755" s="105"/>
      <c r="BD755" s="93"/>
      <c r="BE755" s="93">
        <v>0</v>
      </c>
      <c r="BF755" s="91">
        <v>0</v>
      </c>
      <c r="BG755" s="94"/>
      <c r="BH755" s="95"/>
      <c r="BI755" s="93">
        <f t="shared" si="514"/>
        <v>0</v>
      </c>
      <c r="BJ755" s="105">
        <f t="shared" si="515"/>
        <v>0</v>
      </c>
      <c r="BK755" s="88">
        <f t="shared" si="516"/>
        <v>0</v>
      </c>
      <c r="BL755" s="86">
        <f t="shared" si="517"/>
        <v>0</v>
      </c>
      <c r="BM755" s="105">
        <f t="shared" si="518"/>
        <v>0</v>
      </c>
      <c r="BN755" s="86">
        <f t="shared" si="519"/>
        <v>0</v>
      </c>
      <c r="BO755" s="86">
        <f t="shared" si="520"/>
        <v>0</v>
      </c>
      <c r="BP755" s="86">
        <f t="shared" si="536"/>
        <v>0</v>
      </c>
      <c r="BQ755" s="160"/>
      <c r="BR755" s="86" t="s">
        <v>5720</v>
      </c>
      <c r="BS755" s="88" t="s">
        <v>5721</v>
      </c>
      <c r="BT755" s="86" t="s">
        <v>5722</v>
      </c>
      <c r="BU755" s="86"/>
      <c r="BV755" s="86">
        <f t="shared" si="537"/>
        <v>0</v>
      </c>
      <c r="BW755" s="105" t="str">
        <f t="shared" si="538"/>
        <v/>
      </c>
      <c r="BX755" s="86">
        <f t="shared" si="532"/>
        <v>0</v>
      </c>
      <c r="BY755" s="86">
        <f t="shared" si="533"/>
        <v>0</v>
      </c>
      <c r="BZ755" s="91">
        <f t="shared" si="534"/>
        <v>0</v>
      </c>
      <c r="CA755" s="91">
        <v>0</v>
      </c>
      <c r="CB755" s="96" t="s">
        <v>5719</v>
      </c>
      <c r="CC755" s="91">
        <f t="shared" si="539"/>
        <v>0</v>
      </c>
      <c r="CD755" s="91">
        <f t="shared" si="540"/>
        <v>0</v>
      </c>
      <c r="CE755" s="93">
        <f t="shared" si="541"/>
        <v>0</v>
      </c>
      <c r="CF755" s="93">
        <f t="shared" si="542"/>
        <v>0</v>
      </c>
      <c r="CG755" s="105"/>
      <c r="CH755" s="105"/>
      <c r="CI755" s="86"/>
      <c r="CJ755" s="188"/>
      <c r="CK755" s="181">
        <f t="shared" si="543"/>
        <v>0</v>
      </c>
      <c r="CL755" s="181">
        <f t="shared" si="544"/>
        <v>0</v>
      </c>
      <c r="CM755" s="86" t="s">
        <v>5723</v>
      </c>
      <c r="CN755" s="182"/>
      <c r="CO755" s="183"/>
      <c r="CP755" s="86" t="s">
        <v>5724</v>
      </c>
      <c r="CQ755" s="153"/>
      <c r="CR755" s="187" t="e">
        <f t="shared" si="545"/>
        <v>#VALUE!</v>
      </c>
      <c r="CS755" s="188">
        <v>0</v>
      </c>
      <c r="CT755" s="188" t="e">
        <f t="shared" si="547"/>
        <v>#VALUE!</v>
      </c>
      <c r="CU755" s="93"/>
      <c r="CV755" s="94">
        <f t="shared" si="529"/>
        <v>0</v>
      </c>
      <c r="CW755" s="93">
        <f t="shared" si="530"/>
        <v>0</v>
      </c>
      <c r="CX755" s="86">
        <f t="shared" si="531"/>
        <v>0</v>
      </c>
      <c r="CY755" s="93" t="e">
        <f t="shared" si="548"/>
        <v>#VALUE!</v>
      </c>
      <c r="CZ755" s="93">
        <v>0</v>
      </c>
      <c r="DA755" s="93">
        <v>0</v>
      </c>
      <c r="DB755" s="93" t="e">
        <f t="shared" si="549"/>
        <v>#VALUE!</v>
      </c>
      <c r="DC755" s="93">
        <v>0</v>
      </c>
      <c r="DD755" s="91">
        <v>0</v>
      </c>
      <c r="DE755" s="93" t="e">
        <f t="shared" si="550"/>
        <v>#VALUE!</v>
      </c>
      <c r="DF755" s="93">
        <f t="shared" si="521"/>
        <v>0</v>
      </c>
      <c r="DG755" s="93"/>
      <c r="DH755" s="93">
        <v>0</v>
      </c>
      <c r="DI755" s="93">
        <v>0</v>
      </c>
      <c r="DJ755" s="86">
        <f t="shared" si="551"/>
        <v>0</v>
      </c>
      <c r="DK755" s="91">
        <v>0</v>
      </c>
      <c r="DL755" s="93"/>
      <c r="DM755" s="93">
        <v>0</v>
      </c>
      <c r="DN755" s="93" t="e">
        <f t="shared" si="522"/>
        <v>#VALUE!</v>
      </c>
      <c r="DO755" s="93" t="e">
        <f t="shared" si="552"/>
        <v>#VALUE!</v>
      </c>
      <c r="DP755" s="92" t="e">
        <f t="shared" si="553"/>
        <v>#VALUE!</v>
      </c>
      <c r="DQ755" s="97">
        <f t="shared" si="523"/>
        <v>0</v>
      </c>
      <c r="DR755" s="98">
        <f t="shared" si="554"/>
        <v>10</v>
      </c>
      <c r="DS755" s="93" t="str">
        <f t="shared" si="555"/>
        <v>Mã tin sai !!!</v>
      </c>
      <c r="DT755" s="93"/>
      <c r="DU755" s="78" t="e">
        <f t="shared" si="524"/>
        <v>#VALUE!</v>
      </c>
      <c r="DV755" s="78" t="e">
        <f>INDEX('08_DMGiaDat'!$L:$L,MATCH(DU755,'08_DMGiaDat'!$R:$R,0))</f>
        <v>#VALUE!</v>
      </c>
      <c r="DW755" s="78" t="str">
        <f t="shared" si="525"/>
        <v>5010700200100000001</v>
      </c>
      <c r="DX755" s="78" t="str">
        <f>IFERROR(VLOOKUP(DW755,'08_DMGiaDat'!C718:C719,2,FALSE),"N")</f>
        <v>N</v>
      </c>
      <c r="DY755" s="78" t="str">
        <f t="shared" si="526"/>
        <v>50107002001001</v>
      </c>
      <c r="DZ755" s="78" t="str">
        <f>IFERROR(VLOOKUP(DY755,'08_DMGiaDat'!C718:C719,2,FALSE),"N")</f>
        <v>N</v>
      </c>
      <c r="EA755" s="78" t="str">
        <f t="shared" si="527"/>
        <v>5010700200100000001</v>
      </c>
      <c r="EB755" s="78" t="str">
        <f>IFERROR(VLOOKUP(EA755,'08_DMGiaDat'!C718:C719,2,FALSE),"N")</f>
        <v>N</v>
      </c>
      <c r="EC755" s="92" t="e">
        <f>IF(DV755&lt;&gt;"N",DV755,IF(DX755&lt;&gt;"N",DX755,IF(DZ755&lt;&gt;"N",DZ755*VLOOKUP(LEFT(CB755,3),'03_DMMucDich'!C702:C706,5,FALSE),IF(EB755&lt;&gt;"N",EB755*VLOOKUP(LEFT(CB755,3),'03_DMMucDich'!C702:C706,5,FALSE),"N/A"))))</f>
        <v>#VALUE!</v>
      </c>
    </row>
    <row r="756" spans="1:133" s="34" customFormat="1" ht="16" x14ac:dyDescent="0.2">
      <c r="A756" s="85">
        <v>742</v>
      </c>
      <c r="B756" s="86"/>
      <c r="C756" s="87"/>
      <c r="D756" s="141"/>
      <c r="E756" s="86"/>
      <c r="F756" s="88"/>
      <c r="G756" s="88" t="s">
        <v>5718</v>
      </c>
      <c r="H756" s="151">
        <v>2022</v>
      </c>
      <c r="I756" s="86"/>
      <c r="J756" s="86"/>
      <c r="K756" s="145"/>
      <c r="L756" s="105"/>
      <c r="M756" s="86"/>
      <c r="N756" s="105"/>
      <c r="O756" s="105"/>
      <c r="P756" s="86"/>
      <c r="Q756" s="86"/>
      <c r="R756" s="153"/>
      <c r="S756" s="86"/>
      <c r="T756" s="86"/>
      <c r="U756" s="86"/>
      <c r="V756" s="86" t="str">
        <f t="shared" si="535"/>
        <v xml:space="preserve">, </v>
      </c>
      <c r="W756" s="86"/>
      <c r="X756" s="86"/>
      <c r="Y756" s="86"/>
      <c r="Z756" s="88"/>
      <c r="AA756" s="105"/>
      <c r="AB756" s="86"/>
      <c r="AC756" s="90"/>
      <c r="AD756" s="86"/>
      <c r="AE756" s="86"/>
      <c r="AF756" s="86"/>
      <c r="AG756" s="86"/>
      <c r="AH756" s="160"/>
      <c r="AI756" s="153"/>
      <c r="AJ756" s="153"/>
      <c r="AK756" s="86"/>
      <c r="AL756" s="86"/>
      <c r="AM756" s="153"/>
      <c r="AN756" s="153"/>
      <c r="AO756" s="165"/>
      <c r="AP756" s="153"/>
      <c r="AQ756" s="153"/>
      <c r="AR756" s="166">
        <v>0</v>
      </c>
      <c r="AS756" s="88" t="s">
        <v>5719</v>
      </c>
      <c r="AT756" s="92">
        <f t="shared" si="546"/>
        <v>0</v>
      </c>
      <c r="AU756" s="93">
        <v>0</v>
      </c>
      <c r="AV756" s="93">
        <v>0</v>
      </c>
      <c r="AW756" s="166">
        <v>0</v>
      </c>
      <c r="AX756" s="93">
        <v>0</v>
      </c>
      <c r="AY756" s="177"/>
      <c r="AZ756" s="177">
        <v>0</v>
      </c>
      <c r="BA756" s="178"/>
      <c r="BB756" s="105"/>
      <c r="BC756" s="105"/>
      <c r="BD756" s="93"/>
      <c r="BE756" s="93">
        <v>0</v>
      </c>
      <c r="BF756" s="91">
        <v>0</v>
      </c>
      <c r="BG756" s="94"/>
      <c r="BH756" s="95"/>
      <c r="BI756" s="93">
        <f t="shared" si="514"/>
        <v>0</v>
      </c>
      <c r="BJ756" s="105">
        <f t="shared" si="515"/>
        <v>0</v>
      </c>
      <c r="BK756" s="88">
        <f t="shared" si="516"/>
        <v>0</v>
      </c>
      <c r="BL756" s="86">
        <f t="shared" si="517"/>
        <v>0</v>
      </c>
      <c r="BM756" s="105">
        <f t="shared" si="518"/>
        <v>0</v>
      </c>
      <c r="BN756" s="86">
        <f t="shared" si="519"/>
        <v>0</v>
      </c>
      <c r="BO756" s="86">
        <f t="shared" si="520"/>
        <v>0</v>
      </c>
      <c r="BP756" s="86">
        <f t="shared" si="536"/>
        <v>0</v>
      </c>
      <c r="BQ756" s="160"/>
      <c r="BR756" s="86" t="s">
        <v>5720</v>
      </c>
      <c r="BS756" s="88" t="s">
        <v>5721</v>
      </c>
      <c r="BT756" s="86" t="s">
        <v>5722</v>
      </c>
      <c r="BU756" s="86"/>
      <c r="BV756" s="86">
        <f t="shared" si="537"/>
        <v>0</v>
      </c>
      <c r="BW756" s="105" t="str">
        <f t="shared" si="538"/>
        <v/>
      </c>
      <c r="BX756" s="86">
        <f t="shared" si="532"/>
        <v>0</v>
      </c>
      <c r="BY756" s="86">
        <f t="shared" si="533"/>
        <v>0</v>
      </c>
      <c r="BZ756" s="91">
        <f t="shared" si="534"/>
        <v>0</v>
      </c>
      <c r="CA756" s="91">
        <v>0</v>
      </c>
      <c r="CB756" s="96" t="s">
        <v>5719</v>
      </c>
      <c r="CC756" s="91">
        <f t="shared" si="539"/>
        <v>0</v>
      </c>
      <c r="CD756" s="91">
        <f t="shared" si="540"/>
        <v>0</v>
      </c>
      <c r="CE756" s="93">
        <f t="shared" si="541"/>
        <v>0</v>
      </c>
      <c r="CF756" s="93">
        <f t="shared" si="542"/>
        <v>0</v>
      </c>
      <c r="CG756" s="105"/>
      <c r="CH756" s="105"/>
      <c r="CI756" s="86"/>
      <c r="CJ756" s="188"/>
      <c r="CK756" s="181">
        <f t="shared" si="543"/>
        <v>0</v>
      </c>
      <c r="CL756" s="181">
        <f t="shared" si="544"/>
        <v>0</v>
      </c>
      <c r="CM756" s="86" t="s">
        <v>5723</v>
      </c>
      <c r="CN756" s="182"/>
      <c r="CO756" s="183"/>
      <c r="CP756" s="86" t="s">
        <v>5724</v>
      </c>
      <c r="CQ756" s="153"/>
      <c r="CR756" s="187" t="e">
        <f t="shared" si="545"/>
        <v>#VALUE!</v>
      </c>
      <c r="CS756" s="188">
        <v>0</v>
      </c>
      <c r="CT756" s="188" t="e">
        <f t="shared" si="547"/>
        <v>#VALUE!</v>
      </c>
      <c r="CU756" s="93"/>
      <c r="CV756" s="94">
        <f t="shared" si="529"/>
        <v>0</v>
      </c>
      <c r="CW756" s="93">
        <f t="shared" si="530"/>
        <v>0</v>
      </c>
      <c r="CX756" s="86">
        <f t="shared" si="531"/>
        <v>0</v>
      </c>
      <c r="CY756" s="93" t="e">
        <f t="shared" si="548"/>
        <v>#VALUE!</v>
      </c>
      <c r="CZ756" s="93">
        <v>0</v>
      </c>
      <c r="DA756" s="93">
        <v>0</v>
      </c>
      <c r="DB756" s="93" t="e">
        <f t="shared" si="549"/>
        <v>#VALUE!</v>
      </c>
      <c r="DC756" s="93">
        <v>0</v>
      </c>
      <c r="DD756" s="91">
        <v>0</v>
      </c>
      <c r="DE756" s="93" t="e">
        <f t="shared" si="550"/>
        <v>#VALUE!</v>
      </c>
      <c r="DF756" s="93">
        <f t="shared" si="521"/>
        <v>0</v>
      </c>
      <c r="DG756" s="93"/>
      <c r="DH756" s="93">
        <v>0</v>
      </c>
      <c r="DI756" s="93">
        <v>0</v>
      </c>
      <c r="DJ756" s="86">
        <f t="shared" si="551"/>
        <v>0</v>
      </c>
      <c r="DK756" s="91">
        <v>0</v>
      </c>
      <c r="DL756" s="93"/>
      <c r="DM756" s="93">
        <v>0</v>
      </c>
      <c r="DN756" s="93" t="e">
        <f t="shared" si="522"/>
        <v>#VALUE!</v>
      </c>
      <c r="DO756" s="93" t="e">
        <f t="shared" si="552"/>
        <v>#VALUE!</v>
      </c>
      <c r="DP756" s="92" t="e">
        <f t="shared" si="553"/>
        <v>#VALUE!</v>
      </c>
      <c r="DQ756" s="97">
        <f t="shared" si="523"/>
        <v>0</v>
      </c>
      <c r="DR756" s="98">
        <f t="shared" si="554"/>
        <v>10</v>
      </c>
      <c r="DS756" s="93" t="str">
        <f t="shared" si="555"/>
        <v>Mã tin sai !!!</v>
      </c>
      <c r="DT756" s="93"/>
      <c r="DU756" s="78" t="e">
        <f t="shared" si="524"/>
        <v>#VALUE!</v>
      </c>
      <c r="DV756" s="78" t="e">
        <f>INDEX('08_DMGiaDat'!$L:$L,MATCH(DU756,'08_DMGiaDat'!$R:$R,0))</f>
        <v>#VALUE!</v>
      </c>
      <c r="DW756" s="78" t="str">
        <f t="shared" si="525"/>
        <v>5010700200100000001</v>
      </c>
      <c r="DX756" s="78" t="str">
        <f>IFERROR(VLOOKUP(DW756,'08_DMGiaDat'!C718:C719,2,FALSE),"N")</f>
        <v>N</v>
      </c>
      <c r="DY756" s="78" t="str">
        <f t="shared" si="526"/>
        <v>50107002001001</v>
      </c>
      <c r="DZ756" s="78" t="str">
        <f>IFERROR(VLOOKUP(DY756,'08_DMGiaDat'!C718:C719,2,FALSE),"N")</f>
        <v>N</v>
      </c>
      <c r="EA756" s="78" t="str">
        <f t="shared" si="527"/>
        <v>5010700200100000001</v>
      </c>
      <c r="EB756" s="78" t="str">
        <f>IFERROR(VLOOKUP(EA756,'08_DMGiaDat'!C718:C719,2,FALSE),"N")</f>
        <v>N</v>
      </c>
      <c r="EC756" s="92" t="e">
        <f>IF(DV756&lt;&gt;"N",DV756,IF(DX756&lt;&gt;"N",DX756,IF(DZ756&lt;&gt;"N",DZ756*VLOOKUP(LEFT(CB756,3),'03_DMMucDich'!C702:C706,5,FALSE),IF(EB756&lt;&gt;"N",EB756*VLOOKUP(LEFT(CB756,3),'03_DMMucDich'!C702:C706,5,FALSE),"N/A"))))</f>
        <v>#VALUE!</v>
      </c>
    </row>
    <row r="757" spans="1:133" s="34" customFormat="1" ht="16" x14ac:dyDescent="0.2">
      <c r="A757" s="85">
        <v>743</v>
      </c>
      <c r="B757" s="86"/>
      <c r="C757" s="87"/>
      <c r="D757" s="141"/>
      <c r="E757" s="86"/>
      <c r="F757" s="88"/>
      <c r="G757" s="88" t="s">
        <v>5718</v>
      </c>
      <c r="H757" s="151">
        <v>2022</v>
      </c>
      <c r="I757" s="86"/>
      <c r="J757" s="86"/>
      <c r="K757" s="145"/>
      <c r="L757" s="105"/>
      <c r="M757" s="86"/>
      <c r="N757" s="105"/>
      <c r="O757" s="105"/>
      <c r="P757" s="86"/>
      <c r="Q757" s="86"/>
      <c r="R757" s="153"/>
      <c r="S757" s="86"/>
      <c r="T757" s="86"/>
      <c r="U757" s="86"/>
      <c r="V757" s="86" t="str">
        <f t="shared" si="535"/>
        <v xml:space="preserve">, </v>
      </c>
      <c r="W757" s="86"/>
      <c r="X757" s="86"/>
      <c r="Y757" s="86"/>
      <c r="Z757" s="88"/>
      <c r="AA757" s="105"/>
      <c r="AB757" s="86"/>
      <c r="AC757" s="90"/>
      <c r="AD757" s="86"/>
      <c r="AE757" s="86"/>
      <c r="AF757" s="86"/>
      <c r="AG757" s="86"/>
      <c r="AH757" s="160"/>
      <c r="AI757" s="153"/>
      <c r="AJ757" s="153"/>
      <c r="AK757" s="86"/>
      <c r="AL757" s="86"/>
      <c r="AM757" s="153"/>
      <c r="AN757" s="153"/>
      <c r="AO757" s="165"/>
      <c r="AP757" s="153"/>
      <c r="AQ757" s="153"/>
      <c r="AR757" s="166">
        <v>0</v>
      </c>
      <c r="AS757" s="88" t="s">
        <v>5719</v>
      </c>
      <c r="AT757" s="92">
        <f t="shared" si="546"/>
        <v>0</v>
      </c>
      <c r="AU757" s="93">
        <v>0</v>
      </c>
      <c r="AV757" s="93">
        <v>0</v>
      </c>
      <c r="AW757" s="166">
        <v>0</v>
      </c>
      <c r="AX757" s="93">
        <v>0</v>
      </c>
      <c r="AY757" s="177"/>
      <c r="AZ757" s="177">
        <v>0</v>
      </c>
      <c r="BA757" s="178"/>
      <c r="BB757" s="105"/>
      <c r="BC757" s="105"/>
      <c r="BD757" s="93"/>
      <c r="BE757" s="93">
        <v>0</v>
      </c>
      <c r="BF757" s="91">
        <v>0</v>
      </c>
      <c r="BG757" s="94"/>
      <c r="BH757" s="95"/>
      <c r="BI757" s="93">
        <f t="shared" si="514"/>
        <v>0</v>
      </c>
      <c r="BJ757" s="105">
        <f t="shared" si="515"/>
        <v>0</v>
      </c>
      <c r="BK757" s="88">
        <f t="shared" si="516"/>
        <v>0</v>
      </c>
      <c r="BL757" s="86">
        <f t="shared" si="517"/>
        <v>0</v>
      </c>
      <c r="BM757" s="105">
        <f t="shared" si="518"/>
        <v>0</v>
      </c>
      <c r="BN757" s="86">
        <f t="shared" si="519"/>
        <v>0</v>
      </c>
      <c r="BO757" s="86">
        <f t="shared" si="520"/>
        <v>0</v>
      </c>
      <c r="BP757" s="86">
        <f t="shared" si="536"/>
        <v>0</v>
      </c>
      <c r="BQ757" s="160"/>
      <c r="BR757" s="86" t="s">
        <v>5720</v>
      </c>
      <c r="BS757" s="88" t="s">
        <v>5721</v>
      </c>
      <c r="BT757" s="86" t="s">
        <v>5722</v>
      </c>
      <c r="BU757" s="86"/>
      <c r="BV757" s="86">
        <f t="shared" si="537"/>
        <v>0</v>
      </c>
      <c r="BW757" s="105" t="str">
        <f t="shared" si="538"/>
        <v/>
      </c>
      <c r="BX757" s="86">
        <f t="shared" si="532"/>
        <v>0</v>
      </c>
      <c r="BY757" s="86">
        <f t="shared" si="533"/>
        <v>0</v>
      </c>
      <c r="BZ757" s="91">
        <f t="shared" si="534"/>
        <v>0</v>
      </c>
      <c r="CA757" s="91">
        <v>0</v>
      </c>
      <c r="CB757" s="96" t="s">
        <v>5719</v>
      </c>
      <c r="CC757" s="91">
        <f t="shared" si="539"/>
        <v>0</v>
      </c>
      <c r="CD757" s="91">
        <f t="shared" si="540"/>
        <v>0</v>
      </c>
      <c r="CE757" s="93">
        <f t="shared" si="541"/>
        <v>0</v>
      </c>
      <c r="CF757" s="93">
        <f t="shared" si="542"/>
        <v>0</v>
      </c>
      <c r="CG757" s="105"/>
      <c r="CH757" s="105"/>
      <c r="CI757" s="86"/>
      <c r="CJ757" s="188"/>
      <c r="CK757" s="181">
        <f t="shared" si="543"/>
        <v>0</v>
      </c>
      <c r="CL757" s="181">
        <f t="shared" si="544"/>
        <v>0</v>
      </c>
      <c r="CM757" s="86" t="s">
        <v>5723</v>
      </c>
      <c r="CN757" s="182"/>
      <c r="CO757" s="183"/>
      <c r="CP757" s="86" t="s">
        <v>5724</v>
      </c>
      <c r="CQ757" s="153"/>
      <c r="CR757" s="187" t="e">
        <f t="shared" si="545"/>
        <v>#VALUE!</v>
      </c>
      <c r="CS757" s="188">
        <v>0</v>
      </c>
      <c r="CT757" s="188" t="e">
        <f t="shared" si="547"/>
        <v>#VALUE!</v>
      </c>
      <c r="CU757" s="93"/>
      <c r="CV757" s="94">
        <f t="shared" si="529"/>
        <v>0</v>
      </c>
      <c r="CW757" s="93">
        <f t="shared" si="530"/>
        <v>0</v>
      </c>
      <c r="CX757" s="86">
        <f t="shared" si="531"/>
        <v>0</v>
      </c>
      <c r="CY757" s="93" t="e">
        <f t="shared" si="548"/>
        <v>#VALUE!</v>
      </c>
      <c r="CZ757" s="93">
        <v>0</v>
      </c>
      <c r="DA757" s="93">
        <v>0</v>
      </c>
      <c r="DB757" s="93" t="e">
        <f t="shared" si="549"/>
        <v>#VALUE!</v>
      </c>
      <c r="DC757" s="93">
        <v>0</v>
      </c>
      <c r="DD757" s="91">
        <v>0</v>
      </c>
      <c r="DE757" s="93" t="e">
        <f t="shared" si="550"/>
        <v>#VALUE!</v>
      </c>
      <c r="DF757" s="93">
        <f t="shared" si="521"/>
        <v>0</v>
      </c>
      <c r="DG757" s="93"/>
      <c r="DH757" s="93">
        <v>0</v>
      </c>
      <c r="DI757" s="93">
        <v>0</v>
      </c>
      <c r="DJ757" s="86">
        <f t="shared" si="551"/>
        <v>0</v>
      </c>
      <c r="DK757" s="91">
        <v>0</v>
      </c>
      <c r="DL757" s="93"/>
      <c r="DM757" s="93">
        <v>0</v>
      </c>
      <c r="DN757" s="93" t="e">
        <f t="shared" si="522"/>
        <v>#VALUE!</v>
      </c>
      <c r="DO757" s="93" t="e">
        <f t="shared" si="552"/>
        <v>#VALUE!</v>
      </c>
      <c r="DP757" s="92" t="e">
        <f t="shared" si="553"/>
        <v>#VALUE!</v>
      </c>
      <c r="DQ757" s="97">
        <f t="shared" si="523"/>
        <v>0</v>
      </c>
      <c r="DR757" s="98">
        <f t="shared" si="554"/>
        <v>10</v>
      </c>
      <c r="DS757" s="93" t="str">
        <f t="shared" si="555"/>
        <v>Mã tin sai !!!</v>
      </c>
      <c r="DT757" s="93"/>
      <c r="DU757" s="78" t="e">
        <f t="shared" si="524"/>
        <v>#VALUE!</v>
      </c>
      <c r="DV757" s="78" t="e">
        <f>INDEX('08_DMGiaDat'!$L:$L,MATCH(DU757,'08_DMGiaDat'!$R:$R,0))</f>
        <v>#VALUE!</v>
      </c>
      <c r="DW757" s="78" t="str">
        <f t="shared" si="525"/>
        <v>5010700200100000001</v>
      </c>
      <c r="DX757" s="78" t="str">
        <f>IFERROR(VLOOKUP(DW757,'08_DMGiaDat'!C718:C719,2,FALSE),"N")</f>
        <v>N</v>
      </c>
      <c r="DY757" s="78" t="str">
        <f t="shared" si="526"/>
        <v>50107002001001</v>
      </c>
      <c r="DZ757" s="78" t="str">
        <f>IFERROR(VLOOKUP(DY757,'08_DMGiaDat'!C718:C719,2,FALSE),"N")</f>
        <v>N</v>
      </c>
      <c r="EA757" s="78" t="str">
        <f t="shared" si="527"/>
        <v>5010700200100000001</v>
      </c>
      <c r="EB757" s="78" t="str">
        <f>IFERROR(VLOOKUP(EA757,'08_DMGiaDat'!C718:C719,2,FALSE),"N")</f>
        <v>N</v>
      </c>
      <c r="EC757" s="92" t="e">
        <f>IF(DV757&lt;&gt;"N",DV757,IF(DX757&lt;&gt;"N",DX757,IF(DZ757&lt;&gt;"N",DZ757*VLOOKUP(LEFT(CB757,3),'03_DMMucDich'!C702:C706,5,FALSE),IF(EB757&lt;&gt;"N",EB757*VLOOKUP(LEFT(CB757,3),'03_DMMucDich'!C702:C706,5,FALSE),"N/A"))))</f>
        <v>#VALUE!</v>
      </c>
    </row>
    <row r="758" spans="1:133" s="34" customFormat="1" ht="16" x14ac:dyDescent="0.2">
      <c r="A758" s="85">
        <v>744</v>
      </c>
      <c r="B758" s="86"/>
      <c r="C758" s="87"/>
      <c r="D758" s="141"/>
      <c r="E758" s="86"/>
      <c r="F758" s="88"/>
      <c r="G758" s="88" t="s">
        <v>5718</v>
      </c>
      <c r="H758" s="151">
        <v>2022</v>
      </c>
      <c r="I758" s="86"/>
      <c r="J758" s="86"/>
      <c r="K758" s="145"/>
      <c r="L758" s="105"/>
      <c r="M758" s="86"/>
      <c r="N758" s="105"/>
      <c r="O758" s="105"/>
      <c r="P758" s="86"/>
      <c r="Q758" s="86"/>
      <c r="R758" s="153"/>
      <c r="S758" s="86"/>
      <c r="T758" s="86"/>
      <c r="U758" s="86"/>
      <c r="V758" s="86" t="str">
        <f t="shared" si="535"/>
        <v xml:space="preserve">, </v>
      </c>
      <c r="W758" s="86"/>
      <c r="X758" s="86"/>
      <c r="Y758" s="86"/>
      <c r="Z758" s="88"/>
      <c r="AA758" s="105"/>
      <c r="AB758" s="86"/>
      <c r="AC758" s="90"/>
      <c r="AD758" s="86"/>
      <c r="AE758" s="86"/>
      <c r="AF758" s="86"/>
      <c r="AG758" s="86"/>
      <c r="AH758" s="160"/>
      <c r="AI758" s="153"/>
      <c r="AJ758" s="153"/>
      <c r="AK758" s="86"/>
      <c r="AL758" s="86"/>
      <c r="AM758" s="153"/>
      <c r="AN758" s="153"/>
      <c r="AO758" s="165"/>
      <c r="AP758" s="153"/>
      <c r="AQ758" s="153"/>
      <c r="AR758" s="166">
        <v>0</v>
      </c>
      <c r="AS758" s="88" t="s">
        <v>5719</v>
      </c>
      <c r="AT758" s="92">
        <f t="shared" si="546"/>
        <v>0</v>
      </c>
      <c r="AU758" s="93">
        <v>0</v>
      </c>
      <c r="AV758" s="93">
        <v>0</v>
      </c>
      <c r="AW758" s="166">
        <v>0</v>
      </c>
      <c r="AX758" s="93">
        <v>0</v>
      </c>
      <c r="AY758" s="177"/>
      <c r="AZ758" s="177">
        <v>0</v>
      </c>
      <c r="BA758" s="178"/>
      <c r="BB758" s="105"/>
      <c r="BC758" s="105"/>
      <c r="BD758" s="93"/>
      <c r="BE758" s="93">
        <v>0</v>
      </c>
      <c r="BF758" s="91">
        <v>0</v>
      </c>
      <c r="BG758" s="94"/>
      <c r="BH758" s="95"/>
      <c r="BI758" s="93">
        <f t="shared" si="514"/>
        <v>0</v>
      </c>
      <c r="BJ758" s="105">
        <f t="shared" si="515"/>
        <v>0</v>
      </c>
      <c r="BK758" s="88">
        <f t="shared" si="516"/>
        <v>0</v>
      </c>
      <c r="BL758" s="86">
        <f t="shared" si="517"/>
        <v>0</v>
      </c>
      <c r="BM758" s="105">
        <f t="shared" si="518"/>
        <v>0</v>
      </c>
      <c r="BN758" s="86">
        <f t="shared" si="519"/>
        <v>0</v>
      </c>
      <c r="BO758" s="86">
        <f t="shared" si="520"/>
        <v>0</v>
      </c>
      <c r="BP758" s="86">
        <f t="shared" si="536"/>
        <v>0</v>
      </c>
      <c r="BQ758" s="160"/>
      <c r="BR758" s="86" t="s">
        <v>5720</v>
      </c>
      <c r="BS758" s="88" t="s">
        <v>5721</v>
      </c>
      <c r="BT758" s="86" t="s">
        <v>5722</v>
      </c>
      <c r="BU758" s="86"/>
      <c r="BV758" s="86">
        <f t="shared" si="537"/>
        <v>0</v>
      </c>
      <c r="BW758" s="105" t="str">
        <f t="shared" si="538"/>
        <v/>
      </c>
      <c r="BX758" s="86">
        <f t="shared" si="532"/>
        <v>0</v>
      </c>
      <c r="BY758" s="86">
        <f t="shared" si="533"/>
        <v>0</v>
      </c>
      <c r="BZ758" s="91">
        <f t="shared" si="534"/>
        <v>0</v>
      </c>
      <c r="CA758" s="91">
        <v>0</v>
      </c>
      <c r="CB758" s="96" t="s">
        <v>5719</v>
      </c>
      <c r="CC758" s="91">
        <f t="shared" si="539"/>
        <v>0</v>
      </c>
      <c r="CD758" s="91">
        <f t="shared" si="540"/>
        <v>0</v>
      </c>
      <c r="CE758" s="93">
        <f t="shared" si="541"/>
        <v>0</v>
      </c>
      <c r="CF758" s="93">
        <f t="shared" si="542"/>
        <v>0</v>
      </c>
      <c r="CG758" s="105"/>
      <c r="CH758" s="105"/>
      <c r="CI758" s="86"/>
      <c r="CJ758" s="188"/>
      <c r="CK758" s="181">
        <f t="shared" si="543"/>
        <v>0</v>
      </c>
      <c r="CL758" s="181">
        <f t="shared" si="544"/>
        <v>0</v>
      </c>
      <c r="CM758" s="86" t="s">
        <v>5723</v>
      </c>
      <c r="CN758" s="182"/>
      <c r="CO758" s="183"/>
      <c r="CP758" s="86" t="s">
        <v>5724</v>
      </c>
      <c r="CQ758" s="153"/>
      <c r="CR758" s="187" t="e">
        <f t="shared" si="545"/>
        <v>#VALUE!</v>
      </c>
      <c r="CS758" s="188">
        <v>0</v>
      </c>
      <c r="CT758" s="188" t="e">
        <f t="shared" si="547"/>
        <v>#VALUE!</v>
      </c>
      <c r="CU758" s="93"/>
      <c r="CV758" s="94">
        <f t="shared" si="529"/>
        <v>0</v>
      </c>
      <c r="CW758" s="93">
        <f t="shared" si="530"/>
        <v>0</v>
      </c>
      <c r="CX758" s="86">
        <f t="shared" si="531"/>
        <v>0</v>
      </c>
      <c r="CY758" s="93" t="e">
        <f t="shared" si="548"/>
        <v>#VALUE!</v>
      </c>
      <c r="CZ758" s="93">
        <v>0</v>
      </c>
      <c r="DA758" s="93">
        <v>0</v>
      </c>
      <c r="DB758" s="93" t="e">
        <f t="shared" si="549"/>
        <v>#VALUE!</v>
      </c>
      <c r="DC758" s="93">
        <v>0</v>
      </c>
      <c r="DD758" s="91">
        <v>0</v>
      </c>
      <c r="DE758" s="93" t="e">
        <f t="shared" si="550"/>
        <v>#VALUE!</v>
      </c>
      <c r="DF758" s="93">
        <f t="shared" si="521"/>
        <v>0</v>
      </c>
      <c r="DG758" s="93"/>
      <c r="DH758" s="93">
        <v>0</v>
      </c>
      <c r="DI758" s="93">
        <v>0</v>
      </c>
      <c r="DJ758" s="86">
        <f t="shared" si="551"/>
        <v>0</v>
      </c>
      <c r="DK758" s="91">
        <v>0</v>
      </c>
      <c r="DL758" s="93"/>
      <c r="DM758" s="93">
        <v>0</v>
      </c>
      <c r="DN758" s="93" t="e">
        <f t="shared" si="522"/>
        <v>#VALUE!</v>
      </c>
      <c r="DO758" s="93" t="e">
        <f t="shared" si="552"/>
        <v>#VALUE!</v>
      </c>
      <c r="DP758" s="92" t="e">
        <f t="shared" si="553"/>
        <v>#VALUE!</v>
      </c>
      <c r="DQ758" s="97">
        <f t="shared" si="523"/>
        <v>0</v>
      </c>
      <c r="DR758" s="98">
        <f t="shared" si="554"/>
        <v>10</v>
      </c>
      <c r="DS758" s="93" t="str">
        <f t="shared" si="555"/>
        <v>Mã tin sai !!!</v>
      </c>
      <c r="DT758" s="93"/>
      <c r="DU758" s="78" t="e">
        <f t="shared" si="524"/>
        <v>#VALUE!</v>
      </c>
      <c r="DV758" s="78" t="e">
        <f>INDEX('08_DMGiaDat'!$L:$L,MATCH(DU758,'08_DMGiaDat'!$R:$R,0))</f>
        <v>#VALUE!</v>
      </c>
      <c r="DW758" s="78" t="str">
        <f t="shared" si="525"/>
        <v>5010700200100000001</v>
      </c>
      <c r="DX758" s="78" t="str">
        <f>IFERROR(VLOOKUP(DW758,'08_DMGiaDat'!C718:C719,2,FALSE),"N")</f>
        <v>N</v>
      </c>
      <c r="DY758" s="78" t="str">
        <f t="shared" si="526"/>
        <v>50107002001001</v>
      </c>
      <c r="DZ758" s="78" t="str">
        <f>IFERROR(VLOOKUP(DY758,'08_DMGiaDat'!C718:C719,2,FALSE),"N")</f>
        <v>N</v>
      </c>
      <c r="EA758" s="78" t="str">
        <f t="shared" si="527"/>
        <v>5010700200100000001</v>
      </c>
      <c r="EB758" s="78" t="str">
        <f>IFERROR(VLOOKUP(EA758,'08_DMGiaDat'!C718:C719,2,FALSE),"N")</f>
        <v>N</v>
      </c>
      <c r="EC758" s="92" t="e">
        <f>IF(DV758&lt;&gt;"N",DV758,IF(DX758&lt;&gt;"N",DX758,IF(DZ758&lt;&gt;"N",DZ758*VLOOKUP(LEFT(CB758,3),'03_DMMucDich'!C702:C706,5,FALSE),IF(EB758&lt;&gt;"N",EB758*VLOOKUP(LEFT(CB758,3),'03_DMMucDich'!C702:C706,5,FALSE),"N/A"))))</f>
        <v>#VALUE!</v>
      </c>
    </row>
    <row r="759" spans="1:133" s="34" customFormat="1" ht="16" x14ac:dyDescent="0.2">
      <c r="A759" s="85">
        <v>745</v>
      </c>
      <c r="B759" s="86"/>
      <c r="C759" s="87"/>
      <c r="D759" s="141"/>
      <c r="E759" s="86"/>
      <c r="F759" s="88"/>
      <c r="G759" s="88" t="s">
        <v>5718</v>
      </c>
      <c r="H759" s="151">
        <v>2022</v>
      </c>
      <c r="I759" s="86"/>
      <c r="J759" s="86"/>
      <c r="K759" s="145"/>
      <c r="L759" s="105"/>
      <c r="M759" s="86"/>
      <c r="N759" s="105"/>
      <c r="O759" s="105"/>
      <c r="P759" s="86"/>
      <c r="Q759" s="86"/>
      <c r="R759" s="153"/>
      <c r="S759" s="86"/>
      <c r="T759" s="86"/>
      <c r="U759" s="86"/>
      <c r="V759" s="86" t="str">
        <f t="shared" si="535"/>
        <v xml:space="preserve">, </v>
      </c>
      <c r="W759" s="86"/>
      <c r="X759" s="86"/>
      <c r="Y759" s="86"/>
      <c r="Z759" s="88"/>
      <c r="AA759" s="105"/>
      <c r="AB759" s="86"/>
      <c r="AC759" s="90"/>
      <c r="AD759" s="86"/>
      <c r="AE759" s="86"/>
      <c r="AF759" s="86"/>
      <c r="AG759" s="86"/>
      <c r="AH759" s="160"/>
      <c r="AI759" s="153"/>
      <c r="AJ759" s="153"/>
      <c r="AK759" s="86"/>
      <c r="AL759" s="86"/>
      <c r="AM759" s="153"/>
      <c r="AN759" s="153"/>
      <c r="AO759" s="165"/>
      <c r="AP759" s="153"/>
      <c r="AQ759" s="153"/>
      <c r="AR759" s="166">
        <v>0</v>
      </c>
      <c r="AS759" s="88" t="s">
        <v>5719</v>
      </c>
      <c r="AT759" s="92">
        <f t="shared" si="546"/>
        <v>0</v>
      </c>
      <c r="AU759" s="93">
        <v>0</v>
      </c>
      <c r="AV759" s="93">
        <v>0</v>
      </c>
      <c r="AW759" s="166">
        <v>0</v>
      </c>
      <c r="AX759" s="93">
        <v>0</v>
      </c>
      <c r="AY759" s="177"/>
      <c r="AZ759" s="177">
        <v>0</v>
      </c>
      <c r="BA759" s="178"/>
      <c r="BB759" s="105"/>
      <c r="BC759" s="105"/>
      <c r="BD759" s="93"/>
      <c r="BE759" s="93">
        <v>0</v>
      </c>
      <c r="BF759" s="91">
        <v>0</v>
      </c>
      <c r="BG759" s="94"/>
      <c r="BH759" s="95"/>
      <c r="BI759" s="93">
        <f t="shared" si="514"/>
        <v>0</v>
      </c>
      <c r="BJ759" s="105">
        <f t="shared" si="515"/>
        <v>0</v>
      </c>
      <c r="BK759" s="88">
        <f t="shared" si="516"/>
        <v>0</v>
      </c>
      <c r="BL759" s="86">
        <f t="shared" si="517"/>
        <v>0</v>
      </c>
      <c r="BM759" s="105">
        <f t="shared" si="518"/>
        <v>0</v>
      </c>
      <c r="BN759" s="86">
        <f t="shared" si="519"/>
        <v>0</v>
      </c>
      <c r="BO759" s="86">
        <f t="shared" si="520"/>
        <v>0</v>
      </c>
      <c r="BP759" s="86">
        <f t="shared" si="536"/>
        <v>0</v>
      </c>
      <c r="BQ759" s="160"/>
      <c r="BR759" s="86" t="s">
        <v>5720</v>
      </c>
      <c r="BS759" s="88" t="s">
        <v>5721</v>
      </c>
      <c r="BT759" s="86" t="s">
        <v>5722</v>
      </c>
      <c r="BU759" s="86"/>
      <c r="BV759" s="86">
        <f t="shared" si="537"/>
        <v>0</v>
      </c>
      <c r="BW759" s="105" t="str">
        <f t="shared" si="538"/>
        <v/>
      </c>
      <c r="BX759" s="86">
        <f t="shared" si="532"/>
        <v>0</v>
      </c>
      <c r="BY759" s="86">
        <f t="shared" si="533"/>
        <v>0</v>
      </c>
      <c r="BZ759" s="91">
        <f t="shared" si="534"/>
        <v>0</v>
      </c>
      <c r="CA759" s="91">
        <v>0</v>
      </c>
      <c r="CB759" s="96" t="s">
        <v>5719</v>
      </c>
      <c r="CC759" s="91">
        <f t="shared" si="539"/>
        <v>0</v>
      </c>
      <c r="CD759" s="91">
        <f t="shared" si="540"/>
        <v>0</v>
      </c>
      <c r="CE759" s="93">
        <f t="shared" si="541"/>
        <v>0</v>
      </c>
      <c r="CF759" s="93">
        <f t="shared" si="542"/>
        <v>0</v>
      </c>
      <c r="CG759" s="105"/>
      <c r="CH759" s="105"/>
      <c r="CI759" s="86"/>
      <c r="CJ759" s="188"/>
      <c r="CK759" s="181">
        <f t="shared" si="543"/>
        <v>0</v>
      </c>
      <c r="CL759" s="181">
        <f t="shared" si="544"/>
        <v>0</v>
      </c>
      <c r="CM759" s="86" t="s">
        <v>5723</v>
      </c>
      <c r="CN759" s="182"/>
      <c r="CO759" s="183"/>
      <c r="CP759" s="86" t="s">
        <v>5724</v>
      </c>
      <c r="CQ759" s="153"/>
      <c r="CR759" s="187" t="e">
        <f t="shared" si="545"/>
        <v>#VALUE!</v>
      </c>
      <c r="CS759" s="188">
        <v>0</v>
      </c>
      <c r="CT759" s="188" t="e">
        <f t="shared" si="547"/>
        <v>#VALUE!</v>
      </c>
      <c r="CU759" s="93"/>
      <c r="CV759" s="94">
        <f t="shared" si="529"/>
        <v>0</v>
      </c>
      <c r="CW759" s="93">
        <f t="shared" si="530"/>
        <v>0</v>
      </c>
      <c r="CX759" s="86">
        <f t="shared" si="531"/>
        <v>0</v>
      </c>
      <c r="CY759" s="93" t="e">
        <f t="shared" si="548"/>
        <v>#VALUE!</v>
      </c>
      <c r="CZ759" s="93">
        <v>0</v>
      </c>
      <c r="DA759" s="93">
        <v>0</v>
      </c>
      <c r="DB759" s="93" t="e">
        <f t="shared" si="549"/>
        <v>#VALUE!</v>
      </c>
      <c r="DC759" s="93">
        <v>0</v>
      </c>
      <c r="DD759" s="91">
        <v>0</v>
      </c>
      <c r="DE759" s="93" t="e">
        <f t="shared" si="550"/>
        <v>#VALUE!</v>
      </c>
      <c r="DF759" s="93">
        <f t="shared" si="521"/>
        <v>0</v>
      </c>
      <c r="DG759" s="93"/>
      <c r="DH759" s="93">
        <v>0</v>
      </c>
      <c r="DI759" s="93">
        <v>0</v>
      </c>
      <c r="DJ759" s="86">
        <f t="shared" si="551"/>
        <v>0</v>
      </c>
      <c r="DK759" s="91">
        <v>0</v>
      </c>
      <c r="DL759" s="93"/>
      <c r="DM759" s="93">
        <v>0</v>
      </c>
      <c r="DN759" s="93" t="e">
        <f t="shared" si="522"/>
        <v>#VALUE!</v>
      </c>
      <c r="DO759" s="93" t="e">
        <f t="shared" si="552"/>
        <v>#VALUE!</v>
      </c>
      <c r="DP759" s="92" t="e">
        <f t="shared" si="553"/>
        <v>#VALUE!</v>
      </c>
      <c r="DQ759" s="97">
        <f t="shared" si="523"/>
        <v>0</v>
      </c>
      <c r="DR759" s="98">
        <f t="shared" si="554"/>
        <v>10</v>
      </c>
      <c r="DS759" s="93" t="str">
        <f t="shared" si="555"/>
        <v>Mã tin sai !!!</v>
      </c>
      <c r="DT759" s="93"/>
      <c r="DU759" s="78" t="e">
        <f t="shared" si="524"/>
        <v>#VALUE!</v>
      </c>
      <c r="DV759" s="78" t="e">
        <f>INDEX('08_DMGiaDat'!$L:$L,MATCH(DU759,'08_DMGiaDat'!$R:$R,0))</f>
        <v>#VALUE!</v>
      </c>
      <c r="DW759" s="78" t="str">
        <f t="shared" si="525"/>
        <v>5010700200100000001</v>
      </c>
      <c r="DX759" s="78" t="str">
        <f>IFERROR(VLOOKUP(DW759,'08_DMGiaDat'!C718:C719,2,FALSE),"N")</f>
        <v>N</v>
      </c>
      <c r="DY759" s="78" t="str">
        <f t="shared" si="526"/>
        <v>50107002001001</v>
      </c>
      <c r="DZ759" s="78" t="str">
        <f>IFERROR(VLOOKUP(DY759,'08_DMGiaDat'!C718:C719,2,FALSE),"N")</f>
        <v>N</v>
      </c>
      <c r="EA759" s="78" t="str">
        <f t="shared" si="527"/>
        <v>5010700200100000001</v>
      </c>
      <c r="EB759" s="78" t="str">
        <f>IFERROR(VLOOKUP(EA759,'08_DMGiaDat'!C718:C719,2,FALSE),"N")</f>
        <v>N</v>
      </c>
      <c r="EC759" s="92" t="e">
        <f>IF(DV759&lt;&gt;"N",DV759,IF(DX759&lt;&gt;"N",DX759,IF(DZ759&lt;&gt;"N",DZ759*VLOOKUP(LEFT(CB759,3),'03_DMMucDich'!C702:C706,5,FALSE),IF(EB759&lt;&gt;"N",EB759*VLOOKUP(LEFT(CB759,3),'03_DMMucDich'!C702:C706,5,FALSE),"N/A"))))</f>
        <v>#VALUE!</v>
      </c>
    </row>
    <row r="760" spans="1:133" s="34" customFormat="1" ht="16" x14ac:dyDescent="0.2">
      <c r="A760" s="85">
        <v>746</v>
      </c>
      <c r="B760" s="86"/>
      <c r="C760" s="87"/>
      <c r="D760" s="141"/>
      <c r="E760" s="86"/>
      <c r="F760" s="88"/>
      <c r="G760" s="88" t="s">
        <v>5718</v>
      </c>
      <c r="H760" s="151">
        <v>2022</v>
      </c>
      <c r="I760" s="86"/>
      <c r="J760" s="86"/>
      <c r="K760" s="145"/>
      <c r="L760" s="105"/>
      <c r="M760" s="86"/>
      <c r="N760" s="105"/>
      <c r="O760" s="105"/>
      <c r="P760" s="86"/>
      <c r="Q760" s="86"/>
      <c r="R760" s="153"/>
      <c r="S760" s="86"/>
      <c r="T760" s="86"/>
      <c r="U760" s="86"/>
      <c r="V760" s="86" t="str">
        <f t="shared" si="535"/>
        <v xml:space="preserve">, </v>
      </c>
      <c r="W760" s="86"/>
      <c r="X760" s="86"/>
      <c r="Y760" s="86"/>
      <c r="Z760" s="88"/>
      <c r="AA760" s="105"/>
      <c r="AB760" s="86"/>
      <c r="AC760" s="90"/>
      <c r="AD760" s="86"/>
      <c r="AE760" s="86"/>
      <c r="AF760" s="86"/>
      <c r="AG760" s="86"/>
      <c r="AH760" s="160"/>
      <c r="AI760" s="153"/>
      <c r="AJ760" s="153"/>
      <c r="AK760" s="86"/>
      <c r="AL760" s="86"/>
      <c r="AM760" s="153"/>
      <c r="AN760" s="153"/>
      <c r="AO760" s="165"/>
      <c r="AP760" s="153"/>
      <c r="AQ760" s="153"/>
      <c r="AR760" s="166">
        <v>0</v>
      </c>
      <c r="AS760" s="88" t="s">
        <v>5719</v>
      </c>
      <c r="AT760" s="92">
        <f t="shared" si="546"/>
        <v>0</v>
      </c>
      <c r="AU760" s="93">
        <v>0</v>
      </c>
      <c r="AV760" s="93">
        <v>0</v>
      </c>
      <c r="AW760" s="166">
        <v>0</v>
      </c>
      <c r="AX760" s="93">
        <v>0</v>
      </c>
      <c r="AY760" s="177"/>
      <c r="AZ760" s="177">
        <v>0</v>
      </c>
      <c r="BA760" s="178"/>
      <c r="BB760" s="105"/>
      <c r="BC760" s="105"/>
      <c r="BD760" s="93"/>
      <c r="BE760" s="93">
        <v>0</v>
      </c>
      <c r="BF760" s="91">
        <v>0</v>
      </c>
      <c r="BG760" s="94"/>
      <c r="BH760" s="95"/>
      <c r="BI760" s="93">
        <f t="shared" si="514"/>
        <v>0</v>
      </c>
      <c r="BJ760" s="105">
        <f t="shared" si="515"/>
        <v>0</v>
      </c>
      <c r="BK760" s="88">
        <f t="shared" si="516"/>
        <v>0</v>
      </c>
      <c r="BL760" s="86">
        <f t="shared" si="517"/>
        <v>0</v>
      </c>
      <c r="BM760" s="105">
        <f t="shared" si="518"/>
        <v>0</v>
      </c>
      <c r="BN760" s="86">
        <f t="shared" si="519"/>
        <v>0</v>
      </c>
      <c r="BO760" s="86">
        <f t="shared" si="520"/>
        <v>0</v>
      </c>
      <c r="BP760" s="86">
        <f t="shared" si="536"/>
        <v>0</v>
      </c>
      <c r="BQ760" s="160"/>
      <c r="BR760" s="86" t="s">
        <v>5720</v>
      </c>
      <c r="BS760" s="88" t="s">
        <v>5721</v>
      </c>
      <c r="BT760" s="86" t="s">
        <v>5722</v>
      </c>
      <c r="BU760" s="86"/>
      <c r="BV760" s="86">
        <f t="shared" si="537"/>
        <v>0</v>
      </c>
      <c r="BW760" s="105" t="str">
        <f t="shared" si="538"/>
        <v/>
      </c>
      <c r="BX760" s="86">
        <f t="shared" si="532"/>
        <v>0</v>
      </c>
      <c r="BY760" s="86">
        <f t="shared" si="533"/>
        <v>0</v>
      </c>
      <c r="BZ760" s="91">
        <f t="shared" si="534"/>
        <v>0</v>
      </c>
      <c r="CA760" s="91">
        <v>0</v>
      </c>
      <c r="CB760" s="96" t="s">
        <v>5719</v>
      </c>
      <c r="CC760" s="91">
        <f t="shared" si="539"/>
        <v>0</v>
      </c>
      <c r="CD760" s="91">
        <f t="shared" si="540"/>
        <v>0</v>
      </c>
      <c r="CE760" s="93">
        <f t="shared" si="541"/>
        <v>0</v>
      </c>
      <c r="CF760" s="93">
        <f t="shared" si="542"/>
        <v>0</v>
      </c>
      <c r="CG760" s="105"/>
      <c r="CH760" s="105"/>
      <c r="CI760" s="86"/>
      <c r="CJ760" s="188"/>
      <c r="CK760" s="181">
        <f t="shared" si="543"/>
        <v>0</v>
      </c>
      <c r="CL760" s="181">
        <f t="shared" si="544"/>
        <v>0</v>
      </c>
      <c r="CM760" s="86" t="s">
        <v>5723</v>
      </c>
      <c r="CN760" s="182"/>
      <c r="CO760" s="183"/>
      <c r="CP760" s="86" t="s">
        <v>5724</v>
      </c>
      <c r="CQ760" s="153"/>
      <c r="CR760" s="187" t="e">
        <f t="shared" si="545"/>
        <v>#VALUE!</v>
      </c>
      <c r="CS760" s="188">
        <v>0</v>
      </c>
      <c r="CT760" s="188" t="e">
        <f t="shared" si="547"/>
        <v>#VALUE!</v>
      </c>
      <c r="CU760" s="93"/>
      <c r="CV760" s="94">
        <f t="shared" si="529"/>
        <v>0</v>
      </c>
      <c r="CW760" s="93">
        <f t="shared" si="530"/>
        <v>0</v>
      </c>
      <c r="CX760" s="86">
        <f t="shared" si="531"/>
        <v>0</v>
      </c>
      <c r="CY760" s="93" t="e">
        <f t="shared" si="548"/>
        <v>#VALUE!</v>
      </c>
      <c r="CZ760" s="93">
        <v>0</v>
      </c>
      <c r="DA760" s="93">
        <v>0</v>
      </c>
      <c r="DB760" s="93" t="e">
        <f t="shared" si="549"/>
        <v>#VALUE!</v>
      </c>
      <c r="DC760" s="93">
        <v>0</v>
      </c>
      <c r="DD760" s="91">
        <v>0</v>
      </c>
      <c r="DE760" s="93" t="e">
        <f t="shared" si="550"/>
        <v>#VALUE!</v>
      </c>
      <c r="DF760" s="93">
        <f t="shared" si="521"/>
        <v>0</v>
      </c>
      <c r="DG760" s="93"/>
      <c r="DH760" s="93">
        <v>0</v>
      </c>
      <c r="DI760" s="93">
        <v>0</v>
      </c>
      <c r="DJ760" s="86">
        <f t="shared" si="551"/>
        <v>0</v>
      </c>
      <c r="DK760" s="91">
        <v>0</v>
      </c>
      <c r="DL760" s="93"/>
      <c r="DM760" s="93">
        <v>0</v>
      </c>
      <c r="DN760" s="93" t="e">
        <f t="shared" si="522"/>
        <v>#VALUE!</v>
      </c>
      <c r="DO760" s="93" t="e">
        <f t="shared" si="552"/>
        <v>#VALUE!</v>
      </c>
      <c r="DP760" s="92" t="e">
        <f t="shared" si="553"/>
        <v>#VALUE!</v>
      </c>
      <c r="DQ760" s="97">
        <f t="shared" si="523"/>
        <v>0</v>
      </c>
      <c r="DR760" s="98">
        <f t="shared" si="554"/>
        <v>10</v>
      </c>
      <c r="DS760" s="93" t="str">
        <f t="shared" si="555"/>
        <v>Mã tin sai !!!</v>
      </c>
      <c r="DT760" s="93"/>
      <c r="DU760" s="78" t="e">
        <f t="shared" si="524"/>
        <v>#VALUE!</v>
      </c>
      <c r="DV760" s="78" t="e">
        <f>INDEX('08_DMGiaDat'!$L:$L,MATCH(DU760,'08_DMGiaDat'!$R:$R,0))</f>
        <v>#VALUE!</v>
      </c>
      <c r="DW760" s="78" t="str">
        <f t="shared" si="525"/>
        <v>5010700200100000001</v>
      </c>
      <c r="DX760" s="78" t="str">
        <f>IFERROR(VLOOKUP(DW760,'08_DMGiaDat'!C718:C719,2,FALSE),"N")</f>
        <v>N</v>
      </c>
      <c r="DY760" s="78" t="str">
        <f t="shared" si="526"/>
        <v>50107002001001</v>
      </c>
      <c r="DZ760" s="78" t="str">
        <f>IFERROR(VLOOKUP(DY760,'08_DMGiaDat'!C718:C719,2,FALSE),"N")</f>
        <v>N</v>
      </c>
      <c r="EA760" s="78" t="str">
        <f t="shared" si="527"/>
        <v>5010700200100000001</v>
      </c>
      <c r="EB760" s="78" t="str">
        <f>IFERROR(VLOOKUP(EA760,'08_DMGiaDat'!C718:C719,2,FALSE),"N")</f>
        <v>N</v>
      </c>
      <c r="EC760" s="92" t="e">
        <f>IF(DV760&lt;&gt;"N",DV760,IF(DX760&lt;&gt;"N",DX760,IF(DZ760&lt;&gt;"N",DZ760*VLOOKUP(LEFT(CB760,3),'03_DMMucDich'!C702:C706,5,FALSE),IF(EB760&lt;&gt;"N",EB760*VLOOKUP(LEFT(CB760,3),'03_DMMucDich'!C702:C706,5,FALSE),"N/A"))))</f>
        <v>#VALUE!</v>
      </c>
    </row>
    <row r="761" spans="1:133" s="34" customFormat="1" ht="16" x14ac:dyDescent="0.2">
      <c r="A761" s="85">
        <v>747</v>
      </c>
      <c r="B761" s="86"/>
      <c r="C761" s="87"/>
      <c r="D761" s="141"/>
      <c r="E761" s="86"/>
      <c r="F761" s="88"/>
      <c r="G761" s="88" t="s">
        <v>5718</v>
      </c>
      <c r="H761" s="151">
        <v>2022</v>
      </c>
      <c r="I761" s="86"/>
      <c r="J761" s="86"/>
      <c r="K761" s="145"/>
      <c r="L761" s="105"/>
      <c r="M761" s="86"/>
      <c r="N761" s="105"/>
      <c r="O761" s="105"/>
      <c r="P761" s="86"/>
      <c r="Q761" s="86"/>
      <c r="R761" s="153"/>
      <c r="S761" s="86"/>
      <c r="T761" s="86"/>
      <c r="U761" s="86"/>
      <c r="V761" s="86" t="str">
        <f t="shared" si="535"/>
        <v xml:space="preserve">, </v>
      </c>
      <c r="W761" s="86"/>
      <c r="X761" s="86"/>
      <c r="Y761" s="86"/>
      <c r="Z761" s="88"/>
      <c r="AA761" s="105"/>
      <c r="AB761" s="86"/>
      <c r="AC761" s="90"/>
      <c r="AD761" s="86"/>
      <c r="AE761" s="86"/>
      <c r="AF761" s="86"/>
      <c r="AG761" s="86"/>
      <c r="AH761" s="160"/>
      <c r="AI761" s="153"/>
      <c r="AJ761" s="153"/>
      <c r="AK761" s="86"/>
      <c r="AL761" s="86"/>
      <c r="AM761" s="153"/>
      <c r="AN761" s="153"/>
      <c r="AO761" s="165"/>
      <c r="AP761" s="153"/>
      <c r="AQ761" s="153"/>
      <c r="AR761" s="166">
        <v>0</v>
      </c>
      <c r="AS761" s="88" t="s">
        <v>5719</v>
      </c>
      <c r="AT761" s="92">
        <f t="shared" si="546"/>
        <v>0</v>
      </c>
      <c r="AU761" s="93">
        <v>0</v>
      </c>
      <c r="AV761" s="93">
        <v>0</v>
      </c>
      <c r="AW761" s="166">
        <v>0</v>
      </c>
      <c r="AX761" s="93">
        <v>0</v>
      </c>
      <c r="AY761" s="177"/>
      <c r="AZ761" s="177">
        <v>0</v>
      </c>
      <c r="BA761" s="178"/>
      <c r="BB761" s="105"/>
      <c r="BC761" s="105"/>
      <c r="BD761" s="93"/>
      <c r="BE761" s="93">
        <v>0</v>
      </c>
      <c r="BF761" s="91">
        <v>0</v>
      </c>
      <c r="BG761" s="94"/>
      <c r="BH761" s="95"/>
      <c r="BI761" s="93">
        <f t="shared" si="514"/>
        <v>0</v>
      </c>
      <c r="BJ761" s="105">
        <f t="shared" si="515"/>
        <v>0</v>
      </c>
      <c r="BK761" s="88">
        <f t="shared" si="516"/>
        <v>0</v>
      </c>
      <c r="BL761" s="86">
        <f t="shared" si="517"/>
        <v>0</v>
      </c>
      <c r="BM761" s="105">
        <f t="shared" si="518"/>
        <v>0</v>
      </c>
      <c r="BN761" s="86">
        <f t="shared" si="519"/>
        <v>0</v>
      </c>
      <c r="BO761" s="86">
        <f t="shared" si="520"/>
        <v>0</v>
      </c>
      <c r="BP761" s="86">
        <f t="shared" si="536"/>
        <v>0</v>
      </c>
      <c r="BQ761" s="160"/>
      <c r="BR761" s="86" t="s">
        <v>5720</v>
      </c>
      <c r="BS761" s="88" t="s">
        <v>5721</v>
      </c>
      <c r="BT761" s="86" t="s">
        <v>5722</v>
      </c>
      <c r="BU761" s="86"/>
      <c r="BV761" s="86">
        <f t="shared" si="537"/>
        <v>0</v>
      </c>
      <c r="BW761" s="105" t="str">
        <f t="shared" si="538"/>
        <v/>
      </c>
      <c r="BX761" s="86">
        <f t="shared" si="532"/>
        <v>0</v>
      </c>
      <c r="BY761" s="86">
        <f t="shared" si="533"/>
        <v>0</v>
      </c>
      <c r="BZ761" s="91">
        <f t="shared" si="534"/>
        <v>0</v>
      </c>
      <c r="CA761" s="91">
        <v>0</v>
      </c>
      <c r="CB761" s="96" t="s">
        <v>5719</v>
      </c>
      <c r="CC761" s="91">
        <f t="shared" si="539"/>
        <v>0</v>
      </c>
      <c r="CD761" s="91">
        <f t="shared" si="540"/>
        <v>0</v>
      </c>
      <c r="CE761" s="93">
        <f t="shared" si="541"/>
        <v>0</v>
      </c>
      <c r="CF761" s="93">
        <f t="shared" si="542"/>
        <v>0</v>
      </c>
      <c r="CG761" s="105"/>
      <c r="CH761" s="105"/>
      <c r="CI761" s="86"/>
      <c r="CJ761" s="188"/>
      <c r="CK761" s="181">
        <f t="shared" si="543"/>
        <v>0</v>
      </c>
      <c r="CL761" s="181">
        <f t="shared" si="544"/>
        <v>0</v>
      </c>
      <c r="CM761" s="86" t="s">
        <v>5723</v>
      </c>
      <c r="CN761" s="182"/>
      <c r="CO761" s="183"/>
      <c r="CP761" s="86" t="s">
        <v>5724</v>
      </c>
      <c r="CQ761" s="153"/>
      <c r="CR761" s="187" t="e">
        <f t="shared" si="545"/>
        <v>#VALUE!</v>
      </c>
      <c r="CS761" s="188">
        <v>0</v>
      </c>
      <c r="CT761" s="188" t="e">
        <f t="shared" si="547"/>
        <v>#VALUE!</v>
      </c>
      <c r="CU761" s="93"/>
      <c r="CV761" s="94">
        <f t="shared" si="529"/>
        <v>0</v>
      </c>
      <c r="CW761" s="93">
        <f t="shared" si="530"/>
        <v>0</v>
      </c>
      <c r="CX761" s="86">
        <f t="shared" si="531"/>
        <v>0</v>
      </c>
      <c r="CY761" s="93" t="e">
        <f t="shared" si="548"/>
        <v>#VALUE!</v>
      </c>
      <c r="CZ761" s="93">
        <v>0</v>
      </c>
      <c r="DA761" s="93">
        <v>0</v>
      </c>
      <c r="DB761" s="93" t="e">
        <f t="shared" si="549"/>
        <v>#VALUE!</v>
      </c>
      <c r="DC761" s="93">
        <v>0</v>
      </c>
      <c r="DD761" s="91">
        <v>0</v>
      </c>
      <c r="DE761" s="93" t="e">
        <f t="shared" si="550"/>
        <v>#VALUE!</v>
      </c>
      <c r="DF761" s="93">
        <f t="shared" si="521"/>
        <v>0</v>
      </c>
      <c r="DG761" s="93"/>
      <c r="DH761" s="93">
        <v>0</v>
      </c>
      <c r="DI761" s="93">
        <v>0</v>
      </c>
      <c r="DJ761" s="86">
        <f t="shared" si="551"/>
        <v>0</v>
      </c>
      <c r="DK761" s="91">
        <v>0</v>
      </c>
      <c r="DL761" s="93"/>
      <c r="DM761" s="93">
        <v>0</v>
      </c>
      <c r="DN761" s="93" t="e">
        <f t="shared" si="522"/>
        <v>#VALUE!</v>
      </c>
      <c r="DO761" s="93" t="e">
        <f t="shared" si="552"/>
        <v>#VALUE!</v>
      </c>
      <c r="DP761" s="92" t="e">
        <f t="shared" si="553"/>
        <v>#VALUE!</v>
      </c>
      <c r="DQ761" s="97">
        <f t="shared" si="523"/>
        <v>0</v>
      </c>
      <c r="DR761" s="98">
        <f t="shared" si="554"/>
        <v>10</v>
      </c>
      <c r="DS761" s="93" t="str">
        <f t="shared" si="555"/>
        <v>Mã tin sai !!!</v>
      </c>
      <c r="DT761" s="93"/>
      <c r="DU761" s="78" t="e">
        <f t="shared" si="524"/>
        <v>#VALUE!</v>
      </c>
      <c r="DV761" s="78" t="e">
        <f>INDEX('08_DMGiaDat'!$L:$L,MATCH(DU761,'08_DMGiaDat'!$R:$R,0))</f>
        <v>#VALUE!</v>
      </c>
      <c r="DW761" s="78" t="str">
        <f t="shared" si="525"/>
        <v>5010700200100000001</v>
      </c>
      <c r="DX761" s="78" t="str">
        <f>IFERROR(VLOOKUP(DW761,'08_DMGiaDat'!C718:C719,2,FALSE),"N")</f>
        <v>N</v>
      </c>
      <c r="DY761" s="78" t="str">
        <f t="shared" si="526"/>
        <v>50107002001001</v>
      </c>
      <c r="DZ761" s="78" t="str">
        <f>IFERROR(VLOOKUP(DY761,'08_DMGiaDat'!C718:C719,2,FALSE),"N")</f>
        <v>N</v>
      </c>
      <c r="EA761" s="78" t="str">
        <f t="shared" si="527"/>
        <v>5010700200100000001</v>
      </c>
      <c r="EB761" s="78" t="str">
        <f>IFERROR(VLOOKUP(EA761,'08_DMGiaDat'!C718:C719,2,FALSE),"N")</f>
        <v>N</v>
      </c>
      <c r="EC761" s="92" t="e">
        <f>IF(DV761&lt;&gt;"N",DV761,IF(DX761&lt;&gt;"N",DX761,IF(DZ761&lt;&gt;"N",DZ761*VLOOKUP(LEFT(CB761,3),'03_DMMucDich'!C702:C706,5,FALSE),IF(EB761&lt;&gt;"N",EB761*VLOOKUP(LEFT(CB761,3),'03_DMMucDich'!C702:C706,5,FALSE),"N/A"))))</f>
        <v>#VALUE!</v>
      </c>
    </row>
    <row r="762" spans="1:133" s="34" customFormat="1" ht="16" x14ac:dyDescent="0.2">
      <c r="A762" s="85">
        <v>748</v>
      </c>
      <c r="B762" s="86"/>
      <c r="C762" s="87"/>
      <c r="D762" s="141"/>
      <c r="E762" s="86"/>
      <c r="F762" s="88"/>
      <c r="G762" s="88" t="s">
        <v>5718</v>
      </c>
      <c r="H762" s="151">
        <v>2022</v>
      </c>
      <c r="I762" s="86"/>
      <c r="J762" s="86"/>
      <c r="K762" s="145"/>
      <c r="L762" s="105"/>
      <c r="M762" s="86"/>
      <c r="N762" s="105"/>
      <c r="O762" s="105"/>
      <c r="P762" s="86"/>
      <c r="Q762" s="86"/>
      <c r="R762" s="153"/>
      <c r="S762" s="86"/>
      <c r="T762" s="86"/>
      <c r="U762" s="86"/>
      <c r="V762" s="86" t="str">
        <f t="shared" si="535"/>
        <v xml:space="preserve">, </v>
      </c>
      <c r="W762" s="86"/>
      <c r="X762" s="86"/>
      <c r="Y762" s="86"/>
      <c r="Z762" s="88"/>
      <c r="AA762" s="105"/>
      <c r="AB762" s="86"/>
      <c r="AC762" s="90"/>
      <c r="AD762" s="86"/>
      <c r="AE762" s="86"/>
      <c r="AF762" s="86"/>
      <c r="AG762" s="86"/>
      <c r="AH762" s="160"/>
      <c r="AI762" s="153"/>
      <c r="AJ762" s="153"/>
      <c r="AK762" s="86"/>
      <c r="AL762" s="86"/>
      <c r="AM762" s="153"/>
      <c r="AN762" s="153"/>
      <c r="AO762" s="165"/>
      <c r="AP762" s="153"/>
      <c r="AQ762" s="153"/>
      <c r="AR762" s="166">
        <v>0</v>
      </c>
      <c r="AS762" s="88" t="s">
        <v>5719</v>
      </c>
      <c r="AT762" s="92">
        <f t="shared" si="546"/>
        <v>0</v>
      </c>
      <c r="AU762" s="93">
        <v>0</v>
      </c>
      <c r="AV762" s="93">
        <v>0</v>
      </c>
      <c r="AW762" s="166">
        <v>0</v>
      </c>
      <c r="AX762" s="93">
        <v>0</v>
      </c>
      <c r="AY762" s="177"/>
      <c r="AZ762" s="177">
        <v>0</v>
      </c>
      <c r="BA762" s="178"/>
      <c r="BB762" s="105"/>
      <c r="BC762" s="105"/>
      <c r="BD762" s="93"/>
      <c r="BE762" s="93">
        <v>0</v>
      </c>
      <c r="BF762" s="91">
        <v>0</v>
      </c>
      <c r="BG762" s="94"/>
      <c r="BH762" s="95"/>
      <c r="BI762" s="93">
        <f t="shared" si="514"/>
        <v>0</v>
      </c>
      <c r="BJ762" s="105">
        <f t="shared" si="515"/>
        <v>0</v>
      </c>
      <c r="BK762" s="88">
        <f t="shared" si="516"/>
        <v>0</v>
      </c>
      <c r="BL762" s="86">
        <f t="shared" si="517"/>
        <v>0</v>
      </c>
      <c r="BM762" s="105">
        <f t="shared" si="518"/>
        <v>0</v>
      </c>
      <c r="BN762" s="86">
        <f t="shared" si="519"/>
        <v>0</v>
      </c>
      <c r="BO762" s="86">
        <f t="shared" si="520"/>
        <v>0</v>
      </c>
      <c r="BP762" s="86">
        <f t="shared" si="536"/>
        <v>0</v>
      </c>
      <c r="BQ762" s="160"/>
      <c r="BR762" s="86" t="s">
        <v>5720</v>
      </c>
      <c r="BS762" s="88" t="s">
        <v>5721</v>
      </c>
      <c r="BT762" s="86" t="s">
        <v>5722</v>
      </c>
      <c r="BU762" s="86"/>
      <c r="BV762" s="86">
        <f t="shared" si="537"/>
        <v>0</v>
      </c>
      <c r="BW762" s="105" t="str">
        <f t="shared" si="538"/>
        <v/>
      </c>
      <c r="BX762" s="86">
        <f t="shared" si="532"/>
        <v>0</v>
      </c>
      <c r="BY762" s="86">
        <f t="shared" si="533"/>
        <v>0</v>
      </c>
      <c r="BZ762" s="91">
        <f t="shared" si="534"/>
        <v>0</v>
      </c>
      <c r="CA762" s="91">
        <v>0</v>
      </c>
      <c r="CB762" s="96" t="s">
        <v>5719</v>
      </c>
      <c r="CC762" s="91">
        <f t="shared" si="539"/>
        <v>0</v>
      </c>
      <c r="CD762" s="91">
        <f t="shared" si="540"/>
        <v>0</v>
      </c>
      <c r="CE762" s="93">
        <f t="shared" si="541"/>
        <v>0</v>
      </c>
      <c r="CF762" s="93">
        <f t="shared" si="542"/>
        <v>0</v>
      </c>
      <c r="CG762" s="105"/>
      <c r="CH762" s="105"/>
      <c r="CI762" s="86"/>
      <c r="CJ762" s="188"/>
      <c r="CK762" s="181">
        <f t="shared" si="543"/>
        <v>0</v>
      </c>
      <c r="CL762" s="181">
        <f t="shared" si="544"/>
        <v>0</v>
      </c>
      <c r="CM762" s="86" t="s">
        <v>5723</v>
      </c>
      <c r="CN762" s="182"/>
      <c r="CO762" s="183"/>
      <c r="CP762" s="86" t="s">
        <v>5724</v>
      </c>
      <c r="CQ762" s="153"/>
      <c r="CR762" s="187" t="e">
        <f t="shared" si="545"/>
        <v>#VALUE!</v>
      </c>
      <c r="CS762" s="188">
        <v>0</v>
      </c>
      <c r="CT762" s="188" t="e">
        <f t="shared" si="547"/>
        <v>#VALUE!</v>
      </c>
      <c r="CU762" s="93"/>
      <c r="CV762" s="94">
        <f t="shared" si="529"/>
        <v>0</v>
      </c>
      <c r="CW762" s="93">
        <f t="shared" si="530"/>
        <v>0</v>
      </c>
      <c r="CX762" s="86">
        <f t="shared" si="531"/>
        <v>0</v>
      </c>
      <c r="CY762" s="93" t="e">
        <f t="shared" si="548"/>
        <v>#VALUE!</v>
      </c>
      <c r="CZ762" s="93">
        <v>0</v>
      </c>
      <c r="DA762" s="93">
        <v>0</v>
      </c>
      <c r="DB762" s="93" t="e">
        <f t="shared" si="549"/>
        <v>#VALUE!</v>
      </c>
      <c r="DC762" s="93">
        <v>0</v>
      </c>
      <c r="DD762" s="91">
        <v>0</v>
      </c>
      <c r="DE762" s="93" t="e">
        <f t="shared" si="550"/>
        <v>#VALUE!</v>
      </c>
      <c r="DF762" s="93">
        <f t="shared" si="521"/>
        <v>0</v>
      </c>
      <c r="DG762" s="93"/>
      <c r="DH762" s="93">
        <v>0</v>
      </c>
      <c r="DI762" s="93">
        <v>0</v>
      </c>
      <c r="DJ762" s="86">
        <f t="shared" si="551"/>
        <v>0</v>
      </c>
      <c r="DK762" s="91">
        <v>0</v>
      </c>
      <c r="DL762" s="93"/>
      <c r="DM762" s="93">
        <v>0</v>
      </c>
      <c r="DN762" s="93" t="e">
        <f t="shared" si="522"/>
        <v>#VALUE!</v>
      </c>
      <c r="DO762" s="93" t="e">
        <f t="shared" si="552"/>
        <v>#VALUE!</v>
      </c>
      <c r="DP762" s="92" t="e">
        <f t="shared" si="553"/>
        <v>#VALUE!</v>
      </c>
      <c r="DQ762" s="97">
        <f t="shared" si="523"/>
        <v>0</v>
      </c>
      <c r="DR762" s="98">
        <f t="shared" si="554"/>
        <v>10</v>
      </c>
      <c r="DS762" s="93" t="str">
        <f t="shared" si="555"/>
        <v>Mã tin sai !!!</v>
      </c>
      <c r="DT762" s="93"/>
      <c r="DU762" s="78" t="e">
        <f t="shared" si="524"/>
        <v>#VALUE!</v>
      </c>
      <c r="DV762" s="78" t="e">
        <f>INDEX('08_DMGiaDat'!$L:$L,MATCH(DU762,'08_DMGiaDat'!$R:$R,0))</f>
        <v>#VALUE!</v>
      </c>
      <c r="DW762" s="78" t="str">
        <f t="shared" si="525"/>
        <v>5010700200100000001</v>
      </c>
      <c r="DX762" s="78" t="str">
        <f>IFERROR(VLOOKUP(DW762,'08_DMGiaDat'!C718:C719,2,FALSE),"N")</f>
        <v>N</v>
      </c>
      <c r="DY762" s="78" t="str">
        <f t="shared" si="526"/>
        <v>50107002001001</v>
      </c>
      <c r="DZ762" s="78" t="str">
        <f>IFERROR(VLOOKUP(DY762,'08_DMGiaDat'!C718:C719,2,FALSE),"N")</f>
        <v>N</v>
      </c>
      <c r="EA762" s="78" t="str">
        <f t="shared" si="527"/>
        <v>5010700200100000001</v>
      </c>
      <c r="EB762" s="78" t="str">
        <f>IFERROR(VLOOKUP(EA762,'08_DMGiaDat'!C718:C719,2,FALSE),"N")</f>
        <v>N</v>
      </c>
      <c r="EC762" s="92" t="e">
        <f>IF(DV762&lt;&gt;"N",DV762,IF(DX762&lt;&gt;"N",DX762,IF(DZ762&lt;&gt;"N",DZ762*VLOOKUP(LEFT(CB762,3),'03_DMMucDich'!C702:C706,5,FALSE),IF(EB762&lt;&gt;"N",EB762*VLOOKUP(LEFT(CB762,3),'03_DMMucDich'!C702:C706,5,FALSE),"N/A"))))</f>
        <v>#VALUE!</v>
      </c>
    </row>
    <row r="763" spans="1:133" s="34" customFormat="1" ht="16" x14ac:dyDescent="0.2">
      <c r="A763" s="85">
        <v>749</v>
      </c>
      <c r="B763" s="86"/>
      <c r="C763" s="87"/>
      <c r="D763" s="141"/>
      <c r="E763" s="86"/>
      <c r="F763" s="88"/>
      <c r="G763" s="88" t="s">
        <v>5718</v>
      </c>
      <c r="H763" s="151">
        <v>2022</v>
      </c>
      <c r="I763" s="86"/>
      <c r="J763" s="86"/>
      <c r="K763" s="145"/>
      <c r="L763" s="105"/>
      <c r="M763" s="86"/>
      <c r="N763" s="105"/>
      <c r="O763" s="105"/>
      <c r="P763" s="86"/>
      <c r="Q763" s="86"/>
      <c r="R763" s="153"/>
      <c r="S763" s="86"/>
      <c r="T763" s="86"/>
      <c r="U763" s="86"/>
      <c r="V763" s="86" t="str">
        <f t="shared" si="535"/>
        <v xml:space="preserve">, </v>
      </c>
      <c r="W763" s="86"/>
      <c r="X763" s="86"/>
      <c r="Y763" s="86"/>
      <c r="Z763" s="88"/>
      <c r="AA763" s="105"/>
      <c r="AB763" s="86"/>
      <c r="AC763" s="90"/>
      <c r="AD763" s="86"/>
      <c r="AE763" s="86"/>
      <c r="AF763" s="86"/>
      <c r="AG763" s="86"/>
      <c r="AH763" s="160"/>
      <c r="AI763" s="153"/>
      <c r="AJ763" s="153"/>
      <c r="AK763" s="86"/>
      <c r="AL763" s="86"/>
      <c r="AM763" s="153"/>
      <c r="AN763" s="153"/>
      <c r="AO763" s="165"/>
      <c r="AP763" s="153"/>
      <c r="AQ763" s="153"/>
      <c r="AR763" s="166">
        <v>0</v>
      </c>
      <c r="AS763" s="88" t="s">
        <v>5719</v>
      </c>
      <c r="AT763" s="92">
        <f t="shared" si="546"/>
        <v>0</v>
      </c>
      <c r="AU763" s="93">
        <v>0</v>
      </c>
      <c r="AV763" s="93">
        <v>0</v>
      </c>
      <c r="AW763" s="166">
        <v>0</v>
      </c>
      <c r="AX763" s="93">
        <v>0</v>
      </c>
      <c r="AY763" s="177"/>
      <c r="AZ763" s="177">
        <v>0</v>
      </c>
      <c r="BA763" s="178"/>
      <c r="BB763" s="105"/>
      <c r="BC763" s="105"/>
      <c r="BD763" s="93"/>
      <c r="BE763" s="93">
        <v>0</v>
      </c>
      <c r="BF763" s="91">
        <v>0</v>
      </c>
      <c r="BG763" s="94"/>
      <c r="BH763" s="95"/>
      <c r="BI763" s="93">
        <f t="shared" si="514"/>
        <v>0</v>
      </c>
      <c r="BJ763" s="105">
        <f t="shared" si="515"/>
        <v>0</v>
      </c>
      <c r="BK763" s="88">
        <f t="shared" si="516"/>
        <v>0</v>
      </c>
      <c r="BL763" s="86">
        <f t="shared" si="517"/>
        <v>0</v>
      </c>
      <c r="BM763" s="105">
        <f t="shared" si="518"/>
        <v>0</v>
      </c>
      <c r="BN763" s="86">
        <f t="shared" si="519"/>
        <v>0</v>
      </c>
      <c r="BO763" s="86">
        <f t="shared" si="520"/>
        <v>0</v>
      </c>
      <c r="BP763" s="86">
        <f t="shared" si="536"/>
        <v>0</v>
      </c>
      <c r="BQ763" s="160"/>
      <c r="BR763" s="86" t="s">
        <v>5720</v>
      </c>
      <c r="BS763" s="88" t="s">
        <v>5721</v>
      </c>
      <c r="BT763" s="86" t="s">
        <v>5722</v>
      </c>
      <c r="BU763" s="86"/>
      <c r="BV763" s="86">
        <f t="shared" si="537"/>
        <v>0</v>
      </c>
      <c r="BW763" s="105" t="str">
        <f t="shared" si="538"/>
        <v/>
      </c>
      <c r="BX763" s="86">
        <f t="shared" si="532"/>
        <v>0</v>
      </c>
      <c r="BY763" s="86">
        <f t="shared" si="533"/>
        <v>0</v>
      </c>
      <c r="BZ763" s="91">
        <f t="shared" si="534"/>
        <v>0</v>
      </c>
      <c r="CA763" s="91">
        <v>0</v>
      </c>
      <c r="CB763" s="96" t="s">
        <v>5719</v>
      </c>
      <c r="CC763" s="91">
        <f t="shared" si="539"/>
        <v>0</v>
      </c>
      <c r="CD763" s="91">
        <f t="shared" si="540"/>
        <v>0</v>
      </c>
      <c r="CE763" s="93">
        <f t="shared" si="541"/>
        <v>0</v>
      </c>
      <c r="CF763" s="93">
        <f t="shared" si="542"/>
        <v>0</v>
      </c>
      <c r="CG763" s="105"/>
      <c r="CH763" s="105"/>
      <c r="CI763" s="86"/>
      <c r="CJ763" s="188"/>
      <c r="CK763" s="181">
        <f t="shared" si="543"/>
        <v>0</v>
      </c>
      <c r="CL763" s="181">
        <f t="shared" si="544"/>
        <v>0</v>
      </c>
      <c r="CM763" s="86" t="s">
        <v>5723</v>
      </c>
      <c r="CN763" s="182"/>
      <c r="CO763" s="183"/>
      <c r="CP763" s="86" t="s">
        <v>5724</v>
      </c>
      <c r="CQ763" s="153"/>
      <c r="CR763" s="187" t="e">
        <f t="shared" si="545"/>
        <v>#VALUE!</v>
      </c>
      <c r="CS763" s="188">
        <v>0</v>
      </c>
      <c r="CT763" s="188" t="e">
        <f t="shared" si="547"/>
        <v>#VALUE!</v>
      </c>
      <c r="CU763" s="93"/>
      <c r="CV763" s="94">
        <f t="shared" si="529"/>
        <v>0</v>
      </c>
      <c r="CW763" s="93">
        <f t="shared" si="530"/>
        <v>0</v>
      </c>
      <c r="CX763" s="86">
        <f t="shared" si="531"/>
        <v>0</v>
      </c>
      <c r="CY763" s="93" t="e">
        <f t="shared" si="548"/>
        <v>#VALUE!</v>
      </c>
      <c r="CZ763" s="93">
        <v>0</v>
      </c>
      <c r="DA763" s="93">
        <v>0</v>
      </c>
      <c r="DB763" s="93" t="e">
        <f t="shared" si="549"/>
        <v>#VALUE!</v>
      </c>
      <c r="DC763" s="93">
        <v>0</v>
      </c>
      <c r="DD763" s="91">
        <v>0</v>
      </c>
      <c r="DE763" s="93" t="e">
        <f t="shared" si="550"/>
        <v>#VALUE!</v>
      </c>
      <c r="DF763" s="93">
        <f t="shared" si="521"/>
        <v>0</v>
      </c>
      <c r="DG763" s="93"/>
      <c r="DH763" s="93">
        <v>0</v>
      </c>
      <c r="DI763" s="93">
        <v>0</v>
      </c>
      <c r="DJ763" s="86">
        <f t="shared" si="551"/>
        <v>0</v>
      </c>
      <c r="DK763" s="91">
        <v>0</v>
      </c>
      <c r="DL763" s="93"/>
      <c r="DM763" s="93">
        <v>0</v>
      </c>
      <c r="DN763" s="93" t="e">
        <f t="shared" si="522"/>
        <v>#VALUE!</v>
      </c>
      <c r="DO763" s="93" t="e">
        <f t="shared" si="552"/>
        <v>#VALUE!</v>
      </c>
      <c r="DP763" s="92" t="e">
        <f t="shared" si="553"/>
        <v>#VALUE!</v>
      </c>
      <c r="DQ763" s="97">
        <f t="shared" si="523"/>
        <v>0</v>
      </c>
      <c r="DR763" s="98">
        <f t="shared" si="554"/>
        <v>10</v>
      </c>
      <c r="DS763" s="93" t="str">
        <f t="shared" si="555"/>
        <v>Mã tin sai !!!</v>
      </c>
      <c r="DT763" s="93"/>
      <c r="DU763" s="78" t="e">
        <f t="shared" si="524"/>
        <v>#VALUE!</v>
      </c>
      <c r="DV763" s="78" t="e">
        <f>INDEX('08_DMGiaDat'!$L:$L,MATCH(DU763,'08_DMGiaDat'!$R:$R,0))</f>
        <v>#VALUE!</v>
      </c>
      <c r="DW763" s="78" t="str">
        <f t="shared" si="525"/>
        <v>5010700200100000001</v>
      </c>
      <c r="DX763" s="78" t="str">
        <f>IFERROR(VLOOKUP(DW763,'08_DMGiaDat'!C718:C719,2,FALSE),"N")</f>
        <v>N</v>
      </c>
      <c r="DY763" s="78" t="str">
        <f t="shared" si="526"/>
        <v>50107002001001</v>
      </c>
      <c r="DZ763" s="78" t="str">
        <f>IFERROR(VLOOKUP(DY763,'08_DMGiaDat'!C718:C719,2,FALSE),"N")</f>
        <v>N</v>
      </c>
      <c r="EA763" s="78" t="str">
        <f t="shared" si="527"/>
        <v>5010700200100000001</v>
      </c>
      <c r="EB763" s="78" t="str">
        <f>IFERROR(VLOOKUP(EA763,'08_DMGiaDat'!C718:C719,2,FALSE),"N")</f>
        <v>N</v>
      </c>
      <c r="EC763" s="92" t="e">
        <f>IF(DV763&lt;&gt;"N",DV763,IF(DX763&lt;&gt;"N",DX763,IF(DZ763&lt;&gt;"N",DZ763*VLOOKUP(LEFT(CB763,3),'03_DMMucDich'!C702:C706,5,FALSE),IF(EB763&lt;&gt;"N",EB763*VLOOKUP(LEFT(CB763,3),'03_DMMucDich'!C702:C706,5,FALSE),"N/A"))))</f>
        <v>#VALUE!</v>
      </c>
    </row>
    <row r="764" spans="1:133" s="34" customFormat="1" ht="16" x14ac:dyDescent="0.2">
      <c r="A764" s="85">
        <v>750</v>
      </c>
      <c r="B764" s="86"/>
      <c r="C764" s="87"/>
      <c r="D764" s="141"/>
      <c r="E764" s="86"/>
      <c r="F764" s="88"/>
      <c r="G764" s="88" t="s">
        <v>5718</v>
      </c>
      <c r="H764" s="151">
        <v>2022</v>
      </c>
      <c r="I764" s="86"/>
      <c r="J764" s="86"/>
      <c r="K764" s="145"/>
      <c r="L764" s="105"/>
      <c r="M764" s="86"/>
      <c r="N764" s="105"/>
      <c r="O764" s="105"/>
      <c r="P764" s="86"/>
      <c r="Q764" s="86"/>
      <c r="R764" s="153"/>
      <c r="S764" s="86"/>
      <c r="T764" s="86"/>
      <c r="U764" s="86"/>
      <c r="V764" s="86" t="str">
        <f t="shared" si="535"/>
        <v xml:space="preserve">, </v>
      </c>
      <c r="W764" s="86"/>
      <c r="X764" s="86"/>
      <c r="Y764" s="86"/>
      <c r="Z764" s="88"/>
      <c r="AA764" s="105"/>
      <c r="AB764" s="86"/>
      <c r="AC764" s="90"/>
      <c r="AD764" s="86"/>
      <c r="AE764" s="86"/>
      <c r="AF764" s="86"/>
      <c r="AG764" s="86"/>
      <c r="AH764" s="160"/>
      <c r="AI764" s="153"/>
      <c r="AJ764" s="153"/>
      <c r="AK764" s="86"/>
      <c r="AL764" s="86"/>
      <c r="AM764" s="153"/>
      <c r="AN764" s="153"/>
      <c r="AO764" s="165"/>
      <c r="AP764" s="153"/>
      <c r="AQ764" s="153"/>
      <c r="AR764" s="166">
        <v>0</v>
      </c>
      <c r="AS764" s="88" t="s">
        <v>5719</v>
      </c>
      <c r="AT764" s="92">
        <f t="shared" si="546"/>
        <v>0</v>
      </c>
      <c r="AU764" s="93">
        <v>0</v>
      </c>
      <c r="AV764" s="93">
        <v>0</v>
      </c>
      <c r="AW764" s="166">
        <v>0</v>
      </c>
      <c r="AX764" s="93">
        <v>0</v>
      </c>
      <c r="AY764" s="177"/>
      <c r="AZ764" s="177">
        <v>0</v>
      </c>
      <c r="BA764" s="178"/>
      <c r="BB764" s="105"/>
      <c r="BC764" s="105"/>
      <c r="BD764" s="93"/>
      <c r="BE764" s="93">
        <v>0</v>
      </c>
      <c r="BF764" s="91">
        <v>0</v>
      </c>
      <c r="BG764" s="94"/>
      <c r="BH764" s="95"/>
      <c r="BI764" s="93">
        <f t="shared" si="514"/>
        <v>0</v>
      </c>
      <c r="BJ764" s="105">
        <f t="shared" si="515"/>
        <v>0</v>
      </c>
      <c r="BK764" s="88">
        <f t="shared" si="516"/>
        <v>0</v>
      </c>
      <c r="BL764" s="86">
        <f t="shared" si="517"/>
        <v>0</v>
      </c>
      <c r="BM764" s="105">
        <f t="shared" si="518"/>
        <v>0</v>
      </c>
      <c r="BN764" s="86">
        <f t="shared" si="519"/>
        <v>0</v>
      </c>
      <c r="BO764" s="86">
        <f t="shared" si="520"/>
        <v>0</v>
      </c>
      <c r="BP764" s="86">
        <f t="shared" si="536"/>
        <v>0</v>
      </c>
      <c r="BQ764" s="160"/>
      <c r="BR764" s="86" t="s">
        <v>5720</v>
      </c>
      <c r="BS764" s="88" t="s">
        <v>5721</v>
      </c>
      <c r="BT764" s="86" t="s">
        <v>5722</v>
      </c>
      <c r="BU764" s="86"/>
      <c r="BV764" s="86">
        <f t="shared" si="537"/>
        <v>0</v>
      </c>
      <c r="BW764" s="105" t="str">
        <f t="shared" si="538"/>
        <v/>
      </c>
      <c r="BX764" s="86">
        <f t="shared" si="532"/>
        <v>0</v>
      </c>
      <c r="BY764" s="86">
        <f t="shared" si="533"/>
        <v>0</v>
      </c>
      <c r="BZ764" s="91">
        <f t="shared" si="534"/>
        <v>0</v>
      </c>
      <c r="CA764" s="91">
        <v>0</v>
      </c>
      <c r="CB764" s="96" t="s">
        <v>5719</v>
      </c>
      <c r="CC764" s="91">
        <f t="shared" si="539"/>
        <v>0</v>
      </c>
      <c r="CD764" s="91">
        <f t="shared" si="540"/>
        <v>0</v>
      </c>
      <c r="CE764" s="93">
        <f t="shared" si="541"/>
        <v>0</v>
      </c>
      <c r="CF764" s="93">
        <f t="shared" si="542"/>
        <v>0</v>
      </c>
      <c r="CG764" s="105"/>
      <c r="CH764" s="105"/>
      <c r="CI764" s="86"/>
      <c r="CJ764" s="188"/>
      <c r="CK764" s="181">
        <f t="shared" si="543"/>
        <v>0</v>
      </c>
      <c r="CL764" s="181">
        <f t="shared" si="544"/>
        <v>0</v>
      </c>
      <c r="CM764" s="86" t="s">
        <v>5723</v>
      </c>
      <c r="CN764" s="182"/>
      <c r="CO764" s="183"/>
      <c r="CP764" s="86" t="s">
        <v>5724</v>
      </c>
      <c r="CQ764" s="153"/>
      <c r="CR764" s="187" t="e">
        <f t="shared" si="545"/>
        <v>#VALUE!</v>
      </c>
      <c r="CS764" s="188">
        <v>0</v>
      </c>
      <c r="CT764" s="188" t="e">
        <f t="shared" si="547"/>
        <v>#VALUE!</v>
      </c>
      <c r="CU764" s="93"/>
      <c r="CV764" s="94">
        <f t="shared" si="529"/>
        <v>0</v>
      </c>
      <c r="CW764" s="93">
        <f t="shared" si="530"/>
        <v>0</v>
      </c>
      <c r="CX764" s="86">
        <f t="shared" si="531"/>
        <v>0</v>
      </c>
      <c r="CY764" s="93" t="e">
        <f t="shared" si="548"/>
        <v>#VALUE!</v>
      </c>
      <c r="CZ764" s="93">
        <v>0</v>
      </c>
      <c r="DA764" s="93">
        <v>0</v>
      </c>
      <c r="DB764" s="93" t="e">
        <f t="shared" si="549"/>
        <v>#VALUE!</v>
      </c>
      <c r="DC764" s="93">
        <v>0</v>
      </c>
      <c r="DD764" s="91">
        <v>0</v>
      </c>
      <c r="DE764" s="93" t="e">
        <f t="shared" si="550"/>
        <v>#VALUE!</v>
      </c>
      <c r="DF764" s="93">
        <f t="shared" si="521"/>
        <v>0</v>
      </c>
      <c r="DG764" s="93"/>
      <c r="DH764" s="93">
        <v>0</v>
      </c>
      <c r="DI764" s="93">
        <v>0</v>
      </c>
      <c r="DJ764" s="86">
        <f t="shared" si="551"/>
        <v>0</v>
      </c>
      <c r="DK764" s="91">
        <v>0</v>
      </c>
      <c r="DL764" s="93"/>
      <c r="DM764" s="93">
        <v>0</v>
      </c>
      <c r="DN764" s="93" t="e">
        <f t="shared" si="522"/>
        <v>#VALUE!</v>
      </c>
      <c r="DO764" s="93" t="e">
        <f t="shared" si="552"/>
        <v>#VALUE!</v>
      </c>
      <c r="DP764" s="92" t="e">
        <f t="shared" si="553"/>
        <v>#VALUE!</v>
      </c>
      <c r="DQ764" s="97">
        <f t="shared" si="523"/>
        <v>0</v>
      </c>
      <c r="DR764" s="98">
        <f t="shared" si="554"/>
        <v>10</v>
      </c>
      <c r="DS764" s="93" t="str">
        <f t="shared" si="555"/>
        <v>Mã tin sai !!!</v>
      </c>
      <c r="DT764" s="93"/>
      <c r="DU764" s="78" t="e">
        <f t="shared" si="524"/>
        <v>#VALUE!</v>
      </c>
      <c r="DV764" s="78" t="e">
        <f>INDEX('08_DMGiaDat'!$L:$L,MATCH(DU764,'08_DMGiaDat'!$R:$R,0))</f>
        <v>#VALUE!</v>
      </c>
      <c r="DW764" s="78" t="str">
        <f t="shared" si="525"/>
        <v>5010700200100000001</v>
      </c>
      <c r="DX764" s="78" t="str">
        <f>IFERROR(VLOOKUP(DW764,'08_DMGiaDat'!C718:C719,2,FALSE),"N")</f>
        <v>N</v>
      </c>
      <c r="DY764" s="78" t="str">
        <f t="shared" si="526"/>
        <v>50107002001001</v>
      </c>
      <c r="DZ764" s="78" t="str">
        <f>IFERROR(VLOOKUP(DY764,'08_DMGiaDat'!C718:C719,2,FALSE),"N")</f>
        <v>N</v>
      </c>
      <c r="EA764" s="78" t="str">
        <f t="shared" si="527"/>
        <v>5010700200100000001</v>
      </c>
      <c r="EB764" s="78" t="str">
        <f>IFERROR(VLOOKUP(EA764,'08_DMGiaDat'!C718:C719,2,FALSE),"N")</f>
        <v>N</v>
      </c>
      <c r="EC764" s="92" t="e">
        <f>IF(DV764&lt;&gt;"N",DV764,IF(DX764&lt;&gt;"N",DX764,IF(DZ764&lt;&gt;"N",DZ764*VLOOKUP(LEFT(CB764,3),'03_DMMucDich'!C702:C706,5,FALSE),IF(EB764&lt;&gt;"N",EB764*VLOOKUP(LEFT(CB764,3),'03_DMMucDich'!C702:C706,5,FALSE),"N/A"))))</f>
        <v>#VALUE!</v>
      </c>
    </row>
    <row r="765" spans="1:133" s="34" customFormat="1" ht="16" x14ac:dyDescent="0.2">
      <c r="A765" s="85">
        <v>751</v>
      </c>
      <c r="B765" s="86"/>
      <c r="C765" s="87"/>
      <c r="D765" s="141"/>
      <c r="E765" s="86"/>
      <c r="F765" s="88"/>
      <c r="G765" s="88" t="s">
        <v>5718</v>
      </c>
      <c r="H765" s="151">
        <v>2022</v>
      </c>
      <c r="I765" s="86"/>
      <c r="J765" s="86"/>
      <c r="K765" s="145"/>
      <c r="L765" s="105"/>
      <c r="M765" s="86"/>
      <c r="N765" s="105"/>
      <c r="O765" s="105"/>
      <c r="P765" s="86"/>
      <c r="Q765" s="86"/>
      <c r="R765" s="153"/>
      <c r="S765" s="86"/>
      <c r="T765" s="86"/>
      <c r="U765" s="86"/>
      <c r="V765" s="86" t="str">
        <f t="shared" si="535"/>
        <v xml:space="preserve">, </v>
      </c>
      <c r="W765" s="86"/>
      <c r="X765" s="86"/>
      <c r="Y765" s="86"/>
      <c r="Z765" s="88"/>
      <c r="AA765" s="105"/>
      <c r="AB765" s="86"/>
      <c r="AC765" s="90"/>
      <c r="AD765" s="86"/>
      <c r="AE765" s="86"/>
      <c r="AF765" s="86"/>
      <c r="AG765" s="86"/>
      <c r="AH765" s="160"/>
      <c r="AI765" s="153"/>
      <c r="AJ765" s="153"/>
      <c r="AK765" s="86"/>
      <c r="AL765" s="86"/>
      <c r="AM765" s="153"/>
      <c r="AN765" s="153"/>
      <c r="AO765" s="165"/>
      <c r="AP765" s="153"/>
      <c r="AQ765" s="153"/>
      <c r="AR765" s="166">
        <v>0</v>
      </c>
      <c r="AS765" s="88" t="s">
        <v>5719</v>
      </c>
      <c r="AT765" s="92">
        <f t="shared" si="546"/>
        <v>0</v>
      </c>
      <c r="AU765" s="93">
        <v>0</v>
      </c>
      <c r="AV765" s="93">
        <v>0</v>
      </c>
      <c r="AW765" s="166">
        <v>0</v>
      </c>
      <c r="AX765" s="93">
        <v>0</v>
      </c>
      <c r="AY765" s="177"/>
      <c r="AZ765" s="177">
        <v>0</v>
      </c>
      <c r="BA765" s="178"/>
      <c r="BB765" s="105"/>
      <c r="BC765" s="105"/>
      <c r="BD765" s="93"/>
      <c r="BE765" s="93">
        <v>0</v>
      </c>
      <c r="BF765" s="91">
        <v>0</v>
      </c>
      <c r="BG765" s="94"/>
      <c r="BH765" s="95"/>
      <c r="BI765" s="93">
        <f t="shared" si="514"/>
        <v>0</v>
      </c>
      <c r="BJ765" s="105">
        <f t="shared" si="515"/>
        <v>0</v>
      </c>
      <c r="BK765" s="88">
        <f t="shared" si="516"/>
        <v>0</v>
      </c>
      <c r="BL765" s="86">
        <f t="shared" si="517"/>
        <v>0</v>
      </c>
      <c r="BM765" s="105">
        <f t="shared" si="518"/>
        <v>0</v>
      </c>
      <c r="BN765" s="86">
        <f t="shared" si="519"/>
        <v>0</v>
      </c>
      <c r="BO765" s="86">
        <f t="shared" si="520"/>
        <v>0</v>
      </c>
      <c r="BP765" s="86">
        <f t="shared" si="536"/>
        <v>0</v>
      </c>
      <c r="BQ765" s="160"/>
      <c r="BR765" s="86" t="s">
        <v>5720</v>
      </c>
      <c r="BS765" s="88" t="s">
        <v>5721</v>
      </c>
      <c r="BT765" s="86" t="s">
        <v>5722</v>
      </c>
      <c r="BU765" s="86"/>
      <c r="BV765" s="86">
        <f t="shared" si="537"/>
        <v>0</v>
      </c>
      <c r="BW765" s="105" t="str">
        <f t="shared" si="538"/>
        <v/>
      </c>
      <c r="BX765" s="86">
        <f t="shared" si="532"/>
        <v>0</v>
      </c>
      <c r="BY765" s="86">
        <f t="shared" si="533"/>
        <v>0</v>
      </c>
      <c r="BZ765" s="91">
        <f t="shared" si="534"/>
        <v>0</v>
      </c>
      <c r="CA765" s="91">
        <v>0</v>
      </c>
      <c r="CB765" s="96" t="s">
        <v>5719</v>
      </c>
      <c r="CC765" s="91">
        <f t="shared" si="539"/>
        <v>0</v>
      </c>
      <c r="CD765" s="91">
        <f t="shared" si="540"/>
        <v>0</v>
      </c>
      <c r="CE765" s="93">
        <f t="shared" si="541"/>
        <v>0</v>
      </c>
      <c r="CF765" s="93">
        <f t="shared" si="542"/>
        <v>0</v>
      </c>
      <c r="CG765" s="105"/>
      <c r="CH765" s="105"/>
      <c r="CI765" s="86"/>
      <c r="CJ765" s="188"/>
      <c r="CK765" s="181">
        <f t="shared" si="543"/>
        <v>0</v>
      </c>
      <c r="CL765" s="181">
        <f t="shared" si="544"/>
        <v>0</v>
      </c>
      <c r="CM765" s="86" t="s">
        <v>5723</v>
      </c>
      <c r="CN765" s="182"/>
      <c r="CO765" s="183"/>
      <c r="CP765" s="86" t="s">
        <v>5724</v>
      </c>
      <c r="CQ765" s="153"/>
      <c r="CR765" s="187" t="e">
        <f t="shared" si="545"/>
        <v>#VALUE!</v>
      </c>
      <c r="CS765" s="188">
        <v>0</v>
      </c>
      <c r="CT765" s="188" t="e">
        <f t="shared" si="547"/>
        <v>#VALUE!</v>
      </c>
      <c r="CU765" s="93"/>
      <c r="CV765" s="94">
        <f t="shared" si="529"/>
        <v>0</v>
      </c>
      <c r="CW765" s="93">
        <f t="shared" si="530"/>
        <v>0</v>
      </c>
      <c r="CX765" s="86">
        <f t="shared" si="531"/>
        <v>0</v>
      </c>
      <c r="CY765" s="93" t="e">
        <f t="shared" si="548"/>
        <v>#VALUE!</v>
      </c>
      <c r="CZ765" s="93">
        <v>0</v>
      </c>
      <c r="DA765" s="93">
        <v>0</v>
      </c>
      <c r="DB765" s="93" t="e">
        <f t="shared" si="549"/>
        <v>#VALUE!</v>
      </c>
      <c r="DC765" s="93">
        <v>0</v>
      </c>
      <c r="DD765" s="91">
        <v>0</v>
      </c>
      <c r="DE765" s="93" t="e">
        <f t="shared" si="550"/>
        <v>#VALUE!</v>
      </c>
      <c r="DF765" s="93">
        <f t="shared" si="521"/>
        <v>0</v>
      </c>
      <c r="DG765" s="93"/>
      <c r="DH765" s="93">
        <v>0</v>
      </c>
      <c r="DI765" s="93">
        <v>0</v>
      </c>
      <c r="DJ765" s="86">
        <f t="shared" si="551"/>
        <v>0</v>
      </c>
      <c r="DK765" s="91">
        <v>0</v>
      </c>
      <c r="DL765" s="93"/>
      <c r="DM765" s="93">
        <v>0</v>
      </c>
      <c r="DN765" s="93" t="e">
        <f t="shared" si="522"/>
        <v>#VALUE!</v>
      </c>
      <c r="DO765" s="93" t="e">
        <f t="shared" si="552"/>
        <v>#VALUE!</v>
      </c>
      <c r="DP765" s="92" t="e">
        <f t="shared" si="553"/>
        <v>#VALUE!</v>
      </c>
      <c r="DQ765" s="97">
        <f t="shared" si="523"/>
        <v>0</v>
      </c>
      <c r="DR765" s="98">
        <f t="shared" si="554"/>
        <v>10</v>
      </c>
      <c r="DS765" s="93" t="str">
        <f t="shared" si="555"/>
        <v>Mã tin sai !!!</v>
      </c>
      <c r="DT765" s="93"/>
      <c r="DU765" s="78" t="e">
        <f t="shared" si="524"/>
        <v>#VALUE!</v>
      </c>
      <c r="DV765" s="78" t="e">
        <f>INDEX('08_DMGiaDat'!$L:$L,MATCH(DU765,'08_DMGiaDat'!$R:$R,0))</f>
        <v>#VALUE!</v>
      </c>
      <c r="DW765" s="78" t="str">
        <f t="shared" si="525"/>
        <v>5010700200100000001</v>
      </c>
      <c r="DX765" s="78" t="str">
        <f>IFERROR(VLOOKUP(DW765,'08_DMGiaDat'!C718:C719,2,FALSE),"N")</f>
        <v>N</v>
      </c>
      <c r="DY765" s="78" t="str">
        <f t="shared" si="526"/>
        <v>50107002001001</v>
      </c>
      <c r="DZ765" s="78" t="str">
        <f>IFERROR(VLOOKUP(DY765,'08_DMGiaDat'!C718:C719,2,FALSE),"N")</f>
        <v>N</v>
      </c>
      <c r="EA765" s="78" t="str">
        <f t="shared" si="527"/>
        <v>5010700200100000001</v>
      </c>
      <c r="EB765" s="78" t="str">
        <f>IFERROR(VLOOKUP(EA765,'08_DMGiaDat'!C718:C719,2,FALSE),"N")</f>
        <v>N</v>
      </c>
      <c r="EC765" s="92" t="e">
        <f>IF(DV765&lt;&gt;"N",DV765,IF(DX765&lt;&gt;"N",DX765,IF(DZ765&lt;&gt;"N",DZ765*VLOOKUP(LEFT(CB765,3),'03_DMMucDich'!C702:C706,5,FALSE),IF(EB765&lt;&gt;"N",EB765*VLOOKUP(LEFT(CB765,3),'03_DMMucDich'!C702:C706,5,FALSE),"N/A"))))</f>
        <v>#VALUE!</v>
      </c>
    </row>
    <row r="766" spans="1:133" s="34" customFormat="1" ht="16" x14ac:dyDescent="0.2">
      <c r="A766" s="85">
        <v>752</v>
      </c>
      <c r="B766" s="86"/>
      <c r="C766" s="87"/>
      <c r="D766" s="141"/>
      <c r="E766" s="86"/>
      <c r="F766" s="88"/>
      <c r="G766" s="88" t="s">
        <v>5718</v>
      </c>
      <c r="H766" s="151">
        <v>2022</v>
      </c>
      <c r="I766" s="86"/>
      <c r="J766" s="86"/>
      <c r="K766" s="145"/>
      <c r="L766" s="105"/>
      <c r="M766" s="86"/>
      <c r="N766" s="105"/>
      <c r="O766" s="105"/>
      <c r="P766" s="86"/>
      <c r="Q766" s="86"/>
      <c r="R766" s="153"/>
      <c r="S766" s="86"/>
      <c r="T766" s="86"/>
      <c r="U766" s="86"/>
      <c r="V766" s="86" t="str">
        <f t="shared" si="535"/>
        <v xml:space="preserve">, </v>
      </c>
      <c r="W766" s="86"/>
      <c r="X766" s="86"/>
      <c r="Y766" s="86"/>
      <c r="Z766" s="88"/>
      <c r="AA766" s="105"/>
      <c r="AB766" s="86"/>
      <c r="AC766" s="90"/>
      <c r="AD766" s="86"/>
      <c r="AE766" s="86"/>
      <c r="AF766" s="86"/>
      <c r="AG766" s="86"/>
      <c r="AH766" s="160"/>
      <c r="AI766" s="153"/>
      <c r="AJ766" s="153"/>
      <c r="AK766" s="86"/>
      <c r="AL766" s="86"/>
      <c r="AM766" s="153"/>
      <c r="AN766" s="153"/>
      <c r="AO766" s="165"/>
      <c r="AP766" s="153"/>
      <c r="AQ766" s="153"/>
      <c r="AR766" s="166">
        <v>0</v>
      </c>
      <c r="AS766" s="88" t="s">
        <v>5719</v>
      </c>
      <c r="AT766" s="92">
        <f t="shared" si="546"/>
        <v>0</v>
      </c>
      <c r="AU766" s="93">
        <v>0</v>
      </c>
      <c r="AV766" s="93">
        <v>0</v>
      </c>
      <c r="AW766" s="166">
        <v>0</v>
      </c>
      <c r="AX766" s="93">
        <v>0</v>
      </c>
      <c r="AY766" s="177"/>
      <c r="AZ766" s="177">
        <v>0</v>
      </c>
      <c r="BA766" s="178"/>
      <c r="BB766" s="105"/>
      <c r="BC766" s="105"/>
      <c r="BD766" s="93"/>
      <c r="BE766" s="93">
        <v>0</v>
      </c>
      <c r="BF766" s="91">
        <v>0</v>
      </c>
      <c r="BG766" s="94"/>
      <c r="BH766" s="95"/>
      <c r="BI766" s="93">
        <f t="shared" si="514"/>
        <v>0</v>
      </c>
      <c r="BJ766" s="105">
        <f t="shared" si="515"/>
        <v>0</v>
      </c>
      <c r="BK766" s="88">
        <f t="shared" si="516"/>
        <v>0</v>
      </c>
      <c r="BL766" s="86">
        <f t="shared" si="517"/>
        <v>0</v>
      </c>
      <c r="BM766" s="105">
        <f t="shared" si="518"/>
        <v>0</v>
      </c>
      <c r="BN766" s="86">
        <f t="shared" si="519"/>
        <v>0</v>
      </c>
      <c r="BO766" s="86">
        <f t="shared" si="520"/>
        <v>0</v>
      </c>
      <c r="BP766" s="86">
        <f t="shared" si="536"/>
        <v>0</v>
      </c>
      <c r="BQ766" s="160"/>
      <c r="BR766" s="86" t="s">
        <v>5720</v>
      </c>
      <c r="BS766" s="88" t="s">
        <v>5721</v>
      </c>
      <c r="BT766" s="86" t="s">
        <v>5722</v>
      </c>
      <c r="BU766" s="86"/>
      <c r="BV766" s="86">
        <f t="shared" si="537"/>
        <v>0</v>
      </c>
      <c r="BW766" s="105" t="str">
        <f t="shared" si="538"/>
        <v/>
      </c>
      <c r="BX766" s="86">
        <f t="shared" si="532"/>
        <v>0</v>
      </c>
      <c r="BY766" s="86">
        <f t="shared" si="533"/>
        <v>0</v>
      </c>
      <c r="BZ766" s="91">
        <f t="shared" si="534"/>
        <v>0</v>
      </c>
      <c r="CA766" s="91">
        <v>0</v>
      </c>
      <c r="CB766" s="96" t="s">
        <v>5719</v>
      </c>
      <c r="CC766" s="91">
        <f t="shared" si="539"/>
        <v>0</v>
      </c>
      <c r="CD766" s="91">
        <f t="shared" si="540"/>
        <v>0</v>
      </c>
      <c r="CE766" s="93">
        <f t="shared" si="541"/>
        <v>0</v>
      </c>
      <c r="CF766" s="93">
        <f t="shared" si="542"/>
        <v>0</v>
      </c>
      <c r="CG766" s="105"/>
      <c r="CH766" s="105"/>
      <c r="CI766" s="86"/>
      <c r="CJ766" s="188"/>
      <c r="CK766" s="181">
        <f t="shared" si="543"/>
        <v>0</v>
      </c>
      <c r="CL766" s="181">
        <f t="shared" si="544"/>
        <v>0</v>
      </c>
      <c r="CM766" s="86" t="s">
        <v>5723</v>
      </c>
      <c r="CN766" s="182"/>
      <c r="CO766" s="183"/>
      <c r="CP766" s="86" t="s">
        <v>5724</v>
      </c>
      <c r="CQ766" s="153"/>
      <c r="CR766" s="187" t="e">
        <f t="shared" si="545"/>
        <v>#VALUE!</v>
      </c>
      <c r="CS766" s="188">
        <v>0</v>
      </c>
      <c r="CT766" s="188" t="e">
        <f t="shared" si="547"/>
        <v>#VALUE!</v>
      </c>
      <c r="CU766" s="93"/>
      <c r="CV766" s="94">
        <f t="shared" si="529"/>
        <v>0</v>
      </c>
      <c r="CW766" s="93">
        <f t="shared" si="530"/>
        <v>0</v>
      </c>
      <c r="CX766" s="86">
        <f t="shared" si="531"/>
        <v>0</v>
      </c>
      <c r="CY766" s="93" t="e">
        <f t="shared" si="548"/>
        <v>#VALUE!</v>
      </c>
      <c r="CZ766" s="93">
        <v>0</v>
      </c>
      <c r="DA766" s="93">
        <v>0</v>
      </c>
      <c r="DB766" s="93" t="e">
        <f t="shared" si="549"/>
        <v>#VALUE!</v>
      </c>
      <c r="DC766" s="93">
        <v>0</v>
      </c>
      <c r="DD766" s="91">
        <v>0</v>
      </c>
      <c r="DE766" s="93" t="e">
        <f t="shared" si="550"/>
        <v>#VALUE!</v>
      </c>
      <c r="DF766" s="93">
        <f t="shared" si="521"/>
        <v>0</v>
      </c>
      <c r="DG766" s="93"/>
      <c r="DH766" s="93">
        <v>0</v>
      </c>
      <c r="DI766" s="93">
        <v>0</v>
      </c>
      <c r="DJ766" s="86">
        <f t="shared" si="551"/>
        <v>0</v>
      </c>
      <c r="DK766" s="91">
        <v>0</v>
      </c>
      <c r="DL766" s="93"/>
      <c r="DM766" s="93">
        <v>0</v>
      </c>
      <c r="DN766" s="93" t="e">
        <f t="shared" si="522"/>
        <v>#VALUE!</v>
      </c>
      <c r="DO766" s="93" t="e">
        <f t="shared" si="552"/>
        <v>#VALUE!</v>
      </c>
      <c r="DP766" s="92" t="e">
        <f t="shared" si="553"/>
        <v>#VALUE!</v>
      </c>
      <c r="DQ766" s="97">
        <f t="shared" si="523"/>
        <v>0</v>
      </c>
      <c r="DR766" s="98">
        <f t="shared" si="554"/>
        <v>10</v>
      </c>
      <c r="DS766" s="93" t="str">
        <f t="shared" si="555"/>
        <v>Mã tin sai !!!</v>
      </c>
      <c r="DT766" s="93"/>
      <c r="DU766" s="78" t="e">
        <f t="shared" si="524"/>
        <v>#VALUE!</v>
      </c>
      <c r="DV766" s="78" t="e">
        <f>INDEX('08_DMGiaDat'!$L:$L,MATCH(DU766,'08_DMGiaDat'!$R:$R,0))</f>
        <v>#VALUE!</v>
      </c>
      <c r="DW766" s="78" t="str">
        <f t="shared" si="525"/>
        <v>5010700200100000001</v>
      </c>
      <c r="DX766" s="78" t="str">
        <f>IFERROR(VLOOKUP(DW766,'08_DMGiaDat'!C718:C719,2,FALSE),"N")</f>
        <v>N</v>
      </c>
      <c r="DY766" s="78" t="str">
        <f t="shared" si="526"/>
        <v>50107002001001</v>
      </c>
      <c r="DZ766" s="78" t="str">
        <f>IFERROR(VLOOKUP(DY766,'08_DMGiaDat'!C718:C719,2,FALSE),"N")</f>
        <v>N</v>
      </c>
      <c r="EA766" s="78" t="str">
        <f t="shared" si="527"/>
        <v>5010700200100000001</v>
      </c>
      <c r="EB766" s="78" t="str">
        <f>IFERROR(VLOOKUP(EA766,'08_DMGiaDat'!C718:C719,2,FALSE),"N")</f>
        <v>N</v>
      </c>
      <c r="EC766" s="92" t="e">
        <f>IF(DV766&lt;&gt;"N",DV766,IF(DX766&lt;&gt;"N",DX766,IF(DZ766&lt;&gt;"N",DZ766*VLOOKUP(LEFT(CB766,3),'03_DMMucDich'!C702:C706,5,FALSE),IF(EB766&lt;&gt;"N",EB766*VLOOKUP(LEFT(CB766,3),'03_DMMucDich'!C702:C706,5,FALSE),"N/A"))))</f>
        <v>#VALUE!</v>
      </c>
    </row>
    <row r="767" spans="1:133" s="34" customFormat="1" ht="16" x14ac:dyDescent="0.2">
      <c r="A767" s="85">
        <v>753</v>
      </c>
      <c r="B767" s="86"/>
      <c r="C767" s="87"/>
      <c r="D767" s="141"/>
      <c r="E767" s="86"/>
      <c r="F767" s="88"/>
      <c r="G767" s="88" t="s">
        <v>5718</v>
      </c>
      <c r="H767" s="151">
        <v>2022</v>
      </c>
      <c r="I767" s="86"/>
      <c r="J767" s="86"/>
      <c r="K767" s="145"/>
      <c r="L767" s="105"/>
      <c r="M767" s="86"/>
      <c r="N767" s="105"/>
      <c r="O767" s="105"/>
      <c r="P767" s="86"/>
      <c r="Q767" s="86"/>
      <c r="R767" s="153"/>
      <c r="S767" s="86"/>
      <c r="T767" s="86"/>
      <c r="U767" s="86"/>
      <c r="V767" s="86" t="str">
        <f t="shared" si="535"/>
        <v xml:space="preserve">, </v>
      </c>
      <c r="W767" s="86"/>
      <c r="X767" s="86"/>
      <c r="Y767" s="86"/>
      <c r="Z767" s="88"/>
      <c r="AA767" s="105"/>
      <c r="AB767" s="86"/>
      <c r="AC767" s="90"/>
      <c r="AD767" s="86"/>
      <c r="AE767" s="86"/>
      <c r="AF767" s="86"/>
      <c r="AG767" s="86"/>
      <c r="AH767" s="160"/>
      <c r="AI767" s="153"/>
      <c r="AJ767" s="153"/>
      <c r="AK767" s="86"/>
      <c r="AL767" s="86"/>
      <c r="AM767" s="153"/>
      <c r="AN767" s="153"/>
      <c r="AO767" s="165"/>
      <c r="AP767" s="153"/>
      <c r="AQ767" s="153"/>
      <c r="AR767" s="166">
        <v>0</v>
      </c>
      <c r="AS767" s="88" t="s">
        <v>5719</v>
      </c>
      <c r="AT767" s="92">
        <f t="shared" si="546"/>
        <v>0</v>
      </c>
      <c r="AU767" s="93">
        <v>0</v>
      </c>
      <c r="AV767" s="93">
        <v>0</v>
      </c>
      <c r="AW767" s="166">
        <v>0</v>
      </c>
      <c r="AX767" s="93">
        <v>0</v>
      </c>
      <c r="AY767" s="177"/>
      <c r="AZ767" s="177">
        <v>0</v>
      </c>
      <c r="BA767" s="178"/>
      <c r="BB767" s="105"/>
      <c r="BC767" s="105"/>
      <c r="BD767" s="93"/>
      <c r="BE767" s="93">
        <v>0</v>
      </c>
      <c r="BF767" s="91">
        <v>0</v>
      </c>
      <c r="BG767" s="94"/>
      <c r="BH767" s="95"/>
      <c r="BI767" s="93">
        <f t="shared" si="514"/>
        <v>0</v>
      </c>
      <c r="BJ767" s="105">
        <f t="shared" si="515"/>
        <v>0</v>
      </c>
      <c r="BK767" s="88">
        <f t="shared" si="516"/>
        <v>0</v>
      </c>
      <c r="BL767" s="86">
        <f t="shared" si="517"/>
        <v>0</v>
      </c>
      <c r="BM767" s="105">
        <f t="shared" si="518"/>
        <v>0</v>
      </c>
      <c r="BN767" s="86">
        <f t="shared" si="519"/>
        <v>0</v>
      </c>
      <c r="BO767" s="86">
        <f t="shared" si="520"/>
        <v>0</v>
      </c>
      <c r="BP767" s="86">
        <f t="shared" si="536"/>
        <v>0</v>
      </c>
      <c r="BQ767" s="160"/>
      <c r="BR767" s="86" t="s">
        <v>5720</v>
      </c>
      <c r="BS767" s="88" t="s">
        <v>5721</v>
      </c>
      <c r="BT767" s="86" t="s">
        <v>5722</v>
      </c>
      <c r="BU767" s="86"/>
      <c r="BV767" s="86">
        <f t="shared" si="537"/>
        <v>0</v>
      </c>
      <c r="BW767" s="105" t="str">
        <f t="shared" si="538"/>
        <v/>
      </c>
      <c r="BX767" s="86">
        <f t="shared" si="532"/>
        <v>0</v>
      </c>
      <c r="BY767" s="86">
        <f t="shared" si="533"/>
        <v>0</v>
      </c>
      <c r="BZ767" s="91">
        <f t="shared" si="534"/>
        <v>0</v>
      </c>
      <c r="CA767" s="91">
        <v>0</v>
      </c>
      <c r="CB767" s="96" t="s">
        <v>5719</v>
      </c>
      <c r="CC767" s="91">
        <f t="shared" si="539"/>
        <v>0</v>
      </c>
      <c r="CD767" s="91">
        <f t="shared" si="540"/>
        <v>0</v>
      </c>
      <c r="CE767" s="93">
        <f t="shared" si="541"/>
        <v>0</v>
      </c>
      <c r="CF767" s="93">
        <f t="shared" si="542"/>
        <v>0</v>
      </c>
      <c r="CG767" s="105"/>
      <c r="CH767" s="105"/>
      <c r="CI767" s="86"/>
      <c r="CJ767" s="188"/>
      <c r="CK767" s="181">
        <f t="shared" si="543"/>
        <v>0</v>
      </c>
      <c r="CL767" s="181">
        <f t="shared" si="544"/>
        <v>0</v>
      </c>
      <c r="CM767" s="86" t="s">
        <v>5723</v>
      </c>
      <c r="CN767" s="182"/>
      <c r="CO767" s="183"/>
      <c r="CP767" s="86" t="s">
        <v>5724</v>
      </c>
      <c r="CQ767" s="153"/>
      <c r="CR767" s="187" t="e">
        <f t="shared" si="545"/>
        <v>#VALUE!</v>
      </c>
      <c r="CS767" s="188">
        <v>0</v>
      </c>
      <c r="CT767" s="188" t="e">
        <f t="shared" si="547"/>
        <v>#VALUE!</v>
      </c>
      <c r="CU767" s="93"/>
      <c r="CV767" s="94">
        <f t="shared" si="529"/>
        <v>0</v>
      </c>
      <c r="CW767" s="93">
        <f t="shared" si="530"/>
        <v>0</v>
      </c>
      <c r="CX767" s="86">
        <f t="shared" si="531"/>
        <v>0</v>
      </c>
      <c r="CY767" s="93" t="e">
        <f t="shared" si="548"/>
        <v>#VALUE!</v>
      </c>
      <c r="CZ767" s="93">
        <v>0</v>
      </c>
      <c r="DA767" s="93">
        <v>0</v>
      </c>
      <c r="DB767" s="93" t="e">
        <f t="shared" si="549"/>
        <v>#VALUE!</v>
      </c>
      <c r="DC767" s="93">
        <v>0</v>
      </c>
      <c r="DD767" s="91">
        <v>0</v>
      </c>
      <c r="DE767" s="93" t="e">
        <f t="shared" si="550"/>
        <v>#VALUE!</v>
      </c>
      <c r="DF767" s="93">
        <f t="shared" si="521"/>
        <v>0</v>
      </c>
      <c r="DG767" s="93"/>
      <c r="DH767" s="93">
        <v>0</v>
      </c>
      <c r="DI767" s="93">
        <v>0</v>
      </c>
      <c r="DJ767" s="86">
        <f t="shared" si="551"/>
        <v>0</v>
      </c>
      <c r="DK767" s="91">
        <v>0</v>
      </c>
      <c r="DL767" s="93"/>
      <c r="DM767" s="93">
        <v>0</v>
      </c>
      <c r="DN767" s="93" t="e">
        <f t="shared" si="522"/>
        <v>#VALUE!</v>
      </c>
      <c r="DO767" s="93" t="e">
        <f t="shared" si="552"/>
        <v>#VALUE!</v>
      </c>
      <c r="DP767" s="92" t="e">
        <f t="shared" si="553"/>
        <v>#VALUE!</v>
      </c>
      <c r="DQ767" s="97">
        <f t="shared" si="523"/>
        <v>0</v>
      </c>
      <c r="DR767" s="98">
        <f t="shared" si="554"/>
        <v>10</v>
      </c>
      <c r="DS767" s="93" t="str">
        <f t="shared" si="555"/>
        <v>Mã tin sai !!!</v>
      </c>
      <c r="DT767" s="93"/>
      <c r="DU767" s="78" t="e">
        <f t="shared" si="524"/>
        <v>#VALUE!</v>
      </c>
      <c r="DV767" s="78" t="e">
        <f>INDEX('08_DMGiaDat'!$L:$L,MATCH(DU767,'08_DMGiaDat'!$R:$R,0))</f>
        <v>#VALUE!</v>
      </c>
      <c r="DW767" s="78" t="str">
        <f t="shared" si="525"/>
        <v>5010700200100000001</v>
      </c>
      <c r="DX767" s="78" t="str">
        <f>IFERROR(VLOOKUP(DW767,'08_DMGiaDat'!C718:C719,2,FALSE),"N")</f>
        <v>N</v>
      </c>
      <c r="DY767" s="78" t="str">
        <f t="shared" si="526"/>
        <v>50107002001001</v>
      </c>
      <c r="DZ767" s="78" t="str">
        <f>IFERROR(VLOOKUP(DY767,'08_DMGiaDat'!C718:C719,2,FALSE),"N")</f>
        <v>N</v>
      </c>
      <c r="EA767" s="78" t="str">
        <f t="shared" si="527"/>
        <v>5010700200100000001</v>
      </c>
      <c r="EB767" s="78" t="str">
        <f>IFERROR(VLOOKUP(EA767,'08_DMGiaDat'!C718:C719,2,FALSE),"N")</f>
        <v>N</v>
      </c>
      <c r="EC767" s="92" t="e">
        <f>IF(DV767&lt;&gt;"N",DV767,IF(DX767&lt;&gt;"N",DX767,IF(DZ767&lt;&gt;"N",DZ767*VLOOKUP(LEFT(CB767,3),'03_DMMucDich'!C702:C706,5,FALSE),IF(EB767&lt;&gt;"N",EB767*VLOOKUP(LEFT(CB767,3),'03_DMMucDich'!C702:C706,5,FALSE),"N/A"))))</f>
        <v>#VALUE!</v>
      </c>
    </row>
    <row r="768" spans="1:133" s="34" customFormat="1" ht="16" x14ac:dyDescent="0.2">
      <c r="A768" s="85">
        <v>754</v>
      </c>
      <c r="B768" s="86"/>
      <c r="C768" s="87"/>
      <c r="D768" s="141"/>
      <c r="E768" s="86"/>
      <c r="F768" s="88"/>
      <c r="G768" s="88" t="s">
        <v>5718</v>
      </c>
      <c r="H768" s="151">
        <v>2022</v>
      </c>
      <c r="I768" s="86"/>
      <c r="J768" s="86"/>
      <c r="K768" s="145"/>
      <c r="L768" s="105"/>
      <c r="M768" s="86"/>
      <c r="N768" s="105"/>
      <c r="O768" s="105"/>
      <c r="P768" s="86"/>
      <c r="Q768" s="86"/>
      <c r="R768" s="153"/>
      <c r="S768" s="86"/>
      <c r="T768" s="86"/>
      <c r="U768" s="86"/>
      <c r="V768" s="86" t="str">
        <f t="shared" si="535"/>
        <v xml:space="preserve">, </v>
      </c>
      <c r="W768" s="86"/>
      <c r="X768" s="86"/>
      <c r="Y768" s="86"/>
      <c r="Z768" s="88"/>
      <c r="AA768" s="105"/>
      <c r="AB768" s="86"/>
      <c r="AC768" s="90"/>
      <c r="AD768" s="86"/>
      <c r="AE768" s="86"/>
      <c r="AF768" s="86"/>
      <c r="AG768" s="86"/>
      <c r="AH768" s="160"/>
      <c r="AI768" s="153"/>
      <c r="AJ768" s="153"/>
      <c r="AK768" s="86"/>
      <c r="AL768" s="86"/>
      <c r="AM768" s="153"/>
      <c r="AN768" s="153"/>
      <c r="AO768" s="165"/>
      <c r="AP768" s="153"/>
      <c r="AQ768" s="153"/>
      <c r="AR768" s="166">
        <v>0</v>
      </c>
      <c r="AS768" s="88" t="s">
        <v>5719</v>
      </c>
      <c r="AT768" s="92">
        <f t="shared" si="546"/>
        <v>0</v>
      </c>
      <c r="AU768" s="93">
        <v>0</v>
      </c>
      <c r="AV768" s="93">
        <v>0</v>
      </c>
      <c r="AW768" s="166">
        <v>0</v>
      </c>
      <c r="AX768" s="93">
        <v>0</v>
      </c>
      <c r="AY768" s="177"/>
      <c r="AZ768" s="177">
        <v>0</v>
      </c>
      <c r="BA768" s="178"/>
      <c r="BB768" s="105"/>
      <c r="BC768" s="105"/>
      <c r="BD768" s="93"/>
      <c r="BE768" s="93">
        <v>0</v>
      </c>
      <c r="BF768" s="91">
        <v>0</v>
      </c>
      <c r="BG768" s="94"/>
      <c r="BH768" s="95"/>
      <c r="BI768" s="93">
        <f t="shared" si="514"/>
        <v>0</v>
      </c>
      <c r="BJ768" s="105">
        <f t="shared" si="515"/>
        <v>0</v>
      </c>
      <c r="BK768" s="88">
        <f t="shared" si="516"/>
        <v>0</v>
      </c>
      <c r="BL768" s="86">
        <f t="shared" si="517"/>
        <v>0</v>
      </c>
      <c r="BM768" s="105">
        <f t="shared" si="518"/>
        <v>0</v>
      </c>
      <c r="BN768" s="86">
        <f t="shared" si="519"/>
        <v>0</v>
      </c>
      <c r="BO768" s="86">
        <f t="shared" si="520"/>
        <v>0</v>
      </c>
      <c r="BP768" s="86">
        <f t="shared" si="536"/>
        <v>0</v>
      </c>
      <c r="BQ768" s="160"/>
      <c r="BR768" s="86" t="s">
        <v>5720</v>
      </c>
      <c r="BS768" s="88" t="s">
        <v>5721</v>
      </c>
      <c r="BT768" s="86" t="s">
        <v>5722</v>
      </c>
      <c r="BU768" s="86"/>
      <c r="BV768" s="86">
        <f t="shared" si="537"/>
        <v>0</v>
      </c>
      <c r="BW768" s="105" t="str">
        <f t="shared" si="538"/>
        <v/>
      </c>
      <c r="BX768" s="86">
        <f t="shared" si="532"/>
        <v>0</v>
      </c>
      <c r="BY768" s="86">
        <f t="shared" si="533"/>
        <v>0</v>
      </c>
      <c r="BZ768" s="91">
        <f t="shared" si="534"/>
        <v>0</v>
      </c>
      <c r="CA768" s="91">
        <v>0</v>
      </c>
      <c r="CB768" s="96" t="s">
        <v>5719</v>
      </c>
      <c r="CC768" s="91">
        <f t="shared" si="539"/>
        <v>0</v>
      </c>
      <c r="CD768" s="91">
        <f t="shared" si="540"/>
        <v>0</v>
      </c>
      <c r="CE768" s="93">
        <f t="shared" si="541"/>
        <v>0</v>
      </c>
      <c r="CF768" s="93">
        <f t="shared" si="542"/>
        <v>0</v>
      </c>
      <c r="CG768" s="105"/>
      <c r="CH768" s="105"/>
      <c r="CI768" s="86"/>
      <c r="CJ768" s="188"/>
      <c r="CK768" s="181">
        <f t="shared" si="543"/>
        <v>0</v>
      </c>
      <c r="CL768" s="181">
        <f t="shared" si="544"/>
        <v>0</v>
      </c>
      <c r="CM768" s="86" t="s">
        <v>5723</v>
      </c>
      <c r="CN768" s="182"/>
      <c r="CO768" s="183"/>
      <c r="CP768" s="86" t="s">
        <v>5724</v>
      </c>
      <c r="CQ768" s="153"/>
      <c r="CR768" s="187" t="e">
        <f t="shared" si="545"/>
        <v>#VALUE!</v>
      </c>
      <c r="CS768" s="188">
        <v>0</v>
      </c>
      <c r="CT768" s="188" t="e">
        <f t="shared" si="547"/>
        <v>#VALUE!</v>
      </c>
      <c r="CU768" s="93"/>
      <c r="CV768" s="94">
        <f t="shared" si="529"/>
        <v>0</v>
      </c>
      <c r="CW768" s="93">
        <f t="shared" si="530"/>
        <v>0</v>
      </c>
      <c r="CX768" s="86">
        <f t="shared" si="531"/>
        <v>0</v>
      </c>
      <c r="CY768" s="93" t="e">
        <f t="shared" si="548"/>
        <v>#VALUE!</v>
      </c>
      <c r="CZ768" s="93">
        <v>0</v>
      </c>
      <c r="DA768" s="93">
        <v>0</v>
      </c>
      <c r="DB768" s="93" t="e">
        <f t="shared" si="549"/>
        <v>#VALUE!</v>
      </c>
      <c r="DC768" s="93">
        <v>0</v>
      </c>
      <c r="DD768" s="91">
        <v>0</v>
      </c>
      <c r="DE768" s="93" t="e">
        <f t="shared" si="550"/>
        <v>#VALUE!</v>
      </c>
      <c r="DF768" s="93">
        <f t="shared" si="521"/>
        <v>0</v>
      </c>
      <c r="DG768" s="93"/>
      <c r="DH768" s="93">
        <v>0</v>
      </c>
      <c r="DI768" s="93">
        <v>0</v>
      </c>
      <c r="DJ768" s="86">
        <f t="shared" si="551"/>
        <v>0</v>
      </c>
      <c r="DK768" s="91">
        <v>0</v>
      </c>
      <c r="DL768" s="93"/>
      <c r="DM768" s="93">
        <v>0</v>
      </c>
      <c r="DN768" s="93" t="e">
        <f t="shared" si="522"/>
        <v>#VALUE!</v>
      </c>
      <c r="DO768" s="93" t="e">
        <f t="shared" si="552"/>
        <v>#VALUE!</v>
      </c>
      <c r="DP768" s="92" t="e">
        <f t="shared" si="553"/>
        <v>#VALUE!</v>
      </c>
      <c r="DQ768" s="97">
        <f t="shared" si="523"/>
        <v>0</v>
      </c>
      <c r="DR768" s="98">
        <f t="shared" si="554"/>
        <v>10</v>
      </c>
      <c r="DS768" s="93" t="str">
        <f t="shared" si="555"/>
        <v>Mã tin sai !!!</v>
      </c>
      <c r="DT768" s="93"/>
      <c r="DU768" s="78" t="e">
        <f t="shared" si="524"/>
        <v>#VALUE!</v>
      </c>
      <c r="DV768" s="78" t="e">
        <f>INDEX('08_DMGiaDat'!$L:$L,MATCH(DU768,'08_DMGiaDat'!$R:$R,0))</f>
        <v>#VALUE!</v>
      </c>
      <c r="DW768" s="78" t="str">
        <f t="shared" si="525"/>
        <v>5010700200100000001</v>
      </c>
      <c r="DX768" s="78" t="str">
        <f>IFERROR(VLOOKUP(DW768,'08_DMGiaDat'!C718:C719,2,FALSE),"N")</f>
        <v>N</v>
      </c>
      <c r="DY768" s="78" t="str">
        <f t="shared" si="526"/>
        <v>50107002001001</v>
      </c>
      <c r="DZ768" s="78" t="str">
        <f>IFERROR(VLOOKUP(DY768,'08_DMGiaDat'!C718:C719,2,FALSE),"N")</f>
        <v>N</v>
      </c>
      <c r="EA768" s="78" t="str">
        <f t="shared" si="527"/>
        <v>5010700200100000001</v>
      </c>
      <c r="EB768" s="78" t="str">
        <f>IFERROR(VLOOKUP(EA768,'08_DMGiaDat'!C718:C719,2,FALSE),"N")</f>
        <v>N</v>
      </c>
      <c r="EC768" s="92" t="e">
        <f>IF(DV768&lt;&gt;"N",DV768,IF(DX768&lt;&gt;"N",DX768,IF(DZ768&lt;&gt;"N",DZ768*VLOOKUP(LEFT(CB768,3),'03_DMMucDich'!C702:C706,5,FALSE),IF(EB768&lt;&gt;"N",EB768*VLOOKUP(LEFT(CB768,3),'03_DMMucDich'!C702:C706,5,FALSE),"N/A"))))</f>
        <v>#VALUE!</v>
      </c>
    </row>
    <row r="769" spans="1:133" s="34" customFormat="1" ht="16" x14ac:dyDescent="0.2">
      <c r="A769" s="85">
        <v>755</v>
      </c>
      <c r="B769" s="86"/>
      <c r="C769" s="87"/>
      <c r="D769" s="141"/>
      <c r="E769" s="86"/>
      <c r="F769" s="88"/>
      <c r="G769" s="88" t="s">
        <v>5718</v>
      </c>
      <c r="H769" s="151">
        <v>2022</v>
      </c>
      <c r="I769" s="86"/>
      <c r="J769" s="86"/>
      <c r="K769" s="145"/>
      <c r="L769" s="105"/>
      <c r="M769" s="86"/>
      <c r="N769" s="105"/>
      <c r="O769" s="105"/>
      <c r="P769" s="86"/>
      <c r="Q769" s="86"/>
      <c r="R769" s="153"/>
      <c r="S769" s="86"/>
      <c r="T769" s="86"/>
      <c r="U769" s="86"/>
      <c r="V769" s="86" t="str">
        <f t="shared" si="535"/>
        <v xml:space="preserve">, </v>
      </c>
      <c r="W769" s="86"/>
      <c r="X769" s="86"/>
      <c r="Y769" s="86"/>
      <c r="Z769" s="88"/>
      <c r="AA769" s="105"/>
      <c r="AB769" s="86"/>
      <c r="AC769" s="90"/>
      <c r="AD769" s="86"/>
      <c r="AE769" s="86"/>
      <c r="AF769" s="86"/>
      <c r="AG769" s="86"/>
      <c r="AH769" s="160"/>
      <c r="AI769" s="153"/>
      <c r="AJ769" s="153"/>
      <c r="AK769" s="86"/>
      <c r="AL769" s="86"/>
      <c r="AM769" s="153"/>
      <c r="AN769" s="153"/>
      <c r="AO769" s="165"/>
      <c r="AP769" s="153"/>
      <c r="AQ769" s="153"/>
      <c r="AR769" s="166">
        <v>0</v>
      </c>
      <c r="AS769" s="88" t="s">
        <v>5719</v>
      </c>
      <c r="AT769" s="92">
        <f t="shared" si="546"/>
        <v>0</v>
      </c>
      <c r="AU769" s="93">
        <v>0</v>
      </c>
      <c r="AV769" s="93">
        <v>0</v>
      </c>
      <c r="AW769" s="166">
        <v>0</v>
      </c>
      <c r="AX769" s="93">
        <v>0</v>
      </c>
      <c r="AY769" s="177"/>
      <c r="AZ769" s="177">
        <v>0</v>
      </c>
      <c r="BA769" s="178"/>
      <c r="BB769" s="105"/>
      <c r="BC769" s="105"/>
      <c r="BD769" s="93"/>
      <c r="BE769" s="93">
        <v>0</v>
      </c>
      <c r="BF769" s="91">
        <v>0</v>
      </c>
      <c r="BG769" s="94"/>
      <c r="BH769" s="95"/>
      <c r="BI769" s="93">
        <f t="shared" si="514"/>
        <v>0</v>
      </c>
      <c r="BJ769" s="105">
        <f t="shared" si="515"/>
        <v>0</v>
      </c>
      <c r="BK769" s="88">
        <f t="shared" si="516"/>
        <v>0</v>
      </c>
      <c r="BL769" s="86">
        <f t="shared" si="517"/>
        <v>0</v>
      </c>
      <c r="BM769" s="105">
        <f t="shared" si="518"/>
        <v>0</v>
      </c>
      <c r="BN769" s="86">
        <f t="shared" si="519"/>
        <v>0</v>
      </c>
      <c r="BO769" s="86">
        <f t="shared" si="520"/>
        <v>0</v>
      </c>
      <c r="BP769" s="86">
        <f t="shared" si="536"/>
        <v>0</v>
      </c>
      <c r="BQ769" s="160"/>
      <c r="BR769" s="86" t="s">
        <v>5720</v>
      </c>
      <c r="BS769" s="88" t="s">
        <v>5721</v>
      </c>
      <c r="BT769" s="86" t="s">
        <v>5722</v>
      </c>
      <c r="BU769" s="86"/>
      <c r="BV769" s="86">
        <f t="shared" si="537"/>
        <v>0</v>
      </c>
      <c r="BW769" s="105" t="str">
        <f t="shared" si="538"/>
        <v/>
      </c>
      <c r="BX769" s="86">
        <f t="shared" si="532"/>
        <v>0</v>
      </c>
      <c r="BY769" s="86">
        <f t="shared" si="533"/>
        <v>0</v>
      </c>
      <c r="BZ769" s="91">
        <f t="shared" si="534"/>
        <v>0</v>
      </c>
      <c r="CA769" s="91">
        <v>0</v>
      </c>
      <c r="CB769" s="96" t="s">
        <v>5719</v>
      </c>
      <c r="CC769" s="91">
        <f t="shared" si="539"/>
        <v>0</v>
      </c>
      <c r="CD769" s="91">
        <f t="shared" si="540"/>
        <v>0</v>
      </c>
      <c r="CE769" s="93">
        <f t="shared" si="541"/>
        <v>0</v>
      </c>
      <c r="CF769" s="93">
        <f t="shared" si="542"/>
        <v>0</v>
      </c>
      <c r="CG769" s="105"/>
      <c r="CH769" s="105"/>
      <c r="CI769" s="86"/>
      <c r="CJ769" s="188"/>
      <c r="CK769" s="181">
        <f t="shared" si="543"/>
        <v>0</v>
      </c>
      <c r="CL769" s="181">
        <f t="shared" si="544"/>
        <v>0</v>
      </c>
      <c r="CM769" s="86" t="s">
        <v>5723</v>
      </c>
      <c r="CN769" s="182"/>
      <c r="CO769" s="183"/>
      <c r="CP769" s="86" t="s">
        <v>5724</v>
      </c>
      <c r="CQ769" s="153"/>
      <c r="CR769" s="187" t="e">
        <f t="shared" si="545"/>
        <v>#VALUE!</v>
      </c>
      <c r="CS769" s="188">
        <v>0</v>
      </c>
      <c r="CT769" s="188" t="e">
        <f t="shared" si="547"/>
        <v>#VALUE!</v>
      </c>
      <c r="CU769" s="93"/>
      <c r="CV769" s="94">
        <f t="shared" si="529"/>
        <v>0</v>
      </c>
      <c r="CW769" s="93">
        <f t="shared" si="530"/>
        <v>0</v>
      </c>
      <c r="CX769" s="86">
        <f t="shared" si="531"/>
        <v>0</v>
      </c>
      <c r="CY769" s="93" t="e">
        <f t="shared" si="548"/>
        <v>#VALUE!</v>
      </c>
      <c r="CZ769" s="93">
        <v>0</v>
      </c>
      <c r="DA769" s="93">
        <v>0</v>
      </c>
      <c r="DB769" s="93" t="e">
        <f t="shared" si="549"/>
        <v>#VALUE!</v>
      </c>
      <c r="DC769" s="93">
        <v>0</v>
      </c>
      <c r="DD769" s="91">
        <v>0</v>
      </c>
      <c r="DE769" s="93" t="e">
        <f t="shared" si="550"/>
        <v>#VALUE!</v>
      </c>
      <c r="DF769" s="93">
        <f t="shared" si="521"/>
        <v>0</v>
      </c>
      <c r="DG769" s="93"/>
      <c r="DH769" s="93">
        <v>0</v>
      </c>
      <c r="DI769" s="93">
        <v>0</v>
      </c>
      <c r="DJ769" s="86">
        <f t="shared" si="551"/>
        <v>0</v>
      </c>
      <c r="DK769" s="91">
        <v>0</v>
      </c>
      <c r="DL769" s="93"/>
      <c r="DM769" s="93">
        <v>0</v>
      </c>
      <c r="DN769" s="93" t="e">
        <f t="shared" si="522"/>
        <v>#VALUE!</v>
      </c>
      <c r="DO769" s="93" t="e">
        <f t="shared" si="552"/>
        <v>#VALUE!</v>
      </c>
      <c r="DP769" s="92" t="e">
        <f t="shared" si="553"/>
        <v>#VALUE!</v>
      </c>
      <c r="DQ769" s="97">
        <f t="shared" si="523"/>
        <v>0</v>
      </c>
      <c r="DR769" s="98">
        <f t="shared" si="554"/>
        <v>10</v>
      </c>
      <c r="DS769" s="93" t="str">
        <f t="shared" si="555"/>
        <v>Mã tin sai !!!</v>
      </c>
      <c r="DT769" s="93"/>
      <c r="DU769" s="78" t="e">
        <f t="shared" si="524"/>
        <v>#VALUE!</v>
      </c>
      <c r="DV769" s="78" t="e">
        <f>INDEX('08_DMGiaDat'!$L:$L,MATCH(DU769,'08_DMGiaDat'!$R:$R,0))</f>
        <v>#VALUE!</v>
      </c>
      <c r="DW769" s="78" t="str">
        <f t="shared" si="525"/>
        <v>5010700200100000001</v>
      </c>
      <c r="DX769" s="78" t="str">
        <f>IFERROR(VLOOKUP(DW769,'08_DMGiaDat'!C718:C719,2,FALSE),"N")</f>
        <v>N</v>
      </c>
      <c r="DY769" s="78" t="str">
        <f t="shared" si="526"/>
        <v>50107002001001</v>
      </c>
      <c r="DZ769" s="78" t="str">
        <f>IFERROR(VLOOKUP(DY769,'08_DMGiaDat'!C718:C719,2,FALSE),"N")</f>
        <v>N</v>
      </c>
      <c r="EA769" s="78" t="str">
        <f t="shared" si="527"/>
        <v>5010700200100000001</v>
      </c>
      <c r="EB769" s="78" t="str">
        <f>IFERROR(VLOOKUP(EA769,'08_DMGiaDat'!C718:C719,2,FALSE),"N")</f>
        <v>N</v>
      </c>
      <c r="EC769" s="92" t="e">
        <f>IF(DV769&lt;&gt;"N",DV769,IF(DX769&lt;&gt;"N",DX769,IF(DZ769&lt;&gt;"N",DZ769*VLOOKUP(LEFT(CB769,3),'03_DMMucDich'!C702:C706,5,FALSE),IF(EB769&lt;&gt;"N",EB769*VLOOKUP(LEFT(CB769,3),'03_DMMucDich'!C702:C706,5,FALSE),"N/A"))))</f>
        <v>#VALUE!</v>
      </c>
    </row>
    <row r="770" spans="1:133" s="34" customFormat="1" ht="16" x14ac:dyDescent="0.2">
      <c r="A770" s="85">
        <v>756</v>
      </c>
      <c r="B770" s="86"/>
      <c r="C770" s="87"/>
      <c r="D770" s="141"/>
      <c r="E770" s="86"/>
      <c r="F770" s="88"/>
      <c r="G770" s="88" t="s">
        <v>5718</v>
      </c>
      <c r="H770" s="151">
        <v>2022</v>
      </c>
      <c r="I770" s="86"/>
      <c r="J770" s="86"/>
      <c r="K770" s="145"/>
      <c r="L770" s="105"/>
      <c r="M770" s="86"/>
      <c r="N770" s="105"/>
      <c r="O770" s="105"/>
      <c r="P770" s="86"/>
      <c r="Q770" s="86"/>
      <c r="R770" s="153"/>
      <c r="S770" s="86"/>
      <c r="T770" s="86"/>
      <c r="U770" s="86"/>
      <c r="V770" s="86" t="str">
        <f t="shared" si="535"/>
        <v xml:space="preserve">, </v>
      </c>
      <c r="W770" s="86"/>
      <c r="X770" s="86"/>
      <c r="Y770" s="86"/>
      <c r="Z770" s="88"/>
      <c r="AA770" s="105"/>
      <c r="AB770" s="86"/>
      <c r="AC770" s="90"/>
      <c r="AD770" s="86"/>
      <c r="AE770" s="86"/>
      <c r="AF770" s="86"/>
      <c r="AG770" s="86"/>
      <c r="AH770" s="160"/>
      <c r="AI770" s="153"/>
      <c r="AJ770" s="153"/>
      <c r="AK770" s="86"/>
      <c r="AL770" s="86"/>
      <c r="AM770" s="153"/>
      <c r="AN770" s="153"/>
      <c r="AO770" s="165"/>
      <c r="AP770" s="153"/>
      <c r="AQ770" s="153"/>
      <c r="AR770" s="166">
        <v>0</v>
      </c>
      <c r="AS770" s="88" t="s">
        <v>5719</v>
      </c>
      <c r="AT770" s="92">
        <f t="shared" si="546"/>
        <v>0</v>
      </c>
      <c r="AU770" s="93">
        <v>0</v>
      </c>
      <c r="AV770" s="93">
        <v>0</v>
      </c>
      <c r="AW770" s="166">
        <v>0</v>
      </c>
      <c r="AX770" s="93">
        <v>0</v>
      </c>
      <c r="AY770" s="177"/>
      <c r="AZ770" s="177">
        <v>0</v>
      </c>
      <c r="BA770" s="178"/>
      <c r="BB770" s="105"/>
      <c r="BC770" s="105"/>
      <c r="BD770" s="93"/>
      <c r="BE770" s="93">
        <v>0</v>
      </c>
      <c r="BF770" s="91">
        <v>0</v>
      </c>
      <c r="BG770" s="94"/>
      <c r="BH770" s="95"/>
      <c r="BI770" s="93">
        <f t="shared" si="514"/>
        <v>0</v>
      </c>
      <c r="BJ770" s="105">
        <f t="shared" si="515"/>
        <v>0</v>
      </c>
      <c r="BK770" s="88">
        <f t="shared" si="516"/>
        <v>0</v>
      </c>
      <c r="BL770" s="86">
        <f t="shared" si="517"/>
        <v>0</v>
      </c>
      <c r="BM770" s="105">
        <f t="shared" si="518"/>
        <v>0</v>
      </c>
      <c r="BN770" s="86">
        <f t="shared" si="519"/>
        <v>0</v>
      </c>
      <c r="BO770" s="86">
        <f t="shared" si="520"/>
        <v>0</v>
      </c>
      <c r="BP770" s="86">
        <f t="shared" si="536"/>
        <v>0</v>
      </c>
      <c r="BQ770" s="160"/>
      <c r="BR770" s="86" t="s">
        <v>5720</v>
      </c>
      <c r="BS770" s="88" t="s">
        <v>5721</v>
      </c>
      <c r="BT770" s="86" t="s">
        <v>5722</v>
      </c>
      <c r="BU770" s="86"/>
      <c r="BV770" s="86">
        <f t="shared" si="537"/>
        <v>0</v>
      </c>
      <c r="BW770" s="105" t="str">
        <f t="shared" si="538"/>
        <v/>
      </c>
      <c r="BX770" s="86">
        <f t="shared" si="532"/>
        <v>0</v>
      </c>
      <c r="BY770" s="86">
        <f t="shared" si="533"/>
        <v>0</v>
      </c>
      <c r="BZ770" s="91">
        <f t="shared" si="534"/>
        <v>0</v>
      </c>
      <c r="CA770" s="91">
        <v>0</v>
      </c>
      <c r="CB770" s="96" t="s">
        <v>5719</v>
      </c>
      <c r="CC770" s="91">
        <f t="shared" si="539"/>
        <v>0</v>
      </c>
      <c r="CD770" s="91">
        <f t="shared" si="540"/>
        <v>0</v>
      </c>
      <c r="CE770" s="93">
        <f t="shared" si="541"/>
        <v>0</v>
      </c>
      <c r="CF770" s="93">
        <f t="shared" si="542"/>
        <v>0</v>
      </c>
      <c r="CG770" s="105"/>
      <c r="CH770" s="105"/>
      <c r="CI770" s="86"/>
      <c r="CJ770" s="188"/>
      <c r="CK770" s="181">
        <f t="shared" si="543"/>
        <v>0</v>
      </c>
      <c r="CL770" s="181">
        <f t="shared" si="544"/>
        <v>0</v>
      </c>
      <c r="CM770" s="86" t="s">
        <v>5723</v>
      </c>
      <c r="CN770" s="182"/>
      <c r="CO770" s="183"/>
      <c r="CP770" s="86" t="s">
        <v>5724</v>
      </c>
      <c r="CQ770" s="153"/>
      <c r="CR770" s="187" t="e">
        <f t="shared" si="545"/>
        <v>#VALUE!</v>
      </c>
      <c r="CS770" s="188">
        <v>0</v>
      </c>
      <c r="CT770" s="188" t="e">
        <f t="shared" si="547"/>
        <v>#VALUE!</v>
      </c>
      <c r="CU770" s="93"/>
      <c r="CV770" s="94">
        <f t="shared" si="529"/>
        <v>0</v>
      </c>
      <c r="CW770" s="93">
        <f t="shared" si="530"/>
        <v>0</v>
      </c>
      <c r="CX770" s="86">
        <f t="shared" si="531"/>
        <v>0</v>
      </c>
      <c r="CY770" s="93" t="e">
        <f t="shared" si="548"/>
        <v>#VALUE!</v>
      </c>
      <c r="CZ770" s="93">
        <v>0</v>
      </c>
      <c r="DA770" s="93">
        <v>0</v>
      </c>
      <c r="DB770" s="93" t="e">
        <f t="shared" si="549"/>
        <v>#VALUE!</v>
      </c>
      <c r="DC770" s="93">
        <v>0</v>
      </c>
      <c r="DD770" s="91">
        <v>0</v>
      </c>
      <c r="DE770" s="93" t="e">
        <f t="shared" si="550"/>
        <v>#VALUE!</v>
      </c>
      <c r="DF770" s="93">
        <f t="shared" si="521"/>
        <v>0</v>
      </c>
      <c r="DG770" s="93"/>
      <c r="DH770" s="93">
        <v>0</v>
      </c>
      <c r="DI770" s="93">
        <v>0</v>
      </c>
      <c r="DJ770" s="86">
        <f t="shared" si="551"/>
        <v>0</v>
      </c>
      <c r="DK770" s="91">
        <v>0</v>
      </c>
      <c r="DL770" s="93"/>
      <c r="DM770" s="93">
        <v>0</v>
      </c>
      <c r="DN770" s="93" t="e">
        <f t="shared" si="522"/>
        <v>#VALUE!</v>
      </c>
      <c r="DO770" s="93" t="e">
        <f t="shared" si="552"/>
        <v>#VALUE!</v>
      </c>
      <c r="DP770" s="92" t="e">
        <f t="shared" si="553"/>
        <v>#VALUE!</v>
      </c>
      <c r="DQ770" s="97">
        <f t="shared" si="523"/>
        <v>0</v>
      </c>
      <c r="DR770" s="98">
        <f t="shared" si="554"/>
        <v>10</v>
      </c>
      <c r="DS770" s="93" t="str">
        <f t="shared" si="555"/>
        <v>Mã tin sai !!!</v>
      </c>
      <c r="DT770" s="93"/>
      <c r="DU770" s="78" t="e">
        <f t="shared" si="524"/>
        <v>#VALUE!</v>
      </c>
      <c r="DV770" s="78" t="e">
        <f>INDEX('08_DMGiaDat'!$L:$L,MATCH(DU770,'08_DMGiaDat'!$R:$R,0))</f>
        <v>#VALUE!</v>
      </c>
      <c r="DW770" s="78" t="str">
        <f t="shared" si="525"/>
        <v>5010700200100000001</v>
      </c>
      <c r="DX770" s="78" t="str">
        <f>IFERROR(VLOOKUP(DW770,'08_DMGiaDat'!C718:C719,2,FALSE),"N")</f>
        <v>N</v>
      </c>
      <c r="DY770" s="78" t="str">
        <f t="shared" si="526"/>
        <v>50107002001001</v>
      </c>
      <c r="DZ770" s="78" t="str">
        <f>IFERROR(VLOOKUP(DY770,'08_DMGiaDat'!C718:C719,2,FALSE),"N")</f>
        <v>N</v>
      </c>
      <c r="EA770" s="78" t="str">
        <f t="shared" si="527"/>
        <v>5010700200100000001</v>
      </c>
      <c r="EB770" s="78" t="str">
        <f>IFERROR(VLOOKUP(EA770,'08_DMGiaDat'!C718:C719,2,FALSE),"N")</f>
        <v>N</v>
      </c>
      <c r="EC770" s="92" t="e">
        <f>IF(DV770&lt;&gt;"N",DV770,IF(DX770&lt;&gt;"N",DX770,IF(DZ770&lt;&gt;"N",DZ770*VLOOKUP(LEFT(CB770,3),'03_DMMucDich'!C702:C706,5,FALSE),IF(EB770&lt;&gt;"N",EB770*VLOOKUP(LEFT(CB770,3),'03_DMMucDich'!C702:C706,5,FALSE),"N/A"))))</f>
        <v>#VALUE!</v>
      </c>
    </row>
    <row r="771" spans="1:133" s="34" customFormat="1" ht="16" x14ac:dyDescent="0.2">
      <c r="A771" s="85">
        <v>757</v>
      </c>
      <c r="B771" s="86"/>
      <c r="C771" s="87"/>
      <c r="D771" s="141"/>
      <c r="E771" s="86"/>
      <c r="F771" s="88"/>
      <c r="G771" s="88" t="s">
        <v>5718</v>
      </c>
      <c r="H771" s="151">
        <v>2022</v>
      </c>
      <c r="I771" s="86"/>
      <c r="J771" s="86"/>
      <c r="K771" s="145"/>
      <c r="L771" s="105"/>
      <c r="M771" s="86"/>
      <c r="N771" s="105"/>
      <c r="O771" s="105"/>
      <c r="P771" s="86"/>
      <c r="Q771" s="86"/>
      <c r="R771" s="153"/>
      <c r="S771" s="86"/>
      <c r="T771" s="86"/>
      <c r="U771" s="86"/>
      <c r="V771" s="86" t="str">
        <f t="shared" si="535"/>
        <v xml:space="preserve">, </v>
      </c>
      <c r="W771" s="86"/>
      <c r="X771" s="86"/>
      <c r="Y771" s="86"/>
      <c r="Z771" s="88"/>
      <c r="AA771" s="105"/>
      <c r="AB771" s="86"/>
      <c r="AC771" s="90"/>
      <c r="AD771" s="86"/>
      <c r="AE771" s="86"/>
      <c r="AF771" s="86"/>
      <c r="AG771" s="86"/>
      <c r="AH771" s="160"/>
      <c r="AI771" s="153"/>
      <c r="AJ771" s="153"/>
      <c r="AK771" s="86"/>
      <c r="AL771" s="86"/>
      <c r="AM771" s="153"/>
      <c r="AN771" s="153"/>
      <c r="AO771" s="165"/>
      <c r="AP771" s="153"/>
      <c r="AQ771" s="153"/>
      <c r="AR771" s="166">
        <v>0</v>
      </c>
      <c r="AS771" s="88" t="s">
        <v>5719</v>
      </c>
      <c r="AT771" s="92">
        <f t="shared" si="546"/>
        <v>0</v>
      </c>
      <c r="AU771" s="93">
        <v>0</v>
      </c>
      <c r="AV771" s="93">
        <v>0</v>
      </c>
      <c r="AW771" s="166">
        <v>0</v>
      </c>
      <c r="AX771" s="93">
        <v>0</v>
      </c>
      <c r="AY771" s="177"/>
      <c r="AZ771" s="177">
        <v>0</v>
      </c>
      <c r="BA771" s="178"/>
      <c r="BB771" s="105"/>
      <c r="BC771" s="105"/>
      <c r="BD771" s="93"/>
      <c r="BE771" s="93">
        <v>0</v>
      </c>
      <c r="BF771" s="91">
        <v>0</v>
      </c>
      <c r="BG771" s="94"/>
      <c r="BH771" s="95"/>
      <c r="BI771" s="93">
        <f t="shared" si="514"/>
        <v>0</v>
      </c>
      <c r="BJ771" s="105">
        <f t="shared" si="515"/>
        <v>0</v>
      </c>
      <c r="BK771" s="88">
        <f t="shared" si="516"/>
        <v>0</v>
      </c>
      <c r="BL771" s="86">
        <f t="shared" si="517"/>
        <v>0</v>
      </c>
      <c r="BM771" s="105">
        <f t="shared" si="518"/>
        <v>0</v>
      </c>
      <c r="BN771" s="86">
        <f t="shared" si="519"/>
        <v>0</v>
      </c>
      <c r="BO771" s="86">
        <f t="shared" si="520"/>
        <v>0</v>
      </c>
      <c r="BP771" s="86">
        <f t="shared" si="536"/>
        <v>0</v>
      </c>
      <c r="BQ771" s="160"/>
      <c r="BR771" s="86" t="s">
        <v>5720</v>
      </c>
      <c r="BS771" s="88" t="s">
        <v>5721</v>
      </c>
      <c r="BT771" s="86" t="s">
        <v>5722</v>
      </c>
      <c r="BU771" s="86"/>
      <c r="BV771" s="86">
        <f t="shared" si="537"/>
        <v>0</v>
      </c>
      <c r="BW771" s="105" t="str">
        <f t="shared" si="538"/>
        <v/>
      </c>
      <c r="BX771" s="86">
        <f t="shared" si="532"/>
        <v>0</v>
      </c>
      <c r="BY771" s="86">
        <f t="shared" si="533"/>
        <v>0</v>
      </c>
      <c r="BZ771" s="91">
        <f t="shared" si="534"/>
        <v>0</v>
      </c>
      <c r="CA771" s="91">
        <v>0</v>
      </c>
      <c r="CB771" s="96" t="s">
        <v>5719</v>
      </c>
      <c r="CC771" s="91">
        <f t="shared" si="539"/>
        <v>0</v>
      </c>
      <c r="CD771" s="91">
        <f t="shared" si="540"/>
        <v>0</v>
      </c>
      <c r="CE771" s="93">
        <f t="shared" si="541"/>
        <v>0</v>
      </c>
      <c r="CF771" s="93">
        <f t="shared" si="542"/>
        <v>0</v>
      </c>
      <c r="CG771" s="105"/>
      <c r="CH771" s="105"/>
      <c r="CI771" s="86"/>
      <c r="CJ771" s="188"/>
      <c r="CK771" s="181">
        <f t="shared" si="543"/>
        <v>0</v>
      </c>
      <c r="CL771" s="181">
        <f t="shared" si="544"/>
        <v>0</v>
      </c>
      <c r="CM771" s="86" t="s">
        <v>5723</v>
      </c>
      <c r="CN771" s="182"/>
      <c r="CO771" s="183"/>
      <c r="CP771" s="86" t="s">
        <v>5724</v>
      </c>
      <c r="CQ771" s="153"/>
      <c r="CR771" s="187" t="e">
        <f t="shared" si="545"/>
        <v>#VALUE!</v>
      </c>
      <c r="CS771" s="188">
        <v>0</v>
      </c>
      <c r="CT771" s="188" t="e">
        <f t="shared" si="547"/>
        <v>#VALUE!</v>
      </c>
      <c r="CU771" s="93"/>
      <c r="CV771" s="94">
        <f t="shared" si="529"/>
        <v>0</v>
      </c>
      <c r="CW771" s="93">
        <f t="shared" si="530"/>
        <v>0</v>
      </c>
      <c r="CX771" s="86">
        <f t="shared" si="531"/>
        <v>0</v>
      </c>
      <c r="CY771" s="93" t="e">
        <f t="shared" si="548"/>
        <v>#VALUE!</v>
      </c>
      <c r="CZ771" s="93">
        <v>0</v>
      </c>
      <c r="DA771" s="93">
        <v>0</v>
      </c>
      <c r="DB771" s="93" t="e">
        <f t="shared" si="549"/>
        <v>#VALUE!</v>
      </c>
      <c r="DC771" s="93">
        <v>0</v>
      </c>
      <c r="DD771" s="91">
        <v>0</v>
      </c>
      <c r="DE771" s="93" t="e">
        <f t="shared" si="550"/>
        <v>#VALUE!</v>
      </c>
      <c r="DF771" s="93">
        <f t="shared" si="521"/>
        <v>0</v>
      </c>
      <c r="DG771" s="93"/>
      <c r="DH771" s="93">
        <v>0</v>
      </c>
      <c r="DI771" s="93">
        <v>0</v>
      </c>
      <c r="DJ771" s="86">
        <f t="shared" si="551"/>
        <v>0</v>
      </c>
      <c r="DK771" s="91">
        <v>0</v>
      </c>
      <c r="DL771" s="93"/>
      <c r="DM771" s="93">
        <v>0</v>
      </c>
      <c r="DN771" s="93" t="e">
        <f t="shared" si="522"/>
        <v>#VALUE!</v>
      </c>
      <c r="DO771" s="93" t="e">
        <f t="shared" si="552"/>
        <v>#VALUE!</v>
      </c>
      <c r="DP771" s="92" t="e">
        <f t="shared" si="553"/>
        <v>#VALUE!</v>
      </c>
      <c r="DQ771" s="97">
        <f t="shared" si="523"/>
        <v>0</v>
      </c>
      <c r="DR771" s="98">
        <f t="shared" si="554"/>
        <v>10</v>
      </c>
      <c r="DS771" s="93" t="str">
        <f t="shared" si="555"/>
        <v>Mã tin sai !!!</v>
      </c>
      <c r="DT771" s="93"/>
      <c r="DU771" s="78" t="e">
        <f t="shared" si="524"/>
        <v>#VALUE!</v>
      </c>
      <c r="DV771" s="78" t="e">
        <f>INDEX('08_DMGiaDat'!$L:$L,MATCH(DU771,'08_DMGiaDat'!$R:$R,0))</f>
        <v>#VALUE!</v>
      </c>
      <c r="DW771" s="78" t="str">
        <f t="shared" si="525"/>
        <v>5010700200100000001</v>
      </c>
      <c r="DX771" s="78" t="str">
        <f>IFERROR(VLOOKUP(DW771,'08_DMGiaDat'!C718:C719,2,FALSE),"N")</f>
        <v>N</v>
      </c>
      <c r="DY771" s="78" t="str">
        <f t="shared" si="526"/>
        <v>50107002001001</v>
      </c>
      <c r="DZ771" s="78" t="str">
        <f>IFERROR(VLOOKUP(DY771,'08_DMGiaDat'!C718:C719,2,FALSE),"N")</f>
        <v>N</v>
      </c>
      <c r="EA771" s="78" t="str">
        <f t="shared" si="527"/>
        <v>5010700200100000001</v>
      </c>
      <c r="EB771" s="78" t="str">
        <f>IFERROR(VLOOKUP(EA771,'08_DMGiaDat'!C718:C719,2,FALSE),"N")</f>
        <v>N</v>
      </c>
      <c r="EC771" s="92" t="e">
        <f>IF(DV771&lt;&gt;"N",DV771,IF(DX771&lt;&gt;"N",DX771,IF(DZ771&lt;&gt;"N",DZ771*VLOOKUP(LEFT(CB771,3),'03_DMMucDich'!C702:C706,5,FALSE),IF(EB771&lt;&gt;"N",EB771*VLOOKUP(LEFT(CB771,3),'03_DMMucDich'!C702:C706,5,FALSE),"N/A"))))</f>
        <v>#VALUE!</v>
      </c>
    </row>
    <row r="772" spans="1:133" s="34" customFormat="1" ht="16" x14ac:dyDescent="0.2">
      <c r="A772" s="85">
        <v>758</v>
      </c>
      <c r="B772" s="86"/>
      <c r="C772" s="87"/>
      <c r="D772" s="141"/>
      <c r="E772" s="86"/>
      <c r="F772" s="88"/>
      <c r="G772" s="88" t="s">
        <v>5718</v>
      </c>
      <c r="H772" s="151">
        <v>2022</v>
      </c>
      <c r="I772" s="86"/>
      <c r="J772" s="86"/>
      <c r="K772" s="145"/>
      <c r="L772" s="105"/>
      <c r="M772" s="86"/>
      <c r="N772" s="105"/>
      <c r="O772" s="105"/>
      <c r="P772" s="86"/>
      <c r="Q772" s="86"/>
      <c r="R772" s="153"/>
      <c r="S772" s="86"/>
      <c r="T772" s="86"/>
      <c r="U772" s="86"/>
      <c r="V772" s="86" t="str">
        <f t="shared" si="535"/>
        <v xml:space="preserve">, </v>
      </c>
      <c r="W772" s="86"/>
      <c r="X772" s="86"/>
      <c r="Y772" s="86"/>
      <c r="Z772" s="88"/>
      <c r="AA772" s="105"/>
      <c r="AB772" s="86"/>
      <c r="AC772" s="90"/>
      <c r="AD772" s="86"/>
      <c r="AE772" s="86"/>
      <c r="AF772" s="86"/>
      <c r="AG772" s="86"/>
      <c r="AH772" s="160"/>
      <c r="AI772" s="153"/>
      <c r="AJ772" s="153"/>
      <c r="AK772" s="86"/>
      <c r="AL772" s="86"/>
      <c r="AM772" s="153"/>
      <c r="AN772" s="153"/>
      <c r="AO772" s="165"/>
      <c r="AP772" s="153"/>
      <c r="AQ772" s="153"/>
      <c r="AR772" s="166">
        <v>0</v>
      </c>
      <c r="AS772" s="88" t="s">
        <v>5719</v>
      </c>
      <c r="AT772" s="92">
        <f t="shared" si="546"/>
        <v>0</v>
      </c>
      <c r="AU772" s="93">
        <v>0</v>
      </c>
      <c r="AV772" s="93">
        <v>0</v>
      </c>
      <c r="AW772" s="166">
        <v>0</v>
      </c>
      <c r="AX772" s="93">
        <v>0</v>
      </c>
      <c r="AY772" s="177"/>
      <c r="AZ772" s="177">
        <v>0</v>
      </c>
      <c r="BA772" s="178"/>
      <c r="BB772" s="105"/>
      <c r="BC772" s="105"/>
      <c r="BD772" s="93"/>
      <c r="BE772" s="93">
        <v>0</v>
      </c>
      <c r="BF772" s="91">
        <v>0</v>
      </c>
      <c r="BG772" s="94"/>
      <c r="BH772" s="95"/>
      <c r="BI772" s="93">
        <f t="shared" si="514"/>
        <v>0</v>
      </c>
      <c r="BJ772" s="105">
        <f t="shared" si="515"/>
        <v>0</v>
      </c>
      <c r="BK772" s="88">
        <f t="shared" si="516"/>
        <v>0</v>
      </c>
      <c r="BL772" s="86">
        <f t="shared" si="517"/>
        <v>0</v>
      </c>
      <c r="BM772" s="105">
        <f t="shared" si="518"/>
        <v>0</v>
      </c>
      <c r="BN772" s="86">
        <f t="shared" si="519"/>
        <v>0</v>
      </c>
      <c r="BO772" s="86">
        <f t="shared" si="520"/>
        <v>0</v>
      </c>
      <c r="BP772" s="86">
        <f t="shared" si="536"/>
        <v>0</v>
      </c>
      <c r="BQ772" s="160"/>
      <c r="BR772" s="86" t="s">
        <v>5720</v>
      </c>
      <c r="BS772" s="88" t="s">
        <v>5721</v>
      </c>
      <c r="BT772" s="86" t="s">
        <v>5722</v>
      </c>
      <c r="BU772" s="86"/>
      <c r="BV772" s="86">
        <f t="shared" si="537"/>
        <v>0</v>
      </c>
      <c r="BW772" s="105" t="str">
        <f t="shared" si="538"/>
        <v/>
      </c>
      <c r="BX772" s="86">
        <f t="shared" si="532"/>
        <v>0</v>
      </c>
      <c r="BY772" s="86">
        <f t="shared" si="533"/>
        <v>0</v>
      </c>
      <c r="BZ772" s="91">
        <f t="shared" si="534"/>
        <v>0</v>
      </c>
      <c r="CA772" s="91">
        <v>0</v>
      </c>
      <c r="CB772" s="96" t="s">
        <v>5719</v>
      </c>
      <c r="CC772" s="91">
        <f t="shared" si="539"/>
        <v>0</v>
      </c>
      <c r="CD772" s="91">
        <f t="shared" si="540"/>
        <v>0</v>
      </c>
      <c r="CE772" s="93">
        <f t="shared" si="541"/>
        <v>0</v>
      </c>
      <c r="CF772" s="93">
        <f t="shared" si="542"/>
        <v>0</v>
      </c>
      <c r="CG772" s="105"/>
      <c r="CH772" s="105"/>
      <c r="CI772" s="86"/>
      <c r="CJ772" s="188"/>
      <c r="CK772" s="181">
        <f t="shared" si="543"/>
        <v>0</v>
      </c>
      <c r="CL772" s="181">
        <f t="shared" si="544"/>
        <v>0</v>
      </c>
      <c r="CM772" s="86" t="s">
        <v>5723</v>
      </c>
      <c r="CN772" s="182"/>
      <c r="CO772" s="183"/>
      <c r="CP772" s="86" t="s">
        <v>5724</v>
      </c>
      <c r="CQ772" s="153"/>
      <c r="CR772" s="187" t="e">
        <f t="shared" si="545"/>
        <v>#VALUE!</v>
      </c>
      <c r="CS772" s="188">
        <v>0</v>
      </c>
      <c r="CT772" s="188" t="e">
        <f t="shared" si="547"/>
        <v>#VALUE!</v>
      </c>
      <c r="CU772" s="93"/>
      <c r="CV772" s="94">
        <f t="shared" si="529"/>
        <v>0</v>
      </c>
      <c r="CW772" s="93">
        <f t="shared" si="530"/>
        <v>0</v>
      </c>
      <c r="CX772" s="86">
        <f t="shared" si="531"/>
        <v>0</v>
      </c>
      <c r="CY772" s="93" t="e">
        <f t="shared" si="548"/>
        <v>#VALUE!</v>
      </c>
      <c r="CZ772" s="93">
        <v>0</v>
      </c>
      <c r="DA772" s="93">
        <v>0</v>
      </c>
      <c r="DB772" s="93" t="e">
        <f t="shared" si="549"/>
        <v>#VALUE!</v>
      </c>
      <c r="DC772" s="93">
        <v>0</v>
      </c>
      <c r="DD772" s="91">
        <v>0</v>
      </c>
      <c r="DE772" s="93" t="e">
        <f t="shared" si="550"/>
        <v>#VALUE!</v>
      </c>
      <c r="DF772" s="93">
        <f t="shared" si="521"/>
        <v>0</v>
      </c>
      <c r="DG772" s="93"/>
      <c r="DH772" s="93">
        <v>0</v>
      </c>
      <c r="DI772" s="93">
        <v>0</v>
      </c>
      <c r="DJ772" s="86">
        <f t="shared" si="551"/>
        <v>0</v>
      </c>
      <c r="DK772" s="91">
        <v>0</v>
      </c>
      <c r="DL772" s="93"/>
      <c r="DM772" s="93">
        <v>0</v>
      </c>
      <c r="DN772" s="93" t="e">
        <f t="shared" si="522"/>
        <v>#VALUE!</v>
      </c>
      <c r="DO772" s="93" t="e">
        <f t="shared" si="552"/>
        <v>#VALUE!</v>
      </c>
      <c r="DP772" s="92" t="e">
        <f t="shared" si="553"/>
        <v>#VALUE!</v>
      </c>
      <c r="DQ772" s="97">
        <f t="shared" si="523"/>
        <v>0</v>
      </c>
      <c r="DR772" s="98">
        <f t="shared" si="554"/>
        <v>10</v>
      </c>
      <c r="DS772" s="93" t="str">
        <f t="shared" si="555"/>
        <v>Mã tin sai !!!</v>
      </c>
      <c r="DT772" s="93"/>
      <c r="DU772" s="78" t="e">
        <f t="shared" si="524"/>
        <v>#VALUE!</v>
      </c>
      <c r="DV772" s="78" t="e">
        <f>INDEX('08_DMGiaDat'!$L:$L,MATCH(DU772,'08_DMGiaDat'!$R:$R,0))</f>
        <v>#VALUE!</v>
      </c>
      <c r="DW772" s="78" t="str">
        <f t="shared" si="525"/>
        <v>5010700200100000001</v>
      </c>
      <c r="DX772" s="78" t="str">
        <f>IFERROR(VLOOKUP(DW772,'08_DMGiaDat'!C718:C719,2,FALSE),"N")</f>
        <v>N</v>
      </c>
      <c r="DY772" s="78" t="str">
        <f t="shared" si="526"/>
        <v>50107002001001</v>
      </c>
      <c r="DZ772" s="78" t="str">
        <f>IFERROR(VLOOKUP(DY772,'08_DMGiaDat'!C718:C719,2,FALSE),"N")</f>
        <v>N</v>
      </c>
      <c r="EA772" s="78" t="str">
        <f t="shared" si="527"/>
        <v>5010700200100000001</v>
      </c>
      <c r="EB772" s="78" t="str">
        <f>IFERROR(VLOOKUP(EA772,'08_DMGiaDat'!C718:C719,2,FALSE),"N")</f>
        <v>N</v>
      </c>
      <c r="EC772" s="92" t="e">
        <f>IF(DV772&lt;&gt;"N",DV772,IF(DX772&lt;&gt;"N",DX772,IF(DZ772&lt;&gt;"N",DZ772*VLOOKUP(LEFT(CB772,3),'03_DMMucDich'!C702:C706,5,FALSE),IF(EB772&lt;&gt;"N",EB772*VLOOKUP(LEFT(CB772,3),'03_DMMucDich'!C702:C706,5,FALSE),"N/A"))))</f>
        <v>#VALUE!</v>
      </c>
    </row>
    <row r="773" spans="1:133" s="34" customFormat="1" ht="16" x14ac:dyDescent="0.2">
      <c r="A773" s="85">
        <v>759</v>
      </c>
      <c r="B773" s="86"/>
      <c r="C773" s="87"/>
      <c r="D773" s="141"/>
      <c r="E773" s="86"/>
      <c r="F773" s="88"/>
      <c r="G773" s="88" t="s">
        <v>5718</v>
      </c>
      <c r="H773" s="151">
        <v>2022</v>
      </c>
      <c r="I773" s="86"/>
      <c r="J773" s="86"/>
      <c r="K773" s="145"/>
      <c r="L773" s="105"/>
      <c r="M773" s="86"/>
      <c r="N773" s="105"/>
      <c r="O773" s="105"/>
      <c r="P773" s="86"/>
      <c r="Q773" s="86"/>
      <c r="R773" s="153"/>
      <c r="S773" s="86"/>
      <c r="T773" s="86"/>
      <c r="U773" s="86"/>
      <c r="V773" s="86" t="str">
        <f t="shared" si="535"/>
        <v xml:space="preserve">, </v>
      </c>
      <c r="W773" s="86"/>
      <c r="X773" s="86"/>
      <c r="Y773" s="86"/>
      <c r="Z773" s="88"/>
      <c r="AA773" s="105"/>
      <c r="AB773" s="86"/>
      <c r="AC773" s="90"/>
      <c r="AD773" s="86"/>
      <c r="AE773" s="86"/>
      <c r="AF773" s="86"/>
      <c r="AG773" s="86"/>
      <c r="AH773" s="160"/>
      <c r="AI773" s="153"/>
      <c r="AJ773" s="153"/>
      <c r="AK773" s="86"/>
      <c r="AL773" s="86"/>
      <c r="AM773" s="153"/>
      <c r="AN773" s="153"/>
      <c r="AO773" s="165"/>
      <c r="AP773" s="153"/>
      <c r="AQ773" s="153"/>
      <c r="AR773" s="166">
        <v>0</v>
      </c>
      <c r="AS773" s="88" t="s">
        <v>5719</v>
      </c>
      <c r="AT773" s="92">
        <f t="shared" si="546"/>
        <v>0</v>
      </c>
      <c r="AU773" s="93">
        <v>0</v>
      </c>
      <c r="AV773" s="93">
        <v>0</v>
      </c>
      <c r="AW773" s="166">
        <v>0</v>
      </c>
      <c r="AX773" s="93">
        <v>0</v>
      </c>
      <c r="AY773" s="177"/>
      <c r="AZ773" s="177">
        <v>0</v>
      </c>
      <c r="BA773" s="178"/>
      <c r="BB773" s="105"/>
      <c r="BC773" s="105"/>
      <c r="BD773" s="93"/>
      <c r="BE773" s="93">
        <v>0</v>
      </c>
      <c r="BF773" s="91">
        <v>0</v>
      </c>
      <c r="BG773" s="94"/>
      <c r="BH773" s="95"/>
      <c r="BI773" s="93">
        <f t="shared" si="514"/>
        <v>0</v>
      </c>
      <c r="BJ773" s="105">
        <f t="shared" si="515"/>
        <v>0</v>
      </c>
      <c r="BK773" s="88">
        <f t="shared" si="516"/>
        <v>0</v>
      </c>
      <c r="BL773" s="86">
        <f t="shared" si="517"/>
        <v>0</v>
      </c>
      <c r="BM773" s="105">
        <f t="shared" si="518"/>
        <v>0</v>
      </c>
      <c r="BN773" s="86">
        <f t="shared" si="519"/>
        <v>0</v>
      </c>
      <c r="BO773" s="86">
        <f t="shared" si="520"/>
        <v>0</v>
      </c>
      <c r="BP773" s="86">
        <f t="shared" si="536"/>
        <v>0</v>
      </c>
      <c r="BQ773" s="160"/>
      <c r="BR773" s="86" t="s">
        <v>5720</v>
      </c>
      <c r="BS773" s="88" t="s">
        <v>5721</v>
      </c>
      <c r="BT773" s="86" t="s">
        <v>5722</v>
      </c>
      <c r="BU773" s="86"/>
      <c r="BV773" s="86">
        <f t="shared" si="537"/>
        <v>0</v>
      </c>
      <c r="BW773" s="105" t="str">
        <f t="shared" si="538"/>
        <v/>
      </c>
      <c r="BX773" s="86">
        <f t="shared" si="532"/>
        <v>0</v>
      </c>
      <c r="BY773" s="86">
        <f t="shared" si="533"/>
        <v>0</v>
      </c>
      <c r="BZ773" s="91">
        <f t="shared" si="534"/>
        <v>0</v>
      </c>
      <c r="CA773" s="91">
        <v>0</v>
      </c>
      <c r="CB773" s="96" t="s">
        <v>5719</v>
      </c>
      <c r="CC773" s="91">
        <f t="shared" si="539"/>
        <v>0</v>
      </c>
      <c r="CD773" s="91">
        <f t="shared" si="540"/>
        <v>0</v>
      </c>
      <c r="CE773" s="93">
        <f t="shared" si="541"/>
        <v>0</v>
      </c>
      <c r="CF773" s="93">
        <f t="shared" si="542"/>
        <v>0</v>
      </c>
      <c r="CG773" s="105"/>
      <c r="CH773" s="105"/>
      <c r="CI773" s="86"/>
      <c r="CJ773" s="188"/>
      <c r="CK773" s="181">
        <f t="shared" si="543"/>
        <v>0</v>
      </c>
      <c r="CL773" s="181">
        <f t="shared" si="544"/>
        <v>0</v>
      </c>
      <c r="CM773" s="86" t="s">
        <v>5723</v>
      </c>
      <c r="CN773" s="182"/>
      <c r="CO773" s="183"/>
      <c r="CP773" s="86" t="s">
        <v>5724</v>
      </c>
      <c r="CQ773" s="153"/>
      <c r="CR773" s="187" t="e">
        <f t="shared" si="545"/>
        <v>#VALUE!</v>
      </c>
      <c r="CS773" s="188">
        <v>0</v>
      </c>
      <c r="CT773" s="188" t="e">
        <f t="shared" si="547"/>
        <v>#VALUE!</v>
      </c>
      <c r="CU773" s="93"/>
      <c r="CV773" s="94">
        <f t="shared" si="529"/>
        <v>0</v>
      </c>
      <c r="CW773" s="93">
        <f t="shared" si="530"/>
        <v>0</v>
      </c>
      <c r="CX773" s="86">
        <f t="shared" si="531"/>
        <v>0</v>
      </c>
      <c r="CY773" s="93" t="e">
        <f t="shared" si="548"/>
        <v>#VALUE!</v>
      </c>
      <c r="CZ773" s="93">
        <v>0</v>
      </c>
      <c r="DA773" s="93">
        <v>0</v>
      </c>
      <c r="DB773" s="93" t="e">
        <f t="shared" si="549"/>
        <v>#VALUE!</v>
      </c>
      <c r="DC773" s="93">
        <v>0</v>
      </c>
      <c r="DD773" s="91">
        <v>0</v>
      </c>
      <c r="DE773" s="93" t="e">
        <f t="shared" si="550"/>
        <v>#VALUE!</v>
      </c>
      <c r="DF773" s="93">
        <f t="shared" si="521"/>
        <v>0</v>
      </c>
      <c r="DG773" s="93"/>
      <c r="DH773" s="93">
        <v>0</v>
      </c>
      <c r="DI773" s="93">
        <v>0</v>
      </c>
      <c r="DJ773" s="86">
        <f t="shared" si="551"/>
        <v>0</v>
      </c>
      <c r="DK773" s="91">
        <v>0</v>
      </c>
      <c r="DL773" s="93"/>
      <c r="DM773" s="93">
        <v>0</v>
      </c>
      <c r="DN773" s="93" t="e">
        <f t="shared" si="522"/>
        <v>#VALUE!</v>
      </c>
      <c r="DO773" s="93" t="e">
        <f t="shared" si="552"/>
        <v>#VALUE!</v>
      </c>
      <c r="DP773" s="92" t="e">
        <f t="shared" si="553"/>
        <v>#VALUE!</v>
      </c>
      <c r="DQ773" s="97">
        <f t="shared" si="523"/>
        <v>0</v>
      </c>
      <c r="DR773" s="98">
        <f t="shared" si="554"/>
        <v>10</v>
      </c>
      <c r="DS773" s="93" t="str">
        <f t="shared" si="555"/>
        <v>Mã tin sai !!!</v>
      </c>
      <c r="DT773" s="93"/>
      <c r="DU773" s="78" t="e">
        <f t="shared" si="524"/>
        <v>#VALUE!</v>
      </c>
      <c r="DV773" s="78" t="e">
        <f>INDEX('08_DMGiaDat'!$L:$L,MATCH(DU773,'08_DMGiaDat'!$R:$R,0))</f>
        <v>#VALUE!</v>
      </c>
      <c r="DW773" s="78" t="str">
        <f t="shared" si="525"/>
        <v>5010700200100000001</v>
      </c>
      <c r="DX773" s="78" t="str">
        <f>IFERROR(VLOOKUP(DW773,'08_DMGiaDat'!C718:C719,2,FALSE),"N")</f>
        <v>N</v>
      </c>
      <c r="DY773" s="78" t="str">
        <f t="shared" si="526"/>
        <v>50107002001001</v>
      </c>
      <c r="DZ773" s="78" t="str">
        <f>IFERROR(VLOOKUP(DY773,'08_DMGiaDat'!C718:C719,2,FALSE),"N")</f>
        <v>N</v>
      </c>
      <c r="EA773" s="78" t="str">
        <f t="shared" si="527"/>
        <v>5010700200100000001</v>
      </c>
      <c r="EB773" s="78" t="str">
        <f>IFERROR(VLOOKUP(EA773,'08_DMGiaDat'!C718:C719,2,FALSE),"N")</f>
        <v>N</v>
      </c>
      <c r="EC773" s="92" t="e">
        <f>IF(DV773&lt;&gt;"N",DV773,IF(DX773&lt;&gt;"N",DX773,IF(DZ773&lt;&gt;"N",DZ773*VLOOKUP(LEFT(CB773,3),'03_DMMucDich'!C702:C706,5,FALSE),IF(EB773&lt;&gt;"N",EB773*VLOOKUP(LEFT(CB773,3),'03_DMMucDich'!C702:C706,5,FALSE),"N/A"))))</f>
        <v>#VALUE!</v>
      </c>
    </row>
    <row r="774" spans="1:133" s="34" customFormat="1" ht="16" x14ac:dyDescent="0.2">
      <c r="A774" s="85">
        <v>760</v>
      </c>
      <c r="B774" s="86"/>
      <c r="C774" s="87"/>
      <c r="D774" s="141"/>
      <c r="E774" s="86"/>
      <c r="F774" s="88"/>
      <c r="G774" s="88" t="s">
        <v>5718</v>
      </c>
      <c r="H774" s="151">
        <v>2022</v>
      </c>
      <c r="I774" s="86"/>
      <c r="J774" s="86"/>
      <c r="K774" s="145"/>
      <c r="L774" s="105"/>
      <c r="M774" s="86"/>
      <c r="N774" s="105"/>
      <c r="O774" s="105"/>
      <c r="P774" s="86"/>
      <c r="Q774" s="86"/>
      <c r="R774" s="153"/>
      <c r="S774" s="86"/>
      <c r="T774" s="86"/>
      <c r="U774" s="86"/>
      <c r="V774" s="86" t="str">
        <f t="shared" si="535"/>
        <v xml:space="preserve">, </v>
      </c>
      <c r="W774" s="86"/>
      <c r="X774" s="86"/>
      <c r="Y774" s="86"/>
      <c r="Z774" s="88"/>
      <c r="AA774" s="105"/>
      <c r="AB774" s="86"/>
      <c r="AC774" s="90"/>
      <c r="AD774" s="86"/>
      <c r="AE774" s="86"/>
      <c r="AF774" s="86"/>
      <c r="AG774" s="86"/>
      <c r="AH774" s="160"/>
      <c r="AI774" s="153"/>
      <c r="AJ774" s="153"/>
      <c r="AK774" s="86"/>
      <c r="AL774" s="86"/>
      <c r="AM774" s="153"/>
      <c r="AN774" s="153"/>
      <c r="AO774" s="165"/>
      <c r="AP774" s="153"/>
      <c r="AQ774" s="153"/>
      <c r="AR774" s="166">
        <v>0</v>
      </c>
      <c r="AS774" s="88" t="s">
        <v>5719</v>
      </c>
      <c r="AT774" s="92">
        <f t="shared" si="546"/>
        <v>0</v>
      </c>
      <c r="AU774" s="93">
        <v>0</v>
      </c>
      <c r="AV774" s="93">
        <v>0</v>
      </c>
      <c r="AW774" s="166">
        <v>0</v>
      </c>
      <c r="AX774" s="93">
        <v>0</v>
      </c>
      <c r="AY774" s="177"/>
      <c r="AZ774" s="177">
        <v>0</v>
      </c>
      <c r="BA774" s="178"/>
      <c r="BB774" s="105"/>
      <c r="BC774" s="105"/>
      <c r="BD774" s="93"/>
      <c r="BE774" s="93">
        <v>0</v>
      </c>
      <c r="BF774" s="91">
        <v>0</v>
      </c>
      <c r="BG774" s="94"/>
      <c r="BH774" s="95"/>
      <c r="BI774" s="93">
        <f t="shared" si="514"/>
        <v>0</v>
      </c>
      <c r="BJ774" s="105">
        <f t="shared" si="515"/>
        <v>0</v>
      </c>
      <c r="BK774" s="88">
        <f t="shared" si="516"/>
        <v>0</v>
      </c>
      <c r="BL774" s="86">
        <f t="shared" si="517"/>
        <v>0</v>
      </c>
      <c r="BM774" s="105">
        <f t="shared" si="518"/>
        <v>0</v>
      </c>
      <c r="BN774" s="86">
        <f t="shared" si="519"/>
        <v>0</v>
      </c>
      <c r="BO774" s="86">
        <f t="shared" si="520"/>
        <v>0</v>
      </c>
      <c r="BP774" s="86">
        <f t="shared" si="536"/>
        <v>0</v>
      </c>
      <c r="BQ774" s="160"/>
      <c r="BR774" s="86" t="s">
        <v>5720</v>
      </c>
      <c r="BS774" s="88" t="s">
        <v>5721</v>
      </c>
      <c r="BT774" s="86" t="s">
        <v>5722</v>
      </c>
      <c r="BU774" s="86"/>
      <c r="BV774" s="86">
        <f t="shared" si="537"/>
        <v>0</v>
      </c>
      <c r="BW774" s="105" t="str">
        <f t="shared" si="538"/>
        <v/>
      </c>
      <c r="BX774" s="86">
        <f t="shared" si="532"/>
        <v>0</v>
      </c>
      <c r="BY774" s="86">
        <f t="shared" si="533"/>
        <v>0</v>
      </c>
      <c r="BZ774" s="91">
        <f t="shared" si="534"/>
        <v>0</v>
      </c>
      <c r="CA774" s="91">
        <v>0</v>
      </c>
      <c r="CB774" s="96" t="s">
        <v>5719</v>
      </c>
      <c r="CC774" s="91">
        <f t="shared" si="539"/>
        <v>0</v>
      </c>
      <c r="CD774" s="91">
        <f t="shared" si="540"/>
        <v>0</v>
      </c>
      <c r="CE774" s="93">
        <f t="shared" si="541"/>
        <v>0</v>
      </c>
      <c r="CF774" s="93">
        <f t="shared" si="542"/>
        <v>0</v>
      </c>
      <c r="CG774" s="105"/>
      <c r="CH774" s="105"/>
      <c r="CI774" s="86"/>
      <c r="CJ774" s="188"/>
      <c r="CK774" s="181">
        <f t="shared" si="543"/>
        <v>0</v>
      </c>
      <c r="CL774" s="181">
        <f t="shared" si="544"/>
        <v>0</v>
      </c>
      <c r="CM774" s="86" t="s">
        <v>5723</v>
      </c>
      <c r="CN774" s="182"/>
      <c r="CO774" s="183"/>
      <c r="CP774" s="86" t="s">
        <v>5724</v>
      </c>
      <c r="CQ774" s="153"/>
      <c r="CR774" s="187" t="e">
        <f t="shared" si="545"/>
        <v>#VALUE!</v>
      </c>
      <c r="CS774" s="188">
        <v>0</v>
      </c>
      <c r="CT774" s="188" t="e">
        <f t="shared" si="547"/>
        <v>#VALUE!</v>
      </c>
      <c r="CU774" s="93"/>
      <c r="CV774" s="94">
        <f t="shared" si="529"/>
        <v>0</v>
      </c>
      <c r="CW774" s="93">
        <f t="shared" si="530"/>
        <v>0</v>
      </c>
      <c r="CX774" s="86">
        <f t="shared" si="531"/>
        <v>0</v>
      </c>
      <c r="CY774" s="93" t="e">
        <f t="shared" si="548"/>
        <v>#VALUE!</v>
      </c>
      <c r="CZ774" s="93">
        <v>0</v>
      </c>
      <c r="DA774" s="93">
        <v>0</v>
      </c>
      <c r="DB774" s="93" t="e">
        <f t="shared" si="549"/>
        <v>#VALUE!</v>
      </c>
      <c r="DC774" s="93">
        <v>0</v>
      </c>
      <c r="DD774" s="91">
        <v>0</v>
      </c>
      <c r="DE774" s="93" t="e">
        <f t="shared" si="550"/>
        <v>#VALUE!</v>
      </c>
      <c r="DF774" s="93">
        <f t="shared" si="521"/>
        <v>0</v>
      </c>
      <c r="DG774" s="93"/>
      <c r="DH774" s="93">
        <v>0</v>
      </c>
      <c r="DI774" s="93">
        <v>0</v>
      </c>
      <c r="DJ774" s="86">
        <f t="shared" si="551"/>
        <v>0</v>
      </c>
      <c r="DK774" s="91">
        <v>0</v>
      </c>
      <c r="DL774" s="93"/>
      <c r="DM774" s="93">
        <v>0</v>
      </c>
      <c r="DN774" s="93" t="e">
        <f t="shared" si="522"/>
        <v>#VALUE!</v>
      </c>
      <c r="DO774" s="93" t="e">
        <f t="shared" si="552"/>
        <v>#VALUE!</v>
      </c>
      <c r="DP774" s="92" t="e">
        <f t="shared" si="553"/>
        <v>#VALUE!</v>
      </c>
      <c r="DQ774" s="97">
        <f t="shared" si="523"/>
        <v>0</v>
      </c>
      <c r="DR774" s="98">
        <f t="shared" si="554"/>
        <v>10</v>
      </c>
      <c r="DS774" s="93" t="str">
        <f t="shared" si="555"/>
        <v>Mã tin sai !!!</v>
      </c>
      <c r="DT774" s="93"/>
      <c r="DU774" s="78" t="e">
        <f t="shared" si="524"/>
        <v>#VALUE!</v>
      </c>
      <c r="DV774" s="78" t="e">
        <f>INDEX('08_DMGiaDat'!$L:$L,MATCH(DU774,'08_DMGiaDat'!$R:$R,0))</f>
        <v>#VALUE!</v>
      </c>
      <c r="DW774" s="78" t="str">
        <f t="shared" si="525"/>
        <v>5010700200100000001</v>
      </c>
      <c r="DX774" s="78" t="str">
        <f>IFERROR(VLOOKUP(DW774,'08_DMGiaDat'!C718:C719,2,FALSE),"N")</f>
        <v>N</v>
      </c>
      <c r="DY774" s="78" t="str">
        <f t="shared" si="526"/>
        <v>50107002001001</v>
      </c>
      <c r="DZ774" s="78" t="str">
        <f>IFERROR(VLOOKUP(DY774,'08_DMGiaDat'!C718:C719,2,FALSE),"N")</f>
        <v>N</v>
      </c>
      <c r="EA774" s="78" t="str">
        <f t="shared" si="527"/>
        <v>5010700200100000001</v>
      </c>
      <c r="EB774" s="78" t="str">
        <f>IFERROR(VLOOKUP(EA774,'08_DMGiaDat'!C718:C719,2,FALSE),"N")</f>
        <v>N</v>
      </c>
      <c r="EC774" s="92" t="e">
        <f>IF(DV774&lt;&gt;"N",DV774,IF(DX774&lt;&gt;"N",DX774,IF(DZ774&lt;&gt;"N",DZ774*VLOOKUP(LEFT(CB774,3),'03_DMMucDich'!C702:C706,5,FALSE),IF(EB774&lt;&gt;"N",EB774*VLOOKUP(LEFT(CB774,3),'03_DMMucDich'!C702:C706,5,FALSE),"N/A"))))</f>
        <v>#VALUE!</v>
      </c>
    </row>
    <row r="775" spans="1:133" s="34" customFormat="1" ht="16" x14ac:dyDescent="0.2">
      <c r="A775" s="85">
        <v>761</v>
      </c>
      <c r="B775" s="86"/>
      <c r="C775" s="87"/>
      <c r="D775" s="141"/>
      <c r="E775" s="86"/>
      <c r="F775" s="88"/>
      <c r="G775" s="88" t="s">
        <v>5718</v>
      </c>
      <c r="H775" s="151">
        <v>2022</v>
      </c>
      <c r="I775" s="86"/>
      <c r="J775" s="86"/>
      <c r="K775" s="145"/>
      <c r="L775" s="105"/>
      <c r="M775" s="86"/>
      <c r="N775" s="105"/>
      <c r="O775" s="105"/>
      <c r="P775" s="86"/>
      <c r="Q775" s="86"/>
      <c r="R775" s="153"/>
      <c r="S775" s="86"/>
      <c r="T775" s="86"/>
      <c r="U775" s="86"/>
      <c r="V775" s="86" t="str">
        <f t="shared" si="535"/>
        <v xml:space="preserve">, </v>
      </c>
      <c r="W775" s="86"/>
      <c r="X775" s="86"/>
      <c r="Y775" s="86"/>
      <c r="Z775" s="88"/>
      <c r="AA775" s="105"/>
      <c r="AB775" s="86"/>
      <c r="AC775" s="90"/>
      <c r="AD775" s="86"/>
      <c r="AE775" s="86"/>
      <c r="AF775" s="86"/>
      <c r="AG775" s="86"/>
      <c r="AH775" s="160"/>
      <c r="AI775" s="153"/>
      <c r="AJ775" s="153"/>
      <c r="AK775" s="86"/>
      <c r="AL775" s="86"/>
      <c r="AM775" s="153"/>
      <c r="AN775" s="153"/>
      <c r="AO775" s="165"/>
      <c r="AP775" s="153"/>
      <c r="AQ775" s="153"/>
      <c r="AR775" s="166">
        <v>0</v>
      </c>
      <c r="AS775" s="88" t="s">
        <v>5719</v>
      </c>
      <c r="AT775" s="92">
        <f t="shared" si="546"/>
        <v>0</v>
      </c>
      <c r="AU775" s="93">
        <v>0</v>
      </c>
      <c r="AV775" s="93">
        <v>0</v>
      </c>
      <c r="AW775" s="166">
        <v>0</v>
      </c>
      <c r="AX775" s="93">
        <v>0</v>
      </c>
      <c r="AY775" s="177"/>
      <c r="AZ775" s="177">
        <v>0</v>
      </c>
      <c r="BA775" s="178"/>
      <c r="BB775" s="105"/>
      <c r="BC775" s="105"/>
      <c r="BD775" s="93"/>
      <c r="BE775" s="93">
        <v>0</v>
      </c>
      <c r="BF775" s="91">
        <v>0</v>
      </c>
      <c r="BG775" s="94"/>
      <c r="BH775" s="95"/>
      <c r="BI775" s="93">
        <f t="shared" si="514"/>
        <v>0</v>
      </c>
      <c r="BJ775" s="105">
        <f t="shared" si="515"/>
        <v>0</v>
      </c>
      <c r="BK775" s="88">
        <f t="shared" si="516"/>
        <v>0</v>
      </c>
      <c r="BL775" s="86">
        <f t="shared" si="517"/>
        <v>0</v>
      </c>
      <c r="BM775" s="105">
        <f t="shared" si="518"/>
        <v>0</v>
      </c>
      <c r="BN775" s="86">
        <f t="shared" si="519"/>
        <v>0</v>
      </c>
      <c r="BO775" s="86">
        <f t="shared" si="520"/>
        <v>0</v>
      </c>
      <c r="BP775" s="86">
        <f t="shared" si="536"/>
        <v>0</v>
      </c>
      <c r="BQ775" s="160"/>
      <c r="BR775" s="86" t="s">
        <v>5720</v>
      </c>
      <c r="BS775" s="88" t="s">
        <v>5721</v>
      </c>
      <c r="BT775" s="86" t="s">
        <v>5722</v>
      </c>
      <c r="BU775" s="86"/>
      <c r="BV775" s="86">
        <f t="shared" si="537"/>
        <v>0</v>
      </c>
      <c r="BW775" s="105" t="str">
        <f t="shared" si="538"/>
        <v/>
      </c>
      <c r="BX775" s="86">
        <f t="shared" si="532"/>
        <v>0</v>
      </c>
      <c r="BY775" s="86">
        <f t="shared" si="533"/>
        <v>0</v>
      </c>
      <c r="BZ775" s="91">
        <f t="shared" si="534"/>
        <v>0</v>
      </c>
      <c r="CA775" s="91">
        <v>0</v>
      </c>
      <c r="CB775" s="96" t="s">
        <v>5719</v>
      </c>
      <c r="CC775" s="91">
        <f t="shared" si="539"/>
        <v>0</v>
      </c>
      <c r="CD775" s="91">
        <f t="shared" si="540"/>
        <v>0</v>
      </c>
      <c r="CE775" s="93">
        <f t="shared" si="541"/>
        <v>0</v>
      </c>
      <c r="CF775" s="93">
        <f t="shared" si="542"/>
        <v>0</v>
      </c>
      <c r="CG775" s="105"/>
      <c r="CH775" s="105"/>
      <c r="CI775" s="86"/>
      <c r="CJ775" s="188"/>
      <c r="CK775" s="181">
        <f t="shared" si="543"/>
        <v>0</v>
      </c>
      <c r="CL775" s="181">
        <f t="shared" si="544"/>
        <v>0</v>
      </c>
      <c r="CM775" s="86" t="s">
        <v>5723</v>
      </c>
      <c r="CN775" s="182"/>
      <c r="CO775" s="183"/>
      <c r="CP775" s="86" t="s">
        <v>5724</v>
      </c>
      <c r="CQ775" s="153"/>
      <c r="CR775" s="187" t="e">
        <f t="shared" si="545"/>
        <v>#VALUE!</v>
      </c>
      <c r="CS775" s="188">
        <v>0</v>
      </c>
      <c r="CT775" s="188" t="e">
        <f t="shared" si="547"/>
        <v>#VALUE!</v>
      </c>
      <c r="CU775" s="93"/>
      <c r="CV775" s="94">
        <f t="shared" si="529"/>
        <v>0</v>
      </c>
      <c r="CW775" s="93">
        <f t="shared" si="530"/>
        <v>0</v>
      </c>
      <c r="CX775" s="86">
        <f t="shared" si="531"/>
        <v>0</v>
      </c>
      <c r="CY775" s="93" t="e">
        <f t="shared" si="548"/>
        <v>#VALUE!</v>
      </c>
      <c r="CZ775" s="93">
        <v>0</v>
      </c>
      <c r="DA775" s="93">
        <v>0</v>
      </c>
      <c r="DB775" s="93" t="e">
        <f t="shared" si="549"/>
        <v>#VALUE!</v>
      </c>
      <c r="DC775" s="93">
        <v>0</v>
      </c>
      <c r="DD775" s="91">
        <v>0</v>
      </c>
      <c r="DE775" s="93" t="e">
        <f t="shared" si="550"/>
        <v>#VALUE!</v>
      </c>
      <c r="DF775" s="93">
        <f t="shared" si="521"/>
        <v>0</v>
      </c>
      <c r="DG775" s="93"/>
      <c r="DH775" s="93">
        <v>0</v>
      </c>
      <c r="DI775" s="93">
        <v>0</v>
      </c>
      <c r="DJ775" s="86">
        <f t="shared" si="551"/>
        <v>0</v>
      </c>
      <c r="DK775" s="91">
        <v>0</v>
      </c>
      <c r="DL775" s="93"/>
      <c r="DM775" s="93">
        <v>0</v>
      </c>
      <c r="DN775" s="93" t="e">
        <f t="shared" si="522"/>
        <v>#VALUE!</v>
      </c>
      <c r="DO775" s="93" t="e">
        <f t="shared" si="552"/>
        <v>#VALUE!</v>
      </c>
      <c r="DP775" s="92" t="e">
        <f t="shared" si="553"/>
        <v>#VALUE!</v>
      </c>
      <c r="DQ775" s="97">
        <f t="shared" si="523"/>
        <v>0</v>
      </c>
      <c r="DR775" s="98">
        <f t="shared" si="554"/>
        <v>10</v>
      </c>
      <c r="DS775" s="93" t="str">
        <f t="shared" si="555"/>
        <v>Mã tin sai !!!</v>
      </c>
      <c r="DT775" s="93"/>
      <c r="DU775" s="78" t="e">
        <f t="shared" si="524"/>
        <v>#VALUE!</v>
      </c>
      <c r="DV775" s="78" t="e">
        <f>INDEX('08_DMGiaDat'!$L:$L,MATCH(DU775,'08_DMGiaDat'!$R:$R,0))</f>
        <v>#VALUE!</v>
      </c>
      <c r="DW775" s="78" t="str">
        <f t="shared" si="525"/>
        <v>5010700200100000001</v>
      </c>
      <c r="DX775" s="78" t="str">
        <f>IFERROR(VLOOKUP(DW775,'08_DMGiaDat'!C718:C719,2,FALSE),"N")</f>
        <v>N</v>
      </c>
      <c r="DY775" s="78" t="str">
        <f t="shared" si="526"/>
        <v>50107002001001</v>
      </c>
      <c r="DZ775" s="78" t="str">
        <f>IFERROR(VLOOKUP(DY775,'08_DMGiaDat'!C718:C719,2,FALSE),"N")</f>
        <v>N</v>
      </c>
      <c r="EA775" s="78" t="str">
        <f t="shared" si="527"/>
        <v>5010700200100000001</v>
      </c>
      <c r="EB775" s="78" t="str">
        <f>IFERROR(VLOOKUP(EA775,'08_DMGiaDat'!C718:C719,2,FALSE),"N")</f>
        <v>N</v>
      </c>
      <c r="EC775" s="92" t="e">
        <f>IF(DV775&lt;&gt;"N",DV775,IF(DX775&lt;&gt;"N",DX775,IF(DZ775&lt;&gt;"N",DZ775*VLOOKUP(LEFT(CB775,3),'03_DMMucDich'!C702:C706,5,FALSE),IF(EB775&lt;&gt;"N",EB775*VLOOKUP(LEFT(CB775,3),'03_DMMucDich'!C702:C706,5,FALSE),"N/A"))))</f>
        <v>#VALUE!</v>
      </c>
    </row>
    <row r="776" spans="1:133" s="34" customFormat="1" ht="16" x14ac:dyDescent="0.2">
      <c r="A776" s="85">
        <v>762</v>
      </c>
      <c r="B776" s="86"/>
      <c r="C776" s="87"/>
      <c r="D776" s="141"/>
      <c r="E776" s="86"/>
      <c r="F776" s="88"/>
      <c r="G776" s="88" t="s">
        <v>5718</v>
      </c>
      <c r="H776" s="151">
        <v>2022</v>
      </c>
      <c r="I776" s="86"/>
      <c r="J776" s="86"/>
      <c r="K776" s="145"/>
      <c r="L776" s="105"/>
      <c r="M776" s="86"/>
      <c r="N776" s="105"/>
      <c r="O776" s="105"/>
      <c r="P776" s="86"/>
      <c r="Q776" s="86"/>
      <c r="R776" s="153"/>
      <c r="S776" s="86"/>
      <c r="T776" s="86"/>
      <c r="U776" s="86"/>
      <c r="V776" s="86" t="str">
        <f t="shared" si="535"/>
        <v xml:space="preserve">, </v>
      </c>
      <c r="W776" s="86"/>
      <c r="X776" s="86"/>
      <c r="Y776" s="86"/>
      <c r="Z776" s="88"/>
      <c r="AA776" s="105"/>
      <c r="AB776" s="86"/>
      <c r="AC776" s="90"/>
      <c r="AD776" s="86"/>
      <c r="AE776" s="86"/>
      <c r="AF776" s="86"/>
      <c r="AG776" s="86"/>
      <c r="AH776" s="160"/>
      <c r="AI776" s="153"/>
      <c r="AJ776" s="153"/>
      <c r="AK776" s="86"/>
      <c r="AL776" s="86"/>
      <c r="AM776" s="153"/>
      <c r="AN776" s="153"/>
      <c r="AO776" s="165"/>
      <c r="AP776" s="153"/>
      <c r="AQ776" s="153"/>
      <c r="AR776" s="166">
        <v>0</v>
      </c>
      <c r="AS776" s="88" t="s">
        <v>5719</v>
      </c>
      <c r="AT776" s="92">
        <f t="shared" si="546"/>
        <v>0</v>
      </c>
      <c r="AU776" s="93">
        <v>0</v>
      </c>
      <c r="AV776" s="93">
        <v>0</v>
      </c>
      <c r="AW776" s="166">
        <v>0</v>
      </c>
      <c r="AX776" s="93">
        <v>0</v>
      </c>
      <c r="AY776" s="177"/>
      <c r="AZ776" s="177">
        <v>0</v>
      </c>
      <c r="BA776" s="178"/>
      <c r="BB776" s="105"/>
      <c r="BC776" s="105"/>
      <c r="BD776" s="93"/>
      <c r="BE776" s="93">
        <v>0</v>
      </c>
      <c r="BF776" s="91">
        <v>0</v>
      </c>
      <c r="BG776" s="94"/>
      <c r="BH776" s="95"/>
      <c r="BI776" s="93">
        <f t="shared" si="514"/>
        <v>0</v>
      </c>
      <c r="BJ776" s="105">
        <f t="shared" si="515"/>
        <v>0</v>
      </c>
      <c r="BK776" s="88">
        <f t="shared" si="516"/>
        <v>0</v>
      </c>
      <c r="BL776" s="86">
        <f t="shared" si="517"/>
        <v>0</v>
      </c>
      <c r="BM776" s="105">
        <f t="shared" si="518"/>
        <v>0</v>
      </c>
      <c r="BN776" s="86">
        <f t="shared" si="519"/>
        <v>0</v>
      </c>
      <c r="BO776" s="86">
        <f t="shared" si="520"/>
        <v>0</v>
      </c>
      <c r="BP776" s="86">
        <f t="shared" si="536"/>
        <v>0</v>
      </c>
      <c r="BQ776" s="160"/>
      <c r="BR776" s="86" t="s">
        <v>5720</v>
      </c>
      <c r="BS776" s="88" t="s">
        <v>5721</v>
      </c>
      <c r="BT776" s="86" t="s">
        <v>5722</v>
      </c>
      <c r="BU776" s="86"/>
      <c r="BV776" s="86">
        <f t="shared" si="537"/>
        <v>0</v>
      </c>
      <c r="BW776" s="105" t="str">
        <f t="shared" si="538"/>
        <v/>
      </c>
      <c r="BX776" s="86">
        <f t="shared" si="532"/>
        <v>0</v>
      </c>
      <c r="BY776" s="86">
        <f t="shared" si="533"/>
        <v>0</v>
      </c>
      <c r="BZ776" s="91">
        <f t="shared" si="534"/>
        <v>0</v>
      </c>
      <c r="CA776" s="91">
        <v>0</v>
      </c>
      <c r="CB776" s="96" t="s">
        <v>5719</v>
      </c>
      <c r="CC776" s="91">
        <f t="shared" si="539"/>
        <v>0</v>
      </c>
      <c r="CD776" s="91">
        <f t="shared" si="540"/>
        <v>0</v>
      </c>
      <c r="CE776" s="93">
        <f t="shared" si="541"/>
        <v>0</v>
      </c>
      <c r="CF776" s="93">
        <f t="shared" si="542"/>
        <v>0</v>
      </c>
      <c r="CG776" s="105"/>
      <c r="CH776" s="105"/>
      <c r="CI776" s="86"/>
      <c r="CJ776" s="188"/>
      <c r="CK776" s="181">
        <f t="shared" si="543"/>
        <v>0</v>
      </c>
      <c r="CL776" s="181">
        <f t="shared" si="544"/>
        <v>0</v>
      </c>
      <c r="CM776" s="86" t="s">
        <v>5723</v>
      </c>
      <c r="CN776" s="182"/>
      <c r="CO776" s="183"/>
      <c r="CP776" s="86" t="s">
        <v>5724</v>
      </c>
      <c r="CQ776" s="153"/>
      <c r="CR776" s="187" t="e">
        <f t="shared" si="545"/>
        <v>#VALUE!</v>
      </c>
      <c r="CS776" s="188">
        <v>0</v>
      </c>
      <c r="CT776" s="188" t="e">
        <f t="shared" si="547"/>
        <v>#VALUE!</v>
      </c>
      <c r="CU776" s="93"/>
      <c r="CV776" s="94">
        <f t="shared" si="529"/>
        <v>0</v>
      </c>
      <c r="CW776" s="93">
        <f t="shared" si="530"/>
        <v>0</v>
      </c>
      <c r="CX776" s="86">
        <f t="shared" si="531"/>
        <v>0</v>
      </c>
      <c r="CY776" s="93" t="e">
        <f t="shared" si="548"/>
        <v>#VALUE!</v>
      </c>
      <c r="CZ776" s="93">
        <v>0</v>
      </c>
      <c r="DA776" s="93">
        <v>0</v>
      </c>
      <c r="DB776" s="93" t="e">
        <f t="shared" si="549"/>
        <v>#VALUE!</v>
      </c>
      <c r="DC776" s="93">
        <v>0</v>
      </c>
      <c r="DD776" s="91">
        <v>0</v>
      </c>
      <c r="DE776" s="93" t="e">
        <f t="shared" si="550"/>
        <v>#VALUE!</v>
      </c>
      <c r="DF776" s="93">
        <f t="shared" si="521"/>
        <v>0</v>
      </c>
      <c r="DG776" s="93"/>
      <c r="DH776" s="93">
        <v>0</v>
      </c>
      <c r="DI776" s="93">
        <v>0</v>
      </c>
      <c r="DJ776" s="86">
        <f t="shared" si="551"/>
        <v>0</v>
      </c>
      <c r="DK776" s="91">
        <v>0</v>
      </c>
      <c r="DL776" s="93"/>
      <c r="DM776" s="93">
        <v>0</v>
      </c>
      <c r="DN776" s="93" t="e">
        <f t="shared" si="522"/>
        <v>#VALUE!</v>
      </c>
      <c r="DO776" s="93" t="e">
        <f t="shared" si="552"/>
        <v>#VALUE!</v>
      </c>
      <c r="DP776" s="92" t="e">
        <f t="shared" si="553"/>
        <v>#VALUE!</v>
      </c>
      <c r="DQ776" s="97">
        <f t="shared" si="523"/>
        <v>0</v>
      </c>
      <c r="DR776" s="98">
        <f t="shared" si="554"/>
        <v>10</v>
      </c>
      <c r="DS776" s="93" t="str">
        <f t="shared" si="555"/>
        <v>Mã tin sai !!!</v>
      </c>
      <c r="DT776" s="93"/>
      <c r="DU776" s="78" t="e">
        <f t="shared" si="524"/>
        <v>#VALUE!</v>
      </c>
      <c r="DV776" s="78" t="e">
        <f>INDEX('08_DMGiaDat'!$L:$L,MATCH(DU776,'08_DMGiaDat'!$R:$R,0))</f>
        <v>#VALUE!</v>
      </c>
      <c r="DW776" s="78" t="str">
        <f t="shared" si="525"/>
        <v>5010700200100000001</v>
      </c>
      <c r="DX776" s="78" t="str">
        <f>IFERROR(VLOOKUP(DW776,'08_DMGiaDat'!C718:C719,2,FALSE),"N")</f>
        <v>N</v>
      </c>
      <c r="DY776" s="78" t="str">
        <f t="shared" si="526"/>
        <v>50107002001001</v>
      </c>
      <c r="DZ776" s="78" t="str">
        <f>IFERROR(VLOOKUP(DY776,'08_DMGiaDat'!C718:C719,2,FALSE),"N")</f>
        <v>N</v>
      </c>
      <c r="EA776" s="78" t="str">
        <f t="shared" si="527"/>
        <v>5010700200100000001</v>
      </c>
      <c r="EB776" s="78" t="str">
        <f>IFERROR(VLOOKUP(EA776,'08_DMGiaDat'!C718:C719,2,FALSE),"N")</f>
        <v>N</v>
      </c>
      <c r="EC776" s="92" t="e">
        <f>IF(DV776&lt;&gt;"N",DV776,IF(DX776&lt;&gt;"N",DX776,IF(DZ776&lt;&gt;"N",DZ776*VLOOKUP(LEFT(CB776,3),'03_DMMucDich'!C702:C706,5,FALSE),IF(EB776&lt;&gt;"N",EB776*VLOOKUP(LEFT(CB776,3),'03_DMMucDich'!C702:C706,5,FALSE),"N/A"))))</f>
        <v>#VALUE!</v>
      </c>
    </row>
    <row r="777" spans="1:133" s="34" customFormat="1" ht="16" x14ac:dyDescent="0.2">
      <c r="A777" s="85">
        <v>763</v>
      </c>
      <c r="B777" s="86"/>
      <c r="C777" s="87"/>
      <c r="D777" s="141"/>
      <c r="E777" s="86"/>
      <c r="F777" s="88"/>
      <c r="G777" s="88" t="s">
        <v>5718</v>
      </c>
      <c r="H777" s="151">
        <v>2022</v>
      </c>
      <c r="I777" s="86"/>
      <c r="J777" s="86"/>
      <c r="K777" s="145"/>
      <c r="L777" s="105"/>
      <c r="M777" s="86"/>
      <c r="N777" s="105"/>
      <c r="O777" s="105"/>
      <c r="P777" s="86"/>
      <c r="Q777" s="86"/>
      <c r="R777" s="153"/>
      <c r="S777" s="86"/>
      <c r="T777" s="86"/>
      <c r="U777" s="86"/>
      <c r="V777" s="86" t="str">
        <f t="shared" si="535"/>
        <v xml:space="preserve">, </v>
      </c>
      <c r="W777" s="86"/>
      <c r="X777" s="86"/>
      <c r="Y777" s="86"/>
      <c r="Z777" s="88"/>
      <c r="AA777" s="105"/>
      <c r="AB777" s="86"/>
      <c r="AC777" s="90"/>
      <c r="AD777" s="86"/>
      <c r="AE777" s="86"/>
      <c r="AF777" s="86"/>
      <c r="AG777" s="86"/>
      <c r="AH777" s="160"/>
      <c r="AI777" s="153"/>
      <c r="AJ777" s="153"/>
      <c r="AK777" s="86"/>
      <c r="AL777" s="86"/>
      <c r="AM777" s="153"/>
      <c r="AN777" s="153"/>
      <c r="AO777" s="165"/>
      <c r="AP777" s="153"/>
      <c r="AQ777" s="153"/>
      <c r="AR777" s="166">
        <v>0</v>
      </c>
      <c r="AS777" s="88" t="s">
        <v>5719</v>
      </c>
      <c r="AT777" s="92">
        <f t="shared" si="546"/>
        <v>0</v>
      </c>
      <c r="AU777" s="93">
        <v>0</v>
      </c>
      <c r="AV777" s="93">
        <v>0</v>
      </c>
      <c r="AW777" s="166">
        <v>0</v>
      </c>
      <c r="AX777" s="93">
        <v>0</v>
      </c>
      <c r="AY777" s="177"/>
      <c r="AZ777" s="177">
        <v>0</v>
      </c>
      <c r="BA777" s="178"/>
      <c r="BB777" s="105"/>
      <c r="BC777" s="105"/>
      <c r="BD777" s="93"/>
      <c r="BE777" s="93">
        <v>0</v>
      </c>
      <c r="BF777" s="91">
        <v>0</v>
      </c>
      <c r="BG777" s="94"/>
      <c r="BH777" s="95"/>
      <c r="BI777" s="93">
        <f t="shared" si="514"/>
        <v>0</v>
      </c>
      <c r="BJ777" s="105">
        <f t="shared" si="515"/>
        <v>0</v>
      </c>
      <c r="BK777" s="88">
        <f t="shared" si="516"/>
        <v>0</v>
      </c>
      <c r="BL777" s="86">
        <f t="shared" si="517"/>
        <v>0</v>
      </c>
      <c r="BM777" s="105">
        <f t="shared" si="518"/>
        <v>0</v>
      </c>
      <c r="BN777" s="86">
        <f t="shared" si="519"/>
        <v>0</v>
      </c>
      <c r="BO777" s="86">
        <f t="shared" si="520"/>
        <v>0</v>
      </c>
      <c r="BP777" s="86">
        <f t="shared" si="536"/>
        <v>0</v>
      </c>
      <c r="BQ777" s="160"/>
      <c r="BR777" s="86" t="s">
        <v>5720</v>
      </c>
      <c r="BS777" s="88" t="s">
        <v>5721</v>
      </c>
      <c r="BT777" s="86" t="s">
        <v>5722</v>
      </c>
      <c r="BU777" s="86"/>
      <c r="BV777" s="86">
        <f t="shared" si="537"/>
        <v>0</v>
      </c>
      <c r="BW777" s="105" t="str">
        <f t="shared" si="538"/>
        <v/>
      </c>
      <c r="BX777" s="86">
        <f t="shared" si="532"/>
        <v>0</v>
      </c>
      <c r="BY777" s="86">
        <f t="shared" si="533"/>
        <v>0</v>
      </c>
      <c r="BZ777" s="91">
        <f t="shared" si="534"/>
        <v>0</v>
      </c>
      <c r="CA777" s="91">
        <v>0</v>
      </c>
      <c r="CB777" s="96" t="s">
        <v>5719</v>
      </c>
      <c r="CC777" s="91">
        <f t="shared" si="539"/>
        <v>0</v>
      </c>
      <c r="CD777" s="91">
        <f t="shared" si="540"/>
        <v>0</v>
      </c>
      <c r="CE777" s="93">
        <f t="shared" si="541"/>
        <v>0</v>
      </c>
      <c r="CF777" s="93">
        <f t="shared" si="542"/>
        <v>0</v>
      </c>
      <c r="CG777" s="105"/>
      <c r="CH777" s="105"/>
      <c r="CI777" s="86"/>
      <c r="CJ777" s="188"/>
      <c r="CK777" s="181">
        <f t="shared" si="543"/>
        <v>0</v>
      </c>
      <c r="CL777" s="181">
        <f t="shared" si="544"/>
        <v>0</v>
      </c>
      <c r="CM777" s="86" t="s">
        <v>5723</v>
      </c>
      <c r="CN777" s="182"/>
      <c r="CO777" s="183"/>
      <c r="CP777" s="86" t="s">
        <v>5724</v>
      </c>
      <c r="CQ777" s="153"/>
      <c r="CR777" s="187" t="e">
        <f t="shared" si="545"/>
        <v>#VALUE!</v>
      </c>
      <c r="CS777" s="188">
        <v>0</v>
      </c>
      <c r="CT777" s="188" t="e">
        <f t="shared" si="547"/>
        <v>#VALUE!</v>
      </c>
      <c r="CU777" s="93"/>
      <c r="CV777" s="94">
        <f t="shared" si="529"/>
        <v>0</v>
      </c>
      <c r="CW777" s="93">
        <f t="shared" si="530"/>
        <v>0</v>
      </c>
      <c r="CX777" s="86">
        <f t="shared" si="531"/>
        <v>0</v>
      </c>
      <c r="CY777" s="93" t="e">
        <f t="shared" si="548"/>
        <v>#VALUE!</v>
      </c>
      <c r="CZ777" s="93">
        <v>0</v>
      </c>
      <c r="DA777" s="93">
        <v>0</v>
      </c>
      <c r="DB777" s="93" t="e">
        <f t="shared" si="549"/>
        <v>#VALUE!</v>
      </c>
      <c r="DC777" s="93">
        <v>0</v>
      </c>
      <c r="DD777" s="91">
        <v>0</v>
      </c>
      <c r="DE777" s="93" t="e">
        <f t="shared" si="550"/>
        <v>#VALUE!</v>
      </c>
      <c r="DF777" s="93">
        <f t="shared" si="521"/>
        <v>0</v>
      </c>
      <c r="DG777" s="93"/>
      <c r="DH777" s="93">
        <v>0</v>
      </c>
      <c r="DI777" s="93">
        <v>0</v>
      </c>
      <c r="DJ777" s="86">
        <f t="shared" si="551"/>
        <v>0</v>
      </c>
      <c r="DK777" s="91">
        <v>0</v>
      </c>
      <c r="DL777" s="93"/>
      <c r="DM777" s="93">
        <v>0</v>
      </c>
      <c r="DN777" s="93" t="e">
        <f t="shared" si="522"/>
        <v>#VALUE!</v>
      </c>
      <c r="DO777" s="93" t="e">
        <f t="shared" si="552"/>
        <v>#VALUE!</v>
      </c>
      <c r="DP777" s="92" t="e">
        <f t="shared" si="553"/>
        <v>#VALUE!</v>
      </c>
      <c r="DQ777" s="97">
        <f t="shared" si="523"/>
        <v>0</v>
      </c>
      <c r="DR777" s="98">
        <f t="shared" si="554"/>
        <v>10</v>
      </c>
      <c r="DS777" s="93" t="str">
        <f t="shared" si="555"/>
        <v>Mã tin sai !!!</v>
      </c>
      <c r="DT777" s="93"/>
      <c r="DU777" s="78" t="e">
        <f t="shared" si="524"/>
        <v>#VALUE!</v>
      </c>
      <c r="DV777" s="78" t="e">
        <f>INDEX('08_DMGiaDat'!$L:$L,MATCH(DU777,'08_DMGiaDat'!$R:$R,0))</f>
        <v>#VALUE!</v>
      </c>
      <c r="DW777" s="78" t="str">
        <f t="shared" si="525"/>
        <v>5010700200100000001</v>
      </c>
      <c r="DX777" s="78" t="str">
        <f>IFERROR(VLOOKUP(DW777,'08_DMGiaDat'!C718:C719,2,FALSE),"N")</f>
        <v>N</v>
      </c>
      <c r="DY777" s="78" t="str">
        <f t="shared" si="526"/>
        <v>50107002001001</v>
      </c>
      <c r="DZ777" s="78" t="str">
        <f>IFERROR(VLOOKUP(DY777,'08_DMGiaDat'!C718:C719,2,FALSE),"N")</f>
        <v>N</v>
      </c>
      <c r="EA777" s="78" t="str">
        <f t="shared" si="527"/>
        <v>5010700200100000001</v>
      </c>
      <c r="EB777" s="78" t="str">
        <f>IFERROR(VLOOKUP(EA777,'08_DMGiaDat'!C718:C719,2,FALSE),"N")</f>
        <v>N</v>
      </c>
      <c r="EC777" s="92" t="e">
        <f>IF(DV777&lt;&gt;"N",DV777,IF(DX777&lt;&gt;"N",DX777,IF(DZ777&lt;&gt;"N",DZ777*VLOOKUP(LEFT(CB777,3),'03_DMMucDich'!C702:C706,5,FALSE),IF(EB777&lt;&gt;"N",EB777*VLOOKUP(LEFT(CB777,3),'03_DMMucDich'!C702:C706,5,FALSE),"N/A"))))</f>
        <v>#VALUE!</v>
      </c>
    </row>
    <row r="778" spans="1:133" s="34" customFormat="1" ht="16" x14ac:dyDescent="0.2">
      <c r="A778" s="85">
        <v>764</v>
      </c>
      <c r="B778" s="86"/>
      <c r="C778" s="87"/>
      <c r="D778" s="141"/>
      <c r="E778" s="86"/>
      <c r="F778" s="88"/>
      <c r="G778" s="88" t="s">
        <v>5718</v>
      </c>
      <c r="H778" s="151">
        <v>2022</v>
      </c>
      <c r="I778" s="86"/>
      <c r="J778" s="86"/>
      <c r="K778" s="145"/>
      <c r="L778" s="105"/>
      <c r="M778" s="86"/>
      <c r="N778" s="105"/>
      <c r="O778" s="105"/>
      <c r="P778" s="86"/>
      <c r="Q778" s="86"/>
      <c r="R778" s="153"/>
      <c r="S778" s="86"/>
      <c r="T778" s="86"/>
      <c r="U778" s="86"/>
      <c r="V778" s="86" t="str">
        <f t="shared" si="535"/>
        <v xml:space="preserve">, </v>
      </c>
      <c r="W778" s="86"/>
      <c r="X778" s="86"/>
      <c r="Y778" s="86"/>
      <c r="Z778" s="88"/>
      <c r="AA778" s="105"/>
      <c r="AB778" s="86"/>
      <c r="AC778" s="90"/>
      <c r="AD778" s="86"/>
      <c r="AE778" s="86"/>
      <c r="AF778" s="86"/>
      <c r="AG778" s="86"/>
      <c r="AH778" s="160"/>
      <c r="AI778" s="153"/>
      <c r="AJ778" s="153"/>
      <c r="AK778" s="86"/>
      <c r="AL778" s="86"/>
      <c r="AM778" s="153"/>
      <c r="AN778" s="153"/>
      <c r="AO778" s="165"/>
      <c r="AP778" s="153"/>
      <c r="AQ778" s="153"/>
      <c r="AR778" s="166">
        <v>0</v>
      </c>
      <c r="AS778" s="88" t="s">
        <v>5719</v>
      </c>
      <c r="AT778" s="92">
        <f t="shared" si="546"/>
        <v>0</v>
      </c>
      <c r="AU778" s="93">
        <v>0</v>
      </c>
      <c r="AV778" s="93">
        <v>0</v>
      </c>
      <c r="AW778" s="166">
        <v>0</v>
      </c>
      <c r="AX778" s="93">
        <v>0</v>
      </c>
      <c r="AY778" s="177"/>
      <c r="AZ778" s="177">
        <v>0</v>
      </c>
      <c r="BA778" s="178"/>
      <c r="BB778" s="105"/>
      <c r="BC778" s="105"/>
      <c r="BD778" s="93"/>
      <c r="BE778" s="93">
        <v>0</v>
      </c>
      <c r="BF778" s="91">
        <v>0</v>
      </c>
      <c r="BG778" s="94"/>
      <c r="BH778" s="95"/>
      <c r="BI778" s="93">
        <f t="shared" si="514"/>
        <v>0</v>
      </c>
      <c r="BJ778" s="105">
        <f t="shared" si="515"/>
        <v>0</v>
      </c>
      <c r="BK778" s="88">
        <f t="shared" si="516"/>
        <v>0</v>
      </c>
      <c r="BL778" s="86">
        <f t="shared" si="517"/>
        <v>0</v>
      </c>
      <c r="BM778" s="105">
        <f t="shared" si="518"/>
        <v>0</v>
      </c>
      <c r="BN778" s="86">
        <f t="shared" si="519"/>
        <v>0</v>
      </c>
      <c r="BO778" s="86">
        <f t="shared" si="520"/>
        <v>0</v>
      </c>
      <c r="BP778" s="86">
        <f t="shared" si="536"/>
        <v>0</v>
      </c>
      <c r="BQ778" s="160"/>
      <c r="BR778" s="86" t="s">
        <v>5720</v>
      </c>
      <c r="BS778" s="88" t="s">
        <v>5721</v>
      </c>
      <c r="BT778" s="86" t="s">
        <v>5722</v>
      </c>
      <c r="BU778" s="86"/>
      <c r="BV778" s="86">
        <f t="shared" si="537"/>
        <v>0</v>
      </c>
      <c r="BW778" s="105" t="str">
        <f t="shared" si="538"/>
        <v/>
      </c>
      <c r="BX778" s="86">
        <f t="shared" si="532"/>
        <v>0</v>
      </c>
      <c r="BY778" s="86">
        <f t="shared" si="533"/>
        <v>0</v>
      </c>
      <c r="BZ778" s="91">
        <f t="shared" si="534"/>
        <v>0</v>
      </c>
      <c r="CA778" s="91">
        <v>0</v>
      </c>
      <c r="CB778" s="96" t="s">
        <v>5719</v>
      </c>
      <c r="CC778" s="91">
        <f t="shared" si="539"/>
        <v>0</v>
      </c>
      <c r="CD778" s="91">
        <f t="shared" si="540"/>
        <v>0</v>
      </c>
      <c r="CE778" s="93">
        <f t="shared" si="541"/>
        <v>0</v>
      </c>
      <c r="CF778" s="93">
        <f t="shared" si="542"/>
        <v>0</v>
      </c>
      <c r="CG778" s="105"/>
      <c r="CH778" s="105"/>
      <c r="CI778" s="86"/>
      <c r="CJ778" s="188"/>
      <c r="CK778" s="181">
        <f t="shared" si="543"/>
        <v>0</v>
      </c>
      <c r="CL778" s="181">
        <f t="shared" si="544"/>
        <v>0</v>
      </c>
      <c r="CM778" s="86" t="s">
        <v>5723</v>
      </c>
      <c r="CN778" s="182"/>
      <c r="CO778" s="183"/>
      <c r="CP778" s="86" t="s">
        <v>5724</v>
      </c>
      <c r="CQ778" s="153"/>
      <c r="CR778" s="187" t="e">
        <f t="shared" si="545"/>
        <v>#VALUE!</v>
      </c>
      <c r="CS778" s="188">
        <v>0</v>
      </c>
      <c r="CT778" s="188" t="e">
        <f t="shared" si="547"/>
        <v>#VALUE!</v>
      </c>
      <c r="CU778" s="93"/>
      <c r="CV778" s="94">
        <f t="shared" si="529"/>
        <v>0</v>
      </c>
      <c r="CW778" s="93">
        <f t="shared" si="530"/>
        <v>0</v>
      </c>
      <c r="CX778" s="86">
        <f t="shared" si="531"/>
        <v>0</v>
      </c>
      <c r="CY778" s="93" t="e">
        <f t="shared" si="548"/>
        <v>#VALUE!</v>
      </c>
      <c r="CZ778" s="93">
        <v>0</v>
      </c>
      <c r="DA778" s="93">
        <v>0</v>
      </c>
      <c r="DB778" s="93" t="e">
        <f t="shared" si="549"/>
        <v>#VALUE!</v>
      </c>
      <c r="DC778" s="93">
        <v>0</v>
      </c>
      <c r="DD778" s="91">
        <v>0</v>
      </c>
      <c r="DE778" s="93" t="e">
        <f t="shared" si="550"/>
        <v>#VALUE!</v>
      </c>
      <c r="DF778" s="93">
        <f t="shared" si="521"/>
        <v>0</v>
      </c>
      <c r="DG778" s="93"/>
      <c r="DH778" s="93">
        <v>0</v>
      </c>
      <c r="DI778" s="93">
        <v>0</v>
      </c>
      <c r="DJ778" s="86">
        <f t="shared" si="551"/>
        <v>0</v>
      </c>
      <c r="DK778" s="91">
        <v>0</v>
      </c>
      <c r="DL778" s="93"/>
      <c r="DM778" s="93">
        <v>0</v>
      </c>
      <c r="DN778" s="93" t="e">
        <f t="shared" si="522"/>
        <v>#VALUE!</v>
      </c>
      <c r="DO778" s="93" t="e">
        <f t="shared" si="552"/>
        <v>#VALUE!</v>
      </c>
      <c r="DP778" s="92" t="e">
        <f t="shared" si="553"/>
        <v>#VALUE!</v>
      </c>
      <c r="DQ778" s="97">
        <f t="shared" si="523"/>
        <v>0</v>
      </c>
      <c r="DR778" s="98">
        <f t="shared" si="554"/>
        <v>10</v>
      </c>
      <c r="DS778" s="93" t="str">
        <f t="shared" si="555"/>
        <v>Mã tin sai !!!</v>
      </c>
      <c r="DT778" s="93"/>
      <c r="DU778" s="78" t="e">
        <f t="shared" si="524"/>
        <v>#VALUE!</v>
      </c>
      <c r="DV778" s="78" t="e">
        <f>INDEX('08_DMGiaDat'!$L:$L,MATCH(DU778,'08_DMGiaDat'!$R:$R,0))</f>
        <v>#VALUE!</v>
      </c>
      <c r="DW778" s="78" t="str">
        <f t="shared" si="525"/>
        <v>5010700200100000001</v>
      </c>
      <c r="DX778" s="78" t="str">
        <f>IFERROR(VLOOKUP(DW778,'08_DMGiaDat'!C718:C719,2,FALSE),"N")</f>
        <v>N</v>
      </c>
      <c r="DY778" s="78" t="str">
        <f t="shared" si="526"/>
        <v>50107002001001</v>
      </c>
      <c r="DZ778" s="78" t="str">
        <f>IFERROR(VLOOKUP(DY778,'08_DMGiaDat'!C718:C719,2,FALSE),"N")</f>
        <v>N</v>
      </c>
      <c r="EA778" s="78" t="str">
        <f t="shared" si="527"/>
        <v>5010700200100000001</v>
      </c>
      <c r="EB778" s="78" t="str">
        <f>IFERROR(VLOOKUP(EA778,'08_DMGiaDat'!C718:C719,2,FALSE),"N")</f>
        <v>N</v>
      </c>
      <c r="EC778" s="92" t="e">
        <f>IF(DV778&lt;&gt;"N",DV778,IF(DX778&lt;&gt;"N",DX778,IF(DZ778&lt;&gt;"N",DZ778*VLOOKUP(LEFT(CB778,3),'03_DMMucDich'!C702:C706,5,FALSE),IF(EB778&lt;&gt;"N",EB778*VLOOKUP(LEFT(CB778,3),'03_DMMucDich'!C702:C706,5,FALSE),"N/A"))))</f>
        <v>#VALUE!</v>
      </c>
    </row>
    <row r="779" spans="1:133" s="34" customFormat="1" ht="16" x14ac:dyDescent="0.2">
      <c r="A779" s="85">
        <v>765</v>
      </c>
      <c r="B779" s="86"/>
      <c r="C779" s="87"/>
      <c r="D779" s="141"/>
      <c r="E779" s="86"/>
      <c r="F779" s="88"/>
      <c r="G779" s="88" t="s">
        <v>5718</v>
      </c>
      <c r="H779" s="151">
        <v>2022</v>
      </c>
      <c r="I779" s="86"/>
      <c r="J779" s="86"/>
      <c r="K779" s="145"/>
      <c r="L779" s="105"/>
      <c r="M779" s="86"/>
      <c r="N779" s="105"/>
      <c r="O779" s="105"/>
      <c r="P779" s="86"/>
      <c r="Q779" s="86"/>
      <c r="R779" s="153"/>
      <c r="S779" s="86"/>
      <c r="T779" s="86"/>
      <c r="U779" s="86"/>
      <c r="V779" s="86" t="str">
        <f t="shared" si="535"/>
        <v xml:space="preserve">, </v>
      </c>
      <c r="W779" s="86"/>
      <c r="X779" s="86"/>
      <c r="Y779" s="86"/>
      <c r="Z779" s="88"/>
      <c r="AA779" s="105"/>
      <c r="AB779" s="86"/>
      <c r="AC779" s="90"/>
      <c r="AD779" s="86"/>
      <c r="AE779" s="86"/>
      <c r="AF779" s="86"/>
      <c r="AG779" s="86"/>
      <c r="AH779" s="160"/>
      <c r="AI779" s="153"/>
      <c r="AJ779" s="153"/>
      <c r="AK779" s="86"/>
      <c r="AL779" s="86"/>
      <c r="AM779" s="153"/>
      <c r="AN779" s="153"/>
      <c r="AO779" s="165"/>
      <c r="AP779" s="153"/>
      <c r="AQ779" s="153"/>
      <c r="AR779" s="166">
        <v>0</v>
      </c>
      <c r="AS779" s="88" t="s">
        <v>5719</v>
      </c>
      <c r="AT779" s="92">
        <f t="shared" si="546"/>
        <v>0</v>
      </c>
      <c r="AU779" s="93">
        <v>0</v>
      </c>
      <c r="AV779" s="93">
        <v>0</v>
      </c>
      <c r="AW779" s="166">
        <v>0</v>
      </c>
      <c r="AX779" s="93">
        <v>0</v>
      </c>
      <c r="AY779" s="177"/>
      <c r="AZ779" s="177">
        <v>0</v>
      </c>
      <c r="BA779" s="178"/>
      <c r="BB779" s="105"/>
      <c r="BC779" s="105"/>
      <c r="BD779" s="93"/>
      <c r="BE779" s="93">
        <v>0</v>
      </c>
      <c r="BF779" s="91">
        <v>0</v>
      </c>
      <c r="BG779" s="94"/>
      <c r="BH779" s="95"/>
      <c r="BI779" s="93">
        <f t="shared" si="514"/>
        <v>0</v>
      </c>
      <c r="BJ779" s="105">
        <f t="shared" si="515"/>
        <v>0</v>
      </c>
      <c r="BK779" s="88">
        <f t="shared" si="516"/>
        <v>0</v>
      </c>
      <c r="BL779" s="86">
        <f t="shared" si="517"/>
        <v>0</v>
      </c>
      <c r="BM779" s="105">
        <f t="shared" si="518"/>
        <v>0</v>
      </c>
      <c r="BN779" s="86">
        <f t="shared" si="519"/>
        <v>0</v>
      </c>
      <c r="BO779" s="86">
        <f t="shared" si="520"/>
        <v>0</v>
      </c>
      <c r="BP779" s="86">
        <f t="shared" si="536"/>
        <v>0</v>
      </c>
      <c r="BQ779" s="160"/>
      <c r="BR779" s="86" t="s">
        <v>5720</v>
      </c>
      <c r="BS779" s="88" t="s">
        <v>5721</v>
      </c>
      <c r="BT779" s="86" t="s">
        <v>5722</v>
      </c>
      <c r="BU779" s="86"/>
      <c r="BV779" s="86">
        <f t="shared" si="537"/>
        <v>0</v>
      </c>
      <c r="BW779" s="105" t="str">
        <f t="shared" si="538"/>
        <v/>
      </c>
      <c r="BX779" s="86">
        <f t="shared" si="532"/>
        <v>0</v>
      </c>
      <c r="BY779" s="86">
        <f t="shared" si="533"/>
        <v>0</v>
      </c>
      <c r="BZ779" s="91">
        <f t="shared" si="534"/>
        <v>0</v>
      </c>
      <c r="CA779" s="91">
        <v>0</v>
      </c>
      <c r="CB779" s="96" t="s">
        <v>5719</v>
      </c>
      <c r="CC779" s="91">
        <f t="shared" si="539"/>
        <v>0</v>
      </c>
      <c r="CD779" s="91">
        <f t="shared" si="540"/>
        <v>0</v>
      </c>
      <c r="CE779" s="93">
        <f t="shared" si="541"/>
        <v>0</v>
      </c>
      <c r="CF779" s="93">
        <f t="shared" si="542"/>
        <v>0</v>
      </c>
      <c r="CG779" s="105"/>
      <c r="CH779" s="105"/>
      <c r="CI779" s="86"/>
      <c r="CJ779" s="188"/>
      <c r="CK779" s="181">
        <f t="shared" si="543"/>
        <v>0</v>
      </c>
      <c r="CL779" s="181">
        <f t="shared" si="544"/>
        <v>0</v>
      </c>
      <c r="CM779" s="86" t="s">
        <v>5723</v>
      </c>
      <c r="CN779" s="182"/>
      <c r="CO779" s="183"/>
      <c r="CP779" s="86" t="s">
        <v>5724</v>
      </c>
      <c r="CQ779" s="153"/>
      <c r="CR779" s="187" t="e">
        <f t="shared" si="545"/>
        <v>#VALUE!</v>
      </c>
      <c r="CS779" s="188">
        <v>0</v>
      </c>
      <c r="CT779" s="188" t="e">
        <f t="shared" si="547"/>
        <v>#VALUE!</v>
      </c>
      <c r="CU779" s="93"/>
      <c r="CV779" s="94">
        <f t="shared" si="529"/>
        <v>0</v>
      </c>
      <c r="CW779" s="93">
        <f t="shared" si="530"/>
        <v>0</v>
      </c>
      <c r="CX779" s="86">
        <f t="shared" si="531"/>
        <v>0</v>
      </c>
      <c r="CY779" s="93" t="e">
        <f t="shared" si="548"/>
        <v>#VALUE!</v>
      </c>
      <c r="CZ779" s="93">
        <v>0</v>
      </c>
      <c r="DA779" s="93">
        <v>0</v>
      </c>
      <c r="DB779" s="93" t="e">
        <f t="shared" si="549"/>
        <v>#VALUE!</v>
      </c>
      <c r="DC779" s="93">
        <v>0</v>
      </c>
      <c r="DD779" s="91">
        <v>0</v>
      </c>
      <c r="DE779" s="93" t="e">
        <f t="shared" si="550"/>
        <v>#VALUE!</v>
      </c>
      <c r="DF779" s="93">
        <f t="shared" si="521"/>
        <v>0</v>
      </c>
      <c r="DG779" s="93"/>
      <c r="DH779" s="93">
        <v>0</v>
      </c>
      <c r="DI779" s="93">
        <v>0</v>
      </c>
      <c r="DJ779" s="86">
        <f t="shared" si="551"/>
        <v>0</v>
      </c>
      <c r="DK779" s="91">
        <v>0</v>
      </c>
      <c r="DL779" s="93"/>
      <c r="DM779" s="93">
        <v>0</v>
      </c>
      <c r="DN779" s="93" t="e">
        <f t="shared" si="522"/>
        <v>#VALUE!</v>
      </c>
      <c r="DO779" s="93" t="e">
        <f t="shared" si="552"/>
        <v>#VALUE!</v>
      </c>
      <c r="DP779" s="92" t="e">
        <f t="shared" si="553"/>
        <v>#VALUE!</v>
      </c>
      <c r="DQ779" s="97">
        <f t="shared" si="523"/>
        <v>0</v>
      </c>
      <c r="DR779" s="98">
        <f t="shared" si="554"/>
        <v>10</v>
      </c>
      <c r="DS779" s="93" t="str">
        <f t="shared" si="555"/>
        <v>Mã tin sai !!!</v>
      </c>
      <c r="DT779" s="93"/>
      <c r="DU779" s="78" t="e">
        <f t="shared" si="524"/>
        <v>#VALUE!</v>
      </c>
      <c r="DV779" s="78" t="e">
        <f>INDEX('08_DMGiaDat'!$L:$L,MATCH(DU779,'08_DMGiaDat'!$R:$R,0))</f>
        <v>#VALUE!</v>
      </c>
      <c r="DW779" s="78" t="str">
        <f t="shared" si="525"/>
        <v>5010700200100000001</v>
      </c>
      <c r="DX779" s="78" t="str">
        <f>IFERROR(VLOOKUP(DW779,'08_DMGiaDat'!C718:C719,2,FALSE),"N")</f>
        <v>N</v>
      </c>
      <c r="DY779" s="78" t="str">
        <f t="shared" si="526"/>
        <v>50107002001001</v>
      </c>
      <c r="DZ779" s="78" t="str">
        <f>IFERROR(VLOOKUP(DY779,'08_DMGiaDat'!C718:C719,2,FALSE),"N")</f>
        <v>N</v>
      </c>
      <c r="EA779" s="78" t="str">
        <f t="shared" si="527"/>
        <v>5010700200100000001</v>
      </c>
      <c r="EB779" s="78" t="str">
        <f>IFERROR(VLOOKUP(EA779,'08_DMGiaDat'!C718:C719,2,FALSE),"N")</f>
        <v>N</v>
      </c>
      <c r="EC779" s="92" t="e">
        <f>IF(DV779&lt;&gt;"N",DV779,IF(DX779&lt;&gt;"N",DX779,IF(DZ779&lt;&gt;"N",DZ779*VLOOKUP(LEFT(CB779,3),'03_DMMucDich'!C702:C706,5,FALSE),IF(EB779&lt;&gt;"N",EB779*VLOOKUP(LEFT(CB779,3),'03_DMMucDich'!C702:C706,5,FALSE),"N/A"))))</f>
        <v>#VALUE!</v>
      </c>
    </row>
    <row r="780" spans="1:133" s="34" customFormat="1" ht="16" x14ac:dyDescent="0.2">
      <c r="A780" s="85">
        <v>766</v>
      </c>
      <c r="B780" s="86"/>
      <c r="C780" s="87"/>
      <c r="D780" s="141"/>
      <c r="E780" s="86"/>
      <c r="F780" s="88"/>
      <c r="G780" s="88" t="s">
        <v>5718</v>
      </c>
      <c r="H780" s="151">
        <v>2022</v>
      </c>
      <c r="I780" s="86"/>
      <c r="J780" s="86"/>
      <c r="K780" s="145"/>
      <c r="L780" s="105"/>
      <c r="M780" s="86"/>
      <c r="N780" s="105"/>
      <c r="O780" s="105"/>
      <c r="P780" s="86"/>
      <c r="Q780" s="86"/>
      <c r="R780" s="153"/>
      <c r="S780" s="86"/>
      <c r="T780" s="86"/>
      <c r="U780" s="86"/>
      <c r="V780" s="86" t="str">
        <f t="shared" si="535"/>
        <v xml:space="preserve">, </v>
      </c>
      <c r="W780" s="86"/>
      <c r="X780" s="86"/>
      <c r="Y780" s="86"/>
      <c r="Z780" s="88"/>
      <c r="AA780" s="105"/>
      <c r="AB780" s="86"/>
      <c r="AC780" s="90"/>
      <c r="AD780" s="86"/>
      <c r="AE780" s="86"/>
      <c r="AF780" s="86"/>
      <c r="AG780" s="86"/>
      <c r="AH780" s="160"/>
      <c r="AI780" s="153"/>
      <c r="AJ780" s="153"/>
      <c r="AK780" s="86"/>
      <c r="AL780" s="86"/>
      <c r="AM780" s="153"/>
      <c r="AN780" s="153"/>
      <c r="AO780" s="165"/>
      <c r="AP780" s="153"/>
      <c r="AQ780" s="153"/>
      <c r="AR780" s="166">
        <v>0</v>
      </c>
      <c r="AS780" s="88" t="s">
        <v>5719</v>
      </c>
      <c r="AT780" s="92">
        <f t="shared" si="546"/>
        <v>0</v>
      </c>
      <c r="AU780" s="93">
        <v>0</v>
      </c>
      <c r="AV780" s="93">
        <v>0</v>
      </c>
      <c r="AW780" s="166">
        <v>0</v>
      </c>
      <c r="AX780" s="93">
        <v>0</v>
      </c>
      <c r="AY780" s="177"/>
      <c r="AZ780" s="177">
        <v>0</v>
      </c>
      <c r="BA780" s="178"/>
      <c r="BB780" s="105"/>
      <c r="BC780" s="105"/>
      <c r="BD780" s="93"/>
      <c r="BE780" s="93">
        <v>0</v>
      </c>
      <c r="BF780" s="91">
        <v>0</v>
      </c>
      <c r="BG780" s="94"/>
      <c r="BH780" s="95"/>
      <c r="BI780" s="93">
        <f t="shared" si="514"/>
        <v>0</v>
      </c>
      <c r="BJ780" s="105">
        <f t="shared" si="515"/>
        <v>0</v>
      </c>
      <c r="BK780" s="88">
        <f t="shared" si="516"/>
        <v>0</v>
      </c>
      <c r="BL780" s="86">
        <f t="shared" si="517"/>
        <v>0</v>
      </c>
      <c r="BM780" s="105">
        <f t="shared" si="518"/>
        <v>0</v>
      </c>
      <c r="BN780" s="86">
        <f t="shared" si="519"/>
        <v>0</v>
      </c>
      <c r="BO780" s="86">
        <f t="shared" si="520"/>
        <v>0</v>
      </c>
      <c r="BP780" s="86">
        <f t="shared" si="536"/>
        <v>0</v>
      </c>
      <c r="BQ780" s="160"/>
      <c r="BR780" s="86" t="s">
        <v>5720</v>
      </c>
      <c r="BS780" s="88" t="s">
        <v>5721</v>
      </c>
      <c r="BT780" s="86" t="s">
        <v>5722</v>
      </c>
      <c r="BU780" s="86"/>
      <c r="BV780" s="86">
        <f t="shared" si="537"/>
        <v>0</v>
      </c>
      <c r="BW780" s="105" t="str">
        <f t="shared" si="538"/>
        <v/>
      </c>
      <c r="BX780" s="86">
        <f t="shared" si="532"/>
        <v>0</v>
      </c>
      <c r="BY780" s="86">
        <f t="shared" si="533"/>
        <v>0</v>
      </c>
      <c r="BZ780" s="91">
        <f t="shared" si="534"/>
        <v>0</v>
      </c>
      <c r="CA780" s="91">
        <v>0</v>
      </c>
      <c r="CB780" s="96" t="s">
        <v>5719</v>
      </c>
      <c r="CC780" s="91">
        <f t="shared" si="539"/>
        <v>0</v>
      </c>
      <c r="CD780" s="91">
        <f t="shared" si="540"/>
        <v>0</v>
      </c>
      <c r="CE780" s="93">
        <f t="shared" si="541"/>
        <v>0</v>
      </c>
      <c r="CF780" s="93">
        <f t="shared" si="542"/>
        <v>0</v>
      </c>
      <c r="CG780" s="105"/>
      <c r="CH780" s="105"/>
      <c r="CI780" s="86"/>
      <c r="CJ780" s="188"/>
      <c r="CK780" s="181">
        <f t="shared" si="543"/>
        <v>0</v>
      </c>
      <c r="CL780" s="181">
        <f t="shared" si="544"/>
        <v>0</v>
      </c>
      <c r="CM780" s="86" t="s">
        <v>5723</v>
      </c>
      <c r="CN780" s="182"/>
      <c r="CO780" s="183"/>
      <c r="CP780" s="86" t="s">
        <v>5724</v>
      </c>
      <c r="CQ780" s="153"/>
      <c r="CR780" s="187" t="e">
        <f t="shared" si="545"/>
        <v>#VALUE!</v>
      </c>
      <c r="CS780" s="188">
        <v>0</v>
      </c>
      <c r="CT780" s="188" t="e">
        <f t="shared" si="547"/>
        <v>#VALUE!</v>
      </c>
      <c r="CU780" s="93"/>
      <c r="CV780" s="94">
        <f t="shared" si="529"/>
        <v>0</v>
      </c>
      <c r="CW780" s="93">
        <f t="shared" si="530"/>
        <v>0</v>
      </c>
      <c r="CX780" s="86">
        <f t="shared" si="531"/>
        <v>0</v>
      </c>
      <c r="CY780" s="93" t="e">
        <f t="shared" si="548"/>
        <v>#VALUE!</v>
      </c>
      <c r="CZ780" s="93">
        <v>0</v>
      </c>
      <c r="DA780" s="93">
        <v>0</v>
      </c>
      <c r="DB780" s="93" t="e">
        <f t="shared" si="549"/>
        <v>#VALUE!</v>
      </c>
      <c r="DC780" s="93">
        <v>0</v>
      </c>
      <c r="DD780" s="91">
        <v>0</v>
      </c>
      <c r="DE780" s="93" t="e">
        <f t="shared" si="550"/>
        <v>#VALUE!</v>
      </c>
      <c r="DF780" s="93">
        <f t="shared" si="521"/>
        <v>0</v>
      </c>
      <c r="DG780" s="93"/>
      <c r="DH780" s="93">
        <v>0</v>
      </c>
      <c r="DI780" s="93">
        <v>0</v>
      </c>
      <c r="DJ780" s="86">
        <f t="shared" si="551"/>
        <v>0</v>
      </c>
      <c r="DK780" s="91">
        <v>0</v>
      </c>
      <c r="DL780" s="93"/>
      <c r="DM780" s="93">
        <v>0</v>
      </c>
      <c r="DN780" s="93" t="e">
        <f t="shared" si="522"/>
        <v>#VALUE!</v>
      </c>
      <c r="DO780" s="93" t="e">
        <f t="shared" si="552"/>
        <v>#VALUE!</v>
      </c>
      <c r="DP780" s="92" t="e">
        <f t="shared" si="553"/>
        <v>#VALUE!</v>
      </c>
      <c r="DQ780" s="97">
        <f t="shared" si="523"/>
        <v>0</v>
      </c>
      <c r="DR780" s="98">
        <f t="shared" si="554"/>
        <v>10</v>
      </c>
      <c r="DS780" s="93" t="str">
        <f t="shared" si="555"/>
        <v>Mã tin sai !!!</v>
      </c>
      <c r="DT780" s="93"/>
      <c r="DU780" s="78" t="e">
        <f t="shared" si="524"/>
        <v>#VALUE!</v>
      </c>
      <c r="DV780" s="78" t="e">
        <f>INDEX('08_DMGiaDat'!$L:$L,MATCH(DU780,'08_DMGiaDat'!$R:$R,0))</f>
        <v>#VALUE!</v>
      </c>
      <c r="DW780" s="78" t="str">
        <f t="shared" si="525"/>
        <v>5010700200100000001</v>
      </c>
      <c r="DX780" s="78" t="str">
        <f>IFERROR(VLOOKUP(DW780,'08_DMGiaDat'!C718:C719,2,FALSE),"N")</f>
        <v>N</v>
      </c>
      <c r="DY780" s="78" t="str">
        <f t="shared" si="526"/>
        <v>50107002001001</v>
      </c>
      <c r="DZ780" s="78" t="str">
        <f>IFERROR(VLOOKUP(DY780,'08_DMGiaDat'!C718:C719,2,FALSE),"N")</f>
        <v>N</v>
      </c>
      <c r="EA780" s="78" t="str">
        <f t="shared" si="527"/>
        <v>5010700200100000001</v>
      </c>
      <c r="EB780" s="78" t="str">
        <f>IFERROR(VLOOKUP(EA780,'08_DMGiaDat'!C718:C719,2,FALSE),"N")</f>
        <v>N</v>
      </c>
      <c r="EC780" s="92" t="e">
        <f>IF(DV780&lt;&gt;"N",DV780,IF(DX780&lt;&gt;"N",DX780,IF(DZ780&lt;&gt;"N",DZ780*VLOOKUP(LEFT(CB780,3),'03_DMMucDich'!C702:C706,5,FALSE),IF(EB780&lt;&gt;"N",EB780*VLOOKUP(LEFT(CB780,3),'03_DMMucDich'!C702:C706,5,FALSE),"N/A"))))</f>
        <v>#VALUE!</v>
      </c>
    </row>
    <row r="781" spans="1:133" s="34" customFormat="1" ht="16" x14ac:dyDescent="0.2">
      <c r="A781" s="85">
        <v>767</v>
      </c>
      <c r="B781" s="86"/>
      <c r="C781" s="87"/>
      <c r="D781" s="141"/>
      <c r="E781" s="86"/>
      <c r="F781" s="88"/>
      <c r="G781" s="88" t="s">
        <v>5718</v>
      </c>
      <c r="H781" s="151">
        <v>2022</v>
      </c>
      <c r="I781" s="86"/>
      <c r="J781" s="86"/>
      <c r="K781" s="145"/>
      <c r="L781" s="105"/>
      <c r="M781" s="86"/>
      <c r="N781" s="105"/>
      <c r="O781" s="105"/>
      <c r="P781" s="86"/>
      <c r="Q781" s="86"/>
      <c r="R781" s="153"/>
      <c r="S781" s="86"/>
      <c r="T781" s="86"/>
      <c r="U781" s="86"/>
      <c r="V781" s="86" t="str">
        <f t="shared" si="535"/>
        <v xml:space="preserve">, </v>
      </c>
      <c r="W781" s="86"/>
      <c r="X781" s="86"/>
      <c r="Y781" s="86"/>
      <c r="Z781" s="88"/>
      <c r="AA781" s="105"/>
      <c r="AB781" s="86"/>
      <c r="AC781" s="90"/>
      <c r="AD781" s="86"/>
      <c r="AE781" s="86"/>
      <c r="AF781" s="86"/>
      <c r="AG781" s="86"/>
      <c r="AH781" s="160"/>
      <c r="AI781" s="153"/>
      <c r="AJ781" s="153"/>
      <c r="AK781" s="86"/>
      <c r="AL781" s="86"/>
      <c r="AM781" s="153"/>
      <c r="AN781" s="153"/>
      <c r="AO781" s="165"/>
      <c r="AP781" s="153"/>
      <c r="AQ781" s="153"/>
      <c r="AR781" s="166">
        <v>0</v>
      </c>
      <c r="AS781" s="88" t="s">
        <v>5719</v>
      </c>
      <c r="AT781" s="92">
        <f t="shared" si="546"/>
        <v>0</v>
      </c>
      <c r="AU781" s="93">
        <v>0</v>
      </c>
      <c r="AV781" s="93">
        <v>0</v>
      </c>
      <c r="AW781" s="166">
        <v>0</v>
      </c>
      <c r="AX781" s="93">
        <v>0</v>
      </c>
      <c r="AY781" s="177"/>
      <c r="AZ781" s="177">
        <v>0</v>
      </c>
      <c r="BA781" s="178"/>
      <c r="BB781" s="105"/>
      <c r="BC781" s="105"/>
      <c r="BD781" s="93"/>
      <c r="BE781" s="93">
        <v>0</v>
      </c>
      <c r="BF781" s="91">
        <v>0</v>
      </c>
      <c r="BG781" s="94"/>
      <c r="BH781" s="95"/>
      <c r="BI781" s="93">
        <f t="shared" si="514"/>
        <v>0</v>
      </c>
      <c r="BJ781" s="105">
        <f t="shared" si="515"/>
        <v>0</v>
      </c>
      <c r="BK781" s="88">
        <f t="shared" si="516"/>
        <v>0</v>
      </c>
      <c r="BL781" s="86">
        <f t="shared" si="517"/>
        <v>0</v>
      </c>
      <c r="BM781" s="105">
        <f t="shared" si="518"/>
        <v>0</v>
      </c>
      <c r="BN781" s="86">
        <f t="shared" si="519"/>
        <v>0</v>
      </c>
      <c r="BO781" s="86">
        <f t="shared" si="520"/>
        <v>0</v>
      </c>
      <c r="BP781" s="86">
        <f t="shared" si="536"/>
        <v>0</v>
      </c>
      <c r="BQ781" s="160"/>
      <c r="BR781" s="86" t="s">
        <v>5720</v>
      </c>
      <c r="BS781" s="88" t="s">
        <v>5721</v>
      </c>
      <c r="BT781" s="86" t="s">
        <v>5722</v>
      </c>
      <c r="BU781" s="86"/>
      <c r="BV781" s="86">
        <f t="shared" si="537"/>
        <v>0</v>
      </c>
      <c r="BW781" s="105" t="str">
        <f t="shared" si="538"/>
        <v/>
      </c>
      <c r="BX781" s="86">
        <f t="shared" si="532"/>
        <v>0</v>
      </c>
      <c r="BY781" s="86">
        <f t="shared" si="533"/>
        <v>0</v>
      </c>
      <c r="BZ781" s="91">
        <f t="shared" si="534"/>
        <v>0</v>
      </c>
      <c r="CA781" s="91">
        <v>0</v>
      </c>
      <c r="CB781" s="96" t="s">
        <v>5719</v>
      </c>
      <c r="CC781" s="91">
        <f t="shared" si="539"/>
        <v>0</v>
      </c>
      <c r="CD781" s="91">
        <f t="shared" si="540"/>
        <v>0</v>
      </c>
      <c r="CE781" s="93">
        <f t="shared" si="541"/>
        <v>0</v>
      </c>
      <c r="CF781" s="93">
        <f t="shared" si="542"/>
        <v>0</v>
      </c>
      <c r="CG781" s="105"/>
      <c r="CH781" s="105"/>
      <c r="CI781" s="86"/>
      <c r="CJ781" s="188"/>
      <c r="CK781" s="181">
        <f t="shared" si="543"/>
        <v>0</v>
      </c>
      <c r="CL781" s="181">
        <f t="shared" si="544"/>
        <v>0</v>
      </c>
      <c r="CM781" s="86" t="s">
        <v>5723</v>
      </c>
      <c r="CN781" s="182"/>
      <c r="CO781" s="183"/>
      <c r="CP781" s="86" t="s">
        <v>5724</v>
      </c>
      <c r="CQ781" s="153"/>
      <c r="CR781" s="187" t="e">
        <f t="shared" si="545"/>
        <v>#VALUE!</v>
      </c>
      <c r="CS781" s="188">
        <v>0</v>
      </c>
      <c r="CT781" s="188" t="e">
        <f t="shared" si="547"/>
        <v>#VALUE!</v>
      </c>
      <c r="CU781" s="93"/>
      <c r="CV781" s="94">
        <f t="shared" si="529"/>
        <v>0</v>
      </c>
      <c r="CW781" s="93">
        <f t="shared" si="530"/>
        <v>0</v>
      </c>
      <c r="CX781" s="86">
        <f t="shared" si="531"/>
        <v>0</v>
      </c>
      <c r="CY781" s="93" t="e">
        <f t="shared" si="548"/>
        <v>#VALUE!</v>
      </c>
      <c r="CZ781" s="93">
        <v>0</v>
      </c>
      <c r="DA781" s="93">
        <v>0</v>
      </c>
      <c r="DB781" s="93" t="e">
        <f t="shared" si="549"/>
        <v>#VALUE!</v>
      </c>
      <c r="DC781" s="93">
        <v>0</v>
      </c>
      <c r="DD781" s="91">
        <v>0</v>
      </c>
      <c r="DE781" s="93" t="e">
        <f t="shared" si="550"/>
        <v>#VALUE!</v>
      </c>
      <c r="DF781" s="93">
        <f t="shared" si="521"/>
        <v>0</v>
      </c>
      <c r="DG781" s="93"/>
      <c r="DH781" s="93">
        <v>0</v>
      </c>
      <c r="DI781" s="93">
        <v>0</v>
      </c>
      <c r="DJ781" s="86">
        <f t="shared" si="551"/>
        <v>0</v>
      </c>
      <c r="DK781" s="91">
        <v>0</v>
      </c>
      <c r="DL781" s="93"/>
      <c r="DM781" s="93">
        <v>0</v>
      </c>
      <c r="DN781" s="93" t="e">
        <f t="shared" si="522"/>
        <v>#VALUE!</v>
      </c>
      <c r="DO781" s="93" t="e">
        <f t="shared" si="552"/>
        <v>#VALUE!</v>
      </c>
      <c r="DP781" s="92" t="e">
        <f t="shared" si="553"/>
        <v>#VALUE!</v>
      </c>
      <c r="DQ781" s="97">
        <f t="shared" si="523"/>
        <v>0</v>
      </c>
      <c r="DR781" s="98">
        <f t="shared" si="554"/>
        <v>10</v>
      </c>
      <c r="DS781" s="93" t="str">
        <f t="shared" si="555"/>
        <v>Mã tin sai !!!</v>
      </c>
      <c r="DT781" s="93"/>
      <c r="DU781" s="78" t="e">
        <f t="shared" si="524"/>
        <v>#VALUE!</v>
      </c>
      <c r="DV781" s="78" t="e">
        <f>INDEX('08_DMGiaDat'!$L:$L,MATCH(DU781,'08_DMGiaDat'!$R:$R,0))</f>
        <v>#VALUE!</v>
      </c>
      <c r="DW781" s="78" t="str">
        <f t="shared" si="525"/>
        <v>5010700200100000001</v>
      </c>
      <c r="DX781" s="78" t="str">
        <f>IFERROR(VLOOKUP(DW781,'08_DMGiaDat'!C718:C719,2,FALSE),"N")</f>
        <v>N</v>
      </c>
      <c r="DY781" s="78" t="str">
        <f t="shared" si="526"/>
        <v>50107002001001</v>
      </c>
      <c r="DZ781" s="78" t="str">
        <f>IFERROR(VLOOKUP(DY781,'08_DMGiaDat'!C718:C719,2,FALSE),"N")</f>
        <v>N</v>
      </c>
      <c r="EA781" s="78" t="str">
        <f t="shared" si="527"/>
        <v>5010700200100000001</v>
      </c>
      <c r="EB781" s="78" t="str">
        <f>IFERROR(VLOOKUP(EA781,'08_DMGiaDat'!C718:C719,2,FALSE),"N")</f>
        <v>N</v>
      </c>
      <c r="EC781" s="92" t="e">
        <f>IF(DV781&lt;&gt;"N",DV781,IF(DX781&lt;&gt;"N",DX781,IF(DZ781&lt;&gt;"N",DZ781*VLOOKUP(LEFT(CB781,3),'03_DMMucDich'!C702:C706,5,FALSE),IF(EB781&lt;&gt;"N",EB781*VLOOKUP(LEFT(CB781,3),'03_DMMucDich'!C702:C706,5,FALSE),"N/A"))))</f>
        <v>#VALUE!</v>
      </c>
    </row>
    <row r="782" spans="1:133" s="34" customFormat="1" ht="16" x14ac:dyDescent="0.2">
      <c r="A782" s="85">
        <v>768</v>
      </c>
      <c r="B782" s="86"/>
      <c r="C782" s="87"/>
      <c r="D782" s="141"/>
      <c r="E782" s="86"/>
      <c r="F782" s="88"/>
      <c r="G782" s="88" t="s">
        <v>5718</v>
      </c>
      <c r="H782" s="151">
        <v>2022</v>
      </c>
      <c r="I782" s="86"/>
      <c r="J782" s="86"/>
      <c r="K782" s="145"/>
      <c r="L782" s="105"/>
      <c r="M782" s="86"/>
      <c r="N782" s="105"/>
      <c r="O782" s="105"/>
      <c r="P782" s="86"/>
      <c r="Q782" s="86"/>
      <c r="R782" s="153"/>
      <c r="S782" s="86"/>
      <c r="T782" s="86"/>
      <c r="U782" s="86"/>
      <c r="V782" s="86" t="str">
        <f t="shared" si="535"/>
        <v xml:space="preserve">, </v>
      </c>
      <c r="W782" s="86"/>
      <c r="X782" s="86"/>
      <c r="Y782" s="86"/>
      <c r="Z782" s="88"/>
      <c r="AA782" s="105"/>
      <c r="AB782" s="86"/>
      <c r="AC782" s="90"/>
      <c r="AD782" s="86"/>
      <c r="AE782" s="86"/>
      <c r="AF782" s="86"/>
      <c r="AG782" s="86"/>
      <c r="AH782" s="160"/>
      <c r="AI782" s="153"/>
      <c r="AJ782" s="153"/>
      <c r="AK782" s="86"/>
      <c r="AL782" s="86"/>
      <c r="AM782" s="153"/>
      <c r="AN782" s="153"/>
      <c r="AO782" s="165"/>
      <c r="AP782" s="153"/>
      <c r="AQ782" s="153"/>
      <c r="AR782" s="166">
        <v>0</v>
      </c>
      <c r="AS782" s="88" t="s">
        <v>5719</v>
      </c>
      <c r="AT782" s="92">
        <f t="shared" si="546"/>
        <v>0</v>
      </c>
      <c r="AU782" s="93">
        <v>0</v>
      </c>
      <c r="AV782" s="93">
        <v>0</v>
      </c>
      <c r="AW782" s="166">
        <v>0</v>
      </c>
      <c r="AX782" s="93">
        <v>0</v>
      </c>
      <c r="AY782" s="177"/>
      <c r="AZ782" s="177">
        <v>0</v>
      </c>
      <c r="BA782" s="178"/>
      <c r="BB782" s="105"/>
      <c r="BC782" s="105"/>
      <c r="BD782" s="93"/>
      <c r="BE782" s="93">
        <v>0</v>
      </c>
      <c r="BF782" s="91">
        <v>0</v>
      </c>
      <c r="BG782" s="94"/>
      <c r="BH782" s="95"/>
      <c r="BI782" s="93">
        <f t="shared" si="514"/>
        <v>0</v>
      </c>
      <c r="BJ782" s="105">
        <f t="shared" si="515"/>
        <v>0</v>
      </c>
      <c r="BK782" s="88">
        <f t="shared" si="516"/>
        <v>0</v>
      </c>
      <c r="BL782" s="86">
        <f t="shared" si="517"/>
        <v>0</v>
      </c>
      <c r="BM782" s="105">
        <f t="shared" si="518"/>
        <v>0</v>
      </c>
      <c r="BN782" s="86">
        <f t="shared" si="519"/>
        <v>0</v>
      </c>
      <c r="BO782" s="86">
        <f t="shared" si="520"/>
        <v>0</v>
      </c>
      <c r="BP782" s="86">
        <f t="shared" si="536"/>
        <v>0</v>
      </c>
      <c r="BQ782" s="160"/>
      <c r="BR782" s="86" t="s">
        <v>5720</v>
      </c>
      <c r="BS782" s="88" t="s">
        <v>5721</v>
      </c>
      <c r="BT782" s="86" t="s">
        <v>5722</v>
      </c>
      <c r="BU782" s="86"/>
      <c r="BV782" s="86">
        <f t="shared" si="537"/>
        <v>0</v>
      </c>
      <c r="BW782" s="105" t="str">
        <f t="shared" si="538"/>
        <v/>
      </c>
      <c r="BX782" s="86">
        <f t="shared" si="532"/>
        <v>0</v>
      </c>
      <c r="BY782" s="86">
        <f t="shared" si="533"/>
        <v>0</v>
      </c>
      <c r="BZ782" s="91">
        <f t="shared" si="534"/>
        <v>0</v>
      </c>
      <c r="CA782" s="91">
        <v>0</v>
      </c>
      <c r="CB782" s="96" t="s">
        <v>5719</v>
      </c>
      <c r="CC782" s="91">
        <f t="shared" si="539"/>
        <v>0</v>
      </c>
      <c r="CD782" s="91">
        <f t="shared" si="540"/>
        <v>0</v>
      </c>
      <c r="CE782" s="93">
        <f t="shared" si="541"/>
        <v>0</v>
      </c>
      <c r="CF782" s="93">
        <f t="shared" si="542"/>
        <v>0</v>
      </c>
      <c r="CG782" s="105"/>
      <c r="CH782" s="105"/>
      <c r="CI782" s="86"/>
      <c r="CJ782" s="188"/>
      <c r="CK782" s="181">
        <f t="shared" si="543"/>
        <v>0</v>
      </c>
      <c r="CL782" s="181">
        <f t="shared" si="544"/>
        <v>0</v>
      </c>
      <c r="CM782" s="86" t="s">
        <v>5723</v>
      </c>
      <c r="CN782" s="182"/>
      <c r="CO782" s="183"/>
      <c r="CP782" s="86" t="s">
        <v>5724</v>
      </c>
      <c r="CQ782" s="153"/>
      <c r="CR782" s="187" t="e">
        <f t="shared" si="545"/>
        <v>#VALUE!</v>
      </c>
      <c r="CS782" s="188">
        <v>0</v>
      </c>
      <c r="CT782" s="188" t="e">
        <f t="shared" si="547"/>
        <v>#VALUE!</v>
      </c>
      <c r="CU782" s="93"/>
      <c r="CV782" s="94">
        <f t="shared" si="529"/>
        <v>0</v>
      </c>
      <c r="CW782" s="93">
        <f t="shared" si="530"/>
        <v>0</v>
      </c>
      <c r="CX782" s="86">
        <f t="shared" si="531"/>
        <v>0</v>
      </c>
      <c r="CY782" s="93" t="e">
        <f t="shared" si="548"/>
        <v>#VALUE!</v>
      </c>
      <c r="CZ782" s="93">
        <v>0</v>
      </c>
      <c r="DA782" s="93">
        <v>0</v>
      </c>
      <c r="DB782" s="93" t="e">
        <f t="shared" si="549"/>
        <v>#VALUE!</v>
      </c>
      <c r="DC782" s="93">
        <v>0</v>
      </c>
      <c r="DD782" s="91">
        <v>0</v>
      </c>
      <c r="DE782" s="93" t="e">
        <f t="shared" si="550"/>
        <v>#VALUE!</v>
      </c>
      <c r="DF782" s="93">
        <f t="shared" si="521"/>
        <v>0</v>
      </c>
      <c r="DG782" s="93"/>
      <c r="DH782" s="93">
        <v>0</v>
      </c>
      <c r="DI782" s="93">
        <v>0</v>
      </c>
      <c r="DJ782" s="86">
        <f t="shared" si="551"/>
        <v>0</v>
      </c>
      <c r="DK782" s="91">
        <v>0</v>
      </c>
      <c r="DL782" s="93"/>
      <c r="DM782" s="93">
        <v>0</v>
      </c>
      <c r="DN782" s="93" t="e">
        <f t="shared" si="522"/>
        <v>#VALUE!</v>
      </c>
      <c r="DO782" s="93" t="e">
        <f t="shared" si="552"/>
        <v>#VALUE!</v>
      </c>
      <c r="DP782" s="92" t="e">
        <f t="shared" si="553"/>
        <v>#VALUE!</v>
      </c>
      <c r="DQ782" s="97">
        <f t="shared" si="523"/>
        <v>0</v>
      </c>
      <c r="DR782" s="98">
        <f t="shared" si="554"/>
        <v>10</v>
      </c>
      <c r="DS782" s="93" t="str">
        <f t="shared" si="555"/>
        <v>Mã tin sai !!!</v>
      </c>
      <c r="DT782" s="93"/>
      <c r="DU782" s="78" t="e">
        <f t="shared" si="524"/>
        <v>#VALUE!</v>
      </c>
      <c r="DV782" s="78" t="e">
        <f>INDEX('08_DMGiaDat'!$L:$L,MATCH(DU782,'08_DMGiaDat'!$R:$R,0))</f>
        <v>#VALUE!</v>
      </c>
      <c r="DW782" s="78" t="str">
        <f t="shared" si="525"/>
        <v>5010700200100000001</v>
      </c>
      <c r="DX782" s="78" t="str">
        <f>IFERROR(VLOOKUP(DW782,'08_DMGiaDat'!C718:C719,2,FALSE),"N")</f>
        <v>N</v>
      </c>
      <c r="DY782" s="78" t="str">
        <f t="shared" si="526"/>
        <v>50107002001001</v>
      </c>
      <c r="DZ782" s="78" t="str">
        <f>IFERROR(VLOOKUP(DY782,'08_DMGiaDat'!C718:C719,2,FALSE),"N")</f>
        <v>N</v>
      </c>
      <c r="EA782" s="78" t="str">
        <f t="shared" si="527"/>
        <v>5010700200100000001</v>
      </c>
      <c r="EB782" s="78" t="str">
        <f>IFERROR(VLOOKUP(EA782,'08_DMGiaDat'!C718:C719,2,FALSE),"N")</f>
        <v>N</v>
      </c>
      <c r="EC782" s="92" t="e">
        <f>IF(DV782&lt;&gt;"N",DV782,IF(DX782&lt;&gt;"N",DX782,IF(DZ782&lt;&gt;"N",DZ782*VLOOKUP(LEFT(CB782,3),'03_DMMucDich'!C702:C706,5,FALSE),IF(EB782&lt;&gt;"N",EB782*VLOOKUP(LEFT(CB782,3),'03_DMMucDich'!C702:C706,5,FALSE),"N/A"))))</f>
        <v>#VALUE!</v>
      </c>
    </row>
    <row r="783" spans="1:133" s="34" customFormat="1" ht="16" x14ac:dyDescent="0.2">
      <c r="A783" s="85">
        <v>769</v>
      </c>
      <c r="B783" s="86"/>
      <c r="C783" s="87"/>
      <c r="D783" s="141"/>
      <c r="E783" s="86"/>
      <c r="F783" s="88"/>
      <c r="G783" s="88" t="s">
        <v>5718</v>
      </c>
      <c r="H783" s="151">
        <v>2022</v>
      </c>
      <c r="I783" s="86"/>
      <c r="J783" s="86"/>
      <c r="K783" s="145"/>
      <c r="L783" s="105"/>
      <c r="M783" s="86"/>
      <c r="N783" s="105"/>
      <c r="O783" s="105"/>
      <c r="P783" s="86"/>
      <c r="Q783" s="86"/>
      <c r="R783" s="153"/>
      <c r="S783" s="86"/>
      <c r="T783" s="86"/>
      <c r="U783" s="86"/>
      <c r="V783" s="86" t="str">
        <f t="shared" si="535"/>
        <v xml:space="preserve">, </v>
      </c>
      <c r="W783" s="86"/>
      <c r="X783" s="86"/>
      <c r="Y783" s="86"/>
      <c r="Z783" s="88"/>
      <c r="AA783" s="105"/>
      <c r="AB783" s="86"/>
      <c r="AC783" s="90"/>
      <c r="AD783" s="86"/>
      <c r="AE783" s="86"/>
      <c r="AF783" s="86"/>
      <c r="AG783" s="86"/>
      <c r="AH783" s="160"/>
      <c r="AI783" s="153"/>
      <c r="AJ783" s="153"/>
      <c r="AK783" s="86"/>
      <c r="AL783" s="86"/>
      <c r="AM783" s="153"/>
      <c r="AN783" s="153"/>
      <c r="AO783" s="165"/>
      <c r="AP783" s="153"/>
      <c r="AQ783" s="153"/>
      <c r="AR783" s="166">
        <v>0</v>
      </c>
      <c r="AS783" s="88" t="s">
        <v>5719</v>
      </c>
      <c r="AT783" s="92">
        <f t="shared" si="546"/>
        <v>0</v>
      </c>
      <c r="AU783" s="93">
        <v>0</v>
      </c>
      <c r="AV783" s="93">
        <v>0</v>
      </c>
      <c r="AW783" s="166">
        <v>0</v>
      </c>
      <c r="AX783" s="93">
        <v>0</v>
      </c>
      <c r="AY783" s="177"/>
      <c r="AZ783" s="177">
        <v>0</v>
      </c>
      <c r="BA783" s="178"/>
      <c r="BB783" s="105"/>
      <c r="BC783" s="105"/>
      <c r="BD783" s="93"/>
      <c r="BE783" s="93">
        <v>0</v>
      </c>
      <c r="BF783" s="91">
        <v>0</v>
      </c>
      <c r="BG783" s="94"/>
      <c r="BH783" s="95"/>
      <c r="BI783" s="93">
        <f t="shared" ref="BI783:BI846" si="556">K783</f>
        <v>0</v>
      </c>
      <c r="BJ783" s="105">
        <f t="shared" ref="BJ783:BJ846" si="557">L783</f>
        <v>0</v>
      </c>
      <c r="BK783" s="88">
        <f t="shared" ref="BK783:BK846" si="558">D783</f>
        <v>0</v>
      </c>
      <c r="BL783" s="86">
        <f t="shared" ref="BL783:BL846" si="559">M783</f>
        <v>0</v>
      </c>
      <c r="BM783" s="105">
        <f t="shared" ref="BM783:BM846" si="560">N783</f>
        <v>0</v>
      </c>
      <c r="BN783" s="86">
        <f t="shared" ref="BN783:BN846" si="561">O783</f>
        <v>0</v>
      </c>
      <c r="BO783" s="86">
        <f t="shared" ref="BO783:BO846" si="562">AJ783</f>
        <v>0</v>
      </c>
      <c r="BP783" s="86">
        <f t="shared" si="536"/>
        <v>0</v>
      </c>
      <c r="BQ783" s="160"/>
      <c r="BR783" s="86" t="s">
        <v>5720</v>
      </c>
      <c r="BS783" s="88" t="s">
        <v>5721</v>
      </c>
      <c r="BT783" s="86" t="s">
        <v>5722</v>
      </c>
      <c r="BU783" s="86"/>
      <c r="BV783" s="86">
        <f t="shared" si="537"/>
        <v>0</v>
      </c>
      <c r="BW783" s="105" t="str">
        <f t="shared" si="538"/>
        <v/>
      </c>
      <c r="BX783" s="86">
        <f t="shared" si="532"/>
        <v>0</v>
      </c>
      <c r="BY783" s="86">
        <f t="shared" si="533"/>
        <v>0</v>
      </c>
      <c r="BZ783" s="91">
        <f t="shared" si="534"/>
        <v>0</v>
      </c>
      <c r="CA783" s="91">
        <v>0</v>
      </c>
      <c r="CB783" s="96" t="s">
        <v>5719</v>
      </c>
      <c r="CC783" s="91">
        <f t="shared" si="539"/>
        <v>0</v>
      </c>
      <c r="CD783" s="91">
        <f t="shared" si="540"/>
        <v>0</v>
      </c>
      <c r="CE783" s="93">
        <f t="shared" si="541"/>
        <v>0</v>
      </c>
      <c r="CF783" s="93">
        <f t="shared" si="542"/>
        <v>0</v>
      </c>
      <c r="CG783" s="105"/>
      <c r="CH783" s="105"/>
      <c r="CI783" s="86"/>
      <c r="CJ783" s="188"/>
      <c r="CK783" s="181">
        <f t="shared" si="543"/>
        <v>0</v>
      </c>
      <c r="CL783" s="181">
        <f t="shared" si="544"/>
        <v>0</v>
      </c>
      <c r="CM783" s="86" t="s">
        <v>5723</v>
      </c>
      <c r="CN783" s="182"/>
      <c r="CO783" s="183"/>
      <c r="CP783" s="86" t="s">
        <v>5724</v>
      </c>
      <c r="CQ783" s="153"/>
      <c r="CR783" s="187" t="e">
        <f t="shared" si="545"/>
        <v>#VALUE!</v>
      </c>
      <c r="CS783" s="188">
        <v>0</v>
      </c>
      <c r="CT783" s="188" t="e">
        <f t="shared" si="547"/>
        <v>#VALUE!</v>
      </c>
      <c r="CU783" s="93"/>
      <c r="CV783" s="94">
        <f t="shared" si="529"/>
        <v>0</v>
      </c>
      <c r="CW783" s="93">
        <f t="shared" si="530"/>
        <v>0</v>
      </c>
      <c r="CX783" s="86">
        <f t="shared" si="531"/>
        <v>0</v>
      </c>
      <c r="CY783" s="93" t="e">
        <f t="shared" si="548"/>
        <v>#VALUE!</v>
      </c>
      <c r="CZ783" s="93">
        <v>0</v>
      </c>
      <c r="DA783" s="93">
        <v>0</v>
      </c>
      <c r="DB783" s="93" t="e">
        <f t="shared" si="549"/>
        <v>#VALUE!</v>
      </c>
      <c r="DC783" s="93">
        <v>0</v>
      </c>
      <c r="DD783" s="91">
        <v>0</v>
      </c>
      <c r="DE783" s="93" t="e">
        <f t="shared" si="550"/>
        <v>#VALUE!</v>
      </c>
      <c r="DF783" s="93">
        <f t="shared" ref="DF783:DF846" si="563">AV783</f>
        <v>0</v>
      </c>
      <c r="DG783" s="93"/>
      <c r="DH783" s="93">
        <v>0</v>
      </c>
      <c r="DI783" s="93">
        <v>0</v>
      </c>
      <c r="DJ783" s="86">
        <f t="shared" si="551"/>
        <v>0</v>
      </c>
      <c r="DK783" s="91">
        <v>0</v>
      </c>
      <c r="DL783" s="93"/>
      <c r="DM783" s="93">
        <v>0</v>
      </c>
      <c r="DN783" s="93" t="e">
        <f t="shared" ref="DN783:DN846" si="564">CT783</f>
        <v>#VALUE!</v>
      </c>
      <c r="DO783" s="93" t="e">
        <f t="shared" si="552"/>
        <v>#VALUE!</v>
      </c>
      <c r="DP783" s="92" t="e">
        <f t="shared" si="553"/>
        <v>#VALUE!</v>
      </c>
      <c r="DQ783" s="97">
        <f t="shared" ref="DQ783:DQ846" si="565">IF(LEN(D783)=13,LEFT(D783,10)&amp;"-"&amp;RIGHT(D783,3),D783)</f>
        <v>0</v>
      </c>
      <c r="DR783" s="98">
        <f t="shared" si="554"/>
        <v>10</v>
      </c>
      <c r="DS783" s="93" t="str">
        <f t="shared" si="555"/>
        <v>Mã tin sai !!!</v>
      </c>
      <c r="DT783" s="93"/>
      <c r="DU783" s="78" t="e">
        <f t="shared" ref="DU783:DU846" si="566">IF(CP783="",CONCATENATE(LEFT(BS783,FIND("-",BS783)-1),LEFT(CM783,FIND("-",CM783)-1),LEFT(CN783,FIND("-",CN783)-1),LEFT(CO783,FIND("-",CO783)-1),LEFT(CQ783,FIND("-",CQ783)-1),LEFT(CB783,FIND("-",CB783)-1)),CONCATENATE(LEFT(BS783,FIND("-",BS783)-1),LEFT(CM783,FIND("-",CM783)-1),LEFT(CN783,FIND("-",CN783)-1),LEFT(CO783,FIND("-",CO783)-1),LEFT(CP783,FIND("-",CP783)-1),LEFT(CQ783,FIND("-",CQ783)-1),LEFT(CB783,FIND("-",CB783)-1)))</f>
        <v>#VALUE!</v>
      </c>
      <c r="DV783" s="78" t="e">
        <f>INDEX('08_DMGiaDat'!$L:$L,MATCH(DU783,'08_DMGiaDat'!$R:$R,0))</f>
        <v>#VALUE!</v>
      </c>
      <c r="DW783" s="78" t="str">
        <f t="shared" ref="DW783:DW846" si="567">CONCATENATE(LEFT(BS783,5),LEFT(CM783,3),LEFT(CN783,3),MID(CO783,4,2),LEFT(CP783,3),"00000",LEFT(CB783,3))</f>
        <v>5010700200100000001</v>
      </c>
      <c r="DX783" s="78" t="str">
        <f>IFERROR(VLOOKUP(DW783,'08_DMGiaDat'!C718:C719,2,FALSE),"N")</f>
        <v>N</v>
      </c>
      <c r="DY783" s="78" t="str">
        <f t="shared" ref="DY783:DY846" si="568">CONCATENATE(LEFT(BS783,5),LEFT(CM783,3),LEFT(CN783,3),MID(CO783,4,2),LEFT(CP783,3),LEFT(CQ783,5),"001")</f>
        <v>50107002001001</v>
      </c>
      <c r="DZ783" s="78" t="str">
        <f>IFERROR(VLOOKUP(DY783,'08_DMGiaDat'!C718:C719,2,FALSE),"N")</f>
        <v>N</v>
      </c>
      <c r="EA783" s="78" t="str">
        <f t="shared" ref="EA783:EA846" si="569">CONCATENATE(LEFT(BS783,5),LEFT(CM783,3),LEFT(CN783,3),MID(CO783,4,2),LEFT(CP783,3),"00000","001")</f>
        <v>5010700200100000001</v>
      </c>
      <c r="EB783" s="78" t="str">
        <f>IFERROR(VLOOKUP(EA783,'08_DMGiaDat'!C718:C719,2,FALSE),"N")</f>
        <v>N</v>
      </c>
      <c r="EC783" s="92" t="e">
        <f>IF(DV783&lt;&gt;"N",DV783,IF(DX783&lt;&gt;"N",DX783,IF(DZ783&lt;&gt;"N",DZ783*VLOOKUP(LEFT(CB783,3),'03_DMMucDich'!C702:C706,5,FALSE),IF(EB783&lt;&gt;"N",EB783*VLOOKUP(LEFT(CB783,3),'03_DMMucDich'!C702:C706,5,FALSE),"N/A"))))</f>
        <v>#VALUE!</v>
      </c>
    </row>
    <row r="784" spans="1:133" s="34" customFormat="1" ht="16" x14ac:dyDescent="0.2">
      <c r="A784" s="85">
        <v>770</v>
      </c>
      <c r="B784" s="86"/>
      <c r="C784" s="87"/>
      <c r="D784" s="141"/>
      <c r="E784" s="86"/>
      <c r="F784" s="88"/>
      <c r="G784" s="88" t="s">
        <v>5718</v>
      </c>
      <c r="H784" s="151">
        <v>2022</v>
      </c>
      <c r="I784" s="86"/>
      <c r="J784" s="86"/>
      <c r="K784" s="145"/>
      <c r="L784" s="105"/>
      <c r="M784" s="86"/>
      <c r="N784" s="105"/>
      <c r="O784" s="105"/>
      <c r="P784" s="86"/>
      <c r="Q784" s="86"/>
      <c r="R784" s="153"/>
      <c r="S784" s="86"/>
      <c r="T784" s="86"/>
      <c r="U784" s="86"/>
      <c r="V784" s="86" t="str">
        <f t="shared" si="535"/>
        <v xml:space="preserve">, </v>
      </c>
      <c r="W784" s="86"/>
      <c r="X784" s="86"/>
      <c r="Y784" s="86"/>
      <c r="Z784" s="88"/>
      <c r="AA784" s="105"/>
      <c r="AB784" s="86"/>
      <c r="AC784" s="90"/>
      <c r="AD784" s="86"/>
      <c r="AE784" s="86"/>
      <c r="AF784" s="86"/>
      <c r="AG784" s="86"/>
      <c r="AH784" s="160"/>
      <c r="AI784" s="153"/>
      <c r="AJ784" s="153"/>
      <c r="AK784" s="86"/>
      <c r="AL784" s="86"/>
      <c r="AM784" s="153"/>
      <c r="AN784" s="153"/>
      <c r="AO784" s="165"/>
      <c r="AP784" s="153"/>
      <c r="AQ784" s="153"/>
      <c r="AR784" s="166">
        <v>0</v>
      </c>
      <c r="AS784" s="88" t="s">
        <v>5719</v>
      </c>
      <c r="AT784" s="92">
        <f t="shared" si="546"/>
        <v>0</v>
      </c>
      <c r="AU784" s="93">
        <v>0</v>
      </c>
      <c r="AV784" s="93">
        <v>0</v>
      </c>
      <c r="AW784" s="166">
        <v>0</v>
      </c>
      <c r="AX784" s="93">
        <v>0</v>
      </c>
      <c r="AY784" s="177"/>
      <c r="AZ784" s="177">
        <v>0</v>
      </c>
      <c r="BA784" s="178"/>
      <c r="BB784" s="105"/>
      <c r="BC784" s="105"/>
      <c r="BD784" s="93"/>
      <c r="BE784" s="93">
        <v>0</v>
      </c>
      <c r="BF784" s="91">
        <v>0</v>
      </c>
      <c r="BG784" s="94"/>
      <c r="BH784" s="95"/>
      <c r="BI784" s="93">
        <f t="shared" si="556"/>
        <v>0</v>
      </c>
      <c r="BJ784" s="105">
        <f t="shared" si="557"/>
        <v>0</v>
      </c>
      <c r="BK784" s="88">
        <f t="shared" si="558"/>
        <v>0</v>
      </c>
      <c r="BL784" s="86">
        <f t="shared" si="559"/>
        <v>0</v>
      </c>
      <c r="BM784" s="105">
        <f t="shared" si="560"/>
        <v>0</v>
      </c>
      <c r="BN784" s="86">
        <f t="shared" si="561"/>
        <v>0</v>
      </c>
      <c r="BO784" s="86">
        <f t="shared" si="562"/>
        <v>0</v>
      </c>
      <c r="BP784" s="86">
        <f t="shared" si="536"/>
        <v>0</v>
      </c>
      <c r="BQ784" s="160"/>
      <c r="BR784" s="86" t="s">
        <v>5720</v>
      </c>
      <c r="BS784" s="88" t="s">
        <v>5721</v>
      </c>
      <c r="BT784" s="86" t="s">
        <v>5722</v>
      </c>
      <c r="BU784" s="86"/>
      <c r="BV784" s="86">
        <f t="shared" si="537"/>
        <v>0</v>
      </c>
      <c r="BW784" s="105" t="str">
        <f t="shared" si="538"/>
        <v/>
      </c>
      <c r="BX784" s="86">
        <f t="shared" si="532"/>
        <v>0</v>
      </c>
      <c r="BY784" s="86">
        <f t="shared" si="533"/>
        <v>0</v>
      </c>
      <c r="BZ784" s="91">
        <f t="shared" si="534"/>
        <v>0</v>
      </c>
      <c r="CA784" s="91">
        <v>0</v>
      </c>
      <c r="CB784" s="96" t="s">
        <v>5719</v>
      </c>
      <c r="CC784" s="91">
        <f t="shared" si="539"/>
        <v>0</v>
      </c>
      <c r="CD784" s="91">
        <f t="shared" si="540"/>
        <v>0</v>
      </c>
      <c r="CE784" s="93">
        <f t="shared" si="541"/>
        <v>0</v>
      </c>
      <c r="CF784" s="93">
        <f t="shared" si="542"/>
        <v>0</v>
      </c>
      <c r="CG784" s="105"/>
      <c r="CH784" s="105"/>
      <c r="CI784" s="86"/>
      <c r="CJ784" s="188"/>
      <c r="CK784" s="181">
        <f t="shared" si="543"/>
        <v>0</v>
      </c>
      <c r="CL784" s="181">
        <f t="shared" si="544"/>
        <v>0</v>
      </c>
      <c r="CM784" s="86" t="s">
        <v>5723</v>
      </c>
      <c r="CN784" s="182"/>
      <c r="CO784" s="183"/>
      <c r="CP784" s="86" t="s">
        <v>5724</v>
      </c>
      <c r="CQ784" s="153"/>
      <c r="CR784" s="187" t="e">
        <f t="shared" si="545"/>
        <v>#VALUE!</v>
      </c>
      <c r="CS784" s="188">
        <v>0</v>
      </c>
      <c r="CT784" s="188" t="e">
        <f t="shared" si="547"/>
        <v>#VALUE!</v>
      </c>
      <c r="CU784" s="93"/>
      <c r="CV784" s="94">
        <f t="shared" ref="CV784:CV847" si="570">IF(OR(CK784=0,CK784&lt;=CL784),CK784,CL784)</f>
        <v>0</v>
      </c>
      <c r="CW784" s="93">
        <f t="shared" ref="CW784:CW847" si="571">IF(AND(CK784&gt;CL784,CK784&lt;=CL784*4),CK784-CL784,IF(CK784&gt;=CL784*4,CL784*3,0))</f>
        <v>0</v>
      </c>
      <c r="CX784" s="86">
        <f t="shared" ref="CX784:CX847" si="572">IF(CK784&gt;=CL784*4,CK784-CL784*4,0)</f>
        <v>0</v>
      </c>
      <c r="CY784" s="93" t="e">
        <f t="shared" si="548"/>
        <v>#VALUE!</v>
      </c>
      <c r="CZ784" s="93">
        <v>0</v>
      </c>
      <c r="DA784" s="93">
        <v>0</v>
      </c>
      <c r="DB784" s="93" t="e">
        <f t="shared" si="549"/>
        <v>#VALUE!</v>
      </c>
      <c r="DC784" s="93">
        <v>0</v>
      </c>
      <c r="DD784" s="91">
        <v>0</v>
      </c>
      <c r="DE784" s="93" t="e">
        <f t="shared" si="550"/>
        <v>#VALUE!</v>
      </c>
      <c r="DF784" s="93">
        <f t="shared" si="563"/>
        <v>0</v>
      </c>
      <c r="DG784" s="93"/>
      <c r="DH784" s="93">
        <v>0</v>
      </c>
      <c r="DI784" s="93">
        <v>0</v>
      </c>
      <c r="DJ784" s="86">
        <f t="shared" si="551"/>
        <v>0</v>
      </c>
      <c r="DK784" s="91">
        <v>0</v>
      </c>
      <c r="DL784" s="93"/>
      <c r="DM784" s="93">
        <v>0</v>
      </c>
      <c r="DN784" s="93" t="e">
        <f t="shared" si="564"/>
        <v>#VALUE!</v>
      </c>
      <c r="DO784" s="93" t="e">
        <f t="shared" si="552"/>
        <v>#VALUE!</v>
      </c>
      <c r="DP784" s="92" t="e">
        <f t="shared" si="553"/>
        <v>#VALUE!</v>
      </c>
      <c r="DQ784" s="97">
        <f t="shared" si="565"/>
        <v>0</v>
      </c>
      <c r="DR784" s="98">
        <f t="shared" si="554"/>
        <v>10</v>
      </c>
      <c r="DS784" s="93" t="str">
        <f t="shared" si="555"/>
        <v>Mã tin sai !!!</v>
      </c>
      <c r="DT784" s="93"/>
      <c r="DU784" s="78" t="e">
        <f t="shared" si="566"/>
        <v>#VALUE!</v>
      </c>
      <c r="DV784" s="78" t="e">
        <f>INDEX('08_DMGiaDat'!$L:$L,MATCH(DU784,'08_DMGiaDat'!$R:$R,0))</f>
        <v>#VALUE!</v>
      </c>
      <c r="DW784" s="78" t="str">
        <f t="shared" si="567"/>
        <v>5010700200100000001</v>
      </c>
      <c r="DX784" s="78" t="str">
        <f>IFERROR(VLOOKUP(DW784,'08_DMGiaDat'!C718:C719,2,FALSE),"N")</f>
        <v>N</v>
      </c>
      <c r="DY784" s="78" t="str">
        <f t="shared" si="568"/>
        <v>50107002001001</v>
      </c>
      <c r="DZ784" s="78" t="str">
        <f>IFERROR(VLOOKUP(DY784,'08_DMGiaDat'!C718:C719,2,FALSE),"N")</f>
        <v>N</v>
      </c>
      <c r="EA784" s="78" t="str">
        <f t="shared" si="569"/>
        <v>5010700200100000001</v>
      </c>
      <c r="EB784" s="78" t="str">
        <f>IFERROR(VLOOKUP(EA784,'08_DMGiaDat'!C718:C719,2,FALSE),"N")</f>
        <v>N</v>
      </c>
      <c r="EC784" s="92" t="e">
        <f>IF(DV784&lt;&gt;"N",DV784,IF(DX784&lt;&gt;"N",DX784,IF(DZ784&lt;&gt;"N",DZ784*VLOOKUP(LEFT(CB784,3),'03_DMMucDich'!C702:C706,5,FALSE),IF(EB784&lt;&gt;"N",EB784*VLOOKUP(LEFT(CB784,3),'03_DMMucDich'!C702:C706,5,FALSE),"N/A"))))</f>
        <v>#VALUE!</v>
      </c>
    </row>
    <row r="785" spans="1:133" s="34" customFormat="1" ht="16" x14ac:dyDescent="0.2">
      <c r="A785" s="85">
        <v>771</v>
      </c>
      <c r="B785" s="86"/>
      <c r="C785" s="87"/>
      <c r="D785" s="141"/>
      <c r="E785" s="86"/>
      <c r="F785" s="88"/>
      <c r="G785" s="88" t="s">
        <v>5718</v>
      </c>
      <c r="H785" s="151">
        <v>2022</v>
      </c>
      <c r="I785" s="86"/>
      <c r="J785" s="86"/>
      <c r="K785" s="145"/>
      <c r="L785" s="105"/>
      <c r="M785" s="86"/>
      <c r="N785" s="105"/>
      <c r="O785" s="105"/>
      <c r="P785" s="86"/>
      <c r="Q785" s="86"/>
      <c r="R785" s="153"/>
      <c r="S785" s="86"/>
      <c r="T785" s="86"/>
      <c r="U785" s="86"/>
      <c r="V785" s="86" t="str">
        <f t="shared" si="535"/>
        <v xml:space="preserve">, </v>
      </c>
      <c r="W785" s="86"/>
      <c r="X785" s="86"/>
      <c r="Y785" s="86"/>
      <c r="Z785" s="88"/>
      <c r="AA785" s="105"/>
      <c r="AB785" s="86"/>
      <c r="AC785" s="90"/>
      <c r="AD785" s="86"/>
      <c r="AE785" s="86"/>
      <c r="AF785" s="86"/>
      <c r="AG785" s="86"/>
      <c r="AH785" s="160"/>
      <c r="AI785" s="153"/>
      <c r="AJ785" s="153"/>
      <c r="AK785" s="86"/>
      <c r="AL785" s="86"/>
      <c r="AM785" s="153"/>
      <c r="AN785" s="153"/>
      <c r="AO785" s="165"/>
      <c r="AP785" s="153"/>
      <c r="AQ785" s="153"/>
      <c r="AR785" s="166">
        <v>0</v>
      </c>
      <c r="AS785" s="88" t="s">
        <v>5719</v>
      </c>
      <c r="AT785" s="92">
        <f t="shared" si="546"/>
        <v>0</v>
      </c>
      <c r="AU785" s="93">
        <v>0</v>
      </c>
      <c r="AV785" s="93">
        <v>0</v>
      </c>
      <c r="AW785" s="166">
        <v>0</v>
      </c>
      <c r="AX785" s="93">
        <v>0</v>
      </c>
      <c r="AY785" s="177"/>
      <c r="AZ785" s="177">
        <v>0</v>
      </c>
      <c r="BA785" s="178"/>
      <c r="BB785" s="105"/>
      <c r="BC785" s="105"/>
      <c r="BD785" s="93"/>
      <c r="BE785" s="93">
        <v>0</v>
      </c>
      <c r="BF785" s="91">
        <v>0</v>
      </c>
      <c r="BG785" s="94"/>
      <c r="BH785" s="95"/>
      <c r="BI785" s="93">
        <f t="shared" si="556"/>
        <v>0</v>
      </c>
      <c r="BJ785" s="105">
        <f t="shared" si="557"/>
        <v>0</v>
      </c>
      <c r="BK785" s="88">
        <f t="shared" si="558"/>
        <v>0</v>
      </c>
      <c r="BL785" s="86">
        <f t="shared" si="559"/>
        <v>0</v>
      </c>
      <c r="BM785" s="105">
        <f t="shared" si="560"/>
        <v>0</v>
      </c>
      <c r="BN785" s="86">
        <f t="shared" si="561"/>
        <v>0</v>
      </c>
      <c r="BO785" s="86">
        <f t="shared" si="562"/>
        <v>0</v>
      </c>
      <c r="BP785" s="86">
        <f t="shared" si="536"/>
        <v>0</v>
      </c>
      <c r="BQ785" s="160"/>
      <c r="BR785" s="86" t="s">
        <v>5720</v>
      </c>
      <c r="BS785" s="88" t="s">
        <v>5721</v>
      </c>
      <c r="BT785" s="86" t="s">
        <v>5722</v>
      </c>
      <c r="BU785" s="86"/>
      <c r="BV785" s="86">
        <f t="shared" si="537"/>
        <v>0</v>
      </c>
      <c r="BW785" s="105" t="str">
        <f t="shared" si="538"/>
        <v/>
      </c>
      <c r="BX785" s="86">
        <f t="shared" ref="BX785:BX848" si="573">AP785</f>
        <v>0</v>
      </c>
      <c r="BY785" s="86">
        <f t="shared" ref="BY785:BY848" si="574">AQ785</f>
        <v>0</v>
      </c>
      <c r="BZ785" s="91">
        <f t="shared" ref="BZ785:BZ848" si="575">AR785</f>
        <v>0</v>
      </c>
      <c r="CA785" s="91">
        <v>0</v>
      </c>
      <c r="CB785" s="96" t="s">
        <v>5719</v>
      </c>
      <c r="CC785" s="91">
        <f t="shared" si="539"/>
        <v>0</v>
      </c>
      <c r="CD785" s="91">
        <f t="shared" si="540"/>
        <v>0</v>
      </c>
      <c r="CE785" s="93">
        <f t="shared" si="541"/>
        <v>0</v>
      </c>
      <c r="CF785" s="93">
        <f t="shared" si="542"/>
        <v>0</v>
      </c>
      <c r="CG785" s="105"/>
      <c r="CH785" s="105"/>
      <c r="CI785" s="86"/>
      <c r="CJ785" s="188"/>
      <c r="CK785" s="181">
        <f t="shared" si="543"/>
        <v>0</v>
      </c>
      <c r="CL785" s="181">
        <f t="shared" si="544"/>
        <v>0</v>
      </c>
      <c r="CM785" s="86" t="s">
        <v>5723</v>
      </c>
      <c r="CN785" s="182"/>
      <c r="CO785" s="183"/>
      <c r="CP785" s="86" t="s">
        <v>5724</v>
      </c>
      <c r="CQ785" s="153"/>
      <c r="CR785" s="187" t="e">
        <f t="shared" si="545"/>
        <v>#VALUE!</v>
      </c>
      <c r="CS785" s="188">
        <v>0</v>
      </c>
      <c r="CT785" s="188" t="e">
        <f t="shared" si="547"/>
        <v>#VALUE!</v>
      </c>
      <c r="CU785" s="93"/>
      <c r="CV785" s="94">
        <f t="shared" si="570"/>
        <v>0</v>
      </c>
      <c r="CW785" s="93">
        <f t="shared" si="571"/>
        <v>0</v>
      </c>
      <c r="CX785" s="86">
        <f t="shared" si="572"/>
        <v>0</v>
      </c>
      <c r="CY785" s="93" t="e">
        <f t="shared" si="548"/>
        <v>#VALUE!</v>
      </c>
      <c r="CZ785" s="93">
        <v>0</v>
      </c>
      <c r="DA785" s="93">
        <v>0</v>
      </c>
      <c r="DB785" s="93" t="e">
        <f t="shared" si="549"/>
        <v>#VALUE!</v>
      </c>
      <c r="DC785" s="93">
        <v>0</v>
      </c>
      <c r="DD785" s="91">
        <v>0</v>
      </c>
      <c r="DE785" s="93" t="e">
        <f t="shared" si="550"/>
        <v>#VALUE!</v>
      </c>
      <c r="DF785" s="93">
        <f t="shared" si="563"/>
        <v>0</v>
      </c>
      <c r="DG785" s="93"/>
      <c r="DH785" s="93">
        <v>0</v>
      </c>
      <c r="DI785" s="93">
        <v>0</v>
      </c>
      <c r="DJ785" s="86">
        <f t="shared" si="551"/>
        <v>0</v>
      </c>
      <c r="DK785" s="91">
        <v>0</v>
      </c>
      <c r="DL785" s="93"/>
      <c r="DM785" s="93">
        <v>0</v>
      </c>
      <c r="DN785" s="93" t="e">
        <f t="shared" si="564"/>
        <v>#VALUE!</v>
      </c>
      <c r="DO785" s="93" t="e">
        <f t="shared" si="552"/>
        <v>#VALUE!</v>
      </c>
      <c r="DP785" s="92" t="e">
        <f t="shared" si="553"/>
        <v>#VALUE!</v>
      </c>
      <c r="DQ785" s="97">
        <f t="shared" si="565"/>
        <v>0</v>
      </c>
      <c r="DR785" s="98">
        <f t="shared" si="554"/>
        <v>10</v>
      </c>
      <c r="DS785" s="93" t="str">
        <f t="shared" si="555"/>
        <v>Mã tin sai !!!</v>
      </c>
      <c r="DT785" s="93"/>
      <c r="DU785" s="78" t="e">
        <f t="shared" si="566"/>
        <v>#VALUE!</v>
      </c>
      <c r="DV785" s="78" t="e">
        <f>INDEX('08_DMGiaDat'!$L:$L,MATCH(DU785,'08_DMGiaDat'!$R:$R,0))</f>
        <v>#VALUE!</v>
      </c>
      <c r="DW785" s="78" t="str">
        <f t="shared" si="567"/>
        <v>5010700200100000001</v>
      </c>
      <c r="DX785" s="78" t="str">
        <f>IFERROR(VLOOKUP(DW785,'08_DMGiaDat'!C718:C719,2,FALSE),"N")</f>
        <v>N</v>
      </c>
      <c r="DY785" s="78" t="str">
        <f t="shared" si="568"/>
        <v>50107002001001</v>
      </c>
      <c r="DZ785" s="78" t="str">
        <f>IFERROR(VLOOKUP(DY785,'08_DMGiaDat'!C718:C719,2,FALSE),"N")</f>
        <v>N</v>
      </c>
      <c r="EA785" s="78" t="str">
        <f t="shared" si="569"/>
        <v>5010700200100000001</v>
      </c>
      <c r="EB785" s="78" t="str">
        <f>IFERROR(VLOOKUP(EA785,'08_DMGiaDat'!C718:C719,2,FALSE),"N")</f>
        <v>N</v>
      </c>
      <c r="EC785" s="92" t="e">
        <f>IF(DV785&lt;&gt;"N",DV785,IF(DX785&lt;&gt;"N",DX785,IF(DZ785&lt;&gt;"N",DZ785*VLOOKUP(LEFT(CB785,3),'03_DMMucDich'!C702:C706,5,FALSE),IF(EB785&lt;&gt;"N",EB785*VLOOKUP(LEFT(CB785,3),'03_DMMucDich'!C702:C706,5,FALSE),"N/A"))))</f>
        <v>#VALUE!</v>
      </c>
    </row>
    <row r="786" spans="1:133" s="34" customFormat="1" ht="16" x14ac:dyDescent="0.2">
      <c r="A786" s="85">
        <v>772</v>
      </c>
      <c r="B786" s="86"/>
      <c r="C786" s="87"/>
      <c r="D786" s="141"/>
      <c r="E786" s="86"/>
      <c r="F786" s="88"/>
      <c r="G786" s="88" t="s">
        <v>5718</v>
      </c>
      <c r="H786" s="151">
        <v>2022</v>
      </c>
      <c r="I786" s="86"/>
      <c r="J786" s="86"/>
      <c r="K786" s="145"/>
      <c r="L786" s="105"/>
      <c r="M786" s="86"/>
      <c r="N786" s="105"/>
      <c r="O786" s="105"/>
      <c r="P786" s="86"/>
      <c r="Q786" s="86"/>
      <c r="R786" s="153"/>
      <c r="S786" s="86"/>
      <c r="T786" s="86"/>
      <c r="U786" s="86"/>
      <c r="V786" s="86" t="str">
        <f t="shared" si="535"/>
        <v xml:space="preserve">, </v>
      </c>
      <c r="W786" s="86"/>
      <c r="X786" s="86"/>
      <c r="Y786" s="86"/>
      <c r="Z786" s="88"/>
      <c r="AA786" s="105"/>
      <c r="AB786" s="86"/>
      <c r="AC786" s="90"/>
      <c r="AD786" s="86"/>
      <c r="AE786" s="86"/>
      <c r="AF786" s="86"/>
      <c r="AG786" s="86"/>
      <c r="AH786" s="160"/>
      <c r="AI786" s="153"/>
      <c r="AJ786" s="153"/>
      <c r="AK786" s="86"/>
      <c r="AL786" s="86"/>
      <c r="AM786" s="153"/>
      <c r="AN786" s="153"/>
      <c r="AO786" s="165"/>
      <c r="AP786" s="153"/>
      <c r="AQ786" s="153"/>
      <c r="AR786" s="166">
        <v>0</v>
      </c>
      <c r="AS786" s="88" t="s">
        <v>5719</v>
      </c>
      <c r="AT786" s="92">
        <f t="shared" si="546"/>
        <v>0</v>
      </c>
      <c r="AU786" s="93">
        <v>0</v>
      </c>
      <c r="AV786" s="93">
        <v>0</v>
      </c>
      <c r="AW786" s="166">
        <v>0</v>
      </c>
      <c r="AX786" s="93">
        <v>0</v>
      </c>
      <c r="AY786" s="177"/>
      <c r="AZ786" s="177">
        <v>0</v>
      </c>
      <c r="BA786" s="178"/>
      <c r="BB786" s="105"/>
      <c r="BC786" s="105"/>
      <c r="BD786" s="93"/>
      <c r="BE786" s="93">
        <v>0</v>
      </c>
      <c r="BF786" s="91">
        <v>0</v>
      </c>
      <c r="BG786" s="94"/>
      <c r="BH786" s="95"/>
      <c r="BI786" s="93">
        <f t="shared" si="556"/>
        <v>0</v>
      </c>
      <c r="BJ786" s="105">
        <f t="shared" si="557"/>
        <v>0</v>
      </c>
      <c r="BK786" s="88">
        <f t="shared" si="558"/>
        <v>0</v>
      </c>
      <c r="BL786" s="86">
        <f t="shared" si="559"/>
        <v>0</v>
      </c>
      <c r="BM786" s="105">
        <f t="shared" si="560"/>
        <v>0</v>
      </c>
      <c r="BN786" s="86">
        <f t="shared" si="561"/>
        <v>0</v>
      </c>
      <c r="BO786" s="86">
        <f t="shared" si="562"/>
        <v>0</v>
      </c>
      <c r="BP786" s="86">
        <f t="shared" si="536"/>
        <v>0</v>
      </c>
      <c r="BQ786" s="160"/>
      <c r="BR786" s="86" t="s">
        <v>5720</v>
      </c>
      <c r="BS786" s="88" t="s">
        <v>5721</v>
      </c>
      <c r="BT786" s="86" t="s">
        <v>5722</v>
      </c>
      <c r="BU786" s="86"/>
      <c r="BV786" s="86">
        <f t="shared" si="537"/>
        <v>0</v>
      </c>
      <c r="BW786" s="105" t="str">
        <f t="shared" si="538"/>
        <v/>
      </c>
      <c r="BX786" s="86">
        <f t="shared" si="573"/>
        <v>0</v>
      </c>
      <c r="BY786" s="86">
        <f t="shared" si="574"/>
        <v>0</v>
      </c>
      <c r="BZ786" s="91">
        <f t="shared" si="575"/>
        <v>0</v>
      </c>
      <c r="CA786" s="91">
        <v>0</v>
      </c>
      <c r="CB786" s="96" t="s">
        <v>5719</v>
      </c>
      <c r="CC786" s="91">
        <f t="shared" si="539"/>
        <v>0</v>
      </c>
      <c r="CD786" s="91">
        <f t="shared" si="540"/>
        <v>0</v>
      </c>
      <c r="CE786" s="93">
        <f t="shared" si="541"/>
        <v>0</v>
      </c>
      <c r="CF786" s="93">
        <f t="shared" si="542"/>
        <v>0</v>
      </c>
      <c r="CG786" s="105"/>
      <c r="CH786" s="105"/>
      <c r="CI786" s="86"/>
      <c r="CJ786" s="188"/>
      <c r="CK786" s="181">
        <f t="shared" si="543"/>
        <v>0</v>
      </c>
      <c r="CL786" s="181">
        <f t="shared" si="544"/>
        <v>0</v>
      </c>
      <c r="CM786" s="86" t="s">
        <v>5723</v>
      </c>
      <c r="CN786" s="182"/>
      <c r="CO786" s="183"/>
      <c r="CP786" s="86" t="s">
        <v>5724</v>
      </c>
      <c r="CQ786" s="153"/>
      <c r="CR786" s="187" t="e">
        <f t="shared" si="545"/>
        <v>#VALUE!</v>
      </c>
      <c r="CS786" s="188">
        <v>0</v>
      </c>
      <c r="CT786" s="188" t="e">
        <f t="shared" si="547"/>
        <v>#VALUE!</v>
      </c>
      <c r="CU786" s="93"/>
      <c r="CV786" s="94">
        <f t="shared" si="570"/>
        <v>0</v>
      </c>
      <c r="CW786" s="93">
        <f t="shared" si="571"/>
        <v>0</v>
      </c>
      <c r="CX786" s="86">
        <f t="shared" si="572"/>
        <v>0</v>
      </c>
      <c r="CY786" s="93" t="e">
        <f t="shared" si="548"/>
        <v>#VALUE!</v>
      </c>
      <c r="CZ786" s="93">
        <v>0</v>
      </c>
      <c r="DA786" s="93">
        <v>0</v>
      </c>
      <c r="DB786" s="93" t="e">
        <f t="shared" si="549"/>
        <v>#VALUE!</v>
      </c>
      <c r="DC786" s="93">
        <v>0</v>
      </c>
      <c r="DD786" s="91">
        <v>0</v>
      </c>
      <c r="DE786" s="93" t="e">
        <f t="shared" si="550"/>
        <v>#VALUE!</v>
      </c>
      <c r="DF786" s="93">
        <f t="shared" si="563"/>
        <v>0</v>
      </c>
      <c r="DG786" s="93"/>
      <c r="DH786" s="93">
        <v>0</v>
      </c>
      <c r="DI786" s="93">
        <v>0</v>
      </c>
      <c r="DJ786" s="86">
        <f t="shared" si="551"/>
        <v>0</v>
      </c>
      <c r="DK786" s="91">
        <v>0</v>
      </c>
      <c r="DL786" s="93"/>
      <c r="DM786" s="93">
        <v>0</v>
      </c>
      <c r="DN786" s="93" t="e">
        <f t="shared" si="564"/>
        <v>#VALUE!</v>
      </c>
      <c r="DO786" s="93" t="e">
        <f t="shared" si="552"/>
        <v>#VALUE!</v>
      </c>
      <c r="DP786" s="92" t="e">
        <f t="shared" si="553"/>
        <v>#VALUE!</v>
      </c>
      <c r="DQ786" s="97">
        <f t="shared" si="565"/>
        <v>0</v>
      </c>
      <c r="DR786" s="98">
        <f t="shared" si="554"/>
        <v>10</v>
      </c>
      <c r="DS786" s="93" t="str">
        <f t="shared" si="555"/>
        <v>Mã tin sai !!!</v>
      </c>
      <c r="DT786" s="93"/>
      <c r="DU786" s="78" t="e">
        <f t="shared" si="566"/>
        <v>#VALUE!</v>
      </c>
      <c r="DV786" s="78" t="e">
        <f>INDEX('08_DMGiaDat'!$L:$L,MATCH(DU786,'08_DMGiaDat'!$R:$R,0))</f>
        <v>#VALUE!</v>
      </c>
      <c r="DW786" s="78" t="str">
        <f t="shared" si="567"/>
        <v>5010700200100000001</v>
      </c>
      <c r="DX786" s="78" t="str">
        <f>IFERROR(VLOOKUP(DW786,'08_DMGiaDat'!C718:C719,2,FALSE),"N")</f>
        <v>N</v>
      </c>
      <c r="DY786" s="78" t="str">
        <f t="shared" si="568"/>
        <v>50107002001001</v>
      </c>
      <c r="DZ786" s="78" t="str">
        <f>IFERROR(VLOOKUP(DY786,'08_DMGiaDat'!C718:C719,2,FALSE),"N")</f>
        <v>N</v>
      </c>
      <c r="EA786" s="78" t="str">
        <f t="shared" si="569"/>
        <v>5010700200100000001</v>
      </c>
      <c r="EB786" s="78" t="str">
        <f>IFERROR(VLOOKUP(EA786,'08_DMGiaDat'!C718:C719,2,FALSE),"N")</f>
        <v>N</v>
      </c>
      <c r="EC786" s="92" t="e">
        <f>IF(DV786&lt;&gt;"N",DV786,IF(DX786&lt;&gt;"N",DX786,IF(DZ786&lt;&gt;"N",DZ786*VLOOKUP(LEFT(CB786,3),'03_DMMucDich'!C702:C706,5,FALSE),IF(EB786&lt;&gt;"N",EB786*VLOOKUP(LEFT(CB786,3),'03_DMMucDich'!C702:C706,5,FALSE),"N/A"))))</f>
        <v>#VALUE!</v>
      </c>
    </row>
    <row r="787" spans="1:133" s="34" customFormat="1" ht="16" x14ac:dyDescent="0.2">
      <c r="A787" s="85">
        <v>773</v>
      </c>
      <c r="B787" s="86"/>
      <c r="C787" s="87"/>
      <c r="D787" s="141"/>
      <c r="E787" s="86"/>
      <c r="F787" s="88"/>
      <c r="G787" s="88" t="s">
        <v>5718</v>
      </c>
      <c r="H787" s="151">
        <v>2022</v>
      </c>
      <c r="I787" s="86"/>
      <c r="J787" s="86"/>
      <c r="K787" s="145"/>
      <c r="L787" s="105"/>
      <c r="M787" s="86"/>
      <c r="N787" s="105"/>
      <c r="O787" s="105"/>
      <c r="P787" s="86"/>
      <c r="Q787" s="86"/>
      <c r="R787" s="153"/>
      <c r="S787" s="86"/>
      <c r="T787" s="86"/>
      <c r="U787" s="86"/>
      <c r="V787" s="86" t="str">
        <f t="shared" si="535"/>
        <v xml:space="preserve">, </v>
      </c>
      <c r="W787" s="86"/>
      <c r="X787" s="86"/>
      <c r="Y787" s="86"/>
      <c r="Z787" s="88"/>
      <c r="AA787" s="105"/>
      <c r="AB787" s="86"/>
      <c r="AC787" s="90"/>
      <c r="AD787" s="86"/>
      <c r="AE787" s="86"/>
      <c r="AF787" s="86"/>
      <c r="AG787" s="86"/>
      <c r="AH787" s="160"/>
      <c r="AI787" s="153"/>
      <c r="AJ787" s="153"/>
      <c r="AK787" s="86"/>
      <c r="AL787" s="86"/>
      <c r="AM787" s="153"/>
      <c r="AN787" s="153"/>
      <c r="AO787" s="165"/>
      <c r="AP787" s="153"/>
      <c r="AQ787" s="153"/>
      <c r="AR787" s="166">
        <v>0</v>
      </c>
      <c r="AS787" s="88" t="s">
        <v>5719</v>
      </c>
      <c r="AT787" s="92">
        <f t="shared" si="546"/>
        <v>0</v>
      </c>
      <c r="AU787" s="93">
        <v>0</v>
      </c>
      <c r="AV787" s="93">
        <v>0</v>
      </c>
      <c r="AW787" s="166">
        <v>0</v>
      </c>
      <c r="AX787" s="93">
        <v>0</v>
      </c>
      <c r="AY787" s="177"/>
      <c r="AZ787" s="177">
        <v>0</v>
      </c>
      <c r="BA787" s="178"/>
      <c r="BB787" s="105"/>
      <c r="BC787" s="105"/>
      <c r="BD787" s="93"/>
      <c r="BE787" s="93">
        <v>0</v>
      </c>
      <c r="BF787" s="91">
        <v>0</v>
      </c>
      <c r="BG787" s="94"/>
      <c r="BH787" s="95"/>
      <c r="BI787" s="93">
        <f t="shared" si="556"/>
        <v>0</v>
      </c>
      <c r="BJ787" s="105">
        <f t="shared" si="557"/>
        <v>0</v>
      </c>
      <c r="BK787" s="88">
        <f t="shared" si="558"/>
        <v>0</v>
      </c>
      <c r="BL787" s="86">
        <f t="shared" si="559"/>
        <v>0</v>
      </c>
      <c r="BM787" s="105">
        <f t="shared" si="560"/>
        <v>0</v>
      </c>
      <c r="BN787" s="86">
        <f t="shared" si="561"/>
        <v>0</v>
      </c>
      <c r="BO787" s="86">
        <f t="shared" si="562"/>
        <v>0</v>
      </c>
      <c r="BP787" s="86">
        <f t="shared" si="536"/>
        <v>0</v>
      </c>
      <c r="BQ787" s="160"/>
      <c r="BR787" s="86" t="s">
        <v>5720</v>
      </c>
      <c r="BS787" s="88" t="s">
        <v>5721</v>
      </c>
      <c r="BT787" s="86" t="s">
        <v>5722</v>
      </c>
      <c r="BU787" s="86"/>
      <c r="BV787" s="86">
        <f t="shared" si="537"/>
        <v>0</v>
      </c>
      <c r="BW787" s="105" t="str">
        <f t="shared" si="538"/>
        <v/>
      </c>
      <c r="BX787" s="86">
        <f t="shared" si="573"/>
        <v>0</v>
      </c>
      <c r="BY787" s="86">
        <f t="shared" si="574"/>
        <v>0</v>
      </c>
      <c r="BZ787" s="91">
        <f t="shared" si="575"/>
        <v>0</v>
      </c>
      <c r="CA787" s="91">
        <v>0</v>
      </c>
      <c r="CB787" s="96" t="s">
        <v>5719</v>
      </c>
      <c r="CC787" s="91">
        <f t="shared" si="539"/>
        <v>0</v>
      </c>
      <c r="CD787" s="91">
        <f t="shared" si="540"/>
        <v>0</v>
      </c>
      <c r="CE787" s="93">
        <f t="shared" si="541"/>
        <v>0</v>
      </c>
      <c r="CF787" s="93">
        <f t="shared" si="542"/>
        <v>0</v>
      </c>
      <c r="CG787" s="105"/>
      <c r="CH787" s="105"/>
      <c r="CI787" s="86"/>
      <c r="CJ787" s="188"/>
      <c r="CK787" s="181">
        <f t="shared" si="543"/>
        <v>0</v>
      </c>
      <c r="CL787" s="181">
        <f t="shared" si="544"/>
        <v>0</v>
      </c>
      <c r="CM787" s="86" t="s">
        <v>5723</v>
      </c>
      <c r="CN787" s="182"/>
      <c r="CO787" s="183"/>
      <c r="CP787" s="86" t="s">
        <v>5724</v>
      </c>
      <c r="CQ787" s="153"/>
      <c r="CR787" s="187" t="e">
        <f t="shared" si="545"/>
        <v>#VALUE!</v>
      </c>
      <c r="CS787" s="188">
        <v>0</v>
      </c>
      <c r="CT787" s="188" t="e">
        <f t="shared" si="547"/>
        <v>#VALUE!</v>
      </c>
      <c r="CU787" s="93"/>
      <c r="CV787" s="94">
        <f t="shared" si="570"/>
        <v>0</v>
      </c>
      <c r="CW787" s="93">
        <f t="shared" si="571"/>
        <v>0</v>
      </c>
      <c r="CX787" s="86">
        <f t="shared" si="572"/>
        <v>0</v>
      </c>
      <c r="CY787" s="93" t="e">
        <f t="shared" si="548"/>
        <v>#VALUE!</v>
      </c>
      <c r="CZ787" s="93">
        <v>0</v>
      </c>
      <c r="DA787" s="93">
        <v>0</v>
      </c>
      <c r="DB787" s="93" t="e">
        <f t="shared" si="549"/>
        <v>#VALUE!</v>
      </c>
      <c r="DC787" s="93">
        <v>0</v>
      </c>
      <c r="DD787" s="91">
        <v>0</v>
      </c>
      <c r="DE787" s="93" t="e">
        <f t="shared" si="550"/>
        <v>#VALUE!</v>
      </c>
      <c r="DF787" s="93">
        <f t="shared" si="563"/>
        <v>0</v>
      </c>
      <c r="DG787" s="93"/>
      <c r="DH787" s="93">
        <v>0</v>
      </c>
      <c r="DI787" s="93">
        <v>0</v>
      </c>
      <c r="DJ787" s="86">
        <f t="shared" si="551"/>
        <v>0</v>
      </c>
      <c r="DK787" s="91">
        <v>0</v>
      </c>
      <c r="DL787" s="93"/>
      <c r="DM787" s="93">
        <v>0</v>
      </c>
      <c r="DN787" s="93" t="e">
        <f t="shared" si="564"/>
        <v>#VALUE!</v>
      </c>
      <c r="DO787" s="93" t="e">
        <f t="shared" si="552"/>
        <v>#VALUE!</v>
      </c>
      <c r="DP787" s="92" t="e">
        <f t="shared" si="553"/>
        <v>#VALUE!</v>
      </c>
      <c r="DQ787" s="97">
        <f t="shared" si="565"/>
        <v>0</v>
      </c>
      <c r="DR787" s="98">
        <f t="shared" si="554"/>
        <v>10</v>
      </c>
      <c r="DS787" s="93" t="str">
        <f t="shared" si="555"/>
        <v>Mã tin sai !!!</v>
      </c>
      <c r="DT787" s="93"/>
      <c r="DU787" s="78" t="e">
        <f t="shared" si="566"/>
        <v>#VALUE!</v>
      </c>
      <c r="DV787" s="78" t="e">
        <f>INDEX('08_DMGiaDat'!$L:$L,MATCH(DU787,'08_DMGiaDat'!$R:$R,0))</f>
        <v>#VALUE!</v>
      </c>
      <c r="DW787" s="78" t="str">
        <f t="shared" si="567"/>
        <v>5010700200100000001</v>
      </c>
      <c r="DX787" s="78" t="str">
        <f>IFERROR(VLOOKUP(DW787,'08_DMGiaDat'!C718:C719,2,FALSE),"N")</f>
        <v>N</v>
      </c>
      <c r="DY787" s="78" t="str">
        <f t="shared" si="568"/>
        <v>50107002001001</v>
      </c>
      <c r="DZ787" s="78" t="str">
        <f>IFERROR(VLOOKUP(DY787,'08_DMGiaDat'!C718:C719,2,FALSE),"N")</f>
        <v>N</v>
      </c>
      <c r="EA787" s="78" t="str">
        <f t="shared" si="569"/>
        <v>5010700200100000001</v>
      </c>
      <c r="EB787" s="78" t="str">
        <f>IFERROR(VLOOKUP(EA787,'08_DMGiaDat'!C718:C719,2,FALSE),"N")</f>
        <v>N</v>
      </c>
      <c r="EC787" s="92" t="e">
        <f>IF(DV787&lt;&gt;"N",DV787,IF(DX787&lt;&gt;"N",DX787,IF(DZ787&lt;&gt;"N",DZ787*VLOOKUP(LEFT(CB787,3),'03_DMMucDich'!C702:C706,5,FALSE),IF(EB787&lt;&gt;"N",EB787*VLOOKUP(LEFT(CB787,3),'03_DMMucDich'!C702:C706,5,FALSE),"N/A"))))</f>
        <v>#VALUE!</v>
      </c>
    </row>
    <row r="788" spans="1:133" s="34" customFormat="1" ht="16" x14ac:dyDescent="0.2">
      <c r="A788" s="85">
        <v>774</v>
      </c>
      <c r="B788" s="86"/>
      <c r="C788" s="87"/>
      <c r="D788" s="141"/>
      <c r="E788" s="86"/>
      <c r="F788" s="88"/>
      <c r="G788" s="88" t="s">
        <v>5718</v>
      </c>
      <c r="H788" s="151">
        <v>2022</v>
      </c>
      <c r="I788" s="86"/>
      <c r="J788" s="86"/>
      <c r="K788" s="145"/>
      <c r="L788" s="105"/>
      <c r="M788" s="86"/>
      <c r="N788" s="105"/>
      <c r="O788" s="105"/>
      <c r="P788" s="86"/>
      <c r="Q788" s="86"/>
      <c r="R788" s="153"/>
      <c r="S788" s="86"/>
      <c r="T788" s="86"/>
      <c r="U788" s="86"/>
      <c r="V788" s="86" t="str">
        <f t="shared" si="535"/>
        <v xml:space="preserve">, </v>
      </c>
      <c r="W788" s="86"/>
      <c r="X788" s="86"/>
      <c r="Y788" s="86"/>
      <c r="Z788" s="88"/>
      <c r="AA788" s="105"/>
      <c r="AB788" s="86"/>
      <c r="AC788" s="90"/>
      <c r="AD788" s="86"/>
      <c r="AE788" s="86"/>
      <c r="AF788" s="86"/>
      <c r="AG788" s="86"/>
      <c r="AH788" s="160"/>
      <c r="AI788" s="153"/>
      <c r="AJ788" s="153"/>
      <c r="AK788" s="86"/>
      <c r="AL788" s="86"/>
      <c r="AM788" s="153"/>
      <c r="AN788" s="153"/>
      <c r="AO788" s="165"/>
      <c r="AP788" s="153"/>
      <c r="AQ788" s="153"/>
      <c r="AR788" s="166">
        <v>0</v>
      </c>
      <c r="AS788" s="88" t="s">
        <v>5719</v>
      </c>
      <c r="AT788" s="92">
        <f t="shared" si="546"/>
        <v>0</v>
      </c>
      <c r="AU788" s="93">
        <v>0</v>
      </c>
      <c r="AV788" s="93">
        <v>0</v>
      </c>
      <c r="AW788" s="166">
        <v>0</v>
      </c>
      <c r="AX788" s="93">
        <v>0</v>
      </c>
      <c r="AY788" s="177"/>
      <c r="AZ788" s="177">
        <v>0</v>
      </c>
      <c r="BA788" s="178"/>
      <c r="BB788" s="105"/>
      <c r="BC788" s="105"/>
      <c r="BD788" s="93"/>
      <c r="BE788" s="93">
        <v>0</v>
      </c>
      <c r="BF788" s="91">
        <v>0</v>
      </c>
      <c r="BG788" s="94"/>
      <c r="BH788" s="95"/>
      <c r="BI788" s="93">
        <f t="shared" si="556"/>
        <v>0</v>
      </c>
      <c r="BJ788" s="105">
        <f t="shared" si="557"/>
        <v>0</v>
      </c>
      <c r="BK788" s="88">
        <f t="shared" si="558"/>
        <v>0</v>
      </c>
      <c r="BL788" s="86">
        <f t="shared" si="559"/>
        <v>0</v>
      </c>
      <c r="BM788" s="105">
        <f t="shared" si="560"/>
        <v>0</v>
      </c>
      <c r="BN788" s="86">
        <f t="shared" si="561"/>
        <v>0</v>
      </c>
      <c r="BO788" s="86">
        <f t="shared" si="562"/>
        <v>0</v>
      </c>
      <c r="BP788" s="86">
        <f t="shared" si="536"/>
        <v>0</v>
      </c>
      <c r="BQ788" s="160"/>
      <c r="BR788" s="86" t="s">
        <v>5720</v>
      </c>
      <c r="BS788" s="88" t="s">
        <v>5721</v>
      </c>
      <c r="BT788" s="86" t="s">
        <v>5722</v>
      </c>
      <c r="BU788" s="86"/>
      <c r="BV788" s="86">
        <f t="shared" si="537"/>
        <v>0</v>
      </c>
      <c r="BW788" s="105" t="str">
        <f t="shared" si="538"/>
        <v/>
      </c>
      <c r="BX788" s="86">
        <f t="shared" si="573"/>
        <v>0</v>
      </c>
      <c r="BY788" s="86">
        <f t="shared" si="574"/>
        <v>0</v>
      </c>
      <c r="BZ788" s="91">
        <f t="shared" si="575"/>
        <v>0</v>
      </c>
      <c r="CA788" s="91">
        <v>0</v>
      </c>
      <c r="CB788" s="96" t="s">
        <v>5719</v>
      </c>
      <c r="CC788" s="91">
        <f t="shared" si="539"/>
        <v>0</v>
      </c>
      <c r="CD788" s="91">
        <f t="shared" si="540"/>
        <v>0</v>
      </c>
      <c r="CE788" s="93">
        <f t="shared" si="541"/>
        <v>0</v>
      </c>
      <c r="CF788" s="93">
        <f t="shared" si="542"/>
        <v>0</v>
      </c>
      <c r="CG788" s="105"/>
      <c r="CH788" s="105"/>
      <c r="CI788" s="86"/>
      <c r="CJ788" s="188"/>
      <c r="CK788" s="181">
        <f t="shared" si="543"/>
        <v>0</v>
      </c>
      <c r="CL788" s="181">
        <f t="shared" si="544"/>
        <v>0</v>
      </c>
      <c r="CM788" s="86" t="s">
        <v>5723</v>
      </c>
      <c r="CN788" s="182"/>
      <c r="CO788" s="183"/>
      <c r="CP788" s="86" t="s">
        <v>5724</v>
      </c>
      <c r="CQ788" s="153"/>
      <c r="CR788" s="187" t="e">
        <f t="shared" si="545"/>
        <v>#VALUE!</v>
      </c>
      <c r="CS788" s="188">
        <v>0</v>
      </c>
      <c r="CT788" s="188" t="e">
        <f t="shared" si="547"/>
        <v>#VALUE!</v>
      </c>
      <c r="CU788" s="93"/>
      <c r="CV788" s="94">
        <f t="shared" si="570"/>
        <v>0</v>
      </c>
      <c r="CW788" s="93">
        <f t="shared" si="571"/>
        <v>0</v>
      </c>
      <c r="CX788" s="86">
        <f t="shared" si="572"/>
        <v>0</v>
      </c>
      <c r="CY788" s="93" t="e">
        <f t="shared" si="548"/>
        <v>#VALUE!</v>
      </c>
      <c r="CZ788" s="93">
        <v>0</v>
      </c>
      <c r="DA788" s="93">
        <v>0</v>
      </c>
      <c r="DB788" s="93" t="e">
        <f t="shared" si="549"/>
        <v>#VALUE!</v>
      </c>
      <c r="DC788" s="93">
        <v>0</v>
      </c>
      <c r="DD788" s="91">
        <v>0</v>
      </c>
      <c r="DE788" s="93" t="e">
        <f t="shared" si="550"/>
        <v>#VALUE!</v>
      </c>
      <c r="DF788" s="93">
        <f t="shared" si="563"/>
        <v>0</v>
      </c>
      <c r="DG788" s="93"/>
      <c r="DH788" s="93">
        <v>0</v>
      </c>
      <c r="DI788" s="93">
        <v>0</v>
      </c>
      <c r="DJ788" s="86">
        <f t="shared" si="551"/>
        <v>0</v>
      </c>
      <c r="DK788" s="91">
        <v>0</v>
      </c>
      <c r="DL788" s="93"/>
      <c r="DM788" s="93">
        <v>0</v>
      </c>
      <c r="DN788" s="93" t="e">
        <f t="shared" si="564"/>
        <v>#VALUE!</v>
      </c>
      <c r="DO788" s="93" t="e">
        <f t="shared" si="552"/>
        <v>#VALUE!</v>
      </c>
      <c r="DP788" s="92" t="e">
        <f t="shared" si="553"/>
        <v>#VALUE!</v>
      </c>
      <c r="DQ788" s="97">
        <f t="shared" si="565"/>
        <v>0</v>
      </c>
      <c r="DR788" s="98">
        <f t="shared" si="554"/>
        <v>10</v>
      </c>
      <c r="DS788" s="93" t="str">
        <f t="shared" si="555"/>
        <v>Mã tin sai !!!</v>
      </c>
      <c r="DT788" s="93"/>
      <c r="DU788" s="78" t="e">
        <f t="shared" si="566"/>
        <v>#VALUE!</v>
      </c>
      <c r="DV788" s="78" t="e">
        <f>INDEX('08_DMGiaDat'!$L:$L,MATCH(DU788,'08_DMGiaDat'!$R:$R,0))</f>
        <v>#VALUE!</v>
      </c>
      <c r="DW788" s="78" t="str">
        <f t="shared" si="567"/>
        <v>5010700200100000001</v>
      </c>
      <c r="DX788" s="78" t="str">
        <f>IFERROR(VLOOKUP(DW788,'08_DMGiaDat'!C718:C719,2,FALSE),"N")</f>
        <v>N</v>
      </c>
      <c r="DY788" s="78" t="str">
        <f t="shared" si="568"/>
        <v>50107002001001</v>
      </c>
      <c r="DZ788" s="78" t="str">
        <f>IFERROR(VLOOKUP(DY788,'08_DMGiaDat'!C718:C719,2,FALSE),"N")</f>
        <v>N</v>
      </c>
      <c r="EA788" s="78" t="str">
        <f t="shared" si="569"/>
        <v>5010700200100000001</v>
      </c>
      <c r="EB788" s="78" t="str">
        <f>IFERROR(VLOOKUP(EA788,'08_DMGiaDat'!C718:C719,2,FALSE),"N")</f>
        <v>N</v>
      </c>
      <c r="EC788" s="92" t="e">
        <f>IF(DV788&lt;&gt;"N",DV788,IF(DX788&lt;&gt;"N",DX788,IF(DZ788&lt;&gt;"N",DZ788*VLOOKUP(LEFT(CB788,3),'03_DMMucDich'!C702:C706,5,FALSE),IF(EB788&lt;&gt;"N",EB788*VLOOKUP(LEFT(CB788,3),'03_DMMucDich'!C702:C706,5,FALSE),"N/A"))))</f>
        <v>#VALUE!</v>
      </c>
    </row>
    <row r="789" spans="1:133" s="34" customFormat="1" ht="16" x14ac:dyDescent="0.2">
      <c r="A789" s="85">
        <v>775</v>
      </c>
      <c r="B789" s="86"/>
      <c r="C789" s="87"/>
      <c r="D789" s="141"/>
      <c r="E789" s="86"/>
      <c r="F789" s="88"/>
      <c r="G789" s="88" t="s">
        <v>5718</v>
      </c>
      <c r="H789" s="151">
        <v>2022</v>
      </c>
      <c r="I789" s="86"/>
      <c r="J789" s="86"/>
      <c r="K789" s="145"/>
      <c r="L789" s="105"/>
      <c r="M789" s="86"/>
      <c r="N789" s="105"/>
      <c r="O789" s="105"/>
      <c r="P789" s="86"/>
      <c r="Q789" s="86"/>
      <c r="R789" s="153"/>
      <c r="S789" s="86"/>
      <c r="T789" s="86"/>
      <c r="U789" s="86"/>
      <c r="V789" s="86" t="str">
        <f t="shared" si="535"/>
        <v xml:space="preserve">, </v>
      </c>
      <c r="W789" s="86"/>
      <c r="X789" s="86"/>
      <c r="Y789" s="86"/>
      <c r="Z789" s="88"/>
      <c r="AA789" s="105"/>
      <c r="AB789" s="86"/>
      <c r="AC789" s="90"/>
      <c r="AD789" s="86"/>
      <c r="AE789" s="86"/>
      <c r="AF789" s="86"/>
      <c r="AG789" s="86"/>
      <c r="AH789" s="160"/>
      <c r="AI789" s="153"/>
      <c r="AJ789" s="153"/>
      <c r="AK789" s="86"/>
      <c r="AL789" s="86"/>
      <c r="AM789" s="153"/>
      <c r="AN789" s="153"/>
      <c r="AO789" s="165"/>
      <c r="AP789" s="153"/>
      <c r="AQ789" s="153"/>
      <c r="AR789" s="166">
        <v>0</v>
      </c>
      <c r="AS789" s="88" t="s">
        <v>5719</v>
      </c>
      <c r="AT789" s="92">
        <f t="shared" si="546"/>
        <v>0</v>
      </c>
      <c r="AU789" s="93">
        <v>0</v>
      </c>
      <c r="AV789" s="93">
        <v>0</v>
      </c>
      <c r="AW789" s="166">
        <v>0</v>
      </c>
      <c r="AX789" s="93">
        <v>0</v>
      </c>
      <c r="AY789" s="177"/>
      <c r="AZ789" s="177">
        <v>0</v>
      </c>
      <c r="BA789" s="178"/>
      <c r="BB789" s="105"/>
      <c r="BC789" s="105"/>
      <c r="BD789" s="93"/>
      <c r="BE789" s="93">
        <v>0</v>
      </c>
      <c r="BF789" s="91">
        <v>0</v>
      </c>
      <c r="BG789" s="94"/>
      <c r="BH789" s="95"/>
      <c r="BI789" s="93">
        <f t="shared" si="556"/>
        <v>0</v>
      </c>
      <c r="BJ789" s="105">
        <f t="shared" si="557"/>
        <v>0</v>
      </c>
      <c r="BK789" s="88">
        <f t="shared" si="558"/>
        <v>0</v>
      </c>
      <c r="BL789" s="86">
        <f t="shared" si="559"/>
        <v>0</v>
      </c>
      <c r="BM789" s="105">
        <f t="shared" si="560"/>
        <v>0</v>
      </c>
      <c r="BN789" s="86">
        <f t="shared" si="561"/>
        <v>0</v>
      </c>
      <c r="BO789" s="86">
        <f t="shared" si="562"/>
        <v>0</v>
      </c>
      <c r="BP789" s="86">
        <f t="shared" si="536"/>
        <v>0</v>
      </c>
      <c r="BQ789" s="160"/>
      <c r="BR789" s="86" t="s">
        <v>5720</v>
      </c>
      <c r="BS789" s="88" t="s">
        <v>5721</v>
      </c>
      <c r="BT789" s="86" t="s">
        <v>5722</v>
      </c>
      <c r="BU789" s="86"/>
      <c r="BV789" s="86">
        <f t="shared" si="537"/>
        <v>0</v>
      </c>
      <c r="BW789" s="105" t="str">
        <f t="shared" si="538"/>
        <v/>
      </c>
      <c r="BX789" s="86">
        <f t="shared" si="573"/>
        <v>0</v>
      </c>
      <c r="BY789" s="86">
        <f t="shared" si="574"/>
        <v>0</v>
      </c>
      <c r="BZ789" s="91">
        <f t="shared" si="575"/>
        <v>0</v>
      </c>
      <c r="CA789" s="91">
        <v>0</v>
      </c>
      <c r="CB789" s="96" t="s">
        <v>5719</v>
      </c>
      <c r="CC789" s="91">
        <f t="shared" si="539"/>
        <v>0</v>
      </c>
      <c r="CD789" s="91">
        <f t="shared" si="540"/>
        <v>0</v>
      </c>
      <c r="CE789" s="93">
        <f t="shared" si="541"/>
        <v>0</v>
      </c>
      <c r="CF789" s="93">
        <f t="shared" si="542"/>
        <v>0</v>
      </c>
      <c r="CG789" s="105"/>
      <c r="CH789" s="105"/>
      <c r="CI789" s="86"/>
      <c r="CJ789" s="188"/>
      <c r="CK789" s="181">
        <f t="shared" si="543"/>
        <v>0</v>
      </c>
      <c r="CL789" s="181">
        <f t="shared" si="544"/>
        <v>0</v>
      </c>
      <c r="CM789" s="86" t="s">
        <v>5723</v>
      </c>
      <c r="CN789" s="182"/>
      <c r="CO789" s="183"/>
      <c r="CP789" s="86" t="s">
        <v>5724</v>
      </c>
      <c r="CQ789" s="153"/>
      <c r="CR789" s="187" t="e">
        <f t="shared" si="545"/>
        <v>#VALUE!</v>
      </c>
      <c r="CS789" s="188">
        <v>0</v>
      </c>
      <c r="CT789" s="188" t="e">
        <f t="shared" si="547"/>
        <v>#VALUE!</v>
      </c>
      <c r="CU789" s="93"/>
      <c r="CV789" s="94">
        <f t="shared" si="570"/>
        <v>0</v>
      </c>
      <c r="CW789" s="93">
        <f t="shared" si="571"/>
        <v>0</v>
      </c>
      <c r="CX789" s="86">
        <f t="shared" si="572"/>
        <v>0</v>
      </c>
      <c r="CY789" s="93" t="e">
        <f t="shared" si="548"/>
        <v>#VALUE!</v>
      </c>
      <c r="CZ789" s="93">
        <v>0</v>
      </c>
      <c r="DA789" s="93">
        <v>0</v>
      </c>
      <c r="DB789" s="93" t="e">
        <f t="shared" si="549"/>
        <v>#VALUE!</v>
      </c>
      <c r="DC789" s="93">
        <v>0</v>
      </c>
      <c r="DD789" s="91">
        <v>0</v>
      </c>
      <c r="DE789" s="93" t="e">
        <f t="shared" si="550"/>
        <v>#VALUE!</v>
      </c>
      <c r="DF789" s="93">
        <f t="shared" si="563"/>
        <v>0</v>
      </c>
      <c r="DG789" s="93"/>
      <c r="DH789" s="93">
        <v>0</v>
      </c>
      <c r="DI789" s="93">
        <v>0</v>
      </c>
      <c r="DJ789" s="86">
        <f t="shared" si="551"/>
        <v>0</v>
      </c>
      <c r="DK789" s="91">
        <v>0</v>
      </c>
      <c r="DL789" s="93"/>
      <c r="DM789" s="93">
        <v>0</v>
      </c>
      <c r="DN789" s="93" t="e">
        <f t="shared" si="564"/>
        <v>#VALUE!</v>
      </c>
      <c r="DO789" s="93" t="e">
        <f t="shared" si="552"/>
        <v>#VALUE!</v>
      </c>
      <c r="DP789" s="92" t="e">
        <f t="shared" si="553"/>
        <v>#VALUE!</v>
      </c>
      <c r="DQ789" s="97">
        <f t="shared" si="565"/>
        <v>0</v>
      </c>
      <c r="DR789" s="98">
        <f t="shared" si="554"/>
        <v>10</v>
      </c>
      <c r="DS789" s="93" t="str">
        <f t="shared" si="555"/>
        <v>Mã tin sai !!!</v>
      </c>
      <c r="DT789" s="93"/>
      <c r="DU789" s="78" t="e">
        <f t="shared" si="566"/>
        <v>#VALUE!</v>
      </c>
      <c r="DV789" s="78" t="e">
        <f>INDEX('08_DMGiaDat'!$L:$L,MATCH(DU789,'08_DMGiaDat'!$R:$R,0))</f>
        <v>#VALUE!</v>
      </c>
      <c r="DW789" s="78" t="str">
        <f t="shared" si="567"/>
        <v>5010700200100000001</v>
      </c>
      <c r="DX789" s="78" t="str">
        <f>IFERROR(VLOOKUP(DW789,'08_DMGiaDat'!C718:C719,2,FALSE),"N")</f>
        <v>N</v>
      </c>
      <c r="DY789" s="78" t="str">
        <f t="shared" si="568"/>
        <v>50107002001001</v>
      </c>
      <c r="DZ789" s="78" t="str">
        <f>IFERROR(VLOOKUP(DY789,'08_DMGiaDat'!C718:C719,2,FALSE),"N")</f>
        <v>N</v>
      </c>
      <c r="EA789" s="78" t="str">
        <f t="shared" si="569"/>
        <v>5010700200100000001</v>
      </c>
      <c r="EB789" s="78" t="str">
        <f>IFERROR(VLOOKUP(EA789,'08_DMGiaDat'!C718:C719,2,FALSE),"N")</f>
        <v>N</v>
      </c>
      <c r="EC789" s="92" t="e">
        <f>IF(DV789&lt;&gt;"N",DV789,IF(DX789&lt;&gt;"N",DX789,IF(DZ789&lt;&gt;"N",DZ789*VLOOKUP(LEFT(CB789,3),'03_DMMucDich'!C702:C706,5,FALSE),IF(EB789&lt;&gt;"N",EB789*VLOOKUP(LEFT(CB789,3),'03_DMMucDich'!C702:C706,5,FALSE),"N/A"))))</f>
        <v>#VALUE!</v>
      </c>
    </row>
    <row r="790" spans="1:133" s="34" customFormat="1" ht="16" x14ac:dyDescent="0.2">
      <c r="A790" s="85">
        <v>776</v>
      </c>
      <c r="B790" s="86"/>
      <c r="C790" s="87"/>
      <c r="D790" s="141"/>
      <c r="E790" s="86"/>
      <c r="F790" s="88"/>
      <c r="G790" s="88" t="s">
        <v>5718</v>
      </c>
      <c r="H790" s="151">
        <v>2022</v>
      </c>
      <c r="I790" s="86"/>
      <c r="J790" s="86"/>
      <c r="K790" s="145"/>
      <c r="L790" s="105"/>
      <c r="M790" s="86"/>
      <c r="N790" s="105"/>
      <c r="O790" s="105"/>
      <c r="P790" s="86"/>
      <c r="Q790" s="86"/>
      <c r="R790" s="153"/>
      <c r="S790" s="86"/>
      <c r="T790" s="86"/>
      <c r="U790" s="86"/>
      <c r="V790" s="86" t="str">
        <f t="shared" si="535"/>
        <v xml:space="preserve">, </v>
      </c>
      <c r="W790" s="86"/>
      <c r="X790" s="86"/>
      <c r="Y790" s="86"/>
      <c r="Z790" s="88"/>
      <c r="AA790" s="105"/>
      <c r="AB790" s="86"/>
      <c r="AC790" s="90"/>
      <c r="AD790" s="86"/>
      <c r="AE790" s="86"/>
      <c r="AF790" s="86"/>
      <c r="AG790" s="86"/>
      <c r="AH790" s="160"/>
      <c r="AI790" s="153"/>
      <c r="AJ790" s="153"/>
      <c r="AK790" s="86"/>
      <c r="AL790" s="86"/>
      <c r="AM790" s="153"/>
      <c r="AN790" s="153"/>
      <c r="AO790" s="165"/>
      <c r="AP790" s="153"/>
      <c r="AQ790" s="153"/>
      <c r="AR790" s="166">
        <v>0</v>
      </c>
      <c r="AS790" s="88" t="s">
        <v>5719</v>
      </c>
      <c r="AT790" s="92">
        <f t="shared" si="546"/>
        <v>0</v>
      </c>
      <c r="AU790" s="93">
        <v>0</v>
      </c>
      <c r="AV790" s="93">
        <v>0</v>
      </c>
      <c r="AW790" s="166">
        <v>0</v>
      </c>
      <c r="AX790" s="93">
        <v>0</v>
      </c>
      <c r="AY790" s="177"/>
      <c r="AZ790" s="177">
        <v>0</v>
      </c>
      <c r="BA790" s="178"/>
      <c r="BB790" s="105"/>
      <c r="BC790" s="105"/>
      <c r="BD790" s="93"/>
      <c r="BE790" s="93">
        <v>0</v>
      </c>
      <c r="BF790" s="91">
        <v>0</v>
      </c>
      <c r="BG790" s="94"/>
      <c r="BH790" s="95"/>
      <c r="BI790" s="93">
        <f t="shared" si="556"/>
        <v>0</v>
      </c>
      <c r="BJ790" s="105">
        <f t="shared" si="557"/>
        <v>0</v>
      </c>
      <c r="BK790" s="88">
        <f t="shared" si="558"/>
        <v>0</v>
      </c>
      <c r="BL790" s="86">
        <f t="shared" si="559"/>
        <v>0</v>
      </c>
      <c r="BM790" s="105">
        <f t="shared" si="560"/>
        <v>0</v>
      </c>
      <c r="BN790" s="86">
        <f t="shared" si="561"/>
        <v>0</v>
      </c>
      <c r="BO790" s="86">
        <f t="shared" si="562"/>
        <v>0</v>
      </c>
      <c r="BP790" s="86">
        <f t="shared" si="536"/>
        <v>0</v>
      </c>
      <c r="BQ790" s="160"/>
      <c r="BR790" s="86" t="s">
        <v>5720</v>
      </c>
      <c r="BS790" s="88" t="s">
        <v>5721</v>
      </c>
      <c r="BT790" s="86" t="s">
        <v>5722</v>
      </c>
      <c r="BU790" s="86"/>
      <c r="BV790" s="86">
        <f t="shared" si="537"/>
        <v>0</v>
      </c>
      <c r="BW790" s="105" t="str">
        <f t="shared" si="538"/>
        <v/>
      </c>
      <c r="BX790" s="86">
        <f t="shared" si="573"/>
        <v>0</v>
      </c>
      <c r="BY790" s="86">
        <f t="shared" si="574"/>
        <v>0</v>
      </c>
      <c r="BZ790" s="91">
        <f t="shared" si="575"/>
        <v>0</v>
      </c>
      <c r="CA790" s="91">
        <v>0</v>
      </c>
      <c r="CB790" s="96" t="s">
        <v>5719</v>
      </c>
      <c r="CC790" s="91">
        <f t="shared" si="539"/>
        <v>0</v>
      </c>
      <c r="CD790" s="91">
        <f t="shared" si="540"/>
        <v>0</v>
      </c>
      <c r="CE790" s="93">
        <f t="shared" si="541"/>
        <v>0</v>
      </c>
      <c r="CF790" s="93">
        <f t="shared" si="542"/>
        <v>0</v>
      </c>
      <c r="CG790" s="105"/>
      <c r="CH790" s="105"/>
      <c r="CI790" s="86"/>
      <c r="CJ790" s="188"/>
      <c r="CK790" s="181">
        <f t="shared" si="543"/>
        <v>0</v>
      </c>
      <c r="CL790" s="181">
        <f t="shared" si="544"/>
        <v>0</v>
      </c>
      <c r="CM790" s="86" t="s">
        <v>5723</v>
      </c>
      <c r="CN790" s="182"/>
      <c r="CO790" s="183"/>
      <c r="CP790" s="86" t="s">
        <v>5724</v>
      </c>
      <c r="CQ790" s="153"/>
      <c r="CR790" s="187" t="e">
        <f t="shared" si="545"/>
        <v>#VALUE!</v>
      </c>
      <c r="CS790" s="188">
        <v>0</v>
      </c>
      <c r="CT790" s="188" t="e">
        <f t="shared" si="547"/>
        <v>#VALUE!</v>
      </c>
      <c r="CU790" s="93"/>
      <c r="CV790" s="94">
        <f t="shared" si="570"/>
        <v>0</v>
      </c>
      <c r="CW790" s="93">
        <f t="shared" si="571"/>
        <v>0</v>
      </c>
      <c r="CX790" s="86">
        <f t="shared" si="572"/>
        <v>0</v>
      </c>
      <c r="CY790" s="93" t="e">
        <f t="shared" si="548"/>
        <v>#VALUE!</v>
      </c>
      <c r="CZ790" s="93">
        <v>0</v>
      </c>
      <c r="DA790" s="93">
        <v>0</v>
      </c>
      <c r="DB790" s="93" t="e">
        <f t="shared" si="549"/>
        <v>#VALUE!</v>
      </c>
      <c r="DC790" s="93">
        <v>0</v>
      </c>
      <c r="DD790" s="91">
        <v>0</v>
      </c>
      <c r="DE790" s="93" t="e">
        <f t="shared" si="550"/>
        <v>#VALUE!</v>
      </c>
      <c r="DF790" s="93">
        <f t="shared" si="563"/>
        <v>0</v>
      </c>
      <c r="DG790" s="93"/>
      <c r="DH790" s="93">
        <v>0</v>
      </c>
      <c r="DI790" s="93">
        <v>0</v>
      </c>
      <c r="DJ790" s="86">
        <f t="shared" si="551"/>
        <v>0</v>
      </c>
      <c r="DK790" s="91">
        <v>0</v>
      </c>
      <c r="DL790" s="93"/>
      <c r="DM790" s="93">
        <v>0</v>
      </c>
      <c r="DN790" s="93" t="e">
        <f t="shared" si="564"/>
        <v>#VALUE!</v>
      </c>
      <c r="DO790" s="93" t="e">
        <f t="shared" si="552"/>
        <v>#VALUE!</v>
      </c>
      <c r="DP790" s="92" t="e">
        <f t="shared" si="553"/>
        <v>#VALUE!</v>
      </c>
      <c r="DQ790" s="97">
        <f t="shared" si="565"/>
        <v>0</v>
      </c>
      <c r="DR790" s="98">
        <f t="shared" si="554"/>
        <v>10</v>
      </c>
      <c r="DS790" s="93" t="str">
        <f t="shared" si="555"/>
        <v>Mã tin sai !!!</v>
      </c>
      <c r="DT790" s="93"/>
      <c r="DU790" s="78" t="e">
        <f t="shared" si="566"/>
        <v>#VALUE!</v>
      </c>
      <c r="DV790" s="78" t="e">
        <f>INDEX('08_DMGiaDat'!$L:$L,MATCH(DU790,'08_DMGiaDat'!$R:$R,0))</f>
        <v>#VALUE!</v>
      </c>
      <c r="DW790" s="78" t="str">
        <f t="shared" si="567"/>
        <v>5010700200100000001</v>
      </c>
      <c r="DX790" s="78" t="str">
        <f>IFERROR(VLOOKUP(DW790,'08_DMGiaDat'!C718:C719,2,FALSE),"N")</f>
        <v>N</v>
      </c>
      <c r="DY790" s="78" t="str">
        <f t="shared" si="568"/>
        <v>50107002001001</v>
      </c>
      <c r="DZ790" s="78" t="str">
        <f>IFERROR(VLOOKUP(DY790,'08_DMGiaDat'!C718:C719,2,FALSE),"N")</f>
        <v>N</v>
      </c>
      <c r="EA790" s="78" t="str">
        <f t="shared" si="569"/>
        <v>5010700200100000001</v>
      </c>
      <c r="EB790" s="78" t="str">
        <f>IFERROR(VLOOKUP(EA790,'08_DMGiaDat'!C718:C719,2,FALSE),"N")</f>
        <v>N</v>
      </c>
      <c r="EC790" s="92" t="e">
        <f>IF(DV790&lt;&gt;"N",DV790,IF(DX790&lt;&gt;"N",DX790,IF(DZ790&lt;&gt;"N",DZ790*VLOOKUP(LEFT(CB790,3),'03_DMMucDich'!C702:C706,5,FALSE),IF(EB790&lt;&gt;"N",EB790*VLOOKUP(LEFT(CB790,3),'03_DMMucDich'!C702:C706,5,FALSE),"N/A"))))</f>
        <v>#VALUE!</v>
      </c>
    </row>
    <row r="791" spans="1:133" s="34" customFormat="1" ht="16" x14ac:dyDescent="0.2">
      <c r="A791" s="85">
        <v>777</v>
      </c>
      <c r="B791" s="86"/>
      <c r="C791" s="87"/>
      <c r="D791" s="141"/>
      <c r="E791" s="86"/>
      <c r="F791" s="88"/>
      <c r="G791" s="88" t="s">
        <v>5718</v>
      </c>
      <c r="H791" s="151">
        <v>2022</v>
      </c>
      <c r="I791" s="86"/>
      <c r="J791" s="86"/>
      <c r="K791" s="145"/>
      <c r="L791" s="105"/>
      <c r="M791" s="86"/>
      <c r="N791" s="105"/>
      <c r="O791" s="105"/>
      <c r="P791" s="86"/>
      <c r="Q791" s="86"/>
      <c r="R791" s="153"/>
      <c r="S791" s="86"/>
      <c r="T791" s="86"/>
      <c r="U791" s="86"/>
      <c r="V791" s="86" t="str">
        <f t="shared" si="535"/>
        <v xml:space="preserve">, </v>
      </c>
      <c r="W791" s="86"/>
      <c r="X791" s="86"/>
      <c r="Y791" s="86"/>
      <c r="Z791" s="88"/>
      <c r="AA791" s="105"/>
      <c r="AB791" s="86"/>
      <c r="AC791" s="90"/>
      <c r="AD791" s="86"/>
      <c r="AE791" s="86"/>
      <c r="AF791" s="86"/>
      <c r="AG791" s="86"/>
      <c r="AH791" s="160"/>
      <c r="AI791" s="153"/>
      <c r="AJ791" s="153"/>
      <c r="AK791" s="86"/>
      <c r="AL791" s="86"/>
      <c r="AM791" s="153"/>
      <c r="AN791" s="153"/>
      <c r="AO791" s="165"/>
      <c r="AP791" s="153"/>
      <c r="AQ791" s="153"/>
      <c r="AR791" s="166">
        <v>0</v>
      </c>
      <c r="AS791" s="88" t="s">
        <v>5719</v>
      </c>
      <c r="AT791" s="92">
        <f t="shared" si="546"/>
        <v>0</v>
      </c>
      <c r="AU791" s="93">
        <v>0</v>
      </c>
      <c r="AV791" s="93">
        <v>0</v>
      </c>
      <c r="AW791" s="166">
        <v>0</v>
      </c>
      <c r="AX791" s="93">
        <v>0</v>
      </c>
      <c r="AY791" s="177"/>
      <c r="AZ791" s="177">
        <v>0</v>
      </c>
      <c r="BA791" s="178"/>
      <c r="BB791" s="105"/>
      <c r="BC791" s="105"/>
      <c r="BD791" s="93"/>
      <c r="BE791" s="93">
        <v>0</v>
      </c>
      <c r="BF791" s="91">
        <v>0</v>
      </c>
      <c r="BG791" s="94"/>
      <c r="BH791" s="95"/>
      <c r="BI791" s="93">
        <f t="shared" si="556"/>
        <v>0</v>
      </c>
      <c r="BJ791" s="105">
        <f t="shared" si="557"/>
        <v>0</v>
      </c>
      <c r="BK791" s="88">
        <f t="shared" si="558"/>
        <v>0</v>
      </c>
      <c r="BL791" s="86">
        <f t="shared" si="559"/>
        <v>0</v>
      </c>
      <c r="BM791" s="105">
        <f t="shared" si="560"/>
        <v>0</v>
      </c>
      <c r="BN791" s="86">
        <f t="shared" si="561"/>
        <v>0</v>
      </c>
      <c r="BO791" s="86">
        <f t="shared" si="562"/>
        <v>0</v>
      </c>
      <c r="BP791" s="86">
        <f t="shared" si="536"/>
        <v>0</v>
      </c>
      <c r="BQ791" s="160"/>
      <c r="BR791" s="86" t="s">
        <v>5720</v>
      </c>
      <c r="BS791" s="88" t="s">
        <v>5721</v>
      </c>
      <c r="BT791" s="86" t="s">
        <v>5722</v>
      </c>
      <c r="BU791" s="86"/>
      <c r="BV791" s="86">
        <f t="shared" si="537"/>
        <v>0</v>
      </c>
      <c r="BW791" s="105" t="str">
        <f t="shared" si="538"/>
        <v/>
      </c>
      <c r="BX791" s="86">
        <f t="shared" si="573"/>
        <v>0</v>
      </c>
      <c r="BY791" s="86">
        <f t="shared" si="574"/>
        <v>0</v>
      </c>
      <c r="BZ791" s="91">
        <f t="shared" si="575"/>
        <v>0</v>
      </c>
      <c r="CA791" s="91">
        <v>0</v>
      </c>
      <c r="CB791" s="96" t="s">
        <v>5719</v>
      </c>
      <c r="CC791" s="91">
        <f t="shared" si="539"/>
        <v>0</v>
      </c>
      <c r="CD791" s="91">
        <f t="shared" si="540"/>
        <v>0</v>
      </c>
      <c r="CE791" s="93">
        <f t="shared" si="541"/>
        <v>0</v>
      </c>
      <c r="CF791" s="93">
        <f t="shared" si="542"/>
        <v>0</v>
      </c>
      <c r="CG791" s="105"/>
      <c r="CH791" s="105"/>
      <c r="CI791" s="86"/>
      <c r="CJ791" s="188"/>
      <c r="CK791" s="181">
        <f t="shared" si="543"/>
        <v>0</v>
      </c>
      <c r="CL791" s="181">
        <f t="shared" si="544"/>
        <v>0</v>
      </c>
      <c r="CM791" s="86" t="s">
        <v>5723</v>
      </c>
      <c r="CN791" s="182"/>
      <c r="CO791" s="183"/>
      <c r="CP791" s="86" t="s">
        <v>5724</v>
      </c>
      <c r="CQ791" s="153"/>
      <c r="CR791" s="187" t="e">
        <f t="shared" si="545"/>
        <v>#VALUE!</v>
      </c>
      <c r="CS791" s="188">
        <v>0</v>
      </c>
      <c r="CT791" s="188" t="e">
        <f t="shared" si="547"/>
        <v>#VALUE!</v>
      </c>
      <c r="CU791" s="93"/>
      <c r="CV791" s="94">
        <f t="shared" si="570"/>
        <v>0</v>
      </c>
      <c r="CW791" s="93">
        <f t="shared" si="571"/>
        <v>0</v>
      </c>
      <c r="CX791" s="86">
        <f t="shared" si="572"/>
        <v>0</v>
      </c>
      <c r="CY791" s="93" t="e">
        <f t="shared" si="548"/>
        <v>#VALUE!</v>
      </c>
      <c r="CZ791" s="93">
        <v>0</v>
      </c>
      <c r="DA791" s="93">
        <v>0</v>
      </c>
      <c r="DB791" s="93" t="e">
        <f t="shared" si="549"/>
        <v>#VALUE!</v>
      </c>
      <c r="DC791" s="93">
        <v>0</v>
      </c>
      <c r="DD791" s="91">
        <v>0</v>
      </c>
      <c r="DE791" s="93" t="e">
        <f t="shared" si="550"/>
        <v>#VALUE!</v>
      </c>
      <c r="DF791" s="93">
        <f t="shared" si="563"/>
        <v>0</v>
      </c>
      <c r="DG791" s="93"/>
      <c r="DH791" s="93">
        <v>0</v>
      </c>
      <c r="DI791" s="93">
        <v>0</v>
      </c>
      <c r="DJ791" s="86">
        <f t="shared" si="551"/>
        <v>0</v>
      </c>
      <c r="DK791" s="91">
        <v>0</v>
      </c>
      <c r="DL791" s="93"/>
      <c r="DM791" s="93">
        <v>0</v>
      </c>
      <c r="DN791" s="93" t="e">
        <f t="shared" si="564"/>
        <v>#VALUE!</v>
      </c>
      <c r="DO791" s="93" t="e">
        <f t="shared" si="552"/>
        <v>#VALUE!</v>
      </c>
      <c r="DP791" s="92" t="e">
        <f t="shared" si="553"/>
        <v>#VALUE!</v>
      </c>
      <c r="DQ791" s="97">
        <f t="shared" si="565"/>
        <v>0</v>
      </c>
      <c r="DR791" s="98">
        <f t="shared" si="554"/>
        <v>10</v>
      </c>
      <c r="DS791" s="93" t="str">
        <f t="shared" si="555"/>
        <v>Mã tin sai !!!</v>
      </c>
      <c r="DT791" s="93"/>
      <c r="DU791" s="78" t="e">
        <f t="shared" si="566"/>
        <v>#VALUE!</v>
      </c>
      <c r="DV791" s="78" t="e">
        <f>INDEX('08_DMGiaDat'!$L:$L,MATCH(DU791,'08_DMGiaDat'!$R:$R,0))</f>
        <v>#VALUE!</v>
      </c>
      <c r="DW791" s="78" t="str">
        <f t="shared" si="567"/>
        <v>5010700200100000001</v>
      </c>
      <c r="DX791" s="78" t="str">
        <f>IFERROR(VLOOKUP(DW791,'08_DMGiaDat'!C718:C719,2,FALSE),"N")</f>
        <v>N</v>
      </c>
      <c r="DY791" s="78" t="str">
        <f t="shared" si="568"/>
        <v>50107002001001</v>
      </c>
      <c r="DZ791" s="78" t="str">
        <f>IFERROR(VLOOKUP(DY791,'08_DMGiaDat'!C718:C719,2,FALSE),"N")</f>
        <v>N</v>
      </c>
      <c r="EA791" s="78" t="str">
        <f t="shared" si="569"/>
        <v>5010700200100000001</v>
      </c>
      <c r="EB791" s="78" t="str">
        <f>IFERROR(VLOOKUP(EA791,'08_DMGiaDat'!C718:C719,2,FALSE),"N")</f>
        <v>N</v>
      </c>
      <c r="EC791" s="92" t="e">
        <f>IF(DV791&lt;&gt;"N",DV791,IF(DX791&lt;&gt;"N",DX791,IF(DZ791&lt;&gt;"N",DZ791*VLOOKUP(LEFT(CB791,3),'03_DMMucDich'!C702:C706,5,FALSE),IF(EB791&lt;&gt;"N",EB791*VLOOKUP(LEFT(CB791,3),'03_DMMucDich'!C702:C706,5,FALSE),"N/A"))))</f>
        <v>#VALUE!</v>
      </c>
    </row>
    <row r="792" spans="1:133" s="34" customFormat="1" ht="16" x14ac:dyDescent="0.2">
      <c r="A792" s="85">
        <v>778</v>
      </c>
      <c r="B792" s="86"/>
      <c r="C792" s="87"/>
      <c r="D792" s="141"/>
      <c r="E792" s="86"/>
      <c r="F792" s="88"/>
      <c r="G792" s="88" t="s">
        <v>5718</v>
      </c>
      <c r="H792" s="151">
        <v>2022</v>
      </c>
      <c r="I792" s="86"/>
      <c r="J792" s="86"/>
      <c r="K792" s="145"/>
      <c r="L792" s="105"/>
      <c r="M792" s="86"/>
      <c r="N792" s="105"/>
      <c r="O792" s="105"/>
      <c r="P792" s="86"/>
      <c r="Q792" s="86"/>
      <c r="R792" s="153"/>
      <c r="S792" s="86"/>
      <c r="T792" s="86"/>
      <c r="U792" s="86"/>
      <c r="V792" s="86" t="str">
        <f t="shared" si="535"/>
        <v xml:space="preserve">, </v>
      </c>
      <c r="W792" s="86"/>
      <c r="X792" s="86"/>
      <c r="Y792" s="86"/>
      <c r="Z792" s="88"/>
      <c r="AA792" s="105"/>
      <c r="AB792" s="86"/>
      <c r="AC792" s="90"/>
      <c r="AD792" s="86"/>
      <c r="AE792" s="86"/>
      <c r="AF792" s="86"/>
      <c r="AG792" s="86"/>
      <c r="AH792" s="160"/>
      <c r="AI792" s="153"/>
      <c r="AJ792" s="153"/>
      <c r="AK792" s="86"/>
      <c r="AL792" s="86"/>
      <c r="AM792" s="153"/>
      <c r="AN792" s="153"/>
      <c r="AO792" s="165"/>
      <c r="AP792" s="153"/>
      <c r="AQ792" s="153"/>
      <c r="AR792" s="166">
        <v>0</v>
      </c>
      <c r="AS792" s="88" t="s">
        <v>5719</v>
      </c>
      <c r="AT792" s="92">
        <f t="shared" si="546"/>
        <v>0</v>
      </c>
      <c r="AU792" s="93">
        <v>0</v>
      </c>
      <c r="AV792" s="93">
        <v>0</v>
      </c>
      <c r="AW792" s="166">
        <v>0</v>
      </c>
      <c r="AX792" s="93">
        <v>0</v>
      </c>
      <c r="AY792" s="177"/>
      <c r="AZ792" s="177">
        <v>0</v>
      </c>
      <c r="BA792" s="178"/>
      <c r="BB792" s="105"/>
      <c r="BC792" s="105"/>
      <c r="BD792" s="93"/>
      <c r="BE792" s="93">
        <v>0</v>
      </c>
      <c r="BF792" s="91">
        <v>0</v>
      </c>
      <c r="BG792" s="94"/>
      <c r="BH792" s="95"/>
      <c r="BI792" s="93">
        <f t="shared" si="556"/>
        <v>0</v>
      </c>
      <c r="BJ792" s="105">
        <f t="shared" si="557"/>
        <v>0</v>
      </c>
      <c r="BK792" s="88">
        <f t="shared" si="558"/>
        <v>0</v>
      </c>
      <c r="BL792" s="86">
        <f t="shared" si="559"/>
        <v>0</v>
      </c>
      <c r="BM792" s="105">
        <f t="shared" si="560"/>
        <v>0</v>
      </c>
      <c r="BN792" s="86">
        <f t="shared" si="561"/>
        <v>0</v>
      </c>
      <c r="BO792" s="86">
        <f t="shared" si="562"/>
        <v>0</v>
      </c>
      <c r="BP792" s="86">
        <f t="shared" si="536"/>
        <v>0</v>
      </c>
      <c r="BQ792" s="160"/>
      <c r="BR792" s="86" t="s">
        <v>5720</v>
      </c>
      <c r="BS792" s="88" t="s">
        <v>5721</v>
      </c>
      <c r="BT792" s="86" t="s">
        <v>5722</v>
      </c>
      <c r="BU792" s="86"/>
      <c r="BV792" s="86">
        <f t="shared" si="537"/>
        <v>0</v>
      </c>
      <c r="BW792" s="105" t="str">
        <f t="shared" si="538"/>
        <v/>
      </c>
      <c r="BX792" s="86">
        <f t="shared" si="573"/>
        <v>0</v>
      </c>
      <c r="BY792" s="86">
        <f t="shared" si="574"/>
        <v>0</v>
      </c>
      <c r="BZ792" s="91">
        <f t="shared" si="575"/>
        <v>0</v>
      </c>
      <c r="CA792" s="91">
        <v>0</v>
      </c>
      <c r="CB792" s="96" t="s">
        <v>5719</v>
      </c>
      <c r="CC792" s="91">
        <f t="shared" si="539"/>
        <v>0</v>
      </c>
      <c r="CD792" s="91">
        <f t="shared" si="540"/>
        <v>0</v>
      </c>
      <c r="CE792" s="93">
        <f t="shared" si="541"/>
        <v>0</v>
      </c>
      <c r="CF792" s="93">
        <f t="shared" si="542"/>
        <v>0</v>
      </c>
      <c r="CG792" s="105"/>
      <c r="CH792" s="105"/>
      <c r="CI792" s="86"/>
      <c r="CJ792" s="188"/>
      <c r="CK792" s="181">
        <f t="shared" si="543"/>
        <v>0</v>
      </c>
      <c r="CL792" s="181">
        <f t="shared" si="544"/>
        <v>0</v>
      </c>
      <c r="CM792" s="86" t="s">
        <v>5723</v>
      </c>
      <c r="CN792" s="182"/>
      <c r="CO792" s="183"/>
      <c r="CP792" s="86" t="s">
        <v>5724</v>
      </c>
      <c r="CQ792" s="153"/>
      <c r="CR792" s="187" t="e">
        <f t="shared" si="545"/>
        <v>#VALUE!</v>
      </c>
      <c r="CS792" s="188">
        <v>0</v>
      </c>
      <c r="CT792" s="188" t="e">
        <f t="shared" si="547"/>
        <v>#VALUE!</v>
      </c>
      <c r="CU792" s="93"/>
      <c r="CV792" s="94">
        <f t="shared" si="570"/>
        <v>0</v>
      </c>
      <c r="CW792" s="93">
        <f t="shared" si="571"/>
        <v>0</v>
      </c>
      <c r="CX792" s="86">
        <f t="shared" si="572"/>
        <v>0</v>
      </c>
      <c r="CY792" s="93" t="e">
        <f t="shared" si="548"/>
        <v>#VALUE!</v>
      </c>
      <c r="CZ792" s="93">
        <v>0</v>
      </c>
      <c r="DA792" s="93">
        <v>0</v>
      </c>
      <c r="DB792" s="93" t="e">
        <f t="shared" si="549"/>
        <v>#VALUE!</v>
      </c>
      <c r="DC792" s="93">
        <v>0</v>
      </c>
      <c r="DD792" s="91">
        <v>0</v>
      </c>
      <c r="DE792" s="93" t="e">
        <f t="shared" si="550"/>
        <v>#VALUE!</v>
      </c>
      <c r="DF792" s="93">
        <f t="shared" si="563"/>
        <v>0</v>
      </c>
      <c r="DG792" s="93"/>
      <c r="DH792" s="93">
        <v>0</v>
      </c>
      <c r="DI792" s="93">
        <v>0</v>
      </c>
      <c r="DJ792" s="86">
        <f t="shared" si="551"/>
        <v>0</v>
      </c>
      <c r="DK792" s="91">
        <v>0</v>
      </c>
      <c r="DL792" s="93"/>
      <c r="DM792" s="93">
        <v>0</v>
      </c>
      <c r="DN792" s="93" t="e">
        <f t="shared" si="564"/>
        <v>#VALUE!</v>
      </c>
      <c r="DO792" s="93" t="e">
        <f t="shared" si="552"/>
        <v>#VALUE!</v>
      </c>
      <c r="DP792" s="92" t="e">
        <f t="shared" si="553"/>
        <v>#VALUE!</v>
      </c>
      <c r="DQ792" s="97">
        <f t="shared" si="565"/>
        <v>0</v>
      </c>
      <c r="DR792" s="98">
        <f t="shared" si="554"/>
        <v>10</v>
      </c>
      <c r="DS792" s="93" t="str">
        <f t="shared" si="555"/>
        <v>Mã tin sai !!!</v>
      </c>
      <c r="DT792" s="93"/>
      <c r="DU792" s="78" t="e">
        <f t="shared" si="566"/>
        <v>#VALUE!</v>
      </c>
      <c r="DV792" s="78" t="e">
        <f>INDEX('08_DMGiaDat'!$L:$L,MATCH(DU792,'08_DMGiaDat'!$R:$R,0))</f>
        <v>#VALUE!</v>
      </c>
      <c r="DW792" s="78" t="str">
        <f t="shared" si="567"/>
        <v>5010700200100000001</v>
      </c>
      <c r="DX792" s="78" t="str">
        <f>IFERROR(VLOOKUP(DW792,'08_DMGiaDat'!C718:C719,2,FALSE),"N")</f>
        <v>N</v>
      </c>
      <c r="DY792" s="78" t="str">
        <f t="shared" si="568"/>
        <v>50107002001001</v>
      </c>
      <c r="DZ792" s="78" t="str">
        <f>IFERROR(VLOOKUP(DY792,'08_DMGiaDat'!C718:C719,2,FALSE),"N")</f>
        <v>N</v>
      </c>
      <c r="EA792" s="78" t="str">
        <f t="shared" si="569"/>
        <v>5010700200100000001</v>
      </c>
      <c r="EB792" s="78" t="str">
        <f>IFERROR(VLOOKUP(EA792,'08_DMGiaDat'!C718:C719,2,FALSE),"N")</f>
        <v>N</v>
      </c>
      <c r="EC792" s="92" t="e">
        <f>IF(DV792&lt;&gt;"N",DV792,IF(DX792&lt;&gt;"N",DX792,IF(DZ792&lt;&gt;"N",DZ792*VLOOKUP(LEFT(CB792,3),'03_DMMucDich'!C702:C706,5,FALSE),IF(EB792&lt;&gt;"N",EB792*VLOOKUP(LEFT(CB792,3),'03_DMMucDich'!C702:C706,5,FALSE),"N/A"))))</f>
        <v>#VALUE!</v>
      </c>
    </row>
    <row r="793" spans="1:133" s="34" customFormat="1" ht="16" x14ac:dyDescent="0.2">
      <c r="A793" s="85">
        <v>779</v>
      </c>
      <c r="B793" s="86"/>
      <c r="C793" s="87"/>
      <c r="D793" s="141"/>
      <c r="E793" s="86"/>
      <c r="F793" s="88"/>
      <c r="G793" s="88" t="s">
        <v>5718</v>
      </c>
      <c r="H793" s="151">
        <v>2022</v>
      </c>
      <c r="I793" s="86"/>
      <c r="J793" s="86"/>
      <c r="K793" s="145"/>
      <c r="L793" s="105"/>
      <c r="M793" s="86"/>
      <c r="N793" s="105"/>
      <c r="O793" s="105"/>
      <c r="P793" s="86"/>
      <c r="Q793" s="86"/>
      <c r="R793" s="153"/>
      <c r="S793" s="86"/>
      <c r="T793" s="86"/>
      <c r="U793" s="86"/>
      <c r="V793" s="86" t="str">
        <f t="shared" si="535"/>
        <v xml:space="preserve">, </v>
      </c>
      <c r="W793" s="86"/>
      <c r="X793" s="86"/>
      <c r="Y793" s="86"/>
      <c r="Z793" s="88"/>
      <c r="AA793" s="105"/>
      <c r="AB793" s="86"/>
      <c r="AC793" s="90"/>
      <c r="AD793" s="86"/>
      <c r="AE793" s="86"/>
      <c r="AF793" s="86"/>
      <c r="AG793" s="86"/>
      <c r="AH793" s="160"/>
      <c r="AI793" s="153"/>
      <c r="AJ793" s="153"/>
      <c r="AK793" s="86"/>
      <c r="AL793" s="86"/>
      <c r="AM793" s="153"/>
      <c r="AN793" s="153"/>
      <c r="AO793" s="165"/>
      <c r="AP793" s="153"/>
      <c r="AQ793" s="153"/>
      <c r="AR793" s="166">
        <v>0</v>
      </c>
      <c r="AS793" s="88" t="s">
        <v>5719</v>
      </c>
      <c r="AT793" s="92">
        <f t="shared" si="546"/>
        <v>0</v>
      </c>
      <c r="AU793" s="93">
        <v>0</v>
      </c>
      <c r="AV793" s="93">
        <v>0</v>
      </c>
      <c r="AW793" s="166">
        <v>0</v>
      </c>
      <c r="AX793" s="93">
        <v>0</v>
      </c>
      <c r="AY793" s="177"/>
      <c r="AZ793" s="177">
        <v>0</v>
      </c>
      <c r="BA793" s="178"/>
      <c r="BB793" s="105"/>
      <c r="BC793" s="105"/>
      <c r="BD793" s="93"/>
      <c r="BE793" s="93">
        <v>0</v>
      </c>
      <c r="BF793" s="91">
        <v>0</v>
      </c>
      <c r="BG793" s="94"/>
      <c r="BH793" s="95"/>
      <c r="BI793" s="93">
        <f t="shared" si="556"/>
        <v>0</v>
      </c>
      <c r="BJ793" s="105">
        <f t="shared" si="557"/>
        <v>0</v>
      </c>
      <c r="BK793" s="88">
        <f t="shared" si="558"/>
        <v>0</v>
      </c>
      <c r="BL793" s="86">
        <f t="shared" si="559"/>
        <v>0</v>
      </c>
      <c r="BM793" s="105">
        <f t="shared" si="560"/>
        <v>0</v>
      </c>
      <c r="BN793" s="86">
        <f t="shared" si="561"/>
        <v>0</v>
      </c>
      <c r="BO793" s="86">
        <f t="shared" si="562"/>
        <v>0</v>
      </c>
      <c r="BP793" s="86">
        <f t="shared" si="536"/>
        <v>0</v>
      </c>
      <c r="BQ793" s="160"/>
      <c r="BR793" s="86" t="s">
        <v>5720</v>
      </c>
      <c r="BS793" s="88" t="s">
        <v>5721</v>
      </c>
      <c r="BT793" s="86" t="s">
        <v>5722</v>
      </c>
      <c r="BU793" s="86"/>
      <c r="BV793" s="86">
        <f t="shared" si="537"/>
        <v>0</v>
      </c>
      <c r="BW793" s="105" t="str">
        <f t="shared" si="538"/>
        <v/>
      </c>
      <c r="BX793" s="86">
        <f t="shared" si="573"/>
        <v>0</v>
      </c>
      <c r="BY793" s="86">
        <f t="shared" si="574"/>
        <v>0</v>
      </c>
      <c r="BZ793" s="91">
        <f t="shared" si="575"/>
        <v>0</v>
      </c>
      <c r="CA793" s="91">
        <v>0</v>
      </c>
      <c r="CB793" s="96" t="s">
        <v>5719</v>
      </c>
      <c r="CC793" s="91">
        <f t="shared" si="539"/>
        <v>0</v>
      </c>
      <c r="CD793" s="91">
        <f t="shared" si="540"/>
        <v>0</v>
      </c>
      <c r="CE793" s="93">
        <f t="shared" si="541"/>
        <v>0</v>
      </c>
      <c r="CF793" s="93">
        <f t="shared" si="542"/>
        <v>0</v>
      </c>
      <c r="CG793" s="105"/>
      <c r="CH793" s="105"/>
      <c r="CI793" s="86"/>
      <c r="CJ793" s="188"/>
      <c r="CK793" s="181">
        <f t="shared" si="543"/>
        <v>0</v>
      </c>
      <c r="CL793" s="181">
        <f t="shared" si="544"/>
        <v>0</v>
      </c>
      <c r="CM793" s="86" t="s">
        <v>5723</v>
      </c>
      <c r="CN793" s="182"/>
      <c r="CO793" s="183"/>
      <c r="CP793" s="86" t="s">
        <v>5724</v>
      </c>
      <c r="CQ793" s="153"/>
      <c r="CR793" s="187" t="e">
        <f t="shared" si="545"/>
        <v>#VALUE!</v>
      </c>
      <c r="CS793" s="188">
        <v>0</v>
      </c>
      <c r="CT793" s="188" t="e">
        <f t="shared" si="547"/>
        <v>#VALUE!</v>
      </c>
      <c r="CU793" s="93"/>
      <c r="CV793" s="94">
        <f t="shared" si="570"/>
        <v>0</v>
      </c>
      <c r="CW793" s="93">
        <f t="shared" si="571"/>
        <v>0</v>
      </c>
      <c r="CX793" s="86">
        <f t="shared" si="572"/>
        <v>0</v>
      </c>
      <c r="CY793" s="93" t="e">
        <f t="shared" si="548"/>
        <v>#VALUE!</v>
      </c>
      <c r="CZ793" s="93">
        <v>0</v>
      </c>
      <c r="DA793" s="93">
        <v>0</v>
      </c>
      <c r="DB793" s="93" t="e">
        <f t="shared" si="549"/>
        <v>#VALUE!</v>
      </c>
      <c r="DC793" s="93">
        <v>0</v>
      </c>
      <c r="DD793" s="91">
        <v>0</v>
      </c>
      <c r="DE793" s="93" t="e">
        <f t="shared" si="550"/>
        <v>#VALUE!</v>
      </c>
      <c r="DF793" s="93">
        <f t="shared" si="563"/>
        <v>0</v>
      </c>
      <c r="DG793" s="93"/>
      <c r="DH793" s="93">
        <v>0</v>
      </c>
      <c r="DI793" s="93">
        <v>0</v>
      </c>
      <c r="DJ793" s="86">
        <f t="shared" si="551"/>
        <v>0</v>
      </c>
      <c r="DK793" s="91">
        <v>0</v>
      </c>
      <c r="DL793" s="93"/>
      <c r="DM793" s="93">
        <v>0</v>
      </c>
      <c r="DN793" s="93" t="e">
        <f t="shared" si="564"/>
        <v>#VALUE!</v>
      </c>
      <c r="DO793" s="93" t="e">
        <f t="shared" si="552"/>
        <v>#VALUE!</v>
      </c>
      <c r="DP793" s="92" t="e">
        <f t="shared" si="553"/>
        <v>#VALUE!</v>
      </c>
      <c r="DQ793" s="97">
        <f t="shared" si="565"/>
        <v>0</v>
      </c>
      <c r="DR793" s="98">
        <f t="shared" si="554"/>
        <v>10</v>
      </c>
      <c r="DS793" s="93" t="str">
        <f t="shared" si="555"/>
        <v>Mã tin sai !!!</v>
      </c>
      <c r="DT793" s="93"/>
      <c r="DU793" s="78" t="e">
        <f t="shared" si="566"/>
        <v>#VALUE!</v>
      </c>
      <c r="DV793" s="78" t="e">
        <f>INDEX('08_DMGiaDat'!$L:$L,MATCH(DU793,'08_DMGiaDat'!$R:$R,0))</f>
        <v>#VALUE!</v>
      </c>
      <c r="DW793" s="78" t="str">
        <f t="shared" si="567"/>
        <v>5010700200100000001</v>
      </c>
      <c r="DX793" s="78" t="str">
        <f>IFERROR(VLOOKUP(DW793,'08_DMGiaDat'!C718:C719,2,FALSE),"N")</f>
        <v>N</v>
      </c>
      <c r="DY793" s="78" t="str">
        <f t="shared" si="568"/>
        <v>50107002001001</v>
      </c>
      <c r="DZ793" s="78" t="str">
        <f>IFERROR(VLOOKUP(DY793,'08_DMGiaDat'!C718:C719,2,FALSE),"N")</f>
        <v>N</v>
      </c>
      <c r="EA793" s="78" t="str">
        <f t="shared" si="569"/>
        <v>5010700200100000001</v>
      </c>
      <c r="EB793" s="78" t="str">
        <f>IFERROR(VLOOKUP(EA793,'08_DMGiaDat'!C718:C719,2,FALSE),"N")</f>
        <v>N</v>
      </c>
      <c r="EC793" s="92" t="e">
        <f>IF(DV793&lt;&gt;"N",DV793,IF(DX793&lt;&gt;"N",DX793,IF(DZ793&lt;&gt;"N",DZ793*VLOOKUP(LEFT(CB793,3),'03_DMMucDich'!C702:C706,5,FALSE),IF(EB793&lt;&gt;"N",EB793*VLOOKUP(LEFT(CB793,3),'03_DMMucDich'!C702:C706,5,FALSE),"N/A"))))</f>
        <v>#VALUE!</v>
      </c>
    </row>
    <row r="794" spans="1:133" s="34" customFormat="1" ht="16" x14ac:dyDescent="0.2">
      <c r="A794" s="85">
        <v>780</v>
      </c>
      <c r="B794" s="86"/>
      <c r="C794" s="87"/>
      <c r="D794" s="141"/>
      <c r="E794" s="86"/>
      <c r="F794" s="88"/>
      <c r="G794" s="88" t="s">
        <v>5718</v>
      </c>
      <c r="H794" s="151">
        <v>2022</v>
      </c>
      <c r="I794" s="86"/>
      <c r="J794" s="86"/>
      <c r="K794" s="145"/>
      <c r="L794" s="105"/>
      <c r="M794" s="86"/>
      <c r="N794" s="105"/>
      <c r="O794" s="105"/>
      <c r="P794" s="86"/>
      <c r="Q794" s="86"/>
      <c r="R794" s="153"/>
      <c r="S794" s="86"/>
      <c r="T794" s="86"/>
      <c r="U794" s="86"/>
      <c r="V794" s="86" t="str">
        <f t="shared" si="535"/>
        <v xml:space="preserve">, </v>
      </c>
      <c r="W794" s="86"/>
      <c r="X794" s="86"/>
      <c r="Y794" s="86"/>
      <c r="Z794" s="88"/>
      <c r="AA794" s="105"/>
      <c r="AB794" s="86"/>
      <c r="AC794" s="90"/>
      <c r="AD794" s="86"/>
      <c r="AE794" s="86"/>
      <c r="AF794" s="86"/>
      <c r="AG794" s="86"/>
      <c r="AH794" s="160"/>
      <c r="AI794" s="153"/>
      <c r="AJ794" s="153"/>
      <c r="AK794" s="86"/>
      <c r="AL794" s="86"/>
      <c r="AM794" s="153"/>
      <c r="AN794" s="153"/>
      <c r="AO794" s="165"/>
      <c r="AP794" s="153"/>
      <c r="AQ794" s="153"/>
      <c r="AR794" s="166">
        <v>0</v>
      </c>
      <c r="AS794" s="88" t="s">
        <v>5719</v>
      </c>
      <c r="AT794" s="92">
        <f t="shared" si="546"/>
        <v>0</v>
      </c>
      <c r="AU794" s="93">
        <v>0</v>
      </c>
      <c r="AV794" s="93">
        <v>0</v>
      </c>
      <c r="AW794" s="166">
        <v>0</v>
      </c>
      <c r="AX794" s="93">
        <v>0</v>
      </c>
      <c r="AY794" s="177"/>
      <c r="AZ794" s="177">
        <v>0</v>
      </c>
      <c r="BA794" s="178"/>
      <c r="BB794" s="105"/>
      <c r="BC794" s="105"/>
      <c r="BD794" s="93"/>
      <c r="BE794" s="93">
        <v>0</v>
      </c>
      <c r="BF794" s="91">
        <v>0</v>
      </c>
      <c r="BG794" s="94"/>
      <c r="BH794" s="95"/>
      <c r="BI794" s="93">
        <f t="shared" si="556"/>
        <v>0</v>
      </c>
      <c r="BJ794" s="105">
        <f t="shared" si="557"/>
        <v>0</v>
      </c>
      <c r="BK794" s="88">
        <f t="shared" si="558"/>
        <v>0</v>
      </c>
      <c r="BL794" s="86">
        <f t="shared" si="559"/>
        <v>0</v>
      </c>
      <c r="BM794" s="105">
        <f t="shared" si="560"/>
        <v>0</v>
      </c>
      <c r="BN794" s="86">
        <f t="shared" si="561"/>
        <v>0</v>
      </c>
      <c r="BO794" s="86">
        <f t="shared" si="562"/>
        <v>0</v>
      </c>
      <c r="BP794" s="86">
        <f t="shared" si="536"/>
        <v>0</v>
      </c>
      <c r="BQ794" s="160"/>
      <c r="BR794" s="86" t="s">
        <v>5720</v>
      </c>
      <c r="BS794" s="88" t="s">
        <v>5721</v>
      </c>
      <c r="BT794" s="86" t="s">
        <v>5722</v>
      </c>
      <c r="BU794" s="86"/>
      <c r="BV794" s="86">
        <f t="shared" si="537"/>
        <v>0</v>
      </c>
      <c r="BW794" s="105" t="str">
        <f t="shared" si="538"/>
        <v/>
      </c>
      <c r="BX794" s="86">
        <f t="shared" si="573"/>
        <v>0</v>
      </c>
      <c r="BY794" s="86">
        <f t="shared" si="574"/>
        <v>0</v>
      </c>
      <c r="BZ794" s="91">
        <f t="shared" si="575"/>
        <v>0</v>
      </c>
      <c r="CA794" s="91">
        <v>0</v>
      </c>
      <c r="CB794" s="96" t="s">
        <v>5719</v>
      </c>
      <c r="CC794" s="91">
        <f t="shared" si="539"/>
        <v>0</v>
      </c>
      <c r="CD794" s="91">
        <f t="shared" si="540"/>
        <v>0</v>
      </c>
      <c r="CE794" s="93">
        <f t="shared" si="541"/>
        <v>0</v>
      </c>
      <c r="CF794" s="93">
        <f t="shared" si="542"/>
        <v>0</v>
      </c>
      <c r="CG794" s="105"/>
      <c r="CH794" s="105"/>
      <c r="CI794" s="86"/>
      <c r="CJ794" s="188"/>
      <c r="CK794" s="181">
        <f t="shared" si="543"/>
        <v>0</v>
      </c>
      <c r="CL794" s="181">
        <f t="shared" si="544"/>
        <v>0</v>
      </c>
      <c r="CM794" s="86" t="s">
        <v>5723</v>
      </c>
      <c r="CN794" s="182"/>
      <c r="CO794" s="183"/>
      <c r="CP794" s="86" t="s">
        <v>5724</v>
      </c>
      <c r="CQ794" s="153"/>
      <c r="CR794" s="187" t="e">
        <f t="shared" si="545"/>
        <v>#VALUE!</v>
      </c>
      <c r="CS794" s="188">
        <v>0</v>
      </c>
      <c r="CT794" s="188" t="e">
        <f t="shared" si="547"/>
        <v>#VALUE!</v>
      </c>
      <c r="CU794" s="93"/>
      <c r="CV794" s="94">
        <f t="shared" si="570"/>
        <v>0</v>
      </c>
      <c r="CW794" s="93">
        <f t="shared" si="571"/>
        <v>0</v>
      </c>
      <c r="CX794" s="86">
        <f t="shared" si="572"/>
        <v>0</v>
      </c>
      <c r="CY794" s="93" t="e">
        <f t="shared" si="548"/>
        <v>#VALUE!</v>
      </c>
      <c r="CZ794" s="93">
        <v>0</v>
      </c>
      <c r="DA794" s="93">
        <v>0</v>
      </c>
      <c r="DB794" s="93" t="e">
        <f t="shared" si="549"/>
        <v>#VALUE!</v>
      </c>
      <c r="DC794" s="93">
        <v>0</v>
      </c>
      <c r="DD794" s="91">
        <v>0</v>
      </c>
      <c r="DE794" s="93" t="e">
        <f t="shared" si="550"/>
        <v>#VALUE!</v>
      </c>
      <c r="DF794" s="93">
        <f t="shared" si="563"/>
        <v>0</v>
      </c>
      <c r="DG794" s="93"/>
      <c r="DH794" s="93">
        <v>0</v>
      </c>
      <c r="DI794" s="93">
        <v>0</v>
      </c>
      <c r="DJ794" s="86">
        <f t="shared" si="551"/>
        <v>0</v>
      </c>
      <c r="DK794" s="91">
        <v>0</v>
      </c>
      <c r="DL794" s="93"/>
      <c r="DM794" s="93">
        <v>0</v>
      </c>
      <c r="DN794" s="93" t="e">
        <f t="shared" si="564"/>
        <v>#VALUE!</v>
      </c>
      <c r="DO794" s="93" t="e">
        <f t="shared" si="552"/>
        <v>#VALUE!</v>
      </c>
      <c r="DP794" s="92" t="e">
        <f t="shared" si="553"/>
        <v>#VALUE!</v>
      </c>
      <c r="DQ794" s="97">
        <f t="shared" si="565"/>
        <v>0</v>
      </c>
      <c r="DR794" s="98">
        <f t="shared" si="554"/>
        <v>10</v>
      </c>
      <c r="DS794" s="93" t="str">
        <f t="shared" si="555"/>
        <v>Mã tin sai !!!</v>
      </c>
      <c r="DT794" s="93"/>
      <c r="DU794" s="78" t="e">
        <f t="shared" si="566"/>
        <v>#VALUE!</v>
      </c>
      <c r="DV794" s="78" t="e">
        <f>INDEX('08_DMGiaDat'!$L:$L,MATCH(DU794,'08_DMGiaDat'!$R:$R,0))</f>
        <v>#VALUE!</v>
      </c>
      <c r="DW794" s="78" t="str">
        <f t="shared" si="567"/>
        <v>5010700200100000001</v>
      </c>
      <c r="DX794" s="78" t="str">
        <f>IFERROR(VLOOKUP(DW794,'08_DMGiaDat'!C718:C719,2,FALSE),"N")</f>
        <v>N</v>
      </c>
      <c r="DY794" s="78" t="str">
        <f t="shared" si="568"/>
        <v>50107002001001</v>
      </c>
      <c r="DZ794" s="78" t="str">
        <f>IFERROR(VLOOKUP(DY794,'08_DMGiaDat'!C718:C719,2,FALSE),"N")</f>
        <v>N</v>
      </c>
      <c r="EA794" s="78" t="str">
        <f t="shared" si="569"/>
        <v>5010700200100000001</v>
      </c>
      <c r="EB794" s="78" t="str">
        <f>IFERROR(VLOOKUP(EA794,'08_DMGiaDat'!C718:C719,2,FALSE),"N")</f>
        <v>N</v>
      </c>
      <c r="EC794" s="92" t="e">
        <f>IF(DV794&lt;&gt;"N",DV794,IF(DX794&lt;&gt;"N",DX794,IF(DZ794&lt;&gt;"N",DZ794*VLOOKUP(LEFT(CB794,3),'03_DMMucDich'!C702:C706,5,FALSE),IF(EB794&lt;&gt;"N",EB794*VLOOKUP(LEFT(CB794,3),'03_DMMucDich'!C702:C706,5,FALSE),"N/A"))))</f>
        <v>#VALUE!</v>
      </c>
    </row>
    <row r="795" spans="1:133" s="34" customFormat="1" ht="16" x14ac:dyDescent="0.2">
      <c r="A795" s="85">
        <v>781</v>
      </c>
      <c r="B795" s="86"/>
      <c r="C795" s="87"/>
      <c r="D795" s="141"/>
      <c r="E795" s="86"/>
      <c r="F795" s="88"/>
      <c r="G795" s="88" t="s">
        <v>5718</v>
      </c>
      <c r="H795" s="151">
        <v>2022</v>
      </c>
      <c r="I795" s="86"/>
      <c r="J795" s="86"/>
      <c r="K795" s="145"/>
      <c r="L795" s="105"/>
      <c r="M795" s="86"/>
      <c r="N795" s="105"/>
      <c r="O795" s="105"/>
      <c r="P795" s="86"/>
      <c r="Q795" s="86"/>
      <c r="R795" s="153"/>
      <c r="S795" s="86"/>
      <c r="T795" s="86"/>
      <c r="U795" s="86"/>
      <c r="V795" s="86" t="str">
        <f t="shared" si="535"/>
        <v xml:space="preserve">, </v>
      </c>
      <c r="W795" s="86"/>
      <c r="X795" s="86"/>
      <c r="Y795" s="86"/>
      <c r="Z795" s="88"/>
      <c r="AA795" s="105"/>
      <c r="AB795" s="86"/>
      <c r="AC795" s="90"/>
      <c r="AD795" s="86"/>
      <c r="AE795" s="86"/>
      <c r="AF795" s="86"/>
      <c r="AG795" s="86"/>
      <c r="AH795" s="160"/>
      <c r="AI795" s="153"/>
      <c r="AJ795" s="153"/>
      <c r="AK795" s="86"/>
      <c r="AL795" s="86"/>
      <c r="AM795" s="153"/>
      <c r="AN795" s="153"/>
      <c r="AO795" s="165"/>
      <c r="AP795" s="153"/>
      <c r="AQ795" s="153"/>
      <c r="AR795" s="166">
        <v>0</v>
      </c>
      <c r="AS795" s="88" t="s">
        <v>5719</v>
      </c>
      <c r="AT795" s="92">
        <f t="shared" si="546"/>
        <v>0</v>
      </c>
      <c r="AU795" s="93">
        <v>0</v>
      </c>
      <c r="AV795" s="93">
        <v>0</v>
      </c>
      <c r="AW795" s="166">
        <v>0</v>
      </c>
      <c r="AX795" s="93">
        <v>0</v>
      </c>
      <c r="AY795" s="177"/>
      <c r="AZ795" s="177">
        <v>0</v>
      </c>
      <c r="BA795" s="178"/>
      <c r="BB795" s="105"/>
      <c r="BC795" s="105"/>
      <c r="BD795" s="93"/>
      <c r="BE795" s="93">
        <v>0</v>
      </c>
      <c r="BF795" s="91">
        <v>0</v>
      </c>
      <c r="BG795" s="94"/>
      <c r="BH795" s="95"/>
      <c r="BI795" s="93">
        <f t="shared" si="556"/>
        <v>0</v>
      </c>
      <c r="BJ795" s="105">
        <f t="shared" si="557"/>
        <v>0</v>
      </c>
      <c r="BK795" s="88">
        <f t="shared" si="558"/>
        <v>0</v>
      </c>
      <c r="BL795" s="86">
        <f t="shared" si="559"/>
        <v>0</v>
      </c>
      <c r="BM795" s="105">
        <f t="shared" si="560"/>
        <v>0</v>
      </c>
      <c r="BN795" s="86">
        <f t="shared" si="561"/>
        <v>0</v>
      </c>
      <c r="BO795" s="86">
        <f t="shared" si="562"/>
        <v>0</v>
      </c>
      <c r="BP795" s="86">
        <f t="shared" si="536"/>
        <v>0</v>
      </c>
      <c r="BQ795" s="160"/>
      <c r="BR795" s="86" t="s">
        <v>5720</v>
      </c>
      <c r="BS795" s="88" t="s">
        <v>5721</v>
      </c>
      <c r="BT795" s="86" t="s">
        <v>5722</v>
      </c>
      <c r="BU795" s="86"/>
      <c r="BV795" s="86">
        <f t="shared" si="537"/>
        <v>0</v>
      </c>
      <c r="BW795" s="105" t="str">
        <f t="shared" si="538"/>
        <v/>
      </c>
      <c r="BX795" s="86">
        <f t="shared" si="573"/>
        <v>0</v>
      </c>
      <c r="BY795" s="86">
        <f t="shared" si="574"/>
        <v>0</v>
      </c>
      <c r="BZ795" s="91">
        <f t="shared" si="575"/>
        <v>0</v>
      </c>
      <c r="CA795" s="91">
        <v>0</v>
      </c>
      <c r="CB795" s="96" t="s">
        <v>5719</v>
      </c>
      <c r="CC795" s="91">
        <f t="shared" si="539"/>
        <v>0</v>
      </c>
      <c r="CD795" s="91">
        <f t="shared" si="540"/>
        <v>0</v>
      </c>
      <c r="CE795" s="93">
        <f t="shared" si="541"/>
        <v>0</v>
      </c>
      <c r="CF795" s="93">
        <f t="shared" si="542"/>
        <v>0</v>
      </c>
      <c r="CG795" s="105"/>
      <c r="CH795" s="105"/>
      <c r="CI795" s="86"/>
      <c r="CJ795" s="188"/>
      <c r="CK795" s="181">
        <f t="shared" si="543"/>
        <v>0</v>
      </c>
      <c r="CL795" s="181">
        <f t="shared" si="544"/>
        <v>0</v>
      </c>
      <c r="CM795" s="86" t="s">
        <v>5723</v>
      </c>
      <c r="CN795" s="182"/>
      <c r="CO795" s="183"/>
      <c r="CP795" s="86" t="s">
        <v>5724</v>
      </c>
      <c r="CQ795" s="153"/>
      <c r="CR795" s="187" t="e">
        <f t="shared" si="545"/>
        <v>#VALUE!</v>
      </c>
      <c r="CS795" s="188">
        <v>0</v>
      </c>
      <c r="CT795" s="188" t="e">
        <f t="shared" si="547"/>
        <v>#VALUE!</v>
      </c>
      <c r="CU795" s="93"/>
      <c r="CV795" s="94">
        <f t="shared" si="570"/>
        <v>0</v>
      </c>
      <c r="CW795" s="93">
        <f t="shared" si="571"/>
        <v>0</v>
      </c>
      <c r="CX795" s="86">
        <f t="shared" si="572"/>
        <v>0</v>
      </c>
      <c r="CY795" s="93" t="e">
        <f t="shared" si="548"/>
        <v>#VALUE!</v>
      </c>
      <c r="CZ795" s="93">
        <v>0</v>
      </c>
      <c r="DA795" s="93">
        <v>0</v>
      </c>
      <c r="DB795" s="93" t="e">
        <f t="shared" si="549"/>
        <v>#VALUE!</v>
      </c>
      <c r="DC795" s="93">
        <v>0</v>
      </c>
      <c r="DD795" s="91">
        <v>0</v>
      </c>
      <c r="DE795" s="93" t="e">
        <f t="shared" si="550"/>
        <v>#VALUE!</v>
      </c>
      <c r="DF795" s="93">
        <f t="shared" si="563"/>
        <v>0</v>
      </c>
      <c r="DG795" s="93"/>
      <c r="DH795" s="93">
        <v>0</v>
      </c>
      <c r="DI795" s="93">
        <v>0</v>
      </c>
      <c r="DJ795" s="86">
        <f t="shared" si="551"/>
        <v>0</v>
      </c>
      <c r="DK795" s="91">
        <v>0</v>
      </c>
      <c r="DL795" s="93"/>
      <c r="DM795" s="93">
        <v>0</v>
      </c>
      <c r="DN795" s="93" t="e">
        <f t="shared" si="564"/>
        <v>#VALUE!</v>
      </c>
      <c r="DO795" s="93" t="e">
        <f t="shared" si="552"/>
        <v>#VALUE!</v>
      </c>
      <c r="DP795" s="92" t="e">
        <f t="shared" si="553"/>
        <v>#VALUE!</v>
      </c>
      <c r="DQ795" s="97">
        <f t="shared" si="565"/>
        <v>0</v>
      </c>
      <c r="DR795" s="98">
        <f t="shared" si="554"/>
        <v>10</v>
      </c>
      <c r="DS795" s="93" t="str">
        <f t="shared" si="555"/>
        <v>Mã tin sai !!!</v>
      </c>
      <c r="DT795" s="93"/>
      <c r="DU795" s="78" t="e">
        <f t="shared" si="566"/>
        <v>#VALUE!</v>
      </c>
      <c r="DV795" s="78" t="e">
        <f>INDEX('08_DMGiaDat'!$L:$L,MATCH(DU795,'08_DMGiaDat'!$R:$R,0))</f>
        <v>#VALUE!</v>
      </c>
      <c r="DW795" s="78" t="str">
        <f t="shared" si="567"/>
        <v>5010700200100000001</v>
      </c>
      <c r="DX795" s="78" t="str">
        <f>IFERROR(VLOOKUP(DW795,'08_DMGiaDat'!C718:C719,2,FALSE),"N")</f>
        <v>N</v>
      </c>
      <c r="DY795" s="78" t="str">
        <f t="shared" si="568"/>
        <v>50107002001001</v>
      </c>
      <c r="DZ795" s="78" t="str">
        <f>IFERROR(VLOOKUP(DY795,'08_DMGiaDat'!C718:C719,2,FALSE),"N")</f>
        <v>N</v>
      </c>
      <c r="EA795" s="78" t="str">
        <f t="shared" si="569"/>
        <v>5010700200100000001</v>
      </c>
      <c r="EB795" s="78" t="str">
        <f>IFERROR(VLOOKUP(EA795,'08_DMGiaDat'!C718:C719,2,FALSE),"N")</f>
        <v>N</v>
      </c>
      <c r="EC795" s="92" t="e">
        <f>IF(DV795&lt;&gt;"N",DV795,IF(DX795&lt;&gt;"N",DX795,IF(DZ795&lt;&gt;"N",DZ795*VLOOKUP(LEFT(CB795,3),'03_DMMucDich'!C702:C706,5,FALSE),IF(EB795&lt;&gt;"N",EB795*VLOOKUP(LEFT(CB795,3),'03_DMMucDich'!C702:C706,5,FALSE),"N/A"))))</f>
        <v>#VALUE!</v>
      </c>
    </row>
    <row r="796" spans="1:133" s="34" customFormat="1" ht="16" x14ac:dyDescent="0.2">
      <c r="A796" s="85">
        <v>782</v>
      </c>
      <c r="B796" s="86"/>
      <c r="C796" s="87"/>
      <c r="D796" s="141"/>
      <c r="E796" s="86"/>
      <c r="F796" s="88"/>
      <c r="G796" s="88" t="s">
        <v>5718</v>
      </c>
      <c r="H796" s="151">
        <v>2022</v>
      </c>
      <c r="I796" s="86"/>
      <c r="J796" s="86"/>
      <c r="K796" s="145"/>
      <c r="L796" s="105"/>
      <c r="M796" s="86"/>
      <c r="N796" s="105"/>
      <c r="O796" s="105"/>
      <c r="P796" s="86"/>
      <c r="Q796" s="86"/>
      <c r="R796" s="153"/>
      <c r="S796" s="86"/>
      <c r="T796" s="86"/>
      <c r="U796" s="86"/>
      <c r="V796" s="86" t="str">
        <f t="shared" si="535"/>
        <v xml:space="preserve">, </v>
      </c>
      <c r="W796" s="86"/>
      <c r="X796" s="86"/>
      <c r="Y796" s="86"/>
      <c r="Z796" s="88"/>
      <c r="AA796" s="105"/>
      <c r="AB796" s="86"/>
      <c r="AC796" s="90"/>
      <c r="AD796" s="86"/>
      <c r="AE796" s="86"/>
      <c r="AF796" s="86"/>
      <c r="AG796" s="86"/>
      <c r="AH796" s="160"/>
      <c r="AI796" s="153"/>
      <c r="AJ796" s="153"/>
      <c r="AK796" s="86"/>
      <c r="AL796" s="86"/>
      <c r="AM796" s="153"/>
      <c r="AN796" s="153"/>
      <c r="AO796" s="165"/>
      <c r="AP796" s="153"/>
      <c r="AQ796" s="153"/>
      <c r="AR796" s="166">
        <v>0</v>
      </c>
      <c r="AS796" s="88" t="s">
        <v>5719</v>
      </c>
      <c r="AT796" s="92">
        <f t="shared" si="546"/>
        <v>0</v>
      </c>
      <c r="AU796" s="93">
        <v>0</v>
      </c>
      <c r="AV796" s="93">
        <v>0</v>
      </c>
      <c r="AW796" s="166">
        <v>0</v>
      </c>
      <c r="AX796" s="93">
        <v>0</v>
      </c>
      <c r="AY796" s="177"/>
      <c r="AZ796" s="177">
        <v>0</v>
      </c>
      <c r="BA796" s="178"/>
      <c r="BB796" s="105"/>
      <c r="BC796" s="105"/>
      <c r="BD796" s="93"/>
      <c r="BE796" s="93">
        <v>0</v>
      </c>
      <c r="BF796" s="91">
        <v>0</v>
      </c>
      <c r="BG796" s="94"/>
      <c r="BH796" s="95"/>
      <c r="BI796" s="93">
        <f t="shared" si="556"/>
        <v>0</v>
      </c>
      <c r="BJ796" s="105">
        <f t="shared" si="557"/>
        <v>0</v>
      </c>
      <c r="BK796" s="88">
        <f t="shared" si="558"/>
        <v>0</v>
      </c>
      <c r="BL796" s="86">
        <f t="shared" si="559"/>
        <v>0</v>
      </c>
      <c r="BM796" s="105">
        <f t="shared" si="560"/>
        <v>0</v>
      </c>
      <c r="BN796" s="86">
        <f t="shared" si="561"/>
        <v>0</v>
      </c>
      <c r="BO796" s="86">
        <f t="shared" si="562"/>
        <v>0</v>
      </c>
      <c r="BP796" s="86">
        <f t="shared" si="536"/>
        <v>0</v>
      </c>
      <c r="BQ796" s="160"/>
      <c r="BR796" s="86" t="s">
        <v>5720</v>
      </c>
      <c r="BS796" s="88" t="s">
        <v>5721</v>
      </c>
      <c r="BT796" s="86" t="s">
        <v>5722</v>
      </c>
      <c r="BU796" s="86"/>
      <c r="BV796" s="86">
        <f t="shared" si="537"/>
        <v>0</v>
      </c>
      <c r="BW796" s="105" t="str">
        <f t="shared" si="538"/>
        <v/>
      </c>
      <c r="BX796" s="86">
        <f t="shared" si="573"/>
        <v>0</v>
      </c>
      <c r="BY796" s="86">
        <f t="shared" si="574"/>
        <v>0</v>
      </c>
      <c r="BZ796" s="91">
        <f t="shared" si="575"/>
        <v>0</v>
      </c>
      <c r="CA796" s="91">
        <v>0</v>
      </c>
      <c r="CB796" s="96" t="s">
        <v>5719</v>
      </c>
      <c r="CC796" s="91">
        <f t="shared" si="539"/>
        <v>0</v>
      </c>
      <c r="CD796" s="91">
        <f t="shared" si="540"/>
        <v>0</v>
      </c>
      <c r="CE796" s="93">
        <f t="shared" si="541"/>
        <v>0</v>
      </c>
      <c r="CF796" s="93">
        <f t="shared" si="542"/>
        <v>0</v>
      </c>
      <c r="CG796" s="105"/>
      <c r="CH796" s="105"/>
      <c r="CI796" s="86"/>
      <c r="CJ796" s="188"/>
      <c r="CK796" s="181">
        <f t="shared" si="543"/>
        <v>0</v>
      </c>
      <c r="CL796" s="181">
        <f t="shared" si="544"/>
        <v>0</v>
      </c>
      <c r="CM796" s="86" t="s">
        <v>5723</v>
      </c>
      <c r="CN796" s="182"/>
      <c r="CO796" s="183"/>
      <c r="CP796" s="86" t="s">
        <v>5724</v>
      </c>
      <c r="CQ796" s="153"/>
      <c r="CR796" s="187" t="e">
        <f t="shared" si="545"/>
        <v>#VALUE!</v>
      </c>
      <c r="CS796" s="188">
        <v>0</v>
      </c>
      <c r="CT796" s="188" t="e">
        <f t="shared" si="547"/>
        <v>#VALUE!</v>
      </c>
      <c r="CU796" s="93"/>
      <c r="CV796" s="94">
        <f t="shared" si="570"/>
        <v>0</v>
      </c>
      <c r="CW796" s="93">
        <f t="shared" si="571"/>
        <v>0</v>
      </c>
      <c r="CX796" s="86">
        <f t="shared" si="572"/>
        <v>0</v>
      </c>
      <c r="CY796" s="93" t="e">
        <f t="shared" si="548"/>
        <v>#VALUE!</v>
      </c>
      <c r="CZ796" s="93">
        <v>0</v>
      </c>
      <c r="DA796" s="93">
        <v>0</v>
      </c>
      <c r="DB796" s="93" t="e">
        <f t="shared" si="549"/>
        <v>#VALUE!</v>
      </c>
      <c r="DC796" s="93">
        <v>0</v>
      </c>
      <c r="DD796" s="91">
        <v>0</v>
      </c>
      <c r="DE796" s="93" t="e">
        <f t="shared" si="550"/>
        <v>#VALUE!</v>
      </c>
      <c r="DF796" s="93">
        <f t="shared" si="563"/>
        <v>0</v>
      </c>
      <c r="DG796" s="93"/>
      <c r="DH796" s="93">
        <v>0</v>
      </c>
      <c r="DI796" s="93">
        <v>0</v>
      </c>
      <c r="DJ796" s="86">
        <f t="shared" si="551"/>
        <v>0</v>
      </c>
      <c r="DK796" s="91">
        <v>0</v>
      </c>
      <c r="DL796" s="93"/>
      <c r="DM796" s="93">
        <v>0</v>
      </c>
      <c r="DN796" s="93" t="e">
        <f t="shared" si="564"/>
        <v>#VALUE!</v>
      </c>
      <c r="DO796" s="93" t="e">
        <f t="shared" si="552"/>
        <v>#VALUE!</v>
      </c>
      <c r="DP796" s="92" t="e">
        <f t="shared" si="553"/>
        <v>#VALUE!</v>
      </c>
      <c r="DQ796" s="97">
        <f t="shared" si="565"/>
        <v>0</v>
      </c>
      <c r="DR796" s="98">
        <f t="shared" si="554"/>
        <v>10</v>
      </c>
      <c r="DS796" s="93" t="str">
        <f t="shared" si="555"/>
        <v>Mã tin sai !!!</v>
      </c>
      <c r="DT796" s="93"/>
      <c r="DU796" s="78" t="e">
        <f t="shared" si="566"/>
        <v>#VALUE!</v>
      </c>
      <c r="DV796" s="78" t="e">
        <f>INDEX('08_DMGiaDat'!$L:$L,MATCH(DU796,'08_DMGiaDat'!$R:$R,0))</f>
        <v>#VALUE!</v>
      </c>
      <c r="DW796" s="78" t="str">
        <f t="shared" si="567"/>
        <v>5010700200100000001</v>
      </c>
      <c r="DX796" s="78" t="str">
        <f>IFERROR(VLOOKUP(DW796,'08_DMGiaDat'!C718:C719,2,FALSE),"N")</f>
        <v>N</v>
      </c>
      <c r="DY796" s="78" t="str">
        <f t="shared" si="568"/>
        <v>50107002001001</v>
      </c>
      <c r="DZ796" s="78" t="str">
        <f>IFERROR(VLOOKUP(DY796,'08_DMGiaDat'!C718:C719,2,FALSE),"N")</f>
        <v>N</v>
      </c>
      <c r="EA796" s="78" t="str">
        <f t="shared" si="569"/>
        <v>5010700200100000001</v>
      </c>
      <c r="EB796" s="78" t="str">
        <f>IFERROR(VLOOKUP(EA796,'08_DMGiaDat'!C718:C719,2,FALSE),"N")</f>
        <v>N</v>
      </c>
      <c r="EC796" s="92" t="e">
        <f>IF(DV796&lt;&gt;"N",DV796,IF(DX796&lt;&gt;"N",DX796,IF(DZ796&lt;&gt;"N",DZ796*VLOOKUP(LEFT(CB796,3),'03_DMMucDich'!C702:C706,5,FALSE),IF(EB796&lt;&gt;"N",EB796*VLOOKUP(LEFT(CB796,3),'03_DMMucDich'!C702:C706,5,FALSE),"N/A"))))</f>
        <v>#VALUE!</v>
      </c>
    </row>
    <row r="797" spans="1:133" s="34" customFormat="1" ht="16" x14ac:dyDescent="0.2">
      <c r="A797" s="85">
        <v>783</v>
      </c>
      <c r="B797" s="86"/>
      <c r="C797" s="87"/>
      <c r="D797" s="141"/>
      <c r="E797" s="86"/>
      <c r="F797" s="88"/>
      <c r="G797" s="88" t="s">
        <v>5718</v>
      </c>
      <c r="H797" s="151">
        <v>2022</v>
      </c>
      <c r="I797" s="86"/>
      <c r="J797" s="86"/>
      <c r="K797" s="145"/>
      <c r="L797" s="105"/>
      <c r="M797" s="86"/>
      <c r="N797" s="105"/>
      <c r="O797" s="105"/>
      <c r="P797" s="86"/>
      <c r="Q797" s="86"/>
      <c r="R797" s="153"/>
      <c r="S797" s="86"/>
      <c r="T797" s="86"/>
      <c r="U797" s="86"/>
      <c r="V797" s="86" t="str">
        <f t="shared" si="535"/>
        <v xml:space="preserve">, </v>
      </c>
      <c r="W797" s="86"/>
      <c r="X797" s="86"/>
      <c r="Y797" s="86"/>
      <c r="Z797" s="88"/>
      <c r="AA797" s="105"/>
      <c r="AB797" s="86"/>
      <c r="AC797" s="90"/>
      <c r="AD797" s="86"/>
      <c r="AE797" s="86"/>
      <c r="AF797" s="86"/>
      <c r="AG797" s="86"/>
      <c r="AH797" s="160"/>
      <c r="AI797" s="153"/>
      <c r="AJ797" s="153"/>
      <c r="AK797" s="86"/>
      <c r="AL797" s="86"/>
      <c r="AM797" s="153"/>
      <c r="AN797" s="153"/>
      <c r="AO797" s="165"/>
      <c r="AP797" s="153"/>
      <c r="AQ797" s="153"/>
      <c r="AR797" s="166">
        <v>0</v>
      </c>
      <c r="AS797" s="88" t="s">
        <v>5719</v>
      </c>
      <c r="AT797" s="92">
        <f t="shared" si="546"/>
        <v>0</v>
      </c>
      <c r="AU797" s="93">
        <v>0</v>
      </c>
      <c r="AV797" s="93">
        <v>0</v>
      </c>
      <c r="AW797" s="166">
        <v>0</v>
      </c>
      <c r="AX797" s="93">
        <v>0</v>
      </c>
      <c r="AY797" s="177"/>
      <c r="AZ797" s="177">
        <v>0</v>
      </c>
      <c r="BA797" s="178"/>
      <c r="BB797" s="105"/>
      <c r="BC797" s="105"/>
      <c r="BD797" s="93"/>
      <c r="BE797" s="93">
        <v>0</v>
      </c>
      <c r="BF797" s="91">
        <v>0</v>
      </c>
      <c r="BG797" s="94"/>
      <c r="BH797" s="95"/>
      <c r="BI797" s="93">
        <f t="shared" si="556"/>
        <v>0</v>
      </c>
      <c r="BJ797" s="105">
        <f t="shared" si="557"/>
        <v>0</v>
      </c>
      <c r="BK797" s="88">
        <f t="shared" si="558"/>
        <v>0</v>
      </c>
      <c r="BL797" s="86">
        <f t="shared" si="559"/>
        <v>0</v>
      </c>
      <c r="BM797" s="105">
        <f t="shared" si="560"/>
        <v>0</v>
      </c>
      <c r="BN797" s="86">
        <f t="shared" si="561"/>
        <v>0</v>
      </c>
      <c r="BO797" s="86">
        <f t="shared" si="562"/>
        <v>0</v>
      </c>
      <c r="BP797" s="86">
        <f t="shared" si="536"/>
        <v>0</v>
      </c>
      <c r="BQ797" s="160"/>
      <c r="BR797" s="86" t="s">
        <v>5720</v>
      </c>
      <c r="BS797" s="88" t="s">
        <v>5721</v>
      </c>
      <c r="BT797" s="86" t="s">
        <v>5722</v>
      </c>
      <c r="BU797" s="86"/>
      <c r="BV797" s="86">
        <f t="shared" si="537"/>
        <v>0</v>
      </c>
      <c r="BW797" s="105" t="str">
        <f t="shared" si="538"/>
        <v/>
      </c>
      <c r="BX797" s="86">
        <f t="shared" si="573"/>
        <v>0</v>
      </c>
      <c r="BY797" s="86">
        <f t="shared" si="574"/>
        <v>0</v>
      </c>
      <c r="BZ797" s="91">
        <f t="shared" si="575"/>
        <v>0</v>
      </c>
      <c r="CA797" s="91">
        <v>0</v>
      </c>
      <c r="CB797" s="96" t="s">
        <v>5719</v>
      </c>
      <c r="CC797" s="91">
        <f t="shared" si="539"/>
        <v>0</v>
      </c>
      <c r="CD797" s="91">
        <f t="shared" si="540"/>
        <v>0</v>
      </c>
      <c r="CE797" s="93">
        <f t="shared" si="541"/>
        <v>0</v>
      </c>
      <c r="CF797" s="93">
        <f t="shared" si="542"/>
        <v>0</v>
      </c>
      <c r="CG797" s="105"/>
      <c r="CH797" s="105"/>
      <c r="CI797" s="86"/>
      <c r="CJ797" s="188"/>
      <c r="CK797" s="181">
        <f t="shared" si="543"/>
        <v>0</v>
      </c>
      <c r="CL797" s="181">
        <f t="shared" si="544"/>
        <v>0</v>
      </c>
      <c r="CM797" s="86" t="s">
        <v>5723</v>
      </c>
      <c r="CN797" s="182"/>
      <c r="CO797" s="183"/>
      <c r="CP797" s="86" t="s">
        <v>5724</v>
      </c>
      <c r="CQ797" s="153"/>
      <c r="CR797" s="187" t="e">
        <f t="shared" si="545"/>
        <v>#VALUE!</v>
      </c>
      <c r="CS797" s="188">
        <v>0</v>
      </c>
      <c r="CT797" s="188" t="e">
        <f t="shared" si="547"/>
        <v>#VALUE!</v>
      </c>
      <c r="CU797" s="93"/>
      <c r="CV797" s="94">
        <f t="shared" si="570"/>
        <v>0</v>
      </c>
      <c r="CW797" s="93">
        <f t="shared" si="571"/>
        <v>0</v>
      </c>
      <c r="CX797" s="86">
        <f t="shared" si="572"/>
        <v>0</v>
      </c>
      <c r="CY797" s="93" t="e">
        <f t="shared" si="548"/>
        <v>#VALUE!</v>
      </c>
      <c r="CZ797" s="93">
        <v>0</v>
      </c>
      <c r="DA797" s="93">
        <v>0</v>
      </c>
      <c r="DB797" s="93" t="e">
        <f t="shared" si="549"/>
        <v>#VALUE!</v>
      </c>
      <c r="DC797" s="93">
        <v>0</v>
      </c>
      <c r="DD797" s="91">
        <v>0</v>
      </c>
      <c r="DE797" s="93" t="e">
        <f t="shared" si="550"/>
        <v>#VALUE!</v>
      </c>
      <c r="DF797" s="93">
        <f t="shared" si="563"/>
        <v>0</v>
      </c>
      <c r="DG797" s="93"/>
      <c r="DH797" s="93">
        <v>0</v>
      </c>
      <c r="DI797" s="93">
        <v>0</v>
      </c>
      <c r="DJ797" s="86">
        <f t="shared" si="551"/>
        <v>0</v>
      </c>
      <c r="DK797" s="91">
        <v>0</v>
      </c>
      <c r="DL797" s="93"/>
      <c r="DM797" s="93">
        <v>0</v>
      </c>
      <c r="DN797" s="93" t="e">
        <f t="shared" si="564"/>
        <v>#VALUE!</v>
      </c>
      <c r="DO797" s="93" t="e">
        <f t="shared" si="552"/>
        <v>#VALUE!</v>
      </c>
      <c r="DP797" s="92" t="e">
        <f t="shared" si="553"/>
        <v>#VALUE!</v>
      </c>
      <c r="DQ797" s="97">
        <f t="shared" si="565"/>
        <v>0</v>
      </c>
      <c r="DR797" s="98">
        <f t="shared" si="554"/>
        <v>10</v>
      </c>
      <c r="DS797" s="93" t="str">
        <f t="shared" si="555"/>
        <v>Mã tin sai !!!</v>
      </c>
      <c r="DT797" s="93"/>
      <c r="DU797" s="78" t="e">
        <f t="shared" si="566"/>
        <v>#VALUE!</v>
      </c>
      <c r="DV797" s="78" t="e">
        <f>INDEX('08_DMGiaDat'!$L:$L,MATCH(DU797,'08_DMGiaDat'!$R:$R,0))</f>
        <v>#VALUE!</v>
      </c>
      <c r="DW797" s="78" t="str">
        <f t="shared" si="567"/>
        <v>5010700200100000001</v>
      </c>
      <c r="DX797" s="78" t="str">
        <f>IFERROR(VLOOKUP(DW797,'08_DMGiaDat'!C718:C719,2,FALSE),"N")</f>
        <v>N</v>
      </c>
      <c r="DY797" s="78" t="str">
        <f t="shared" si="568"/>
        <v>50107002001001</v>
      </c>
      <c r="DZ797" s="78" t="str">
        <f>IFERROR(VLOOKUP(DY797,'08_DMGiaDat'!C718:C719,2,FALSE),"N")</f>
        <v>N</v>
      </c>
      <c r="EA797" s="78" t="str">
        <f t="shared" si="569"/>
        <v>5010700200100000001</v>
      </c>
      <c r="EB797" s="78" t="str">
        <f>IFERROR(VLOOKUP(EA797,'08_DMGiaDat'!C718:C719,2,FALSE),"N")</f>
        <v>N</v>
      </c>
      <c r="EC797" s="92" t="e">
        <f>IF(DV797&lt;&gt;"N",DV797,IF(DX797&lt;&gt;"N",DX797,IF(DZ797&lt;&gt;"N",DZ797*VLOOKUP(LEFT(CB797,3),'03_DMMucDich'!C702:C706,5,FALSE),IF(EB797&lt;&gt;"N",EB797*VLOOKUP(LEFT(CB797,3),'03_DMMucDich'!C702:C706,5,FALSE),"N/A"))))</f>
        <v>#VALUE!</v>
      </c>
    </row>
    <row r="798" spans="1:133" s="34" customFormat="1" ht="16" x14ac:dyDescent="0.2">
      <c r="A798" s="85">
        <v>784</v>
      </c>
      <c r="B798" s="86"/>
      <c r="C798" s="87"/>
      <c r="D798" s="141"/>
      <c r="E798" s="86"/>
      <c r="F798" s="88"/>
      <c r="G798" s="88" t="s">
        <v>5718</v>
      </c>
      <c r="H798" s="151">
        <v>2022</v>
      </c>
      <c r="I798" s="86"/>
      <c r="J798" s="86"/>
      <c r="K798" s="145"/>
      <c r="L798" s="105"/>
      <c r="M798" s="86"/>
      <c r="N798" s="105"/>
      <c r="O798" s="105"/>
      <c r="P798" s="86"/>
      <c r="Q798" s="86"/>
      <c r="R798" s="153"/>
      <c r="S798" s="86"/>
      <c r="T798" s="86"/>
      <c r="U798" s="86"/>
      <c r="V798" s="86" t="str">
        <f t="shared" si="535"/>
        <v xml:space="preserve">, </v>
      </c>
      <c r="W798" s="86"/>
      <c r="X798" s="86"/>
      <c r="Y798" s="86"/>
      <c r="Z798" s="88"/>
      <c r="AA798" s="105"/>
      <c r="AB798" s="86"/>
      <c r="AC798" s="90"/>
      <c r="AD798" s="86"/>
      <c r="AE798" s="86"/>
      <c r="AF798" s="86"/>
      <c r="AG798" s="86"/>
      <c r="AH798" s="160"/>
      <c r="AI798" s="153"/>
      <c r="AJ798" s="153"/>
      <c r="AK798" s="86"/>
      <c r="AL798" s="86"/>
      <c r="AM798" s="153"/>
      <c r="AN798" s="153"/>
      <c r="AO798" s="165"/>
      <c r="AP798" s="153"/>
      <c r="AQ798" s="153"/>
      <c r="AR798" s="166">
        <v>0</v>
      </c>
      <c r="AS798" s="88" t="s">
        <v>5719</v>
      </c>
      <c r="AT798" s="92">
        <f t="shared" si="546"/>
        <v>0</v>
      </c>
      <c r="AU798" s="93">
        <v>0</v>
      </c>
      <c r="AV798" s="93">
        <v>0</v>
      </c>
      <c r="AW798" s="166">
        <v>0</v>
      </c>
      <c r="AX798" s="93">
        <v>0</v>
      </c>
      <c r="AY798" s="177"/>
      <c r="AZ798" s="177">
        <v>0</v>
      </c>
      <c r="BA798" s="178"/>
      <c r="BB798" s="105"/>
      <c r="BC798" s="105"/>
      <c r="BD798" s="93"/>
      <c r="BE798" s="93">
        <v>0</v>
      </c>
      <c r="BF798" s="91">
        <v>0</v>
      </c>
      <c r="BG798" s="94"/>
      <c r="BH798" s="95"/>
      <c r="BI798" s="93">
        <f t="shared" si="556"/>
        <v>0</v>
      </c>
      <c r="BJ798" s="105">
        <f t="shared" si="557"/>
        <v>0</v>
      </c>
      <c r="BK798" s="88">
        <f t="shared" si="558"/>
        <v>0</v>
      </c>
      <c r="BL798" s="86">
        <f t="shared" si="559"/>
        <v>0</v>
      </c>
      <c r="BM798" s="105">
        <f t="shared" si="560"/>
        <v>0</v>
      </c>
      <c r="BN798" s="86">
        <f t="shared" si="561"/>
        <v>0</v>
      </c>
      <c r="BO798" s="86">
        <f t="shared" si="562"/>
        <v>0</v>
      </c>
      <c r="BP798" s="86">
        <f t="shared" si="536"/>
        <v>0</v>
      </c>
      <c r="BQ798" s="160"/>
      <c r="BR798" s="86" t="s">
        <v>5720</v>
      </c>
      <c r="BS798" s="88" t="s">
        <v>5721</v>
      </c>
      <c r="BT798" s="86" t="s">
        <v>5722</v>
      </c>
      <c r="BU798" s="86"/>
      <c r="BV798" s="86">
        <f t="shared" si="537"/>
        <v>0</v>
      </c>
      <c r="BW798" s="105" t="str">
        <f t="shared" si="538"/>
        <v/>
      </c>
      <c r="BX798" s="86">
        <f t="shared" si="573"/>
        <v>0</v>
      </c>
      <c r="BY798" s="86">
        <f t="shared" si="574"/>
        <v>0</v>
      </c>
      <c r="BZ798" s="91">
        <f t="shared" si="575"/>
        <v>0</v>
      </c>
      <c r="CA798" s="91">
        <v>0</v>
      </c>
      <c r="CB798" s="96" t="s">
        <v>5719</v>
      </c>
      <c r="CC798" s="91">
        <f t="shared" si="539"/>
        <v>0</v>
      </c>
      <c r="CD798" s="91">
        <f t="shared" si="540"/>
        <v>0</v>
      </c>
      <c r="CE798" s="93">
        <f t="shared" si="541"/>
        <v>0</v>
      </c>
      <c r="CF798" s="93">
        <f t="shared" si="542"/>
        <v>0</v>
      </c>
      <c r="CG798" s="105"/>
      <c r="CH798" s="105"/>
      <c r="CI798" s="86"/>
      <c r="CJ798" s="188"/>
      <c r="CK798" s="181">
        <f t="shared" si="543"/>
        <v>0</v>
      </c>
      <c r="CL798" s="181">
        <f t="shared" si="544"/>
        <v>0</v>
      </c>
      <c r="CM798" s="86" t="s">
        <v>5723</v>
      </c>
      <c r="CN798" s="182"/>
      <c r="CO798" s="183"/>
      <c r="CP798" s="86" t="s">
        <v>5724</v>
      </c>
      <c r="CQ798" s="153"/>
      <c r="CR798" s="187" t="e">
        <f t="shared" si="545"/>
        <v>#VALUE!</v>
      </c>
      <c r="CS798" s="188">
        <v>0</v>
      </c>
      <c r="CT798" s="188" t="e">
        <f t="shared" si="547"/>
        <v>#VALUE!</v>
      </c>
      <c r="CU798" s="93"/>
      <c r="CV798" s="94">
        <f t="shared" si="570"/>
        <v>0</v>
      </c>
      <c r="CW798" s="93">
        <f t="shared" si="571"/>
        <v>0</v>
      </c>
      <c r="CX798" s="86">
        <f t="shared" si="572"/>
        <v>0</v>
      </c>
      <c r="CY798" s="93" t="e">
        <f t="shared" si="548"/>
        <v>#VALUE!</v>
      </c>
      <c r="CZ798" s="93">
        <v>0</v>
      </c>
      <c r="DA798" s="93">
        <v>0</v>
      </c>
      <c r="DB798" s="93" t="e">
        <f t="shared" si="549"/>
        <v>#VALUE!</v>
      </c>
      <c r="DC798" s="93">
        <v>0</v>
      </c>
      <c r="DD798" s="91">
        <v>0</v>
      </c>
      <c r="DE798" s="93" t="e">
        <f t="shared" si="550"/>
        <v>#VALUE!</v>
      </c>
      <c r="DF798" s="93">
        <f t="shared" si="563"/>
        <v>0</v>
      </c>
      <c r="DG798" s="93"/>
      <c r="DH798" s="93">
        <v>0</v>
      </c>
      <c r="DI798" s="93">
        <v>0</v>
      </c>
      <c r="DJ798" s="86">
        <f t="shared" si="551"/>
        <v>0</v>
      </c>
      <c r="DK798" s="91">
        <v>0</v>
      </c>
      <c r="DL798" s="93"/>
      <c r="DM798" s="93">
        <v>0</v>
      </c>
      <c r="DN798" s="93" t="e">
        <f t="shared" si="564"/>
        <v>#VALUE!</v>
      </c>
      <c r="DO798" s="93" t="e">
        <f t="shared" si="552"/>
        <v>#VALUE!</v>
      </c>
      <c r="DP798" s="92" t="e">
        <f t="shared" si="553"/>
        <v>#VALUE!</v>
      </c>
      <c r="DQ798" s="97">
        <f t="shared" si="565"/>
        <v>0</v>
      </c>
      <c r="DR798" s="98">
        <f t="shared" si="554"/>
        <v>10</v>
      </c>
      <c r="DS798" s="93" t="str">
        <f t="shared" si="555"/>
        <v>Mã tin sai !!!</v>
      </c>
      <c r="DT798" s="93"/>
      <c r="DU798" s="78" t="e">
        <f t="shared" si="566"/>
        <v>#VALUE!</v>
      </c>
      <c r="DV798" s="78" t="e">
        <f>INDEX('08_DMGiaDat'!$L:$L,MATCH(DU798,'08_DMGiaDat'!$R:$R,0))</f>
        <v>#VALUE!</v>
      </c>
      <c r="DW798" s="78" t="str">
        <f t="shared" si="567"/>
        <v>5010700200100000001</v>
      </c>
      <c r="DX798" s="78" t="str">
        <f>IFERROR(VLOOKUP(DW798,'08_DMGiaDat'!C718:C719,2,FALSE),"N")</f>
        <v>N</v>
      </c>
      <c r="DY798" s="78" t="str">
        <f t="shared" si="568"/>
        <v>50107002001001</v>
      </c>
      <c r="DZ798" s="78" t="str">
        <f>IFERROR(VLOOKUP(DY798,'08_DMGiaDat'!C718:C719,2,FALSE),"N")</f>
        <v>N</v>
      </c>
      <c r="EA798" s="78" t="str">
        <f t="shared" si="569"/>
        <v>5010700200100000001</v>
      </c>
      <c r="EB798" s="78" t="str">
        <f>IFERROR(VLOOKUP(EA798,'08_DMGiaDat'!C718:C719,2,FALSE),"N")</f>
        <v>N</v>
      </c>
      <c r="EC798" s="92" t="e">
        <f>IF(DV798&lt;&gt;"N",DV798,IF(DX798&lt;&gt;"N",DX798,IF(DZ798&lt;&gt;"N",DZ798*VLOOKUP(LEFT(CB798,3),'03_DMMucDich'!C702:C706,5,FALSE),IF(EB798&lt;&gt;"N",EB798*VLOOKUP(LEFT(CB798,3),'03_DMMucDich'!C702:C706,5,FALSE),"N/A"))))</f>
        <v>#VALUE!</v>
      </c>
    </row>
    <row r="799" spans="1:133" s="34" customFormat="1" ht="16" x14ac:dyDescent="0.2">
      <c r="A799" s="85">
        <v>785</v>
      </c>
      <c r="B799" s="86"/>
      <c r="C799" s="87"/>
      <c r="D799" s="141"/>
      <c r="E799" s="86"/>
      <c r="F799" s="88"/>
      <c r="G799" s="88" t="s">
        <v>5718</v>
      </c>
      <c r="H799" s="151">
        <v>2022</v>
      </c>
      <c r="I799" s="86"/>
      <c r="J799" s="86"/>
      <c r="K799" s="145"/>
      <c r="L799" s="105"/>
      <c r="M799" s="86"/>
      <c r="N799" s="105"/>
      <c r="O799" s="105"/>
      <c r="P799" s="86"/>
      <c r="Q799" s="86"/>
      <c r="R799" s="153"/>
      <c r="S799" s="86"/>
      <c r="T799" s="86"/>
      <c r="U799" s="86"/>
      <c r="V799" s="86" t="str">
        <f t="shared" si="535"/>
        <v xml:space="preserve">, </v>
      </c>
      <c r="W799" s="86"/>
      <c r="X799" s="86"/>
      <c r="Y799" s="86"/>
      <c r="Z799" s="88"/>
      <c r="AA799" s="105"/>
      <c r="AB799" s="86"/>
      <c r="AC799" s="90"/>
      <c r="AD799" s="86"/>
      <c r="AE799" s="86"/>
      <c r="AF799" s="86"/>
      <c r="AG799" s="86"/>
      <c r="AH799" s="160"/>
      <c r="AI799" s="153"/>
      <c r="AJ799" s="153"/>
      <c r="AK799" s="86"/>
      <c r="AL799" s="86"/>
      <c r="AM799" s="153"/>
      <c r="AN799" s="153"/>
      <c r="AO799" s="165"/>
      <c r="AP799" s="153"/>
      <c r="AQ799" s="153"/>
      <c r="AR799" s="166">
        <v>0</v>
      </c>
      <c r="AS799" s="88" t="s">
        <v>5719</v>
      </c>
      <c r="AT799" s="92">
        <f t="shared" si="546"/>
        <v>0</v>
      </c>
      <c r="AU799" s="93">
        <v>0</v>
      </c>
      <c r="AV799" s="93">
        <v>0</v>
      </c>
      <c r="AW799" s="166">
        <v>0</v>
      </c>
      <c r="AX799" s="93">
        <v>0</v>
      </c>
      <c r="AY799" s="177"/>
      <c r="AZ799" s="177">
        <v>0</v>
      </c>
      <c r="BA799" s="178"/>
      <c r="BB799" s="105"/>
      <c r="BC799" s="105"/>
      <c r="BD799" s="93"/>
      <c r="BE799" s="93">
        <v>0</v>
      </c>
      <c r="BF799" s="91">
        <v>0</v>
      </c>
      <c r="BG799" s="94"/>
      <c r="BH799" s="95"/>
      <c r="BI799" s="93">
        <f t="shared" si="556"/>
        <v>0</v>
      </c>
      <c r="BJ799" s="105">
        <f t="shared" si="557"/>
        <v>0</v>
      </c>
      <c r="BK799" s="88">
        <f t="shared" si="558"/>
        <v>0</v>
      </c>
      <c r="BL799" s="86">
        <f t="shared" si="559"/>
        <v>0</v>
      </c>
      <c r="BM799" s="105">
        <f t="shared" si="560"/>
        <v>0</v>
      </c>
      <c r="BN799" s="86">
        <f t="shared" si="561"/>
        <v>0</v>
      </c>
      <c r="BO799" s="86">
        <f t="shared" si="562"/>
        <v>0</v>
      </c>
      <c r="BP799" s="86">
        <f t="shared" si="536"/>
        <v>0</v>
      </c>
      <c r="BQ799" s="160"/>
      <c r="BR799" s="86" t="s">
        <v>5720</v>
      </c>
      <c r="BS799" s="88" t="s">
        <v>5721</v>
      </c>
      <c r="BT799" s="86" t="s">
        <v>5722</v>
      </c>
      <c r="BU799" s="86"/>
      <c r="BV799" s="86">
        <f t="shared" si="537"/>
        <v>0</v>
      </c>
      <c r="BW799" s="105" t="str">
        <f t="shared" si="538"/>
        <v/>
      </c>
      <c r="BX799" s="86">
        <f t="shared" si="573"/>
        <v>0</v>
      </c>
      <c r="BY799" s="86">
        <f t="shared" si="574"/>
        <v>0</v>
      </c>
      <c r="BZ799" s="91">
        <f t="shared" si="575"/>
        <v>0</v>
      </c>
      <c r="CA799" s="91">
        <v>0</v>
      </c>
      <c r="CB799" s="96" t="s">
        <v>5719</v>
      </c>
      <c r="CC799" s="91">
        <f t="shared" si="539"/>
        <v>0</v>
      </c>
      <c r="CD799" s="91">
        <f t="shared" si="540"/>
        <v>0</v>
      </c>
      <c r="CE799" s="93">
        <f t="shared" si="541"/>
        <v>0</v>
      </c>
      <c r="CF799" s="93">
        <f t="shared" si="542"/>
        <v>0</v>
      </c>
      <c r="CG799" s="105"/>
      <c r="CH799" s="105"/>
      <c r="CI799" s="86"/>
      <c r="CJ799" s="188"/>
      <c r="CK799" s="181">
        <f t="shared" si="543"/>
        <v>0</v>
      </c>
      <c r="CL799" s="181">
        <f t="shared" si="544"/>
        <v>0</v>
      </c>
      <c r="CM799" s="86" t="s">
        <v>5723</v>
      </c>
      <c r="CN799" s="182"/>
      <c r="CO799" s="183"/>
      <c r="CP799" s="86" t="s">
        <v>5724</v>
      </c>
      <c r="CQ799" s="153"/>
      <c r="CR799" s="187" t="e">
        <f t="shared" si="545"/>
        <v>#VALUE!</v>
      </c>
      <c r="CS799" s="188">
        <v>0</v>
      </c>
      <c r="CT799" s="188" t="e">
        <f t="shared" si="547"/>
        <v>#VALUE!</v>
      </c>
      <c r="CU799" s="93"/>
      <c r="CV799" s="94">
        <f t="shared" si="570"/>
        <v>0</v>
      </c>
      <c r="CW799" s="93">
        <f t="shared" si="571"/>
        <v>0</v>
      </c>
      <c r="CX799" s="86">
        <f t="shared" si="572"/>
        <v>0</v>
      </c>
      <c r="CY799" s="93" t="e">
        <f t="shared" si="548"/>
        <v>#VALUE!</v>
      </c>
      <c r="CZ799" s="93">
        <v>0</v>
      </c>
      <c r="DA799" s="93">
        <v>0</v>
      </c>
      <c r="DB799" s="93" t="e">
        <f t="shared" si="549"/>
        <v>#VALUE!</v>
      </c>
      <c r="DC799" s="93">
        <v>0</v>
      </c>
      <c r="DD799" s="91">
        <v>0</v>
      </c>
      <c r="DE799" s="93" t="e">
        <f t="shared" si="550"/>
        <v>#VALUE!</v>
      </c>
      <c r="DF799" s="93">
        <f t="shared" si="563"/>
        <v>0</v>
      </c>
      <c r="DG799" s="93"/>
      <c r="DH799" s="93">
        <v>0</v>
      </c>
      <c r="DI799" s="93">
        <v>0</v>
      </c>
      <c r="DJ799" s="86">
        <f t="shared" si="551"/>
        <v>0</v>
      </c>
      <c r="DK799" s="91">
        <v>0</v>
      </c>
      <c r="DL799" s="93"/>
      <c r="DM799" s="93">
        <v>0</v>
      </c>
      <c r="DN799" s="93" t="e">
        <f t="shared" si="564"/>
        <v>#VALUE!</v>
      </c>
      <c r="DO799" s="93" t="e">
        <f t="shared" si="552"/>
        <v>#VALUE!</v>
      </c>
      <c r="DP799" s="92" t="e">
        <f t="shared" si="553"/>
        <v>#VALUE!</v>
      </c>
      <c r="DQ799" s="97">
        <f t="shared" si="565"/>
        <v>0</v>
      </c>
      <c r="DR799" s="98">
        <f t="shared" si="554"/>
        <v>10</v>
      </c>
      <c r="DS799" s="93" t="str">
        <f t="shared" si="555"/>
        <v>Mã tin sai !!!</v>
      </c>
      <c r="DT799" s="93"/>
      <c r="DU799" s="78" t="e">
        <f t="shared" si="566"/>
        <v>#VALUE!</v>
      </c>
      <c r="DV799" s="78" t="e">
        <f>INDEX('08_DMGiaDat'!$L:$L,MATCH(DU799,'08_DMGiaDat'!$R:$R,0))</f>
        <v>#VALUE!</v>
      </c>
      <c r="DW799" s="78" t="str">
        <f t="shared" si="567"/>
        <v>5010700200100000001</v>
      </c>
      <c r="DX799" s="78" t="str">
        <f>IFERROR(VLOOKUP(DW799,'08_DMGiaDat'!C718:C719,2,FALSE),"N")</f>
        <v>N</v>
      </c>
      <c r="DY799" s="78" t="str">
        <f t="shared" si="568"/>
        <v>50107002001001</v>
      </c>
      <c r="DZ799" s="78" t="str">
        <f>IFERROR(VLOOKUP(DY799,'08_DMGiaDat'!C718:C719,2,FALSE),"N")</f>
        <v>N</v>
      </c>
      <c r="EA799" s="78" t="str">
        <f t="shared" si="569"/>
        <v>5010700200100000001</v>
      </c>
      <c r="EB799" s="78" t="str">
        <f>IFERROR(VLOOKUP(EA799,'08_DMGiaDat'!C718:C719,2,FALSE),"N")</f>
        <v>N</v>
      </c>
      <c r="EC799" s="92" t="e">
        <f>IF(DV799&lt;&gt;"N",DV799,IF(DX799&lt;&gt;"N",DX799,IF(DZ799&lt;&gt;"N",DZ799*VLOOKUP(LEFT(CB799,3),'03_DMMucDich'!C702:C706,5,FALSE),IF(EB799&lt;&gt;"N",EB799*VLOOKUP(LEFT(CB799,3),'03_DMMucDich'!C702:C706,5,FALSE),"N/A"))))</f>
        <v>#VALUE!</v>
      </c>
    </row>
    <row r="800" spans="1:133" s="34" customFormat="1" ht="16" x14ac:dyDescent="0.2">
      <c r="A800" s="85">
        <v>786</v>
      </c>
      <c r="B800" s="86"/>
      <c r="C800" s="87"/>
      <c r="D800" s="141"/>
      <c r="E800" s="86"/>
      <c r="F800" s="88"/>
      <c r="G800" s="88" t="s">
        <v>5718</v>
      </c>
      <c r="H800" s="151">
        <v>2022</v>
      </c>
      <c r="I800" s="86"/>
      <c r="J800" s="86"/>
      <c r="K800" s="145"/>
      <c r="L800" s="105"/>
      <c r="M800" s="86"/>
      <c r="N800" s="105"/>
      <c r="O800" s="105"/>
      <c r="P800" s="86"/>
      <c r="Q800" s="86"/>
      <c r="R800" s="153"/>
      <c r="S800" s="86"/>
      <c r="T800" s="86"/>
      <c r="U800" s="86"/>
      <c r="V800" s="86" t="str">
        <f t="shared" si="535"/>
        <v xml:space="preserve">, </v>
      </c>
      <c r="W800" s="86"/>
      <c r="X800" s="86"/>
      <c r="Y800" s="86"/>
      <c r="Z800" s="88"/>
      <c r="AA800" s="105"/>
      <c r="AB800" s="86"/>
      <c r="AC800" s="90"/>
      <c r="AD800" s="86"/>
      <c r="AE800" s="86"/>
      <c r="AF800" s="86"/>
      <c r="AG800" s="86"/>
      <c r="AH800" s="160"/>
      <c r="AI800" s="153"/>
      <c r="AJ800" s="153"/>
      <c r="AK800" s="86"/>
      <c r="AL800" s="86"/>
      <c r="AM800" s="153"/>
      <c r="AN800" s="153"/>
      <c r="AO800" s="165"/>
      <c r="AP800" s="153"/>
      <c r="AQ800" s="153"/>
      <c r="AR800" s="166">
        <v>0</v>
      </c>
      <c r="AS800" s="88" t="s">
        <v>5719</v>
      </c>
      <c r="AT800" s="92">
        <f t="shared" si="546"/>
        <v>0</v>
      </c>
      <c r="AU800" s="93">
        <v>0</v>
      </c>
      <c r="AV800" s="93">
        <v>0</v>
      </c>
      <c r="AW800" s="166">
        <v>0</v>
      </c>
      <c r="AX800" s="93">
        <v>0</v>
      </c>
      <c r="AY800" s="177"/>
      <c r="AZ800" s="177">
        <v>0</v>
      </c>
      <c r="BA800" s="178"/>
      <c r="BB800" s="105"/>
      <c r="BC800" s="105"/>
      <c r="BD800" s="93"/>
      <c r="BE800" s="93">
        <v>0</v>
      </c>
      <c r="BF800" s="91">
        <v>0</v>
      </c>
      <c r="BG800" s="94"/>
      <c r="BH800" s="95"/>
      <c r="BI800" s="93">
        <f t="shared" si="556"/>
        <v>0</v>
      </c>
      <c r="BJ800" s="105">
        <f t="shared" si="557"/>
        <v>0</v>
      </c>
      <c r="BK800" s="88">
        <f t="shared" si="558"/>
        <v>0</v>
      </c>
      <c r="BL800" s="86">
        <f t="shared" si="559"/>
        <v>0</v>
      </c>
      <c r="BM800" s="105">
        <f t="shared" si="560"/>
        <v>0</v>
      </c>
      <c r="BN800" s="86">
        <f t="shared" si="561"/>
        <v>0</v>
      </c>
      <c r="BO800" s="86">
        <f t="shared" si="562"/>
        <v>0</v>
      </c>
      <c r="BP800" s="86">
        <f t="shared" si="536"/>
        <v>0</v>
      </c>
      <c r="BQ800" s="160"/>
      <c r="BR800" s="86" t="s">
        <v>5720</v>
      </c>
      <c r="BS800" s="88" t="s">
        <v>5721</v>
      </c>
      <c r="BT800" s="86" t="s">
        <v>5722</v>
      </c>
      <c r="BU800" s="86"/>
      <c r="BV800" s="86">
        <f t="shared" si="537"/>
        <v>0</v>
      </c>
      <c r="BW800" s="105" t="str">
        <f t="shared" si="538"/>
        <v/>
      </c>
      <c r="BX800" s="86">
        <f t="shared" si="573"/>
        <v>0</v>
      </c>
      <c r="BY800" s="86">
        <f t="shared" si="574"/>
        <v>0</v>
      </c>
      <c r="BZ800" s="91">
        <f t="shared" si="575"/>
        <v>0</v>
      </c>
      <c r="CA800" s="91">
        <v>0</v>
      </c>
      <c r="CB800" s="96" t="s">
        <v>5719</v>
      </c>
      <c r="CC800" s="91">
        <f t="shared" si="539"/>
        <v>0</v>
      </c>
      <c r="CD800" s="91">
        <f t="shared" si="540"/>
        <v>0</v>
      </c>
      <c r="CE800" s="93">
        <f t="shared" si="541"/>
        <v>0</v>
      </c>
      <c r="CF800" s="93">
        <f t="shared" si="542"/>
        <v>0</v>
      </c>
      <c r="CG800" s="105"/>
      <c r="CH800" s="105"/>
      <c r="CI800" s="86"/>
      <c r="CJ800" s="188"/>
      <c r="CK800" s="181">
        <f t="shared" si="543"/>
        <v>0</v>
      </c>
      <c r="CL800" s="181">
        <f t="shared" si="544"/>
        <v>0</v>
      </c>
      <c r="CM800" s="86" t="s">
        <v>5723</v>
      </c>
      <c r="CN800" s="182"/>
      <c r="CO800" s="183"/>
      <c r="CP800" s="86" t="s">
        <v>5724</v>
      </c>
      <c r="CQ800" s="153"/>
      <c r="CR800" s="187" t="e">
        <f t="shared" si="545"/>
        <v>#VALUE!</v>
      </c>
      <c r="CS800" s="188">
        <v>0</v>
      </c>
      <c r="CT800" s="188" t="e">
        <f t="shared" si="547"/>
        <v>#VALUE!</v>
      </c>
      <c r="CU800" s="93"/>
      <c r="CV800" s="94">
        <f t="shared" si="570"/>
        <v>0</v>
      </c>
      <c r="CW800" s="93">
        <f t="shared" si="571"/>
        <v>0</v>
      </c>
      <c r="CX800" s="86">
        <f t="shared" si="572"/>
        <v>0</v>
      </c>
      <c r="CY800" s="93" t="e">
        <f t="shared" si="548"/>
        <v>#VALUE!</v>
      </c>
      <c r="CZ800" s="93">
        <v>0</v>
      </c>
      <c r="DA800" s="93">
        <v>0</v>
      </c>
      <c r="DB800" s="93" t="e">
        <f t="shared" si="549"/>
        <v>#VALUE!</v>
      </c>
      <c r="DC800" s="93">
        <v>0</v>
      </c>
      <c r="DD800" s="91">
        <v>0</v>
      </c>
      <c r="DE800" s="93" t="e">
        <f t="shared" si="550"/>
        <v>#VALUE!</v>
      </c>
      <c r="DF800" s="93">
        <f t="shared" si="563"/>
        <v>0</v>
      </c>
      <c r="DG800" s="93"/>
      <c r="DH800" s="93">
        <v>0</v>
      </c>
      <c r="DI800" s="93">
        <v>0</v>
      </c>
      <c r="DJ800" s="86">
        <f t="shared" si="551"/>
        <v>0</v>
      </c>
      <c r="DK800" s="91">
        <v>0</v>
      </c>
      <c r="DL800" s="93"/>
      <c r="DM800" s="93">
        <v>0</v>
      </c>
      <c r="DN800" s="93" t="e">
        <f t="shared" si="564"/>
        <v>#VALUE!</v>
      </c>
      <c r="DO800" s="93" t="e">
        <f t="shared" si="552"/>
        <v>#VALUE!</v>
      </c>
      <c r="DP800" s="92" t="e">
        <f t="shared" si="553"/>
        <v>#VALUE!</v>
      </c>
      <c r="DQ800" s="97">
        <f t="shared" si="565"/>
        <v>0</v>
      </c>
      <c r="DR800" s="98">
        <f t="shared" si="554"/>
        <v>10</v>
      </c>
      <c r="DS800" s="93" t="str">
        <f t="shared" si="555"/>
        <v>Mã tin sai !!!</v>
      </c>
      <c r="DT800" s="93"/>
      <c r="DU800" s="78" t="e">
        <f t="shared" si="566"/>
        <v>#VALUE!</v>
      </c>
      <c r="DV800" s="78" t="e">
        <f>INDEX('08_DMGiaDat'!$L:$L,MATCH(DU800,'08_DMGiaDat'!$R:$R,0))</f>
        <v>#VALUE!</v>
      </c>
      <c r="DW800" s="78" t="str">
        <f t="shared" si="567"/>
        <v>5010700200100000001</v>
      </c>
      <c r="DX800" s="78" t="str">
        <f>IFERROR(VLOOKUP(DW800,'08_DMGiaDat'!C718:C719,2,FALSE),"N")</f>
        <v>N</v>
      </c>
      <c r="DY800" s="78" t="str">
        <f t="shared" si="568"/>
        <v>50107002001001</v>
      </c>
      <c r="DZ800" s="78" t="str">
        <f>IFERROR(VLOOKUP(DY800,'08_DMGiaDat'!C718:C719,2,FALSE),"N")</f>
        <v>N</v>
      </c>
      <c r="EA800" s="78" t="str">
        <f t="shared" si="569"/>
        <v>5010700200100000001</v>
      </c>
      <c r="EB800" s="78" t="str">
        <f>IFERROR(VLOOKUP(EA800,'08_DMGiaDat'!C718:C719,2,FALSE),"N")</f>
        <v>N</v>
      </c>
      <c r="EC800" s="92" t="e">
        <f>IF(DV800&lt;&gt;"N",DV800,IF(DX800&lt;&gt;"N",DX800,IF(DZ800&lt;&gt;"N",DZ800*VLOOKUP(LEFT(CB800,3),'03_DMMucDich'!C702:C706,5,FALSE),IF(EB800&lt;&gt;"N",EB800*VLOOKUP(LEFT(CB800,3),'03_DMMucDich'!C702:C706,5,FALSE),"N/A"))))</f>
        <v>#VALUE!</v>
      </c>
    </row>
    <row r="801" spans="1:133" s="34" customFormat="1" ht="16" x14ac:dyDescent="0.2">
      <c r="A801" s="85">
        <v>787</v>
      </c>
      <c r="B801" s="86"/>
      <c r="C801" s="87"/>
      <c r="D801" s="141"/>
      <c r="E801" s="86"/>
      <c r="F801" s="88"/>
      <c r="G801" s="88" t="s">
        <v>5718</v>
      </c>
      <c r="H801" s="151">
        <v>2022</v>
      </c>
      <c r="I801" s="86"/>
      <c r="J801" s="86"/>
      <c r="K801" s="145"/>
      <c r="L801" s="105"/>
      <c r="M801" s="86"/>
      <c r="N801" s="105"/>
      <c r="O801" s="105"/>
      <c r="P801" s="86"/>
      <c r="Q801" s="86"/>
      <c r="R801" s="153"/>
      <c r="S801" s="86"/>
      <c r="T801" s="86"/>
      <c r="U801" s="86"/>
      <c r="V801" s="86" t="str">
        <f t="shared" si="535"/>
        <v xml:space="preserve">, </v>
      </c>
      <c r="W801" s="86"/>
      <c r="X801" s="86"/>
      <c r="Y801" s="86"/>
      <c r="Z801" s="88"/>
      <c r="AA801" s="105"/>
      <c r="AB801" s="86"/>
      <c r="AC801" s="90"/>
      <c r="AD801" s="86"/>
      <c r="AE801" s="86"/>
      <c r="AF801" s="86"/>
      <c r="AG801" s="86"/>
      <c r="AH801" s="160"/>
      <c r="AI801" s="153"/>
      <c r="AJ801" s="153"/>
      <c r="AK801" s="86"/>
      <c r="AL801" s="86"/>
      <c r="AM801" s="153"/>
      <c r="AN801" s="153"/>
      <c r="AO801" s="165"/>
      <c r="AP801" s="153"/>
      <c r="AQ801" s="153"/>
      <c r="AR801" s="166">
        <v>0</v>
      </c>
      <c r="AS801" s="88" t="s">
        <v>5719</v>
      </c>
      <c r="AT801" s="92">
        <f t="shared" si="546"/>
        <v>0</v>
      </c>
      <c r="AU801" s="93">
        <v>0</v>
      </c>
      <c r="AV801" s="93">
        <v>0</v>
      </c>
      <c r="AW801" s="166">
        <v>0</v>
      </c>
      <c r="AX801" s="93">
        <v>0</v>
      </c>
      <c r="AY801" s="177"/>
      <c r="AZ801" s="177">
        <v>0</v>
      </c>
      <c r="BA801" s="178"/>
      <c r="BB801" s="105"/>
      <c r="BC801" s="105"/>
      <c r="BD801" s="93"/>
      <c r="BE801" s="93">
        <v>0</v>
      </c>
      <c r="BF801" s="91">
        <v>0</v>
      </c>
      <c r="BG801" s="94"/>
      <c r="BH801" s="95"/>
      <c r="BI801" s="93">
        <f t="shared" si="556"/>
        <v>0</v>
      </c>
      <c r="BJ801" s="105">
        <f t="shared" si="557"/>
        <v>0</v>
      </c>
      <c r="BK801" s="88">
        <f t="shared" si="558"/>
        <v>0</v>
      </c>
      <c r="BL801" s="86">
        <f t="shared" si="559"/>
        <v>0</v>
      </c>
      <c r="BM801" s="105">
        <f t="shared" si="560"/>
        <v>0</v>
      </c>
      <c r="BN801" s="86">
        <f t="shared" si="561"/>
        <v>0</v>
      </c>
      <c r="BO801" s="86">
        <f t="shared" si="562"/>
        <v>0</v>
      </c>
      <c r="BP801" s="86">
        <f t="shared" si="536"/>
        <v>0</v>
      </c>
      <c r="BQ801" s="160"/>
      <c r="BR801" s="86" t="s">
        <v>5720</v>
      </c>
      <c r="BS801" s="88" t="s">
        <v>5721</v>
      </c>
      <c r="BT801" s="86" t="s">
        <v>5722</v>
      </c>
      <c r="BU801" s="86"/>
      <c r="BV801" s="86">
        <f t="shared" si="537"/>
        <v>0</v>
      </c>
      <c r="BW801" s="105" t="str">
        <f t="shared" si="538"/>
        <v/>
      </c>
      <c r="BX801" s="86">
        <f t="shared" si="573"/>
        <v>0</v>
      </c>
      <c r="BY801" s="86">
        <f t="shared" si="574"/>
        <v>0</v>
      </c>
      <c r="BZ801" s="91">
        <f t="shared" si="575"/>
        <v>0</v>
      </c>
      <c r="CA801" s="91">
        <v>0</v>
      </c>
      <c r="CB801" s="96" t="s">
        <v>5719</v>
      </c>
      <c r="CC801" s="91">
        <f t="shared" si="539"/>
        <v>0</v>
      </c>
      <c r="CD801" s="91">
        <f t="shared" si="540"/>
        <v>0</v>
      </c>
      <c r="CE801" s="93">
        <f t="shared" si="541"/>
        <v>0</v>
      </c>
      <c r="CF801" s="93">
        <f t="shared" si="542"/>
        <v>0</v>
      </c>
      <c r="CG801" s="105"/>
      <c r="CH801" s="105"/>
      <c r="CI801" s="86"/>
      <c r="CJ801" s="188"/>
      <c r="CK801" s="181">
        <f t="shared" si="543"/>
        <v>0</v>
      </c>
      <c r="CL801" s="181">
        <f t="shared" si="544"/>
        <v>0</v>
      </c>
      <c r="CM801" s="86" t="s">
        <v>5723</v>
      </c>
      <c r="CN801" s="182"/>
      <c r="CO801" s="183"/>
      <c r="CP801" s="86" t="s">
        <v>5724</v>
      </c>
      <c r="CQ801" s="153"/>
      <c r="CR801" s="187" t="e">
        <f t="shared" si="545"/>
        <v>#VALUE!</v>
      </c>
      <c r="CS801" s="188">
        <v>0</v>
      </c>
      <c r="CT801" s="188" t="e">
        <f t="shared" si="547"/>
        <v>#VALUE!</v>
      </c>
      <c r="CU801" s="93"/>
      <c r="CV801" s="94">
        <f t="shared" si="570"/>
        <v>0</v>
      </c>
      <c r="CW801" s="93">
        <f t="shared" si="571"/>
        <v>0</v>
      </c>
      <c r="CX801" s="86">
        <f t="shared" si="572"/>
        <v>0</v>
      </c>
      <c r="CY801" s="93" t="e">
        <f t="shared" si="548"/>
        <v>#VALUE!</v>
      </c>
      <c r="CZ801" s="93">
        <v>0</v>
      </c>
      <c r="DA801" s="93">
        <v>0</v>
      </c>
      <c r="DB801" s="93" t="e">
        <f t="shared" si="549"/>
        <v>#VALUE!</v>
      </c>
      <c r="DC801" s="93">
        <v>0</v>
      </c>
      <c r="DD801" s="91">
        <v>0</v>
      </c>
      <c r="DE801" s="93" t="e">
        <f t="shared" si="550"/>
        <v>#VALUE!</v>
      </c>
      <c r="DF801" s="93">
        <f t="shared" si="563"/>
        <v>0</v>
      </c>
      <c r="DG801" s="93"/>
      <c r="DH801" s="93">
        <v>0</v>
      </c>
      <c r="DI801" s="93">
        <v>0</v>
      </c>
      <c r="DJ801" s="86">
        <f t="shared" si="551"/>
        <v>0</v>
      </c>
      <c r="DK801" s="91">
        <v>0</v>
      </c>
      <c r="DL801" s="93"/>
      <c r="DM801" s="93">
        <v>0</v>
      </c>
      <c r="DN801" s="93" t="e">
        <f t="shared" si="564"/>
        <v>#VALUE!</v>
      </c>
      <c r="DO801" s="93" t="e">
        <f t="shared" si="552"/>
        <v>#VALUE!</v>
      </c>
      <c r="DP801" s="92" t="e">
        <f t="shared" si="553"/>
        <v>#VALUE!</v>
      </c>
      <c r="DQ801" s="97">
        <f t="shared" si="565"/>
        <v>0</v>
      </c>
      <c r="DR801" s="98">
        <f t="shared" si="554"/>
        <v>10</v>
      </c>
      <c r="DS801" s="93" t="str">
        <f t="shared" si="555"/>
        <v>Mã tin sai !!!</v>
      </c>
      <c r="DT801" s="93"/>
      <c r="DU801" s="78" t="e">
        <f t="shared" si="566"/>
        <v>#VALUE!</v>
      </c>
      <c r="DV801" s="78" t="e">
        <f>INDEX('08_DMGiaDat'!$L:$L,MATCH(DU801,'08_DMGiaDat'!$R:$R,0))</f>
        <v>#VALUE!</v>
      </c>
      <c r="DW801" s="78" t="str">
        <f t="shared" si="567"/>
        <v>5010700200100000001</v>
      </c>
      <c r="DX801" s="78" t="str">
        <f>IFERROR(VLOOKUP(DW801,'08_DMGiaDat'!C718:C719,2,FALSE),"N")</f>
        <v>N</v>
      </c>
      <c r="DY801" s="78" t="str">
        <f t="shared" si="568"/>
        <v>50107002001001</v>
      </c>
      <c r="DZ801" s="78" t="str">
        <f>IFERROR(VLOOKUP(DY801,'08_DMGiaDat'!C718:C719,2,FALSE),"N")</f>
        <v>N</v>
      </c>
      <c r="EA801" s="78" t="str">
        <f t="shared" si="569"/>
        <v>5010700200100000001</v>
      </c>
      <c r="EB801" s="78" t="str">
        <f>IFERROR(VLOOKUP(EA801,'08_DMGiaDat'!C718:C719,2,FALSE),"N")</f>
        <v>N</v>
      </c>
      <c r="EC801" s="92" t="e">
        <f>IF(DV801&lt;&gt;"N",DV801,IF(DX801&lt;&gt;"N",DX801,IF(DZ801&lt;&gt;"N",DZ801*VLOOKUP(LEFT(CB801,3),'03_DMMucDich'!C702:C706,5,FALSE),IF(EB801&lt;&gt;"N",EB801*VLOOKUP(LEFT(CB801,3),'03_DMMucDich'!C702:C706,5,FALSE),"N/A"))))</f>
        <v>#VALUE!</v>
      </c>
    </row>
    <row r="802" spans="1:133" s="34" customFormat="1" ht="16" x14ac:dyDescent="0.2">
      <c r="A802" s="85">
        <v>788</v>
      </c>
      <c r="B802" s="86"/>
      <c r="C802" s="87"/>
      <c r="D802" s="141"/>
      <c r="E802" s="86"/>
      <c r="F802" s="88"/>
      <c r="G802" s="88" t="s">
        <v>5718</v>
      </c>
      <c r="H802" s="151">
        <v>2022</v>
      </c>
      <c r="I802" s="86"/>
      <c r="J802" s="86"/>
      <c r="K802" s="145"/>
      <c r="L802" s="105"/>
      <c r="M802" s="86"/>
      <c r="N802" s="105"/>
      <c r="O802" s="105"/>
      <c r="P802" s="86"/>
      <c r="Q802" s="86"/>
      <c r="R802" s="153"/>
      <c r="S802" s="86"/>
      <c r="T802" s="86"/>
      <c r="U802" s="86"/>
      <c r="V802" s="86" t="str">
        <f t="shared" si="535"/>
        <v xml:space="preserve">, </v>
      </c>
      <c r="W802" s="86"/>
      <c r="X802" s="86"/>
      <c r="Y802" s="86"/>
      <c r="Z802" s="88"/>
      <c r="AA802" s="105"/>
      <c r="AB802" s="86"/>
      <c r="AC802" s="90"/>
      <c r="AD802" s="86"/>
      <c r="AE802" s="86"/>
      <c r="AF802" s="86"/>
      <c r="AG802" s="86"/>
      <c r="AH802" s="160"/>
      <c r="AI802" s="153"/>
      <c r="AJ802" s="153"/>
      <c r="AK802" s="86"/>
      <c r="AL802" s="86"/>
      <c r="AM802" s="153"/>
      <c r="AN802" s="153"/>
      <c r="AO802" s="165"/>
      <c r="AP802" s="153"/>
      <c r="AQ802" s="153"/>
      <c r="AR802" s="166">
        <v>0</v>
      </c>
      <c r="AS802" s="88" t="s">
        <v>5719</v>
      </c>
      <c r="AT802" s="92">
        <f t="shared" si="546"/>
        <v>0</v>
      </c>
      <c r="AU802" s="93">
        <v>0</v>
      </c>
      <c r="AV802" s="93">
        <v>0</v>
      </c>
      <c r="AW802" s="166">
        <v>0</v>
      </c>
      <c r="AX802" s="93">
        <v>0</v>
      </c>
      <c r="AY802" s="177"/>
      <c r="AZ802" s="177">
        <v>0</v>
      </c>
      <c r="BA802" s="178"/>
      <c r="BB802" s="105"/>
      <c r="BC802" s="105"/>
      <c r="BD802" s="93"/>
      <c r="BE802" s="93">
        <v>0</v>
      </c>
      <c r="BF802" s="91">
        <v>0</v>
      </c>
      <c r="BG802" s="94"/>
      <c r="BH802" s="95"/>
      <c r="BI802" s="93">
        <f t="shared" si="556"/>
        <v>0</v>
      </c>
      <c r="BJ802" s="105">
        <f t="shared" si="557"/>
        <v>0</v>
      </c>
      <c r="BK802" s="88">
        <f t="shared" si="558"/>
        <v>0</v>
      </c>
      <c r="BL802" s="86">
        <f t="shared" si="559"/>
        <v>0</v>
      </c>
      <c r="BM802" s="105">
        <f t="shared" si="560"/>
        <v>0</v>
      </c>
      <c r="BN802" s="86">
        <f t="shared" si="561"/>
        <v>0</v>
      </c>
      <c r="BO802" s="86">
        <f t="shared" si="562"/>
        <v>0</v>
      </c>
      <c r="BP802" s="86">
        <f t="shared" si="536"/>
        <v>0</v>
      </c>
      <c r="BQ802" s="160"/>
      <c r="BR802" s="86" t="s">
        <v>5720</v>
      </c>
      <c r="BS802" s="88" t="s">
        <v>5721</v>
      </c>
      <c r="BT802" s="86" t="s">
        <v>5722</v>
      </c>
      <c r="BU802" s="86"/>
      <c r="BV802" s="86">
        <f t="shared" si="537"/>
        <v>0</v>
      </c>
      <c r="BW802" s="105" t="str">
        <f t="shared" si="538"/>
        <v/>
      </c>
      <c r="BX802" s="86">
        <f t="shared" si="573"/>
        <v>0</v>
      </c>
      <c r="BY802" s="86">
        <f t="shared" si="574"/>
        <v>0</v>
      </c>
      <c r="BZ802" s="91">
        <f t="shared" si="575"/>
        <v>0</v>
      </c>
      <c r="CA802" s="91">
        <v>0</v>
      </c>
      <c r="CB802" s="96" t="s">
        <v>5719</v>
      </c>
      <c r="CC802" s="91">
        <f t="shared" si="539"/>
        <v>0</v>
      </c>
      <c r="CD802" s="91">
        <f t="shared" si="540"/>
        <v>0</v>
      </c>
      <c r="CE802" s="93">
        <f t="shared" si="541"/>
        <v>0</v>
      </c>
      <c r="CF802" s="93">
        <f t="shared" si="542"/>
        <v>0</v>
      </c>
      <c r="CG802" s="105"/>
      <c r="CH802" s="105"/>
      <c r="CI802" s="86"/>
      <c r="CJ802" s="188"/>
      <c r="CK802" s="181">
        <f t="shared" si="543"/>
        <v>0</v>
      </c>
      <c r="CL802" s="181">
        <f t="shared" si="544"/>
        <v>0</v>
      </c>
      <c r="CM802" s="86" t="s">
        <v>5723</v>
      </c>
      <c r="CN802" s="182"/>
      <c r="CO802" s="183"/>
      <c r="CP802" s="86" t="s">
        <v>5724</v>
      </c>
      <c r="CQ802" s="153"/>
      <c r="CR802" s="187" t="e">
        <f t="shared" si="545"/>
        <v>#VALUE!</v>
      </c>
      <c r="CS802" s="188">
        <v>0</v>
      </c>
      <c r="CT802" s="188" t="e">
        <f t="shared" si="547"/>
        <v>#VALUE!</v>
      </c>
      <c r="CU802" s="93"/>
      <c r="CV802" s="94">
        <f t="shared" si="570"/>
        <v>0</v>
      </c>
      <c r="CW802" s="93">
        <f t="shared" si="571"/>
        <v>0</v>
      </c>
      <c r="CX802" s="86">
        <f t="shared" si="572"/>
        <v>0</v>
      </c>
      <c r="CY802" s="93" t="e">
        <f t="shared" si="548"/>
        <v>#VALUE!</v>
      </c>
      <c r="CZ802" s="93">
        <v>0</v>
      </c>
      <c r="DA802" s="93">
        <v>0</v>
      </c>
      <c r="DB802" s="93" t="e">
        <f t="shared" si="549"/>
        <v>#VALUE!</v>
      </c>
      <c r="DC802" s="93">
        <v>0</v>
      </c>
      <c r="DD802" s="91">
        <v>0</v>
      </c>
      <c r="DE802" s="93" t="e">
        <f t="shared" si="550"/>
        <v>#VALUE!</v>
      </c>
      <c r="DF802" s="93">
        <f t="shared" si="563"/>
        <v>0</v>
      </c>
      <c r="DG802" s="93"/>
      <c r="DH802" s="93">
        <v>0</v>
      </c>
      <c r="DI802" s="93">
        <v>0</v>
      </c>
      <c r="DJ802" s="86">
        <f t="shared" si="551"/>
        <v>0</v>
      </c>
      <c r="DK802" s="91">
        <v>0</v>
      </c>
      <c r="DL802" s="93"/>
      <c r="DM802" s="93">
        <v>0</v>
      </c>
      <c r="DN802" s="93" t="e">
        <f t="shared" si="564"/>
        <v>#VALUE!</v>
      </c>
      <c r="DO802" s="93" t="e">
        <f t="shared" si="552"/>
        <v>#VALUE!</v>
      </c>
      <c r="DP802" s="92" t="e">
        <f t="shared" si="553"/>
        <v>#VALUE!</v>
      </c>
      <c r="DQ802" s="97">
        <f t="shared" si="565"/>
        <v>0</v>
      </c>
      <c r="DR802" s="98">
        <f t="shared" si="554"/>
        <v>10</v>
      </c>
      <c r="DS802" s="93" t="str">
        <f t="shared" si="555"/>
        <v>Mã tin sai !!!</v>
      </c>
      <c r="DT802" s="93"/>
      <c r="DU802" s="78" t="e">
        <f t="shared" si="566"/>
        <v>#VALUE!</v>
      </c>
      <c r="DV802" s="78" t="e">
        <f>INDEX('08_DMGiaDat'!$L:$L,MATCH(DU802,'08_DMGiaDat'!$R:$R,0))</f>
        <v>#VALUE!</v>
      </c>
      <c r="DW802" s="78" t="str">
        <f t="shared" si="567"/>
        <v>5010700200100000001</v>
      </c>
      <c r="DX802" s="78" t="str">
        <f>IFERROR(VLOOKUP(DW802,'08_DMGiaDat'!C718:C719,2,FALSE),"N")</f>
        <v>N</v>
      </c>
      <c r="DY802" s="78" t="str">
        <f t="shared" si="568"/>
        <v>50107002001001</v>
      </c>
      <c r="DZ802" s="78" t="str">
        <f>IFERROR(VLOOKUP(DY802,'08_DMGiaDat'!C718:C719,2,FALSE),"N")</f>
        <v>N</v>
      </c>
      <c r="EA802" s="78" t="str">
        <f t="shared" si="569"/>
        <v>5010700200100000001</v>
      </c>
      <c r="EB802" s="78" t="str">
        <f>IFERROR(VLOOKUP(EA802,'08_DMGiaDat'!C718:C719,2,FALSE),"N")</f>
        <v>N</v>
      </c>
      <c r="EC802" s="92" t="e">
        <f>IF(DV802&lt;&gt;"N",DV802,IF(DX802&lt;&gt;"N",DX802,IF(DZ802&lt;&gt;"N",DZ802*VLOOKUP(LEFT(CB802,3),'03_DMMucDich'!C702:C706,5,FALSE),IF(EB802&lt;&gt;"N",EB802*VLOOKUP(LEFT(CB802,3),'03_DMMucDich'!C702:C706,5,FALSE),"N/A"))))</f>
        <v>#VALUE!</v>
      </c>
    </row>
    <row r="803" spans="1:133" s="34" customFormat="1" ht="16" x14ac:dyDescent="0.2">
      <c r="A803" s="85">
        <v>789</v>
      </c>
      <c r="B803" s="86"/>
      <c r="C803" s="87"/>
      <c r="D803" s="141"/>
      <c r="E803" s="86"/>
      <c r="F803" s="88"/>
      <c r="G803" s="88" t="s">
        <v>5718</v>
      </c>
      <c r="H803" s="151">
        <v>2022</v>
      </c>
      <c r="I803" s="86"/>
      <c r="J803" s="86"/>
      <c r="K803" s="145"/>
      <c r="L803" s="105"/>
      <c r="M803" s="86"/>
      <c r="N803" s="105"/>
      <c r="O803" s="105"/>
      <c r="P803" s="86"/>
      <c r="Q803" s="86"/>
      <c r="R803" s="153"/>
      <c r="S803" s="86"/>
      <c r="T803" s="86"/>
      <c r="U803" s="86"/>
      <c r="V803" s="86" t="str">
        <f t="shared" si="535"/>
        <v xml:space="preserve">, </v>
      </c>
      <c r="W803" s="86"/>
      <c r="X803" s="86"/>
      <c r="Y803" s="86"/>
      <c r="Z803" s="88"/>
      <c r="AA803" s="105"/>
      <c r="AB803" s="86"/>
      <c r="AC803" s="90"/>
      <c r="AD803" s="86"/>
      <c r="AE803" s="86"/>
      <c r="AF803" s="86"/>
      <c r="AG803" s="86"/>
      <c r="AH803" s="160"/>
      <c r="AI803" s="153"/>
      <c r="AJ803" s="153"/>
      <c r="AK803" s="86"/>
      <c r="AL803" s="86"/>
      <c r="AM803" s="153"/>
      <c r="AN803" s="153"/>
      <c r="AO803" s="165"/>
      <c r="AP803" s="153"/>
      <c r="AQ803" s="153"/>
      <c r="AR803" s="166">
        <v>0</v>
      </c>
      <c r="AS803" s="88" t="s">
        <v>5719</v>
      </c>
      <c r="AT803" s="92">
        <f t="shared" si="546"/>
        <v>0</v>
      </c>
      <c r="AU803" s="93">
        <v>0</v>
      </c>
      <c r="AV803" s="93">
        <v>0</v>
      </c>
      <c r="AW803" s="166">
        <v>0</v>
      </c>
      <c r="AX803" s="93">
        <v>0</v>
      </c>
      <c r="AY803" s="177"/>
      <c r="AZ803" s="177">
        <v>0</v>
      </c>
      <c r="BA803" s="178"/>
      <c r="BB803" s="105"/>
      <c r="BC803" s="105"/>
      <c r="BD803" s="93"/>
      <c r="BE803" s="93">
        <v>0</v>
      </c>
      <c r="BF803" s="91">
        <v>0</v>
      </c>
      <c r="BG803" s="94"/>
      <c r="BH803" s="95"/>
      <c r="BI803" s="93">
        <f t="shared" si="556"/>
        <v>0</v>
      </c>
      <c r="BJ803" s="105">
        <f t="shared" si="557"/>
        <v>0</v>
      </c>
      <c r="BK803" s="88">
        <f t="shared" si="558"/>
        <v>0</v>
      </c>
      <c r="BL803" s="86">
        <f t="shared" si="559"/>
        <v>0</v>
      </c>
      <c r="BM803" s="105">
        <f t="shared" si="560"/>
        <v>0</v>
      </c>
      <c r="BN803" s="86">
        <f t="shared" si="561"/>
        <v>0</v>
      </c>
      <c r="BO803" s="86">
        <f t="shared" si="562"/>
        <v>0</v>
      </c>
      <c r="BP803" s="86">
        <f t="shared" si="536"/>
        <v>0</v>
      </c>
      <c r="BQ803" s="160"/>
      <c r="BR803" s="86" t="s">
        <v>5720</v>
      </c>
      <c r="BS803" s="88" t="s">
        <v>5721</v>
      </c>
      <c r="BT803" s="86" t="s">
        <v>5722</v>
      </c>
      <c r="BU803" s="86"/>
      <c r="BV803" s="86">
        <f t="shared" si="537"/>
        <v>0</v>
      </c>
      <c r="BW803" s="105" t="str">
        <f t="shared" si="538"/>
        <v/>
      </c>
      <c r="BX803" s="86">
        <f t="shared" si="573"/>
        <v>0</v>
      </c>
      <c r="BY803" s="86">
        <f t="shared" si="574"/>
        <v>0</v>
      </c>
      <c r="BZ803" s="91">
        <f t="shared" si="575"/>
        <v>0</v>
      </c>
      <c r="CA803" s="91">
        <v>0</v>
      </c>
      <c r="CB803" s="96" t="s">
        <v>5719</v>
      </c>
      <c r="CC803" s="91">
        <f t="shared" si="539"/>
        <v>0</v>
      </c>
      <c r="CD803" s="91">
        <f t="shared" si="540"/>
        <v>0</v>
      </c>
      <c r="CE803" s="93">
        <f t="shared" si="541"/>
        <v>0</v>
      </c>
      <c r="CF803" s="93">
        <f t="shared" si="542"/>
        <v>0</v>
      </c>
      <c r="CG803" s="105"/>
      <c r="CH803" s="105"/>
      <c r="CI803" s="86"/>
      <c r="CJ803" s="188"/>
      <c r="CK803" s="181">
        <f t="shared" si="543"/>
        <v>0</v>
      </c>
      <c r="CL803" s="181">
        <f t="shared" si="544"/>
        <v>0</v>
      </c>
      <c r="CM803" s="86" t="s">
        <v>5723</v>
      </c>
      <c r="CN803" s="182"/>
      <c r="CO803" s="183"/>
      <c r="CP803" s="86" t="s">
        <v>5724</v>
      </c>
      <c r="CQ803" s="153"/>
      <c r="CR803" s="187" t="e">
        <f t="shared" si="545"/>
        <v>#VALUE!</v>
      </c>
      <c r="CS803" s="188">
        <v>0</v>
      </c>
      <c r="CT803" s="188" t="e">
        <f t="shared" si="547"/>
        <v>#VALUE!</v>
      </c>
      <c r="CU803" s="93"/>
      <c r="CV803" s="94">
        <f t="shared" si="570"/>
        <v>0</v>
      </c>
      <c r="CW803" s="93">
        <f t="shared" si="571"/>
        <v>0</v>
      </c>
      <c r="CX803" s="86">
        <f t="shared" si="572"/>
        <v>0</v>
      </c>
      <c r="CY803" s="93" t="e">
        <f t="shared" si="548"/>
        <v>#VALUE!</v>
      </c>
      <c r="CZ803" s="93">
        <v>0</v>
      </c>
      <c r="DA803" s="93">
        <v>0</v>
      </c>
      <c r="DB803" s="93" t="e">
        <f t="shared" si="549"/>
        <v>#VALUE!</v>
      </c>
      <c r="DC803" s="93">
        <v>0</v>
      </c>
      <c r="DD803" s="91">
        <v>0</v>
      </c>
      <c r="DE803" s="93" t="e">
        <f t="shared" si="550"/>
        <v>#VALUE!</v>
      </c>
      <c r="DF803" s="93">
        <f t="shared" si="563"/>
        <v>0</v>
      </c>
      <c r="DG803" s="93"/>
      <c r="DH803" s="93">
        <v>0</v>
      </c>
      <c r="DI803" s="93">
        <v>0</v>
      </c>
      <c r="DJ803" s="86">
        <f t="shared" si="551"/>
        <v>0</v>
      </c>
      <c r="DK803" s="91">
        <v>0</v>
      </c>
      <c r="DL803" s="93"/>
      <c r="DM803" s="93">
        <v>0</v>
      </c>
      <c r="DN803" s="93" t="e">
        <f t="shared" si="564"/>
        <v>#VALUE!</v>
      </c>
      <c r="DO803" s="93" t="e">
        <f t="shared" si="552"/>
        <v>#VALUE!</v>
      </c>
      <c r="DP803" s="92" t="e">
        <f t="shared" si="553"/>
        <v>#VALUE!</v>
      </c>
      <c r="DQ803" s="97">
        <f t="shared" si="565"/>
        <v>0</v>
      </c>
      <c r="DR803" s="98">
        <f t="shared" si="554"/>
        <v>10</v>
      </c>
      <c r="DS803" s="93" t="str">
        <f t="shared" si="555"/>
        <v>Mã tin sai !!!</v>
      </c>
      <c r="DT803" s="93"/>
      <c r="DU803" s="78" t="e">
        <f t="shared" si="566"/>
        <v>#VALUE!</v>
      </c>
      <c r="DV803" s="78" t="e">
        <f>INDEX('08_DMGiaDat'!$L:$L,MATCH(DU803,'08_DMGiaDat'!$R:$R,0))</f>
        <v>#VALUE!</v>
      </c>
      <c r="DW803" s="78" t="str">
        <f t="shared" si="567"/>
        <v>5010700200100000001</v>
      </c>
      <c r="DX803" s="78" t="str">
        <f>IFERROR(VLOOKUP(DW803,'08_DMGiaDat'!C718:C719,2,FALSE),"N")</f>
        <v>N</v>
      </c>
      <c r="DY803" s="78" t="str">
        <f t="shared" si="568"/>
        <v>50107002001001</v>
      </c>
      <c r="DZ803" s="78" t="str">
        <f>IFERROR(VLOOKUP(DY803,'08_DMGiaDat'!C718:C719,2,FALSE),"N")</f>
        <v>N</v>
      </c>
      <c r="EA803" s="78" t="str">
        <f t="shared" si="569"/>
        <v>5010700200100000001</v>
      </c>
      <c r="EB803" s="78" t="str">
        <f>IFERROR(VLOOKUP(EA803,'08_DMGiaDat'!C718:C719,2,FALSE),"N")</f>
        <v>N</v>
      </c>
      <c r="EC803" s="92" t="e">
        <f>IF(DV803&lt;&gt;"N",DV803,IF(DX803&lt;&gt;"N",DX803,IF(DZ803&lt;&gt;"N",DZ803*VLOOKUP(LEFT(CB803,3),'03_DMMucDich'!C702:C706,5,FALSE),IF(EB803&lt;&gt;"N",EB803*VLOOKUP(LEFT(CB803,3),'03_DMMucDich'!C702:C706,5,FALSE),"N/A"))))</f>
        <v>#VALUE!</v>
      </c>
    </row>
    <row r="804" spans="1:133" s="34" customFormat="1" ht="16" x14ac:dyDescent="0.2">
      <c r="A804" s="85">
        <v>790</v>
      </c>
      <c r="B804" s="86"/>
      <c r="C804" s="87"/>
      <c r="D804" s="141"/>
      <c r="E804" s="86"/>
      <c r="F804" s="88"/>
      <c r="G804" s="88" t="s">
        <v>5718</v>
      </c>
      <c r="H804" s="151">
        <v>2022</v>
      </c>
      <c r="I804" s="86"/>
      <c r="J804" s="86"/>
      <c r="K804" s="145"/>
      <c r="L804" s="105"/>
      <c r="M804" s="86"/>
      <c r="N804" s="105"/>
      <c r="O804" s="105"/>
      <c r="P804" s="86"/>
      <c r="Q804" s="86"/>
      <c r="R804" s="153"/>
      <c r="S804" s="86"/>
      <c r="T804" s="86"/>
      <c r="U804" s="86"/>
      <c r="V804" s="86" t="str">
        <f t="shared" si="535"/>
        <v xml:space="preserve">, </v>
      </c>
      <c r="W804" s="86"/>
      <c r="X804" s="86"/>
      <c r="Y804" s="86"/>
      <c r="Z804" s="88"/>
      <c r="AA804" s="105"/>
      <c r="AB804" s="86"/>
      <c r="AC804" s="90"/>
      <c r="AD804" s="86"/>
      <c r="AE804" s="86"/>
      <c r="AF804" s="86"/>
      <c r="AG804" s="86"/>
      <c r="AH804" s="160"/>
      <c r="AI804" s="153"/>
      <c r="AJ804" s="153"/>
      <c r="AK804" s="86"/>
      <c r="AL804" s="86"/>
      <c r="AM804" s="153"/>
      <c r="AN804" s="153"/>
      <c r="AO804" s="165"/>
      <c r="AP804" s="153"/>
      <c r="AQ804" s="153"/>
      <c r="AR804" s="166">
        <v>0</v>
      </c>
      <c r="AS804" s="88" t="s">
        <v>5719</v>
      </c>
      <c r="AT804" s="92">
        <f t="shared" si="546"/>
        <v>0</v>
      </c>
      <c r="AU804" s="93">
        <v>0</v>
      </c>
      <c r="AV804" s="93">
        <v>0</v>
      </c>
      <c r="AW804" s="166">
        <v>0</v>
      </c>
      <c r="AX804" s="93">
        <v>0</v>
      </c>
      <c r="AY804" s="177"/>
      <c r="AZ804" s="177">
        <v>0</v>
      </c>
      <c r="BA804" s="178"/>
      <c r="BB804" s="105"/>
      <c r="BC804" s="105"/>
      <c r="BD804" s="93"/>
      <c r="BE804" s="93">
        <v>0</v>
      </c>
      <c r="BF804" s="91">
        <v>0</v>
      </c>
      <c r="BG804" s="94"/>
      <c r="BH804" s="95"/>
      <c r="BI804" s="93">
        <f t="shared" si="556"/>
        <v>0</v>
      </c>
      <c r="BJ804" s="105">
        <f t="shared" si="557"/>
        <v>0</v>
      </c>
      <c r="BK804" s="88">
        <f t="shared" si="558"/>
        <v>0</v>
      </c>
      <c r="BL804" s="86">
        <f t="shared" si="559"/>
        <v>0</v>
      </c>
      <c r="BM804" s="105">
        <f t="shared" si="560"/>
        <v>0</v>
      </c>
      <c r="BN804" s="86">
        <f t="shared" si="561"/>
        <v>0</v>
      </c>
      <c r="BO804" s="86">
        <f t="shared" si="562"/>
        <v>0</v>
      </c>
      <c r="BP804" s="86">
        <f t="shared" si="536"/>
        <v>0</v>
      </c>
      <c r="BQ804" s="160"/>
      <c r="BR804" s="86" t="s">
        <v>5720</v>
      </c>
      <c r="BS804" s="88" t="s">
        <v>5721</v>
      </c>
      <c r="BT804" s="86" t="s">
        <v>5722</v>
      </c>
      <c r="BU804" s="86"/>
      <c r="BV804" s="86">
        <f t="shared" si="537"/>
        <v>0</v>
      </c>
      <c r="BW804" s="105" t="str">
        <f t="shared" si="538"/>
        <v/>
      </c>
      <c r="BX804" s="86">
        <f t="shared" si="573"/>
        <v>0</v>
      </c>
      <c r="BY804" s="86">
        <f t="shared" si="574"/>
        <v>0</v>
      </c>
      <c r="BZ804" s="91">
        <f t="shared" si="575"/>
        <v>0</v>
      </c>
      <c r="CA804" s="91">
        <v>0</v>
      </c>
      <c r="CB804" s="96" t="s">
        <v>5719</v>
      </c>
      <c r="CC804" s="91">
        <f t="shared" si="539"/>
        <v>0</v>
      </c>
      <c r="CD804" s="91">
        <f t="shared" si="540"/>
        <v>0</v>
      </c>
      <c r="CE804" s="93">
        <f t="shared" si="541"/>
        <v>0</v>
      </c>
      <c r="CF804" s="93">
        <f t="shared" si="542"/>
        <v>0</v>
      </c>
      <c r="CG804" s="105"/>
      <c r="CH804" s="105"/>
      <c r="CI804" s="86"/>
      <c r="CJ804" s="188"/>
      <c r="CK804" s="181">
        <f t="shared" si="543"/>
        <v>0</v>
      </c>
      <c r="CL804" s="181">
        <f t="shared" si="544"/>
        <v>0</v>
      </c>
      <c r="CM804" s="86" t="s">
        <v>5723</v>
      </c>
      <c r="CN804" s="182"/>
      <c r="CO804" s="183"/>
      <c r="CP804" s="86" t="s">
        <v>5724</v>
      </c>
      <c r="CQ804" s="153"/>
      <c r="CR804" s="187" t="e">
        <f t="shared" si="545"/>
        <v>#VALUE!</v>
      </c>
      <c r="CS804" s="188">
        <v>0</v>
      </c>
      <c r="CT804" s="188" t="e">
        <f t="shared" si="547"/>
        <v>#VALUE!</v>
      </c>
      <c r="CU804" s="93"/>
      <c r="CV804" s="94">
        <f t="shared" si="570"/>
        <v>0</v>
      </c>
      <c r="CW804" s="93">
        <f t="shared" si="571"/>
        <v>0</v>
      </c>
      <c r="CX804" s="86">
        <f t="shared" si="572"/>
        <v>0</v>
      </c>
      <c r="CY804" s="93" t="e">
        <f t="shared" si="548"/>
        <v>#VALUE!</v>
      </c>
      <c r="CZ804" s="93">
        <v>0</v>
      </c>
      <c r="DA804" s="93">
        <v>0</v>
      </c>
      <c r="DB804" s="93" t="e">
        <f t="shared" si="549"/>
        <v>#VALUE!</v>
      </c>
      <c r="DC804" s="93">
        <v>0</v>
      </c>
      <c r="DD804" s="91">
        <v>0</v>
      </c>
      <c r="DE804" s="93" t="e">
        <f t="shared" si="550"/>
        <v>#VALUE!</v>
      </c>
      <c r="DF804" s="93">
        <f t="shared" si="563"/>
        <v>0</v>
      </c>
      <c r="DG804" s="93"/>
      <c r="DH804" s="93">
        <v>0</v>
      </c>
      <c r="DI804" s="93">
        <v>0</v>
      </c>
      <c r="DJ804" s="86">
        <f t="shared" si="551"/>
        <v>0</v>
      </c>
      <c r="DK804" s="91">
        <v>0</v>
      </c>
      <c r="DL804" s="93"/>
      <c r="DM804" s="93">
        <v>0</v>
      </c>
      <c r="DN804" s="93" t="e">
        <f t="shared" si="564"/>
        <v>#VALUE!</v>
      </c>
      <c r="DO804" s="93" t="e">
        <f t="shared" si="552"/>
        <v>#VALUE!</v>
      </c>
      <c r="DP804" s="92" t="e">
        <f t="shared" si="553"/>
        <v>#VALUE!</v>
      </c>
      <c r="DQ804" s="97">
        <f t="shared" si="565"/>
        <v>0</v>
      </c>
      <c r="DR804" s="98">
        <f t="shared" si="554"/>
        <v>10</v>
      </c>
      <c r="DS804" s="93" t="str">
        <f t="shared" si="555"/>
        <v>Mã tin sai !!!</v>
      </c>
      <c r="DT804" s="93"/>
      <c r="DU804" s="78" t="e">
        <f t="shared" si="566"/>
        <v>#VALUE!</v>
      </c>
      <c r="DV804" s="78" t="e">
        <f>INDEX('08_DMGiaDat'!$L:$L,MATCH(DU804,'08_DMGiaDat'!$R:$R,0))</f>
        <v>#VALUE!</v>
      </c>
      <c r="DW804" s="78" t="str">
        <f t="shared" si="567"/>
        <v>5010700200100000001</v>
      </c>
      <c r="DX804" s="78" t="str">
        <f>IFERROR(VLOOKUP(DW804,'08_DMGiaDat'!C718:C719,2,FALSE),"N")</f>
        <v>N</v>
      </c>
      <c r="DY804" s="78" t="str">
        <f t="shared" si="568"/>
        <v>50107002001001</v>
      </c>
      <c r="DZ804" s="78" t="str">
        <f>IFERROR(VLOOKUP(DY804,'08_DMGiaDat'!C718:C719,2,FALSE),"N")</f>
        <v>N</v>
      </c>
      <c r="EA804" s="78" t="str">
        <f t="shared" si="569"/>
        <v>5010700200100000001</v>
      </c>
      <c r="EB804" s="78" t="str">
        <f>IFERROR(VLOOKUP(EA804,'08_DMGiaDat'!C718:C719,2,FALSE),"N")</f>
        <v>N</v>
      </c>
      <c r="EC804" s="92" t="e">
        <f>IF(DV804&lt;&gt;"N",DV804,IF(DX804&lt;&gt;"N",DX804,IF(DZ804&lt;&gt;"N",DZ804*VLOOKUP(LEFT(CB804,3),'03_DMMucDich'!C702:C706,5,FALSE),IF(EB804&lt;&gt;"N",EB804*VLOOKUP(LEFT(CB804,3),'03_DMMucDich'!C702:C706,5,FALSE),"N/A"))))</f>
        <v>#VALUE!</v>
      </c>
    </row>
    <row r="805" spans="1:133" s="34" customFormat="1" ht="16" x14ac:dyDescent="0.2">
      <c r="A805" s="85">
        <v>791</v>
      </c>
      <c r="B805" s="86"/>
      <c r="C805" s="87"/>
      <c r="D805" s="141"/>
      <c r="E805" s="86"/>
      <c r="F805" s="88"/>
      <c r="G805" s="88" t="s">
        <v>5718</v>
      </c>
      <c r="H805" s="151">
        <v>2022</v>
      </c>
      <c r="I805" s="86"/>
      <c r="J805" s="86"/>
      <c r="K805" s="145"/>
      <c r="L805" s="105"/>
      <c r="M805" s="86"/>
      <c r="N805" s="105"/>
      <c r="O805" s="105"/>
      <c r="P805" s="86"/>
      <c r="Q805" s="86"/>
      <c r="R805" s="153"/>
      <c r="S805" s="86"/>
      <c r="T805" s="86"/>
      <c r="U805" s="86"/>
      <c r="V805" s="86" t="str">
        <f t="shared" si="535"/>
        <v xml:space="preserve">, </v>
      </c>
      <c r="W805" s="86"/>
      <c r="X805" s="86"/>
      <c r="Y805" s="86"/>
      <c r="Z805" s="88"/>
      <c r="AA805" s="105"/>
      <c r="AB805" s="86"/>
      <c r="AC805" s="90"/>
      <c r="AD805" s="86"/>
      <c r="AE805" s="86"/>
      <c r="AF805" s="86"/>
      <c r="AG805" s="86"/>
      <c r="AH805" s="160"/>
      <c r="AI805" s="153"/>
      <c r="AJ805" s="153"/>
      <c r="AK805" s="86"/>
      <c r="AL805" s="86"/>
      <c r="AM805" s="153"/>
      <c r="AN805" s="153"/>
      <c r="AO805" s="165"/>
      <c r="AP805" s="153"/>
      <c r="AQ805" s="153"/>
      <c r="AR805" s="166">
        <v>0</v>
      </c>
      <c r="AS805" s="88" t="s">
        <v>5719</v>
      </c>
      <c r="AT805" s="92">
        <f t="shared" si="546"/>
        <v>0</v>
      </c>
      <c r="AU805" s="93">
        <v>0</v>
      </c>
      <c r="AV805" s="93">
        <v>0</v>
      </c>
      <c r="AW805" s="166">
        <v>0</v>
      </c>
      <c r="AX805" s="93">
        <v>0</v>
      </c>
      <c r="AY805" s="177"/>
      <c r="AZ805" s="177">
        <v>0</v>
      </c>
      <c r="BA805" s="178"/>
      <c r="BB805" s="105"/>
      <c r="BC805" s="105"/>
      <c r="BD805" s="93"/>
      <c r="BE805" s="93">
        <v>0</v>
      </c>
      <c r="BF805" s="91">
        <v>0</v>
      </c>
      <c r="BG805" s="94"/>
      <c r="BH805" s="95"/>
      <c r="BI805" s="93">
        <f t="shared" si="556"/>
        <v>0</v>
      </c>
      <c r="BJ805" s="105">
        <f t="shared" si="557"/>
        <v>0</v>
      </c>
      <c r="BK805" s="88">
        <f t="shared" si="558"/>
        <v>0</v>
      </c>
      <c r="BL805" s="86">
        <f t="shared" si="559"/>
        <v>0</v>
      </c>
      <c r="BM805" s="105">
        <f t="shared" si="560"/>
        <v>0</v>
      </c>
      <c r="BN805" s="86">
        <f t="shared" si="561"/>
        <v>0</v>
      </c>
      <c r="BO805" s="86">
        <f t="shared" si="562"/>
        <v>0</v>
      </c>
      <c r="BP805" s="86">
        <f t="shared" si="536"/>
        <v>0</v>
      </c>
      <c r="BQ805" s="160"/>
      <c r="BR805" s="86" t="s">
        <v>5720</v>
      </c>
      <c r="BS805" s="88" t="s">
        <v>5721</v>
      </c>
      <c r="BT805" s="86" t="s">
        <v>5722</v>
      </c>
      <c r="BU805" s="86"/>
      <c r="BV805" s="86">
        <f t="shared" si="537"/>
        <v>0</v>
      </c>
      <c r="BW805" s="105" t="str">
        <f t="shared" si="538"/>
        <v/>
      </c>
      <c r="BX805" s="86">
        <f t="shared" si="573"/>
        <v>0</v>
      </c>
      <c r="BY805" s="86">
        <f t="shared" si="574"/>
        <v>0</v>
      </c>
      <c r="BZ805" s="91">
        <f t="shared" si="575"/>
        <v>0</v>
      </c>
      <c r="CA805" s="91">
        <v>0</v>
      </c>
      <c r="CB805" s="96" t="s">
        <v>5719</v>
      </c>
      <c r="CC805" s="91">
        <f t="shared" si="539"/>
        <v>0</v>
      </c>
      <c r="CD805" s="91">
        <f t="shared" si="540"/>
        <v>0</v>
      </c>
      <c r="CE805" s="93">
        <f t="shared" si="541"/>
        <v>0</v>
      </c>
      <c r="CF805" s="93">
        <f t="shared" si="542"/>
        <v>0</v>
      </c>
      <c r="CG805" s="105"/>
      <c r="CH805" s="105"/>
      <c r="CI805" s="86"/>
      <c r="CJ805" s="188"/>
      <c r="CK805" s="181">
        <f t="shared" si="543"/>
        <v>0</v>
      </c>
      <c r="CL805" s="181">
        <f t="shared" si="544"/>
        <v>0</v>
      </c>
      <c r="CM805" s="86" t="s">
        <v>5723</v>
      </c>
      <c r="CN805" s="182"/>
      <c r="CO805" s="183"/>
      <c r="CP805" s="86" t="s">
        <v>5724</v>
      </c>
      <c r="CQ805" s="153"/>
      <c r="CR805" s="187" t="e">
        <f t="shared" si="545"/>
        <v>#VALUE!</v>
      </c>
      <c r="CS805" s="188">
        <v>0</v>
      </c>
      <c r="CT805" s="188" t="e">
        <f t="shared" si="547"/>
        <v>#VALUE!</v>
      </c>
      <c r="CU805" s="93"/>
      <c r="CV805" s="94">
        <f t="shared" si="570"/>
        <v>0</v>
      </c>
      <c r="CW805" s="93">
        <f t="shared" si="571"/>
        <v>0</v>
      </c>
      <c r="CX805" s="86">
        <f t="shared" si="572"/>
        <v>0</v>
      </c>
      <c r="CY805" s="93" t="e">
        <f t="shared" si="548"/>
        <v>#VALUE!</v>
      </c>
      <c r="CZ805" s="93">
        <v>0</v>
      </c>
      <c r="DA805" s="93">
        <v>0</v>
      </c>
      <c r="DB805" s="93" t="e">
        <f t="shared" si="549"/>
        <v>#VALUE!</v>
      </c>
      <c r="DC805" s="93">
        <v>0</v>
      </c>
      <c r="DD805" s="91">
        <v>0</v>
      </c>
      <c r="DE805" s="93" t="e">
        <f t="shared" si="550"/>
        <v>#VALUE!</v>
      </c>
      <c r="DF805" s="93">
        <f t="shared" si="563"/>
        <v>0</v>
      </c>
      <c r="DG805" s="93"/>
      <c r="DH805" s="93">
        <v>0</v>
      </c>
      <c r="DI805" s="93">
        <v>0</v>
      </c>
      <c r="DJ805" s="86">
        <f t="shared" si="551"/>
        <v>0</v>
      </c>
      <c r="DK805" s="91">
        <v>0</v>
      </c>
      <c r="DL805" s="93"/>
      <c r="DM805" s="93">
        <v>0</v>
      </c>
      <c r="DN805" s="93" t="e">
        <f t="shared" si="564"/>
        <v>#VALUE!</v>
      </c>
      <c r="DO805" s="93" t="e">
        <f t="shared" si="552"/>
        <v>#VALUE!</v>
      </c>
      <c r="DP805" s="92" t="e">
        <f t="shared" si="553"/>
        <v>#VALUE!</v>
      </c>
      <c r="DQ805" s="97">
        <f t="shared" si="565"/>
        <v>0</v>
      </c>
      <c r="DR805" s="98">
        <f t="shared" si="554"/>
        <v>10</v>
      </c>
      <c r="DS805" s="93" t="str">
        <f t="shared" si="555"/>
        <v>Mã tin sai !!!</v>
      </c>
      <c r="DT805" s="93"/>
      <c r="DU805" s="78" t="e">
        <f t="shared" si="566"/>
        <v>#VALUE!</v>
      </c>
      <c r="DV805" s="78" t="e">
        <f>INDEX('08_DMGiaDat'!$L:$L,MATCH(DU805,'08_DMGiaDat'!$R:$R,0))</f>
        <v>#VALUE!</v>
      </c>
      <c r="DW805" s="78" t="str">
        <f t="shared" si="567"/>
        <v>5010700200100000001</v>
      </c>
      <c r="DX805" s="78" t="str">
        <f>IFERROR(VLOOKUP(DW805,'08_DMGiaDat'!C718:C719,2,FALSE),"N")</f>
        <v>N</v>
      </c>
      <c r="DY805" s="78" t="str">
        <f t="shared" si="568"/>
        <v>50107002001001</v>
      </c>
      <c r="DZ805" s="78" t="str">
        <f>IFERROR(VLOOKUP(DY805,'08_DMGiaDat'!C718:C719,2,FALSE),"N")</f>
        <v>N</v>
      </c>
      <c r="EA805" s="78" t="str">
        <f t="shared" si="569"/>
        <v>5010700200100000001</v>
      </c>
      <c r="EB805" s="78" t="str">
        <f>IFERROR(VLOOKUP(EA805,'08_DMGiaDat'!C718:C719,2,FALSE),"N")</f>
        <v>N</v>
      </c>
      <c r="EC805" s="92" t="e">
        <f>IF(DV805&lt;&gt;"N",DV805,IF(DX805&lt;&gt;"N",DX805,IF(DZ805&lt;&gt;"N",DZ805*VLOOKUP(LEFT(CB805,3),'03_DMMucDich'!C702:C706,5,FALSE),IF(EB805&lt;&gt;"N",EB805*VLOOKUP(LEFT(CB805,3),'03_DMMucDich'!C702:C706,5,FALSE),"N/A"))))</f>
        <v>#VALUE!</v>
      </c>
    </row>
    <row r="806" spans="1:133" s="34" customFormat="1" ht="16" x14ac:dyDescent="0.2">
      <c r="A806" s="85">
        <v>792</v>
      </c>
      <c r="B806" s="86"/>
      <c r="C806" s="87"/>
      <c r="D806" s="141"/>
      <c r="E806" s="86"/>
      <c r="F806" s="88"/>
      <c r="G806" s="88" t="s">
        <v>5718</v>
      </c>
      <c r="H806" s="151">
        <v>2022</v>
      </c>
      <c r="I806" s="86"/>
      <c r="J806" s="86"/>
      <c r="K806" s="145"/>
      <c r="L806" s="105"/>
      <c r="M806" s="86"/>
      <c r="N806" s="105"/>
      <c r="O806" s="105"/>
      <c r="P806" s="86"/>
      <c r="Q806" s="86"/>
      <c r="R806" s="153"/>
      <c r="S806" s="86"/>
      <c r="T806" s="86"/>
      <c r="U806" s="86"/>
      <c r="V806" s="86" t="str">
        <f t="shared" si="535"/>
        <v xml:space="preserve">, </v>
      </c>
      <c r="W806" s="86"/>
      <c r="X806" s="86"/>
      <c r="Y806" s="86"/>
      <c r="Z806" s="88"/>
      <c r="AA806" s="105"/>
      <c r="AB806" s="86"/>
      <c r="AC806" s="90"/>
      <c r="AD806" s="86"/>
      <c r="AE806" s="86"/>
      <c r="AF806" s="86"/>
      <c r="AG806" s="86"/>
      <c r="AH806" s="160"/>
      <c r="AI806" s="153"/>
      <c r="AJ806" s="153"/>
      <c r="AK806" s="86"/>
      <c r="AL806" s="86"/>
      <c r="AM806" s="153"/>
      <c r="AN806" s="153"/>
      <c r="AO806" s="165"/>
      <c r="AP806" s="153"/>
      <c r="AQ806" s="153"/>
      <c r="AR806" s="166">
        <v>0</v>
      </c>
      <c r="AS806" s="88" t="s">
        <v>5719</v>
      </c>
      <c r="AT806" s="92">
        <f t="shared" si="546"/>
        <v>0</v>
      </c>
      <c r="AU806" s="93">
        <v>0</v>
      </c>
      <c r="AV806" s="93">
        <v>0</v>
      </c>
      <c r="AW806" s="166">
        <v>0</v>
      </c>
      <c r="AX806" s="93">
        <v>0</v>
      </c>
      <c r="AY806" s="177"/>
      <c r="AZ806" s="177">
        <v>0</v>
      </c>
      <c r="BA806" s="178"/>
      <c r="BB806" s="105"/>
      <c r="BC806" s="105"/>
      <c r="BD806" s="93"/>
      <c r="BE806" s="93">
        <v>0</v>
      </c>
      <c r="BF806" s="91">
        <v>0</v>
      </c>
      <c r="BG806" s="94"/>
      <c r="BH806" s="95"/>
      <c r="BI806" s="93">
        <f t="shared" si="556"/>
        <v>0</v>
      </c>
      <c r="BJ806" s="105">
        <f t="shared" si="557"/>
        <v>0</v>
      </c>
      <c r="BK806" s="88">
        <f t="shared" si="558"/>
        <v>0</v>
      </c>
      <c r="BL806" s="86">
        <f t="shared" si="559"/>
        <v>0</v>
      </c>
      <c r="BM806" s="105">
        <f t="shared" si="560"/>
        <v>0</v>
      </c>
      <c r="BN806" s="86">
        <f t="shared" si="561"/>
        <v>0</v>
      </c>
      <c r="BO806" s="86">
        <f t="shared" si="562"/>
        <v>0</v>
      </c>
      <c r="BP806" s="86">
        <f t="shared" si="536"/>
        <v>0</v>
      </c>
      <c r="BQ806" s="160"/>
      <c r="BR806" s="86" t="s">
        <v>5720</v>
      </c>
      <c r="BS806" s="88" t="s">
        <v>5721</v>
      </c>
      <c r="BT806" s="86" t="s">
        <v>5722</v>
      </c>
      <c r="BU806" s="86"/>
      <c r="BV806" s="86">
        <f t="shared" si="537"/>
        <v>0</v>
      </c>
      <c r="BW806" s="105" t="str">
        <f t="shared" si="538"/>
        <v/>
      </c>
      <c r="BX806" s="86">
        <f t="shared" si="573"/>
        <v>0</v>
      </c>
      <c r="BY806" s="86">
        <f t="shared" si="574"/>
        <v>0</v>
      </c>
      <c r="BZ806" s="91">
        <f t="shared" si="575"/>
        <v>0</v>
      </c>
      <c r="CA806" s="91">
        <v>0</v>
      </c>
      <c r="CB806" s="96" t="s">
        <v>5719</v>
      </c>
      <c r="CC806" s="91">
        <f t="shared" si="539"/>
        <v>0</v>
      </c>
      <c r="CD806" s="91">
        <f t="shared" si="540"/>
        <v>0</v>
      </c>
      <c r="CE806" s="93">
        <f t="shared" si="541"/>
        <v>0</v>
      </c>
      <c r="CF806" s="93">
        <f t="shared" si="542"/>
        <v>0</v>
      </c>
      <c r="CG806" s="105"/>
      <c r="CH806" s="105"/>
      <c r="CI806" s="86"/>
      <c r="CJ806" s="188"/>
      <c r="CK806" s="181">
        <f t="shared" si="543"/>
        <v>0</v>
      </c>
      <c r="CL806" s="181">
        <f t="shared" si="544"/>
        <v>0</v>
      </c>
      <c r="CM806" s="86" t="s">
        <v>5723</v>
      </c>
      <c r="CN806" s="182"/>
      <c r="CO806" s="183"/>
      <c r="CP806" s="86" t="s">
        <v>5724</v>
      </c>
      <c r="CQ806" s="153"/>
      <c r="CR806" s="187" t="e">
        <f t="shared" si="545"/>
        <v>#VALUE!</v>
      </c>
      <c r="CS806" s="188">
        <v>0</v>
      </c>
      <c r="CT806" s="188" t="e">
        <f t="shared" si="547"/>
        <v>#VALUE!</v>
      </c>
      <c r="CU806" s="93"/>
      <c r="CV806" s="94">
        <f t="shared" si="570"/>
        <v>0</v>
      </c>
      <c r="CW806" s="93">
        <f t="shared" si="571"/>
        <v>0</v>
      </c>
      <c r="CX806" s="86">
        <f t="shared" si="572"/>
        <v>0</v>
      </c>
      <c r="CY806" s="93" t="e">
        <f t="shared" si="548"/>
        <v>#VALUE!</v>
      </c>
      <c r="CZ806" s="93">
        <v>0</v>
      </c>
      <c r="DA806" s="93">
        <v>0</v>
      </c>
      <c r="DB806" s="93" t="e">
        <f t="shared" si="549"/>
        <v>#VALUE!</v>
      </c>
      <c r="DC806" s="93">
        <v>0</v>
      </c>
      <c r="DD806" s="91">
        <v>0</v>
      </c>
      <c r="DE806" s="93" t="e">
        <f t="shared" si="550"/>
        <v>#VALUE!</v>
      </c>
      <c r="DF806" s="93">
        <f t="shared" si="563"/>
        <v>0</v>
      </c>
      <c r="DG806" s="93"/>
      <c r="DH806" s="93">
        <v>0</v>
      </c>
      <c r="DI806" s="93">
        <v>0</v>
      </c>
      <c r="DJ806" s="86">
        <f t="shared" si="551"/>
        <v>0</v>
      </c>
      <c r="DK806" s="91">
        <v>0</v>
      </c>
      <c r="DL806" s="93"/>
      <c r="DM806" s="93">
        <v>0</v>
      </c>
      <c r="DN806" s="93" t="e">
        <f t="shared" si="564"/>
        <v>#VALUE!</v>
      </c>
      <c r="DO806" s="93" t="e">
        <f t="shared" si="552"/>
        <v>#VALUE!</v>
      </c>
      <c r="DP806" s="92" t="e">
        <f t="shared" si="553"/>
        <v>#VALUE!</v>
      </c>
      <c r="DQ806" s="97">
        <f t="shared" si="565"/>
        <v>0</v>
      </c>
      <c r="DR806" s="98">
        <f t="shared" si="554"/>
        <v>10</v>
      </c>
      <c r="DS806" s="93" t="str">
        <f t="shared" si="555"/>
        <v>Mã tin sai !!!</v>
      </c>
      <c r="DT806" s="93"/>
      <c r="DU806" s="78" t="e">
        <f t="shared" si="566"/>
        <v>#VALUE!</v>
      </c>
      <c r="DV806" s="78" t="e">
        <f>INDEX('08_DMGiaDat'!$L:$L,MATCH(DU806,'08_DMGiaDat'!$R:$R,0))</f>
        <v>#VALUE!</v>
      </c>
      <c r="DW806" s="78" t="str">
        <f t="shared" si="567"/>
        <v>5010700200100000001</v>
      </c>
      <c r="DX806" s="78" t="str">
        <f>IFERROR(VLOOKUP(DW806,'08_DMGiaDat'!C718:C719,2,FALSE),"N")</f>
        <v>N</v>
      </c>
      <c r="DY806" s="78" t="str">
        <f t="shared" si="568"/>
        <v>50107002001001</v>
      </c>
      <c r="DZ806" s="78" t="str">
        <f>IFERROR(VLOOKUP(DY806,'08_DMGiaDat'!C718:C719,2,FALSE),"N")</f>
        <v>N</v>
      </c>
      <c r="EA806" s="78" t="str">
        <f t="shared" si="569"/>
        <v>5010700200100000001</v>
      </c>
      <c r="EB806" s="78" t="str">
        <f>IFERROR(VLOOKUP(EA806,'08_DMGiaDat'!C718:C719,2,FALSE),"N")</f>
        <v>N</v>
      </c>
      <c r="EC806" s="92" t="e">
        <f>IF(DV806&lt;&gt;"N",DV806,IF(DX806&lt;&gt;"N",DX806,IF(DZ806&lt;&gt;"N",DZ806*VLOOKUP(LEFT(CB806,3),'03_DMMucDich'!C702:C706,5,FALSE),IF(EB806&lt;&gt;"N",EB806*VLOOKUP(LEFT(CB806,3),'03_DMMucDich'!C702:C706,5,FALSE),"N/A"))))</f>
        <v>#VALUE!</v>
      </c>
    </row>
    <row r="807" spans="1:133" s="34" customFormat="1" ht="16" x14ac:dyDescent="0.2">
      <c r="A807" s="85">
        <v>793</v>
      </c>
      <c r="B807" s="86"/>
      <c r="C807" s="87"/>
      <c r="D807" s="141"/>
      <c r="E807" s="86"/>
      <c r="F807" s="88"/>
      <c r="G807" s="88" t="s">
        <v>5718</v>
      </c>
      <c r="H807" s="151">
        <v>2022</v>
      </c>
      <c r="I807" s="86"/>
      <c r="J807" s="86"/>
      <c r="K807" s="145"/>
      <c r="L807" s="105"/>
      <c r="M807" s="86"/>
      <c r="N807" s="105"/>
      <c r="O807" s="105"/>
      <c r="P807" s="86"/>
      <c r="Q807" s="86"/>
      <c r="R807" s="153"/>
      <c r="S807" s="86"/>
      <c r="T807" s="86"/>
      <c r="U807" s="86"/>
      <c r="V807" s="86" t="str">
        <f t="shared" si="535"/>
        <v xml:space="preserve">, </v>
      </c>
      <c r="W807" s="86"/>
      <c r="X807" s="86"/>
      <c r="Y807" s="86"/>
      <c r="Z807" s="88"/>
      <c r="AA807" s="105"/>
      <c r="AB807" s="86"/>
      <c r="AC807" s="90"/>
      <c r="AD807" s="86"/>
      <c r="AE807" s="86"/>
      <c r="AF807" s="86"/>
      <c r="AG807" s="86"/>
      <c r="AH807" s="160"/>
      <c r="AI807" s="153"/>
      <c r="AJ807" s="153"/>
      <c r="AK807" s="86"/>
      <c r="AL807" s="86"/>
      <c r="AM807" s="153"/>
      <c r="AN807" s="153"/>
      <c r="AO807" s="165"/>
      <c r="AP807" s="153"/>
      <c r="AQ807" s="153"/>
      <c r="AR807" s="166">
        <v>0</v>
      </c>
      <c r="AS807" s="88" t="s">
        <v>5719</v>
      </c>
      <c r="AT807" s="92">
        <f t="shared" si="546"/>
        <v>0</v>
      </c>
      <c r="AU807" s="93">
        <v>0</v>
      </c>
      <c r="AV807" s="93">
        <v>0</v>
      </c>
      <c r="AW807" s="166">
        <v>0</v>
      </c>
      <c r="AX807" s="93">
        <v>0</v>
      </c>
      <c r="AY807" s="177"/>
      <c r="AZ807" s="177">
        <v>0</v>
      </c>
      <c r="BA807" s="178"/>
      <c r="BB807" s="105"/>
      <c r="BC807" s="105"/>
      <c r="BD807" s="93"/>
      <c r="BE807" s="93">
        <v>0</v>
      </c>
      <c r="BF807" s="91">
        <v>0</v>
      </c>
      <c r="BG807" s="94"/>
      <c r="BH807" s="95"/>
      <c r="BI807" s="93">
        <f t="shared" si="556"/>
        <v>0</v>
      </c>
      <c r="BJ807" s="105">
        <f t="shared" si="557"/>
        <v>0</v>
      </c>
      <c r="BK807" s="88">
        <f t="shared" si="558"/>
        <v>0</v>
      </c>
      <c r="BL807" s="86">
        <f t="shared" si="559"/>
        <v>0</v>
      </c>
      <c r="BM807" s="105">
        <f t="shared" si="560"/>
        <v>0</v>
      </c>
      <c r="BN807" s="86">
        <f t="shared" si="561"/>
        <v>0</v>
      </c>
      <c r="BO807" s="86">
        <f t="shared" si="562"/>
        <v>0</v>
      </c>
      <c r="BP807" s="86">
        <f t="shared" si="536"/>
        <v>0</v>
      </c>
      <c r="BQ807" s="160"/>
      <c r="BR807" s="86" t="s">
        <v>5720</v>
      </c>
      <c r="BS807" s="88" t="s">
        <v>5721</v>
      </c>
      <c r="BT807" s="86" t="s">
        <v>5722</v>
      </c>
      <c r="BU807" s="86"/>
      <c r="BV807" s="86">
        <f t="shared" si="537"/>
        <v>0</v>
      </c>
      <c r="BW807" s="105" t="str">
        <f t="shared" si="538"/>
        <v/>
      </c>
      <c r="BX807" s="86">
        <f t="shared" si="573"/>
        <v>0</v>
      </c>
      <c r="BY807" s="86">
        <f t="shared" si="574"/>
        <v>0</v>
      </c>
      <c r="BZ807" s="91">
        <f t="shared" si="575"/>
        <v>0</v>
      </c>
      <c r="CA807" s="91">
        <v>0</v>
      </c>
      <c r="CB807" s="96" t="s">
        <v>5719</v>
      </c>
      <c r="CC807" s="91">
        <f t="shared" si="539"/>
        <v>0</v>
      </c>
      <c r="CD807" s="91">
        <f t="shared" si="540"/>
        <v>0</v>
      </c>
      <c r="CE807" s="93">
        <f t="shared" si="541"/>
        <v>0</v>
      </c>
      <c r="CF807" s="93">
        <f t="shared" si="542"/>
        <v>0</v>
      </c>
      <c r="CG807" s="105"/>
      <c r="CH807" s="105"/>
      <c r="CI807" s="86"/>
      <c r="CJ807" s="188"/>
      <c r="CK807" s="181">
        <f t="shared" si="543"/>
        <v>0</v>
      </c>
      <c r="CL807" s="181">
        <f t="shared" si="544"/>
        <v>0</v>
      </c>
      <c r="CM807" s="86" t="s">
        <v>5723</v>
      </c>
      <c r="CN807" s="182"/>
      <c r="CO807" s="183"/>
      <c r="CP807" s="86" t="s">
        <v>5724</v>
      </c>
      <c r="CQ807" s="153"/>
      <c r="CR807" s="187" t="e">
        <f t="shared" si="545"/>
        <v>#VALUE!</v>
      </c>
      <c r="CS807" s="188">
        <v>0</v>
      </c>
      <c r="CT807" s="188" t="e">
        <f t="shared" si="547"/>
        <v>#VALUE!</v>
      </c>
      <c r="CU807" s="93"/>
      <c r="CV807" s="94">
        <f t="shared" si="570"/>
        <v>0</v>
      </c>
      <c r="CW807" s="93">
        <f t="shared" si="571"/>
        <v>0</v>
      </c>
      <c r="CX807" s="86">
        <f t="shared" si="572"/>
        <v>0</v>
      </c>
      <c r="CY807" s="93" t="e">
        <f t="shared" si="548"/>
        <v>#VALUE!</v>
      </c>
      <c r="CZ807" s="93">
        <v>0</v>
      </c>
      <c r="DA807" s="93">
        <v>0</v>
      </c>
      <c r="DB807" s="93" t="e">
        <f t="shared" si="549"/>
        <v>#VALUE!</v>
      </c>
      <c r="DC807" s="93">
        <v>0</v>
      </c>
      <c r="DD807" s="91">
        <v>0</v>
      </c>
      <c r="DE807" s="93" t="e">
        <f t="shared" si="550"/>
        <v>#VALUE!</v>
      </c>
      <c r="DF807" s="93">
        <f t="shared" si="563"/>
        <v>0</v>
      </c>
      <c r="DG807" s="93"/>
      <c r="DH807" s="93">
        <v>0</v>
      </c>
      <c r="DI807" s="93">
        <v>0</v>
      </c>
      <c r="DJ807" s="86">
        <f t="shared" si="551"/>
        <v>0</v>
      </c>
      <c r="DK807" s="91">
        <v>0</v>
      </c>
      <c r="DL807" s="93"/>
      <c r="DM807" s="93">
        <v>0</v>
      </c>
      <c r="DN807" s="93" t="e">
        <f t="shared" si="564"/>
        <v>#VALUE!</v>
      </c>
      <c r="DO807" s="93" t="e">
        <f t="shared" si="552"/>
        <v>#VALUE!</v>
      </c>
      <c r="DP807" s="92" t="e">
        <f t="shared" si="553"/>
        <v>#VALUE!</v>
      </c>
      <c r="DQ807" s="97">
        <f t="shared" si="565"/>
        <v>0</v>
      </c>
      <c r="DR807" s="98">
        <f t="shared" si="554"/>
        <v>10</v>
      </c>
      <c r="DS807" s="93" t="str">
        <f t="shared" si="555"/>
        <v>Mã tin sai !!!</v>
      </c>
      <c r="DT807" s="93"/>
      <c r="DU807" s="78" t="e">
        <f t="shared" si="566"/>
        <v>#VALUE!</v>
      </c>
      <c r="DV807" s="78" t="e">
        <f>INDEX('08_DMGiaDat'!$L:$L,MATCH(DU807,'08_DMGiaDat'!$R:$R,0))</f>
        <v>#VALUE!</v>
      </c>
      <c r="DW807" s="78" t="str">
        <f t="shared" si="567"/>
        <v>5010700200100000001</v>
      </c>
      <c r="DX807" s="78" t="str">
        <f>IFERROR(VLOOKUP(DW807,'08_DMGiaDat'!C718:C719,2,FALSE),"N")</f>
        <v>N</v>
      </c>
      <c r="DY807" s="78" t="str">
        <f t="shared" si="568"/>
        <v>50107002001001</v>
      </c>
      <c r="DZ807" s="78" t="str">
        <f>IFERROR(VLOOKUP(DY807,'08_DMGiaDat'!C718:C719,2,FALSE),"N")</f>
        <v>N</v>
      </c>
      <c r="EA807" s="78" t="str">
        <f t="shared" si="569"/>
        <v>5010700200100000001</v>
      </c>
      <c r="EB807" s="78" t="str">
        <f>IFERROR(VLOOKUP(EA807,'08_DMGiaDat'!C718:C719,2,FALSE),"N")</f>
        <v>N</v>
      </c>
      <c r="EC807" s="92" t="e">
        <f>IF(DV807&lt;&gt;"N",DV807,IF(DX807&lt;&gt;"N",DX807,IF(DZ807&lt;&gt;"N",DZ807*VLOOKUP(LEFT(CB807,3),'03_DMMucDich'!C702:C706,5,FALSE),IF(EB807&lt;&gt;"N",EB807*VLOOKUP(LEFT(CB807,3),'03_DMMucDich'!C702:C706,5,FALSE),"N/A"))))</f>
        <v>#VALUE!</v>
      </c>
    </row>
    <row r="808" spans="1:133" s="34" customFormat="1" ht="16" x14ac:dyDescent="0.2">
      <c r="A808" s="85">
        <v>794</v>
      </c>
      <c r="B808" s="86"/>
      <c r="C808" s="87"/>
      <c r="D808" s="141"/>
      <c r="E808" s="86"/>
      <c r="F808" s="88"/>
      <c r="G808" s="88" t="s">
        <v>5718</v>
      </c>
      <c r="H808" s="151">
        <v>2022</v>
      </c>
      <c r="I808" s="86"/>
      <c r="J808" s="86"/>
      <c r="K808" s="145"/>
      <c r="L808" s="105"/>
      <c r="M808" s="86"/>
      <c r="N808" s="105"/>
      <c r="O808" s="105"/>
      <c r="P808" s="86"/>
      <c r="Q808" s="86"/>
      <c r="R808" s="153"/>
      <c r="S808" s="86"/>
      <c r="T808" s="86"/>
      <c r="U808" s="86"/>
      <c r="V808" s="86" t="str">
        <f t="shared" ref="V808:V871" si="576">AJ808&amp;", "&amp;AI808</f>
        <v xml:space="preserve">, </v>
      </c>
      <c r="W808" s="86"/>
      <c r="X808" s="86"/>
      <c r="Y808" s="86"/>
      <c r="Z808" s="88"/>
      <c r="AA808" s="105"/>
      <c r="AB808" s="86"/>
      <c r="AC808" s="90"/>
      <c r="AD808" s="86"/>
      <c r="AE808" s="86"/>
      <c r="AF808" s="86"/>
      <c r="AG808" s="86"/>
      <c r="AH808" s="160"/>
      <c r="AI808" s="153"/>
      <c r="AJ808" s="153"/>
      <c r="AK808" s="86"/>
      <c r="AL808" s="86"/>
      <c r="AM808" s="153"/>
      <c r="AN808" s="153"/>
      <c r="AO808" s="165"/>
      <c r="AP808" s="153"/>
      <c r="AQ808" s="153"/>
      <c r="AR808" s="166">
        <v>0</v>
      </c>
      <c r="AS808" s="88" t="s">
        <v>5719</v>
      </c>
      <c r="AT808" s="92">
        <f t="shared" si="546"/>
        <v>0</v>
      </c>
      <c r="AU808" s="93">
        <v>0</v>
      </c>
      <c r="AV808" s="93">
        <v>0</v>
      </c>
      <c r="AW808" s="166">
        <v>0</v>
      </c>
      <c r="AX808" s="93">
        <v>0</v>
      </c>
      <c r="AY808" s="177"/>
      <c r="AZ808" s="177">
        <v>0</v>
      </c>
      <c r="BA808" s="178"/>
      <c r="BB808" s="105"/>
      <c r="BC808" s="105"/>
      <c r="BD808" s="93"/>
      <c r="BE808" s="93">
        <v>0</v>
      </c>
      <c r="BF808" s="91">
        <v>0</v>
      </c>
      <c r="BG808" s="94"/>
      <c r="BH808" s="95"/>
      <c r="BI808" s="93">
        <f t="shared" si="556"/>
        <v>0</v>
      </c>
      <c r="BJ808" s="105">
        <f t="shared" si="557"/>
        <v>0</v>
      </c>
      <c r="BK808" s="88">
        <f t="shared" si="558"/>
        <v>0</v>
      </c>
      <c r="BL808" s="86">
        <f t="shared" si="559"/>
        <v>0</v>
      </c>
      <c r="BM808" s="105">
        <f t="shared" si="560"/>
        <v>0</v>
      </c>
      <c r="BN808" s="86">
        <f t="shared" si="561"/>
        <v>0</v>
      </c>
      <c r="BO808" s="86">
        <f t="shared" si="562"/>
        <v>0</v>
      </c>
      <c r="BP808" s="86">
        <f t="shared" ref="BP808:BP871" si="577">AI808</f>
        <v>0</v>
      </c>
      <c r="BQ808" s="160"/>
      <c r="BR808" s="86" t="s">
        <v>5720</v>
      </c>
      <c r="BS808" s="88" t="s">
        <v>5721</v>
      </c>
      <c r="BT808" s="86" t="s">
        <v>5722</v>
      </c>
      <c r="BU808" s="86"/>
      <c r="BV808" s="86">
        <f t="shared" ref="BV808:BV871" si="578">AN808</f>
        <v>0</v>
      </c>
      <c r="BW808" s="105" t="str">
        <f t="shared" ref="BW808:BW871" si="579">IF(BU808="X",AO808,"")</f>
        <v/>
      </c>
      <c r="BX808" s="86">
        <f t="shared" si="573"/>
        <v>0</v>
      </c>
      <c r="BY808" s="86">
        <f t="shared" si="574"/>
        <v>0</v>
      </c>
      <c r="BZ808" s="91">
        <f t="shared" si="575"/>
        <v>0</v>
      </c>
      <c r="CA808" s="91">
        <v>0</v>
      </c>
      <c r="CB808" s="96" t="s">
        <v>5719</v>
      </c>
      <c r="CC808" s="91">
        <f t="shared" ref="CC808:CC871" si="580">AW808</f>
        <v>0</v>
      </c>
      <c r="CD808" s="91">
        <f t="shared" ref="CD808:CD871" si="581">AY808</f>
        <v>0</v>
      </c>
      <c r="CE808" s="93">
        <f t="shared" ref="CE808:CE871" si="582">AZ808</f>
        <v>0</v>
      </c>
      <c r="CF808" s="93">
        <f t="shared" ref="CF808:CF871" si="583">BA808</f>
        <v>0</v>
      </c>
      <c r="CG808" s="105"/>
      <c r="CH808" s="105"/>
      <c r="CI808" s="86"/>
      <c r="CJ808" s="188"/>
      <c r="CK808" s="181">
        <f t="shared" ref="CK808:CK871" si="584">BZ808</f>
        <v>0</v>
      </c>
      <c r="CL808" s="181">
        <f t="shared" ref="CL808:CL871" si="585">AW808</f>
        <v>0</v>
      </c>
      <c r="CM808" s="86" t="s">
        <v>5723</v>
      </c>
      <c r="CN808" s="182"/>
      <c r="CO808" s="183"/>
      <c r="CP808" s="86" t="s">
        <v>5724</v>
      </c>
      <c r="CQ808" s="153"/>
      <c r="CR808" s="187" t="e">
        <f t="shared" ref="CR808:CR871" si="586">EC808</f>
        <v>#VALUE!</v>
      </c>
      <c r="CS808" s="188">
        <v>0</v>
      </c>
      <c r="CT808" s="188" t="e">
        <f t="shared" si="547"/>
        <v>#VALUE!</v>
      </c>
      <c r="CU808" s="93"/>
      <c r="CV808" s="94">
        <f t="shared" si="570"/>
        <v>0</v>
      </c>
      <c r="CW808" s="93">
        <f t="shared" si="571"/>
        <v>0</v>
      </c>
      <c r="CX808" s="86">
        <f t="shared" si="572"/>
        <v>0</v>
      </c>
      <c r="CY808" s="93" t="e">
        <f t="shared" si="548"/>
        <v>#VALUE!</v>
      </c>
      <c r="CZ808" s="93">
        <v>0</v>
      </c>
      <c r="DA808" s="93">
        <v>0</v>
      </c>
      <c r="DB808" s="93" t="e">
        <f t="shared" si="549"/>
        <v>#VALUE!</v>
      </c>
      <c r="DC808" s="93">
        <v>0</v>
      </c>
      <c r="DD808" s="91">
        <v>0</v>
      </c>
      <c r="DE808" s="93" t="e">
        <f t="shared" si="550"/>
        <v>#VALUE!</v>
      </c>
      <c r="DF808" s="93">
        <f t="shared" si="563"/>
        <v>0</v>
      </c>
      <c r="DG808" s="93"/>
      <c r="DH808" s="93">
        <v>0</v>
      </c>
      <c r="DI808" s="93">
        <v>0</v>
      </c>
      <c r="DJ808" s="86">
        <f t="shared" si="551"/>
        <v>0</v>
      </c>
      <c r="DK808" s="91">
        <v>0</v>
      </c>
      <c r="DL808" s="93"/>
      <c r="DM808" s="93">
        <v>0</v>
      </c>
      <c r="DN808" s="93" t="e">
        <f t="shared" si="564"/>
        <v>#VALUE!</v>
      </c>
      <c r="DO808" s="93" t="e">
        <f t="shared" si="552"/>
        <v>#VALUE!</v>
      </c>
      <c r="DP808" s="92" t="e">
        <f t="shared" si="553"/>
        <v>#VALUE!</v>
      </c>
      <c r="DQ808" s="97">
        <f t="shared" si="565"/>
        <v>0</v>
      </c>
      <c r="DR808" s="98">
        <f t="shared" si="554"/>
        <v>10</v>
      </c>
      <c r="DS808" s="93" t="str">
        <f t="shared" si="555"/>
        <v>Mã tin sai !!!</v>
      </c>
      <c r="DT808" s="93"/>
      <c r="DU808" s="78" t="e">
        <f t="shared" si="566"/>
        <v>#VALUE!</v>
      </c>
      <c r="DV808" s="78" t="e">
        <f>INDEX('08_DMGiaDat'!$L:$L,MATCH(DU808,'08_DMGiaDat'!$R:$R,0))</f>
        <v>#VALUE!</v>
      </c>
      <c r="DW808" s="78" t="str">
        <f t="shared" si="567"/>
        <v>5010700200100000001</v>
      </c>
      <c r="DX808" s="78" t="str">
        <f>IFERROR(VLOOKUP(DW808,'08_DMGiaDat'!C718:C719,2,FALSE),"N")</f>
        <v>N</v>
      </c>
      <c r="DY808" s="78" t="str">
        <f t="shared" si="568"/>
        <v>50107002001001</v>
      </c>
      <c r="DZ808" s="78" t="str">
        <f>IFERROR(VLOOKUP(DY808,'08_DMGiaDat'!C718:C719,2,FALSE),"N")</f>
        <v>N</v>
      </c>
      <c r="EA808" s="78" t="str">
        <f t="shared" si="569"/>
        <v>5010700200100000001</v>
      </c>
      <c r="EB808" s="78" t="str">
        <f>IFERROR(VLOOKUP(EA808,'08_DMGiaDat'!C718:C719,2,FALSE),"N")</f>
        <v>N</v>
      </c>
      <c r="EC808" s="92" t="e">
        <f>IF(DV808&lt;&gt;"N",DV808,IF(DX808&lt;&gt;"N",DX808,IF(DZ808&lt;&gt;"N",DZ808*VLOOKUP(LEFT(CB808,3),'03_DMMucDich'!C702:C706,5,FALSE),IF(EB808&lt;&gt;"N",EB808*VLOOKUP(LEFT(CB808,3),'03_DMMucDich'!C702:C706,5,FALSE),"N/A"))))</f>
        <v>#VALUE!</v>
      </c>
    </row>
    <row r="809" spans="1:133" s="34" customFormat="1" ht="16" x14ac:dyDescent="0.2">
      <c r="A809" s="85">
        <v>795</v>
      </c>
      <c r="B809" s="86"/>
      <c r="C809" s="87"/>
      <c r="D809" s="141"/>
      <c r="E809" s="86"/>
      <c r="F809" s="88"/>
      <c r="G809" s="88" t="s">
        <v>5718</v>
      </c>
      <c r="H809" s="151">
        <v>2022</v>
      </c>
      <c r="I809" s="86"/>
      <c r="J809" s="86"/>
      <c r="K809" s="145"/>
      <c r="L809" s="105"/>
      <c r="M809" s="86"/>
      <c r="N809" s="105"/>
      <c r="O809" s="105"/>
      <c r="P809" s="86"/>
      <c r="Q809" s="86"/>
      <c r="R809" s="153"/>
      <c r="S809" s="86"/>
      <c r="T809" s="86"/>
      <c r="U809" s="86"/>
      <c r="V809" s="86" t="str">
        <f t="shared" si="576"/>
        <v xml:space="preserve">, </v>
      </c>
      <c r="W809" s="86"/>
      <c r="X809" s="86"/>
      <c r="Y809" s="86"/>
      <c r="Z809" s="88"/>
      <c r="AA809" s="105"/>
      <c r="AB809" s="86"/>
      <c r="AC809" s="90"/>
      <c r="AD809" s="86"/>
      <c r="AE809" s="86"/>
      <c r="AF809" s="86"/>
      <c r="AG809" s="86"/>
      <c r="AH809" s="160"/>
      <c r="AI809" s="153"/>
      <c r="AJ809" s="153"/>
      <c r="AK809" s="86"/>
      <c r="AL809" s="86"/>
      <c r="AM809" s="153"/>
      <c r="AN809" s="153"/>
      <c r="AO809" s="165"/>
      <c r="AP809" s="153"/>
      <c r="AQ809" s="153"/>
      <c r="AR809" s="166">
        <v>0</v>
      </c>
      <c r="AS809" s="88" t="s">
        <v>5719</v>
      </c>
      <c r="AT809" s="92">
        <f t="shared" si="546"/>
        <v>0</v>
      </c>
      <c r="AU809" s="93">
        <v>0</v>
      </c>
      <c r="AV809" s="93">
        <v>0</v>
      </c>
      <c r="AW809" s="166">
        <v>0</v>
      </c>
      <c r="AX809" s="93">
        <v>0</v>
      </c>
      <c r="AY809" s="177"/>
      <c r="AZ809" s="177">
        <v>0</v>
      </c>
      <c r="BA809" s="178"/>
      <c r="BB809" s="105"/>
      <c r="BC809" s="105"/>
      <c r="BD809" s="93"/>
      <c r="BE809" s="93">
        <v>0</v>
      </c>
      <c r="BF809" s="91">
        <v>0</v>
      </c>
      <c r="BG809" s="94"/>
      <c r="BH809" s="95"/>
      <c r="BI809" s="93">
        <f t="shared" si="556"/>
        <v>0</v>
      </c>
      <c r="BJ809" s="105">
        <f t="shared" si="557"/>
        <v>0</v>
      </c>
      <c r="BK809" s="88">
        <f t="shared" si="558"/>
        <v>0</v>
      </c>
      <c r="BL809" s="86">
        <f t="shared" si="559"/>
        <v>0</v>
      </c>
      <c r="BM809" s="105">
        <f t="shared" si="560"/>
        <v>0</v>
      </c>
      <c r="BN809" s="86">
        <f t="shared" si="561"/>
        <v>0</v>
      </c>
      <c r="BO809" s="86">
        <f t="shared" si="562"/>
        <v>0</v>
      </c>
      <c r="BP809" s="86">
        <f t="shared" si="577"/>
        <v>0</v>
      </c>
      <c r="BQ809" s="160"/>
      <c r="BR809" s="86" t="s">
        <v>5720</v>
      </c>
      <c r="BS809" s="88" t="s">
        <v>5721</v>
      </c>
      <c r="BT809" s="86" t="s">
        <v>5722</v>
      </c>
      <c r="BU809" s="86"/>
      <c r="BV809" s="86">
        <f t="shared" si="578"/>
        <v>0</v>
      </c>
      <c r="BW809" s="105" t="str">
        <f t="shared" si="579"/>
        <v/>
      </c>
      <c r="BX809" s="86">
        <f t="shared" si="573"/>
        <v>0</v>
      </c>
      <c r="BY809" s="86">
        <f t="shared" si="574"/>
        <v>0</v>
      </c>
      <c r="BZ809" s="91">
        <f t="shared" si="575"/>
        <v>0</v>
      </c>
      <c r="CA809" s="91">
        <v>0</v>
      </c>
      <c r="CB809" s="96" t="s">
        <v>5719</v>
      </c>
      <c r="CC809" s="91">
        <f t="shared" si="580"/>
        <v>0</v>
      </c>
      <c r="CD809" s="91">
        <f t="shared" si="581"/>
        <v>0</v>
      </c>
      <c r="CE809" s="93">
        <f t="shared" si="582"/>
        <v>0</v>
      </c>
      <c r="CF809" s="93">
        <f t="shared" si="583"/>
        <v>0</v>
      </c>
      <c r="CG809" s="105"/>
      <c r="CH809" s="105"/>
      <c r="CI809" s="86"/>
      <c r="CJ809" s="188"/>
      <c r="CK809" s="181">
        <f t="shared" si="584"/>
        <v>0</v>
      </c>
      <c r="CL809" s="181">
        <f t="shared" si="585"/>
        <v>0</v>
      </c>
      <c r="CM809" s="86" t="s">
        <v>5723</v>
      </c>
      <c r="CN809" s="182"/>
      <c r="CO809" s="183"/>
      <c r="CP809" s="86" t="s">
        <v>5724</v>
      </c>
      <c r="CQ809" s="153"/>
      <c r="CR809" s="187" t="e">
        <f t="shared" si="586"/>
        <v>#VALUE!</v>
      </c>
      <c r="CS809" s="188">
        <v>0</v>
      </c>
      <c r="CT809" s="188" t="e">
        <f t="shared" si="547"/>
        <v>#VALUE!</v>
      </c>
      <c r="CU809" s="93"/>
      <c r="CV809" s="94">
        <f t="shared" si="570"/>
        <v>0</v>
      </c>
      <c r="CW809" s="93">
        <f t="shared" si="571"/>
        <v>0</v>
      </c>
      <c r="CX809" s="86">
        <f t="shared" si="572"/>
        <v>0</v>
      </c>
      <c r="CY809" s="93" t="e">
        <f t="shared" si="548"/>
        <v>#VALUE!</v>
      </c>
      <c r="CZ809" s="93">
        <v>0</v>
      </c>
      <c r="DA809" s="93">
        <v>0</v>
      </c>
      <c r="DB809" s="93" t="e">
        <f t="shared" si="549"/>
        <v>#VALUE!</v>
      </c>
      <c r="DC809" s="93">
        <v>0</v>
      </c>
      <c r="DD809" s="91">
        <v>0</v>
      </c>
      <c r="DE809" s="93" t="e">
        <f t="shared" si="550"/>
        <v>#VALUE!</v>
      </c>
      <c r="DF809" s="93">
        <f t="shared" si="563"/>
        <v>0</v>
      </c>
      <c r="DG809" s="93"/>
      <c r="DH809" s="93">
        <v>0</v>
      </c>
      <c r="DI809" s="93">
        <v>0</v>
      </c>
      <c r="DJ809" s="86">
        <f t="shared" si="551"/>
        <v>0</v>
      </c>
      <c r="DK809" s="91">
        <v>0</v>
      </c>
      <c r="DL809" s="93"/>
      <c r="DM809" s="93">
        <v>0</v>
      </c>
      <c r="DN809" s="93" t="e">
        <f t="shared" si="564"/>
        <v>#VALUE!</v>
      </c>
      <c r="DO809" s="93" t="e">
        <f t="shared" si="552"/>
        <v>#VALUE!</v>
      </c>
      <c r="DP809" s="92" t="e">
        <f t="shared" si="553"/>
        <v>#VALUE!</v>
      </c>
      <c r="DQ809" s="97">
        <f t="shared" si="565"/>
        <v>0</v>
      </c>
      <c r="DR809" s="98">
        <f t="shared" si="554"/>
        <v>10</v>
      </c>
      <c r="DS809" s="93" t="str">
        <f t="shared" si="555"/>
        <v>Mã tin sai !!!</v>
      </c>
      <c r="DT809" s="93"/>
      <c r="DU809" s="78" t="e">
        <f t="shared" si="566"/>
        <v>#VALUE!</v>
      </c>
      <c r="DV809" s="78" t="e">
        <f>INDEX('08_DMGiaDat'!$L:$L,MATCH(DU809,'08_DMGiaDat'!$R:$R,0))</f>
        <v>#VALUE!</v>
      </c>
      <c r="DW809" s="78" t="str">
        <f t="shared" si="567"/>
        <v>5010700200100000001</v>
      </c>
      <c r="DX809" s="78" t="str">
        <f>IFERROR(VLOOKUP(DW809,'08_DMGiaDat'!C718:C719,2,FALSE),"N")</f>
        <v>N</v>
      </c>
      <c r="DY809" s="78" t="str">
        <f t="shared" si="568"/>
        <v>50107002001001</v>
      </c>
      <c r="DZ809" s="78" t="str">
        <f>IFERROR(VLOOKUP(DY809,'08_DMGiaDat'!C718:C719,2,FALSE),"N")</f>
        <v>N</v>
      </c>
      <c r="EA809" s="78" t="str">
        <f t="shared" si="569"/>
        <v>5010700200100000001</v>
      </c>
      <c r="EB809" s="78" t="str">
        <f>IFERROR(VLOOKUP(EA809,'08_DMGiaDat'!C718:C719,2,FALSE),"N")</f>
        <v>N</v>
      </c>
      <c r="EC809" s="92" t="e">
        <f>IF(DV809&lt;&gt;"N",DV809,IF(DX809&lt;&gt;"N",DX809,IF(DZ809&lt;&gt;"N",DZ809*VLOOKUP(LEFT(CB809,3),'03_DMMucDich'!C702:C706,5,FALSE),IF(EB809&lt;&gt;"N",EB809*VLOOKUP(LEFT(CB809,3),'03_DMMucDich'!C702:C706,5,FALSE),"N/A"))))</f>
        <v>#VALUE!</v>
      </c>
    </row>
    <row r="810" spans="1:133" s="34" customFormat="1" ht="16" x14ac:dyDescent="0.2">
      <c r="A810" s="85">
        <v>796</v>
      </c>
      <c r="B810" s="86"/>
      <c r="C810" s="87"/>
      <c r="D810" s="141"/>
      <c r="E810" s="86"/>
      <c r="F810" s="88"/>
      <c r="G810" s="88" t="s">
        <v>5718</v>
      </c>
      <c r="H810" s="151">
        <v>2022</v>
      </c>
      <c r="I810" s="86"/>
      <c r="J810" s="86"/>
      <c r="K810" s="145"/>
      <c r="L810" s="105"/>
      <c r="M810" s="86"/>
      <c r="N810" s="105"/>
      <c r="O810" s="105"/>
      <c r="P810" s="86"/>
      <c r="Q810" s="86"/>
      <c r="R810" s="153"/>
      <c r="S810" s="86"/>
      <c r="T810" s="86"/>
      <c r="U810" s="86"/>
      <c r="V810" s="86" t="str">
        <f t="shared" si="576"/>
        <v xml:space="preserve">, </v>
      </c>
      <c r="W810" s="86"/>
      <c r="X810" s="86"/>
      <c r="Y810" s="86"/>
      <c r="Z810" s="88"/>
      <c r="AA810" s="105"/>
      <c r="AB810" s="86"/>
      <c r="AC810" s="90"/>
      <c r="AD810" s="86"/>
      <c r="AE810" s="86"/>
      <c r="AF810" s="86"/>
      <c r="AG810" s="86"/>
      <c r="AH810" s="160"/>
      <c r="AI810" s="153"/>
      <c r="AJ810" s="153"/>
      <c r="AK810" s="86"/>
      <c r="AL810" s="86"/>
      <c r="AM810" s="153"/>
      <c r="AN810" s="153"/>
      <c r="AO810" s="165"/>
      <c r="AP810" s="153"/>
      <c r="AQ810" s="153"/>
      <c r="AR810" s="166">
        <v>0</v>
      </c>
      <c r="AS810" s="88" t="s">
        <v>5719</v>
      </c>
      <c r="AT810" s="92">
        <f t="shared" si="546"/>
        <v>0</v>
      </c>
      <c r="AU810" s="93">
        <v>0</v>
      </c>
      <c r="AV810" s="93">
        <v>0</v>
      </c>
      <c r="AW810" s="166">
        <v>0</v>
      </c>
      <c r="AX810" s="93">
        <v>0</v>
      </c>
      <c r="AY810" s="177"/>
      <c r="AZ810" s="177">
        <v>0</v>
      </c>
      <c r="BA810" s="178"/>
      <c r="BB810" s="105"/>
      <c r="BC810" s="105"/>
      <c r="BD810" s="93"/>
      <c r="BE810" s="93">
        <v>0</v>
      </c>
      <c r="BF810" s="91">
        <v>0</v>
      </c>
      <c r="BG810" s="94"/>
      <c r="BH810" s="95"/>
      <c r="BI810" s="93">
        <f t="shared" si="556"/>
        <v>0</v>
      </c>
      <c r="BJ810" s="105">
        <f t="shared" si="557"/>
        <v>0</v>
      </c>
      <c r="BK810" s="88">
        <f t="shared" si="558"/>
        <v>0</v>
      </c>
      <c r="BL810" s="86">
        <f t="shared" si="559"/>
        <v>0</v>
      </c>
      <c r="BM810" s="105">
        <f t="shared" si="560"/>
        <v>0</v>
      </c>
      <c r="BN810" s="86">
        <f t="shared" si="561"/>
        <v>0</v>
      </c>
      <c r="BO810" s="86">
        <f t="shared" si="562"/>
        <v>0</v>
      </c>
      <c r="BP810" s="86">
        <f t="shared" si="577"/>
        <v>0</v>
      </c>
      <c r="BQ810" s="160"/>
      <c r="BR810" s="86" t="s">
        <v>5720</v>
      </c>
      <c r="BS810" s="88" t="s">
        <v>5721</v>
      </c>
      <c r="BT810" s="86" t="s">
        <v>5722</v>
      </c>
      <c r="BU810" s="86"/>
      <c r="BV810" s="86">
        <f t="shared" si="578"/>
        <v>0</v>
      </c>
      <c r="BW810" s="105" t="str">
        <f t="shared" si="579"/>
        <v/>
      </c>
      <c r="BX810" s="86">
        <f t="shared" si="573"/>
        <v>0</v>
      </c>
      <c r="BY810" s="86">
        <f t="shared" si="574"/>
        <v>0</v>
      </c>
      <c r="BZ810" s="91">
        <f t="shared" si="575"/>
        <v>0</v>
      </c>
      <c r="CA810" s="91">
        <v>0</v>
      </c>
      <c r="CB810" s="96" t="s">
        <v>5719</v>
      </c>
      <c r="CC810" s="91">
        <f t="shared" si="580"/>
        <v>0</v>
      </c>
      <c r="CD810" s="91">
        <f t="shared" si="581"/>
        <v>0</v>
      </c>
      <c r="CE810" s="93">
        <f t="shared" si="582"/>
        <v>0</v>
      </c>
      <c r="CF810" s="93">
        <f t="shared" si="583"/>
        <v>0</v>
      </c>
      <c r="CG810" s="105"/>
      <c r="CH810" s="105"/>
      <c r="CI810" s="86"/>
      <c r="CJ810" s="188"/>
      <c r="CK810" s="181">
        <f t="shared" si="584"/>
        <v>0</v>
      </c>
      <c r="CL810" s="181">
        <f t="shared" si="585"/>
        <v>0</v>
      </c>
      <c r="CM810" s="86" t="s">
        <v>5723</v>
      </c>
      <c r="CN810" s="182"/>
      <c r="CO810" s="183"/>
      <c r="CP810" s="86" t="s">
        <v>5724</v>
      </c>
      <c r="CQ810" s="153"/>
      <c r="CR810" s="187" t="e">
        <f t="shared" si="586"/>
        <v>#VALUE!</v>
      </c>
      <c r="CS810" s="188">
        <v>0</v>
      </c>
      <c r="CT810" s="188" t="e">
        <f t="shared" si="547"/>
        <v>#VALUE!</v>
      </c>
      <c r="CU810" s="93"/>
      <c r="CV810" s="94">
        <f t="shared" si="570"/>
        <v>0</v>
      </c>
      <c r="CW810" s="93">
        <f t="shared" si="571"/>
        <v>0</v>
      </c>
      <c r="CX810" s="86">
        <f t="shared" si="572"/>
        <v>0</v>
      </c>
      <c r="CY810" s="93" t="e">
        <f t="shared" si="548"/>
        <v>#VALUE!</v>
      </c>
      <c r="CZ810" s="93">
        <v>0</v>
      </c>
      <c r="DA810" s="93">
        <v>0</v>
      </c>
      <c r="DB810" s="93" t="e">
        <f t="shared" si="549"/>
        <v>#VALUE!</v>
      </c>
      <c r="DC810" s="93">
        <v>0</v>
      </c>
      <c r="DD810" s="91">
        <v>0</v>
      </c>
      <c r="DE810" s="93" t="e">
        <f t="shared" si="550"/>
        <v>#VALUE!</v>
      </c>
      <c r="DF810" s="93">
        <f t="shared" si="563"/>
        <v>0</v>
      </c>
      <c r="DG810" s="93"/>
      <c r="DH810" s="93">
        <v>0</v>
      </c>
      <c r="DI810" s="93">
        <v>0</v>
      </c>
      <c r="DJ810" s="86">
        <f t="shared" si="551"/>
        <v>0</v>
      </c>
      <c r="DK810" s="91">
        <v>0</v>
      </c>
      <c r="DL810" s="93"/>
      <c r="DM810" s="93">
        <v>0</v>
      </c>
      <c r="DN810" s="93" t="e">
        <f t="shared" si="564"/>
        <v>#VALUE!</v>
      </c>
      <c r="DO810" s="93" t="e">
        <f t="shared" si="552"/>
        <v>#VALUE!</v>
      </c>
      <c r="DP810" s="92" t="e">
        <f t="shared" si="553"/>
        <v>#VALUE!</v>
      </c>
      <c r="DQ810" s="97">
        <f t="shared" si="565"/>
        <v>0</v>
      </c>
      <c r="DR810" s="98">
        <f t="shared" si="554"/>
        <v>10</v>
      </c>
      <c r="DS810" s="93" t="str">
        <f t="shared" si="555"/>
        <v>Mã tin sai !!!</v>
      </c>
      <c r="DT810" s="93"/>
      <c r="DU810" s="78" t="e">
        <f t="shared" si="566"/>
        <v>#VALUE!</v>
      </c>
      <c r="DV810" s="78" t="e">
        <f>INDEX('08_DMGiaDat'!$L:$L,MATCH(DU810,'08_DMGiaDat'!$R:$R,0))</f>
        <v>#VALUE!</v>
      </c>
      <c r="DW810" s="78" t="str">
        <f t="shared" si="567"/>
        <v>5010700200100000001</v>
      </c>
      <c r="DX810" s="78" t="str">
        <f>IFERROR(VLOOKUP(DW810,'08_DMGiaDat'!C718:C719,2,FALSE),"N")</f>
        <v>N</v>
      </c>
      <c r="DY810" s="78" t="str">
        <f t="shared" si="568"/>
        <v>50107002001001</v>
      </c>
      <c r="DZ810" s="78" t="str">
        <f>IFERROR(VLOOKUP(DY810,'08_DMGiaDat'!C718:C719,2,FALSE),"N")</f>
        <v>N</v>
      </c>
      <c r="EA810" s="78" t="str">
        <f t="shared" si="569"/>
        <v>5010700200100000001</v>
      </c>
      <c r="EB810" s="78" t="str">
        <f>IFERROR(VLOOKUP(EA810,'08_DMGiaDat'!C718:C719,2,FALSE),"N")</f>
        <v>N</v>
      </c>
      <c r="EC810" s="92" t="e">
        <f>IF(DV810&lt;&gt;"N",DV810,IF(DX810&lt;&gt;"N",DX810,IF(DZ810&lt;&gt;"N",DZ810*VLOOKUP(LEFT(CB810,3),'03_DMMucDich'!C702:C706,5,FALSE),IF(EB810&lt;&gt;"N",EB810*VLOOKUP(LEFT(CB810,3),'03_DMMucDich'!C702:C706,5,FALSE),"N/A"))))</f>
        <v>#VALUE!</v>
      </c>
    </row>
    <row r="811" spans="1:133" s="34" customFormat="1" ht="16" x14ac:dyDescent="0.2">
      <c r="A811" s="85">
        <v>797</v>
      </c>
      <c r="B811" s="86"/>
      <c r="C811" s="87"/>
      <c r="D811" s="141"/>
      <c r="E811" s="86"/>
      <c r="F811" s="88"/>
      <c r="G811" s="88" t="s">
        <v>5718</v>
      </c>
      <c r="H811" s="151">
        <v>2022</v>
      </c>
      <c r="I811" s="86"/>
      <c r="J811" s="86"/>
      <c r="K811" s="145"/>
      <c r="L811" s="105"/>
      <c r="M811" s="86"/>
      <c r="N811" s="105"/>
      <c r="O811" s="105"/>
      <c r="P811" s="86"/>
      <c r="Q811" s="86"/>
      <c r="R811" s="153"/>
      <c r="S811" s="86"/>
      <c r="T811" s="86"/>
      <c r="U811" s="86"/>
      <c r="V811" s="86" t="str">
        <f t="shared" si="576"/>
        <v xml:space="preserve">, </v>
      </c>
      <c r="W811" s="86"/>
      <c r="X811" s="86"/>
      <c r="Y811" s="86"/>
      <c r="Z811" s="88"/>
      <c r="AA811" s="105"/>
      <c r="AB811" s="86"/>
      <c r="AC811" s="90"/>
      <c r="AD811" s="86"/>
      <c r="AE811" s="86"/>
      <c r="AF811" s="86"/>
      <c r="AG811" s="86"/>
      <c r="AH811" s="160"/>
      <c r="AI811" s="153"/>
      <c r="AJ811" s="153"/>
      <c r="AK811" s="86"/>
      <c r="AL811" s="86"/>
      <c r="AM811" s="153"/>
      <c r="AN811" s="153"/>
      <c r="AO811" s="165"/>
      <c r="AP811" s="153"/>
      <c r="AQ811" s="153"/>
      <c r="AR811" s="166">
        <v>0</v>
      </c>
      <c r="AS811" s="88" t="s">
        <v>5719</v>
      </c>
      <c r="AT811" s="92">
        <f t="shared" si="546"/>
        <v>0</v>
      </c>
      <c r="AU811" s="93">
        <v>0</v>
      </c>
      <c r="AV811" s="93">
        <v>0</v>
      </c>
      <c r="AW811" s="166">
        <v>0</v>
      </c>
      <c r="AX811" s="93">
        <v>0</v>
      </c>
      <c r="AY811" s="177"/>
      <c r="AZ811" s="177">
        <v>0</v>
      </c>
      <c r="BA811" s="178"/>
      <c r="BB811" s="105"/>
      <c r="BC811" s="105"/>
      <c r="BD811" s="93"/>
      <c r="BE811" s="93">
        <v>0</v>
      </c>
      <c r="BF811" s="91">
        <v>0</v>
      </c>
      <c r="BG811" s="94"/>
      <c r="BH811" s="95"/>
      <c r="BI811" s="93">
        <f t="shared" si="556"/>
        <v>0</v>
      </c>
      <c r="BJ811" s="105">
        <f t="shared" si="557"/>
        <v>0</v>
      </c>
      <c r="BK811" s="88">
        <f t="shared" si="558"/>
        <v>0</v>
      </c>
      <c r="BL811" s="86">
        <f t="shared" si="559"/>
        <v>0</v>
      </c>
      <c r="BM811" s="105">
        <f t="shared" si="560"/>
        <v>0</v>
      </c>
      <c r="BN811" s="86">
        <f t="shared" si="561"/>
        <v>0</v>
      </c>
      <c r="BO811" s="86">
        <f t="shared" si="562"/>
        <v>0</v>
      </c>
      <c r="BP811" s="86">
        <f t="shared" si="577"/>
        <v>0</v>
      </c>
      <c r="BQ811" s="160"/>
      <c r="BR811" s="86" t="s">
        <v>5720</v>
      </c>
      <c r="BS811" s="88" t="s">
        <v>5721</v>
      </c>
      <c r="BT811" s="86" t="s">
        <v>5722</v>
      </c>
      <c r="BU811" s="86"/>
      <c r="BV811" s="86">
        <f t="shared" si="578"/>
        <v>0</v>
      </c>
      <c r="BW811" s="105" t="str">
        <f t="shared" si="579"/>
        <v/>
      </c>
      <c r="BX811" s="86">
        <f t="shared" si="573"/>
        <v>0</v>
      </c>
      <c r="BY811" s="86">
        <f t="shared" si="574"/>
        <v>0</v>
      </c>
      <c r="BZ811" s="91">
        <f t="shared" si="575"/>
        <v>0</v>
      </c>
      <c r="CA811" s="91">
        <v>0</v>
      </c>
      <c r="CB811" s="96" t="s">
        <v>5719</v>
      </c>
      <c r="CC811" s="91">
        <f t="shared" si="580"/>
        <v>0</v>
      </c>
      <c r="CD811" s="91">
        <f t="shared" si="581"/>
        <v>0</v>
      </c>
      <c r="CE811" s="93">
        <f t="shared" si="582"/>
        <v>0</v>
      </c>
      <c r="CF811" s="93">
        <f t="shared" si="583"/>
        <v>0</v>
      </c>
      <c r="CG811" s="105"/>
      <c r="CH811" s="105"/>
      <c r="CI811" s="86"/>
      <c r="CJ811" s="188"/>
      <c r="CK811" s="181">
        <f t="shared" si="584"/>
        <v>0</v>
      </c>
      <c r="CL811" s="181">
        <f t="shared" si="585"/>
        <v>0</v>
      </c>
      <c r="CM811" s="86" t="s">
        <v>5723</v>
      </c>
      <c r="CN811" s="182"/>
      <c r="CO811" s="183"/>
      <c r="CP811" s="86" t="s">
        <v>5724</v>
      </c>
      <c r="CQ811" s="153"/>
      <c r="CR811" s="187" t="e">
        <f t="shared" si="586"/>
        <v>#VALUE!</v>
      </c>
      <c r="CS811" s="188">
        <v>0</v>
      </c>
      <c r="CT811" s="188" t="e">
        <f t="shared" si="547"/>
        <v>#VALUE!</v>
      </c>
      <c r="CU811" s="93"/>
      <c r="CV811" s="94">
        <f t="shared" si="570"/>
        <v>0</v>
      </c>
      <c r="CW811" s="93">
        <f t="shared" si="571"/>
        <v>0</v>
      </c>
      <c r="CX811" s="86">
        <f t="shared" si="572"/>
        <v>0</v>
      </c>
      <c r="CY811" s="93" t="e">
        <f t="shared" si="548"/>
        <v>#VALUE!</v>
      </c>
      <c r="CZ811" s="93">
        <v>0</v>
      </c>
      <c r="DA811" s="93">
        <v>0</v>
      </c>
      <c r="DB811" s="93" t="e">
        <f t="shared" si="549"/>
        <v>#VALUE!</v>
      </c>
      <c r="DC811" s="93">
        <v>0</v>
      </c>
      <c r="DD811" s="91">
        <v>0</v>
      </c>
      <c r="DE811" s="93" t="e">
        <f t="shared" si="550"/>
        <v>#VALUE!</v>
      </c>
      <c r="DF811" s="93">
        <f t="shared" si="563"/>
        <v>0</v>
      </c>
      <c r="DG811" s="93"/>
      <c r="DH811" s="93">
        <v>0</v>
      </c>
      <c r="DI811" s="93">
        <v>0</v>
      </c>
      <c r="DJ811" s="86">
        <f t="shared" si="551"/>
        <v>0</v>
      </c>
      <c r="DK811" s="91">
        <v>0</v>
      </c>
      <c r="DL811" s="93"/>
      <c r="DM811" s="93">
        <v>0</v>
      </c>
      <c r="DN811" s="93" t="e">
        <f t="shared" si="564"/>
        <v>#VALUE!</v>
      </c>
      <c r="DO811" s="93" t="e">
        <f t="shared" si="552"/>
        <v>#VALUE!</v>
      </c>
      <c r="DP811" s="92" t="e">
        <f t="shared" si="553"/>
        <v>#VALUE!</v>
      </c>
      <c r="DQ811" s="97">
        <f t="shared" si="565"/>
        <v>0</v>
      </c>
      <c r="DR811" s="98">
        <f t="shared" si="554"/>
        <v>10</v>
      </c>
      <c r="DS811" s="93" t="str">
        <f t="shared" si="555"/>
        <v>Mã tin sai !!!</v>
      </c>
      <c r="DT811" s="93"/>
      <c r="DU811" s="78" t="e">
        <f t="shared" si="566"/>
        <v>#VALUE!</v>
      </c>
      <c r="DV811" s="78" t="e">
        <f>INDEX('08_DMGiaDat'!$L:$L,MATCH(DU811,'08_DMGiaDat'!$R:$R,0))</f>
        <v>#VALUE!</v>
      </c>
      <c r="DW811" s="78" t="str">
        <f t="shared" si="567"/>
        <v>5010700200100000001</v>
      </c>
      <c r="DX811" s="78" t="str">
        <f>IFERROR(VLOOKUP(DW811,'08_DMGiaDat'!C718:C719,2,FALSE),"N")</f>
        <v>N</v>
      </c>
      <c r="DY811" s="78" t="str">
        <f t="shared" si="568"/>
        <v>50107002001001</v>
      </c>
      <c r="DZ811" s="78" t="str">
        <f>IFERROR(VLOOKUP(DY811,'08_DMGiaDat'!C718:C719,2,FALSE),"N")</f>
        <v>N</v>
      </c>
      <c r="EA811" s="78" t="str">
        <f t="shared" si="569"/>
        <v>5010700200100000001</v>
      </c>
      <c r="EB811" s="78" t="str">
        <f>IFERROR(VLOOKUP(EA811,'08_DMGiaDat'!C718:C719,2,FALSE),"N")</f>
        <v>N</v>
      </c>
      <c r="EC811" s="92" t="e">
        <f>IF(DV811&lt;&gt;"N",DV811,IF(DX811&lt;&gt;"N",DX811,IF(DZ811&lt;&gt;"N",DZ811*VLOOKUP(LEFT(CB811,3),'03_DMMucDich'!C702:C706,5,FALSE),IF(EB811&lt;&gt;"N",EB811*VLOOKUP(LEFT(CB811,3),'03_DMMucDich'!C702:C706,5,FALSE),"N/A"))))</f>
        <v>#VALUE!</v>
      </c>
    </row>
    <row r="812" spans="1:133" s="34" customFormat="1" ht="16" x14ac:dyDescent="0.2">
      <c r="A812" s="85">
        <v>798</v>
      </c>
      <c r="B812" s="86"/>
      <c r="C812" s="87"/>
      <c r="D812" s="141"/>
      <c r="E812" s="86"/>
      <c r="F812" s="88"/>
      <c r="G812" s="88" t="s">
        <v>5718</v>
      </c>
      <c r="H812" s="151">
        <v>2022</v>
      </c>
      <c r="I812" s="86"/>
      <c r="J812" s="86"/>
      <c r="K812" s="145"/>
      <c r="L812" s="105"/>
      <c r="M812" s="86"/>
      <c r="N812" s="105"/>
      <c r="O812" s="105"/>
      <c r="P812" s="86"/>
      <c r="Q812" s="86"/>
      <c r="R812" s="153"/>
      <c r="S812" s="86"/>
      <c r="T812" s="86"/>
      <c r="U812" s="86"/>
      <c r="V812" s="86" t="str">
        <f t="shared" si="576"/>
        <v xml:space="preserve">, </v>
      </c>
      <c r="W812" s="86"/>
      <c r="X812" s="86"/>
      <c r="Y812" s="86"/>
      <c r="Z812" s="88"/>
      <c r="AA812" s="105"/>
      <c r="AB812" s="86"/>
      <c r="AC812" s="90"/>
      <c r="AD812" s="86"/>
      <c r="AE812" s="86"/>
      <c r="AF812" s="86"/>
      <c r="AG812" s="86"/>
      <c r="AH812" s="160"/>
      <c r="AI812" s="153"/>
      <c r="AJ812" s="153"/>
      <c r="AK812" s="86"/>
      <c r="AL812" s="86"/>
      <c r="AM812" s="153"/>
      <c r="AN812" s="153"/>
      <c r="AO812" s="165"/>
      <c r="AP812" s="153"/>
      <c r="AQ812" s="153"/>
      <c r="AR812" s="166">
        <v>0</v>
      </c>
      <c r="AS812" s="88" t="s">
        <v>5719</v>
      </c>
      <c r="AT812" s="92">
        <f t="shared" si="546"/>
        <v>0</v>
      </c>
      <c r="AU812" s="93">
        <v>0</v>
      </c>
      <c r="AV812" s="93">
        <v>0</v>
      </c>
      <c r="AW812" s="166">
        <v>0</v>
      </c>
      <c r="AX812" s="93">
        <v>0</v>
      </c>
      <c r="AY812" s="177"/>
      <c r="AZ812" s="177">
        <v>0</v>
      </c>
      <c r="BA812" s="178"/>
      <c r="BB812" s="105"/>
      <c r="BC812" s="105"/>
      <c r="BD812" s="93"/>
      <c r="BE812" s="93">
        <v>0</v>
      </c>
      <c r="BF812" s="91">
        <v>0</v>
      </c>
      <c r="BG812" s="94"/>
      <c r="BH812" s="95"/>
      <c r="BI812" s="93">
        <f t="shared" si="556"/>
        <v>0</v>
      </c>
      <c r="BJ812" s="105">
        <f t="shared" si="557"/>
        <v>0</v>
      </c>
      <c r="BK812" s="88">
        <f t="shared" si="558"/>
        <v>0</v>
      </c>
      <c r="BL812" s="86">
        <f t="shared" si="559"/>
        <v>0</v>
      </c>
      <c r="BM812" s="105">
        <f t="shared" si="560"/>
        <v>0</v>
      </c>
      <c r="BN812" s="86">
        <f t="shared" si="561"/>
        <v>0</v>
      </c>
      <c r="BO812" s="86">
        <f t="shared" si="562"/>
        <v>0</v>
      </c>
      <c r="BP812" s="86">
        <f t="shared" si="577"/>
        <v>0</v>
      </c>
      <c r="BQ812" s="160"/>
      <c r="BR812" s="86" t="s">
        <v>5720</v>
      </c>
      <c r="BS812" s="88" t="s">
        <v>5721</v>
      </c>
      <c r="BT812" s="86" t="s">
        <v>5722</v>
      </c>
      <c r="BU812" s="86"/>
      <c r="BV812" s="86">
        <f t="shared" si="578"/>
        <v>0</v>
      </c>
      <c r="BW812" s="105" t="str">
        <f t="shared" si="579"/>
        <v/>
      </c>
      <c r="BX812" s="86">
        <f t="shared" si="573"/>
        <v>0</v>
      </c>
      <c r="BY812" s="86">
        <f t="shared" si="574"/>
        <v>0</v>
      </c>
      <c r="BZ812" s="91">
        <f t="shared" si="575"/>
        <v>0</v>
      </c>
      <c r="CA812" s="91">
        <v>0</v>
      </c>
      <c r="CB812" s="96" t="s">
        <v>5719</v>
      </c>
      <c r="CC812" s="91">
        <f t="shared" si="580"/>
        <v>0</v>
      </c>
      <c r="CD812" s="91">
        <f t="shared" si="581"/>
        <v>0</v>
      </c>
      <c r="CE812" s="93">
        <f t="shared" si="582"/>
        <v>0</v>
      </c>
      <c r="CF812" s="93">
        <f t="shared" si="583"/>
        <v>0</v>
      </c>
      <c r="CG812" s="105"/>
      <c r="CH812" s="105"/>
      <c r="CI812" s="86"/>
      <c r="CJ812" s="188"/>
      <c r="CK812" s="181">
        <f t="shared" si="584"/>
        <v>0</v>
      </c>
      <c r="CL812" s="181">
        <f t="shared" si="585"/>
        <v>0</v>
      </c>
      <c r="CM812" s="86" t="s">
        <v>5723</v>
      </c>
      <c r="CN812" s="182"/>
      <c r="CO812" s="183"/>
      <c r="CP812" s="86" t="s">
        <v>5724</v>
      </c>
      <c r="CQ812" s="153"/>
      <c r="CR812" s="187" t="e">
        <f t="shared" si="586"/>
        <v>#VALUE!</v>
      </c>
      <c r="CS812" s="188">
        <v>0</v>
      </c>
      <c r="CT812" s="188" t="e">
        <f t="shared" si="547"/>
        <v>#VALUE!</v>
      </c>
      <c r="CU812" s="93"/>
      <c r="CV812" s="94">
        <f t="shared" si="570"/>
        <v>0</v>
      </c>
      <c r="CW812" s="93">
        <f t="shared" si="571"/>
        <v>0</v>
      </c>
      <c r="CX812" s="86">
        <f t="shared" si="572"/>
        <v>0</v>
      </c>
      <c r="CY812" s="93" t="e">
        <f t="shared" si="548"/>
        <v>#VALUE!</v>
      </c>
      <c r="CZ812" s="93">
        <v>0</v>
      </c>
      <c r="DA812" s="93">
        <v>0</v>
      </c>
      <c r="DB812" s="93" t="e">
        <f t="shared" si="549"/>
        <v>#VALUE!</v>
      </c>
      <c r="DC812" s="93">
        <v>0</v>
      </c>
      <c r="DD812" s="91">
        <v>0</v>
      </c>
      <c r="DE812" s="93" t="e">
        <f t="shared" si="550"/>
        <v>#VALUE!</v>
      </c>
      <c r="DF812" s="93">
        <f t="shared" si="563"/>
        <v>0</v>
      </c>
      <c r="DG812" s="93"/>
      <c r="DH812" s="93">
        <v>0</v>
      </c>
      <c r="DI812" s="93">
        <v>0</v>
      </c>
      <c r="DJ812" s="86">
        <f t="shared" si="551"/>
        <v>0</v>
      </c>
      <c r="DK812" s="91">
        <v>0</v>
      </c>
      <c r="DL812" s="93"/>
      <c r="DM812" s="93">
        <v>0</v>
      </c>
      <c r="DN812" s="93" t="e">
        <f t="shared" si="564"/>
        <v>#VALUE!</v>
      </c>
      <c r="DO812" s="93" t="e">
        <f t="shared" si="552"/>
        <v>#VALUE!</v>
      </c>
      <c r="DP812" s="92" t="e">
        <f t="shared" si="553"/>
        <v>#VALUE!</v>
      </c>
      <c r="DQ812" s="97">
        <f t="shared" si="565"/>
        <v>0</v>
      </c>
      <c r="DR812" s="98">
        <f t="shared" si="554"/>
        <v>10</v>
      </c>
      <c r="DS812" s="93" t="str">
        <f t="shared" si="555"/>
        <v>Mã tin sai !!!</v>
      </c>
      <c r="DT812" s="93"/>
      <c r="DU812" s="78" t="e">
        <f t="shared" si="566"/>
        <v>#VALUE!</v>
      </c>
      <c r="DV812" s="78" t="e">
        <f>INDEX('08_DMGiaDat'!$L:$L,MATCH(DU812,'08_DMGiaDat'!$R:$R,0))</f>
        <v>#VALUE!</v>
      </c>
      <c r="DW812" s="78" t="str">
        <f t="shared" si="567"/>
        <v>5010700200100000001</v>
      </c>
      <c r="DX812" s="78" t="str">
        <f>IFERROR(VLOOKUP(DW812,'08_DMGiaDat'!C718:C719,2,FALSE),"N")</f>
        <v>N</v>
      </c>
      <c r="DY812" s="78" t="str">
        <f t="shared" si="568"/>
        <v>50107002001001</v>
      </c>
      <c r="DZ812" s="78" t="str">
        <f>IFERROR(VLOOKUP(DY812,'08_DMGiaDat'!C718:C719,2,FALSE),"N")</f>
        <v>N</v>
      </c>
      <c r="EA812" s="78" t="str">
        <f t="shared" si="569"/>
        <v>5010700200100000001</v>
      </c>
      <c r="EB812" s="78" t="str">
        <f>IFERROR(VLOOKUP(EA812,'08_DMGiaDat'!C718:C719,2,FALSE),"N")</f>
        <v>N</v>
      </c>
      <c r="EC812" s="92" t="e">
        <f>IF(DV812&lt;&gt;"N",DV812,IF(DX812&lt;&gt;"N",DX812,IF(DZ812&lt;&gt;"N",DZ812*VLOOKUP(LEFT(CB812,3),'03_DMMucDich'!C702:C706,5,FALSE),IF(EB812&lt;&gt;"N",EB812*VLOOKUP(LEFT(CB812,3),'03_DMMucDich'!C702:C706,5,FALSE),"N/A"))))</f>
        <v>#VALUE!</v>
      </c>
    </row>
    <row r="813" spans="1:133" s="34" customFormat="1" ht="16" x14ac:dyDescent="0.2">
      <c r="A813" s="85">
        <v>799</v>
      </c>
      <c r="B813" s="86"/>
      <c r="C813" s="87"/>
      <c r="D813" s="141"/>
      <c r="E813" s="86"/>
      <c r="F813" s="88"/>
      <c r="G813" s="88" t="s">
        <v>5718</v>
      </c>
      <c r="H813" s="151">
        <v>2022</v>
      </c>
      <c r="I813" s="86"/>
      <c r="J813" s="86"/>
      <c r="K813" s="145"/>
      <c r="L813" s="105"/>
      <c r="M813" s="86"/>
      <c r="N813" s="105"/>
      <c r="O813" s="105"/>
      <c r="P813" s="86"/>
      <c r="Q813" s="86"/>
      <c r="R813" s="153"/>
      <c r="S813" s="86"/>
      <c r="T813" s="86"/>
      <c r="U813" s="86"/>
      <c r="V813" s="86" t="str">
        <f t="shared" si="576"/>
        <v xml:space="preserve">, </v>
      </c>
      <c r="W813" s="86"/>
      <c r="X813" s="86"/>
      <c r="Y813" s="86"/>
      <c r="Z813" s="88"/>
      <c r="AA813" s="105"/>
      <c r="AB813" s="86"/>
      <c r="AC813" s="90"/>
      <c r="AD813" s="86"/>
      <c r="AE813" s="86"/>
      <c r="AF813" s="86"/>
      <c r="AG813" s="86"/>
      <c r="AH813" s="160"/>
      <c r="AI813" s="153"/>
      <c r="AJ813" s="153"/>
      <c r="AK813" s="86"/>
      <c r="AL813" s="86"/>
      <c r="AM813" s="153"/>
      <c r="AN813" s="153"/>
      <c r="AO813" s="165"/>
      <c r="AP813" s="153"/>
      <c r="AQ813" s="153"/>
      <c r="AR813" s="166">
        <v>0</v>
      </c>
      <c r="AS813" s="88" t="s">
        <v>5719</v>
      </c>
      <c r="AT813" s="92">
        <f t="shared" si="546"/>
        <v>0</v>
      </c>
      <c r="AU813" s="93">
        <v>0</v>
      </c>
      <c r="AV813" s="93">
        <v>0</v>
      </c>
      <c r="AW813" s="166">
        <v>0</v>
      </c>
      <c r="AX813" s="93">
        <v>0</v>
      </c>
      <c r="AY813" s="177"/>
      <c r="AZ813" s="177">
        <v>0</v>
      </c>
      <c r="BA813" s="178"/>
      <c r="BB813" s="105"/>
      <c r="BC813" s="105"/>
      <c r="BD813" s="93"/>
      <c r="BE813" s="93">
        <v>0</v>
      </c>
      <c r="BF813" s="91">
        <v>0</v>
      </c>
      <c r="BG813" s="94"/>
      <c r="BH813" s="95"/>
      <c r="BI813" s="93">
        <f t="shared" si="556"/>
        <v>0</v>
      </c>
      <c r="BJ813" s="105">
        <f t="shared" si="557"/>
        <v>0</v>
      </c>
      <c r="BK813" s="88">
        <f t="shared" si="558"/>
        <v>0</v>
      </c>
      <c r="BL813" s="86">
        <f t="shared" si="559"/>
        <v>0</v>
      </c>
      <c r="BM813" s="105">
        <f t="shared" si="560"/>
        <v>0</v>
      </c>
      <c r="BN813" s="86">
        <f t="shared" si="561"/>
        <v>0</v>
      </c>
      <c r="BO813" s="86">
        <f t="shared" si="562"/>
        <v>0</v>
      </c>
      <c r="BP813" s="86">
        <f t="shared" si="577"/>
        <v>0</v>
      </c>
      <c r="BQ813" s="160"/>
      <c r="BR813" s="86" t="s">
        <v>5720</v>
      </c>
      <c r="BS813" s="88" t="s">
        <v>5721</v>
      </c>
      <c r="BT813" s="86" t="s">
        <v>5722</v>
      </c>
      <c r="BU813" s="86"/>
      <c r="BV813" s="86">
        <f t="shared" si="578"/>
        <v>0</v>
      </c>
      <c r="BW813" s="105" t="str">
        <f t="shared" si="579"/>
        <v/>
      </c>
      <c r="BX813" s="86">
        <f t="shared" si="573"/>
        <v>0</v>
      </c>
      <c r="BY813" s="86">
        <f t="shared" si="574"/>
        <v>0</v>
      </c>
      <c r="BZ813" s="91">
        <f t="shared" si="575"/>
        <v>0</v>
      </c>
      <c r="CA813" s="91">
        <v>0</v>
      </c>
      <c r="CB813" s="96" t="s">
        <v>5719</v>
      </c>
      <c r="CC813" s="91">
        <f t="shared" si="580"/>
        <v>0</v>
      </c>
      <c r="CD813" s="91">
        <f t="shared" si="581"/>
        <v>0</v>
      </c>
      <c r="CE813" s="93">
        <f t="shared" si="582"/>
        <v>0</v>
      </c>
      <c r="CF813" s="93">
        <f t="shared" si="583"/>
        <v>0</v>
      </c>
      <c r="CG813" s="105"/>
      <c r="CH813" s="105"/>
      <c r="CI813" s="86"/>
      <c r="CJ813" s="188"/>
      <c r="CK813" s="181">
        <f t="shared" si="584"/>
        <v>0</v>
      </c>
      <c r="CL813" s="181">
        <f t="shared" si="585"/>
        <v>0</v>
      </c>
      <c r="CM813" s="86" t="s">
        <v>5723</v>
      </c>
      <c r="CN813" s="182"/>
      <c r="CO813" s="183"/>
      <c r="CP813" s="86" t="s">
        <v>5724</v>
      </c>
      <c r="CQ813" s="153"/>
      <c r="CR813" s="187" t="e">
        <f t="shared" si="586"/>
        <v>#VALUE!</v>
      </c>
      <c r="CS813" s="188">
        <v>0</v>
      </c>
      <c r="CT813" s="188" t="e">
        <f t="shared" si="547"/>
        <v>#VALUE!</v>
      </c>
      <c r="CU813" s="93"/>
      <c r="CV813" s="94">
        <f t="shared" si="570"/>
        <v>0</v>
      </c>
      <c r="CW813" s="93">
        <f t="shared" si="571"/>
        <v>0</v>
      </c>
      <c r="CX813" s="86">
        <f t="shared" si="572"/>
        <v>0</v>
      </c>
      <c r="CY813" s="93" t="e">
        <f t="shared" si="548"/>
        <v>#VALUE!</v>
      </c>
      <c r="CZ813" s="93">
        <v>0</v>
      </c>
      <c r="DA813" s="93">
        <v>0</v>
      </c>
      <c r="DB813" s="93" t="e">
        <f t="shared" si="549"/>
        <v>#VALUE!</v>
      </c>
      <c r="DC813" s="93">
        <v>0</v>
      </c>
      <c r="DD813" s="91">
        <v>0</v>
      </c>
      <c r="DE813" s="93" t="e">
        <f t="shared" si="550"/>
        <v>#VALUE!</v>
      </c>
      <c r="DF813" s="93">
        <f t="shared" si="563"/>
        <v>0</v>
      </c>
      <c r="DG813" s="93"/>
      <c r="DH813" s="93">
        <v>0</v>
      </c>
      <c r="DI813" s="93">
        <v>0</v>
      </c>
      <c r="DJ813" s="86">
        <f t="shared" si="551"/>
        <v>0</v>
      </c>
      <c r="DK813" s="91">
        <v>0</v>
      </c>
      <c r="DL813" s="93"/>
      <c r="DM813" s="93">
        <v>0</v>
      </c>
      <c r="DN813" s="93" t="e">
        <f t="shared" si="564"/>
        <v>#VALUE!</v>
      </c>
      <c r="DO813" s="93" t="e">
        <f t="shared" si="552"/>
        <v>#VALUE!</v>
      </c>
      <c r="DP813" s="92" t="e">
        <f t="shared" si="553"/>
        <v>#VALUE!</v>
      </c>
      <c r="DQ813" s="97">
        <f t="shared" si="565"/>
        <v>0</v>
      </c>
      <c r="DR813" s="98">
        <f t="shared" si="554"/>
        <v>10</v>
      </c>
      <c r="DS813" s="93" t="str">
        <f t="shared" si="555"/>
        <v>Mã tin sai !!!</v>
      </c>
      <c r="DT813" s="93"/>
      <c r="DU813" s="78" t="e">
        <f t="shared" si="566"/>
        <v>#VALUE!</v>
      </c>
      <c r="DV813" s="78" t="e">
        <f>INDEX('08_DMGiaDat'!$L:$L,MATCH(DU813,'08_DMGiaDat'!$R:$R,0))</f>
        <v>#VALUE!</v>
      </c>
      <c r="DW813" s="78" t="str">
        <f t="shared" si="567"/>
        <v>5010700200100000001</v>
      </c>
      <c r="DX813" s="78" t="str">
        <f>IFERROR(VLOOKUP(DW813,'08_DMGiaDat'!C718:C719,2,FALSE),"N")</f>
        <v>N</v>
      </c>
      <c r="DY813" s="78" t="str">
        <f t="shared" si="568"/>
        <v>50107002001001</v>
      </c>
      <c r="DZ813" s="78" t="str">
        <f>IFERROR(VLOOKUP(DY813,'08_DMGiaDat'!C718:C719,2,FALSE),"N")</f>
        <v>N</v>
      </c>
      <c r="EA813" s="78" t="str">
        <f t="shared" si="569"/>
        <v>5010700200100000001</v>
      </c>
      <c r="EB813" s="78" t="str">
        <f>IFERROR(VLOOKUP(EA813,'08_DMGiaDat'!C718:C719,2,FALSE),"N")</f>
        <v>N</v>
      </c>
      <c r="EC813" s="92" t="e">
        <f>IF(DV813&lt;&gt;"N",DV813,IF(DX813&lt;&gt;"N",DX813,IF(DZ813&lt;&gt;"N",DZ813*VLOOKUP(LEFT(CB813,3),'03_DMMucDich'!C702:C706,5,FALSE),IF(EB813&lt;&gt;"N",EB813*VLOOKUP(LEFT(CB813,3),'03_DMMucDich'!C702:C706,5,FALSE),"N/A"))))</f>
        <v>#VALUE!</v>
      </c>
    </row>
    <row r="814" spans="1:133" s="34" customFormat="1" ht="16" x14ac:dyDescent="0.2">
      <c r="A814" s="85">
        <v>800</v>
      </c>
      <c r="B814" s="86"/>
      <c r="C814" s="87"/>
      <c r="D814" s="141"/>
      <c r="E814" s="86"/>
      <c r="F814" s="88"/>
      <c r="G814" s="88" t="s">
        <v>5718</v>
      </c>
      <c r="H814" s="151">
        <v>2022</v>
      </c>
      <c r="I814" s="86"/>
      <c r="J814" s="86"/>
      <c r="K814" s="145"/>
      <c r="L814" s="105"/>
      <c r="M814" s="86"/>
      <c r="N814" s="105"/>
      <c r="O814" s="105"/>
      <c r="P814" s="86"/>
      <c r="Q814" s="86"/>
      <c r="R814" s="153"/>
      <c r="S814" s="86"/>
      <c r="T814" s="86"/>
      <c r="U814" s="86"/>
      <c r="V814" s="86" t="str">
        <f t="shared" si="576"/>
        <v xml:space="preserve">, </v>
      </c>
      <c r="W814" s="86"/>
      <c r="X814" s="86"/>
      <c r="Y814" s="86"/>
      <c r="Z814" s="88"/>
      <c r="AA814" s="105"/>
      <c r="AB814" s="86"/>
      <c r="AC814" s="90"/>
      <c r="AD814" s="86"/>
      <c r="AE814" s="86"/>
      <c r="AF814" s="86"/>
      <c r="AG814" s="86"/>
      <c r="AH814" s="160"/>
      <c r="AI814" s="153"/>
      <c r="AJ814" s="153"/>
      <c r="AK814" s="86"/>
      <c r="AL814" s="86"/>
      <c r="AM814" s="153"/>
      <c r="AN814" s="153"/>
      <c r="AO814" s="165"/>
      <c r="AP814" s="153"/>
      <c r="AQ814" s="153"/>
      <c r="AR814" s="166">
        <v>0</v>
      </c>
      <c r="AS814" s="88" t="s">
        <v>5719</v>
      </c>
      <c r="AT814" s="92">
        <f t="shared" si="546"/>
        <v>0</v>
      </c>
      <c r="AU814" s="93">
        <v>0</v>
      </c>
      <c r="AV814" s="93">
        <v>0</v>
      </c>
      <c r="AW814" s="166">
        <v>0</v>
      </c>
      <c r="AX814" s="93">
        <v>0</v>
      </c>
      <c r="AY814" s="177"/>
      <c r="AZ814" s="177">
        <v>0</v>
      </c>
      <c r="BA814" s="178"/>
      <c r="BB814" s="105"/>
      <c r="BC814" s="105"/>
      <c r="BD814" s="93"/>
      <c r="BE814" s="93">
        <v>0</v>
      </c>
      <c r="BF814" s="91">
        <v>0</v>
      </c>
      <c r="BG814" s="94"/>
      <c r="BH814" s="95"/>
      <c r="BI814" s="93">
        <f t="shared" si="556"/>
        <v>0</v>
      </c>
      <c r="BJ814" s="105">
        <f t="shared" si="557"/>
        <v>0</v>
      </c>
      <c r="BK814" s="88">
        <f t="shared" si="558"/>
        <v>0</v>
      </c>
      <c r="BL814" s="86">
        <f t="shared" si="559"/>
        <v>0</v>
      </c>
      <c r="BM814" s="105">
        <f t="shared" si="560"/>
        <v>0</v>
      </c>
      <c r="BN814" s="86">
        <f t="shared" si="561"/>
        <v>0</v>
      </c>
      <c r="BO814" s="86">
        <f t="shared" si="562"/>
        <v>0</v>
      </c>
      <c r="BP814" s="86">
        <f t="shared" si="577"/>
        <v>0</v>
      </c>
      <c r="BQ814" s="160"/>
      <c r="BR814" s="86" t="s">
        <v>5720</v>
      </c>
      <c r="BS814" s="88" t="s">
        <v>5721</v>
      </c>
      <c r="BT814" s="86" t="s">
        <v>5722</v>
      </c>
      <c r="BU814" s="86"/>
      <c r="BV814" s="86">
        <f t="shared" si="578"/>
        <v>0</v>
      </c>
      <c r="BW814" s="105" t="str">
        <f t="shared" si="579"/>
        <v/>
      </c>
      <c r="BX814" s="86">
        <f t="shared" si="573"/>
        <v>0</v>
      </c>
      <c r="BY814" s="86">
        <f t="shared" si="574"/>
        <v>0</v>
      </c>
      <c r="BZ814" s="91">
        <f t="shared" si="575"/>
        <v>0</v>
      </c>
      <c r="CA814" s="91">
        <v>0</v>
      </c>
      <c r="CB814" s="96" t="s">
        <v>5719</v>
      </c>
      <c r="CC814" s="91">
        <f t="shared" si="580"/>
        <v>0</v>
      </c>
      <c r="CD814" s="91">
        <f t="shared" si="581"/>
        <v>0</v>
      </c>
      <c r="CE814" s="93">
        <f t="shared" si="582"/>
        <v>0</v>
      </c>
      <c r="CF814" s="93">
        <f t="shared" si="583"/>
        <v>0</v>
      </c>
      <c r="CG814" s="105"/>
      <c r="CH814" s="105"/>
      <c r="CI814" s="86"/>
      <c r="CJ814" s="188"/>
      <c r="CK814" s="181">
        <f t="shared" si="584"/>
        <v>0</v>
      </c>
      <c r="CL814" s="181">
        <f t="shared" si="585"/>
        <v>0</v>
      </c>
      <c r="CM814" s="86" t="s">
        <v>5723</v>
      </c>
      <c r="CN814" s="182"/>
      <c r="CO814" s="183"/>
      <c r="CP814" s="86" t="s">
        <v>5724</v>
      </c>
      <c r="CQ814" s="153"/>
      <c r="CR814" s="187" t="e">
        <f t="shared" si="586"/>
        <v>#VALUE!</v>
      </c>
      <c r="CS814" s="188">
        <v>0</v>
      </c>
      <c r="CT814" s="188" t="e">
        <f t="shared" si="547"/>
        <v>#VALUE!</v>
      </c>
      <c r="CU814" s="93"/>
      <c r="CV814" s="94">
        <f t="shared" si="570"/>
        <v>0</v>
      </c>
      <c r="CW814" s="93">
        <f t="shared" si="571"/>
        <v>0</v>
      </c>
      <c r="CX814" s="86">
        <f t="shared" si="572"/>
        <v>0</v>
      </c>
      <c r="CY814" s="93" t="e">
        <f t="shared" si="548"/>
        <v>#VALUE!</v>
      </c>
      <c r="CZ814" s="93">
        <v>0</v>
      </c>
      <c r="DA814" s="93">
        <v>0</v>
      </c>
      <c r="DB814" s="93" t="e">
        <f t="shared" si="549"/>
        <v>#VALUE!</v>
      </c>
      <c r="DC814" s="93">
        <v>0</v>
      </c>
      <c r="DD814" s="91">
        <v>0</v>
      </c>
      <c r="DE814" s="93" t="e">
        <f t="shared" si="550"/>
        <v>#VALUE!</v>
      </c>
      <c r="DF814" s="93">
        <f t="shared" si="563"/>
        <v>0</v>
      </c>
      <c r="DG814" s="93"/>
      <c r="DH814" s="93">
        <v>0</v>
      </c>
      <c r="DI814" s="93">
        <v>0</v>
      </c>
      <c r="DJ814" s="86">
        <f t="shared" si="551"/>
        <v>0</v>
      </c>
      <c r="DK814" s="91">
        <v>0</v>
      </c>
      <c r="DL814" s="93"/>
      <c r="DM814" s="93">
        <v>0</v>
      </c>
      <c r="DN814" s="93" t="e">
        <f t="shared" si="564"/>
        <v>#VALUE!</v>
      </c>
      <c r="DO814" s="93" t="e">
        <f t="shared" si="552"/>
        <v>#VALUE!</v>
      </c>
      <c r="DP814" s="92" t="e">
        <f t="shared" si="553"/>
        <v>#VALUE!</v>
      </c>
      <c r="DQ814" s="97">
        <f t="shared" si="565"/>
        <v>0</v>
      </c>
      <c r="DR814" s="98">
        <f t="shared" si="554"/>
        <v>10</v>
      </c>
      <c r="DS814" s="93" t="str">
        <f t="shared" si="555"/>
        <v>Mã tin sai !!!</v>
      </c>
      <c r="DT814" s="93"/>
      <c r="DU814" s="78" t="e">
        <f t="shared" si="566"/>
        <v>#VALUE!</v>
      </c>
      <c r="DV814" s="78" t="e">
        <f>INDEX('08_DMGiaDat'!$L:$L,MATCH(DU814,'08_DMGiaDat'!$R:$R,0))</f>
        <v>#VALUE!</v>
      </c>
      <c r="DW814" s="78" t="str">
        <f t="shared" si="567"/>
        <v>5010700200100000001</v>
      </c>
      <c r="DX814" s="78" t="str">
        <f>IFERROR(VLOOKUP(DW814,'08_DMGiaDat'!C718:C719,2,FALSE),"N")</f>
        <v>N</v>
      </c>
      <c r="DY814" s="78" t="str">
        <f t="shared" si="568"/>
        <v>50107002001001</v>
      </c>
      <c r="DZ814" s="78" t="str">
        <f>IFERROR(VLOOKUP(DY814,'08_DMGiaDat'!C718:C719,2,FALSE),"N")</f>
        <v>N</v>
      </c>
      <c r="EA814" s="78" t="str">
        <f t="shared" si="569"/>
        <v>5010700200100000001</v>
      </c>
      <c r="EB814" s="78" t="str">
        <f>IFERROR(VLOOKUP(EA814,'08_DMGiaDat'!C718:C719,2,FALSE),"N")</f>
        <v>N</v>
      </c>
      <c r="EC814" s="92" t="e">
        <f>IF(DV814&lt;&gt;"N",DV814,IF(DX814&lt;&gt;"N",DX814,IF(DZ814&lt;&gt;"N",DZ814*VLOOKUP(LEFT(CB814,3),'03_DMMucDich'!C702:C706,5,FALSE),IF(EB814&lt;&gt;"N",EB814*VLOOKUP(LEFT(CB814,3),'03_DMMucDich'!C702:C706,5,FALSE),"N/A"))))</f>
        <v>#VALUE!</v>
      </c>
    </row>
    <row r="815" spans="1:133" s="34" customFormat="1" ht="16" x14ac:dyDescent="0.2">
      <c r="A815" s="85">
        <v>801</v>
      </c>
      <c r="B815" s="86"/>
      <c r="C815" s="87"/>
      <c r="D815" s="141"/>
      <c r="E815" s="86"/>
      <c r="F815" s="88"/>
      <c r="G815" s="88" t="s">
        <v>5718</v>
      </c>
      <c r="H815" s="151">
        <v>2022</v>
      </c>
      <c r="I815" s="86"/>
      <c r="J815" s="86"/>
      <c r="K815" s="145"/>
      <c r="L815" s="105"/>
      <c r="M815" s="86"/>
      <c r="N815" s="105"/>
      <c r="O815" s="105"/>
      <c r="P815" s="86"/>
      <c r="Q815" s="86"/>
      <c r="R815" s="153"/>
      <c r="S815" s="86"/>
      <c r="T815" s="86"/>
      <c r="U815" s="86"/>
      <c r="V815" s="86" t="str">
        <f t="shared" si="576"/>
        <v xml:space="preserve">, </v>
      </c>
      <c r="W815" s="86"/>
      <c r="X815" s="86"/>
      <c r="Y815" s="86"/>
      <c r="Z815" s="88"/>
      <c r="AA815" s="105"/>
      <c r="AB815" s="86"/>
      <c r="AC815" s="90"/>
      <c r="AD815" s="86"/>
      <c r="AE815" s="86"/>
      <c r="AF815" s="86"/>
      <c r="AG815" s="86"/>
      <c r="AH815" s="160"/>
      <c r="AI815" s="153"/>
      <c r="AJ815" s="153"/>
      <c r="AK815" s="86"/>
      <c r="AL815" s="86"/>
      <c r="AM815" s="153"/>
      <c r="AN815" s="153"/>
      <c r="AO815" s="165"/>
      <c r="AP815" s="153"/>
      <c r="AQ815" s="153"/>
      <c r="AR815" s="166">
        <v>0</v>
      </c>
      <c r="AS815" s="88" t="s">
        <v>5719</v>
      </c>
      <c r="AT815" s="92">
        <f t="shared" ref="AT815:AT878" si="587">AU815+AV815+AX815</f>
        <v>0</v>
      </c>
      <c r="AU815" s="93">
        <v>0</v>
      </c>
      <c r="AV815" s="93">
        <v>0</v>
      </c>
      <c r="AW815" s="166">
        <v>0</v>
      </c>
      <c r="AX815" s="93">
        <v>0</v>
      </c>
      <c r="AY815" s="177"/>
      <c r="AZ815" s="177">
        <v>0</v>
      </c>
      <c r="BA815" s="178"/>
      <c r="BB815" s="105"/>
      <c r="BC815" s="105"/>
      <c r="BD815" s="93"/>
      <c r="BE815" s="93">
        <v>0</v>
      </c>
      <c r="BF815" s="91">
        <v>0</v>
      </c>
      <c r="BG815" s="94"/>
      <c r="BH815" s="95"/>
      <c r="BI815" s="93">
        <f t="shared" si="556"/>
        <v>0</v>
      </c>
      <c r="BJ815" s="105">
        <f t="shared" si="557"/>
        <v>0</v>
      </c>
      <c r="BK815" s="88">
        <f t="shared" si="558"/>
        <v>0</v>
      </c>
      <c r="BL815" s="86">
        <f t="shared" si="559"/>
        <v>0</v>
      </c>
      <c r="BM815" s="105">
        <f t="shared" si="560"/>
        <v>0</v>
      </c>
      <c r="BN815" s="86">
        <f t="shared" si="561"/>
        <v>0</v>
      </c>
      <c r="BO815" s="86">
        <f t="shared" si="562"/>
        <v>0</v>
      </c>
      <c r="BP815" s="86">
        <f t="shared" si="577"/>
        <v>0</v>
      </c>
      <c r="BQ815" s="160"/>
      <c r="BR815" s="86" t="s">
        <v>5720</v>
      </c>
      <c r="BS815" s="88" t="s">
        <v>5721</v>
      </c>
      <c r="BT815" s="86" t="s">
        <v>5722</v>
      </c>
      <c r="BU815" s="86"/>
      <c r="BV815" s="86">
        <f t="shared" si="578"/>
        <v>0</v>
      </c>
      <c r="BW815" s="105" t="str">
        <f t="shared" si="579"/>
        <v/>
      </c>
      <c r="BX815" s="86">
        <f t="shared" si="573"/>
        <v>0</v>
      </c>
      <c r="BY815" s="86">
        <f t="shared" si="574"/>
        <v>0</v>
      </c>
      <c r="BZ815" s="91">
        <f t="shared" si="575"/>
        <v>0</v>
      </c>
      <c r="CA815" s="91">
        <v>0</v>
      </c>
      <c r="CB815" s="96" t="s">
        <v>5719</v>
      </c>
      <c r="CC815" s="91">
        <f t="shared" si="580"/>
        <v>0</v>
      </c>
      <c r="CD815" s="91">
        <f t="shared" si="581"/>
        <v>0</v>
      </c>
      <c r="CE815" s="93">
        <f t="shared" si="582"/>
        <v>0</v>
      </c>
      <c r="CF815" s="93">
        <f t="shared" si="583"/>
        <v>0</v>
      </c>
      <c r="CG815" s="105"/>
      <c r="CH815" s="105"/>
      <c r="CI815" s="86"/>
      <c r="CJ815" s="188"/>
      <c r="CK815" s="181">
        <f t="shared" si="584"/>
        <v>0</v>
      </c>
      <c r="CL815" s="181">
        <f t="shared" si="585"/>
        <v>0</v>
      </c>
      <c r="CM815" s="86" t="s">
        <v>5723</v>
      </c>
      <c r="CN815" s="182"/>
      <c r="CO815" s="183"/>
      <c r="CP815" s="86" t="s">
        <v>5724</v>
      </c>
      <c r="CQ815" s="153"/>
      <c r="CR815" s="187" t="e">
        <f t="shared" si="586"/>
        <v>#VALUE!</v>
      </c>
      <c r="CS815" s="188">
        <v>0</v>
      </c>
      <c r="CT815" s="188" t="e">
        <f t="shared" ref="CT815:CT878" si="588">CR815*CS815</f>
        <v>#VALUE!</v>
      </c>
      <c r="CU815" s="93"/>
      <c r="CV815" s="94">
        <f t="shared" si="570"/>
        <v>0</v>
      </c>
      <c r="CW815" s="93">
        <f t="shared" si="571"/>
        <v>0</v>
      </c>
      <c r="CX815" s="86">
        <f t="shared" si="572"/>
        <v>0</v>
      </c>
      <c r="CY815" s="93" t="e">
        <f t="shared" ref="CY815:CY878" si="589">(CV815*0.03/100+CW815*0.07/100+CX815*0.15/100)*CT815</f>
        <v>#VALUE!</v>
      </c>
      <c r="CZ815" s="93">
        <v>0</v>
      </c>
      <c r="DA815" s="93">
        <v>0</v>
      </c>
      <c r="DB815" s="93" t="e">
        <f t="shared" ref="DB815:DB878" si="590">CZ815*DA815*CT815</f>
        <v>#VALUE!</v>
      </c>
      <c r="DC815" s="93">
        <v>0</v>
      </c>
      <c r="DD815" s="91">
        <v>0</v>
      </c>
      <c r="DE815" s="93" t="e">
        <f t="shared" ref="DE815:DE878" si="591">DC815*DD815*CT815*0.03/100</f>
        <v>#VALUE!</v>
      </c>
      <c r="DF815" s="93">
        <f t="shared" si="563"/>
        <v>0</v>
      </c>
      <c r="DG815" s="93"/>
      <c r="DH815" s="93">
        <v>0</v>
      </c>
      <c r="DI815" s="93">
        <v>0</v>
      </c>
      <c r="DJ815" s="86">
        <f t="shared" ref="DJ815:DJ878" si="592">IF(DH815&gt;0,DF815*DH815*DI815*0.15/100,DF815*DI815*0.15/100)</f>
        <v>0</v>
      </c>
      <c r="DK815" s="91">
        <v>0</v>
      </c>
      <c r="DL815" s="93"/>
      <c r="DM815" s="93">
        <v>0</v>
      </c>
      <c r="DN815" s="93" t="e">
        <f t="shared" si="564"/>
        <v>#VALUE!</v>
      </c>
      <c r="DO815" s="93" t="e">
        <f t="shared" ref="DO815:DO878" si="593">IF(DM815&gt;0,DK815*DM815*DN815*0.2/100,DK815*DN815*0.2/100)</f>
        <v>#VALUE!</v>
      </c>
      <c r="DP815" s="92" t="e">
        <f t="shared" ref="DP815:DP878" si="594">CY815+DB815+DE815+DJ815+DO815</f>
        <v>#VALUE!</v>
      </c>
      <c r="DQ815" s="97">
        <f t="shared" si="565"/>
        <v>0</v>
      </c>
      <c r="DR815" s="98">
        <f t="shared" ref="DR815:DR878" si="595">10-MOD(VALUE(LEFT(RIGHT(LEFT(DQ815,10),2)))*3+VALUE(LEFT(LEFT(DQ815,10)))*31+VALUE(LEFT(RIGHT(LEFT(DQ815,10),9)))*29+VALUE(LEFT(RIGHT(LEFT(DQ815,10),8)))*23+VALUE(LEFT(RIGHT(LEFT(DQ815,10),7)))*19+VALUE(LEFT(RIGHT(LEFT(DQ815,10),6)))*17+VALUE(LEFT(RIGHT(LEFT(DQ815,10),5)))*13+VALUE(LEFT(RIGHT(LEFT(DQ815,10),4)))*7+VALUE(LEFT(RIGHT(LEFT(DQ815,10),3)))*5,11)-VALUE(RIGHT(LEFT(DQ815,10)))</f>
        <v>10</v>
      </c>
      <c r="DS815" s="93" t="str">
        <f t="shared" ref="DS815:DS878" si="596">IF(ISERROR(DR815),"Mã tin sai !!!",IF(DR815=0,"OK","Mã tin sai !!!"))</f>
        <v>Mã tin sai !!!</v>
      </c>
      <c r="DT815" s="93"/>
      <c r="DU815" s="78" t="e">
        <f t="shared" si="566"/>
        <v>#VALUE!</v>
      </c>
      <c r="DV815" s="78" t="e">
        <f>INDEX('08_DMGiaDat'!$L:$L,MATCH(DU815,'08_DMGiaDat'!$R:$R,0))</f>
        <v>#VALUE!</v>
      </c>
      <c r="DW815" s="78" t="str">
        <f t="shared" si="567"/>
        <v>5010700200100000001</v>
      </c>
      <c r="DX815" s="78" t="str">
        <f>IFERROR(VLOOKUP(DW815,'08_DMGiaDat'!C818:C819,2,FALSE),"N")</f>
        <v>N</v>
      </c>
      <c r="DY815" s="78" t="str">
        <f t="shared" si="568"/>
        <v>50107002001001</v>
      </c>
      <c r="DZ815" s="78" t="str">
        <f>IFERROR(VLOOKUP(DY815,'08_DMGiaDat'!C818:C819,2,FALSE),"N")</f>
        <v>N</v>
      </c>
      <c r="EA815" s="78" t="str">
        <f t="shared" si="569"/>
        <v>5010700200100000001</v>
      </c>
      <c r="EB815" s="78" t="str">
        <f>IFERROR(VLOOKUP(EA815,'08_DMGiaDat'!C818:C819,2,FALSE),"N")</f>
        <v>N</v>
      </c>
      <c r="EC815" s="92" t="e">
        <f>IF(DV815&lt;&gt;"N",DV815,IF(DX815&lt;&gt;"N",DX815,IF(DZ815&lt;&gt;"N",DZ815*VLOOKUP(LEFT(CB815,3),'03_DMMucDich'!C802:C806,5,FALSE),IF(EB815&lt;&gt;"N",EB815*VLOOKUP(LEFT(CB815,3),'03_DMMucDich'!C802:C806,5,FALSE),"N/A"))))</f>
        <v>#VALUE!</v>
      </c>
    </row>
    <row r="816" spans="1:133" s="34" customFormat="1" ht="16" x14ac:dyDescent="0.2">
      <c r="A816" s="85">
        <v>802</v>
      </c>
      <c r="B816" s="86"/>
      <c r="C816" s="87"/>
      <c r="D816" s="141"/>
      <c r="E816" s="86"/>
      <c r="F816" s="88"/>
      <c r="G816" s="88" t="s">
        <v>5718</v>
      </c>
      <c r="H816" s="151">
        <v>2022</v>
      </c>
      <c r="I816" s="86"/>
      <c r="J816" s="86"/>
      <c r="K816" s="145"/>
      <c r="L816" s="105"/>
      <c r="M816" s="86"/>
      <c r="N816" s="105"/>
      <c r="O816" s="105"/>
      <c r="P816" s="86"/>
      <c r="Q816" s="86"/>
      <c r="R816" s="153"/>
      <c r="S816" s="86"/>
      <c r="T816" s="86"/>
      <c r="U816" s="86"/>
      <c r="V816" s="86" t="str">
        <f t="shared" si="576"/>
        <v xml:space="preserve">, </v>
      </c>
      <c r="W816" s="86"/>
      <c r="X816" s="86"/>
      <c r="Y816" s="86"/>
      <c r="Z816" s="88"/>
      <c r="AA816" s="105"/>
      <c r="AB816" s="86"/>
      <c r="AC816" s="90"/>
      <c r="AD816" s="86"/>
      <c r="AE816" s="86"/>
      <c r="AF816" s="86"/>
      <c r="AG816" s="86"/>
      <c r="AH816" s="160"/>
      <c r="AI816" s="153"/>
      <c r="AJ816" s="153"/>
      <c r="AK816" s="86"/>
      <c r="AL816" s="86"/>
      <c r="AM816" s="153"/>
      <c r="AN816" s="153"/>
      <c r="AO816" s="165"/>
      <c r="AP816" s="153"/>
      <c r="AQ816" s="153"/>
      <c r="AR816" s="166">
        <v>0</v>
      </c>
      <c r="AS816" s="88" t="s">
        <v>5719</v>
      </c>
      <c r="AT816" s="92">
        <f t="shared" si="587"/>
        <v>0</v>
      </c>
      <c r="AU816" s="93">
        <v>0</v>
      </c>
      <c r="AV816" s="93">
        <v>0</v>
      </c>
      <c r="AW816" s="166">
        <v>0</v>
      </c>
      <c r="AX816" s="93">
        <v>0</v>
      </c>
      <c r="AY816" s="177"/>
      <c r="AZ816" s="177">
        <v>0</v>
      </c>
      <c r="BA816" s="178"/>
      <c r="BB816" s="105"/>
      <c r="BC816" s="105"/>
      <c r="BD816" s="93"/>
      <c r="BE816" s="93">
        <v>0</v>
      </c>
      <c r="BF816" s="91">
        <v>0</v>
      </c>
      <c r="BG816" s="94"/>
      <c r="BH816" s="95"/>
      <c r="BI816" s="93">
        <f t="shared" si="556"/>
        <v>0</v>
      </c>
      <c r="BJ816" s="105">
        <f t="shared" si="557"/>
        <v>0</v>
      </c>
      <c r="BK816" s="88">
        <f t="shared" si="558"/>
        <v>0</v>
      </c>
      <c r="BL816" s="86">
        <f t="shared" si="559"/>
        <v>0</v>
      </c>
      <c r="BM816" s="105">
        <f t="shared" si="560"/>
        <v>0</v>
      </c>
      <c r="BN816" s="86">
        <f t="shared" si="561"/>
        <v>0</v>
      </c>
      <c r="BO816" s="86">
        <f t="shared" si="562"/>
        <v>0</v>
      </c>
      <c r="BP816" s="86">
        <f t="shared" si="577"/>
        <v>0</v>
      </c>
      <c r="BQ816" s="160"/>
      <c r="BR816" s="86" t="s">
        <v>5720</v>
      </c>
      <c r="BS816" s="88" t="s">
        <v>5721</v>
      </c>
      <c r="BT816" s="86" t="s">
        <v>5722</v>
      </c>
      <c r="BU816" s="86"/>
      <c r="BV816" s="86">
        <f t="shared" si="578"/>
        <v>0</v>
      </c>
      <c r="BW816" s="105" t="str">
        <f t="shared" si="579"/>
        <v/>
      </c>
      <c r="BX816" s="86">
        <f t="shared" si="573"/>
        <v>0</v>
      </c>
      <c r="BY816" s="86">
        <f t="shared" si="574"/>
        <v>0</v>
      </c>
      <c r="BZ816" s="91">
        <f t="shared" si="575"/>
        <v>0</v>
      </c>
      <c r="CA816" s="91">
        <v>0</v>
      </c>
      <c r="CB816" s="96" t="s">
        <v>5719</v>
      </c>
      <c r="CC816" s="91">
        <f t="shared" si="580"/>
        <v>0</v>
      </c>
      <c r="CD816" s="91">
        <f t="shared" si="581"/>
        <v>0</v>
      </c>
      <c r="CE816" s="93">
        <f t="shared" si="582"/>
        <v>0</v>
      </c>
      <c r="CF816" s="93">
        <f t="shared" si="583"/>
        <v>0</v>
      </c>
      <c r="CG816" s="105"/>
      <c r="CH816" s="105"/>
      <c r="CI816" s="86"/>
      <c r="CJ816" s="188"/>
      <c r="CK816" s="181">
        <f t="shared" si="584"/>
        <v>0</v>
      </c>
      <c r="CL816" s="181">
        <f t="shared" si="585"/>
        <v>0</v>
      </c>
      <c r="CM816" s="86" t="s">
        <v>5723</v>
      </c>
      <c r="CN816" s="182"/>
      <c r="CO816" s="183"/>
      <c r="CP816" s="86" t="s">
        <v>5724</v>
      </c>
      <c r="CQ816" s="153"/>
      <c r="CR816" s="187" t="e">
        <f t="shared" si="586"/>
        <v>#VALUE!</v>
      </c>
      <c r="CS816" s="188">
        <v>0</v>
      </c>
      <c r="CT816" s="188" t="e">
        <f t="shared" si="588"/>
        <v>#VALUE!</v>
      </c>
      <c r="CU816" s="93"/>
      <c r="CV816" s="94">
        <f t="shared" si="570"/>
        <v>0</v>
      </c>
      <c r="CW816" s="93">
        <f t="shared" si="571"/>
        <v>0</v>
      </c>
      <c r="CX816" s="86">
        <f t="shared" si="572"/>
        <v>0</v>
      </c>
      <c r="CY816" s="93" t="e">
        <f t="shared" si="589"/>
        <v>#VALUE!</v>
      </c>
      <c r="CZ816" s="93">
        <v>0</v>
      </c>
      <c r="DA816" s="93">
        <v>0</v>
      </c>
      <c r="DB816" s="93" t="e">
        <f t="shared" si="590"/>
        <v>#VALUE!</v>
      </c>
      <c r="DC816" s="93">
        <v>0</v>
      </c>
      <c r="DD816" s="91">
        <v>0</v>
      </c>
      <c r="DE816" s="93" t="e">
        <f t="shared" si="591"/>
        <v>#VALUE!</v>
      </c>
      <c r="DF816" s="93">
        <f t="shared" si="563"/>
        <v>0</v>
      </c>
      <c r="DG816" s="93"/>
      <c r="DH816" s="93">
        <v>0</v>
      </c>
      <c r="DI816" s="93">
        <v>0</v>
      </c>
      <c r="DJ816" s="86">
        <f t="shared" si="592"/>
        <v>0</v>
      </c>
      <c r="DK816" s="91">
        <v>0</v>
      </c>
      <c r="DL816" s="93"/>
      <c r="DM816" s="93">
        <v>0</v>
      </c>
      <c r="DN816" s="93" t="e">
        <f t="shared" si="564"/>
        <v>#VALUE!</v>
      </c>
      <c r="DO816" s="93" t="e">
        <f t="shared" si="593"/>
        <v>#VALUE!</v>
      </c>
      <c r="DP816" s="92" t="e">
        <f t="shared" si="594"/>
        <v>#VALUE!</v>
      </c>
      <c r="DQ816" s="97">
        <f t="shared" si="565"/>
        <v>0</v>
      </c>
      <c r="DR816" s="98">
        <f t="shared" si="595"/>
        <v>10</v>
      </c>
      <c r="DS816" s="93" t="str">
        <f t="shared" si="596"/>
        <v>Mã tin sai !!!</v>
      </c>
      <c r="DT816" s="93"/>
      <c r="DU816" s="78" t="e">
        <f t="shared" si="566"/>
        <v>#VALUE!</v>
      </c>
      <c r="DV816" s="78" t="e">
        <f>INDEX('08_DMGiaDat'!$L:$L,MATCH(DU816,'08_DMGiaDat'!$R:$R,0))</f>
        <v>#VALUE!</v>
      </c>
      <c r="DW816" s="78" t="str">
        <f t="shared" si="567"/>
        <v>5010700200100000001</v>
      </c>
      <c r="DX816" s="78" t="str">
        <f>IFERROR(VLOOKUP(DW816,'08_DMGiaDat'!C818:C819,2,FALSE),"N")</f>
        <v>N</v>
      </c>
      <c r="DY816" s="78" t="str">
        <f t="shared" si="568"/>
        <v>50107002001001</v>
      </c>
      <c r="DZ816" s="78" t="str">
        <f>IFERROR(VLOOKUP(DY816,'08_DMGiaDat'!C818:C819,2,FALSE),"N")</f>
        <v>N</v>
      </c>
      <c r="EA816" s="78" t="str">
        <f t="shared" si="569"/>
        <v>5010700200100000001</v>
      </c>
      <c r="EB816" s="78" t="str">
        <f>IFERROR(VLOOKUP(EA816,'08_DMGiaDat'!C818:C819,2,FALSE),"N")</f>
        <v>N</v>
      </c>
      <c r="EC816" s="92" t="e">
        <f>IF(DV816&lt;&gt;"N",DV816,IF(DX816&lt;&gt;"N",DX816,IF(DZ816&lt;&gt;"N",DZ816*VLOOKUP(LEFT(CB816,3),'03_DMMucDich'!C802:C806,5,FALSE),IF(EB816&lt;&gt;"N",EB816*VLOOKUP(LEFT(CB816,3),'03_DMMucDich'!C802:C806,5,FALSE),"N/A"))))</f>
        <v>#VALUE!</v>
      </c>
    </row>
    <row r="817" spans="1:133" s="34" customFormat="1" ht="16" x14ac:dyDescent="0.2">
      <c r="A817" s="85">
        <v>803</v>
      </c>
      <c r="B817" s="86"/>
      <c r="C817" s="87"/>
      <c r="D817" s="141"/>
      <c r="E817" s="86"/>
      <c r="F817" s="88"/>
      <c r="G817" s="88" t="s">
        <v>5718</v>
      </c>
      <c r="H817" s="151">
        <v>2022</v>
      </c>
      <c r="I817" s="86"/>
      <c r="J817" s="86"/>
      <c r="K817" s="145"/>
      <c r="L817" s="105"/>
      <c r="M817" s="86"/>
      <c r="N817" s="105"/>
      <c r="O817" s="105"/>
      <c r="P817" s="86"/>
      <c r="Q817" s="86"/>
      <c r="R817" s="153"/>
      <c r="S817" s="86"/>
      <c r="T817" s="86"/>
      <c r="U817" s="86"/>
      <c r="V817" s="86" t="str">
        <f t="shared" si="576"/>
        <v xml:space="preserve">, </v>
      </c>
      <c r="W817" s="86"/>
      <c r="X817" s="86"/>
      <c r="Y817" s="86"/>
      <c r="Z817" s="88"/>
      <c r="AA817" s="105"/>
      <c r="AB817" s="86"/>
      <c r="AC817" s="90"/>
      <c r="AD817" s="86"/>
      <c r="AE817" s="86"/>
      <c r="AF817" s="86"/>
      <c r="AG817" s="86"/>
      <c r="AH817" s="160"/>
      <c r="AI817" s="153"/>
      <c r="AJ817" s="153"/>
      <c r="AK817" s="86"/>
      <c r="AL817" s="86"/>
      <c r="AM817" s="153"/>
      <c r="AN817" s="153"/>
      <c r="AO817" s="165"/>
      <c r="AP817" s="153"/>
      <c r="AQ817" s="153"/>
      <c r="AR817" s="166">
        <v>0</v>
      </c>
      <c r="AS817" s="88" t="s">
        <v>5719</v>
      </c>
      <c r="AT817" s="92">
        <f t="shared" si="587"/>
        <v>0</v>
      </c>
      <c r="AU817" s="93">
        <v>0</v>
      </c>
      <c r="AV817" s="93">
        <v>0</v>
      </c>
      <c r="AW817" s="166">
        <v>0</v>
      </c>
      <c r="AX817" s="93">
        <v>0</v>
      </c>
      <c r="AY817" s="177"/>
      <c r="AZ817" s="177">
        <v>0</v>
      </c>
      <c r="BA817" s="178"/>
      <c r="BB817" s="105"/>
      <c r="BC817" s="105"/>
      <c r="BD817" s="93"/>
      <c r="BE817" s="93">
        <v>0</v>
      </c>
      <c r="BF817" s="91">
        <v>0</v>
      </c>
      <c r="BG817" s="94"/>
      <c r="BH817" s="95"/>
      <c r="BI817" s="93">
        <f t="shared" si="556"/>
        <v>0</v>
      </c>
      <c r="BJ817" s="105">
        <f t="shared" si="557"/>
        <v>0</v>
      </c>
      <c r="BK817" s="88">
        <f t="shared" si="558"/>
        <v>0</v>
      </c>
      <c r="BL817" s="86">
        <f t="shared" si="559"/>
        <v>0</v>
      </c>
      <c r="BM817" s="105">
        <f t="shared" si="560"/>
        <v>0</v>
      </c>
      <c r="BN817" s="86">
        <f t="shared" si="561"/>
        <v>0</v>
      </c>
      <c r="BO817" s="86">
        <f t="shared" si="562"/>
        <v>0</v>
      </c>
      <c r="BP817" s="86">
        <f t="shared" si="577"/>
        <v>0</v>
      </c>
      <c r="BQ817" s="160"/>
      <c r="BR817" s="86" t="s">
        <v>5720</v>
      </c>
      <c r="BS817" s="88" t="s">
        <v>5721</v>
      </c>
      <c r="BT817" s="86" t="s">
        <v>5722</v>
      </c>
      <c r="BU817" s="86"/>
      <c r="BV817" s="86">
        <f t="shared" si="578"/>
        <v>0</v>
      </c>
      <c r="BW817" s="105" t="str">
        <f t="shared" si="579"/>
        <v/>
      </c>
      <c r="BX817" s="86">
        <f t="shared" si="573"/>
        <v>0</v>
      </c>
      <c r="BY817" s="86">
        <f t="shared" si="574"/>
        <v>0</v>
      </c>
      <c r="BZ817" s="91">
        <f t="shared" si="575"/>
        <v>0</v>
      </c>
      <c r="CA817" s="91">
        <v>0</v>
      </c>
      <c r="CB817" s="96" t="s">
        <v>5719</v>
      </c>
      <c r="CC817" s="91">
        <f t="shared" si="580"/>
        <v>0</v>
      </c>
      <c r="CD817" s="91">
        <f t="shared" si="581"/>
        <v>0</v>
      </c>
      <c r="CE817" s="93">
        <f t="shared" si="582"/>
        <v>0</v>
      </c>
      <c r="CF817" s="93">
        <f t="shared" si="583"/>
        <v>0</v>
      </c>
      <c r="CG817" s="105"/>
      <c r="CH817" s="105"/>
      <c r="CI817" s="86"/>
      <c r="CJ817" s="188"/>
      <c r="CK817" s="181">
        <f t="shared" si="584"/>
        <v>0</v>
      </c>
      <c r="CL817" s="181">
        <f t="shared" si="585"/>
        <v>0</v>
      </c>
      <c r="CM817" s="86" t="s">
        <v>5723</v>
      </c>
      <c r="CN817" s="182"/>
      <c r="CO817" s="183"/>
      <c r="CP817" s="86" t="s">
        <v>5724</v>
      </c>
      <c r="CQ817" s="153"/>
      <c r="CR817" s="187" t="e">
        <f t="shared" si="586"/>
        <v>#VALUE!</v>
      </c>
      <c r="CS817" s="188">
        <v>0</v>
      </c>
      <c r="CT817" s="188" t="e">
        <f t="shared" si="588"/>
        <v>#VALUE!</v>
      </c>
      <c r="CU817" s="93"/>
      <c r="CV817" s="94">
        <f t="shared" si="570"/>
        <v>0</v>
      </c>
      <c r="CW817" s="93">
        <f t="shared" si="571"/>
        <v>0</v>
      </c>
      <c r="CX817" s="86">
        <f t="shared" si="572"/>
        <v>0</v>
      </c>
      <c r="CY817" s="93" t="e">
        <f t="shared" si="589"/>
        <v>#VALUE!</v>
      </c>
      <c r="CZ817" s="93">
        <v>0</v>
      </c>
      <c r="DA817" s="93">
        <v>0</v>
      </c>
      <c r="DB817" s="93" t="e">
        <f t="shared" si="590"/>
        <v>#VALUE!</v>
      </c>
      <c r="DC817" s="93">
        <v>0</v>
      </c>
      <c r="DD817" s="91">
        <v>0</v>
      </c>
      <c r="DE817" s="93" t="e">
        <f t="shared" si="591"/>
        <v>#VALUE!</v>
      </c>
      <c r="DF817" s="93">
        <f t="shared" si="563"/>
        <v>0</v>
      </c>
      <c r="DG817" s="93"/>
      <c r="DH817" s="93">
        <v>0</v>
      </c>
      <c r="DI817" s="93">
        <v>0</v>
      </c>
      <c r="DJ817" s="86">
        <f t="shared" si="592"/>
        <v>0</v>
      </c>
      <c r="DK817" s="91">
        <v>0</v>
      </c>
      <c r="DL817" s="93"/>
      <c r="DM817" s="93">
        <v>0</v>
      </c>
      <c r="DN817" s="93" t="e">
        <f t="shared" si="564"/>
        <v>#VALUE!</v>
      </c>
      <c r="DO817" s="93" t="e">
        <f t="shared" si="593"/>
        <v>#VALUE!</v>
      </c>
      <c r="DP817" s="92" t="e">
        <f t="shared" si="594"/>
        <v>#VALUE!</v>
      </c>
      <c r="DQ817" s="97">
        <f t="shared" si="565"/>
        <v>0</v>
      </c>
      <c r="DR817" s="98">
        <f t="shared" si="595"/>
        <v>10</v>
      </c>
      <c r="DS817" s="93" t="str">
        <f t="shared" si="596"/>
        <v>Mã tin sai !!!</v>
      </c>
      <c r="DT817" s="93"/>
      <c r="DU817" s="78" t="e">
        <f t="shared" si="566"/>
        <v>#VALUE!</v>
      </c>
      <c r="DV817" s="78" t="e">
        <f>INDEX('08_DMGiaDat'!$L:$L,MATCH(DU817,'08_DMGiaDat'!$R:$R,0))</f>
        <v>#VALUE!</v>
      </c>
      <c r="DW817" s="78" t="str">
        <f t="shared" si="567"/>
        <v>5010700200100000001</v>
      </c>
      <c r="DX817" s="78" t="str">
        <f>IFERROR(VLOOKUP(DW817,'08_DMGiaDat'!C818:C819,2,FALSE),"N")</f>
        <v>N</v>
      </c>
      <c r="DY817" s="78" t="str">
        <f t="shared" si="568"/>
        <v>50107002001001</v>
      </c>
      <c r="DZ817" s="78" t="str">
        <f>IFERROR(VLOOKUP(DY817,'08_DMGiaDat'!C818:C819,2,FALSE),"N")</f>
        <v>N</v>
      </c>
      <c r="EA817" s="78" t="str">
        <f t="shared" si="569"/>
        <v>5010700200100000001</v>
      </c>
      <c r="EB817" s="78" t="str">
        <f>IFERROR(VLOOKUP(EA817,'08_DMGiaDat'!C818:C819,2,FALSE),"N")</f>
        <v>N</v>
      </c>
      <c r="EC817" s="92" t="e">
        <f>IF(DV817&lt;&gt;"N",DV817,IF(DX817&lt;&gt;"N",DX817,IF(DZ817&lt;&gt;"N",DZ817*VLOOKUP(LEFT(CB817,3),'03_DMMucDich'!C802:C806,5,FALSE),IF(EB817&lt;&gt;"N",EB817*VLOOKUP(LEFT(CB817,3),'03_DMMucDich'!C802:C806,5,FALSE),"N/A"))))</f>
        <v>#VALUE!</v>
      </c>
    </row>
    <row r="818" spans="1:133" s="34" customFormat="1" ht="16" x14ac:dyDescent="0.2">
      <c r="A818" s="85">
        <v>804</v>
      </c>
      <c r="B818" s="86"/>
      <c r="C818" s="87"/>
      <c r="D818" s="141"/>
      <c r="E818" s="86"/>
      <c r="F818" s="88"/>
      <c r="G818" s="88" t="s">
        <v>5718</v>
      </c>
      <c r="H818" s="151">
        <v>2022</v>
      </c>
      <c r="I818" s="86"/>
      <c r="J818" s="86"/>
      <c r="K818" s="145"/>
      <c r="L818" s="105"/>
      <c r="M818" s="86"/>
      <c r="N818" s="105"/>
      <c r="O818" s="105"/>
      <c r="P818" s="86"/>
      <c r="Q818" s="86"/>
      <c r="R818" s="153"/>
      <c r="S818" s="86"/>
      <c r="T818" s="86"/>
      <c r="U818" s="86"/>
      <c r="V818" s="86" t="str">
        <f t="shared" si="576"/>
        <v xml:space="preserve">, </v>
      </c>
      <c r="W818" s="86"/>
      <c r="X818" s="86"/>
      <c r="Y818" s="86"/>
      <c r="Z818" s="88"/>
      <c r="AA818" s="105"/>
      <c r="AB818" s="86"/>
      <c r="AC818" s="90"/>
      <c r="AD818" s="86"/>
      <c r="AE818" s="86"/>
      <c r="AF818" s="86"/>
      <c r="AG818" s="86"/>
      <c r="AH818" s="160"/>
      <c r="AI818" s="153"/>
      <c r="AJ818" s="153"/>
      <c r="AK818" s="86"/>
      <c r="AL818" s="86"/>
      <c r="AM818" s="153"/>
      <c r="AN818" s="153"/>
      <c r="AO818" s="165"/>
      <c r="AP818" s="153"/>
      <c r="AQ818" s="153"/>
      <c r="AR818" s="166">
        <v>0</v>
      </c>
      <c r="AS818" s="88" t="s">
        <v>5719</v>
      </c>
      <c r="AT818" s="92">
        <f t="shared" si="587"/>
        <v>0</v>
      </c>
      <c r="AU818" s="93">
        <v>0</v>
      </c>
      <c r="AV818" s="93">
        <v>0</v>
      </c>
      <c r="AW818" s="166">
        <v>0</v>
      </c>
      <c r="AX818" s="93">
        <v>0</v>
      </c>
      <c r="AY818" s="177"/>
      <c r="AZ818" s="177">
        <v>0</v>
      </c>
      <c r="BA818" s="178"/>
      <c r="BB818" s="105"/>
      <c r="BC818" s="105"/>
      <c r="BD818" s="93"/>
      <c r="BE818" s="93">
        <v>0</v>
      </c>
      <c r="BF818" s="91">
        <v>0</v>
      </c>
      <c r="BG818" s="94"/>
      <c r="BH818" s="95"/>
      <c r="BI818" s="93">
        <f t="shared" si="556"/>
        <v>0</v>
      </c>
      <c r="BJ818" s="105">
        <f t="shared" si="557"/>
        <v>0</v>
      </c>
      <c r="BK818" s="88">
        <f t="shared" si="558"/>
        <v>0</v>
      </c>
      <c r="BL818" s="86">
        <f t="shared" si="559"/>
        <v>0</v>
      </c>
      <c r="BM818" s="105">
        <f t="shared" si="560"/>
        <v>0</v>
      </c>
      <c r="BN818" s="86">
        <f t="shared" si="561"/>
        <v>0</v>
      </c>
      <c r="BO818" s="86">
        <f t="shared" si="562"/>
        <v>0</v>
      </c>
      <c r="BP818" s="86">
        <f t="shared" si="577"/>
        <v>0</v>
      </c>
      <c r="BQ818" s="160"/>
      <c r="BR818" s="86" t="s">
        <v>5720</v>
      </c>
      <c r="BS818" s="88" t="s">
        <v>5721</v>
      </c>
      <c r="BT818" s="86" t="s">
        <v>5722</v>
      </c>
      <c r="BU818" s="86"/>
      <c r="BV818" s="86">
        <f t="shared" si="578"/>
        <v>0</v>
      </c>
      <c r="BW818" s="105" t="str">
        <f t="shared" si="579"/>
        <v/>
      </c>
      <c r="BX818" s="86">
        <f t="shared" si="573"/>
        <v>0</v>
      </c>
      <c r="BY818" s="86">
        <f t="shared" si="574"/>
        <v>0</v>
      </c>
      <c r="BZ818" s="91">
        <f t="shared" si="575"/>
        <v>0</v>
      </c>
      <c r="CA818" s="91">
        <v>0</v>
      </c>
      <c r="CB818" s="96" t="s">
        <v>5719</v>
      </c>
      <c r="CC818" s="91">
        <f t="shared" si="580"/>
        <v>0</v>
      </c>
      <c r="CD818" s="91">
        <f t="shared" si="581"/>
        <v>0</v>
      </c>
      <c r="CE818" s="93">
        <f t="shared" si="582"/>
        <v>0</v>
      </c>
      <c r="CF818" s="93">
        <f t="shared" si="583"/>
        <v>0</v>
      </c>
      <c r="CG818" s="105"/>
      <c r="CH818" s="105"/>
      <c r="CI818" s="86"/>
      <c r="CJ818" s="188"/>
      <c r="CK818" s="181">
        <f t="shared" si="584"/>
        <v>0</v>
      </c>
      <c r="CL818" s="181">
        <f t="shared" si="585"/>
        <v>0</v>
      </c>
      <c r="CM818" s="86" t="s">
        <v>5723</v>
      </c>
      <c r="CN818" s="182"/>
      <c r="CO818" s="183"/>
      <c r="CP818" s="86" t="s">
        <v>5724</v>
      </c>
      <c r="CQ818" s="153"/>
      <c r="CR818" s="187" t="e">
        <f t="shared" si="586"/>
        <v>#VALUE!</v>
      </c>
      <c r="CS818" s="188">
        <v>0</v>
      </c>
      <c r="CT818" s="188" t="e">
        <f t="shared" si="588"/>
        <v>#VALUE!</v>
      </c>
      <c r="CU818" s="93"/>
      <c r="CV818" s="94">
        <f t="shared" si="570"/>
        <v>0</v>
      </c>
      <c r="CW818" s="93">
        <f t="shared" si="571"/>
        <v>0</v>
      </c>
      <c r="CX818" s="86">
        <f t="shared" si="572"/>
        <v>0</v>
      </c>
      <c r="CY818" s="93" t="e">
        <f t="shared" si="589"/>
        <v>#VALUE!</v>
      </c>
      <c r="CZ818" s="93">
        <v>0</v>
      </c>
      <c r="DA818" s="93">
        <v>0</v>
      </c>
      <c r="DB818" s="93" t="e">
        <f t="shared" si="590"/>
        <v>#VALUE!</v>
      </c>
      <c r="DC818" s="93">
        <v>0</v>
      </c>
      <c r="DD818" s="91">
        <v>0</v>
      </c>
      <c r="DE818" s="93" t="e">
        <f t="shared" si="591"/>
        <v>#VALUE!</v>
      </c>
      <c r="DF818" s="93">
        <f t="shared" si="563"/>
        <v>0</v>
      </c>
      <c r="DG818" s="93"/>
      <c r="DH818" s="93">
        <v>0</v>
      </c>
      <c r="DI818" s="93">
        <v>0</v>
      </c>
      <c r="DJ818" s="86">
        <f t="shared" si="592"/>
        <v>0</v>
      </c>
      <c r="DK818" s="91">
        <v>0</v>
      </c>
      <c r="DL818" s="93"/>
      <c r="DM818" s="93">
        <v>0</v>
      </c>
      <c r="DN818" s="93" t="e">
        <f t="shared" si="564"/>
        <v>#VALUE!</v>
      </c>
      <c r="DO818" s="93" t="e">
        <f t="shared" si="593"/>
        <v>#VALUE!</v>
      </c>
      <c r="DP818" s="92" t="e">
        <f t="shared" si="594"/>
        <v>#VALUE!</v>
      </c>
      <c r="DQ818" s="97">
        <f t="shared" si="565"/>
        <v>0</v>
      </c>
      <c r="DR818" s="98">
        <f t="shared" si="595"/>
        <v>10</v>
      </c>
      <c r="DS818" s="93" t="str">
        <f t="shared" si="596"/>
        <v>Mã tin sai !!!</v>
      </c>
      <c r="DT818" s="93"/>
      <c r="DU818" s="78" t="e">
        <f t="shared" si="566"/>
        <v>#VALUE!</v>
      </c>
      <c r="DV818" s="78" t="e">
        <f>INDEX('08_DMGiaDat'!$L:$L,MATCH(DU818,'08_DMGiaDat'!$R:$R,0))</f>
        <v>#VALUE!</v>
      </c>
      <c r="DW818" s="78" t="str">
        <f t="shared" si="567"/>
        <v>5010700200100000001</v>
      </c>
      <c r="DX818" s="78" t="str">
        <f>IFERROR(VLOOKUP(DW818,'08_DMGiaDat'!C818:C819,2,FALSE),"N")</f>
        <v>N</v>
      </c>
      <c r="DY818" s="78" t="str">
        <f t="shared" si="568"/>
        <v>50107002001001</v>
      </c>
      <c r="DZ818" s="78" t="str">
        <f>IFERROR(VLOOKUP(DY818,'08_DMGiaDat'!C818:C819,2,FALSE),"N")</f>
        <v>N</v>
      </c>
      <c r="EA818" s="78" t="str">
        <f t="shared" si="569"/>
        <v>5010700200100000001</v>
      </c>
      <c r="EB818" s="78" t="str">
        <f>IFERROR(VLOOKUP(EA818,'08_DMGiaDat'!C818:C819,2,FALSE),"N")</f>
        <v>N</v>
      </c>
      <c r="EC818" s="92" t="e">
        <f>IF(DV818&lt;&gt;"N",DV818,IF(DX818&lt;&gt;"N",DX818,IF(DZ818&lt;&gt;"N",DZ818*VLOOKUP(LEFT(CB818,3),'03_DMMucDich'!C802:C806,5,FALSE),IF(EB818&lt;&gt;"N",EB818*VLOOKUP(LEFT(CB818,3),'03_DMMucDich'!C802:C806,5,FALSE),"N/A"))))</f>
        <v>#VALUE!</v>
      </c>
    </row>
    <row r="819" spans="1:133" s="34" customFormat="1" ht="16" x14ac:dyDescent="0.2">
      <c r="A819" s="85">
        <v>805</v>
      </c>
      <c r="B819" s="86"/>
      <c r="C819" s="87"/>
      <c r="D819" s="141"/>
      <c r="E819" s="86"/>
      <c r="F819" s="88"/>
      <c r="G819" s="88" t="s">
        <v>5718</v>
      </c>
      <c r="H819" s="151">
        <v>2022</v>
      </c>
      <c r="I819" s="86"/>
      <c r="J819" s="86"/>
      <c r="K819" s="145"/>
      <c r="L819" s="105"/>
      <c r="M819" s="86"/>
      <c r="N819" s="105"/>
      <c r="O819" s="105"/>
      <c r="P819" s="86"/>
      <c r="Q819" s="86"/>
      <c r="R819" s="153"/>
      <c r="S819" s="86"/>
      <c r="T819" s="86"/>
      <c r="U819" s="86"/>
      <c r="V819" s="86" t="str">
        <f t="shared" si="576"/>
        <v xml:space="preserve">, </v>
      </c>
      <c r="W819" s="86"/>
      <c r="X819" s="86"/>
      <c r="Y819" s="86"/>
      <c r="Z819" s="88"/>
      <c r="AA819" s="105"/>
      <c r="AB819" s="86"/>
      <c r="AC819" s="90"/>
      <c r="AD819" s="86"/>
      <c r="AE819" s="86"/>
      <c r="AF819" s="86"/>
      <c r="AG819" s="86"/>
      <c r="AH819" s="160"/>
      <c r="AI819" s="153"/>
      <c r="AJ819" s="153"/>
      <c r="AK819" s="86"/>
      <c r="AL819" s="86"/>
      <c r="AM819" s="153"/>
      <c r="AN819" s="153"/>
      <c r="AO819" s="165"/>
      <c r="AP819" s="153"/>
      <c r="AQ819" s="153"/>
      <c r="AR819" s="166">
        <v>0</v>
      </c>
      <c r="AS819" s="88" t="s">
        <v>5719</v>
      </c>
      <c r="AT819" s="92">
        <f t="shared" si="587"/>
        <v>0</v>
      </c>
      <c r="AU819" s="93">
        <v>0</v>
      </c>
      <c r="AV819" s="93">
        <v>0</v>
      </c>
      <c r="AW819" s="166">
        <v>0</v>
      </c>
      <c r="AX819" s="93">
        <v>0</v>
      </c>
      <c r="AY819" s="177"/>
      <c r="AZ819" s="177">
        <v>0</v>
      </c>
      <c r="BA819" s="178"/>
      <c r="BB819" s="105"/>
      <c r="BC819" s="105"/>
      <c r="BD819" s="93"/>
      <c r="BE819" s="93">
        <v>0</v>
      </c>
      <c r="BF819" s="91">
        <v>0</v>
      </c>
      <c r="BG819" s="94"/>
      <c r="BH819" s="95"/>
      <c r="BI819" s="93">
        <f t="shared" si="556"/>
        <v>0</v>
      </c>
      <c r="BJ819" s="105">
        <f t="shared" si="557"/>
        <v>0</v>
      </c>
      <c r="BK819" s="88">
        <f t="shared" si="558"/>
        <v>0</v>
      </c>
      <c r="BL819" s="86">
        <f t="shared" si="559"/>
        <v>0</v>
      </c>
      <c r="BM819" s="105">
        <f t="shared" si="560"/>
        <v>0</v>
      </c>
      <c r="BN819" s="86">
        <f t="shared" si="561"/>
        <v>0</v>
      </c>
      <c r="BO819" s="86">
        <f t="shared" si="562"/>
        <v>0</v>
      </c>
      <c r="BP819" s="86">
        <f t="shared" si="577"/>
        <v>0</v>
      </c>
      <c r="BQ819" s="160"/>
      <c r="BR819" s="86" t="s">
        <v>5720</v>
      </c>
      <c r="BS819" s="88" t="s">
        <v>5721</v>
      </c>
      <c r="BT819" s="86" t="s">
        <v>5722</v>
      </c>
      <c r="BU819" s="86"/>
      <c r="BV819" s="86">
        <f t="shared" si="578"/>
        <v>0</v>
      </c>
      <c r="BW819" s="105" t="str">
        <f t="shared" si="579"/>
        <v/>
      </c>
      <c r="BX819" s="86">
        <f t="shared" si="573"/>
        <v>0</v>
      </c>
      <c r="BY819" s="86">
        <f t="shared" si="574"/>
        <v>0</v>
      </c>
      <c r="BZ819" s="91">
        <f t="shared" si="575"/>
        <v>0</v>
      </c>
      <c r="CA819" s="91">
        <v>0</v>
      </c>
      <c r="CB819" s="96" t="s">
        <v>5719</v>
      </c>
      <c r="CC819" s="91">
        <f t="shared" si="580"/>
        <v>0</v>
      </c>
      <c r="CD819" s="91">
        <f t="shared" si="581"/>
        <v>0</v>
      </c>
      <c r="CE819" s="93">
        <f t="shared" si="582"/>
        <v>0</v>
      </c>
      <c r="CF819" s="93">
        <f t="shared" si="583"/>
        <v>0</v>
      </c>
      <c r="CG819" s="105"/>
      <c r="CH819" s="105"/>
      <c r="CI819" s="86"/>
      <c r="CJ819" s="188"/>
      <c r="CK819" s="181">
        <f t="shared" si="584"/>
        <v>0</v>
      </c>
      <c r="CL819" s="181">
        <f t="shared" si="585"/>
        <v>0</v>
      </c>
      <c r="CM819" s="86" t="s">
        <v>5723</v>
      </c>
      <c r="CN819" s="182"/>
      <c r="CO819" s="183"/>
      <c r="CP819" s="86" t="s">
        <v>5724</v>
      </c>
      <c r="CQ819" s="153"/>
      <c r="CR819" s="187" t="e">
        <f t="shared" si="586"/>
        <v>#VALUE!</v>
      </c>
      <c r="CS819" s="188">
        <v>0</v>
      </c>
      <c r="CT819" s="188" t="e">
        <f t="shared" si="588"/>
        <v>#VALUE!</v>
      </c>
      <c r="CU819" s="93"/>
      <c r="CV819" s="94">
        <f t="shared" si="570"/>
        <v>0</v>
      </c>
      <c r="CW819" s="93">
        <f t="shared" si="571"/>
        <v>0</v>
      </c>
      <c r="CX819" s="86">
        <f t="shared" si="572"/>
        <v>0</v>
      </c>
      <c r="CY819" s="93" t="e">
        <f t="shared" si="589"/>
        <v>#VALUE!</v>
      </c>
      <c r="CZ819" s="93">
        <v>0</v>
      </c>
      <c r="DA819" s="93">
        <v>0</v>
      </c>
      <c r="DB819" s="93" t="e">
        <f t="shared" si="590"/>
        <v>#VALUE!</v>
      </c>
      <c r="DC819" s="93">
        <v>0</v>
      </c>
      <c r="DD819" s="91">
        <v>0</v>
      </c>
      <c r="DE819" s="93" t="e">
        <f t="shared" si="591"/>
        <v>#VALUE!</v>
      </c>
      <c r="DF819" s="93">
        <f t="shared" si="563"/>
        <v>0</v>
      </c>
      <c r="DG819" s="93"/>
      <c r="DH819" s="93">
        <v>0</v>
      </c>
      <c r="DI819" s="93">
        <v>0</v>
      </c>
      <c r="DJ819" s="86">
        <f t="shared" si="592"/>
        <v>0</v>
      </c>
      <c r="DK819" s="91">
        <v>0</v>
      </c>
      <c r="DL819" s="93"/>
      <c r="DM819" s="93">
        <v>0</v>
      </c>
      <c r="DN819" s="93" t="e">
        <f t="shared" si="564"/>
        <v>#VALUE!</v>
      </c>
      <c r="DO819" s="93" t="e">
        <f t="shared" si="593"/>
        <v>#VALUE!</v>
      </c>
      <c r="DP819" s="92" t="e">
        <f t="shared" si="594"/>
        <v>#VALUE!</v>
      </c>
      <c r="DQ819" s="97">
        <f t="shared" si="565"/>
        <v>0</v>
      </c>
      <c r="DR819" s="98">
        <f t="shared" si="595"/>
        <v>10</v>
      </c>
      <c r="DS819" s="93" t="str">
        <f t="shared" si="596"/>
        <v>Mã tin sai !!!</v>
      </c>
      <c r="DT819" s="93"/>
      <c r="DU819" s="78" t="e">
        <f t="shared" si="566"/>
        <v>#VALUE!</v>
      </c>
      <c r="DV819" s="78" t="e">
        <f>INDEX('08_DMGiaDat'!$L:$L,MATCH(DU819,'08_DMGiaDat'!$R:$R,0))</f>
        <v>#VALUE!</v>
      </c>
      <c r="DW819" s="78" t="str">
        <f t="shared" si="567"/>
        <v>5010700200100000001</v>
      </c>
      <c r="DX819" s="78" t="str">
        <f>IFERROR(VLOOKUP(DW819,'08_DMGiaDat'!C818:C819,2,FALSE),"N")</f>
        <v>N</v>
      </c>
      <c r="DY819" s="78" t="str">
        <f t="shared" si="568"/>
        <v>50107002001001</v>
      </c>
      <c r="DZ819" s="78" t="str">
        <f>IFERROR(VLOOKUP(DY819,'08_DMGiaDat'!C818:C819,2,FALSE),"N")</f>
        <v>N</v>
      </c>
      <c r="EA819" s="78" t="str">
        <f t="shared" si="569"/>
        <v>5010700200100000001</v>
      </c>
      <c r="EB819" s="78" t="str">
        <f>IFERROR(VLOOKUP(EA819,'08_DMGiaDat'!C818:C819,2,FALSE),"N")</f>
        <v>N</v>
      </c>
      <c r="EC819" s="92" t="e">
        <f>IF(DV819&lt;&gt;"N",DV819,IF(DX819&lt;&gt;"N",DX819,IF(DZ819&lt;&gt;"N",DZ819*VLOOKUP(LEFT(CB819,3),'03_DMMucDich'!C802:C806,5,FALSE),IF(EB819&lt;&gt;"N",EB819*VLOOKUP(LEFT(CB819,3),'03_DMMucDich'!C802:C806,5,FALSE),"N/A"))))</f>
        <v>#VALUE!</v>
      </c>
    </row>
    <row r="820" spans="1:133" s="34" customFormat="1" ht="16" x14ac:dyDescent="0.2">
      <c r="A820" s="85">
        <v>806</v>
      </c>
      <c r="B820" s="86"/>
      <c r="C820" s="87"/>
      <c r="D820" s="141"/>
      <c r="E820" s="86"/>
      <c r="F820" s="88"/>
      <c r="G820" s="88" t="s">
        <v>5718</v>
      </c>
      <c r="H820" s="151">
        <v>2022</v>
      </c>
      <c r="I820" s="86"/>
      <c r="J820" s="86"/>
      <c r="K820" s="145"/>
      <c r="L820" s="105"/>
      <c r="M820" s="86"/>
      <c r="N820" s="105"/>
      <c r="O820" s="105"/>
      <c r="P820" s="86"/>
      <c r="Q820" s="86"/>
      <c r="R820" s="153"/>
      <c r="S820" s="86"/>
      <c r="T820" s="86"/>
      <c r="U820" s="86"/>
      <c r="V820" s="86" t="str">
        <f t="shared" si="576"/>
        <v xml:space="preserve">, </v>
      </c>
      <c r="W820" s="86"/>
      <c r="X820" s="86"/>
      <c r="Y820" s="86"/>
      <c r="Z820" s="88"/>
      <c r="AA820" s="105"/>
      <c r="AB820" s="86"/>
      <c r="AC820" s="90"/>
      <c r="AD820" s="86"/>
      <c r="AE820" s="86"/>
      <c r="AF820" s="86"/>
      <c r="AG820" s="86"/>
      <c r="AH820" s="160"/>
      <c r="AI820" s="153"/>
      <c r="AJ820" s="153"/>
      <c r="AK820" s="86"/>
      <c r="AL820" s="86"/>
      <c r="AM820" s="153"/>
      <c r="AN820" s="153"/>
      <c r="AO820" s="165"/>
      <c r="AP820" s="153"/>
      <c r="AQ820" s="153"/>
      <c r="AR820" s="166">
        <v>0</v>
      </c>
      <c r="AS820" s="88" t="s">
        <v>5719</v>
      </c>
      <c r="AT820" s="92">
        <f t="shared" si="587"/>
        <v>0</v>
      </c>
      <c r="AU820" s="93">
        <v>0</v>
      </c>
      <c r="AV820" s="93">
        <v>0</v>
      </c>
      <c r="AW820" s="166">
        <v>0</v>
      </c>
      <c r="AX820" s="93">
        <v>0</v>
      </c>
      <c r="AY820" s="177"/>
      <c r="AZ820" s="177">
        <v>0</v>
      </c>
      <c r="BA820" s="178"/>
      <c r="BB820" s="105"/>
      <c r="BC820" s="105"/>
      <c r="BD820" s="93"/>
      <c r="BE820" s="93">
        <v>0</v>
      </c>
      <c r="BF820" s="91">
        <v>0</v>
      </c>
      <c r="BG820" s="94"/>
      <c r="BH820" s="95"/>
      <c r="BI820" s="93">
        <f t="shared" si="556"/>
        <v>0</v>
      </c>
      <c r="BJ820" s="105">
        <f t="shared" si="557"/>
        <v>0</v>
      </c>
      <c r="BK820" s="88">
        <f t="shared" si="558"/>
        <v>0</v>
      </c>
      <c r="BL820" s="86">
        <f t="shared" si="559"/>
        <v>0</v>
      </c>
      <c r="BM820" s="105">
        <f t="shared" si="560"/>
        <v>0</v>
      </c>
      <c r="BN820" s="86">
        <f t="shared" si="561"/>
        <v>0</v>
      </c>
      <c r="BO820" s="86">
        <f t="shared" si="562"/>
        <v>0</v>
      </c>
      <c r="BP820" s="86">
        <f t="shared" si="577"/>
        <v>0</v>
      </c>
      <c r="BQ820" s="160"/>
      <c r="BR820" s="86" t="s">
        <v>5720</v>
      </c>
      <c r="BS820" s="88" t="s">
        <v>5721</v>
      </c>
      <c r="BT820" s="86" t="s">
        <v>5722</v>
      </c>
      <c r="BU820" s="86"/>
      <c r="BV820" s="86">
        <f t="shared" si="578"/>
        <v>0</v>
      </c>
      <c r="BW820" s="105" t="str">
        <f t="shared" si="579"/>
        <v/>
      </c>
      <c r="BX820" s="86">
        <f t="shared" si="573"/>
        <v>0</v>
      </c>
      <c r="BY820" s="86">
        <f t="shared" si="574"/>
        <v>0</v>
      </c>
      <c r="BZ820" s="91">
        <f t="shared" si="575"/>
        <v>0</v>
      </c>
      <c r="CA820" s="91">
        <v>0</v>
      </c>
      <c r="CB820" s="96" t="s">
        <v>5719</v>
      </c>
      <c r="CC820" s="91">
        <f t="shared" si="580"/>
        <v>0</v>
      </c>
      <c r="CD820" s="91">
        <f t="shared" si="581"/>
        <v>0</v>
      </c>
      <c r="CE820" s="93">
        <f t="shared" si="582"/>
        <v>0</v>
      </c>
      <c r="CF820" s="93">
        <f t="shared" si="583"/>
        <v>0</v>
      </c>
      <c r="CG820" s="105"/>
      <c r="CH820" s="105"/>
      <c r="CI820" s="86"/>
      <c r="CJ820" s="188"/>
      <c r="CK820" s="181">
        <f t="shared" si="584"/>
        <v>0</v>
      </c>
      <c r="CL820" s="181">
        <f t="shared" si="585"/>
        <v>0</v>
      </c>
      <c r="CM820" s="86" t="s">
        <v>5723</v>
      </c>
      <c r="CN820" s="182"/>
      <c r="CO820" s="183"/>
      <c r="CP820" s="86" t="s">
        <v>5724</v>
      </c>
      <c r="CQ820" s="153"/>
      <c r="CR820" s="187" t="e">
        <f t="shared" si="586"/>
        <v>#VALUE!</v>
      </c>
      <c r="CS820" s="188">
        <v>0</v>
      </c>
      <c r="CT820" s="188" t="e">
        <f t="shared" si="588"/>
        <v>#VALUE!</v>
      </c>
      <c r="CU820" s="93"/>
      <c r="CV820" s="94">
        <f t="shared" si="570"/>
        <v>0</v>
      </c>
      <c r="CW820" s="93">
        <f t="shared" si="571"/>
        <v>0</v>
      </c>
      <c r="CX820" s="86">
        <f t="shared" si="572"/>
        <v>0</v>
      </c>
      <c r="CY820" s="93" t="e">
        <f t="shared" si="589"/>
        <v>#VALUE!</v>
      </c>
      <c r="CZ820" s="93">
        <v>0</v>
      </c>
      <c r="DA820" s="93">
        <v>0</v>
      </c>
      <c r="DB820" s="93" t="e">
        <f t="shared" si="590"/>
        <v>#VALUE!</v>
      </c>
      <c r="DC820" s="93">
        <v>0</v>
      </c>
      <c r="DD820" s="91">
        <v>0</v>
      </c>
      <c r="DE820" s="93" t="e">
        <f t="shared" si="591"/>
        <v>#VALUE!</v>
      </c>
      <c r="DF820" s="93">
        <f t="shared" si="563"/>
        <v>0</v>
      </c>
      <c r="DG820" s="93"/>
      <c r="DH820" s="93">
        <v>0</v>
      </c>
      <c r="DI820" s="93">
        <v>0</v>
      </c>
      <c r="DJ820" s="86">
        <f t="shared" si="592"/>
        <v>0</v>
      </c>
      <c r="DK820" s="91">
        <v>0</v>
      </c>
      <c r="DL820" s="93"/>
      <c r="DM820" s="93">
        <v>0</v>
      </c>
      <c r="DN820" s="93" t="e">
        <f t="shared" si="564"/>
        <v>#VALUE!</v>
      </c>
      <c r="DO820" s="93" t="e">
        <f t="shared" si="593"/>
        <v>#VALUE!</v>
      </c>
      <c r="DP820" s="92" t="e">
        <f t="shared" si="594"/>
        <v>#VALUE!</v>
      </c>
      <c r="DQ820" s="97">
        <f t="shared" si="565"/>
        <v>0</v>
      </c>
      <c r="DR820" s="98">
        <f t="shared" si="595"/>
        <v>10</v>
      </c>
      <c r="DS820" s="93" t="str">
        <f t="shared" si="596"/>
        <v>Mã tin sai !!!</v>
      </c>
      <c r="DT820" s="93"/>
      <c r="DU820" s="78" t="e">
        <f t="shared" si="566"/>
        <v>#VALUE!</v>
      </c>
      <c r="DV820" s="78" t="e">
        <f>INDEX('08_DMGiaDat'!$L:$L,MATCH(DU820,'08_DMGiaDat'!$R:$R,0))</f>
        <v>#VALUE!</v>
      </c>
      <c r="DW820" s="78" t="str">
        <f t="shared" si="567"/>
        <v>5010700200100000001</v>
      </c>
      <c r="DX820" s="78" t="str">
        <f>IFERROR(VLOOKUP(DW820,'08_DMGiaDat'!C818:C819,2,FALSE),"N")</f>
        <v>N</v>
      </c>
      <c r="DY820" s="78" t="str">
        <f t="shared" si="568"/>
        <v>50107002001001</v>
      </c>
      <c r="DZ820" s="78" t="str">
        <f>IFERROR(VLOOKUP(DY820,'08_DMGiaDat'!C818:C819,2,FALSE),"N")</f>
        <v>N</v>
      </c>
      <c r="EA820" s="78" t="str">
        <f t="shared" si="569"/>
        <v>5010700200100000001</v>
      </c>
      <c r="EB820" s="78" t="str">
        <f>IFERROR(VLOOKUP(EA820,'08_DMGiaDat'!C818:C819,2,FALSE),"N")</f>
        <v>N</v>
      </c>
      <c r="EC820" s="92" t="e">
        <f>IF(DV820&lt;&gt;"N",DV820,IF(DX820&lt;&gt;"N",DX820,IF(DZ820&lt;&gt;"N",DZ820*VLOOKUP(LEFT(CB820,3),'03_DMMucDich'!C802:C806,5,FALSE),IF(EB820&lt;&gt;"N",EB820*VLOOKUP(LEFT(CB820,3),'03_DMMucDich'!C802:C806,5,FALSE),"N/A"))))</f>
        <v>#VALUE!</v>
      </c>
    </row>
    <row r="821" spans="1:133" s="34" customFormat="1" ht="16" x14ac:dyDescent="0.2">
      <c r="A821" s="85">
        <v>807</v>
      </c>
      <c r="B821" s="86"/>
      <c r="C821" s="87"/>
      <c r="D821" s="141"/>
      <c r="E821" s="86"/>
      <c r="F821" s="88"/>
      <c r="G821" s="88" t="s">
        <v>5718</v>
      </c>
      <c r="H821" s="151">
        <v>2022</v>
      </c>
      <c r="I821" s="86"/>
      <c r="J821" s="86"/>
      <c r="K821" s="145"/>
      <c r="L821" s="105"/>
      <c r="M821" s="86"/>
      <c r="N821" s="105"/>
      <c r="O821" s="105"/>
      <c r="P821" s="86"/>
      <c r="Q821" s="86"/>
      <c r="R821" s="153"/>
      <c r="S821" s="86"/>
      <c r="T821" s="86"/>
      <c r="U821" s="86"/>
      <c r="V821" s="86" t="str">
        <f t="shared" si="576"/>
        <v xml:space="preserve">, </v>
      </c>
      <c r="W821" s="86"/>
      <c r="X821" s="86"/>
      <c r="Y821" s="86"/>
      <c r="Z821" s="88"/>
      <c r="AA821" s="105"/>
      <c r="AB821" s="86"/>
      <c r="AC821" s="90"/>
      <c r="AD821" s="86"/>
      <c r="AE821" s="86"/>
      <c r="AF821" s="86"/>
      <c r="AG821" s="86"/>
      <c r="AH821" s="160"/>
      <c r="AI821" s="153"/>
      <c r="AJ821" s="153"/>
      <c r="AK821" s="86"/>
      <c r="AL821" s="86"/>
      <c r="AM821" s="153"/>
      <c r="AN821" s="153"/>
      <c r="AO821" s="165"/>
      <c r="AP821" s="153"/>
      <c r="AQ821" s="153"/>
      <c r="AR821" s="166">
        <v>0</v>
      </c>
      <c r="AS821" s="88" t="s">
        <v>5719</v>
      </c>
      <c r="AT821" s="92">
        <f t="shared" si="587"/>
        <v>0</v>
      </c>
      <c r="AU821" s="93">
        <v>0</v>
      </c>
      <c r="AV821" s="93">
        <v>0</v>
      </c>
      <c r="AW821" s="166">
        <v>0</v>
      </c>
      <c r="AX821" s="93">
        <v>0</v>
      </c>
      <c r="AY821" s="177"/>
      <c r="AZ821" s="177">
        <v>0</v>
      </c>
      <c r="BA821" s="178"/>
      <c r="BB821" s="105"/>
      <c r="BC821" s="105"/>
      <c r="BD821" s="93"/>
      <c r="BE821" s="93">
        <v>0</v>
      </c>
      <c r="BF821" s="91">
        <v>0</v>
      </c>
      <c r="BG821" s="94"/>
      <c r="BH821" s="95"/>
      <c r="BI821" s="93">
        <f t="shared" si="556"/>
        <v>0</v>
      </c>
      <c r="BJ821" s="105">
        <f t="shared" si="557"/>
        <v>0</v>
      </c>
      <c r="BK821" s="88">
        <f t="shared" si="558"/>
        <v>0</v>
      </c>
      <c r="BL821" s="86">
        <f t="shared" si="559"/>
        <v>0</v>
      </c>
      <c r="BM821" s="105">
        <f t="shared" si="560"/>
        <v>0</v>
      </c>
      <c r="BN821" s="86">
        <f t="shared" si="561"/>
        <v>0</v>
      </c>
      <c r="BO821" s="86">
        <f t="shared" si="562"/>
        <v>0</v>
      </c>
      <c r="BP821" s="86">
        <f t="shared" si="577"/>
        <v>0</v>
      </c>
      <c r="BQ821" s="160"/>
      <c r="BR821" s="86" t="s">
        <v>5720</v>
      </c>
      <c r="BS821" s="88" t="s">
        <v>5721</v>
      </c>
      <c r="BT821" s="86" t="s">
        <v>5722</v>
      </c>
      <c r="BU821" s="86"/>
      <c r="BV821" s="86">
        <f t="shared" si="578"/>
        <v>0</v>
      </c>
      <c r="BW821" s="105" t="str">
        <f t="shared" si="579"/>
        <v/>
      </c>
      <c r="BX821" s="86">
        <f t="shared" si="573"/>
        <v>0</v>
      </c>
      <c r="BY821" s="86">
        <f t="shared" si="574"/>
        <v>0</v>
      </c>
      <c r="BZ821" s="91">
        <f t="shared" si="575"/>
        <v>0</v>
      </c>
      <c r="CA821" s="91">
        <v>0</v>
      </c>
      <c r="CB821" s="96" t="s">
        <v>5719</v>
      </c>
      <c r="CC821" s="91">
        <f t="shared" si="580"/>
        <v>0</v>
      </c>
      <c r="CD821" s="91">
        <f t="shared" si="581"/>
        <v>0</v>
      </c>
      <c r="CE821" s="93">
        <f t="shared" si="582"/>
        <v>0</v>
      </c>
      <c r="CF821" s="93">
        <f t="shared" si="583"/>
        <v>0</v>
      </c>
      <c r="CG821" s="105"/>
      <c r="CH821" s="105"/>
      <c r="CI821" s="86"/>
      <c r="CJ821" s="188"/>
      <c r="CK821" s="181">
        <f t="shared" si="584"/>
        <v>0</v>
      </c>
      <c r="CL821" s="181">
        <f t="shared" si="585"/>
        <v>0</v>
      </c>
      <c r="CM821" s="86" t="s">
        <v>5723</v>
      </c>
      <c r="CN821" s="182"/>
      <c r="CO821" s="183"/>
      <c r="CP821" s="86" t="s">
        <v>5724</v>
      </c>
      <c r="CQ821" s="153"/>
      <c r="CR821" s="187" t="e">
        <f t="shared" si="586"/>
        <v>#VALUE!</v>
      </c>
      <c r="CS821" s="188">
        <v>0</v>
      </c>
      <c r="CT821" s="188" t="e">
        <f t="shared" si="588"/>
        <v>#VALUE!</v>
      </c>
      <c r="CU821" s="93"/>
      <c r="CV821" s="94">
        <f t="shared" si="570"/>
        <v>0</v>
      </c>
      <c r="CW821" s="93">
        <f t="shared" si="571"/>
        <v>0</v>
      </c>
      <c r="CX821" s="86">
        <f t="shared" si="572"/>
        <v>0</v>
      </c>
      <c r="CY821" s="93" t="e">
        <f t="shared" si="589"/>
        <v>#VALUE!</v>
      </c>
      <c r="CZ821" s="93">
        <v>0</v>
      </c>
      <c r="DA821" s="93">
        <v>0</v>
      </c>
      <c r="DB821" s="93" t="e">
        <f t="shared" si="590"/>
        <v>#VALUE!</v>
      </c>
      <c r="DC821" s="93">
        <v>0</v>
      </c>
      <c r="DD821" s="91">
        <v>0</v>
      </c>
      <c r="DE821" s="93" t="e">
        <f t="shared" si="591"/>
        <v>#VALUE!</v>
      </c>
      <c r="DF821" s="93">
        <f t="shared" si="563"/>
        <v>0</v>
      </c>
      <c r="DG821" s="93"/>
      <c r="DH821" s="93">
        <v>0</v>
      </c>
      <c r="DI821" s="93">
        <v>0</v>
      </c>
      <c r="DJ821" s="86">
        <f t="shared" si="592"/>
        <v>0</v>
      </c>
      <c r="DK821" s="91">
        <v>0</v>
      </c>
      <c r="DL821" s="93"/>
      <c r="DM821" s="93">
        <v>0</v>
      </c>
      <c r="DN821" s="93" t="e">
        <f t="shared" si="564"/>
        <v>#VALUE!</v>
      </c>
      <c r="DO821" s="93" t="e">
        <f t="shared" si="593"/>
        <v>#VALUE!</v>
      </c>
      <c r="DP821" s="92" t="e">
        <f t="shared" si="594"/>
        <v>#VALUE!</v>
      </c>
      <c r="DQ821" s="97">
        <f t="shared" si="565"/>
        <v>0</v>
      </c>
      <c r="DR821" s="98">
        <f t="shared" si="595"/>
        <v>10</v>
      </c>
      <c r="DS821" s="93" t="str">
        <f t="shared" si="596"/>
        <v>Mã tin sai !!!</v>
      </c>
      <c r="DT821" s="93"/>
      <c r="DU821" s="78" t="e">
        <f t="shared" si="566"/>
        <v>#VALUE!</v>
      </c>
      <c r="DV821" s="78" t="e">
        <f>INDEX('08_DMGiaDat'!$L:$L,MATCH(DU821,'08_DMGiaDat'!$R:$R,0))</f>
        <v>#VALUE!</v>
      </c>
      <c r="DW821" s="78" t="str">
        <f t="shared" si="567"/>
        <v>5010700200100000001</v>
      </c>
      <c r="DX821" s="78" t="str">
        <f>IFERROR(VLOOKUP(DW821,'08_DMGiaDat'!C818:C819,2,FALSE),"N")</f>
        <v>N</v>
      </c>
      <c r="DY821" s="78" t="str">
        <f t="shared" si="568"/>
        <v>50107002001001</v>
      </c>
      <c r="DZ821" s="78" t="str">
        <f>IFERROR(VLOOKUP(DY821,'08_DMGiaDat'!C818:C819,2,FALSE),"N")</f>
        <v>N</v>
      </c>
      <c r="EA821" s="78" t="str">
        <f t="shared" si="569"/>
        <v>5010700200100000001</v>
      </c>
      <c r="EB821" s="78" t="str">
        <f>IFERROR(VLOOKUP(EA821,'08_DMGiaDat'!C818:C819,2,FALSE),"N")</f>
        <v>N</v>
      </c>
      <c r="EC821" s="92" t="e">
        <f>IF(DV821&lt;&gt;"N",DV821,IF(DX821&lt;&gt;"N",DX821,IF(DZ821&lt;&gt;"N",DZ821*VLOOKUP(LEFT(CB821,3),'03_DMMucDich'!C802:C806,5,FALSE),IF(EB821&lt;&gt;"N",EB821*VLOOKUP(LEFT(CB821,3),'03_DMMucDich'!C802:C806,5,FALSE),"N/A"))))</f>
        <v>#VALUE!</v>
      </c>
    </row>
    <row r="822" spans="1:133" s="34" customFormat="1" ht="16" x14ac:dyDescent="0.2">
      <c r="A822" s="85">
        <v>808</v>
      </c>
      <c r="B822" s="86"/>
      <c r="C822" s="87"/>
      <c r="D822" s="141"/>
      <c r="E822" s="86"/>
      <c r="F822" s="88"/>
      <c r="G822" s="88" t="s">
        <v>5718</v>
      </c>
      <c r="H822" s="151">
        <v>2022</v>
      </c>
      <c r="I822" s="86"/>
      <c r="J822" s="86"/>
      <c r="K822" s="145"/>
      <c r="L822" s="105"/>
      <c r="M822" s="86"/>
      <c r="N822" s="105"/>
      <c r="O822" s="105"/>
      <c r="P822" s="86"/>
      <c r="Q822" s="86"/>
      <c r="R822" s="153"/>
      <c r="S822" s="86"/>
      <c r="T822" s="86"/>
      <c r="U822" s="86"/>
      <c r="V822" s="86" t="str">
        <f t="shared" si="576"/>
        <v xml:space="preserve">, </v>
      </c>
      <c r="W822" s="86"/>
      <c r="X822" s="86"/>
      <c r="Y822" s="86"/>
      <c r="Z822" s="88"/>
      <c r="AA822" s="105"/>
      <c r="AB822" s="86"/>
      <c r="AC822" s="90"/>
      <c r="AD822" s="86"/>
      <c r="AE822" s="86"/>
      <c r="AF822" s="86"/>
      <c r="AG822" s="86"/>
      <c r="AH822" s="160"/>
      <c r="AI822" s="153"/>
      <c r="AJ822" s="153"/>
      <c r="AK822" s="86"/>
      <c r="AL822" s="86"/>
      <c r="AM822" s="153"/>
      <c r="AN822" s="153"/>
      <c r="AO822" s="165"/>
      <c r="AP822" s="153"/>
      <c r="AQ822" s="153"/>
      <c r="AR822" s="166">
        <v>0</v>
      </c>
      <c r="AS822" s="88" t="s">
        <v>5719</v>
      </c>
      <c r="AT822" s="92">
        <f t="shared" si="587"/>
        <v>0</v>
      </c>
      <c r="AU822" s="93">
        <v>0</v>
      </c>
      <c r="AV822" s="93">
        <v>0</v>
      </c>
      <c r="AW822" s="166">
        <v>0</v>
      </c>
      <c r="AX822" s="93">
        <v>0</v>
      </c>
      <c r="AY822" s="177"/>
      <c r="AZ822" s="177">
        <v>0</v>
      </c>
      <c r="BA822" s="178"/>
      <c r="BB822" s="105"/>
      <c r="BC822" s="105"/>
      <c r="BD822" s="93"/>
      <c r="BE822" s="93">
        <v>0</v>
      </c>
      <c r="BF822" s="91">
        <v>0</v>
      </c>
      <c r="BG822" s="94"/>
      <c r="BH822" s="95"/>
      <c r="BI822" s="93">
        <f t="shared" si="556"/>
        <v>0</v>
      </c>
      <c r="BJ822" s="105">
        <f t="shared" si="557"/>
        <v>0</v>
      </c>
      <c r="BK822" s="88">
        <f t="shared" si="558"/>
        <v>0</v>
      </c>
      <c r="BL822" s="86">
        <f t="shared" si="559"/>
        <v>0</v>
      </c>
      <c r="BM822" s="105">
        <f t="shared" si="560"/>
        <v>0</v>
      </c>
      <c r="BN822" s="86">
        <f t="shared" si="561"/>
        <v>0</v>
      </c>
      <c r="BO822" s="86">
        <f t="shared" si="562"/>
        <v>0</v>
      </c>
      <c r="BP822" s="86">
        <f t="shared" si="577"/>
        <v>0</v>
      </c>
      <c r="BQ822" s="160"/>
      <c r="BR822" s="86" t="s">
        <v>5720</v>
      </c>
      <c r="BS822" s="88" t="s">
        <v>5721</v>
      </c>
      <c r="BT822" s="86" t="s">
        <v>5722</v>
      </c>
      <c r="BU822" s="86"/>
      <c r="BV822" s="86">
        <f t="shared" si="578"/>
        <v>0</v>
      </c>
      <c r="BW822" s="105" t="str">
        <f t="shared" si="579"/>
        <v/>
      </c>
      <c r="BX822" s="86">
        <f t="shared" si="573"/>
        <v>0</v>
      </c>
      <c r="BY822" s="86">
        <f t="shared" si="574"/>
        <v>0</v>
      </c>
      <c r="BZ822" s="91">
        <f t="shared" si="575"/>
        <v>0</v>
      </c>
      <c r="CA822" s="91">
        <v>0</v>
      </c>
      <c r="CB822" s="96" t="s">
        <v>5719</v>
      </c>
      <c r="CC822" s="91">
        <f t="shared" si="580"/>
        <v>0</v>
      </c>
      <c r="CD822" s="91">
        <f t="shared" si="581"/>
        <v>0</v>
      </c>
      <c r="CE822" s="93">
        <f t="shared" si="582"/>
        <v>0</v>
      </c>
      <c r="CF822" s="93">
        <f t="shared" si="583"/>
        <v>0</v>
      </c>
      <c r="CG822" s="105"/>
      <c r="CH822" s="105"/>
      <c r="CI822" s="86"/>
      <c r="CJ822" s="188"/>
      <c r="CK822" s="181">
        <f t="shared" si="584"/>
        <v>0</v>
      </c>
      <c r="CL822" s="181">
        <f t="shared" si="585"/>
        <v>0</v>
      </c>
      <c r="CM822" s="86" t="s">
        <v>5723</v>
      </c>
      <c r="CN822" s="182"/>
      <c r="CO822" s="183"/>
      <c r="CP822" s="86" t="s">
        <v>5724</v>
      </c>
      <c r="CQ822" s="153"/>
      <c r="CR822" s="187" t="e">
        <f t="shared" si="586"/>
        <v>#VALUE!</v>
      </c>
      <c r="CS822" s="188">
        <v>0</v>
      </c>
      <c r="CT822" s="188" t="e">
        <f t="shared" si="588"/>
        <v>#VALUE!</v>
      </c>
      <c r="CU822" s="93"/>
      <c r="CV822" s="94">
        <f t="shared" si="570"/>
        <v>0</v>
      </c>
      <c r="CW822" s="93">
        <f t="shared" si="571"/>
        <v>0</v>
      </c>
      <c r="CX822" s="86">
        <f t="shared" si="572"/>
        <v>0</v>
      </c>
      <c r="CY822" s="93" t="e">
        <f t="shared" si="589"/>
        <v>#VALUE!</v>
      </c>
      <c r="CZ822" s="93">
        <v>0</v>
      </c>
      <c r="DA822" s="93">
        <v>0</v>
      </c>
      <c r="DB822" s="93" t="e">
        <f t="shared" si="590"/>
        <v>#VALUE!</v>
      </c>
      <c r="DC822" s="93">
        <v>0</v>
      </c>
      <c r="DD822" s="91">
        <v>0</v>
      </c>
      <c r="DE822" s="93" t="e">
        <f t="shared" si="591"/>
        <v>#VALUE!</v>
      </c>
      <c r="DF822" s="93">
        <f t="shared" si="563"/>
        <v>0</v>
      </c>
      <c r="DG822" s="93"/>
      <c r="DH822" s="93">
        <v>0</v>
      </c>
      <c r="DI822" s="93">
        <v>0</v>
      </c>
      <c r="DJ822" s="86">
        <f t="shared" si="592"/>
        <v>0</v>
      </c>
      <c r="DK822" s="91">
        <v>0</v>
      </c>
      <c r="DL822" s="93"/>
      <c r="DM822" s="93">
        <v>0</v>
      </c>
      <c r="DN822" s="93" t="e">
        <f t="shared" si="564"/>
        <v>#VALUE!</v>
      </c>
      <c r="DO822" s="93" t="e">
        <f t="shared" si="593"/>
        <v>#VALUE!</v>
      </c>
      <c r="DP822" s="92" t="e">
        <f t="shared" si="594"/>
        <v>#VALUE!</v>
      </c>
      <c r="DQ822" s="97">
        <f t="shared" si="565"/>
        <v>0</v>
      </c>
      <c r="DR822" s="98">
        <f t="shared" si="595"/>
        <v>10</v>
      </c>
      <c r="DS822" s="93" t="str">
        <f t="shared" si="596"/>
        <v>Mã tin sai !!!</v>
      </c>
      <c r="DT822" s="93"/>
      <c r="DU822" s="78" t="e">
        <f t="shared" si="566"/>
        <v>#VALUE!</v>
      </c>
      <c r="DV822" s="78" t="e">
        <f>INDEX('08_DMGiaDat'!$L:$L,MATCH(DU822,'08_DMGiaDat'!$R:$R,0))</f>
        <v>#VALUE!</v>
      </c>
      <c r="DW822" s="78" t="str">
        <f t="shared" si="567"/>
        <v>5010700200100000001</v>
      </c>
      <c r="DX822" s="78" t="str">
        <f>IFERROR(VLOOKUP(DW822,'08_DMGiaDat'!C818:C819,2,FALSE),"N")</f>
        <v>N</v>
      </c>
      <c r="DY822" s="78" t="str">
        <f t="shared" si="568"/>
        <v>50107002001001</v>
      </c>
      <c r="DZ822" s="78" t="str">
        <f>IFERROR(VLOOKUP(DY822,'08_DMGiaDat'!C818:C819,2,FALSE),"N")</f>
        <v>N</v>
      </c>
      <c r="EA822" s="78" t="str">
        <f t="shared" si="569"/>
        <v>5010700200100000001</v>
      </c>
      <c r="EB822" s="78" t="str">
        <f>IFERROR(VLOOKUP(EA822,'08_DMGiaDat'!C818:C819,2,FALSE),"N")</f>
        <v>N</v>
      </c>
      <c r="EC822" s="92" t="e">
        <f>IF(DV822&lt;&gt;"N",DV822,IF(DX822&lt;&gt;"N",DX822,IF(DZ822&lt;&gt;"N",DZ822*VLOOKUP(LEFT(CB822,3),'03_DMMucDich'!C802:C806,5,FALSE),IF(EB822&lt;&gt;"N",EB822*VLOOKUP(LEFT(CB822,3),'03_DMMucDich'!C802:C806,5,FALSE),"N/A"))))</f>
        <v>#VALUE!</v>
      </c>
    </row>
    <row r="823" spans="1:133" s="34" customFormat="1" ht="16" x14ac:dyDescent="0.2">
      <c r="A823" s="85">
        <v>809</v>
      </c>
      <c r="B823" s="86"/>
      <c r="C823" s="87"/>
      <c r="D823" s="141"/>
      <c r="E823" s="86"/>
      <c r="F823" s="88"/>
      <c r="G823" s="88" t="s">
        <v>5718</v>
      </c>
      <c r="H823" s="151">
        <v>2022</v>
      </c>
      <c r="I823" s="86"/>
      <c r="J823" s="86"/>
      <c r="K823" s="145"/>
      <c r="L823" s="105"/>
      <c r="M823" s="86"/>
      <c r="N823" s="105"/>
      <c r="O823" s="105"/>
      <c r="P823" s="86"/>
      <c r="Q823" s="86"/>
      <c r="R823" s="153"/>
      <c r="S823" s="86"/>
      <c r="T823" s="86"/>
      <c r="U823" s="86"/>
      <c r="V823" s="86" t="str">
        <f t="shared" si="576"/>
        <v xml:space="preserve">, </v>
      </c>
      <c r="W823" s="86"/>
      <c r="X823" s="86"/>
      <c r="Y823" s="86"/>
      <c r="Z823" s="88"/>
      <c r="AA823" s="105"/>
      <c r="AB823" s="86"/>
      <c r="AC823" s="90"/>
      <c r="AD823" s="86"/>
      <c r="AE823" s="86"/>
      <c r="AF823" s="86"/>
      <c r="AG823" s="86"/>
      <c r="AH823" s="160"/>
      <c r="AI823" s="153"/>
      <c r="AJ823" s="153"/>
      <c r="AK823" s="86"/>
      <c r="AL823" s="86"/>
      <c r="AM823" s="153"/>
      <c r="AN823" s="153"/>
      <c r="AO823" s="165"/>
      <c r="AP823" s="153"/>
      <c r="AQ823" s="153"/>
      <c r="AR823" s="166">
        <v>0</v>
      </c>
      <c r="AS823" s="88" t="s">
        <v>5719</v>
      </c>
      <c r="AT823" s="92">
        <f t="shared" si="587"/>
        <v>0</v>
      </c>
      <c r="AU823" s="93">
        <v>0</v>
      </c>
      <c r="AV823" s="93">
        <v>0</v>
      </c>
      <c r="AW823" s="166">
        <v>0</v>
      </c>
      <c r="AX823" s="93">
        <v>0</v>
      </c>
      <c r="AY823" s="177"/>
      <c r="AZ823" s="177">
        <v>0</v>
      </c>
      <c r="BA823" s="178"/>
      <c r="BB823" s="105"/>
      <c r="BC823" s="105"/>
      <c r="BD823" s="93"/>
      <c r="BE823" s="93">
        <v>0</v>
      </c>
      <c r="BF823" s="91">
        <v>0</v>
      </c>
      <c r="BG823" s="94"/>
      <c r="BH823" s="95"/>
      <c r="BI823" s="93">
        <f t="shared" si="556"/>
        <v>0</v>
      </c>
      <c r="BJ823" s="105">
        <f t="shared" si="557"/>
        <v>0</v>
      </c>
      <c r="BK823" s="88">
        <f t="shared" si="558"/>
        <v>0</v>
      </c>
      <c r="BL823" s="86">
        <f t="shared" si="559"/>
        <v>0</v>
      </c>
      <c r="BM823" s="105">
        <f t="shared" si="560"/>
        <v>0</v>
      </c>
      <c r="BN823" s="86">
        <f t="shared" si="561"/>
        <v>0</v>
      </c>
      <c r="BO823" s="86">
        <f t="shared" si="562"/>
        <v>0</v>
      </c>
      <c r="BP823" s="86">
        <f t="shared" si="577"/>
        <v>0</v>
      </c>
      <c r="BQ823" s="160"/>
      <c r="BR823" s="86" t="s">
        <v>5720</v>
      </c>
      <c r="BS823" s="88" t="s">
        <v>5721</v>
      </c>
      <c r="BT823" s="86" t="s">
        <v>5722</v>
      </c>
      <c r="BU823" s="86"/>
      <c r="BV823" s="86">
        <f t="shared" si="578"/>
        <v>0</v>
      </c>
      <c r="BW823" s="105" t="str">
        <f t="shared" si="579"/>
        <v/>
      </c>
      <c r="BX823" s="86">
        <f t="shared" si="573"/>
        <v>0</v>
      </c>
      <c r="BY823" s="86">
        <f t="shared" si="574"/>
        <v>0</v>
      </c>
      <c r="BZ823" s="91">
        <f t="shared" si="575"/>
        <v>0</v>
      </c>
      <c r="CA823" s="91">
        <v>0</v>
      </c>
      <c r="CB823" s="96" t="s">
        <v>5719</v>
      </c>
      <c r="CC823" s="91">
        <f t="shared" si="580"/>
        <v>0</v>
      </c>
      <c r="CD823" s="91">
        <f t="shared" si="581"/>
        <v>0</v>
      </c>
      <c r="CE823" s="93">
        <f t="shared" si="582"/>
        <v>0</v>
      </c>
      <c r="CF823" s="93">
        <f t="shared" si="583"/>
        <v>0</v>
      </c>
      <c r="CG823" s="105"/>
      <c r="CH823" s="105"/>
      <c r="CI823" s="86"/>
      <c r="CJ823" s="188"/>
      <c r="CK823" s="181">
        <f t="shared" si="584"/>
        <v>0</v>
      </c>
      <c r="CL823" s="181">
        <f t="shared" si="585"/>
        <v>0</v>
      </c>
      <c r="CM823" s="86" t="s">
        <v>5723</v>
      </c>
      <c r="CN823" s="182"/>
      <c r="CO823" s="183"/>
      <c r="CP823" s="86" t="s">
        <v>5724</v>
      </c>
      <c r="CQ823" s="153"/>
      <c r="CR823" s="187" t="e">
        <f t="shared" si="586"/>
        <v>#VALUE!</v>
      </c>
      <c r="CS823" s="188">
        <v>0</v>
      </c>
      <c r="CT823" s="188" t="e">
        <f t="shared" si="588"/>
        <v>#VALUE!</v>
      </c>
      <c r="CU823" s="93"/>
      <c r="CV823" s="94">
        <f t="shared" si="570"/>
        <v>0</v>
      </c>
      <c r="CW823" s="93">
        <f t="shared" si="571"/>
        <v>0</v>
      </c>
      <c r="CX823" s="86">
        <f t="shared" si="572"/>
        <v>0</v>
      </c>
      <c r="CY823" s="93" t="e">
        <f t="shared" si="589"/>
        <v>#VALUE!</v>
      </c>
      <c r="CZ823" s="93">
        <v>0</v>
      </c>
      <c r="DA823" s="93">
        <v>0</v>
      </c>
      <c r="DB823" s="93" t="e">
        <f t="shared" si="590"/>
        <v>#VALUE!</v>
      </c>
      <c r="DC823" s="93">
        <v>0</v>
      </c>
      <c r="DD823" s="91">
        <v>0</v>
      </c>
      <c r="DE823" s="93" t="e">
        <f t="shared" si="591"/>
        <v>#VALUE!</v>
      </c>
      <c r="DF823" s="93">
        <f t="shared" si="563"/>
        <v>0</v>
      </c>
      <c r="DG823" s="93"/>
      <c r="DH823" s="93">
        <v>0</v>
      </c>
      <c r="DI823" s="93">
        <v>0</v>
      </c>
      <c r="DJ823" s="86">
        <f t="shared" si="592"/>
        <v>0</v>
      </c>
      <c r="DK823" s="91">
        <v>0</v>
      </c>
      <c r="DL823" s="93"/>
      <c r="DM823" s="93">
        <v>0</v>
      </c>
      <c r="DN823" s="93" t="e">
        <f t="shared" si="564"/>
        <v>#VALUE!</v>
      </c>
      <c r="DO823" s="93" t="e">
        <f t="shared" si="593"/>
        <v>#VALUE!</v>
      </c>
      <c r="DP823" s="92" t="e">
        <f t="shared" si="594"/>
        <v>#VALUE!</v>
      </c>
      <c r="DQ823" s="97">
        <f t="shared" si="565"/>
        <v>0</v>
      </c>
      <c r="DR823" s="98">
        <f t="shared" si="595"/>
        <v>10</v>
      </c>
      <c r="DS823" s="93" t="str">
        <f t="shared" si="596"/>
        <v>Mã tin sai !!!</v>
      </c>
      <c r="DT823" s="93"/>
      <c r="DU823" s="78" t="e">
        <f t="shared" si="566"/>
        <v>#VALUE!</v>
      </c>
      <c r="DV823" s="78" t="e">
        <f>INDEX('08_DMGiaDat'!$L:$L,MATCH(DU823,'08_DMGiaDat'!$R:$R,0))</f>
        <v>#VALUE!</v>
      </c>
      <c r="DW823" s="78" t="str">
        <f t="shared" si="567"/>
        <v>5010700200100000001</v>
      </c>
      <c r="DX823" s="78" t="str">
        <f>IFERROR(VLOOKUP(DW823,'08_DMGiaDat'!C818:C819,2,FALSE),"N")</f>
        <v>N</v>
      </c>
      <c r="DY823" s="78" t="str">
        <f t="shared" si="568"/>
        <v>50107002001001</v>
      </c>
      <c r="DZ823" s="78" t="str">
        <f>IFERROR(VLOOKUP(DY823,'08_DMGiaDat'!C818:C819,2,FALSE),"N")</f>
        <v>N</v>
      </c>
      <c r="EA823" s="78" t="str">
        <f t="shared" si="569"/>
        <v>5010700200100000001</v>
      </c>
      <c r="EB823" s="78" t="str">
        <f>IFERROR(VLOOKUP(EA823,'08_DMGiaDat'!C818:C819,2,FALSE),"N")</f>
        <v>N</v>
      </c>
      <c r="EC823" s="92" t="e">
        <f>IF(DV823&lt;&gt;"N",DV823,IF(DX823&lt;&gt;"N",DX823,IF(DZ823&lt;&gt;"N",DZ823*VLOOKUP(LEFT(CB823,3),'03_DMMucDich'!C802:C806,5,FALSE),IF(EB823&lt;&gt;"N",EB823*VLOOKUP(LEFT(CB823,3),'03_DMMucDich'!C802:C806,5,FALSE),"N/A"))))</f>
        <v>#VALUE!</v>
      </c>
    </row>
    <row r="824" spans="1:133" s="34" customFormat="1" ht="16" x14ac:dyDescent="0.2">
      <c r="A824" s="85">
        <v>810</v>
      </c>
      <c r="B824" s="86"/>
      <c r="C824" s="87"/>
      <c r="D824" s="141"/>
      <c r="E824" s="86"/>
      <c r="F824" s="88"/>
      <c r="G824" s="88" t="s">
        <v>5718</v>
      </c>
      <c r="H824" s="151">
        <v>2022</v>
      </c>
      <c r="I824" s="86"/>
      <c r="J824" s="86"/>
      <c r="K824" s="145"/>
      <c r="L824" s="105"/>
      <c r="M824" s="86"/>
      <c r="N824" s="105"/>
      <c r="O824" s="105"/>
      <c r="P824" s="86"/>
      <c r="Q824" s="86"/>
      <c r="R824" s="153"/>
      <c r="S824" s="86"/>
      <c r="T824" s="86"/>
      <c r="U824" s="86"/>
      <c r="V824" s="86" t="str">
        <f t="shared" si="576"/>
        <v xml:space="preserve">, </v>
      </c>
      <c r="W824" s="86"/>
      <c r="X824" s="86"/>
      <c r="Y824" s="86"/>
      <c r="Z824" s="88"/>
      <c r="AA824" s="105"/>
      <c r="AB824" s="86"/>
      <c r="AC824" s="90"/>
      <c r="AD824" s="86"/>
      <c r="AE824" s="86"/>
      <c r="AF824" s="86"/>
      <c r="AG824" s="86"/>
      <c r="AH824" s="160"/>
      <c r="AI824" s="153"/>
      <c r="AJ824" s="153"/>
      <c r="AK824" s="86"/>
      <c r="AL824" s="86"/>
      <c r="AM824" s="153"/>
      <c r="AN824" s="153"/>
      <c r="AO824" s="165"/>
      <c r="AP824" s="153"/>
      <c r="AQ824" s="153"/>
      <c r="AR824" s="166">
        <v>0</v>
      </c>
      <c r="AS824" s="88" t="s">
        <v>5719</v>
      </c>
      <c r="AT824" s="92">
        <f t="shared" si="587"/>
        <v>0</v>
      </c>
      <c r="AU824" s="93">
        <v>0</v>
      </c>
      <c r="AV824" s="93">
        <v>0</v>
      </c>
      <c r="AW824" s="166">
        <v>0</v>
      </c>
      <c r="AX824" s="93">
        <v>0</v>
      </c>
      <c r="AY824" s="177"/>
      <c r="AZ824" s="177">
        <v>0</v>
      </c>
      <c r="BA824" s="178"/>
      <c r="BB824" s="105"/>
      <c r="BC824" s="105"/>
      <c r="BD824" s="93"/>
      <c r="BE824" s="93">
        <v>0</v>
      </c>
      <c r="BF824" s="91">
        <v>0</v>
      </c>
      <c r="BG824" s="94"/>
      <c r="BH824" s="95"/>
      <c r="BI824" s="93">
        <f t="shared" si="556"/>
        <v>0</v>
      </c>
      <c r="BJ824" s="105">
        <f t="shared" si="557"/>
        <v>0</v>
      </c>
      <c r="BK824" s="88">
        <f t="shared" si="558"/>
        <v>0</v>
      </c>
      <c r="BL824" s="86">
        <f t="shared" si="559"/>
        <v>0</v>
      </c>
      <c r="BM824" s="105">
        <f t="shared" si="560"/>
        <v>0</v>
      </c>
      <c r="BN824" s="86">
        <f t="shared" si="561"/>
        <v>0</v>
      </c>
      <c r="BO824" s="86">
        <f t="shared" si="562"/>
        <v>0</v>
      </c>
      <c r="BP824" s="86">
        <f t="shared" si="577"/>
        <v>0</v>
      </c>
      <c r="BQ824" s="160"/>
      <c r="BR824" s="86" t="s">
        <v>5720</v>
      </c>
      <c r="BS824" s="88" t="s">
        <v>5721</v>
      </c>
      <c r="BT824" s="86" t="s">
        <v>5722</v>
      </c>
      <c r="BU824" s="86"/>
      <c r="BV824" s="86">
        <f t="shared" si="578"/>
        <v>0</v>
      </c>
      <c r="BW824" s="105" t="str">
        <f t="shared" si="579"/>
        <v/>
      </c>
      <c r="BX824" s="86">
        <f t="shared" si="573"/>
        <v>0</v>
      </c>
      <c r="BY824" s="86">
        <f t="shared" si="574"/>
        <v>0</v>
      </c>
      <c r="BZ824" s="91">
        <f t="shared" si="575"/>
        <v>0</v>
      </c>
      <c r="CA824" s="91">
        <v>0</v>
      </c>
      <c r="CB824" s="96" t="s">
        <v>5719</v>
      </c>
      <c r="CC824" s="91">
        <f t="shared" si="580"/>
        <v>0</v>
      </c>
      <c r="CD824" s="91">
        <f t="shared" si="581"/>
        <v>0</v>
      </c>
      <c r="CE824" s="93">
        <f t="shared" si="582"/>
        <v>0</v>
      </c>
      <c r="CF824" s="93">
        <f t="shared" si="583"/>
        <v>0</v>
      </c>
      <c r="CG824" s="105"/>
      <c r="CH824" s="105"/>
      <c r="CI824" s="86"/>
      <c r="CJ824" s="188"/>
      <c r="CK824" s="181">
        <f t="shared" si="584"/>
        <v>0</v>
      </c>
      <c r="CL824" s="181">
        <f t="shared" si="585"/>
        <v>0</v>
      </c>
      <c r="CM824" s="86" t="s">
        <v>5723</v>
      </c>
      <c r="CN824" s="182"/>
      <c r="CO824" s="183"/>
      <c r="CP824" s="86" t="s">
        <v>5724</v>
      </c>
      <c r="CQ824" s="153"/>
      <c r="CR824" s="187" t="e">
        <f t="shared" si="586"/>
        <v>#VALUE!</v>
      </c>
      <c r="CS824" s="188">
        <v>0</v>
      </c>
      <c r="CT824" s="188" t="e">
        <f t="shared" si="588"/>
        <v>#VALUE!</v>
      </c>
      <c r="CU824" s="93"/>
      <c r="CV824" s="94">
        <f t="shared" si="570"/>
        <v>0</v>
      </c>
      <c r="CW824" s="93">
        <f t="shared" si="571"/>
        <v>0</v>
      </c>
      <c r="CX824" s="86">
        <f t="shared" si="572"/>
        <v>0</v>
      </c>
      <c r="CY824" s="93" t="e">
        <f t="shared" si="589"/>
        <v>#VALUE!</v>
      </c>
      <c r="CZ824" s="93">
        <v>0</v>
      </c>
      <c r="DA824" s="93">
        <v>0</v>
      </c>
      <c r="DB824" s="93" t="e">
        <f t="shared" si="590"/>
        <v>#VALUE!</v>
      </c>
      <c r="DC824" s="93">
        <v>0</v>
      </c>
      <c r="DD824" s="91">
        <v>0</v>
      </c>
      <c r="DE824" s="93" t="e">
        <f t="shared" si="591"/>
        <v>#VALUE!</v>
      </c>
      <c r="DF824" s="93">
        <f t="shared" si="563"/>
        <v>0</v>
      </c>
      <c r="DG824" s="93"/>
      <c r="DH824" s="93">
        <v>0</v>
      </c>
      <c r="DI824" s="93">
        <v>0</v>
      </c>
      <c r="DJ824" s="86">
        <f t="shared" si="592"/>
        <v>0</v>
      </c>
      <c r="DK824" s="91">
        <v>0</v>
      </c>
      <c r="DL824" s="93"/>
      <c r="DM824" s="93">
        <v>0</v>
      </c>
      <c r="DN824" s="93" t="e">
        <f t="shared" si="564"/>
        <v>#VALUE!</v>
      </c>
      <c r="DO824" s="93" t="e">
        <f t="shared" si="593"/>
        <v>#VALUE!</v>
      </c>
      <c r="DP824" s="92" t="e">
        <f t="shared" si="594"/>
        <v>#VALUE!</v>
      </c>
      <c r="DQ824" s="97">
        <f t="shared" si="565"/>
        <v>0</v>
      </c>
      <c r="DR824" s="98">
        <f t="shared" si="595"/>
        <v>10</v>
      </c>
      <c r="DS824" s="93" t="str">
        <f t="shared" si="596"/>
        <v>Mã tin sai !!!</v>
      </c>
      <c r="DT824" s="93"/>
      <c r="DU824" s="78" t="e">
        <f t="shared" si="566"/>
        <v>#VALUE!</v>
      </c>
      <c r="DV824" s="78" t="e">
        <f>INDEX('08_DMGiaDat'!$L:$L,MATCH(DU824,'08_DMGiaDat'!$R:$R,0))</f>
        <v>#VALUE!</v>
      </c>
      <c r="DW824" s="78" t="str">
        <f t="shared" si="567"/>
        <v>5010700200100000001</v>
      </c>
      <c r="DX824" s="78" t="str">
        <f>IFERROR(VLOOKUP(DW824,'08_DMGiaDat'!C818:C819,2,FALSE),"N")</f>
        <v>N</v>
      </c>
      <c r="DY824" s="78" t="str">
        <f t="shared" si="568"/>
        <v>50107002001001</v>
      </c>
      <c r="DZ824" s="78" t="str">
        <f>IFERROR(VLOOKUP(DY824,'08_DMGiaDat'!C818:C819,2,FALSE),"N")</f>
        <v>N</v>
      </c>
      <c r="EA824" s="78" t="str">
        <f t="shared" si="569"/>
        <v>5010700200100000001</v>
      </c>
      <c r="EB824" s="78" t="str">
        <f>IFERROR(VLOOKUP(EA824,'08_DMGiaDat'!C818:C819,2,FALSE),"N")</f>
        <v>N</v>
      </c>
      <c r="EC824" s="92" t="e">
        <f>IF(DV824&lt;&gt;"N",DV824,IF(DX824&lt;&gt;"N",DX824,IF(DZ824&lt;&gt;"N",DZ824*VLOOKUP(LEFT(CB824,3),'03_DMMucDich'!C802:C806,5,FALSE),IF(EB824&lt;&gt;"N",EB824*VLOOKUP(LEFT(CB824,3),'03_DMMucDich'!C802:C806,5,FALSE),"N/A"))))</f>
        <v>#VALUE!</v>
      </c>
    </row>
    <row r="825" spans="1:133" s="34" customFormat="1" ht="16" x14ac:dyDescent="0.2">
      <c r="A825" s="85">
        <v>811</v>
      </c>
      <c r="B825" s="86"/>
      <c r="C825" s="87"/>
      <c r="D825" s="141"/>
      <c r="E825" s="86"/>
      <c r="F825" s="88"/>
      <c r="G825" s="88" t="s">
        <v>5718</v>
      </c>
      <c r="H825" s="151">
        <v>2022</v>
      </c>
      <c r="I825" s="86"/>
      <c r="J825" s="86"/>
      <c r="K825" s="145"/>
      <c r="L825" s="105"/>
      <c r="M825" s="86"/>
      <c r="N825" s="105"/>
      <c r="O825" s="105"/>
      <c r="P825" s="86"/>
      <c r="Q825" s="86"/>
      <c r="R825" s="153"/>
      <c r="S825" s="86"/>
      <c r="T825" s="86"/>
      <c r="U825" s="86"/>
      <c r="V825" s="86" t="str">
        <f t="shared" si="576"/>
        <v xml:space="preserve">, </v>
      </c>
      <c r="W825" s="86"/>
      <c r="X825" s="86"/>
      <c r="Y825" s="86"/>
      <c r="Z825" s="88"/>
      <c r="AA825" s="105"/>
      <c r="AB825" s="86"/>
      <c r="AC825" s="90"/>
      <c r="AD825" s="86"/>
      <c r="AE825" s="86"/>
      <c r="AF825" s="86"/>
      <c r="AG825" s="86"/>
      <c r="AH825" s="160"/>
      <c r="AI825" s="153"/>
      <c r="AJ825" s="153"/>
      <c r="AK825" s="86"/>
      <c r="AL825" s="86"/>
      <c r="AM825" s="153"/>
      <c r="AN825" s="153"/>
      <c r="AO825" s="165"/>
      <c r="AP825" s="153"/>
      <c r="AQ825" s="153"/>
      <c r="AR825" s="166">
        <v>0</v>
      </c>
      <c r="AS825" s="88" t="s">
        <v>5719</v>
      </c>
      <c r="AT825" s="92">
        <f t="shared" si="587"/>
        <v>0</v>
      </c>
      <c r="AU825" s="93">
        <v>0</v>
      </c>
      <c r="AV825" s="93">
        <v>0</v>
      </c>
      <c r="AW825" s="166">
        <v>0</v>
      </c>
      <c r="AX825" s="93">
        <v>0</v>
      </c>
      <c r="AY825" s="177"/>
      <c r="AZ825" s="177">
        <v>0</v>
      </c>
      <c r="BA825" s="178"/>
      <c r="BB825" s="105"/>
      <c r="BC825" s="105"/>
      <c r="BD825" s="93"/>
      <c r="BE825" s="93">
        <v>0</v>
      </c>
      <c r="BF825" s="91">
        <v>0</v>
      </c>
      <c r="BG825" s="94"/>
      <c r="BH825" s="95"/>
      <c r="BI825" s="93">
        <f t="shared" si="556"/>
        <v>0</v>
      </c>
      <c r="BJ825" s="105">
        <f t="shared" si="557"/>
        <v>0</v>
      </c>
      <c r="BK825" s="88">
        <f t="shared" si="558"/>
        <v>0</v>
      </c>
      <c r="BL825" s="86">
        <f t="shared" si="559"/>
        <v>0</v>
      </c>
      <c r="BM825" s="105">
        <f t="shared" si="560"/>
        <v>0</v>
      </c>
      <c r="BN825" s="86">
        <f t="shared" si="561"/>
        <v>0</v>
      </c>
      <c r="BO825" s="86">
        <f t="shared" si="562"/>
        <v>0</v>
      </c>
      <c r="BP825" s="86">
        <f t="shared" si="577"/>
        <v>0</v>
      </c>
      <c r="BQ825" s="160"/>
      <c r="BR825" s="86" t="s">
        <v>5720</v>
      </c>
      <c r="BS825" s="88" t="s">
        <v>5721</v>
      </c>
      <c r="BT825" s="86" t="s">
        <v>5722</v>
      </c>
      <c r="BU825" s="86"/>
      <c r="BV825" s="86">
        <f t="shared" si="578"/>
        <v>0</v>
      </c>
      <c r="BW825" s="105" t="str">
        <f t="shared" si="579"/>
        <v/>
      </c>
      <c r="BX825" s="86">
        <f t="shared" si="573"/>
        <v>0</v>
      </c>
      <c r="BY825" s="86">
        <f t="shared" si="574"/>
        <v>0</v>
      </c>
      <c r="BZ825" s="91">
        <f t="shared" si="575"/>
        <v>0</v>
      </c>
      <c r="CA825" s="91">
        <v>0</v>
      </c>
      <c r="CB825" s="96" t="s">
        <v>5719</v>
      </c>
      <c r="CC825" s="91">
        <f t="shared" si="580"/>
        <v>0</v>
      </c>
      <c r="CD825" s="91">
        <f t="shared" si="581"/>
        <v>0</v>
      </c>
      <c r="CE825" s="93">
        <f t="shared" si="582"/>
        <v>0</v>
      </c>
      <c r="CF825" s="93">
        <f t="shared" si="583"/>
        <v>0</v>
      </c>
      <c r="CG825" s="105"/>
      <c r="CH825" s="105"/>
      <c r="CI825" s="86"/>
      <c r="CJ825" s="188"/>
      <c r="CK825" s="181">
        <f t="shared" si="584"/>
        <v>0</v>
      </c>
      <c r="CL825" s="181">
        <f t="shared" si="585"/>
        <v>0</v>
      </c>
      <c r="CM825" s="86" t="s">
        <v>5723</v>
      </c>
      <c r="CN825" s="182"/>
      <c r="CO825" s="183"/>
      <c r="CP825" s="86" t="s">
        <v>5724</v>
      </c>
      <c r="CQ825" s="153"/>
      <c r="CR825" s="187" t="e">
        <f t="shared" si="586"/>
        <v>#VALUE!</v>
      </c>
      <c r="CS825" s="188">
        <v>0</v>
      </c>
      <c r="CT825" s="188" t="e">
        <f t="shared" si="588"/>
        <v>#VALUE!</v>
      </c>
      <c r="CU825" s="93"/>
      <c r="CV825" s="94">
        <f t="shared" si="570"/>
        <v>0</v>
      </c>
      <c r="CW825" s="93">
        <f t="shared" si="571"/>
        <v>0</v>
      </c>
      <c r="CX825" s="86">
        <f t="shared" si="572"/>
        <v>0</v>
      </c>
      <c r="CY825" s="93" t="e">
        <f t="shared" si="589"/>
        <v>#VALUE!</v>
      </c>
      <c r="CZ825" s="93">
        <v>0</v>
      </c>
      <c r="DA825" s="93">
        <v>0</v>
      </c>
      <c r="DB825" s="93" t="e">
        <f t="shared" si="590"/>
        <v>#VALUE!</v>
      </c>
      <c r="DC825" s="93">
        <v>0</v>
      </c>
      <c r="DD825" s="91">
        <v>0</v>
      </c>
      <c r="DE825" s="93" t="e">
        <f t="shared" si="591"/>
        <v>#VALUE!</v>
      </c>
      <c r="DF825" s="93">
        <f t="shared" si="563"/>
        <v>0</v>
      </c>
      <c r="DG825" s="93"/>
      <c r="DH825" s="93">
        <v>0</v>
      </c>
      <c r="DI825" s="93">
        <v>0</v>
      </c>
      <c r="DJ825" s="86">
        <f t="shared" si="592"/>
        <v>0</v>
      </c>
      <c r="DK825" s="91">
        <v>0</v>
      </c>
      <c r="DL825" s="93"/>
      <c r="DM825" s="93">
        <v>0</v>
      </c>
      <c r="DN825" s="93" t="e">
        <f t="shared" si="564"/>
        <v>#VALUE!</v>
      </c>
      <c r="DO825" s="93" t="e">
        <f t="shared" si="593"/>
        <v>#VALUE!</v>
      </c>
      <c r="DP825" s="92" t="e">
        <f t="shared" si="594"/>
        <v>#VALUE!</v>
      </c>
      <c r="DQ825" s="97">
        <f t="shared" si="565"/>
        <v>0</v>
      </c>
      <c r="DR825" s="98">
        <f t="shared" si="595"/>
        <v>10</v>
      </c>
      <c r="DS825" s="93" t="str">
        <f t="shared" si="596"/>
        <v>Mã tin sai !!!</v>
      </c>
      <c r="DT825" s="93"/>
      <c r="DU825" s="78" t="e">
        <f t="shared" si="566"/>
        <v>#VALUE!</v>
      </c>
      <c r="DV825" s="78" t="e">
        <f>INDEX('08_DMGiaDat'!$L:$L,MATCH(DU825,'08_DMGiaDat'!$R:$R,0))</f>
        <v>#VALUE!</v>
      </c>
      <c r="DW825" s="78" t="str">
        <f t="shared" si="567"/>
        <v>5010700200100000001</v>
      </c>
      <c r="DX825" s="78" t="str">
        <f>IFERROR(VLOOKUP(DW825,'08_DMGiaDat'!C818:C819,2,FALSE),"N")</f>
        <v>N</v>
      </c>
      <c r="DY825" s="78" t="str">
        <f t="shared" si="568"/>
        <v>50107002001001</v>
      </c>
      <c r="DZ825" s="78" t="str">
        <f>IFERROR(VLOOKUP(DY825,'08_DMGiaDat'!C818:C819,2,FALSE),"N")</f>
        <v>N</v>
      </c>
      <c r="EA825" s="78" t="str">
        <f t="shared" si="569"/>
        <v>5010700200100000001</v>
      </c>
      <c r="EB825" s="78" t="str">
        <f>IFERROR(VLOOKUP(EA825,'08_DMGiaDat'!C818:C819,2,FALSE),"N")</f>
        <v>N</v>
      </c>
      <c r="EC825" s="92" t="e">
        <f>IF(DV825&lt;&gt;"N",DV825,IF(DX825&lt;&gt;"N",DX825,IF(DZ825&lt;&gt;"N",DZ825*VLOOKUP(LEFT(CB825,3),'03_DMMucDich'!C802:C806,5,FALSE),IF(EB825&lt;&gt;"N",EB825*VLOOKUP(LEFT(CB825,3),'03_DMMucDich'!C802:C806,5,FALSE),"N/A"))))</f>
        <v>#VALUE!</v>
      </c>
    </row>
    <row r="826" spans="1:133" s="34" customFormat="1" ht="16" x14ac:dyDescent="0.2">
      <c r="A826" s="85">
        <v>812</v>
      </c>
      <c r="B826" s="86"/>
      <c r="C826" s="87"/>
      <c r="D826" s="141"/>
      <c r="E826" s="86"/>
      <c r="F826" s="88"/>
      <c r="G826" s="88" t="s">
        <v>5718</v>
      </c>
      <c r="H826" s="151">
        <v>2022</v>
      </c>
      <c r="I826" s="86"/>
      <c r="J826" s="86"/>
      <c r="K826" s="145"/>
      <c r="L826" s="105"/>
      <c r="M826" s="86"/>
      <c r="N826" s="105"/>
      <c r="O826" s="105"/>
      <c r="P826" s="86"/>
      <c r="Q826" s="86"/>
      <c r="R826" s="153"/>
      <c r="S826" s="86"/>
      <c r="T826" s="86"/>
      <c r="U826" s="86"/>
      <c r="V826" s="86" t="str">
        <f t="shared" si="576"/>
        <v xml:space="preserve">, </v>
      </c>
      <c r="W826" s="86"/>
      <c r="X826" s="86"/>
      <c r="Y826" s="86"/>
      <c r="Z826" s="88"/>
      <c r="AA826" s="105"/>
      <c r="AB826" s="86"/>
      <c r="AC826" s="90"/>
      <c r="AD826" s="86"/>
      <c r="AE826" s="86"/>
      <c r="AF826" s="86"/>
      <c r="AG826" s="86"/>
      <c r="AH826" s="160"/>
      <c r="AI826" s="153"/>
      <c r="AJ826" s="153"/>
      <c r="AK826" s="86"/>
      <c r="AL826" s="86"/>
      <c r="AM826" s="153"/>
      <c r="AN826" s="153"/>
      <c r="AO826" s="165"/>
      <c r="AP826" s="153"/>
      <c r="AQ826" s="153"/>
      <c r="AR826" s="166">
        <v>0</v>
      </c>
      <c r="AS826" s="88" t="s">
        <v>5719</v>
      </c>
      <c r="AT826" s="92">
        <f t="shared" si="587"/>
        <v>0</v>
      </c>
      <c r="AU826" s="93">
        <v>0</v>
      </c>
      <c r="AV826" s="93">
        <v>0</v>
      </c>
      <c r="AW826" s="166">
        <v>0</v>
      </c>
      <c r="AX826" s="93">
        <v>0</v>
      </c>
      <c r="AY826" s="177"/>
      <c r="AZ826" s="177">
        <v>0</v>
      </c>
      <c r="BA826" s="178"/>
      <c r="BB826" s="105"/>
      <c r="BC826" s="105"/>
      <c r="BD826" s="93"/>
      <c r="BE826" s="93">
        <v>0</v>
      </c>
      <c r="BF826" s="91">
        <v>0</v>
      </c>
      <c r="BG826" s="94"/>
      <c r="BH826" s="95"/>
      <c r="BI826" s="93">
        <f t="shared" si="556"/>
        <v>0</v>
      </c>
      <c r="BJ826" s="105">
        <f t="shared" si="557"/>
        <v>0</v>
      </c>
      <c r="BK826" s="88">
        <f t="shared" si="558"/>
        <v>0</v>
      </c>
      <c r="BL826" s="86">
        <f t="shared" si="559"/>
        <v>0</v>
      </c>
      <c r="BM826" s="105">
        <f t="shared" si="560"/>
        <v>0</v>
      </c>
      <c r="BN826" s="86">
        <f t="shared" si="561"/>
        <v>0</v>
      </c>
      <c r="BO826" s="86">
        <f t="shared" si="562"/>
        <v>0</v>
      </c>
      <c r="BP826" s="86">
        <f t="shared" si="577"/>
        <v>0</v>
      </c>
      <c r="BQ826" s="160"/>
      <c r="BR826" s="86" t="s">
        <v>5720</v>
      </c>
      <c r="BS826" s="88" t="s">
        <v>5721</v>
      </c>
      <c r="BT826" s="86" t="s">
        <v>5722</v>
      </c>
      <c r="BU826" s="86"/>
      <c r="BV826" s="86">
        <f t="shared" si="578"/>
        <v>0</v>
      </c>
      <c r="BW826" s="105" t="str">
        <f t="shared" si="579"/>
        <v/>
      </c>
      <c r="BX826" s="86">
        <f t="shared" si="573"/>
        <v>0</v>
      </c>
      <c r="BY826" s="86">
        <f t="shared" si="574"/>
        <v>0</v>
      </c>
      <c r="BZ826" s="91">
        <f t="shared" si="575"/>
        <v>0</v>
      </c>
      <c r="CA826" s="91">
        <v>0</v>
      </c>
      <c r="CB826" s="96" t="s">
        <v>5719</v>
      </c>
      <c r="CC826" s="91">
        <f t="shared" si="580"/>
        <v>0</v>
      </c>
      <c r="CD826" s="91">
        <f t="shared" si="581"/>
        <v>0</v>
      </c>
      <c r="CE826" s="93">
        <f t="shared" si="582"/>
        <v>0</v>
      </c>
      <c r="CF826" s="93">
        <f t="shared" si="583"/>
        <v>0</v>
      </c>
      <c r="CG826" s="105"/>
      <c r="CH826" s="105"/>
      <c r="CI826" s="86"/>
      <c r="CJ826" s="188"/>
      <c r="CK826" s="181">
        <f t="shared" si="584"/>
        <v>0</v>
      </c>
      <c r="CL826" s="181">
        <f t="shared" si="585"/>
        <v>0</v>
      </c>
      <c r="CM826" s="86" t="s">
        <v>5723</v>
      </c>
      <c r="CN826" s="182"/>
      <c r="CO826" s="183"/>
      <c r="CP826" s="86" t="s">
        <v>5724</v>
      </c>
      <c r="CQ826" s="153"/>
      <c r="CR826" s="187" t="e">
        <f t="shared" si="586"/>
        <v>#VALUE!</v>
      </c>
      <c r="CS826" s="188">
        <v>0</v>
      </c>
      <c r="CT826" s="188" t="e">
        <f t="shared" si="588"/>
        <v>#VALUE!</v>
      </c>
      <c r="CU826" s="93"/>
      <c r="CV826" s="94">
        <f t="shared" si="570"/>
        <v>0</v>
      </c>
      <c r="CW826" s="93">
        <f t="shared" si="571"/>
        <v>0</v>
      </c>
      <c r="CX826" s="86">
        <f t="shared" si="572"/>
        <v>0</v>
      </c>
      <c r="CY826" s="93" t="e">
        <f t="shared" si="589"/>
        <v>#VALUE!</v>
      </c>
      <c r="CZ826" s="93">
        <v>0</v>
      </c>
      <c r="DA826" s="93">
        <v>0</v>
      </c>
      <c r="DB826" s="93" t="e">
        <f t="shared" si="590"/>
        <v>#VALUE!</v>
      </c>
      <c r="DC826" s="93">
        <v>0</v>
      </c>
      <c r="DD826" s="91">
        <v>0</v>
      </c>
      <c r="DE826" s="93" t="e">
        <f t="shared" si="591"/>
        <v>#VALUE!</v>
      </c>
      <c r="DF826" s="93">
        <f t="shared" si="563"/>
        <v>0</v>
      </c>
      <c r="DG826" s="93"/>
      <c r="DH826" s="93">
        <v>0</v>
      </c>
      <c r="DI826" s="93">
        <v>0</v>
      </c>
      <c r="DJ826" s="86">
        <f t="shared" si="592"/>
        <v>0</v>
      </c>
      <c r="DK826" s="91">
        <v>0</v>
      </c>
      <c r="DL826" s="93"/>
      <c r="DM826" s="93">
        <v>0</v>
      </c>
      <c r="DN826" s="93" t="e">
        <f t="shared" si="564"/>
        <v>#VALUE!</v>
      </c>
      <c r="DO826" s="93" t="e">
        <f t="shared" si="593"/>
        <v>#VALUE!</v>
      </c>
      <c r="DP826" s="92" t="e">
        <f t="shared" si="594"/>
        <v>#VALUE!</v>
      </c>
      <c r="DQ826" s="97">
        <f t="shared" si="565"/>
        <v>0</v>
      </c>
      <c r="DR826" s="98">
        <f t="shared" si="595"/>
        <v>10</v>
      </c>
      <c r="DS826" s="93" t="str">
        <f t="shared" si="596"/>
        <v>Mã tin sai !!!</v>
      </c>
      <c r="DT826" s="93"/>
      <c r="DU826" s="78" t="e">
        <f t="shared" si="566"/>
        <v>#VALUE!</v>
      </c>
      <c r="DV826" s="78" t="e">
        <f>INDEX('08_DMGiaDat'!$L:$L,MATCH(DU826,'08_DMGiaDat'!$R:$R,0))</f>
        <v>#VALUE!</v>
      </c>
      <c r="DW826" s="78" t="str">
        <f t="shared" si="567"/>
        <v>5010700200100000001</v>
      </c>
      <c r="DX826" s="78" t="str">
        <f>IFERROR(VLOOKUP(DW826,'08_DMGiaDat'!C818:C819,2,FALSE),"N")</f>
        <v>N</v>
      </c>
      <c r="DY826" s="78" t="str">
        <f t="shared" si="568"/>
        <v>50107002001001</v>
      </c>
      <c r="DZ826" s="78" t="str">
        <f>IFERROR(VLOOKUP(DY826,'08_DMGiaDat'!C818:C819,2,FALSE),"N")</f>
        <v>N</v>
      </c>
      <c r="EA826" s="78" t="str">
        <f t="shared" si="569"/>
        <v>5010700200100000001</v>
      </c>
      <c r="EB826" s="78" t="str">
        <f>IFERROR(VLOOKUP(EA826,'08_DMGiaDat'!C818:C819,2,FALSE),"N")</f>
        <v>N</v>
      </c>
      <c r="EC826" s="92" t="e">
        <f>IF(DV826&lt;&gt;"N",DV826,IF(DX826&lt;&gt;"N",DX826,IF(DZ826&lt;&gt;"N",DZ826*VLOOKUP(LEFT(CB826,3),'03_DMMucDich'!C802:C806,5,FALSE),IF(EB826&lt;&gt;"N",EB826*VLOOKUP(LEFT(CB826,3),'03_DMMucDich'!C802:C806,5,FALSE),"N/A"))))</f>
        <v>#VALUE!</v>
      </c>
    </row>
    <row r="827" spans="1:133" s="34" customFormat="1" ht="16" x14ac:dyDescent="0.2">
      <c r="A827" s="85">
        <v>813</v>
      </c>
      <c r="B827" s="86"/>
      <c r="C827" s="87"/>
      <c r="D827" s="141"/>
      <c r="E827" s="86"/>
      <c r="F827" s="88"/>
      <c r="G827" s="88" t="s">
        <v>5718</v>
      </c>
      <c r="H827" s="151">
        <v>2022</v>
      </c>
      <c r="I827" s="86"/>
      <c r="J827" s="86"/>
      <c r="K827" s="145"/>
      <c r="L827" s="105"/>
      <c r="M827" s="86"/>
      <c r="N827" s="105"/>
      <c r="O827" s="105"/>
      <c r="P827" s="86"/>
      <c r="Q827" s="86"/>
      <c r="R827" s="153"/>
      <c r="S827" s="86"/>
      <c r="T827" s="86"/>
      <c r="U827" s="86"/>
      <c r="V827" s="86" t="str">
        <f t="shared" si="576"/>
        <v xml:space="preserve">, </v>
      </c>
      <c r="W827" s="86"/>
      <c r="X827" s="86"/>
      <c r="Y827" s="86"/>
      <c r="Z827" s="88"/>
      <c r="AA827" s="105"/>
      <c r="AB827" s="86"/>
      <c r="AC827" s="90"/>
      <c r="AD827" s="86"/>
      <c r="AE827" s="86"/>
      <c r="AF827" s="86"/>
      <c r="AG827" s="86"/>
      <c r="AH827" s="160"/>
      <c r="AI827" s="153"/>
      <c r="AJ827" s="153"/>
      <c r="AK827" s="86"/>
      <c r="AL827" s="86"/>
      <c r="AM827" s="153"/>
      <c r="AN827" s="153"/>
      <c r="AO827" s="165"/>
      <c r="AP827" s="153"/>
      <c r="AQ827" s="153"/>
      <c r="AR827" s="166">
        <v>0</v>
      </c>
      <c r="AS827" s="88" t="s">
        <v>5719</v>
      </c>
      <c r="AT827" s="92">
        <f t="shared" si="587"/>
        <v>0</v>
      </c>
      <c r="AU827" s="93">
        <v>0</v>
      </c>
      <c r="AV827" s="93">
        <v>0</v>
      </c>
      <c r="AW827" s="166">
        <v>0</v>
      </c>
      <c r="AX827" s="93">
        <v>0</v>
      </c>
      <c r="AY827" s="177"/>
      <c r="AZ827" s="177">
        <v>0</v>
      </c>
      <c r="BA827" s="178"/>
      <c r="BB827" s="105"/>
      <c r="BC827" s="105"/>
      <c r="BD827" s="93"/>
      <c r="BE827" s="93">
        <v>0</v>
      </c>
      <c r="BF827" s="91">
        <v>0</v>
      </c>
      <c r="BG827" s="94"/>
      <c r="BH827" s="95"/>
      <c r="BI827" s="93">
        <f t="shared" si="556"/>
        <v>0</v>
      </c>
      <c r="BJ827" s="105">
        <f t="shared" si="557"/>
        <v>0</v>
      </c>
      <c r="BK827" s="88">
        <f t="shared" si="558"/>
        <v>0</v>
      </c>
      <c r="BL827" s="86">
        <f t="shared" si="559"/>
        <v>0</v>
      </c>
      <c r="BM827" s="105">
        <f t="shared" si="560"/>
        <v>0</v>
      </c>
      <c r="BN827" s="86">
        <f t="shared" si="561"/>
        <v>0</v>
      </c>
      <c r="BO827" s="86">
        <f t="shared" si="562"/>
        <v>0</v>
      </c>
      <c r="BP827" s="86">
        <f t="shared" si="577"/>
        <v>0</v>
      </c>
      <c r="BQ827" s="160"/>
      <c r="BR827" s="86" t="s">
        <v>5720</v>
      </c>
      <c r="BS827" s="88" t="s">
        <v>5721</v>
      </c>
      <c r="BT827" s="86" t="s">
        <v>5722</v>
      </c>
      <c r="BU827" s="86"/>
      <c r="BV827" s="86">
        <f t="shared" si="578"/>
        <v>0</v>
      </c>
      <c r="BW827" s="105" t="str">
        <f t="shared" si="579"/>
        <v/>
      </c>
      <c r="BX827" s="86">
        <f t="shared" si="573"/>
        <v>0</v>
      </c>
      <c r="BY827" s="86">
        <f t="shared" si="574"/>
        <v>0</v>
      </c>
      <c r="BZ827" s="91">
        <f t="shared" si="575"/>
        <v>0</v>
      </c>
      <c r="CA827" s="91">
        <v>0</v>
      </c>
      <c r="CB827" s="96" t="s">
        <v>5719</v>
      </c>
      <c r="CC827" s="91">
        <f t="shared" si="580"/>
        <v>0</v>
      </c>
      <c r="CD827" s="91">
        <f t="shared" si="581"/>
        <v>0</v>
      </c>
      <c r="CE827" s="93">
        <f t="shared" si="582"/>
        <v>0</v>
      </c>
      <c r="CF827" s="93">
        <f t="shared" si="583"/>
        <v>0</v>
      </c>
      <c r="CG827" s="105"/>
      <c r="CH827" s="105"/>
      <c r="CI827" s="86"/>
      <c r="CJ827" s="188"/>
      <c r="CK827" s="181">
        <f t="shared" si="584"/>
        <v>0</v>
      </c>
      <c r="CL827" s="181">
        <f t="shared" si="585"/>
        <v>0</v>
      </c>
      <c r="CM827" s="86" t="s">
        <v>5723</v>
      </c>
      <c r="CN827" s="182"/>
      <c r="CO827" s="183"/>
      <c r="CP827" s="86" t="s">
        <v>5724</v>
      </c>
      <c r="CQ827" s="153"/>
      <c r="CR827" s="187" t="e">
        <f t="shared" si="586"/>
        <v>#VALUE!</v>
      </c>
      <c r="CS827" s="188">
        <v>0</v>
      </c>
      <c r="CT827" s="188" t="e">
        <f t="shared" si="588"/>
        <v>#VALUE!</v>
      </c>
      <c r="CU827" s="93"/>
      <c r="CV827" s="94">
        <f t="shared" si="570"/>
        <v>0</v>
      </c>
      <c r="CW827" s="93">
        <f t="shared" si="571"/>
        <v>0</v>
      </c>
      <c r="CX827" s="86">
        <f t="shared" si="572"/>
        <v>0</v>
      </c>
      <c r="CY827" s="93" t="e">
        <f t="shared" si="589"/>
        <v>#VALUE!</v>
      </c>
      <c r="CZ827" s="93">
        <v>0</v>
      </c>
      <c r="DA827" s="93">
        <v>0</v>
      </c>
      <c r="DB827" s="93" t="e">
        <f t="shared" si="590"/>
        <v>#VALUE!</v>
      </c>
      <c r="DC827" s="93">
        <v>0</v>
      </c>
      <c r="DD827" s="91">
        <v>0</v>
      </c>
      <c r="DE827" s="93" t="e">
        <f t="shared" si="591"/>
        <v>#VALUE!</v>
      </c>
      <c r="DF827" s="93">
        <f t="shared" si="563"/>
        <v>0</v>
      </c>
      <c r="DG827" s="93"/>
      <c r="DH827" s="93">
        <v>0</v>
      </c>
      <c r="DI827" s="93">
        <v>0</v>
      </c>
      <c r="DJ827" s="86">
        <f t="shared" si="592"/>
        <v>0</v>
      </c>
      <c r="DK827" s="91">
        <v>0</v>
      </c>
      <c r="DL827" s="93"/>
      <c r="DM827" s="93">
        <v>0</v>
      </c>
      <c r="DN827" s="93" t="e">
        <f t="shared" si="564"/>
        <v>#VALUE!</v>
      </c>
      <c r="DO827" s="93" t="e">
        <f t="shared" si="593"/>
        <v>#VALUE!</v>
      </c>
      <c r="DP827" s="92" t="e">
        <f t="shared" si="594"/>
        <v>#VALUE!</v>
      </c>
      <c r="DQ827" s="97">
        <f t="shared" si="565"/>
        <v>0</v>
      </c>
      <c r="DR827" s="98">
        <f t="shared" si="595"/>
        <v>10</v>
      </c>
      <c r="DS827" s="93" t="str">
        <f t="shared" si="596"/>
        <v>Mã tin sai !!!</v>
      </c>
      <c r="DT827" s="93"/>
      <c r="DU827" s="78" t="e">
        <f t="shared" si="566"/>
        <v>#VALUE!</v>
      </c>
      <c r="DV827" s="78" t="e">
        <f>INDEX('08_DMGiaDat'!$L:$L,MATCH(DU827,'08_DMGiaDat'!$R:$R,0))</f>
        <v>#VALUE!</v>
      </c>
      <c r="DW827" s="78" t="str">
        <f t="shared" si="567"/>
        <v>5010700200100000001</v>
      </c>
      <c r="DX827" s="78" t="str">
        <f>IFERROR(VLOOKUP(DW827,'08_DMGiaDat'!C818:C819,2,FALSE),"N")</f>
        <v>N</v>
      </c>
      <c r="DY827" s="78" t="str">
        <f t="shared" si="568"/>
        <v>50107002001001</v>
      </c>
      <c r="DZ827" s="78" t="str">
        <f>IFERROR(VLOOKUP(DY827,'08_DMGiaDat'!C818:C819,2,FALSE),"N")</f>
        <v>N</v>
      </c>
      <c r="EA827" s="78" t="str">
        <f t="shared" si="569"/>
        <v>5010700200100000001</v>
      </c>
      <c r="EB827" s="78" t="str">
        <f>IFERROR(VLOOKUP(EA827,'08_DMGiaDat'!C818:C819,2,FALSE),"N")</f>
        <v>N</v>
      </c>
      <c r="EC827" s="92" t="e">
        <f>IF(DV827&lt;&gt;"N",DV827,IF(DX827&lt;&gt;"N",DX827,IF(DZ827&lt;&gt;"N",DZ827*VLOOKUP(LEFT(CB827,3),'03_DMMucDich'!C802:C806,5,FALSE),IF(EB827&lt;&gt;"N",EB827*VLOOKUP(LEFT(CB827,3),'03_DMMucDich'!C802:C806,5,FALSE),"N/A"))))</f>
        <v>#VALUE!</v>
      </c>
    </row>
    <row r="828" spans="1:133" s="34" customFormat="1" ht="16" x14ac:dyDescent="0.2">
      <c r="A828" s="85">
        <v>814</v>
      </c>
      <c r="B828" s="86"/>
      <c r="C828" s="87"/>
      <c r="D828" s="141"/>
      <c r="E828" s="86"/>
      <c r="F828" s="88"/>
      <c r="G828" s="88" t="s">
        <v>5718</v>
      </c>
      <c r="H828" s="151">
        <v>2022</v>
      </c>
      <c r="I828" s="86"/>
      <c r="J828" s="86"/>
      <c r="K828" s="145"/>
      <c r="L828" s="105"/>
      <c r="M828" s="86"/>
      <c r="N828" s="105"/>
      <c r="O828" s="105"/>
      <c r="P828" s="86"/>
      <c r="Q828" s="86"/>
      <c r="R828" s="153"/>
      <c r="S828" s="86"/>
      <c r="T828" s="86"/>
      <c r="U828" s="86"/>
      <c r="V828" s="86" t="str">
        <f t="shared" si="576"/>
        <v xml:space="preserve">, </v>
      </c>
      <c r="W828" s="86"/>
      <c r="X828" s="86"/>
      <c r="Y828" s="86"/>
      <c r="Z828" s="88"/>
      <c r="AA828" s="105"/>
      <c r="AB828" s="86"/>
      <c r="AC828" s="90"/>
      <c r="AD828" s="86"/>
      <c r="AE828" s="86"/>
      <c r="AF828" s="86"/>
      <c r="AG828" s="86"/>
      <c r="AH828" s="160"/>
      <c r="AI828" s="153"/>
      <c r="AJ828" s="153"/>
      <c r="AK828" s="86"/>
      <c r="AL828" s="86"/>
      <c r="AM828" s="153"/>
      <c r="AN828" s="153"/>
      <c r="AO828" s="165"/>
      <c r="AP828" s="153"/>
      <c r="AQ828" s="153"/>
      <c r="AR828" s="166">
        <v>0</v>
      </c>
      <c r="AS828" s="88" t="s">
        <v>5719</v>
      </c>
      <c r="AT828" s="92">
        <f t="shared" si="587"/>
        <v>0</v>
      </c>
      <c r="AU828" s="93">
        <v>0</v>
      </c>
      <c r="AV828" s="93">
        <v>0</v>
      </c>
      <c r="AW828" s="166">
        <v>0</v>
      </c>
      <c r="AX828" s="93">
        <v>0</v>
      </c>
      <c r="AY828" s="177"/>
      <c r="AZ828" s="177">
        <v>0</v>
      </c>
      <c r="BA828" s="178"/>
      <c r="BB828" s="105"/>
      <c r="BC828" s="105"/>
      <c r="BD828" s="93"/>
      <c r="BE828" s="93">
        <v>0</v>
      </c>
      <c r="BF828" s="91">
        <v>0</v>
      </c>
      <c r="BG828" s="94"/>
      <c r="BH828" s="95"/>
      <c r="BI828" s="93">
        <f t="shared" si="556"/>
        <v>0</v>
      </c>
      <c r="BJ828" s="105">
        <f t="shared" si="557"/>
        <v>0</v>
      </c>
      <c r="BK828" s="88">
        <f t="shared" si="558"/>
        <v>0</v>
      </c>
      <c r="BL828" s="86">
        <f t="shared" si="559"/>
        <v>0</v>
      </c>
      <c r="BM828" s="105">
        <f t="shared" si="560"/>
        <v>0</v>
      </c>
      <c r="BN828" s="86">
        <f t="shared" si="561"/>
        <v>0</v>
      </c>
      <c r="BO828" s="86">
        <f t="shared" si="562"/>
        <v>0</v>
      </c>
      <c r="BP828" s="86">
        <f t="shared" si="577"/>
        <v>0</v>
      </c>
      <c r="BQ828" s="160"/>
      <c r="BR828" s="86" t="s">
        <v>5720</v>
      </c>
      <c r="BS828" s="88" t="s">
        <v>5721</v>
      </c>
      <c r="BT828" s="86" t="s">
        <v>5722</v>
      </c>
      <c r="BU828" s="86"/>
      <c r="BV828" s="86">
        <f t="shared" si="578"/>
        <v>0</v>
      </c>
      <c r="BW828" s="105" t="str">
        <f t="shared" si="579"/>
        <v/>
      </c>
      <c r="BX828" s="86">
        <f t="shared" si="573"/>
        <v>0</v>
      </c>
      <c r="BY828" s="86">
        <f t="shared" si="574"/>
        <v>0</v>
      </c>
      <c r="BZ828" s="91">
        <f t="shared" si="575"/>
        <v>0</v>
      </c>
      <c r="CA828" s="91">
        <v>0</v>
      </c>
      <c r="CB828" s="96" t="s">
        <v>5719</v>
      </c>
      <c r="CC828" s="91">
        <f t="shared" si="580"/>
        <v>0</v>
      </c>
      <c r="CD828" s="91">
        <f t="shared" si="581"/>
        <v>0</v>
      </c>
      <c r="CE828" s="93">
        <f t="shared" si="582"/>
        <v>0</v>
      </c>
      <c r="CF828" s="93">
        <f t="shared" si="583"/>
        <v>0</v>
      </c>
      <c r="CG828" s="105"/>
      <c r="CH828" s="105"/>
      <c r="CI828" s="86"/>
      <c r="CJ828" s="188"/>
      <c r="CK828" s="181">
        <f t="shared" si="584"/>
        <v>0</v>
      </c>
      <c r="CL828" s="181">
        <f t="shared" si="585"/>
        <v>0</v>
      </c>
      <c r="CM828" s="86" t="s">
        <v>5723</v>
      </c>
      <c r="CN828" s="182"/>
      <c r="CO828" s="183"/>
      <c r="CP828" s="86" t="s">
        <v>5724</v>
      </c>
      <c r="CQ828" s="153"/>
      <c r="CR828" s="187" t="e">
        <f t="shared" si="586"/>
        <v>#VALUE!</v>
      </c>
      <c r="CS828" s="188">
        <v>0</v>
      </c>
      <c r="CT828" s="188" t="e">
        <f t="shared" si="588"/>
        <v>#VALUE!</v>
      </c>
      <c r="CU828" s="93"/>
      <c r="CV828" s="94">
        <f t="shared" si="570"/>
        <v>0</v>
      </c>
      <c r="CW828" s="93">
        <f t="shared" si="571"/>
        <v>0</v>
      </c>
      <c r="CX828" s="86">
        <f t="shared" si="572"/>
        <v>0</v>
      </c>
      <c r="CY828" s="93" t="e">
        <f t="shared" si="589"/>
        <v>#VALUE!</v>
      </c>
      <c r="CZ828" s="93">
        <v>0</v>
      </c>
      <c r="DA828" s="93">
        <v>0</v>
      </c>
      <c r="DB828" s="93" t="e">
        <f t="shared" si="590"/>
        <v>#VALUE!</v>
      </c>
      <c r="DC828" s="93">
        <v>0</v>
      </c>
      <c r="DD828" s="91">
        <v>0</v>
      </c>
      <c r="DE828" s="93" t="e">
        <f t="shared" si="591"/>
        <v>#VALUE!</v>
      </c>
      <c r="DF828" s="93">
        <f t="shared" si="563"/>
        <v>0</v>
      </c>
      <c r="DG828" s="93"/>
      <c r="DH828" s="93">
        <v>0</v>
      </c>
      <c r="DI828" s="93">
        <v>0</v>
      </c>
      <c r="DJ828" s="86">
        <f t="shared" si="592"/>
        <v>0</v>
      </c>
      <c r="DK828" s="91">
        <v>0</v>
      </c>
      <c r="DL828" s="93"/>
      <c r="DM828" s="93">
        <v>0</v>
      </c>
      <c r="DN828" s="93" t="e">
        <f t="shared" si="564"/>
        <v>#VALUE!</v>
      </c>
      <c r="DO828" s="93" t="e">
        <f t="shared" si="593"/>
        <v>#VALUE!</v>
      </c>
      <c r="DP828" s="92" t="e">
        <f t="shared" si="594"/>
        <v>#VALUE!</v>
      </c>
      <c r="DQ828" s="97">
        <f t="shared" si="565"/>
        <v>0</v>
      </c>
      <c r="DR828" s="98">
        <f t="shared" si="595"/>
        <v>10</v>
      </c>
      <c r="DS828" s="93" t="str">
        <f t="shared" si="596"/>
        <v>Mã tin sai !!!</v>
      </c>
      <c r="DT828" s="93"/>
      <c r="DU828" s="78" t="e">
        <f t="shared" si="566"/>
        <v>#VALUE!</v>
      </c>
      <c r="DV828" s="78" t="e">
        <f>INDEX('08_DMGiaDat'!$L:$L,MATCH(DU828,'08_DMGiaDat'!$R:$R,0))</f>
        <v>#VALUE!</v>
      </c>
      <c r="DW828" s="78" t="str">
        <f t="shared" si="567"/>
        <v>5010700200100000001</v>
      </c>
      <c r="DX828" s="78" t="str">
        <f>IFERROR(VLOOKUP(DW828,'08_DMGiaDat'!C818:C819,2,FALSE),"N")</f>
        <v>N</v>
      </c>
      <c r="DY828" s="78" t="str">
        <f t="shared" si="568"/>
        <v>50107002001001</v>
      </c>
      <c r="DZ828" s="78" t="str">
        <f>IFERROR(VLOOKUP(DY828,'08_DMGiaDat'!C818:C819,2,FALSE),"N")</f>
        <v>N</v>
      </c>
      <c r="EA828" s="78" t="str">
        <f t="shared" si="569"/>
        <v>5010700200100000001</v>
      </c>
      <c r="EB828" s="78" t="str">
        <f>IFERROR(VLOOKUP(EA828,'08_DMGiaDat'!C818:C819,2,FALSE),"N")</f>
        <v>N</v>
      </c>
      <c r="EC828" s="92" t="e">
        <f>IF(DV828&lt;&gt;"N",DV828,IF(DX828&lt;&gt;"N",DX828,IF(DZ828&lt;&gt;"N",DZ828*VLOOKUP(LEFT(CB828,3),'03_DMMucDich'!C802:C806,5,FALSE),IF(EB828&lt;&gt;"N",EB828*VLOOKUP(LEFT(CB828,3),'03_DMMucDich'!C802:C806,5,FALSE),"N/A"))))</f>
        <v>#VALUE!</v>
      </c>
    </row>
    <row r="829" spans="1:133" s="34" customFormat="1" ht="16" x14ac:dyDescent="0.2">
      <c r="A829" s="85">
        <v>815</v>
      </c>
      <c r="B829" s="86"/>
      <c r="C829" s="87"/>
      <c r="D829" s="141"/>
      <c r="E829" s="86"/>
      <c r="F829" s="88"/>
      <c r="G829" s="88" t="s">
        <v>5718</v>
      </c>
      <c r="H829" s="151">
        <v>2022</v>
      </c>
      <c r="I829" s="86"/>
      <c r="J829" s="86"/>
      <c r="K829" s="145"/>
      <c r="L829" s="105"/>
      <c r="M829" s="86"/>
      <c r="N829" s="105"/>
      <c r="O829" s="105"/>
      <c r="P829" s="86"/>
      <c r="Q829" s="86"/>
      <c r="R829" s="153"/>
      <c r="S829" s="86"/>
      <c r="T829" s="86"/>
      <c r="U829" s="86"/>
      <c r="V829" s="86" t="str">
        <f t="shared" si="576"/>
        <v xml:space="preserve">, </v>
      </c>
      <c r="W829" s="86"/>
      <c r="X829" s="86"/>
      <c r="Y829" s="86"/>
      <c r="Z829" s="88"/>
      <c r="AA829" s="105"/>
      <c r="AB829" s="86"/>
      <c r="AC829" s="90"/>
      <c r="AD829" s="86"/>
      <c r="AE829" s="86"/>
      <c r="AF829" s="86"/>
      <c r="AG829" s="86"/>
      <c r="AH829" s="160"/>
      <c r="AI829" s="153"/>
      <c r="AJ829" s="153"/>
      <c r="AK829" s="86"/>
      <c r="AL829" s="86"/>
      <c r="AM829" s="153"/>
      <c r="AN829" s="153"/>
      <c r="AO829" s="165"/>
      <c r="AP829" s="153"/>
      <c r="AQ829" s="153"/>
      <c r="AR829" s="166">
        <v>0</v>
      </c>
      <c r="AS829" s="88" t="s">
        <v>5719</v>
      </c>
      <c r="AT829" s="92">
        <f t="shared" si="587"/>
        <v>0</v>
      </c>
      <c r="AU829" s="93">
        <v>0</v>
      </c>
      <c r="AV829" s="93">
        <v>0</v>
      </c>
      <c r="AW829" s="166">
        <v>0</v>
      </c>
      <c r="AX829" s="93">
        <v>0</v>
      </c>
      <c r="AY829" s="177"/>
      <c r="AZ829" s="177">
        <v>0</v>
      </c>
      <c r="BA829" s="178"/>
      <c r="BB829" s="105"/>
      <c r="BC829" s="105"/>
      <c r="BD829" s="93"/>
      <c r="BE829" s="93">
        <v>0</v>
      </c>
      <c r="BF829" s="91">
        <v>0</v>
      </c>
      <c r="BG829" s="94"/>
      <c r="BH829" s="95"/>
      <c r="BI829" s="93">
        <f t="shared" si="556"/>
        <v>0</v>
      </c>
      <c r="BJ829" s="105">
        <f t="shared" si="557"/>
        <v>0</v>
      </c>
      <c r="BK829" s="88">
        <f t="shared" si="558"/>
        <v>0</v>
      </c>
      <c r="BL829" s="86">
        <f t="shared" si="559"/>
        <v>0</v>
      </c>
      <c r="BM829" s="105">
        <f t="shared" si="560"/>
        <v>0</v>
      </c>
      <c r="BN829" s="86">
        <f t="shared" si="561"/>
        <v>0</v>
      </c>
      <c r="BO829" s="86">
        <f t="shared" si="562"/>
        <v>0</v>
      </c>
      <c r="BP829" s="86">
        <f t="shared" si="577"/>
        <v>0</v>
      </c>
      <c r="BQ829" s="160"/>
      <c r="BR829" s="86" t="s">
        <v>5720</v>
      </c>
      <c r="BS829" s="88" t="s">
        <v>5721</v>
      </c>
      <c r="BT829" s="86" t="s">
        <v>5722</v>
      </c>
      <c r="BU829" s="86"/>
      <c r="BV829" s="86">
        <f t="shared" si="578"/>
        <v>0</v>
      </c>
      <c r="BW829" s="105" t="str">
        <f t="shared" si="579"/>
        <v/>
      </c>
      <c r="BX829" s="86">
        <f t="shared" si="573"/>
        <v>0</v>
      </c>
      <c r="BY829" s="86">
        <f t="shared" si="574"/>
        <v>0</v>
      </c>
      <c r="BZ829" s="91">
        <f t="shared" si="575"/>
        <v>0</v>
      </c>
      <c r="CA829" s="91">
        <v>0</v>
      </c>
      <c r="CB829" s="96" t="s">
        <v>5719</v>
      </c>
      <c r="CC829" s="91">
        <f t="shared" si="580"/>
        <v>0</v>
      </c>
      <c r="CD829" s="91">
        <f t="shared" si="581"/>
        <v>0</v>
      </c>
      <c r="CE829" s="93">
        <f t="shared" si="582"/>
        <v>0</v>
      </c>
      <c r="CF829" s="93">
        <f t="shared" si="583"/>
        <v>0</v>
      </c>
      <c r="CG829" s="105"/>
      <c r="CH829" s="105"/>
      <c r="CI829" s="86"/>
      <c r="CJ829" s="188"/>
      <c r="CK829" s="181">
        <f t="shared" si="584"/>
        <v>0</v>
      </c>
      <c r="CL829" s="181">
        <f t="shared" si="585"/>
        <v>0</v>
      </c>
      <c r="CM829" s="86" t="s">
        <v>5723</v>
      </c>
      <c r="CN829" s="182"/>
      <c r="CO829" s="183"/>
      <c r="CP829" s="86" t="s">
        <v>5724</v>
      </c>
      <c r="CQ829" s="153"/>
      <c r="CR829" s="187" t="e">
        <f t="shared" si="586"/>
        <v>#VALUE!</v>
      </c>
      <c r="CS829" s="188">
        <v>0</v>
      </c>
      <c r="CT829" s="188" t="e">
        <f t="shared" si="588"/>
        <v>#VALUE!</v>
      </c>
      <c r="CU829" s="93"/>
      <c r="CV829" s="94">
        <f t="shared" si="570"/>
        <v>0</v>
      </c>
      <c r="CW829" s="93">
        <f t="shared" si="571"/>
        <v>0</v>
      </c>
      <c r="CX829" s="86">
        <f t="shared" si="572"/>
        <v>0</v>
      </c>
      <c r="CY829" s="93" t="e">
        <f t="shared" si="589"/>
        <v>#VALUE!</v>
      </c>
      <c r="CZ829" s="93">
        <v>0</v>
      </c>
      <c r="DA829" s="93">
        <v>0</v>
      </c>
      <c r="DB829" s="93" t="e">
        <f t="shared" si="590"/>
        <v>#VALUE!</v>
      </c>
      <c r="DC829" s="93">
        <v>0</v>
      </c>
      <c r="DD829" s="91">
        <v>0</v>
      </c>
      <c r="DE829" s="93" t="e">
        <f t="shared" si="591"/>
        <v>#VALUE!</v>
      </c>
      <c r="DF829" s="93">
        <f t="shared" si="563"/>
        <v>0</v>
      </c>
      <c r="DG829" s="93"/>
      <c r="DH829" s="93">
        <v>0</v>
      </c>
      <c r="DI829" s="93">
        <v>0</v>
      </c>
      <c r="DJ829" s="86">
        <f t="shared" si="592"/>
        <v>0</v>
      </c>
      <c r="DK829" s="91">
        <v>0</v>
      </c>
      <c r="DL829" s="93"/>
      <c r="DM829" s="93">
        <v>0</v>
      </c>
      <c r="DN829" s="93" t="e">
        <f t="shared" si="564"/>
        <v>#VALUE!</v>
      </c>
      <c r="DO829" s="93" t="e">
        <f t="shared" si="593"/>
        <v>#VALUE!</v>
      </c>
      <c r="DP829" s="92" t="e">
        <f t="shared" si="594"/>
        <v>#VALUE!</v>
      </c>
      <c r="DQ829" s="97">
        <f t="shared" si="565"/>
        <v>0</v>
      </c>
      <c r="DR829" s="98">
        <f t="shared" si="595"/>
        <v>10</v>
      </c>
      <c r="DS829" s="93" t="str">
        <f t="shared" si="596"/>
        <v>Mã tin sai !!!</v>
      </c>
      <c r="DT829" s="93"/>
      <c r="DU829" s="78" t="e">
        <f t="shared" si="566"/>
        <v>#VALUE!</v>
      </c>
      <c r="DV829" s="78" t="e">
        <f>INDEX('08_DMGiaDat'!$L:$L,MATCH(DU829,'08_DMGiaDat'!$R:$R,0))</f>
        <v>#VALUE!</v>
      </c>
      <c r="DW829" s="78" t="str">
        <f t="shared" si="567"/>
        <v>5010700200100000001</v>
      </c>
      <c r="DX829" s="78" t="str">
        <f>IFERROR(VLOOKUP(DW829,'08_DMGiaDat'!C818:C819,2,FALSE),"N")</f>
        <v>N</v>
      </c>
      <c r="DY829" s="78" t="str">
        <f t="shared" si="568"/>
        <v>50107002001001</v>
      </c>
      <c r="DZ829" s="78" t="str">
        <f>IFERROR(VLOOKUP(DY829,'08_DMGiaDat'!C818:C819,2,FALSE),"N")</f>
        <v>N</v>
      </c>
      <c r="EA829" s="78" t="str">
        <f t="shared" si="569"/>
        <v>5010700200100000001</v>
      </c>
      <c r="EB829" s="78" t="str">
        <f>IFERROR(VLOOKUP(EA829,'08_DMGiaDat'!C818:C819,2,FALSE),"N")</f>
        <v>N</v>
      </c>
      <c r="EC829" s="92" t="e">
        <f>IF(DV829&lt;&gt;"N",DV829,IF(DX829&lt;&gt;"N",DX829,IF(DZ829&lt;&gt;"N",DZ829*VLOOKUP(LEFT(CB829,3),'03_DMMucDich'!C802:C806,5,FALSE),IF(EB829&lt;&gt;"N",EB829*VLOOKUP(LEFT(CB829,3),'03_DMMucDich'!C802:C806,5,FALSE),"N/A"))))</f>
        <v>#VALUE!</v>
      </c>
    </row>
    <row r="830" spans="1:133" s="34" customFormat="1" ht="16" x14ac:dyDescent="0.2">
      <c r="A830" s="85">
        <v>816</v>
      </c>
      <c r="B830" s="86"/>
      <c r="C830" s="87"/>
      <c r="D830" s="141"/>
      <c r="E830" s="86"/>
      <c r="F830" s="88"/>
      <c r="G830" s="88" t="s">
        <v>5718</v>
      </c>
      <c r="H830" s="151">
        <v>2022</v>
      </c>
      <c r="I830" s="86"/>
      <c r="J830" s="86"/>
      <c r="K830" s="145"/>
      <c r="L830" s="105"/>
      <c r="M830" s="86"/>
      <c r="N830" s="105"/>
      <c r="O830" s="105"/>
      <c r="P830" s="86"/>
      <c r="Q830" s="86"/>
      <c r="R830" s="153"/>
      <c r="S830" s="86"/>
      <c r="T830" s="86"/>
      <c r="U830" s="86"/>
      <c r="V830" s="86" t="str">
        <f t="shared" si="576"/>
        <v xml:space="preserve">, </v>
      </c>
      <c r="W830" s="86"/>
      <c r="X830" s="86"/>
      <c r="Y830" s="86"/>
      <c r="Z830" s="88"/>
      <c r="AA830" s="105"/>
      <c r="AB830" s="86"/>
      <c r="AC830" s="90"/>
      <c r="AD830" s="86"/>
      <c r="AE830" s="86"/>
      <c r="AF830" s="86"/>
      <c r="AG830" s="86"/>
      <c r="AH830" s="160"/>
      <c r="AI830" s="153"/>
      <c r="AJ830" s="153"/>
      <c r="AK830" s="86"/>
      <c r="AL830" s="86"/>
      <c r="AM830" s="153"/>
      <c r="AN830" s="153"/>
      <c r="AO830" s="165"/>
      <c r="AP830" s="153"/>
      <c r="AQ830" s="153"/>
      <c r="AR830" s="166">
        <v>0</v>
      </c>
      <c r="AS830" s="88" t="s">
        <v>5719</v>
      </c>
      <c r="AT830" s="92">
        <f t="shared" si="587"/>
        <v>0</v>
      </c>
      <c r="AU830" s="93">
        <v>0</v>
      </c>
      <c r="AV830" s="93">
        <v>0</v>
      </c>
      <c r="AW830" s="166">
        <v>0</v>
      </c>
      <c r="AX830" s="93">
        <v>0</v>
      </c>
      <c r="AY830" s="177"/>
      <c r="AZ830" s="177">
        <v>0</v>
      </c>
      <c r="BA830" s="178"/>
      <c r="BB830" s="105"/>
      <c r="BC830" s="105"/>
      <c r="BD830" s="93"/>
      <c r="BE830" s="93">
        <v>0</v>
      </c>
      <c r="BF830" s="91">
        <v>0</v>
      </c>
      <c r="BG830" s="94"/>
      <c r="BH830" s="95"/>
      <c r="BI830" s="93">
        <f t="shared" si="556"/>
        <v>0</v>
      </c>
      <c r="BJ830" s="105">
        <f t="shared" si="557"/>
        <v>0</v>
      </c>
      <c r="BK830" s="88">
        <f t="shared" si="558"/>
        <v>0</v>
      </c>
      <c r="BL830" s="86">
        <f t="shared" si="559"/>
        <v>0</v>
      </c>
      <c r="BM830" s="105">
        <f t="shared" si="560"/>
        <v>0</v>
      </c>
      <c r="BN830" s="86">
        <f t="shared" si="561"/>
        <v>0</v>
      </c>
      <c r="BO830" s="86">
        <f t="shared" si="562"/>
        <v>0</v>
      </c>
      <c r="BP830" s="86">
        <f t="shared" si="577"/>
        <v>0</v>
      </c>
      <c r="BQ830" s="160"/>
      <c r="BR830" s="86" t="s">
        <v>5720</v>
      </c>
      <c r="BS830" s="88" t="s">
        <v>5721</v>
      </c>
      <c r="BT830" s="86" t="s">
        <v>5722</v>
      </c>
      <c r="BU830" s="86"/>
      <c r="BV830" s="86">
        <f t="shared" si="578"/>
        <v>0</v>
      </c>
      <c r="BW830" s="105" t="str">
        <f t="shared" si="579"/>
        <v/>
      </c>
      <c r="BX830" s="86">
        <f t="shared" si="573"/>
        <v>0</v>
      </c>
      <c r="BY830" s="86">
        <f t="shared" si="574"/>
        <v>0</v>
      </c>
      <c r="BZ830" s="91">
        <f t="shared" si="575"/>
        <v>0</v>
      </c>
      <c r="CA830" s="91">
        <v>0</v>
      </c>
      <c r="CB830" s="96" t="s">
        <v>5719</v>
      </c>
      <c r="CC830" s="91">
        <f t="shared" si="580"/>
        <v>0</v>
      </c>
      <c r="CD830" s="91">
        <f t="shared" si="581"/>
        <v>0</v>
      </c>
      <c r="CE830" s="93">
        <f t="shared" si="582"/>
        <v>0</v>
      </c>
      <c r="CF830" s="93">
        <f t="shared" si="583"/>
        <v>0</v>
      </c>
      <c r="CG830" s="105"/>
      <c r="CH830" s="105"/>
      <c r="CI830" s="86"/>
      <c r="CJ830" s="188"/>
      <c r="CK830" s="181">
        <f t="shared" si="584"/>
        <v>0</v>
      </c>
      <c r="CL830" s="181">
        <f t="shared" si="585"/>
        <v>0</v>
      </c>
      <c r="CM830" s="86" t="s">
        <v>5723</v>
      </c>
      <c r="CN830" s="182"/>
      <c r="CO830" s="183"/>
      <c r="CP830" s="86" t="s">
        <v>5724</v>
      </c>
      <c r="CQ830" s="153"/>
      <c r="CR830" s="187" t="e">
        <f t="shared" si="586"/>
        <v>#VALUE!</v>
      </c>
      <c r="CS830" s="188">
        <v>0</v>
      </c>
      <c r="CT830" s="188" t="e">
        <f t="shared" si="588"/>
        <v>#VALUE!</v>
      </c>
      <c r="CU830" s="93"/>
      <c r="CV830" s="94">
        <f t="shared" si="570"/>
        <v>0</v>
      </c>
      <c r="CW830" s="93">
        <f t="shared" si="571"/>
        <v>0</v>
      </c>
      <c r="CX830" s="86">
        <f t="shared" si="572"/>
        <v>0</v>
      </c>
      <c r="CY830" s="93" t="e">
        <f t="shared" si="589"/>
        <v>#VALUE!</v>
      </c>
      <c r="CZ830" s="93">
        <v>0</v>
      </c>
      <c r="DA830" s="93">
        <v>0</v>
      </c>
      <c r="DB830" s="93" t="e">
        <f t="shared" si="590"/>
        <v>#VALUE!</v>
      </c>
      <c r="DC830" s="93">
        <v>0</v>
      </c>
      <c r="DD830" s="91">
        <v>0</v>
      </c>
      <c r="DE830" s="93" t="e">
        <f t="shared" si="591"/>
        <v>#VALUE!</v>
      </c>
      <c r="DF830" s="93">
        <f t="shared" si="563"/>
        <v>0</v>
      </c>
      <c r="DG830" s="93"/>
      <c r="DH830" s="93">
        <v>0</v>
      </c>
      <c r="DI830" s="93">
        <v>0</v>
      </c>
      <c r="DJ830" s="86">
        <f t="shared" si="592"/>
        <v>0</v>
      </c>
      <c r="DK830" s="91">
        <v>0</v>
      </c>
      <c r="DL830" s="93"/>
      <c r="DM830" s="93">
        <v>0</v>
      </c>
      <c r="DN830" s="93" t="e">
        <f t="shared" si="564"/>
        <v>#VALUE!</v>
      </c>
      <c r="DO830" s="93" t="e">
        <f t="shared" si="593"/>
        <v>#VALUE!</v>
      </c>
      <c r="DP830" s="92" t="e">
        <f t="shared" si="594"/>
        <v>#VALUE!</v>
      </c>
      <c r="DQ830" s="97">
        <f t="shared" si="565"/>
        <v>0</v>
      </c>
      <c r="DR830" s="98">
        <f t="shared" si="595"/>
        <v>10</v>
      </c>
      <c r="DS830" s="93" t="str">
        <f t="shared" si="596"/>
        <v>Mã tin sai !!!</v>
      </c>
      <c r="DT830" s="93"/>
      <c r="DU830" s="78" t="e">
        <f t="shared" si="566"/>
        <v>#VALUE!</v>
      </c>
      <c r="DV830" s="78" t="e">
        <f>INDEX('08_DMGiaDat'!$L:$L,MATCH(DU830,'08_DMGiaDat'!$R:$R,0))</f>
        <v>#VALUE!</v>
      </c>
      <c r="DW830" s="78" t="str">
        <f t="shared" si="567"/>
        <v>5010700200100000001</v>
      </c>
      <c r="DX830" s="78" t="str">
        <f>IFERROR(VLOOKUP(DW830,'08_DMGiaDat'!C818:C819,2,FALSE),"N")</f>
        <v>N</v>
      </c>
      <c r="DY830" s="78" t="str">
        <f t="shared" si="568"/>
        <v>50107002001001</v>
      </c>
      <c r="DZ830" s="78" t="str">
        <f>IFERROR(VLOOKUP(DY830,'08_DMGiaDat'!C818:C819,2,FALSE),"N")</f>
        <v>N</v>
      </c>
      <c r="EA830" s="78" t="str">
        <f t="shared" si="569"/>
        <v>5010700200100000001</v>
      </c>
      <c r="EB830" s="78" t="str">
        <f>IFERROR(VLOOKUP(EA830,'08_DMGiaDat'!C818:C819,2,FALSE),"N")</f>
        <v>N</v>
      </c>
      <c r="EC830" s="92" t="e">
        <f>IF(DV830&lt;&gt;"N",DV830,IF(DX830&lt;&gt;"N",DX830,IF(DZ830&lt;&gt;"N",DZ830*VLOOKUP(LEFT(CB830,3),'03_DMMucDich'!C802:C806,5,FALSE),IF(EB830&lt;&gt;"N",EB830*VLOOKUP(LEFT(CB830,3),'03_DMMucDich'!C802:C806,5,FALSE),"N/A"))))</f>
        <v>#VALUE!</v>
      </c>
    </row>
    <row r="831" spans="1:133" s="34" customFormat="1" ht="16" x14ac:dyDescent="0.2">
      <c r="A831" s="85">
        <v>817</v>
      </c>
      <c r="B831" s="86"/>
      <c r="C831" s="87"/>
      <c r="D831" s="141"/>
      <c r="E831" s="86"/>
      <c r="F831" s="88"/>
      <c r="G831" s="88" t="s">
        <v>5718</v>
      </c>
      <c r="H831" s="151">
        <v>2022</v>
      </c>
      <c r="I831" s="86"/>
      <c r="J831" s="86"/>
      <c r="K831" s="145"/>
      <c r="L831" s="105"/>
      <c r="M831" s="86"/>
      <c r="N831" s="105"/>
      <c r="O831" s="105"/>
      <c r="P831" s="86"/>
      <c r="Q831" s="86"/>
      <c r="R831" s="153"/>
      <c r="S831" s="86"/>
      <c r="T831" s="86"/>
      <c r="U831" s="86"/>
      <c r="V831" s="86" t="str">
        <f t="shared" si="576"/>
        <v xml:space="preserve">, </v>
      </c>
      <c r="W831" s="86"/>
      <c r="X831" s="86"/>
      <c r="Y831" s="86"/>
      <c r="Z831" s="88"/>
      <c r="AA831" s="105"/>
      <c r="AB831" s="86"/>
      <c r="AC831" s="90"/>
      <c r="AD831" s="86"/>
      <c r="AE831" s="86"/>
      <c r="AF831" s="86"/>
      <c r="AG831" s="86"/>
      <c r="AH831" s="160"/>
      <c r="AI831" s="153"/>
      <c r="AJ831" s="153"/>
      <c r="AK831" s="86"/>
      <c r="AL831" s="86"/>
      <c r="AM831" s="153"/>
      <c r="AN831" s="153"/>
      <c r="AO831" s="165"/>
      <c r="AP831" s="153"/>
      <c r="AQ831" s="153"/>
      <c r="AR831" s="166">
        <v>0</v>
      </c>
      <c r="AS831" s="88" t="s">
        <v>5719</v>
      </c>
      <c r="AT831" s="92">
        <f t="shared" si="587"/>
        <v>0</v>
      </c>
      <c r="AU831" s="93">
        <v>0</v>
      </c>
      <c r="AV831" s="93">
        <v>0</v>
      </c>
      <c r="AW831" s="166">
        <v>0</v>
      </c>
      <c r="AX831" s="93">
        <v>0</v>
      </c>
      <c r="AY831" s="177"/>
      <c r="AZ831" s="177">
        <v>0</v>
      </c>
      <c r="BA831" s="178"/>
      <c r="BB831" s="105"/>
      <c r="BC831" s="105"/>
      <c r="BD831" s="93"/>
      <c r="BE831" s="93">
        <v>0</v>
      </c>
      <c r="BF831" s="91">
        <v>0</v>
      </c>
      <c r="BG831" s="94"/>
      <c r="BH831" s="95"/>
      <c r="BI831" s="93">
        <f t="shared" si="556"/>
        <v>0</v>
      </c>
      <c r="BJ831" s="105">
        <f t="shared" si="557"/>
        <v>0</v>
      </c>
      <c r="BK831" s="88">
        <f t="shared" si="558"/>
        <v>0</v>
      </c>
      <c r="BL831" s="86">
        <f t="shared" si="559"/>
        <v>0</v>
      </c>
      <c r="BM831" s="105">
        <f t="shared" si="560"/>
        <v>0</v>
      </c>
      <c r="BN831" s="86">
        <f t="shared" si="561"/>
        <v>0</v>
      </c>
      <c r="BO831" s="86">
        <f t="shared" si="562"/>
        <v>0</v>
      </c>
      <c r="BP831" s="86">
        <f t="shared" si="577"/>
        <v>0</v>
      </c>
      <c r="BQ831" s="160"/>
      <c r="BR831" s="86" t="s">
        <v>5720</v>
      </c>
      <c r="BS831" s="88" t="s">
        <v>5721</v>
      </c>
      <c r="BT831" s="86" t="s">
        <v>5722</v>
      </c>
      <c r="BU831" s="86"/>
      <c r="BV831" s="86">
        <f t="shared" si="578"/>
        <v>0</v>
      </c>
      <c r="BW831" s="105" t="str">
        <f t="shared" si="579"/>
        <v/>
      </c>
      <c r="BX831" s="86">
        <f t="shared" si="573"/>
        <v>0</v>
      </c>
      <c r="BY831" s="86">
        <f t="shared" si="574"/>
        <v>0</v>
      </c>
      <c r="BZ831" s="91">
        <f t="shared" si="575"/>
        <v>0</v>
      </c>
      <c r="CA831" s="91">
        <v>0</v>
      </c>
      <c r="CB831" s="96" t="s">
        <v>5719</v>
      </c>
      <c r="CC831" s="91">
        <f t="shared" si="580"/>
        <v>0</v>
      </c>
      <c r="CD831" s="91">
        <f t="shared" si="581"/>
        <v>0</v>
      </c>
      <c r="CE831" s="93">
        <f t="shared" si="582"/>
        <v>0</v>
      </c>
      <c r="CF831" s="93">
        <f t="shared" si="583"/>
        <v>0</v>
      </c>
      <c r="CG831" s="105"/>
      <c r="CH831" s="105"/>
      <c r="CI831" s="86"/>
      <c r="CJ831" s="188"/>
      <c r="CK831" s="181">
        <f t="shared" si="584"/>
        <v>0</v>
      </c>
      <c r="CL831" s="181">
        <f t="shared" si="585"/>
        <v>0</v>
      </c>
      <c r="CM831" s="86" t="s">
        <v>5723</v>
      </c>
      <c r="CN831" s="182"/>
      <c r="CO831" s="183"/>
      <c r="CP831" s="86" t="s">
        <v>5724</v>
      </c>
      <c r="CQ831" s="153"/>
      <c r="CR831" s="187" t="e">
        <f t="shared" si="586"/>
        <v>#VALUE!</v>
      </c>
      <c r="CS831" s="188">
        <v>0</v>
      </c>
      <c r="CT831" s="188" t="e">
        <f t="shared" si="588"/>
        <v>#VALUE!</v>
      </c>
      <c r="CU831" s="93"/>
      <c r="CV831" s="94">
        <f t="shared" si="570"/>
        <v>0</v>
      </c>
      <c r="CW831" s="93">
        <f t="shared" si="571"/>
        <v>0</v>
      </c>
      <c r="CX831" s="86">
        <f t="shared" si="572"/>
        <v>0</v>
      </c>
      <c r="CY831" s="93" t="e">
        <f t="shared" si="589"/>
        <v>#VALUE!</v>
      </c>
      <c r="CZ831" s="93">
        <v>0</v>
      </c>
      <c r="DA831" s="93">
        <v>0</v>
      </c>
      <c r="DB831" s="93" t="e">
        <f t="shared" si="590"/>
        <v>#VALUE!</v>
      </c>
      <c r="DC831" s="93">
        <v>0</v>
      </c>
      <c r="DD831" s="91">
        <v>0</v>
      </c>
      <c r="DE831" s="93" t="e">
        <f t="shared" si="591"/>
        <v>#VALUE!</v>
      </c>
      <c r="DF831" s="93">
        <f t="shared" si="563"/>
        <v>0</v>
      </c>
      <c r="DG831" s="93"/>
      <c r="DH831" s="93">
        <v>0</v>
      </c>
      <c r="DI831" s="93">
        <v>0</v>
      </c>
      <c r="DJ831" s="86">
        <f t="shared" si="592"/>
        <v>0</v>
      </c>
      <c r="DK831" s="91">
        <v>0</v>
      </c>
      <c r="DL831" s="93"/>
      <c r="DM831" s="93">
        <v>0</v>
      </c>
      <c r="DN831" s="93" t="e">
        <f t="shared" si="564"/>
        <v>#VALUE!</v>
      </c>
      <c r="DO831" s="93" t="e">
        <f t="shared" si="593"/>
        <v>#VALUE!</v>
      </c>
      <c r="DP831" s="92" t="e">
        <f t="shared" si="594"/>
        <v>#VALUE!</v>
      </c>
      <c r="DQ831" s="97">
        <f t="shared" si="565"/>
        <v>0</v>
      </c>
      <c r="DR831" s="98">
        <f t="shared" si="595"/>
        <v>10</v>
      </c>
      <c r="DS831" s="93" t="str">
        <f t="shared" si="596"/>
        <v>Mã tin sai !!!</v>
      </c>
      <c r="DT831" s="93"/>
      <c r="DU831" s="78" t="e">
        <f t="shared" si="566"/>
        <v>#VALUE!</v>
      </c>
      <c r="DV831" s="78" t="e">
        <f>INDEX('08_DMGiaDat'!$L:$L,MATCH(DU831,'08_DMGiaDat'!$R:$R,0))</f>
        <v>#VALUE!</v>
      </c>
      <c r="DW831" s="78" t="str">
        <f t="shared" si="567"/>
        <v>5010700200100000001</v>
      </c>
      <c r="DX831" s="78" t="str">
        <f>IFERROR(VLOOKUP(DW831,'08_DMGiaDat'!C818:C819,2,FALSE),"N")</f>
        <v>N</v>
      </c>
      <c r="DY831" s="78" t="str">
        <f t="shared" si="568"/>
        <v>50107002001001</v>
      </c>
      <c r="DZ831" s="78" t="str">
        <f>IFERROR(VLOOKUP(DY831,'08_DMGiaDat'!C818:C819,2,FALSE),"N")</f>
        <v>N</v>
      </c>
      <c r="EA831" s="78" t="str">
        <f t="shared" si="569"/>
        <v>5010700200100000001</v>
      </c>
      <c r="EB831" s="78" t="str">
        <f>IFERROR(VLOOKUP(EA831,'08_DMGiaDat'!C818:C819,2,FALSE),"N")</f>
        <v>N</v>
      </c>
      <c r="EC831" s="92" t="e">
        <f>IF(DV831&lt;&gt;"N",DV831,IF(DX831&lt;&gt;"N",DX831,IF(DZ831&lt;&gt;"N",DZ831*VLOOKUP(LEFT(CB831,3),'03_DMMucDich'!C802:C806,5,FALSE),IF(EB831&lt;&gt;"N",EB831*VLOOKUP(LEFT(CB831,3),'03_DMMucDich'!C802:C806,5,FALSE),"N/A"))))</f>
        <v>#VALUE!</v>
      </c>
    </row>
    <row r="832" spans="1:133" s="34" customFormat="1" ht="16" x14ac:dyDescent="0.2">
      <c r="A832" s="85">
        <v>818</v>
      </c>
      <c r="B832" s="86"/>
      <c r="C832" s="87"/>
      <c r="D832" s="141"/>
      <c r="E832" s="86"/>
      <c r="F832" s="88"/>
      <c r="G832" s="88" t="s">
        <v>5718</v>
      </c>
      <c r="H832" s="151">
        <v>2022</v>
      </c>
      <c r="I832" s="86"/>
      <c r="J832" s="86"/>
      <c r="K832" s="145"/>
      <c r="L832" s="105"/>
      <c r="M832" s="86"/>
      <c r="N832" s="105"/>
      <c r="O832" s="105"/>
      <c r="P832" s="86"/>
      <c r="Q832" s="86"/>
      <c r="R832" s="153"/>
      <c r="S832" s="86"/>
      <c r="T832" s="86"/>
      <c r="U832" s="86"/>
      <c r="V832" s="86" t="str">
        <f t="shared" si="576"/>
        <v xml:space="preserve">, </v>
      </c>
      <c r="W832" s="86"/>
      <c r="X832" s="86"/>
      <c r="Y832" s="86"/>
      <c r="Z832" s="88"/>
      <c r="AA832" s="105"/>
      <c r="AB832" s="86"/>
      <c r="AC832" s="90"/>
      <c r="AD832" s="86"/>
      <c r="AE832" s="86"/>
      <c r="AF832" s="86"/>
      <c r="AG832" s="86"/>
      <c r="AH832" s="160"/>
      <c r="AI832" s="153"/>
      <c r="AJ832" s="153"/>
      <c r="AK832" s="86"/>
      <c r="AL832" s="86"/>
      <c r="AM832" s="153"/>
      <c r="AN832" s="153"/>
      <c r="AO832" s="165"/>
      <c r="AP832" s="153"/>
      <c r="AQ832" s="153"/>
      <c r="AR832" s="166">
        <v>0</v>
      </c>
      <c r="AS832" s="88" t="s">
        <v>5719</v>
      </c>
      <c r="AT832" s="92">
        <f t="shared" si="587"/>
        <v>0</v>
      </c>
      <c r="AU832" s="93">
        <v>0</v>
      </c>
      <c r="AV832" s="93">
        <v>0</v>
      </c>
      <c r="AW832" s="166">
        <v>0</v>
      </c>
      <c r="AX832" s="93">
        <v>0</v>
      </c>
      <c r="AY832" s="177"/>
      <c r="AZ832" s="177">
        <v>0</v>
      </c>
      <c r="BA832" s="178"/>
      <c r="BB832" s="105"/>
      <c r="BC832" s="105"/>
      <c r="BD832" s="93"/>
      <c r="BE832" s="93">
        <v>0</v>
      </c>
      <c r="BF832" s="91">
        <v>0</v>
      </c>
      <c r="BG832" s="94"/>
      <c r="BH832" s="95"/>
      <c r="BI832" s="93">
        <f t="shared" si="556"/>
        <v>0</v>
      </c>
      <c r="BJ832" s="105">
        <f t="shared" si="557"/>
        <v>0</v>
      </c>
      <c r="BK832" s="88">
        <f t="shared" si="558"/>
        <v>0</v>
      </c>
      <c r="BL832" s="86">
        <f t="shared" si="559"/>
        <v>0</v>
      </c>
      <c r="BM832" s="105">
        <f t="shared" si="560"/>
        <v>0</v>
      </c>
      <c r="BN832" s="86">
        <f t="shared" si="561"/>
        <v>0</v>
      </c>
      <c r="BO832" s="86">
        <f t="shared" si="562"/>
        <v>0</v>
      </c>
      <c r="BP832" s="86">
        <f t="shared" si="577"/>
        <v>0</v>
      </c>
      <c r="BQ832" s="160"/>
      <c r="BR832" s="86" t="s">
        <v>5720</v>
      </c>
      <c r="BS832" s="88" t="s">
        <v>5721</v>
      </c>
      <c r="BT832" s="86" t="s">
        <v>5722</v>
      </c>
      <c r="BU832" s="86"/>
      <c r="BV832" s="86">
        <f t="shared" si="578"/>
        <v>0</v>
      </c>
      <c r="BW832" s="105" t="str">
        <f t="shared" si="579"/>
        <v/>
      </c>
      <c r="BX832" s="86">
        <f t="shared" si="573"/>
        <v>0</v>
      </c>
      <c r="BY832" s="86">
        <f t="shared" si="574"/>
        <v>0</v>
      </c>
      <c r="BZ832" s="91">
        <f t="shared" si="575"/>
        <v>0</v>
      </c>
      <c r="CA832" s="91">
        <v>0</v>
      </c>
      <c r="CB832" s="96" t="s">
        <v>5719</v>
      </c>
      <c r="CC832" s="91">
        <f t="shared" si="580"/>
        <v>0</v>
      </c>
      <c r="CD832" s="91">
        <f t="shared" si="581"/>
        <v>0</v>
      </c>
      <c r="CE832" s="93">
        <f t="shared" si="582"/>
        <v>0</v>
      </c>
      <c r="CF832" s="93">
        <f t="shared" si="583"/>
        <v>0</v>
      </c>
      <c r="CG832" s="105"/>
      <c r="CH832" s="105"/>
      <c r="CI832" s="86"/>
      <c r="CJ832" s="188"/>
      <c r="CK832" s="181">
        <f t="shared" si="584"/>
        <v>0</v>
      </c>
      <c r="CL832" s="181">
        <f t="shared" si="585"/>
        <v>0</v>
      </c>
      <c r="CM832" s="86" t="s">
        <v>5723</v>
      </c>
      <c r="CN832" s="182"/>
      <c r="CO832" s="183"/>
      <c r="CP832" s="86" t="s">
        <v>5724</v>
      </c>
      <c r="CQ832" s="153"/>
      <c r="CR832" s="187" t="e">
        <f t="shared" si="586"/>
        <v>#VALUE!</v>
      </c>
      <c r="CS832" s="188">
        <v>0</v>
      </c>
      <c r="CT832" s="188" t="e">
        <f t="shared" si="588"/>
        <v>#VALUE!</v>
      </c>
      <c r="CU832" s="93"/>
      <c r="CV832" s="94">
        <f t="shared" si="570"/>
        <v>0</v>
      </c>
      <c r="CW832" s="93">
        <f t="shared" si="571"/>
        <v>0</v>
      </c>
      <c r="CX832" s="86">
        <f t="shared" si="572"/>
        <v>0</v>
      </c>
      <c r="CY832" s="93" t="e">
        <f t="shared" si="589"/>
        <v>#VALUE!</v>
      </c>
      <c r="CZ832" s="93">
        <v>0</v>
      </c>
      <c r="DA832" s="93">
        <v>0</v>
      </c>
      <c r="DB832" s="93" t="e">
        <f t="shared" si="590"/>
        <v>#VALUE!</v>
      </c>
      <c r="DC832" s="93">
        <v>0</v>
      </c>
      <c r="DD832" s="91">
        <v>0</v>
      </c>
      <c r="DE832" s="93" t="e">
        <f t="shared" si="591"/>
        <v>#VALUE!</v>
      </c>
      <c r="DF832" s="93">
        <f t="shared" si="563"/>
        <v>0</v>
      </c>
      <c r="DG832" s="93"/>
      <c r="DH832" s="93">
        <v>0</v>
      </c>
      <c r="DI832" s="93">
        <v>0</v>
      </c>
      <c r="DJ832" s="86">
        <f t="shared" si="592"/>
        <v>0</v>
      </c>
      <c r="DK832" s="91">
        <v>0</v>
      </c>
      <c r="DL832" s="93"/>
      <c r="DM832" s="93">
        <v>0</v>
      </c>
      <c r="DN832" s="93" t="e">
        <f t="shared" si="564"/>
        <v>#VALUE!</v>
      </c>
      <c r="DO832" s="93" t="e">
        <f t="shared" si="593"/>
        <v>#VALUE!</v>
      </c>
      <c r="DP832" s="92" t="e">
        <f t="shared" si="594"/>
        <v>#VALUE!</v>
      </c>
      <c r="DQ832" s="97">
        <f t="shared" si="565"/>
        <v>0</v>
      </c>
      <c r="DR832" s="98">
        <f t="shared" si="595"/>
        <v>10</v>
      </c>
      <c r="DS832" s="93" t="str">
        <f t="shared" si="596"/>
        <v>Mã tin sai !!!</v>
      </c>
      <c r="DT832" s="93"/>
      <c r="DU832" s="78" t="e">
        <f t="shared" si="566"/>
        <v>#VALUE!</v>
      </c>
      <c r="DV832" s="78" t="e">
        <f>INDEX('08_DMGiaDat'!$L:$L,MATCH(DU832,'08_DMGiaDat'!$R:$R,0))</f>
        <v>#VALUE!</v>
      </c>
      <c r="DW832" s="78" t="str">
        <f t="shared" si="567"/>
        <v>5010700200100000001</v>
      </c>
      <c r="DX832" s="78" t="str">
        <f>IFERROR(VLOOKUP(DW832,'08_DMGiaDat'!C818:C819,2,FALSE),"N")</f>
        <v>N</v>
      </c>
      <c r="DY832" s="78" t="str">
        <f t="shared" si="568"/>
        <v>50107002001001</v>
      </c>
      <c r="DZ832" s="78" t="str">
        <f>IFERROR(VLOOKUP(DY832,'08_DMGiaDat'!C818:C819,2,FALSE),"N")</f>
        <v>N</v>
      </c>
      <c r="EA832" s="78" t="str">
        <f t="shared" si="569"/>
        <v>5010700200100000001</v>
      </c>
      <c r="EB832" s="78" t="str">
        <f>IFERROR(VLOOKUP(EA832,'08_DMGiaDat'!C818:C819,2,FALSE),"N")</f>
        <v>N</v>
      </c>
      <c r="EC832" s="92" t="e">
        <f>IF(DV832&lt;&gt;"N",DV832,IF(DX832&lt;&gt;"N",DX832,IF(DZ832&lt;&gt;"N",DZ832*VLOOKUP(LEFT(CB832,3),'03_DMMucDich'!C802:C806,5,FALSE),IF(EB832&lt;&gt;"N",EB832*VLOOKUP(LEFT(CB832,3),'03_DMMucDich'!C802:C806,5,FALSE),"N/A"))))</f>
        <v>#VALUE!</v>
      </c>
    </row>
    <row r="833" spans="1:133" s="34" customFormat="1" ht="16" x14ac:dyDescent="0.2">
      <c r="A833" s="85">
        <v>819</v>
      </c>
      <c r="B833" s="86"/>
      <c r="C833" s="87"/>
      <c r="D833" s="141"/>
      <c r="E833" s="86"/>
      <c r="F833" s="88"/>
      <c r="G833" s="88" t="s">
        <v>5718</v>
      </c>
      <c r="H833" s="151">
        <v>2022</v>
      </c>
      <c r="I833" s="86"/>
      <c r="J833" s="86"/>
      <c r="K833" s="145"/>
      <c r="L833" s="105"/>
      <c r="M833" s="86"/>
      <c r="N833" s="105"/>
      <c r="O833" s="105"/>
      <c r="P833" s="86"/>
      <c r="Q833" s="86"/>
      <c r="R833" s="153"/>
      <c r="S833" s="86"/>
      <c r="T833" s="86"/>
      <c r="U833" s="86"/>
      <c r="V833" s="86" t="str">
        <f t="shared" si="576"/>
        <v xml:space="preserve">, </v>
      </c>
      <c r="W833" s="86"/>
      <c r="X833" s="86"/>
      <c r="Y833" s="86"/>
      <c r="Z833" s="88"/>
      <c r="AA833" s="105"/>
      <c r="AB833" s="86"/>
      <c r="AC833" s="90"/>
      <c r="AD833" s="86"/>
      <c r="AE833" s="86"/>
      <c r="AF833" s="86"/>
      <c r="AG833" s="86"/>
      <c r="AH833" s="160"/>
      <c r="AI833" s="153"/>
      <c r="AJ833" s="153"/>
      <c r="AK833" s="86"/>
      <c r="AL833" s="86"/>
      <c r="AM833" s="153"/>
      <c r="AN833" s="153"/>
      <c r="AO833" s="165"/>
      <c r="AP833" s="153"/>
      <c r="AQ833" s="153"/>
      <c r="AR833" s="166">
        <v>0</v>
      </c>
      <c r="AS833" s="88" t="s">
        <v>5719</v>
      </c>
      <c r="AT833" s="92">
        <f t="shared" si="587"/>
        <v>0</v>
      </c>
      <c r="AU833" s="93">
        <v>0</v>
      </c>
      <c r="AV833" s="93">
        <v>0</v>
      </c>
      <c r="AW833" s="166">
        <v>0</v>
      </c>
      <c r="AX833" s="93">
        <v>0</v>
      </c>
      <c r="AY833" s="177"/>
      <c r="AZ833" s="177">
        <v>0</v>
      </c>
      <c r="BA833" s="178"/>
      <c r="BB833" s="105"/>
      <c r="BC833" s="105"/>
      <c r="BD833" s="93"/>
      <c r="BE833" s="93">
        <v>0</v>
      </c>
      <c r="BF833" s="91">
        <v>0</v>
      </c>
      <c r="BG833" s="94"/>
      <c r="BH833" s="95"/>
      <c r="BI833" s="93">
        <f t="shared" si="556"/>
        <v>0</v>
      </c>
      <c r="BJ833" s="105">
        <f t="shared" si="557"/>
        <v>0</v>
      </c>
      <c r="BK833" s="88">
        <f t="shared" si="558"/>
        <v>0</v>
      </c>
      <c r="BL833" s="86">
        <f t="shared" si="559"/>
        <v>0</v>
      </c>
      <c r="BM833" s="105">
        <f t="shared" si="560"/>
        <v>0</v>
      </c>
      <c r="BN833" s="86">
        <f t="shared" si="561"/>
        <v>0</v>
      </c>
      <c r="BO833" s="86">
        <f t="shared" si="562"/>
        <v>0</v>
      </c>
      <c r="BP833" s="86">
        <f t="shared" si="577"/>
        <v>0</v>
      </c>
      <c r="BQ833" s="160"/>
      <c r="BR833" s="86" t="s">
        <v>5720</v>
      </c>
      <c r="BS833" s="88" t="s">
        <v>5721</v>
      </c>
      <c r="BT833" s="86" t="s">
        <v>5722</v>
      </c>
      <c r="BU833" s="86"/>
      <c r="BV833" s="86">
        <f t="shared" si="578"/>
        <v>0</v>
      </c>
      <c r="BW833" s="105" t="str">
        <f t="shared" si="579"/>
        <v/>
      </c>
      <c r="BX833" s="86">
        <f t="shared" si="573"/>
        <v>0</v>
      </c>
      <c r="BY833" s="86">
        <f t="shared" si="574"/>
        <v>0</v>
      </c>
      <c r="BZ833" s="91">
        <f t="shared" si="575"/>
        <v>0</v>
      </c>
      <c r="CA833" s="91">
        <v>0</v>
      </c>
      <c r="CB833" s="96" t="s">
        <v>5719</v>
      </c>
      <c r="CC833" s="91">
        <f t="shared" si="580"/>
        <v>0</v>
      </c>
      <c r="CD833" s="91">
        <f t="shared" si="581"/>
        <v>0</v>
      </c>
      <c r="CE833" s="93">
        <f t="shared" si="582"/>
        <v>0</v>
      </c>
      <c r="CF833" s="93">
        <f t="shared" si="583"/>
        <v>0</v>
      </c>
      <c r="CG833" s="105"/>
      <c r="CH833" s="105"/>
      <c r="CI833" s="86"/>
      <c r="CJ833" s="188"/>
      <c r="CK833" s="181">
        <f t="shared" si="584"/>
        <v>0</v>
      </c>
      <c r="CL833" s="181">
        <f t="shared" si="585"/>
        <v>0</v>
      </c>
      <c r="CM833" s="86" t="s">
        <v>5723</v>
      </c>
      <c r="CN833" s="182"/>
      <c r="CO833" s="183"/>
      <c r="CP833" s="86" t="s">
        <v>5724</v>
      </c>
      <c r="CQ833" s="153"/>
      <c r="CR833" s="187" t="e">
        <f t="shared" si="586"/>
        <v>#VALUE!</v>
      </c>
      <c r="CS833" s="188">
        <v>0</v>
      </c>
      <c r="CT833" s="188" t="e">
        <f t="shared" si="588"/>
        <v>#VALUE!</v>
      </c>
      <c r="CU833" s="93"/>
      <c r="CV833" s="94">
        <f t="shared" si="570"/>
        <v>0</v>
      </c>
      <c r="CW833" s="93">
        <f t="shared" si="571"/>
        <v>0</v>
      </c>
      <c r="CX833" s="86">
        <f t="shared" si="572"/>
        <v>0</v>
      </c>
      <c r="CY833" s="93" t="e">
        <f t="shared" si="589"/>
        <v>#VALUE!</v>
      </c>
      <c r="CZ833" s="93">
        <v>0</v>
      </c>
      <c r="DA833" s="93">
        <v>0</v>
      </c>
      <c r="DB833" s="93" t="e">
        <f t="shared" si="590"/>
        <v>#VALUE!</v>
      </c>
      <c r="DC833" s="93">
        <v>0</v>
      </c>
      <c r="DD833" s="91">
        <v>0</v>
      </c>
      <c r="DE833" s="93" t="e">
        <f t="shared" si="591"/>
        <v>#VALUE!</v>
      </c>
      <c r="DF833" s="93">
        <f t="shared" si="563"/>
        <v>0</v>
      </c>
      <c r="DG833" s="93"/>
      <c r="DH833" s="93">
        <v>0</v>
      </c>
      <c r="DI833" s="93">
        <v>0</v>
      </c>
      <c r="DJ833" s="86">
        <f t="shared" si="592"/>
        <v>0</v>
      </c>
      <c r="DK833" s="91">
        <v>0</v>
      </c>
      <c r="DL833" s="93"/>
      <c r="DM833" s="93">
        <v>0</v>
      </c>
      <c r="DN833" s="93" t="e">
        <f t="shared" si="564"/>
        <v>#VALUE!</v>
      </c>
      <c r="DO833" s="93" t="e">
        <f t="shared" si="593"/>
        <v>#VALUE!</v>
      </c>
      <c r="DP833" s="92" t="e">
        <f t="shared" si="594"/>
        <v>#VALUE!</v>
      </c>
      <c r="DQ833" s="97">
        <f t="shared" si="565"/>
        <v>0</v>
      </c>
      <c r="DR833" s="98">
        <f t="shared" si="595"/>
        <v>10</v>
      </c>
      <c r="DS833" s="93" t="str">
        <f t="shared" si="596"/>
        <v>Mã tin sai !!!</v>
      </c>
      <c r="DT833" s="93"/>
      <c r="DU833" s="78" t="e">
        <f t="shared" si="566"/>
        <v>#VALUE!</v>
      </c>
      <c r="DV833" s="78" t="e">
        <f>INDEX('08_DMGiaDat'!$L:$L,MATCH(DU833,'08_DMGiaDat'!$R:$R,0))</f>
        <v>#VALUE!</v>
      </c>
      <c r="DW833" s="78" t="str">
        <f t="shared" si="567"/>
        <v>5010700200100000001</v>
      </c>
      <c r="DX833" s="78" t="str">
        <f>IFERROR(VLOOKUP(DW833,'08_DMGiaDat'!C818:C819,2,FALSE),"N")</f>
        <v>N</v>
      </c>
      <c r="DY833" s="78" t="str">
        <f t="shared" si="568"/>
        <v>50107002001001</v>
      </c>
      <c r="DZ833" s="78" t="str">
        <f>IFERROR(VLOOKUP(DY833,'08_DMGiaDat'!C818:C819,2,FALSE),"N")</f>
        <v>N</v>
      </c>
      <c r="EA833" s="78" t="str">
        <f t="shared" si="569"/>
        <v>5010700200100000001</v>
      </c>
      <c r="EB833" s="78" t="str">
        <f>IFERROR(VLOOKUP(EA833,'08_DMGiaDat'!C818:C819,2,FALSE),"N")</f>
        <v>N</v>
      </c>
      <c r="EC833" s="92" t="e">
        <f>IF(DV833&lt;&gt;"N",DV833,IF(DX833&lt;&gt;"N",DX833,IF(DZ833&lt;&gt;"N",DZ833*VLOOKUP(LEFT(CB833,3),'03_DMMucDich'!C802:C806,5,FALSE),IF(EB833&lt;&gt;"N",EB833*VLOOKUP(LEFT(CB833,3),'03_DMMucDich'!C802:C806,5,FALSE),"N/A"))))</f>
        <v>#VALUE!</v>
      </c>
    </row>
    <row r="834" spans="1:133" s="34" customFormat="1" ht="16" x14ac:dyDescent="0.2">
      <c r="A834" s="85">
        <v>820</v>
      </c>
      <c r="B834" s="86"/>
      <c r="C834" s="87"/>
      <c r="D834" s="141"/>
      <c r="E834" s="86"/>
      <c r="F834" s="88"/>
      <c r="G834" s="88" t="s">
        <v>5718</v>
      </c>
      <c r="H834" s="151">
        <v>2022</v>
      </c>
      <c r="I834" s="86"/>
      <c r="J834" s="86"/>
      <c r="K834" s="145"/>
      <c r="L834" s="105"/>
      <c r="M834" s="86"/>
      <c r="N834" s="105"/>
      <c r="O834" s="105"/>
      <c r="P834" s="86"/>
      <c r="Q834" s="86"/>
      <c r="R834" s="153"/>
      <c r="S834" s="86"/>
      <c r="T834" s="86"/>
      <c r="U834" s="86"/>
      <c r="V834" s="86" t="str">
        <f t="shared" si="576"/>
        <v xml:space="preserve">, </v>
      </c>
      <c r="W834" s="86"/>
      <c r="X834" s="86"/>
      <c r="Y834" s="86"/>
      <c r="Z834" s="88"/>
      <c r="AA834" s="105"/>
      <c r="AB834" s="86"/>
      <c r="AC834" s="90"/>
      <c r="AD834" s="86"/>
      <c r="AE834" s="86"/>
      <c r="AF834" s="86"/>
      <c r="AG834" s="86"/>
      <c r="AH834" s="160"/>
      <c r="AI834" s="153"/>
      <c r="AJ834" s="153"/>
      <c r="AK834" s="86"/>
      <c r="AL834" s="86"/>
      <c r="AM834" s="153"/>
      <c r="AN834" s="153"/>
      <c r="AO834" s="165"/>
      <c r="AP834" s="153"/>
      <c r="AQ834" s="153"/>
      <c r="AR834" s="166">
        <v>0</v>
      </c>
      <c r="AS834" s="88" t="s">
        <v>5719</v>
      </c>
      <c r="AT834" s="92">
        <f t="shared" si="587"/>
        <v>0</v>
      </c>
      <c r="AU834" s="93">
        <v>0</v>
      </c>
      <c r="AV834" s="93">
        <v>0</v>
      </c>
      <c r="AW834" s="166">
        <v>0</v>
      </c>
      <c r="AX834" s="93">
        <v>0</v>
      </c>
      <c r="AY834" s="177"/>
      <c r="AZ834" s="177">
        <v>0</v>
      </c>
      <c r="BA834" s="178"/>
      <c r="BB834" s="105"/>
      <c r="BC834" s="105"/>
      <c r="BD834" s="93"/>
      <c r="BE834" s="93">
        <v>0</v>
      </c>
      <c r="BF834" s="91">
        <v>0</v>
      </c>
      <c r="BG834" s="94"/>
      <c r="BH834" s="95"/>
      <c r="BI834" s="93">
        <f t="shared" si="556"/>
        <v>0</v>
      </c>
      <c r="BJ834" s="105">
        <f t="shared" si="557"/>
        <v>0</v>
      </c>
      <c r="BK834" s="88">
        <f t="shared" si="558"/>
        <v>0</v>
      </c>
      <c r="BL834" s="86">
        <f t="shared" si="559"/>
        <v>0</v>
      </c>
      <c r="BM834" s="105">
        <f t="shared" si="560"/>
        <v>0</v>
      </c>
      <c r="BN834" s="86">
        <f t="shared" si="561"/>
        <v>0</v>
      </c>
      <c r="BO834" s="86">
        <f t="shared" si="562"/>
        <v>0</v>
      </c>
      <c r="BP834" s="86">
        <f t="shared" si="577"/>
        <v>0</v>
      </c>
      <c r="BQ834" s="160"/>
      <c r="BR834" s="86" t="s">
        <v>5720</v>
      </c>
      <c r="BS834" s="88" t="s">
        <v>5721</v>
      </c>
      <c r="BT834" s="86" t="s">
        <v>5722</v>
      </c>
      <c r="BU834" s="86"/>
      <c r="BV834" s="86">
        <f t="shared" si="578"/>
        <v>0</v>
      </c>
      <c r="BW834" s="105" t="str">
        <f t="shared" si="579"/>
        <v/>
      </c>
      <c r="BX834" s="86">
        <f t="shared" si="573"/>
        <v>0</v>
      </c>
      <c r="BY834" s="86">
        <f t="shared" si="574"/>
        <v>0</v>
      </c>
      <c r="BZ834" s="91">
        <f t="shared" si="575"/>
        <v>0</v>
      </c>
      <c r="CA834" s="91">
        <v>0</v>
      </c>
      <c r="CB834" s="96" t="s">
        <v>5719</v>
      </c>
      <c r="CC834" s="91">
        <f t="shared" si="580"/>
        <v>0</v>
      </c>
      <c r="CD834" s="91">
        <f t="shared" si="581"/>
        <v>0</v>
      </c>
      <c r="CE834" s="93">
        <f t="shared" si="582"/>
        <v>0</v>
      </c>
      <c r="CF834" s="93">
        <f t="shared" si="583"/>
        <v>0</v>
      </c>
      <c r="CG834" s="105"/>
      <c r="CH834" s="105"/>
      <c r="CI834" s="86"/>
      <c r="CJ834" s="188"/>
      <c r="CK834" s="181">
        <f t="shared" si="584"/>
        <v>0</v>
      </c>
      <c r="CL834" s="181">
        <f t="shared" si="585"/>
        <v>0</v>
      </c>
      <c r="CM834" s="86" t="s">
        <v>5723</v>
      </c>
      <c r="CN834" s="182"/>
      <c r="CO834" s="183"/>
      <c r="CP834" s="86" t="s">
        <v>5724</v>
      </c>
      <c r="CQ834" s="153"/>
      <c r="CR834" s="187" t="e">
        <f t="shared" si="586"/>
        <v>#VALUE!</v>
      </c>
      <c r="CS834" s="188">
        <v>0</v>
      </c>
      <c r="CT834" s="188" t="e">
        <f t="shared" si="588"/>
        <v>#VALUE!</v>
      </c>
      <c r="CU834" s="93"/>
      <c r="CV834" s="94">
        <f t="shared" si="570"/>
        <v>0</v>
      </c>
      <c r="CW834" s="93">
        <f t="shared" si="571"/>
        <v>0</v>
      </c>
      <c r="CX834" s="86">
        <f t="shared" si="572"/>
        <v>0</v>
      </c>
      <c r="CY834" s="93" t="e">
        <f t="shared" si="589"/>
        <v>#VALUE!</v>
      </c>
      <c r="CZ834" s="93">
        <v>0</v>
      </c>
      <c r="DA834" s="93">
        <v>0</v>
      </c>
      <c r="DB834" s="93" t="e">
        <f t="shared" si="590"/>
        <v>#VALUE!</v>
      </c>
      <c r="DC834" s="93">
        <v>0</v>
      </c>
      <c r="DD834" s="91">
        <v>0</v>
      </c>
      <c r="DE834" s="93" t="e">
        <f t="shared" si="591"/>
        <v>#VALUE!</v>
      </c>
      <c r="DF834" s="93">
        <f t="shared" si="563"/>
        <v>0</v>
      </c>
      <c r="DG834" s="93"/>
      <c r="DH834" s="93">
        <v>0</v>
      </c>
      <c r="DI834" s="93">
        <v>0</v>
      </c>
      <c r="DJ834" s="86">
        <f t="shared" si="592"/>
        <v>0</v>
      </c>
      <c r="DK834" s="91">
        <v>0</v>
      </c>
      <c r="DL834" s="93"/>
      <c r="DM834" s="93">
        <v>0</v>
      </c>
      <c r="DN834" s="93" t="e">
        <f t="shared" si="564"/>
        <v>#VALUE!</v>
      </c>
      <c r="DO834" s="93" t="e">
        <f t="shared" si="593"/>
        <v>#VALUE!</v>
      </c>
      <c r="DP834" s="92" t="e">
        <f t="shared" si="594"/>
        <v>#VALUE!</v>
      </c>
      <c r="DQ834" s="97">
        <f t="shared" si="565"/>
        <v>0</v>
      </c>
      <c r="DR834" s="98">
        <f t="shared" si="595"/>
        <v>10</v>
      </c>
      <c r="DS834" s="93" t="str">
        <f t="shared" si="596"/>
        <v>Mã tin sai !!!</v>
      </c>
      <c r="DT834" s="93"/>
      <c r="DU834" s="78" t="e">
        <f t="shared" si="566"/>
        <v>#VALUE!</v>
      </c>
      <c r="DV834" s="78" t="e">
        <f>INDEX('08_DMGiaDat'!$L:$L,MATCH(DU834,'08_DMGiaDat'!$R:$R,0))</f>
        <v>#VALUE!</v>
      </c>
      <c r="DW834" s="78" t="str">
        <f t="shared" si="567"/>
        <v>5010700200100000001</v>
      </c>
      <c r="DX834" s="78" t="str">
        <f>IFERROR(VLOOKUP(DW834,'08_DMGiaDat'!C818:C819,2,FALSE),"N")</f>
        <v>N</v>
      </c>
      <c r="DY834" s="78" t="str">
        <f t="shared" si="568"/>
        <v>50107002001001</v>
      </c>
      <c r="DZ834" s="78" t="str">
        <f>IFERROR(VLOOKUP(DY834,'08_DMGiaDat'!C818:C819,2,FALSE),"N")</f>
        <v>N</v>
      </c>
      <c r="EA834" s="78" t="str">
        <f t="shared" si="569"/>
        <v>5010700200100000001</v>
      </c>
      <c r="EB834" s="78" t="str">
        <f>IFERROR(VLOOKUP(EA834,'08_DMGiaDat'!C818:C819,2,FALSE),"N")</f>
        <v>N</v>
      </c>
      <c r="EC834" s="92" t="e">
        <f>IF(DV834&lt;&gt;"N",DV834,IF(DX834&lt;&gt;"N",DX834,IF(DZ834&lt;&gt;"N",DZ834*VLOOKUP(LEFT(CB834,3),'03_DMMucDich'!C802:C806,5,FALSE),IF(EB834&lt;&gt;"N",EB834*VLOOKUP(LEFT(CB834,3),'03_DMMucDich'!C802:C806,5,FALSE),"N/A"))))</f>
        <v>#VALUE!</v>
      </c>
    </row>
    <row r="835" spans="1:133" s="34" customFormat="1" ht="16" x14ac:dyDescent="0.2">
      <c r="A835" s="85">
        <v>821</v>
      </c>
      <c r="B835" s="86"/>
      <c r="C835" s="87"/>
      <c r="D835" s="141"/>
      <c r="E835" s="86"/>
      <c r="F835" s="88"/>
      <c r="G835" s="88" t="s">
        <v>5718</v>
      </c>
      <c r="H835" s="151">
        <v>2022</v>
      </c>
      <c r="I835" s="86"/>
      <c r="J835" s="86"/>
      <c r="K835" s="145"/>
      <c r="L835" s="105"/>
      <c r="M835" s="86"/>
      <c r="N835" s="105"/>
      <c r="O835" s="105"/>
      <c r="P835" s="86"/>
      <c r="Q835" s="86"/>
      <c r="R835" s="153"/>
      <c r="S835" s="86"/>
      <c r="T835" s="86"/>
      <c r="U835" s="86"/>
      <c r="V835" s="86" t="str">
        <f t="shared" si="576"/>
        <v xml:space="preserve">, </v>
      </c>
      <c r="W835" s="86"/>
      <c r="X835" s="86"/>
      <c r="Y835" s="86"/>
      <c r="Z835" s="88"/>
      <c r="AA835" s="105"/>
      <c r="AB835" s="86"/>
      <c r="AC835" s="90"/>
      <c r="AD835" s="86"/>
      <c r="AE835" s="86"/>
      <c r="AF835" s="86"/>
      <c r="AG835" s="86"/>
      <c r="AH835" s="160"/>
      <c r="AI835" s="153"/>
      <c r="AJ835" s="153"/>
      <c r="AK835" s="86"/>
      <c r="AL835" s="86"/>
      <c r="AM835" s="153"/>
      <c r="AN835" s="153"/>
      <c r="AO835" s="165"/>
      <c r="AP835" s="153"/>
      <c r="AQ835" s="153"/>
      <c r="AR835" s="166">
        <v>0</v>
      </c>
      <c r="AS835" s="88" t="s">
        <v>5719</v>
      </c>
      <c r="AT835" s="92">
        <f t="shared" si="587"/>
        <v>0</v>
      </c>
      <c r="AU835" s="93">
        <v>0</v>
      </c>
      <c r="AV835" s="93">
        <v>0</v>
      </c>
      <c r="AW835" s="166">
        <v>0</v>
      </c>
      <c r="AX835" s="93">
        <v>0</v>
      </c>
      <c r="AY835" s="177"/>
      <c r="AZ835" s="177">
        <v>0</v>
      </c>
      <c r="BA835" s="178"/>
      <c r="BB835" s="105"/>
      <c r="BC835" s="105"/>
      <c r="BD835" s="93"/>
      <c r="BE835" s="93">
        <v>0</v>
      </c>
      <c r="BF835" s="91">
        <v>0</v>
      </c>
      <c r="BG835" s="94"/>
      <c r="BH835" s="95"/>
      <c r="BI835" s="93">
        <f t="shared" si="556"/>
        <v>0</v>
      </c>
      <c r="BJ835" s="105">
        <f t="shared" si="557"/>
        <v>0</v>
      </c>
      <c r="BK835" s="88">
        <f t="shared" si="558"/>
        <v>0</v>
      </c>
      <c r="BL835" s="86">
        <f t="shared" si="559"/>
        <v>0</v>
      </c>
      <c r="BM835" s="105">
        <f t="shared" si="560"/>
        <v>0</v>
      </c>
      <c r="BN835" s="86">
        <f t="shared" si="561"/>
        <v>0</v>
      </c>
      <c r="BO835" s="86">
        <f t="shared" si="562"/>
        <v>0</v>
      </c>
      <c r="BP835" s="86">
        <f t="shared" si="577"/>
        <v>0</v>
      </c>
      <c r="BQ835" s="160"/>
      <c r="BR835" s="86" t="s">
        <v>5720</v>
      </c>
      <c r="BS835" s="88" t="s">
        <v>5721</v>
      </c>
      <c r="BT835" s="86" t="s">
        <v>5722</v>
      </c>
      <c r="BU835" s="86"/>
      <c r="BV835" s="86">
        <f t="shared" si="578"/>
        <v>0</v>
      </c>
      <c r="BW835" s="105" t="str">
        <f t="shared" si="579"/>
        <v/>
      </c>
      <c r="BX835" s="86">
        <f t="shared" si="573"/>
        <v>0</v>
      </c>
      <c r="BY835" s="86">
        <f t="shared" si="574"/>
        <v>0</v>
      </c>
      <c r="BZ835" s="91">
        <f t="shared" si="575"/>
        <v>0</v>
      </c>
      <c r="CA835" s="91">
        <v>0</v>
      </c>
      <c r="CB835" s="96" t="s">
        <v>5719</v>
      </c>
      <c r="CC835" s="91">
        <f t="shared" si="580"/>
        <v>0</v>
      </c>
      <c r="CD835" s="91">
        <f t="shared" si="581"/>
        <v>0</v>
      </c>
      <c r="CE835" s="93">
        <f t="shared" si="582"/>
        <v>0</v>
      </c>
      <c r="CF835" s="93">
        <f t="shared" si="583"/>
        <v>0</v>
      </c>
      <c r="CG835" s="105"/>
      <c r="CH835" s="105"/>
      <c r="CI835" s="86"/>
      <c r="CJ835" s="188"/>
      <c r="CK835" s="181">
        <f t="shared" si="584"/>
        <v>0</v>
      </c>
      <c r="CL835" s="181">
        <f t="shared" si="585"/>
        <v>0</v>
      </c>
      <c r="CM835" s="86" t="s">
        <v>5723</v>
      </c>
      <c r="CN835" s="182"/>
      <c r="CO835" s="183"/>
      <c r="CP835" s="86" t="s">
        <v>5724</v>
      </c>
      <c r="CQ835" s="153"/>
      <c r="CR835" s="187" t="e">
        <f t="shared" si="586"/>
        <v>#VALUE!</v>
      </c>
      <c r="CS835" s="188">
        <v>0</v>
      </c>
      <c r="CT835" s="188" t="e">
        <f t="shared" si="588"/>
        <v>#VALUE!</v>
      </c>
      <c r="CU835" s="93"/>
      <c r="CV835" s="94">
        <f t="shared" si="570"/>
        <v>0</v>
      </c>
      <c r="CW835" s="93">
        <f t="shared" si="571"/>
        <v>0</v>
      </c>
      <c r="CX835" s="86">
        <f t="shared" si="572"/>
        <v>0</v>
      </c>
      <c r="CY835" s="93" t="e">
        <f t="shared" si="589"/>
        <v>#VALUE!</v>
      </c>
      <c r="CZ835" s="93">
        <v>0</v>
      </c>
      <c r="DA835" s="93">
        <v>0</v>
      </c>
      <c r="DB835" s="93" t="e">
        <f t="shared" si="590"/>
        <v>#VALUE!</v>
      </c>
      <c r="DC835" s="93">
        <v>0</v>
      </c>
      <c r="DD835" s="91">
        <v>0</v>
      </c>
      <c r="DE835" s="93" t="e">
        <f t="shared" si="591"/>
        <v>#VALUE!</v>
      </c>
      <c r="DF835" s="93">
        <f t="shared" si="563"/>
        <v>0</v>
      </c>
      <c r="DG835" s="93"/>
      <c r="DH835" s="93">
        <v>0</v>
      </c>
      <c r="DI835" s="93">
        <v>0</v>
      </c>
      <c r="DJ835" s="86">
        <f t="shared" si="592"/>
        <v>0</v>
      </c>
      <c r="DK835" s="91">
        <v>0</v>
      </c>
      <c r="DL835" s="93"/>
      <c r="DM835" s="93">
        <v>0</v>
      </c>
      <c r="DN835" s="93" t="e">
        <f t="shared" si="564"/>
        <v>#VALUE!</v>
      </c>
      <c r="DO835" s="93" t="e">
        <f t="shared" si="593"/>
        <v>#VALUE!</v>
      </c>
      <c r="DP835" s="92" t="e">
        <f t="shared" si="594"/>
        <v>#VALUE!</v>
      </c>
      <c r="DQ835" s="97">
        <f t="shared" si="565"/>
        <v>0</v>
      </c>
      <c r="DR835" s="98">
        <f t="shared" si="595"/>
        <v>10</v>
      </c>
      <c r="DS835" s="93" t="str">
        <f t="shared" si="596"/>
        <v>Mã tin sai !!!</v>
      </c>
      <c r="DT835" s="93"/>
      <c r="DU835" s="78" t="e">
        <f t="shared" si="566"/>
        <v>#VALUE!</v>
      </c>
      <c r="DV835" s="78" t="e">
        <f>INDEX('08_DMGiaDat'!$L:$L,MATCH(DU835,'08_DMGiaDat'!$R:$R,0))</f>
        <v>#VALUE!</v>
      </c>
      <c r="DW835" s="78" t="str">
        <f t="shared" si="567"/>
        <v>5010700200100000001</v>
      </c>
      <c r="DX835" s="78" t="str">
        <f>IFERROR(VLOOKUP(DW835,'08_DMGiaDat'!C818:C819,2,FALSE),"N")</f>
        <v>N</v>
      </c>
      <c r="DY835" s="78" t="str">
        <f t="shared" si="568"/>
        <v>50107002001001</v>
      </c>
      <c r="DZ835" s="78" t="str">
        <f>IFERROR(VLOOKUP(DY835,'08_DMGiaDat'!C818:C819,2,FALSE),"N")</f>
        <v>N</v>
      </c>
      <c r="EA835" s="78" t="str">
        <f t="shared" si="569"/>
        <v>5010700200100000001</v>
      </c>
      <c r="EB835" s="78" t="str">
        <f>IFERROR(VLOOKUP(EA835,'08_DMGiaDat'!C818:C819,2,FALSE),"N")</f>
        <v>N</v>
      </c>
      <c r="EC835" s="92" t="e">
        <f>IF(DV835&lt;&gt;"N",DV835,IF(DX835&lt;&gt;"N",DX835,IF(DZ835&lt;&gt;"N",DZ835*VLOOKUP(LEFT(CB835,3),'03_DMMucDich'!C802:C806,5,FALSE),IF(EB835&lt;&gt;"N",EB835*VLOOKUP(LEFT(CB835,3),'03_DMMucDich'!C802:C806,5,FALSE),"N/A"))))</f>
        <v>#VALUE!</v>
      </c>
    </row>
    <row r="836" spans="1:133" s="34" customFormat="1" ht="16" x14ac:dyDescent="0.2">
      <c r="A836" s="85">
        <v>822</v>
      </c>
      <c r="B836" s="86"/>
      <c r="C836" s="87"/>
      <c r="D836" s="141"/>
      <c r="E836" s="86"/>
      <c r="F836" s="88"/>
      <c r="G836" s="88" t="s">
        <v>5718</v>
      </c>
      <c r="H836" s="151">
        <v>2022</v>
      </c>
      <c r="I836" s="86"/>
      <c r="J836" s="86"/>
      <c r="K836" s="145"/>
      <c r="L836" s="105"/>
      <c r="M836" s="86"/>
      <c r="N836" s="105"/>
      <c r="O836" s="105"/>
      <c r="P836" s="86"/>
      <c r="Q836" s="86"/>
      <c r="R836" s="153"/>
      <c r="S836" s="86"/>
      <c r="T836" s="86"/>
      <c r="U836" s="86"/>
      <c r="V836" s="86" t="str">
        <f t="shared" si="576"/>
        <v xml:space="preserve">, </v>
      </c>
      <c r="W836" s="86"/>
      <c r="X836" s="86"/>
      <c r="Y836" s="86"/>
      <c r="Z836" s="88"/>
      <c r="AA836" s="105"/>
      <c r="AB836" s="86"/>
      <c r="AC836" s="90"/>
      <c r="AD836" s="86"/>
      <c r="AE836" s="86"/>
      <c r="AF836" s="86"/>
      <c r="AG836" s="86"/>
      <c r="AH836" s="160"/>
      <c r="AI836" s="153"/>
      <c r="AJ836" s="153"/>
      <c r="AK836" s="86"/>
      <c r="AL836" s="86"/>
      <c r="AM836" s="153"/>
      <c r="AN836" s="153"/>
      <c r="AO836" s="165"/>
      <c r="AP836" s="153"/>
      <c r="AQ836" s="153"/>
      <c r="AR836" s="166">
        <v>0</v>
      </c>
      <c r="AS836" s="88" t="s">
        <v>5719</v>
      </c>
      <c r="AT836" s="92">
        <f t="shared" si="587"/>
        <v>0</v>
      </c>
      <c r="AU836" s="93">
        <v>0</v>
      </c>
      <c r="AV836" s="93">
        <v>0</v>
      </c>
      <c r="AW836" s="166">
        <v>0</v>
      </c>
      <c r="AX836" s="93">
        <v>0</v>
      </c>
      <c r="AY836" s="177"/>
      <c r="AZ836" s="177">
        <v>0</v>
      </c>
      <c r="BA836" s="178"/>
      <c r="BB836" s="105"/>
      <c r="BC836" s="105"/>
      <c r="BD836" s="93"/>
      <c r="BE836" s="93">
        <v>0</v>
      </c>
      <c r="BF836" s="91">
        <v>0</v>
      </c>
      <c r="BG836" s="94"/>
      <c r="BH836" s="95"/>
      <c r="BI836" s="93">
        <f t="shared" si="556"/>
        <v>0</v>
      </c>
      <c r="BJ836" s="105">
        <f t="shared" si="557"/>
        <v>0</v>
      </c>
      <c r="BK836" s="88">
        <f t="shared" si="558"/>
        <v>0</v>
      </c>
      <c r="BL836" s="86">
        <f t="shared" si="559"/>
        <v>0</v>
      </c>
      <c r="BM836" s="105">
        <f t="shared" si="560"/>
        <v>0</v>
      </c>
      <c r="BN836" s="86">
        <f t="shared" si="561"/>
        <v>0</v>
      </c>
      <c r="BO836" s="86">
        <f t="shared" si="562"/>
        <v>0</v>
      </c>
      <c r="BP836" s="86">
        <f t="shared" si="577"/>
        <v>0</v>
      </c>
      <c r="BQ836" s="160"/>
      <c r="BR836" s="86" t="s">
        <v>5720</v>
      </c>
      <c r="BS836" s="88" t="s">
        <v>5721</v>
      </c>
      <c r="BT836" s="86" t="s">
        <v>5722</v>
      </c>
      <c r="BU836" s="86"/>
      <c r="BV836" s="86">
        <f t="shared" si="578"/>
        <v>0</v>
      </c>
      <c r="BW836" s="105" t="str">
        <f t="shared" si="579"/>
        <v/>
      </c>
      <c r="BX836" s="86">
        <f t="shared" si="573"/>
        <v>0</v>
      </c>
      <c r="BY836" s="86">
        <f t="shared" si="574"/>
        <v>0</v>
      </c>
      <c r="BZ836" s="91">
        <f t="shared" si="575"/>
        <v>0</v>
      </c>
      <c r="CA836" s="91">
        <v>0</v>
      </c>
      <c r="CB836" s="96" t="s">
        <v>5719</v>
      </c>
      <c r="CC836" s="91">
        <f t="shared" si="580"/>
        <v>0</v>
      </c>
      <c r="CD836" s="91">
        <f t="shared" si="581"/>
        <v>0</v>
      </c>
      <c r="CE836" s="93">
        <f t="shared" si="582"/>
        <v>0</v>
      </c>
      <c r="CF836" s="93">
        <f t="shared" si="583"/>
        <v>0</v>
      </c>
      <c r="CG836" s="105"/>
      <c r="CH836" s="105"/>
      <c r="CI836" s="86"/>
      <c r="CJ836" s="188"/>
      <c r="CK836" s="181">
        <f t="shared" si="584"/>
        <v>0</v>
      </c>
      <c r="CL836" s="181">
        <f t="shared" si="585"/>
        <v>0</v>
      </c>
      <c r="CM836" s="86" t="s">
        <v>5723</v>
      </c>
      <c r="CN836" s="182"/>
      <c r="CO836" s="183"/>
      <c r="CP836" s="86" t="s">
        <v>5724</v>
      </c>
      <c r="CQ836" s="153"/>
      <c r="CR836" s="187" t="e">
        <f t="shared" si="586"/>
        <v>#VALUE!</v>
      </c>
      <c r="CS836" s="188">
        <v>0</v>
      </c>
      <c r="CT836" s="188" t="e">
        <f t="shared" si="588"/>
        <v>#VALUE!</v>
      </c>
      <c r="CU836" s="93"/>
      <c r="CV836" s="94">
        <f t="shared" si="570"/>
        <v>0</v>
      </c>
      <c r="CW836" s="93">
        <f t="shared" si="571"/>
        <v>0</v>
      </c>
      <c r="CX836" s="86">
        <f t="shared" si="572"/>
        <v>0</v>
      </c>
      <c r="CY836" s="93" t="e">
        <f t="shared" si="589"/>
        <v>#VALUE!</v>
      </c>
      <c r="CZ836" s="93">
        <v>0</v>
      </c>
      <c r="DA836" s="93">
        <v>0</v>
      </c>
      <c r="DB836" s="93" t="e">
        <f t="shared" si="590"/>
        <v>#VALUE!</v>
      </c>
      <c r="DC836" s="93">
        <v>0</v>
      </c>
      <c r="DD836" s="91">
        <v>0</v>
      </c>
      <c r="DE836" s="93" t="e">
        <f t="shared" si="591"/>
        <v>#VALUE!</v>
      </c>
      <c r="DF836" s="93">
        <f t="shared" si="563"/>
        <v>0</v>
      </c>
      <c r="DG836" s="93"/>
      <c r="DH836" s="93">
        <v>0</v>
      </c>
      <c r="DI836" s="93">
        <v>0</v>
      </c>
      <c r="DJ836" s="86">
        <f t="shared" si="592"/>
        <v>0</v>
      </c>
      <c r="DK836" s="91">
        <v>0</v>
      </c>
      <c r="DL836" s="93"/>
      <c r="DM836" s="93">
        <v>0</v>
      </c>
      <c r="DN836" s="93" t="e">
        <f t="shared" si="564"/>
        <v>#VALUE!</v>
      </c>
      <c r="DO836" s="93" t="e">
        <f t="shared" si="593"/>
        <v>#VALUE!</v>
      </c>
      <c r="DP836" s="92" t="e">
        <f t="shared" si="594"/>
        <v>#VALUE!</v>
      </c>
      <c r="DQ836" s="97">
        <f t="shared" si="565"/>
        <v>0</v>
      </c>
      <c r="DR836" s="98">
        <f t="shared" si="595"/>
        <v>10</v>
      </c>
      <c r="DS836" s="93" t="str">
        <f t="shared" si="596"/>
        <v>Mã tin sai !!!</v>
      </c>
      <c r="DT836" s="93"/>
      <c r="DU836" s="78" t="e">
        <f t="shared" si="566"/>
        <v>#VALUE!</v>
      </c>
      <c r="DV836" s="78" t="e">
        <f>INDEX('08_DMGiaDat'!$L:$L,MATCH(DU836,'08_DMGiaDat'!$R:$R,0))</f>
        <v>#VALUE!</v>
      </c>
      <c r="DW836" s="78" t="str">
        <f t="shared" si="567"/>
        <v>5010700200100000001</v>
      </c>
      <c r="DX836" s="78" t="str">
        <f>IFERROR(VLOOKUP(DW836,'08_DMGiaDat'!C818:C819,2,FALSE),"N")</f>
        <v>N</v>
      </c>
      <c r="DY836" s="78" t="str">
        <f t="shared" si="568"/>
        <v>50107002001001</v>
      </c>
      <c r="DZ836" s="78" t="str">
        <f>IFERROR(VLOOKUP(DY836,'08_DMGiaDat'!C818:C819,2,FALSE),"N")</f>
        <v>N</v>
      </c>
      <c r="EA836" s="78" t="str">
        <f t="shared" si="569"/>
        <v>5010700200100000001</v>
      </c>
      <c r="EB836" s="78" t="str">
        <f>IFERROR(VLOOKUP(EA836,'08_DMGiaDat'!C818:C819,2,FALSE),"N")</f>
        <v>N</v>
      </c>
      <c r="EC836" s="92" t="e">
        <f>IF(DV836&lt;&gt;"N",DV836,IF(DX836&lt;&gt;"N",DX836,IF(DZ836&lt;&gt;"N",DZ836*VLOOKUP(LEFT(CB836,3),'03_DMMucDich'!C802:C806,5,FALSE),IF(EB836&lt;&gt;"N",EB836*VLOOKUP(LEFT(CB836,3),'03_DMMucDich'!C802:C806,5,FALSE),"N/A"))))</f>
        <v>#VALUE!</v>
      </c>
    </row>
    <row r="837" spans="1:133" s="34" customFormat="1" ht="16" x14ac:dyDescent="0.2">
      <c r="A837" s="85">
        <v>823</v>
      </c>
      <c r="B837" s="86"/>
      <c r="C837" s="87"/>
      <c r="D837" s="141"/>
      <c r="E837" s="86"/>
      <c r="F837" s="88"/>
      <c r="G837" s="88" t="s">
        <v>5718</v>
      </c>
      <c r="H837" s="151">
        <v>2022</v>
      </c>
      <c r="I837" s="86"/>
      <c r="J837" s="86"/>
      <c r="K837" s="145"/>
      <c r="L837" s="105"/>
      <c r="M837" s="86"/>
      <c r="N837" s="105"/>
      <c r="O837" s="105"/>
      <c r="P837" s="86"/>
      <c r="Q837" s="86"/>
      <c r="R837" s="153"/>
      <c r="S837" s="86"/>
      <c r="T837" s="86"/>
      <c r="U837" s="86"/>
      <c r="V837" s="86" t="str">
        <f t="shared" si="576"/>
        <v xml:space="preserve">, </v>
      </c>
      <c r="W837" s="86"/>
      <c r="X837" s="86"/>
      <c r="Y837" s="86"/>
      <c r="Z837" s="88"/>
      <c r="AA837" s="105"/>
      <c r="AB837" s="86"/>
      <c r="AC837" s="90"/>
      <c r="AD837" s="86"/>
      <c r="AE837" s="86"/>
      <c r="AF837" s="86"/>
      <c r="AG837" s="86"/>
      <c r="AH837" s="160"/>
      <c r="AI837" s="153"/>
      <c r="AJ837" s="153"/>
      <c r="AK837" s="86"/>
      <c r="AL837" s="86"/>
      <c r="AM837" s="153"/>
      <c r="AN837" s="153"/>
      <c r="AO837" s="165"/>
      <c r="AP837" s="153"/>
      <c r="AQ837" s="153"/>
      <c r="AR837" s="166">
        <v>0</v>
      </c>
      <c r="AS837" s="88" t="s">
        <v>5719</v>
      </c>
      <c r="AT837" s="92">
        <f t="shared" si="587"/>
        <v>0</v>
      </c>
      <c r="AU837" s="93">
        <v>0</v>
      </c>
      <c r="AV837" s="93">
        <v>0</v>
      </c>
      <c r="AW837" s="166">
        <v>0</v>
      </c>
      <c r="AX837" s="93">
        <v>0</v>
      </c>
      <c r="AY837" s="177"/>
      <c r="AZ837" s="177">
        <v>0</v>
      </c>
      <c r="BA837" s="178"/>
      <c r="BB837" s="105"/>
      <c r="BC837" s="105"/>
      <c r="BD837" s="93"/>
      <c r="BE837" s="93">
        <v>0</v>
      </c>
      <c r="BF837" s="91">
        <v>0</v>
      </c>
      <c r="BG837" s="94"/>
      <c r="BH837" s="95"/>
      <c r="BI837" s="93">
        <f t="shared" si="556"/>
        <v>0</v>
      </c>
      <c r="BJ837" s="105">
        <f t="shared" si="557"/>
        <v>0</v>
      </c>
      <c r="BK837" s="88">
        <f t="shared" si="558"/>
        <v>0</v>
      </c>
      <c r="BL837" s="86">
        <f t="shared" si="559"/>
        <v>0</v>
      </c>
      <c r="BM837" s="105">
        <f t="shared" si="560"/>
        <v>0</v>
      </c>
      <c r="BN837" s="86">
        <f t="shared" si="561"/>
        <v>0</v>
      </c>
      <c r="BO837" s="86">
        <f t="shared" si="562"/>
        <v>0</v>
      </c>
      <c r="BP837" s="86">
        <f t="shared" si="577"/>
        <v>0</v>
      </c>
      <c r="BQ837" s="160"/>
      <c r="BR837" s="86" t="s">
        <v>5720</v>
      </c>
      <c r="BS837" s="88" t="s">
        <v>5721</v>
      </c>
      <c r="BT837" s="86" t="s">
        <v>5722</v>
      </c>
      <c r="BU837" s="86"/>
      <c r="BV837" s="86">
        <f t="shared" si="578"/>
        <v>0</v>
      </c>
      <c r="BW837" s="105" t="str">
        <f t="shared" si="579"/>
        <v/>
      </c>
      <c r="BX837" s="86">
        <f t="shared" si="573"/>
        <v>0</v>
      </c>
      <c r="BY837" s="86">
        <f t="shared" si="574"/>
        <v>0</v>
      </c>
      <c r="BZ837" s="91">
        <f t="shared" si="575"/>
        <v>0</v>
      </c>
      <c r="CA837" s="91">
        <v>0</v>
      </c>
      <c r="CB837" s="96" t="s">
        <v>5719</v>
      </c>
      <c r="CC837" s="91">
        <f t="shared" si="580"/>
        <v>0</v>
      </c>
      <c r="CD837" s="91">
        <f t="shared" si="581"/>
        <v>0</v>
      </c>
      <c r="CE837" s="93">
        <f t="shared" si="582"/>
        <v>0</v>
      </c>
      <c r="CF837" s="93">
        <f t="shared" si="583"/>
        <v>0</v>
      </c>
      <c r="CG837" s="105"/>
      <c r="CH837" s="105"/>
      <c r="CI837" s="86"/>
      <c r="CJ837" s="188"/>
      <c r="CK837" s="181">
        <f t="shared" si="584"/>
        <v>0</v>
      </c>
      <c r="CL837" s="181">
        <f t="shared" si="585"/>
        <v>0</v>
      </c>
      <c r="CM837" s="86" t="s">
        <v>5723</v>
      </c>
      <c r="CN837" s="182"/>
      <c r="CO837" s="183"/>
      <c r="CP837" s="86" t="s">
        <v>5724</v>
      </c>
      <c r="CQ837" s="153"/>
      <c r="CR837" s="187" t="e">
        <f t="shared" si="586"/>
        <v>#VALUE!</v>
      </c>
      <c r="CS837" s="188">
        <v>0</v>
      </c>
      <c r="CT837" s="188" t="e">
        <f t="shared" si="588"/>
        <v>#VALUE!</v>
      </c>
      <c r="CU837" s="93"/>
      <c r="CV837" s="94">
        <f t="shared" si="570"/>
        <v>0</v>
      </c>
      <c r="CW837" s="93">
        <f t="shared" si="571"/>
        <v>0</v>
      </c>
      <c r="CX837" s="86">
        <f t="shared" si="572"/>
        <v>0</v>
      </c>
      <c r="CY837" s="93" t="e">
        <f t="shared" si="589"/>
        <v>#VALUE!</v>
      </c>
      <c r="CZ837" s="93">
        <v>0</v>
      </c>
      <c r="DA837" s="93">
        <v>0</v>
      </c>
      <c r="DB837" s="93" t="e">
        <f t="shared" si="590"/>
        <v>#VALUE!</v>
      </c>
      <c r="DC837" s="93">
        <v>0</v>
      </c>
      <c r="DD837" s="91">
        <v>0</v>
      </c>
      <c r="DE837" s="93" t="e">
        <f t="shared" si="591"/>
        <v>#VALUE!</v>
      </c>
      <c r="DF837" s="93">
        <f t="shared" si="563"/>
        <v>0</v>
      </c>
      <c r="DG837" s="93"/>
      <c r="DH837" s="93">
        <v>0</v>
      </c>
      <c r="DI837" s="93">
        <v>0</v>
      </c>
      <c r="DJ837" s="86">
        <f t="shared" si="592"/>
        <v>0</v>
      </c>
      <c r="DK837" s="91">
        <v>0</v>
      </c>
      <c r="DL837" s="93"/>
      <c r="DM837" s="93">
        <v>0</v>
      </c>
      <c r="DN837" s="93" t="e">
        <f t="shared" si="564"/>
        <v>#VALUE!</v>
      </c>
      <c r="DO837" s="93" t="e">
        <f t="shared" si="593"/>
        <v>#VALUE!</v>
      </c>
      <c r="DP837" s="92" t="e">
        <f t="shared" si="594"/>
        <v>#VALUE!</v>
      </c>
      <c r="DQ837" s="97">
        <f t="shared" si="565"/>
        <v>0</v>
      </c>
      <c r="DR837" s="98">
        <f t="shared" si="595"/>
        <v>10</v>
      </c>
      <c r="DS837" s="93" t="str">
        <f t="shared" si="596"/>
        <v>Mã tin sai !!!</v>
      </c>
      <c r="DT837" s="93"/>
      <c r="DU837" s="78" t="e">
        <f t="shared" si="566"/>
        <v>#VALUE!</v>
      </c>
      <c r="DV837" s="78" t="e">
        <f>INDEX('08_DMGiaDat'!$L:$L,MATCH(DU837,'08_DMGiaDat'!$R:$R,0))</f>
        <v>#VALUE!</v>
      </c>
      <c r="DW837" s="78" t="str">
        <f t="shared" si="567"/>
        <v>5010700200100000001</v>
      </c>
      <c r="DX837" s="78" t="str">
        <f>IFERROR(VLOOKUP(DW837,'08_DMGiaDat'!C818:C819,2,FALSE),"N")</f>
        <v>N</v>
      </c>
      <c r="DY837" s="78" t="str">
        <f t="shared" si="568"/>
        <v>50107002001001</v>
      </c>
      <c r="DZ837" s="78" t="str">
        <f>IFERROR(VLOOKUP(DY837,'08_DMGiaDat'!C818:C819,2,FALSE),"N")</f>
        <v>N</v>
      </c>
      <c r="EA837" s="78" t="str">
        <f t="shared" si="569"/>
        <v>5010700200100000001</v>
      </c>
      <c r="EB837" s="78" t="str">
        <f>IFERROR(VLOOKUP(EA837,'08_DMGiaDat'!C818:C819,2,FALSE),"N")</f>
        <v>N</v>
      </c>
      <c r="EC837" s="92" t="e">
        <f>IF(DV837&lt;&gt;"N",DV837,IF(DX837&lt;&gt;"N",DX837,IF(DZ837&lt;&gt;"N",DZ837*VLOOKUP(LEFT(CB837,3),'03_DMMucDich'!C802:C806,5,FALSE),IF(EB837&lt;&gt;"N",EB837*VLOOKUP(LEFT(CB837,3),'03_DMMucDich'!C802:C806,5,FALSE),"N/A"))))</f>
        <v>#VALUE!</v>
      </c>
    </row>
    <row r="838" spans="1:133" s="34" customFormat="1" ht="16" x14ac:dyDescent="0.2">
      <c r="A838" s="85">
        <v>824</v>
      </c>
      <c r="B838" s="86"/>
      <c r="C838" s="87"/>
      <c r="D838" s="141"/>
      <c r="E838" s="86"/>
      <c r="F838" s="88"/>
      <c r="G838" s="88" t="s">
        <v>5718</v>
      </c>
      <c r="H838" s="151">
        <v>2022</v>
      </c>
      <c r="I838" s="86"/>
      <c r="J838" s="86"/>
      <c r="K838" s="145"/>
      <c r="L838" s="105"/>
      <c r="M838" s="86"/>
      <c r="N838" s="105"/>
      <c r="O838" s="105"/>
      <c r="P838" s="86"/>
      <c r="Q838" s="86"/>
      <c r="R838" s="153"/>
      <c r="S838" s="86"/>
      <c r="T838" s="86"/>
      <c r="U838" s="86"/>
      <c r="V838" s="86" t="str">
        <f t="shared" si="576"/>
        <v xml:space="preserve">, </v>
      </c>
      <c r="W838" s="86"/>
      <c r="X838" s="86"/>
      <c r="Y838" s="86"/>
      <c r="Z838" s="88"/>
      <c r="AA838" s="105"/>
      <c r="AB838" s="86"/>
      <c r="AC838" s="90"/>
      <c r="AD838" s="86"/>
      <c r="AE838" s="86"/>
      <c r="AF838" s="86"/>
      <c r="AG838" s="86"/>
      <c r="AH838" s="160"/>
      <c r="AI838" s="153"/>
      <c r="AJ838" s="153"/>
      <c r="AK838" s="86"/>
      <c r="AL838" s="86"/>
      <c r="AM838" s="153"/>
      <c r="AN838" s="153"/>
      <c r="AO838" s="165"/>
      <c r="AP838" s="153"/>
      <c r="AQ838" s="153"/>
      <c r="AR838" s="166">
        <v>0</v>
      </c>
      <c r="AS838" s="88" t="s">
        <v>5719</v>
      </c>
      <c r="AT838" s="92">
        <f t="shared" si="587"/>
        <v>0</v>
      </c>
      <c r="AU838" s="93">
        <v>0</v>
      </c>
      <c r="AV838" s="93">
        <v>0</v>
      </c>
      <c r="AW838" s="166">
        <v>0</v>
      </c>
      <c r="AX838" s="93">
        <v>0</v>
      </c>
      <c r="AY838" s="177"/>
      <c r="AZ838" s="177">
        <v>0</v>
      </c>
      <c r="BA838" s="178"/>
      <c r="BB838" s="105"/>
      <c r="BC838" s="105"/>
      <c r="BD838" s="93"/>
      <c r="BE838" s="93">
        <v>0</v>
      </c>
      <c r="BF838" s="91">
        <v>0</v>
      </c>
      <c r="BG838" s="94"/>
      <c r="BH838" s="95"/>
      <c r="BI838" s="93">
        <f t="shared" si="556"/>
        <v>0</v>
      </c>
      <c r="BJ838" s="105">
        <f t="shared" si="557"/>
        <v>0</v>
      </c>
      <c r="BK838" s="88">
        <f t="shared" si="558"/>
        <v>0</v>
      </c>
      <c r="BL838" s="86">
        <f t="shared" si="559"/>
        <v>0</v>
      </c>
      <c r="BM838" s="105">
        <f t="shared" si="560"/>
        <v>0</v>
      </c>
      <c r="BN838" s="86">
        <f t="shared" si="561"/>
        <v>0</v>
      </c>
      <c r="BO838" s="86">
        <f t="shared" si="562"/>
        <v>0</v>
      </c>
      <c r="BP838" s="86">
        <f t="shared" si="577"/>
        <v>0</v>
      </c>
      <c r="BQ838" s="160"/>
      <c r="BR838" s="86" t="s">
        <v>5720</v>
      </c>
      <c r="BS838" s="88" t="s">
        <v>5721</v>
      </c>
      <c r="BT838" s="86" t="s">
        <v>5722</v>
      </c>
      <c r="BU838" s="86"/>
      <c r="BV838" s="86">
        <f t="shared" si="578"/>
        <v>0</v>
      </c>
      <c r="BW838" s="105" t="str">
        <f t="shared" si="579"/>
        <v/>
      </c>
      <c r="BX838" s="86">
        <f t="shared" si="573"/>
        <v>0</v>
      </c>
      <c r="BY838" s="86">
        <f t="shared" si="574"/>
        <v>0</v>
      </c>
      <c r="BZ838" s="91">
        <f t="shared" si="575"/>
        <v>0</v>
      </c>
      <c r="CA838" s="91">
        <v>0</v>
      </c>
      <c r="CB838" s="96" t="s">
        <v>5719</v>
      </c>
      <c r="CC838" s="91">
        <f t="shared" si="580"/>
        <v>0</v>
      </c>
      <c r="CD838" s="91">
        <f t="shared" si="581"/>
        <v>0</v>
      </c>
      <c r="CE838" s="93">
        <f t="shared" si="582"/>
        <v>0</v>
      </c>
      <c r="CF838" s="93">
        <f t="shared" si="583"/>
        <v>0</v>
      </c>
      <c r="CG838" s="105"/>
      <c r="CH838" s="105"/>
      <c r="CI838" s="86"/>
      <c r="CJ838" s="188"/>
      <c r="CK838" s="181">
        <f t="shared" si="584"/>
        <v>0</v>
      </c>
      <c r="CL838" s="181">
        <f t="shared" si="585"/>
        <v>0</v>
      </c>
      <c r="CM838" s="86" t="s">
        <v>5723</v>
      </c>
      <c r="CN838" s="182"/>
      <c r="CO838" s="183"/>
      <c r="CP838" s="86" t="s">
        <v>5724</v>
      </c>
      <c r="CQ838" s="153"/>
      <c r="CR838" s="187" t="e">
        <f t="shared" si="586"/>
        <v>#VALUE!</v>
      </c>
      <c r="CS838" s="188">
        <v>0</v>
      </c>
      <c r="CT838" s="188" t="e">
        <f t="shared" si="588"/>
        <v>#VALUE!</v>
      </c>
      <c r="CU838" s="93"/>
      <c r="CV838" s="94">
        <f t="shared" si="570"/>
        <v>0</v>
      </c>
      <c r="CW838" s="93">
        <f t="shared" si="571"/>
        <v>0</v>
      </c>
      <c r="CX838" s="86">
        <f t="shared" si="572"/>
        <v>0</v>
      </c>
      <c r="CY838" s="93" t="e">
        <f t="shared" si="589"/>
        <v>#VALUE!</v>
      </c>
      <c r="CZ838" s="93">
        <v>0</v>
      </c>
      <c r="DA838" s="93">
        <v>0</v>
      </c>
      <c r="DB838" s="93" t="e">
        <f t="shared" si="590"/>
        <v>#VALUE!</v>
      </c>
      <c r="DC838" s="93">
        <v>0</v>
      </c>
      <c r="DD838" s="91">
        <v>0</v>
      </c>
      <c r="DE838" s="93" t="e">
        <f t="shared" si="591"/>
        <v>#VALUE!</v>
      </c>
      <c r="DF838" s="93">
        <f t="shared" si="563"/>
        <v>0</v>
      </c>
      <c r="DG838" s="93"/>
      <c r="DH838" s="93">
        <v>0</v>
      </c>
      <c r="DI838" s="93">
        <v>0</v>
      </c>
      <c r="DJ838" s="86">
        <f t="shared" si="592"/>
        <v>0</v>
      </c>
      <c r="DK838" s="91">
        <v>0</v>
      </c>
      <c r="DL838" s="93"/>
      <c r="DM838" s="93">
        <v>0</v>
      </c>
      <c r="DN838" s="93" t="e">
        <f t="shared" si="564"/>
        <v>#VALUE!</v>
      </c>
      <c r="DO838" s="93" t="e">
        <f t="shared" si="593"/>
        <v>#VALUE!</v>
      </c>
      <c r="DP838" s="92" t="e">
        <f t="shared" si="594"/>
        <v>#VALUE!</v>
      </c>
      <c r="DQ838" s="97">
        <f t="shared" si="565"/>
        <v>0</v>
      </c>
      <c r="DR838" s="98">
        <f t="shared" si="595"/>
        <v>10</v>
      </c>
      <c r="DS838" s="93" t="str">
        <f t="shared" si="596"/>
        <v>Mã tin sai !!!</v>
      </c>
      <c r="DT838" s="93"/>
      <c r="DU838" s="78" t="e">
        <f t="shared" si="566"/>
        <v>#VALUE!</v>
      </c>
      <c r="DV838" s="78" t="e">
        <f>INDEX('08_DMGiaDat'!$L:$L,MATCH(DU838,'08_DMGiaDat'!$R:$R,0))</f>
        <v>#VALUE!</v>
      </c>
      <c r="DW838" s="78" t="str">
        <f t="shared" si="567"/>
        <v>5010700200100000001</v>
      </c>
      <c r="DX838" s="78" t="str">
        <f>IFERROR(VLOOKUP(DW838,'08_DMGiaDat'!C818:C819,2,FALSE),"N")</f>
        <v>N</v>
      </c>
      <c r="DY838" s="78" t="str">
        <f t="shared" si="568"/>
        <v>50107002001001</v>
      </c>
      <c r="DZ838" s="78" t="str">
        <f>IFERROR(VLOOKUP(DY838,'08_DMGiaDat'!C818:C819,2,FALSE),"N")</f>
        <v>N</v>
      </c>
      <c r="EA838" s="78" t="str">
        <f t="shared" si="569"/>
        <v>5010700200100000001</v>
      </c>
      <c r="EB838" s="78" t="str">
        <f>IFERROR(VLOOKUP(EA838,'08_DMGiaDat'!C818:C819,2,FALSE),"N")</f>
        <v>N</v>
      </c>
      <c r="EC838" s="92" t="e">
        <f>IF(DV838&lt;&gt;"N",DV838,IF(DX838&lt;&gt;"N",DX838,IF(DZ838&lt;&gt;"N",DZ838*VLOOKUP(LEFT(CB838,3),'03_DMMucDich'!C802:C806,5,FALSE),IF(EB838&lt;&gt;"N",EB838*VLOOKUP(LEFT(CB838,3),'03_DMMucDich'!C802:C806,5,FALSE),"N/A"))))</f>
        <v>#VALUE!</v>
      </c>
    </row>
    <row r="839" spans="1:133" s="34" customFormat="1" ht="16" x14ac:dyDescent="0.2">
      <c r="A839" s="85">
        <v>825</v>
      </c>
      <c r="B839" s="86"/>
      <c r="C839" s="87"/>
      <c r="D839" s="141"/>
      <c r="E839" s="86"/>
      <c r="F839" s="88"/>
      <c r="G839" s="88" t="s">
        <v>5718</v>
      </c>
      <c r="H839" s="151">
        <v>2022</v>
      </c>
      <c r="I839" s="86"/>
      <c r="J839" s="86"/>
      <c r="K839" s="145"/>
      <c r="L839" s="105"/>
      <c r="M839" s="86"/>
      <c r="N839" s="105"/>
      <c r="O839" s="105"/>
      <c r="P839" s="86"/>
      <c r="Q839" s="86"/>
      <c r="R839" s="153"/>
      <c r="S839" s="86"/>
      <c r="T839" s="86"/>
      <c r="U839" s="86"/>
      <c r="V839" s="86" t="str">
        <f t="shared" si="576"/>
        <v xml:space="preserve">, </v>
      </c>
      <c r="W839" s="86"/>
      <c r="X839" s="86"/>
      <c r="Y839" s="86"/>
      <c r="Z839" s="88"/>
      <c r="AA839" s="105"/>
      <c r="AB839" s="86"/>
      <c r="AC839" s="90"/>
      <c r="AD839" s="86"/>
      <c r="AE839" s="86"/>
      <c r="AF839" s="86"/>
      <c r="AG839" s="86"/>
      <c r="AH839" s="160"/>
      <c r="AI839" s="153"/>
      <c r="AJ839" s="153"/>
      <c r="AK839" s="86"/>
      <c r="AL839" s="86"/>
      <c r="AM839" s="153"/>
      <c r="AN839" s="153"/>
      <c r="AO839" s="165"/>
      <c r="AP839" s="153"/>
      <c r="AQ839" s="153"/>
      <c r="AR839" s="166">
        <v>0</v>
      </c>
      <c r="AS839" s="88" t="s">
        <v>5719</v>
      </c>
      <c r="AT839" s="92">
        <f t="shared" si="587"/>
        <v>0</v>
      </c>
      <c r="AU839" s="93">
        <v>0</v>
      </c>
      <c r="AV839" s="93">
        <v>0</v>
      </c>
      <c r="AW839" s="166">
        <v>0</v>
      </c>
      <c r="AX839" s="93">
        <v>0</v>
      </c>
      <c r="AY839" s="177"/>
      <c r="AZ839" s="177">
        <v>0</v>
      </c>
      <c r="BA839" s="178"/>
      <c r="BB839" s="105"/>
      <c r="BC839" s="105"/>
      <c r="BD839" s="93"/>
      <c r="BE839" s="93">
        <v>0</v>
      </c>
      <c r="BF839" s="91">
        <v>0</v>
      </c>
      <c r="BG839" s="94"/>
      <c r="BH839" s="95"/>
      <c r="BI839" s="93">
        <f t="shared" si="556"/>
        <v>0</v>
      </c>
      <c r="BJ839" s="105">
        <f t="shared" si="557"/>
        <v>0</v>
      </c>
      <c r="BK839" s="88">
        <f t="shared" si="558"/>
        <v>0</v>
      </c>
      <c r="BL839" s="86">
        <f t="shared" si="559"/>
        <v>0</v>
      </c>
      <c r="BM839" s="105">
        <f t="shared" si="560"/>
        <v>0</v>
      </c>
      <c r="BN839" s="86">
        <f t="shared" si="561"/>
        <v>0</v>
      </c>
      <c r="BO839" s="86">
        <f t="shared" si="562"/>
        <v>0</v>
      </c>
      <c r="BP839" s="86">
        <f t="shared" si="577"/>
        <v>0</v>
      </c>
      <c r="BQ839" s="160"/>
      <c r="BR839" s="86" t="s">
        <v>5720</v>
      </c>
      <c r="BS839" s="88" t="s">
        <v>5721</v>
      </c>
      <c r="BT839" s="86" t="s">
        <v>5722</v>
      </c>
      <c r="BU839" s="86"/>
      <c r="BV839" s="86">
        <f t="shared" si="578"/>
        <v>0</v>
      </c>
      <c r="BW839" s="105" t="str">
        <f t="shared" si="579"/>
        <v/>
      </c>
      <c r="BX839" s="86">
        <f t="shared" si="573"/>
        <v>0</v>
      </c>
      <c r="BY839" s="86">
        <f t="shared" si="574"/>
        <v>0</v>
      </c>
      <c r="BZ839" s="91">
        <f t="shared" si="575"/>
        <v>0</v>
      </c>
      <c r="CA839" s="91">
        <v>0</v>
      </c>
      <c r="CB839" s="96" t="s">
        <v>5719</v>
      </c>
      <c r="CC839" s="91">
        <f t="shared" si="580"/>
        <v>0</v>
      </c>
      <c r="CD839" s="91">
        <f t="shared" si="581"/>
        <v>0</v>
      </c>
      <c r="CE839" s="93">
        <f t="shared" si="582"/>
        <v>0</v>
      </c>
      <c r="CF839" s="93">
        <f t="shared" si="583"/>
        <v>0</v>
      </c>
      <c r="CG839" s="105"/>
      <c r="CH839" s="105"/>
      <c r="CI839" s="86"/>
      <c r="CJ839" s="188"/>
      <c r="CK839" s="181">
        <f t="shared" si="584"/>
        <v>0</v>
      </c>
      <c r="CL839" s="181">
        <f t="shared" si="585"/>
        <v>0</v>
      </c>
      <c r="CM839" s="86" t="s">
        <v>5723</v>
      </c>
      <c r="CN839" s="182"/>
      <c r="CO839" s="183"/>
      <c r="CP839" s="86" t="s">
        <v>5724</v>
      </c>
      <c r="CQ839" s="153"/>
      <c r="CR839" s="187" t="e">
        <f t="shared" si="586"/>
        <v>#VALUE!</v>
      </c>
      <c r="CS839" s="188">
        <v>0</v>
      </c>
      <c r="CT839" s="188" t="e">
        <f t="shared" si="588"/>
        <v>#VALUE!</v>
      </c>
      <c r="CU839" s="93"/>
      <c r="CV839" s="94">
        <f t="shared" si="570"/>
        <v>0</v>
      </c>
      <c r="CW839" s="93">
        <f t="shared" si="571"/>
        <v>0</v>
      </c>
      <c r="CX839" s="86">
        <f t="shared" si="572"/>
        <v>0</v>
      </c>
      <c r="CY839" s="93" t="e">
        <f t="shared" si="589"/>
        <v>#VALUE!</v>
      </c>
      <c r="CZ839" s="93">
        <v>0</v>
      </c>
      <c r="DA839" s="93">
        <v>0</v>
      </c>
      <c r="DB839" s="93" t="e">
        <f t="shared" si="590"/>
        <v>#VALUE!</v>
      </c>
      <c r="DC839" s="93">
        <v>0</v>
      </c>
      <c r="DD839" s="91">
        <v>0</v>
      </c>
      <c r="DE839" s="93" t="e">
        <f t="shared" si="591"/>
        <v>#VALUE!</v>
      </c>
      <c r="DF839" s="93">
        <f t="shared" si="563"/>
        <v>0</v>
      </c>
      <c r="DG839" s="93"/>
      <c r="DH839" s="93">
        <v>0</v>
      </c>
      <c r="DI839" s="93">
        <v>0</v>
      </c>
      <c r="DJ839" s="86">
        <f t="shared" si="592"/>
        <v>0</v>
      </c>
      <c r="DK839" s="91">
        <v>0</v>
      </c>
      <c r="DL839" s="93"/>
      <c r="DM839" s="93">
        <v>0</v>
      </c>
      <c r="DN839" s="93" t="e">
        <f t="shared" si="564"/>
        <v>#VALUE!</v>
      </c>
      <c r="DO839" s="93" t="e">
        <f t="shared" si="593"/>
        <v>#VALUE!</v>
      </c>
      <c r="DP839" s="92" t="e">
        <f t="shared" si="594"/>
        <v>#VALUE!</v>
      </c>
      <c r="DQ839" s="97">
        <f t="shared" si="565"/>
        <v>0</v>
      </c>
      <c r="DR839" s="98">
        <f t="shared" si="595"/>
        <v>10</v>
      </c>
      <c r="DS839" s="93" t="str">
        <f t="shared" si="596"/>
        <v>Mã tin sai !!!</v>
      </c>
      <c r="DT839" s="93"/>
      <c r="DU839" s="78" t="e">
        <f t="shared" si="566"/>
        <v>#VALUE!</v>
      </c>
      <c r="DV839" s="78" t="e">
        <f>INDEX('08_DMGiaDat'!$L:$L,MATCH(DU839,'08_DMGiaDat'!$R:$R,0))</f>
        <v>#VALUE!</v>
      </c>
      <c r="DW839" s="78" t="str">
        <f t="shared" si="567"/>
        <v>5010700200100000001</v>
      </c>
      <c r="DX839" s="78" t="str">
        <f>IFERROR(VLOOKUP(DW839,'08_DMGiaDat'!C818:C819,2,FALSE),"N")</f>
        <v>N</v>
      </c>
      <c r="DY839" s="78" t="str">
        <f t="shared" si="568"/>
        <v>50107002001001</v>
      </c>
      <c r="DZ839" s="78" t="str">
        <f>IFERROR(VLOOKUP(DY839,'08_DMGiaDat'!C818:C819,2,FALSE),"N")</f>
        <v>N</v>
      </c>
      <c r="EA839" s="78" t="str">
        <f t="shared" si="569"/>
        <v>5010700200100000001</v>
      </c>
      <c r="EB839" s="78" t="str">
        <f>IFERROR(VLOOKUP(EA839,'08_DMGiaDat'!C818:C819,2,FALSE),"N")</f>
        <v>N</v>
      </c>
      <c r="EC839" s="92" t="e">
        <f>IF(DV839&lt;&gt;"N",DV839,IF(DX839&lt;&gt;"N",DX839,IF(DZ839&lt;&gt;"N",DZ839*VLOOKUP(LEFT(CB839,3),'03_DMMucDich'!C802:C806,5,FALSE),IF(EB839&lt;&gt;"N",EB839*VLOOKUP(LEFT(CB839,3),'03_DMMucDich'!C802:C806,5,FALSE),"N/A"))))</f>
        <v>#VALUE!</v>
      </c>
    </row>
    <row r="840" spans="1:133" s="34" customFormat="1" ht="16" x14ac:dyDescent="0.2">
      <c r="A840" s="85">
        <v>826</v>
      </c>
      <c r="B840" s="86"/>
      <c r="C840" s="87"/>
      <c r="D840" s="141"/>
      <c r="E840" s="86"/>
      <c r="F840" s="88"/>
      <c r="G840" s="88" t="s">
        <v>5718</v>
      </c>
      <c r="H840" s="151">
        <v>2022</v>
      </c>
      <c r="I840" s="86"/>
      <c r="J840" s="86"/>
      <c r="K840" s="145"/>
      <c r="L840" s="105"/>
      <c r="M840" s="86"/>
      <c r="N840" s="105"/>
      <c r="O840" s="105"/>
      <c r="P840" s="86"/>
      <c r="Q840" s="86"/>
      <c r="R840" s="153"/>
      <c r="S840" s="86"/>
      <c r="T840" s="86"/>
      <c r="U840" s="86"/>
      <c r="V840" s="86" t="str">
        <f t="shared" si="576"/>
        <v xml:space="preserve">, </v>
      </c>
      <c r="W840" s="86"/>
      <c r="X840" s="86"/>
      <c r="Y840" s="86"/>
      <c r="Z840" s="88"/>
      <c r="AA840" s="105"/>
      <c r="AB840" s="86"/>
      <c r="AC840" s="90"/>
      <c r="AD840" s="86"/>
      <c r="AE840" s="86"/>
      <c r="AF840" s="86"/>
      <c r="AG840" s="86"/>
      <c r="AH840" s="160"/>
      <c r="AI840" s="153"/>
      <c r="AJ840" s="153"/>
      <c r="AK840" s="86"/>
      <c r="AL840" s="86"/>
      <c r="AM840" s="153"/>
      <c r="AN840" s="153"/>
      <c r="AO840" s="165"/>
      <c r="AP840" s="153"/>
      <c r="AQ840" s="153"/>
      <c r="AR840" s="166">
        <v>0</v>
      </c>
      <c r="AS840" s="88" t="s">
        <v>5719</v>
      </c>
      <c r="AT840" s="92">
        <f t="shared" si="587"/>
        <v>0</v>
      </c>
      <c r="AU840" s="93">
        <v>0</v>
      </c>
      <c r="AV840" s="93">
        <v>0</v>
      </c>
      <c r="AW840" s="166">
        <v>0</v>
      </c>
      <c r="AX840" s="93">
        <v>0</v>
      </c>
      <c r="AY840" s="177"/>
      <c r="AZ840" s="177">
        <v>0</v>
      </c>
      <c r="BA840" s="178"/>
      <c r="BB840" s="105"/>
      <c r="BC840" s="105"/>
      <c r="BD840" s="93"/>
      <c r="BE840" s="93">
        <v>0</v>
      </c>
      <c r="BF840" s="91">
        <v>0</v>
      </c>
      <c r="BG840" s="94"/>
      <c r="BH840" s="95"/>
      <c r="BI840" s="93">
        <f t="shared" si="556"/>
        <v>0</v>
      </c>
      <c r="BJ840" s="105">
        <f t="shared" si="557"/>
        <v>0</v>
      </c>
      <c r="BK840" s="88">
        <f t="shared" si="558"/>
        <v>0</v>
      </c>
      <c r="BL840" s="86">
        <f t="shared" si="559"/>
        <v>0</v>
      </c>
      <c r="BM840" s="105">
        <f t="shared" si="560"/>
        <v>0</v>
      </c>
      <c r="BN840" s="86">
        <f t="shared" si="561"/>
        <v>0</v>
      </c>
      <c r="BO840" s="86">
        <f t="shared" si="562"/>
        <v>0</v>
      </c>
      <c r="BP840" s="86">
        <f t="shared" si="577"/>
        <v>0</v>
      </c>
      <c r="BQ840" s="160"/>
      <c r="BR840" s="86" t="s">
        <v>5720</v>
      </c>
      <c r="BS840" s="88" t="s">
        <v>5721</v>
      </c>
      <c r="BT840" s="86" t="s">
        <v>5722</v>
      </c>
      <c r="BU840" s="86"/>
      <c r="BV840" s="86">
        <f t="shared" si="578"/>
        <v>0</v>
      </c>
      <c r="BW840" s="105" t="str">
        <f t="shared" si="579"/>
        <v/>
      </c>
      <c r="BX840" s="86">
        <f t="shared" si="573"/>
        <v>0</v>
      </c>
      <c r="BY840" s="86">
        <f t="shared" si="574"/>
        <v>0</v>
      </c>
      <c r="BZ840" s="91">
        <f t="shared" si="575"/>
        <v>0</v>
      </c>
      <c r="CA840" s="91">
        <v>0</v>
      </c>
      <c r="CB840" s="96" t="s">
        <v>5719</v>
      </c>
      <c r="CC840" s="91">
        <f t="shared" si="580"/>
        <v>0</v>
      </c>
      <c r="CD840" s="91">
        <f t="shared" si="581"/>
        <v>0</v>
      </c>
      <c r="CE840" s="93">
        <f t="shared" si="582"/>
        <v>0</v>
      </c>
      <c r="CF840" s="93">
        <f t="shared" si="583"/>
        <v>0</v>
      </c>
      <c r="CG840" s="105"/>
      <c r="CH840" s="105"/>
      <c r="CI840" s="86"/>
      <c r="CJ840" s="188"/>
      <c r="CK840" s="181">
        <f t="shared" si="584"/>
        <v>0</v>
      </c>
      <c r="CL840" s="181">
        <f t="shared" si="585"/>
        <v>0</v>
      </c>
      <c r="CM840" s="86" t="s">
        <v>5723</v>
      </c>
      <c r="CN840" s="182"/>
      <c r="CO840" s="183"/>
      <c r="CP840" s="86" t="s">
        <v>5724</v>
      </c>
      <c r="CQ840" s="153"/>
      <c r="CR840" s="187" t="e">
        <f t="shared" si="586"/>
        <v>#VALUE!</v>
      </c>
      <c r="CS840" s="188">
        <v>0</v>
      </c>
      <c r="CT840" s="188" t="e">
        <f t="shared" si="588"/>
        <v>#VALUE!</v>
      </c>
      <c r="CU840" s="93"/>
      <c r="CV840" s="94">
        <f t="shared" si="570"/>
        <v>0</v>
      </c>
      <c r="CW840" s="93">
        <f t="shared" si="571"/>
        <v>0</v>
      </c>
      <c r="CX840" s="86">
        <f t="shared" si="572"/>
        <v>0</v>
      </c>
      <c r="CY840" s="93" t="e">
        <f t="shared" si="589"/>
        <v>#VALUE!</v>
      </c>
      <c r="CZ840" s="93">
        <v>0</v>
      </c>
      <c r="DA840" s="93">
        <v>0</v>
      </c>
      <c r="DB840" s="93" t="e">
        <f t="shared" si="590"/>
        <v>#VALUE!</v>
      </c>
      <c r="DC840" s="93">
        <v>0</v>
      </c>
      <c r="DD840" s="91">
        <v>0</v>
      </c>
      <c r="DE840" s="93" t="e">
        <f t="shared" si="591"/>
        <v>#VALUE!</v>
      </c>
      <c r="DF840" s="93">
        <f t="shared" si="563"/>
        <v>0</v>
      </c>
      <c r="DG840" s="93"/>
      <c r="DH840" s="93">
        <v>0</v>
      </c>
      <c r="DI840" s="93">
        <v>0</v>
      </c>
      <c r="DJ840" s="86">
        <f t="shared" si="592"/>
        <v>0</v>
      </c>
      <c r="DK840" s="91">
        <v>0</v>
      </c>
      <c r="DL840" s="93"/>
      <c r="DM840" s="93">
        <v>0</v>
      </c>
      <c r="DN840" s="93" t="e">
        <f t="shared" si="564"/>
        <v>#VALUE!</v>
      </c>
      <c r="DO840" s="93" t="e">
        <f t="shared" si="593"/>
        <v>#VALUE!</v>
      </c>
      <c r="DP840" s="92" t="e">
        <f t="shared" si="594"/>
        <v>#VALUE!</v>
      </c>
      <c r="DQ840" s="97">
        <f t="shared" si="565"/>
        <v>0</v>
      </c>
      <c r="DR840" s="98">
        <f t="shared" si="595"/>
        <v>10</v>
      </c>
      <c r="DS840" s="93" t="str">
        <f t="shared" si="596"/>
        <v>Mã tin sai !!!</v>
      </c>
      <c r="DT840" s="93"/>
      <c r="DU840" s="78" t="e">
        <f t="shared" si="566"/>
        <v>#VALUE!</v>
      </c>
      <c r="DV840" s="78" t="e">
        <f>INDEX('08_DMGiaDat'!$L:$L,MATCH(DU840,'08_DMGiaDat'!$R:$R,0))</f>
        <v>#VALUE!</v>
      </c>
      <c r="DW840" s="78" t="str">
        <f t="shared" si="567"/>
        <v>5010700200100000001</v>
      </c>
      <c r="DX840" s="78" t="str">
        <f>IFERROR(VLOOKUP(DW840,'08_DMGiaDat'!C818:C819,2,FALSE),"N")</f>
        <v>N</v>
      </c>
      <c r="DY840" s="78" t="str">
        <f t="shared" si="568"/>
        <v>50107002001001</v>
      </c>
      <c r="DZ840" s="78" t="str">
        <f>IFERROR(VLOOKUP(DY840,'08_DMGiaDat'!C818:C819,2,FALSE),"N")</f>
        <v>N</v>
      </c>
      <c r="EA840" s="78" t="str">
        <f t="shared" si="569"/>
        <v>5010700200100000001</v>
      </c>
      <c r="EB840" s="78" t="str">
        <f>IFERROR(VLOOKUP(EA840,'08_DMGiaDat'!C818:C819,2,FALSE),"N")</f>
        <v>N</v>
      </c>
      <c r="EC840" s="92" t="e">
        <f>IF(DV840&lt;&gt;"N",DV840,IF(DX840&lt;&gt;"N",DX840,IF(DZ840&lt;&gt;"N",DZ840*VLOOKUP(LEFT(CB840,3),'03_DMMucDich'!C802:C806,5,FALSE),IF(EB840&lt;&gt;"N",EB840*VLOOKUP(LEFT(CB840,3),'03_DMMucDich'!C802:C806,5,FALSE),"N/A"))))</f>
        <v>#VALUE!</v>
      </c>
    </row>
    <row r="841" spans="1:133" s="34" customFormat="1" ht="16" x14ac:dyDescent="0.2">
      <c r="A841" s="85">
        <v>827</v>
      </c>
      <c r="B841" s="86"/>
      <c r="C841" s="87"/>
      <c r="D841" s="141"/>
      <c r="E841" s="86"/>
      <c r="F841" s="88"/>
      <c r="G841" s="88" t="s">
        <v>5718</v>
      </c>
      <c r="H841" s="151">
        <v>2022</v>
      </c>
      <c r="I841" s="86"/>
      <c r="J841" s="86"/>
      <c r="K841" s="145"/>
      <c r="L841" s="105"/>
      <c r="M841" s="86"/>
      <c r="N841" s="105"/>
      <c r="O841" s="105"/>
      <c r="P841" s="86"/>
      <c r="Q841" s="86"/>
      <c r="R841" s="153"/>
      <c r="S841" s="86"/>
      <c r="T841" s="86"/>
      <c r="U841" s="86"/>
      <c r="V841" s="86" t="str">
        <f t="shared" si="576"/>
        <v xml:space="preserve">, </v>
      </c>
      <c r="W841" s="86"/>
      <c r="X841" s="86"/>
      <c r="Y841" s="86"/>
      <c r="Z841" s="88"/>
      <c r="AA841" s="105"/>
      <c r="AB841" s="86"/>
      <c r="AC841" s="90"/>
      <c r="AD841" s="86"/>
      <c r="AE841" s="86"/>
      <c r="AF841" s="86"/>
      <c r="AG841" s="86"/>
      <c r="AH841" s="160"/>
      <c r="AI841" s="153"/>
      <c r="AJ841" s="153"/>
      <c r="AK841" s="86"/>
      <c r="AL841" s="86"/>
      <c r="AM841" s="153"/>
      <c r="AN841" s="153"/>
      <c r="AO841" s="165"/>
      <c r="AP841" s="153"/>
      <c r="AQ841" s="153"/>
      <c r="AR841" s="166">
        <v>0</v>
      </c>
      <c r="AS841" s="88" t="s">
        <v>5719</v>
      </c>
      <c r="AT841" s="92">
        <f t="shared" si="587"/>
        <v>0</v>
      </c>
      <c r="AU841" s="93">
        <v>0</v>
      </c>
      <c r="AV841" s="93">
        <v>0</v>
      </c>
      <c r="AW841" s="166">
        <v>0</v>
      </c>
      <c r="AX841" s="93">
        <v>0</v>
      </c>
      <c r="AY841" s="177"/>
      <c r="AZ841" s="177">
        <v>0</v>
      </c>
      <c r="BA841" s="178"/>
      <c r="BB841" s="105"/>
      <c r="BC841" s="105"/>
      <c r="BD841" s="93"/>
      <c r="BE841" s="93">
        <v>0</v>
      </c>
      <c r="BF841" s="91">
        <v>0</v>
      </c>
      <c r="BG841" s="94"/>
      <c r="BH841" s="95"/>
      <c r="BI841" s="93">
        <f t="shared" si="556"/>
        <v>0</v>
      </c>
      <c r="BJ841" s="105">
        <f t="shared" si="557"/>
        <v>0</v>
      </c>
      <c r="BK841" s="88">
        <f t="shared" si="558"/>
        <v>0</v>
      </c>
      <c r="BL841" s="86">
        <f t="shared" si="559"/>
        <v>0</v>
      </c>
      <c r="BM841" s="105">
        <f t="shared" si="560"/>
        <v>0</v>
      </c>
      <c r="BN841" s="86">
        <f t="shared" si="561"/>
        <v>0</v>
      </c>
      <c r="BO841" s="86">
        <f t="shared" si="562"/>
        <v>0</v>
      </c>
      <c r="BP841" s="86">
        <f t="shared" si="577"/>
        <v>0</v>
      </c>
      <c r="BQ841" s="160"/>
      <c r="BR841" s="86" t="s">
        <v>5720</v>
      </c>
      <c r="BS841" s="88" t="s">
        <v>5721</v>
      </c>
      <c r="BT841" s="86" t="s">
        <v>5722</v>
      </c>
      <c r="BU841" s="86"/>
      <c r="BV841" s="86">
        <f t="shared" si="578"/>
        <v>0</v>
      </c>
      <c r="BW841" s="105" t="str">
        <f t="shared" si="579"/>
        <v/>
      </c>
      <c r="BX841" s="86">
        <f t="shared" si="573"/>
        <v>0</v>
      </c>
      <c r="BY841" s="86">
        <f t="shared" si="574"/>
        <v>0</v>
      </c>
      <c r="BZ841" s="91">
        <f t="shared" si="575"/>
        <v>0</v>
      </c>
      <c r="CA841" s="91">
        <v>0</v>
      </c>
      <c r="CB841" s="96" t="s">
        <v>5719</v>
      </c>
      <c r="CC841" s="91">
        <f t="shared" si="580"/>
        <v>0</v>
      </c>
      <c r="CD841" s="91">
        <f t="shared" si="581"/>
        <v>0</v>
      </c>
      <c r="CE841" s="93">
        <f t="shared" si="582"/>
        <v>0</v>
      </c>
      <c r="CF841" s="93">
        <f t="shared" si="583"/>
        <v>0</v>
      </c>
      <c r="CG841" s="105"/>
      <c r="CH841" s="105"/>
      <c r="CI841" s="86"/>
      <c r="CJ841" s="188"/>
      <c r="CK841" s="181">
        <f t="shared" si="584"/>
        <v>0</v>
      </c>
      <c r="CL841" s="181">
        <f t="shared" si="585"/>
        <v>0</v>
      </c>
      <c r="CM841" s="86" t="s">
        <v>5723</v>
      </c>
      <c r="CN841" s="182"/>
      <c r="CO841" s="183"/>
      <c r="CP841" s="86" t="s">
        <v>5724</v>
      </c>
      <c r="CQ841" s="153"/>
      <c r="CR841" s="187" t="e">
        <f t="shared" si="586"/>
        <v>#VALUE!</v>
      </c>
      <c r="CS841" s="188">
        <v>0</v>
      </c>
      <c r="CT841" s="188" t="e">
        <f t="shared" si="588"/>
        <v>#VALUE!</v>
      </c>
      <c r="CU841" s="93"/>
      <c r="CV841" s="94">
        <f t="shared" si="570"/>
        <v>0</v>
      </c>
      <c r="CW841" s="93">
        <f t="shared" si="571"/>
        <v>0</v>
      </c>
      <c r="CX841" s="86">
        <f t="shared" si="572"/>
        <v>0</v>
      </c>
      <c r="CY841" s="93" t="e">
        <f t="shared" si="589"/>
        <v>#VALUE!</v>
      </c>
      <c r="CZ841" s="93">
        <v>0</v>
      </c>
      <c r="DA841" s="93">
        <v>0</v>
      </c>
      <c r="DB841" s="93" t="e">
        <f t="shared" si="590"/>
        <v>#VALUE!</v>
      </c>
      <c r="DC841" s="93">
        <v>0</v>
      </c>
      <c r="DD841" s="91">
        <v>0</v>
      </c>
      <c r="DE841" s="93" t="e">
        <f t="shared" si="591"/>
        <v>#VALUE!</v>
      </c>
      <c r="DF841" s="93">
        <f t="shared" si="563"/>
        <v>0</v>
      </c>
      <c r="DG841" s="93"/>
      <c r="DH841" s="93">
        <v>0</v>
      </c>
      <c r="DI841" s="93">
        <v>0</v>
      </c>
      <c r="DJ841" s="86">
        <f t="shared" si="592"/>
        <v>0</v>
      </c>
      <c r="DK841" s="91">
        <v>0</v>
      </c>
      <c r="DL841" s="93"/>
      <c r="DM841" s="93">
        <v>0</v>
      </c>
      <c r="DN841" s="93" t="e">
        <f t="shared" si="564"/>
        <v>#VALUE!</v>
      </c>
      <c r="DO841" s="93" t="e">
        <f t="shared" si="593"/>
        <v>#VALUE!</v>
      </c>
      <c r="DP841" s="92" t="e">
        <f t="shared" si="594"/>
        <v>#VALUE!</v>
      </c>
      <c r="DQ841" s="97">
        <f t="shared" si="565"/>
        <v>0</v>
      </c>
      <c r="DR841" s="98">
        <f t="shared" si="595"/>
        <v>10</v>
      </c>
      <c r="DS841" s="93" t="str">
        <f t="shared" si="596"/>
        <v>Mã tin sai !!!</v>
      </c>
      <c r="DT841" s="93"/>
      <c r="DU841" s="78" t="e">
        <f t="shared" si="566"/>
        <v>#VALUE!</v>
      </c>
      <c r="DV841" s="78" t="e">
        <f>INDEX('08_DMGiaDat'!$L:$L,MATCH(DU841,'08_DMGiaDat'!$R:$R,0))</f>
        <v>#VALUE!</v>
      </c>
      <c r="DW841" s="78" t="str">
        <f t="shared" si="567"/>
        <v>5010700200100000001</v>
      </c>
      <c r="DX841" s="78" t="str">
        <f>IFERROR(VLOOKUP(DW841,'08_DMGiaDat'!C818:C819,2,FALSE),"N")</f>
        <v>N</v>
      </c>
      <c r="DY841" s="78" t="str">
        <f t="shared" si="568"/>
        <v>50107002001001</v>
      </c>
      <c r="DZ841" s="78" t="str">
        <f>IFERROR(VLOOKUP(DY841,'08_DMGiaDat'!C818:C819,2,FALSE),"N")</f>
        <v>N</v>
      </c>
      <c r="EA841" s="78" t="str">
        <f t="shared" si="569"/>
        <v>5010700200100000001</v>
      </c>
      <c r="EB841" s="78" t="str">
        <f>IFERROR(VLOOKUP(EA841,'08_DMGiaDat'!C818:C819,2,FALSE),"N")</f>
        <v>N</v>
      </c>
      <c r="EC841" s="92" t="e">
        <f>IF(DV841&lt;&gt;"N",DV841,IF(DX841&lt;&gt;"N",DX841,IF(DZ841&lt;&gt;"N",DZ841*VLOOKUP(LEFT(CB841,3),'03_DMMucDich'!C802:C806,5,FALSE),IF(EB841&lt;&gt;"N",EB841*VLOOKUP(LEFT(CB841,3),'03_DMMucDich'!C802:C806,5,FALSE),"N/A"))))</f>
        <v>#VALUE!</v>
      </c>
    </row>
    <row r="842" spans="1:133" s="34" customFormat="1" ht="16" x14ac:dyDescent="0.2">
      <c r="A842" s="85">
        <v>828</v>
      </c>
      <c r="B842" s="86"/>
      <c r="C842" s="87"/>
      <c r="D842" s="141"/>
      <c r="E842" s="86"/>
      <c r="F842" s="88"/>
      <c r="G842" s="88" t="s">
        <v>5718</v>
      </c>
      <c r="H842" s="151">
        <v>2022</v>
      </c>
      <c r="I842" s="86"/>
      <c r="J842" s="86"/>
      <c r="K842" s="145"/>
      <c r="L842" s="105"/>
      <c r="M842" s="86"/>
      <c r="N842" s="105"/>
      <c r="O842" s="105"/>
      <c r="P842" s="86"/>
      <c r="Q842" s="86"/>
      <c r="R842" s="153"/>
      <c r="S842" s="86"/>
      <c r="T842" s="86"/>
      <c r="U842" s="86"/>
      <c r="V842" s="86" t="str">
        <f t="shared" si="576"/>
        <v xml:space="preserve">, </v>
      </c>
      <c r="W842" s="86"/>
      <c r="X842" s="86"/>
      <c r="Y842" s="86"/>
      <c r="Z842" s="88"/>
      <c r="AA842" s="105"/>
      <c r="AB842" s="86"/>
      <c r="AC842" s="90"/>
      <c r="AD842" s="86"/>
      <c r="AE842" s="86"/>
      <c r="AF842" s="86"/>
      <c r="AG842" s="86"/>
      <c r="AH842" s="160"/>
      <c r="AI842" s="153"/>
      <c r="AJ842" s="153"/>
      <c r="AK842" s="86"/>
      <c r="AL842" s="86"/>
      <c r="AM842" s="153"/>
      <c r="AN842" s="153"/>
      <c r="AO842" s="165"/>
      <c r="AP842" s="153"/>
      <c r="AQ842" s="153"/>
      <c r="AR842" s="166">
        <v>0</v>
      </c>
      <c r="AS842" s="88" t="s">
        <v>5719</v>
      </c>
      <c r="AT842" s="92">
        <f t="shared" si="587"/>
        <v>0</v>
      </c>
      <c r="AU842" s="93">
        <v>0</v>
      </c>
      <c r="AV842" s="93">
        <v>0</v>
      </c>
      <c r="AW842" s="166">
        <v>0</v>
      </c>
      <c r="AX842" s="93">
        <v>0</v>
      </c>
      <c r="AY842" s="177"/>
      <c r="AZ842" s="177">
        <v>0</v>
      </c>
      <c r="BA842" s="178"/>
      <c r="BB842" s="105"/>
      <c r="BC842" s="105"/>
      <c r="BD842" s="93"/>
      <c r="BE842" s="93">
        <v>0</v>
      </c>
      <c r="BF842" s="91">
        <v>0</v>
      </c>
      <c r="BG842" s="94"/>
      <c r="BH842" s="95"/>
      <c r="BI842" s="93">
        <f t="shared" si="556"/>
        <v>0</v>
      </c>
      <c r="BJ842" s="105">
        <f t="shared" si="557"/>
        <v>0</v>
      </c>
      <c r="BK842" s="88">
        <f t="shared" si="558"/>
        <v>0</v>
      </c>
      <c r="BL842" s="86">
        <f t="shared" si="559"/>
        <v>0</v>
      </c>
      <c r="BM842" s="105">
        <f t="shared" si="560"/>
        <v>0</v>
      </c>
      <c r="BN842" s="86">
        <f t="shared" si="561"/>
        <v>0</v>
      </c>
      <c r="BO842" s="86">
        <f t="shared" si="562"/>
        <v>0</v>
      </c>
      <c r="BP842" s="86">
        <f t="shared" si="577"/>
        <v>0</v>
      </c>
      <c r="BQ842" s="160"/>
      <c r="BR842" s="86" t="s">
        <v>5720</v>
      </c>
      <c r="BS842" s="88" t="s">
        <v>5721</v>
      </c>
      <c r="BT842" s="86" t="s">
        <v>5722</v>
      </c>
      <c r="BU842" s="86"/>
      <c r="BV842" s="86">
        <f t="shared" si="578"/>
        <v>0</v>
      </c>
      <c r="BW842" s="105" t="str">
        <f t="shared" si="579"/>
        <v/>
      </c>
      <c r="BX842" s="86">
        <f t="shared" si="573"/>
        <v>0</v>
      </c>
      <c r="BY842" s="86">
        <f t="shared" si="574"/>
        <v>0</v>
      </c>
      <c r="BZ842" s="91">
        <f t="shared" si="575"/>
        <v>0</v>
      </c>
      <c r="CA842" s="91">
        <v>0</v>
      </c>
      <c r="CB842" s="96" t="s">
        <v>5719</v>
      </c>
      <c r="CC842" s="91">
        <f t="shared" si="580"/>
        <v>0</v>
      </c>
      <c r="CD842" s="91">
        <f t="shared" si="581"/>
        <v>0</v>
      </c>
      <c r="CE842" s="93">
        <f t="shared" si="582"/>
        <v>0</v>
      </c>
      <c r="CF842" s="93">
        <f t="shared" si="583"/>
        <v>0</v>
      </c>
      <c r="CG842" s="105"/>
      <c r="CH842" s="105"/>
      <c r="CI842" s="86"/>
      <c r="CJ842" s="188"/>
      <c r="CK842" s="181">
        <f t="shared" si="584"/>
        <v>0</v>
      </c>
      <c r="CL842" s="181">
        <f t="shared" si="585"/>
        <v>0</v>
      </c>
      <c r="CM842" s="86" t="s">
        <v>5723</v>
      </c>
      <c r="CN842" s="182"/>
      <c r="CO842" s="183"/>
      <c r="CP842" s="86" t="s">
        <v>5724</v>
      </c>
      <c r="CQ842" s="153"/>
      <c r="CR842" s="187" t="e">
        <f t="shared" si="586"/>
        <v>#VALUE!</v>
      </c>
      <c r="CS842" s="188">
        <v>0</v>
      </c>
      <c r="CT842" s="188" t="e">
        <f t="shared" si="588"/>
        <v>#VALUE!</v>
      </c>
      <c r="CU842" s="93"/>
      <c r="CV842" s="94">
        <f t="shared" si="570"/>
        <v>0</v>
      </c>
      <c r="CW842" s="93">
        <f t="shared" si="571"/>
        <v>0</v>
      </c>
      <c r="CX842" s="86">
        <f t="shared" si="572"/>
        <v>0</v>
      </c>
      <c r="CY842" s="93" t="e">
        <f t="shared" si="589"/>
        <v>#VALUE!</v>
      </c>
      <c r="CZ842" s="93">
        <v>0</v>
      </c>
      <c r="DA842" s="93">
        <v>0</v>
      </c>
      <c r="DB842" s="93" t="e">
        <f t="shared" si="590"/>
        <v>#VALUE!</v>
      </c>
      <c r="DC842" s="93">
        <v>0</v>
      </c>
      <c r="DD842" s="91">
        <v>0</v>
      </c>
      <c r="DE842" s="93" t="e">
        <f t="shared" si="591"/>
        <v>#VALUE!</v>
      </c>
      <c r="DF842" s="93">
        <f t="shared" si="563"/>
        <v>0</v>
      </c>
      <c r="DG842" s="93"/>
      <c r="DH842" s="93">
        <v>0</v>
      </c>
      <c r="DI842" s="93">
        <v>0</v>
      </c>
      <c r="DJ842" s="86">
        <f t="shared" si="592"/>
        <v>0</v>
      </c>
      <c r="DK842" s="91">
        <v>0</v>
      </c>
      <c r="DL842" s="93"/>
      <c r="DM842" s="93">
        <v>0</v>
      </c>
      <c r="DN842" s="93" t="e">
        <f t="shared" si="564"/>
        <v>#VALUE!</v>
      </c>
      <c r="DO842" s="93" t="e">
        <f t="shared" si="593"/>
        <v>#VALUE!</v>
      </c>
      <c r="DP842" s="92" t="e">
        <f t="shared" si="594"/>
        <v>#VALUE!</v>
      </c>
      <c r="DQ842" s="97">
        <f t="shared" si="565"/>
        <v>0</v>
      </c>
      <c r="DR842" s="98">
        <f t="shared" si="595"/>
        <v>10</v>
      </c>
      <c r="DS842" s="93" t="str">
        <f t="shared" si="596"/>
        <v>Mã tin sai !!!</v>
      </c>
      <c r="DT842" s="93"/>
      <c r="DU842" s="78" t="e">
        <f t="shared" si="566"/>
        <v>#VALUE!</v>
      </c>
      <c r="DV842" s="78" t="e">
        <f>INDEX('08_DMGiaDat'!$L:$L,MATCH(DU842,'08_DMGiaDat'!$R:$R,0))</f>
        <v>#VALUE!</v>
      </c>
      <c r="DW842" s="78" t="str">
        <f t="shared" si="567"/>
        <v>5010700200100000001</v>
      </c>
      <c r="DX842" s="78" t="str">
        <f>IFERROR(VLOOKUP(DW842,'08_DMGiaDat'!C818:C819,2,FALSE),"N")</f>
        <v>N</v>
      </c>
      <c r="DY842" s="78" t="str">
        <f t="shared" si="568"/>
        <v>50107002001001</v>
      </c>
      <c r="DZ842" s="78" t="str">
        <f>IFERROR(VLOOKUP(DY842,'08_DMGiaDat'!C818:C819,2,FALSE),"N")</f>
        <v>N</v>
      </c>
      <c r="EA842" s="78" t="str">
        <f t="shared" si="569"/>
        <v>5010700200100000001</v>
      </c>
      <c r="EB842" s="78" t="str">
        <f>IFERROR(VLOOKUP(EA842,'08_DMGiaDat'!C818:C819,2,FALSE),"N")</f>
        <v>N</v>
      </c>
      <c r="EC842" s="92" t="e">
        <f>IF(DV842&lt;&gt;"N",DV842,IF(DX842&lt;&gt;"N",DX842,IF(DZ842&lt;&gt;"N",DZ842*VLOOKUP(LEFT(CB842,3),'03_DMMucDich'!C802:C806,5,FALSE),IF(EB842&lt;&gt;"N",EB842*VLOOKUP(LEFT(CB842,3),'03_DMMucDich'!C802:C806,5,FALSE),"N/A"))))</f>
        <v>#VALUE!</v>
      </c>
    </row>
    <row r="843" spans="1:133" s="34" customFormat="1" ht="16" x14ac:dyDescent="0.2">
      <c r="A843" s="85">
        <v>829</v>
      </c>
      <c r="B843" s="86"/>
      <c r="C843" s="87"/>
      <c r="D843" s="141"/>
      <c r="E843" s="86"/>
      <c r="F843" s="88"/>
      <c r="G843" s="88" t="s">
        <v>5718</v>
      </c>
      <c r="H843" s="151">
        <v>2022</v>
      </c>
      <c r="I843" s="86"/>
      <c r="J843" s="86"/>
      <c r="K843" s="145"/>
      <c r="L843" s="105"/>
      <c r="M843" s="86"/>
      <c r="N843" s="105"/>
      <c r="O843" s="105"/>
      <c r="P843" s="86"/>
      <c r="Q843" s="86"/>
      <c r="R843" s="153"/>
      <c r="S843" s="86"/>
      <c r="T843" s="86"/>
      <c r="U843" s="86"/>
      <c r="V843" s="86" t="str">
        <f t="shared" si="576"/>
        <v xml:space="preserve">, </v>
      </c>
      <c r="W843" s="86"/>
      <c r="X843" s="86"/>
      <c r="Y843" s="86"/>
      <c r="Z843" s="88"/>
      <c r="AA843" s="105"/>
      <c r="AB843" s="86"/>
      <c r="AC843" s="90"/>
      <c r="AD843" s="86"/>
      <c r="AE843" s="86"/>
      <c r="AF843" s="86"/>
      <c r="AG843" s="86"/>
      <c r="AH843" s="160"/>
      <c r="AI843" s="153"/>
      <c r="AJ843" s="153"/>
      <c r="AK843" s="86"/>
      <c r="AL843" s="86"/>
      <c r="AM843" s="153"/>
      <c r="AN843" s="153"/>
      <c r="AO843" s="165"/>
      <c r="AP843" s="153"/>
      <c r="AQ843" s="153"/>
      <c r="AR843" s="166">
        <v>0</v>
      </c>
      <c r="AS843" s="88" t="s">
        <v>5719</v>
      </c>
      <c r="AT843" s="92">
        <f t="shared" si="587"/>
        <v>0</v>
      </c>
      <c r="AU843" s="93">
        <v>0</v>
      </c>
      <c r="AV843" s="93">
        <v>0</v>
      </c>
      <c r="AW843" s="166">
        <v>0</v>
      </c>
      <c r="AX843" s="93">
        <v>0</v>
      </c>
      <c r="AY843" s="177"/>
      <c r="AZ843" s="177">
        <v>0</v>
      </c>
      <c r="BA843" s="178"/>
      <c r="BB843" s="105"/>
      <c r="BC843" s="105"/>
      <c r="BD843" s="93"/>
      <c r="BE843" s="93">
        <v>0</v>
      </c>
      <c r="BF843" s="91">
        <v>0</v>
      </c>
      <c r="BG843" s="94"/>
      <c r="BH843" s="95"/>
      <c r="BI843" s="93">
        <f t="shared" si="556"/>
        <v>0</v>
      </c>
      <c r="BJ843" s="105">
        <f t="shared" si="557"/>
        <v>0</v>
      </c>
      <c r="BK843" s="88">
        <f t="shared" si="558"/>
        <v>0</v>
      </c>
      <c r="BL843" s="86">
        <f t="shared" si="559"/>
        <v>0</v>
      </c>
      <c r="BM843" s="105">
        <f t="shared" si="560"/>
        <v>0</v>
      </c>
      <c r="BN843" s="86">
        <f t="shared" si="561"/>
        <v>0</v>
      </c>
      <c r="BO843" s="86">
        <f t="shared" si="562"/>
        <v>0</v>
      </c>
      <c r="BP843" s="86">
        <f t="shared" si="577"/>
        <v>0</v>
      </c>
      <c r="BQ843" s="160"/>
      <c r="BR843" s="86" t="s">
        <v>5720</v>
      </c>
      <c r="BS843" s="88" t="s">
        <v>5721</v>
      </c>
      <c r="BT843" s="86" t="s">
        <v>5722</v>
      </c>
      <c r="BU843" s="86"/>
      <c r="BV843" s="86">
        <f t="shared" si="578"/>
        <v>0</v>
      </c>
      <c r="BW843" s="105" t="str">
        <f t="shared" si="579"/>
        <v/>
      </c>
      <c r="BX843" s="86">
        <f t="shared" si="573"/>
        <v>0</v>
      </c>
      <c r="BY843" s="86">
        <f t="shared" si="574"/>
        <v>0</v>
      </c>
      <c r="BZ843" s="91">
        <f t="shared" si="575"/>
        <v>0</v>
      </c>
      <c r="CA843" s="91">
        <v>0</v>
      </c>
      <c r="CB843" s="96" t="s">
        <v>5719</v>
      </c>
      <c r="CC843" s="91">
        <f t="shared" si="580"/>
        <v>0</v>
      </c>
      <c r="CD843" s="91">
        <f t="shared" si="581"/>
        <v>0</v>
      </c>
      <c r="CE843" s="93">
        <f t="shared" si="582"/>
        <v>0</v>
      </c>
      <c r="CF843" s="93">
        <f t="shared" si="583"/>
        <v>0</v>
      </c>
      <c r="CG843" s="105"/>
      <c r="CH843" s="105"/>
      <c r="CI843" s="86"/>
      <c r="CJ843" s="188"/>
      <c r="CK843" s="181">
        <f t="shared" si="584"/>
        <v>0</v>
      </c>
      <c r="CL843" s="181">
        <f t="shared" si="585"/>
        <v>0</v>
      </c>
      <c r="CM843" s="86" t="s">
        <v>5723</v>
      </c>
      <c r="CN843" s="182"/>
      <c r="CO843" s="183"/>
      <c r="CP843" s="86" t="s">
        <v>5724</v>
      </c>
      <c r="CQ843" s="153"/>
      <c r="CR843" s="187" t="e">
        <f t="shared" si="586"/>
        <v>#VALUE!</v>
      </c>
      <c r="CS843" s="188">
        <v>0</v>
      </c>
      <c r="CT843" s="188" t="e">
        <f t="shared" si="588"/>
        <v>#VALUE!</v>
      </c>
      <c r="CU843" s="93"/>
      <c r="CV843" s="94">
        <f t="shared" si="570"/>
        <v>0</v>
      </c>
      <c r="CW843" s="93">
        <f t="shared" si="571"/>
        <v>0</v>
      </c>
      <c r="CX843" s="86">
        <f t="shared" si="572"/>
        <v>0</v>
      </c>
      <c r="CY843" s="93" t="e">
        <f t="shared" si="589"/>
        <v>#VALUE!</v>
      </c>
      <c r="CZ843" s="93">
        <v>0</v>
      </c>
      <c r="DA843" s="93">
        <v>0</v>
      </c>
      <c r="DB843" s="93" t="e">
        <f t="shared" si="590"/>
        <v>#VALUE!</v>
      </c>
      <c r="DC843" s="93">
        <v>0</v>
      </c>
      <c r="DD843" s="91">
        <v>0</v>
      </c>
      <c r="DE843" s="93" t="e">
        <f t="shared" si="591"/>
        <v>#VALUE!</v>
      </c>
      <c r="DF843" s="93">
        <f t="shared" si="563"/>
        <v>0</v>
      </c>
      <c r="DG843" s="93"/>
      <c r="DH843" s="93">
        <v>0</v>
      </c>
      <c r="DI843" s="93">
        <v>0</v>
      </c>
      <c r="DJ843" s="86">
        <f t="shared" si="592"/>
        <v>0</v>
      </c>
      <c r="DK843" s="91">
        <v>0</v>
      </c>
      <c r="DL843" s="93"/>
      <c r="DM843" s="93">
        <v>0</v>
      </c>
      <c r="DN843" s="93" t="e">
        <f t="shared" si="564"/>
        <v>#VALUE!</v>
      </c>
      <c r="DO843" s="93" t="e">
        <f t="shared" si="593"/>
        <v>#VALUE!</v>
      </c>
      <c r="DP843" s="92" t="e">
        <f t="shared" si="594"/>
        <v>#VALUE!</v>
      </c>
      <c r="DQ843" s="97">
        <f t="shared" si="565"/>
        <v>0</v>
      </c>
      <c r="DR843" s="98">
        <f t="shared" si="595"/>
        <v>10</v>
      </c>
      <c r="DS843" s="93" t="str">
        <f t="shared" si="596"/>
        <v>Mã tin sai !!!</v>
      </c>
      <c r="DT843" s="93"/>
      <c r="DU843" s="78" t="e">
        <f t="shared" si="566"/>
        <v>#VALUE!</v>
      </c>
      <c r="DV843" s="78" t="e">
        <f>INDEX('08_DMGiaDat'!$L:$L,MATCH(DU843,'08_DMGiaDat'!$R:$R,0))</f>
        <v>#VALUE!</v>
      </c>
      <c r="DW843" s="78" t="str">
        <f t="shared" si="567"/>
        <v>5010700200100000001</v>
      </c>
      <c r="DX843" s="78" t="str">
        <f>IFERROR(VLOOKUP(DW843,'08_DMGiaDat'!C818:C819,2,FALSE),"N")</f>
        <v>N</v>
      </c>
      <c r="DY843" s="78" t="str">
        <f t="shared" si="568"/>
        <v>50107002001001</v>
      </c>
      <c r="DZ843" s="78" t="str">
        <f>IFERROR(VLOOKUP(DY843,'08_DMGiaDat'!C818:C819,2,FALSE),"N")</f>
        <v>N</v>
      </c>
      <c r="EA843" s="78" t="str">
        <f t="shared" si="569"/>
        <v>5010700200100000001</v>
      </c>
      <c r="EB843" s="78" t="str">
        <f>IFERROR(VLOOKUP(EA843,'08_DMGiaDat'!C818:C819,2,FALSE),"N")</f>
        <v>N</v>
      </c>
      <c r="EC843" s="92" t="e">
        <f>IF(DV843&lt;&gt;"N",DV843,IF(DX843&lt;&gt;"N",DX843,IF(DZ843&lt;&gt;"N",DZ843*VLOOKUP(LEFT(CB843,3),'03_DMMucDich'!C802:C806,5,FALSE),IF(EB843&lt;&gt;"N",EB843*VLOOKUP(LEFT(CB843,3),'03_DMMucDich'!C802:C806,5,FALSE),"N/A"))))</f>
        <v>#VALUE!</v>
      </c>
    </row>
    <row r="844" spans="1:133" s="34" customFormat="1" ht="16" x14ac:dyDescent="0.2">
      <c r="A844" s="85">
        <v>830</v>
      </c>
      <c r="B844" s="86"/>
      <c r="C844" s="87"/>
      <c r="D844" s="141"/>
      <c r="E844" s="86"/>
      <c r="F844" s="88"/>
      <c r="G844" s="88" t="s">
        <v>5718</v>
      </c>
      <c r="H844" s="151">
        <v>2022</v>
      </c>
      <c r="I844" s="86"/>
      <c r="J844" s="86"/>
      <c r="K844" s="145"/>
      <c r="L844" s="105"/>
      <c r="M844" s="86"/>
      <c r="N844" s="105"/>
      <c r="O844" s="105"/>
      <c r="P844" s="86"/>
      <c r="Q844" s="86"/>
      <c r="R844" s="153"/>
      <c r="S844" s="86"/>
      <c r="T844" s="86"/>
      <c r="U844" s="86"/>
      <c r="V844" s="86" t="str">
        <f t="shared" si="576"/>
        <v xml:space="preserve">, </v>
      </c>
      <c r="W844" s="86"/>
      <c r="X844" s="86"/>
      <c r="Y844" s="86"/>
      <c r="Z844" s="88"/>
      <c r="AA844" s="105"/>
      <c r="AB844" s="86"/>
      <c r="AC844" s="90"/>
      <c r="AD844" s="86"/>
      <c r="AE844" s="86"/>
      <c r="AF844" s="86"/>
      <c r="AG844" s="86"/>
      <c r="AH844" s="160"/>
      <c r="AI844" s="153"/>
      <c r="AJ844" s="153"/>
      <c r="AK844" s="86"/>
      <c r="AL844" s="86"/>
      <c r="AM844" s="153"/>
      <c r="AN844" s="153"/>
      <c r="AO844" s="165"/>
      <c r="AP844" s="153"/>
      <c r="AQ844" s="153"/>
      <c r="AR844" s="166">
        <v>0</v>
      </c>
      <c r="AS844" s="88" t="s">
        <v>5719</v>
      </c>
      <c r="AT844" s="92">
        <f t="shared" si="587"/>
        <v>0</v>
      </c>
      <c r="AU844" s="93">
        <v>0</v>
      </c>
      <c r="AV844" s="93">
        <v>0</v>
      </c>
      <c r="AW844" s="166">
        <v>0</v>
      </c>
      <c r="AX844" s="93">
        <v>0</v>
      </c>
      <c r="AY844" s="177"/>
      <c r="AZ844" s="177">
        <v>0</v>
      </c>
      <c r="BA844" s="178"/>
      <c r="BB844" s="105"/>
      <c r="BC844" s="105"/>
      <c r="BD844" s="93"/>
      <c r="BE844" s="93">
        <v>0</v>
      </c>
      <c r="BF844" s="91">
        <v>0</v>
      </c>
      <c r="BG844" s="94"/>
      <c r="BH844" s="95"/>
      <c r="BI844" s="93">
        <f t="shared" si="556"/>
        <v>0</v>
      </c>
      <c r="BJ844" s="105">
        <f t="shared" si="557"/>
        <v>0</v>
      </c>
      <c r="BK844" s="88">
        <f t="shared" si="558"/>
        <v>0</v>
      </c>
      <c r="BL844" s="86">
        <f t="shared" si="559"/>
        <v>0</v>
      </c>
      <c r="BM844" s="105">
        <f t="shared" si="560"/>
        <v>0</v>
      </c>
      <c r="BN844" s="86">
        <f t="shared" si="561"/>
        <v>0</v>
      </c>
      <c r="BO844" s="86">
        <f t="shared" si="562"/>
        <v>0</v>
      </c>
      <c r="BP844" s="86">
        <f t="shared" si="577"/>
        <v>0</v>
      </c>
      <c r="BQ844" s="160"/>
      <c r="BR844" s="86" t="s">
        <v>5720</v>
      </c>
      <c r="BS844" s="88" t="s">
        <v>5721</v>
      </c>
      <c r="BT844" s="86" t="s">
        <v>5722</v>
      </c>
      <c r="BU844" s="86"/>
      <c r="BV844" s="86">
        <f t="shared" si="578"/>
        <v>0</v>
      </c>
      <c r="BW844" s="105" t="str">
        <f t="shared" si="579"/>
        <v/>
      </c>
      <c r="BX844" s="86">
        <f t="shared" si="573"/>
        <v>0</v>
      </c>
      <c r="BY844" s="86">
        <f t="shared" si="574"/>
        <v>0</v>
      </c>
      <c r="BZ844" s="91">
        <f t="shared" si="575"/>
        <v>0</v>
      </c>
      <c r="CA844" s="91">
        <v>0</v>
      </c>
      <c r="CB844" s="96" t="s">
        <v>5719</v>
      </c>
      <c r="CC844" s="91">
        <f t="shared" si="580"/>
        <v>0</v>
      </c>
      <c r="CD844" s="91">
        <f t="shared" si="581"/>
        <v>0</v>
      </c>
      <c r="CE844" s="93">
        <f t="shared" si="582"/>
        <v>0</v>
      </c>
      <c r="CF844" s="93">
        <f t="shared" si="583"/>
        <v>0</v>
      </c>
      <c r="CG844" s="105"/>
      <c r="CH844" s="105"/>
      <c r="CI844" s="86"/>
      <c r="CJ844" s="188"/>
      <c r="CK844" s="181">
        <f t="shared" si="584"/>
        <v>0</v>
      </c>
      <c r="CL844" s="181">
        <f t="shared" si="585"/>
        <v>0</v>
      </c>
      <c r="CM844" s="86" t="s">
        <v>5723</v>
      </c>
      <c r="CN844" s="182"/>
      <c r="CO844" s="183"/>
      <c r="CP844" s="86" t="s">
        <v>5724</v>
      </c>
      <c r="CQ844" s="153"/>
      <c r="CR844" s="187" t="e">
        <f t="shared" si="586"/>
        <v>#VALUE!</v>
      </c>
      <c r="CS844" s="188">
        <v>0</v>
      </c>
      <c r="CT844" s="188" t="e">
        <f t="shared" si="588"/>
        <v>#VALUE!</v>
      </c>
      <c r="CU844" s="93"/>
      <c r="CV844" s="94">
        <f t="shared" si="570"/>
        <v>0</v>
      </c>
      <c r="CW844" s="93">
        <f t="shared" si="571"/>
        <v>0</v>
      </c>
      <c r="CX844" s="86">
        <f t="shared" si="572"/>
        <v>0</v>
      </c>
      <c r="CY844" s="93" t="e">
        <f t="shared" si="589"/>
        <v>#VALUE!</v>
      </c>
      <c r="CZ844" s="93">
        <v>0</v>
      </c>
      <c r="DA844" s="93">
        <v>0</v>
      </c>
      <c r="DB844" s="93" t="e">
        <f t="shared" si="590"/>
        <v>#VALUE!</v>
      </c>
      <c r="DC844" s="93">
        <v>0</v>
      </c>
      <c r="DD844" s="91">
        <v>0</v>
      </c>
      <c r="DE844" s="93" t="e">
        <f t="shared" si="591"/>
        <v>#VALUE!</v>
      </c>
      <c r="DF844" s="93">
        <f t="shared" si="563"/>
        <v>0</v>
      </c>
      <c r="DG844" s="93"/>
      <c r="DH844" s="93">
        <v>0</v>
      </c>
      <c r="DI844" s="93">
        <v>0</v>
      </c>
      <c r="DJ844" s="86">
        <f t="shared" si="592"/>
        <v>0</v>
      </c>
      <c r="DK844" s="91">
        <v>0</v>
      </c>
      <c r="DL844" s="93"/>
      <c r="DM844" s="93">
        <v>0</v>
      </c>
      <c r="DN844" s="93" t="e">
        <f t="shared" si="564"/>
        <v>#VALUE!</v>
      </c>
      <c r="DO844" s="93" t="e">
        <f t="shared" si="593"/>
        <v>#VALUE!</v>
      </c>
      <c r="DP844" s="92" t="e">
        <f t="shared" si="594"/>
        <v>#VALUE!</v>
      </c>
      <c r="DQ844" s="97">
        <f t="shared" si="565"/>
        <v>0</v>
      </c>
      <c r="DR844" s="98">
        <f t="shared" si="595"/>
        <v>10</v>
      </c>
      <c r="DS844" s="93" t="str">
        <f t="shared" si="596"/>
        <v>Mã tin sai !!!</v>
      </c>
      <c r="DT844" s="93"/>
      <c r="DU844" s="78" t="e">
        <f t="shared" si="566"/>
        <v>#VALUE!</v>
      </c>
      <c r="DV844" s="78" t="e">
        <f>INDEX('08_DMGiaDat'!$L:$L,MATCH(DU844,'08_DMGiaDat'!$R:$R,0))</f>
        <v>#VALUE!</v>
      </c>
      <c r="DW844" s="78" t="str">
        <f t="shared" si="567"/>
        <v>5010700200100000001</v>
      </c>
      <c r="DX844" s="78" t="str">
        <f>IFERROR(VLOOKUP(DW844,'08_DMGiaDat'!C818:C819,2,FALSE),"N")</f>
        <v>N</v>
      </c>
      <c r="DY844" s="78" t="str">
        <f t="shared" si="568"/>
        <v>50107002001001</v>
      </c>
      <c r="DZ844" s="78" t="str">
        <f>IFERROR(VLOOKUP(DY844,'08_DMGiaDat'!C818:C819,2,FALSE),"N")</f>
        <v>N</v>
      </c>
      <c r="EA844" s="78" t="str">
        <f t="shared" si="569"/>
        <v>5010700200100000001</v>
      </c>
      <c r="EB844" s="78" t="str">
        <f>IFERROR(VLOOKUP(EA844,'08_DMGiaDat'!C818:C819,2,FALSE),"N")</f>
        <v>N</v>
      </c>
      <c r="EC844" s="92" t="e">
        <f>IF(DV844&lt;&gt;"N",DV844,IF(DX844&lt;&gt;"N",DX844,IF(DZ844&lt;&gt;"N",DZ844*VLOOKUP(LEFT(CB844,3),'03_DMMucDich'!C802:C806,5,FALSE),IF(EB844&lt;&gt;"N",EB844*VLOOKUP(LEFT(CB844,3),'03_DMMucDich'!C802:C806,5,FALSE),"N/A"))))</f>
        <v>#VALUE!</v>
      </c>
    </row>
    <row r="845" spans="1:133" s="34" customFormat="1" ht="16" x14ac:dyDescent="0.2">
      <c r="A845" s="85">
        <v>831</v>
      </c>
      <c r="B845" s="86"/>
      <c r="C845" s="87"/>
      <c r="D845" s="141"/>
      <c r="E845" s="86"/>
      <c r="F845" s="88"/>
      <c r="G845" s="88" t="s">
        <v>5718</v>
      </c>
      <c r="H845" s="151">
        <v>2022</v>
      </c>
      <c r="I845" s="86"/>
      <c r="J845" s="86"/>
      <c r="K845" s="145"/>
      <c r="L845" s="105"/>
      <c r="M845" s="86"/>
      <c r="N845" s="105"/>
      <c r="O845" s="105"/>
      <c r="P845" s="86"/>
      <c r="Q845" s="86"/>
      <c r="R845" s="153"/>
      <c r="S845" s="86"/>
      <c r="T845" s="86"/>
      <c r="U845" s="86"/>
      <c r="V845" s="86" t="str">
        <f t="shared" si="576"/>
        <v xml:space="preserve">, </v>
      </c>
      <c r="W845" s="86"/>
      <c r="X845" s="86"/>
      <c r="Y845" s="86"/>
      <c r="Z845" s="88"/>
      <c r="AA845" s="105"/>
      <c r="AB845" s="86"/>
      <c r="AC845" s="90"/>
      <c r="AD845" s="86"/>
      <c r="AE845" s="86"/>
      <c r="AF845" s="86"/>
      <c r="AG845" s="86"/>
      <c r="AH845" s="160"/>
      <c r="AI845" s="153"/>
      <c r="AJ845" s="153"/>
      <c r="AK845" s="86"/>
      <c r="AL845" s="86"/>
      <c r="AM845" s="153"/>
      <c r="AN845" s="153"/>
      <c r="AO845" s="165"/>
      <c r="AP845" s="153"/>
      <c r="AQ845" s="153"/>
      <c r="AR845" s="166">
        <v>0</v>
      </c>
      <c r="AS845" s="88" t="s">
        <v>5719</v>
      </c>
      <c r="AT845" s="92">
        <f t="shared" si="587"/>
        <v>0</v>
      </c>
      <c r="AU845" s="93">
        <v>0</v>
      </c>
      <c r="AV845" s="93">
        <v>0</v>
      </c>
      <c r="AW845" s="166">
        <v>0</v>
      </c>
      <c r="AX845" s="93">
        <v>0</v>
      </c>
      <c r="AY845" s="177"/>
      <c r="AZ845" s="177">
        <v>0</v>
      </c>
      <c r="BA845" s="178"/>
      <c r="BB845" s="105"/>
      <c r="BC845" s="105"/>
      <c r="BD845" s="93"/>
      <c r="BE845" s="93">
        <v>0</v>
      </c>
      <c r="BF845" s="91">
        <v>0</v>
      </c>
      <c r="BG845" s="94"/>
      <c r="BH845" s="95"/>
      <c r="BI845" s="93">
        <f t="shared" si="556"/>
        <v>0</v>
      </c>
      <c r="BJ845" s="105">
        <f t="shared" si="557"/>
        <v>0</v>
      </c>
      <c r="BK845" s="88">
        <f t="shared" si="558"/>
        <v>0</v>
      </c>
      <c r="BL845" s="86">
        <f t="shared" si="559"/>
        <v>0</v>
      </c>
      <c r="BM845" s="105">
        <f t="shared" si="560"/>
        <v>0</v>
      </c>
      <c r="BN845" s="86">
        <f t="shared" si="561"/>
        <v>0</v>
      </c>
      <c r="BO845" s="86">
        <f t="shared" si="562"/>
        <v>0</v>
      </c>
      <c r="BP845" s="86">
        <f t="shared" si="577"/>
        <v>0</v>
      </c>
      <c r="BQ845" s="160"/>
      <c r="BR845" s="86" t="s">
        <v>5720</v>
      </c>
      <c r="BS845" s="88" t="s">
        <v>5721</v>
      </c>
      <c r="BT845" s="86" t="s">
        <v>5722</v>
      </c>
      <c r="BU845" s="86"/>
      <c r="BV845" s="86">
        <f t="shared" si="578"/>
        <v>0</v>
      </c>
      <c r="BW845" s="105" t="str">
        <f t="shared" si="579"/>
        <v/>
      </c>
      <c r="BX845" s="86">
        <f t="shared" si="573"/>
        <v>0</v>
      </c>
      <c r="BY845" s="86">
        <f t="shared" si="574"/>
        <v>0</v>
      </c>
      <c r="BZ845" s="91">
        <f t="shared" si="575"/>
        <v>0</v>
      </c>
      <c r="CA845" s="91">
        <v>0</v>
      </c>
      <c r="CB845" s="96" t="s">
        <v>5719</v>
      </c>
      <c r="CC845" s="91">
        <f t="shared" si="580"/>
        <v>0</v>
      </c>
      <c r="CD845" s="91">
        <f t="shared" si="581"/>
        <v>0</v>
      </c>
      <c r="CE845" s="93">
        <f t="shared" si="582"/>
        <v>0</v>
      </c>
      <c r="CF845" s="93">
        <f t="shared" si="583"/>
        <v>0</v>
      </c>
      <c r="CG845" s="105"/>
      <c r="CH845" s="105"/>
      <c r="CI845" s="86"/>
      <c r="CJ845" s="188"/>
      <c r="CK845" s="181">
        <f t="shared" si="584"/>
        <v>0</v>
      </c>
      <c r="CL845" s="181">
        <f t="shared" si="585"/>
        <v>0</v>
      </c>
      <c r="CM845" s="86" t="s">
        <v>5723</v>
      </c>
      <c r="CN845" s="182"/>
      <c r="CO845" s="183"/>
      <c r="CP845" s="86" t="s">
        <v>5724</v>
      </c>
      <c r="CQ845" s="153"/>
      <c r="CR845" s="187" t="e">
        <f t="shared" si="586"/>
        <v>#VALUE!</v>
      </c>
      <c r="CS845" s="188">
        <v>0</v>
      </c>
      <c r="CT845" s="188" t="e">
        <f t="shared" si="588"/>
        <v>#VALUE!</v>
      </c>
      <c r="CU845" s="93"/>
      <c r="CV845" s="94">
        <f t="shared" si="570"/>
        <v>0</v>
      </c>
      <c r="CW845" s="93">
        <f t="shared" si="571"/>
        <v>0</v>
      </c>
      <c r="CX845" s="86">
        <f t="shared" si="572"/>
        <v>0</v>
      </c>
      <c r="CY845" s="93" t="e">
        <f t="shared" si="589"/>
        <v>#VALUE!</v>
      </c>
      <c r="CZ845" s="93">
        <v>0</v>
      </c>
      <c r="DA845" s="93">
        <v>0</v>
      </c>
      <c r="DB845" s="93" t="e">
        <f t="shared" si="590"/>
        <v>#VALUE!</v>
      </c>
      <c r="DC845" s="93">
        <v>0</v>
      </c>
      <c r="DD845" s="91">
        <v>0</v>
      </c>
      <c r="DE845" s="93" t="e">
        <f t="shared" si="591"/>
        <v>#VALUE!</v>
      </c>
      <c r="DF845" s="93">
        <f t="shared" si="563"/>
        <v>0</v>
      </c>
      <c r="DG845" s="93"/>
      <c r="DH845" s="93">
        <v>0</v>
      </c>
      <c r="DI845" s="93">
        <v>0</v>
      </c>
      <c r="DJ845" s="86">
        <f t="shared" si="592"/>
        <v>0</v>
      </c>
      <c r="DK845" s="91">
        <v>0</v>
      </c>
      <c r="DL845" s="93"/>
      <c r="DM845" s="93">
        <v>0</v>
      </c>
      <c r="DN845" s="93" t="e">
        <f t="shared" si="564"/>
        <v>#VALUE!</v>
      </c>
      <c r="DO845" s="93" t="e">
        <f t="shared" si="593"/>
        <v>#VALUE!</v>
      </c>
      <c r="DP845" s="92" t="e">
        <f t="shared" si="594"/>
        <v>#VALUE!</v>
      </c>
      <c r="DQ845" s="97">
        <f t="shared" si="565"/>
        <v>0</v>
      </c>
      <c r="DR845" s="98">
        <f t="shared" si="595"/>
        <v>10</v>
      </c>
      <c r="DS845" s="93" t="str">
        <f t="shared" si="596"/>
        <v>Mã tin sai !!!</v>
      </c>
      <c r="DT845" s="93"/>
      <c r="DU845" s="78" t="e">
        <f t="shared" si="566"/>
        <v>#VALUE!</v>
      </c>
      <c r="DV845" s="78" t="e">
        <f>INDEX('08_DMGiaDat'!$L:$L,MATCH(DU845,'08_DMGiaDat'!$R:$R,0))</f>
        <v>#VALUE!</v>
      </c>
      <c r="DW845" s="78" t="str">
        <f t="shared" si="567"/>
        <v>5010700200100000001</v>
      </c>
      <c r="DX845" s="78" t="str">
        <f>IFERROR(VLOOKUP(DW845,'08_DMGiaDat'!C818:C819,2,FALSE),"N")</f>
        <v>N</v>
      </c>
      <c r="DY845" s="78" t="str">
        <f t="shared" si="568"/>
        <v>50107002001001</v>
      </c>
      <c r="DZ845" s="78" t="str">
        <f>IFERROR(VLOOKUP(DY845,'08_DMGiaDat'!C818:C819,2,FALSE),"N")</f>
        <v>N</v>
      </c>
      <c r="EA845" s="78" t="str">
        <f t="shared" si="569"/>
        <v>5010700200100000001</v>
      </c>
      <c r="EB845" s="78" t="str">
        <f>IFERROR(VLOOKUP(EA845,'08_DMGiaDat'!C818:C819,2,FALSE),"N")</f>
        <v>N</v>
      </c>
      <c r="EC845" s="92" t="e">
        <f>IF(DV845&lt;&gt;"N",DV845,IF(DX845&lt;&gt;"N",DX845,IF(DZ845&lt;&gt;"N",DZ845*VLOOKUP(LEFT(CB845,3),'03_DMMucDich'!C802:C806,5,FALSE),IF(EB845&lt;&gt;"N",EB845*VLOOKUP(LEFT(CB845,3),'03_DMMucDich'!C802:C806,5,FALSE),"N/A"))))</f>
        <v>#VALUE!</v>
      </c>
    </row>
    <row r="846" spans="1:133" s="34" customFormat="1" ht="16" x14ac:dyDescent="0.2">
      <c r="A846" s="85">
        <v>832</v>
      </c>
      <c r="B846" s="86"/>
      <c r="C846" s="87"/>
      <c r="D846" s="141"/>
      <c r="E846" s="86"/>
      <c r="F846" s="88"/>
      <c r="G846" s="88" t="s">
        <v>5718</v>
      </c>
      <c r="H846" s="151">
        <v>2022</v>
      </c>
      <c r="I846" s="86"/>
      <c r="J846" s="86"/>
      <c r="K846" s="145"/>
      <c r="L846" s="105"/>
      <c r="M846" s="86"/>
      <c r="N846" s="105"/>
      <c r="O846" s="105"/>
      <c r="P846" s="86"/>
      <c r="Q846" s="86"/>
      <c r="R846" s="153"/>
      <c r="S846" s="86"/>
      <c r="T846" s="86"/>
      <c r="U846" s="86"/>
      <c r="V846" s="86" t="str">
        <f t="shared" si="576"/>
        <v xml:space="preserve">, </v>
      </c>
      <c r="W846" s="86"/>
      <c r="X846" s="86"/>
      <c r="Y846" s="86"/>
      <c r="Z846" s="88"/>
      <c r="AA846" s="105"/>
      <c r="AB846" s="86"/>
      <c r="AC846" s="90"/>
      <c r="AD846" s="86"/>
      <c r="AE846" s="86"/>
      <c r="AF846" s="86"/>
      <c r="AG846" s="86"/>
      <c r="AH846" s="160"/>
      <c r="AI846" s="153"/>
      <c r="AJ846" s="153"/>
      <c r="AK846" s="86"/>
      <c r="AL846" s="86"/>
      <c r="AM846" s="153"/>
      <c r="AN846" s="153"/>
      <c r="AO846" s="165"/>
      <c r="AP846" s="153"/>
      <c r="AQ846" s="153"/>
      <c r="AR846" s="166">
        <v>0</v>
      </c>
      <c r="AS846" s="88" t="s">
        <v>5719</v>
      </c>
      <c r="AT846" s="92">
        <f t="shared" si="587"/>
        <v>0</v>
      </c>
      <c r="AU846" s="93">
        <v>0</v>
      </c>
      <c r="AV846" s="93">
        <v>0</v>
      </c>
      <c r="AW846" s="166">
        <v>0</v>
      </c>
      <c r="AX846" s="93">
        <v>0</v>
      </c>
      <c r="AY846" s="177"/>
      <c r="AZ846" s="177">
        <v>0</v>
      </c>
      <c r="BA846" s="178"/>
      <c r="BB846" s="105"/>
      <c r="BC846" s="105"/>
      <c r="BD846" s="93"/>
      <c r="BE846" s="93">
        <v>0</v>
      </c>
      <c r="BF846" s="91">
        <v>0</v>
      </c>
      <c r="BG846" s="94"/>
      <c r="BH846" s="95"/>
      <c r="BI846" s="93">
        <f t="shared" si="556"/>
        <v>0</v>
      </c>
      <c r="BJ846" s="105">
        <f t="shared" si="557"/>
        <v>0</v>
      </c>
      <c r="BK846" s="88">
        <f t="shared" si="558"/>
        <v>0</v>
      </c>
      <c r="BL846" s="86">
        <f t="shared" si="559"/>
        <v>0</v>
      </c>
      <c r="BM846" s="105">
        <f t="shared" si="560"/>
        <v>0</v>
      </c>
      <c r="BN846" s="86">
        <f t="shared" si="561"/>
        <v>0</v>
      </c>
      <c r="BO846" s="86">
        <f t="shared" si="562"/>
        <v>0</v>
      </c>
      <c r="BP846" s="86">
        <f t="shared" si="577"/>
        <v>0</v>
      </c>
      <c r="BQ846" s="160"/>
      <c r="BR846" s="86" t="s">
        <v>5720</v>
      </c>
      <c r="BS846" s="88" t="s">
        <v>5721</v>
      </c>
      <c r="BT846" s="86" t="s">
        <v>5722</v>
      </c>
      <c r="BU846" s="86"/>
      <c r="BV846" s="86">
        <f t="shared" si="578"/>
        <v>0</v>
      </c>
      <c r="BW846" s="105" t="str">
        <f t="shared" si="579"/>
        <v/>
      </c>
      <c r="BX846" s="86">
        <f t="shared" si="573"/>
        <v>0</v>
      </c>
      <c r="BY846" s="86">
        <f t="shared" si="574"/>
        <v>0</v>
      </c>
      <c r="BZ846" s="91">
        <f t="shared" si="575"/>
        <v>0</v>
      </c>
      <c r="CA846" s="91">
        <v>0</v>
      </c>
      <c r="CB846" s="96" t="s">
        <v>5719</v>
      </c>
      <c r="CC846" s="91">
        <f t="shared" si="580"/>
        <v>0</v>
      </c>
      <c r="CD846" s="91">
        <f t="shared" si="581"/>
        <v>0</v>
      </c>
      <c r="CE846" s="93">
        <f t="shared" si="582"/>
        <v>0</v>
      </c>
      <c r="CF846" s="93">
        <f t="shared" si="583"/>
        <v>0</v>
      </c>
      <c r="CG846" s="105"/>
      <c r="CH846" s="105"/>
      <c r="CI846" s="86"/>
      <c r="CJ846" s="188"/>
      <c r="CK846" s="181">
        <f t="shared" si="584"/>
        <v>0</v>
      </c>
      <c r="CL846" s="181">
        <f t="shared" si="585"/>
        <v>0</v>
      </c>
      <c r="CM846" s="86" t="s">
        <v>5723</v>
      </c>
      <c r="CN846" s="182"/>
      <c r="CO846" s="183"/>
      <c r="CP846" s="86" t="s">
        <v>5724</v>
      </c>
      <c r="CQ846" s="153"/>
      <c r="CR846" s="187" t="e">
        <f t="shared" si="586"/>
        <v>#VALUE!</v>
      </c>
      <c r="CS846" s="188">
        <v>0</v>
      </c>
      <c r="CT846" s="188" t="e">
        <f t="shared" si="588"/>
        <v>#VALUE!</v>
      </c>
      <c r="CU846" s="93"/>
      <c r="CV846" s="94">
        <f t="shared" si="570"/>
        <v>0</v>
      </c>
      <c r="CW846" s="93">
        <f t="shared" si="571"/>
        <v>0</v>
      </c>
      <c r="CX846" s="86">
        <f t="shared" si="572"/>
        <v>0</v>
      </c>
      <c r="CY846" s="93" t="e">
        <f t="shared" si="589"/>
        <v>#VALUE!</v>
      </c>
      <c r="CZ846" s="93">
        <v>0</v>
      </c>
      <c r="DA846" s="93">
        <v>0</v>
      </c>
      <c r="DB846" s="93" t="e">
        <f t="shared" si="590"/>
        <v>#VALUE!</v>
      </c>
      <c r="DC846" s="93">
        <v>0</v>
      </c>
      <c r="DD846" s="91">
        <v>0</v>
      </c>
      <c r="DE846" s="93" t="e">
        <f t="shared" si="591"/>
        <v>#VALUE!</v>
      </c>
      <c r="DF846" s="93">
        <f t="shared" si="563"/>
        <v>0</v>
      </c>
      <c r="DG846" s="93"/>
      <c r="DH846" s="93">
        <v>0</v>
      </c>
      <c r="DI846" s="93">
        <v>0</v>
      </c>
      <c r="DJ846" s="86">
        <f t="shared" si="592"/>
        <v>0</v>
      </c>
      <c r="DK846" s="91">
        <v>0</v>
      </c>
      <c r="DL846" s="93"/>
      <c r="DM846" s="93">
        <v>0</v>
      </c>
      <c r="DN846" s="93" t="e">
        <f t="shared" si="564"/>
        <v>#VALUE!</v>
      </c>
      <c r="DO846" s="93" t="e">
        <f t="shared" si="593"/>
        <v>#VALUE!</v>
      </c>
      <c r="DP846" s="92" t="e">
        <f t="shared" si="594"/>
        <v>#VALUE!</v>
      </c>
      <c r="DQ846" s="97">
        <f t="shared" si="565"/>
        <v>0</v>
      </c>
      <c r="DR846" s="98">
        <f t="shared" si="595"/>
        <v>10</v>
      </c>
      <c r="DS846" s="93" t="str">
        <f t="shared" si="596"/>
        <v>Mã tin sai !!!</v>
      </c>
      <c r="DT846" s="93"/>
      <c r="DU846" s="78" t="e">
        <f t="shared" si="566"/>
        <v>#VALUE!</v>
      </c>
      <c r="DV846" s="78" t="e">
        <f>INDEX('08_DMGiaDat'!$L:$L,MATCH(DU846,'08_DMGiaDat'!$R:$R,0))</f>
        <v>#VALUE!</v>
      </c>
      <c r="DW846" s="78" t="str">
        <f t="shared" si="567"/>
        <v>5010700200100000001</v>
      </c>
      <c r="DX846" s="78" t="str">
        <f>IFERROR(VLOOKUP(DW846,'08_DMGiaDat'!C818:C819,2,FALSE),"N")</f>
        <v>N</v>
      </c>
      <c r="DY846" s="78" t="str">
        <f t="shared" si="568"/>
        <v>50107002001001</v>
      </c>
      <c r="DZ846" s="78" t="str">
        <f>IFERROR(VLOOKUP(DY846,'08_DMGiaDat'!C818:C819,2,FALSE),"N")</f>
        <v>N</v>
      </c>
      <c r="EA846" s="78" t="str">
        <f t="shared" si="569"/>
        <v>5010700200100000001</v>
      </c>
      <c r="EB846" s="78" t="str">
        <f>IFERROR(VLOOKUP(EA846,'08_DMGiaDat'!C818:C819,2,FALSE),"N")</f>
        <v>N</v>
      </c>
      <c r="EC846" s="92" t="e">
        <f>IF(DV846&lt;&gt;"N",DV846,IF(DX846&lt;&gt;"N",DX846,IF(DZ846&lt;&gt;"N",DZ846*VLOOKUP(LEFT(CB846,3),'03_DMMucDich'!C802:C806,5,FALSE),IF(EB846&lt;&gt;"N",EB846*VLOOKUP(LEFT(CB846,3),'03_DMMucDich'!C802:C806,5,FALSE),"N/A"))))</f>
        <v>#VALUE!</v>
      </c>
    </row>
    <row r="847" spans="1:133" s="34" customFormat="1" ht="16" x14ac:dyDescent="0.2">
      <c r="A847" s="85">
        <v>833</v>
      </c>
      <c r="B847" s="86"/>
      <c r="C847" s="87"/>
      <c r="D847" s="141"/>
      <c r="E847" s="86"/>
      <c r="F847" s="88"/>
      <c r="G847" s="88" t="s">
        <v>5718</v>
      </c>
      <c r="H847" s="151">
        <v>2022</v>
      </c>
      <c r="I847" s="86"/>
      <c r="J847" s="86"/>
      <c r="K847" s="145"/>
      <c r="L847" s="105"/>
      <c r="M847" s="86"/>
      <c r="N847" s="105"/>
      <c r="O847" s="105"/>
      <c r="P847" s="86"/>
      <c r="Q847" s="86"/>
      <c r="R847" s="153"/>
      <c r="S847" s="86"/>
      <c r="T847" s="86"/>
      <c r="U847" s="86"/>
      <c r="V847" s="86" t="str">
        <f t="shared" si="576"/>
        <v xml:space="preserve">, </v>
      </c>
      <c r="W847" s="86"/>
      <c r="X847" s="86"/>
      <c r="Y847" s="86"/>
      <c r="Z847" s="88"/>
      <c r="AA847" s="105"/>
      <c r="AB847" s="86"/>
      <c r="AC847" s="90"/>
      <c r="AD847" s="86"/>
      <c r="AE847" s="86"/>
      <c r="AF847" s="86"/>
      <c r="AG847" s="86"/>
      <c r="AH847" s="160"/>
      <c r="AI847" s="153"/>
      <c r="AJ847" s="153"/>
      <c r="AK847" s="86"/>
      <c r="AL847" s="86"/>
      <c r="AM847" s="153"/>
      <c r="AN847" s="153"/>
      <c r="AO847" s="165"/>
      <c r="AP847" s="153"/>
      <c r="AQ847" s="153"/>
      <c r="AR847" s="166">
        <v>0</v>
      </c>
      <c r="AS847" s="88" t="s">
        <v>5719</v>
      </c>
      <c r="AT847" s="92">
        <f t="shared" si="587"/>
        <v>0</v>
      </c>
      <c r="AU847" s="93">
        <v>0</v>
      </c>
      <c r="AV847" s="93">
        <v>0</v>
      </c>
      <c r="AW847" s="166">
        <v>0</v>
      </c>
      <c r="AX847" s="93">
        <v>0</v>
      </c>
      <c r="AY847" s="177"/>
      <c r="AZ847" s="177">
        <v>0</v>
      </c>
      <c r="BA847" s="178"/>
      <c r="BB847" s="105"/>
      <c r="BC847" s="105"/>
      <c r="BD847" s="93"/>
      <c r="BE847" s="93">
        <v>0</v>
      </c>
      <c r="BF847" s="91">
        <v>0</v>
      </c>
      <c r="BG847" s="94"/>
      <c r="BH847" s="95"/>
      <c r="BI847" s="93">
        <f t="shared" ref="BI847:BI910" si="597">K847</f>
        <v>0</v>
      </c>
      <c r="BJ847" s="105">
        <f t="shared" ref="BJ847:BJ910" si="598">L847</f>
        <v>0</v>
      </c>
      <c r="BK847" s="88">
        <f t="shared" ref="BK847:BK910" si="599">D847</f>
        <v>0</v>
      </c>
      <c r="BL847" s="86">
        <f t="shared" ref="BL847:BL910" si="600">M847</f>
        <v>0</v>
      </c>
      <c r="BM847" s="105">
        <f t="shared" ref="BM847:BM910" si="601">N847</f>
        <v>0</v>
      </c>
      <c r="BN847" s="86">
        <f t="shared" ref="BN847:BN910" si="602">O847</f>
        <v>0</v>
      </c>
      <c r="BO847" s="86">
        <f t="shared" ref="BO847:BO910" si="603">AJ847</f>
        <v>0</v>
      </c>
      <c r="BP847" s="86">
        <f t="shared" si="577"/>
        <v>0</v>
      </c>
      <c r="BQ847" s="160"/>
      <c r="BR847" s="86" t="s">
        <v>5720</v>
      </c>
      <c r="BS847" s="88" t="s">
        <v>5721</v>
      </c>
      <c r="BT847" s="86" t="s">
        <v>5722</v>
      </c>
      <c r="BU847" s="86"/>
      <c r="BV847" s="86">
        <f t="shared" si="578"/>
        <v>0</v>
      </c>
      <c r="BW847" s="105" t="str">
        <f t="shared" si="579"/>
        <v/>
      </c>
      <c r="BX847" s="86">
        <f t="shared" si="573"/>
        <v>0</v>
      </c>
      <c r="BY847" s="86">
        <f t="shared" si="574"/>
        <v>0</v>
      </c>
      <c r="BZ847" s="91">
        <f t="shared" si="575"/>
        <v>0</v>
      </c>
      <c r="CA847" s="91">
        <v>0</v>
      </c>
      <c r="CB847" s="96" t="s">
        <v>5719</v>
      </c>
      <c r="CC847" s="91">
        <f t="shared" si="580"/>
        <v>0</v>
      </c>
      <c r="CD847" s="91">
        <f t="shared" si="581"/>
        <v>0</v>
      </c>
      <c r="CE847" s="93">
        <f t="shared" si="582"/>
        <v>0</v>
      </c>
      <c r="CF847" s="93">
        <f t="shared" si="583"/>
        <v>0</v>
      </c>
      <c r="CG847" s="105"/>
      <c r="CH847" s="105"/>
      <c r="CI847" s="86"/>
      <c r="CJ847" s="188"/>
      <c r="CK847" s="181">
        <f t="shared" si="584"/>
        <v>0</v>
      </c>
      <c r="CL847" s="181">
        <f t="shared" si="585"/>
        <v>0</v>
      </c>
      <c r="CM847" s="86" t="s">
        <v>5723</v>
      </c>
      <c r="CN847" s="182"/>
      <c r="CO847" s="183"/>
      <c r="CP847" s="86" t="s">
        <v>5724</v>
      </c>
      <c r="CQ847" s="153"/>
      <c r="CR847" s="187" t="e">
        <f t="shared" si="586"/>
        <v>#VALUE!</v>
      </c>
      <c r="CS847" s="188">
        <v>0</v>
      </c>
      <c r="CT847" s="188" t="e">
        <f t="shared" si="588"/>
        <v>#VALUE!</v>
      </c>
      <c r="CU847" s="93"/>
      <c r="CV847" s="94">
        <f t="shared" si="570"/>
        <v>0</v>
      </c>
      <c r="CW847" s="93">
        <f t="shared" si="571"/>
        <v>0</v>
      </c>
      <c r="CX847" s="86">
        <f t="shared" si="572"/>
        <v>0</v>
      </c>
      <c r="CY847" s="93" t="e">
        <f t="shared" si="589"/>
        <v>#VALUE!</v>
      </c>
      <c r="CZ847" s="93">
        <v>0</v>
      </c>
      <c r="DA847" s="93">
        <v>0</v>
      </c>
      <c r="DB847" s="93" t="e">
        <f t="shared" si="590"/>
        <v>#VALUE!</v>
      </c>
      <c r="DC847" s="93">
        <v>0</v>
      </c>
      <c r="DD847" s="91">
        <v>0</v>
      </c>
      <c r="DE847" s="93" t="e">
        <f t="shared" si="591"/>
        <v>#VALUE!</v>
      </c>
      <c r="DF847" s="93">
        <f t="shared" ref="DF847:DF910" si="604">AV847</f>
        <v>0</v>
      </c>
      <c r="DG847" s="93"/>
      <c r="DH847" s="93">
        <v>0</v>
      </c>
      <c r="DI847" s="93">
        <v>0</v>
      </c>
      <c r="DJ847" s="86">
        <f t="shared" si="592"/>
        <v>0</v>
      </c>
      <c r="DK847" s="91">
        <v>0</v>
      </c>
      <c r="DL847" s="93"/>
      <c r="DM847" s="93">
        <v>0</v>
      </c>
      <c r="DN847" s="93" t="e">
        <f t="shared" ref="DN847:DN910" si="605">CT847</f>
        <v>#VALUE!</v>
      </c>
      <c r="DO847" s="93" t="e">
        <f t="shared" si="593"/>
        <v>#VALUE!</v>
      </c>
      <c r="DP847" s="92" t="e">
        <f t="shared" si="594"/>
        <v>#VALUE!</v>
      </c>
      <c r="DQ847" s="97">
        <f t="shared" ref="DQ847:DQ910" si="606">IF(LEN(D847)=13,LEFT(D847,10)&amp;"-"&amp;RIGHT(D847,3),D847)</f>
        <v>0</v>
      </c>
      <c r="DR847" s="98">
        <f t="shared" si="595"/>
        <v>10</v>
      </c>
      <c r="DS847" s="93" t="str">
        <f t="shared" si="596"/>
        <v>Mã tin sai !!!</v>
      </c>
      <c r="DT847" s="93"/>
      <c r="DU847" s="78" t="e">
        <f t="shared" ref="DU847:DU910" si="607">IF(CP847="",CONCATENATE(LEFT(BS847,FIND("-",BS847)-1),LEFT(CM847,FIND("-",CM847)-1),LEFT(CN847,FIND("-",CN847)-1),LEFT(CO847,FIND("-",CO847)-1),LEFT(CQ847,FIND("-",CQ847)-1),LEFT(CB847,FIND("-",CB847)-1)),CONCATENATE(LEFT(BS847,FIND("-",BS847)-1),LEFT(CM847,FIND("-",CM847)-1),LEFT(CN847,FIND("-",CN847)-1),LEFT(CO847,FIND("-",CO847)-1),LEFT(CP847,FIND("-",CP847)-1),LEFT(CQ847,FIND("-",CQ847)-1),LEFT(CB847,FIND("-",CB847)-1)))</f>
        <v>#VALUE!</v>
      </c>
      <c r="DV847" s="78" t="e">
        <f>INDEX('08_DMGiaDat'!$L:$L,MATCH(DU847,'08_DMGiaDat'!$R:$R,0))</f>
        <v>#VALUE!</v>
      </c>
      <c r="DW847" s="78" t="str">
        <f t="shared" ref="DW847:DW910" si="608">CONCATENATE(LEFT(BS847,5),LEFT(CM847,3),LEFT(CN847,3),MID(CO847,4,2),LEFT(CP847,3),"00000",LEFT(CB847,3))</f>
        <v>5010700200100000001</v>
      </c>
      <c r="DX847" s="78" t="str">
        <f>IFERROR(VLOOKUP(DW847,'08_DMGiaDat'!C818:C819,2,FALSE),"N")</f>
        <v>N</v>
      </c>
      <c r="DY847" s="78" t="str">
        <f t="shared" ref="DY847:DY910" si="609">CONCATENATE(LEFT(BS847,5),LEFT(CM847,3),LEFT(CN847,3),MID(CO847,4,2),LEFT(CP847,3),LEFT(CQ847,5),"001")</f>
        <v>50107002001001</v>
      </c>
      <c r="DZ847" s="78" t="str">
        <f>IFERROR(VLOOKUP(DY847,'08_DMGiaDat'!C818:C819,2,FALSE),"N")</f>
        <v>N</v>
      </c>
      <c r="EA847" s="78" t="str">
        <f t="shared" ref="EA847:EA910" si="610">CONCATENATE(LEFT(BS847,5),LEFT(CM847,3),LEFT(CN847,3),MID(CO847,4,2),LEFT(CP847,3),"00000","001")</f>
        <v>5010700200100000001</v>
      </c>
      <c r="EB847" s="78" t="str">
        <f>IFERROR(VLOOKUP(EA847,'08_DMGiaDat'!C818:C819,2,FALSE),"N")</f>
        <v>N</v>
      </c>
      <c r="EC847" s="92" t="e">
        <f>IF(DV847&lt;&gt;"N",DV847,IF(DX847&lt;&gt;"N",DX847,IF(DZ847&lt;&gt;"N",DZ847*VLOOKUP(LEFT(CB847,3),'03_DMMucDich'!C802:C806,5,FALSE),IF(EB847&lt;&gt;"N",EB847*VLOOKUP(LEFT(CB847,3),'03_DMMucDich'!C802:C806,5,FALSE),"N/A"))))</f>
        <v>#VALUE!</v>
      </c>
    </row>
    <row r="848" spans="1:133" s="34" customFormat="1" ht="16" x14ac:dyDescent="0.2">
      <c r="A848" s="85">
        <v>834</v>
      </c>
      <c r="B848" s="86"/>
      <c r="C848" s="87"/>
      <c r="D848" s="141"/>
      <c r="E848" s="86"/>
      <c r="F848" s="88"/>
      <c r="G848" s="88" t="s">
        <v>5718</v>
      </c>
      <c r="H848" s="151">
        <v>2022</v>
      </c>
      <c r="I848" s="86"/>
      <c r="J848" s="86"/>
      <c r="K848" s="145"/>
      <c r="L848" s="105"/>
      <c r="M848" s="86"/>
      <c r="N848" s="105"/>
      <c r="O848" s="105"/>
      <c r="P848" s="86"/>
      <c r="Q848" s="86"/>
      <c r="R848" s="153"/>
      <c r="S848" s="86"/>
      <c r="T848" s="86"/>
      <c r="U848" s="86"/>
      <c r="V848" s="86" t="str">
        <f t="shared" si="576"/>
        <v xml:space="preserve">, </v>
      </c>
      <c r="W848" s="86"/>
      <c r="X848" s="86"/>
      <c r="Y848" s="86"/>
      <c r="Z848" s="88"/>
      <c r="AA848" s="105"/>
      <c r="AB848" s="86"/>
      <c r="AC848" s="90"/>
      <c r="AD848" s="86"/>
      <c r="AE848" s="86"/>
      <c r="AF848" s="86"/>
      <c r="AG848" s="86"/>
      <c r="AH848" s="160"/>
      <c r="AI848" s="153"/>
      <c r="AJ848" s="153"/>
      <c r="AK848" s="86"/>
      <c r="AL848" s="86"/>
      <c r="AM848" s="153"/>
      <c r="AN848" s="153"/>
      <c r="AO848" s="165"/>
      <c r="AP848" s="153"/>
      <c r="AQ848" s="153"/>
      <c r="AR848" s="166">
        <v>0</v>
      </c>
      <c r="AS848" s="88" t="s">
        <v>5719</v>
      </c>
      <c r="AT848" s="92">
        <f t="shared" si="587"/>
        <v>0</v>
      </c>
      <c r="AU848" s="93">
        <v>0</v>
      </c>
      <c r="AV848" s="93">
        <v>0</v>
      </c>
      <c r="AW848" s="166">
        <v>0</v>
      </c>
      <c r="AX848" s="93">
        <v>0</v>
      </c>
      <c r="AY848" s="177"/>
      <c r="AZ848" s="177">
        <v>0</v>
      </c>
      <c r="BA848" s="178"/>
      <c r="BB848" s="105"/>
      <c r="BC848" s="105"/>
      <c r="BD848" s="93"/>
      <c r="BE848" s="93">
        <v>0</v>
      </c>
      <c r="BF848" s="91">
        <v>0</v>
      </c>
      <c r="BG848" s="94"/>
      <c r="BH848" s="95"/>
      <c r="BI848" s="93">
        <f t="shared" si="597"/>
        <v>0</v>
      </c>
      <c r="BJ848" s="105">
        <f t="shared" si="598"/>
        <v>0</v>
      </c>
      <c r="BK848" s="88">
        <f t="shared" si="599"/>
        <v>0</v>
      </c>
      <c r="BL848" s="86">
        <f t="shared" si="600"/>
        <v>0</v>
      </c>
      <c r="BM848" s="105">
        <f t="shared" si="601"/>
        <v>0</v>
      </c>
      <c r="BN848" s="86">
        <f t="shared" si="602"/>
        <v>0</v>
      </c>
      <c r="BO848" s="86">
        <f t="shared" si="603"/>
        <v>0</v>
      </c>
      <c r="BP848" s="86">
        <f t="shared" si="577"/>
        <v>0</v>
      </c>
      <c r="BQ848" s="160"/>
      <c r="BR848" s="86" t="s">
        <v>5720</v>
      </c>
      <c r="BS848" s="88" t="s">
        <v>5721</v>
      </c>
      <c r="BT848" s="86" t="s">
        <v>5722</v>
      </c>
      <c r="BU848" s="86"/>
      <c r="BV848" s="86">
        <f t="shared" si="578"/>
        <v>0</v>
      </c>
      <c r="BW848" s="105" t="str">
        <f t="shared" si="579"/>
        <v/>
      </c>
      <c r="BX848" s="86">
        <f t="shared" si="573"/>
        <v>0</v>
      </c>
      <c r="BY848" s="86">
        <f t="shared" si="574"/>
        <v>0</v>
      </c>
      <c r="BZ848" s="91">
        <f t="shared" si="575"/>
        <v>0</v>
      </c>
      <c r="CA848" s="91">
        <v>0</v>
      </c>
      <c r="CB848" s="96" t="s">
        <v>5719</v>
      </c>
      <c r="CC848" s="91">
        <f t="shared" si="580"/>
        <v>0</v>
      </c>
      <c r="CD848" s="91">
        <f t="shared" si="581"/>
        <v>0</v>
      </c>
      <c r="CE848" s="93">
        <f t="shared" si="582"/>
        <v>0</v>
      </c>
      <c r="CF848" s="93">
        <f t="shared" si="583"/>
        <v>0</v>
      </c>
      <c r="CG848" s="105"/>
      <c r="CH848" s="105"/>
      <c r="CI848" s="86"/>
      <c r="CJ848" s="188"/>
      <c r="CK848" s="181">
        <f t="shared" si="584"/>
        <v>0</v>
      </c>
      <c r="CL848" s="181">
        <f t="shared" si="585"/>
        <v>0</v>
      </c>
      <c r="CM848" s="86" t="s">
        <v>5723</v>
      </c>
      <c r="CN848" s="182"/>
      <c r="CO848" s="183"/>
      <c r="CP848" s="86" t="s">
        <v>5724</v>
      </c>
      <c r="CQ848" s="153"/>
      <c r="CR848" s="187" t="e">
        <f t="shared" si="586"/>
        <v>#VALUE!</v>
      </c>
      <c r="CS848" s="188">
        <v>0</v>
      </c>
      <c r="CT848" s="188" t="e">
        <f t="shared" si="588"/>
        <v>#VALUE!</v>
      </c>
      <c r="CU848" s="93"/>
      <c r="CV848" s="94">
        <f t="shared" ref="CV848:CV911" si="611">IF(OR(CK848=0,CK848&lt;=CL848),CK848,CL848)</f>
        <v>0</v>
      </c>
      <c r="CW848" s="93">
        <f t="shared" ref="CW848:CW911" si="612">IF(AND(CK848&gt;CL848,CK848&lt;=CL848*4),CK848-CL848,IF(CK848&gt;=CL848*4,CL848*3,0))</f>
        <v>0</v>
      </c>
      <c r="CX848" s="86">
        <f t="shared" ref="CX848:CX911" si="613">IF(CK848&gt;=CL848*4,CK848-CL848*4,0)</f>
        <v>0</v>
      </c>
      <c r="CY848" s="93" t="e">
        <f t="shared" si="589"/>
        <v>#VALUE!</v>
      </c>
      <c r="CZ848" s="93">
        <v>0</v>
      </c>
      <c r="DA848" s="93">
        <v>0</v>
      </c>
      <c r="DB848" s="93" t="e">
        <f t="shared" si="590"/>
        <v>#VALUE!</v>
      </c>
      <c r="DC848" s="93">
        <v>0</v>
      </c>
      <c r="DD848" s="91">
        <v>0</v>
      </c>
      <c r="DE848" s="93" t="e">
        <f t="shared" si="591"/>
        <v>#VALUE!</v>
      </c>
      <c r="DF848" s="93">
        <f t="shared" si="604"/>
        <v>0</v>
      </c>
      <c r="DG848" s="93"/>
      <c r="DH848" s="93">
        <v>0</v>
      </c>
      <c r="DI848" s="93">
        <v>0</v>
      </c>
      <c r="DJ848" s="86">
        <f t="shared" si="592"/>
        <v>0</v>
      </c>
      <c r="DK848" s="91">
        <v>0</v>
      </c>
      <c r="DL848" s="93"/>
      <c r="DM848" s="93">
        <v>0</v>
      </c>
      <c r="DN848" s="93" t="e">
        <f t="shared" si="605"/>
        <v>#VALUE!</v>
      </c>
      <c r="DO848" s="93" t="e">
        <f t="shared" si="593"/>
        <v>#VALUE!</v>
      </c>
      <c r="DP848" s="92" t="e">
        <f t="shared" si="594"/>
        <v>#VALUE!</v>
      </c>
      <c r="DQ848" s="97">
        <f t="shared" si="606"/>
        <v>0</v>
      </c>
      <c r="DR848" s="98">
        <f t="shared" si="595"/>
        <v>10</v>
      </c>
      <c r="DS848" s="93" t="str">
        <f t="shared" si="596"/>
        <v>Mã tin sai !!!</v>
      </c>
      <c r="DT848" s="93"/>
      <c r="DU848" s="78" t="e">
        <f t="shared" si="607"/>
        <v>#VALUE!</v>
      </c>
      <c r="DV848" s="78" t="e">
        <f>INDEX('08_DMGiaDat'!$L:$L,MATCH(DU848,'08_DMGiaDat'!$R:$R,0))</f>
        <v>#VALUE!</v>
      </c>
      <c r="DW848" s="78" t="str">
        <f t="shared" si="608"/>
        <v>5010700200100000001</v>
      </c>
      <c r="DX848" s="78" t="str">
        <f>IFERROR(VLOOKUP(DW848,'08_DMGiaDat'!C818:C819,2,FALSE),"N")</f>
        <v>N</v>
      </c>
      <c r="DY848" s="78" t="str">
        <f t="shared" si="609"/>
        <v>50107002001001</v>
      </c>
      <c r="DZ848" s="78" t="str">
        <f>IFERROR(VLOOKUP(DY848,'08_DMGiaDat'!C818:C819,2,FALSE),"N")</f>
        <v>N</v>
      </c>
      <c r="EA848" s="78" t="str">
        <f t="shared" si="610"/>
        <v>5010700200100000001</v>
      </c>
      <c r="EB848" s="78" t="str">
        <f>IFERROR(VLOOKUP(EA848,'08_DMGiaDat'!C818:C819,2,FALSE),"N")</f>
        <v>N</v>
      </c>
      <c r="EC848" s="92" t="e">
        <f>IF(DV848&lt;&gt;"N",DV848,IF(DX848&lt;&gt;"N",DX848,IF(DZ848&lt;&gt;"N",DZ848*VLOOKUP(LEFT(CB848,3),'03_DMMucDich'!C802:C806,5,FALSE),IF(EB848&lt;&gt;"N",EB848*VLOOKUP(LEFT(CB848,3),'03_DMMucDich'!C802:C806,5,FALSE),"N/A"))))</f>
        <v>#VALUE!</v>
      </c>
    </row>
    <row r="849" spans="1:133" s="34" customFormat="1" ht="16" x14ac:dyDescent="0.2">
      <c r="A849" s="85">
        <v>835</v>
      </c>
      <c r="B849" s="86"/>
      <c r="C849" s="87"/>
      <c r="D849" s="141"/>
      <c r="E849" s="86"/>
      <c r="F849" s="88"/>
      <c r="G849" s="88" t="s">
        <v>5718</v>
      </c>
      <c r="H849" s="151">
        <v>2022</v>
      </c>
      <c r="I849" s="86"/>
      <c r="J849" s="86"/>
      <c r="K849" s="145"/>
      <c r="L849" s="105"/>
      <c r="M849" s="86"/>
      <c r="N849" s="105"/>
      <c r="O849" s="105"/>
      <c r="P849" s="86"/>
      <c r="Q849" s="86"/>
      <c r="R849" s="153"/>
      <c r="S849" s="86"/>
      <c r="T849" s="86"/>
      <c r="U849" s="86"/>
      <c r="V849" s="86" t="str">
        <f t="shared" si="576"/>
        <v xml:space="preserve">, </v>
      </c>
      <c r="W849" s="86"/>
      <c r="X849" s="86"/>
      <c r="Y849" s="86"/>
      <c r="Z849" s="88"/>
      <c r="AA849" s="105"/>
      <c r="AB849" s="86"/>
      <c r="AC849" s="90"/>
      <c r="AD849" s="86"/>
      <c r="AE849" s="86"/>
      <c r="AF849" s="86"/>
      <c r="AG849" s="86"/>
      <c r="AH849" s="160"/>
      <c r="AI849" s="153"/>
      <c r="AJ849" s="153"/>
      <c r="AK849" s="86"/>
      <c r="AL849" s="86"/>
      <c r="AM849" s="153"/>
      <c r="AN849" s="153"/>
      <c r="AO849" s="165"/>
      <c r="AP849" s="153"/>
      <c r="AQ849" s="153"/>
      <c r="AR849" s="166">
        <v>0</v>
      </c>
      <c r="AS849" s="88" t="s">
        <v>5719</v>
      </c>
      <c r="AT849" s="92">
        <f t="shared" si="587"/>
        <v>0</v>
      </c>
      <c r="AU849" s="93">
        <v>0</v>
      </c>
      <c r="AV849" s="93">
        <v>0</v>
      </c>
      <c r="AW849" s="166">
        <v>0</v>
      </c>
      <c r="AX849" s="93">
        <v>0</v>
      </c>
      <c r="AY849" s="177"/>
      <c r="AZ849" s="177">
        <v>0</v>
      </c>
      <c r="BA849" s="178"/>
      <c r="BB849" s="105"/>
      <c r="BC849" s="105"/>
      <c r="BD849" s="93"/>
      <c r="BE849" s="93">
        <v>0</v>
      </c>
      <c r="BF849" s="91">
        <v>0</v>
      </c>
      <c r="BG849" s="94"/>
      <c r="BH849" s="95"/>
      <c r="BI849" s="93">
        <f t="shared" si="597"/>
        <v>0</v>
      </c>
      <c r="BJ849" s="105">
        <f t="shared" si="598"/>
        <v>0</v>
      </c>
      <c r="BK849" s="88">
        <f t="shared" si="599"/>
        <v>0</v>
      </c>
      <c r="BL849" s="86">
        <f t="shared" si="600"/>
        <v>0</v>
      </c>
      <c r="BM849" s="105">
        <f t="shared" si="601"/>
        <v>0</v>
      </c>
      <c r="BN849" s="86">
        <f t="shared" si="602"/>
        <v>0</v>
      </c>
      <c r="BO849" s="86">
        <f t="shared" si="603"/>
        <v>0</v>
      </c>
      <c r="BP849" s="86">
        <f t="shared" si="577"/>
        <v>0</v>
      </c>
      <c r="BQ849" s="160"/>
      <c r="BR849" s="86" t="s">
        <v>5720</v>
      </c>
      <c r="BS849" s="88" t="s">
        <v>5721</v>
      </c>
      <c r="BT849" s="86" t="s">
        <v>5722</v>
      </c>
      <c r="BU849" s="86"/>
      <c r="BV849" s="86">
        <f t="shared" si="578"/>
        <v>0</v>
      </c>
      <c r="BW849" s="105" t="str">
        <f t="shared" si="579"/>
        <v/>
      </c>
      <c r="BX849" s="86">
        <f t="shared" ref="BX849:BX912" si="614">AP849</f>
        <v>0</v>
      </c>
      <c r="BY849" s="86">
        <f t="shared" ref="BY849:BY912" si="615">AQ849</f>
        <v>0</v>
      </c>
      <c r="BZ849" s="91">
        <f t="shared" ref="BZ849:BZ912" si="616">AR849</f>
        <v>0</v>
      </c>
      <c r="CA849" s="91">
        <v>0</v>
      </c>
      <c r="CB849" s="96" t="s">
        <v>5719</v>
      </c>
      <c r="CC849" s="91">
        <f t="shared" si="580"/>
        <v>0</v>
      </c>
      <c r="CD849" s="91">
        <f t="shared" si="581"/>
        <v>0</v>
      </c>
      <c r="CE849" s="93">
        <f t="shared" si="582"/>
        <v>0</v>
      </c>
      <c r="CF849" s="93">
        <f t="shared" si="583"/>
        <v>0</v>
      </c>
      <c r="CG849" s="105"/>
      <c r="CH849" s="105"/>
      <c r="CI849" s="86"/>
      <c r="CJ849" s="188"/>
      <c r="CK849" s="181">
        <f t="shared" si="584"/>
        <v>0</v>
      </c>
      <c r="CL849" s="181">
        <f t="shared" si="585"/>
        <v>0</v>
      </c>
      <c r="CM849" s="86" t="s">
        <v>5723</v>
      </c>
      <c r="CN849" s="182"/>
      <c r="CO849" s="183"/>
      <c r="CP849" s="86" t="s">
        <v>5724</v>
      </c>
      <c r="CQ849" s="153"/>
      <c r="CR849" s="187" t="e">
        <f t="shared" si="586"/>
        <v>#VALUE!</v>
      </c>
      <c r="CS849" s="188">
        <v>0</v>
      </c>
      <c r="CT849" s="188" t="e">
        <f t="shared" si="588"/>
        <v>#VALUE!</v>
      </c>
      <c r="CU849" s="93"/>
      <c r="CV849" s="94">
        <f t="shared" si="611"/>
        <v>0</v>
      </c>
      <c r="CW849" s="93">
        <f t="shared" si="612"/>
        <v>0</v>
      </c>
      <c r="CX849" s="86">
        <f t="shared" si="613"/>
        <v>0</v>
      </c>
      <c r="CY849" s="93" t="e">
        <f t="shared" si="589"/>
        <v>#VALUE!</v>
      </c>
      <c r="CZ849" s="93">
        <v>0</v>
      </c>
      <c r="DA849" s="93">
        <v>0</v>
      </c>
      <c r="DB849" s="93" t="e">
        <f t="shared" si="590"/>
        <v>#VALUE!</v>
      </c>
      <c r="DC849" s="93">
        <v>0</v>
      </c>
      <c r="DD849" s="91">
        <v>0</v>
      </c>
      <c r="DE849" s="93" t="e">
        <f t="shared" si="591"/>
        <v>#VALUE!</v>
      </c>
      <c r="DF849" s="93">
        <f t="shared" si="604"/>
        <v>0</v>
      </c>
      <c r="DG849" s="93"/>
      <c r="DH849" s="93">
        <v>0</v>
      </c>
      <c r="DI849" s="93">
        <v>0</v>
      </c>
      <c r="DJ849" s="86">
        <f t="shared" si="592"/>
        <v>0</v>
      </c>
      <c r="DK849" s="91">
        <v>0</v>
      </c>
      <c r="DL849" s="93"/>
      <c r="DM849" s="93">
        <v>0</v>
      </c>
      <c r="DN849" s="93" t="e">
        <f t="shared" si="605"/>
        <v>#VALUE!</v>
      </c>
      <c r="DO849" s="93" t="e">
        <f t="shared" si="593"/>
        <v>#VALUE!</v>
      </c>
      <c r="DP849" s="92" t="e">
        <f t="shared" si="594"/>
        <v>#VALUE!</v>
      </c>
      <c r="DQ849" s="97">
        <f t="shared" si="606"/>
        <v>0</v>
      </c>
      <c r="DR849" s="98">
        <f t="shared" si="595"/>
        <v>10</v>
      </c>
      <c r="DS849" s="93" t="str">
        <f t="shared" si="596"/>
        <v>Mã tin sai !!!</v>
      </c>
      <c r="DT849" s="93"/>
      <c r="DU849" s="78" t="e">
        <f t="shared" si="607"/>
        <v>#VALUE!</v>
      </c>
      <c r="DV849" s="78" t="e">
        <f>INDEX('08_DMGiaDat'!$L:$L,MATCH(DU849,'08_DMGiaDat'!$R:$R,0))</f>
        <v>#VALUE!</v>
      </c>
      <c r="DW849" s="78" t="str">
        <f t="shared" si="608"/>
        <v>5010700200100000001</v>
      </c>
      <c r="DX849" s="78" t="str">
        <f>IFERROR(VLOOKUP(DW849,'08_DMGiaDat'!C818:C819,2,FALSE),"N")</f>
        <v>N</v>
      </c>
      <c r="DY849" s="78" t="str">
        <f t="shared" si="609"/>
        <v>50107002001001</v>
      </c>
      <c r="DZ849" s="78" t="str">
        <f>IFERROR(VLOOKUP(DY849,'08_DMGiaDat'!C818:C819,2,FALSE),"N")</f>
        <v>N</v>
      </c>
      <c r="EA849" s="78" t="str">
        <f t="shared" si="610"/>
        <v>5010700200100000001</v>
      </c>
      <c r="EB849" s="78" t="str">
        <f>IFERROR(VLOOKUP(EA849,'08_DMGiaDat'!C818:C819,2,FALSE),"N")</f>
        <v>N</v>
      </c>
      <c r="EC849" s="92" t="e">
        <f>IF(DV849&lt;&gt;"N",DV849,IF(DX849&lt;&gt;"N",DX849,IF(DZ849&lt;&gt;"N",DZ849*VLOOKUP(LEFT(CB849,3),'03_DMMucDich'!C802:C806,5,FALSE),IF(EB849&lt;&gt;"N",EB849*VLOOKUP(LEFT(CB849,3),'03_DMMucDich'!C802:C806,5,FALSE),"N/A"))))</f>
        <v>#VALUE!</v>
      </c>
    </row>
    <row r="850" spans="1:133" s="34" customFormat="1" ht="16" x14ac:dyDescent="0.2">
      <c r="A850" s="85">
        <v>836</v>
      </c>
      <c r="B850" s="86"/>
      <c r="C850" s="87"/>
      <c r="D850" s="141"/>
      <c r="E850" s="86"/>
      <c r="F850" s="88"/>
      <c r="G850" s="88" t="s">
        <v>5718</v>
      </c>
      <c r="H850" s="151">
        <v>2022</v>
      </c>
      <c r="I850" s="86"/>
      <c r="J850" s="86"/>
      <c r="K850" s="145"/>
      <c r="L850" s="105"/>
      <c r="M850" s="86"/>
      <c r="N850" s="105"/>
      <c r="O850" s="105"/>
      <c r="P850" s="86"/>
      <c r="Q850" s="86"/>
      <c r="R850" s="153"/>
      <c r="S850" s="86"/>
      <c r="T850" s="86"/>
      <c r="U850" s="86"/>
      <c r="V850" s="86" t="str">
        <f t="shared" si="576"/>
        <v xml:space="preserve">, </v>
      </c>
      <c r="W850" s="86"/>
      <c r="X850" s="86"/>
      <c r="Y850" s="86"/>
      <c r="Z850" s="88"/>
      <c r="AA850" s="105"/>
      <c r="AB850" s="86"/>
      <c r="AC850" s="90"/>
      <c r="AD850" s="86"/>
      <c r="AE850" s="86"/>
      <c r="AF850" s="86"/>
      <c r="AG850" s="86"/>
      <c r="AH850" s="160"/>
      <c r="AI850" s="153"/>
      <c r="AJ850" s="153"/>
      <c r="AK850" s="86"/>
      <c r="AL850" s="86"/>
      <c r="AM850" s="153"/>
      <c r="AN850" s="153"/>
      <c r="AO850" s="165"/>
      <c r="AP850" s="153"/>
      <c r="AQ850" s="153"/>
      <c r="AR850" s="166">
        <v>0</v>
      </c>
      <c r="AS850" s="88" t="s">
        <v>5719</v>
      </c>
      <c r="AT850" s="92">
        <f t="shared" si="587"/>
        <v>0</v>
      </c>
      <c r="AU850" s="93">
        <v>0</v>
      </c>
      <c r="AV850" s="93">
        <v>0</v>
      </c>
      <c r="AW850" s="166">
        <v>0</v>
      </c>
      <c r="AX850" s="93">
        <v>0</v>
      </c>
      <c r="AY850" s="177"/>
      <c r="AZ850" s="177">
        <v>0</v>
      </c>
      <c r="BA850" s="178"/>
      <c r="BB850" s="105"/>
      <c r="BC850" s="105"/>
      <c r="BD850" s="93"/>
      <c r="BE850" s="93">
        <v>0</v>
      </c>
      <c r="BF850" s="91">
        <v>0</v>
      </c>
      <c r="BG850" s="94"/>
      <c r="BH850" s="95"/>
      <c r="BI850" s="93">
        <f t="shared" si="597"/>
        <v>0</v>
      </c>
      <c r="BJ850" s="105">
        <f t="shared" si="598"/>
        <v>0</v>
      </c>
      <c r="BK850" s="88">
        <f t="shared" si="599"/>
        <v>0</v>
      </c>
      <c r="BL850" s="86">
        <f t="shared" si="600"/>
        <v>0</v>
      </c>
      <c r="BM850" s="105">
        <f t="shared" si="601"/>
        <v>0</v>
      </c>
      <c r="BN850" s="86">
        <f t="shared" si="602"/>
        <v>0</v>
      </c>
      <c r="BO850" s="86">
        <f t="shared" si="603"/>
        <v>0</v>
      </c>
      <c r="BP850" s="86">
        <f t="shared" si="577"/>
        <v>0</v>
      </c>
      <c r="BQ850" s="160"/>
      <c r="BR850" s="86" t="s">
        <v>5720</v>
      </c>
      <c r="BS850" s="88" t="s">
        <v>5721</v>
      </c>
      <c r="BT850" s="86" t="s">
        <v>5722</v>
      </c>
      <c r="BU850" s="86"/>
      <c r="BV850" s="86">
        <f t="shared" si="578"/>
        <v>0</v>
      </c>
      <c r="BW850" s="105" t="str">
        <f t="shared" si="579"/>
        <v/>
      </c>
      <c r="BX850" s="86">
        <f t="shared" si="614"/>
        <v>0</v>
      </c>
      <c r="BY850" s="86">
        <f t="shared" si="615"/>
        <v>0</v>
      </c>
      <c r="BZ850" s="91">
        <f t="shared" si="616"/>
        <v>0</v>
      </c>
      <c r="CA850" s="91">
        <v>0</v>
      </c>
      <c r="CB850" s="96" t="s">
        <v>5719</v>
      </c>
      <c r="CC850" s="91">
        <f t="shared" si="580"/>
        <v>0</v>
      </c>
      <c r="CD850" s="91">
        <f t="shared" si="581"/>
        <v>0</v>
      </c>
      <c r="CE850" s="93">
        <f t="shared" si="582"/>
        <v>0</v>
      </c>
      <c r="CF850" s="93">
        <f t="shared" si="583"/>
        <v>0</v>
      </c>
      <c r="CG850" s="105"/>
      <c r="CH850" s="105"/>
      <c r="CI850" s="86"/>
      <c r="CJ850" s="188"/>
      <c r="CK850" s="181">
        <f t="shared" si="584"/>
        <v>0</v>
      </c>
      <c r="CL850" s="181">
        <f t="shared" si="585"/>
        <v>0</v>
      </c>
      <c r="CM850" s="86" t="s">
        <v>5723</v>
      </c>
      <c r="CN850" s="182"/>
      <c r="CO850" s="183"/>
      <c r="CP850" s="86" t="s">
        <v>5724</v>
      </c>
      <c r="CQ850" s="153"/>
      <c r="CR850" s="187" t="e">
        <f t="shared" si="586"/>
        <v>#VALUE!</v>
      </c>
      <c r="CS850" s="188">
        <v>0</v>
      </c>
      <c r="CT850" s="188" t="e">
        <f t="shared" si="588"/>
        <v>#VALUE!</v>
      </c>
      <c r="CU850" s="93"/>
      <c r="CV850" s="94">
        <f t="shared" si="611"/>
        <v>0</v>
      </c>
      <c r="CW850" s="93">
        <f t="shared" si="612"/>
        <v>0</v>
      </c>
      <c r="CX850" s="86">
        <f t="shared" si="613"/>
        <v>0</v>
      </c>
      <c r="CY850" s="93" t="e">
        <f t="shared" si="589"/>
        <v>#VALUE!</v>
      </c>
      <c r="CZ850" s="93">
        <v>0</v>
      </c>
      <c r="DA850" s="93">
        <v>0</v>
      </c>
      <c r="DB850" s="93" t="e">
        <f t="shared" si="590"/>
        <v>#VALUE!</v>
      </c>
      <c r="DC850" s="93">
        <v>0</v>
      </c>
      <c r="DD850" s="91">
        <v>0</v>
      </c>
      <c r="DE850" s="93" t="e">
        <f t="shared" si="591"/>
        <v>#VALUE!</v>
      </c>
      <c r="DF850" s="93">
        <f t="shared" si="604"/>
        <v>0</v>
      </c>
      <c r="DG850" s="93"/>
      <c r="DH850" s="93">
        <v>0</v>
      </c>
      <c r="DI850" s="93">
        <v>0</v>
      </c>
      <c r="DJ850" s="86">
        <f t="shared" si="592"/>
        <v>0</v>
      </c>
      <c r="DK850" s="91">
        <v>0</v>
      </c>
      <c r="DL850" s="93"/>
      <c r="DM850" s="93">
        <v>0</v>
      </c>
      <c r="DN850" s="93" t="e">
        <f t="shared" si="605"/>
        <v>#VALUE!</v>
      </c>
      <c r="DO850" s="93" t="e">
        <f t="shared" si="593"/>
        <v>#VALUE!</v>
      </c>
      <c r="DP850" s="92" t="e">
        <f t="shared" si="594"/>
        <v>#VALUE!</v>
      </c>
      <c r="DQ850" s="97">
        <f t="shared" si="606"/>
        <v>0</v>
      </c>
      <c r="DR850" s="98">
        <f t="shared" si="595"/>
        <v>10</v>
      </c>
      <c r="DS850" s="93" t="str">
        <f t="shared" si="596"/>
        <v>Mã tin sai !!!</v>
      </c>
      <c r="DT850" s="93"/>
      <c r="DU850" s="78" t="e">
        <f t="shared" si="607"/>
        <v>#VALUE!</v>
      </c>
      <c r="DV850" s="78" t="e">
        <f>INDEX('08_DMGiaDat'!$L:$L,MATCH(DU850,'08_DMGiaDat'!$R:$R,0))</f>
        <v>#VALUE!</v>
      </c>
      <c r="DW850" s="78" t="str">
        <f t="shared" si="608"/>
        <v>5010700200100000001</v>
      </c>
      <c r="DX850" s="78" t="str">
        <f>IFERROR(VLOOKUP(DW850,'08_DMGiaDat'!C818:C819,2,FALSE),"N")</f>
        <v>N</v>
      </c>
      <c r="DY850" s="78" t="str">
        <f t="shared" si="609"/>
        <v>50107002001001</v>
      </c>
      <c r="DZ850" s="78" t="str">
        <f>IFERROR(VLOOKUP(DY850,'08_DMGiaDat'!C818:C819,2,FALSE),"N")</f>
        <v>N</v>
      </c>
      <c r="EA850" s="78" t="str">
        <f t="shared" si="610"/>
        <v>5010700200100000001</v>
      </c>
      <c r="EB850" s="78" t="str">
        <f>IFERROR(VLOOKUP(EA850,'08_DMGiaDat'!C818:C819,2,FALSE),"N")</f>
        <v>N</v>
      </c>
      <c r="EC850" s="92" t="e">
        <f>IF(DV850&lt;&gt;"N",DV850,IF(DX850&lt;&gt;"N",DX850,IF(DZ850&lt;&gt;"N",DZ850*VLOOKUP(LEFT(CB850,3),'03_DMMucDich'!C802:C806,5,FALSE),IF(EB850&lt;&gt;"N",EB850*VLOOKUP(LEFT(CB850,3),'03_DMMucDich'!C802:C806,5,FALSE),"N/A"))))</f>
        <v>#VALUE!</v>
      </c>
    </row>
    <row r="851" spans="1:133" s="34" customFormat="1" ht="16" x14ac:dyDescent="0.2">
      <c r="A851" s="85">
        <v>837</v>
      </c>
      <c r="B851" s="86"/>
      <c r="C851" s="87"/>
      <c r="D851" s="141"/>
      <c r="E851" s="86"/>
      <c r="F851" s="88"/>
      <c r="G851" s="88" t="s">
        <v>5718</v>
      </c>
      <c r="H851" s="151">
        <v>2022</v>
      </c>
      <c r="I851" s="86"/>
      <c r="J851" s="86"/>
      <c r="K851" s="145"/>
      <c r="L851" s="105"/>
      <c r="M851" s="86"/>
      <c r="N851" s="105"/>
      <c r="O851" s="105"/>
      <c r="P851" s="86"/>
      <c r="Q851" s="86"/>
      <c r="R851" s="153"/>
      <c r="S851" s="86"/>
      <c r="T851" s="86"/>
      <c r="U851" s="86"/>
      <c r="V851" s="86" t="str">
        <f t="shared" si="576"/>
        <v xml:space="preserve">, </v>
      </c>
      <c r="W851" s="86"/>
      <c r="X851" s="86"/>
      <c r="Y851" s="86"/>
      <c r="Z851" s="88"/>
      <c r="AA851" s="105"/>
      <c r="AB851" s="86"/>
      <c r="AC851" s="90"/>
      <c r="AD851" s="86"/>
      <c r="AE851" s="86"/>
      <c r="AF851" s="86"/>
      <c r="AG851" s="86"/>
      <c r="AH851" s="160"/>
      <c r="AI851" s="153"/>
      <c r="AJ851" s="153"/>
      <c r="AK851" s="86"/>
      <c r="AL851" s="86"/>
      <c r="AM851" s="153"/>
      <c r="AN851" s="153"/>
      <c r="AO851" s="165"/>
      <c r="AP851" s="153"/>
      <c r="AQ851" s="153"/>
      <c r="AR851" s="166">
        <v>0</v>
      </c>
      <c r="AS851" s="88" t="s">
        <v>5719</v>
      </c>
      <c r="AT851" s="92">
        <f t="shared" si="587"/>
        <v>0</v>
      </c>
      <c r="AU851" s="93">
        <v>0</v>
      </c>
      <c r="AV851" s="93">
        <v>0</v>
      </c>
      <c r="AW851" s="166">
        <v>0</v>
      </c>
      <c r="AX851" s="93">
        <v>0</v>
      </c>
      <c r="AY851" s="177"/>
      <c r="AZ851" s="177">
        <v>0</v>
      </c>
      <c r="BA851" s="178"/>
      <c r="BB851" s="105"/>
      <c r="BC851" s="105"/>
      <c r="BD851" s="93"/>
      <c r="BE851" s="93">
        <v>0</v>
      </c>
      <c r="BF851" s="91">
        <v>0</v>
      </c>
      <c r="BG851" s="94"/>
      <c r="BH851" s="95"/>
      <c r="BI851" s="93">
        <f t="shared" si="597"/>
        <v>0</v>
      </c>
      <c r="BJ851" s="105">
        <f t="shared" si="598"/>
        <v>0</v>
      </c>
      <c r="BK851" s="88">
        <f t="shared" si="599"/>
        <v>0</v>
      </c>
      <c r="BL851" s="86">
        <f t="shared" si="600"/>
        <v>0</v>
      </c>
      <c r="BM851" s="105">
        <f t="shared" si="601"/>
        <v>0</v>
      </c>
      <c r="BN851" s="86">
        <f t="shared" si="602"/>
        <v>0</v>
      </c>
      <c r="BO851" s="86">
        <f t="shared" si="603"/>
        <v>0</v>
      </c>
      <c r="BP851" s="86">
        <f t="shared" si="577"/>
        <v>0</v>
      </c>
      <c r="BQ851" s="160"/>
      <c r="BR851" s="86" t="s">
        <v>5720</v>
      </c>
      <c r="BS851" s="88" t="s">
        <v>5721</v>
      </c>
      <c r="BT851" s="86" t="s">
        <v>5722</v>
      </c>
      <c r="BU851" s="86"/>
      <c r="BV851" s="86">
        <f t="shared" si="578"/>
        <v>0</v>
      </c>
      <c r="BW851" s="105" t="str">
        <f t="shared" si="579"/>
        <v/>
      </c>
      <c r="BX851" s="86">
        <f t="shared" si="614"/>
        <v>0</v>
      </c>
      <c r="BY851" s="86">
        <f t="shared" si="615"/>
        <v>0</v>
      </c>
      <c r="BZ851" s="91">
        <f t="shared" si="616"/>
        <v>0</v>
      </c>
      <c r="CA851" s="91">
        <v>0</v>
      </c>
      <c r="CB851" s="96" t="s">
        <v>5719</v>
      </c>
      <c r="CC851" s="91">
        <f t="shared" si="580"/>
        <v>0</v>
      </c>
      <c r="CD851" s="91">
        <f t="shared" si="581"/>
        <v>0</v>
      </c>
      <c r="CE851" s="93">
        <f t="shared" si="582"/>
        <v>0</v>
      </c>
      <c r="CF851" s="93">
        <f t="shared" si="583"/>
        <v>0</v>
      </c>
      <c r="CG851" s="105"/>
      <c r="CH851" s="105"/>
      <c r="CI851" s="86"/>
      <c r="CJ851" s="188"/>
      <c r="CK851" s="181">
        <f t="shared" si="584"/>
        <v>0</v>
      </c>
      <c r="CL851" s="181">
        <f t="shared" si="585"/>
        <v>0</v>
      </c>
      <c r="CM851" s="86" t="s">
        <v>5723</v>
      </c>
      <c r="CN851" s="182"/>
      <c r="CO851" s="183"/>
      <c r="CP851" s="86" t="s">
        <v>5724</v>
      </c>
      <c r="CQ851" s="153"/>
      <c r="CR851" s="187" t="e">
        <f t="shared" si="586"/>
        <v>#VALUE!</v>
      </c>
      <c r="CS851" s="188">
        <v>0</v>
      </c>
      <c r="CT851" s="188" t="e">
        <f t="shared" si="588"/>
        <v>#VALUE!</v>
      </c>
      <c r="CU851" s="93"/>
      <c r="CV851" s="94">
        <f t="shared" si="611"/>
        <v>0</v>
      </c>
      <c r="CW851" s="93">
        <f t="shared" si="612"/>
        <v>0</v>
      </c>
      <c r="CX851" s="86">
        <f t="shared" si="613"/>
        <v>0</v>
      </c>
      <c r="CY851" s="93" t="e">
        <f t="shared" si="589"/>
        <v>#VALUE!</v>
      </c>
      <c r="CZ851" s="93">
        <v>0</v>
      </c>
      <c r="DA851" s="93">
        <v>0</v>
      </c>
      <c r="DB851" s="93" t="e">
        <f t="shared" si="590"/>
        <v>#VALUE!</v>
      </c>
      <c r="DC851" s="93">
        <v>0</v>
      </c>
      <c r="DD851" s="91">
        <v>0</v>
      </c>
      <c r="DE851" s="93" t="e">
        <f t="shared" si="591"/>
        <v>#VALUE!</v>
      </c>
      <c r="DF851" s="93">
        <f t="shared" si="604"/>
        <v>0</v>
      </c>
      <c r="DG851" s="93"/>
      <c r="DH851" s="93">
        <v>0</v>
      </c>
      <c r="DI851" s="93">
        <v>0</v>
      </c>
      <c r="DJ851" s="86">
        <f t="shared" si="592"/>
        <v>0</v>
      </c>
      <c r="DK851" s="91">
        <v>0</v>
      </c>
      <c r="DL851" s="93"/>
      <c r="DM851" s="93">
        <v>0</v>
      </c>
      <c r="DN851" s="93" t="e">
        <f t="shared" si="605"/>
        <v>#VALUE!</v>
      </c>
      <c r="DO851" s="93" t="e">
        <f t="shared" si="593"/>
        <v>#VALUE!</v>
      </c>
      <c r="DP851" s="92" t="e">
        <f t="shared" si="594"/>
        <v>#VALUE!</v>
      </c>
      <c r="DQ851" s="97">
        <f t="shared" si="606"/>
        <v>0</v>
      </c>
      <c r="DR851" s="98">
        <f t="shared" si="595"/>
        <v>10</v>
      </c>
      <c r="DS851" s="93" t="str">
        <f t="shared" si="596"/>
        <v>Mã tin sai !!!</v>
      </c>
      <c r="DT851" s="93"/>
      <c r="DU851" s="78" t="e">
        <f t="shared" si="607"/>
        <v>#VALUE!</v>
      </c>
      <c r="DV851" s="78" t="e">
        <f>INDEX('08_DMGiaDat'!$L:$L,MATCH(DU851,'08_DMGiaDat'!$R:$R,0))</f>
        <v>#VALUE!</v>
      </c>
      <c r="DW851" s="78" t="str">
        <f t="shared" si="608"/>
        <v>5010700200100000001</v>
      </c>
      <c r="DX851" s="78" t="str">
        <f>IFERROR(VLOOKUP(DW851,'08_DMGiaDat'!C818:C819,2,FALSE),"N")</f>
        <v>N</v>
      </c>
      <c r="DY851" s="78" t="str">
        <f t="shared" si="609"/>
        <v>50107002001001</v>
      </c>
      <c r="DZ851" s="78" t="str">
        <f>IFERROR(VLOOKUP(DY851,'08_DMGiaDat'!C818:C819,2,FALSE),"N")</f>
        <v>N</v>
      </c>
      <c r="EA851" s="78" t="str">
        <f t="shared" si="610"/>
        <v>5010700200100000001</v>
      </c>
      <c r="EB851" s="78" t="str">
        <f>IFERROR(VLOOKUP(EA851,'08_DMGiaDat'!C818:C819,2,FALSE),"N")</f>
        <v>N</v>
      </c>
      <c r="EC851" s="92" t="e">
        <f>IF(DV851&lt;&gt;"N",DV851,IF(DX851&lt;&gt;"N",DX851,IF(DZ851&lt;&gt;"N",DZ851*VLOOKUP(LEFT(CB851,3),'03_DMMucDich'!C802:C806,5,FALSE),IF(EB851&lt;&gt;"N",EB851*VLOOKUP(LEFT(CB851,3),'03_DMMucDich'!C802:C806,5,FALSE),"N/A"))))</f>
        <v>#VALUE!</v>
      </c>
    </row>
    <row r="852" spans="1:133" s="34" customFormat="1" ht="16" x14ac:dyDescent="0.2">
      <c r="A852" s="85">
        <v>838</v>
      </c>
      <c r="B852" s="86"/>
      <c r="C852" s="87"/>
      <c r="D852" s="141"/>
      <c r="E852" s="86"/>
      <c r="F852" s="88"/>
      <c r="G852" s="88" t="s">
        <v>5718</v>
      </c>
      <c r="H852" s="151">
        <v>2022</v>
      </c>
      <c r="I852" s="86"/>
      <c r="J852" s="86"/>
      <c r="K852" s="145"/>
      <c r="L852" s="105"/>
      <c r="M852" s="86"/>
      <c r="N852" s="105"/>
      <c r="O852" s="105"/>
      <c r="P852" s="86"/>
      <c r="Q852" s="86"/>
      <c r="R852" s="153"/>
      <c r="S852" s="86"/>
      <c r="T852" s="86"/>
      <c r="U852" s="86"/>
      <c r="V852" s="86" t="str">
        <f t="shared" si="576"/>
        <v xml:space="preserve">, </v>
      </c>
      <c r="W852" s="86"/>
      <c r="X852" s="86"/>
      <c r="Y852" s="86"/>
      <c r="Z852" s="88"/>
      <c r="AA852" s="105"/>
      <c r="AB852" s="86"/>
      <c r="AC852" s="90"/>
      <c r="AD852" s="86"/>
      <c r="AE852" s="86"/>
      <c r="AF852" s="86"/>
      <c r="AG852" s="86"/>
      <c r="AH852" s="160"/>
      <c r="AI852" s="153"/>
      <c r="AJ852" s="153"/>
      <c r="AK852" s="86"/>
      <c r="AL852" s="86"/>
      <c r="AM852" s="153"/>
      <c r="AN852" s="153"/>
      <c r="AO852" s="165"/>
      <c r="AP852" s="153"/>
      <c r="AQ852" s="153"/>
      <c r="AR852" s="166">
        <v>0</v>
      </c>
      <c r="AS852" s="88" t="s">
        <v>5719</v>
      </c>
      <c r="AT852" s="92">
        <f t="shared" si="587"/>
        <v>0</v>
      </c>
      <c r="AU852" s="93">
        <v>0</v>
      </c>
      <c r="AV852" s="93">
        <v>0</v>
      </c>
      <c r="AW852" s="166">
        <v>0</v>
      </c>
      <c r="AX852" s="93">
        <v>0</v>
      </c>
      <c r="AY852" s="177"/>
      <c r="AZ852" s="177">
        <v>0</v>
      </c>
      <c r="BA852" s="178"/>
      <c r="BB852" s="105"/>
      <c r="BC852" s="105"/>
      <c r="BD852" s="93"/>
      <c r="BE852" s="93">
        <v>0</v>
      </c>
      <c r="BF852" s="91">
        <v>0</v>
      </c>
      <c r="BG852" s="94"/>
      <c r="BH852" s="95"/>
      <c r="BI852" s="93">
        <f t="shared" si="597"/>
        <v>0</v>
      </c>
      <c r="BJ852" s="105">
        <f t="shared" si="598"/>
        <v>0</v>
      </c>
      <c r="BK852" s="88">
        <f t="shared" si="599"/>
        <v>0</v>
      </c>
      <c r="BL852" s="86">
        <f t="shared" si="600"/>
        <v>0</v>
      </c>
      <c r="BM852" s="105">
        <f t="shared" si="601"/>
        <v>0</v>
      </c>
      <c r="BN852" s="86">
        <f t="shared" si="602"/>
        <v>0</v>
      </c>
      <c r="BO852" s="86">
        <f t="shared" si="603"/>
        <v>0</v>
      </c>
      <c r="BP852" s="86">
        <f t="shared" si="577"/>
        <v>0</v>
      </c>
      <c r="BQ852" s="160"/>
      <c r="BR852" s="86" t="s">
        <v>5720</v>
      </c>
      <c r="BS852" s="88" t="s">
        <v>5721</v>
      </c>
      <c r="BT852" s="86" t="s">
        <v>5722</v>
      </c>
      <c r="BU852" s="86"/>
      <c r="BV852" s="86">
        <f t="shared" si="578"/>
        <v>0</v>
      </c>
      <c r="BW852" s="105" t="str">
        <f t="shared" si="579"/>
        <v/>
      </c>
      <c r="BX852" s="86">
        <f t="shared" si="614"/>
        <v>0</v>
      </c>
      <c r="BY852" s="86">
        <f t="shared" si="615"/>
        <v>0</v>
      </c>
      <c r="BZ852" s="91">
        <f t="shared" si="616"/>
        <v>0</v>
      </c>
      <c r="CA852" s="91">
        <v>0</v>
      </c>
      <c r="CB852" s="96" t="s">
        <v>5719</v>
      </c>
      <c r="CC852" s="91">
        <f t="shared" si="580"/>
        <v>0</v>
      </c>
      <c r="CD852" s="91">
        <f t="shared" si="581"/>
        <v>0</v>
      </c>
      <c r="CE852" s="93">
        <f t="shared" si="582"/>
        <v>0</v>
      </c>
      <c r="CF852" s="93">
        <f t="shared" si="583"/>
        <v>0</v>
      </c>
      <c r="CG852" s="105"/>
      <c r="CH852" s="105"/>
      <c r="CI852" s="86"/>
      <c r="CJ852" s="188"/>
      <c r="CK852" s="181">
        <f t="shared" si="584"/>
        <v>0</v>
      </c>
      <c r="CL852" s="181">
        <f t="shared" si="585"/>
        <v>0</v>
      </c>
      <c r="CM852" s="86" t="s">
        <v>5723</v>
      </c>
      <c r="CN852" s="182"/>
      <c r="CO852" s="183"/>
      <c r="CP852" s="86" t="s">
        <v>5724</v>
      </c>
      <c r="CQ852" s="153"/>
      <c r="CR852" s="187" t="e">
        <f t="shared" si="586"/>
        <v>#VALUE!</v>
      </c>
      <c r="CS852" s="188">
        <v>0</v>
      </c>
      <c r="CT852" s="188" t="e">
        <f t="shared" si="588"/>
        <v>#VALUE!</v>
      </c>
      <c r="CU852" s="93"/>
      <c r="CV852" s="94">
        <f t="shared" si="611"/>
        <v>0</v>
      </c>
      <c r="CW852" s="93">
        <f t="shared" si="612"/>
        <v>0</v>
      </c>
      <c r="CX852" s="86">
        <f t="shared" si="613"/>
        <v>0</v>
      </c>
      <c r="CY852" s="93" t="e">
        <f t="shared" si="589"/>
        <v>#VALUE!</v>
      </c>
      <c r="CZ852" s="93">
        <v>0</v>
      </c>
      <c r="DA852" s="93">
        <v>0</v>
      </c>
      <c r="DB852" s="93" t="e">
        <f t="shared" si="590"/>
        <v>#VALUE!</v>
      </c>
      <c r="DC852" s="93">
        <v>0</v>
      </c>
      <c r="DD852" s="91">
        <v>0</v>
      </c>
      <c r="DE852" s="93" t="e">
        <f t="shared" si="591"/>
        <v>#VALUE!</v>
      </c>
      <c r="DF852" s="93">
        <f t="shared" si="604"/>
        <v>0</v>
      </c>
      <c r="DG852" s="93"/>
      <c r="DH852" s="93">
        <v>0</v>
      </c>
      <c r="DI852" s="93">
        <v>0</v>
      </c>
      <c r="DJ852" s="86">
        <f t="shared" si="592"/>
        <v>0</v>
      </c>
      <c r="DK852" s="91">
        <v>0</v>
      </c>
      <c r="DL852" s="93"/>
      <c r="DM852" s="93">
        <v>0</v>
      </c>
      <c r="DN852" s="93" t="e">
        <f t="shared" si="605"/>
        <v>#VALUE!</v>
      </c>
      <c r="DO852" s="93" t="e">
        <f t="shared" si="593"/>
        <v>#VALUE!</v>
      </c>
      <c r="DP852" s="92" t="e">
        <f t="shared" si="594"/>
        <v>#VALUE!</v>
      </c>
      <c r="DQ852" s="97">
        <f t="shared" si="606"/>
        <v>0</v>
      </c>
      <c r="DR852" s="98">
        <f t="shared" si="595"/>
        <v>10</v>
      </c>
      <c r="DS852" s="93" t="str">
        <f t="shared" si="596"/>
        <v>Mã tin sai !!!</v>
      </c>
      <c r="DT852" s="93"/>
      <c r="DU852" s="78" t="e">
        <f t="shared" si="607"/>
        <v>#VALUE!</v>
      </c>
      <c r="DV852" s="78" t="e">
        <f>INDEX('08_DMGiaDat'!$L:$L,MATCH(DU852,'08_DMGiaDat'!$R:$R,0))</f>
        <v>#VALUE!</v>
      </c>
      <c r="DW852" s="78" t="str">
        <f t="shared" si="608"/>
        <v>5010700200100000001</v>
      </c>
      <c r="DX852" s="78" t="str">
        <f>IFERROR(VLOOKUP(DW852,'08_DMGiaDat'!C818:C819,2,FALSE),"N")</f>
        <v>N</v>
      </c>
      <c r="DY852" s="78" t="str">
        <f t="shared" si="609"/>
        <v>50107002001001</v>
      </c>
      <c r="DZ852" s="78" t="str">
        <f>IFERROR(VLOOKUP(DY852,'08_DMGiaDat'!C818:C819,2,FALSE),"N")</f>
        <v>N</v>
      </c>
      <c r="EA852" s="78" t="str">
        <f t="shared" si="610"/>
        <v>5010700200100000001</v>
      </c>
      <c r="EB852" s="78" t="str">
        <f>IFERROR(VLOOKUP(EA852,'08_DMGiaDat'!C818:C819,2,FALSE),"N")</f>
        <v>N</v>
      </c>
      <c r="EC852" s="92" t="e">
        <f>IF(DV852&lt;&gt;"N",DV852,IF(DX852&lt;&gt;"N",DX852,IF(DZ852&lt;&gt;"N",DZ852*VLOOKUP(LEFT(CB852,3),'03_DMMucDich'!C802:C806,5,FALSE),IF(EB852&lt;&gt;"N",EB852*VLOOKUP(LEFT(CB852,3),'03_DMMucDich'!C802:C806,5,FALSE),"N/A"))))</f>
        <v>#VALUE!</v>
      </c>
    </row>
    <row r="853" spans="1:133" s="34" customFormat="1" ht="16" x14ac:dyDescent="0.2">
      <c r="A853" s="85">
        <v>839</v>
      </c>
      <c r="B853" s="86"/>
      <c r="C853" s="87"/>
      <c r="D853" s="141"/>
      <c r="E853" s="86"/>
      <c r="F853" s="88"/>
      <c r="G853" s="88" t="s">
        <v>5718</v>
      </c>
      <c r="H853" s="151">
        <v>2022</v>
      </c>
      <c r="I853" s="86"/>
      <c r="J853" s="86"/>
      <c r="K853" s="145"/>
      <c r="L853" s="105"/>
      <c r="M853" s="86"/>
      <c r="N853" s="105"/>
      <c r="O853" s="105"/>
      <c r="P853" s="86"/>
      <c r="Q853" s="86"/>
      <c r="R853" s="153"/>
      <c r="S853" s="86"/>
      <c r="T853" s="86"/>
      <c r="U853" s="86"/>
      <c r="V853" s="86" t="str">
        <f t="shared" si="576"/>
        <v xml:space="preserve">, </v>
      </c>
      <c r="W853" s="86"/>
      <c r="X853" s="86"/>
      <c r="Y853" s="86"/>
      <c r="Z853" s="88"/>
      <c r="AA853" s="105"/>
      <c r="AB853" s="86"/>
      <c r="AC853" s="90"/>
      <c r="AD853" s="86"/>
      <c r="AE853" s="86"/>
      <c r="AF853" s="86"/>
      <c r="AG853" s="86"/>
      <c r="AH853" s="160"/>
      <c r="AI853" s="153"/>
      <c r="AJ853" s="153"/>
      <c r="AK853" s="86"/>
      <c r="AL853" s="86"/>
      <c r="AM853" s="153"/>
      <c r="AN853" s="153"/>
      <c r="AO853" s="165"/>
      <c r="AP853" s="153"/>
      <c r="AQ853" s="153"/>
      <c r="AR853" s="166">
        <v>0</v>
      </c>
      <c r="AS853" s="88" t="s">
        <v>5719</v>
      </c>
      <c r="AT853" s="92">
        <f t="shared" si="587"/>
        <v>0</v>
      </c>
      <c r="AU853" s="93">
        <v>0</v>
      </c>
      <c r="AV853" s="93">
        <v>0</v>
      </c>
      <c r="AW853" s="166">
        <v>0</v>
      </c>
      <c r="AX853" s="93">
        <v>0</v>
      </c>
      <c r="AY853" s="177"/>
      <c r="AZ853" s="177">
        <v>0</v>
      </c>
      <c r="BA853" s="178"/>
      <c r="BB853" s="105"/>
      <c r="BC853" s="105"/>
      <c r="BD853" s="93"/>
      <c r="BE853" s="93">
        <v>0</v>
      </c>
      <c r="BF853" s="91">
        <v>0</v>
      </c>
      <c r="BG853" s="94"/>
      <c r="BH853" s="95"/>
      <c r="BI853" s="93">
        <f t="shared" si="597"/>
        <v>0</v>
      </c>
      <c r="BJ853" s="105">
        <f t="shared" si="598"/>
        <v>0</v>
      </c>
      <c r="BK853" s="88">
        <f t="shared" si="599"/>
        <v>0</v>
      </c>
      <c r="BL853" s="86">
        <f t="shared" si="600"/>
        <v>0</v>
      </c>
      <c r="BM853" s="105">
        <f t="shared" si="601"/>
        <v>0</v>
      </c>
      <c r="BN853" s="86">
        <f t="shared" si="602"/>
        <v>0</v>
      </c>
      <c r="BO853" s="86">
        <f t="shared" si="603"/>
        <v>0</v>
      </c>
      <c r="BP853" s="86">
        <f t="shared" si="577"/>
        <v>0</v>
      </c>
      <c r="BQ853" s="160"/>
      <c r="BR853" s="86" t="s">
        <v>5720</v>
      </c>
      <c r="BS853" s="88" t="s">
        <v>5721</v>
      </c>
      <c r="BT853" s="86" t="s">
        <v>5722</v>
      </c>
      <c r="BU853" s="86"/>
      <c r="BV853" s="86">
        <f t="shared" si="578"/>
        <v>0</v>
      </c>
      <c r="BW853" s="105" t="str">
        <f t="shared" si="579"/>
        <v/>
      </c>
      <c r="BX853" s="86">
        <f t="shared" si="614"/>
        <v>0</v>
      </c>
      <c r="BY853" s="86">
        <f t="shared" si="615"/>
        <v>0</v>
      </c>
      <c r="BZ853" s="91">
        <f t="shared" si="616"/>
        <v>0</v>
      </c>
      <c r="CA853" s="91">
        <v>0</v>
      </c>
      <c r="CB853" s="96" t="s">
        <v>5719</v>
      </c>
      <c r="CC853" s="91">
        <f t="shared" si="580"/>
        <v>0</v>
      </c>
      <c r="CD853" s="91">
        <f t="shared" si="581"/>
        <v>0</v>
      </c>
      <c r="CE853" s="93">
        <f t="shared" si="582"/>
        <v>0</v>
      </c>
      <c r="CF853" s="93">
        <f t="shared" si="583"/>
        <v>0</v>
      </c>
      <c r="CG853" s="105"/>
      <c r="CH853" s="105"/>
      <c r="CI853" s="86"/>
      <c r="CJ853" s="188"/>
      <c r="CK853" s="181">
        <f t="shared" si="584"/>
        <v>0</v>
      </c>
      <c r="CL853" s="181">
        <f t="shared" si="585"/>
        <v>0</v>
      </c>
      <c r="CM853" s="86" t="s">
        <v>5723</v>
      </c>
      <c r="CN853" s="182"/>
      <c r="CO853" s="183"/>
      <c r="CP853" s="86" t="s">
        <v>5724</v>
      </c>
      <c r="CQ853" s="153"/>
      <c r="CR853" s="187" t="e">
        <f t="shared" si="586"/>
        <v>#VALUE!</v>
      </c>
      <c r="CS853" s="188">
        <v>0</v>
      </c>
      <c r="CT853" s="188" t="e">
        <f t="shared" si="588"/>
        <v>#VALUE!</v>
      </c>
      <c r="CU853" s="93"/>
      <c r="CV853" s="94">
        <f t="shared" si="611"/>
        <v>0</v>
      </c>
      <c r="CW853" s="93">
        <f t="shared" si="612"/>
        <v>0</v>
      </c>
      <c r="CX853" s="86">
        <f t="shared" si="613"/>
        <v>0</v>
      </c>
      <c r="CY853" s="93" t="e">
        <f t="shared" si="589"/>
        <v>#VALUE!</v>
      </c>
      <c r="CZ853" s="93">
        <v>0</v>
      </c>
      <c r="DA853" s="93">
        <v>0</v>
      </c>
      <c r="DB853" s="93" t="e">
        <f t="shared" si="590"/>
        <v>#VALUE!</v>
      </c>
      <c r="DC853" s="93">
        <v>0</v>
      </c>
      <c r="DD853" s="91">
        <v>0</v>
      </c>
      <c r="DE853" s="93" t="e">
        <f t="shared" si="591"/>
        <v>#VALUE!</v>
      </c>
      <c r="DF853" s="93">
        <f t="shared" si="604"/>
        <v>0</v>
      </c>
      <c r="DG853" s="93"/>
      <c r="DH853" s="93">
        <v>0</v>
      </c>
      <c r="DI853" s="93">
        <v>0</v>
      </c>
      <c r="DJ853" s="86">
        <f t="shared" si="592"/>
        <v>0</v>
      </c>
      <c r="DK853" s="91">
        <v>0</v>
      </c>
      <c r="DL853" s="93"/>
      <c r="DM853" s="93">
        <v>0</v>
      </c>
      <c r="DN853" s="93" t="e">
        <f t="shared" si="605"/>
        <v>#VALUE!</v>
      </c>
      <c r="DO853" s="93" t="e">
        <f t="shared" si="593"/>
        <v>#VALUE!</v>
      </c>
      <c r="DP853" s="92" t="e">
        <f t="shared" si="594"/>
        <v>#VALUE!</v>
      </c>
      <c r="DQ853" s="97">
        <f t="shared" si="606"/>
        <v>0</v>
      </c>
      <c r="DR853" s="98">
        <f t="shared" si="595"/>
        <v>10</v>
      </c>
      <c r="DS853" s="93" t="str">
        <f t="shared" si="596"/>
        <v>Mã tin sai !!!</v>
      </c>
      <c r="DT853" s="93"/>
      <c r="DU853" s="78" t="e">
        <f t="shared" si="607"/>
        <v>#VALUE!</v>
      </c>
      <c r="DV853" s="78" t="e">
        <f>INDEX('08_DMGiaDat'!$L:$L,MATCH(DU853,'08_DMGiaDat'!$R:$R,0))</f>
        <v>#VALUE!</v>
      </c>
      <c r="DW853" s="78" t="str">
        <f t="shared" si="608"/>
        <v>5010700200100000001</v>
      </c>
      <c r="DX853" s="78" t="str">
        <f>IFERROR(VLOOKUP(DW853,'08_DMGiaDat'!C818:C819,2,FALSE),"N")</f>
        <v>N</v>
      </c>
      <c r="DY853" s="78" t="str">
        <f t="shared" si="609"/>
        <v>50107002001001</v>
      </c>
      <c r="DZ853" s="78" t="str">
        <f>IFERROR(VLOOKUP(DY853,'08_DMGiaDat'!C818:C819,2,FALSE),"N")</f>
        <v>N</v>
      </c>
      <c r="EA853" s="78" t="str">
        <f t="shared" si="610"/>
        <v>5010700200100000001</v>
      </c>
      <c r="EB853" s="78" t="str">
        <f>IFERROR(VLOOKUP(EA853,'08_DMGiaDat'!C818:C819,2,FALSE),"N")</f>
        <v>N</v>
      </c>
      <c r="EC853" s="92" t="e">
        <f>IF(DV853&lt;&gt;"N",DV853,IF(DX853&lt;&gt;"N",DX853,IF(DZ853&lt;&gt;"N",DZ853*VLOOKUP(LEFT(CB853,3),'03_DMMucDich'!C802:C806,5,FALSE),IF(EB853&lt;&gt;"N",EB853*VLOOKUP(LEFT(CB853,3),'03_DMMucDich'!C802:C806,5,FALSE),"N/A"))))</f>
        <v>#VALUE!</v>
      </c>
    </row>
    <row r="854" spans="1:133" s="34" customFormat="1" ht="16" x14ac:dyDescent="0.2">
      <c r="A854" s="85">
        <v>840</v>
      </c>
      <c r="B854" s="86"/>
      <c r="C854" s="87"/>
      <c r="D854" s="141"/>
      <c r="E854" s="86"/>
      <c r="F854" s="88"/>
      <c r="G854" s="88" t="s">
        <v>5718</v>
      </c>
      <c r="H854" s="151">
        <v>2022</v>
      </c>
      <c r="I854" s="86"/>
      <c r="J854" s="86"/>
      <c r="K854" s="145"/>
      <c r="L854" s="105"/>
      <c r="M854" s="86"/>
      <c r="N854" s="105"/>
      <c r="O854" s="105"/>
      <c r="P854" s="86"/>
      <c r="Q854" s="86"/>
      <c r="R854" s="153"/>
      <c r="S854" s="86"/>
      <c r="T854" s="86"/>
      <c r="U854" s="86"/>
      <c r="V854" s="86" t="str">
        <f t="shared" si="576"/>
        <v xml:space="preserve">, </v>
      </c>
      <c r="W854" s="86"/>
      <c r="X854" s="86"/>
      <c r="Y854" s="86"/>
      <c r="Z854" s="88"/>
      <c r="AA854" s="105"/>
      <c r="AB854" s="86"/>
      <c r="AC854" s="90"/>
      <c r="AD854" s="86"/>
      <c r="AE854" s="86"/>
      <c r="AF854" s="86"/>
      <c r="AG854" s="86"/>
      <c r="AH854" s="160"/>
      <c r="AI854" s="153"/>
      <c r="AJ854" s="153"/>
      <c r="AK854" s="86"/>
      <c r="AL854" s="86"/>
      <c r="AM854" s="153"/>
      <c r="AN854" s="153"/>
      <c r="AO854" s="165"/>
      <c r="AP854" s="153"/>
      <c r="AQ854" s="153"/>
      <c r="AR854" s="166">
        <v>0</v>
      </c>
      <c r="AS854" s="88" t="s">
        <v>5719</v>
      </c>
      <c r="AT854" s="92">
        <f t="shared" si="587"/>
        <v>0</v>
      </c>
      <c r="AU854" s="93">
        <v>0</v>
      </c>
      <c r="AV854" s="93">
        <v>0</v>
      </c>
      <c r="AW854" s="166">
        <v>0</v>
      </c>
      <c r="AX854" s="93">
        <v>0</v>
      </c>
      <c r="AY854" s="177"/>
      <c r="AZ854" s="177">
        <v>0</v>
      </c>
      <c r="BA854" s="178"/>
      <c r="BB854" s="105"/>
      <c r="BC854" s="105"/>
      <c r="BD854" s="93"/>
      <c r="BE854" s="93">
        <v>0</v>
      </c>
      <c r="BF854" s="91">
        <v>0</v>
      </c>
      <c r="BG854" s="94"/>
      <c r="BH854" s="95"/>
      <c r="BI854" s="93">
        <f t="shared" si="597"/>
        <v>0</v>
      </c>
      <c r="BJ854" s="105">
        <f t="shared" si="598"/>
        <v>0</v>
      </c>
      <c r="BK854" s="88">
        <f t="shared" si="599"/>
        <v>0</v>
      </c>
      <c r="BL854" s="86">
        <f t="shared" si="600"/>
        <v>0</v>
      </c>
      <c r="BM854" s="105">
        <f t="shared" si="601"/>
        <v>0</v>
      </c>
      <c r="BN854" s="86">
        <f t="shared" si="602"/>
        <v>0</v>
      </c>
      <c r="BO854" s="86">
        <f t="shared" si="603"/>
        <v>0</v>
      </c>
      <c r="BP854" s="86">
        <f t="shared" si="577"/>
        <v>0</v>
      </c>
      <c r="BQ854" s="160"/>
      <c r="BR854" s="86" t="s">
        <v>5720</v>
      </c>
      <c r="BS854" s="88" t="s">
        <v>5721</v>
      </c>
      <c r="BT854" s="86" t="s">
        <v>5722</v>
      </c>
      <c r="BU854" s="86"/>
      <c r="BV854" s="86">
        <f t="shared" si="578"/>
        <v>0</v>
      </c>
      <c r="BW854" s="105" t="str">
        <f t="shared" si="579"/>
        <v/>
      </c>
      <c r="BX854" s="86">
        <f t="shared" si="614"/>
        <v>0</v>
      </c>
      <c r="BY854" s="86">
        <f t="shared" si="615"/>
        <v>0</v>
      </c>
      <c r="BZ854" s="91">
        <f t="shared" si="616"/>
        <v>0</v>
      </c>
      <c r="CA854" s="91">
        <v>0</v>
      </c>
      <c r="CB854" s="96" t="s">
        <v>5719</v>
      </c>
      <c r="CC854" s="91">
        <f t="shared" si="580"/>
        <v>0</v>
      </c>
      <c r="CD854" s="91">
        <f t="shared" si="581"/>
        <v>0</v>
      </c>
      <c r="CE854" s="93">
        <f t="shared" si="582"/>
        <v>0</v>
      </c>
      <c r="CF854" s="93">
        <f t="shared" si="583"/>
        <v>0</v>
      </c>
      <c r="CG854" s="105"/>
      <c r="CH854" s="105"/>
      <c r="CI854" s="86"/>
      <c r="CJ854" s="188"/>
      <c r="CK854" s="181">
        <f t="shared" si="584"/>
        <v>0</v>
      </c>
      <c r="CL854" s="181">
        <f t="shared" si="585"/>
        <v>0</v>
      </c>
      <c r="CM854" s="86" t="s">
        <v>5723</v>
      </c>
      <c r="CN854" s="182"/>
      <c r="CO854" s="183"/>
      <c r="CP854" s="86" t="s">
        <v>5724</v>
      </c>
      <c r="CQ854" s="153"/>
      <c r="CR854" s="187" t="e">
        <f t="shared" si="586"/>
        <v>#VALUE!</v>
      </c>
      <c r="CS854" s="188">
        <v>0</v>
      </c>
      <c r="CT854" s="188" t="e">
        <f t="shared" si="588"/>
        <v>#VALUE!</v>
      </c>
      <c r="CU854" s="93"/>
      <c r="CV854" s="94">
        <f t="shared" si="611"/>
        <v>0</v>
      </c>
      <c r="CW854" s="93">
        <f t="shared" si="612"/>
        <v>0</v>
      </c>
      <c r="CX854" s="86">
        <f t="shared" si="613"/>
        <v>0</v>
      </c>
      <c r="CY854" s="93" t="e">
        <f t="shared" si="589"/>
        <v>#VALUE!</v>
      </c>
      <c r="CZ854" s="93">
        <v>0</v>
      </c>
      <c r="DA854" s="93">
        <v>0</v>
      </c>
      <c r="DB854" s="93" t="e">
        <f t="shared" si="590"/>
        <v>#VALUE!</v>
      </c>
      <c r="DC854" s="93">
        <v>0</v>
      </c>
      <c r="DD854" s="91">
        <v>0</v>
      </c>
      <c r="DE854" s="93" t="e">
        <f t="shared" si="591"/>
        <v>#VALUE!</v>
      </c>
      <c r="DF854" s="93">
        <f t="shared" si="604"/>
        <v>0</v>
      </c>
      <c r="DG854" s="93"/>
      <c r="DH854" s="93">
        <v>0</v>
      </c>
      <c r="DI854" s="93">
        <v>0</v>
      </c>
      <c r="DJ854" s="86">
        <f t="shared" si="592"/>
        <v>0</v>
      </c>
      <c r="DK854" s="91">
        <v>0</v>
      </c>
      <c r="DL854" s="93"/>
      <c r="DM854" s="93">
        <v>0</v>
      </c>
      <c r="DN854" s="93" t="e">
        <f t="shared" si="605"/>
        <v>#VALUE!</v>
      </c>
      <c r="DO854" s="93" t="e">
        <f t="shared" si="593"/>
        <v>#VALUE!</v>
      </c>
      <c r="DP854" s="92" t="e">
        <f t="shared" si="594"/>
        <v>#VALUE!</v>
      </c>
      <c r="DQ854" s="97">
        <f t="shared" si="606"/>
        <v>0</v>
      </c>
      <c r="DR854" s="98">
        <f t="shared" si="595"/>
        <v>10</v>
      </c>
      <c r="DS854" s="93" t="str">
        <f t="shared" si="596"/>
        <v>Mã tin sai !!!</v>
      </c>
      <c r="DT854" s="93"/>
      <c r="DU854" s="78" t="e">
        <f t="shared" si="607"/>
        <v>#VALUE!</v>
      </c>
      <c r="DV854" s="78" t="e">
        <f>INDEX('08_DMGiaDat'!$L:$L,MATCH(DU854,'08_DMGiaDat'!$R:$R,0))</f>
        <v>#VALUE!</v>
      </c>
      <c r="DW854" s="78" t="str">
        <f t="shared" si="608"/>
        <v>5010700200100000001</v>
      </c>
      <c r="DX854" s="78" t="str">
        <f>IFERROR(VLOOKUP(DW854,'08_DMGiaDat'!C818:C819,2,FALSE),"N")</f>
        <v>N</v>
      </c>
      <c r="DY854" s="78" t="str">
        <f t="shared" si="609"/>
        <v>50107002001001</v>
      </c>
      <c r="DZ854" s="78" t="str">
        <f>IFERROR(VLOOKUP(DY854,'08_DMGiaDat'!C818:C819,2,FALSE),"N")</f>
        <v>N</v>
      </c>
      <c r="EA854" s="78" t="str">
        <f t="shared" si="610"/>
        <v>5010700200100000001</v>
      </c>
      <c r="EB854" s="78" t="str">
        <f>IFERROR(VLOOKUP(EA854,'08_DMGiaDat'!C818:C819,2,FALSE),"N")</f>
        <v>N</v>
      </c>
      <c r="EC854" s="92" t="e">
        <f>IF(DV854&lt;&gt;"N",DV854,IF(DX854&lt;&gt;"N",DX854,IF(DZ854&lt;&gt;"N",DZ854*VLOOKUP(LEFT(CB854,3),'03_DMMucDich'!C802:C806,5,FALSE),IF(EB854&lt;&gt;"N",EB854*VLOOKUP(LEFT(CB854,3),'03_DMMucDich'!C802:C806,5,FALSE),"N/A"))))</f>
        <v>#VALUE!</v>
      </c>
    </row>
    <row r="855" spans="1:133" s="34" customFormat="1" ht="16" x14ac:dyDescent="0.2">
      <c r="A855" s="85">
        <v>841</v>
      </c>
      <c r="B855" s="86"/>
      <c r="C855" s="87"/>
      <c r="D855" s="141"/>
      <c r="E855" s="86"/>
      <c r="F855" s="88"/>
      <c r="G855" s="88" t="s">
        <v>5718</v>
      </c>
      <c r="H855" s="151">
        <v>2022</v>
      </c>
      <c r="I855" s="86"/>
      <c r="J855" s="86"/>
      <c r="K855" s="145"/>
      <c r="L855" s="105"/>
      <c r="M855" s="86"/>
      <c r="N855" s="105"/>
      <c r="O855" s="105"/>
      <c r="P855" s="86"/>
      <c r="Q855" s="86"/>
      <c r="R855" s="153"/>
      <c r="S855" s="86"/>
      <c r="T855" s="86"/>
      <c r="U855" s="86"/>
      <c r="V855" s="86" t="str">
        <f t="shared" si="576"/>
        <v xml:space="preserve">, </v>
      </c>
      <c r="W855" s="86"/>
      <c r="X855" s="86"/>
      <c r="Y855" s="86"/>
      <c r="Z855" s="88"/>
      <c r="AA855" s="105"/>
      <c r="AB855" s="86"/>
      <c r="AC855" s="90"/>
      <c r="AD855" s="86"/>
      <c r="AE855" s="86"/>
      <c r="AF855" s="86"/>
      <c r="AG855" s="86"/>
      <c r="AH855" s="160"/>
      <c r="AI855" s="153"/>
      <c r="AJ855" s="153"/>
      <c r="AK855" s="86"/>
      <c r="AL855" s="86"/>
      <c r="AM855" s="153"/>
      <c r="AN855" s="153"/>
      <c r="AO855" s="165"/>
      <c r="AP855" s="153"/>
      <c r="AQ855" s="153"/>
      <c r="AR855" s="166">
        <v>0</v>
      </c>
      <c r="AS855" s="88" t="s">
        <v>5719</v>
      </c>
      <c r="AT855" s="92">
        <f t="shared" si="587"/>
        <v>0</v>
      </c>
      <c r="AU855" s="93">
        <v>0</v>
      </c>
      <c r="AV855" s="93">
        <v>0</v>
      </c>
      <c r="AW855" s="166">
        <v>0</v>
      </c>
      <c r="AX855" s="93">
        <v>0</v>
      </c>
      <c r="AY855" s="177"/>
      <c r="AZ855" s="177">
        <v>0</v>
      </c>
      <c r="BA855" s="178"/>
      <c r="BB855" s="105"/>
      <c r="BC855" s="105"/>
      <c r="BD855" s="93"/>
      <c r="BE855" s="93">
        <v>0</v>
      </c>
      <c r="BF855" s="91">
        <v>0</v>
      </c>
      <c r="BG855" s="94"/>
      <c r="BH855" s="95"/>
      <c r="BI855" s="93">
        <f t="shared" si="597"/>
        <v>0</v>
      </c>
      <c r="BJ855" s="105">
        <f t="shared" si="598"/>
        <v>0</v>
      </c>
      <c r="BK855" s="88">
        <f t="shared" si="599"/>
        <v>0</v>
      </c>
      <c r="BL855" s="86">
        <f t="shared" si="600"/>
        <v>0</v>
      </c>
      <c r="BM855" s="105">
        <f t="shared" si="601"/>
        <v>0</v>
      </c>
      <c r="BN855" s="86">
        <f t="shared" si="602"/>
        <v>0</v>
      </c>
      <c r="BO855" s="86">
        <f t="shared" si="603"/>
        <v>0</v>
      </c>
      <c r="BP855" s="86">
        <f t="shared" si="577"/>
        <v>0</v>
      </c>
      <c r="BQ855" s="160"/>
      <c r="BR855" s="86" t="s">
        <v>5720</v>
      </c>
      <c r="BS855" s="88" t="s">
        <v>5721</v>
      </c>
      <c r="BT855" s="86" t="s">
        <v>5722</v>
      </c>
      <c r="BU855" s="86"/>
      <c r="BV855" s="86">
        <f t="shared" si="578"/>
        <v>0</v>
      </c>
      <c r="BW855" s="105" t="str">
        <f t="shared" si="579"/>
        <v/>
      </c>
      <c r="BX855" s="86">
        <f t="shared" si="614"/>
        <v>0</v>
      </c>
      <c r="BY855" s="86">
        <f t="shared" si="615"/>
        <v>0</v>
      </c>
      <c r="BZ855" s="91">
        <f t="shared" si="616"/>
        <v>0</v>
      </c>
      <c r="CA855" s="91">
        <v>0</v>
      </c>
      <c r="CB855" s="96" t="s">
        <v>5719</v>
      </c>
      <c r="CC855" s="91">
        <f t="shared" si="580"/>
        <v>0</v>
      </c>
      <c r="CD855" s="91">
        <f t="shared" si="581"/>
        <v>0</v>
      </c>
      <c r="CE855" s="93">
        <f t="shared" si="582"/>
        <v>0</v>
      </c>
      <c r="CF855" s="93">
        <f t="shared" si="583"/>
        <v>0</v>
      </c>
      <c r="CG855" s="105"/>
      <c r="CH855" s="105"/>
      <c r="CI855" s="86"/>
      <c r="CJ855" s="188"/>
      <c r="CK855" s="181">
        <f t="shared" si="584"/>
        <v>0</v>
      </c>
      <c r="CL855" s="181">
        <f t="shared" si="585"/>
        <v>0</v>
      </c>
      <c r="CM855" s="86" t="s">
        <v>5723</v>
      </c>
      <c r="CN855" s="182"/>
      <c r="CO855" s="183"/>
      <c r="CP855" s="86" t="s">
        <v>5724</v>
      </c>
      <c r="CQ855" s="153"/>
      <c r="CR855" s="187" t="e">
        <f t="shared" si="586"/>
        <v>#VALUE!</v>
      </c>
      <c r="CS855" s="188">
        <v>0</v>
      </c>
      <c r="CT855" s="188" t="e">
        <f t="shared" si="588"/>
        <v>#VALUE!</v>
      </c>
      <c r="CU855" s="93"/>
      <c r="CV855" s="94">
        <f t="shared" si="611"/>
        <v>0</v>
      </c>
      <c r="CW855" s="93">
        <f t="shared" si="612"/>
        <v>0</v>
      </c>
      <c r="CX855" s="86">
        <f t="shared" si="613"/>
        <v>0</v>
      </c>
      <c r="CY855" s="93" t="e">
        <f t="shared" si="589"/>
        <v>#VALUE!</v>
      </c>
      <c r="CZ855" s="93">
        <v>0</v>
      </c>
      <c r="DA855" s="93">
        <v>0</v>
      </c>
      <c r="DB855" s="93" t="e">
        <f t="shared" si="590"/>
        <v>#VALUE!</v>
      </c>
      <c r="DC855" s="93">
        <v>0</v>
      </c>
      <c r="DD855" s="91">
        <v>0</v>
      </c>
      <c r="DE855" s="93" t="e">
        <f t="shared" si="591"/>
        <v>#VALUE!</v>
      </c>
      <c r="DF855" s="93">
        <f t="shared" si="604"/>
        <v>0</v>
      </c>
      <c r="DG855" s="93"/>
      <c r="DH855" s="93">
        <v>0</v>
      </c>
      <c r="DI855" s="93">
        <v>0</v>
      </c>
      <c r="DJ855" s="86">
        <f t="shared" si="592"/>
        <v>0</v>
      </c>
      <c r="DK855" s="91">
        <v>0</v>
      </c>
      <c r="DL855" s="93"/>
      <c r="DM855" s="93">
        <v>0</v>
      </c>
      <c r="DN855" s="93" t="e">
        <f t="shared" si="605"/>
        <v>#VALUE!</v>
      </c>
      <c r="DO855" s="93" t="e">
        <f t="shared" si="593"/>
        <v>#VALUE!</v>
      </c>
      <c r="DP855" s="92" t="e">
        <f t="shared" si="594"/>
        <v>#VALUE!</v>
      </c>
      <c r="DQ855" s="97">
        <f t="shared" si="606"/>
        <v>0</v>
      </c>
      <c r="DR855" s="98">
        <f t="shared" si="595"/>
        <v>10</v>
      </c>
      <c r="DS855" s="93" t="str">
        <f t="shared" si="596"/>
        <v>Mã tin sai !!!</v>
      </c>
      <c r="DT855" s="93"/>
      <c r="DU855" s="78" t="e">
        <f t="shared" si="607"/>
        <v>#VALUE!</v>
      </c>
      <c r="DV855" s="78" t="e">
        <f>INDEX('08_DMGiaDat'!$L:$L,MATCH(DU855,'08_DMGiaDat'!$R:$R,0))</f>
        <v>#VALUE!</v>
      </c>
      <c r="DW855" s="78" t="str">
        <f t="shared" si="608"/>
        <v>5010700200100000001</v>
      </c>
      <c r="DX855" s="78" t="str">
        <f>IFERROR(VLOOKUP(DW855,'08_DMGiaDat'!C818:C819,2,FALSE),"N")</f>
        <v>N</v>
      </c>
      <c r="DY855" s="78" t="str">
        <f t="shared" si="609"/>
        <v>50107002001001</v>
      </c>
      <c r="DZ855" s="78" t="str">
        <f>IFERROR(VLOOKUP(DY855,'08_DMGiaDat'!C818:C819,2,FALSE),"N")</f>
        <v>N</v>
      </c>
      <c r="EA855" s="78" t="str">
        <f t="shared" si="610"/>
        <v>5010700200100000001</v>
      </c>
      <c r="EB855" s="78" t="str">
        <f>IFERROR(VLOOKUP(EA855,'08_DMGiaDat'!C818:C819,2,FALSE),"N")</f>
        <v>N</v>
      </c>
      <c r="EC855" s="92" t="e">
        <f>IF(DV855&lt;&gt;"N",DV855,IF(DX855&lt;&gt;"N",DX855,IF(DZ855&lt;&gt;"N",DZ855*VLOOKUP(LEFT(CB855,3),'03_DMMucDich'!C802:C806,5,FALSE),IF(EB855&lt;&gt;"N",EB855*VLOOKUP(LEFT(CB855,3),'03_DMMucDich'!C802:C806,5,FALSE),"N/A"))))</f>
        <v>#VALUE!</v>
      </c>
    </row>
    <row r="856" spans="1:133" s="34" customFormat="1" ht="16" x14ac:dyDescent="0.2">
      <c r="A856" s="85">
        <v>842</v>
      </c>
      <c r="B856" s="86"/>
      <c r="C856" s="87"/>
      <c r="D856" s="141"/>
      <c r="E856" s="86"/>
      <c r="F856" s="88"/>
      <c r="G856" s="88" t="s">
        <v>5718</v>
      </c>
      <c r="H856" s="151">
        <v>2022</v>
      </c>
      <c r="I856" s="86"/>
      <c r="J856" s="86"/>
      <c r="K856" s="145"/>
      <c r="L856" s="105"/>
      <c r="M856" s="86"/>
      <c r="N856" s="105"/>
      <c r="O856" s="105"/>
      <c r="P856" s="86"/>
      <c r="Q856" s="86"/>
      <c r="R856" s="153"/>
      <c r="S856" s="86"/>
      <c r="T856" s="86"/>
      <c r="U856" s="86"/>
      <c r="V856" s="86" t="str">
        <f t="shared" si="576"/>
        <v xml:space="preserve">, </v>
      </c>
      <c r="W856" s="86"/>
      <c r="X856" s="86"/>
      <c r="Y856" s="86"/>
      <c r="Z856" s="88"/>
      <c r="AA856" s="105"/>
      <c r="AB856" s="86"/>
      <c r="AC856" s="90"/>
      <c r="AD856" s="86"/>
      <c r="AE856" s="86"/>
      <c r="AF856" s="86"/>
      <c r="AG856" s="86"/>
      <c r="AH856" s="160"/>
      <c r="AI856" s="153"/>
      <c r="AJ856" s="153"/>
      <c r="AK856" s="86"/>
      <c r="AL856" s="86"/>
      <c r="AM856" s="153"/>
      <c r="AN856" s="153"/>
      <c r="AO856" s="165"/>
      <c r="AP856" s="153"/>
      <c r="AQ856" s="153"/>
      <c r="AR856" s="166">
        <v>0</v>
      </c>
      <c r="AS856" s="88" t="s">
        <v>5719</v>
      </c>
      <c r="AT856" s="92">
        <f t="shared" si="587"/>
        <v>0</v>
      </c>
      <c r="AU856" s="93">
        <v>0</v>
      </c>
      <c r="AV856" s="93">
        <v>0</v>
      </c>
      <c r="AW856" s="166">
        <v>0</v>
      </c>
      <c r="AX856" s="93">
        <v>0</v>
      </c>
      <c r="AY856" s="177"/>
      <c r="AZ856" s="177">
        <v>0</v>
      </c>
      <c r="BA856" s="178"/>
      <c r="BB856" s="105"/>
      <c r="BC856" s="105"/>
      <c r="BD856" s="93"/>
      <c r="BE856" s="93">
        <v>0</v>
      </c>
      <c r="BF856" s="91">
        <v>0</v>
      </c>
      <c r="BG856" s="94"/>
      <c r="BH856" s="95"/>
      <c r="BI856" s="93">
        <f t="shared" si="597"/>
        <v>0</v>
      </c>
      <c r="BJ856" s="105">
        <f t="shared" si="598"/>
        <v>0</v>
      </c>
      <c r="BK856" s="88">
        <f t="shared" si="599"/>
        <v>0</v>
      </c>
      <c r="BL856" s="86">
        <f t="shared" si="600"/>
        <v>0</v>
      </c>
      <c r="BM856" s="105">
        <f t="shared" si="601"/>
        <v>0</v>
      </c>
      <c r="BN856" s="86">
        <f t="shared" si="602"/>
        <v>0</v>
      </c>
      <c r="BO856" s="86">
        <f t="shared" si="603"/>
        <v>0</v>
      </c>
      <c r="BP856" s="86">
        <f t="shared" si="577"/>
        <v>0</v>
      </c>
      <c r="BQ856" s="160"/>
      <c r="BR856" s="86" t="s">
        <v>5720</v>
      </c>
      <c r="BS856" s="88" t="s">
        <v>5721</v>
      </c>
      <c r="BT856" s="86" t="s">
        <v>5722</v>
      </c>
      <c r="BU856" s="86"/>
      <c r="BV856" s="86">
        <f t="shared" si="578"/>
        <v>0</v>
      </c>
      <c r="BW856" s="105" t="str">
        <f t="shared" si="579"/>
        <v/>
      </c>
      <c r="BX856" s="86">
        <f t="shared" si="614"/>
        <v>0</v>
      </c>
      <c r="BY856" s="86">
        <f t="shared" si="615"/>
        <v>0</v>
      </c>
      <c r="BZ856" s="91">
        <f t="shared" si="616"/>
        <v>0</v>
      </c>
      <c r="CA856" s="91">
        <v>0</v>
      </c>
      <c r="CB856" s="96" t="s">
        <v>5719</v>
      </c>
      <c r="CC856" s="91">
        <f t="shared" si="580"/>
        <v>0</v>
      </c>
      <c r="CD856" s="91">
        <f t="shared" si="581"/>
        <v>0</v>
      </c>
      <c r="CE856" s="93">
        <f t="shared" si="582"/>
        <v>0</v>
      </c>
      <c r="CF856" s="93">
        <f t="shared" si="583"/>
        <v>0</v>
      </c>
      <c r="CG856" s="105"/>
      <c r="CH856" s="105"/>
      <c r="CI856" s="86"/>
      <c r="CJ856" s="188"/>
      <c r="CK856" s="181">
        <f t="shared" si="584"/>
        <v>0</v>
      </c>
      <c r="CL856" s="181">
        <f t="shared" si="585"/>
        <v>0</v>
      </c>
      <c r="CM856" s="86" t="s">
        <v>5723</v>
      </c>
      <c r="CN856" s="182"/>
      <c r="CO856" s="183"/>
      <c r="CP856" s="86" t="s">
        <v>5724</v>
      </c>
      <c r="CQ856" s="153"/>
      <c r="CR856" s="187" t="e">
        <f t="shared" si="586"/>
        <v>#VALUE!</v>
      </c>
      <c r="CS856" s="188">
        <v>0</v>
      </c>
      <c r="CT856" s="188" t="e">
        <f t="shared" si="588"/>
        <v>#VALUE!</v>
      </c>
      <c r="CU856" s="93"/>
      <c r="CV856" s="94">
        <f t="shared" si="611"/>
        <v>0</v>
      </c>
      <c r="CW856" s="93">
        <f t="shared" si="612"/>
        <v>0</v>
      </c>
      <c r="CX856" s="86">
        <f t="shared" si="613"/>
        <v>0</v>
      </c>
      <c r="CY856" s="93" t="e">
        <f t="shared" si="589"/>
        <v>#VALUE!</v>
      </c>
      <c r="CZ856" s="93">
        <v>0</v>
      </c>
      <c r="DA856" s="93">
        <v>0</v>
      </c>
      <c r="DB856" s="93" t="e">
        <f t="shared" si="590"/>
        <v>#VALUE!</v>
      </c>
      <c r="DC856" s="93">
        <v>0</v>
      </c>
      <c r="DD856" s="91">
        <v>0</v>
      </c>
      <c r="DE856" s="93" t="e">
        <f t="shared" si="591"/>
        <v>#VALUE!</v>
      </c>
      <c r="DF856" s="93">
        <f t="shared" si="604"/>
        <v>0</v>
      </c>
      <c r="DG856" s="93"/>
      <c r="DH856" s="93">
        <v>0</v>
      </c>
      <c r="DI856" s="93">
        <v>0</v>
      </c>
      <c r="DJ856" s="86">
        <f t="shared" si="592"/>
        <v>0</v>
      </c>
      <c r="DK856" s="91">
        <v>0</v>
      </c>
      <c r="DL856" s="93"/>
      <c r="DM856" s="93">
        <v>0</v>
      </c>
      <c r="DN856" s="93" t="e">
        <f t="shared" si="605"/>
        <v>#VALUE!</v>
      </c>
      <c r="DO856" s="93" t="e">
        <f t="shared" si="593"/>
        <v>#VALUE!</v>
      </c>
      <c r="DP856" s="92" t="e">
        <f t="shared" si="594"/>
        <v>#VALUE!</v>
      </c>
      <c r="DQ856" s="97">
        <f t="shared" si="606"/>
        <v>0</v>
      </c>
      <c r="DR856" s="98">
        <f t="shared" si="595"/>
        <v>10</v>
      </c>
      <c r="DS856" s="93" t="str">
        <f t="shared" si="596"/>
        <v>Mã tin sai !!!</v>
      </c>
      <c r="DT856" s="93"/>
      <c r="DU856" s="78" t="e">
        <f t="shared" si="607"/>
        <v>#VALUE!</v>
      </c>
      <c r="DV856" s="78" t="e">
        <f>INDEX('08_DMGiaDat'!$L:$L,MATCH(DU856,'08_DMGiaDat'!$R:$R,0))</f>
        <v>#VALUE!</v>
      </c>
      <c r="DW856" s="78" t="str">
        <f t="shared" si="608"/>
        <v>5010700200100000001</v>
      </c>
      <c r="DX856" s="78" t="str">
        <f>IFERROR(VLOOKUP(DW856,'08_DMGiaDat'!C818:C819,2,FALSE),"N")</f>
        <v>N</v>
      </c>
      <c r="DY856" s="78" t="str">
        <f t="shared" si="609"/>
        <v>50107002001001</v>
      </c>
      <c r="DZ856" s="78" t="str">
        <f>IFERROR(VLOOKUP(DY856,'08_DMGiaDat'!C818:C819,2,FALSE),"N")</f>
        <v>N</v>
      </c>
      <c r="EA856" s="78" t="str">
        <f t="shared" si="610"/>
        <v>5010700200100000001</v>
      </c>
      <c r="EB856" s="78" t="str">
        <f>IFERROR(VLOOKUP(EA856,'08_DMGiaDat'!C818:C819,2,FALSE),"N")</f>
        <v>N</v>
      </c>
      <c r="EC856" s="92" t="e">
        <f>IF(DV856&lt;&gt;"N",DV856,IF(DX856&lt;&gt;"N",DX856,IF(DZ856&lt;&gt;"N",DZ856*VLOOKUP(LEFT(CB856,3),'03_DMMucDich'!C802:C806,5,FALSE),IF(EB856&lt;&gt;"N",EB856*VLOOKUP(LEFT(CB856,3),'03_DMMucDich'!C802:C806,5,FALSE),"N/A"))))</f>
        <v>#VALUE!</v>
      </c>
    </row>
    <row r="857" spans="1:133" s="34" customFormat="1" ht="16" x14ac:dyDescent="0.2">
      <c r="A857" s="85">
        <v>843</v>
      </c>
      <c r="B857" s="86"/>
      <c r="C857" s="87"/>
      <c r="D857" s="141"/>
      <c r="E857" s="86"/>
      <c r="F857" s="88"/>
      <c r="G857" s="88" t="s">
        <v>5718</v>
      </c>
      <c r="H857" s="151">
        <v>2022</v>
      </c>
      <c r="I857" s="86"/>
      <c r="J857" s="86"/>
      <c r="K857" s="145"/>
      <c r="L857" s="105"/>
      <c r="M857" s="86"/>
      <c r="N857" s="105"/>
      <c r="O857" s="105"/>
      <c r="P857" s="86"/>
      <c r="Q857" s="86"/>
      <c r="R857" s="153"/>
      <c r="S857" s="86"/>
      <c r="T857" s="86"/>
      <c r="U857" s="86"/>
      <c r="V857" s="86" t="str">
        <f t="shared" si="576"/>
        <v xml:space="preserve">, </v>
      </c>
      <c r="W857" s="86"/>
      <c r="X857" s="86"/>
      <c r="Y857" s="86"/>
      <c r="Z857" s="88"/>
      <c r="AA857" s="105"/>
      <c r="AB857" s="86"/>
      <c r="AC857" s="90"/>
      <c r="AD857" s="86"/>
      <c r="AE857" s="86"/>
      <c r="AF857" s="86"/>
      <c r="AG857" s="86"/>
      <c r="AH857" s="160"/>
      <c r="AI857" s="153"/>
      <c r="AJ857" s="153"/>
      <c r="AK857" s="86"/>
      <c r="AL857" s="86"/>
      <c r="AM857" s="153"/>
      <c r="AN857" s="153"/>
      <c r="AO857" s="165"/>
      <c r="AP857" s="153"/>
      <c r="AQ857" s="153"/>
      <c r="AR857" s="166">
        <v>0</v>
      </c>
      <c r="AS857" s="88" t="s">
        <v>5719</v>
      </c>
      <c r="AT857" s="92">
        <f t="shared" si="587"/>
        <v>0</v>
      </c>
      <c r="AU857" s="93">
        <v>0</v>
      </c>
      <c r="AV857" s="93">
        <v>0</v>
      </c>
      <c r="AW857" s="166">
        <v>0</v>
      </c>
      <c r="AX857" s="93">
        <v>0</v>
      </c>
      <c r="AY857" s="177"/>
      <c r="AZ857" s="177">
        <v>0</v>
      </c>
      <c r="BA857" s="178"/>
      <c r="BB857" s="105"/>
      <c r="BC857" s="105"/>
      <c r="BD857" s="93"/>
      <c r="BE857" s="93">
        <v>0</v>
      </c>
      <c r="BF857" s="91">
        <v>0</v>
      </c>
      <c r="BG857" s="94"/>
      <c r="BH857" s="95"/>
      <c r="BI857" s="93">
        <f t="shared" si="597"/>
        <v>0</v>
      </c>
      <c r="BJ857" s="105">
        <f t="shared" si="598"/>
        <v>0</v>
      </c>
      <c r="BK857" s="88">
        <f t="shared" si="599"/>
        <v>0</v>
      </c>
      <c r="BL857" s="86">
        <f t="shared" si="600"/>
        <v>0</v>
      </c>
      <c r="BM857" s="105">
        <f t="shared" si="601"/>
        <v>0</v>
      </c>
      <c r="BN857" s="86">
        <f t="shared" si="602"/>
        <v>0</v>
      </c>
      <c r="BO857" s="86">
        <f t="shared" si="603"/>
        <v>0</v>
      </c>
      <c r="BP857" s="86">
        <f t="shared" si="577"/>
        <v>0</v>
      </c>
      <c r="BQ857" s="160"/>
      <c r="BR857" s="86" t="s">
        <v>5720</v>
      </c>
      <c r="BS857" s="88" t="s">
        <v>5721</v>
      </c>
      <c r="BT857" s="86" t="s">
        <v>5722</v>
      </c>
      <c r="BU857" s="86"/>
      <c r="BV857" s="86">
        <f t="shared" si="578"/>
        <v>0</v>
      </c>
      <c r="BW857" s="105" t="str">
        <f t="shared" si="579"/>
        <v/>
      </c>
      <c r="BX857" s="86">
        <f t="shared" si="614"/>
        <v>0</v>
      </c>
      <c r="BY857" s="86">
        <f t="shared" si="615"/>
        <v>0</v>
      </c>
      <c r="BZ857" s="91">
        <f t="shared" si="616"/>
        <v>0</v>
      </c>
      <c r="CA857" s="91">
        <v>0</v>
      </c>
      <c r="CB857" s="96" t="s">
        <v>5719</v>
      </c>
      <c r="CC857" s="91">
        <f t="shared" si="580"/>
        <v>0</v>
      </c>
      <c r="CD857" s="91">
        <f t="shared" si="581"/>
        <v>0</v>
      </c>
      <c r="CE857" s="93">
        <f t="shared" si="582"/>
        <v>0</v>
      </c>
      <c r="CF857" s="93">
        <f t="shared" si="583"/>
        <v>0</v>
      </c>
      <c r="CG857" s="105"/>
      <c r="CH857" s="105"/>
      <c r="CI857" s="86"/>
      <c r="CJ857" s="188"/>
      <c r="CK857" s="181">
        <f t="shared" si="584"/>
        <v>0</v>
      </c>
      <c r="CL857" s="181">
        <f t="shared" si="585"/>
        <v>0</v>
      </c>
      <c r="CM857" s="86" t="s">
        <v>5723</v>
      </c>
      <c r="CN857" s="182"/>
      <c r="CO857" s="183"/>
      <c r="CP857" s="86" t="s">
        <v>5724</v>
      </c>
      <c r="CQ857" s="153"/>
      <c r="CR857" s="187" t="e">
        <f t="shared" si="586"/>
        <v>#VALUE!</v>
      </c>
      <c r="CS857" s="188">
        <v>0</v>
      </c>
      <c r="CT857" s="188" t="e">
        <f t="shared" si="588"/>
        <v>#VALUE!</v>
      </c>
      <c r="CU857" s="93"/>
      <c r="CV857" s="94">
        <f t="shared" si="611"/>
        <v>0</v>
      </c>
      <c r="CW857" s="93">
        <f t="shared" si="612"/>
        <v>0</v>
      </c>
      <c r="CX857" s="86">
        <f t="shared" si="613"/>
        <v>0</v>
      </c>
      <c r="CY857" s="93" t="e">
        <f t="shared" si="589"/>
        <v>#VALUE!</v>
      </c>
      <c r="CZ857" s="93">
        <v>0</v>
      </c>
      <c r="DA857" s="93">
        <v>0</v>
      </c>
      <c r="DB857" s="93" t="e">
        <f t="shared" si="590"/>
        <v>#VALUE!</v>
      </c>
      <c r="DC857" s="93">
        <v>0</v>
      </c>
      <c r="DD857" s="91">
        <v>0</v>
      </c>
      <c r="DE857" s="93" t="e">
        <f t="shared" si="591"/>
        <v>#VALUE!</v>
      </c>
      <c r="DF857" s="93">
        <f t="shared" si="604"/>
        <v>0</v>
      </c>
      <c r="DG857" s="93"/>
      <c r="DH857" s="93">
        <v>0</v>
      </c>
      <c r="DI857" s="93">
        <v>0</v>
      </c>
      <c r="DJ857" s="86">
        <f t="shared" si="592"/>
        <v>0</v>
      </c>
      <c r="DK857" s="91">
        <v>0</v>
      </c>
      <c r="DL857" s="93"/>
      <c r="DM857" s="93">
        <v>0</v>
      </c>
      <c r="DN857" s="93" t="e">
        <f t="shared" si="605"/>
        <v>#VALUE!</v>
      </c>
      <c r="DO857" s="93" t="e">
        <f t="shared" si="593"/>
        <v>#VALUE!</v>
      </c>
      <c r="DP857" s="92" t="e">
        <f t="shared" si="594"/>
        <v>#VALUE!</v>
      </c>
      <c r="DQ857" s="97">
        <f t="shared" si="606"/>
        <v>0</v>
      </c>
      <c r="DR857" s="98">
        <f t="shared" si="595"/>
        <v>10</v>
      </c>
      <c r="DS857" s="93" t="str">
        <f t="shared" si="596"/>
        <v>Mã tin sai !!!</v>
      </c>
      <c r="DT857" s="93"/>
      <c r="DU857" s="78" t="e">
        <f t="shared" si="607"/>
        <v>#VALUE!</v>
      </c>
      <c r="DV857" s="78" t="e">
        <f>INDEX('08_DMGiaDat'!$L:$L,MATCH(DU857,'08_DMGiaDat'!$R:$R,0))</f>
        <v>#VALUE!</v>
      </c>
      <c r="DW857" s="78" t="str">
        <f t="shared" si="608"/>
        <v>5010700200100000001</v>
      </c>
      <c r="DX857" s="78" t="str">
        <f>IFERROR(VLOOKUP(DW857,'08_DMGiaDat'!C818:C819,2,FALSE),"N")</f>
        <v>N</v>
      </c>
      <c r="DY857" s="78" t="str">
        <f t="shared" si="609"/>
        <v>50107002001001</v>
      </c>
      <c r="DZ857" s="78" t="str">
        <f>IFERROR(VLOOKUP(DY857,'08_DMGiaDat'!C818:C819,2,FALSE),"N")</f>
        <v>N</v>
      </c>
      <c r="EA857" s="78" t="str">
        <f t="shared" si="610"/>
        <v>5010700200100000001</v>
      </c>
      <c r="EB857" s="78" t="str">
        <f>IFERROR(VLOOKUP(EA857,'08_DMGiaDat'!C818:C819,2,FALSE),"N")</f>
        <v>N</v>
      </c>
      <c r="EC857" s="92" t="e">
        <f>IF(DV857&lt;&gt;"N",DV857,IF(DX857&lt;&gt;"N",DX857,IF(DZ857&lt;&gt;"N",DZ857*VLOOKUP(LEFT(CB857,3),'03_DMMucDich'!C802:C806,5,FALSE),IF(EB857&lt;&gt;"N",EB857*VLOOKUP(LEFT(CB857,3),'03_DMMucDich'!C802:C806,5,FALSE),"N/A"))))</f>
        <v>#VALUE!</v>
      </c>
    </row>
    <row r="858" spans="1:133" s="34" customFormat="1" ht="16" x14ac:dyDescent="0.2">
      <c r="A858" s="85">
        <v>844</v>
      </c>
      <c r="B858" s="86"/>
      <c r="C858" s="87"/>
      <c r="D858" s="141"/>
      <c r="E858" s="86"/>
      <c r="F858" s="88"/>
      <c r="G858" s="88" t="s">
        <v>5718</v>
      </c>
      <c r="H858" s="151">
        <v>2022</v>
      </c>
      <c r="I858" s="86"/>
      <c r="J858" s="86"/>
      <c r="K858" s="145"/>
      <c r="L858" s="105"/>
      <c r="M858" s="86"/>
      <c r="N858" s="105"/>
      <c r="O858" s="105"/>
      <c r="P858" s="86"/>
      <c r="Q858" s="86"/>
      <c r="R858" s="153"/>
      <c r="S858" s="86"/>
      <c r="T858" s="86"/>
      <c r="U858" s="86"/>
      <c r="V858" s="86" t="str">
        <f t="shared" si="576"/>
        <v xml:space="preserve">, </v>
      </c>
      <c r="W858" s="86"/>
      <c r="X858" s="86"/>
      <c r="Y858" s="86"/>
      <c r="Z858" s="88"/>
      <c r="AA858" s="105"/>
      <c r="AB858" s="86"/>
      <c r="AC858" s="90"/>
      <c r="AD858" s="86"/>
      <c r="AE858" s="86"/>
      <c r="AF858" s="86"/>
      <c r="AG858" s="86"/>
      <c r="AH858" s="160"/>
      <c r="AI858" s="153"/>
      <c r="AJ858" s="153"/>
      <c r="AK858" s="86"/>
      <c r="AL858" s="86"/>
      <c r="AM858" s="153"/>
      <c r="AN858" s="153"/>
      <c r="AO858" s="165"/>
      <c r="AP858" s="153"/>
      <c r="AQ858" s="153"/>
      <c r="AR858" s="166">
        <v>0</v>
      </c>
      <c r="AS858" s="88" t="s">
        <v>5719</v>
      </c>
      <c r="AT858" s="92">
        <f t="shared" si="587"/>
        <v>0</v>
      </c>
      <c r="AU858" s="93">
        <v>0</v>
      </c>
      <c r="AV858" s="93">
        <v>0</v>
      </c>
      <c r="AW858" s="166">
        <v>0</v>
      </c>
      <c r="AX858" s="93">
        <v>0</v>
      </c>
      <c r="AY858" s="177"/>
      <c r="AZ858" s="177">
        <v>0</v>
      </c>
      <c r="BA858" s="178"/>
      <c r="BB858" s="105"/>
      <c r="BC858" s="105"/>
      <c r="BD858" s="93"/>
      <c r="BE858" s="93">
        <v>0</v>
      </c>
      <c r="BF858" s="91">
        <v>0</v>
      </c>
      <c r="BG858" s="94"/>
      <c r="BH858" s="95"/>
      <c r="BI858" s="93">
        <f t="shared" si="597"/>
        <v>0</v>
      </c>
      <c r="BJ858" s="105">
        <f t="shared" si="598"/>
        <v>0</v>
      </c>
      <c r="BK858" s="88">
        <f t="shared" si="599"/>
        <v>0</v>
      </c>
      <c r="BL858" s="86">
        <f t="shared" si="600"/>
        <v>0</v>
      </c>
      <c r="BM858" s="105">
        <f t="shared" si="601"/>
        <v>0</v>
      </c>
      <c r="BN858" s="86">
        <f t="shared" si="602"/>
        <v>0</v>
      </c>
      <c r="BO858" s="86">
        <f t="shared" si="603"/>
        <v>0</v>
      </c>
      <c r="BP858" s="86">
        <f t="shared" si="577"/>
        <v>0</v>
      </c>
      <c r="BQ858" s="160"/>
      <c r="BR858" s="86" t="s">
        <v>5720</v>
      </c>
      <c r="BS858" s="88" t="s">
        <v>5721</v>
      </c>
      <c r="BT858" s="86" t="s">
        <v>5722</v>
      </c>
      <c r="BU858" s="86"/>
      <c r="BV858" s="86">
        <f t="shared" si="578"/>
        <v>0</v>
      </c>
      <c r="BW858" s="105" t="str">
        <f t="shared" si="579"/>
        <v/>
      </c>
      <c r="BX858" s="86">
        <f t="shared" si="614"/>
        <v>0</v>
      </c>
      <c r="BY858" s="86">
        <f t="shared" si="615"/>
        <v>0</v>
      </c>
      <c r="BZ858" s="91">
        <f t="shared" si="616"/>
        <v>0</v>
      </c>
      <c r="CA858" s="91">
        <v>0</v>
      </c>
      <c r="CB858" s="96" t="s">
        <v>5719</v>
      </c>
      <c r="CC858" s="91">
        <f t="shared" si="580"/>
        <v>0</v>
      </c>
      <c r="CD858" s="91">
        <f t="shared" si="581"/>
        <v>0</v>
      </c>
      <c r="CE858" s="93">
        <f t="shared" si="582"/>
        <v>0</v>
      </c>
      <c r="CF858" s="93">
        <f t="shared" si="583"/>
        <v>0</v>
      </c>
      <c r="CG858" s="105"/>
      <c r="CH858" s="105"/>
      <c r="CI858" s="86"/>
      <c r="CJ858" s="188"/>
      <c r="CK858" s="181">
        <f t="shared" si="584"/>
        <v>0</v>
      </c>
      <c r="CL858" s="181">
        <f t="shared" si="585"/>
        <v>0</v>
      </c>
      <c r="CM858" s="86" t="s">
        <v>5723</v>
      </c>
      <c r="CN858" s="182"/>
      <c r="CO858" s="183"/>
      <c r="CP858" s="86" t="s">
        <v>5724</v>
      </c>
      <c r="CQ858" s="153"/>
      <c r="CR858" s="187" t="e">
        <f t="shared" si="586"/>
        <v>#VALUE!</v>
      </c>
      <c r="CS858" s="188">
        <v>0</v>
      </c>
      <c r="CT858" s="188" t="e">
        <f t="shared" si="588"/>
        <v>#VALUE!</v>
      </c>
      <c r="CU858" s="93"/>
      <c r="CV858" s="94">
        <f t="shared" si="611"/>
        <v>0</v>
      </c>
      <c r="CW858" s="93">
        <f t="shared" si="612"/>
        <v>0</v>
      </c>
      <c r="CX858" s="86">
        <f t="shared" si="613"/>
        <v>0</v>
      </c>
      <c r="CY858" s="93" t="e">
        <f t="shared" si="589"/>
        <v>#VALUE!</v>
      </c>
      <c r="CZ858" s="93">
        <v>0</v>
      </c>
      <c r="DA858" s="93">
        <v>0</v>
      </c>
      <c r="DB858" s="93" t="e">
        <f t="shared" si="590"/>
        <v>#VALUE!</v>
      </c>
      <c r="DC858" s="93">
        <v>0</v>
      </c>
      <c r="DD858" s="91">
        <v>0</v>
      </c>
      <c r="DE858" s="93" t="e">
        <f t="shared" si="591"/>
        <v>#VALUE!</v>
      </c>
      <c r="DF858" s="93">
        <f t="shared" si="604"/>
        <v>0</v>
      </c>
      <c r="DG858" s="93"/>
      <c r="DH858" s="93">
        <v>0</v>
      </c>
      <c r="DI858" s="93">
        <v>0</v>
      </c>
      <c r="DJ858" s="86">
        <f t="shared" si="592"/>
        <v>0</v>
      </c>
      <c r="DK858" s="91">
        <v>0</v>
      </c>
      <c r="DL858" s="93"/>
      <c r="DM858" s="93">
        <v>0</v>
      </c>
      <c r="DN858" s="93" t="e">
        <f t="shared" si="605"/>
        <v>#VALUE!</v>
      </c>
      <c r="DO858" s="93" t="e">
        <f t="shared" si="593"/>
        <v>#VALUE!</v>
      </c>
      <c r="DP858" s="92" t="e">
        <f t="shared" si="594"/>
        <v>#VALUE!</v>
      </c>
      <c r="DQ858" s="97">
        <f t="shared" si="606"/>
        <v>0</v>
      </c>
      <c r="DR858" s="98">
        <f t="shared" si="595"/>
        <v>10</v>
      </c>
      <c r="DS858" s="93" t="str">
        <f t="shared" si="596"/>
        <v>Mã tin sai !!!</v>
      </c>
      <c r="DT858" s="93"/>
      <c r="DU858" s="78" t="e">
        <f t="shared" si="607"/>
        <v>#VALUE!</v>
      </c>
      <c r="DV858" s="78" t="e">
        <f>INDEX('08_DMGiaDat'!$L:$L,MATCH(DU858,'08_DMGiaDat'!$R:$R,0))</f>
        <v>#VALUE!</v>
      </c>
      <c r="DW858" s="78" t="str">
        <f t="shared" si="608"/>
        <v>5010700200100000001</v>
      </c>
      <c r="DX858" s="78" t="str">
        <f>IFERROR(VLOOKUP(DW858,'08_DMGiaDat'!C818:C819,2,FALSE),"N")</f>
        <v>N</v>
      </c>
      <c r="DY858" s="78" t="str">
        <f t="shared" si="609"/>
        <v>50107002001001</v>
      </c>
      <c r="DZ858" s="78" t="str">
        <f>IFERROR(VLOOKUP(DY858,'08_DMGiaDat'!C818:C819,2,FALSE),"N")</f>
        <v>N</v>
      </c>
      <c r="EA858" s="78" t="str">
        <f t="shared" si="610"/>
        <v>5010700200100000001</v>
      </c>
      <c r="EB858" s="78" t="str">
        <f>IFERROR(VLOOKUP(EA858,'08_DMGiaDat'!C818:C819,2,FALSE),"N")</f>
        <v>N</v>
      </c>
      <c r="EC858" s="92" t="e">
        <f>IF(DV858&lt;&gt;"N",DV858,IF(DX858&lt;&gt;"N",DX858,IF(DZ858&lt;&gt;"N",DZ858*VLOOKUP(LEFT(CB858,3),'03_DMMucDich'!C802:C806,5,FALSE),IF(EB858&lt;&gt;"N",EB858*VLOOKUP(LEFT(CB858,3),'03_DMMucDich'!C802:C806,5,FALSE),"N/A"))))</f>
        <v>#VALUE!</v>
      </c>
    </row>
    <row r="859" spans="1:133" s="34" customFormat="1" ht="16" x14ac:dyDescent="0.2">
      <c r="A859" s="85">
        <v>845</v>
      </c>
      <c r="B859" s="86"/>
      <c r="C859" s="87"/>
      <c r="D859" s="141"/>
      <c r="E859" s="86"/>
      <c r="F859" s="88"/>
      <c r="G859" s="88" t="s">
        <v>5718</v>
      </c>
      <c r="H859" s="151">
        <v>2022</v>
      </c>
      <c r="I859" s="86"/>
      <c r="J859" s="86"/>
      <c r="K859" s="145"/>
      <c r="L859" s="105"/>
      <c r="M859" s="86"/>
      <c r="N859" s="105"/>
      <c r="O859" s="105"/>
      <c r="P859" s="86"/>
      <c r="Q859" s="86"/>
      <c r="R859" s="153"/>
      <c r="S859" s="86"/>
      <c r="T859" s="86"/>
      <c r="U859" s="86"/>
      <c r="V859" s="86" t="str">
        <f t="shared" si="576"/>
        <v xml:space="preserve">, </v>
      </c>
      <c r="W859" s="86"/>
      <c r="X859" s="86"/>
      <c r="Y859" s="86"/>
      <c r="Z859" s="88"/>
      <c r="AA859" s="105"/>
      <c r="AB859" s="86"/>
      <c r="AC859" s="90"/>
      <c r="AD859" s="86"/>
      <c r="AE859" s="86"/>
      <c r="AF859" s="86"/>
      <c r="AG859" s="86"/>
      <c r="AH859" s="160"/>
      <c r="AI859" s="153"/>
      <c r="AJ859" s="153"/>
      <c r="AK859" s="86"/>
      <c r="AL859" s="86"/>
      <c r="AM859" s="153"/>
      <c r="AN859" s="153"/>
      <c r="AO859" s="165"/>
      <c r="AP859" s="153"/>
      <c r="AQ859" s="153"/>
      <c r="AR859" s="166">
        <v>0</v>
      </c>
      <c r="AS859" s="88" t="s">
        <v>5719</v>
      </c>
      <c r="AT859" s="92">
        <f t="shared" si="587"/>
        <v>0</v>
      </c>
      <c r="AU859" s="93">
        <v>0</v>
      </c>
      <c r="AV859" s="93">
        <v>0</v>
      </c>
      <c r="AW859" s="166">
        <v>0</v>
      </c>
      <c r="AX859" s="93">
        <v>0</v>
      </c>
      <c r="AY859" s="177"/>
      <c r="AZ859" s="177">
        <v>0</v>
      </c>
      <c r="BA859" s="178"/>
      <c r="BB859" s="105"/>
      <c r="BC859" s="105"/>
      <c r="BD859" s="93"/>
      <c r="BE859" s="93">
        <v>0</v>
      </c>
      <c r="BF859" s="91">
        <v>0</v>
      </c>
      <c r="BG859" s="94"/>
      <c r="BH859" s="95"/>
      <c r="BI859" s="93">
        <f t="shared" si="597"/>
        <v>0</v>
      </c>
      <c r="BJ859" s="105">
        <f t="shared" si="598"/>
        <v>0</v>
      </c>
      <c r="BK859" s="88">
        <f t="shared" si="599"/>
        <v>0</v>
      </c>
      <c r="BL859" s="86">
        <f t="shared" si="600"/>
        <v>0</v>
      </c>
      <c r="BM859" s="105">
        <f t="shared" si="601"/>
        <v>0</v>
      </c>
      <c r="BN859" s="86">
        <f t="shared" si="602"/>
        <v>0</v>
      </c>
      <c r="BO859" s="86">
        <f t="shared" si="603"/>
        <v>0</v>
      </c>
      <c r="BP859" s="86">
        <f t="shared" si="577"/>
        <v>0</v>
      </c>
      <c r="BQ859" s="160"/>
      <c r="BR859" s="86" t="s">
        <v>5720</v>
      </c>
      <c r="BS859" s="88" t="s">
        <v>5721</v>
      </c>
      <c r="BT859" s="86" t="s">
        <v>5722</v>
      </c>
      <c r="BU859" s="86"/>
      <c r="BV859" s="86">
        <f t="shared" si="578"/>
        <v>0</v>
      </c>
      <c r="BW859" s="105" t="str">
        <f t="shared" si="579"/>
        <v/>
      </c>
      <c r="BX859" s="86">
        <f t="shared" si="614"/>
        <v>0</v>
      </c>
      <c r="BY859" s="86">
        <f t="shared" si="615"/>
        <v>0</v>
      </c>
      <c r="BZ859" s="91">
        <f t="shared" si="616"/>
        <v>0</v>
      </c>
      <c r="CA859" s="91">
        <v>0</v>
      </c>
      <c r="CB859" s="96" t="s">
        <v>5719</v>
      </c>
      <c r="CC859" s="91">
        <f t="shared" si="580"/>
        <v>0</v>
      </c>
      <c r="CD859" s="91">
        <f t="shared" si="581"/>
        <v>0</v>
      </c>
      <c r="CE859" s="93">
        <f t="shared" si="582"/>
        <v>0</v>
      </c>
      <c r="CF859" s="93">
        <f t="shared" si="583"/>
        <v>0</v>
      </c>
      <c r="CG859" s="105"/>
      <c r="CH859" s="105"/>
      <c r="CI859" s="86"/>
      <c r="CJ859" s="188"/>
      <c r="CK859" s="181">
        <f t="shared" si="584"/>
        <v>0</v>
      </c>
      <c r="CL859" s="181">
        <f t="shared" si="585"/>
        <v>0</v>
      </c>
      <c r="CM859" s="86" t="s">
        <v>5723</v>
      </c>
      <c r="CN859" s="182"/>
      <c r="CO859" s="183"/>
      <c r="CP859" s="86" t="s">
        <v>5724</v>
      </c>
      <c r="CQ859" s="153"/>
      <c r="CR859" s="187" t="e">
        <f t="shared" si="586"/>
        <v>#VALUE!</v>
      </c>
      <c r="CS859" s="188">
        <v>0</v>
      </c>
      <c r="CT859" s="188" t="e">
        <f t="shared" si="588"/>
        <v>#VALUE!</v>
      </c>
      <c r="CU859" s="93"/>
      <c r="CV859" s="94">
        <f t="shared" si="611"/>
        <v>0</v>
      </c>
      <c r="CW859" s="93">
        <f t="shared" si="612"/>
        <v>0</v>
      </c>
      <c r="CX859" s="86">
        <f t="shared" si="613"/>
        <v>0</v>
      </c>
      <c r="CY859" s="93" t="e">
        <f t="shared" si="589"/>
        <v>#VALUE!</v>
      </c>
      <c r="CZ859" s="93">
        <v>0</v>
      </c>
      <c r="DA859" s="93">
        <v>0</v>
      </c>
      <c r="DB859" s="93" t="e">
        <f t="shared" si="590"/>
        <v>#VALUE!</v>
      </c>
      <c r="DC859" s="93">
        <v>0</v>
      </c>
      <c r="DD859" s="91">
        <v>0</v>
      </c>
      <c r="DE859" s="93" t="e">
        <f t="shared" si="591"/>
        <v>#VALUE!</v>
      </c>
      <c r="DF859" s="93">
        <f t="shared" si="604"/>
        <v>0</v>
      </c>
      <c r="DG859" s="93"/>
      <c r="DH859" s="93">
        <v>0</v>
      </c>
      <c r="DI859" s="93">
        <v>0</v>
      </c>
      <c r="DJ859" s="86">
        <f t="shared" si="592"/>
        <v>0</v>
      </c>
      <c r="DK859" s="91">
        <v>0</v>
      </c>
      <c r="DL859" s="93"/>
      <c r="DM859" s="93">
        <v>0</v>
      </c>
      <c r="DN859" s="93" t="e">
        <f t="shared" si="605"/>
        <v>#VALUE!</v>
      </c>
      <c r="DO859" s="93" t="e">
        <f t="shared" si="593"/>
        <v>#VALUE!</v>
      </c>
      <c r="DP859" s="92" t="e">
        <f t="shared" si="594"/>
        <v>#VALUE!</v>
      </c>
      <c r="DQ859" s="97">
        <f t="shared" si="606"/>
        <v>0</v>
      </c>
      <c r="DR859" s="98">
        <f t="shared" si="595"/>
        <v>10</v>
      </c>
      <c r="DS859" s="93" t="str">
        <f t="shared" si="596"/>
        <v>Mã tin sai !!!</v>
      </c>
      <c r="DT859" s="93"/>
      <c r="DU859" s="78" t="e">
        <f t="shared" si="607"/>
        <v>#VALUE!</v>
      </c>
      <c r="DV859" s="78" t="e">
        <f>INDEX('08_DMGiaDat'!$L:$L,MATCH(DU859,'08_DMGiaDat'!$R:$R,0))</f>
        <v>#VALUE!</v>
      </c>
      <c r="DW859" s="78" t="str">
        <f t="shared" si="608"/>
        <v>5010700200100000001</v>
      </c>
      <c r="DX859" s="78" t="str">
        <f>IFERROR(VLOOKUP(DW859,'08_DMGiaDat'!C818:C819,2,FALSE),"N")</f>
        <v>N</v>
      </c>
      <c r="DY859" s="78" t="str">
        <f t="shared" si="609"/>
        <v>50107002001001</v>
      </c>
      <c r="DZ859" s="78" t="str">
        <f>IFERROR(VLOOKUP(DY859,'08_DMGiaDat'!C818:C819,2,FALSE),"N")</f>
        <v>N</v>
      </c>
      <c r="EA859" s="78" t="str">
        <f t="shared" si="610"/>
        <v>5010700200100000001</v>
      </c>
      <c r="EB859" s="78" t="str">
        <f>IFERROR(VLOOKUP(EA859,'08_DMGiaDat'!C818:C819,2,FALSE),"N")</f>
        <v>N</v>
      </c>
      <c r="EC859" s="92" t="e">
        <f>IF(DV859&lt;&gt;"N",DV859,IF(DX859&lt;&gt;"N",DX859,IF(DZ859&lt;&gt;"N",DZ859*VLOOKUP(LEFT(CB859,3),'03_DMMucDich'!C802:C806,5,FALSE),IF(EB859&lt;&gt;"N",EB859*VLOOKUP(LEFT(CB859,3),'03_DMMucDich'!C802:C806,5,FALSE),"N/A"))))</f>
        <v>#VALUE!</v>
      </c>
    </row>
    <row r="860" spans="1:133" s="34" customFormat="1" ht="16" x14ac:dyDescent="0.2">
      <c r="A860" s="85">
        <v>846</v>
      </c>
      <c r="B860" s="86"/>
      <c r="C860" s="87"/>
      <c r="D860" s="141"/>
      <c r="E860" s="86"/>
      <c r="F860" s="88"/>
      <c r="G860" s="88" t="s">
        <v>5718</v>
      </c>
      <c r="H860" s="151">
        <v>2022</v>
      </c>
      <c r="I860" s="86"/>
      <c r="J860" s="86"/>
      <c r="K860" s="145"/>
      <c r="L860" s="105"/>
      <c r="M860" s="86"/>
      <c r="N860" s="105"/>
      <c r="O860" s="105"/>
      <c r="P860" s="86"/>
      <c r="Q860" s="86"/>
      <c r="R860" s="153"/>
      <c r="S860" s="86"/>
      <c r="T860" s="86"/>
      <c r="U860" s="86"/>
      <c r="V860" s="86" t="str">
        <f t="shared" si="576"/>
        <v xml:space="preserve">, </v>
      </c>
      <c r="W860" s="86"/>
      <c r="X860" s="86"/>
      <c r="Y860" s="86"/>
      <c r="Z860" s="88"/>
      <c r="AA860" s="105"/>
      <c r="AB860" s="86"/>
      <c r="AC860" s="90"/>
      <c r="AD860" s="86"/>
      <c r="AE860" s="86"/>
      <c r="AF860" s="86"/>
      <c r="AG860" s="86"/>
      <c r="AH860" s="160"/>
      <c r="AI860" s="153"/>
      <c r="AJ860" s="153"/>
      <c r="AK860" s="86"/>
      <c r="AL860" s="86"/>
      <c r="AM860" s="153"/>
      <c r="AN860" s="153"/>
      <c r="AO860" s="165"/>
      <c r="AP860" s="153"/>
      <c r="AQ860" s="153"/>
      <c r="AR860" s="166">
        <v>0</v>
      </c>
      <c r="AS860" s="88" t="s">
        <v>5719</v>
      </c>
      <c r="AT860" s="92">
        <f t="shared" si="587"/>
        <v>0</v>
      </c>
      <c r="AU860" s="93">
        <v>0</v>
      </c>
      <c r="AV860" s="93">
        <v>0</v>
      </c>
      <c r="AW860" s="166">
        <v>0</v>
      </c>
      <c r="AX860" s="93">
        <v>0</v>
      </c>
      <c r="AY860" s="177"/>
      <c r="AZ860" s="177">
        <v>0</v>
      </c>
      <c r="BA860" s="178"/>
      <c r="BB860" s="105"/>
      <c r="BC860" s="105"/>
      <c r="BD860" s="93"/>
      <c r="BE860" s="93">
        <v>0</v>
      </c>
      <c r="BF860" s="91">
        <v>0</v>
      </c>
      <c r="BG860" s="94"/>
      <c r="BH860" s="95"/>
      <c r="BI860" s="93">
        <f t="shared" si="597"/>
        <v>0</v>
      </c>
      <c r="BJ860" s="105">
        <f t="shared" si="598"/>
        <v>0</v>
      </c>
      <c r="BK860" s="88">
        <f t="shared" si="599"/>
        <v>0</v>
      </c>
      <c r="BL860" s="86">
        <f t="shared" si="600"/>
        <v>0</v>
      </c>
      <c r="BM860" s="105">
        <f t="shared" si="601"/>
        <v>0</v>
      </c>
      <c r="BN860" s="86">
        <f t="shared" si="602"/>
        <v>0</v>
      </c>
      <c r="BO860" s="86">
        <f t="shared" si="603"/>
        <v>0</v>
      </c>
      <c r="BP860" s="86">
        <f t="shared" si="577"/>
        <v>0</v>
      </c>
      <c r="BQ860" s="160"/>
      <c r="BR860" s="86" t="s">
        <v>5720</v>
      </c>
      <c r="BS860" s="88" t="s">
        <v>5721</v>
      </c>
      <c r="BT860" s="86" t="s">
        <v>5722</v>
      </c>
      <c r="BU860" s="86"/>
      <c r="BV860" s="86">
        <f t="shared" si="578"/>
        <v>0</v>
      </c>
      <c r="BW860" s="105" t="str">
        <f t="shared" si="579"/>
        <v/>
      </c>
      <c r="BX860" s="86">
        <f t="shared" si="614"/>
        <v>0</v>
      </c>
      <c r="BY860" s="86">
        <f t="shared" si="615"/>
        <v>0</v>
      </c>
      <c r="BZ860" s="91">
        <f t="shared" si="616"/>
        <v>0</v>
      </c>
      <c r="CA860" s="91">
        <v>0</v>
      </c>
      <c r="CB860" s="96" t="s">
        <v>5719</v>
      </c>
      <c r="CC860" s="91">
        <f t="shared" si="580"/>
        <v>0</v>
      </c>
      <c r="CD860" s="91">
        <f t="shared" si="581"/>
        <v>0</v>
      </c>
      <c r="CE860" s="93">
        <f t="shared" si="582"/>
        <v>0</v>
      </c>
      <c r="CF860" s="93">
        <f t="shared" si="583"/>
        <v>0</v>
      </c>
      <c r="CG860" s="105"/>
      <c r="CH860" s="105"/>
      <c r="CI860" s="86"/>
      <c r="CJ860" s="188"/>
      <c r="CK860" s="181">
        <f t="shared" si="584"/>
        <v>0</v>
      </c>
      <c r="CL860" s="181">
        <f t="shared" si="585"/>
        <v>0</v>
      </c>
      <c r="CM860" s="86" t="s">
        <v>5723</v>
      </c>
      <c r="CN860" s="182"/>
      <c r="CO860" s="183"/>
      <c r="CP860" s="86" t="s">
        <v>5724</v>
      </c>
      <c r="CQ860" s="153"/>
      <c r="CR860" s="187" t="e">
        <f t="shared" si="586"/>
        <v>#VALUE!</v>
      </c>
      <c r="CS860" s="188">
        <v>0</v>
      </c>
      <c r="CT860" s="188" t="e">
        <f t="shared" si="588"/>
        <v>#VALUE!</v>
      </c>
      <c r="CU860" s="93"/>
      <c r="CV860" s="94">
        <f t="shared" si="611"/>
        <v>0</v>
      </c>
      <c r="CW860" s="93">
        <f t="shared" si="612"/>
        <v>0</v>
      </c>
      <c r="CX860" s="86">
        <f t="shared" si="613"/>
        <v>0</v>
      </c>
      <c r="CY860" s="93" t="e">
        <f t="shared" si="589"/>
        <v>#VALUE!</v>
      </c>
      <c r="CZ860" s="93">
        <v>0</v>
      </c>
      <c r="DA860" s="93">
        <v>0</v>
      </c>
      <c r="DB860" s="93" t="e">
        <f t="shared" si="590"/>
        <v>#VALUE!</v>
      </c>
      <c r="DC860" s="93">
        <v>0</v>
      </c>
      <c r="DD860" s="91">
        <v>0</v>
      </c>
      <c r="DE860" s="93" t="e">
        <f t="shared" si="591"/>
        <v>#VALUE!</v>
      </c>
      <c r="DF860" s="93">
        <f t="shared" si="604"/>
        <v>0</v>
      </c>
      <c r="DG860" s="93"/>
      <c r="DH860" s="93">
        <v>0</v>
      </c>
      <c r="DI860" s="93">
        <v>0</v>
      </c>
      <c r="DJ860" s="86">
        <f t="shared" si="592"/>
        <v>0</v>
      </c>
      <c r="DK860" s="91">
        <v>0</v>
      </c>
      <c r="DL860" s="93"/>
      <c r="DM860" s="93">
        <v>0</v>
      </c>
      <c r="DN860" s="93" t="e">
        <f t="shared" si="605"/>
        <v>#VALUE!</v>
      </c>
      <c r="DO860" s="93" t="e">
        <f t="shared" si="593"/>
        <v>#VALUE!</v>
      </c>
      <c r="DP860" s="92" t="e">
        <f t="shared" si="594"/>
        <v>#VALUE!</v>
      </c>
      <c r="DQ860" s="97">
        <f t="shared" si="606"/>
        <v>0</v>
      </c>
      <c r="DR860" s="98">
        <f t="shared" si="595"/>
        <v>10</v>
      </c>
      <c r="DS860" s="93" t="str">
        <f t="shared" si="596"/>
        <v>Mã tin sai !!!</v>
      </c>
      <c r="DT860" s="93"/>
      <c r="DU860" s="78" t="e">
        <f t="shared" si="607"/>
        <v>#VALUE!</v>
      </c>
      <c r="DV860" s="78" t="e">
        <f>INDEX('08_DMGiaDat'!$L:$L,MATCH(DU860,'08_DMGiaDat'!$R:$R,0))</f>
        <v>#VALUE!</v>
      </c>
      <c r="DW860" s="78" t="str">
        <f t="shared" si="608"/>
        <v>5010700200100000001</v>
      </c>
      <c r="DX860" s="78" t="str">
        <f>IFERROR(VLOOKUP(DW860,'08_DMGiaDat'!C818:C819,2,FALSE),"N")</f>
        <v>N</v>
      </c>
      <c r="DY860" s="78" t="str">
        <f t="shared" si="609"/>
        <v>50107002001001</v>
      </c>
      <c r="DZ860" s="78" t="str">
        <f>IFERROR(VLOOKUP(DY860,'08_DMGiaDat'!C818:C819,2,FALSE),"N")</f>
        <v>N</v>
      </c>
      <c r="EA860" s="78" t="str">
        <f t="shared" si="610"/>
        <v>5010700200100000001</v>
      </c>
      <c r="EB860" s="78" t="str">
        <f>IFERROR(VLOOKUP(EA860,'08_DMGiaDat'!C818:C819,2,FALSE),"N")</f>
        <v>N</v>
      </c>
      <c r="EC860" s="92" t="e">
        <f>IF(DV860&lt;&gt;"N",DV860,IF(DX860&lt;&gt;"N",DX860,IF(DZ860&lt;&gt;"N",DZ860*VLOOKUP(LEFT(CB860,3),'03_DMMucDich'!C802:C806,5,FALSE),IF(EB860&lt;&gt;"N",EB860*VLOOKUP(LEFT(CB860,3),'03_DMMucDich'!C802:C806,5,FALSE),"N/A"))))</f>
        <v>#VALUE!</v>
      </c>
    </row>
    <row r="861" spans="1:133" s="34" customFormat="1" ht="16" x14ac:dyDescent="0.2">
      <c r="A861" s="85">
        <v>847</v>
      </c>
      <c r="B861" s="86"/>
      <c r="C861" s="87"/>
      <c r="D861" s="141"/>
      <c r="E861" s="86"/>
      <c r="F861" s="88"/>
      <c r="G861" s="88" t="s">
        <v>5718</v>
      </c>
      <c r="H861" s="151">
        <v>2022</v>
      </c>
      <c r="I861" s="86"/>
      <c r="J861" s="86"/>
      <c r="K861" s="145"/>
      <c r="L861" s="105"/>
      <c r="M861" s="86"/>
      <c r="N861" s="105"/>
      <c r="O861" s="105"/>
      <c r="P861" s="86"/>
      <c r="Q861" s="86"/>
      <c r="R861" s="153"/>
      <c r="S861" s="86"/>
      <c r="T861" s="86"/>
      <c r="U861" s="86"/>
      <c r="V861" s="86" t="str">
        <f t="shared" si="576"/>
        <v xml:space="preserve">, </v>
      </c>
      <c r="W861" s="86"/>
      <c r="X861" s="86"/>
      <c r="Y861" s="86"/>
      <c r="Z861" s="88"/>
      <c r="AA861" s="105"/>
      <c r="AB861" s="86"/>
      <c r="AC861" s="90"/>
      <c r="AD861" s="86"/>
      <c r="AE861" s="86"/>
      <c r="AF861" s="86"/>
      <c r="AG861" s="86"/>
      <c r="AH861" s="160"/>
      <c r="AI861" s="153"/>
      <c r="AJ861" s="153"/>
      <c r="AK861" s="86"/>
      <c r="AL861" s="86"/>
      <c r="AM861" s="153"/>
      <c r="AN861" s="153"/>
      <c r="AO861" s="165"/>
      <c r="AP861" s="153"/>
      <c r="AQ861" s="153"/>
      <c r="AR861" s="166">
        <v>0</v>
      </c>
      <c r="AS861" s="88" t="s">
        <v>5719</v>
      </c>
      <c r="AT861" s="92">
        <f t="shared" si="587"/>
        <v>0</v>
      </c>
      <c r="AU861" s="93">
        <v>0</v>
      </c>
      <c r="AV861" s="93">
        <v>0</v>
      </c>
      <c r="AW861" s="166">
        <v>0</v>
      </c>
      <c r="AX861" s="93">
        <v>0</v>
      </c>
      <c r="AY861" s="177"/>
      <c r="AZ861" s="177">
        <v>0</v>
      </c>
      <c r="BA861" s="178"/>
      <c r="BB861" s="105"/>
      <c r="BC861" s="105"/>
      <c r="BD861" s="93"/>
      <c r="BE861" s="93">
        <v>0</v>
      </c>
      <c r="BF861" s="91">
        <v>0</v>
      </c>
      <c r="BG861" s="94"/>
      <c r="BH861" s="95"/>
      <c r="BI861" s="93">
        <f t="shared" si="597"/>
        <v>0</v>
      </c>
      <c r="BJ861" s="105">
        <f t="shared" si="598"/>
        <v>0</v>
      </c>
      <c r="BK861" s="88">
        <f t="shared" si="599"/>
        <v>0</v>
      </c>
      <c r="BL861" s="86">
        <f t="shared" si="600"/>
        <v>0</v>
      </c>
      <c r="BM861" s="105">
        <f t="shared" si="601"/>
        <v>0</v>
      </c>
      <c r="BN861" s="86">
        <f t="shared" si="602"/>
        <v>0</v>
      </c>
      <c r="BO861" s="86">
        <f t="shared" si="603"/>
        <v>0</v>
      </c>
      <c r="BP861" s="86">
        <f t="shared" si="577"/>
        <v>0</v>
      </c>
      <c r="BQ861" s="160"/>
      <c r="BR861" s="86" t="s">
        <v>5720</v>
      </c>
      <c r="BS861" s="88" t="s">
        <v>5721</v>
      </c>
      <c r="BT861" s="86" t="s">
        <v>5722</v>
      </c>
      <c r="BU861" s="86"/>
      <c r="BV861" s="86">
        <f t="shared" si="578"/>
        <v>0</v>
      </c>
      <c r="BW861" s="105" t="str">
        <f t="shared" si="579"/>
        <v/>
      </c>
      <c r="BX861" s="86">
        <f t="shared" si="614"/>
        <v>0</v>
      </c>
      <c r="BY861" s="86">
        <f t="shared" si="615"/>
        <v>0</v>
      </c>
      <c r="BZ861" s="91">
        <f t="shared" si="616"/>
        <v>0</v>
      </c>
      <c r="CA861" s="91">
        <v>0</v>
      </c>
      <c r="CB861" s="96" t="s">
        <v>5719</v>
      </c>
      <c r="CC861" s="91">
        <f t="shared" si="580"/>
        <v>0</v>
      </c>
      <c r="CD861" s="91">
        <f t="shared" si="581"/>
        <v>0</v>
      </c>
      <c r="CE861" s="93">
        <f t="shared" si="582"/>
        <v>0</v>
      </c>
      <c r="CF861" s="93">
        <f t="shared" si="583"/>
        <v>0</v>
      </c>
      <c r="CG861" s="105"/>
      <c r="CH861" s="105"/>
      <c r="CI861" s="86"/>
      <c r="CJ861" s="188"/>
      <c r="CK861" s="181">
        <f t="shared" si="584"/>
        <v>0</v>
      </c>
      <c r="CL861" s="181">
        <f t="shared" si="585"/>
        <v>0</v>
      </c>
      <c r="CM861" s="86" t="s">
        <v>5723</v>
      </c>
      <c r="CN861" s="182"/>
      <c r="CO861" s="183"/>
      <c r="CP861" s="86" t="s">
        <v>5724</v>
      </c>
      <c r="CQ861" s="153"/>
      <c r="CR861" s="187" t="e">
        <f t="shared" si="586"/>
        <v>#VALUE!</v>
      </c>
      <c r="CS861" s="188">
        <v>0</v>
      </c>
      <c r="CT861" s="188" t="e">
        <f t="shared" si="588"/>
        <v>#VALUE!</v>
      </c>
      <c r="CU861" s="93"/>
      <c r="CV861" s="94">
        <f t="shared" si="611"/>
        <v>0</v>
      </c>
      <c r="CW861" s="93">
        <f t="shared" si="612"/>
        <v>0</v>
      </c>
      <c r="CX861" s="86">
        <f t="shared" si="613"/>
        <v>0</v>
      </c>
      <c r="CY861" s="93" t="e">
        <f t="shared" si="589"/>
        <v>#VALUE!</v>
      </c>
      <c r="CZ861" s="93">
        <v>0</v>
      </c>
      <c r="DA861" s="93">
        <v>0</v>
      </c>
      <c r="DB861" s="93" t="e">
        <f t="shared" si="590"/>
        <v>#VALUE!</v>
      </c>
      <c r="DC861" s="93">
        <v>0</v>
      </c>
      <c r="DD861" s="91">
        <v>0</v>
      </c>
      <c r="DE861" s="93" t="e">
        <f t="shared" si="591"/>
        <v>#VALUE!</v>
      </c>
      <c r="DF861" s="93">
        <f t="shared" si="604"/>
        <v>0</v>
      </c>
      <c r="DG861" s="93"/>
      <c r="DH861" s="93">
        <v>0</v>
      </c>
      <c r="DI861" s="93">
        <v>0</v>
      </c>
      <c r="DJ861" s="86">
        <f t="shared" si="592"/>
        <v>0</v>
      </c>
      <c r="DK861" s="91">
        <v>0</v>
      </c>
      <c r="DL861" s="93"/>
      <c r="DM861" s="93">
        <v>0</v>
      </c>
      <c r="DN861" s="93" t="e">
        <f t="shared" si="605"/>
        <v>#VALUE!</v>
      </c>
      <c r="DO861" s="93" t="e">
        <f t="shared" si="593"/>
        <v>#VALUE!</v>
      </c>
      <c r="DP861" s="92" t="e">
        <f t="shared" si="594"/>
        <v>#VALUE!</v>
      </c>
      <c r="DQ861" s="97">
        <f t="shared" si="606"/>
        <v>0</v>
      </c>
      <c r="DR861" s="98">
        <f t="shared" si="595"/>
        <v>10</v>
      </c>
      <c r="DS861" s="93" t="str">
        <f t="shared" si="596"/>
        <v>Mã tin sai !!!</v>
      </c>
      <c r="DT861" s="93"/>
      <c r="DU861" s="78" t="e">
        <f t="shared" si="607"/>
        <v>#VALUE!</v>
      </c>
      <c r="DV861" s="78" t="e">
        <f>INDEX('08_DMGiaDat'!$L:$L,MATCH(DU861,'08_DMGiaDat'!$R:$R,0))</f>
        <v>#VALUE!</v>
      </c>
      <c r="DW861" s="78" t="str">
        <f t="shared" si="608"/>
        <v>5010700200100000001</v>
      </c>
      <c r="DX861" s="78" t="str">
        <f>IFERROR(VLOOKUP(DW861,'08_DMGiaDat'!C818:C819,2,FALSE),"N")</f>
        <v>N</v>
      </c>
      <c r="DY861" s="78" t="str">
        <f t="shared" si="609"/>
        <v>50107002001001</v>
      </c>
      <c r="DZ861" s="78" t="str">
        <f>IFERROR(VLOOKUP(DY861,'08_DMGiaDat'!C818:C819,2,FALSE),"N")</f>
        <v>N</v>
      </c>
      <c r="EA861" s="78" t="str">
        <f t="shared" si="610"/>
        <v>5010700200100000001</v>
      </c>
      <c r="EB861" s="78" t="str">
        <f>IFERROR(VLOOKUP(EA861,'08_DMGiaDat'!C818:C819,2,FALSE),"N")</f>
        <v>N</v>
      </c>
      <c r="EC861" s="92" t="e">
        <f>IF(DV861&lt;&gt;"N",DV861,IF(DX861&lt;&gt;"N",DX861,IF(DZ861&lt;&gt;"N",DZ861*VLOOKUP(LEFT(CB861,3),'03_DMMucDich'!C802:C806,5,FALSE),IF(EB861&lt;&gt;"N",EB861*VLOOKUP(LEFT(CB861,3),'03_DMMucDich'!C802:C806,5,FALSE),"N/A"))))</f>
        <v>#VALUE!</v>
      </c>
    </row>
    <row r="862" spans="1:133" s="34" customFormat="1" ht="16" x14ac:dyDescent="0.2">
      <c r="A862" s="85">
        <v>848</v>
      </c>
      <c r="B862" s="86"/>
      <c r="C862" s="87"/>
      <c r="D862" s="141"/>
      <c r="E862" s="86"/>
      <c r="F862" s="88"/>
      <c r="G862" s="88" t="s">
        <v>5718</v>
      </c>
      <c r="H862" s="151">
        <v>2022</v>
      </c>
      <c r="I862" s="86"/>
      <c r="J862" s="86"/>
      <c r="K862" s="145"/>
      <c r="L862" s="105"/>
      <c r="M862" s="86"/>
      <c r="N862" s="105"/>
      <c r="O862" s="105"/>
      <c r="P862" s="86"/>
      <c r="Q862" s="86"/>
      <c r="R862" s="153"/>
      <c r="S862" s="86"/>
      <c r="T862" s="86"/>
      <c r="U862" s="86"/>
      <c r="V862" s="86" t="str">
        <f t="shared" si="576"/>
        <v xml:space="preserve">, </v>
      </c>
      <c r="W862" s="86"/>
      <c r="X862" s="86"/>
      <c r="Y862" s="86"/>
      <c r="Z862" s="88"/>
      <c r="AA862" s="105"/>
      <c r="AB862" s="86"/>
      <c r="AC862" s="90"/>
      <c r="AD862" s="86"/>
      <c r="AE862" s="86"/>
      <c r="AF862" s="86"/>
      <c r="AG862" s="86"/>
      <c r="AH862" s="160"/>
      <c r="AI862" s="153"/>
      <c r="AJ862" s="153"/>
      <c r="AK862" s="86"/>
      <c r="AL862" s="86"/>
      <c r="AM862" s="153"/>
      <c r="AN862" s="153"/>
      <c r="AO862" s="165"/>
      <c r="AP862" s="153"/>
      <c r="AQ862" s="153"/>
      <c r="AR862" s="166">
        <v>0</v>
      </c>
      <c r="AS862" s="88" t="s">
        <v>5719</v>
      </c>
      <c r="AT862" s="92">
        <f t="shared" si="587"/>
        <v>0</v>
      </c>
      <c r="AU862" s="93">
        <v>0</v>
      </c>
      <c r="AV862" s="93">
        <v>0</v>
      </c>
      <c r="AW862" s="166">
        <v>0</v>
      </c>
      <c r="AX862" s="93">
        <v>0</v>
      </c>
      <c r="AY862" s="177"/>
      <c r="AZ862" s="177">
        <v>0</v>
      </c>
      <c r="BA862" s="178"/>
      <c r="BB862" s="105"/>
      <c r="BC862" s="105"/>
      <c r="BD862" s="93"/>
      <c r="BE862" s="93">
        <v>0</v>
      </c>
      <c r="BF862" s="91">
        <v>0</v>
      </c>
      <c r="BG862" s="94"/>
      <c r="BH862" s="95"/>
      <c r="BI862" s="93">
        <f t="shared" si="597"/>
        <v>0</v>
      </c>
      <c r="BJ862" s="105">
        <f t="shared" si="598"/>
        <v>0</v>
      </c>
      <c r="BK862" s="88">
        <f t="shared" si="599"/>
        <v>0</v>
      </c>
      <c r="BL862" s="86">
        <f t="shared" si="600"/>
        <v>0</v>
      </c>
      <c r="BM862" s="105">
        <f t="shared" si="601"/>
        <v>0</v>
      </c>
      <c r="BN862" s="86">
        <f t="shared" si="602"/>
        <v>0</v>
      </c>
      <c r="BO862" s="86">
        <f t="shared" si="603"/>
        <v>0</v>
      </c>
      <c r="BP862" s="86">
        <f t="shared" si="577"/>
        <v>0</v>
      </c>
      <c r="BQ862" s="160"/>
      <c r="BR862" s="86" t="s">
        <v>5720</v>
      </c>
      <c r="BS862" s="88" t="s">
        <v>5721</v>
      </c>
      <c r="BT862" s="86" t="s">
        <v>5722</v>
      </c>
      <c r="BU862" s="86"/>
      <c r="BV862" s="86">
        <f t="shared" si="578"/>
        <v>0</v>
      </c>
      <c r="BW862" s="105" t="str">
        <f t="shared" si="579"/>
        <v/>
      </c>
      <c r="BX862" s="86">
        <f t="shared" si="614"/>
        <v>0</v>
      </c>
      <c r="BY862" s="86">
        <f t="shared" si="615"/>
        <v>0</v>
      </c>
      <c r="BZ862" s="91">
        <f t="shared" si="616"/>
        <v>0</v>
      </c>
      <c r="CA862" s="91">
        <v>0</v>
      </c>
      <c r="CB862" s="96" t="s">
        <v>5719</v>
      </c>
      <c r="CC862" s="91">
        <f t="shared" si="580"/>
        <v>0</v>
      </c>
      <c r="CD862" s="91">
        <f t="shared" si="581"/>
        <v>0</v>
      </c>
      <c r="CE862" s="93">
        <f t="shared" si="582"/>
        <v>0</v>
      </c>
      <c r="CF862" s="93">
        <f t="shared" si="583"/>
        <v>0</v>
      </c>
      <c r="CG862" s="105"/>
      <c r="CH862" s="105"/>
      <c r="CI862" s="86"/>
      <c r="CJ862" s="188"/>
      <c r="CK862" s="181">
        <f t="shared" si="584"/>
        <v>0</v>
      </c>
      <c r="CL862" s="181">
        <f t="shared" si="585"/>
        <v>0</v>
      </c>
      <c r="CM862" s="86" t="s">
        <v>5723</v>
      </c>
      <c r="CN862" s="182"/>
      <c r="CO862" s="183"/>
      <c r="CP862" s="86" t="s">
        <v>5724</v>
      </c>
      <c r="CQ862" s="153"/>
      <c r="CR862" s="187" t="e">
        <f t="shared" si="586"/>
        <v>#VALUE!</v>
      </c>
      <c r="CS862" s="188">
        <v>0</v>
      </c>
      <c r="CT862" s="188" t="e">
        <f t="shared" si="588"/>
        <v>#VALUE!</v>
      </c>
      <c r="CU862" s="93"/>
      <c r="CV862" s="94">
        <f t="shared" si="611"/>
        <v>0</v>
      </c>
      <c r="CW862" s="93">
        <f t="shared" si="612"/>
        <v>0</v>
      </c>
      <c r="CX862" s="86">
        <f t="shared" si="613"/>
        <v>0</v>
      </c>
      <c r="CY862" s="93" t="e">
        <f t="shared" si="589"/>
        <v>#VALUE!</v>
      </c>
      <c r="CZ862" s="93">
        <v>0</v>
      </c>
      <c r="DA862" s="93">
        <v>0</v>
      </c>
      <c r="DB862" s="93" t="e">
        <f t="shared" si="590"/>
        <v>#VALUE!</v>
      </c>
      <c r="DC862" s="93">
        <v>0</v>
      </c>
      <c r="DD862" s="91">
        <v>0</v>
      </c>
      <c r="DE862" s="93" t="e">
        <f t="shared" si="591"/>
        <v>#VALUE!</v>
      </c>
      <c r="DF862" s="93">
        <f t="shared" si="604"/>
        <v>0</v>
      </c>
      <c r="DG862" s="93"/>
      <c r="DH862" s="93">
        <v>0</v>
      </c>
      <c r="DI862" s="93">
        <v>0</v>
      </c>
      <c r="DJ862" s="86">
        <f t="shared" si="592"/>
        <v>0</v>
      </c>
      <c r="DK862" s="91">
        <v>0</v>
      </c>
      <c r="DL862" s="93"/>
      <c r="DM862" s="93">
        <v>0</v>
      </c>
      <c r="DN862" s="93" t="e">
        <f t="shared" si="605"/>
        <v>#VALUE!</v>
      </c>
      <c r="DO862" s="93" t="e">
        <f t="shared" si="593"/>
        <v>#VALUE!</v>
      </c>
      <c r="DP862" s="92" t="e">
        <f t="shared" si="594"/>
        <v>#VALUE!</v>
      </c>
      <c r="DQ862" s="97">
        <f t="shared" si="606"/>
        <v>0</v>
      </c>
      <c r="DR862" s="98">
        <f t="shared" si="595"/>
        <v>10</v>
      </c>
      <c r="DS862" s="93" t="str">
        <f t="shared" si="596"/>
        <v>Mã tin sai !!!</v>
      </c>
      <c r="DT862" s="93"/>
      <c r="DU862" s="78" t="e">
        <f t="shared" si="607"/>
        <v>#VALUE!</v>
      </c>
      <c r="DV862" s="78" t="e">
        <f>INDEX('08_DMGiaDat'!$L:$L,MATCH(DU862,'08_DMGiaDat'!$R:$R,0))</f>
        <v>#VALUE!</v>
      </c>
      <c r="DW862" s="78" t="str">
        <f t="shared" si="608"/>
        <v>5010700200100000001</v>
      </c>
      <c r="DX862" s="78" t="str">
        <f>IFERROR(VLOOKUP(DW862,'08_DMGiaDat'!C818:C819,2,FALSE),"N")</f>
        <v>N</v>
      </c>
      <c r="DY862" s="78" t="str">
        <f t="shared" si="609"/>
        <v>50107002001001</v>
      </c>
      <c r="DZ862" s="78" t="str">
        <f>IFERROR(VLOOKUP(DY862,'08_DMGiaDat'!C818:C819,2,FALSE),"N")</f>
        <v>N</v>
      </c>
      <c r="EA862" s="78" t="str">
        <f t="shared" si="610"/>
        <v>5010700200100000001</v>
      </c>
      <c r="EB862" s="78" t="str">
        <f>IFERROR(VLOOKUP(EA862,'08_DMGiaDat'!C818:C819,2,FALSE),"N")</f>
        <v>N</v>
      </c>
      <c r="EC862" s="92" t="e">
        <f>IF(DV862&lt;&gt;"N",DV862,IF(DX862&lt;&gt;"N",DX862,IF(DZ862&lt;&gt;"N",DZ862*VLOOKUP(LEFT(CB862,3),'03_DMMucDich'!C802:C806,5,FALSE),IF(EB862&lt;&gt;"N",EB862*VLOOKUP(LEFT(CB862,3),'03_DMMucDich'!C802:C806,5,FALSE),"N/A"))))</f>
        <v>#VALUE!</v>
      </c>
    </row>
    <row r="863" spans="1:133" s="34" customFormat="1" ht="16" x14ac:dyDescent="0.2">
      <c r="A863" s="85">
        <v>849</v>
      </c>
      <c r="B863" s="86"/>
      <c r="C863" s="87"/>
      <c r="D863" s="141"/>
      <c r="E863" s="86"/>
      <c r="F863" s="88"/>
      <c r="G863" s="88" t="s">
        <v>5718</v>
      </c>
      <c r="H863" s="151">
        <v>2022</v>
      </c>
      <c r="I863" s="86"/>
      <c r="J863" s="86"/>
      <c r="K863" s="145"/>
      <c r="L863" s="105"/>
      <c r="M863" s="86"/>
      <c r="N863" s="105"/>
      <c r="O863" s="105"/>
      <c r="P863" s="86"/>
      <c r="Q863" s="86"/>
      <c r="R863" s="153"/>
      <c r="S863" s="86"/>
      <c r="T863" s="86"/>
      <c r="U863" s="86"/>
      <c r="V863" s="86" t="str">
        <f t="shared" si="576"/>
        <v xml:space="preserve">, </v>
      </c>
      <c r="W863" s="86"/>
      <c r="X863" s="86"/>
      <c r="Y863" s="86"/>
      <c r="Z863" s="88"/>
      <c r="AA863" s="105"/>
      <c r="AB863" s="86"/>
      <c r="AC863" s="90"/>
      <c r="AD863" s="86"/>
      <c r="AE863" s="86"/>
      <c r="AF863" s="86"/>
      <c r="AG863" s="86"/>
      <c r="AH863" s="160"/>
      <c r="AI863" s="153"/>
      <c r="AJ863" s="153"/>
      <c r="AK863" s="86"/>
      <c r="AL863" s="86"/>
      <c r="AM863" s="153"/>
      <c r="AN863" s="153"/>
      <c r="AO863" s="165"/>
      <c r="AP863" s="153"/>
      <c r="AQ863" s="153"/>
      <c r="AR863" s="166">
        <v>0</v>
      </c>
      <c r="AS863" s="88" t="s">
        <v>5719</v>
      </c>
      <c r="AT863" s="92">
        <f t="shared" si="587"/>
        <v>0</v>
      </c>
      <c r="AU863" s="93">
        <v>0</v>
      </c>
      <c r="AV863" s="93">
        <v>0</v>
      </c>
      <c r="AW863" s="166">
        <v>0</v>
      </c>
      <c r="AX863" s="93">
        <v>0</v>
      </c>
      <c r="AY863" s="177"/>
      <c r="AZ863" s="177">
        <v>0</v>
      </c>
      <c r="BA863" s="178"/>
      <c r="BB863" s="105"/>
      <c r="BC863" s="105"/>
      <c r="BD863" s="93"/>
      <c r="BE863" s="93">
        <v>0</v>
      </c>
      <c r="BF863" s="91">
        <v>0</v>
      </c>
      <c r="BG863" s="94"/>
      <c r="BH863" s="95"/>
      <c r="BI863" s="93">
        <f t="shared" si="597"/>
        <v>0</v>
      </c>
      <c r="BJ863" s="105">
        <f t="shared" si="598"/>
        <v>0</v>
      </c>
      <c r="BK863" s="88">
        <f t="shared" si="599"/>
        <v>0</v>
      </c>
      <c r="BL863" s="86">
        <f t="shared" si="600"/>
        <v>0</v>
      </c>
      <c r="BM863" s="105">
        <f t="shared" si="601"/>
        <v>0</v>
      </c>
      <c r="BN863" s="86">
        <f t="shared" si="602"/>
        <v>0</v>
      </c>
      <c r="BO863" s="86">
        <f t="shared" si="603"/>
        <v>0</v>
      </c>
      <c r="BP863" s="86">
        <f t="shared" si="577"/>
        <v>0</v>
      </c>
      <c r="BQ863" s="160"/>
      <c r="BR863" s="86" t="s">
        <v>5720</v>
      </c>
      <c r="BS863" s="88" t="s">
        <v>5721</v>
      </c>
      <c r="BT863" s="86" t="s">
        <v>5722</v>
      </c>
      <c r="BU863" s="86"/>
      <c r="BV863" s="86">
        <f t="shared" si="578"/>
        <v>0</v>
      </c>
      <c r="BW863" s="105" t="str">
        <f t="shared" si="579"/>
        <v/>
      </c>
      <c r="BX863" s="86">
        <f t="shared" si="614"/>
        <v>0</v>
      </c>
      <c r="BY863" s="86">
        <f t="shared" si="615"/>
        <v>0</v>
      </c>
      <c r="BZ863" s="91">
        <f t="shared" si="616"/>
        <v>0</v>
      </c>
      <c r="CA863" s="91">
        <v>0</v>
      </c>
      <c r="CB863" s="96" t="s">
        <v>5719</v>
      </c>
      <c r="CC863" s="91">
        <f t="shared" si="580"/>
        <v>0</v>
      </c>
      <c r="CD863" s="91">
        <f t="shared" si="581"/>
        <v>0</v>
      </c>
      <c r="CE863" s="93">
        <f t="shared" si="582"/>
        <v>0</v>
      </c>
      <c r="CF863" s="93">
        <f t="shared" si="583"/>
        <v>0</v>
      </c>
      <c r="CG863" s="105"/>
      <c r="CH863" s="105"/>
      <c r="CI863" s="86"/>
      <c r="CJ863" s="188"/>
      <c r="CK863" s="181">
        <f t="shared" si="584"/>
        <v>0</v>
      </c>
      <c r="CL863" s="181">
        <f t="shared" si="585"/>
        <v>0</v>
      </c>
      <c r="CM863" s="86" t="s">
        <v>5723</v>
      </c>
      <c r="CN863" s="182"/>
      <c r="CO863" s="183"/>
      <c r="CP863" s="86" t="s">
        <v>5724</v>
      </c>
      <c r="CQ863" s="153"/>
      <c r="CR863" s="187" t="e">
        <f t="shared" si="586"/>
        <v>#VALUE!</v>
      </c>
      <c r="CS863" s="188">
        <v>0</v>
      </c>
      <c r="CT863" s="188" t="e">
        <f t="shared" si="588"/>
        <v>#VALUE!</v>
      </c>
      <c r="CU863" s="93"/>
      <c r="CV863" s="94">
        <f t="shared" si="611"/>
        <v>0</v>
      </c>
      <c r="CW863" s="93">
        <f t="shared" si="612"/>
        <v>0</v>
      </c>
      <c r="CX863" s="86">
        <f t="shared" si="613"/>
        <v>0</v>
      </c>
      <c r="CY863" s="93" t="e">
        <f t="shared" si="589"/>
        <v>#VALUE!</v>
      </c>
      <c r="CZ863" s="93">
        <v>0</v>
      </c>
      <c r="DA863" s="93">
        <v>0</v>
      </c>
      <c r="DB863" s="93" t="e">
        <f t="shared" si="590"/>
        <v>#VALUE!</v>
      </c>
      <c r="DC863" s="93">
        <v>0</v>
      </c>
      <c r="DD863" s="91">
        <v>0</v>
      </c>
      <c r="DE863" s="93" t="e">
        <f t="shared" si="591"/>
        <v>#VALUE!</v>
      </c>
      <c r="DF863" s="93">
        <f t="shared" si="604"/>
        <v>0</v>
      </c>
      <c r="DG863" s="93"/>
      <c r="DH863" s="93">
        <v>0</v>
      </c>
      <c r="DI863" s="93">
        <v>0</v>
      </c>
      <c r="DJ863" s="86">
        <f t="shared" si="592"/>
        <v>0</v>
      </c>
      <c r="DK863" s="91">
        <v>0</v>
      </c>
      <c r="DL863" s="93"/>
      <c r="DM863" s="93">
        <v>0</v>
      </c>
      <c r="DN863" s="93" t="e">
        <f t="shared" si="605"/>
        <v>#VALUE!</v>
      </c>
      <c r="DO863" s="93" t="e">
        <f t="shared" si="593"/>
        <v>#VALUE!</v>
      </c>
      <c r="DP863" s="92" t="e">
        <f t="shared" si="594"/>
        <v>#VALUE!</v>
      </c>
      <c r="DQ863" s="97">
        <f t="shared" si="606"/>
        <v>0</v>
      </c>
      <c r="DR863" s="98">
        <f t="shared" si="595"/>
        <v>10</v>
      </c>
      <c r="DS863" s="93" t="str">
        <f t="shared" si="596"/>
        <v>Mã tin sai !!!</v>
      </c>
      <c r="DT863" s="93"/>
      <c r="DU863" s="78" t="e">
        <f t="shared" si="607"/>
        <v>#VALUE!</v>
      </c>
      <c r="DV863" s="78" t="e">
        <f>INDEX('08_DMGiaDat'!$L:$L,MATCH(DU863,'08_DMGiaDat'!$R:$R,0))</f>
        <v>#VALUE!</v>
      </c>
      <c r="DW863" s="78" t="str">
        <f t="shared" si="608"/>
        <v>5010700200100000001</v>
      </c>
      <c r="DX863" s="78" t="str">
        <f>IFERROR(VLOOKUP(DW863,'08_DMGiaDat'!C818:C819,2,FALSE),"N")</f>
        <v>N</v>
      </c>
      <c r="DY863" s="78" t="str">
        <f t="shared" si="609"/>
        <v>50107002001001</v>
      </c>
      <c r="DZ863" s="78" t="str">
        <f>IFERROR(VLOOKUP(DY863,'08_DMGiaDat'!C818:C819,2,FALSE),"N")</f>
        <v>N</v>
      </c>
      <c r="EA863" s="78" t="str">
        <f t="shared" si="610"/>
        <v>5010700200100000001</v>
      </c>
      <c r="EB863" s="78" t="str">
        <f>IFERROR(VLOOKUP(EA863,'08_DMGiaDat'!C818:C819,2,FALSE),"N")</f>
        <v>N</v>
      </c>
      <c r="EC863" s="92" t="e">
        <f>IF(DV863&lt;&gt;"N",DV863,IF(DX863&lt;&gt;"N",DX863,IF(DZ863&lt;&gt;"N",DZ863*VLOOKUP(LEFT(CB863,3),'03_DMMucDich'!C802:C806,5,FALSE),IF(EB863&lt;&gt;"N",EB863*VLOOKUP(LEFT(CB863,3),'03_DMMucDich'!C802:C806,5,FALSE),"N/A"))))</f>
        <v>#VALUE!</v>
      </c>
    </row>
    <row r="864" spans="1:133" s="34" customFormat="1" ht="16" x14ac:dyDescent="0.2">
      <c r="A864" s="85">
        <v>850</v>
      </c>
      <c r="B864" s="86"/>
      <c r="C864" s="87"/>
      <c r="D864" s="141"/>
      <c r="E864" s="86"/>
      <c r="F864" s="88"/>
      <c r="G864" s="88" t="s">
        <v>5718</v>
      </c>
      <c r="H864" s="151">
        <v>2022</v>
      </c>
      <c r="I864" s="86"/>
      <c r="J864" s="86"/>
      <c r="K864" s="145"/>
      <c r="L864" s="105"/>
      <c r="M864" s="86"/>
      <c r="N864" s="105"/>
      <c r="O864" s="105"/>
      <c r="P864" s="86"/>
      <c r="Q864" s="86"/>
      <c r="R864" s="153"/>
      <c r="S864" s="86"/>
      <c r="T864" s="86"/>
      <c r="U864" s="86"/>
      <c r="V864" s="86" t="str">
        <f t="shared" si="576"/>
        <v xml:space="preserve">, </v>
      </c>
      <c r="W864" s="86"/>
      <c r="X864" s="86"/>
      <c r="Y864" s="86"/>
      <c r="Z864" s="88"/>
      <c r="AA864" s="105"/>
      <c r="AB864" s="86"/>
      <c r="AC864" s="90"/>
      <c r="AD864" s="86"/>
      <c r="AE864" s="86"/>
      <c r="AF864" s="86"/>
      <c r="AG864" s="86"/>
      <c r="AH864" s="160"/>
      <c r="AI864" s="153"/>
      <c r="AJ864" s="153"/>
      <c r="AK864" s="86"/>
      <c r="AL864" s="86"/>
      <c r="AM864" s="153"/>
      <c r="AN864" s="153"/>
      <c r="AO864" s="165"/>
      <c r="AP864" s="153"/>
      <c r="AQ864" s="153"/>
      <c r="AR864" s="166">
        <v>0</v>
      </c>
      <c r="AS864" s="88" t="s">
        <v>5719</v>
      </c>
      <c r="AT864" s="92">
        <f t="shared" si="587"/>
        <v>0</v>
      </c>
      <c r="AU864" s="93">
        <v>0</v>
      </c>
      <c r="AV864" s="93">
        <v>0</v>
      </c>
      <c r="AW864" s="166">
        <v>0</v>
      </c>
      <c r="AX864" s="93">
        <v>0</v>
      </c>
      <c r="AY864" s="177"/>
      <c r="AZ864" s="177">
        <v>0</v>
      </c>
      <c r="BA864" s="178"/>
      <c r="BB864" s="105"/>
      <c r="BC864" s="105"/>
      <c r="BD864" s="93"/>
      <c r="BE864" s="93">
        <v>0</v>
      </c>
      <c r="BF864" s="91">
        <v>0</v>
      </c>
      <c r="BG864" s="94"/>
      <c r="BH864" s="95"/>
      <c r="BI864" s="93">
        <f t="shared" si="597"/>
        <v>0</v>
      </c>
      <c r="BJ864" s="105">
        <f t="shared" si="598"/>
        <v>0</v>
      </c>
      <c r="BK864" s="88">
        <f t="shared" si="599"/>
        <v>0</v>
      </c>
      <c r="BL864" s="86">
        <f t="shared" si="600"/>
        <v>0</v>
      </c>
      <c r="BM864" s="105">
        <f t="shared" si="601"/>
        <v>0</v>
      </c>
      <c r="BN864" s="86">
        <f t="shared" si="602"/>
        <v>0</v>
      </c>
      <c r="BO864" s="86">
        <f t="shared" si="603"/>
        <v>0</v>
      </c>
      <c r="BP864" s="86">
        <f t="shared" si="577"/>
        <v>0</v>
      </c>
      <c r="BQ864" s="160"/>
      <c r="BR864" s="86" t="s">
        <v>5720</v>
      </c>
      <c r="BS864" s="88" t="s">
        <v>5721</v>
      </c>
      <c r="BT864" s="86" t="s">
        <v>5722</v>
      </c>
      <c r="BU864" s="86"/>
      <c r="BV864" s="86">
        <f t="shared" si="578"/>
        <v>0</v>
      </c>
      <c r="BW864" s="105" t="str">
        <f t="shared" si="579"/>
        <v/>
      </c>
      <c r="BX864" s="86">
        <f t="shared" si="614"/>
        <v>0</v>
      </c>
      <c r="BY864" s="86">
        <f t="shared" si="615"/>
        <v>0</v>
      </c>
      <c r="BZ864" s="91">
        <f t="shared" si="616"/>
        <v>0</v>
      </c>
      <c r="CA864" s="91">
        <v>0</v>
      </c>
      <c r="CB864" s="96" t="s">
        <v>5719</v>
      </c>
      <c r="CC864" s="91">
        <f t="shared" si="580"/>
        <v>0</v>
      </c>
      <c r="CD864" s="91">
        <f t="shared" si="581"/>
        <v>0</v>
      </c>
      <c r="CE864" s="93">
        <f t="shared" si="582"/>
        <v>0</v>
      </c>
      <c r="CF864" s="93">
        <f t="shared" si="583"/>
        <v>0</v>
      </c>
      <c r="CG864" s="105"/>
      <c r="CH864" s="105"/>
      <c r="CI864" s="86"/>
      <c r="CJ864" s="188"/>
      <c r="CK864" s="181">
        <f t="shared" si="584"/>
        <v>0</v>
      </c>
      <c r="CL864" s="181">
        <f t="shared" si="585"/>
        <v>0</v>
      </c>
      <c r="CM864" s="86" t="s">
        <v>5723</v>
      </c>
      <c r="CN864" s="182"/>
      <c r="CO864" s="183"/>
      <c r="CP864" s="86" t="s">
        <v>5724</v>
      </c>
      <c r="CQ864" s="153"/>
      <c r="CR864" s="187" t="e">
        <f t="shared" si="586"/>
        <v>#VALUE!</v>
      </c>
      <c r="CS864" s="188">
        <v>0</v>
      </c>
      <c r="CT864" s="188" t="e">
        <f t="shared" si="588"/>
        <v>#VALUE!</v>
      </c>
      <c r="CU864" s="93"/>
      <c r="CV864" s="94">
        <f t="shared" si="611"/>
        <v>0</v>
      </c>
      <c r="CW864" s="93">
        <f t="shared" si="612"/>
        <v>0</v>
      </c>
      <c r="CX864" s="86">
        <f t="shared" si="613"/>
        <v>0</v>
      </c>
      <c r="CY864" s="93" t="e">
        <f t="shared" si="589"/>
        <v>#VALUE!</v>
      </c>
      <c r="CZ864" s="93">
        <v>0</v>
      </c>
      <c r="DA864" s="93">
        <v>0</v>
      </c>
      <c r="DB864" s="93" t="e">
        <f t="shared" si="590"/>
        <v>#VALUE!</v>
      </c>
      <c r="DC864" s="93">
        <v>0</v>
      </c>
      <c r="DD864" s="91">
        <v>0</v>
      </c>
      <c r="DE864" s="93" t="e">
        <f t="shared" si="591"/>
        <v>#VALUE!</v>
      </c>
      <c r="DF864" s="93">
        <f t="shared" si="604"/>
        <v>0</v>
      </c>
      <c r="DG864" s="93"/>
      <c r="DH864" s="93">
        <v>0</v>
      </c>
      <c r="DI864" s="93">
        <v>0</v>
      </c>
      <c r="DJ864" s="86">
        <f t="shared" si="592"/>
        <v>0</v>
      </c>
      <c r="DK864" s="91">
        <v>0</v>
      </c>
      <c r="DL864" s="93"/>
      <c r="DM864" s="93">
        <v>0</v>
      </c>
      <c r="DN864" s="93" t="e">
        <f t="shared" si="605"/>
        <v>#VALUE!</v>
      </c>
      <c r="DO864" s="93" t="e">
        <f t="shared" si="593"/>
        <v>#VALUE!</v>
      </c>
      <c r="DP864" s="92" t="e">
        <f t="shared" si="594"/>
        <v>#VALUE!</v>
      </c>
      <c r="DQ864" s="97">
        <f t="shared" si="606"/>
        <v>0</v>
      </c>
      <c r="DR864" s="98">
        <f t="shared" si="595"/>
        <v>10</v>
      </c>
      <c r="DS864" s="93" t="str">
        <f t="shared" si="596"/>
        <v>Mã tin sai !!!</v>
      </c>
      <c r="DT864" s="93"/>
      <c r="DU864" s="78" t="e">
        <f t="shared" si="607"/>
        <v>#VALUE!</v>
      </c>
      <c r="DV864" s="78" t="e">
        <f>INDEX('08_DMGiaDat'!$L:$L,MATCH(DU864,'08_DMGiaDat'!$R:$R,0))</f>
        <v>#VALUE!</v>
      </c>
      <c r="DW864" s="78" t="str">
        <f t="shared" si="608"/>
        <v>5010700200100000001</v>
      </c>
      <c r="DX864" s="78" t="str">
        <f>IFERROR(VLOOKUP(DW864,'08_DMGiaDat'!C818:C819,2,FALSE),"N")</f>
        <v>N</v>
      </c>
      <c r="DY864" s="78" t="str">
        <f t="shared" si="609"/>
        <v>50107002001001</v>
      </c>
      <c r="DZ864" s="78" t="str">
        <f>IFERROR(VLOOKUP(DY864,'08_DMGiaDat'!C818:C819,2,FALSE),"N")</f>
        <v>N</v>
      </c>
      <c r="EA864" s="78" t="str">
        <f t="shared" si="610"/>
        <v>5010700200100000001</v>
      </c>
      <c r="EB864" s="78" t="str">
        <f>IFERROR(VLOOKUP(EA864,'08_DMGiaDat'!C818:C819,2,FALSE),"N")</f>
        <v>N</v>
      </c>
      <c r="EC864" s="92" t="e">
        <f>IF(DV864&lt;&gt;"N",DV864,IF(DX864&lt;&gt;"N",DX864,IF(DZ864&lt;&gt;"N",DZ864*VLOOKUP(LEFT(CB864,3),'03_DMMucDich'!C802:C806,5,FALSE),IF(EB864&lt;&gt;"N",EB864*VLOOKUP(LEFT(CB864,3),'03_DMMucDich'!C802:C806,5,FALSE),"N/A"))))</f>
        <v>#VALUE!</v>
      </c>
    </row>
    <row r="865" spans="1:133" s="34" customFormat="1" ht="16" x14ac:dyDescent="0.2">
      <c r="A865" s="85">
        <v>851</v>
      </c>
      <c r="B865" s="86"/>
      <c r="C865" s="87"/>
      <c r="D865" s="141"/>
      <c r="E865" s="86"/>
      <c r="F865" s="88"/>
      <c r="G865" s="88" t="s">
        <v>5718</v>
      </c>
      <c r="H865" s="151">
        <v>2022</v>
      </c>
      <c r="I865" s="86"/>
      <c r="J865" s="86"/>
      <c r="K865" s="145"/>
      <c r="L865" s="105"/>
      <c r="M865" s="86"/>
      <c r="N865" s="105"/>
      <c r="O865" s="105"/>
      <c r="P865" s="86"/>
      <c r="Q865" s="86"/>
      <c r="R865" s="153"/>
      <c r="S865" s="86"/>
      <c r="T865" s="86"/>
      <c r="U865" s="86"/>
      <c r="V865" s="86" t="str">
        <f t="shared" si="576"/>
        <v xml:space="preserve">, </v>
      </c>
      <c r="W865" s="86"/>
      <c r="X865" s="86"/>
      <c r="Y865" s="86"/>
      <c r="Z865" s="88"/>
      <c r="AA865" s="105"/>
      <c r="AB865" s="86"/>
      <c r="AC865" s="90"/>
      <c r="AD865" s="86"/>
      <c r="AE865" s="86"/>
      <c r="AF865" s="86"/>
      <c r="AG865" s="86"/>
      <c r="AH865" s="160"/>
      <c r="AI865" s="153"/>
      <c r="AJ865" s="153"/>
      <c r="AK865" s="86"/>
      <c r="AL865" s="86"/>
      <c r="AM865" s="153"/>
      <c r="AN865" s="153"/>
      <c r="AO865" s="165"/>
      <c r="AP865" s="153"/>
      <c r="AQ865" s="153"/>
      <c r="AR865" s="166">
        <v>0</v>
      </c>
      <c r="AS865" s="88" t="s">
        <v>5719</v>
      </c>
      <c r="AT865" s="92">
        <f t="shared" si="587"/>
        <v>0</v>
      </c>
      <c r="AU865" s="93">
        <v>0</v>
      </c>
      <c r="AV865" s="93">
        <v>0</v>
      </c>
      <c r="AW865" s="166">
        <v>0</v>
      </c>
      <c r="AX865" s="93">
        <v>0</v>
      </c>
      <c r="AY865" s="177"/>
      <c r="AZ865" s="177">
        <v>0</v>
      </c>
      <c r="BA865" s="178"/>
      <c r="BB865" s="105"/>
      <c r="BC865" s="105"/>
      <c r="BD865" s="93"/>
      <c r="BE865" s="93">
        <v>0</v>
      </c>
      <c r="BF865" s="91">
        <v>0</v>
      </c>
      <c r="BG865" s="94"/>
      <c r="BH865" s="95"/>
      <c r="BI865" s="93">
        <f t="shared" si="597"/>
        <v>0</v>
      </c>
      <c r="BJ865" s="105">
        <f t="shared" si="598"/>
        <v>0</v>
      </c>
      <c r="BK865" s="88">
        <f t="shared" si="599"/>
        <v>0</v>
      </c>
      <c r="BL865" s="86">
        <f t="shared" si="600"/>
        <v>0</v>
      </c>
      <c r="BM865" s="105">
        <f t="shared" si="601"/>
        <v>0</v>
      </c>
      <c r="BN865" s="86">
        <f t="shared" si="602"/>
        <v>0</v>
      </c>
      <c r="BO865" s="86">
        <f t="shared" si="603"/>
        <v>0</v>
      </c>
      <c r="BP865" s="86">
        <f t="shared" si="577"/>
        <v>0</v>
      </c>
      <c r="BQ865" s="160"/>
      <c r="BR865" s="86" t="s">
        <v>5720</v>
      </c>
      <c r="BS865" s="88" t="s">
        <v>5721</v>
      </c>
      <c r="BT865" s="86" t="s">
        <v>5722</v>
      </c>
      <c r="BU865" s="86"/>
      <c r="BV865" s="86">
        <f t="shared" si="578"/>
        <v>0</v>
      </c>
      <c r="BW865" s="105" t="str">
        <f t="shared" si="579"/>
        <v/>
      </c>
      <c r="BX865" s="86">
        <f t="shared" si="614"/>
        <v>0</v>
      </c>
      <c r="BY865" s="86">
        <f t="shared" si="615"/>
        <v>0</v>
      </c>
      <c r="BZ865" s="91">
        <f t="shared" si="616"/>
        <v>0</v>
      </c>
      <c r="CA865" s="91">
        <v>0</v>
      </c>
      <c r="CB865" s="96" t="s">
        <v>5719</v>
      </c>
      <c r="CC865" s="91">
        <f t="shared" si="580"/>
        <v>0</v>
      </c>
      <c r="CD865" s="91">
        <f t="shared" si="581"/>
        <v>0</v>
      </c>
      <c r="CE865" s="93">
        <f t="shared" si="582"/>
        <v>0</v>
      </c>
      <c r="CF865" s="93">
        <f t="shared" si="583"/>
        <v>0</v>
      </c>
      <c r="CG865" s="105"/>
      <c r="CH865" s="105"/>
      <c r="CI865" s="86"/>
      <c r="CJ865" s="188"/>
      <c r="CK865" s="181">
        <f t="shared" si="584"/>
        <v>0</v>
      </c>
      <c r="CL865" s="181">
        <f t="shared" si="585"/>
        <v>0</v>
      </c>
      <c r="CM865" s="86" t="s">
        <v>5723</v>
      </c>
      <c r="CN865" s="182"/>
      <c r="CO865" s="183"/>
      <c r="CP865" s="86" t="s">
        <v>5724</v>
      </c>
      <c r="CQ865" s="153"/>
      <c r="CR865" s="187" t="e">
        <f t="shared" si="586"/>
        <v>#VALUE!</v>
      </c>
      <c r="CS865" s="188">
        <v>0</v>
      </c>
      <c r="CT865" s="188" t="e">
        <f t="shared" si="588"/>
        <v>#VALUE!</v>
      </c>
      <c r="CU865" s="93"/>
      <c r="CV865" s="94">
        <f t="shared" si="611"/>
        <v>0</v>
      </c>
      <c r="CW865" s="93">
        <f t="shared" si="612"/>
        <v>0</v>
      </c>
      <c r="CX865" s="86">
        <f t="shared" si="613"/>
        <v>0</v>
      </c>
      <c r="CY865" s="93" t="e">
        <f t="shared" si="589"/>
        <v>#VALUE!</v>
      </c>
      <c r="CZ865" s="93">
        <v>0</v>
      </c>
      <c r="DA865" s="93">
        <v>0</v>
      </c>
      <c r="DB865" s="93" t="e">
        <f t="shared" si="590"/>
        <v>#VALUE!</v>
      </c>
      <c r="DC865" s="93">
        <v>0</v>
      </c>
      <c r="DD865" s="91">
        <v>0</v>
      </c>
      <c r="DE865" s="93" t="e">
        <f t="shared" si="591"/>
        <v>#VALUE!</v>
      </c>
      <c r="DF865" s="93">
        <f t="shared" si="604"/>
        <v>0</v>
      </c>
      <c r="DG865" s="93"/>
      <c r="DH865" s="93">
        <v>0</v>
      </c>
      <c r="DI865" s="93">
        <v>0</v>
      </c>
      <c r="DJ865" s="86">
        <f t="shared" si="592"/>
        <v>0</v>
      </c>
      <c r="DK865" s="91">
        <v>0</v>
      </c>
      <c r="DL865" s="93"/>
      <c r="DM865" s="93">
        <v>0</v>
      </c>
      <c r="DN865" s="93" t="e">
        <f t="shared" si="605"/>
        <v>#VALUE!</v>
      </c>
      <c r="DO865" s="93" t="e">
        <f t="shared" si="593"/>
        <v>#VALUE!</v>
      </c>
      <c r="DP865" s="92" t="e">
        <f t="shared" si="594"/>
        <v>#VALUE!</v>
      </c>
      <c r="DQ865" s="97">
        <f t="shared" si="606"/>
        <v>0</v>
      </c>
      <c r="DR865" s="98">
        <f t="shared" si="595"/>
        <v>10</v>
      </c>
      <c r="DS865" s="93" t="str">
        <f t="shared" si="596"/>
        <v>Mã tin sai !!!</v>
      </c>
      <c r="DT865" s="93"/>
      <c r="DU865" s="78" t="e">
        <f t="shared" si="607"/>
        <v>#VALUE!</v>
      </c>
      <c r="DV865" s="78" t="e">
        <f>INDEX('08_DMGiaDat'!$L:$L,MATCH(DU865,'08_DMGiaDat'!$R:$R,0))</f>
        <v>#VALUE!</v>
      </c>
      <c r="DW865" s="78" t="str">
        <f t="shared" si="608"/>
        <v>5010700200100000001</v>
      </c>
      <c r="DX865" s="78" t="str">
        <f>IFERROR(VLOOKUP(DW865,'08_DMGiaDat'!C818:C819,2,FALSE),"N")</f>
        <v>N</v>
      </c>
      <c r="DY865" s="78" t="str">
        <f t="shared" si="609"/>
        <v>50107002001001</v>
      </c>
      <c r="DZ865" s="78" t="str">
        <f>IFERROR(VLOOKUP(DY865,'08_DMGiaDat'!C818:C819,2,FALSE),"N")</f>
        <v>N</v>
      </c>
      <c r="EA865" s="78" t="str">
        <f t="shared" si="610"/>
        <v>5010700200100000001</v>
      </c>
      <c r="EB865" s="78" t="str">
        <f>IFERROR(VLOOKUP(EA865,'08_DMGiaDat'!C818:C819,2,FALSE),"N")</f>
        <v>N</v>
      </c>
      <c r="EC865" s="92" t="e">
        <f>IF(DV865&lt;&gt;"N",DV865,IF(DX865&lt;&gt;"N",DX865,IF(DZ865&lt;&gt;"N",DZ865*VLOOKUP(LEFT(CB865,3),'03_DMMucDich'!C802:C806,5,FALSE),IF(EB865&lt;&gt;"N",EB865*VLOOKUP(LEFT(CB865,3),'03_DMMucDich'!C802:C806,5,FALSE),"N/A"))))</f>
        <v>#VALUE!</v>
      </c>
    </row>
    <row r="866" spans="1:133" s="34" customFormat="1" ht="16" x14ac:dyDescent="0.2">
      <c r="A866" s="85">
        <v>852</v>
      </c>
      <c r="B866" s="86"/>
      <c r="C866" s="87"/>
      <c r="D866" s="141"/>
      <c r="E866" s="86"/>
      <c r="F866" s="88"/>
      <c r="G866" s="88" t="s">
        <v>5718</v>
      </c>
      <c r="H866" s="151">
        <v>2022</v>
      </c>
      <c r="I866" s="86"/>
      <c r="J866" s="86"/>
      <c r="K866" s="145"/>
      <c r="L866" s="105"/>
      <c r="M866" s="86"/>
      <c r="N866" s="105"/>
      <c r="O866" s="105"/>
      <c r="P866" s="86"/>
      <c r="Q866" s="86"/>
      <c r="R866" s="153"/>
      <c r="S866" s="86"/>
      <c r="T866" s="86"/>
      <c r="U866" s="86"/>
      <c r="V866" s="86" t="str">
        <f t="shared" si="576"/>
        <v xml:space="preserve">, </v>
      </c>
      <c r="W866" s="86"/>
      <c r="X866" s="86"/>
      <c r="Y866" s="86"/>
      <c r="Z866" s="88"/>
      <c r="AA866" s="105"/>
      <c r="AB866" s="86"/>
      <c r="AC866" s="90"/>
      <c r="AD866" s="86"/>
      <c r="AE866" s="86"/>
      <c r="AF866" s="86"/>
      <c r="AG866" s="86"/>
      <c r="AH866" s="160"/>
      <c r="AI866" s="153"/>
      <c r="AJ866" s="153"/>
      <c r="AK866" s="86"/>
      <c r="AL866" s="86"/>
      <c r="AM866" s="153"/>
      <c r="AN866" s="153"/>
      <c r="AO866" s="165"/>
      <c r="AP866" s="153"/>
      <c r="AQ866" s="153"/>
      <c r="AR866" s="166">
        <v>0</v>
      </c>
      <c r="AS866" s="88" t="s">
        <v>5719</v>
      </c>
      <c r="AT866" s="92">
        <f t="shared" si="587"/>
        <v>0</v>
      </c>
      <c r="AU866" s="93">
        <v>0</v>
      </c>
      <c r="AV866" s="93">
        <v>0</v>
      </c>
      <c r="AW866" s="166">
        <v>0</v>
      </c>
      <c r="AX866" s="93">
        <v>0</v>
      </c>
      <c r="AY866" s="177"/>
      <c r="AZ866" s="177">
        <v>0</v>
      </c>
      <c r="BA866" s="178"/>
      <c r="BB866" s="105"/>
      <c r="BC866" s="105"/>
      <c r="BD866" s="93"/>
      <c r="BE866" s="93">
        <v>0</v>
      </c>
      <c r="BF866" s="91">
        <v>0</v>
      </c>
      <c r="BG866" s="94"/>
      <c r="BH866" s="95"/>
      <c r="BI866" s="93">
        <f t="shared" si="597"/>
        <v>0</v>
      </c>
      <c r="BJ866" s="105">
        <f t="shared" si="598"/>
        <v>0</v>
      </c>
      <c r="BK866" s="88">
        <f t="shared" si="599"/>
        <v>0</v>
      </c>
      <c r="BL866" s="86">
        <f t="shared" si="600"/>
        <v>0</v>
      </c>
      <c r="BM866" s="105">
        <f t="shared" si="601"/>
        <v>0</v>
      </c>
      <c r="BN866" s="86">
        <f t="shared" si="602"/>
        <v>0</v>
      </c>
      <c r="BO866" s="86">
        <f t="shared" si="603"/>
        <v>0</v>
      </c>
      <c r="BP866" s="86">
        <f t="shared" si="577"/>
        <v>0</v>
      </c>
      <c r="BQ866" s="160"/>
      <c r="BR866" s="86" t="s">
        <v>5720</v>
      </c>
      <c r="BS866" s="88" t="s">
        <v>5721</v>
      </c>
      <c r="BT866" s="86" t="s">
        <v>5722</v>
      </c>
      <c r="BU866" s="86"/>
      <c r="BV866" s="86">
        <f t="shared" si="578"/>
        <v>0</v>
      </c>
      <c r="BW866" s="105" t="str">
        <f t="shared" si="579"/>
        <v/>
      </c>
      <c r="BX866" s="86">
        <f t="shared" si="614"/>
        <v>0</v>
      </c>
      <c r="BY866" s="86">
        <f t="shared" si="615"/>
        <v>0</v>
      </c>
      <c r="BZ866" s="91">
        <f t="shared" si="616"/>
        <v>0</v>
      </c>
      <c r="CA866" s="91">
        <v>0</v>
      </c>
      <c r="CB866" s="96" t="s">
        <v>5719</v>
      </c>
      <c r="CC866" s="91">
        <f t="shared" si="580"/>
        <v>0</v>
      </c>
      <c r="CD866" s="91">
        <f t="shared" si="581"/>
        <v>0</v>
      </c>
      <c r="CE866" s="93">
        <f t="shared" si="582"/>
        <v>0</v>
      </c>
      <c r="CF866" s="93">
        <f t="shared" si="583"/>
        <v>0</v>
      </c>
      <c r="CG866" s="105"/>
      <c r="CH866" s="105"/>
      <c r="CI866" s="86"/>
      <c r="CJ866" s="188"/>
      <c r="CK866" s="181">
        <f t="shared" si="584"/>
        <v>0</v>
      </c>
      <c r="CL866" s="181">
        <f t="shared" si="585"/>
        <v>0</v>
      </c>
      <c r="CM866" s="86" t="s">
        <v>5723</v>
      </c>
      <c r="CN866" s="182"/>
      <c r="CO866" s="183"/>
      <c r="CP866" s="86" t="s">
        <v>5724</v>
      </c>
      <c r="CQ866" s="153"/>
      <c r="CR866" s="187" t="e">
        <f t="shared" si="586"/>
        <v>#VALUE!</v>
      </c>
      <c r="CS866" s="188">
        <v>0</v>
      </c>
      <c r="CT866" s="188" t="e">
        <f t="shared" si="588"/>
        <v>#VALUE!</v>
      </c>
      <c r="CU866" s="93"/>
      <c r="CV866" s="94">
        <f t="shared" si="611"/>
        <v>0</v>
      </c>
      <c r="CW866" s="93">
        <f t="shared" si="612"/>
        <v>0</v>
      </c>
      <c r="CX866" s="86">
        <f t="shared" si="613"/>
        <v>0</v>
      </c>
      <c r="CY866" s="93" t="e">
        <f t="shared" si="589"/>
        <v>#VALUE!</v>
      </c>
      <c r="CZ866" s="93">
        <v>0</v>
      </c>
      <c r="DA866" s="93">
        <v>0</v>
      </c>
      <c r="DB866" s="93" t="e">
        <f t="shared" si="590"/>
        <v>#VALUE!</v>
      </c>
      <c r="DC866" s="93">
        <v>0</v>
      </c>
      <c r="DD866" s="91">
        <v>0</v>
      </c>
      <c r="DE866" s="93" t="e">
        <f t="shared" si="591"/>
        <v>#VALUE!</v>
      </c>
      <c r="DF866" s="93">
        <f t="shared" si="604"/>
        <v>0</v>
      </c>
      <c r="DG866" s="93"/>
      <c r="DH866" s="93">
        <v>0</v>
      </c>
      <c r="DI866" s="93">
        <v>0</v>
      </c>
      <c r="DJ866" s="86">
        <f t="shared" si="592"/>
        <v>0</v>
      </c>
      <c r="DK866" s="91">
        <v>0</v>
      </c>
      <c r="DL866" s="93"/>
      <c r="DM866" s="93">
        <v>0</v>
      </c>
      <c r="DN866" s="93" t="e">
        <f t="shared" si="605"/>
        <v>#VALUE!</v>
      </c>
      <c r="DO866" s="93" t="e">
        <f t="shared" si="593"/>
        <v>#VALUE!</v>
      </c>
      <c r="DP866" s="92" t="e">
        <f t="shared" si="594"/>
        <v>#VALUE!</v>
      </c>
      <c r="DQ866" s="97">
        <f t="shared" si="606"/>
        <v>0</v>
      </c>
      <c r="DR866" s="98">
        <f t="shared" si="595"/>
        <v>10</v>
      </c>
      <c r="DS866" s="93" t="str">
        <f t="shared" si="596"/>
        <v>Mã tin sai !!!</v>
      </c>
      <c r="DT866" s="93"/>
      <c r="DU866" s="78" t="e">
        <f t="shared" si="607"/>
        <v>#VALUE!</v>
      </c>
      <c r="DV866" s="78" t="e">
        <f>INDEX('08_DMGiaDat'!$L:$L,MATCH(DU866,'08_DMGiaDat'!$R:$R,0))</f>
        <v>#VALUE!</v>
      </c>
      <c r="DW866" s="78" t="str">
        <f t="shared" si="608"/>
        <v>5010700200100000001</v>
      </c>
      <c r="DX866" s="78" t="str">
        <f>IFERROR(VLOOKUP(DW866,'08_DMGiaDat'!C818:C819,2,FALSE),"N")</f>
        <v>N</v>
      </c>
      <c r="DY866" s="78" t="str">
        <f t="shared" si="609"/>
        <v>50107002001001</v>
      </c>
      <c r="DZ866" s="78" t="str">
        <f>IFERROR(VLOOKUP(DY866,'08_DMGiaDat'!C818:C819,2,FALSE),"N")</f>
        <v>N</v>
      </c>
      <c r="EA866" s="78" t="str">
        <f t="shared" si="610"/>
        <v>5010700200100000001</v>
      </c>
      <c r="EB866" s="78" t="str">
        <f>IFERROR(VLOOKUP(EA866,'08_DMGiaDat'!C818:C819,2,FALSE),"N")</f>
        <v>N</v>
      </c>
      <c r="EC866" s="92" t="e">
        <f>IF(DV866&lt;&gt;"N",DV866,IF(DX866&lt;&gt;"N",DX866,IF(DZ866&lt;&gt;"N",DZ866*VLOOKUP(LEFT(CB866,3),'03_DMMucDich'!C802:C806,5,FALSE),IF(EB866&lt;&gt;"N",EB866*VLOOKUP(LEFT(CB866,3),'03_DMMucDich'!C802:C806,5,FALSE),"N/A"))))</f>
        <v>#VALUE!</v>
      </c>
    </row>
    <row r="867" spans="1:133" s="34" customFormat="1" ht="16" x14ac:dyDescent="0.2">
      <c r="A867" s="85">
        <v>853</v>
      </c>
      <c r="B867" s="86"/>
      <c r="C867" s="87"/>
      <c r="D867" s="141"/>
      <c r="E867" s="86"/>
      <c r="F867" s="88"/>
      <c r="G867" s="88" t="s">
        <v>5718</v>
      </c>
      <c r="H867" s="151">
        <v>2022</v>
      </c>
      <c r="I867" s="86"/>
      <c r="J867" s="86"/>
      <c r="K867" s="145"/>
      <c r="L867" s="105"/>
      <c r="M867" s="86"/>
      <c r="N867" s="105"/>
      <c r="O867" s="105"/>
      <c r="P867" s="86"/>
      <c r="Q867" s="86"/>
      <c r="R867" s="153"/>
      <c r="S867" s="86"/>
      <c r="T867" s="86"/>
      <c r="U867" s="86"/>
      <c r="V867" s="86" t="str">
        <f t="shared" si="576"/>
        <v xml:space="preserve">, </v>
      </c>
      <c r="W867" s="86"/>
      <c r="X867" s="86"/>
      <c r="Y867" s="86"/>
      <c r="Z867" s="88"/>
      <c r="AA867" s="105"/>
      <c r="AB867" s="86"/>
      <c r="AC867" s="90"/>
      <c r="AD867" s="86"/>
      <c r="AE867" s="86"/>
      <c r="AF867" s="86"/>
      <c r="AG867" s="86"/>
      <c r="AH867" s="160"/>
      <c r="AI867" s="153"/>
      <c r="AJ867" s="153"/>
      <c r="AK867" s="86"/>
      <c r="AL867" s="86"/>
      <c r="AM867" s="153"/>
      <c r="AN867" s="153"/>
      <c r="AO867" s="165"/>
      <c r="AP867" s="153"/>
      <c r="AQ867" s="153"/>
      <c r="AR867" s="166">
        <v>0</v>
      </c>
      <c r="AS867" s="88" t="s">
        <v>5719</v>
      </c>
      <c r="AT867" s="92">
        <f t="shared" si="587"/>
        <v>0</v>
      </c>
      <c r="AU867" s="93">
        <v>0</v>
      </c>
      <c r="AV867" s="93">
        <v>0</v>
      </c>
      <c r="AW867" s="166">
        <v>0</v>
      </c>
      <c r="AX867" s="93">
        <v>0</v>
      </c>
      <c r="AY867" s="177"/>
      <c r="AZ867" s="177">
        <v>0</v>
      </c>
      <c r="BA867" s="178"/>
      <c r="BB867" s="105"/>
      <c r="BC867" s="105"/>
      <c r="BD867" s="93"/>
      <c r="BE867" s="93">
        <v>0</v>
      </c>
      <c r="BF867" s="91">
        <v>0</v>
      </c>
      <c r="BG867" s="94"/>
      <c r="BH867" s="95"/>
      <c r="BI867" s="93">
        <f t="shared" si="597"/>
        <v>0</v>
      </c>
      <c r="BJ867" s="105">
        <f t="shared" si="598"/>
        <v>0</v>
      </c>
      <c r="BK867" s="88">
        <f t="shared" si="599"/>
        <v>0</v>
      </c>
      <c r="BL867" s="86">
        <f t="shared" si="600"/>
        <v>0</v>
      </c>
      <c r="BM867" s="105">
        <f t="shared" si="601"/>
        <v>0</v>
      </c>
      <c r="BN867" s="86">
        <f t="shared" si="602"/>
        <v>0</v>
      </c>
      <c r="BO867" s="86">
        <f t="shared" si="603"/>
        <v>0</v>
      </c>
      <c r="BP867" s="86">
        <f t="shared" si="577"/>
        <v>0</v>
      </c>
      <c r="BQ867" s="160"/>
      <c r="BR867" s="86" t="s">
        <v>5720</v>
      </c>
      <c r="BS867" s="88" t="s">
        <v>5721</v>
      </c>
      <c r="BT867" s="86" t="s">
        <v>5722</v>
      </c>
      <c r="BU867" s="86"/>
      <c r="BV867" s="86">
        <f t="shared" si="578"/>
        <v>0</v>
      </c>
      <c r="BW867" s="105" t="str">
        <f t="shared" si="579"/>
        <v/>
      </c>
      <c r="BX867" s="86">
        <f t="shared" si="614"/>
        <v>0</v>
      </c>
      <c r="BY867" s="86">
        <f t="shared" si="615"/>
        <v>0</v>
      </c>
      <c r="BZ867" s="91">
        <f t="shared" si="616"/>
        <v>0</v>
      </c>
      <c r="CA867" s="91">
        <v>0</v>
      </c>
      <c r="CB867" s="96" t="s">
        <v>5719</v>
      </c>
      <c r="CC867" s="91">
        <f t="shared" si="580"/>
        <v>0</v>
      </c>
      <c r="CD867" s="91">
        <f t="shared" si="581"/>
        <v>0</v>
      </c>
      <c r="CE867" s="93">
        <f t="shared" si="582"/>
        <v>0</v>
      </c>
      <c r="CF867" s="93">
        <f t="shared" si="583"/>
        <v>0</v>
      </c>
      <c r="CG867" s="105"/>
      <c r="CH867" s="105"/>
      <c r="CI867" s="86"/>
      <c r="CJ867" s="188"/>
      <c r="CK867" s="181">
        <f t="shared" si="584"/>
        <v>0</v>
      </c>
      <c r="CL867" s="181">
        <f t="shared" si="585"/>
        <v>0</v>
      </c>
      <c r="CM867" s="86" t="s">
        <v>5723</v>
      </c>
      <c r="CN867" s="182"/>
      <c r="CO867" s="183"/>
      <c r="CP867" s="86" t="s">
        <v>5724</v>
      </c>
      <c r="CQ867" s="153"/>
      <c r="CR867" s="187" t="e">
        <f t="shared" si="586"/>
        <v>#VALUE!</v>
      </c>
      <c r="CS867" s="188">
        <v>0</v>
      </c>
      <c r="CT867" s="188" t="e">
        <f t="shared" si="588"/>
        <v>#VALUE!</v>
      </c>
      <c r="CU867" s="93"/>
      <c r="CV867" s="94">
        <f t="shared" si="611"/>
        <v>0</v>
      </c>
      <c r="CW867" s="93">
        <f t="shared" si="612"/>
        <v>0</v>
      </c>
      <c r="CX867" s="86">
        <f t="shared" si="613"/>
        <v>0</v>
      </c>
      <c r="CY867" s="93" t="e">
        <f t="shared" si="589"/>
        <v>#VALUE!</v>
      </c>
      <c r="CZ867" s="93">
        <v>0</v>
      </c>
      <c r="DA867" s="93">
        <v>0</v>
      </c>
      <c r="DB867" s="93" t="e">
        <f t="shared" si="590"/>
        <v>#VALUE!</v>
      </c>
      <c r="DC867" s="93">
        <v>0</v>
      </c>
      <c r="DD867" s="91">
        <v>0</v>
      </c>
      <c r="DE867" s="93" t="e">
        <f t="shared" si="591"/>
        <v>#VALUE!</v>
      </c>
      <c r="DF867" s="93">
        <f t="shared" si="604"/>
        <v>0</v>
      </c>
      <c r="DG867" s="93"/>
      <c r="DH867" s="93">
        <v>0</v>
      </c>
      <c r="DI867" s="93">
        <v>0</v>
      </c>
      <c r="DJ867" s="86">
        <f t="shared" si="592"/>
        <v>0</v>
      </c>
      <c r="DK867" s="91">
        <v>0</v>
      </c>
      <c r="DL867" s="93"/>
      <c r="DM867" s="93">
        <v>0</v>
      </c>
      <c r="DN867" s="93" t="e">
        <f t="shared" si="605"/>
        <v>#VALUE!</v>
      </c>
      <c r="DO867" s="93" t="e">
        <f t="shared" si="593"/>
        <v>#VALUE!</v>
      </c>
      <c r="DP867" s="92" t="e">
        <f t="shared" si="594"/>
        <v>#VALUE!</v>
      </c>
      <c r="DQ867" s="97">
        <f t="shared" si="606"/>
        <v>0</v>
      </c>
      <c r="DR867" s="98">
        <f t="shared" si="595"/>
        <v>10</v>
      </c>
      <c r="DS867" s="93" t="str">
        <f t="shared" si="596"/>
        <v>Mã tin sai !!!</v>
      </c>
      <c r="DT867" s="93"/>
      <c r="DU867" s="78" t="e">
        <f t="shared" si="607"/>
        <v>#VALUE!</v>
      </c>
      <c r="DV867" s="78" t="e">
        <f>INDEX('08_DMGiaDat'!$L:$L,MATCH(DU867,'08_DMGiaDat'!$R:$R,0))</f>
        <v>#VALUE!</v>
      </c>
      <c r="DW867" s="78" t="str">
        <f t="shared" si="608"/>
        <v>5010700200100000001</v>
      </c>
      <c r="DX867" s="78" t="str">
        <f>IFERROR(VLOOKUP(DW867,'08_DMGiaDat'!C818:C819,2,FALSE),"N")</f>
        <v>N</v>
      </c>
      <c r="DY867" s="78" t="str">
        <f t="shared" si="609"/>
        <v>50107002001001</v>
      </c>
      <c r="DZ867" s="78" t="str">
        <f>IFERROR(VLOOKUP(DY867,'08_DMGiaDat'!C818:C819,2,FALSE),"N")</f>
        <v>N</v>
      </c>
      <c r="EA867" s="78" t="str">
        <f t="shared" si="610"/>
        <v>5010700200100000001</v>
      </c>
      <c r="EB867" s="78" t="str">
        <f>IFERROR(VLOOKUP(EA867,'08_DMGiaDat'!C818:C819,2,FALSE),"N")</f>
        <v>N</v>
      </c>
      <c r="EC867" s="92" t="e">
        <f>IF(DV867&lt;&gt;"N",DV867,IF(DX867&lt;&gt;"N",DX867,IF(DZ867&lt;&gt;"N",DZ867*VLOOKUP(LEFT(CB867,3),'03_DMMucDich'!C802:C806,5,FALSE),IF(EB867&lt;&gt;"N",EB867*VLOOKUP(LEFT(CB867,3),'03_DMMucDich'!C802:C806,5,FALSE),"N/A"))))</f>
        <v>#VALUE!</v>
      </c>
    </row>
    <row r="868" spans="1:133" s="34" customFormat="1" ht="16" x14ac:dyDescent="0.2">
      <c r="A868" s="85">
        <v>854</v>
      </c>
      <c r="B868" s="86"/>
      <c r="C868" s="87"/>
      <c r="D868" s="141"/>
      <c r="E868" s="86"/>
      <c r="F868" s="88"/>
      <c r="G868" s="88" t="s">
        <v>5718</v>
      </c>
      <c r="H868" s="151">
        <v>2022</v>
      </c>
      <c r="I868" s="86"/>
      <c r="J868" s="86"/>
      <c r="K868" s="145"/>
      <c r="L868" s="105"/>
      <c r="M868" s="86"/>
      <c r="N868" s="105"/>
      <c r="O868" s="105"/>
      <c r="P868" s="86"/>
      <c r="Q868" s="86"/>
      <c r="R868" s="153"/>
      <c r="S868" s="86"/>
      <c r="T868" s="86"/>
      <c r="U868" s="86"/>
      <c r="V868" s="86" t="str">
        <f t="shared" si="576"/>
        <v xml:space="preserve">, </v>
      </c>
      <c r="W868" s="86"/>
      <c r="X868" s="86"/>
      <c r="Y868" s="86"/>
      <c r="Z868" s="88"/>
      <c r="AA868" s="105"/>
      <c r="AB868" s="86"/>
      <c r="AC868" s="90"/>
      <c r="AD868" s="86"/>
      <c r="AE868" s="86"/>
      <c r="AF868" s="86"/>
      <c r="AG868" s="86"/>
      <c r="AH868" s="160"/>
      <c r="AI868" s="153"/>
      <c r="AJ868" s="153"/>
      <c r="AK868" s="86"/>
      <c r="AL868" s="86"/>
      <c r="AM868" s="153"/>
      <c r="AN868" s="153"/>
      <c r="AO868" s="165"/>
      <c r="AP868" s="153"/>
      <c r="AQ868" s="153"/>
      <c r="AR868" s="166">
        <v>0</v>
      </c>
      <c r="AS868" s="88" t="s">
        <v>5719</v>
      </c>
      <c r="AT868" s="92">
        <f t="shared" si="587"/>
        <v>0</v>
      </c>
      <c r="AU868" s="93">
        <v>0</v>
      </c>
      <c r="AV868" s="93">
        <v>0</v>
      </c>
      <c r="AW868" s="166">
        <v>0</v>
      </c>
      <c r="AX868" s="93">
        <v>0</v>
      </c>
      <c r="AY868" s="177"/>
      <c r="AZ868" s="177">
        <v>0</v>
      </c>
      <c r="BA868" s="178"/>
      <c r="BB868" s="105"/>
      <c r="BC868" s="105"/>
      <c r="BD868" s="93"/>
      <c r="BE868" s="93">
        <v>0</v>
      </c>
      <c r="BF868" s="91">
        <v>0</v>
      </c>
      <c r="BG868" s="94"/>
      <c r="BH868" s="95"/>
      <c r="BI868" s="93">
        <f t="shared" si="597"/>
        <v>0</v>
      </c>
      <c r="BJ868" s="105">
        <f t="shared" si="598"/>
        <v>0</v>
      </c>
      <c r="BK868" s="88">
        <f t="shared" si="599"/>
        <v>0</v>
      </c>
      <c r="BL868" s="86">
        <f t="shared" si="600"/>
        <v>0</v>
      </c>
      <c r="BM868" s="105">
        <f t="shared" si="601"/>
        <v>0</v>
      </c>
      <c r="BN868" s="86">
        <f t="shared" si="602"/>
        <v>0</v>
      </c>
      <c r="BO868" s="86">
        <f t="shared" si="603"/>
        <v>0</v>
      </c>
      <c r="BP868" s="86">
        <f t="shared" si="577"/>
        <v>0</v>
      </c>
      <c r="BQ868" s="160"/>
      <c r="BR868" s="86" t="s">
        <v>5720</v>
      </c>
      <c r="BS868" s="88" t="s">
        <v>5721</v>
      </c>
      <c r="BT868" s="86" t="s">
        <v>5722</v>
      </c>
      <c r="BU868" s="86"/>
      <c r="BV868" s="86">
        <f t="shared" si="578"/>
        <v>0</v>
      </c>
      <c r="BW868" s="105" t="str">
        <f t="shared" si="579"/>
        <v/>
      </c>
      <c r="BX868" s="86">
        <f t="shared" si="614"/>
        <v>0</v>
      </c>
      <c r="BY868" s="86">
        <f t="shared" si="615"/>
        <v>0</v>
      </c>
      <c r="BZ868" s="91">
        <f t="shared" si="616"/>
        <v>0</v>
      </c>
      <c r="CA868" s="91">
        <v>0</v>
      </c>
      <c r="CB868" s="96" t="s">
        <v>5719</v>
      </c>
      <c r="CC868" s="91">
        <f t="shared" si="580"/>
        <v>0</v>
      </c>
      <c r="CD868" s="91">
        <f t="shared" si="581"/>
        <v>0</v>
      </c>
      <c r="CE868" s="93">
        <f t="shared" si="582"/>
        <v>0</v>
      </c>
      <c r="CF868" s="93">
        <f t="shared" si="583"/>
        <v>0</v>
      </c>
      <c r="CG868" s="105"/>
      <c r="CH868" s="105"/>
      <c r="CI868" s="86"/>
      <c r="CJ868" s="188"/>
      <c r="CK868" s="181">
        <f t="shared" si="584"/>
        <v>0</v>
      </c>
      <c r="CL868" s="181">
        <f t="shared" si="585"/>
        <v>0</v>
      </c>
      <c r="CM868" s="86" t="s">
        <v>5723</v>
      </c>
      <c r="CN868" s="182"/>
      <c r="CO868" s="183"/>
      <c r="CP868" s="86" t="s">
        <v>5724</v>
      </c>
      <c r="CQ868" s="153"/>
      <c r="CR868" s="187" t="e">
        <f t="shared" si="586"/>
        <v>#VALUE!</v>
      </c>
      <c r="CS868" s="188">
        <v>0</v>
      </c>
      <c r="CT868" s="188" t="e">
        <f t="shared" si="588"/>
        <v>#VALUE!</v>
      </c>
      <c r="CU868" s="93"/>
      <c r="CV868" s="94">
        <f t="shared" si="611"/>
        <v>0</v>
      </c>
      <c r="CW868" s="93">
        <f t="shared" si="612"/>
        <v>0</v>
      </c>
      <c r="CX868" s="86">
        <f t="shared" si="613"/>
        <v>0</v>
      </c>
      <c r="CY868" s="93" t="e">
        <f t="shared" si="589"/>
        <v>#VALUE!</v>
      </c>
      <c r="CZ868" s="93">
        <v>0</v>
      </c>
      <c r="DA868" s="93">
        <v>0</v>
      </c>
      <c r="DB868" s="93" t="e">
        <f t="shared" si="590"/>
        <v>#VALUE!</v>
      </c>
      <c r="DC868" s="93">
        <v>0</v>
      </c>
      <c r="DD868" s="91">
        <v>0</v>
      </c>
      <c r="DE868" s="93" t="e">
        <f t="shared" si="591"/>
        <v>#VALUE!</v>
      </c>
      <c r="DF868" s="93">
        <f t="shared" si="604"/>
        <v>0</v>
      </c>
      <c r="DG868" s="93"/>
      <c r="DH868" s="93">
        <v>0</v>
      </c>
      <c r="DI868" s="93">
        <v>0</v>
      </c>
      <c r="DJ868" s="86">
        <f t="shared" si="592"/>
        <v>0</v>
      </c>
      <c r="DK868" s="91">
        <v>0</v>
      </c>
      <c r="DL868" s="93"/>
      <c r="DM868" s="93">
        <v>0</v>
      </c>
      <c r="DN868" s="93" t="e">
        <f t="shared" si="605"/>
        <v>#VALUE!</v>
      </c>
      <c r="DO868" s="93" t="e">
        <f t="shared" si="593"/>
        <v>#VALUE!</v>
      </c>
      <c r="DP868" s="92" t="e">
        <f t="shared" si="594"/>
        <v>#VALUE!</v>
      </c>
      <c r="DQ868" s="97">
        <f t="shared" si="606"/>
        <v>0</v>
      </c>
      <c r="DR868" s="98">
        <f t="shared" si="595"/>
        <v>10</v>
      </c>
      <c r="DS868" s="93" t="str">
        <f t="shared" si="596"/>
        <v>Mã tin sai !!!</v>
      </c>
      <c r="DT868" s="93"/>
      <c r="DU868" s="78" t="e">
        <f t="shared" si="607"/>
        <v>#VALUE!</v>
      </c>
      <c r="DV868" s="78" t="e">
        <f>INDEX('08_DMGiaDat'!$L:$L,MATCH(DU868,'08_DMGiaDat'!$R:$R,0))</f>
        <v>#VALUE!</v>
      </c>
      <c r="DW868" s="78" t="str">
        <f t="shared" si="608"/>
        <v>5010700200100000001</v>
      </c>
      <c r="DX868" s="78" t="str">
        <f>IFERROR(VLOOKUP(DW868,'08_DMGiaDat'!C818:C819,2,FALSE),"N")</f>
        <v>N</v>
      </c>
      <c r="DY868" s="78" t="str">
        <f t="shared" si="609"/>
        <v>50107002001001</v>
      </c>
      <c r="DZ868" s="78" t="str">
        <f>IFERROR(VLOOKUP(DY868,'08_DMGiaDat'!C818:C819,2,FALSE),"N")</f>
        <v>N</v>
      </c>
      <c r="EA868" s="78" t="str">
        <f t="shared" si="610"/>
        <v>5010700200100000001</v>
      </c>
      <c r="EB868" s="78" t="str">
        <f>IFERROR(VLOOKUP(EA868,'08_DMGiaDat'!C818:C819,2,FALSE),"N")</f>
        <v>N</v>
      </c>
      <c r="EC868" s="92" t="e">
        <f>IF(DV868&lt;&gt;"N",DV868,IF(DX868&lt;&gt;"N",DX868,IF(DZ868&lt;&gt;"N",DZ868*VLOOKUP(LEFT(CB868,3),'03_DMMucDich'!C802:C806,5,FALSE),IF(EB868&lt;&gt;"N",EB868*VLOOKUP(LEFT(CB868,3),'03_DMMucDich'!C802:C806,5,FALSE),"N/A"))))</f>
        <v>#VALUE!</v>
      </c>
    </row>
    <row r="869" spans="1:133" s="34" customFormat="1" ht="16" x14ac:dyDescent="0.2">
      <c r="A869" s="85">
        <v>855</v>
      </c>
      <c r="B869" s="86"/>
      <c r="C869" s="87"/>
      <c r="D869" s="141"/>
      <c r="E869" s="86"/>
      <c r="F869" s="88"/>
      <c r="G869" s="88" t="s">
        <v>5718</v>
      </c>
      <c r="H869" s="151">
        <v>2022</v>
      </c>
      <c r="I869" s="86"/>
      <c r="J869" s="86"/>
      <c r="K869" s="145"/>
      <c r="L869" s="105"/>
      <c r="M869" s="86"/>
      <c r="N869" s="105"/>
      <c r="O869" s="105"/>
      <c r="P869" s="86"/>
      <c r="Q869" s="86"/>
      <c r="R869" s="153"/>
      <c r="S869" s="86"/>
      <c r="T869" s="86"/>
      <c r="U869" s="86"/>
      <c r="V869" s="86" t="str">
        <f t="shared" si="576"/>
        <v xml:space="preserve">, </v>
      </c>
      <c r="W869" s="86"/>
      <c r="X869" s="86"/>
      <c r="Y869" s="86"/>
      <c r="Z869" s="88"/>
      <c r="AA869" s="105"/>
      <c r="AB869" s="86"/>
      <c r="AC869" s="90"/>
      <c r="AD869" s="86"/>
      <c r="AE869" s="86"/>
      <c r="AF869" s="86"/>
      <c r="AG869" s="86"/>
      <c r="AH869" s="160"/>
      <c r="AI869" s="153"/>
      <c r="AJ869" s="153"/>
      <c r="AK869" s="86"/>
      <c r="AL869" s="86"/>
      <c r="AM869" s="153"/>
      <c r="AN869" s="153"/>
      <c r="AO869" s="165"/>
      <c r="AP869" s="153"/>
      <c r="AQ869" s="153"/>
      <c r="AR869" s="166">
        <v>0</v>
      </c>
      <c r="AS869" s="88" t="s">
        <v>5719</v>
      </c>
      <c r="AT869" s="92">
        <f t="shared" si="587"/>
        <v>0</v>
      </c>
      <c r="AU869" s="93">
        <v>0</v>
      </c>
      <c r="AV869" s="93">
        <v>0</v>
      </c>
      <c r="AW869" s="166">
        <v>0</v>
      </c>
      <c r="AX869" s="93">
        <v>0</v>
      </c>
      <c r="AY869" s="177"/>
      <c r="AZ869" s="177">
        <v>0</v>
      </c>
      <c r="BA869" s="178"/>
      <c r="BB869" s="105"/>
      <c r="BC869" s="105"/>
      <c r="BD869" s="93"/>
      <c r="BE869" s="93">
        <v>0</v>
      </c>
      <c r="BF869" s="91">
        <v>0</v>
      </c>
      <c r="BG869" s="94"/>
      <c r="BH869" s="95"/>
      <c r="BI869" s="93">
        <f t="shared" si="597"/>
        <v>0</v>
      </c>
      <c r="BJ869" s="105">
        <f t="shared" si="598"/>
        <v>0</v>
      </c>
      <c r="BK869" s="88">
        <f t="shared" si="599"/>
        <v>0</v>
      </c>
      <c r="BL869" s="86">
        <f t="shared" si="600"/>
        <v>0</v>
      </c>
      <c r="BM869" s="105">
        <f t="shared" si="601"/>
        <v>0</v>
      </c>
      <c r="BN869" s="86">
        <f t="shared" si="602"/>
        <v>0</v>
      </c>
      <c r="BO869" s="86">
        <f t="shared" si="603"/>
        <v>0</v>
      </c>
      <c r="BP869" s="86">
        <f t="shared" si="577"/>
        <v>0</v>
      </c>
      <c r="BQ869" s="160"/>
      <c r="BR869" s="86" t="s">
        <v>5720</v>
      </c>
      <c r="BS869" s="88" t="s">
        <v>5721</v>
      </c>
      <c r="BT869" s="86" t="s">
        <v>5722</v>
      </c>
      <c r="BU869" s="86"/>
      <c r="BV869" s="86">
        <f t="shared" si="578"/>
        <v>0</v>
      </c>
      <c r="BW869" s="105" t="str">
        <f t="shared" si="579"/>
        <v/>
      </c>
      <c r="BX869" s="86">
        <f t="shared" si="614"/>
        <v>0</v>
      </c>
      <c r="BY869" s="86">
        <f t="shared" si="615"/>
        <v>0</v>
      </c>
      <c r="BZ869" s="91">
        <f t="shared" si="616"/>
        <v>0</v>
      </c>
      <c r="CA869" s="91">
        <v>0</v>
      </c>
      <c r="CB869" s="96" t="s">
        <v>5719</v>
      </c>
      <c r="CC869" s="91">
        <f t="shared" si="580"/>
        <v>0</v>
      </c>
      <c r="CD869" s="91">
        <f t="shared" si="581"/>
        <v>0</v>
      </c>
      <c r="CE869" s="93">
        <f t="shared" si="582"/>
        <v>0</v>
      </c>
      <c r="CF869" s="93">
        <f t="shared" si="583"/>
        <v>0</v>
      </c>
      <c r="CG869" s="105"/>
      <c r="CH869" s="105"/>
      <c r="CI869" s="86"/>
      <c r="CJ869" s="188"/>
      <c r="CK869" s="181">
        <f t="shared" si="584"/>
        <v>0</v>
      </c>
      <c r="CL869" s="181">
        <f t="shared" si="585"/>
        <v>0</v>
      </c>
      <c r="CM869" s="86" t="s">
        <v>5723</v>
      </c>
      <c r="CN869" s="182"/>
      <c r="CO869" s="183"/>
      <c r="CP869" s="86" t="s">
        <v>5724</v>
      </c>
      <c r="CQ869" s="153"/>
      <c r="CR869" s="187" t="e">
        <f t="shared" si="586"/>
        <v>#VALUE!</v>
      </c>
      <c r="CS869" s="188">
        <v>0</v>
      </c>
      <c r="CT869" s="188" t="e">
        <f t="shared" si="588"/>
        <v>#VALUE!</v>
      </c>
      <c r="CU869" s="93"/>
      <c r="CV869" s="94">
        <f t="shared" si="611"/>
        <v>0</v>
      </c>
      <c r="CW869" s="93">
        <f t="shared" si="612"/>
        <v>0</v>
      </c>
      <c r="CX869" s="86">
        <f t="shared" si="613"/>
        <v>0</v>
      </c>
      <c r="CY869" s="93" t="e">
        <f t="shared" si="589"/>
        <v>#VALUE!</v>
      </c>
      <c r="CZ869" s="93">
        <v>0</v>
      </c>
      <c r="DA869" s="93">
        <v>0</v>
      </c>
      <c r="DB869" s="93" t="e">
        <f t="shared" si="590"/>
        <v>#VALUE!</v>
      </c>
      <c r="DC869" s="93">
        <v>0</v>
      </c>
      <c r="DD869" s="91">
        <v>0</v>
      </c>
      <c r="DE869" s="93" t="e">
        <f t="shared" si="591"/>
        <v>#VALUE!</v>
      </c>
      <c r="DF869" s="93">
        <f t="shared" si="604"/>
        <v>0</v>
      </c>
      <c r="DG869" s="93"/>
      <c r="DH869" s="93">
        <v>0</v>
      </c>
      <c r="DI869" s="93">
        <v>0</v>
      </c>
      <c r="DJ869" s="86">
        <f t="shared" si="592"/>
        <v>0</v>
      </c>
      <c r="DK869" s="91">
        <v>0</v>
      </c>
      <c r="DL869" s="93"/>
      <c r="DM869" s="93">
        <v>0</v>
      </c>
      <c r="DN869" s="93" t="e">
        <f t="shared" si="605"/>
        <v>#VALUE!</v>
      </c>
      <c r="DO869" s="93" t="e">
        <f t="shared" si="593"/>
        <v>#VALUE!</v>
      </c>
      <c r="DP869" s="92" t="e">
        <f t="shared" si="594"/>
        <v>#VALUE!</v>
      </c>
      <c r="DQ869" s="97">
        <f t="shared" si="606"/>
        <v>0</v>
      </c>
      <c r="DR869" s="98">
        <f t="shared" si="595"/>
        <v>10</v>
      </c>
      <c r="DS869" s="93" t="str">
        <f t="shared" si="596"/>
        <v>Mã tin sai !!!</v>
      </c>
      <c r="DT869" s="93"/>
      <c r="DU869" s="78" t="e">
        <f t="shared" si="607"/>
        <v>#VALUE!</v>
      </c>
      <c r="DV869" s="78" t="e">
        <f>INDEX('08_DMGiaDat'!$L:$L,MATCH(DU869,'08_DMGiaDat'!$R:$R,0))</f>
        <v>#VALUE!</v>
      </c>
      <c r="DW869" s="78" t="str">
        <f t="shared" si="608"/>
        <v>5010700200100000001</v>
      </c>
      <c r="DX869" s="78" t="str">
        <f>IFERROR(VLOOKUP(DW869,'08_DMGiaDat'!C818:C819,2,FALSE),"N")</f>
        <v>N</v>
      </c>
      <c r="DY869" s="78" t="str">
        <f t="shared" si="609"/>
        <v>50107002001001</v>
      </c>
      <c r="DZ869" s="78" t="str">
        <f>IFERROR(VLOOKUP(DY869,'08_DMGiaDat'!C818:C819,2,FALSE),"N")</f>
        <v>N</v>
      </c>
      <c r="EA869" s="78" t="str">
        <f t="shared" si="610"/>
        <v>5010700200100000001</v>
      </c>
      <c r="EB869" s="78" t="str">
        <f>IFERROR(VLOOKUP(EA869,'08_DMGiaDat'!C818:C819,2,FALSE),"N")</f>
        <v>N</v>
      </c>
      <c r="EC869" s="92" t="e">
        <f>IF(DV869&lt;&gt;"N",DV869,IF(DX869&lt;&gt;"N",DX869,IF(DZ869&lt;&gt;"N",DZ869*VLOOKUP(LEFT(CB869,3),'03_DMMucDich'!C802:C806,5,FALSE),IF(EB869&lt;&gt;"N",EB869*VLOOKUP(LEFT(CB869,3),'03_DMMucDich'!C802:C806,5,FALSE),"N/A"))))</f>
        <v>#VALUE!</v>
      </c>
    </row>
    <row r="870" spans="1:133" s="34" customFormat="1" ht="16" x14ac:dyDescent="0.2">
      <c r="A870" s="85">
        <v>856</v>
      </c>
      <c r="B870" s="86"/>
      <c r="C870" s="87"/>
      <c r="D870" s="141"/>
      <c r="E870" s="86"/>
      <c r="F870" s="88"/>
      <c r="G870" s="88" t="s">
        <v>5718</v>
      </c>
      <c r="H870" s="151">
        <v>2022</v>
      </c>
      <c r="I870" s="86"/>
      <c r="J870" s="86"/>
      <c r="K870" s="145"/>
      <c r="L870" s="105"/>
      <c r="M870" s="86"/>
      <c r="N870" s="105"/>
      <c r="O870" s="105"/>
      <c r="P870" s="86"/>
      <c r="Q870" s="86"/>
      <c r="R870" s="153"/>
      <c r="S870" s="86"/>
      <c r="T870" s="86"/>
      <c r="U870" s="86"/>
      <c r="V870" s="86" t="str">
        <f t="shared" si="576"/>
        <v xml:space="preserve">, </v>
      </c>
      <c r="W870" s="86"/>
      <c r="X870" s="86"/>
      <c r="Y870" s="86"/>
      <c r="Z870" s="88"/>
      <c r="AA870" s="105"/>
      <c r="AB870" s="86"/>
      <c r="AC870" s="90"/>
      <c r="AD870" s="86"/>
      <c r="AE870" s="86"/>
      <c r="AF870" s="86"/>
      <c r="AG870" s="86"/>
      <c r="AH870" s="160"/>
      <c r="AI870" s="153"/>
      <c r="AJ870" s="153"/>
      <c r="AK870" s="86"/>
      <c r="AL870" s="86"/>
      <c r="AM870" s="153"/>
      <c r="AN870" s="153"/>
      <c r="AO870" s="165"/>
      <c r="AP870" s="153"/>
      <c r="AQ870" s="153"/>
      <c r="AR870" s="166">
        <v>0</v>
      </c>
      <c r="AS870" s="88" t="s">
        <v>5719</v>
      </c>
      <c r="AT870" s="92">
        <f t="shared" si="587"/>
        <v>0</v>
      </c>
      <c r="AU870" s="93">
        <v>0</v>
      </c>
      <c r="AV870" s="93">
        <v>0</v>
      </c>
      <c r="AW870" s="166">
        <v>0</v>
      </c>
      <c r="AX870" s="93">
        <v>0</v>
      </c>
      <c r="AY870" s="177"/>
      <c r="AZ870" s="177">
        <v>0</v>
      </c>
      <c r="BA870" s="178"/>
      <c r="BB870" s="105"/>
      <c r="BC870" s="105"/>
      <c r="BD870" s="93"/>
      <c r="BE870" s="93">
        <v>0</v>
      </c>
      <c r="BF870" s="91">
        <v>0</v>
      </c>
      <c r="BG870" s="94"/>
      <c r="BH870" s="95"/>
      <c r="BI870" s="93">
        <f t="shared" si="597"/>
        <v>0</v>
      </c>
      <c r="BJ870" s="105">
        <f t="shared" si="598"/>
        <v>0</v>
      </c>
      <c r="BK870" s="88">
        <f t="shared" si="599"/>
        <v>0</v>
      </c>
      <c r="BL870" s="86">
        <f t="shared" si="600"/>
        <v>0</v>
      </c>
      <c r="BM870" s="105">
        <f t="shared" si="601"/>
        <v>0</v>
      </c>
      <c r="BN870" s="86">
        <f t="shared" si="602"/>
        <v>0</v>
      </c>
      <c r="BO870" s="86">
        <f t="shared" si="603"/>
        <v>0</v>
      </c>
      <c r="BP870" s="86">
        <f t="shared" si="577"/>
        <v>0</v>
      </c>
      <c r="BQ870" s="160"/>
      <c r="BR870" s="86" t="s">
        <v>5720</v>
      </c>
      <c r="BS870" s="88" t="s">
        <v>5721</v>
      </c>
      <c r="BT870" s="86" t="s">
        <v>5722</v>
      </c>
      <c r="BU870" s="86"/>
      <c r="BV870" s="86">
        <f t="shared" si="578"/>
        <v>0</v>
      </c>
      <c r="BW870" s="105" t="str">
        <f t="shared" si="579"/>
        <v/>
      </c>
      <c r="BX870" s="86">
        <f t="shared" si="614"/>
        <v>0</v>
      </c>
      <c r="BY870" s="86">
        <f t="shared" si="615"/>
        <v>0</v>
      </c>
      <c r="BZ870" s="91">
        <f t="shared" si="616"/>
        <v>0</v>
      </c>
      <c r="CA870" s="91">
        <v>0</v>
      </c>
      <c r="CB870" s="96" t="s">
        <v>5719</v>
      </c>
      <c r="CC870" s="91">
        <f t="shared" si="580"/>
        <v>0</v>
      </c>
      <c r="CD870" s="91">
        <f t="shared" si="581"/>
        <v>0</v>
      </c>
      <c r="CE870" s="93">
        <f t="shared" si="582"/>
        <v>0</v>
      </c>
      <c r="CF870" s="93">
        <f t="shared" si="583"/>
        <v>0</v>
      </c>
      <c r="CG870" s="105"/>
      <c r="CH870" s="105"/>
      <c r="CI870" s="86"/>
      <c r="CJ870" s="188"/>
      <c r="CK870" s="181">
        <f t="shared" si="584"/>
        <v>0</v>
      </c>
      <c r="CL870" s="181">
        <f t="shared" si="585"/>
        <v>0</v>
      </c>
      <c r="CM870" s="86" t="s">
        <v>5723</v>
      </c>
      <c r="CN870" s="182"/>
      <c r="CO870" s="183"/>
      <c r="CP870" s="86" t="s">
        <v>5724</v>
      </c>
      <c r="CQ870" s="153"/>
      <c r="CR870" s="187" t="e">
        <f t="shared" si="586"/>
        <v>#VALUE!</v>
      </c>
      <c r="CS870" s="188">
        <v>0</v>
      </c>
      <c r="CT870" s="188" t="e">
        <f t="shared" si="588"/>
        <v>#VALUE!</v>
      </c>
      <c r="CU870" s="93"/>
      <c r="CV870" s="94">
        <f t="shared" si="611"/>
        <v>0</v>
      </c>
      <c r="CW870" s="93">
        <f t="shared" si="612"/>
        <v>0</v>
      </c>
      <c r="CX870" s="86">
        <f t="shared" si="613"/>
        <v>0</v>
      </c>
      <c r="CY870" s="93" t="e">
        <f t="shared" si="589"/>
        <v>#VALUE!</v>
      </c>
      <c r="CZ870" s="93">
        <v>0</v>
      </c>
      <c r="DA870" s="93">
        <v>0</v>
      </c>
      <c r="DB870" s="93" t="e">
        <f t="shared" si="590"/>
        <v>#VALUE!</v>
      </c>
      <c r="DC870" s="93">
        <v>0</v>
      </c>
      <c r="DD870" s="91">
        <v>0</v>
      </c>
      <c r="DE870" s="93" t="e">
        <f t="shared" si="591"/>
        <v>#VALUE!</v>
      </c>
      <c r="DF870" s="93">
        <f t="shared" si="604"/>
        <v>0</v>
      </c>
      <c r="DG870" s="93"/>
      <c r="DH870" s="93">
        <v>0</v>
      </c>
      <c r="DI870" s="93">
        <v>0</v>
      </c>
      <c r="DJ870" s="86">
        <f t="shared" si="592"/>
        <v>0</v>
      </c>
      <c r="DK870" s="91">
        <v>0</v>
      </c>
      <c r="DL870" s="93"/>
      <c r="DM870" s="93">
        <v>0</v>
      </c>
      <c r="DN870" s="93" t="e">
        <f t="shared" si="605"/>
        <v>#VALUE!</v>
      </c>
      <c r="DO870" s="93" t="e">
        <f t="shared" si="593"/>
        <v>#VALUE!</v>
      </c>
      <c r="DP870" s="92" t="e">
        <f t="shared" si="594"/>
        <v>#VALUE!</v>
      </c>
      <c r="DQ870" s="97">
        <f t="shared" si="606"/>
        <v>0</v>
      </c>
      <c r="DR870" s="98">
        <f t="shared" si="595"/>
        <v>10</v>
      </c>
      <c r="DS870" s="93" t="str">
        <f t="shared" si="596"/>
        <v>Mã tin sai !!!</v>
      </c>
      <c r="DT870" s="93"/>
      <c r="DU870" s="78" t="e">
        <f t="shared" si="607"/>
        <v>#VALUE!</v>
      </c>
      <c r="DV870" s="78" t="e">
        <f>INDEX('08_DMGiaDat'!$L:$L,MATCH(DU870,'08_DMGiaDat'!$R:$R,0))</f>
        <v>#VALUE!</v>
      </c>
      <c r="DW870" s="78" t="str">
        <f t="shared" si="608"/>
        <v>5010700200100000001</v>
      </c>
      <c r="DX870" s="78" t="str">
        <f>IFERROR(VLOOKUP(DW870,'08_DMGiaDat'!C818:C819,2,FALSE),"N")</f>
        <v>N</v>
      </c>
      <c r="DY870" s="78" t="str">
        <f t="shared" si="609"/>
        <v>50107002001001</v>
      </c>
      <c r="DZ870" s="78" t="str">
        <f>IFERROR(VLOOKUP(DY870,'08_DMGiaDat'!C818:C819,2,FALSE),"N")</f>
        <v>N</v>
      </c>
      <c r="EA870" s="78" t="str">
        <f t="shared" si="610"/>
        <v>5010700200100000001</v>
      </c>
      <c r="EB870" s="78" t="str">
        <f>IFERROR(VLOOKUP(EA870,'08_DMGiaDat'!C818:C819,2,FALSE),"N")</f>
        <v>N</v>
      </c>
      <c r="EC870" s="92" t="e">
        <f>IF(DV870&lt;&gt;"N",DV870,IF(DX870&lt;&gt;"N",DX870,IF(DZ870&lt;&gt;"N",DZ870*VLOOKUP(LEFT(CB870,3),'03_DMMucDich'!C802:C806,5,FALSE),IF(EB870&lt;&gt;"N",EB870*VLOOKUP(LEFT(CB870,3),'03_DMMucDich'!C802:C806,5,FALSE),"N/A"))))</f>
        <v>#VALUE!</v>
      </c>
    </row>
    <row r="871" spans="1:133" s="34" customFormat="1" ht="16" x14ac:dyDescent="0.2">
      <c r="A871" s="85">
        <v>857</v>
      </c>
      <c r="B871" s="86"/>
      <c r="C871" s="87"/>
      <c r="D871" s="141"/>
      <c r="E871" s="86"/>
      <c r="F871" s="88"/>
      <c r="G871" s="88" t="s">
        <v>5718</v>
      </c>
      <c r="H871" s="151">
        <v>2022</v>
      </c>
      <c r="I871" s="86"/>
      <c r="J871" s="86"/>
      <c r="K871" s="145"/>
      <c r="L871" s="105"/>
      <c r="M871" s="86"/>
      <c r="N871" s="105"/>
      <c r="O871" s="105"/>
      <c r="P871" s="86"/>
      <c r="Q871" s="86"/>
      <c r="R871" s="153"/>
      <c r="S871" s="86"/>
      <c r="T871" s="86"/>
      <c r="U871" s="86"/>
      <c r="V871" s="86" t="str">
        <f t="shared" si="576"/>
        <v xml:space="preserve">, </v>
      </c>
      <c r="W871" s="86"/>
      <c r="X871" s="86"/>
      <c r="Y871" s="86"/>
      <c r="Z871" s="88"/>
      <c r="AA871" s="105"/>
      <c r="AB871" s="86"/>
      <c r="AC871" s="90"/>
      <c r="AD871" s="86"/>
      <c r="AE871" s="86"/>
      <c r="AF871" s="86"/>
      <c r="AG871" s="86"/>
      <c r="AH871" s="160"/>
      <c r="AI871" s="153"/>
      <c r="AJ871" s="153"/>
      <c r="AK871" s="86"/>
      <c r="AL871" s="86"/>
      <c r="AM871" s="153"/>
      <c r="AN871" s="153"/>
      <c r="AO871" s="165"/>
      <c r="AP871" s="153"/>
      <c r="AQ871" s="153"/>
      <c r="AR871" s="166">
        <v>0</v>
      </c>
      <c r="AS871" s="88" t="s">
        <v>5719</v>
      </c>
      <c r="AT871" s="92">
        <f t="shared" si="587"/>
        <v>0</v>
      </c>
      <c r="AU871" s="93">
        <v>0</v>
      </c>
      <c r="AV871" s="93">
        <v>0</v>
      </c>
      <c r="AW871" s="166">
        <v>0</v>
      </c>
      <c r="AX871" s="93">
        <v>0</v>
      </c>
      <c r="AY871" s="177"/>
      <c r="AZ871" s="177">
        <v>0</v>
      </c>
      <c r="BA871" s="178"/>
      <c r="BB871" s="105"/>
      <c r="BC871" s="105"/>
      <c r="BD871" s="93"/>
      <c r="BE871" s="93">
        <v>0</v>
      </c>
      <c r="BF871" s="91">
        <v>0</v>
      </c>
      <c r="BG871" s="94"/>
      <c r="BH871" s="95"/>
      <c r="BI871" s="93">
        <f t="shared" si="597"/>
        <v>0</v>
      </c>
      <c r="BJ871" s="105">
        <f t="shared" si="598"/>
        <v>0</v>
      </c>
      <c r="BK871" s="88">
        <f t="shared" si="599"/>
        <v>0</v>
      </c>
      <c r="BL871" s="86">
        <f t="shared" si="600"/>
        <v>0</v>
      </c>
      <c r="BM871" s="105">
        <f t="shared" si="601"/>
        <v>0</v>
      </c>
      <c r="BN871" s="86">
        <f t="shared" si="602"/>
        <v>0</v>
      </c>
      <c r="BO871" s="86">
        <f t="shared" si="603"/>
        <v>0</v>
      </c>
      <c r="BP871" s="86">
        <f t="shared" si="577"/>
        <v>0</v>
      </c>
      <c r="BQ871" s="160"/>
      <c r="BR871" s="86" t="s">
        <v>5720</v>
      </c>
      <c r="BS871" s="88" t="s">
        <v>5721</v>
      </c>
      <c r="BT871" s="86" t="s">
        <v>5722</v>
      </c>
      <c r="BU871" s="86"/>
      <c r="BV871" s="86">
        <f t="shared" si="578"/>
        <v>0</v>
      </c>
      <c r="BW871" s="105" t="str">
        <f t="shared" si="579"/>
        <v/>
      </c>
      <c r="BX871" s="86">
        <f t="shared" si="614"/>
        <v>0</v>
      </c>
      <c r="BY871" s="86">
        <f t="shared" si="615"/>
        <v>0</v>
      </c>
      <c r="BZ871" s="91">
        <f t="shared" si="616"/>
        <v>0</v>
      </c>
      <c r="CA871" s="91">
        <v>0</v>
      </c>
      <c r="CB871" s="96" t="s">
        <v>5719</v>
      </c>
      <c r="CC871" s="91">
        <f t="shared" si="580"/>
        <v>0</v>
      </c>
      <c r="CD871" s="91">
        <f t="shared" si="581"/>
        <v>0</v>
      </c>
      <c r="CE871" s="93">
        <f t="shared" si="582"/>
        <v>0</v>
      </c>
      <c r="CF871" s="93">
        <f t="shared" si="583"/>
        <v>0</v>
      </c>
      <c r="CG871" s="105"/>
      <c r="CH871" s="105"/>
      <c r="CI871" s="86"/>
      <c r="CJ871" s="188"/>
      <c r="CK871" s="181">
        <f t="shared" si="584"/>
        <v>0</v>
      </c>
      <c r="CL871" s="181">
        <f t="shared" si="585"/>
        <v>0</v>
      </c>
      <c r="CM871" s="86" t="s">
        <v>5723</v>
      </c>
      <c r="CN871" s="182"/>
      <c r="CO871" s="183"/>
      <c r="CP871" s="86" t="s">
        <v>5724</v>
      </c>
      <c r="CQ871" s="153"/>
      <c r="CR871" s="187" t="e">
        <f t="shared" si="586"/>
        <v>#VALUE!</v>
      </c>
      <c r="CS871" s="188">
        <v>0</v>
      </c>
      <c r="CT871" s="188" t="e">
        <f t="shared" si="588"/>
        <v>#VALUE!</v>
      </c>
      <c r="CU871" s="93"/>
      <c r="CV871" s="94">
        <f t="shared" si="611"/>
        <v>0</v>
      </c>
      <c r="CW871" s="93">
        <f t="shared" si="612"/>
        <v>0</v>
      </c>
      <c r="CX871" s="86">
        <f t="shared" si="613"/>
        <v>0</v>
      </c>
      <c r="CY871" s="93" t="e">
        <f t="shared" si="589"/>
        <v>#VALUE!</v>
      </c>
      <c r="CZ871" s="93">
        <v>0</v>
      </c>
      <c r="DA871" s="93">
        <v>0</v>
      </c>
      <c r="DB871" s="93" t="e">
        <f t="shared" si="590"/>
        <v>#VALUE!</v>
      </c>
      <c r="DC871" s="93">
        <v>0</v>
      </c>
      <c r="DD871" s="91">
        <v>0</v>
      </c>
      <c r="DE871" s="93" t="e">
        <f t="shared" si="591"/>
        <v>#VALUE!</v>
      </c>
      <c r="DF871" s="93">
        <f t="shared" si="604"/>
        <v>0</v>
      </c>
      <c r="DG871" s="93"/>
      <c r="DH871" s="93">
        <v>0</v>
      </c>
      <c r="DI871" s="93">
        <v>0</v>
      </c>
      <c r="DJ871" s="86">
        <f t="shared" si="592"/>
        <v>0</v>
      </c>
      <c r="DK871" s="91">
        <v>0</v>
      </c>
      <c r="DL871" s="93"/>
      <c r="DM871" s="93">
        <v>0</v>
      </c>
      <c r="DN871" s="93" t="e">
        <f t="shared" si="605"/>
        <v>#VALUE!</v>
      </c>
      <c r="DO871" s="93" t="e">
        <f t="shared" si="593"/>
        <v>#VALUE!</v>
      </c>
      <c r="DP871" s="92" t="e">
        <f t="shared" si="594"/>
        <v>#VALUE!</v>
      </c>
      <c r="DQ871" s="97">
        <f t="shared" si="606"/>
        <v>0</v>
      </c>
      <c r="DR871" s="98">
        <f t="shared" si="595"/>
        <v>10</v>
      </c>
      <c r="DS871" s="93" t="str">
        <f t="shared" si="596"/>
        <v>Mã tin sai !!!</v>
      </c>
      <c r="DT871" s="93"/>
      <c r="DU871" s="78" t="e">
        <f t="shared" si="607"/>
        <v>#VALUE!</v>
      </c>
      <c r="DV871" s="78" t="e">
        <f>INDEX('08_DMGiaDat'!$L:$L,MATCH(DU871,'08_DMGiaDat'!$R:$R,0))</f>
        <v>#VALUE!</v>
      </c>
      <c r="DW871" s="78" t="str">
        <f t="shared" si="608"/>
        <v>5010700200100000001</v>
      </c>
      <c r="DX871" s="78" t="str">
        <f>IFERROR(VLOOKUP(DW871,'08_DMGiaDat'!C818:C819,2,FALSE),"N")</f>
        <v>N</v>
      </c>
      <c r="DY871" s="78" t="str">
        <f t="shared" si="609"/>
        <v>50107002001001</v>
      </c>
      <c r="DZ871" s="78" t="str">
        <f>IFERROR(VLOOKUP(DY871,'08_DMGiaDat'!C818:C819,2,FALSE),"N")</f>
        <v>N</v>
      </c>
      <c r="EA871" s="78" t="str">
        <f t="shared" si="610"/>
        <v>5010700200100000001</v>
      </c>
      <c r="EB871" s="78" t="str">
        <f>IFERROR(VLOOKUP(EA871,'08_DMGiaDat'!C818:C819,2,FALSE),"N")</f>
        <v>N</v>
      </c>
      <c r="EC871" s="92" t="e">
        <f>IF(DV871&lt;&gt;"N",DV871,IF(DX871&lt;&gt;"N",DX871,IF(DZ871&lt;&gt;"N",DZ871*VLOOKUP(LEFT(CB871,3),'03_DMMucDich'!C802:C806,5,FALSE),IF(EB871&lt;&gt;"N",EB871*VLOOKUP(LEFT(CB871,3),'03_DMMucDich'!C802:C806,5,FALSE),"N/A"))))</f>
        <v>#VALUE!</v>
      </c>
    </row>
    <row r="872" spans="1:133" s="34" customFormat="1" ht="16" x14ac:dyDescent="0.2">
      <c r="A872" s="85">
        <v>858</v>
      </c>
      <c r="B872" s="86"/>
      <c r="C872" s="87"/>
      <c r="D872" s="141"/>
      <c r="E872" s="86"/>
      <c r="F872" s="88"/>
      <c r="G872" s="88" t="s">
        <v>5718</v>
      </c>
      <c r="H872" s="151">
        <v>2022</v>
      </c>
      <c r="I872" s="86"/>
      <c r="J872" s="86"/>
      <c r="K872" s="145"/>
      <c r="L872" s="105"/>
      <c r="M872" s="86"/>
      <c r="N872" s="105"/>
      <c r="O872" s="105"/>
      <c r="P872" s="86"/>
      <c r="Q872" s="86"/>
      <c r="R872" s="153"/>
      <c r="S872" s="86"/>
      <c r="T872" s="86"/>
      <c r="U872" s="86"/>
      <c r="V872" s="86" t="str">
        <f t="shared" ref="V872:V935" si="617">AJ872&amp;", "&amp;AI872</f>
        <v xml:space="preserve">, </v>
      </c>
      <c r="W872" s="86"/>
      <c r="X872" s="86"/>
      <c r="Y872" s="86"/>
      <c r="Z872" s="88"/>
      <c r="AA872" s="105"/>
      <c r="AB872" s="86"/>
      <c r="AC872" s="90"/>
      <c r="AD872" s="86"/>
      <c r="AE872" s="86"/>
      <c r="AF872" s="86"/>
      <c r="AG872" s="86"/>
      <c r="AH872" s="160"/>
      <c r="AI872" s="153"/>
      <c r="AJ872" s="153"/>
      <c r="AK872" s="86"/>
      <c r="AL872" s="86"/>
      <c r="AM872" s="153"/>
      <c r="AN872" s="153"/>
      <c r="AO872" s="165"/>
      <c r="AP872" s="153"/>
      <c r="AQ872" s="153"/>
      <c r="AR872" s="166">
        <v>0</v>
      </c>
      <c r="AS872" s="88" t="s">
        <v>5719</v>
      </c>
      <c r="AT872" s="92">
        <f t="shared" si="587"/>
        <v>0</v>
      </c>
      <c r="AU872" s="93">
        <v>0</v>
      </c>
      <c r="AV872" s="93">
        <v>0</v>
      </c>
      <c r="AW872" s="166">
        <v>0</v>
      </c>
      <c r="AX872" s="93">
        <v>0</v>
      </c>
      <c r="AY872" s="177"/>
      <c r="AZ872" s="177">
        <v>0</v>
      </c>
      <c r="BA872" s="178"/>
      <c r="BB872" s="105"/>
      <c r="BC872" s="105"/>
      <c r="BD872" s="93"/>
      <c r="BE872" s="93">
        <v>0</v>
      </c>
      <c r="BF872" s="91">
        <v>0</v>
      </c>
      <c r="BG872" s="94"/>
      <c r="BH872" s="95"/>
      <c r="BI872" s="93">
        <f t="shared" si="597"/>
        <v>0</v>
      </c>
      <c r="BJ872" s="105">
        <f t="shared" si="598"/>
        <v>0</v>
      </c>
      <c r="BK872" s="88">
        <f t="shared" si="599"/>
        <v>0</v>
      </c>
      <c r="BL872" s="86">
        <f t="shared" si="600"/>
        <v>0</v>
      </c>
      <c r="BM872" s="105">
        <f t="shared" si="601"/>
        <v>0</v>
      </c>
      <c r="BN872" s="86">
        <f t="shared" si="602"/>
        <v>0</v>
      </c>
      <c r="BO872" s="86">
        <f t="shared" si="603"/>
        <v>0</v>
      </c>
      <c r="BP872" s="86">
        <f t="shared" ref="BP872:BP935" si="618">AI872</f>
        <v>0</v>
      </c>
      <c r="BQ872" s="160"/>
      <c r="BR872" s="86" t="s">
        <v>5720</v>
      </c>
      <c r="BS872" s="88" t="s">
        <v>5721</v>
      </c>
      <c r="BT872" s="86" t="s">
        <v>5722</v>
      </c>
      <c r="BU872" s="86"/>
      <c r="BV872" s="86">
        <f t="shared" ref="BV872:BV935" si="619">AN872</f>
        <v>0</v>
      </c>
      <c r="BW872" s="105" t="str">
        <f t="shared" ref="BW872:BW935" si="620">IF(BU872="X",AO872,"")</f>
        <v/>
      </c>
      <c r="BX872" s="86">
        <f t="shared" si="614"/>
        <v>0</v>
      </c>
      <c r="BY872" s="86">
        <f t="shared" si="615"/>
        <v>0</v>
      </c>
      <c r="BZ872" s="91">
        <f t="shared" si="616"/>
        <v>0</v>
      </c>
      <c r="CA872" s="91">
        <v>0</v>
      </c>
      <c r="CB872" s="96" t="s">
        <v>5719</v>
      </c>
      <c r="CC872" s="91">
        <f t="shared" ref="CC872:CC935" si="621">AW872</f>
        <v>0</v>
      </c>
      <c r="CD872" s="91">
        <f t="shared" ref="CD872:CD935" si="622">AY872</f>
        <v>0</v>
      </c>
      <c r="CE872" s="93">
        <f t="shared" ref="CE872:CE935" si="623">AZ872</f>
        <v>0</v>
      </c>
      <c r="CF872" s="93">
        <f t="shared" ref="CF872:CF935" si="624">BA872</f>
        <v>0</v>
      </c>
      <c r="CG872" s="105"/>
      <c r="CH872" s="105"/>
      <c r="CI872" s="86"/>
      <c r="CJ872" s="188"/>
      <c r="CK872" s="181">
        <f t="shared" ref="CK872:CK935" si="625">BZ872</f>
        <v>0</v>
      </c>
      <c r="CL872" s="181">
        <f t="shared" ref="CL872:CL935" si="626">AW872</f>
        <v>0</v>
      </c>
      <c r="CM872" s="86" t="s">
        <v>5723</v>
      </c>
      <c r="CN872" s="182"/>
      <c r="CO872" s="183"/>
      <c r="CP872" s="86" t="s">
        <v>5724</v>
      </c>
      <c r="CQ872" s="153"/>
      <c r="CR872" s="187" t="e">
        <f t="shared" ref="CR872:CR935" si="627">EC872</f>
        <v>#VALUE!</v>
      </c>
      <c r="CS872" s="188">
        <v>0</v>
      </c>
      <c r="CT872" s="188" t="e">
        <f t="shared" si="588"/>
        <v>#VALUE!</v>
      </c>
      <c r="CU872" s="93"/>
      <c r="CV872" s="94">
        <f t="shared" si="611"/>
        <v>0</v>
      </c>
      <c r="CW872" s="93">
        <f t="shared" si="612"/>
        <v>0</v>
      </c>
      <c r="CX872" s="86">
        <f t="shared" si="613"/>
        <v>0</v>
      </c>
      <c r="CY872" s="93" t="e">
        <f t="shared" si="589"/>
        <v>#VALUE!</v>
      </c>
      <c r="CZ872" s="93">
        <v>0</v>
      </c>
      <c r="DA872" s="93">
        <v>0</v>
      </c>
      <c r="DB872" s="93" t="e">
        <f t="shared" si="590"/>
        <v>#VALUE!</v>
      </c>
      <c r="DC872" s="93">
        <v>0</v>
      </c>
      <c r="DD872" s="91">
        <v>0</v>
      </c>
      <c r="DE872" s="93" t="e">
        <f t="shared" si="591"/>
        <v>#VALUE!</v>
      </c>
      <c r="DF872" s="93">
        <f t="shared" si="604"/>
        <v>0</v>
      </c>
      <c r="DG872" s="93"/>
      <c r="DH872" s="93">
        <v>0</v>
      </c>
      <c r="DI872" s="93">
        <v>0</v>
      </c>
      <c r="DJ872" s="86">
        <f t="shared" si="592"/>
        <v>0</v>
      </c>
      <c r="DK872" s="91">
        <v>0</v>
      </c>
      <c r="DL872" s="93"/>
      <c r="DM872" s="93">
        <v>0</v>
      </c>
      <c r="DN872" s="93" t="e">
        <f t="shared" si="605"/>
        <v>#VALUE!</v>
      </c>
      <c r="DO872" s="93" t="e">
        <f t="shared" si="593"/>
        <v>#VALUE!</v>
      </c>
      <c r="DP872" s="92" t="e">
        <f t="shared" si="594"/>
        <v>#VALUE!</v>
      </c>
      <c r="DQ872" s="97">
        <f t="shared" si="606"/>
        <v>0</v>
      </c>
      <c r="DR872" s="98">
        <f t="shared" si="595"/>
        <v>10</v>
      </c>
      <c r="DS872" s="93" t="str">
        <f t="shared" si="596"/>
        <v>Mã tin sai !!!</v>
      </c>
      <c r="DT872" s="93"/>
      <c r="DU872" s="78" t="e">
        <f t="shared" si="607"/>
        <v>#VALUE!</v>
      </c>
      <c r="DV872" s="78" t="e">
        <f>INDEX('08_DMGiaDat'!$L:$L,MATCH(DU872,'08_DMGiaDat'!$R:$R,0))</f>
        <v>#VALUE!</v>
      </c>
      <c r="DW872" s="78" t="str">
        <f t="shared" si="608"/>
        <v>5010700200100000001</v>
      </c>
      <c r="DX872" s="78" t="str">
        <f>IFERROR(VLOOKUP(DW872,'08_DMGiaDat'!C818:C819,2,FALSE),"N")</f>
        <v>N</v>
      </c>
      <c r="DY872" s="78" t="str">
        <f t="shared" si="609"/>
        <v>50107002001001</v>
      </c>
      <c r="DZ872" s="78" t="str">
        <f>IFERROR(VLOOKUP(DY872,'08_DMGiaDat'!C818:C819,2,FALSE),"N")</f>
        <v>N</v>
      </c>
      <c r="EA872" s="78" t="str">
        <f t="shared" si="610"/>
        <v>5010700200100000001</v>
      </c>
      <c r="EB872" s="78" t="str">
        <f>IFERROR(VLOOKUP(EA872,'08_DMGiaDat'!C818:C819,2,FALSE),"N")</f>
        <v>N</v>
      </c>
      <c r="EC872" s="92" t="e">
        <f>IF(DV872&lt;&gt;"N",DV872,IF(DX872&lt;&gt;"N",DX872,IF(DZ872&lt;&gt;"N",DZ872*VLOOKUP(LEFT(CB872,3),'03_DMMucDich'!C802:C806,5,FALSE),IF(EB872&lt;&gt;"N",EB872*VLOOKUP(LEFT(CB872,3),'03_DMMucDich'!C802:C806,5,FALSE),"N/A"))))</f>
        <v>#VALUE!</v>
      </c>
    </row>
    <row r="873" spans="1:133" s="34" customFormat="1" ht="16" x14ac:dyDescent="0.2">
      <c r="A873" s="85">
        <v>859</v>
      </c>
      <c r="B873" s="86"/>
      <c r="C873" s="87"/>
      <c r="D873" s="141"/>
      <c r="E873" s="86"/>
      <c r="F873" s="88"/>
      <c r="G873" s="88" t="s">
        <v>5718</v>
      </c>
      <c r="H873" s="151">
        <v>2022</v>
      </c>
      <c r="I873" s="86"/>
      <c r="J873" s="86"/>
      <c r="K873" s="145"/>
      <c r="L873" s="105"/>
      <c r="M873" s="86"/>
      <c r="N873" s="105"/>
      <c r="O873" s="105"/>
      <c r="P873" s="86"/>
      <c r="Q873" s="86"/>
      <c r="R873" s="153"/>
      <c r="S873" s="86"/>
      <c r="T873" s="86"/>
      <c r="U873" s="86"/>
      <c r="V873" s="86" t="str">
        <f t="shared" si="617"/>
        <v xml:space="preserve">, </v>
      </c>
      <c r="W873" s="86"/>
      <c r="X873" s="86"/>
      <c r="Y873" s="86"/>
      <c r="Z873" s="88"/>
      <c r="AA873" s="105"/>
      <c r="AB873" s="86"/>
      <c r="AC873" s="90"/>
      <c r="AD873" s="86"/>
      <c r="AE873" s="86"/>
      <c r="AF873" s="86"/>
      <c r="AG873" s="86"/>
      <c r="AH873" s="160"/>
      <c r="AI873" s="153"/>
      <c r="AJ873" s="153"/>
      <c r="AK873" s="86"/>
      <c r="AL873" s="86"/>
      <c r="AM873" s="153"/>
      <c r="AN873" s="153"/>
      <c r="AO873" s="165"/>
      <c r="AP873" s="153"/>
      <c r="AQ873" s="153"/>
      <c r="AR873" s="166">
        <v>0</v>
      </c>
      <c r="AS873" s="88" t="s">
        <v>5719</v>
      </c>
      <c r="AT873" s="92">
        <f t="shared" si="587"/>
        <v>0</v>
      </c>
      <c r="AU873" s="93">
        <v>0</v>
      </c>
      <c r="AV873" s="93">
        <v>0</v>
      </c>
      <c r="AW873" s="166">
        <v>0</v>
      </c>
      <c r="AX873" s="93">
        <v>0</v>
      </c>
      <c r="AY873" s="177"/>
      <c r="AZ873" s="177">
        <v>0</v>
      </c>
      <c r="BA873" s="178"/>
      <c r="BB873" s="105"/>
      <c r="BC873" s="105"/>
      <c r="BD873" s="93"/>
      <c r="BE873" s="93">
        <v>0</v>
      </c>
      <c r="BF873" s="91">
        <v>0</v>
      </c>
      <c r="BG873" s="94"/>
      <c r="BH873" s="95"/>
      <c r="BI873" s="93">
        <f t="shared" si="597"/>
        <v>0</v>
      </c>
      <c r="BJ873" s="105">
        <f t="shared" si="598"/>
        <v>0</v>
      </c>
      <c r="BK873" s="88">
        <f t="shared" si="599"/>
        <v>0</v>
      </c>
      <c r="BL873" s="86">
        <f t="shared" si="600"/>
        <v>0</v>
      </c>
      <c r="BM873" s="105">
        <f t="shared" si="601"/>
        <v>0</v>
      </c>
      <c r="BN873" s="86">
        <f t="shared" si="602"/>
        <v>0</v>
      </c>
      <c r="BO873" s="86">
        <f t="shared" si="603"/>
        <v>0</v>
      </c>
      <c r="BP873" s="86">
        <f t="shared" si="618"/>
        <v>0</v>
      </c>
      <c r="BQ873" s="160"/>
      <c r="BR873" s="86" t="s">
        <v>5720</v>
      </c>
      <c r="BS873" s="88" t="s">
        <v>5721</v>
      </c>
      <c r="BT873" s="86" t="s">
        <v>5722</v>
      </c>
      <c r="BU873" s="86"/>
      <c r="BV873" s="86">
        <f t="shared" si="619"/>
        <v>0</v>
      </c>
      <c r="BW873" s="105" t="str">
        <f t="shared" si="620"/>
        <v/>
      </c>
      <c r="BX873" s="86">
        <f t="shared" si="614"/>
        <v>0</v>
      </c>
      <c r="BY873" s="86">
        <f t="shared" si="615"/>
        <v>0</v>
      </c>
      <c r="BZ873" s="91">
        <f t="shared" si="616"/>
        <v>0</v>
      </c>
      <c r="CA873" s="91">
        <v>0</v>
      </c>
      <c r="CB873" s="96" t="s">
        <v>5719</v>
      </c>
      <c r="CC873" s="91">
        <f t="shared" si="621"/>
        <v>0</v>
      </c>
      <c r="CD873" s="91">
        <f t="shared" si="622"/>
        <v>0</v>
      </c>
      <c r="CE873" s="93">
        <f t="shared" si="623"/>
        <v>0</v>
      </c>
      <c r="CF873" s="93">
        <f t="shared" si="624"/>
        <v>0</v>
      </c>
      <c r="CG873" s="105"/>
      <c r="CH873" s="105"/>
      <c r="CI873" s="86"/>
      <c r="CJ873" s="188"/>
      <c r="CK873" s="181">
        <f t="shared" si="625"/>
        <v>0</v>
      </c>
      <c r="CL873" s="181">
        <f t="shared" si="626"/>
        <v>0</v>
      </c>
      <c r="CM873" s="86" t="s">
        <v>5723</v>
      </c>
      <c r="CN873" s="182"/>
      <c r="CO873" s="183"/>
      <c r="CP873" s="86" t="s">
        <v>5724</v>
      </c>
      <c r="CQ873" s="153"/>
      <c r="CR873" s="187" t="e">
        <f t="shared" si="627"/>
        <v>#VALUE!</v>
      </c>
      <c r="CS873" s="188">
        <v>0</v>
      </c>
      <c r="CT873" s="188" t="e">
        <f t="shared" si="588"/>
        <v>#VALUE!</v>
      </c>
      <c r="CU873" s="93"/>
      <c r="CV873" s="94">
        <f t="shared" si="611"/>
        <v>0</v>
      </c>
      <c r="CW873" s="93">
        <f t="shared" si="612"/>
        <v>0</v>
      </c>
      <c r="CX873" s="86">
        <f t="shared" si="613"/>
        <v>0</v>
      </c>
      <c r="CY873" s="93" t="e">
        <f t="shared" si="589"/>
        <v>#VALUE!</v>
      </c>
      <c r="CZ873" s="93">
        <v>0</v>
      </c>
      <c r="DA873" s="93">
        <v>0</v>
      </c>
      <c r="DB873" s="93" t="e">
        <f t="shared" si="590"/>
        <v>#VALUE!</v>
      </c>
      <c r="DC873" s="93">
        <v>0</v>
      </c>
      <c r="DD873" s="91">
        <v>0</v>
      </c>
      <c r="DE873" s="93" t="e">
        <f t="shared" si="591"/>
        <v>#VALUE!</v>
      </c>
      <c r="DF873" s="93">
        <f t="shared" si="604"/>
        <v>0</v>
      </c>
      <c r="DG873" s="93"/>
      <c r="DH873" s="93">
        <v>0</v>
      </c>
      <c r="DI873" s="93">
        <v>0</v>
      </c>
      <c r="DJ873" s="86">
        <f t="shared" si="592"/>
        <v>0</v>
      </c>
      <c r="DK873" s="91">
        <v>0</v>
      </c>
      <c r="DL873" s="93"/>
      <c r="DM873" s="93">
        <v>0</v>
      </c>
      <c r="DN873" s="93" t="e">
        <f t="shared" si="605"/>
        <v>#VALUE!</v>
      </c>
      <c r="DO873" s="93" t="e">
        <f t="shared" si="593"/>
        <v>#VALUE!</v>
      </c>
      <c r="DP873" s="92" t="e">
        <f t="shared" si="594"/>
        <v>#VALUE!</v>
      </c>
      <c r="DQ873" s="97">
        <f t="shared" si="606"/>
        <v>0</v>
      </c>
      <c r="DR873" s="98">
        <f t="shared" si="595"/>
        <v>10</v>
      </c>
      <c r="DS873" s="93" t="str">
        <f t="shared" si="596"/>
        <v>Mã tin sai !!!</v>
      </c>
      <c r="DT873" s="93"/>
      <c r="DU873" s="78" t="e">
        <f t="shared" si="607"/>
        <v>#VALUE!</v>
      </c>
      <c r="DV873" s="78" t="e">
        <f>INDEX('08_DMGiaDat'!$L:$L,MATCH(DU873,'08_DMGiaDat'!$R:$R,0))</f>
        <v>#VALUE!</v>
      </c>
      <c r="DW873" s="78" t="str">
        <f t="shared" si="608"/>
        <v>5010700200100000001</v>
      </c>
      <c r="DX873" s="78" t="str">
        <f>IFERROR(VLOOKUP(DW873,'08_DMGiaDat'!C818:C819,2,FALSE),"N")</f>
        <v>N</v>
      </c>
      <c r="DY873" s="78" t="str">
        <f t="shared" si="609"/>
        <v>50107002001001</v>
      </c>
      <c r="DZ873" s="78" t="str">
        <f>IFERROR(VLOOKUP(DY873,'08_DMGiaDat'!C818:C819,2,FALSE),"N")</f>
        <v>N</v>
      </c>
      <c r="EA873" s="78" t="str">
        <f t="shared" si="610"/>
        <v>5010700200100000001</v>
      </c>
      <c r="EB873" s="78" t="str">
        <f>IFERROR(VLOOKUP(EA873,'08_DMGiaDat'!C818:C819,2,FALSE),"N")</f>
        <v>N</v>
      </c>
      <c r="EC873" s="92" t="e">
        <f>IF(DV873&lt;&gt;"N",DV873,IF(DX873&lt;&gt;"N",DX873,IF(DZ873&lt;&gt;"N",DZ873*VLOOKUP(LEFT(CB873,3),'03_DMMucDich'!C802:C806,5,FALSE),IF(EB873&lt;&gt;"N",EB873*VLOOKUP(LEFT(CB873,3),'03_DMMucDich'!C802:C806,5,FALSE),"N/A"))))</f>
        <v>#VALUE!</v>
      </c>
    </row>
    <row r="874" spans="1:133" s="34" customFormat="1" ht="16" x14ac:dyDescent="0.2">
      <c r="A874" s="85">
        <v>860</v>
      </c>
      <c r="B874" s="86"/>
      <c r="C874" s="87"/>
      <c r="D874" s="141"/>
      <c r="E874" s="86"/>
      <c r="F874" s="88"/>
      <c r="G874" s="88" t="s">
        <v>5718</v>
      </c>
      <c r="H874" s="151">
        <v>2022</v>
      </c>
      <c r="I874" s="86"/>
      <c r="J874" s="86"/>
      <c r="K874" s="145"/>
      <c r="L874" s="105"/>
      <c r="M874" s="86"/>
      <c r="N874" s="105"/>
      <c r="O874" s="105"/>
      <c r="P874" s="86"/>
      <c r="Q874" s="86"/>
      <c r="R874" s="153"/>
      <c r="S874" s="86"/>
      <c r="T874" s="86"/>
      <c r="U874" s="86"/>
      <c r="V874" s="86" t="str">
        <f t="shared" si="617"/>
        <v xml:space="preserve">, </v>
      </c>
      <c r="W874" s="86"/>
      <c r="X874" s="86"/>
      <c r="Y874" s="86"/>
      <c r="Z874" s="88"/>
      <c r="AA874" s="105"/>
      <c r="AB874" s="86"/>
      <c r="AC874" s="90"/>
      <c r="AD874" s="86"/>
      <c r="AE874" s="86"/>
      <c r="AF874" s="86"/>
      <c r="AG874" s="86"/>
      <c r="AH874" s="160"/>
      <c r="AI874" s="153"/>
      <c r="AJ874" s="153"/>
      <c r="AK874" s="86"/>
      <c r="AL874" s="86"/>
      <c r="AM874" s="153"/>
      <c r="AN874" s="153"/>
      <c r="AO874" s="165"/>
      <c r="AP874" s="153"/>
      <c r="AQ874" s="153"/>
      <c r="AR874" s="166">
        <v>0</v>
      </c>
      <c r="AS874" s="88" t="s">
        <v>5719</v>
      </c>
      <c r="AT874" s="92">
        <f t="shared" si="587"/>
        <v>0</v>
      </c>
      <c r="AU874" s="93">
        <v>0</v>
      </c>
      <c r="AV874" s="93">
        <v>0</v>
      </c>
      <c r="AW874" s="166">
        <v>0</v>
      </c>
      <c r="AX874" s="93">
        <v>0</v>
      </c>
      <c r="AY874" s="177"/>
      <c r="AZ874" s="177">
        <v>0</v>
      </c>
      <c r="BA874" s="178"/>
      <c r="BB874" s="105"/>
      <c r="BC874" s="105"/>
      <c r="BD874" s="93"/>
      <c r="BE874" s="93">
        <v>0</v>
      </c>
      <c r="BF874" s="91">
        <v>0</v>
      </c>
      <c r="BG874" s="94"/>
      <c r="BH874" s="95"/>
      <c r="BI874" s="93">
        <f t="shared" si="597"/>
        <v>0</v>
      </c>
      <c r="BJ874" s="105">
        <f t="shared" si="598"/>
        <v>0</v>
      </c>
      <c r="BK874" s="88">
        <f t="shared" si="599"/>
        <v>0</v>
      </c>
      <c r="BL874" s="86">
        <f t="shared" si="600"/>
        <v>0</v>
      </c>
      <c r="BM874" s="105">
        <f t="shared" si="601"/>
        <v>0</v>
      </c>
      <c r="BN874" s="86">
        <f t="shared" si="602"/>
        <v>0</v>
      </c>
      <c r="BO874" s="86">
        <f t="shared" si="603"/>
        <v>0</v>
      </c>
      <c r="BP874" s="86">
        <f t="shared" si="618"/>
        <v>0</v>
      </c>
      <c r="BQ874" s="160"/>
      <c r="BR874" s="86" t="s">
        <v>5720</v>
      </c>
      <c r="BS874" s="88" t="s">
        <v>5721</v>
      </c>
      <c r="BT874" s="86" t="s">
        <v>5722</v>
      </c>
      <c r="BU874" s="86"/>
      <c r="BV874" s="86">
        <f t="shared" si="619"/>
        <v>0</v>
      </c>
      <c r="BW874" s="105" t="str">
        <f t="shared" si="620"/>
        <v/>
      </c>
      <c r="BX874" s="86">
        <f t="shared" si="614"/>
        <v>0</v>
      </c>
      <c r="BY874" s="86">
        <f t="shared" si="615"/>
        <v>0</v>
      </c>
      <c r="BZ874" s="91">
        <f t="shared" si="616"/>
        <v>0</v>
      </c>
      <c r="CA874" s="91">
        <v>0</v>
      </c>
      <c r="CB874" s="96" t="s">
        <v>5719</v>
      </c>
      <c r="CC874" s="91">
        <f t="shared" si="621"/>
        <v>0</v>
      </c>
      <c r="CD874" s="91">
        <f t="shared" si="622"/>
        <v>0</v>
      </c>
      <c r="CE874" s="93">
        <f t="shared" si="623"/>
        <v>0</v>
      </c>
      <c r="CF874" s="93">
        <f t="shared" si="624"/>
        <v>0</v>
      </c>
      <c r="CG874" s="105"/>
      <c r="CH874" s="105"/>
      <c r="CI874" s="86"/>
      <c r="CJ874" s="188"/>
      <c r="CK874" s="181">
        <f t="shared" si="625"/>
        <v>0</v>
      </c>
      <c r="CL874" s="181">
        <f t="shared" si="626"/>
        <v>0</v>
      </c>
      <c r="CM874" s="86" t="s">
        <v>5723</v>
      </c>
      <c r="CN874" s="182"/>
      <c r="CO874" s="183"/>
      <c r="CP874" s="86" t="s">
        <v>5724</v>
      </c>
      <c r="CQ874" s="153"/>
      <c r="CR874" s="187" t="e">
        <f t="shared" si="627"/>
        <v>#VALUE!</v>
      </c>
      <c r="CS874" s="188">
        <v>0</v>
      </c>
      <c r="CT874" s="188" t="e">
        <f t="shared" si="588"/>
        <v>#VALUE!</v>
      </c>
      <c r="CU874" s="93"/>
      <c r="CV874" s="94">
        <f t="shared" si="611"/>
        <v>0</v>
      </c>
      <c r="CW874" s="93">
        <f t="shared" si="612"/>
        <v>0</v>
      </c>
      <c r="CX874" s="86">
        <f t="shared" si="613"/>
        <v>0</v>
      </c>
      <c r="CY874" s="93" t="e">
        <f t="shared" si="589"/>
        <v>#VALUE!</v>
      </c>
      <c r="CZ874" s="93">
        <v>0</v>
      </c>
      <c r="DA874" s="93">
        <v>0</v>
      </c>
      <c r="DB874" s="93" t="e">
        <f t="shared" si="590"/>
        <v>#VALUE!</v>
      </c>
      <c r="DC874" s="93">
        <v>0</v>
      </c>
      <c r="DD874" s="91">
        <v>0</v>
      </c>
      <c r="DE874" s="93" t="e">
        <f t="shared" si="591"/>
        <v>#VALUE!</v>
      </c>
      <c r="DF874" s="93">
        <f t="shared" si="604"/>
        <v>0</v>
      </c>
      <c r="DG874" s="93"/>
      <c r="DH874" s="93">
        <v>0</v>
      </c>
      <c r="DI874" s="93">
        <v>0</v>
      </c>
      <c r="DJ874" s="86">
        <f t="shared" si="592"/>
        <v>0</v>
      </c>
      <c r="DK874" s="91">
        <v>0</v>
      </c>
      <c r="DL874" s="93"/>
      <c r="DM874" s="93">
        <v>0</v>
      </c>
      <c r="DN874" s="93" t="e">
        <f t="shared" si="605"/>
        <v>#VALUE!</v>
      </c>
      <c r="DO874" s="93" t="e">
        <f t="shared" si="593"/>
        <v>#VALUE!</v>
      </c>
      <c r="DP874" s="92" t="e">
        <f t="shared" si="594"/>
        <v>#VALUE!</v>
      </c>
      <c r="DQ874" s="97">
        <f t="shared" si="606"/>
        <v>0</v>
      </c>
      <c r="DR874" s="98">
        <f t="shared" si="595"/>
        <v>10</v>
      </c>
      <c r="DS874" s="93" t="str">
        <f t="shared" si="596"/>
        <v>Mã tin sai !!!</v>
      </c>
      <c r="DT874" s="93"/>
      <c r="DU874" s="78" t="e">
        <f t="shared" si="607"/>
        <v>#VALUE!</v>
      </c>
      <c r="DV874" s="78" t="e">
        <f>INDEX('08_DMGiaDat'!$L:$L,MATCH(DU874,'08_DMGiaDat'!$R:$R,0))</f>
        <v>#VALUE!</v>
      </c>
      <c r="DW874" s="78" t="str">
        <f t="shared" si="608"/>
        <v>5010700200100000001</v>
      </c>
      <c r="DX874" s="78" t="str">
        <f>IFERROR(VLOOKUP(DW874,'08_DMGiaDat'!C818:C819,2,FALSE),"N")</f>
        <v>N</v>
      </c>
      <c r="DY874" s="78" t="str">
        <f t="shared" si="609"/>
        <v>50107002001001</v>
      </c>
      <c r="DZ874" s="78" t="str">
        <f>IFERROR(VLOOKUP(DY874,'08_DMGiaDat'!C818:C819,2,FALSE),"N")</f>
        <v>N</v>
      </c>
      <c r="EA874" s="78" t="str">
        <f t="shared" si="610"/>
        <v>5010700200100000001</v>
      </c>
      <c r="EB874" s="78" t="str">
        <f>IFERROR(VLOOKUP(EA874,'08_DMGiaDat'!C818:C819,2,FALSE),"N")</f>
        <v>N</v>
      </c>
      <c r="EC874" s="92" t="e">
        <f>IF(DV874&lt;&gt;"N",DV874,IF(DX874&lt;&gt;"N",DX874,IF(DZ874&lt;&gt;"N",DZ874*VLOOKUP(LEFT(CB874,3),'03_DMMucDich'!C802:C806,5,FALSE),IF(EB874&lt;&gt;"N",EB874*VLOOKUP(LEFT(CB874,3),'03_DMMucDich'!C802:C806,5,FALSE),"N/A"))))</f>
        <v>#VALUE!</v>
      </c>
    </row>
    <row r="875" spans="1:133" s="34" customFormat="1" ht="16" x14ac:dyDescent="0.2">
      <c r="A875" s="85">
        <v>861</v>
      </c>
      <c r="B875" s="86"/>
      <c r="C875" s="87"/>
      <c r="D875" s="141"/>
      <c r="E875" s="86"/>
      <c r="F875" s="88"/>
      <c r="G875" s="88" t="s">
        <v>5718</v>
      </c>
      <c r="H875" s="151">
        <v>2022</v>
      </c>
      <c r="I875" s="86"/>
      <c r="J875" s="86"/>
      <c r="K875" s="145"/>
      <c r="L875" s="105"/>
      <c r="M875" s="86"/>
      <c r="N875" s="105"/>
      <c r="O875" s="105"/>
      <c r="P875" s="86"/>
      <c r="Q875" s="86"/>
      <c r="R875" s="153"/>
      <c r="S875" s="86"/>
      <c r="T875" s="86"/>
      <c r="U875" s="86"/>
      <c r="V875" s="86" t="str">
        <f t="shared" si="617"/>
        <v xml:space="preserve">, </v>
      </c>
      <c r="W875" s="86"/>
      <c r="X875" s="86"/>
      <c r="Y875" s="86"/>
      <c r="Z875" s="88"/>
      <c r="AA875" s="105"/>
      <c r="AB875" s="86"/>
      <c r="AC875" s="90"/>
      <c r="AD875" s="86"/>
      <c r="AE875" s="86"/>
      <c r="AF875" s="86"/>
      <c r="AG875" s="86"/>
      <c r="AH875" s="160"/>
      <c r="AI875" s="153"/>
      <c r="AJ875" s="153"/>
      <c r="AK875" s="86"/>
      <c r="AL875" s="86"/>
      <c r="AM875" s="153"/>
      <c r="AN875" s="153"/>
      <c r="AO875" s="165"/>
      <c r="AP875" s="153"/>
      <c r="AQ875" s="153"/>
      <c r="AR875" s="166">
        <v>0</v>
      </c>
      <c r="AS875" s="88" t="s">
        <v>5719</v>
      </c>
      <c r="AT875" s="92">
        <f t="shared" si="587"/>
        <v>0</v>
      </c>
      <c r="AU875" s="93">
        <v>0</v>
      </c>
      <c r="AV875" s="93">
        <v>0</v>
      </c>
      <c r="AW875" s="166">
        <v>0</v>
      </c>
      <c r="AX875" s="93">
        <v>0</v>
      </c>
      <c r="AY875" s="177"/>
      <c r="AZ875" s="177">
        <v>0</v>
      </c>
      <c r="BA875" s="178"/>
      <c r="BB875" s="105"/>
      <c r="BC875" s="105"/>
      <c r="BD875" s="93"/>
      <c r="BE875" s="93">
        <v>0</v>
      </c>
      <c r="BF875" s="91">
        <v>0</v>
      </c>
      <c r="BG875" s="94"/>
      <c r="BH875" s="95"/>
      <c r="BI875" s="93">
        <f t="shared" si="597"/>
        <v>0</v>
      </c>
      <c r="BJ875" s="105">
        <f t="shared" si="598"/>
        <v>0</v>
      </c>
      <c r="BK875" s="88">
        <f t="shared" si="599"/>
        <v>0</v>
      </c>
      <c r="BL875" s="86">
        <f t="shared" si="600"/>
        <v>0</v>
      </c>
      <c r="BM875" s="105">
        <f t="shared" si="601"/>
        <v>0</v>
      </c>
      <c r="BN875" s="86">
        <f t="shared" si="602"/>
        <v>0</v>
      </c>
      <c r="BO875" s="86">
        <f t="shared" si="603"/>
        <v>0</v>
      </c>
      <c r="BP875" s="86">
        <f t="shared" si="618"/>
        <v>0</v>
      </c>
      <c r="BQ875" s="160"/>
      <c r="BR875" s="86" t="s">
        <v>5720</v>
      </c>
      <c r="BS875" s="88" t="s">
        <v>5721</v>
      </c>
      <c r="BT875" s="86" t="s">
        <v>5722</v>
      </c>
      <c r="BU875" s="86"/>
      <c r="BV875" s="86">
        <f t="shared" si="619"/>
        <v>0</v>
      </c>
      <c r="BW875" s="105" t="str">
        <f t="shared" si="620"/>
        <v/>
      </c>
      <c r="BX875" s="86">
        <f t="shared" si="614"/>
        <v>0</v>
      </c>
      <c r="BY875" s="86">
        <f t="shared" si="615"/>
        <v>0</v>
      </c>
      <c r="BZ875" s="91">
        <f t="shared" si="616"/>
        <v>0</v>
      </c>
      <c r="CA875" s="91">
        <v>0</v>
      </c>
      <c r="CB875" s="96" t="s">
        <v>5719</v>
      </c>
      <c r="CC875" s="91">
        <f t="shared" si="621"/>
        <v>0</v>
      </c>
      <c r="CD875" s="91">
        <f t="shared" si="622"/>
        <v>0</v>
      </c>
      <c r="CE875" s="93">
        <f t="shared" si="623"/>
        <v>0</v>
      </c>
      <c r="CF875" s="93">
        <f t="shared" si="624"/>
        <v>0</v>
      </c>
      <c r="CG875" s="105"/>
      <c r="CH875" s="105"/>
      <c r="CI875" s="86"/>
      <c r="CJ875" s="188"/>
      <c r="CK875" s="181">
        <f t="shared" si="625"/>
        <v>0</v>
      </c>
      <c r="CL875" s="181">
        <f t="shared" si="626"/>
        <v>0</v>
      </c>
      <c r="CM875" s="86" t="s">
        <v>5723</v>
      </c>
      <c r="CN875" s="182"/>
      <c r="CO875" s="183"/>
      <c r="CP875" s="86" t="s">
        <v>5724</v>
      </c>
      <c r="CQ875" s="153"/>
      <c r="CR875" s="187" t="e">
        <f t="shared" si="627"/>
        <v>#VALUE!</v>
      </c>
      <c r="CS875" s="188">
        <v>0</v>
      </c>
      <c r="CT875" s="188" t="e">
        <f t="shared" si="588"/>
        <v>#VALUE!</v>
      </c>
      <c r="CU875" s="93"/>
      <c r="CV875" s="94">
        <f t="shared" si="611"/>
        <v>0</v>
      </c>
      <c r="CW875" s="93">
        <f t="shared" si="612"/>
        <v>0</v>
      </c>
      <c r="CX875" s="86">
        <f t="shared" si="613"/>
        <v>0</v>
      </c>
      <c r="CY875" s="93" t="e">
        <f t="shared" si="589"/>
        <v>#VALUE!</v>
      </c>
      <c r="CZ875" s="93">
        <v>0</v>
      </c>
      <c r="DA875" s="93">
        <v>0</v>
      </c>
      <c r="DB875" s="93" t="e">
        <f t="shared" si="590"/>
        <v>#VALUE!</v>
      </c>
      <c r="DC875" s="93">
        <v>0</v>
      </c>
      <c r="DD875" s="91">
        <v>0</v>
      </c>
      <c r="DE875" s="93" t="e">
        <f t="shared" si="591"/>
        <v>#VALUE!</v>
      </c>
      <c r="DF875" s="93">
        <f t="shared" si="604"/>
        <v>0</v>
      </c>
      <c r="DG875" s="93"/>
      <c r="DH875" s="93">
        <v>0</v>
      </c>
      <c r="DI875" s="93">
        <v>0</v>
      </c>
      <c r="DJ875" s="86">
        <f t="shared" si="592"/>
        <v>0</v>
      </c>
      <c r="DK875" s="91">
        <v>0</v>
      </c>
      <c r="DL875" s="93"/>
      <c r="DM875" s="93">
        <v>0</v>
      </c>
      <c r="DN875" s="93" t="e">
        <f t="shared" si="605"/>
        <v>#VALUE!</v>
      </c>
      <c r="DO875" s="93" t="e">
        <f t="shared" si="593"/>
        <v>#VALUE!</v>
      </c>
      <c r="DP875" s="92" t="e">
        <f t="shared" si="594"/>
        <v>#VALUE!</v>
      </c>
      <c r="DQ875" s="97">
        <f t="shared" si="606"/>
        <v>0</v>
      </c>
      <c r="DR875" s="98">
        <f t="shared" si="595"/>
        <v>10</v>
      </c>
      <c r="DS875" s="93" t="str">
        <f t="shared" si="596"/>
        <v>Mã tin sai !!!</v>
      </c>
      <c r="DT875" s="93"/>
      <c r="DU875" s="78" t="e">
        <f t="shared" si="607"/>
        <v>#VALUE!</v>
      </c>
      <c r="DV875" s="78" t="e">
        <f>INDEX('08_DMGiaDat'!$L:$L,MATCH(DU875,'08_DMGiaDat'!$R:$R,0))</f>
        <v>#VALUE!</v>
      </c>
      <c r="DW875" s="78" t="str">
        <f t="shared" si="608"/>
        <v>5010700200100000001</v>
      </c>
      <c r="DX875" s="78" t="str">
        <f>IFERROR(VLOOKUP(DW875,'08_DMGiaDat'!C818:C819,2,FALSE),"N")</f>
        <v>N</v>
      </c>
      <c r="DY875" s="78" t="str">
        <f t="shared" si="609"/>
        <v>50107002001001</v>
      </c>
      <c r="DZ875" s="78" t="str">
        <f>IFERROR(VLOOKUP(DY875,'08_DMGiaDat'!C818:C819,2,FALSE),"N")</f>
        <v>N</v>
      </c>
      <c r="EA875" s="78" t="str">
        <f t="shared" si="610"/>
        <v>5010700200100000001</v>
      </c>
      <c r="EB875" s="78" t="str">
        <f>IFERROR(VLOOKUP(EA875,'08_DMGiaDat'!C818:C819,2,FALSE),"N")</f>
        <v>N</v>
      </c>
      <c r="EC875" s="92" t="e">
        <f>IF(DV875&lt;&gt;"N",DV875,IF(DX875&lt;&gt;"N",DX875,IF(DZ875&lt;&gt;"N",DZ875*VLOOKUP(LEFT(CB875,3),'03_DMMucDich'!C802:C806,5,FALSE),IF(EB875&lt;&gt;"N",EB875*VLOOKUP(LEFT(CB875,3),'03_DMMucDich'!C802:C806,5,FALSE),"N/A"))))</f>
        <v>#VALUE!</v>
      </c>
    </row>
    <row r="876" spans="1:133" s="34" customFormat="1" ht="16" x14ac:dyDescent="0.2">
      <c r="A876" s="85">
        <v>862</v>
      </c>
      <c r="B876" s="86"/>
      <c r="C876" s="87"/>
      <c r="D876" s="141"/>
      <c r="E876" s="86"/>
      <c r="F876" s="88"/>
      <c r="G876" s="88" t="s">
        <v>5718</v>
      </c>
      <c r="H876" s="151">
        <v>2022</v>
      </c>
      <c r="I876" s="86"/>
      <c r="J876" s="86"/>
      <c r="K876" s="145"/>
      <c r="L876" s="105"/>
      <c r="M876" s="86"/>
      <c r="N876" s="105"/>
      <c r="O876" s="105"/>
      <c r="P876" s="86"/>
      <c r="Q876" s="86"/>
      <c r="R876" s="153"/>
      <c r="S876" s="86"/>
      <c r="T876" s="86"/>
      <c r="U876" s="86"/>
      <c r="V876" s="86" t="str">
        <f t="shared" si="617"/>
        <v xml:space="preserve">, </v>
      </c>
      <c r="W876" s="86"/>
      <c r="X876" s="86"/>
      <c r="Y876" s="86"/>
      <c r="Z876" s="88"/>
      <c r="AA876" s="105"/>
      <c r="AB876" s="86"/>
      <c r="AC876" s="90"/>
      <c r="AD876" s="86"/>
      <c r="AE876" s="86"/>
      <c r="AF876" s="86"/>
      <c r="AG876" s="86"/>
      <c r="AH876" s="160"/>
      <c r="AI876" s="153"/>
      <c r="AJ876" s="153"/>
      <c r="AK876" s="86"/>
      <c r="AL876" s="86"/>
      <c r="AM876" s="153"/>
      <c r="AN876" s="153"/>
      <c r="AO876" s="165"/>
      <c r="AP876" s="153"/>
      <c r="AQ876" s="153"/>
      <c r="AR876" s="166">
        <v>0</v>
      </c>
      <c r="AS876" s="88" t="s">
        <v>5719</v>
      </c>
      <c r="AT876" s="92">
        <f t="shared" si="587"/>
        <v>0</v>
      </c>
      <c r="AU876" s="93">
        <v>0</v>
      </c>
      <c r="AV876" s="93">
        <v>0</v>
      </c>
      <c r="AW876" s="166">
        <v>0</v>
      </c>
      <c r="AX876" s="93">
        <v>0</v>
      </c>
      <c r="AY876" s="177"/>
      <c r="AZ876" s="177">
        <v>0</v>
      </c>
      <c r="BA876" s="178"/>
      <c r="BB876" s="105"/>
      <c r="BC876" s="105"/>
      <c r="BD876" s="93"/>
      <c r="BE876" s="93">
        <v>0</v>
      </c>
      <c r="BF876" s="91">
        <v>0</v>
      </c>
      <c r="BG876" s="94"/>
      <c r="BH876" s="95"/>
      <c r="BI876" s="93">
        <f t="shared" si="597"/>
        <v>0</v>
      </c>
      <c r="BJ876" s="105">
        <f t="shared" si="598"/>
        <v>0</v>
      </c>
      <c r="BK876" s="88">
        <f t="shared" si="599"/>
        <v>0</v>
      </c>
      <c r="BL876" s="86">
        <f t="shared" si="600"/>
        <v>0</v>
      </c>
      <c r="BM876" s="105">
        <f t="shared" si="601"/>
        <v>0</v>
      </c>
      <c r="BN876" s="86">
        <f t="shared" si="602"/>
        <v>0</v>
      </c>
      <c r="BO876" s="86">
        <f t="shared" si="603"/>
        <v>0</v>
      </c>
      <c r="BP876" s="86">
        <f t="shared" si="618"/>
        <v>0</v>
      </c>
      <c r="BQ876" s="160"/>
      <c r="BR876" s="86" t="s">
        <v>5720</v>
      </c>
      <c r="BS876" s="88" t="s">
        <v>5721</v>
      </c>
      <c r="BT876" s="86" t="s">
        <v>5722</v>
      </c>
      <c r="BU876" s="86"/>
      <c r="BV876" s="86">
        <f t="shared" si="619"/>
        <v>0</v>
      </c>
      <c r="BW876" s="105" t="str">
        <f t="shared" si="620"/>
        <v/>
      </c>
      <c r="BX876" s="86">
        <f t="shared" si="614"/>
        <v>0</v>
      </c>
      <c r="BY876" s="86">
        <f t="shared" si="615"/>
        <v>0</v>
      </c>
      <c r="BZ876" s="91">
        <f t="shared" si="616"/>
        <v>0</v>
      </c>
      <c r="CA876" s="91">
        <v>0</v>
      </c>
      <c r="CB876" s="96" t="s">
        <v>5719</v>
      </c>
      <c r="CC876" s="91">
        <f t="shared" si="621"/>
        <v>0</v>
      </c>
      <c r="CD876" s="91">
        <f t="shared" si="622"/>
        <v>0</v>
      </c>
      <c r="CE876" s="93">
        <f t="shared" si="623"/>
        <v>0</v>
      </c>
      <c r="CF876" s="93">
        <f t="shared" si="624"/>
        <v>0</v>
      </c>
      <c r="CG876" s="105"/>
      <c r="CH876" s="105"/>
      <c r="CI876" s="86"/>
      <c r="CJ876" s="188"/>
      <c r="CK876" s="181">
        <f t="shared" si="625"/>
        <v>0</v>
      </c>
      <c r="CL876" s="181">
        <f t="shared" si="626"/>
        <v>0</v>
      </c>
      <c r="CM876" s="86" t="s">
        <v>5723</v>
      </c>
      <c r="CN876" s="182"/>
      <c r="CO876" s="183"/>
      <c r="CP876" s="86" t="s">
        <v>5724</v>
      </c>
      <c r="CQ876" s="153"/>
      <c r="CR876" s="187" t="e">
        <f t="shared" si="627"/>
        <v>#VALUE!</v>
      </c>
      <c r="CS876" s="188">
        <v>0</v>
      </c>
      <c r="CT876" s="188" t="e">
        <f t="shared" si="588"/>
        <v>#VALUE!</v>
      </c>
      <c r="CU876" s="93"/>
      <c r="CV876" s="94">
        <f t="shared" si="611"/>
        <v>0</v>
      </c>
      <c r="CW876" s="93">
        <f t="shared" si="612"/>
        <v>0</v>
      </c>
      <c r="CX876" s="86">
        <f t="shared" si="613"/>
        <v>0</v>
      </c>
      <c r="CY876" s="93" t="e">
        <f t="shared" si="589"/>
        <v>#VALUE!</v>
      </c>
      <c r="CZ876" s="93">
        <v>0</v>
      </c>
      <c r="DA876" s="93">
        <v>0</v>
      </c>
      <c r="DB876" s="93" t="e">
        <f t="shared" si="590"/>
        <v>#VALUE!</v>
      </c>
      <c r="DC876" s="93">
        <v>0</v>
      </c>
      <c r="DD876" s="91">
        <v>0</v>
      </c>
      <c r="DE876" s="93" t="e">
        <f t="shared" si="591"/>
        <v>#VALUE!</v>
      </c>
      <c r="DF876" s="93">
        <f t="shared" si="604"/>
        <v>0</v>
      </c>
      <c r="DG876" s="93"/>
      <c r="DH876" s="93">
        <v>0</v>
      </c>
      <c r="DI876" s="93">
        <v>0</v>
      </c>
      <c r="DJ876" s="86">
        <f t="shared" si="592"/>
        <v>0</v>
      </c>
      <c r="DK876" s="91">
        <v>0</v>
      </c>
      <c r="DL876" s="93"/>
      <c r="DM876" s="93">
        <v>0</v>
      </c>
      <c r="DN876" s="93" t="e">
        <f t="shared" si="605"/>
        <v>#VALUE!</v>
      </c>
      <c r="DO876" s="93" t="e">
        <f t="shared" si="593"/>
        <v>#VALUE!</v>
      </c>
      <c r="DP876" s="92" t="e">
        <f t="shared" si="594"/>
        <v>#VALUE!</v>
      </c>
      <c r="DQ876" s="97">
        <f t="shared" si="606"/>
        <v>0</v>
      </c>
      <c r="DR876" s="98">
        <f t="shared" si="595"/>
        <v>10</v>
      </c>
      <c r="DS876" s="93" t="str">
        <f t="shared" si="596"/>
        <v>Mã tin sai !!!</v>
      </c>
      <c r="DT876" s="93"/>
      <c r="DU876" s="78" t="e">
        <f t="shared" si="607"/>
        <v>#VALUE!</v>
      </c>
      <c r="DV876" s="78" t="e">
        <f>INDEX('08_DMGiaDat'!$L:$L,MATCH(DU876,'08_DMGiaDat'!$R:$R,0))</f>
        <v>#VALUE!</v>
      </c>
      <c r="DW876" s="78" t="str">
        <f t="shared" si="608"/>
        <v>5010700200100000001</v>
      </c>
      <c r="DX876" s="78" t="str">
        <f>IFERROR(VLOOKUP(DW876,'08_DMGiaDat'!C818:C819,2,FALSE),"N")</f>
        <v>N</v>
      </c>
      <c r="DY876" s="78" t="str">
        <f t="shared" si="609"/>
        <v>50107002001001</v>
      </c>
      <c r="DZ876" s="78" t="str">
        <f>IFERROR(VLOOKUP(DY876,'08_DMGiaDat'!C818:C819,2,FALSE),"N")</f>
        <v>N</v>
      </c>
      <c r="EA876" s="78" t="str">
        <f t="shared" si="610"/>
        <v>5010700200100000001</v>
      </c>
      <c r="EB876" s="78" t="str">
        <f>IFERROR(VLOOKUP(EA876,'08_DMGiaDat'!C818:C819,2,FALSE),"N")</f>
        <v>N</v>
      </c>
      <c r="EC876" s="92" t="e">
        <f>IF(DV876&lt;&gt;"N",DV876,IF(DX876&lt;&gt;"N",DX876,IF(DZ876&lt;&gt;"N",DZ876*VLOOKUP(LEFT(CB876,3),'03_DMMucDich'!C802:C806,5,FALSE),IF(EB876&lt;&gt;"N",EB876*VLOOKUP(LEFT(CB876,3),'03_DMMucDich'!C802:C806,5,FALSE),"N/A"))))</f>
        <v>#VALUE!</v>
      </c>
    </row>
    <row r="877" spans="1:133" s="34" customFormat="1" ht="16" x14ac:dyDescent="0.2">
      <c r="A877" s="85">
        <v>863</v>
      </c>
      <c r="B877" s="86"/>
      <c r="C877" s="87"/>
      <c r="D877" s="141"/>
      <c r="E877" s="86"/>
      <c r="F877" s="88"/>
      <c r="G877" s="88" t="s">
        <v>5718</v>
      </c>
      <c r="H877" s="151">
        <v>2022</v>
      </c>
      <c r="I877" s="86"/>
      <c r="J877" s="86"/>
      <c r="K877" s="145"/>
      <c r="L877" s="105"/>
      <c r="M877" s="86"/>
      <c r="N877" s="105"/>
      <c r="O877" s="105"/>
      <c r="P877" s="86"/>
      <c r="Q877" s="86"/>
      <c r="R877" s="153"/>
      <c r="S877" s="86"/>
      <c r="T877" s="86"/>
      <c r="U877" s="86"/>
      <c r="V877" s="86" t="str">
        <f t="shared" si="617"/>
        <v xml:space="preserve">, </v>
      </c>
      <c r="W877" s="86"/>
      <c r="X877" s="86"/>
      <c r="Y877" s="86"/>
      <c r="Z877" s="88"/>
      <c r="AA877" s="105"/>
      <c r="AB877" s="86"/>
      <c r="AC877" s="90"/>
      <c r="AD877" s="86"/>
      <c r="AE877" s="86"/>
      <c r="AF877" s="86"/>
      <c r="AG877" s="86"/>
      <c r="AH877" s="160"/>
      <c r="AI877" s="153"/>
      <c r="AJ877" s="153"/>
      <c r="AK877" s="86"/>
      <c r="AL877" s="86"/>
      <c r="AM877" s="153"/>
      <c r="AN877" s="153"/>
      <c r="AO877" s="165"/>
      <c r="AP877" s="153"/>
      <c r="AQ877" s="153"/>
      <c r="AR877" s="166">
        <v>0</v>
      </c>
      <c r="AS877" s="88" t="s">
        <v>5719</v>
      </c>
      <c r="AT877" s="92">
        <f t="shared" si="587"/>
        <v>0</v>
      </c>
      <c r="AU877" s="93">
        <v>0</v>
      </c>
      <c r="AV877" s="93">
        <v>0</v>
      </c>
      <c r="AW877" s="166">
        <v>0</v>
      </c>
      <c r="AX877" s="93">
        <v>0</v>
      </c>
      <c r="AY877" s="177"/>
      <c r="AZ877" s="177">
        <v>0</v>
      </c>
      <c r="BA877" s="178"/>
      <c r="BB877" s="105"/>
      <c r="BC877" s="105"/>
      <c r="BD877" s="93"/>
      <c r="BE877" s="93">
        <v>0</v>
      </c>
      <c r="BF877" s="91">
        <v>0</v>
      </c>
      <c r="BG877" s="94"/>
      <c r="BH877" s="95"/>
      <c r="BI877" s="93">
        <f t="shared" si="597"/>
        <v>0</v>
      </c>
      <c r="BJ877" s="105">
        <f t="shared" si="598"/>
        <v>0</v>
      </c>
      <c r="BK877" s="88">
        <f t="shared" si="599"/>
        <v>0</v>
      </c>
      <c r="BL877" s="86">
        <f t="shared" si="600"/>
        <v>0</v>
      </c>
      <c r="BM877" s="105">
        <f t="shared" si="601"/>
        <v>0</v>
      </c>
      <c r="BN877" s="86">
        <f t="shared" si="602"/>
        <v>0</v>
      </c>
      <c r="BO877" s="86">
        <f t="shared" si="603"/>
        <v>0</v>
      </c>
      <c r="BP877" s="86">
        <f t="shared" si="618"/>
        <v>0</v>
      </c>
      <c r="BQ877" s="160"/>
      <c r="BR877" s="86" t="s">
        <v>5720</v>
      </c>
      <c r="BS877" s="88" t="s">
        <v>5721</v>
      </c>
      <c r="BT877" s="86" t="s">
        <v>5722</v>
      </c>
      <c r="BU877" s="86"/>
      <c r="BV877" s="86">
        <f t="shared" si="619"/>
        <v>0</v>
      </c>
      <c r="BW877" s="105" t="str">
        <f t="shared" si="620"/>
        <v/>
      </c>
      <c r="BX877" s="86">
        <f t="shared" si="614"/>
        <v>0</v>
      </c>
      <c r="BY877" s="86">
        <f t="shared" si="615"/>
        <v>0</v>
      </c>
      <c r="BZ877" s="91">
        <f t="shared" si="616"/>
        <v>0</v>
      </c>
      <c r="CA877" s="91">
        <v>0</v>
      </c>
      <c r="CB877" s="96" t="s">
        <v>5719</v>
      </c>
      <c r="CC877" s="91">
        <f t="shared" si="621"/>
        <v>0</v>
      </c>
      <c r="CD877" s="91">
        <f t="shared" si="622"/>
        <v>0</v>
      </c>
      <c r="CE877" s="93">
        <f t="shared" si="623"/>
        <v>0</v>
      </c>
      <c r="CF877" s="93">
        <f t="shared" si="624"/>
        <v>0</v>
      </c>
      <c r="CG877" s="105"/>
      <c r="CH877" s="105"/>
      <c r="CI877" s="86"/>
      <c r="CJ877" s="188"/>
      <c r="CK877" s="181">
        <f t="shared" si="625"/>
        <v>0</v>
      </c>
      <c r="CL877" s="181">
        <f t="shared" si="626"/>
        <v>0</v>
      </c>
      <c r="CM877" s="86" t="s">
        <v>5723</v>
      </c>
      <c r="CN877" s="182"/>
      <c r="CO877" s="183"/>
      <c r="CP877" s="86" t="s">
        <v>5724</v>
      </c>
      <c r="CQ877" s="153"/>
      <c r="CR877" s="187" t="e">
        <f t="shared" si="627"/>
        <v>#VALUE!</v>
      </c>
      <c r="CS877" s="188">
        <v>0</v>
      </c>
      <c r="CT877" s="188" t="e">
        <f t="shared" si="588"/>
        <v>#VALUE!</v>
      </c>
      <c r="CU877" s="93"/>
      <c r="CV877" s="94">
        <f t="shared" si="611"/>
        <v>0</v>
      </c>
      <c r="CW877" s="93">
        <f t="shared" si="612"/>
        <v>0</v>
      </c>
      <c r="CX877" s="86">
        <f t="shared" si="613"/>
        <v>0</v>
      </c>
      <c r="CY877" s="93" t="e">
        <f t="shared" si="589"/>
        <v>#VALUE!</v>
      </c>
      <c r="CZ877" s="93">
        <v>0</v>
      </c>
      <c r="DA877" s="93">
        <v>0</v>
      </c>
      <c r="DB877" s="93" t="e">
        <f t="shared" si="590"/>
        <v>#VALUE!</v>
      </c>
      <c r="DC877" s="93">
        <v>0</v>
      </c>
      <c r="DD877" s="91">
        <v>0</v>
      </c>
      <c r="DE877" s="93" t="e">
        <f t="shared" si="591"/>
        <v>#VALUE!</v>
      </c>
      <c r="DF877" s="93">
        <f t="shared" si="604"/>
        <v>0</v>
      </c>
      <c r="DG877" s="93"/>
      <c r="DH877" s="93">
        <v>0</v>
      </c>
      <c r="DI877" s="93">
        <v>0</v>
      </c>
      <c r="DJ877" s="86">
        <f t="shared" si="592"/>
        <v>0</v>
      </c>
      <c r="DK877" s="91">
        <v>0</v>
      </c>
      <c r="DL877" s="93"/>
      <c r="DM877" s="93">
        <v>0</v>
      </c>
      <c r="DN877" s="93" t="e">
        <f t="shared" si="605"/>
        <v>#VALUE!</v>
      </c>
      <c r="DO877" s="93" t="e">
        <f t="shared" si="593"/>
        <v>#VALUE!</v>
      </c>
      <c r="DP877" s="92" t="e">
        <f t="shared" si="594"/>
        <v>#VALUE!</v>
      </c>
      <c r="DQ877" s="97">
        <f t="shared" si="606"/>
        <v>0</v>
      </c>
      <c r="DR877" s="98">
        <f t="shared" si="595"/>
        <v>10</v>
      </c>
      <c r="DS877" s="93" t="str">
        <f t="shared" si="596"/>
        <v>Mã tin sai !!!</v>
      </c>
      <c r="DT877" s="93"/>
      <c r="DU877" s="78" t="e">
        <f t="shared" si="607"/>
        <v>#VALUE!</v>
      </c>
      <c r="DV877" s="78" t="e">
        <f>INDEX('08_DMGiaDat'!$L:$L,MATCH(DU877,'08_DMGiaDat'!$R:$R,0))</f>
        <v>#VALUE!</v>
      </c>
      <c r="DW877" s="78" t="str">
        <f t="shared" si="608"/>
        <v>5010700200100000001</v>
      </c>
      <c r="DX877" s="78" t="str">
        <f>IFERROR(VLOOKUP(DW877,'08_DMGiaDat'!C818:C819,2,FALSE),"N")</f>
        <v>N</v>
      </c>
      <c r="DY877" s="78" t="str">
        <f t="shared" si="609"/>
        <v>50107002001001</v>
      </c>
      <c r="DZ877" s="78" t="str">
        <f>IFERROR(VLOOKUP(DY877,'08_DMGiaDat'!C818:C819,2,FALSE),"N")</f>
        <v>N</v>
      </c>
      <c r="EA877" s="78" t="str">
        <f t="shared" si="610"/>
        <v>5010700200100000001</v>
      </c>
      <c r="EB877" s="78" t="str">
        <f>IFERROR(VLOOKUP(EA877,'08_DMGiaDat'!C818:C819,2,FALSE),"N")</f>
        <v>N</v>
      </c>
      <c r="EC877" s="92" t="e">
        <f>IF(DV877&lt;&gt;"N",DV877,IF(DX877&lt;&gt;"N",DX877,IF(DZ877&lt;&gt;"N",DZ877*VLOOKUP(LEFT(CB877,3),'03_DMMucDich'!C802:C806,5,FALSE),IF(EB877&lt;&gt;"N",EB877*VLOOKUP(LEFT(CB877,3),'03_DMMucDich'!C802:C806,5,FALSE),"N/A"))))</f>
        <v>#VALUE!</v>
      </c>
    </row>
    <row r="878" spans="1:133" s="34" customFormat="1" ht="16" x14ac:dyDescent="0.2">
      <c r="A878" s="85">
        <v>864</v>
      </c>
      <c r="B878" s="86"/>
      <c r="C878" s="87"/>
      <c r="D878" s="141"/>
      <c r="E878" s="86"/>
      <c r="F878" s="88"/>
      <c r="G878" s="88" t="s">
        <v>5718</v>
      </c>
      <c r="H878" s="151">
        <v>2022</v>
      </c>
      <c r="I878" s="86"/>
      <c r="J878" s="86"/>
      <c r="K878" s="145"/>
      <c r="L878" s="105"/>
      <c r="M878" s="86"/>
      <c r="N878" s="105"/>
      <c r="O878" s="105"/>
      <c r="P878" s="86"/>
      <c r="Q878" s="86"/>
      <c r="R878" s="153"/>
      <c r="S878" s="86"/>
      <c r="T878" s="86"/>
      <c r="U878" s="86"/>
      <c r="V878" s="86" t="str">
        <f t="shared" si="617"/>
        <v xml:space="preserve">, </v>
      </c>
      <c r="W878" s="86"/>
      <c r="X878" s="86"/>
      <c r="Y878" s="86"/>
      <c r="Z878" s="88"/>
      <c r="AA878" s="105"/>
      <c r="AB878" s="86"/>
      <c r="AC878" s="90"/>
      <c r="AD878" s="86"/>
      <c r="AE878" s="86"/>
      <c r="AF878" s="86"/>
      <c r="AG878" s="86"/>
      <c r="AH878" s="160"/>
      <c r="AI878" s="153"/>
      <c r="AJ878" s="153"/>
      <c r="AK878" s="86"/>
      <c r="AL878" s="86"/>
      <c r="AM878" s="153"/>
      <c r="AN878" s="153"/>
      <c r="AO878" s="165"/>
      <c r="AP878" s="153"/>
      <c r="AQ878" s="153"/>
      <c r="AR878" s="166">
        <v>0</v>
      </c>
      <c r="AS878" s="88" t="s">
        <v>5719</v>
      </c>
      <c r="AT878" s="92">
        <f t="shared" si="587"/>
        <v>0</v>
      </c>
      <c r="AU878" s="93">
        <v>0</v>
      </c>
      <c r="AV878" s="93">
        <v>0</v>
      </c>
      <c r="AW878" s="166">
        <v>0</v>
      </c>
      <c r="AX878" s="93">
        <v>0</v>
      </c>
      <c r="AY878" s="177"/>
      <c r="AZ878" s="177">
        <v>0</v>
      </c>
      <c r="BA878" s="178"/>
      <c r="BB878" s="105"/>
      <c r="BC878" s="105"/>
      <c r="BD878" s="93"/>
      <c r="BE878" s="93">
        <v>0</v>
      </c>
      <c r="BF878" s="91">
        <v>0</v>
      </c>
      <c r="BG878" s="94"/>
      <c r="BH878" s="95"/>
      <c r="BI878" s="93">
        <f t="shared" si="597"/>
        <v>0</v>
      </c>
      <c r="BJ878" s="105">
        <f t="shared" si="598"/>
        <v>0</v>
      </c>
      <c r="BK878" s="88">
        <f t="shared" si="599"/>
        <v>0</v>
      </c>
      <c r="BL878" s="86">
        <f t="shared" si="600"/>
        <v>0</v>
      </c>
      <c r="BM878" s="105">
        <f t="shared" si="601"/>
        <v>0</v>
      </c>
      <c r="BN878" s="86">
        <f t="shared" si="602"/>
        <v>0</v>
      </c>
      <c r="BO878" s="86">
        <f t="shared" si="603"/>
        <v>0</v>
      </c>
      <c r="BP878" s="86">
        <f t="shared" si="618"/>
        <v>0</v>
      </c>
      <c r="BQ878" s="160"/>
      <c r="BR878" s="86" t="s">
        <v>5720</v>
      </c>
      <c r="BS878" s="88" t="s">
        <v>5721</v>
      </c>
      <c r="BT878" s="86" t="s">
        <v>5722</v>
      </c>
      <c r="BU878" s="86"/>
      <c r="BV878" s="86">
        <f t="shared" si="619"/>
        <v>0</v>
      </c>
      <c r="BW878" s="105" t="str">
        <f t="shared" si="620"/>
        <v/>
      </c>
      <c r="BX878" s="86">
        <f t="shared" si="614"/>
        <v>0</v>
      </c>
      <c r="BY878" s="86">
        <f t="shared" si="615"/>
        <v>0</v>
      </c>
      <c r="BZ878" s="91">
        <f t="shared" si="616"/>
        <v>0</v>
      </c>
      <c r="CA878" s="91">
        <v>0</v>
      </c>
      <c r="CB878" s="96" t="s">
        <v>5719</v>
      </c>
      <c r="CC878" s="91">
        <f t="shared" si="621"/>
        <v>0</v>
      </c>
      <c r="CD878" s="91">
        <f t="shared" si="622"/>
        <v>0</v>
      </c>
      <c r="CE878" s="93">
        <f t="shared" si="623"/>
        <v>0</v>
      </c>
      <c r="CF878" s="93">
        <f t="shared" si="624"/>
        <v>0</v>
      </c>
      <c r="CG878" s="105"/>
      <c r="CH878" s="105"/>
      <c r="CI878" s="86"/>
      <c r="CJ878" s="188"/>
      <c r="CK878" s="181">
        <f t="shared" si="625"/>
        <v>0</v>
      </c>
      <c r="CL878" s="181">
        <f t="shared" si="626"/>
        <v>0</v>
      </c>
      <c r="CM878" s="86" t="s">
        <v>5723</v>
      </c>
      <c r="CN878" s="182"/>
      <c r="CO878" s="183"/>
      <c r="CP878" s="86" t="s">
        <v>5724</v>
      </c>
      <c r="CQ878" s="153"/>
      <c r="CR878" s="187" t="e">
        <f t="shared" si="627"/>
        <v>#VALUE!</v>
      </c>
      <c r="CS878" s="188">
        <v>0</v>
      </c>
      <c r="CT878" s="188" t="e">
        <f t="shared" si="588"/>
        <v>#VALUE!</v>
      </c>
      <c r="CU878" s="93"/>
      <c r="CV878" s="94">
        <f t="shared" si="611"/>
        <v>0</v>
      </c>
      <c r="CW878" s="93">
        <f t="shared" si="612"/>
        <v>0</v>
      </c>
      <c r="CX878" s="86">
        <f t="shared" si="613"/>
        <v>0</v>
      </c>
      <c r="CY878" s="93" t="e">
        <f t="shared" si="589"/>
        <v>#VALUE!</v>
      </c>
      <c r="CZ878" s="93">
        <v>0</v>
      </c>
      <c r="DA878" s="93">
        <v>0</v>
      </c>
      <c r="DB878" s="93" t="e">
        <f t="shared" si="590"/>
        <v>#VALUE!</v>
      </c>
      <c r="DC878" s="93">
        <v>0</v>
      </c>
      <c r="DD878" s="91">
        <v>0</v>
      </c>
      <c r="DE878" s="93" t="e">
        <f t="shared" si="591"/>
        <v>#VALUE!</v>
      </c>
      <c r="DF878" s="93">
        <f t="shared" si="604"/>
        <v>0</v>
      </c>
      <c r="DG878" s="93"/>
      <c r="DH878" s="93">
        <v>0</v>
      </c>
      <c r="DI878" s="93">
        <v>0</v>
      </c>
      <c r="DJ878" s="86">
        <f t="shared" si="592"/>
        <v>0</v>
      </c>
      <c r="DK878" s="91">
        <v>0</v>
      </c>
      <c r="DL878" s="93"/>
      <c r="DM878" s="93">
        <v>0</v>
      </c>
      <c r="DN878" s="93" t="e">
        <f t="shared" si="605"/>
        <v>#VALUE!</v>
      </c>
      <c r="DO878" s="93" t="e">
        <f t="shared" si="593"/>
        <v>#VALUE!</v>
      </c>
      <c r="DP878" s="92" t="e">
        <f t="shared" si="594"/>
        <v>#VALUE!</v>
      </c>
      <c r="DQ878" s="97">
        <f t="shared" si="606"/>
        <v>0</v>
      </c>
      <c r="DR878" s="98">
        <f t="shared" si="595"/>
        <v>10</v>
      </c>
      <c r="DS878" s="93" t="str">
        <f t="shared" si="596"/>
        <v>Mã tin sai !!!</v>
      </c>
      <c r="DT878" s="93"/>
      <c r="DU878" s="78" t="e">
        <f t="shared" si="607"/>
        <v>#VALUE!</v>
      </c>
      <c r="DV878" s="78" t="e">
        <f>INDEX('08_DMGiaDat'!$L:$L,MATCH(DU878,'08_DMGiaDat'!$R:$R,0))</f>
        <v>#VALUE!</v>
      </c>
      <c r="DW878" s="78" t="str">
        <f t="shared" si="608"/>
        <v>5010700200100000001</v>
      </c>
      <c r="DX878" s="78" t="str">
        <f>IFERROR(VLOOKUP(DW878,'08_DMGiaDat'!C818:C819,2,FALSE),"N")</f>
        <v>N</v>
      </c>
      <c r="DY878" s="78" t="str">
        <f t="shared" si="609"/>
        <v>50107002001001</v>
      </c>
      <c r="DZ878" s="78" t="str">
        <f>IFERROR(VLOOKUP(DY878,'08_DMGiaDat'!C818:C819,2,FALSE),"N")</f>
        <v>N</v>
      </c>
      <c r="EA878" s="78" t="str">
        <f t="shared" si="610"/>
        <v>5010700200100000001</v>
      </c>
      <c r="EB878" s="78" t="str">
        <f>IFERROR(VLOOKUP(EA878,'08_DMGiaDat'!C818:C819,2,FALSE),"N")</f>
        <v>N</v>
      </c>
      <c r="EC878" s="92" t="e">
        <f>IF(DV878&lt;&gt;"N",DV878,IF(DX878&lt;&gt;"N",DX878,IF(DZ878&lt;&gt;"N",DZ878*VLOOKUP(LEFT(CB878,3),'03_DMMucDich'!C802:C806,5,FALSE),IF(EB878&lt;&gt;"N",EB878*VLOOKUP(LEFT(CB878,3),'03_DMMucDich'!C802:C806,5,FALSE),"N/A"))))</f>
        <v>#VALUE!</v>
      </c>
    </row>
    <row r="879" spans="1:133" s="34" customFormat="1" ht="16" x14ac:dyDescent="0.2">
      <c r="A879" s="85">
        <v>865</v>
      </c>
      <c r="B879" s="86"/>
      <c r="C879" s="87"/>
      <c r="D879" s="141"/>
      <c r="E879" s="86"/>
      <c r="F879" s="88"/>
      <c r="G879" s="88" t="s">
        <v>5718</v>
      </c>
      <c r="H879" s="151">
        <v>2022</v>
      </c>
      <c r="I879" s="86"/>
      <c r="J879" s="86"/>
      <c r="K879" s="145"/>
      <c r="L879" s="105"/>
      <c r="M879" s="86"/>
      <c r="N879" s="105"/>
      <c r="O879" s="105"/>
      <c r="P879" s="86"/>
      <c r="Q879" s="86"/>
      <c r="R879" s="153"/>
      <c r="S879" s="86"/>
      <c r="T879" s="86"/>
      <c r="U879" s="86"/>
      <c r="V879" s="86" t="str">
        <f t="shared" si="617"/>
        <v xml:space="preserve">, </v>
      </c>
      <c r="W879" s="86"/>
      <c r="X879" s="86"/>
      <c r="Y879" s="86"/>
      <c r="Z879" s="88"/>
      <c r="AA879" s="105"/>
      <c r="AB879" s="86"/>
      <c r="AC879" s="90"/>
      <c r="AD879" s="86"/>
      <c r="AE879" s="86"/>
      <c r="AF879" s="86"/>
      <c r="AG879" s="86"/>
      <c r="AH879" s="160"/>
      <c r="AI879" s="153"/>
      <c r="AJ879" s="153"/>
      <c r="AK879" s="86"/>
      <c r="AL879" s="86"/>
      <c r="AM879" s="153"/>
      <c r="AN879" s="153"/>
      <c r="AO879" s="165"/>
      <c r="AP879" s="153"/>
      <c r="AQ879" s="153"/>
      <c r="AR879" s="166">
        <v>0</v>
      </c>
      <c r="AS879" s="88" t="s">
        <v>5719</v>
      </c>
      <c r="AT879" s="92">
        <f t="shared" ref="AT879:AT942" si="628">AU879+AV879+AX879</f>
        <v>0</v>
      </c>
      <c r="AU879" s="93">
        <v>0</v>
      </c>
      <c r="AV879" s="93">
        <v>0</v>
      </c>
      <c r="AW879" s="166">
        <v>0</v>
      </c>
      <c r="AX879" s="93">
        <v>0</v>
      </c>
      <c r="AY879" s="177"/>
      <c r="AZ879" s="177">
        <v>0</v>
      </c>
      <c r="BA879" s="178"/>
      <c r="BB879" s="105"/>
      <c r="BC879" s="105"/>
      <c r="BD879" s="93"/>
      <c r="BE879" s="93">
        <v>0</v>
      </c>
      <c r="BF879" s="91">
        <v>0</v>
      </c>
      <c r="BG879" s="94"/>
      <c r="BH879" s="95"/>
      <c r="BI879" s="93">
        <f t="shared" si="597"/>
        <v>0</v>
      </c>
      <c r="BJ879" s="105">
        <f t="shared" si="598"/>
        <v>0</v>
      </c>
      <c r="BK879" s="88">
        <f t="shared" si="599"/>
        <v>0</v>
      </c>
      <c r="BL879" s="86">
        <f t="shared" si="600"/>
        <v>0</v>
      </c>
      <c r="BM879" s="105">
        <f t="shared" si="601"/>
        <v>0</v>
      </c>
      <c r="BN879" s="86">
        <f t="shared" si="602"/>
        <v>0</v>
      </c>
      <c r="BO879" s="86">
        <f t="shared" si="603"/>
        <v>0</v>
      </c>
      <c r="BP879" s="86">
        <f t="shared" si="618"/>
        <v>0</v>
      </c>
      <c r="BQ879" s="160"/>
      <c r="BR879" s="86" t="s">
        <v>5720</v>
      </c>
      <c r="BS879" s="88" t="s">
        <v>5721</v>
      </c>
      <c r="BT879" s="86" t="s">
        <v>5722</v>
      </c>
      <c r="BU879" s="86"/>
      <c r="BV879" s="86">
        <f t="shared" si="619"/>
        <v>0</v>
      </c>
      <c r="BW879" s="105" t="str">
        <f t="shared" si="620"/>
        <v/>
      </c>
      <c r="BX879" s="86">
        <f t="shared" si="614"/>
        <v>0</v>
      </c>
      <c r="BY879" s="86">
        <f t="shared" si="615"/>
        <v>0</v>
      </c>
      <c r="BZ879" s="91">
        <f t="shared" si="616"/>
        <v>0</v>
      </c>
      <c r="CA879" s="91">
        <v>0</v>
      </c>
      <c r="CB879" s="96" t="s">
        <v>5719</v>
      </c>
      <c r="CC879" s="91">
        <f t="shared" si="621"/>
        <v>0</v>
      </c>
      <c r="CD879" s="91">
        <f t="shared" si="622"/>
        <v>0</v>
      </c>
      <c r="CE879" s="93">
        <f t="shared" si="623"/>
        <v>0</v>
      </c>
      <c r="CF879" s="93">
        <f t="shared" si="624"/>
        <v>0</v>
      </c>
      <c r="CG879" s="105"/>
      <c r="CH879" s="105"/>
      <c r="CI879" s="86"/>
      <c r="CJ879" s="188"/>
      <c r="CK879" s="181">
        <f t="shared" si="625"/>
        <v>0</v>
      </c>
      <c r="CL879" s="181">
        <f t="shared" si="626"/>
        <v>0</v>
      </c>
      <c r="CM879" s="86" t="s">
        <v>5723</v>
      </c>
      <c r="CN879" s="182"/>
      <c r="CO879" s="183"/>
      <c r="CP879" s="86" t="s">
        <v>5724</v>
      </c>
      <c r="CQ879" s="153"/>
      <c r="CR879" s="187" t="e">
        <f t="shared" si="627"/>
        <v>#VALUE!</v>
      </c>
      <c r="CS879" s="188">
        <v>0</v>
      </c>
      <c r="CT879" s="188" t="e">
        <f t="shared" ref="CT879:CT942" si="629">CR879*CS879</f>
        <v>#VALUE!</v>
      </c>
      <c r="CU879" s="93"/>
      <c r="CV879" s="94">
        <f t="shared" si="611"/>
        <v>0</v>
      </c>
      <c r="CW879" s="93">
        <f t="shared" si="612"/>
        <v>0</v>
      </c>
      <c r="CX879" s="86">
        <f t="shared" si="613"/>
        <v>0</v>
      </c>
      <c r="CY879" s="93" t="e">
        <f t="shared" ref="CY879:CY942" si="630">(CV879*0.03/100+CW879*0.07/100+CX879*0.15/100)*CT879</f>
        <v>#VALUE!</v>
      </c>
      <c r="CZ879" s="93">
        <v>0</v>
      </c>
      <c r="DA879" s="93">
        <v>0</v>
      </c>
      <c r="DB879" s="93" t="e">
        <f t="shared" ref="DB879:DB942" si="631">CZ879*DA879*CT879</f>
        <v>#VALUE!</v>
      </c>
      <c r="DC879" s="93">
        <v>0</v>
      </c>
      <c r="DD879" s="91">
        <v>0</v>
      </c>
      <c r="DE879" s="93" t="e">
        <f t="shared" ref="DE879:DE942" si="632">DC879*DD879*CT879*0.03/100</f>
        <v>#VALUE!</v>
      </c>
      <c r="DF879" s="93">
        <f t="shared" si="604"/>
        <v>0</v>
      </c>
      <c r="DG879" s="93"/>
      <c r="DH879" s="93">
        <v>0</v>
      </c>
      <c r="DI879" s="93">
        <v>0</v>
      </c>
      <c r="DJ879" s="86">
        <f t="shared" ref="DJ879:DJ942" si="633">IF(DH879&gt;0,DF879*DH879*DI879*0.15/100,DF879*DI879*0.15/100)</f>
        <v>0</v>
      </c>
      <c r="DK879" s="91">
        <v>0</v>
      </c>
      <c r="DL879" s="93"/>
      <c r="DM879" s="93">
        <v>0</v>
      </c>
      <c r="DN879" s="93" t="e">
        <f t="shared" si="605"/>
        <v>#VALUE!</v>
      </c>
      <c r="DO879" s="93" t="e">
        <f t="shared" ref="DO879:DO942" si="634">IF(DM879&gt;0,DK879*DM879*DN879*0.2/100,DK879*DN879*0.2/100)</f>
        <v>#VALUE!</v>
      </c>
      <c r="DP879" s="92" t="e">
        <f t="shared" ref="DP879:DP942" si="635">CY879+DB879+DE879+DJ879+DO879</f>
        <v>#VALUE!</v>
      </c>
      <c r="DQ879" s="97">
        <f t="shared" si="606"/>
        <v>0</v>
      </c>
      <c r="DR879" s="98">
        <f t="shared" ref="DR879:DR942" si="636">10-MOD(VALUE(LEFT(RIGHT(LEFT(DQ879,10),2)))*3+VALUE(LEFT(LEFT(DQ879,10)))*31+VALUE(LEFT(RIGHT(LEFT(DQ879,10),9)))*29+VALUE(LEFT(RIGHT(LEFT(DQ879,10),8)))*23+VALUE(LEFT(RIGHT(LEFT(DQ879,10),7)))*19+VALUE(LEFT(RIGHT(LEFT(DQ879,10),6)))*17+VALUE(LEFT(RIGHT(LEFT(DQ879,10),5)))*13+VALUE(LEFT(RIGHT(LEFT(DQ879,10),4)))*7+VALUE(LEFT(RIGHT(LEFT(DQ879,10),3)))*5,11)-VALUE(RIGHT(LEFT(DQ879,10)))</f>
        <v>10</v>
      </c>
      <c r="DS879" s="93" t="str">
        <f t="shared" ref="DS879:DS942" si="637">IF(ISERROR(DR879),"Mã tin sai !!!",IF(DR879=0,"OK","Mã tin sai !!!"))</f>
        <v>Mã tin sai !!!</v>
      </c>
      <c r="DT879" s="93"/>
      <c r="DU879" s="78" t="e">
        <f t="shared" si="607"/>
        <v>#VALUE!</v>
      </c>
      <c r="DV879" s="78" t="e">
        <f>INDEX('08_DMGiaDat'!$L:$L,MATCH(DU879,'08_DMGiaDat'!$R:$R,0))</f>
        <v>#VALUE!</v>
      </c>
      <c r="DW879" s="78" t="str">
        <f t="shared" si="608"/>
        <v>5010700200100000001</v>
      </c>
      <c r="DX879" s="78" t="str">
        <f>IFERROR(VLOOKUP(DW879,'08_DMGiaDat'!C818:C819,2,FALSE),"N")</f>
        <v>N</v>
      </c>
      <c r="DY879" s="78" t="str">
        <f t="shared" si="609"/>
        <v>50107002001001</v>
      </c>
      <c r="DZ879" s="78" t="str">
        <f>IFERROR(VLOOKUP(DY879,'08_DMGiaDat'!C818:C819,2,FALSE),"N")</f>
        <v>N</v>
      </c>
      <c r="EA879" s="78" t="str">
        <f t="shared" si="610"/>
        <v>5010700200100000001</v>
      </c>
      <c r="EB879" s="78" t="str">
        <f>IFERROR(VLOOKUP(EA879,'08_DMGiaDat'!C818:C819,2,FALSE),"N")</f>
        <v>N</v>
      </c>
      <c r="EC879" s="92" t="e">
        <f>IF(DV879&lt;&gt;"N",DV879,IF(DX879&lt;&gt;"N",DX879,IF(DZ879&lt;&gt;"N",DZ879*VLOOKUP(LEFT(CB879,3),'03_DMMucDich'!C802:C806,5,FALSE),IF(EB879&lt;&gt;"N",EB879*VLOOKUP(LEFT(CB879,3),'03_DMMucDich'!C802:C806,5,FALSE),"N/A"))))</f>
        <v>#VALUE!</v>
      </c>
    </row>
    <row r="880" spans="1:133" s="34" customFormat="1" ht="16" x14ac:dyDescent="0.2">
      <c r="A880" s="85">
        <v>866</v>
      </c>
      <c r="B880" s="86"/>
      <c r="C880" s="87"/>
      <c r="D880" s="141"/>
      <c r="E880" s="86"/>
      <c r="F880" s="88"/>
      <c r="G880" s="88" t="s">
        <v>5718</v>
      </c>
      <c r="H880" s="151">
        <v>2022</v>
      </c>
      <c r="I880" s="86"/>
      <c r="J880" s="86"/>
      <c r="K880" s="145"/>
      <c r="L880" s="105"/>
      <c r="M880" s="86"/>
      <c r="N880" s="105"/>
      <c r="O880" s="105"/>
      <c r="P880" s="86"/>
      <c r="Q880" s="86"/>
      <c r="R880" s="153"/>
      <c r="S880" s="86"/>
      <c r="T880" s="86"/>
      <c r="U880" s="86"/>
      <c r="V880" s="86" t="str">
        <f t="shared" si="617"/>
        <v xml:space="preserve">, </v>
      </c>
      <c r="W880" s="86"/>
      <c r="X880" s="86"/>
      <c r="Y880" s="86"/>
      <c r="Z880" s="88"/>
      <c r="AA880" s="105"/>
      <c r="AB880" s="86"/>
      <c r="AC880" s="90"/>
      <c r="AD880" s="86"/>
      <c r="AE880" s="86"/>
      <c r="AF880" s="86"/>
      <c r="AG880" s="86"/>
      <c r="AH880" s="160"/>
      <c r="AI880" s="153"/>
      <c r="AJ880" s="153"/>
      <c r="AK880" s="86"/>
      <c r="AL880" s="86"/>
      <c r="AM880" s="153"/>
      <c r="AN880" s="153"/>
      <c r="AO880" s="165"/>
      <c r="AP880" s="153"/>
      <c r="AQ880" s="153"/>
      <c r="AR880" s="166">
        <v>0</v>
      </c>
      <c r="AS880" s="88" t="s">
        <v>5719</v>
      </c>
      <c r="AT880" s="92">
        <f t="shared" si="628"/>
        <v>0</v>
      </c>
      <c r="AU880" s="93">
        <v>0</v>
      </c>
      <c r="AV880" s="93">
        <v>0</v>
      </c>
      <c r="AW880" s="166">
        <v>0</v>
      </c>
      <c r="AX880" s="93">
        <v>0</v>
      </c>
      <c r="AY880" s="177"/>
      <c r="AZ880" s="177">
        <v>0</v>
      </c>
      <c r="BA880" s="178"/>
      <c r="BB880" s="105"/>
      <c r="BC880" s="105"/>
      <c r="BD880" s="93"/>
      <c r="BE880" s="93">
        <v>0</v>
      </c>
      <c r="BF880" s="91">
        <v>0</v>
      </c>
      <c r="BG880" s="94"/>
      <c r="BH880" s="95"/>
      <c r="BI880" s="93">
        <f t="shared" si="597"/>
        <v>0</v>
      </c>
      <c r="BJ880" s="105">
        <f t="shared" si="598"/>
        <v>0</v>
      </c>
      <c r="BK880" s="88">
        <f t="shared" si="599"/>
        <v>0</v>
      </c>
      <c r="BL880" s="86">
        <f t="shared" si="600"/>
        <v>0</v>
      </c>
      <c r="BM880" s="105">
        <f t="shared" si="601"/>
        <v>0</v>
      </c>
      <c r="BN880" s="86">
        <f t="shared" si="602"/>
        <v>0</v>
      </c>
      <c r="BO880" s="86">
        <f t="shared" si="603"/>
        <v>0</v>
      </c>
      <c r="BP880" s="86">
        <f t="shared" si="618"/>
        <v>0</v>
      </c>
      <c r="BQ880" s="160"/>
      <c r="BR880" s="86" t="s">
        <v>5720</v>
      </c>
      <c r="BS880" s="88" t="s">
        <v>5721</v>
      </c>
      <c r="BT880" s="86" t="s">
        <v>5722</v>
      </c>
      <c r="BU880" s="86"/>
      <c r="BV880" s="86">
        <f t="shared" si="619"/>
        <v>0</v>
      </c>
      <c r="BW880" s="105" t="str">
        <f t="shared" si="620"/>
        <v/>
      </c>
      <c r="BX880" s="86">
        <f t="shared" si="614"/>
        <v>0</v>
      </c>
      <c r="BY880" s="86">
        <f t="shared" si="615"/>
        <v>0</v>
      </c>
      <c r="BZ880" s="91">
        <f t="shared" si="616"/>
        <v>0</v>
      </c>
      <c r="CA880" s="91">
        <v>0</v>
      </c>
      <c r="CB880" s="96" t="s">
        <v>5719</v>
      </c>
      <c r="CC880" s="91">
        <f t="shared" si="621"/>
        <v>0</v>
      </c>
      <c r="CD880" s="91">
        <f t="shared" si="622"/>
        <v>0</v>
      </c>
      <c r="CE880" s="93">
        <f t="shared" si="623"/>
        <v>0</v>
      </c>
      <c r="CF880" s="93">
        <f t="shared" si="624"/>
        <v>0</v>
      </c>
      <c r="CG880" s="105"/>
      <c r="CH880" s="105"/>
      <c r="CI880" s="86"/>
      <c r="CJ880" s="188"/>
      <c r="CK880" s="181">
        <f t="shared" si="625"/>
        <v>0</v>
      </c>
      <c r="CL880" s="181">
        <f t="shared" si="626"/>
        <v>0</v>
      </c>
      <c r="CM880" s="86" t="s">
        <v>5723</v>
      </c>
      <c r="CN880" s="182"/>
      <c r="CO880" s="183"/>
      <c r="CP880" s="86" t="s">
        <v>5724</v>
      </c>
      <c r="CQ880" s="153"/>
      <c r="CR880" s="187" t="e">
        <f t="shared" si="627"/>
        <v>#VALUE!</v>
      </c>
      <c r="CS880" s="188">
        <v>0</v>
      </c>
      <c r="CT880" s="188" t="e">
        <f t="shared" si="629"/>
        <v>#VALUE!</v>
      </c>
      <c r="CU880" s="93"/>
      <c r="CV880" s="94">
        <f t="shared" si="611"/>
        <v>0</v>
      </c>
      <c r="CW880" s="93">
        <f t="shared" si="612"/>
        <v>0</v>
      </c>
      <c r="CX880" s="86">
        <f t="shared" si="613"/>
        <v>0</v>
      </c>
      <c r="CY880" s="93" t="e">
        <f t="shared" si="630"/>
        <v>#VALUE!</v>
      </c>
      <c r="CZ880" s="93">
        <v>0</v>
      </c>
      <c r="DA880" s="93">
        <v>0</v>
      </c>
      <c r="DB880" s="93" t="e">
        <f t="shared" si="631"/>
        <v>#VALUE!</v>
      </c>
      <c r="DC880" s="93">
        <v>0</v>
      </c>
      <c r="DD880" s="91">
        <v>0</v>
      </c>
      <c r="DE880" s="93" t="e">
        <f t="shared" si="632"/>
        <v>#VALUE!</v>
      </c>
      <c r="DF880" s="93">
        <f t="shared" si="604"/>
        <v>0</v>
      </c>
      <c r="DG880" s="93"/>
      <c r="DH880" s="93">
        <v>0</v>
      </c>
      <c r="DI880" s="93">
        <v>0</v>
      </c>
      <c r="DJ880" s="86">
        <f t="shared" si="633"/>
        <v>0</v>
      </c>
      <c r="DK880" s="91">
        <v>0</v>
      </c>
      <c r="DL880" s="93"/>
      <c r="DM880" s="93">
        <v>0</v>
      </c>
      <c r="DN880" s="93" t="e">
        <f t="shared" si="605"/>
        <v>#VALUE!</v>
      </c>
      <c r="DO880" s="93" t="e">
        <f t="shared" si="634"/>
        <v>#VALUE!</v>
      </c>
      <c r="DP880" s="92" t="e">
        <f t="shared" si="635"/>
        <v>#VALUE!</v>
      </c>
      <c r="DQ880" s="97">
        <f t="shared" si="606"/>
        <v>0</v>
      </c>
      <c r="DR880" s="98">
        <f t="shared" si="636"/>
        <v>10</v>
      </c>
      <c r="DS880" s="93" t="str">
        <f t="shared" si="637"/>
        <v>Mã tin sai !!!</v>
      </c>
      <c r="DT880" s="93"/>
      <c r="DU880" s="78" t="e">
        <f t="shared" si="607"/>
        <v>#VALUE!</v>
      </c>
      <c r="DV880" s="78" t="e">
        <f>INDEX('08_DMGiaDat'!$L:$L,MATCH(DU880,'08_DMGiaDat'!$R:$R,0))</f>
        <v>#VALUE!</v>
      </c>
      <c r="DW880" s="78" t="str">
        <f t="shared" si="608"/>
        <v>5010700200100000001</v>
      </c>
      <c r="DX880" s="78" t="str">
        <f>IFERROR(VLOOKUP(DW880,'08_DMGiaDat'!C818:C819,2,FALSE),"N")</f>
        <v>N</v>
      </c>
      <c r="DY880" s="78" t="str">
        <f t="shared" si="609"/>
        <v>50107002001001</v>
      </c>
      <c r="DZ880" s="78" t="str">
        <f>IFERROR(VLOOKUP(DY880,'08_DMGiaDat'!C818:C819,2,FALSE),"N")</f>
        <v>N</v>
      </c>
      <c r="EA880" s="78" t="str">
        <f t="shared" si="610"/>
        <v>5010700200100000001</v>
      </c>
      <c r="EB880" s="78" t="str">
        <f>IFERROR(VLOOKUP(EA880,'08_DMGiaDat'!C818:C819,2,FALSE),"N")</f>
        <v>N</v>
      </c>
      <c r="EC880" s="92" t="e">
        <f>IF(DV880&lt;&gt;"N",DV880,IF(DX880&lt;&gt;"N",DX880,IF(DZ880&lt;&gt;"N",DZ880*VLOOKUP(LEFT(CB880,3),'03_DMMucDich'!C802:C806,5,FALSE),IF(EB880&lt;&gt;"N",EB880*VLOOKUP(LEFT(CB880,3),'03_DMMucDich'!C802:C806,5,FALSE),"N/A"))))</f>
        <v>#VALUE!</v>
      </c>
    </row>
    <row r="881" spans="1:133" s="34" customFormat="1" ht="16" x14ac:dyDescent="0.2">
      <c r="A881" s="85">
        <v>867</v>
      </c>
      <c r="B881" s="86"/>
      <c r="C881" s="87"/>
      <c r="D881" s="141"/>
      <c r="E881" s="86"/>
      <c r="F881" s="88"/>
      <c r="G881" s="88" t="s">
        <v>5718</v>
      </c>
      <c r="H881" s="151">
        <v>2022</v>
      </c>
      <c r="I881" s="86"/>
      <c r="J881" s="86"/>
      <c r="K881" s="145"/>
      <c r="L881" s="105"/>
      <c r="M881" s="86"/>
      <c r="N881" s="105"/>
      <c r="O881" s="105"/>
      <c r="P881" s="86"/>
      <c r="Q881" s="86"/>
      <c r="R881" s="153"/>
      <c r="S881" s="86"/>
      <c r="T881" s="86"/>
      <c r="U881" s="86"/>
      <c r="V881" s="86" t="str">
        <f t="shared" si="617"/>
        <v xml:space="preserve">, </v>
      </c>
      <c r="W881" s="86"/>
      <c r="X881" s="86"/>
      <c r="Y881" s="86"/>
      <c r="Z881" s="88"/>
      <c r="AA881" s="105"/>
      <c r="AB881" s="86"/>
      <c r="AC881" s="90"/>
      <c r="AD881" s="86"/>
      <c r="AE881" s="86"/>
      <c r="AF881" s="86"/>
      <c r="AG881" s="86"/>
      <c r="AH881" s="160"/>
      <c r="AI881" s="153"/>
      <c r="AJ881" s="153"/>
      <c r="AK881" s="86"/>
      <c r="AL881" s="86"/>
      <c r="AM881" s="153"/>
      <c r="AN881" s="153"/>
      <c r="AO881" s="165"/>
      <c r="AP881" s="153"/>
      <c r="AQ881" s="153"/>
      <c r="AR881" s="166">
        <v>0</v>
      </c>
      <c r="AS881" s="88" t="s">
        <v>5719</v>
      </c>
      <c r="AT881" s="92">
        <f t="shared" si="628"/>
        <v>0</v>
      </c>
      <c r="AU881" s="93">
        <v>0</v>
      </c>
      <c r="AV881" s="93">
        <v>0</v>
      </c>
      <c r="AW881" s="166">
        <v>0</v>
      </c>
      <c r="AX881" s="93">
        <v>0</v>
      </c>
      <c r="AY881" s="177"/>
      <c r="AZ881" s="177">
        <v>0</v>
      </c>
      <c r="BA881" s="178"/>
      <c r="BB881" s="105"/>
      <c r="BC881" s="105"/>
      <c r="BD881" s="93"/>
      <c r="BE881" s="93">
        <v>0</v>
      </c>
      <c r="BF881" s="91">
        <v>0</v>
      </c>
      <c r="BG881" s="94"/>
      <c r="BH881" s="95"/>
      <c r="BI881" s="93">
        <f t="shared" si="597"/>
        <v>0</v>
      </c>
      <c r="BJ881" s="105">
        <f t="shared" si="598"/>
        <v>0</v>
      </c>
      <c r="BK881" s="88">
        <f t="shared" si="599"/>
        <v>0</v>
      </c>
      <c r="BL881" s="86">
        <f t="shared" si="600"/>
        <v>0</v>
      </c>
      <c r="BM881" s="105">
        <f t="shared" si="601"/>
        <v>0</v>
      </c>
      <c r="BN881" s="86">
        <f t="shared" si="602"/>
        <v>0</v>
      </c>
      <c r="BO881" s="86">
        <f t="shared" si="603"/>
        <v>0</v>
      </c>
      <c r="BP881" s="86">
        <f t="shared" si="618"/>
        <v>0</v>
      </c>
      <c r="BQ881" s="160"/>
      <c r="BR881" s="86" t="s">
        <v>5720</v>
      </c>
      <c r="BS881" s="88" t="s">
        <v>5721</v>
      </c>
      <c r="BT881" s="86" t="s">
        <v>5722</v>
      </c>
      <c r="BU881" s="86"/>
      <c r="BV881" s="86">
        <f t="shared" si="619"/>
        <v>0</v>
      </c>
      <c r="BW881" s="105" t="str">
        <f t="shared" si="620"/>
        <v/>
      </c>
      <c r="BX881" s="86">
        <f t="shared" si="614"/>
        <v>0</v>
      </c>
      <c r="BY881" s="86">
        <f t="shared" si="615"/>
        <v>0</v>
      </c>
      <c r="BZ881" s="91">
        <f t="shared" si="616"/>
        <v>0</v>
      </c>
      <c r="CA881" s="91">
        <v>0</v>
      </c>
      <c r="CB881" s="96" t="s">
        <v>5719</v>
      </c>
      <c r="CC881" s="91">
        <f t="shared" si="621"/>
        <v>0</v>
      </c>
      <c r="CD881" s="91">
        <f t="shared" si="622"/>
        <v>0</v>
      </c>
      <c r="CE881" s="93">
        <f t="shared" si="623"/>
        <v>0</v>
      </c>
      <c r="CF881" s="93">
        <f t="shared" si="624"/>
        <v>0</v>
      </c>
      <c r="CG881" s="105"/>
      <c r="CH881" s="105"/>
      <c r="CI881" s="86"/>
      <c r="CJ881" s="188"/>
      <c r="CK881" s="181">
        <f t="shared" si="625"/>
        <v>0</v>
      </c>
      <c r="CL881" s="181">
        <f t="shared" si="626"/>
        <v>0</v>
      </c>
      <c r="CM881" s="86" t="s">
        <v>5723</v>
      </c>
      <c r="CN881" s="182"/>
      <c r="CO881" s="183"/>
      <c r="CP881" s="86" t="s">
        <v>5724</v>
      </c>
      <c r="CQ881" s="153"/>
      <c r="CR881" s="187" t="e">
        <f t="shared" si="627"/>
        <v>#VALUE!</v>
      </c>
      <c r="CS881" s="188">
        <v>0</v>
      </c>
      <c r="CT881" s="188" t="e">
        <f t="shared" si="629"/>
        <v>#VALUE!</v>
      </c>
      <c r="CU881" s="93"/>
      <c r="CV881" s="94">
        <f t="shared" si="611"/>
        <v>0</v>
      </c>
      <c r="CW881" s="93">
        <f t="shared" si="612"/>
        <v>0</v>
      </c>
      <c r="CX881" s="86">
        <f t="shared" si="613"/>
        <v>0</v>
      </c>
      <c r="CY881" s="93" t="e">
        <f t="shared" si="630"/>
        <v>#VALUE!</v>
      </c>
      <c r="CZ881" s="93">
        <v>0</v>
      </c>
      <c r="DA881" s="93">
        <v>0</v>
      </c>
      <c r="DB881" s="93" t="e">
        <f t="shared" si="631"/>
        <v>#VALUE!</v>
      </c>
      <c r="DC881" s="93">
        <v>0</v>
      </c>
      <c r="DD881" s="91">
        <v>0</v>
      </c>
      <c r="DE881" s="93" t="e">
        <f t="shared" si="632"/>
        <v>#VALUE!</v>
      </c>
      <c r="DF881" s="93">
        <f t="shared" si="604"/>
        <v>0</v>
      </c>
      <c r="DG881" s="93"/>
      <c r="DH881" s="93">
        <v>0</v>
      </c>
      <c r="DI881" s="93">
        <v>0</v>
      </c>
      <c r="DJ881" s="86">
        <f t="shared" si="633"/>
        <v>0</v>
      </c>
      <c r="DK881" s="91">
        <v>0</v>
      </c>
      <c r="DL881" s="93"/>
      <c r="DM881" s="93">
        <v>0</v>
      </c>
      <c r="DN881" s="93" t="e">
        <f t="shared" si="605"/>
        <v>#VALUE!</v>
      </c>
      <c r="DO881" s="93" t="e">
        <f t="shared" si="634"/>
        <v>#VALUE!</v>
      </c>
      <c r="DP881" s="92" t="e">
        <f t="shared" si="635"/>
        <v>#VALUE!</v>
      </c>
      <c r="DQ881" s="97">
        <f t="shared" si="606"/>
        <v>0</v>
      </c>
      <c r="DR881" s="98">
        <f t="shared" si="636"/>
        <v>10</v>
      </c>
      <c r="DS881" s="93" t="str">
        <f t="shared" si="637"/>
        <v>Mã tin sai !!!</v>
      </c>
      <c r="DT881" s="93"/>
      <c r="DU881" s="78" t="e">
        <f t="shared" si="607"/>
        <v>#VALUE!</v>
      </c>
      <c r="DV881" s="78" t="e">
        <f>INDEX('08_DMGiaDat'!$L:$L,MATCH(DU881,'08_DMGiaDat'!$R:$R,0))</f>
        <v>#VALUE!</v>
      </c>
      <c r="DW881" s="78" t="str">
        <f t="shared" si="608"/>
        <v>5010700200100000001</v>
      </c>
      <c r="DX881" s="78" t="str">
        <f>IFERROR(VLOOKUP(DW881,'08_DMGiaDat'!C818:C819,2,FALSE),"N")</f>
        <v>N</v>
      </c>
      <c r="DY881" s="78" t="str">
        <f t="shared" si="609"/>
        <v>50107002001001</v>
      </c>
      <c r="DZ881" s="78" t="str">
        <f>IFERROR(VLOOKUP(DY881,'08_DMGiaDat'!C818:C819,2,FALSE),"N")</f>
        <v>N</v>
      </c>
      <c r="EA881" s="78" t="str">
        <f t="shared" si="610"/>
        <v>5010700200100000001</v>
      </c>
      <c r="EB881" s="78" t="str">
        <f>IFERROR(VLOOKUP(EA881,'08_DMGiaDat'!C818:C819,2,FALSE),"N")</f>
        <v>N</v>
      </c>
      <c r="EC881" s="92" t="e">
        <f>IF(DV881&lt;&gt;"N",DV881,IF(DX881&lt;&gt;"N",DX881,IF(DZ881&lt;&gt;"N",DZ881*VLOOKUP(LEFT(CB881,3),'03_DMMucDich'!C802:C806,5,FALSE),IF(EB881&lt;&gt;"N",EB881*VLOOKUP(LEFT(CB881,3),'03_DMMucDich'!C802:C806,5,FALSE),"N/A"))))</f>
        <v>#VALUE!</v>
      </c>
    </row>
    <row r="882" spans="1:133" s="34" customFormat="1" ht="16" x14ac:dyDescent="0.2">
      <c r="A882" s="85">
        <v>868</v>
      </c>
      <c r="B882" s="86"/>
      <c r="C882" s="87"/>
      <c r="D882" s="141"/>
      <c r="E882" s="86"/>
      <c r="F882" s="88"/>
      <c r="G882" s="88" t="s">
        <v>5718</v>
      </c>
      <c r="H882" s="151">
        <v>2022</v>
      </c>
      <c r="I882" s="86"/>
      <c r="J882" s="86"/>
      <c r="K882" s="145"/>
      <c r="L882" s="105"/>
      <c r="M882" s="86"/>
      <c r="N882" s="105"/>
      <c r="O882" s="105"/>
      <c r="P882" s="86"/>
      <c r="Q882" s="86"/>
      <c r="R882" s="153"/>
      <c r="S882" s="86"/>
      <c r="T882" s="86"/>
      <c r="U882" s="86"/>
      <c r="V882" s="86" t="str">
        <f t="shared" si="617"/>
        <v xml:space="preserve">, </v>
      </c>
      <c r="W882" s="86"/>
      <c r="X882" s="86"/>
      <c r="Y882" s="86"/>
      <c r="Z882" s="88"/>
      <c r="AA882" s="105"/>
      <c r="AB882" s="86"/>
      <c r="AC882" s="90"/>
      <c r="AD882" s="86"/>
      <c r="AE882" s="86"/>
      <c r="AF882" s="86"/>
      <c r="AG882" s="86"/>
      <c r="AH882" s="160"/>
      <c r="AI882" s="153"/>
      <c r="AJ882" s="153"/>
      <c r="AK882" s="86"/>
      <c r="AL882" s="86"/>
      <c r="AM882" s="153"/>
      <c r="AN882" s="153"/>
      <c r="AO882" s="165"/>
      <c r="AP882" s="153"/>
      <c r="AQ882" s="153"/>
      <c r="AR882" s="166">
        <v>0</v>
      </c>
      <c r="AS882" s="88" t="s">
        <v>5719</v>
      </c>
      <c r="AT882" s="92">
        <f t="shared" si="628"/>
        <v>0</v>
      </c>
      <c r="AU882" s="93">
        <v>0</v>
      </c>
      <c r="AV882" s="93">
        <v>0</v>
      </c>
      <c r="AW882" s="166">
        <v>0</v>
      </c>
      <c r="AX882" s="93">
        <v>0</v>
      </c>
      <c r="AY882" s="177"/>
      <c r="AZ882" s="177">
        <v>0</v>
      </c>
      <c r="BA882" s="178"/>
      <c r="BB882" s="105"/>
      <c r="BC882" s="105"/>
      <c r="BD882" s="93"/>
      <c r="BE882" s="93">
        <v>0</v>
      </c>
      <c r="BF882" s="91">
        <v>0</v>
      </c>
      <c r="BG882" s="94"/>
      <c r="BH882" s="95"/>
      <c r="BI882" s="93">
        <f t="shared" si="597"/>
        <v>0</v>
      </c>
      <c r="BJ882" s="105">
        <f t="shared" si="598"/>
        <v>0</v>
      </c>
      <c r="BK882" s="88">
        <f t="shared" si="599"/>
        <v>0</v>
      </c>
      <c r="BL882" s="86">
        <f t="shared" si="600"/>
        <v>0</v>
      </c>
      <c r="BM882" s="105">
        <f t="shared" si="601"/>
        <v>0</v>
      </c>
      <c r="BN882" s="86">
        <f t="shared" si="602"/>
        <v>0</v>
      </c>
      <c r="BO882" s="86">
        <f t="shared" si="603"/>
        <v>0</v>
      </c>
      <c r="BP882" s="86">
        <f t="shared" si="618"/>
        <v>0</v>
      </c>
      <c r="BQ882" s="160"/>
      <c r="BR882" s="86" t="s">
        <v>5720</v>
      </c>
      <c r="BS882" s="88" t="s">
        <v>5721</v>
      </c>
      <c r="BT882" s="86" t="s">
        <v>5722</v>
      </c>
      <c r="BU882" s="86"/>
      <c r="BV882" s="86">
        <f t="shared" si="619"/>
        <v>0</v>
      </c>
      <c r="BW882" s="105" t="str">
        <f t="shared" si="620"/>
        <v/>
      </c>
      <c r="BX882" s="86">
        <f t="shared" si="614"/>
        <v>0</v>
      </c>
      <c r="BY882" s="86">
        <f t="shared" si="615"/>
        <v>0</v>
      </c>
      <c r="BZ882" s="91">
        <f t="shared" si="616"/>
        <v>0</v>
      </c>
      <c r="CA882" s="91">
        <v>0</v>
      </c>
      <c r="CB882" s="96" t="s">
        <v>5719</v>
      </c>
      <c r="CC882" s="91">
        <f t="shared" si="621"/>
        <v>0</v>
      </c>
      <c r="CD882" s="91">
        <f t="shared" si="622"/>
        <v>0</v>
      </c>
      <c r="CE882" s="93">
        <f t="shared" si="623"/>
        <v>0</v>
      </c>
      <c r="CF882" s="93">
        <f t="shared" si="624"/>
        <v>0</v>
      </c>
      <c r="CG882" s="105"/>
      <c r="CH882" s="105"/>
      <c r="CI882" s="86"/>
      <c r="CJ882" s="188"/>
      <c r="CK882" s="181">
        <f t="shared" si="625"/>
        <v>0</v>
      </c>
      <c r="CL882" s="181">
        <f t="shared" si="626"/>
        <v>0</v>
      </c>
      <c r="CM882" s="86" t="s">
        <v>5723</v>
      </c>
      <c r="CN882" s="182"/>
      <c r="CO882" s="183"/>
      <c r="CP882" s="86" t="s">
        <v>5724</v>
      </c>
      <c r="CQ882" s="153"/>
      <c r="CR882" s="187" t="e">
        <f t="shared" si="627"/>
        <v>#VALUE!</v>
      </c>
      <c r="CS882" s="188">
        <v>0</v>
      </c>
      <c r="CT882" s="188" t="e">
        <f t="shared" si="629"/>
        <v>#VALUE!</v>
      </c>
      <c r="CU882" s="93"/>
      <c r="CV882" s="94">
        <f t="shared" si="611"/>
        <v>0</v>
      </c>
      <c r="CW882" s="93">
        <f t="shared" si="612"/>
        <v>0</v>
      </c>
      <c r="CX882" s="86">
        <f t="shared" si="613"/>
        <v>0</v>
      </c>
      <c r="CY882" s="93" t="e">
        <f t="shared" si="630"/>
        <v>#VALUE!</v>
      </c>
      <c r="CZ882" s="93">
        <v>0</v>
      </c>
      <c r="DA882" s="93">
        <v>0</v>
      </c>
      <c r="DB882" s="93" t="e">
        <f t="shared" si="631"/>
        <v>#VALUE!</v>
      </c>
      <c r="DC882" s="93">
        <v>0</v>
      </c>
      <c r="DD882" s="91">
        <v>0</v>
      </c>
      <c r="DE882" s="93" t="e">
        <f t="shared" si="632"/>
        <v>#VALUE!</v>
      </c>
      <c r="DF882" s="93">
        <f t="shared" si="604"/>
        <v>0</v>
      </c>
      <c r="DG882" s="93"/>
      <c r="DH882" s="93">
        <v>0</v>
      </c>
      <c r="DI882" s="93">
        <v>0</v>
      </c>
      <c r="DJ882" s="86">
        <f t="shared" si="633"/>
        <v>0</v>
      </c>
      <c r="DK882" s="91">
        <v>0</v>
      </c>
      <c r="DL882" s="93"/>
      <c r="DM882" s="93">
        <v>0</v>
      </c>
      <c r="DN882" s="93" t="e">
        <f t="shared" si="605"/>
        <v>#VALUE!</v>
      </c>
      <c r="DO882" s="93" t="e">
        <f t="shared" si="634"/>
        <v>#VALUE!</v>
      </c>
      <c r="DP882" s="92" t="e">
        <f t="shared" si="635"/>
        <v>#VALUE!</v>
      </c>
      <c r="DQ882" s="97">
        <f t="shared" si="606"/>
        <v>0</v>
      </c>
      <c r="DR882" s="98">
        <f t="shared" si="636"/>
        <v>10</v>
      </c>
      <c r="DS882" s="93" t="str">
        <f t="shared" si="637"/>
        <v>Mã tin sai !!!</v>
      </c>
      <c r="DT882" s="93"/>
      <c r="DU882" s="78" t="e">
        <f t="shared" si="607"/>
        <v>#VALUE!</v>
      </c>
      <c r="DV882" s="78" t="e">
        <f>INDEX('08_DMGiaDat'!$L:$L,MATCH(DU882,'08_DMGiaDat'!$R:$R,0))</f>
        <v>#VALUE!</v>
      </c>
      <c r="DW882" s="78" t="str">
        <f t="shared" si="608"/>
        <v>5010700200100000001</v>
      </c>
      <c r="DX882" s="78" t="str">
        <f>IFERROR(VLOOKUP(DW882,'08_DMGiaDat'!C818:C819,2,FALSE),"N")</f>
        <v>N</v>
      </c>
      <c r="DY882" s="78" t="str">
        <f t="shared" si="609"/>
        <v>50107002001001</v>
      </c>
      <c r="DZ882" s="78" t="str">
        <f>IFERROR(VLOOKUP(DY882,'08_DMGiaDat'!C818:C819,2,FALSE),"N")</f>
        <v>N</v>
      </c>
      <c r="EA882" s="78" t="str">
        <f t="shared" si="610"/>
        <v>5010700200100000001</v>
      </c>
      <c r="EB882" s="78" t="str">
        <f>IFERROR(VLOOKUP(EA882,'08_DMGiaDat'!C818:C819,2,FALSE),"N")</f>
        <v>N</v>
      </c>
      <c r="EC882" s="92" t="e">
        <f>IF(DV882&lt;&gt;"N",DV882,IF(DX882&lt;&gt;"N",DX882,IF(DZ882&lt;&gt;"N",DZ882*VLOOKUP(LEFT(CB882,3),'03_DMMucDich'!C802:C806,5,FALSE),IF(EB882&lt;&gt;"N",EB882*VLOOKUP(LEFT(CB882,3),'03_DMMucDich'!C802:C806,5,FALSE),"N/A"))))</f>
        <v>#VALUE!</v>
      </c>
    </row>
    <row r="883" spans="1:133" s="34" customFormat="1" ht="16" x14ac:dyDescent="0.2">
      <c r="A883" s="85">
        <v>869</v>
      </c>
      <c r="B883" s="86"/>
      <c r="C883" s="87"/>
      <c r="D883" s="141"/>
      <c r="E883" s="86"/>
      <c r="F883" s="88"/>
      <c r="G883" s="88" t="s">
        <v>5718</v>
      </c>
      <c r="H883" s="151">
        <v>2022</v>
      </c>
      <c r="I883" s="86"/>
      <c r="J883" s="86"/>
      <c r="K883" s="145"/>
      <c r="L883" s="105"/>
      <c r="M883" s="86"/>
      <c r="N883" s="105"/>
      <c r="O883" s="105"/>
      <c r="P883" s="86"/>
      <c r="Q883" s="86"/>
      <c r="R883" s="153"/>
      <c r="S883" s="86"/>
      <c r="T883" s="86"/>
      <c r="U883" s="86"/>
      <c r="V883" s="86" t="str">
        <f t="shared" si="617"/>
        <v xml:space="preserve">, </v>
      </c>
      <c r="W883" s="86"/>
      <c r="X883" s="86"/>
      <c r="Y883" s="86"/>
      <c r="Z883" s="88"/>
      <c r="AA883" s="105"/>
      <c r="AB883" s="86"/>
      <c r="AC883" s="90"/>
      <c r="AD883" s="86"/>
      <c r="AE883" s="86"/>
      <c r="AF883" s="86"/>
      <c r="AG883" s="86"/>
      <c r="AH883" s="160"/>
      <c r="AI883" s="153"/>
      <c r="AJ883" s="153"/>
      <c r="AK883" s="86"/>
      <c r="AL883" s="86"/>
      <c r="AM883" s="153"/>
      <c r="AN883" s="153"/>
      <c r="AO883" s="165"/>
      <c r="AP883" s="153"/>
      <c r="AQ883" s="153"/>
      <c r="AR883" s="166">
        <v>0</v>
      </c>
      <c r="AS883" s="88" t="s">
        <v>5719</v>
      </c>
      <c r="AT883" s="92">
        <f t="shared" si="628"/>
        <v>0</v>
      </c>
      <c r="AU883" s="93">
        <v>0</v>
      </c>
      <c r="AV883" s="93">
        <v>0</v>
      </c>
      <c r="AW883" s="166">
        <v>0</v>
      </c>
      <c r="AX883" s="93">
        <v>0</v>
      </c>
      <c r="AY883" s="177"/>
      <c r="AZ883" s="177">
        <v>0</v>
      </c>
      <c r="BA883" s="178"/>
      <c r="BB883" s="105"/>
      <c r="BC883" s="105"/>
      <c r="BD883" s="93"/>
      <c r="BE883" s="93">
        <v>0</v>
      </c>
      <c r="BF883" s="91">
        <v>0</v>
      </c>
      <c r="BG883" s="94"/>
      <c r="BH883" s="95"/>
      <c r="BI883" s="93">
        <f t="shared" si="597"/>
        <v>0</v>
      </c>
      <c r="BJ883" s="105">
        <f t="shared" si="598"/>
        <v>0</v>
      </c>
      <c r="BK883" s="88">
        <f t="shared" si="599"/>
        <v>0</v>
      </c>
      <c r="BL883" s="86">
        <f t="shared" si="600"/>
        <v>0</v>
      </c>
      <c r="BM883" s="105">
        <f t="shared" si="601"/>
        <v>0</v>
      </c>
      <c r="BN883" s="86">
        <f t="shared" si="602"/>
        <v>0</v>
      </c>
      <c r="BO883" s="86">
        <f t="shared" si="603"/>
        <v>0</v>
      </c>
      <c r="BP883" s="86">
        <f t="shared" si="618"/>
        <v>0</v>
      </c>
      <c r="BQ883" s="160"/>
      <c r="BR883" s="86" t="s">
        <v>5720</v>
      </c>
      <c r="BS883" s="88" t="s">
        <v>5721</v>
      </c>
      <c r="BT883" s="86" t="s">
        <v>5722</v>
      </c>
      <c r="BU883" s="86"/>
      <c r="BV883" s="86">
        <f t="shared" si="619"/>
        <v>0</v>
      </c>
      <c r="BW883" s="105" t="str">
        <f t="shared" si="620"/>
        <v/>
      </c>
      <c r="BX883" s="86">
        <f t="shared" si="614"/>
        <v>0</v>
      </c>
      <c r="BY883" s="86">
        <f t="shared" si="615"/>
        <v>0</v>
      </c>
      <c r="BZ883" s="91">
        <f t="shared" si="616"/>
        <v>0</v>
      </c>
      <c r="CA883" s="91">
        <v>0</v>
      </c>
      <c r="CB883" s="96" t="s">
        <v>5719</v>
      </c>
      <c r="CC883" s="91">
        <f t="shared" si="621"/>
        <v>0</v>
      </c>
      <c r="CD883" s="91">
        <f t="shared" si="622"/>
        <v>0</v>
      </c>
      <c r="CE883" s="93">
        <f t="shared" si="623"/>
        <v>0</v>
      </c>
      <c r="CF883" s="93">
        <f t="shared" si="624"/>
        <v>0</v>
      </c>
      <c r="CG883" s="105"/>
      <c r="CH883" s="105"/>
      <c r="CI883" s="86"/>
      <c r="CJ883" s="188"/>
      <c r="CK883" s="181">
        <f t="shared" si="625"/>
        <v>0</v>
      </c>
      <c r="CL883" s="181">
        <f t="shared" si="626"/>
        <v>0</v>
      </c>
      <c r="CM883" s="86" t="s">
        <v>5723</v>
      </c>
      <c r="CN883" s="182"/>
      <c r="CO883" s="183"/>
      <c r="CP883" s="86" t="s">
        <v>5724</v>
      </c>
      <c r="CQ883" s="153"/>
      <c r="CR883" s="187" t="e">
        <f t="shared" si="627"/>
        <v>#VALUE!</v>
      </c>
      <c r="CS883" s="188">
        <v>0</v>
      </c>
      <c r="CT883" s="188" t="e">
        <f t="shared" si="629"/>
        <v>#VALUE!</v>
      </c>
      <c r="CU883" s="93"/>
      <c r="CV883" s="94">
        <f t="shared" si="611"/>
        <v>0</v>
      </c>
      <c r="CW883" s="93">
        <f t="shared" si="612"/>
        <v>0</v>
      </c>
      <c r="CX883" s="86">
        <f t="shared" si="613"/>
        <v>0</v>
      </c>
      <c r="CY883" s="93" t="e">
        <f t="shared" si="630"/>
        <v>#VALUE!</v>
      </c>
      <c r="CZ883" s="93">
        <v>0</v>
      </c>
      <c r="DA883" s="93">
        <v>0</v>
      </c>
      <c r="DB883" s="93" t="e">
        <f t="shared" si="631"/>
        <v>#VALUE!</v>
      </c>
      <c r="DC883" s="93">
        <v>0</v>
      </c>
      <c r="DD883" s="91">
        <v>0</v>
      </c>
      <c r="DE883" s="93" t="e">
        <f t="shared" si="632"/>
        <v>#VALUE!</v>
      </c>
      <c r="DF883" s="93">
        <f t="shared" si="604"/>
        <v>0</v>
      </c>
      <c r="DG883" s="93"/>
      <c r="DH883" s="93">
        <v>0</v>
      </c>
      <c r="DI883" s="93">
        <v>0</v>
      </c>
      <c r="DJ883" s="86">
        <f t="shared" si="633"/>
        <v>0</v>
      </c>
      <c r="DK883" s="91">
        <v>0</v>
      </c>
      <c r="DL883" s="93"/>
      <c r="DM883" s="93">
        <v>0</v>
      </c>
      <c r="DN883" s="93" t="e">
        <f t="shared" si="605"/>
        <v>#VALUE!</v>
      </c>
      <c r="DO883" s="93" t="e">
        <f t="shared" si="634"/>
        <v>#VALUE!</v>
      </c>
      <c r="DP883" s="92" t="e">
        <f t="shared" si="635"/>
        <v>#VALUE!</v>
      </c>
      <c r="DQ883" s="97">
        <f t="shared" si="606"/>
        <v>0</v>
      </c>
      <c r="DR883" s="98">
        <f t="shared" si="636"/>
        <v>10</v>
      </c>
      <c r="DS883" s="93" t="str">
        <f t="shared" si="637"/>
        <v>Mã tin sai !!!</v>
      </c>
      <c r="DT883" s="93"/>
      <c r="DU883" s="78" t="e">
        <f t="shared" si="607"/>
        <v>#VALUE!</v>
      </c>
      <c r="DV883" s="78" t="e">
        <f>INDEX('08_DMGiaDat'!$L:$L,MATCH(DU883,'08_DMGiaDat'!$R:$R,0))</f>
        <v>#VALUE!</v>
      </c>
      <c r="DW883" s="78" t="str">
        <f t="shared" si="608"/>
        <v>5010700200100000001</v>
      </c>
      <c r="DX883" s="78" t="str">
        <f>IFERROR(VLOOKUP(DW883,'08_DMGiaDat'!C818:C819,2,FALSE),"N")</f>
        <v>N</v>
      </c>
      <c r="DY883" s="78" t="str">
        <f t="shared" si="609"/>
        <v>50107002001001</v>
      </c>
      <c r="DZ883" s="78" t="str">
        <f>IFERROR(VLOOKUP(DY883,'08_DMGiaDat'!C818:C819,2,FALSE),"N")</f>
        <v>N</v>
      </c>
      <c r="EA883" s="78" t="str">
        <f t="shared" si="610"/>
        <v>5010700200100000001</v>
      </c>
      <c r="EB883" s="78" t="str">
        <f>IFERROR(VLOOKUP(EA883,'08_DMGiaDat'!C818:C819,2,FALSE),"N")</f>
        <v>N</v>
      </c>
      <c r="EC883" s="92" t="e">
        <f>IF(DV883&lt;&gt;"N",DV883,IF(DX883&lt;&gt;"N",DX883,IF(DZ883&lt;&gt;"N",DZ883*VLOOKUP(LEFT(CB883,3),'03_DMMucDich'!C802:C806,5,FALSE),IF(EB883&lt;&gt;"N",EB883*VLOOKUP(LEFT(CB883,3),'03_DMMucDich'!C802:C806,5,FALSE),"N/A"))))</f>
        <v>#VALUE!</v>
      </c>
    </row>
    <row r="884" spans="1:133" s="34" customFormat="1" ht="16" x14ac:dyDescent="0.2">
      <c r="A884" s="85">
        <v>870</v>
      </c>
      <c r="B884" s="86"/>
      <c r="C884" s="87"/>
      <c r="D884" s="141"/>
      <c r="E884" s="86"/>
      <c r="F884" s="88"/>
      <c r="G884" s="88" t="s">
        <v>5718</v>
      </c>
      <c r="H884" s="151">
        <v>2022</v>
      </c>
      <c r="I884" s="86"/>
      <c r="J884" s="86"/>
      <c r="K884" s="145"/>
      <c r="L884" s="105"/>
      <c r="M884" s="86"/>
      <c r="N884" s="105"/>
      <c r="O884" s="105"/>
      <c r="P884" s="86"/>
      <c r="Q884" s="86"/>
      <c r="R884" s="153"/>
      <c r="S884" s="86"/>
      <c r="T884" s="86"/>
      <c r="U884" s="86"/>
      <c r="V884" s="86" t="str">
        <f t="shared" si="617"/>
        <v xml:space="preserve">, </v>
      </c>
      <c r="W884" s="86"/>
      <c r="X884" s="86"/>
      <c r="Y884" s="86"/>
      <c r="Z884" s="88"/>
      <c r="AA884" s="105"/>
      <c r="AB884" s="86"/>
      <c r="AC884" s="90"/>
      <c r="AD884" s="86"/>
      <c r="AE884" s="86"/>
      <c r="AF884" s="86"/>
      <c r="AG884" s="86"/>
      <c r="AH884" s="160"/>
      <c r="AI884" s="153"/>
      <c r="AJ884" s="153"/>
      <c r="AK884" s="86"/>
      <c r="AL884" s="86"/>
      <c r="AM884" s="153"/>
      <c r="AN884" s="153"/>
      <c r="AO884" s="165"/>
      <c r="AP884" s="153"/>
      <c r="AQ884" s="153"/>
      <c r="AR884" s="166">
        <v>0</v>
      </c>
      <c r="AS884" s="88" t="s">
        <v>5719</v>
      </c>
      <c r="AT884" s="92">
        <f t="shared" si="628"/>
        <v>0</v>
      </c>
      <c r="AU884" s="93">
        <v>0</v>
      </c>
      <c r="AV884" s="93">
        <v>0</v>
      </c>
      <c r="AW884" s="166">
        <v>0</v>
      </c>
      <c r="AX884" s="93">
        <v>0</v>
      </c>
      <c r="AY884" s="177"/>
      <c r="AZ884" s="177">
        <v>0</v>
      </c>
      <c r="BA884" s="178"/>
      <c r="BB884" s="105"/>
      <c r="BC884" s="105"/>
      <c r="BD884" s="93"/>
      <c r="BE884" s="93">
        <v>0</v>
      </c>
      <c r="BF884" s="91">
        <v>0</v>
      </c>
      <c r="BG884" s="94"/>
      <c r="BH884" s="95"/>
      <c r="BI884" s="93">
        <f t="shared" si="597"/>
        <v>0</v>
      </c>
      <c r="BJ884" s="105">
        <f t="shared" si="598"/>
        <v>0</v>
      </c>
      <c r="BK884" s="88">
        <f t="shared" si="599"/>
        <v>0</v>
      </c>
      <c r="BL884" s="86">
        <f t="shared" si="600"/>
        <v>0</v>
      </c>
      <c r="BM884" s="105">
        <f t="shared" si="601"/>
        <v>0</v>
      </c>
      <c r="BN884" s="86">
        <f t="shared" si="602"/>
        <v>0</v>
      </c>
      <c r="BO884" s="86">
        <f t="shared" si="603"/>
        <v>0</v>
      </c>
      <c r="BP884" s="86">
        <f t="shared" si="618"/>
        <v>0</v>
      </c>
      <c r="BQ884" s="160"/>
      <c r="BR884" s="86" t="s">
        <v>5720</v>
      </c>
      <c r="BS884" s="88" t="s">
        <v>5721</v>
      </c>
      <c r="BT884" s="86" t="s">
        <v>5722</v>
      </c>
      <c r="BU884" s="86"/>
      <c r="BV884" s="86">
        <f t="shared" si="619"/>
        <v>0</v>
      </c>
      <c r="BW884" s="105" t="str">
        <f t="shared" si="620"/>
        <v/>
      </c>
      <c r="BX884" s="86">
        <f t="shared" si="614"/>
        <v>0</v>
      </c>
      <c r="BY884" s="86">
        <f t="shared" si="615"/>
        <v>0</v>
      </c>
      <c r="BZ884" s="91">
        <f t="shared" si="616"/>
        <v>0</v>
      </c>
      <c r="CA884" s="91">
        <v>0</v>
      </c>
      <c r="CB884" s="96" t="s">
        <v>5719</v>
      </c>
      <c r="CC884" s="91">
        <f t="shared" si="621"/>
        <v>0</v>
      </c>
      <c r="CD884" s="91">
        <f t="shared" si="622"/>
        <v>0</v>
      </c>
      <c r="CE884" s="93">
        <f t="shared" si="623"/>
        <v>0</v>
      </c>
      <c r="CF884" s="93">
        <f t="shared" si="624"/>
        <v>0</v>
      </c>
      <c r="CG884" s="105"/>
      <c r="CH884" s="105"/>
      <c r="CI884" s="86"/>
      <c r="CJ884" s="188"/>
      <c r="CK884" s="181">
        <f t="shared" si="625"/>
        <v>0</v>
      </c>
      <c r="CL884" s="181">
        <f t="shared" si="626"/>
        <v>0</v>
      </c>
      <c r="CM884" s="86" t="s">
        <v>5723</v>
      </c>
      <c r="CN884" s="182"/>
      <c r="CO884" s="183"/>
      <c r="CP884" s="86" t="s">
        <v>5724</v>
      </c>
      <c r="CQ884" s="153"/>
      <c r="CR884" s="187" t="e">
        <f t="shared" si="627"/>
        <v>#VALUE!</v>
      </c>
      <c r="CS884" s="188">
        <v>0</v>
      </c>
      <c r="CT884" s="188" t="e">
        <f t="shared" si="629"/>
        <v>#VALUE!</v>
      </c>
      <c r="CU884" s="93"/>
      <c r="CV884" s="94">
        <f t="shared" si="611"/>
        <v>0</v>
      </c>
      <c r="CW884" s="93">
        <f t="shared" si="612"/>
        <v>0</v>
      </c>
      <c r="CX884" s="86">
        <f t="shared" si="613"/>
        <v>0</v>
      </c>
      <c r="CY884" s="93" t="e">
        <f t="shared" si="630"/>
        <v>#VALUE!</v>
      </c>
      <c r="CZ884" s="93">
        <v>0</v>
      </c>
      <c r="DA884" s="93">
        <v>0</v>
      </c>
      <c r="DB884" s="93" t="e">
        <f t="shared" si="631"/>
        <v>#VALUE!</v>
      </c>
      <c r="DC884" s="93">
        <v>0</v>
      </c>
      <c r="DD884" s="91">
        <v>0</v>
      </c>
      <c r="DE884" s="93" t="e">
        <f t="shared" si="632"/>
        <v>#VALUE!</v>
      </c>
      <c r="DF884" s="93">
        <f t="shared" si="604"/>
        <v>0</v>
      </c>
      <c r="DG884" s="93"/>
      <c r="DH884" s="93">
        <v>0</v>
      </c>
      <c r="DI884" s="93">
        <v>0</v>
      </c>
      <c r="DJ884" s="86">
        <f t="shared" si="633"/>
        <v>0</v>
      </c>
      <c r="DK884" s="91">
        <v>0</v>
      </c>
      <c r="DL884" s="93"/>
      <c r="DM884" s="93">
        <v>0</v>
      </c>
      <c r="DN884" s="93" t="e">
        <f t="shared" si="605"/>
        <v>#VALUE!</v>
      </c>
      <c r="DO884" s="93" t="e">
        <f t="shared" si="634"/>
        <v>#VALUE!</v>
      </c>
      <c r="DP884" s="92" t="e">
        <f t="shared" si="635"/>
        <v>#VALUE!</v>
      </c>
      <c r="DQ884" s="97">
        <f t="shared" si="606"/>
        <v>0</v>
      </c>
      <c r="DR884" s="98">
        <f t="shared" si="636"/>
        <v>10</v>
      </c>
      <c r="DS884" s="93" t="str">
        <f t="shared" si="637"/>
        <v>Mã tin sai !!!</v>
      </c>
      <c r="DT884" s="93"/>
      <c r="DU884" s="78" t="e">
        <f t="shared" si="607"/>
        <v>#VALUE!</v>
      </c>
      <c r="DV884" s="78" t="e">
        <f>INDEX('08_DMGiaDat'!$L:$L,MATCH(DU884,'08_DMGiaDat'!$R:$R,0))</f>
        <v>#VALUE!</v>
      </c>
      <c r="DW884" s="78" t="str">
        <f t="shared" si="608"/>
        <v>5010700200100000001</v>
      </c>
      <c r="DX884" s="78" t="str">
        <f>IFERROR(VLOOKUP(DW884,'08_DMGiaDat'!C818:C819,2,FALSE),"N")</f>
        <v>N</v>
      </c>
      <c r="DY884" s="78" t="str">
        <f t="shared" si="609"/>
        <v>50107002001001</v>
      </c>
      <c r="DZ884" s="78" t="str">
        <f>IFERROR(VLOOKUP(DY884,'08_DMGiaDat'!C818:C819,2,FALSE),"N")</f>
        <v>N</v>
      </c>
      <c r="EA884" s="78" t="str">
        <f t="shared" si="610"/>
        <v>5010700200100000001</v>
      </c>
      <c r="EB884" s="78" t="str">
        <f>IFERROR(VLOOKUP(EA884,'08_DMGiaDat'!C818:C819,2,FALSE),"N")</f>
        <v>N</v>
      </c>
      <c r="EC884" s="92" t="e">
        <f>IF(DV884&lt;&gt;"N",DV884,IF(DX884&lt;&gt;"N",DX884,IF(DZ884&lt;&gt;"N",DZ884*VLOOKUP(LEFT(CB884,3),'03_DMMucDich'!C802:C806,5,FALSE),IF(EB884&lt;&gt;"N",EB884*VLOOKUP(LEFT(CB884,3),'03_DMMucDich'!C802:C806,5,FALSE),"N/A"))))</f>
        <v>#VALUE!</v>
      </c>
    </row>
    <row r="885" spans="1:133" s="34" customFormat="1" ht="16" x14ac:dyDescent="0.2">
      <c r="A885" s="85">
        <v>871</v>
      </c>
      <c r="B885" s="86"/>
      <c r="C885" s="87"/>
      <c r="D885" s="141"/>
      <c r="E885" s="86"/>
      <c r="F885" s="88"/>
      <c r="G885" s="88" t="s">
        <v>5718</v>
      </c>
      <c r="H885" s="151">
        <v>2022</v>
      </c>
      <c r="I885" s="86"/>
      <c r="J885" s="86"/>
      <c r="K885" s="145"/>
      <c r="L885" s="105"/>
      <c r="M885" s="86"/>
      <c r="N885" s="105"/>
      <c r="O885" s="105"/>
      <c r="P885" s="86"/>
      <c r="Q885" s="86"/>
      <c r="R885" s="153"/>
      <c r="S885" s="86"/>
      <c r="T885" s="86"/>
      <c r="U885" s="86"/>
      <c r="V885" s="86" t="str">
        <f t="shared" si="617"/>
        <v xml:space="preserve">, </v>
      </c>
      <c r="W885" s="86"/>
      <c r="X885" s="86"/>
      <c r="Y885" s="86"/>
      <c r="Z885" s="88"/>
      <c r="AA885" s="105"/>
      <c r="AB885" s="86"/>
      <c r="AC885" s="90"/>
      <c r="AD885" s="86"/>
      <c r="AE885" s="86"/>
      <c r="AF885" s="86"/>
      <c r="AG885" s="86"/>
      <c r="AH885" s="160"/>
      <c r="AI885" s="153"/>
      <c r="AJ885" s="153"/>
      <c r="AK885" s="86"/>
      <c r="AL885" s="86"/>
      <c r="AM885" s="153"/>
      <c r="AN885" s="153"/>
      <c r="AO885" s="165"/>
      <c r="AP885" s="153"/>
      <c r="AQ885" s="153"/>
      <c r="AR885" s="166">
        <v>0</v>
      </c>
      <c r="AS885" s="88" t="s">
        <v>5719</v>
      </c>
      <c r="AT885" s="92">
        <f t="shared" si="628"/>
        <v>0</v>
      </c>
      <c r="AU885" s="93">
        <v>0</v>
      </c>
      <c r="AV885" s="93">
        <v>0</v>
      </c>
      <c r="AW885" s="166">
        <v>0</v>
      </c>
      <c r="AX885" s="93">
        <v>0</v>
      </c>
      <c r="AY885" s="177"/>
      <c r="AZ885" s="177">
        <v>0</v>
      </c>
      <c r="BA885" s="178"/>
      <c r="BB885" s="105"/>
      <c r="BC885" s="105"/>
      <c r="BD885" s="93"/>
      <c r="BE885" s="93">
        <v>0</v>
      </c>
      <c r="BF885" s="91">
        <v>0</v>
      </c>
      <c r="BG885" s="94"/>
      <c r="BH885" s="95"/>
      <c r="BI885" s="93">
        <f t="shared" si="597"/>
        <v>0</v>
      </c>
      <c r="BJ885" s="105">
        <f t="shared" si="598"/>
        <v>0</v>
      </c>
      <c r="BK885" s="88">
        <f t="shared" si="599"/>
        <v>0</v>
      </c>
      <c r="BL885" s="86">
        <f t="shared" si="600"/>
        <v>0</v>
      </c>
      <c r="BM885" s="105">
        <f t="shared" si="601"/>
        <v>0</v>
      </c>
      <c r="BN885" s="86">
        <f t="shared" si="602"/>
        <v>0</v>
      </c>
      <c r="BO885" s="86">
        <f t="shared" si="603"/>
        <v>0</v>
      </c>
      <c r="BP885" s="86">
        <f t="shared" si="618"/>
        <v>0</v>
      </c>
      <c r="BQ885" s="160"/>
      <c r="BR885" s="86" t="s">
        <v>5720</v>
      </c>
      <c r="BS885" s="88" t="s">
        <v>5721</v>
      </c>
      <c r="BT885" s="86" t="s">
        <v>5722</v>
      </c>
      <c r="BU885" s="86"/>
      <c r="BV885" s="86">
        <f t="shared" si="619"/>
        <v>0</v>
      </c>
      <c r="BW885" s="105" t="str">
        <f t="shared" si="620"/>
        <v/>
      </c>
      <c r="BX885" s="86">
        <f t="shared" si="614"/>
        <v>0</v>
      </c>
      <c r="BY885" s="86">
        <f t="shared" si="615"/>
        <v>0</v>
      </c>
      <c r="BZ885" s="91">
        <f t="shared" si="616"/>
        <v>0</v>
      </c>
      <c r="CA885" s="91">
        <v>0</v>
      </c>
      <c r="CB885" s="96" t="s">
        <v>5719</v>
      </c>
      <c r="CC885" s="91">
        <f t="shared" si="621"/>
        <v>0</v>
      </c>
      <c r="CD885" s="91">
        <f t="shared" si="622"/>
        <v>0</v>
      </c>
      <c r="CE885" s="93">
        <f t="shared" si="623"/>
        <v>0</v>
      </c>
      <c r="CF885" s="93">
        <f t="shared" si="624"/>
        <v>0</v>
      </c>
      <c r="CG885" s="105"/>
      <c r="CH885" s="105"/>
      <c r="CI885" s="86"/>
      <c r="CJ885" s="188"/>
      <c r="CK885" s="181">
        <f t="shared" si="625"/>
        <v>0</v>
      </c>
      <c r="CL885" s="181">
        <f t="shared" si="626"/>
        <v>0</v>
      </c>
      <c r="CM885" s="86" t="s">
        <v>5723</v>
      </c>
      <c r="CN885" s="182"/>
      <c r="CO885" s="183"/>
      <c r="CP885" s="86" t="s">
        <v>5724</v>
      </c>
      <c r="CQ885" s="153"/>
      <c r="CR885" s="187" t="e">
        <f t="shared" si="627"/>
        <v>#VALUE!</v>
      </c>
      <c r="CS885" s="188">
        <v>0</v>
      </c>
      <c r="CT885" s="188" t="e">
        <f t="shared" si="629"/>
        <v>#VALUE!</v>
      </c>
      <c r="CU885" s="93"/>
      <c r="CV885" s="94">
        <f t="shared" si="611"/>
        <v>0</v>
      </c>
      <c r="CW885" s="93">
        <f t="shared" si="612"/>
        <v>0</v>
      </c>
      <c r="CX885" s="86">
        <f t="shared" si="613"/>
        <v>0</v>
      </c>
      <c r="CY885" s="93" t="e">
        <f t="shared" si="630"/>
        <v>#VALUE!</v>
      </c>
      <c r="CZ885" s="93">
        <v>0</v>
      </c>
      <c r="DA885" s="93">
        <v>0</v>
      </c>
      <c r="DB885" s="93" t="e">
        <f t="shared" si="631"/>
        <v>#VALUE!</v>
      </c>
      <c r="DC885" s="93">
        <v>0</v>
      </c>
      <c r="DD885" s="91">
        <v>0</v>
      </c>
      <c r="DE885" s="93" t="e">
        <f t="shared" si="632"/>
        <v>#VALUE!</v>
      </c>
      <c r="DF885" s="93">
        <f t="shared" si="604"/>
        <v>0</v>
      </c>
      <c r="DG885" s="93"/>
      <c r="DH885" s="93">
        <v>0</v>
      </c>
      <c r="DI885" s="93">
        <v>0</v>
      </c>
      <c r="DJ885" s="86">
        <f t="shared" si="633"/>
        <v>0</v>
      </c>
      <c r="DK885" s="91">
        <v>0</v>
      </c>
      <c r="DL885" s="93"/>
      <c r="DM885" s="93">
        <v>0</v>
      </c>
      <c r="DN885" s="93" t="e">
        <f t="shared" si="605"/>
        <v>#VALUE!</v>
      </c>
      <c r="DO885" s="93" t="e">
        <f t="shared" si="634"/>
        <v>#VALUE!</v>
      </c>
      <c r="DP885" s="92" t="e">
        <f t="shared" si="635"/>
        <v>#VALUE!</v>
      </c>
      <c r="DQ885" s="97">
        <f t="shared" si="606"/>
        <v>0</v>
      </c>
      <c r="DR885" s="98">
        <f t="shared" si="636"/>
        <v>10</v>
      </c>
      <c r="DS885" s="93" t="str">
        <f t="shared" si="637"/>
        <v>Mã tin sai !!!</v>
      </c>
      <c r="DT885" s="93"/>
      <c r="DU885" s="78" t="e">
        <f t="shared" si="607"/>
        <v>#VALUE!</v>
      </c>
      <c r="DV885" s="78" t="e">
        <f>INDEX('08_DMGiaDat'!$L:$L,MATCH(DU885,'08_DMGiaDat'!$R:$R,0))</f>
        <v>#VALUE!</v>
      </c>
      <c r="DW885" s="78" t="str">
        <f t="shared" si="608"/>
        <v>5010700200100000001</v>
      </c>
      <c r="DX885" s="78" t="str">
        <f>IFERROR(VLOOKUP(DW885,'08_DMGiaDat'!C818:C819,2,FALSE),"N")</f>
        <v>N</v>
      </c>
      <c r="DY885" s="78" t="str">
        <f t="shared" si="609"/>
        <v>50107002001001</v>
      </c>
      <c r="DZ885" s="78" t="str">
        <f>IFERROR(VLOOKUP(DY885,'08_DMGiaDat'!C818:C819,2,FALSE),"N")</f>
        <v>N</v>
      </c>
      <c r="EA885" s="78" t="str">
        <f t="shared" si="610"/>
        <v>5010700200100000001</v>
      </c>
      <c r="EB885" s="78" t="str">
        <f>IFERROR(VLOOKUP(EA885,'08_DMGiaDat'!C818:C819,2,FALSE),"N")</f>
        <v>N</v>
      </c>
      <c r="EC885" s="92" t="e">
        <f>IF(DV885&lt;&gt;"N",DV885,IF(DX885&lt;&gt;"N",DX885,IF(DZ885&lt;&gt;"N",DZ885*VLOOKUP(LEFT(CB885,3),'03_DMMucDich'!C802:C806,5,FALSE),IF(EB885&lt;&gt;"N",EB885*VLOOKUP(LEFT(CB885,3),'03_DMMucDich'!C802:C806,5,FALSE),"N/A"))))</f>
        <v>#VALUE!</v>
      </c>
    </row>
    <row r="886" spans="1:133" s="34" customFormat="1" ht="16" x14ac:dyDescent="0.2">
      <c r="A886" s="85">
        <v>872</v>
      </c>
      <c r="B886" s="86"/>
      <c r="C886" s="87"/>
      <c r="D886" s="141"/>
      <c r="E886" s="86"/>
      <c r="F886" s="88"/>
      <c r="G886" s="88" t="s">
        <v>5718</v>
      </c>
      <c r="H886" s="151">
        <v>2022</v>
      </c>
      <c r="I886" s="86"/>
      <c r="J886" s="86"/>
      <c r="K886" s="145"/>
      <c r="L886" s="105"/>
      <c r="M886" s="86"/>
      <c r="N886" s="105"/>
      <c r="O886" s="105"/>
      <c r="P886" s="86"/>
      <c r="Q886" s="86"/>
      <c r="R886" s="153"/>
      <c r="S886" s="86"/>
      <c r="T886" s="86"/>
      <c r="U886" s="86"/>
      <c r="V886" s="86" t="str">
        <f t="shared" si="617"/>
        <v xml:space="preserve">, </v>
      </c>
      <c r="W886" s="86"/>
      <c r="X886" s="86"/>
      <c r="Y886" s="86"/>
      <c r="Z886" s="88"/>
      <c r="AA886" s="105"/>
      <c r="AB886" s="86"/>
      <c r="AC886" s="90"/>
      <c r="AD886" s="86"/>
      <c r="AE886" s="86"/>
      <c r="AF886" s="86"/>
      <c r="AG886" s="86"/>
      <c r="AH886" s="160"/>
      <c r="AI886" s="153"/>
      <c r="AJ886" s="153"/>
      <c r="AK886" s="86"/>
      <c r="AL886" s="86"/>
      <c r="AM886" s="153"/>
      <c r="AN886" s="153"/>
      <c r="AO886" s="165"/>
      <c r="AP886" s="153"/>
      <c r="AQ886" s="153"/>
      <c r="AR886" s="166">
        <v>0</v>
      </c>
      <c r="AS886" s="88" t="s">
        <v>5719</v>
      </c>
      <c r="AT886" s="92">
        <f t="shared" si="628"/>
        <v>0</v>
      </c>
      <c r="AU886" s="93">
        <v>0</v>
      </c>
      <c r="AV886" s="93">
        <v>0</v>
      </c>
      <c r="AW886" s="166">
        <v>0</v>
      </c>
      <c r="AX886" s="93">
        <v>0</v>
      </c>
      <c r="AY886" s="177"/>
      <c r="AZ886" s="177">
        <v>0</v>
      </c>
      <c r="BA886" s="178"/>
      <c r="BB886" s="105"/>
      <c r="BC886" s="105"/>
      <c r="BD886" s="93"/>
      <c r="BE886" s="93">
        <v>0</v>
      </c>
      <c r="BF886" s="91">
        <v>0</v>
      </c>
      <c r="BG886" s="94"/>
      <c r="BH886" s="95"/>
      <c r="BI886" s="93">
        <f t="shared" si="597"/>
        <v>0</v>
      </c>
      <c r="BJ886" s="105">
        <f t="shared" si="598"/>
        <v>0</v>
      </c>
      <c r="BK886" s="88">
        <f t="shared" si="599"/>
        <v>0</v>
      </c>
      <c r="BL886" s="86">
        <f t="shared" si="600"/>
        <v>0</v>
      </c>
      <c r="BM886" s="105">
        <f t="shared" si="601"/>
        <v>0</v>
      </c>
      <c r="BN886" s="86">
        <f t="shared" si="602"/>
        <v>0</v>
      </c>
      <c r="BO886" s="86">
        <f t="shared" si="603"/>
        <v>0</v>
      </c>
      <c r="BP886" s="86">
        <f t="shared" si="618"/>
        <v>0</v>
      </c>
      <c r="BQ886" s="160"/>
      <c r="BR886" s="86" t="s">
        <v>5720</v>
      </c>
      <c r="BS886" s="88" t="s">
        <v>5721</v>
      </c>
      <c r="BT886" s="86" t="s">
        <v>5722</v>
      </c>
      <c r="BU886" s="86"/>
      <c r="BV886" s="86">
        <f t="shared" si="619"/>
        <v>0</v>
      </c>
      <c r="BW886" s="105" t="str">
        <f t="shared" si="620"/>
        <v/>
      </c>
      <c r="BX886" s="86">
        <f t="shared" si="614"/>
        <v>0</v>
      </c>
      <c r="BY886" s="86">
        <f t="shared" si="615"/>
        <v>0</v>
      </c>
      <c r="BZ886" s="91">
        <f t="shared" si="616"/>
        <v>0</v>
      </c>
      <c r="CA886" s="91">
        <v>0</v>
      </c>
      <c r="CB886" s="96" t="s">
        <v>5719</v>
      </c>
      <c r="CC886" s="91">
        <f t="shared" si="621"/>
        <v>0</v>
      </c>
      <c r="CD886" s="91">
        <f t="shared" si="622"/>
        <v>0</v>
      </c>
      <c r="CE886" s="93">
        <f t="shared" si="623"/>
        <v>0</v>
      </c>
      <c r="CF886" s="93">
        <f t="shared" si="624"/>
        <v>0</v>
      </c>
      <c r="CG886" s="105"/>
      <c r="CH886" s="105"/>
      <c r="CI886" s="86"/>
      <c r="CJ886" s="188"/>
      <c r="CK886" s="181">
        <f t="shared" si="625"/>
        <v>0</v>
      </c>
      <c r="CL886" s="181">
        <f t="shared" si="626"/>
        <v>0</v>
      </c>
      <c r="CM886" s="86" t="s">
        <v>5723</v>
      </c>
      <c r="CN886" s="182"/>
      <c r="CO886" s="183"/>
      <c r="CP886" s="86" t="s">
        <v>5724</v>
      </c>
      <c r="CQ886" s="153"/>
      <c r="CR886" s="187" t="e">
        <f t="shared" si="627"/>
        <v>#VALUE!</v>
      </c>
      <c r="CS886" s="188">
        <v>0</v>
      </c>
      <c r="CT886" s="188" t="e">
        <f t="shared" si="629"/>
        <v>#VALUE!</v>
      </c>
      <c r="CU886" s="93"/>
      <c r="CV886" s="94">
        <f t="shared" si="611"/>
        <v>0</v>
      </c>
      <c r="CW886" s="93">
        <f t="shared" si="612"/>
        <v>0</v>
      </c>
      <c r="CX886" s="86">
        <f t="shared" si="613"/>
        <v>0</v>
      </c>
      <c r="CY886" s="93" t="e">
        <f t="shared" si="630"/>
        <v>#VALUE!</v>
      </c>
      <c r="CZ886" s="93">
        <v>0</v>
      </c>
      <c r="DA886" s="93">
        <v>0</v>
      </c>
      <c r="DB886" s="93" t="e">
        <f t="shared" si="631"/>
        <v>#VALUE!</v>
      </c>
      <c r="DC886" s="93">
        <v>0</v>
      </c>
      <c r="DD886" s="91">
        <v>0</v>
      </c>
      <c r="DE886" s="93" t="e">
        <f t="shared" si="632"/>
        <v>#VALUE!</v>
      </c>
      <c r="DF886" s="93">
        <f t="shared" si="604"/>
        <v>0</v>
      </c>
      <c r="DG886" s="93"/>
      <c r="DH886" s="93">
        <v>0</v>
      </c>
      <c r="DI886" s="93">
        <v>0</v>
      </c>
      <c r="DJ886" s="86">
        <f t="shared" si="633"/>
        <v>0</v>
      </c>
      <c r="DK886" s="91">
        <v>0</v>
      </c>
      <c r="DL886" s="93"/>
      <c r="DM886" s="93">
        <v>0</v>
      </c>
      <c r="DN886" s="93" t="e">
        <f t="shared" si="605"/>
        <v>#VALUE!</v>
      </c>
      <c r="DO886" s="93" t="e">
        <f t="shared" si="634"/>
        <v>#VALUE!</v>
      </c>
      <c r="DP886" s="92" t="e">
        <f t="shared" si="635"/>
        <v>#VALUE!</v>
      </c>
      <c r="DQ886" s="97">
        <f t="shared" si="606"/>
        <v>0</v>
      </c>
      <c r="DR886" s="98">
        <f t="shared" si="636"/>
        <v>10</v>
      </c>
      <c r="DS886" s="93" t="str">
        <f t="shared" si="637"/>
        <v>Mã tin sai !!!</v>
      </c>
      <c r="DT886" s="93"/>
      <c r="DU886" s="78" t="e">
        <f t="shared" si="607"/>
        <v>#VALUE!</v>
      </c>
      <c r="DV886" s="78" t="e">
        <f>INDEX('08_DMGiaDat'!$L:$L,MATCH(DU886,'08_DMGiaDat'!$R:$R,0))</f>
        <v>#VALUE!</v>
      </c>
      <c r="DW886" s="78" t="str">
        <f t="shared" si="608"/>
        <v>5010700200100000001</v>
      </c>
      <c r="DX886" s="78" t="str">
        <f>IFERROR(VLOOKUP(DW886,'08_DMGiaDat'!C818:C819,2,FALSE),"N")</f>
        <v>N</v>
      </c>
      <c r="DY886" s="78" t="str">
        <f t="shared" si="609"/>
        <v>50107002001001</v>
      </c>
      <c r="DZ886" s="78" t="str">
        <f>IFERROR(VLOOKUP(DY886,'08_DMGiaDat'!C818:C819,2,FALSE),"N")</f>
        <v>N</v>
      </c>
      <c r="EA886" s="78" t="str">
        <f t="shared" si="610"/>
        <v>5010700200100000001</v>
      </c>
      <c r="EB886" s="78" t="str">
        <f>IFERROR(VLOOKUP(EA886,'08_DMGiaDat'!C818:C819,2,FALSE),"N")</f>
        <v>N</v>
      </c>
      <c r="EC886" s="92" t="e">
        <f>IF(DV886&lt;&gt;"N",DV886,IF(DX886&lt;&gt;"N",DX886,IF(DZ886&lt;&gt;"N",DZ886*VLOOKUP(LEFT(CB886,3),'03_DMMucDich'!C802:C806,5,FALSE),IF(EB886&lt;&gt;"N",EB886*VLOOKUP(LEFT(CB886,3),'03_DMMucDich'!C802:C806,5,FALSE),"N/A"))))</f>
        <v>#VALUE!</v>
      </c>
    </row>
    <row r="887" spans="1:133" s="34" customFormat="1" ht="16" x14ac:dyDescent="0.2">
      <c r="A887" s="85">
        <v>873</v>
      </c>
      <c r="B887" s="86"/>
      <c r="C887" s="87"/>
      <c r="D887" s="141"/>
      <c r="E887" s="86"/>
      <c r="F887" s="88"/>
      <c r="G887" s="88" t="s">
        <v>5718</v>
      </c>
      <c r="H887" s="151">
        <v>2022</v>
      </c>
      <c r="I887" s="86"/>
      <c r="J887" s="86"/>
      <c r="K887" s="145"/>
      <c r="L887" s="105"/>
      <c r="M887" s="86"/>
      <c r="N887" s="105"/>
      <c r="O887" s="105"/>
      <c r="P887" s="86"/>
      <c r="Q887" s="86"/>
      <c r="R887" s="153"/>
      <c r="S887" s="86"/>
      <c r="T887" s="86"/>
      <c r="U887" s="86"/>
      <c r="V887" s="86" t="str">
        <f t="shared" si="617"/>
        <v xml:space="preserve">, </v>
      </c>
      <c r="W887" s="86"/>
      <c r="X887" s="86"/>
      <c r="Y887" s="86"/>
      <c r="Z887" s="88"/>
      <c r="AA887" s="105"/>
      <c r="AB887" s="86"/>
      <c r="AC887" s="90"/>
      <c r="AD887" s="86"/>
      <c r="AE887" s="86"/>
      <c r="AF887" s="86"/>
      <c r="AG887" s="86"/>
      <c r="AH887" s="160"/>
      <c r="AI887" s="153"/>
      <c r="AJ887" s="153"/>
      <c r="AK887" s="86"/>
      <c r="AL887" s="86"/>
      <c r="AM887" s="153"/>
      <c r="AN887" s="153"/>
      <c r="AO887" s="165"/>
      <c r="AP887" s="153"/>
      <c r="AQ887" s="153"/>
      <c r="AR887" s="166">
        <v>0</v>
      </c>
      <c r="AS887" s="88" t="s">
        <v>5719</v>
      </c>
      <c r="AT887" s="92">
        <f t="shared" si="628"/>
        <v>0</v>
      </c>
      <c r="AU887" s="93">
        <v>0</v>
      </c>
      <c r="AV887" s="93">
        <v>0</v>
      </c>
      <c r="AW887" s="166">
        <v>0</v>
      </c>
      <c r="AX887" s="93">
        <v>0</v>
      </c>
      <c r="AY887" s="177"/>
      <c r="AZ887" s="177">
        <v>0</v>
      </c>
      <c r="BA887" s="178"/>
      <c r="BB887" s="105"/>
      <c r="BC887" s="105"/>
      <c r="BD887" s="93"/>
      <c r="BE887" s="93">
        <v>0</v>
      </c>
      <c r="BF887" s="91">
        <v>0</v>
      </c>
      <c r="BG887" s="94"/>
      <c r="BH887" s="95"/>
      <c r="BI887" s="93">
        <f t="shared" si="597"/>
        <v>0</v>
      </c>
      <c r="BJ887" s="105">
        <f t="shared" si="598"/>
        <v>0</v>
      </c>
      <c r="BK887" s="88">
        <f t="shared" si="599"/>
        <v>0</v>
      </c>
      <c r="BL887" s="86">
        <f t="shared" si="600"/>
        <v>0</v>
      </c>
      <c r="BM887" s="105">
        <f t="shared" si="601"/>
        <v>0</v>
      </c>
      <c r="BN887" s="86">
        <f t="shared" si="602"/>
        <v>0</v>
      </c>
      <c r="BO887" s="86">
        <f t="shared" si="603"/>
        <v>0</v>
      </c>
      <c r="BP887" s="86">
        <f t="shared" si="618"/>
        <v>0</v>
      </c>
      <c r="BQ887" s="160"/>
      <c r="BR887" s="86" t="s">
        <v>5720</v>
      </c>
      <c r="BS887" s="88" t="s">
        <v>5721</v>
      </c>
      <c r="BT887" s="86" t="s">
        <v>5722</v>
      </c>
      <c r="BU887" s="86"/>
      <c r="BV887" s="86">
        <f t="shared" si="619"/>
        <v>0</v>
      </c>
      <c r="BW887" s="105" t="str">
        <f t="shared" si="620"/>
        <v/>
      </c>
      <c r="BX887" s="86">
        <f t="shared" si="614"/>
        <v>0</v>
      </c>
      <c r="BY887" s="86">
        <f t="shared" si="615"/>
        <v>0</v>
      </c>
      <c r="BZ887" s="91">
        <f t="shared" si="616"/>
        <v>0</v>
      </c>
      <c r="CA887" s="91">
        <v>0</v>
      </c>
      <c r="CB887" s="96" t="s">
        <v>5719</v>
      </c>
      <c r="CC887" s="91">
        <f t="shared" si="621"/>
        <v>0</v>
      </c>
      <c r="CD887" s="91">
        <f t="shared" si="622"/>
        <v>0</v>
      </c>
      <c r="CE887" s="93">
        <f t="shared" si="623"/>
        <v>0</v>
      </c>
      <c r="CF887" s="93">
        <f t="shared" si="624"/>
        <v>0</v>
      </c>
      <c r="CG887" s="105"/>
      <c r="CH887" s="105"/>
      <c r="CI887" s="86"/>
      <c r="CJ887" s="188"/>
      <c r="CK887" s="181">
        <f t="shared" si="625"/>
        <v>0</v>
      </c>
      <c r="CL887" s="181">
        <f t="shared" si="626"/>
        <v>0</v>
      </c>
      <c r="CM887" s="86" t="s">
        <v>5723</v>
      </c>
      <c r="CN887" s="182"/>
      <c r="CO887" s="183"/>
      <c r="CP887" s="86" t="s">
        <v>5724</v>
      </c>
      <c r="CQ887" s="153"/>
      <c r="CR887" s="187" t="e">
        <f t="shared" si="627"/>
        <v>#VALUE!</v>
      </c>
      <c r="CS887" s="188">
        <v>0</v>
      </c>
      <c r="CT887" s="188" t="e">
        <f t="shared" si="629"/>
        <v>#VALUE!</v>
      </c>
      <c r="CU887" s="93"/>
      <c r="CV887" s="94">
        <f t="shared" si="611"/>
        <v>0</v>
      </c>
      <c r="CW887" s="93">
        <f t="shared" si="612"/>
        <v>0</v>
      </c>
      <c r="CX887" s="86">
        <f t="shared" si="613"/>
        <v>0</v>
      </c>
      <c r="CY887" s="93" t="e">
        <f t="shared" si="630"/>
        <v>#VALUE!</v>
      </c>
      <c r="CZ887" s="93">
        <v>0</v>
      </c>
      <c r="DA887" s="93">
        <v>0</v>
      </c>
      <c r="DB887" s="93" t="e">
        <f t="shared" si="631"/>
        <v>#VALUE!</v>
      </c>
      <c r="DC887" s="93">
        <v>0</v>
      </c>
      <c r="DD887" s="91">
        <v>0</v>
      </c>
      <c r="DE887" s="93" t="e">
        <f t="shared" si="632"/>
        <v>#VALUE!</v>
      </c>
      <c r="DF887" s="93">
        <f t="shared" si="604"/>
        <v>0</v>
      </c>
      <c r="DG887" s="93"/>
      <c r="DH887" s="93">
        <v>0</v>
      </c>
      <c r="DI887" s="93">
        <v>0</v>
      </c>
      <c r="DJ887" s="86">
        <f t="shared" si="633"/>
        <v>0</v>
      </c>
      <c r="DK887" s="91">
        <v>0</v>
      </c>
      <c r="DL887" s="93"/>
      <c r="DM887" s="93">
        <v>0</v>
      </c>
      <c r="DN887" s="93" t="e">
        <f t="shared" si="605"/>
        <v>#VALUE!</v>
      </c>
      <c r="DO887" s="93" t="e">
        <f t="shared" si="634"/>
        <v>#VALUE!</v>
      </c>
      <c r="DP887" s="92" t="e">
        <f t="shared" si="635"/>
        <v>#VALUE!</v>
      </c>
      <c r="DQ887" s="97">
        <f t="shared" si="606"/>
        <v>0</v>
      </c>
      <c r="DR887" s="98">
        <f t="shared" si="636"/>
        <v>10</v>
      </c>
      <c r="DS887" s="93" t="str">
        <f t="shared" si="637"/>
        <v>Mã tin sai !!!</v>
      </c>
      <c r="DT887" s="93"/>
      <c r="DU887" s="78" t="e">
        <f t="shared" si="607"/>
        <v>#VALUE!</v>
      </c>
      <c r="DV887" s="78" t="e">
        <f>INDEX('08_DMGiaDat'!$L:$L,MATCH(DU887,'08_DMGiaDat'!$R:$R,0))</f>
        <v>#VALUE!</v>
      </c>
      <c r="DW887" s="78" t="str">
        <f t="shared" si="608"/>
        <v>5010700200100000001</v>
      </c>
      <c r="DX887" s="78" t="str">
        <f>IFERROR(VLOOKUP(DW887,'08_DMGiaDat'!C818:C819,2,FALSE),"N")</f>
        <v>N</v>
      </c>
      <c r="DY887" s="78" t="str">
        <f t="shared" si="609"/>
        <v>50107002001001</v>
      </c>
      <c r="DZ887" s="78" t="str">
        <f>IFERROR(VLOOKUP(DY887,'08_DMGiaDat'!C818:C819,2,FALSE),"N")</f>
        <v>N</v>
      </c>
      <c r="EA887" s="78" t="str">
        <f t="shared" si="610"/>
        <v>5010700200100000001</v>
      </c>
      <c r="EB887" s="78" t="str">
        <f>IFERROR(VLOOKUP(EA887,'08_DMGiaDat'!C818:C819,2,FALSE),"N")</f>
        <v>N</v>
      </c>
      <c r="EC887" s="92" t="e">
        <f>IF(DV887&lt;&gt;"N",DV887,IF(DX887&lt;&gt;"N",DX887,IF(DZ887&lt;&gt;"N",DZ887*VLOOKUP(LEFT(CB887,3),'03_DMMucDich'!C802:C806,5,FALSE),IF(EB887&lt;&gt;"N",EB887*VLOOKUP(LEFT(CB887,3),'03_DMMucDich'!C802:C806,5,FALSE),"N/A"))))</f>
        <v>#VALUE!</v>
      </c>
    </row>
    <row r="888" spans="1:133" s="34" customFormat="1" ht="16" x14ac:dyDescent="0.2">
      <c r="A888" s="85">
        <v>874</v>
      </c>
      <c r="B888" s="86"/>
      <c r="C888" s="87"/>
      <c r="D888" s="141"/>
      <c r="E888" s="86"/>
      <c r="F888" s="88"/>
      <c r="G888" s="88" t="s">
        <v>5718</v>
      </c>
      <c r="H888" s="151">
        <v>2022</v>
      </c>
      <c r="I888" s="86"/>
      <c r="J888" s="86"/>
      <c r="K888" s="145"/>
      <c r="L888" s="105"/>
      <c r="M888" s="86"/>
      <c r="N888" s="105"/>
      <c r="O888" s="105"/>
      <c r="P888" s="86"/>
      <c r="Q888" s="86"/>
      <c r="R888" s="153"/>
      <c r="S888" s="86"/>
      <c r="T888" s="86"/>
      <c r="U888" s="86"/>
      <c r="V888" s="86" t="str">
        <f t="shared" si="617"/>
        <v xml:space="preserve">, </v>
      </c>
      <c r="W888" s="86"/>
      <c r="X888" s="86"/>
      <c r="Y888" s="86"/>
      <c r="Z888" s="88"/>
      <c r="AA888" s="105"/>
      <c r="AB888" s="86"/>
      <c r="AC888" s="90"/>
      <c r="AD888" s="86"/>
      <c r="AE888" s="86"/>
      <c r="AF888" s="86"/>
      <c r="AG888" s="86"/>
      <c r="AH888" s="160"/>
      <c r="AI888" s="153"/>
      <c r="AJ888" s="153"/>
      <c r="AK888" s="86"/>
      <c r="AL888" s="86"/>
      <c r="AM888" s="153"/>
      <c r="AN888" s="153"/>
      <c r="AO888" s="165"/>
      <c r="AP888" s="153"/>
      <c r="AQ888" s="153"/>
      <c r="AR888" s="166">
        <v>0</v>
      </c>
      <c r="AS888" s="88" t="s">
        <v>5719</v>
      </c>
      <c r="AT888" s="92">
        <f t="shared" si="628"/>
        <v>0</v>
      </c>
      <c r="AU888" s="93">
        <v>0</v>
      </c>
      <c r="AV888" s="93">
        <v>0</v>
      </c>
      <c r="AW888" s="166">
        <v>0</v>
      </c>
      <c r="AX888" s="93">
        <v>0</v>
      </c>
      <c r="AY888" s="177"/>
      <c r="AZ888" s="177">
        <v>0</v>
      </c>
      <c r="BA888" s="178"/>
      <c r="BB888" s="105"/>
      <c r="BC888" s="105"/>
      <c r="BD888" s="93"/>
      <c r="BE888" s="93">
        <v>0</v>
      </c>
      <c r="BF888" s="91">
        <v>0</v>
      </c>
      <c r="BG888" s="94"/>
      <c r="BH888" s="95"/>
      <c r="BI888" s="93">
        <f t="shared" si="597"/>
        <v>0</v>
      </c>
      <c r="BJ888" s="105">
        <f t="shared" si="598"/>
        <v>0</v>
      </c>
      <c r="BK888" s="88">
        <f t="shared" si="599"/>
        <v>0</v>
      </c>
      <c r="BL888" s="86">
        <f t="shared" si="600"/>
        <v>0</v>
      </c>
      <c r="BM888" s="105">
        <f t="shared" si="601"/>
        <v>0</v>
      </c>
      <c r="BN888" s="86">
        <f t="shared" si="602"/>
        <v>0</v>
      </c>
      <c r="BO888" s="86">
        <f t="shared" si="603"/>
        <v>0</v>
      </c>
      <c r="BP888" s="86">
        <f t="shared" si="618"/>
        <v>0</v>
      </c>
      <c r="BQ888" s="160"/>
      <c r="BR888" s="86" t="s">
        <v>5720</v>
      </c>
      <c r="BS888" s="88" t="s">
        <v>5721</v>
      </c>
      <c r="BT888" s="86" t="s">
        <v>5722</v>
      </c>
      <c r="BU888" s="86"/>
      <c r="BV888" s="86">
        <f t="shared" si="619"/>
        <v>0</v>
      </c>
      <c r="BW888" s="105" t="str">
        <f t="shared" si="620"/>
        <v/>
      </c>
      <c r="BX888" s="86">
        <f t="shared" si="614"/>
        <v>0</v>
      </c>
      <c r="BY888" s="86">
        <f t="shared" si="615"/>
        <v>0</v>
      </c>
      <c r="BZ888" s="91">
        <f t="shared" si="616"/>
        <v>0</v>
      </c>
      <c r="CA888" s="91">
        <v>0</v>
      </c>
      <c r="CB888" s="96" t="s">
        <v>5719</v>
      </c>
      <c r="CC888" s="91">
        <f t="shared" si="621"/>
        <v>0</v>
      </c>
      <c r="CD888" s="91">
        <f t="shared" si="622"/>
        <v>0</v>
      </c>
      <c r="CE888" s="93">
        <f t="shared" si="623"/>
        <v>0</v>
      </c>
      <c r="CF888" s="93">
        <f t="shared" si="624"/>
        <v>0</v>
      </c>
      <c r="CG888" s="105"/>
      <c r="CH888" s="105"/>
      <c r="CI888" s="86"/>
      <c r="CJ888" s="188"/>
      <c r="CK888" s="181">
        <f t="shared" si="625"/>
        <v>0</v>
      </c>
      <c r="CL888" s="181">
        <f t="shared" si="626"/>
        <v>0</v>
      </c>
      <c r="CM888" s="86" t="s">
        <v>5723</v>
      </c>
      <c r="CN888" s="182"/>
      <c r="CO888" s="183"/>
      <c r="CP888" s="86" t="s">
        <v>5724</v>
      </c>
      <c r="CQ888" s="153"/>
      <c r="CR888" s="187" t="e">
        <f t="shared" si="627"/>
        <v>#VALUE!</v>
      </c>
      <c r="CS888" s="188">
        <v>0</v>
      </c>
      <c r="CT888" s="188" t="e">
        <f t="shared" si="629"/>
        <v>#VALUE!</v>
      </c>
      <c r="CU888" s="93"/>
      <c r="CV888" s="94">
        <f t="shared" si="611"/>
        <v>0</v>
      </c>
      <c r="CW888" s="93">
        <f t="shared" si="612"/>
        <v>0</v>
      </c>
      <c r="CX888" s="86">
        <f t="shared" si="613"/>
        <v>0</v>
      </c>
      <c r="CY888" s="93" t="e">
        <f t="shared" si="630"/>
        <v>#VALUE!</v>
      </c>
      <c r="CZ888" s="93">
        <v>0</v>
      </c>
      <c r="DA888" s="93">
        <v>0</v>
      </c>
      <c r="DB888" s="93" t="e">
        <f t="shared" si="631"/>
        <v>#VALUE!</v>
      </c>
      <c r="DC888" s="93">
        <v>0</v>
      </c>
      <c r="DD888" s="91">
        <v>0</v>
      </c>
      <c r="DE888" s="93" t="e">
        <f t="shared" si="632"/>
        <v>#VALUE!</v>
      </c>
      <c r="DF888" s="93">
        <f t="shared" si="604"/>
        <v>0</v>
      </c>
      <c r="DG888" s="93"/>
      <c r="DH888" s="93">
        <v>0</v>
      </c>
      <c r="DI888" s="93">
        <v>0</v>
      </c>
      <c r="DJ888" s="86">
        <f t="shared" si="633"/>
        <v>0</v>
      </c>
      <c r="DK888" s="91">
        <v>0</v>
      </c>
      <c r="DL888" s="93"/>
      <c r="DM888" s="93">
        <v>0</v>
      </c>
      <c r="DN888" s="93" t="e">
        <f t="shared" si="605"/>
        <v>#VALUE!</v>
      </c>
      <c r="DO888" s="93" t="e">
        <f t="shared" si="634"/>
        <v>#VALUE!</v>
      </c>
      <c r="DP888" s="92" t="e">
        <f t="shared" si="635"/>
        <v>#VALUE!</v>
      </c>
      <c r="DQ888" s="97">
        <f t="shared" si="606"/>
        <v>0</v>
      </c>
      <c r="DR888" s="98">
        <f t="shared" si="636"/>
        <v>10</v>
      </c>
      <c r="DS888" s="93" t="str">
        <f t="shared" si="637"/>
        <v>Mã tin sai !!!</v>
      </c>
      <c r="DT888" s="93"/>
      <c r="DU888" s="78" t="e">
        <f t="shared" si="607"/>
        <v>#VALUE!</v>
      </c>
      <c r="DV888" s="78" t="e">
        <f>INDEX('08_DMGiaDat'!$L:$L,MATCH(DU888,'08_DMGiaDat'!$R:$R,0))</f>
        <v>#VALUE!</v>
      </c>
      <c r="DW888" s="78" t="str">
        <f t="shared" si="608"/>
        <v>5010700200100000001</v>
      </c>
      <c r="DX888" s="78" t="str">
        <f>IFERROR(VLOOKUP(DW888,'08_DMGiaDat'!C818:C819,2,FALSE),"N")</f>
        <v>N</v>
      </c>
      <c r="DY888" s="78" t="str">
        <f t="shared" si="609"/>
        <v>50107002001001</v>
      </c>
      <c r="DZ888" s="78" t="str">
        <f>IFERROR(VLOOKUP(DY888,'08_DMGiaDat'!C818:C819,2,FALSE),"N")</f>
        <v>N</v>
      </c>
      <c r="EA888" s="78" t="str">
        <f t="shared" si="610"/>
        <v>5010700200100000001</v>
      </c>
      <c r="EB888" s="78" t="str">
        <f>IFERROR(VLOOKUP(EA888,'08_DMGiaDat'!C818:C819,2,FALSE),"N")</f>
        <v>N</v>
      </c>
      <c r="EC888" s="92" t="e">
        <f>IF(DV888&lt;&gt;"N",DV888,IF(DX888&lt;&gt;"N",DX888,IF(DZ888&lt;&gt;"N",DZ888*VLOOKUP(LEFT(CB888,3),'03_DMMucDich'!C802:C806,5,FALSE),IF(EB888&lt;&gt;"N",EB888*VLOOKUP(LEFT(CB888,3),'03_DMMucDich'!C802:C806,5,FALSE),"N/A"))))</f>
        <v>#VALUE!</v>
      </c>
    </row>
    <row r="889" spans="1:133" s="34" customFormat="1" ht="16" x14ac:dyDescent="0.2">
      <c r="A889" s="85">
        <v>875</v>
      </c>
      <c r="B889" s="86"/>
      <c r="C889" s="87"/>
      <c r="D889" s="141"/>
      <c r="E889" s="86"/>
      <c r="F889" s="88"/>
      <c r="G889" s="88" t="s">
        <v>5718</v>
      </c>
      <c r="H889" s="151">
        <v>2022</v>
      </c>
      <c r="I889" s="86"/>
      <c r="J889" s="86"/>
      <c r="K889" s="145"/>
      <c r="L889" s="105"/>
      <c r="M889" s="86"/>
      <c r="N889" s="105"/>
      <c r="O889" s="105"/>
      <c r="P889" s="86"/>
      <c r="Q889" s="86"/>
      <c r="R889" s="153"/>
      <c r="S889" s="86"/>
      <c r="T889" s="86"/>
      <c r="U889" s="86"/>
      <c r="V889" s="86" t="str">
        <f t="shared" si="617"/>
        <v xml:space="preserve">, </v>
      </c>
      <c r="W889" s="86"/>
      <c r="X889" s="86"/>
      <c r="Y889" s="86"/>
      <c r="Z889" s="88"/>
      <c r="AA889" s="105"/>
      <c r="AB889" s="86"/>
      <c r="AC889" s="90"/>
      <c r="AD889" s="86"/>
      <c r="AE889" s="86"/>
      <c r="AF889" s="86"/>
      <c r="AG889" s="86"/>
      <c r="AH889" s="160"/>
      <c r="AI889" s="153"/>
      <c r="AJ889" s="153"/>
      <c r="AK889" s="86"/>
      <c r="AL889" s="86"/>
      <c r="AM889" s="153"/>
      <c r="AN889" s="153"/>
      <c r="AO889" s="165"/>
      <c r="AP889" s="153"/>
      <c r="AQ889" s="153"/>
      <c r="AR889" s="166">
        <v>0</v>
      </c>
      <c r="AS889" s="88" t="s">
        <v>5719</v>
      </c>
      <c r="AT889" s="92">
        <f t="shared" si="628"/>
        <v>0</v>
      </c>
      <c r="AU889" s="93">
        <v>0</v>
      </c>
      <c r="AV889" s="93">
        <v>0</v>
      </c>
      <c r="AW889" s="166">
        <v>0</v>
      </c>
      <c r="AX889" s="93">
        <v>0</v>
      </c>
      <c r="AY889" s="177"/>
      <c r="AZ889" s="177">
        <v>0</v>
      </c>
      <c r="BA889" s="178"/>
      <c r="BB889" s="105"/>
      <c r="BC889" s="105"/>
      <c r="BD889" s="93"/>
      <c r="BE889" s="93">
        <v>0</v>
      </c>
      <c r="BF889" s="91">
        <v>0</v>
      </c>
      <c r="BG889" s="94"/>
      <c r="BH889" s="95"/>
      <c r="BI889" s="93">
        <f t="shared" si="597"/>
        <v>0</v>
      </c>
      <c r="BJ889" s="105">
        <f t="shared" si="598"/>
        <v>0</v>
      </c>
      <c r="BK889" s="88">
        <f t="shared" si="599"/>
        <v>0</v>
      </c>
      <c r="BL889" s="86">
        <f t="shared" si="600"/>
        <v>0</v>
      </c>
      <c r="BM889" s="105">
        <f t="shared" si="601"/>
        <v>0</v>
      </c>
      <c r="BN889" s="86">
        <f t="shared" si="602"/>
        <v>0</v>
      </c>
      <c r="BO889" s="86">
        <f t="shared" si="603"/>
        <v>0</v>
      </c>
      <c r="BP889" s="86">
        <f t="shared" si="618"/>
        <v>0</v>
      </c>
      <c r="BQ889" s="160"/>
      <c r="BR889" s="86" t="s">
        <v>5720</v>
      </c>
      <c r="BS889" s="88" t="s">
        <v>5721</v>
      </c>
      <c r="BT889" s="86" t="s">
        <v>5722</v>
      </c>
      <c r="BU889" s="86"/>
      <c r="BV889" s="86">
        <f t="shared" si="619"/>
        <v>0</v>
      </c>
      <c r="BW889" s="105" t="str">
        <f t="shared" si="620"/>
        <v/>
      </c>
      <c r="BX889" s="86">
        <f t="shared" si="614"/>
        <v>0</v>
      </c>
      <c r="BY889" s="86">
        <f t="shared" si="615"/>
        <v>0</v>
      </c>
      <c r="BZ889" s="91">
        <f t="shared" si="616"/>
        <v>0</v>
      </c>
      <c r="CA889" s="91">
        <v>0</v>
      </c>
      <c r="CB889" s="96" t="s">
        <v>5719</v>
      </c>
      <c r="CC889" s="91">
        <f t="shared" si="621"/>
        <v>0</v>
      </c>
      <c r="CD889" s="91">
        <f t="shared" si="622"/>
        <v>0</v>
      </c>
      <c r="CE889" s="93">
        <f t="shared" si="623"/>
        <v>0</v>
      </c>
      <c r="CF889" s="93">
        <f t="shared" si="624"/>
        <v>0</v>
      </c>
      <c r="CG889" s="105"/>
      <c r="CH889" s="105"/>
      <c r="CI889" s="86"/>
      <c r="CJ889" s="188"/>
      <c r="CK889" s="181">
        <f t="shared" si="625"/>
        <v>0</v>
      </c>
      <c r="CL889" s="181">
        <f t="shared" si="626"/>
        <v>0</v>
      </c>
      <c r="CM889" s="86" t="s">
        <v>5723</v>
      </c>
      <c r="CN889" s="182"/>
      <c r="CO889" s="183"/>
      <c r="CP889" s="86" t="s">
        <v>5724</v>
      </c>
      <c r="CQ889" s="153"/>
      <c r="CR889" s="187" t="e">
        <f t="shared" si="627"/>
        <v>#VALUE!</v>
      </c>
      <c r="CS889" s="188">
        <v>0</v>
      </c>
      <c r="CT889" s="188" t="e">
        <f t="shared" si="629"/>
        <v>#VALUE!</v>
      </c>
      <c r="CU889" s="93"/>
      <c r="CV889" s="94">
        <f t="shared" si="611"/>
        <v>0</v>
      </c>
      <c r="CW889" s="93">
        <f t="shared" si="612"/>
        <v>0</v>
      </c>
      <c r="CX889" s="86">
        <f t="shared" si="613"/>
        <v>0</v>
      </c>
      <c r="CY889" s="93" t="e">
        <f t="shared" si="630"/>
        <v>#VALUE!</v>
      </c>
      <c r="CZ889" s="93">
        <v>0</v>
      </c>
      <c r="DA889" s="93">
        <v>0</v>
      </c>
      <c r="DB889" s="93" t="e">
        <f t="shared" si="631"/>
        <v>#VALUE!</v>
      </c>
      <c r="DC889" s="93">
        <v>0</v>
      </c>
      <c r="DD889" s="91">
        <v>0</v>
      </c>
      <c r="DE889" s="93" t="e">
        <f t="shared" si="632"/>
        <v>#VALUE!</v>
      </c>
      <c r="DF889" s="93">
        <f t="shared" si="604"/>
        <v>0</v>
      </c>
      <c r="DG889" s="93"/>
      <c r="DH889" s="93">
        <v>0</v>
      </c>
      <c r="DI889" s="93">
        <v>0</v>
      </c>
      <c r="DJ889" s="86">
        <f t="shared" si="633"/>
        <v>0</v>
      </c>
      <c r="DK889" s="91">
        <v>0</v>
      </c>
      <c r="DL889" s="93"/>
      <c r="DM889" s="93">
        <v>0</v>
      </c>
      <c r="DN889" s="93" t="e">
        <f t="shared" si="605"/>
        <v>#VALUE!</v>
      </c>
      <c r="DO889" s="93" t="e">
        <f t="shared" si="634"/>
        <v>#VALUE!</v>
      </c>
      <c r="DP889" s="92" t="e">
        <f t="shared" si="635"/>
        <v>#VALUE!</v>
      </c>
      <c r="DQ889" s="97">
        <f t="shared" si="606"/>
        <v>0</v>
      </c>
      <c r="DR889" s="98">
        <f t="shared" si="636"/>
        <v>10</v>
      </c>
      <c r="DS889" s="93" t="str">
        <f t="shared" si="637"/>
        <v>Mã tin sai !!!</v>
      </c>
      <c r="DT889" s="93"/>
      <c r="DU889" s="78" t="e">
        <f t="shared" si="607"/>
        <v>#VALUE!</v>
      </c>
      <c r="DV889" s="78" t="e">
        <f>INDEX('08_DMGiaDat'!$L:$L,MATCH(DU889,'08_DMGiaDat'!$R:$R,0))</f>
        <v>#VALUE!</v>
      </c>
      <c r="DW889" s="78" t="str">
        <f t="shared" si="608"/>
        <v>5010700200100000001</v>
      </c>
      <c r="DX889" s="78" t="str">
        <f>IFERROR(VLOOKUP(DW889,'08_DMGiaDat'!C818:C819,2,FALSE),"N")</f>
        <v>N</v>
      </c>
      <c r="DY889" s="78" t="str">
        <f t="shared" si="609"/>
        <v>50107002001001</v>
      </c>
      <c r="DZ889" s="78" t="str">
        <f>IFERROR(VLOOKUP(DY889,'08_DMGiaDat'!C818:C819,2,FALSE),"N")</f>
        <v>N</v>
      </c>
      <c r="EA889" s="78" t="str">
        <f t="shared" si="610"/>
        <v>5010700200100000001</v>
      </c>
      <c r="EB889" s="78" t="str">
        <f>IFERROR(VLOOKUP(EA889,'08_DMGiaDat'!C818:C819,2,FALSE),"N")</f>
        <v>N</v>
      </c>
      <c r="EC889" s="92" t="e">
        <f>IF(DV889&lt;&gt;"N",DV889,IF(DX889&lt;&gt;"N",DX889,IF(DZ889&lt;&gt;"N",DZ889*VLOOKUP(LEFT(CB889,3),'03_DMMucDich'!C802:C806,5,FALSE),IF(EB889&lt;&gt;"N",EB889*VLOOKUP(LEFT(CB889,3),'03_DMMucDich'!C802:C806,5,FALSE),"N/A"))))</f>
        <v>#VALUE!</v>
      </c>
    </row>
    <row r="890" spans="1:133" s="34" customFormat="1" ht="16" x14ac:dyDescent="0.2">
      <c r="A890" s="85">
        <v>876</v>
      </c>
      <c r="B890" s="86"/>
      <c r="C890" s="87"/>
      <c r="D890" s="141"/>
      <c r="E890" s="86"/>
      <c r="F890" s="88"/>
      <c r="G890" s="88" t="s">
        <v>5718</v>
      </c>
      <c r="H890" s="151">
        <v>2022</v>
      </c>
      <c r="I890" s="86"/>
      <c r="J890" s="86"/>
      <c r="K890" s="145"/>
      <c r="L890" s="105"/>
      <c r="M890" s="86"/>
      <c r="N890" s="105"/>
      <c r="O890" s="105"/>
      <c r="P890" s="86"/>
      <c r="Q890" s="86"/>
      <c r="R890" s="153"/>
      <c r="S890" s="86"/>
      <c r="T890" s="86"/>
      <c r="U890" s="86"/>
      <c r="V890" s="86" t="str">
        <f t="shared" si="617"/>
        <v xml:space="preserve">, </v>
      </c>
      <c r="W890" s="86"/>
      <c r="X890" s="86"/>
      <c r="Y890" s="86"/>
      <c r="Z890" s="88"/>
      <c r="AA890" s="105"/>
      <c r="AB890" s="86"/>
      <c r="AC890" s="90"/>
      <c r="AD890" s="86"/>
      <c r="AE890" s="86"/>
      <c r="AF890" s="86"/>
      <c r="AG890" s="86"/>
      <c r="AH890" s="160"/>
      <c r="AI890" s="153"/>
      <c r="AJ890" s="153"/>
      <c r="AK890" s="86"/>
      <c r="AL890" s="86"/>
      <c r="AM890" s="153"/>
      <c r="AN890" s="153"/>
      <c r="AO890" s="165"/>
      <c r="AP890" s="153"/>
      <c r="AQ890" s="153"/>
      <c r="AR890" s="166">
        <v>0</v>
      </c>
      <c r="AS890" s="88" t="s">
        <v>5719</v>
      </c>
      <c r="AT890" s="92">
        <f t="shared" si="628"/>
        <v>0</v>
      </c>
      <c r="AU890" s="93">
        <v>0</v>
      </c>
      <c r="AV890" s="93">
        <v>0</v>
      </c>
      <c r="AW890" s="166">
        <v>0</v>
      </c>
      <c r="AX890" s="93">
        <v>0</v>
      </c>
      <c r="AY890" s="177"/>
      <c r="AZ890" s="177">
        <v>0</v>
      </c>
      <c r="BA890" s="178"/>
      <c r="BB890" s="105"/>
      <c r="BC890" s="105"/>
      <c r="BD890" s="93"/>
      <c r="BE890" s="93">
        <v>0</v>
      </c>
      <c r="BF890" s="91">
        <v>0</v>
      </c>
      <c r="BG890" s="94"/>
      <c r="BH890" s="95"/>
      <c r="BI890" s="93">
        <f t="shared" si="597"/>
        <v>0</v>
      </c>
      <c r="BJ890" s="105">
        <f t="shared" si="598"/>
        <v>0</v>
      </c>
      <c r="BK890" s="88">
        <f t="shared" si="599"/>
        <v>0</v>
      </c>
      <c r="BL890" s="86">
        <f t="shared" si="600"/>
        <v>0</v>
      </c>
      <c r="BM890" s="105">
        <f t="shared" si="601"/>
        <v>0</v>
      </c>
      <c r="BN890" s="86">
        <f t="shared" si="602"/>
        <v>0</v>
      </c>
      <c r="BO890" s="86">
        <f t="shared" si="603"/>
        <v>0</v>
      </c>
      <c r="BP890" s="86">
        <f t="shared" si="618"/>
        <v>0</v>
      </c>
      <c r="BQ890" s="160"/>
      <c r="BR890" s="86" t="s">
        <v>5720</v>
      </c>
      <c r="BS890" s="88" t="s">
        <v>5721</v>
      </c>
      <c r="BT890" s="86" t="s">
        <v>5722</v>
      </c>
      <c r="BU890" s="86"/>
      <c r="BV890" s="86">
        <f t="shared" si="619"/>
        <v>0</v>
      </c>
      <c r="BW890" s="105" t="str">
        <f t="shared" si="620"/>
        <v/>
      </c>
      <c r="BX890" s="86">
        <f t="shared" si="614"/>
        <v>0</v>
      </c>
      <c r="BY890" s="86">
        <f t="shared" si="615"/>
        <v>0</v>
      </c>
      <c r="BZ890" s="91">
        <f t="shared" si="616"/>
        <v>0</v>
      </c>
      <c r="CA890" s="91">
        <v>0</v>
      </c>
      <c r="CB890" s="96" t="s">
        <v>5719</v>
      </c>
      <c r="CC890" s="91">
        <f t="shared" si="621"/>
        <v>0</v>
      </c>
      <c r="CD890" s="91">
        <f t="shared" si="622"/>
        <v>0</v>
      </c>
      <c r="CE890" s="93">
        <f t="shared" si="623"/>
        <v>0</v>
      </c>
      <c r="CF890" s="93">
        <f t="shared" si="624"/>
        <v>0</v>
      </c>
      <c r="CG890" s="105"/>
      <c r="CH890" s="105"/>
      <c r="CI890" s="86"/>
      <c r="CJ890" s="188"/>
      <c r="CK890" s="181">
        <f t="shared" si="625"/>
        <v>0</v>
      </c>
      <c r="CL890" s="181">
        <f t="shared" si="626"/>
        <v>0</v>
      </c>
      <c r="CM890" s="86" t="s">
        <v>5723</v>
      </c>
      <c r="CN890" s="182"/>
      <c r="CO890" s="183"/>
      <c r="CP890" s="86" t="s">
        <v>5724</v>
      </c>
      <c r="CQ890" s="153"/>
      <c r="CR890" s="187" t="e">
        <f t="shared" si="627"/>
        <v>#VALUE!</v>
      </c>
      <c r="CS890" s="188">
        <v>0</v>
      </c>
      <c r="CT890" s="188" t="e">
        <f t="shared" si="629"/>
        <v>#VALUE!</v>
      </c>
      <c r="CU890" s="93"/>
      <c r="CV890" s="94">
        <f t="shared" si="611"/>
        <v>0</v>
      </c>
      <c r="CW890" s="93">
        <f t="shared" si="612"/>
        <v>0</v>
      </c>
      <c r="CX890" s="86">
        <f t="shared" si="613"/>
        <v>0</v>
      </c>
      <c r="CY890" s="93" t="e">
        <f t="shared" si="630"/>
        <v>#VALUE!</v>
      </c>
      <c r="CZ890" s="93">
        <v>0</v>
      </c>
      <c r="DA890" s="93">
        <v>0</v>
      </c>
      <c r="DB890" s="93" t="e">
        <f t="shared" si="631"/>
        <v>#VALUE!</v>
      </c>
      <c r="DC890" s="93">
        <v>0</v>
      </c>
      <c r="DD890" s="91">
        <v>0</v>
      </c>
      <c r="DE890" s="93" t="e">
        <f t="shared" si="632"/>
        <v>#VALUE!</v>
      </c>
      <c r="DF890" s="93">
        <f t="shared" si="604"/>
        <v>0</v>
      </c>
      <c r="DG890" s="93"/>
      <c r="DH890" s="93">
        <v>0</v>
      </c>
      <c r="DI890" s="93">
        <v>0</v>
      </c>
      <c r="DJ890" s="86">
        <f t="shared" si="633"/>
        <v>0</v>
      </c>
      <c r="DK890" s="91">
        <v>0</v>
      </c>
      <c r="DL890" s="93"/>
      <c r="DM890" s="93">
        <v>0</v>
      </c>
      <c r="DN890" s="93" t="e">
        <f t="shared" si="605"/>
        <v>#VALUE!</v>
      </c>
      <c r="DO890" s="93" t="e">
        <f t="shared" si="634"/>
        <v>#VALUE!</v>
      </c>
      <c r="DP890" s="92" t="e">
        <f t="shared" si="635"/>
        <v>#VALUE!</v>
      </c>
      <c r="DQ890" s="97">
        <f t="shared" si="606"/>
        <v>0</v>
      </c>
      <c r="DR890" s="98">
        <f t="shared" si="636"/>
        <v>10</v>
      </c>
      <c r="DS890" s="93" t="str">
        <f t="shared" si="637"/>
        <v>Mã tin sai !!!</v>
      </c>
      <c r="DT890" s="93"/>
      <c r="DU890" s="78" t="e">
        <f t="shared" si="607"/>
        <v>#VALUE!</v>
      </c>
      <c r="DV890" s="78" t="e">
        <f>INDEX('08_DMGiaDat'!$L:$L,MATCH(DU890,'08_DMGiaDat'!$R:$R,0))</f>
        <v>#VALUE!</v>
      </c>
      <c r="DW890" s="78" t="str">
        <f t="shared" si="608"/>
        <v>5010700200100000001</v>
      </c>
      <c r="DX890" s="78" t="str">
        <f>IFERROR(VLOOKUP(DW890,'08_DMGiaDat'!C818:C819,2,FALSE),"N")</f>
        <v>N</v>
      </c>
      <c r="DY890" s="78" t="str">
        <f t="shared" si="609"/>
        <v>50107002001001</v>
      </c>
      <c r="DZ890" s="78" t="str">
        <f>IFERROR(VLOOKUP(DY890,'08_DMGiaDat'!C818:C819,2,FALSE),"N")</f>
        <v>N</v>
      </c>
      <c r="EA890" s="78" t="str">
        <f t="shared" si="610"/>
        <v>5010700200100000001</v>
      </c>
      <c r="EB890" s="78" t="str">
        <f>IFERROR(VLOOKUP(EA890,'08_DMGiaDat'!C818:C819,2,FALSE),"N")</f>
        <v>N</v>
      </c>
      <c r="EC890" s="92" t="e">
        <f>IF(DV890&lt;&gt;"N",DV890,IF(DX890&lt;&gt;"N",DX890,IF(DZ890&lt;&gt;"N",DZ890*VLOOKUP(LEFT(CB890,3),'03_DMMucDich'!C802:C806,5,FALSE),IF(EB890&lt;&gt;"N",EB890*VLOOKUP(LEFT(CB890,3),'03_DMMucDich'!C802:C806,5,FALSE),"N/A"))))</f>
        <v>#VALUE!</v>
      </c>
    </row>
    <row r="891" spans="1:133" s="34" customFormat="1" ht="16" x14ac:dyDescent="0.2">
      <c r="A891" s="85">
        <v>877</v>
      </c>
      <c r="B891" s="86"/>
      <c r="C891" s="87"/>
      <c r="D891" s="141"/>
      <c r="E891" s="86"/>
      <c r="F891" s="88"/>
      <c r="G891" s="88" t="s">
        <v>5718</v>
      </c>
      <c r="H891" s="151">
        <v>2022</v>
      </c>
      <c r="I891" s="86"/>
      <c r="J891" s="86"/>
      <c r="K891" s="145"/>
      <c r="L891" s="105"/>
      <c r="M891" s="86"/>
      <c r="N891" s="105"/>
      <c r="O891" s="105"/>
      <c r="P891" s="86"/>
      <c r="Q891" s="86"/>
      <c r="R891" s="153"/>
      <c r="S891" s="86"/>
      <c r="T891" s="86"/>
      <c r="U891" s="86"/>
      <c r="V891" s="86" t="str">
        <f t="shared" si="617"/>
        <v xml:space="preserve">, </v>
      </c>
      <c r="W891" s="86"/>
      <c r="X891" s="86"/>
      <c r="Y891" s="86"/>
      <c r="Z891" s="88"/>
      <c r="AA891" s="105"/>
      <c r="AB891" s="86"/>
      <c r="AC891" s="90"/>
      <c r="AD891" s="86"/>
      <c r="AE891" s="86"/>
      <c r="AF891" s="86"/>
      <c r="AG891" s="86"/>
      <c r="AH891" s="160"/>
      <c r="AI891" s="153"/>
      <c r="AJ891" s="153"/>
      <c r="AK891" s="86"/>
      <c r="AL891" s="86"/>
      <c r="AM891" s="153"/>
      <c r="AN891" s="153"/>
      <c r="AO891" s="165"/>
      <c r="AP891" s="153"/>
      <c r="AQ891" s="153"/>
      <c r="AR891" s="166">
        <v>0</v>
      </c>
      <c r="AS891" s="88" t="s">
        <v>5719</v>
      </c>
      <c r="AT891" s="92">
        <f t="shared" si="628"/>
        <v>0</v>
      </c>
      <c r="AU891" s="93">
        <v>0</v>
      </c>
      <c r="AV891" s="93">
        <v>0</v>
      </c>
      <c r="AW891" s="166">
        <v>0</v>
      </c>
      <c r="AX891" s="93">
        <v>0</v>
      </c>
      <c r="AY891" s="177"/>
      <c r="AZ891" s="177">
        <v>0</v>
      </c>
      <c r="BA891" s="178"/>
      <c r="BB891" s="105"/>
      <c r="BC891" s="105"/>
      <c r="BD891" s="93"/>
      <c r="BE891" s="93">
        <v>0</v>
      </c>
      <c r="BF891" s="91">
        <v>0</v>
      </c>
      <c r="BG891" s="94"/>
      <c r="BH891" s="95"/>
      <c r="BI891" s="93">
        <f t="shared" si="597"/>
        <v>0</v>
      </c>
      <c r="BJ891" s="105">
        <f t="shared" si="598"/>
        <v>0</v>
      </c>
      <c r="BK891" s="88">
        <f t="shared" si="599"/>
        <v>0</v>
      </c>
      <c r="BL891" s="86">
        <f t="shared" si="600"/>
        <v>0</v>
      </c>
      <c r="BM891" s="105">
        <f t="shared" si="601"/>
        <v>0</v>
      </c>
      <c r="BN891" s="86">
        <f t="shared" si="602"/>
        <v>0</v>
      </c>
      <c r="BO891" s="86">
        <f t="shared" si="603"/>
        <v>0</v>
      </c>
      <c r="BP891" s="86">
        <f t="shared" si="618"/>
        <v>0</v>
      </c>
      <c r="BQ891" s="160"/>
      <c r="BR891" s="86" t="s">
        <v>5720</v>
      </c>
      <c r="BS891" s="88" t="s">
        <v>5721</v>
      </c>
      <c r="BT891" s="86" t="s">
        <v>5722</v>
      </c>
      <c r="BU891" s="86"/>
      <c r="BV891" s="86">
        <f t="shared" si="619"/>
        <v>0</v>
      </c>
      <c r="BW891" s="105" t="str">
        <f t="shared" si="620"/>
        <v/>
      </c>
      <c r="BX891" s="86">
        <f t="shared" si="614"/>
        <v>0</v>
      </c>
      <c r="BY891" s="86">
        <f t="shared" si="615"/>
        <v>0</v>
      </c>
      <c r="BZ891" s="91">
        <f t="shared" si="616"/>
        <v>0</v>
      </c>
      <c r="CA891" s="91">
        <v>0</v>
      </c>
      <c r="CB891" s="96" t="s">
        <v>5719</v>
      </c>
      <c r="CC891" s="91">
        <f t="shared" si="621"/>
        <v>0</v>
      </c>
      <c r="CD891" s="91">
        <f t="shared" si="622"/>
        <v>0</v>
      </c>
      <c r="CE891" s="93">
        <f t="shared" si="623"/>
        <v>0</v>
      </c>
      <c r="CF891" s="93">
        <f t="shared" si="624"/>
        <v>0</v>
      </c>
      <c r="CG891" s="105"/>
      <c r="CH891" s="105"/>
      <c r="CI891" s="86"/>
      <c r="CJ891" s="188"/>
      <c r="CK891" s="181">
        <f t="shared" si="625"/>
        <v>0</v>
      </c>
      <c r="CL891" s="181">
        <f t="shared" si="626"/>
        <v>0</v>
      </c>
      <c r="CM891" s="86" t="s">
        <v>5723</v>
      </c>
      <c r="CN891" s="182"/>
      <c r="CO891" s="183"/>
      <c r="CP891" s="86" t="s">
        <v>5724</v>
      </c>
      <c r="CQ891" s="153"/>
      <c r="CR891" s="187" t="e">
        <f t="shared" si="627"/>
        <v>#VALUE!</v>
      </c>
      <c r="CS891" s="188">
        <v>0</v>
      </c>
      <c r="CT891" s="188" t="e">
        <f t="shared" si="629"/>
        <v>#VALUE!</v>
      </c>
      <c r="CU891" s="93"/>
      <c r="CV891" s="94">
        <f t="shared" si="611"/>
        <v>0</v>
      </c>
      <c r="CW891" s="93">
        <f t="shared" si="612"/>
        <v>0</v>
      </c>
      <c r="CX891" s="86">
        <f t="shared" si="613"/>
        <v>0</v>
      </c>
      <c r="CY891" s="93" t="e">
        <f t="shared" si="630"/>
        <v>#VALUE!</v>
      </c>
      <c r="CZ891" s="93">
        <v>0</v>
      </c>
      <c r="DA891" s="93">
        <v>0</v>
      </c>
      <c r="DB891" s="93" t="e">
        <f t="shared" si="631"/>
        <v>#VALUE!</v>
      </c>
      <c r="DC891" s="93">
        <v>0</v>
      </c>
      <c r="DD891" s="91">
        <v>0</v>
      </c>
      <c r="DE891" s="93" t="e">
        <f t="shared" si="632"/>
        <v>#VALUE!</v>
      </c>
      <c r="DF891" s="93">
        <f t="shared" si="604"/>
        <v>0</v>
      </c>
      <c r="DG891" s="93"/>
      <c r="DH891" s="93">
        <v>0</v>
      </c>
      <c r="DI891" s="93">
        <v>0</v>
      </c>
      <c r="DJ891" s="86">
        <f t="shared" si="633"/>
        <v>0</v>
      </c>
      <c r="DK891" s="91">
        <v>0</v>
      </c>
      <c r="DL891" s="93"/>
      <c r="DM891" s="93">
        <v>0</v>
      </c>
      <c r="DN891" s="93" t="e">
        <f t="shared" si="605"/>
        <v>#VALUE!</v>
      </c>
      <c r="DO891" s="93" t="e">
        <f t="shared" si="634"/>
        <v>#VALUE!</v>
      </c>
      <c r="DP891" s="92" t="e">
        <f t="shared" si="635"/>
        <v>#VALUE!</v>
      </c>
      <c r="DQ891" s="97">
        <f t="shared" si="606"/>
        <v>0</v>
      </c>
      <c r="DR891" s="98">
        <f t="shared" si="636"/>
        <v>10</v>
      </c>
      <c r="DS891" s="93" t="str">
        <f t="shared" si="637"/>
        <v>Mã tin sai !!!</v>
      </c>
      <c r="DT891" s="93"/>
      <c r="DU891" s="78" t="e">
        <f t="shared" si="607"/>
        <v>#VALUE!</v>
      </c>
      <c r="DV891" s="78" t="e">
        <f>INDEX('08_DMGiaDat'!$L:$L,MATCH(DU891,'08_DMGiaDat'!$R:$R,0))</f>
        <v>#VALUE!</v>
      </c>
      <c r="DW891" s="78" t="str">
        <f t="shared" si="608"/>
        <v>5010700200100000001</v>
      </c>
      <c r="DX891" s="78" t="str">
        <f>IFERROR(VLOOKUP(DW891,'08_DMGiaDat'!C818:C819,2,FALSE),"N")</f>
        <v>N</v>
      </c>
      <c r="DY891" s="78" t="str">
        <f t="shared" si="609"/>
        <v>50107002001001</v>
      </c>
      <c r="DZ891" s="78" t="str">
        <f>IFERROR(VLOOKUP(DY891,'08_DMGiaDat'!C818:C819,2,FALSE),"N")</f>
        <v>N</v>
      </c>
      <c r="EA891" s="78" t="str">
        <f t="shared" si="610"/>
        <v>5010700200100000001</v>
      </c>
      <c r="EB891" s="78" t="str">
        <f>IFERROR(VLOOKUP(EA891,'08_DMGiaDat'!C818:C819,2,FALSE),"N")</f>
        <v>N</v>
      </c>
      <c r="EC891" s="92" t="e">
        <f>IF(DV891&lt;&gt;"N",DV891,IF(DX891&lt;&gt;"N",DX891,IF(DZ891&lt;&gt;"N",DZ891*VLOOKUP(LEFT(CB891,3),'03_DMMucDich'!C802:C806,5,FALSE),IF(EB891&lt;&gt;"N",EB891*VLOOKUP(LEFT(CB891,3),'03_DMMucDich'!C802:C806,5,FALSE),"N/A"))))</f>
        <v>#VALUE!</v>
      </c>
    </row>
    <row r="892" spans="1:133" s="34" customFormat="1" ht="16" x14ac:dyDescent="0.2">
      <c r="A892" s="85">
        <v>878</v>
      </c>
      <c r="B892" s="86"/>
      <c r="C892" s="87"/>
      <c r="D892" s="141"/>
      <c r="E892" s="86"/>
      <c r="F892" s="88"/>
      <c r="G892" s="88" t="s">
        <v>5718</v>
      </c>
      <c r="H892" s="151">
        <v>2022</v>
      </c>
      <c r="I892" s="86"/>
      <c r="J892" s="86"/>
      <c r="K892" s="145"/>
      <c r="L892" s="105"/>
      <c r="M892" s="86"/>
      <c r="N892" s="105"/>
      <c r="O892" s="105"/>
      <c r="P892" s="86"/>
      <c r="Q892" s="86"/>
      <c r="R892" s="153"/>
      <c r="S892" s="86"/>
      <c r="T892" s="86"/>
      <c r="U892" s="86"/>
      <c r="V892" s="86" t="str">
        <f t="shared" si="617"/>
        <v xml:space="preserve">, </v>
      </c>
      <c r="W892" s="86"/>
      <c r="X892" s="86"/>
      <c r="Y892" s="86"/>
      <c r="Z892" s="88"/>
      <c r="AA892" s="105"/>
      <c r="AB892" s="86"/>
      <c r="AC892" s="90"/>
      <c r="AD892" s="86"/>
      <c r="AE892" s="86"/>
      <c r="AF892" s="86"/>
      <c r="AG892" s="86"/>
      <c r="AH892" s="160"/>
      <c r="AI892" s="153"/>
      <c r="AJ892" s="153"/>
      <c r="AK892" s="86"/>
      <c r="AL892" s="86"/>
      <c r="AM892" s="153"/>
      <c r="AN892" s="153"/>
      <c r="AO892" s="165"/>
      <c r="AP892" s="153"/>
      <c r="AQ892" s="153"/>
      <c r="AR892" s="166">
        <v>0</v>
      </c>
      <c r="AS892" s="88" t="s">
        <v>5719</v>
      </c>
      <c r="AT892" s="92">
        <f t="shared" si="628"/>
        <v>0</v>
      </c>
      <c r="AU892" s="93">
        <v>0</v>
      </c>
      <c r="AV892" s="93">
        <v>0</v>
      </c>
      <c r="AW892" s="166">
        <v>0</v>
      </c>
      <c r="AX892" s="93">
        <v>0</v>
      </c>
      <c r="AY892" s="177"/>
      <c r="AZ892" s="177">
        <v>0</v>
      </c>
      <c r="BA892" s="178"/>
      <c r="BB892" s="105"/>
      <c r="BC892" s="105"/>
      <c r="BD892" s="93"/>
      <c r="BE892" s="93">
        <v>0</v>
      </c>
      <c r="BF892" s="91">
        <v>0</v>
      </c>
      <c r="BG892" s="94"/>
      <c r="BH892" s="95"/>
      <c r="BI892" s="93">
        <f t="shared" si="597"/>
        <v>0</v>
      </c>
      <c r="BJ892" s="105">
        <f t="shared" si="598"/>
        <v>0</v>
      </c>
      <c r="BK892" s="88">
        <f t="shared" si="599"/>
        <v>0</v>
      </c>
      <c r="BL892" s="86">
        <f t="shared" si="600"/>
        <v>0</v>
      </c>
      <c r="BM892" s="105">
        <f t="shared" si="601"/>
        <v>0</v>
      </c>
      <c r="BN892" s="86">
        <f t="shared" si="602"/>
        <v>0</v>
      </c>
      <c r="BO892" s="86">
        <f t="shared" si="603"/>
        <v>0</v>
      </c>
      <c r="BP892" s="86">
        <f t="shared" si="618"/>
        <v>0</v>
      </c>
      <c r="BQ892" s="160"/>
      <c r="BR892" s="86" t="s">
        <v>5720</v>
      </c>
      <c r="BS892" s="88" t="s">
        <v>5721</v>
      </c>
      <c r="BT892" s="86" t="s">
        <v>5722</v>
      </c>
      <c r="BU892" s="86"/>
      <c r="BV892" s="86">
        <f t="shared" si="619"/>
        <v>0</v>
      </c>
      <c r="BW892" s="105" t="str">
        <f t="shared" si="620"/>
        <v/>
      </c>
      <c r="BX892" s="86">
        <f t="shared" si="614"/>
        <v>0</v>
      </c>
      <c r="BY892" s="86">
        <f t="shared" si="615"/>
        <v>0</v>
      </c>
      <c r="BZ892" s="91">
        <f t="shared" si="616"/>
        <v>0</v>
      </c>
      <c r="CA892" s="91">
        <v>0</v>
      </c>
      <c r="CB892" s="96" t="s">
        <v>5719</v>
      </c>
      <c r="CC892" s="91">
        <f t="shared" si="621"/>
        <v>0</v>
      </c>
      <c r="CD892" s="91">
        <f t="shared" si="622"/>
        <v>0</v>
      </c>
      <c r="CE892" s="93">
        <f t="shared" si="623"/>
        <v>0</v>
      </c>
      <c r="CF892" s="93">
        <f t="shared" si="624"/>
        <v>0</v>
      </c>
      <c r="CG892" s="105"/>
      <c r="CH892" s="105"/>
      <c r="CI892" s="86"/>
      <c r="CJ892" s="188"/>
      <c r="CK892" s="181">
        <f t="shared" si="625"/>
        <v>0</v>
      </c>
      <c r="CL892" s="181">
        <f t="shared" si="626"/>
        <v>0</v>
      </c>
      <c r="CM892" s="86" t="s">
        <v>5723</v>
      </c>
      <c r="CN892" s="182"/>
      <c r="CO892" s="183"/>
      <c r="CP892" s="86" t="s">
        <v>5724</v>
      </c>
      <c r="CQ892" s="153"/>
      <c r="CR892" s="187" t="e">
        <f t="shared" si="627"/>
        <v>#VALUE!</v>
      </c>
      <c r="CS892" s="188">
        <v>0</v>
      </c>
      <c r="CT892" s="188" t="e">
        <f t="shared" si="629"/>
        <v>#VALUE!</v>
      </c>
      <c r="CU892" s="93"/>
      <c r="CV892" s="94">
        <f t="shared" si="611"/>
        <v>0</v>
      </c>
      <c r="CW892" s="93">
        <f t="shared" si="612"/>
        <v>0</v>
      </c>
      <c r="CX892" s="86">
        <f t="shared" si="613"/>
        <v>0</v>
      </c>
      <c r="CY892" s="93" t="e">
        <f t="shared" si="630"/>
        <v>#VALUE!</v>
      </c>
      <c r="CZ892" s="93">
        <v>0</v>
      </c>
      <c r="DA892" s="93">
        <v>0</v>
      </c>
      <c r="DB892" s="93" t="e">
        <f t="shared" si="631"/>
        <v>#VALUE!</v>
      </c>
      <c r="DC892" s="93">
        <v>0</v>
      </c>
      <c r="DD892" s="91">
        <v>0</v>
      </c>
      <c r="DE892" s="93" t="e">
        <f t="shared" si="632"/>
        <v>#VALUE!</v>
      </c>
      <c r="DF892" s="93">
        <f t="shared" si="604"/>
        <v>0</v>
      </c>
      <c r="DG892" s="93"/>
      <c r="DH892" s="93">
        <v>0</v>
      </c>
      <c r="DI892" s="93">
        <v>0</v>
      </c>
      <c r="DJ892" s="86">
        <f t="shared" si="633"/>
        <v>0</v>
      </c>
      <c r="DK892" s="91">
        <v>0</v>
      </c>
      <c r="DL892" s="93"/>
      <c r="DM892" s="93">
        <v>0</v>
      </c>
      <c r="DN892" s="93" t="e">
        <f t="shared" si="605"/>
        <v>#VALUE!</v>
      </c>
      <c r="DO892" s="93" t="e">
        <f t="shared" si="634"/>
        <v>#VALUE!</v>
      </c>
      <c r="DP892" s="92" t="e">
        <f t="shared" si="635"/>
        <v>#VALUE!</v>
      </c>
      <c r="DQ892" s="97">
        <f t="shared" si="606"/>
        <v>0</v>
      </c>
      <c r="DR892" s="98">
        <f t="shared" si="636"/>
        <v>10</v>
      </c>
      <c r="DS892" s="93" t="str">
        <f t="shared" si="637"/>
        <v>Mã tin sai !!!</v>
      </c>
      <c r="DT892" s="93"/>
      <c r="DU892" s="78" t="e">
        <f t="shared" si="607"/>
        <v>#VALUE!</v>
      </c>
      <c r="DV892" s="78" t="e">
        <f>INDEX('08_DMGiaDat'!$L:$L,MATCH(DU892,'08_DMGiaDat'!$R:$R,0))</f>
        <v>#VALUE!</v>
      </c>
      <c r="DW892" s="78" t="str">
        <f t="shared" si="608"/>
        <v>5010700200100000001</v>
      </c>
      <c r="DX892" s="78" t="str">
        <f>IFERROR(VLOOKUP(DW892,'08_DMGiaDat'!C818:C819,2,FALSE),"N")</f>
        <v>N</v>
      </c>
      <c r="DY892" s="78" t="str">
        <f t="shared" si="609"/>
        <v>50107002001001</v>
      </c>
      <c r="DZ892" s="78" t="str">
        <f>IFERROR(VLOOKUP(DY892,'08_DMGiaDat'!C818:C819,2,FALSE),"N")</f>
        <v>N</v>
      </c>
      <c r="EA892" s="78" t="str">
        <f t="shared" si="610"/>
        <v>5010700200100000001</v>
      </c>
      <c r="EB892" s="78" t="str">
        <f>IFERROR(VLOOKUP(EA892,'08_DMGiaDat'!C818:C819,2,FALSE),"N")</f>
        <v>N</v>
      </c>
      <c r="EC892" s="92" t="e">
        <f>IF(DV892&lt;&gt;"N",DV892,IF(DX892&lt;&gt;"N",DX892,IF(DZ892&lt;&gt;"N",DZ892*VLOOKUP(LEFT(CB892,3),'03_DMMucDich'!C802:C806,5,FALSE),IF(EB892&lt;&gt;"N",EB892*VLOOKUP(LEFT(CB892,3),'03_DMMucDich'!C802:C806,5,FALSE),"N/A"))))</f>
        <v>#VALUE!</v>
      </c>
    </row>
    <row r="893" spans="1:133" s="34" customFormat="1" ht="16" x14ac:dyDescent="0.2">
      <c r="A893" s="85">
        <v>879</v>
      </c>
      <c r="B893" s="86"/>
      <c r="C893" s="87"/>
      <c r="D893" s="141"/>
      <c r="E893" s="86"/>
      <c r="F893" s="88"/>
      <c r="G893" s="88" t="s">
        <v>5718</v>
      </c>
      <c r="H893" s="151">
        <v>2022</v>
      </c>
      <c r="I893" s="86"/>
      <c r="J893" s="86"/>
      <c r="K893" s="145"/>
      <c r="L893" s="105"/>
      <c r="M893" s="86"/>
      <c r="N893" s="105"/>
      <c r="O893" s="105"/>
      <c r="P893" s="86"/>
      <c r="Q893" s="86"/>
      <c r="R893" s="153"/>
      <c r="S893" s="86"/>
      <c r="T893" s="86"/>
      <c r="U893" s="86"/>
      <c r="V893" s="86" t="str">
        <f t="shared" si="617"/>
        <v xml:space="preserve">, </v>
      </c>
      <c r="W893" s="86"/>
      <c r="X893" s="86"/>
      <c r="Y893" s="86"/>
      <c r="Z893" s="88"/>
      <c r="AA893" s="105"/>
      <c r="AB893" s="86"/>
      <c r="AC893" s="90"/>
      <c r="AD893" s="86"/>
      <c r="AE893" s="86"/>
      <c r="AF893" s="86"/>
      <c r="AG893" s="86"/>
      <c r="AH893" s="160"/>
      <c r="AI893" s="153"/>
      <c r="AJ893" s="153"/>
      <c r="AK893" s="86"/>
      <c r="AL893" s="86"/>
      <c r="AM893" s="153"/>
      <c r="AN893" s="153"/>
      <c r="AO893" s="165"/>
      <c r="AP893" s="153"/>
      <c r="AQ893" s="153"/>
      <c r="AR893" s="166">
        <v>0</v>
      </c>
      <c r="AS893" s="88" t="s">
        <v>5719</v>
      </c>
      <c r="AT893" s="92">
        <f t="shared" si="628"/>
        <v>0</v>
      </c>
      <c r="AU893" s="93">
        <v>0</v>
      </c>
      <c r="AV893" s="93">
        <v>0</v>
      </c>
      <c r="AW893" s="166">
        <v>0</v>
      </c>
      <c r="AX893" s="93">
        <v>0</v>
      </c>
      <c r="AY893" s="177"/>
      <c r="AZ893" s="177">
        <v>0</v>
      </c>
      <c r="BA893" s="178"/>
      <c r="BB893" s="105"/>
      <c r="BC893" s="105"/>
      <c r="BD893" s="93"/>
      <c r="BE893" s="93">
        <v>0</v>
      </c>
      <c r="BF893" s="91">
        <v>0</v>
      </c>
      <c r="BG893" s="94"/>
      <c r="BH893" s="95"/>
      <c r="BI893" s="93">
        <f t="shared" si="597"/>
        <v>0</v>
      </c>
      <c r="BJ893" s="105">
        <f t="shared" si="598"/>
        <v>0</v>
      </c>
      <c r="BK893" s="88">
        <f t="shared" si="599"/>
        <v>0</v>
      </c>
      <c r="BL893" s="86">
        <f t="shared" si="600"/>
        <v>0</v>
      </c>
      <c r="BM893" s="105">
        <f t="shared" si="601"/>
        <v>0</v>
      </c>
      <c r="BN893" s="86">
        <f t="shared" si="602"/>
        <v>0</v>
      </c>
      <c r="BO893" s="86">
        <f t="shared" si="603"/>
        <v>0</v>
      </c>
      <c r="BP893" s="86">
        <f t="shared" si="618"/>
        <v>0</v>
      </c>
      <c r="BQ893" s="160"/>
      <c r="BR893" s="86" t="s">
        <v>5720</v>
      </c>
      <c r="BS893" s="88" t="s">
        <v>5721</v>
      </c>
      <c r="BT893" s="86" t="s">
        <v>5722</v>
      </c>
      <c r="BU893" s="86"/>
      <c r="BV893" s="86">
        <f t="shared" si="619"/>
        <v>0</v>
      </c>
      <c r="BW893" s="105" t="str">
        <f t="shared" si="620"/>
        <v/>
      </c>
      <c r="BX893" s="86">
        <f t="shared" si="614"/>
        <v>0</v>
      </c>
      <c r="BY893" s="86">
        <f t="shared" si="615"/>
        <v>0</v>
      </c>
      <c r="BZ893" s="91">
        <f t="shared" si="616"/>
        <v>0</v>
      </c>
      <c r="CA893" s="91">
        <v>0</v>
      </c>
      <c r="CB893" s="96" t="s">
        <v>5719</v>
      </c>
      <c r="CC893" s="91">
        <f t="shared" si="621"/>
        <v>0</v>
      </c>
      <c r="CD893" s="91">
        <f t="shared" si="622"/>
        <v>0</v>
      </c>
      <c r="CE893" s="93">
        <f t="shared" si="623"/>
        <v>0</v>
      </c>
      <c r="CF893" s="93">
        <f t="shared" si="624"/>
        <v>0</v>
      </c>
      <c r="CG893" s="105"/>
      <c r="CH893" s="105"/>
      <c r="CI893" s="86"/>
      <c r="CJ893" s="188"/>
      <c r="CK893" s="181">
        <f t="shared" si="625"/>
        <v>0</v>
      </c>
      <c r="CL893" s="181">
        <f t="shared" si="626"/>
        <v>0</v>
      </c>
      <c r="CM893" s="86" t="s">
        <v>5723</v>
      </c>
      <c r="CN893" s="182"/>
      <c r="CO893" s="183"/>
      <c r="CP893" s="86" t="s">
        <v>5724</v>
      </c>
      <c r="CQ893" s="153"/>
      <c r="CR893" s="187" t="e">
        <f t="shared" si="627"/>
        <v>#VALUE!</v>
      </c>
      <c r="CS893" s="188">
        <v>0</v>
      </c>
      <c r="CT893" s="188" t="e">
        <f t="shared" si="629"/>
        <v>#VALUE!</v>
      </c>
      <c r="CU893" s="93"/>
      <c r="CV893" s="94">
        <f t="shared" si="611"/>
        <v>0</v>
      </c>
      <c r="CW893" s="93">
        <f t="shared" si="612"/>
        <v>0</v>
      </c>
      <c r="CX893" s="86">
        <f t="shared" si="613"/>
        <v>0</v>
      </c>
      <c r="CY893" s="93" t="e">
        <f t="shared" si="630"/>
        <v>#VALUE!</v>
      </c>
      <c r="CZ893" s="93">
        <v>0</v>
      </c>
      <c r="DA893" s="93">
        <v>0</v>
      </c>
      <c r="DB893" s="93" t="e">
        <f t="shared" si="631"/>
        <v>#VALUE!</v>
      </c>
      <c r="DC893" s="93">
        <v>0</v>
      </c>
      <c r="DD893" s="91">
        <v>0</v>
      </c>
      <c r="DE893" s="93" t="e">
        <f t="shared" si="632"/>
        <v>#VALUE!</v>
      </c>
      <c r="DF893" s="93">
        <f t="shared" si="604"/>
        <v>0</v>
      </c>
      <c r="DG893" s="93"/>
      <c r="DH893" s="93">
        <v>0</v>
      </c>
      <c r="DI893" s="93">
        <v>0</v>
      </c>
      <c r="DJ893" s="86">
        <f t="shared" si="633"/>
        <v>0</v>
      </c>
      <c r="DK893" s="91">
        <v>0</v>
      </c>
      <c r="DL893" s="93"/>
      <c r="DM893" s="93">
        <v>0</v>
      </c>
      <c r="DN893" s="93" t="e">
        <f t="shared" si="605"/>
        <v>#VALUE!</v>
      </c>
      <c r="DO893" s="93" t="e">
        <f t="shared" si="634"/>
        <v>#VALUE!</v>
      </c>
      <c r="DP893" s="92" t="e">
        <f t="shared" si="635"/>
        <v>#VALUE!</v>
      </c>
      <c r="DQ893" s="97">
        <f t="shared" si="606"/>
        <v>0</v>
      </c>
      <c r="DR893" s="98">
        <f t="shared" si="636"/>
        <v>10</v>
      </c>
      <c r="DS893" s="93" t="str">
        <f t="shared" si="637"/>
        <v>Mã tin sai !!!</v>
      </c>
      <c r="DT893" s="93"/>
      <c r="DU893" s="78" t="e">
        <f t="shared" si="607"/>
        <v>#VALUE!</v>
      </c>
      <c r="DV893" s="78" t="e">
        <f>INDEX('08_DMGiaDat'!$L:$L,MATCH(DU893,'08_DMGiaDat'!$R:$R,0))</f>
        <v>#VALUE!</v>
      </c>
      <c r="DW893" s="78" t="str">
        <f t="shared" si="608"/>
        <v>5010700200100000001</v>
      </c>
      <c r="DX893" s="78" t="str">
        <f>IFERROR(VLOOKUP(DW893,'08_DMGiaDat'!C818:C819,2,FALSE),"N")</f>
        <v>N</v>
      </c>
      <c r="DY893" s="78" t="str">
        <f t="shared" si="609"/>
        <v>50107002001001</v>
      </c>
      <c r="DZ893" s="78" t="str">
        <f>IFERROR(VLOOKUP(DY893,'08_DMGiaDat'!C818:C819,2,FALSE),"N")</f>
        <v>N</v>
      </c>
      <c r="EA893" s="78" t="str">
        <f t="shared" si="610"/>
        <v>5010700200100000001</v>
      </c>
      <c r="EB893" s="78" t="str">
        <f>IFERROR(VLOOKUP(EA893,'08_DMGiaDat'!C818:C819,2,FALSE),"N")</f>
        <v>N</v>
      </c>
      <c r="EC893" s="92" t="e">
        <f>IF(DV893&lt;&gt;"N",DV893,IF(DX893&lt;&gt;"N",DX893,IF(DZ893&lt;&gt;"N",DZ893*VLOOKUP(LEFT(CB893,3),'03_DMMucDich'!C802:C806,5,FALSE),IF(EB893&lt;&gt;"N",EB893*VLOOKUP(LEFT(CB893,3),'03_DMMucDich'!C802:C806,5,FALSE),"N/A"))))</f>
        <v>#VALUE!</v>
      </c>
    </row>
    <row r="894" spans="1:133" s="34" customFormat="1" ht="16" x14ac:dyDescent="0.2">
      <c r="A894" s="85">
        <v>880</v>
      </c>
      <c r="B894" s="86"/>
      <c r="C894" s="87"/>
      <c r="D894" s="141"/>
      <c r="E894" s="86"/>
      <c r="F894" s="88"/>
      <c r="G894" s="88" t="s">
        <v>5718</v>
      </c>
      <c r="H894" s="151">
        <v>2022</v>
      </c>
      <c r="I894" s="86"/>
      <c r="J894" s="86"/>
      <c r="K894" s="145"/>
      <c r="L894" s="105"/>
      <c r="M894" s="86"/>
      <c r="N894" s="105"/>
      <c r="O894" s="105"/>
      <c r="P894" s="86"/>
      <c r="Q894" s="86"/>
      <c r="R894" s="153"/>
      <c r="S894" s="86"/>
      <c r="T894" s="86"/>
      <c r="U894" s="86"/>
      <c r="V894" s="86" t="str">
        <f t="shared" si="617"/>
        <v xml:space="preserve">, </v>
      </c>
      <c r="W894" s="86"/>
      <c r="X894" s="86"/>
      <c r="Y894" s="86"/>
      <c r="Z894" s="88"/>
      <c r="AA894" s="105"/>
      <c r="AB894" s="86"/>
      <c r="AC894" s="90"/>
      <c r="AD894" s="86"/>
      <c r="AE894" s="86"/>
      <c r="AF894" s="86"/>
      <c r="AG894" s="86"/>
      <c r="AH894" s="160"/>
      <c r="AI894" s="153"/>
      <c r="AJ894" s="153"/>
      <c r="AK894" s="86"/>
      <c r="AL894" s="86"/>
      <c r="AM894" s="153"/>
      <c r="AN894" s="153"/>
      <c r="AO894" s="165"/>
      <c r="AP894" s="153"/>
      <c r="AQ894" s="153"/>
      <c r="AR894" s="166">
        <v>0</v>
      </c>
      <c r="AS894" s="88" t="s">
        <v>5719</v>
      </c>
      <c r="AT894" s="92">
        <f t="shared" si="628"/>
        <v>0</v>
      </c>
      <c r="AU894" s="93">
        <v>0</v>
      </c>
      <c r="AV894" s="93">
        <v>0</v>
      </c>
      <c r="AW894" s="166">
        <v>0</v>
      </c>
      <c r="AX894" s="93">
        <v>0</v>
      </c>
      <c r="AY894" s="177"/>
      <c r="AZ894" s="177">
        <v>0</v>
      </c>
      <c r="BA894" s="178"/>
      <c r="BB894" s="105"/>
      <c r="BC894" s="105"/>
      <c r="BD894" s="93"/>
      <c r="BE894" s="93">
        <v>0</v>
      </c>
      <c r="BF894" s="91">
        <v>0</v>
      </c>
      <c r="BG894" s="94"/>
      <c r="BH894" s="95"/>
      <c r="BI894" s="93">
        <f t="shared" si="597"/>
        <v>0</v>
      </c>
      <c r="BJ894" s="105">
        <f t="shared" si="598"/>
        <v>0</v>
      </c>
      <c r="BK894" s="88">
        <f t="shared" si="599"/>
        <v>0</v>
      </c>
      <c r="BL894" s="86">
        <f t="shared" si="600"/>
        <v>0</v>
      </c>
      <c r="BM894" s="105">
        <f t="shared" si="601"/>
        <v>0</v>
      </c>
      <c r="BN894" s="86">
        <f t="shared" si="602"/>
        <v>0</v>
      </c>
      <c r="BO894" s="86">
        <f t="shared" si="603"/>
        <v>0</v>
      </c>
      <c r="BP894" s="86">
        <f t="shared" si="618"/>
        <v>0</v>
      </c>
      <c r="BQ894" s="160"/>
      <c r="BR894" s="86" t="s">
        <v>5720</v>
      </c>
      <c r="BS894" s="88" t="s">
        <v>5721</v>
      </c>
      <c r="BT894" s="86" t="s">
        <v>5722</v>
      </c>
      <c r="BU894" s="86"/>
      <c r="BV894" s="86">
        <f t="shared" si="619"/>
        <v>0</v>
      </c>
      <c r="BW894" s="105" t="str">
        <f t="shared" si="620"/>
        <v/>
      </c>
      <c r="BX894" s="86">
        <f t="shared" si="614"/>
        <v>0</v>
      </c>
      <c r="BY894" s="86">
        <f t="shared" si="615"/>
        <v>0</v>
      </c>
      <c r="BZ894" s="91">
        <f t="shared" si="616"/>
        <v>0</v>
      </c>
      <c r="CA894" s="91">
        <v>0</v>
      </c>
      <c r="CB894" s="96" t="s">
        <v>5719</v>
      </c>
      <c r="CC894" s="91">
        <f t="shared" si="621"/>
        <v>0</v>
      </c>
      <c r="CD894" s="91">
        <f t="shared" si="622"/>
        <v>0</v>
      </c>
      <c r="CE894" s="93">
        <f t="shared" si="623"/>
        <v>0</v>
      </c>
      <c r="CF894" s="93">
        <f t="shared" si="624"/>
        <v>0</v>
      </c>
      <c r="CG894" s="105"/>
      <c r="CH894" s="105"/>
      <c r="CI894" s="86"/>
      <c r="CJ894" s="188"/>
      <c r="CK894" s="181">
        <f t="shared" si="625"/>
        <v>0</v>
      </c>
      <c r="CL894" s="181">
        <f t="shared" si="626"/>
        <v>0</v>
      </c>
      <c r="CM894" s="86" t="s">
        <v>5723</v>
      </c>
      <c r="CN894" s="182"/>
      <c r="CO894" s="183"/>
      <c r="CP894" s="86" t="s">
        <v>5724</v>
      </c>
      <c r="CQ894" s="153"/>
      <c r="CR894" s="187" t="e">
        <f t="shared" si="627"/>
        <v>#VALUE!</v>
      </c>
      <c r="CS894" s="188">
        <v>0</v>
      </c>
      <c r="CT894" s="188" t="e">
        <f t="shared" si="629"/>
        <v>#VALUE!</v>
      </c>
      <c r="CU894" s="93"/>
      <c r="CV894" s="94">
        <f t="shared" si="611"/>
        <v>0</v>
      </c>
      <c r="CW894" s="93">
        <f t="shared" si="612"/>
        <v>0</v>
      </c>
      <c r="CX894" s="86">
        <f t="shared" si="613"/>
        <v>0</v>
      </c>
      <c r="CY894" s="93" t="e">
        <f t="shared" si="630"/>
        <v>#VALUE!</v>
      </c>
      <c r="CZ894" s="93">
        <v>0</v>
      </c>
      <c r="DA894" s="93">
        <v>0</v>
      </c>
      <c r="DB894" s="93" t="e">
        <f t="shared" si="631"/>
        <v>#VALUE!</v>
      </c>
      <c r="DC894" s="93">
        <v>0</v>
      </c>
      <c r="DD894" s="91">
        <v>0</v>
      </c>
      <c r="DE894" s="93" t="e">
        <f t="shared" si="632"/>
        <v>#VALUE!</v>
      </c>
      <c r="DF894" s="93">
        <f t="shared" si="604"/>
        <v>0</v>
      </c>
      <c r="DG894" s="93"/>
      <c r="DH894" s="93">
        <v>0</v>
      </c>
      <c r="DI894" s="93">
        <v>0</v>
      </c>
      <c r="DJ894" s="86">
        <f t="shared" si="633"/>
        <v>0</v>
      </c>
      <c r="DK894" s="91">
        <v>0</v>
      </c>
      <c r="DL894" s="93"/>
      <c r="DM894" s="93">
        <v>0</v>
      </c>
      <c r="DN894" s="93" t="e">
        <f t="shared" si="605"/>
        <v>#VALUE!</v>
      </c>
      <c r="DO894" s="93" t="e">
        <f t="shared" si="634"/>
        <v>#VALUE!</v>
      </c>
      <c r="DP894" s="92" t="e">
        <f t="shared" si="635"/>
        <v>#VALUE!</v>
      </c>
      <c r="DQ894" s="97">
        <f t="shared" si="606"/>
        <v>0</v>
      </c>
      <c r="DR894" s="98">
        <f t="shared" si="636"/>
        <v>10</v>
      </c>
      <c r="DS894" s="93" t="str">
        <f t="shared" si="637"/>
        <v>Mã tin sai !!!</v>
      </c>
      <c r="DT894" s="93"/>
      <c r="DU894" s="78" t="e">
        <f t="shared" si="607"/>
        <v>#VALUE!</v>
      </c>
      <c r="DV894" s="78" t="e">
        <f>INDEX('08_DMGiaDat'!$L:$L,MATCH(DU894,'08_DMGiaDat'!$R:$R,0))</f>
        <v>#VALUE!</v>
      </c>
      <c r="DW894" s="78" t="str">
        <f t="shared" si="608"/>
        <v>5010700200100000001</v>
      </c>
      <c r="DX894" s="78" t="str">
        <f>IFERROR(VLOOKUP(DW894,'08_DMGiaDat'!C818:C819,2,FALSE),"N")</f>
        <v>N</v>
      </c>
      <c r="DY894" s="78" t="str">
        <f t="shared" si="609"/>
        <v>50107002001001</v>
      </c>
      <c r="DZ894" s="78" t="str">
        <f>IFERROR(VLOOKUP(DY894,'08_DMGiaDat'!C818:C819,2,FALSE),"N")</f>
        <v>N</v>
      </c>
      <c r="EA894" s="78" t="str">
        <f t="shared" si="610"/>
        <v>5010700200100000001</v>
      </c>
      <c r="EB894" s="78" t="str">
        <f>IFERROR(VLOOKUP(EA894,'08_DMGiaDat'!C818:C819,2,FALSE),"N")</f>
        <v>N</v>
      </c>
      <c r="EC894" s="92" t="e">
        <f>IF(DV894&lt;&gt;"N",DV894,IF(DX894&lt;&gt;"N",DX894,IF(DZ894&lt;&gt;"N",DZ894*VLOOKUP(LEFT(CB894,3),'03_DMMucDich'!C802:C806,5,FALSE),IF(EB894&lt;&gt;"N",EB894*VLOOKUP(LEFT(CB894,3),'03_DMMucDich'!C802:C806,5,FALSE),"N/A"))))</f>
        <v>#VALUE!</v>
      </c>
    </row>
    <row r="895" spans="1:133" s="34" customFormat="1" ht="16" x14ac:dyDescent="0.2">
      <c r="A895" s="85">
        <v>881</v>
      </c>
      <c r="B895" s="86"/>
      <c r="C895" s="87"/>
      <c r="D895" s="141"/>
      <c r="E895" s="86"/>
      <c r="F895" s="88"/>
      <c r="G895" s="88" t="s">
        <v>5718</v>
      </c>
      <c r="H895" s="151">
        <v>2022</v>
      </c>
      <c r="I895" s="86"/>
      <c r="J895" s="86"/>
      <c r="K895" s="145"/>
      <c r="L895" s="105"/>
      <c r="M895" s="86"/>
      <c r="N895" s="105"/>
      <c r="O895" s="105"/>
      <c r="P895" s="86"/>
      <c r="Q895" s="86"/>
      <c r="R895" s="153"/>
      <c r="S895" s="86"/>
      <c r="T895" s="86"/>
      <c r="U895" s="86"/>
      <c r="V895" s="86" t="str">
        <f t="shared" si="617"/>
        <v xml:space="preserve">, </v>
      </c>
      <c r="W895" s="86"/>
      <c r="X895" s="86"/>
      <c r="Y895" s="86"/>
      <c r="Z895" s="88"/>
      <c r="AA895" s="105"/>
      <c r="AB895" s="86"/>
      <c r="AC895" s="90"/>
      <c r="AD895" s="86"/>
      <c r="AE895" s="86"/>
      <c r="AF895" s="86"/>
      <c r="AG895" s="86"/>
      <c r="AH895" s="160"/>
      <c r="AI895" s="153"/>
      <c r="AJ895" s="153"/>
      <c r="AK895" s="86"/>
      <c r="AL895" s="86"/>
      <c r="AM895" s="153"/>
      <c r="AN895" s="153"/>
      <c r="AO895" s="165"/>
      <c r="AP895" s="153"/>
      <c r="AQ895" s="153"/>
      <c r="AR895" s="166">
        <v>0</v>
      </c>
      <c r="AS895" s="88" t="s">
        <v>5719</v>
      </c>
      <c r="AT895" s="92">
        <f t="shared" si="628"/>
        <v>0</v>
      </c>
      <c r="AU895" s="93">
        <v>0</v>
      </c>
      <c r="AV895" s="93">
        <v>0</v>
      </c>
      <c r="AW895" s="166">
        <v>0</v>
      </c>
      <c r="AX895" s="93">
        <v>0</v>
      </c>
      <c r="AY895" s="177"/>
      <c r="AZ895" s="177">
        <v>0</v>
      </c>
      <c r="BA895" s="178"/>
      <c r="BB895" s="105"/>
      <c r="BC895" s="105"/>
      <c r="BD895" s="93"/>
      <c r="BE895" s="93">
        <v>0</v>
      </c>
      <c r="BF895" s="91">
        <v>0</v>
      </c>
      <c r="BG895" s="94"/>
      <c r="BH895" s="95"/>
      <c r="BI895" s="93">
        <f t="shared" si="597"/>
        <v>0</v>
      </c>
      <c r="BJ895" s="105">
        <f t="shared" si="598"/>
        <v>0</v>
      </c>
      <c r="BK895" s="88">
        <f t="shared" si="599"/>
        <v>0</v>
      </c>
      <c r="BL895" s="86">
        <f t="shared" si="600"/>
        <v>0</v>
      </c>
      <c r="BM895" s="105">
        <f t="shared" si="601"/>
        <v>0</v>
      </c>
      <c r="BN895" s="86">
        <f t="shared" si="602"/>
        <v>0</v>
      </c>
      <c r="BO895" s="86">
        <f t="shared" si="603"/>
        <v>0</v>
      </c>
      <c r="BP895" s="86">
        <f t="shared" si="618"/>
        <v>0</v>
      </c>
      <c r="BQ895" s="160"/>
      <c r="BR895" s="86" t="s">
        <v>5720</v>
      </c>
      <c r="BS895" s="88" t="s">
        <v>5721</v>
      </c>
      <c r="BT895" s="86" t="s">
        <v>5722</v>
      </c>
      <c r="BU895" s="86"/>
      <c r="BV895" s="86">
        <f t="shared" si="619"/>
        <v>0</v>
      </c>
      <c r="BW895" s="105" t="str">
        <f t="shared" si="620"/>
        <v/>
      </c>
      <c r="BX895" s="86">
        <f t="shared" si="614"/>
        <v>0</v>
      </c>
      <c r="BY895" s="86">
        <f t="shared" si="615"/>
        <v>0</v>
      </c>
      <c r="BZ895" s="91">
        <f t="shared" si="616"/>
        <v>0</v>
      </c>
      <c r="CA895" s="91">
        <v>0</v>
      </c>
      <c r="CB895" s="96" t="s">
        <v>5719</v>
      </c>
      <c r="CC895" s="91">
        <f t="shared" si="621"/>
        <v>0</v>
      </c>
      <c r="CD895" s="91">
        <f t="shared" si="622"/>
        <v>0</v>
      </c>
      <c r="CE895" s="93">
        <f t="shared" si="623"/>
        <v>0</v>
      </c>
      <c r="CF895" s="93">
        <f t="shared" si="624"/>
        <v>0</v>
      </c>
      <c r="CG895" s="105"/>
      <c r="CH895" s="105"/>
      <c r="CI895" s="86"/>
      <c r="CJ895" s="188"/>
      <c r="CK895" s="181">
        <f t="shared" si="625"/>
        <v>0</v>
      </c>
      <c r="CL895" s="181">
        <f t="shared" si="626"/>
        <v>0</v>
      </c>
      <c r="CM895" s="86" t="s">
        <v>5723</v>
      </c>
      <c r="CN895" s="182"/>
      <c r="CO895" s="183"/>
      <c r="CP895" s="86" t="s">
        <v>5724</v>
      </c>
      <c r="CQ895" s="153"/>
      <c r="CR895" s="187" t="e">
        <f t="shared" si="627"/>
        <v>#VALUE!</v>
      </c>
      <c r="CS895" s="188">
        <v>0</v>
      </c>
      <c r="CT895" s="188" t="e">
        <f t="shared" si="629"/>
        <v>#VALUE!</v>
      </c>
      <c r="CU895" s="93"/>
      <c r="CV895" s="94">
        <f t="shared" si="611"/>
        <v>0</v>
      </c>
      <c r="CW895" s="93">
        <f t="shared" si="612"/>
        <v>0</v>
      </c>
      <c r="CX895" s="86">
        <f t="shared" si="613"/>
        <v>0</v>
      </c>
      <c r="CY895" s="93" t="e">
        <f t="shared" si="630"/>
        <v>#VALUE!</v>
      </c>
      <c r="CZ895" s="93">
        <v>0</v>
      </c>
      <c r="DA895" s="93">
        <v>0</v>
      </c>
      <c r="DB895" s="93" t="e">
        <f t="shared" si="631"/>
        <v>#VALUE!</v>
      </c>
      <c r="DC895" s="93">
        <v>0</v>
      </c>
      <c r="DD895" s="91">
        <v>0</v>
      </c>
      <c r="DE895" s="93" t="e">
        <f t="shared" si="632"/>
        <v>#VALUE!</v>
      </c>
      <c r="DF895" s="93">
        <f t="shared" si="604"/>
        <v>0</v>
      </c>
      <c r="DG895" s="93"/>
      <c r="DH895" s="93">
        <v>0</v>
      </c>
      <c r="DI895" s="93">
        <v>0</v>
      </c>
      <c r="DJ895" s="86">
        <f t="shared" si="633"/>
        <v>0</v>
      </c>
      <c r="DK895" s="91">
        <v>0</v>
      </c>
      <c r="DL895" s="93"/>
      <c r="DM895" s="93">
        <v>0</v>
      </c>
      <c r="DN895" s="93" t="e">
        <f t="shared" si="605"/>
        <v>#VALUE!</v>
      </c>
      <c r="DO895" s="93" t="e">
        <f t="shared" si="634"/>
        <v>#VALUE!</v>
      </c>
      <c r="DP895" s="92" t="e">
        <f t="shared" si="635"/>
        <v>#VALUE!</v>
      </c>
      <c r="DQ895" s="97">
        <f t="shared" si="606"/>
        <v>0</v>
      </c>
      <c r="DR895" s="98">
        <f t="shared" si="636"/>
        <v>10</v>
      </c>
      <c r="DS895" s="93" t="str">
        <f t="shared" si="637"/>
        <v>Mã tin sai !!!</v>
      </c>
      <c r="DT895" s="93"/>
      <c r="DU895" s="78" t="e">
        <f t="shared" si="607"/>
        <v>#VALUE!</v>
      </c>
      <c r="DV895" s="78" t="e">
        <f>INDEX('08_DMGiaDat'!$L:$L,MATCH(DU895,'08_DMGiaDat'!$R:$R,0))</f>
        <v>#VALUE!</v>
      </c>
      <c r="DW895" s="78" t="str">
        <f t="shared" si="608"/>
        <v>5010700200100000001</v>
      </c>
      <c r="DX895" s="78" t="str">
        <f>IFERROR(VLOOKUP(DW895,'08_DMGiaDat'!C818:C819,2,FALSE),"N")</f>
        <v>N</v>
      </c>
      <c r="DY895" s="78" t="str">
        <f t="shared" si="609"/>
        <v>50107002001001</v>
      </c>
      <c r="DZ895" s="78" t="str">
        <f>IFERROR(VLOOKUP(DY895,'08_DMGiaDat'!C818:C819,2,FALSE),"N")</f>
        <v>N</v>
      </c>
      <c r="EA895" s="78" t="str">
        <f t="shared" si="610"/>
        <v>5010700200100000001</v>
      </c>
      <c r="EB895" s="78" t="str">
        <f>IFERROR(VLOOKUP(EA895,'08_DMGiaDat'!C818:C819,2,FALSE),"N")</f>
        <v>N</v>
      </c>
      <c r="EC895" s="92" t="e">
        <f>IF(DV895&lt;&gt;"N",DV895,IF(DX895&lt;&gt;"N",DX895,IF(DZ895&lt;&gt;"N",DZ895*VLOOKUP(LEFT(CB895,3),'03_DMMucDich'!C802:C806,5,FALSE),IF(EB895&lt;&gt;"N",EB895*VLOOKUP(LEFT(CB895,3),'03_DMMucDich'!C802:C806,5,FALSE),"N/A"))))</f>
        <v>#VALUE!</v>
      </c>
    </row>
    <row r="896" spans="1:133" s="34" customFormat="1" ht="16" x14ac:dyDescent="0.2">
      <c r="A896" s="85">
        <v>882</v>
      </c>
      <c r="B896" s="86"/>
      <c r="C896" s="87"/>
      <c r="D896" s="141"/>
      <c r="E896" s="86"/>
      <c r="F896" s="88"/>
      <c r="G896" s="88" t="s">
        <v>5718</v>
      </c>
      <c r="H896" s="151">
        <v>2022</v>
      </c>
      <c r="I896" s="86"/>
      <c r="J896" s="86"/>
      <c r="K896" s="145"/>
      <c r="L896" s="105"/>
      <c r="M896" s="86"/>
      <c r="N896" s="105"/>
      <c r="O896" s="105"/>
      <c r="P896" s="86"/>
      <c r="Q896" s="86"/>
      <c r="R896" s="153"/>
      <c r="S896" s="86"/>
      <c r="T896" s="86"/>
      <c r="U896" s="86"/>
      <c r="V896" s="86" t="str">
        <f t="shared" si="617"/>
        <v xml:space="preserve">, </v>
      </c>
      <c r="W896" s="86"/>
      <c r="X896" s="86"/>
      <c r="Y896" s="86"/>
      <c r="Z896" s="88"/>
      <c r="AA896" s="105"/>
      <c r="AB896" s="86"/>
      <c r="AC896" s="90"/>
      <c r="AD896" s="86"/>
      <c r="AE896" s="86"/>
      <c r="AF896" s="86"/>
      <c r="AG896" s="86"/>
      <c r="AH896" s="160"/>
      <c r="AI896" s="153"/>
      <c r="AJ896" s="153"/>
      <c r="AK896" s="86"/>
      <c r="AL896" s="86"/>
      <c r="AM896" s="153"/>
      <c r="AN896" s="153"/>
      <c r="AO896" s="165"/>
      <c r="AP896" s="153"/>
      <c r="AQ896" s="153"/>
      <c r="AR896" s="166">
        <v>0</v>
      </c>
      <c r="AS896" s="88" t="s">
        <v>5719</v>
      </c>
      <c r="AT896" s="92">
        <f t="shared" si="628"/>
        <v>0</v>
      </c>
      <c r="AU896" s="93">
        <v>0</v>
      </c>
      <c r="AV896" s="93">
        <v>0</v>
      </c>
      <c r="AW896" s="166">
        <v>0</v>
      </c>
      <c r="AX896" s="93">
        <v>0</v>
      </c>
      <c r="AY896" s="177"/>
      <c r="AZ896" s="177">
        <v>0</v>
      </c>
      <c r="BA896" s="178"/>
      <c r="BB896" s="105"/>
      <c r="BC896" s="105"/>
      <c r="BD896" s="93"/>
      <c r="BE896" s="93">
        <v>0</v>
      </c>
      <c r="BF896" s="91">
        <v>0</v>
      </c>
      <c r="BG896" s="94"/>
      <c r="BH896" s="95"/>
      <c r="BI896" s="93">
        <f t="shared" si="597"/>
        <v>0</v>
      </c>
      <c r="BJ896" s="105">
        <f t="shared" si="598"/>
        <v>0</v>
      </c>
      <c r="BK896" s="88">
        <f t="shared" si="599"/>
        <v>0</v>
      </c>
      <c r="BL896" s="86">
        <f t="shared" si="600"/>
        <v>0</v>
      </c>
      <c r="BM896" s="105">
        <f t="shared" si="601"/>
        <v>0</v>
      </c>
      <c r="BN896" s="86">
        <f t="shared" si="602"/>
        <v>0</v>
      </c>
      <c r="BO896" s="86">
        <f t="shared" si="603"/>
        <v>0</v>
      </c>
      <c r="BP896" s="86">
        <f t="shared" si="618"/>
        <v>0</v>
      </c>
      <c r="BQ896" s="160"/>
      <c r="BR896" s="86" t="s">
        <v>5720</v>
      </c>
      <c r="BS896" s="88" t="s">
        <v>5721</v>
      </c>
      <c r="BT896" s="86" t="s">
        <v>5722</v>
      </c>
      <c r="BU896" s="86"/>
      <c r="BV896" s="86">
        <f t="shared" si="619"/>
        <v>0</v>
      </c>
      <c r="BW896" s="105" t="str">
        <f t="shared" si="620"/>
        <v/>
      </c>
      <c r="BX896" s="86">
        <f t="shared" si="614"/>
        <v>0</v>
      </c>
      <c r="BY896" s="86">
        <f t="shared" si="615"/>
        <v>0</v>
      </c>
      <c r="BZ896" s="91">
        <f t="shared" si="616"/>
        <v>0</v>
      </c>
      <c r="CA896" s="91">
        <v>0</v>
      </c>
      <c r="CB896" s="96" t="s">
        <v>5719</v>
      </c>
      <c r="CC896" s="91">
        <f t="shared" si="621"/>
        <v>0</v>
      </c>
      <c r="CD896" s="91">
        <f t="shared" si="622"/>
        <v>0</v>
      </c>
      <c r="CE896" s="93">
        <f t="shared" si="623"/>
        <v>0</v>
      </c>
      <c r="CF896" s="93">
        <f t="shared" si="624"/>
        <v>0</v>
      </c>
      <c r="CG896" s="105"/>
      <c r="CH896" s="105"/>
      <c r="CI896" s="86"/>
      <c r="CJ896" s="188"/>
      <c r="CK896" s="181">
        <f t="shared" si="625"/>
        <v>0</v>
      </c>
      <c r="CL896" s="181">
        <f t="shared" si="626"/>
        <v>0</v>
      </c>
      <c r="CM896" s="86" t="s">
        <v>5723</v>
      </c>
      <c r="CN896" s="182"/>
      <c r="CO896" s="183"/>
      <c r="CP896" s="86" t="s">
        <v>5724</v>
      </c>
      <c r="CQ896" s="153"/>
      <c r="CR896" s="187" t="e">
        <f t="shared" si="627"/>
        <v>#VALUE!</v>
      </c>
      <c r="CS896" s="188">
        <v>0</v>
      </c>
      <c r="CT896" s="188" t="e">
        <f t="shared" si="629"/>
        <v>#VALUE!</v>
      </c>
      <c r="CU896" s="93"/>
      <c r="CV896" s="94">
        <f t="shared" si="611"/>
        <v>0</v>
      </c>
      <c r="CW896" s="93">
        <f t="shared" si="612"/>
        <v>0</v>
      </c>
      <c r="CX896" s="86">
        <f t="shared" si="613"/>
        <v>0</v>
      </c>
      <c r="CY896" s="93" t="e">
        <f t="shared" si="630"/>
        <v>#VALUE!</v>
      </c>
      <c r="CZ896" s="93">
        <v>0</v>
      </c>
      <c r="DA896" s="93">
        <v>0</v>
      </c>
      <c r="DB896" s="93" t="e">
        <f t="shared" si="631"/>
        <v>#VALUE!</v>
      </c>
      <c r="DC896" s="93">
        <v>0</v>
      </c>
      <c r="DD896" s="91">
        <v>0</v>
      </c>
      <c r="DE896" s="93" t="e">
        <f t="shared" si="632"/>
        <v>#VALUE!</v>
      </c>
      <c r="DF896" s="93">
        <f t="shared" si="604"/>
        <v>0</v>
      </c>
      <c r="DG896" s="93"/>
      <c r="DH896" s="93">
        <v>0</v>
      </c>
      <c r="DI896" s="93">
        <v>0</v>
      </c>
      <c r="DJ896" s="86">
        <f t="shared" si="633"/>
        <v>0</v>
      </c>
      <c r="DK896" s="91">
        <v>0</v>
      </c>
      <c r="DL896" s="93"/>
      <c r="DM896" s="93">
        <v>0</v>
      </c>
      <c r="DN896" s="93" t="e">
        <f t="shared" si="605"/>
        <v>#VALUE!</v>
      </c>
      <c r="DO896" s="93" t="e">
        <f t="shared" si="634"/>
        <v>#VALUE!</v>
      </c>
      <c r="DP896" s="92" t="e">
        <f t="shared" si="635"/>
        <v>#VALUE!</v>
      </c>
      <c r="DQ896" s="97">
        <f t="shared" si="606"/>
        <v>0</v>
      </c>
      <c r="DR896" s="98">
        <f t="shared" si="636"/>
        <v>10</v>
      </c>
      <c r="DS896" s="93" t="str">
        <f t="shared" si="637"/>
        <v>Mã tin sai !!!</v>
      </c>
      <c r="DT896" s="93"/>
      <c r="DU896" s="78" t="e">
        <f t="shared" si="607"/>
        <v>#VALUE!</v>
      </c>
      <c r="DV896" s="78" t="e">
        <f>INDEX('08_DMGiaDat'!$L:$L,MATCH(DU896,'08_DMGiaDat'!$R:$R,0))</f>
        <v>#VALUE!</v>
      </c>
      <c r="DW896" s="78" t="str">
        <f t="shared" si="608"/>
        <v>5010700200100000001</v>
      </c>
      <c r="DX896" s="78" t="str">
        <f>IFERROR(VLOOKUP(DW896,'08_DMGiaDat'!C818:C819,2,FALSE),"N")</f>
        <v>N</v>
      </c>
      <c r="DY896" s="78" t="str">
        <f t="shared" si="609"/>
        <v>50107002001001</v>
      </c>
      <c r="DZ896" s="78" t="str">
        <f>IFERROR(VLOOKUP(DY896,'08_DMGiaDat'!C818:C819,2,FALSE),"N")</f>
        <v>N</v>
      </c>
      <c r="EA896" s="78" t="str">
        <f t="shared" si="610"/>
        <v>5010700200100000001</v>
      </c>
      <c r="EB896" s="78" t="str">
        <f>IFERROR(VLOOKUP(EA896,'08_DMGiaDat'!C818:C819,2,FALSE),"N")</f>
        <v>N</v>
      </c>
      <c r="EC896" s="92" t="e">
        <f>IF(DV896&lt;&gt;"N",DV896,IF(DX896&lt;&gt;"N",DX896,IF(DZ896&lt;&gt;"N",DZ896*VLOOKUP(LEFT(CB896,3),'03_DMMucDich'!C802:C806,5,FALSE),IF(EB896&lt;&gt;"N",EB896*VLOOKUP(LEFT(CB896,3),'03_DMMucDich'!C802:C806,5,FALSE),"N/A"))))</f>
        <v>#VALUE!</v>
      </c>
    </row>
    <row r="897" spans="1:133" s="34" customFormat="1" ht="16" x14ac:dyDescent="0.2">
      <c r="A897" s="85">
        <v>883</v>
      </c>
      <c r="B897" s="86"/>
      <c r="C897" s="87"/>
      <c r="D897" s="141"/>
      <c r="E897" s="86"/>
      <c r="F897" s="88"/>
      <c r="G897" s="88" t="s">
        <v>5718</v>
      </c>
      <c r="H897" s="151">
        <v>2022</v>
      </c>
      <c r="I897" s="86"/>
      <c r="J897" s="86"/>
      <c r="K897" s="145"/>
      <c r="L897" s="105"/>
      <c r="M897" s="86"/>
      <c r="N897" s="105"/>
      <c r="O897" s="105"/>
      <c r="P897" s="86"/>
      <c r="Q897" s="86"/>
      <c r="R897" s="153"/>
      <c r="S897" s="86"/>
      <c r="T897" s="86"/>
      <c r="U897" s="86"/>
      <c r="V897" s="86" t="str">
        <f t="shared" si="617"/>
        <v xml:space="preserve">, </v>
      </c>
      <c r="W897" s="86"/>
      <c r="X897" s="86"/>
      <c r="Y897" s="86"/>
      <c r="Z897" s="88"/>
      <c r="AA897" s="105"/>
      <c r="AB897" s="86"/>
      <c r="AC897" s="90"/>
      <c r="AD897" s="86"/>
      <c r="AE897" s="86"/>
      <c r="AF897" s="86"/>
      <c r="AG897" s="86"/>
      <c r="AH897" s="160"/>
      <c r="AI897" s="153"/>
      <c r="AJ897" s="153"/>
      <c r="AK897" s="86"/>
      <c r="AL897" s="86"/>
      <c r="AM897" s="153"/>
      <c r="AN897" s="153"/>
      <c r="AO897" s="165"/>
      <c r="AP897" s="153"/>
      <c r="AQ897" s="153"/>
      <c r="AR897" s="166">
        <v>0</v>
      </c>
      <c r="AS897" s="88" t="s">
        <v>5719</v>
      </c>
      <c r="AT897" s="92">
        <f t="shared" si="628"/>
        <v>0</v>
      </c>
      <c r="AU897" s="93">
        <v>0</v>
      </c>
      <c r="AV897" s="93">
        <v>0</v>
      </c>
      <c r="AW897" s="166">
        <v>0</v>
      </c>
      <c r="AX897" s="93">
        <v>0</v>
      </c>
      <c r="AY897" s="177"/>
      <c r="AZ897" s="177">
        <v>0</v>
      </c>
      <c r="BA897" s="178"/>
      <c r="BB897" s="105"/>
      <c r="BC897" s="105"/>
      <c r="BD897" s="93"/>
      <c r="BE897" s="93">
        <v>0</v>
      </c>
      <c r="BF897" s="91">
        <v>0</v>
      </c>
      <c r="BG897" s="94"/>
      <c r="BH897" s="95"/>
      <c r="BI897" s="93">
        <f t="shared" si="597"/>
        <v>0</v>
      </c>
      <c r="BJ897" s="105">
        <f t="shared" si="598"/>
        <v>0</v>
      </c>
      <c r="BK897" s="88">
        <f t="shared" si="599"/>
        <v>0</v>
      </c>
      <c r="BL897" s="86">
        <f t="shared" si="600"/>
        <v>0</v>
      </c>
      <c r="BM897" s="105">
        <f t="shared" si="601"/>
        <v>0</v>
      </c>
      <c r="BN897" s="86">
        <f t="shared" si="602"/>
        <v>0</v>
      </c>
      <c r="BO897" s="86">
        <f t="shared" si="603"/>
        <v>0</v>
      </c>
      <c r="BP897" s="86">
        <f t="shared" si="618"/>
        <v>0</v>
      </c>
      <c r="BQ897" s="160"/>
      <c r="BR897" s="86" t="s">
        <v>5720</v>
      </c>
      <c r="BS897" s="88" t="s">
        <v>5721</v>
      </c>
      <c r="BT897" s="86" t="s">
        <v>5722</v>
      </c>
      <c r="BU897" s="86"/>
      <c r="BV897" s="86">
        <f t="shared" si="619"/>
        <v>0</v>
      </c>
      <c r="BW897" s="105" t="str">
        <f t="shared" si="620"/>
        <v/>
      </c>
      <c r="BX897" s="86">
        <f t="shared" si="614"/>
        <v>0</v>
      </c>
      <c r="BY897" s="86">
        <f t="shared" si="615"/>
        <v>0</v>
      </c>
      <c r="BZ897" s="91">
        <f t="shared" si="616"/>
        <v>0</v>
      </c>
      <c r="CA897" s="91">
        <v>0</v>
      </c>
      <c r="CB897" s="96" t="s">
        <v>5719</v>
      </c>
      <c r="CC897" s="91">
        <f t="shared" si="621"/>
        <v>0</v>
      </c>
      <c r="CD897" s="91">
        <f t="shared" si="622"/>
        <v>0</v>
      </c>
      <c r="CE897" s="93">
        <f t="shared" si="623"/>
        <v>0</v>
      </c>
      <c r="CF897" s="93">
        <f t="shared" si="624"/>
        <v>0</v>
      </c>
      <c r="CG897" s="105"/>
      <c r="CH897" s="105"/>
      <c r="CI897" s="86"/>
      <c r="CJ897" s="188"/>
      <c r="CK897" s="181">
        <f t="shared" si="625"/>
        <v>0</v>
      </c>
      <c r="CL897" s="181">
        <f t="shared" si="626"/>
        <v>0</v>
      </c>
      <c r="CM897" s="86" t="s">
        <v>5723</v>
      </c>
      <c r="CN897" s="182"/>
      <c r="CO897" s="183"/>
      <c r="CP897" s="86" t="s">
        <v>5724</v>
      </c>
      <c r="CQ897" s="153"/>
      <c r="CR897" s="187" t="e">
        <f t="shared" si="627"/>
        <v>#VALUE!</v>
      </c>
      <c r="CS897" s="188">
        <v>0</v>
      </c>
      <c r="CT897" s="188" t="e">
        <f t="shared" si="629"/>
        <v>#VALUE!</v>
      </c>
      <c r="CU897" s="93"/>
      <c r="CV897" s="94">
        <f t="shared" si="611"/>
        <v>0</v>
      </c>
      <c r="CW897" s="93">
        <f t="shared" si="612"/>
        <v>0</v>
      </c>
      <c r="CX897" s="86">
        <f t="shared" si="613"/>
        <v>0</v>
      </c>
      <c r="CY897" s="93" t="e">
        <f t="shared" si="630"/>
        <v>#VALUE!</v>
      </c>
      <c r="CZ897" s="93">
        <v>0</v>
      </c>
      <c r="DA897" s="93">
        <v>0</v>
      </c>
      <c r="DB897" s="93" t="e">
        <f t="shared" si="631"/>
        <v>#VALUE!</v>
      </c>
      <c r="DC897" s="93">
        <v>0</v>
      </c>
      <c r="DD897" s="91">
        <v>0</v>
      </c>
      <c r="DE897" s="93" t="e">
        <f t="shared" si="632"/>
        <v>#VALUE!</v>
      </c>
      <c r="DF897" s="93">
        <f t="shared" si="604"/>
        <v>0</v>
      </c>
      <c r="DG897" s="93"/>
      <c r="DH897" s="93">
        <v>0</v>
      </c>
      <c r="DI897" s="93">
        <v>0</v>
      </c>
      <c r="DJ897" s="86">
        <f t="shared" si="633"/>
        <v>0</v>
      </c>
      <c r="DK897" s="91">
        <v>0</v>
      </c>
      <c r="DL897" s="93"/>
      <c r="DM897" s="93">
        <v>0</v>
      </c>
      <c r="DN897" s="93" t="e">
        <f t="shared" si="605"/>
        <v>#VALUE!</v>
      </c>
      <c r="DO897" s="93" t="e">
        <f t="shared" si="634"/>
        <v>#VALUE!</v>
      </c>
      <c r="DP897" s="92" t="e">
        <f t="shared" si="635"/>
        <v>#VALUE!</v>
      </c>
      <c r="DQ897" s="97">
        <f t="shared" si="606"/>
        <v>0</v>
      </c>
      <c r="DR897" s="98">
        <f t="shared" si="636"/>
        <v>10</v>
      </c>
      <c r="DS897" s="93" t="str">
        <f t="shared" si="637"/>
        <v>Mã tin sai !!!</v>
      </c>
      <c r="DT897" s="93"/>
      <c r="DU897" s="78" t="e">
        <f t="shared" si="607"/>
        <v>#VALUE!</v>
      </c>
      <c r="DV897" s="78" t="e">
        <f>INDEX('08_DMGiaDat'!$L:$L,MATCH(DU897,'08_DMGiaDat'!$R:$R,0))</f>
        <v>#VALUE!</v>
      </c>
      <c r="DW897" s="78" t="str">
        <f t="shared" si="608"/>
        <v>5010700200100000001</v>
      </c>
      <c r="DX897" s="78" t="str">
        <f>IFERROR(VLOOKUP(DW897,'08_DMGiaDat'!C818:C819,2,FALSE),"N")</f>
        <v>N</v>
      </c>
      <c r="DY897" s="78" t="str">
        <f t="shared" si="609"/>
        <v>50107002001001</v>
      </c>
      <c r="DZ897" s="78" t="str">
        <f>IFERROR(VLOOKUP(DY897,'08_DMGiaDat'!C818:C819,2,FALSE),"N")</f>
        <v>N</v>
      </c>
      <c r="EA897" s="78" t="str">
        <f t="shared" si="610"/>
        <v>5010700200100000001</v>
      </c>
      <c r="EB897" s="78" t="str">
        <f>IFERROR(VLOOKUP(EA897,'08_DMGiaDat'!C818:C819,2,FALSE),"N")</f>
        <v>N</v>
      </c>
      <c r="EC897" s="92" t="e">
        <f>IF(DV897&lt;&gt;"N",DV897,IF(DX897&lt;&gt;"N",DX897,IF(DZ897&lt;&gt;"N",DZ897*VLOOKUP(LEFT(CB897,3),'03_DMMucDich'!C802:C806,5,FALSE),IF(EB897&lt;&gt;"N",EB897*VLOOKUP(LEFT(CB897,3),'03_DMMucDich'!C802:C806,5,FALSE),"N/A"))))</f>
        <v>#VALUE!</v>
      </c>
    </row>
    <row r="898" spans="1:133" s="34" customFormat="1" ht="16" x14ac:dyDescent="0.2">
      <c r="A898" s="85">
        <v>884</v>
      </c>
      <c r="B898" s="86"/>
      <c r="C898" s="87"/>
      <c r="D898" s="141"/>
      <c r="E898" s="86"/>
      <c r="F898" s="88"/>
      <c r="G898" s="88" t="s">
        <v>5718</v>
      </c>
      <c r="H898" s="151">
        <v>2022</v>
      </c>
      <c r="I898" s="86"/>
      <c r="J898" s="86"/>
      <c r="K898" s="145"/>
      <c r="L898" s="105"/>
      <c r="M898" s="86"/>
      <c r="N898" s="105"/>
      <c r="O898" s="105"/>
      <c r="P898" s="86"/>
      <c r="Q898" s="86"/>
      <c r="R898" s="153"/>
      <c r="S898" s="86"/>
      <c r="T898" s="86"/>
      <c r="U898" s="86"/>
      <c r="V898" s="86" t="str">
        <f t="shared" si="617"/>
        <v xml:space="preserve">, </v>
      </c>
      <c r="W898" s="86"/>
      <c r="X898" s="86"/>
      <c r="Y898" s="86"/>
      <c r="Z898" s="88"/>
      <c r="AA898" s="105"/>
      <c r="AB898" s="86"/>
      <c r="AC898" s="90"/>
      <c r="AD898" s="86"/>
      <c r="AE898" s="86"/>
      <c r="AF898" s="86"/>
      <c r="AG898" s="86"/>
      <c r="AH898" s="160"/>
      <c r="AI898" s="153"/>
      <c r="AJ898" s="153"/>
      <c r="AK898" s="86"/>
      <c r="AL898" s="86"/>
      <c r="AM898" s="153"/>
      <c r="AN898" s="153"/>
      <c r="AO898" s="165"/>
      <c r="AP898" s="153"/>
      <c r="AQ898" s="153"/>
      <c r="AR898" s="166">
        <v>0</v>
      </c>
      <c r="AS898" s="88" t="s">
        <v>5719</v>
      </c>
      <c r="AT898" s="92">
        <f t="shared" si="628"/>
        <v>0</v>
      </c>
      <c r="AU898" s="93">
        <v>0</v>
      </c>
      <c r="AV898" s="93">
        <v>0</v>
      </c>
      <c r="AW898" s="166">
        <v>0</v>
      </c>
      <c r="AX898" s="93">
        <v>0</v>
      </c>
      <c r="AY898" s="177"/>
      <c r="AZ898" s="177">
        <v>0</v>
      </c>
      <c r="BA898" s="178"/>
      <c r="BB898" s="105"/>
      <c r="BC898" s="105"/>
      <c r="BD898" s="93"/>
      <c r="BE898" s="93">
        <v>0</v>
      </c>
      <c r="BF898" s="91">
        <v>0</v>
      </c>
      <c r="BG898" s="94"/>
      <c r="BH898" s="95"/>
      <c r="BI898" s="93">
        <f t="shared" si="597"/>
        <v>0</v>
      </c>
      <c r="BJ898" s="105">
        <f t="shared" si="598"/>
        <v>0</v>
      </c>
      <c r="BK898" s="88">
        <f t="shared" si="599"/>
        <v>0</v>
      </c>
      <c r="BL898" s="86">
        <f t="shared" si="600"/>
        <v>0</v>
      </c>
      <c r="BM898" s="105">
        <f t="shared" si="601"/>
        <v>0</v>
      </c>
      <c r="BN898" s="86">
        <f t="shared" si="602"/>
        <v>0</v>
      </c>
      <c r="BO898" s="86">
        <f t="shared" si="603"/>
        <v>0</v>
      </c>
      <c r="BP898" s="86">
        <f t="shared" si="618"/>
        <v>0</v>
      </c>
      <c r="BQ898" s="160"/>
      <c r="BR898" s="86" t="s">
        <v>5720</v>
      </c>
      <c r="BS898" s="88" t="s">
        <v>5721</v>
      </c>
      <c r="BT898" s="86" t="s">
        <v>5722</v>
      </c>
      <c r="BU898" s="86"/>
      <c r="BV898" s="86">
        <f t="shared" si="619"/>
        <v>0</v>
      </c>
      <c r="BW898" s="105" t="str">
        <f t="shared" si="620"/>
        <v/>
      </c>
      <c r="BX898" s="86">
        <f t="shared" si="614"/>
        <v>0</v>
      </c>
      <c r="BY898" s="86">
        <f t="shared" si="615"/>
        <v>0</v>
      </c>
      <c r="BZ898" s="91">
        <f t="shared" si="616"/>
        <v>0</v>
      </c>
      <c r="CA898" s="91">
        <v>0</v>
      </c>
      <c r="CB898" s="96" t="s">
        <v>5719</v>
      </c>
      <c r="CC898" s="91">
        <f t="shared" si="621"/>
        <v>0</v>
      </c>
      <c r="CD898" s="91">
        <f t="shared" si="622"/>
        <v>0</v>
      </c>
      <c r="CE898" s="93">
        <f t="shared" si="623"/>
        <v>0</v>
      </c>
      <c r="CF898" s="93">
        <f t="shared" si="624"/>
        <v>0</v>
      </c>
      <c r="CG898" s="105"/>
      <c r="CH898" s="105"/>
      <c r="CI898" s="86"/>
      <c r="CJ898" s="188"/>
      <c r="CK898" s="181">
        <f t="shared" si="625"/>
        <v>0</v>
      </c>
      <c r="CL898" s="181">
        <f t="shared" si="626"/>
        <v>0</v>
      </c>
      <c r="CM898" s="86" t="s">
        <v>5723</v>
      </c>
      <c r="CN898" s="182"/>
      <c r="CO898" s="183"/>
      <c r="CP898" s="86" t="s">
        <v>5724</v>
      </c>
      <c r="CQ898" s="153"/>
      <c r="CR898" s="187" t="e">
        <f t="shared" si="627"/>
        <v>#VALUE!</v>
      </c>
      <c r="CS898" s="188">
        <v>0</v>
      </c>
      <c r="CT898" s="188" t="e">
        <f t="shared" si="629"/>
        <v>#VALUE!</v>
      </c>
      <c r="CU898" s="93"/>
      <c r="CV898" s="94">
        <f t="shared" si="611"/>
        <v>0</v>
      </c>
      <c r="CW898" s="93">
        <f t="shared" si="612"/>
        <v>0</v>
      </c>
      <c r="CX898" s="86">
        <f t="shared" si="613"/>
        <v>0</v>
      </c>
      <c r="CY898" s="93" t="e">
        <f t="shared" si="630"/>
        <v>#VALUE!</v>
      </c>
      <c r="CZ898" s="93">
        <v>0</v>
      </c>
      <c r="DA898" s="93">
        <v>0</v>
      </c>
      <c r="DB898" s="93" t="e">
        <f t="shared" si="631"/>
        <v>#VALUE!</v>
      </c>
      <c r="DC898" s="93">
        <v>0</v>
      </c>
      <c r="DD898" s="91">
        <v>0</v>
      </c>
      <c r="DE898" s="93" t="e">
        <f t="shared" si="632"/>
        <v>#VALUE!</v>
      </c>
      <c r="DF898" s="93">
        <f t="shared" si="604"/>
        <v>0</v>
      </c>
      <c r="DG898" s="93"/>
      <c r="DH898" s="93">
        <v>0</v>
      </c>
      <c r="DI898" s="93">
        <v>0</v>
      </c>
      <c r="DJ898" s="86">
        <f t="shared" si="633"/>
        <v>0</v>
      </c>
      <c r="DK898" s="91">
        <v>0</v>
      </c>
      <c r="DL898" s="93"/>
      <c r="DM898" s="93">
        <v>0</v>
      </c>
      <c r="DN898" s="93" t="e">
        <f t="shared" si="605"/>
        <v>#VALUE!</v>
      </c>
      <c r="DO898" s="93" t="e">
        <f t="shared" si="634"/>
        <v>#VALUE!</v>
      </c>
      <c r="DP898" s="92" t="e">
        <f t="shared" si="635"/>
        <v>#VALUE!</v>
      </c>
      <c r="DQ898" s="97">
        <f t="shared" si="606"/>
        <v>0</v>
      </c>
      <c r="DR898" s="98">
        <f t="shared" si="636"/>
        <v>10</v>
      </c>
      <c r="DS898" s="93" t="str">
        <f t="shared" si="637"/>
        <v>Mã tin sai !!!</v>
      </c>
      <c r="DT898" s="93"/>
      <c r="DU898" s="78" t="e">
        <f t="shared" si="607"/>
        <v>#VALUE!</v>
      </c>
      <c r="DV898" s="78" t="e">
        <f>INDEX('08_DMGiaDat'!$L:$L,MATCH(DU898,'08_DMGiaDat'!$R:$R,0))</f>
        <v>#VALUE!</v>
      </c>
      <c r="DW898" s="78" t="str">
        <f t="shared" si="608"/>
        <v>5010700200100000001</v>
      </c>
      <c r="DX898" s="78" t="str">
        <f>IFERROR(VLOOKUP(DW898,'08_DMGiaDat'!C818:C819,2,FALSE),"N")</f>
        <v>N</v>
      </c>
      <c r="DY898" s="78" t="str">
        <f t="shared" si="609"/>
        <v>50107002001001</v>
      </c>
      <c r="DZ898" s="78" t="str">
        <f>IFERROR(VLOOKUP(DY898,'08_DMGiaDat'!C818:C819,2,FALSE),"N")</f>
        <v>N</v>
      </c>
      <c r="EA898" s="78" t="str">
        <f t="shared" si="610"/>
        <v>5010700200100000001</v>
      </c>
      <c r="EB898" s="78" t="str">
        <f>IFERROR(VLOOKUP(EA898,'08_DMGiaDat'!C818:C819,2,FALSE),"N")</f>
        <v>N</v>
      </c>
      <c r="EC898" s="92" t="e">
        <f>IF(DV898&lt;&gt;"N",DV898,IF(DX898&lt;&gt;"N",DX898,IF(DZ898&lt;&gt;"N",DZ898*VLOOKUP(LEFT(CB898,3),'03_DMMucDich'!C802:C806,5,FALSE),IF(EB898&lt;&gt;"N",EB898*VLOOKUP(LEFT(CB898,3),'03_DMMucDich'!C802:C806,5,FALSE),"N/A"))))</f>
        <v>#VALUE!</v>
      </c>
    </row>
    <row r="899" spans="1:133" s="34" customFormat="1" ht="16" x14ac:dyDescent="0.2">
      <c r="A899" s="85">
        <v>885</v>
      </c>
      <c r="B899" s="86"/>
      <c r="C899" s="87"/>
      <c r="D899" s="141"/>
      <c r="E899" s="86"/>
      <c r="F899" s="88"/>
      <c r="G899" s="88" t="s">
        <v>5718</v>
      </c>
      <c r="H899" s="151">
        <v>2022</v>
      </c>
      <c r="I899" s="86"/>
      <c r="J899" s="86"/>
      <c r="K899" s="145"/>
      <c r="L899" s="105"/>
      <c r="M899" s="86"/>
      <c r="N899" s="105"/>
      <c r="O899" s="105"/>
      <c r="P899" s="86"/>
      <c r="Q899" s="86"/>
      <c r="R899" s="153"/>
      <c r="S899" s="86"/>
      <c r="T899" s="86"/>
      <c r="U899" s="86"/>
      <c r="V899" s="86" t="str">
        <f t="shared" si="617"/>
        <v xml:space="preserve">, </v>
      </c>
      <c r="W899" s="86"/>
      <c r="X899" s="86"/>
      <c r="Y899" s="86"/>
      <c r="Z899" s="88"/>
      <c r="AA899" s="105"/>
      <c r="AB899" s="86"/>
      <c r="AC899" s="90"/>
      <c r="AD899" s="86"/>
      <c r="AE899" s="86"/>
      <c r="AF899" s="86"/>
      <c r="AG899" s="86"/>
      <c r="AH899" s="160"/>
      <c r="AI899" s="153"/>
      <c r="AJ899" s="153"/>
      <c r="AK899" s="86"/>
      <c r="AL899" s="86"/>
      <c r="AM899" s="153"/>
      <c r="AN899" s="153"/>
      <c r="AO899" s="165"/>
      <c r="AP899" s="153"/>
      <c r="AQ899" s="153"/>
      <c r="AR899" s="166">
        <v>0</v>
      </c>
      <c r="AS899" s="88" t="s">
        <v>5719</v>
      </c>
      <c r="AT899" s="92">
        <f t="shared" si="628"/>
        <v>0</v>
      </c>
      <c r="AU899" s="93">
        <v>0</v>
      </c>
      <c r="AV899" s="93">
        <v>0</v>
      </c>
      <c r="AW899" s="166">
        <v>0</v>
      </c>
      <c r="AX899" s="93">
        <v>0</v>
      </c>
      <c r="AY899" s="177"/>
      <c r="AZ899" s="177">
        <v>0</v>
      </c>
      <c r="BA899" s="178"/>
      <c r="BB899" s="105"/>
      <c r="BC899" s="105"/>
      <c r="BD899" s="93"/>
      <c r="BE899" s="93">
        <v>0</v>
      </c>
      <c r="BF899" s="91">
        <v>0</v>
      </c>
      <c r="BG899" s="94"/>
      <c r="BH899" s="95"/>
      <c r="BI899" s="93">
        <f t="shared" si="597"/>
        <v>0</v>
      </c>
      <c r="BJ899" s="105">
        <f t="shared" si="598"/>
        <v>0</v>
      </c>
      <c r="BK899" s="88">
        <f t="shared" si="599"/>
        <v>0</v>
      </c>
      <c r="BL899" s="86">
        <f t="shared" si="600"/>
        <v>0</v>
      </c>
      <c r="BM899" s="105">
        <f t="shared" si="601"/>
        <v>0</v>
      </c>
      <c r="BN899" s="86">
        <f t="shared" si="602"/>
        <v>0</v>
      </c>
      <c r="BO899" s="86">
        <f t="shared" si="603"/>
        <v>0</v>
      </c>
      <c r="BP899" s="86">
        <f t="shared" si="618"/>
        <v>0</v>
      </c>
      <c r="BQ899" s="160"/>
      <c r="BR899" s="86" t="s">
        <v>5720</v>
      </c>
      <c r="BS899" s="88" t="s">
        <v>5721</v>
      </c>
      <c r="BT899" s="86" t="s">
        <v>5722</v>
      </c>
      <c r="BU899" s="86"/>
      <c r="BV899" s="86">
        <f t="shared" si="619"/>
        <v>0</v>
      </c>
      <c r="BW899" s="105" t="str">
        <f t="shared" si="620"/>
        <v/>
      </c>
      <c r="BX899" s="86">
        <f t="shared" si="614"/>
        <v>0</v>
      </c>
      <c r="BY899" s="86">
        <f t="shared" si="615"/>
        <v>0</v>
      </c>
      <c r="BZ899" s="91">
        <f t="shared" si="616"/>
        <v>0</v>
      </c>
      <c r="CA899" s="91">
        <v>0</v>
      </c>
      <c r="CB899" s="96" t="s">
        <v>5719</v>
      </c>
      <c r="CC899" s="91">
        <f t="shared" si="621"/>
        <v>0</v>
      </c>
      <c r="CD899" s="91">
        <f t="shared" si="622"/>
        <v>0</v>
      </c>
      <c r="CE899" s="93">
        <f t="shared" si="623"/>
        <v>0</v>
      </c>
      <c r="CF899" s="93">
        <f t="shared" si="624"/>
        <v>0</v>
      </c>
      <c r="CG899" s="105"/>
      <c r="CH899" s="105"/>
      <c r="CI899" s="86"/>
      <c r="CJ899" s="188"/>
      <c r="CK899" s="181">
        <f t="shared" si="625"/>
        <v>0</v>
      </c>
      <c r="CL899" s="181">
        <f t="shared" si="626"/>
        <v>0</v>
      </c>
      <c r="CM899" s="86" t="s">
        <v>5723</v>
      </c>
      <c r="CN899" s="182"/>
      <c r="CO899" s="183"/>
      <c r="CP899" s="86" t="s">
        <v>5724</v>
      </c>
      <c r="CQ899" s="153"/>
      <c r="CR899" s="187" t="e">
        <f t="shared" si="627"/>
        <v>#VALUE!</v>
      </c>
      <c r="CS899" s="188">
        <v>0</v>
      </c>
      <c r="CT899" s="188" t="e">
        <f t="shared" si="629"/>
        <v>#VALUE!</v>
      </c>
      <c r="CU899" s="93"/>
      <c r="CV899" s="94">
        <f t="shared" si="611"/>
        <v>0</v>
      </c>
      <c r="CW899" s="93">
        <f t="shared" si="612"/>
        <v>0</v>
      </c>
      <c r="CX899" s="86">
        <f t="shared" si="613"/>
        <v>0</v>
      </c>
      <c r="CY899" s="93" t="e">
        <f t="shared" si="630"/>
        <v>#VALUE!</v>
      </c>
      <c r="CZ899" s="93">
        <v>0</v>
      </c>
      <c r="DA899" s="93">
        <v>0</v>
      </c>
      <c r="DB899" s="93" t="e">
        <f t="shared" si="631"/>
        <v>#VALUE!</v>
      </c>
      <c r="DC899" s="93">
        <v>0</v>
      </c>
      <c r="DD899" s="91">
        <v>0</v>
      </c>
      <c r="DE899" s="93" t="e">
        <f t="shared" si="632"/>
        <v>#VALUE!</v>
      </c>
      <c r="DF899" s="93">
        <f t="shared" si="604"/>
        <v>0</v>
      </c>
      <c r="DG899" s="93"/>
      <c r="DH899" s="93">
        <v>0</v>
      </c>
      <c r="DI899" s="93">
        <v>0</v>
      </c>
      <c r="DJ899" s="86">
        <f t="shared" si="633"/>
        <v>0</v>
      </c>
      <c r="DK899" s="91">
        <v>0</v>
      </c>
      <c r="DL899" s="93"/>
      <c r="DM899" s="93">
        <v>0</v>
      </c>
      <c r="DN899" s="93" t="e">
        <f t="shared" si="605"/>
        <v>#VALUE!</v>
      </c>
      <c r="DO899" s="93" t="e">
        <f t="shared" si="634"/>
        <v>#VALUE!</v>
      </c>
      <c r="DP899" s="92" t="e">
        <f t="shared" si="635"/>
        <v>#VALUE!</v>
      </c>
      <c r="DQ899" s="97">
        <f t="shared" si="606"/>
        <v>0</v>
      </c>
      <c r="DR899" s="98">
        <f t="shared" si="636"/>
        <v>10</v>
      </c>
      <c r="DS899" s="93" t="str">
        <f t="shared" si="637"/>
        <v>Mã tin sai !!!</v>
      </c>
      <c r="DT899" s="93"/>
      <c r="DU899" s="78" t="e">
        <f t="shared" si="607"/>
        <v>#VALUE!</v>
      </c>
      <c r="DV899" s="78" t="e">
        <f>INDEX('08_DMGiaDat'!$L:$L,MATCH(DU899,'08_DMGiaDat'!$R:$R,0))</f>
        <v>#VALUE!</v>
      </c>
      <c r="DW899" s="78" t="str">
        <f t="shared" si="608"/>
        <v>5010700200100000001</v>
      </c>
      <c r="DX899" s="78" t="str">
        <f>IFERROR(VLOOKUP(DW899,'08_DMGiaDat'!C818:C819,2,FALSE),"N")</f>
        <v>N</v>
      </c>
      <c r="DY899" s="78" t="str">
        <f t="shared" si="609"/>
        <v>50107002001001</v>
      </c>
      <c r="DZ899" s="78" t="str">
        <f>IFERROR(VLOOKUP(DY899,'08_DMGiaDat'!C818:C819,2,FALSE),"N")</f>
        <v>N</v>
      </c>
      <c r="EA899" s="78" t="str">
        <f t="shared" si="610"/>
        <v>5010700200100000001</v>
      </c>
      <c r="EB899" s="78" t="str">
        <f>IFERROR(VLOOKUP(EA899,'08_DMGiaDat'!C818:C819,2,FALSE),"N")</f>
        <v>N</v>
      </c>
      <c r="EC899" s="92" t="e">
        <f>IF(DV899&lt;&gt;"N",DV899,IF(DX899&lt;&gt;"N",DX899,IF(DZ899&lt;&gt;"N",DZ899*VLOOKUP(LEFT(CB899,3),'03_DMMucDich'!C802:C806,5,FALSE),IF(EB899&lt;&gt;"N",EB899*VLOOKUP(LEFT(CB899,3),'03_DMMucDich'!C802:C806,5,FALSE),"N/A"))))</f>
        <v>#VALUE!</v>
      </c>
    </row>
    <row r="900" spans="1:133" s="34" customFormat="1" ht="16" x14ac:dyDescent="0.2">
      <c r="A900" s="85">
        <v>886</v>
      </c>
      <c r="B900" s="86"/>
      <c r="C900" s="87"/>
      <c r="D900" s="141"/>
      <c r="E900" s="86"/>
      <c r="F900" s="88"/>
      <c r="G900" s="88" t="s">
        <v>5718</v>
      </c>
      <c r="H900" s="151">
        <v>2022</v>
      </c>
      <c r="I900" s="86"/>
      <c r="J900" s="86"/>
      <c r="K900" s="145"/>
      <c r="L900" s="105"/>
      <c r="M900" s="86"/>
      <c r="N900" s="105"/>
      <c r="O900" s="105"/>
      <c r="P900" s="86"/>
      <c r="Q900" s="86"/>
      <c r="R900" s="153"/>
      <c r="S900" s="86"/>
      <c r="T900" s="86"/>
      <c r="U900" s="86"/>
      <c r="V900" s="86" t="str">
        <f t="shared" si="617"/>
        <v xml:space="preserve">, </v>
      </c>
      <c r="W900" s="86"/>
      <c r="X900" s="86"/>
      <c r="Y900" s="86"/>
      <c r="Z900" s="88"/>
      <c r="AA900" s="105"/>
      <c r="AB900" s="86"/>
      <c r="AC900" s="90"/>
      <c r="AD900" s="86"/>
      <c r="AE900" s="86"/>
      <c r="AF900" s="86"/>
      <c r="AG900" s="86"/>
      <c r="AH900" s="160"/>
      <c r="AI900" s="153"/>
      <c r="AJ900" s="153"/>
      <c r="AK900" s="86"/>
      <c r="AL900" s="86"/>
      <c r="AM900" s="153"/>
      <c r="AN900" s="153"/>
      <c r="AO900" s="165"/>
      <c r="AP900" s="153"/>
      <c r="AQ900" s="153"/>
      <c r="AR900" s="166">
        <v>0</v>
      </c>
      <c r="AS900" s="88" t="s">
        <v>5719</v>
      </c>
      <c r="AT900" s="92">
        <f t="shared" si="628"/>
        <v>0</v>
      </c>
      <c r="AU900" s="93">
        <v>0</v>
      </c>
      <c r="AV900" s="93">
        <v>0</v>
      </c>
      <c r="AW900" s="166">
        <v>0</v>
      </c>
      <c r="AX900" s="93">
        <v>0</v>
      </c>
      <c r="AY900" s="177"/>
      <c r="AZ900" s="177">
        <v>0</v>
      </c>
      <c r="BA900" s="178"/>
      <c r="BB900" s="105"/>
      <c r="BC900" s="105"/>
      <c r="BD900" s="93"/>
      <c r="BE900" s="93">
        <v>0</v>
      </c>
      <c r="BF900" s="91">
        <v>0</v>
      </c>
      <c r="BG900" s="94"/>
      <c r="BH900" s="95"/>
      <c r="BI900" s="93">
        <f t="shared" si="597"/>
        <v>0</v>
      </c>
      <c r="BJ900" s="105">
        <f t="shared" si="598"/>
        <v>0</v>
      </c>
      <c r="BK900" s="88">
        <f t="shared" si="599"/>
        <v>0</v>
      </c>
      <c r="BL900" s="86">
        <f t="shared" si="600"/>
        <v>0</v>
      </c>
      <c r="BM900" s="105">
        <f t="shared" si="601"/>
        <v>0</v>
      </c>
      <c r="BN900" s="86">
        <f t="shared" si="602"/>
        <v>0</v>
      </c>
      <c r="BO900" s="86">
        <f t="shared" si="603"/>
        <v>0</v>
      </c>
      <c r="BP900" s="86">
        <f t="shared" si="618"/>
        <v>0</v>
      </c>
      <c r="BQ900" s="160"/>
      <c r="BR900" s="86" t="s">
        <v>5720</v>
      </c>
      <c r="BS900" s="88" t="s">
        <v>5721</v>
      </c>
      <c r="BT900" s="86" t="s">
        <v>5722</v>
      </c>
      <c r="BU900" s="86"/>
      <c r="BV900" s="86">
        <f t="shared" si="619"/>
        <v>0</v>
      </c>
      <c r="BW900" s="105" t="str">
        <f t="shared" si="620"/>
        <v/>
      </c>
      <c r="BX900" s="86">
        <f t="shared" si="614"/>
        <v>0</v>
      </c>
      <c r="BY900" s="86">
        <f t="shared" si="615"/>
        <v>0</v>
      </c>
      <c r="BZ900" s="91">
        <f t="shared" si="616"/>
        <v>0</v>
      </c>
      <c r="CA900" s="91">
        <v>0</v>
      </c>
      <c r="CB900" s="96" t="s">
        <v>5719</v>
      </c>
      <c r="CC900" s="91">
        <f t="shared" si="621"/>
        <v>0</v>
      </c>
      <c r="CD900" s="91">
        <f t="shared" si="622"/>
        <v>0</v>
      </c>
      <c r="CE900" s="93">
        <f t="shared" si="623"/>
        <v>0</v>
      </c>
      <c r="CF900" s="93">
        <f t="shared" si="624"/>
        <v>0</v>
      </c>
      <c r="CG900" s="105"/>
      <c r="CH900" s="105"/>
      <c r="CI900" s="86"/>
      <c r="CJ900" s="188"/>
      <c r="CK900" s="181">
        <f t="shared" si="625"/>
        <v>0</v>
      </c>
      <c r="CL900" s="181">
        <f t="shared" si="626"/>
        <v>0</v>
      </c>
      <c r="CM900" s="86" t="s">
        <v>5723</v>
      </c>
      <c r="CN900" s="182"/>
      <c r="CO900" s="183"/>
      <c r="CP900" s="86" t="s">
        <v>5724</v>
      </c>
      <c r="CQ900" s="153"/>
      <c r="CR900" s="187" t="e">
        <f t="shared" si="627"/>
        <v>#VALUE!</v>
      </c>
      <c r="CS900" s="188">
        <v>0</v>
      </c>
      <c r="CT900" s="188" t="e">
        <f t="shared" si="629"/>
        <v>#VALUE!</v>
      </c>
      <c r="CU900" s="93"/>
      <c r="CV900" s="94">
        <f t="shared" si="611"/>
        <v>0</v>
      </c>
      <c r="CW900" s="93">
        <f t="shared" si="612"/>
        <v>0</v>
      </c>
      <c r="CX900" s="86">
        <f t="shared" si="613"/>
        <v>0</v>
      </c>
      <c r="CY900" s="93" t="e">
        <f t="shared" si="630"/>
        <v>#VALUE!</v>
      </c>
      <c r="CZ900" s="93">
        <v>0</v>
      </c>
      <c r="DA900" s="93">
        <v>0</v>
      </c>
      <c r="DB900" s="93" t="e">
        <f t="shared" si="631"/>
        <v>#VALUE!</v>
      </c>
      <c r="DC900" s="93">
        <v>0</v>
      </c>
      <c r="DD900" s="91">
        <v>0</v>
      </c>
      <c r="DE900" s="93" t="e">
        <f t="shared" si="632"/>
        <v>#VALUE!</v>
      </c>
      <c r="DF900" s="93">
        <f t="shared" si="604"/>
        <v>0</v>
      </c>
      <c r="DG900" s="93"/>
      <c r="DH900" s="93">
        <v>0</v>
      </c>
      <c r="DI900" s="93">
        <v>0</v>
      </c>
      <c r="DJ900" s="86">
        <f t="shared" si="633"/>
        <v>0</v>
      </c>
      <c r="DK900" s="91">
        <v>0</v>
      </c>
      <c r="DL900" s="93"/>
      <c r="DM900" s="93">
        <v>0</v>
      </c>
      <c r="DN900" s="93" t="e">
        <f t="shared" si="605"/>
        <v>#VALUE!</v>
      </c>
      <c r="DO900" s="93" t="e">
        <f t="shared" si="634"/>
        <v>#VALUE!</v>
      </c>
      <c r="DP900" s="92" t="e">
        <f t="shared" si="635"/>
        <v>#VALUE!</v>
      </c>
      <c r="DQ900" s="97">
        <f t="shared" si="606"/>
        <v>0</v>
      </c>
      <c r="DR900" s="98">
        <f t="shared" si="636"/>
        <v>10</v>
      </c>
      <c r="DS900" s="93" t="str">
        <f t="shared" si="637"/>
        <v>Mã tin sai !!!</v>
      </c>
      <c r="DT900" s="93"/>
      <c r="DU900" s="78" t="e">
        <f t="shared" si="607"/>
        <v>#VALUE!</v>
      </c>
      <c r="DV900" s="78" t="e">
        <f>INDEX('08_DMGiaDat'!$L:$L,MATCH(DU900,'08_DMGiaDat'!$R:$R,0))</f>
        <v>#VALUE!</v>
      </c>
      <c r="DW900" s="78" t="str">
        <f t="shared" si="608"/>
        <v>5010700200100000001</v>
      </c>
      <c r="DX900" s="78" t="str">
        <f>IFERROR(VLOOKUP(DW900,'08_DMGiaDat'!C818:C819,2,FALSE),"N")</f>
        <v>N</v>
      </c>
      <c r="DY900" s="78" t="str">
        <f t="shared" si="609"/>
        <v>50107002001001</v>
      </c>
      <c r="DZ900" s="78" t="str">
        <f>IFERROR(VLOOKUP(DY900,'08_DMGiaDat'!C818:C819,2,FALSE),"N")</f>
        <v>N</v>
      </c>
      <c r="EA900" s="78" t="str">
        <f t="shared" si="610"/>
        <v>5010700200100000001</v>
      </c>
      <c r="EB900" s="78" t="str">
        <f>IFERROR(VLOOKUP(EA900,'08_DMGiaDat'!C818:C819,2,FALSE),"N")</f>
        <v>N</v>
      </c>
      <c r="EC900" s="92" t="e">
        <f>IF(DV900&lt;&gt;"N",DV900,IF(DX900&lt;&gt;"N",DX900,IF(DZ900&lt;&gt;"N",DZ900*VLOOKUP(LEFT(CB900,3),'03_DMMucDich'!C802:C806,5,FALSE),IF(EB900&lt;&gt;"N",EB900*VLOOKUP(LEFT(CB900,3),'03_DMMucDich'!C802:C806,5,FALSE),"N/A"))))</f>
        <v>#VALUE!</v>
      </c>
    </row>
    <row r="901" spans="1:133" s="34" customFormat="1" ht="16" x14ac:dyDescent="0.2">
      <c r="A901" s="85">
        <v>887</v>
      </c>
      <c r="B901" s="86"/>
      <c r="C901" s="87"/>
      <c r="D901" s="141"/>
      <c r="E901" s="86"/>
      <c r="F901" s="88"/>
      <c r="G901" s="88" t="s">
        <v>5718</v>
      </c>
      <c r="H901" s="151">
        <v>2022</v>
      </c>
      <c r="I901" s="86"/>
      <c r="J901" s="86"/>
      <c r="K901" s="145"/>
      <c r="L901" s="105"/>
      <c r="M901" s="86"/>
      <c r="N901" s="105"/>
      <c r="O901" s="105"/>
      <c r="P901" s="86"/>
      <c r="Q901" s="86"/>
      <c r="R901" s="153"/>
      <c r="S901" s="86"/>
      <c r="T901" s="86"/>
      <c r="U901" s="86"/>
      <c r="V901" s="86" t="str">
        <f t="shared" si="617"/>
        <v xml:space="preserve">, </v>
      </c>
      <c r="W901" s="86"/>
      <c r="X901" s="86"/>
      <c r="Y901" s="86"/>
      <c r="Z901" s="88"/>
      <c r="AA901" s="105"/>
      <c r="AB901" s="86"/>
      <c r="AC901" s="90"/>
      <c r="AD901" s="86"/>
      <c r="AE901" s="86"/>
      <c r="AF901" s="86"/>
      <c r="AG901" s="86"/>
      <c r="AH901" s="160"/>
      <c r="AI901" s="153"/>
      <c r="AJ901" s="153"/>
      <c r="AK901" s="86"/>
      <c r="AL901" s="86"/>
      <c r="AM901" s="153"/>
      <c r="AN901" s="153"/>
      <c r="AO901" s="165"/>
      <c r="AP901" s="153"/>
      <c r="AQ901" s="153"/>
      <c r="AR901" s="166">
        <v>0</v>
      </c>
      <c r="AS901" s="88" t="s">
        <v>5719</v>
      </c>
      <c r="AT901" s="92">
        <f t="shared" si="628"/>
        <v>0</v>
      </c>
      <c r="AU901" s="93">
        <v>0</v>
      </c>
      <c r="AV901" s="93">
        <v>0</v>
      </c>
      <c r="AW901" s="166">
        <v>0</v>
      </c>
      <c r="AX901" s="93">
        <v>0</v>
      </c>
      <c r="AY901" s="177"/>
      <c r="AZ901" s="177">
        <v>0</v>
      </c>
      <c r="BA901" s="178"/>
      <c r="BB901" s="105"/>
      <c r="BC901" s="105"/>
      <c r="BD901" s="93"/>
      <c r="BE901" s="93">
        <v>0</v>
      </c>
      <c r="BF901" s="91">
        <v>0</v>
      </c>
      <c r="BG901" s="94"/>
      <c r="BH901" s="95"/>
      <c r="BI901" s="93">
        <f t="shared" si="597"/>
        <v>0</v>
      </c>
      <c r="BJ901" s="105">
        <f t="shared" si="598"/>
        <v>0</v>
      </c>
      <c r="BK901" s="88">
        <f t="shared" si="599"/>
        <v>0</v>
      </c>
      <c r="BL901" s="86">
        <f t="shared" si="600"/>
        <v>0</v>
      </c>
      <c r="BM901" s="105">
        <f t="shared" si="601"/>
        <v>0</v>
      </c>
      <c r="BN901" s="86">
        <f t="shared" si="602"/>
        <v>0</v>
      </c>
      <c r="BO901" s="86">
        <f t="shared" si="603"/>
        <v>0</v>
      </c>
      <c r="BP901" s="86">
        <f t="shared" si="618"/>
        <v>0</v>
      </c>
      <c r="BQ901" s="160"/>
      <c r="BR901" s="86" t="s">
        <v>5720</v>
      </c>
      <c r="BS901" s="88" t="s">
        <v>5721</v>
      </c>
      <c r="BT901" s="86" t="s">
        <v>5722</v>
      </c>
      <c r="BU901" s="86"/>
      <c r="BV901" s="86">
        <f t="shared" si="619"/>
        <v>0</v>
      </c>
      <c r="BW901" s="105" t="str">
        <f t="shared" si="620"/>
        <v/>
      </c>
      <c r="BX901" s="86">
        <f t="shared" si="614"/>
        <v>0</v>
      </c>
      <c r="BY901" s="86">
        <f t="shared" si="615"/>
        <v>0</v>
      </c>
      <c r="BZ901" s="91">
        <f t="shared" si="616"/>
        <v>0</v>
      </c>
      <c r="CA901" s="91">
        <v>0</v>
      </c>
      <c r="CB901" s="96" t="s">
        <v>5719</v>
      </c>
      <c r="CC901" s="91">
        <f t="shared" si="621"/>
        <v>0</v>
      </c>
      <c r="CD901" s="91">
        <f t="shared" si="622"/>
        <v>0</v>
      </c>
      <c r="CE901" s="93">
        <f t="shared" si="623"/>
        <v>0</v>
      </c>
      <c r="CF901" s="93">
        <f t="shared" si="624"/>
        <v>0</v>
      </c>
      <c r="CG901" s="105"/>
      <c r="CH901" s="105"/>
      <c r="CI901" s="86"/>
      <c r="CJ901" s="188"/>
      <c r="CK901" s="181">
        <f t="shared" si="625"/>
        <v>0</v>
      </c>
      <c r="CL901" s="181">
        <f t="shared" si="626"/>
        <v>0</v>
      </c>
      <c r="CM901" s="86" t="s">
        <v>5723</v>
      </c>
      <c r="CN901" s="182"/>
      <c r="CO901" s="183"/>
      <c r="CP901" s="86" t="s">
        <v>5724</v>
      </c>
      <c r="CQ901" s="153"/>
      <c r="CR901" s="187" t="e">
        <f t="shared" si="627"/>
        <v>#VALUE!</v>
      </c>
      <c r="CS901" s="188">
        <v>0</v>
      </c>
      <c r="CT901" s="188" t="e">
        <f t="shared" si="629"/>
        <v>#VALUE!</v>
      </c>
      <c r="CU901" s="93"/>
      <c r="CV901" s="94">
        <f t="shared" si="611"/>
        <v>0</v>
      </c>
      <c r="CW901" s="93">
        <f t="shared" si="612"/>
        <v>0</v>
      </c>
      <c r="CX901" s="86">
        <f t="shared" si="613"/>
        <v>0</v>
      </c>
      <c r="CY901" s="93" t="e">
        <f t="shared" si="630"/>
        <v>#VALUE!</v>
      </c>
      <c r="CZ901" s="93">
        <v>0</v>
      </c>
      <c r="DA901" s="93">
        <v>0</v>
      </c>
      <c r="DB901" s="93" t="e">
        <f t="shared" si="631"/>
        <v>#VALUE!</v>
      </c>
      <c r="DC901" s="93">
        <v>0</v>
      </c>
      <c r="DD901" s="91">
        <v>0</v>
      </c>
      <c r="DE901" s="93" t="e">
        <f t="shared" si="632"/>
        <v>#VALUE!</v>
      </c>
      <c r="DF901" s="93">
        <f t="shared" si="604"/>
        <v>0</v>
      </c>
      <c r="DG901" s="93"/>
      <c r="DH901" s="93">
        <v>0</v>
      </c>
      <c r="DI901" s="93">
        <v>0</v>
      </c>
      <c r="DJ901" s="86">
        <f t="shared" si="633"/>
        <v>0</v>
      </c>
      <c r="DK901" s="91">
        <v>0</v>
      </c>
      <c r="DL901" s="93"/>
      <c r="DM901" s="93">
        <v>0</v>
      </c>
      <c r="DN901" s="93" t="e">
        <f t="shared" si="605"/>
        <v>#VALUE!</v>
      </c>
      <c r="DO901" s="93" t="e">
        <f t="shared" si="634"/>
        <v>#VALUE!</v>
      </c>
      <c r="DP901" s="92" t="e">
        <f t="shared" si="635"/>
        <v>#VALUE!</v>
      </c>
      <c r="DQ901" s="97">
        <f t="shared" si="606"/>
        <v>0</v>
      </c>
      <c r="DR901" s="98">
        <f t="shared" si="636"/>
        <v>10</v>
      </c>
      <c r="DS901" s="93" t="str">
        <f t="shared" si="637"/>
        <v>Mã tin sai !!!</v>
      </c>
      <c r="DT901" s="93"/>
      <c r="DU901" s="78" t="e">
        <f t="shared" si="607"/>
        <v>#VALUE!</v>
      </c>
      <c r="DV901" s="78" t="e">
        <f>INDEX('08_DMGiaDat'!$L:$L,MATCH(DU901,'08_DMGiaDat'!$R:$R,0))</f>
        <v>#VALUE!</v>
      </c>
      <c r="DW901" s="78" t="str">
        <f t="shared" si="608"/>
        <v>5010700200100000001</v>
      </c>
      <c r="DX901" s="78" t="str">
        <f>IFERROR(VLOOKUP(DW901,'08_DMGiaDat'!C818:C819,2,FALSE),"N")</f>
        <v>N</v>
      </c>
      <c r="DY901" s="78" t="str">
        <f t="shared" si="609"/>
        <v>50107002001001</v>
      </c>
      <c r="DZ901" s="78" t="str">
        <f>IFERROR(VLOOKUP(DY901,'08_DMGiaDat'!C818:C819,2,FALSE),"N")</f>
        <v>N</v>
      </c>
      <c r="EA901" s="78" t="str">
        <f t="shared" si="610"/>
        <v>5010700200100000001</v>
      </c>
      <c r="EB901" s="78" t="str">
        <f>IFERROR(VLOOKUP(EA901,'08_DMGiaDat'!C818:C819,2,FALSE),"N")</f>
        <v>N</v>
      </c>
      <c r="EC901" s="92" t="e">
        <f>IF(DV901&lt;&gt;"N",DV901,IF(DX901&lt;&gt;"N",DX901,IF(DZ901&lt;&gt;"N",DZ901*VLOOKUP(LEFT(CB901,3),'03_DMMucDich'!C802:C806,5,FALSE),IF(EB901&lt;&gt;"N",EB901*VLOOKUP(LEFT(CB901,3),'03_DMMucDich'!C802:C806,5,FALSE),"N/A"))))</f>
        <v>#VALUE!</v>
      </c>
    </row>
    <row r="902" spans="1:133" s="34" customFormat="1" ht="16" x14ac:dyDescent="0.2">
      <c r="A902" s="85">
        <v>888</v>
      </c>
      <c r="B902" s="86"/>
      <c r="C902" s="87"/>
      <c r="D902" s="141"/>
      <c r="E902" s="86"/>
      <c r="F902" s="88"/>
      <c r="G902" s="88" t="s">
        <v>5718</v>
      </c>
      <c r="H902" s="151">
        <v>2022</v>
      </c>
      <c r="I902" s="86"/>
      <c r="J902" s="86"/>
      <c r="K902" s="145"/>
      <c r="L902" s="105"/>
      <c r="M902" s="86"/>
      <c r="N902" s="105"/>
      <c r="O902" s="105"/>
      <c r="P902" s="86"/>
      <c r="Q902" s="86"/>
      <c r="R902" s="153"/>
      <c r="S902" s="86"/>
      <c r="T902" s="86"/>
      <c r="U902" s="86"/>
      <c r="V902" s="86" t="str">
        <f t="shared" si="617"/>
        <v xml:space="preserve">, </v>
      </c>
      <c r="W902" s="86"/>
      <c r="X902" s="86"/>
      <c r="Y902" s="86"/>
      <c r="Z902" s="88"/>
      <c r="AA902" s="105"/>
      <c r="AB902" s="86"/>
      <c r="AC902" s="90"/>
      <c r="AD902" s="86"/>
      <c r="AE902" s="86"/>
      <c r="AF902" s="86"/>
      <c r="AG902" s="86"/>
      <c r="AH902" s="160"/>
      <c r="AI902" s="153"/>
      <c r="AJ902" s="153"/>
      <c r="AK902" s="86"/>
      <c r="AL902" s="86"/>
      <c r="AM902" s="153"/>
      <c r="AN902" s="153"/>
      <c r="AO902" s="165"/>
      <c r="AP902" s="153"/>
      <c r="AQ902" s="153"/>
      <c r="AR902" s="166">
        <v>0</v>
      </c>
      <c r="AS902" s="88" t="s">
        <v>5719</v>
      </c>
      <c r="AT902" s="92">
        <f t="shared" si="628"/>
        <v>0</v>
      </c>
      <c r="AU902" s="93">
        <v>0</v>
      </c>
      <c r="AV902" s="93">
        <v>0</v>
      </c>
      <c r="AW902" s="166">
        <v>0</v>
      </c>
      <c r="AX902" s="93">
        <v>0</v>
      </c>
      <c r="AY902" s="177"/>
      <c r="AZ902" s="177">
        <v>0</v>
      </c>
      <c r="BA902" s="178"/>
      <c r="BB902" s="105"/>
      <c r="BC902" s="105"/>
      <c r="BD902" s="93"/>
      <c r="BE902" s="93">
        <v>0</v>
      </c>
      <c r="BF902" s="91">
        <v>0</v>
      </c>
      <c r="BG902" s="94"/>
      <c r="BH902" s="95"/>
      <c r="BI902" s="93">
        <f t="shared" si="597"/>
        <v>0</v>
      </c>
      <c r="BJ902" s="105">
        <f t="shared" si="598"/>
        <v>0</v>
      </c>
      <c r="BK902" s="88">
        <f t="shared" si="599"/>
        <v>0</v>
      </c>
      <c r="BL902" s="86">
        <f t="shared" si="600"/>
        <v>0</v>
      </c>
      <c r="BM902" s="105">
        <f t="shared" si="601"/>
        <v>0</v>
      </c>
      <c r="BN902" s="86">
        <f t="shared" si="602"/>
        <v>0</v>
      </c>
      <c r="BO902" s="86">
        <f t="shared" si="603"/>
        <v>0</v>
      </c>
      <c r="BP902" s="86">
        <f t="shared" si="618"/>
        <v>0</v>
      </c>
      <c r="BQ902" s="160"/>
      <c r="BR902" s="86" t="s">
        <v>5720</v>
      </c>
      <c r="BS902" s="88" t="s">
        <v>5721</v>
      </c>
      <c r="BT902" s="86" t="s">
        <v>5722</v>
      </c>
      <c r="BU902" s="86"/>
      <c r="BV902" s="86">
        <f t="shared" si="619"/>
        <v>0</v>
      </c>
      <c r="BW902" s="105" t="str">
        <f t="shared" si="620"/>
        <v/>
      </c>
      <c r="BX902" s="86">
        <f t="shared" si="614"/>
        <v>0</v>
      </c>
      <c r="BY902" s="86">
        <f t="shared" si="615"/>
        <v>0</v>
      </c>
      <c r="BZ902" s="91">
        <f t="shared" si="616"/>
        <v>0</v>
      </c>
      <c r="CA902" s="91">
        <v>0</v>
      </c>
      <c r="CB902" s="96" t="s">
        <v>5719</v>
      </c>
      <c r="CC902" s="91">
        <f t="shared" si="621"/>
        <v>0</v>
      </c>
      <c r="CD902" s="91">
        <f t="shared" si="622"/>
        <v>0</v>
      </c>
      <c r="CE902" s="93">
        <f t="shared" si="623"/>
        <v>0</v>
      </c>
      <c r="CF902" s="93">
        <f t="shared" si="624"/>
        <v>0</v>
      </c>
      <c r="CG902" s="105"/>
      <c r="CH902" s="105"/>
      <c r="CI902" s="86"/>
      <c r="CJ902" s="188"/>
      <c r="CK902" s="181">
        <f t="shared" si="625"/>
        <v>0</v>
      </c>
      <c r="CL902" s="181">
        <f t="shared" si="626"/>
        <v>0</v>
      </c>
      <c r="CM902" s="86" t="s">
        <v>5723</v>
      </c>
      <c r="CN902" s="182"/>
      <c r="CO902" s="183"/>
      <c r="CP902" s="86" t="s">
        <v>5724</v>
      </c>
      <c r="CQ902" s="153"/>
      <c r="CR902" s="187" t="e">
        <f t="shared" si="627"/>
        <v>#VALUE!</v>
      </c>
      <c r="CS902" s="188">
        <v>0</v>
      </c>
      <c r="CT902" s="188" t="e">
        <f t="shared" si="629"/>
        <v>#VALUE!</v>
      </c>
      <c r="CU902" s="93"/>
      <c r="CV902" s="94">
        <f t="shared" si="611"/>
        <v>0</v>
      </c>
      <c r="CW902" s="93">
        <f t="shared" si="612"/>
        <v>0</v>
      </c>
      <c r="CX902" s="86">
        <f t="shared" si="613"/>
        <v>0</v>
      </c>
      <c r="CY902" s="93" t="e">
        <f t="shared" si="630"/>
        <v>#VALUE!</v>
      </c>
      <c r="CZ902" s="93">
        <v>0</v>
      </c>
      <c r="DA902" s="93">
        <v>0</v>
      </c>
      <c r="DB902" s="93" t="e">
        <f t="shared" si="631"/>
        <v>#VALUE!</v>
      </c>
      <c r="DC902" s="93">
        <v>0</v>
      </c>
      <c r="DD902" s="91">
        <v>0</v>
      </c>
      <c r="DE902" s="93" t="e">
        <f t="shared" si="632"/>
        <v>#VALUE!</v>
      </c>
      <c r="DF902" s="93">
        <f t="shared" si="604"/>
        <v>0</v>
      </c>
      <c r="DG902" s="93"/>
      <c r="DH902" s="93">
        <v>0</v>
      </c>
      <c r="DI902" s="93">
        <v>0</v>
      </c>
      <c r="DJ902" s="86">
        <f t="shared" si="633"/>
        <v>0</v>
      </c>
      <c r="DK902" s="91">
        <v>0</v>
      </c>
      <c r="DL902" s="93"/>
      <c r="DM902" s="93">
        <v>0</v>
      </c>
      <c r="DN902" s="93" t="e">
        <f t="shared" si="605"/>
        <v>#VALUE!</v>
      </c>
      <c r="DO902" s="93" t="e">
        <f t="shared" si="634"/>
        <v>#VALUE!</v>
      </c>
      <c r="DP902" s="92" t="e">
        <f t="shared" si="635"/>
        <v>#VALUE!</v>
      </c>
      <c r="DQ902" s="97">
        <f t="shared" si="606"/>
        <v>0</v>
      </c>
      <c r="DR902" s="98">
        <f t="shared" si="636"/>
        <v>10</v>
      </c>
      <c r="DS902" s="93" t="str">
        <f t="shared" si="637"/>
        <v>Mã tin sai !!!</v>
      </c>
      <c r="DT902" s="93"/>
      <c r="DU902" s="78" t="e">
        <f t="shared" si="607"/>
        <v>#VALUE!</v>
      </c>
      <c r="DV902" s="78" t="e">
        <f>INDEX('08_DMGiaDat'!$L:$L,MATCH(DU902,'08_DMGiaDat'!$R:$R,0))</f>
        <v>#VALUE!</v>
      </c>
      <c r="DW902" s="78" t="str">
        <f t="shared" si="608"/>
        <v>5010700200100000001</v>
      </c>
      <c r="DX902" s="78" t="str">
        <f>IFERROR(VLOOKUP(DW902,'08_DMGiaDat'!C818:C819,2,FALSE),"N")</f>
        <v>N</v>
      </c>
      <c r="DY902" s="78" t="str">
        <f t="shared" si="609"/>
        <v>50107002001001</v>
      </c>
      <c r="DZ902" s="78" t="str">
        <f>IFERROR(VLOOKUP(DY902,'08_DMGiaDat'!C818:C819,2,FALSE),"N")</f>
        <v>N</v>
      </c>
      <c r="EA902" s="78" t="str">
        <f t="shared" si="610"/>
        <v>5010700200100000001</v>
      </c>
      <c r="EB902" s="78" t="str">
        <f>IFERROR(VLOOKUP(EA902,'08_DMGiaDat'!C818:C819,2,FALSE),"N")</f>
        <v>N</v>
      </c>
      <c r="EC902" s="92" t="e">
        <f>IF(DV902&lt;&gt;"N",DV902,IF(DX902&lt;&gt;"N",DX902,IF(DZ902&lt;&gt;"N",DZ902*VLOOKUP(LEFT(CB902,3),'03_DMMucDich'!C802:C806,5,FALSE),IF(EB902&lt;&gt;"N",EB902*VLOOKUP(LEFT(CB902,3),'03_DMMucDich'!C802:C806,5,FALSE),"N/A"))))</f>
        <v>#VALUE!</v>
      </c>
    </row>
    <row r="903" spans="1:133" s="34" customFormat="1" ht="16" x14ac:dyDescent="0.2">
      <c r="A903" s="85">
        <v>889</v>
      </c>
      <c r="B903" s="86"/>
      <c r="C903" s="87"/>
      <c r="D903" s="141"/>
      <c r="E903" s="86"/>
      <c r="F903" s="88"/>
      <c r="G903" s="88" t="s">
        <v>5718</v>
      </c>
      <c r="H903" s="151">
        <v>2022</v>
      </c>
      <c r="I903" s="86"/>
      <c r="J903" s="86"/>
      <c r="K903" s="145"/>
      <c r="L903" s="105"/>
      <c r="M903" s="86"/>
      <c r="N903" s="105"/>
      <c r="O903" s="105"/>
      <c r="P903" s="86"/>
      <c r="Q903" s="86"/>
      <c r="R903" s="153"/>
      <c r="S903" s="86"/>
      <c r="T903" s="86"/>
      <c r="U903" s="86"/>
      <c r="V903" s="86" t="str">
        <f t="shared" si="617"/>
        <v xml:space="preserve">, </v>
      </c>
      <c r="W903" s="86"/>
      <c r="X903" s="86"/>
      <c r="Y903" s="86"/>
      <c r="Z903" s="88"/>
      <c r="AA903" s="105"/>
      <c r="AB903" s="86"/>
      <c r="AC903" s="90"/>
      <c r="AD903" s="86"/>
      <c r="AE903" s="86"/>
      <c r="AF903" s="86"/>
      <c r="AG903" s="86"/>
      <c r="AH903" s="160"/>
      <c r="AI903" s="153"/>
      <c r="AJ903" s="153"/>
      <c r="AK903" s="86"/>
      <c r="AL903" s="86"/>
      <c r="AM903" s="153"/>
      <c r="AN903" s="153"/>
      <c r="AO903" s="165"/>
      <c r="AP903" s="153"/>
      <c r="AQ903" s="153"/>
      <c r="AR903" s="166">
        <v>0</v>
      </c>
      <c r="AS903" s="88" t="s">
        <v>5719</v>
      </c>
      <c r="AT903" s="92">
        <f t="shared" si="628"/>
        <v>0</v>
      </c>
      <c r="AU903" s="93">
        <v>0</v>
      </c>
      <c r="AV903" s="93">
        <v>0</v>
      </c>
      <c r="AW903" s="166">
        <v>0</v>
      </c>
      <c r="AX903" s="93">
        <v>0</v>
      </c>
      <c r="AY903" s="177"/>
      <c r="AZ903" s="177">
        <v>0</v>
      </c>
      <c r="BA903" s="178"/>
      <c r="BB903" s="105"/>
      <c r="BC903" s="105"/>
      <c r="BD903" s="93"/>
      <c r="BE903" s="93">
        <v>0</v>
      </c>
      <c r="BF903" s="91">
        <v>0</v>
      </c>
      <c r="BG903" s="94"/>
      <c r="BH903" s="95"/>
      <c r="BI903" s="93">
        <f t="shared" si="597"/>
        <v>0</v>
      </c>
      <c r="BJ903" s="105">
        <f t="shared" si="598"/>
        <v>0</v>
      </c>
      <c r="BK903" s="88">
        <f t="shared" si="599"/>
        <v>0</v>
      </c>
      <c r="BL903" s="86">
        <f t="shared" si="600"/>
        <v>0</v>
      </c>
      <c r="BM903" s="105">
        <f t="shared" si="601"/>
        <v>0</v>
      </c>
      <c r="BN903" s="86">
        <f t="shared" si="602"/>
        <v>0</v>
      </c>
      <c r="BO903" s="86">
        <f t="shared" si="603"/>
        <v>0</v>
      </c>
      <c r="BP903" s="86">
        <f t="shared" si="618"/>
        <v>0</v>
      </c>
      <c r="BQ903" s="160"/>
      <c r="BR903" s="86" t="s">
        <v>5720</v>
      </c>
      <c r="BS903" s="88" t="s">
        <v>5721</v>
      </c>
      <c r="BT903" s="86" t="s">
        <v>5722</v>
      </c>
      <c r="BU903" s="86"/>
      <c r="BV903" s="86">
        <f t="shared" si="619"/>
        <v>0</v>
      </c>
      <c r="BW903" s="105" t="str">
        <f t="shared" si="620"/>
        <v/>
      </c>
      <c r="BX903" s="86">
        <f t="shared" si="614"/>
        <v>0</v>
      </c>
      <c r="BY903" s="86">
        <f t="shared" si="615"/>
        <v>0</v>
      </c>
      <c r="BZ903" s="91">
        <f t="shared" si="616"/>
        <v>0</v>
      </c>
      <c r="CA903" s="91">
        <v>0</v>
      </c>
      <c r="CB903" s="96" t="s">
        <v>5719</v>
      </c>
      <c r="CC903" s="91">
        <f t="shared" si="621"/>
        <v>0</v>
      </c>
      <c r="CD903" s="91">
        <f t="shared" si="622"/>
        <v>0</v>
      </c>
      <c r="CE903" s="93">
        <f t="shared" si="623"/>
        <v>0</v>
      </c>
      <c r="CF903" s="93">
        <f t="shared" si="624"/>
        <v>0</v>
      </c>
      <c r="CG903" s="105"/>
      <c r="CH903" s="105"/>
      <c r="CI903" s="86"/>
      <c r="CJ903" s="188"/>
      <c r="CK903" s="181">
        <f t="shared" si="625"/>
        <v>0</v>
      </c>
      <c r="CL903" s="181">
        <f t="shared" si="626"/>
        <v>0</v>
      </c>
      <c r="CM903" s="86" t="s">
        <v>5723</v>
      </c>
      <c r="CN903" s="182"/>
      <c r="CO903" s="183"/>
      <c r="CP903" s="86" t="s">
        <v>5724</v>
      </c>
      <c r="CQ903" s="153"/>
      <c r="CR903" s="187" t="e">
        <f t="shared" si="627"/>
        <v>#VALUE!</v>
      </c>
      <c r="CS903" s="188">
        <v>0</v>
      </c>
      <c r="CT903" s="188" t="e">
        <f t="shared" si="629"/>
        <v>#VALUE!</v>
      </c>
      <c r="CU903" s="93"/>
      <c r="CV903" s="94">
        <f t="shared" si="611"/>
        <v>0</v>
      </c>
      <c r="CW903" s="93">
        <f t="shared" si="612"/>
        <v>0</v>
      </c>
      <c r="CX903" s="86">
        <f t="shared" si="613"/>
        <v>0</v>
      </c>
      <c r="CY903" s="93" t="e">
        <f t="shared" si="630"/>
        <v>#VALUE!</v>
      </c>
      <c r="CZ903" s="93">
        <v>0</v>
      </c>
      <c r="DA903" s="93">
        <v>0</v>
      </c>
      <c r="DB903" s="93" t="e">
        <f t="shared" si="631"/>
        <v>#VALUE!</v>
      </c>
      <c r="DC903" s="93">
        <v>0</v>
      </c>
      <c r="DD903" s="91">
        <v>0</v>
      </c>
      <c r="DE903" s="93" t="e">
        <f t="shared" si="632"/>
        <v>#VALUE!</v>
      </c>
      <c r="DF903" s="93">
        <f t="shared" si="604"/>
        <v>0</v>
      </c>
      <c r="DG903" s="93"/>
      <c r="DH903" s="93">
        <v>0</v>
      </c>
      <c r="DI903" s="93">
        <v>0</v>
      </c>
      <c r="DJ903" s="86">
        <f t="shared" si="633"/>
        <v>0</v>
      </c>
      <c r="DK903" s="91">
        <v>0</v>
      </c>
      <c r="DL903" s="93"/>
      <c r="DM903" s="93">
        <v>0</v>
      </c>
      <c r="DN903" s="93" t="e">
        <f t="shared" si="605"/>
        <v>#VALUE!</v>
      </c>
      <c r="DO903" s="93" t="e">
        <f t="shared" si="634"/>
        <v>#VALUE!</v>
      </c>
      <c r="DP903" s="92" t="e">
        <f t="shared" si="635"/>
        <v>#VALUE!</v>
      </c>
      <c r="DQ903" s="97">
        <f t="shared" si="606"/>
        <v>0</v>
      </c>
      <c r="DR903" s="98">
        <f t="shared" si="636"/>
        <v>10</v>
      </c>
      <c r="DS903" s="93" t="str">
        <f t="shared" si="637"/>
        <v>Mã tin sai !!!</v>
      </c>
      <c r="DT903" s="93"/>
      <c r="DU903" s="78" t="e">
        <f t="shared" si="607"/>
        <v>#VALUE!</v>
      </c>
      <c r="DV903" s="78" t="e">
        <f>INDEX('08_DMGiaDat'!$L:$L,MATCH(DU903,'08_DMGiaDat'!$R:$R,0))</f>
        <v>#VALUE!</v>
      </c>
      <c r="DW903" s="78" t="str">
        <f t="shared" si="608"/>
        <v>5010700200100000001</v>
      </c>
      <c r="DX903" s="78" t="str">
        <f>IFERROR(VLOOKUP(DW903,'08_DMGiaDat'!C818:C819,2,FALSE),"N")</f>
        <v>N</v>
      </c>
      <c r="DY903" s="78" t="str">
        <f t="shared" si="609"/>
        <v>50107002001001</v>
      </c>
      <c r="DZ903" s="78" t="str">
        <f>IFERROR(VLOOKUP(DY903,'08_DMGiaDat'!C818:C819,2,FALSE),"N")</f>
        <v>N</v>
      </c>
      <c r="EA903" s="78" t="str">
        <f t="shared" si="610"/>
        <v>5010700200100000001</v>
      </c>
      <c r="EB903" s="78" t="str">
        <f>IFERROR(VLOOKUP(EA903,'08_DMGiaDat'!C818:C819,2,FALSE),"N")</f>
        <v>N</v>
      </c>
      <c r="EC903" s="92" t="e">
        <f>IF(DV903&lt;&gt;"N",DV903,IF(DX903&lt;&gt;"N",DX903,IF(DZ903&lt;&gt;"N",DZ903*VLOOKUP(LEFT(CB903,3),'03_DMMucDich'!C802:C806,5,FALSE),IF(EB903&lt;&gt;"N",EB903*VLOOKUP(LEFT(CB903,3),'03_DMMucDich'!C802:C806,5,FALSE),"N/A"))))</f>
        <v>#VALUE!</v>
      </c>
    </row>
    <row r="904" spans="1:133" s="34" customFormat="1" ht="16" x14ac:dyDescent="0.2">
      <c r="A904" s="85">
        <v>890</v>
      </c>
      <c r="B904" s="86"/>
      <c r="C904" s="87"/>
      <c r="D904" s="141"/>
      <c r="E904" s="86"/>
      <c r="F904" s="88"/>
      <c r="G904" s="88" t="s">
        <v>5718</v>
      </c>
      <c r="H904" s="151">
        <v>2022</v>
      </c>
      <c r="I904" s="86"/>
      <c r="J904" s="86"/>
      <c r="K904" s="145"/>
      <c r="L904" s="105"/>
      <c r="M904" s="86"/>
      <c r="N904" s="105"/>
      <c r="O904" s="105"/>
      <c r="P904" s="86"/>
      <c r="Q904" s="86"/>
      <c r="R904" s="153"/>
      <c r="S904" s="86"/>
      <c r="T904" s="86"/>
      <c r="U904" s="86"/>
      <c r="V904" s="86" t="str">
        <f t="shared" si="617"/>
        <v xml:space="preserve">, </v>
      </c>
      <c r="W904" s="86"/>
      <c r="X904" s="86"/>
      <c r="Y904" s="86"/>
      <c r="Z904" s="88"/>
      <c r="AA904" s="105"/>
      <c r="AB904" s="86"/>
      <c r="AC904" s="90"/>
      <c r="AD904" s="86"/>
      <c r="AE904" s="86"/>
      <c r="AF904" s="86"/>
      <c r="AG904" s="86"/>
      <c r="AH904" s="160"/>
      <c r="AI904" s="153"/>
      <c r="AJ904" s="153"/>
      <c r="AK904" s="86"/>
      <c r="AL904" s="86"/>
      <c r="AM904" s="153"/>
      <c r="AN904" s="153"/>
      <c r="AO904" s="165"/>
      <c r="AP904" s="153"/>
      <c r="AQ904" s="153"/>
      <c r="AR904" s="166">
        <v>0</v>
      </c>
      <c r="AS904" s="88" t="s">
        <v>5719</v>
      </c>
      <c r="AT904" s="92">
        <f t="shared" si="628"/>
        <v>0</v>
      </c>
      <c r="AU904" s="93">
        <v>0</v>
      </c>
      <c r="AV904" s="93">
        <v>0</v>
      </c>
      <c r="AW904" s="166">
        <v>0</v>
      </c>
      <c r="AX904" s="93">
        <v>0</v>
      </c>
      <c r="AY904" s="177"/>
      <c r="AZ904" s="177">
        <v>0</v>
      </c>
      <c r="BA904" s="178"/>
      <c r="BB904" s="105"/>
      <c r="BC904" s="105"/>
      <c r="BD904" s="93"/>
      <c r="BE904" s="93">
        <v>0</v>
      </c>
      <c r="BF904" s="91">
        <v>0</v>
      </c>
      <c r="BG904" s="94"/>
      <c r="BH904" s="95"/>
      <c r="BI904" s="93">
        <f t="shared" si="597"/>
        <v>0</v>
      </c>
      <c r="BJ904" s="105">
        <f t="shared" si="598"/>
        <v>0</v>
      </c>
      <c r="BK904" s="88">
        <f t="shared" si="599"/>
        <v>0</v>
      </c>
      <c r="BL904" s="86">
        <f t="shared" si="600"/>
        <v>0</v>
      </c>
      <c r="BM904" s="105">
        <f t="shared" si="601"/>
        <v>0</v>
      </c>
      <c r="BN904" s="86">
        <f t="shared" si="602"/>
        <v>0</v>
      </c>
      <c r="BO904" s="86">
        <f t="shared" si="603"/>
        <v>0</v>
      </c>
      <c r="BP904" s="86">
        <f t="shared" si="618"/>
        <v>0</v>
      </c>
      <c r="BQ904" s="160"/>
      <c r="BR904" s="86" t="s">
        <v>5720</v>
      </c>
      <c r="BS904" s="88" t="s">
        <v>5721</v>
      </c>
      <c r="BT904" s="86" t="s">
        <v>5722</v>
      </c>
      <c r="BU904" s="86"/>
      <c r="BV904" s="86">
        <f t="shared" si="619"/>
        <v>0</v>
      </c>
      <c r="BW904" s="105" t="str">
        <f t="shared" si="620"/>
        <v/>
      </c>
      <c r="BX904" s="86">
        <f t="shared" si="614"/>
        <v>0</v>
      </c>
      <c r="BY904" s="86">
        <f t="shared" si="615"/>
        <v>0</v>
      </c>
      <c r="BZ904" s="91">
        <f t="shared" si="616"/>
        <v>0</v>
      </c>
      <c r="CA904" s="91">
        <v>0</v>
      </c>
      <c r="CB904" s="96" t="s">
        <v>5719</v>
      </c>
      <c r="CC904" s="91">
        <f t="shared" si="621"/>
        <v>0</v>
      </c>
      <c r="CD904" s="91">
        <f t="shared" si="622"/>
        <v>0</v>
      </c>
      <c r="CE904" s="93">
        <f t="shared" si="623"/>
        <v>0</v>
      </c>
      <c r="CF904" s="93">
        <f t="shared" si="624"/>
        <v>0</v>
      </c>
      <c r="CG904" s="105"/>
      <c r="CH904" s="105"/>
      <c r="CI904" s="86"/>
      <c r="CJ904" s="188"/>
      <c r="CK904" s="181">
        <f t="shared" si="625"/>
        <v>0</v>
      </c>
      <c r="CL904" s="181">
        <f t="shared" si="626"/>
        <v>0</v>
      </c>
      <c r="CM904" s="86" t="s">
        <v>5723</v>
      </c>
      <c r="CN904" s="182"/>
      <c r="CO904" s="183"/>
      <c r="CP904" s="86" t="s">
        <v>5724</v>
      </c>
      <c r="CQ904" s="153"/>
      <c r="CR904" s="187" t="e">
        <f t="shared" si="627"/>
        <v>#VALUE!</v>
      </c>
      <c r="CS904" s="188">
        <v>0</v>
      </c>
      <c r="CT904" s="188" t="e">
        <f t="shared" si="629"/>
        <v>#VALUE!</v>
      </c>
      <c r="CU904" s="93"/>
      <c r="CV904" s="94">
        <f t="shared" si="611"/>
        <v>0</v>
      </c>
      <c r="CW904" s="93">
        <f t="shared" si="612"/>
        <v>0</v>
      </c>
      <c r="CX904" s="86">
        <f t="shared" si="613"/>
        <v>0</v>
      </c>
      <c r="CY904" s="93" t="e">
        <f t="shared" si="630"/>
        <v>#VALUE!</v>
      </c>
      <c r="CZ904" s="93">
        <v>0</v>
      </c>
      <c r="DA904" s="93">
        <v>0</v>
      </c>
      <c r="DB904" s="93" t="e">
        <f t="shared" si="631"/>
        <v>#VALUE!</v>
      </c>
      <c r="DC904" s="93">
        <v>0</v>
      </c>
      <c r="DD904" s="91">
        <v>0</v>
      </c>
      <c r="DE904" s="93" t="e">
        <f t="shared" si="632"/>
        <v>#VALUE!</v>
      </c>
      <c r="DF904" s="93">
        <f t="shared" si="604"/>
        <v>0</v>
      </c>
      <c r="DG904" s="93"/>
      <c r="DH904" s="93">
        <v>0</v>
      </c>
      <c r="DI904" s="93">
        <v>0</v>
      </c>
      <c r="DJ904" s="86">
        <f t="shared" si="633"/>
        <v>0</v>
      </c>
      <c r="DK904" s="91">
        <v>0</v>
      </c>
      <c r="DL904" s="93"/>
      <c r="DM904" s="93">
        <v>0</v>
      </c>
      <c r="DN904" s="93" t="e">
        <f t="shared" si="605"/>
        <v>#VALUE!</v>
      </c>
      <c r="DO904" s="93" t="e">
        <f t="shared" si="634"/>
        <v>#VALUE!</v>
      </c>
      <c r="DP904" s="92" t="e">
        <f t="shared" si="635"/>
        <v>#VALUE!</v>
      </c>
      <c r="DQ904" s="97">
        <f t="shared" si="606"/>
        <v>0</v>
      </c>
      <c r="DR904" s="98">
        <f t="shared" si="636"/>
        <v>10</v>
      </c>
      <c r="DS904" s="93" t="str">
        <f t="shared" si="637"/>
        <v>Mã tin sai !!!</v>
      </c>
      <c r="DT904" s="93"/>
      <c r="DU904" s="78" t="e">
        <f t="shared" si="607"/>
        <v>#VALUE!</v>
      </c>
      <c r="DV904" s="78" t="e">
        <f>INDEX('08_DMGiaDat'!$L:$L,MATCH(DU904,'08_DMGiaDat'!$R:$R,0))</f>
        <v>#VALUE!</v>
      </c>
      <c r="DW904" s="78" t="str">
        <f t="shared" si="608"/>
        <v>5010700200100000001</v>
      </c>
      <c r="DX904" s="78" t="str">
        <f>IFERROR(VLOOKUP(DW904,'08_DMGiaDat'!C818:C819,2,FALSE),"N")</f>
        <v>N</v>
      </c>
      <c r="DY904" s="78" t="str">
        <f t="shared" si="609"/>
        <v>50107002001001</v>
      </c>
      <c r="DZ904" s="78" t="str">
        <f>IFERROR(VLOOKUP(DY904,'08_DMGiaDat'!C818:C819,2,FALSE),"N")</f>
        <v>N</v>
      </c>
      <c r="EA904" s="78" t="str">
        <f t="shared" si="610"/>
        <v>5010700200100000001</v>
      </c>
      <c r="EB904" s="78" t="str">
        <f>IFERROR(VLOOKUP(EA904,'08_DMGiaDat'!C818:C819,2,FALSE),"N")</f>
        <v>N</v>
      </c>
      <c r="EC904" s="92" t="e">
        <f>IF(DV904&lt;&gt;"N",DV904,IF(DX904&lt;&gt;"N",DX904,IF(DZ904&lt;&gt;"N",DZ904*VLOOKUP(LEFT(CB904,3),'03_DMMucDich'!C802:C806,5,FALSE),IF(EB904&lt;&gt;"N",EB904*VLOOKUP(LEFT(CB904,3),'03_DMMucDich'!C802:C806,5,FALSE),"N/A"))))</f>
        <v>#VALUE!</v>
      </c>
    </row>
    <row r="905" spans="1:133" s="34" customFormat="1" ht="16" x14ac:dyDescent="0.2">
      <c r="A905" s="85">
        <v>891</v>
      </c>
      <c r="B905" s="86"/>
      <c r="C905" s="87"/>
      <c r="D905" s="141"/>
      <c r="E905" s="86"/>
      <c r="F905" s="88"/>
      <c r="G905" s="88" t="s">
        <v>5718</v>
      </c>
      <c r="H905" s="151">
        <v>2022</v>
      </c>
      <c r="I905" s="86"/>
      <c r="J905" s="86"/>
      <c r="K905" s="145"/>
      <c r="L905" s="105"/>
      <c r="M905" s="86"/>
      <c r="N905" s="105"/>
      <c r="O905" s="105"/>
      <c r="P905" s="86"/>
      <c r="Q905" s="86"/>
      <c r="R905" s="153"/>
      <c r="S905" s="86"/>
      <c r="T905" s="86"/>
      <c r="U905" s="86"/>
      <c r="V905" s="86" t="str">
        <f t="shared" si="617"/>
        <v xml:space="preserve">, </v>
      </c>
      <c r="W905" s="86"/>
      <c r="X905" s="86"/>
      <c r="Y905" s="86"/>
      <c r="Z905" s="88"/>
      <c r="AA905" s="105"/>
      <c r="AB905" s="86"/>
      <c r="AC905" s="90"/>
      <c r="AD905" s="86"/>
      <c r="AE905" s="86"/>
      <c r="AF905" s="86"/>
      <c r="AG905" s="86"/>
      <c r="AH905" s="160"/>
      <c r="AI905" s="153"/>
      <c r="AJ905" s="153"/>
      <c r="AK905" s="86"/>
      <c r="AL905" s="86"/>
      <c r="AM905" s="153"/>
      <c r="AN905" s="153"/>
      <c r="AO905" s="165"/>
      <c r="AP905" s="153"/>
      <c r="AQ905" s="153"/>
      <c r="AR905" s="166">
        <v>0</v>
      </c>
      <c r="AS905" s="88" t="s">
        <v>5719</v>
      </c>
      <c r="AT905" s="92">
        <f t="shared" si="628"/>
        <v>0</v>
      </c>
      <c r="AU905" s="93">
        <v>0</v>
      </c>
      <c r="AV905" s="93">
        <v>0</v>
      </c>
      <c r="AW905" s="166">
        <v>0</v>
      </c>
      <c r="AX905" s="93">
        <v>0</v>
      </c>
      <c r="AY905" s="177"/>
      <c r="AZ905" s="177">
        <v>0</v>
      </c>
      <c r="BA905" s="178"/>
      <c r="BB905" s="105"/>
      <c r="BC905" s="105"/>
      <c r="BD905" s="93"/>
      <c r="BE905" s="93">
        <v>0</v>
      </c>
      <c r="BF905" s="91">
        <v>0</v>
      </c>
      <c r="BG905" s="94"/>
      <c r="BH905" s="95"/>
      <c r="BI905" s="93">
        <f t="shared" si="597"/>
        <v>0</v>
      </c>
      <c r="BJ905" s="105">
        <f t="shared" si="598"/>
        <v>0</v>
      </c>
      <c r="BK905" s="88">
        <f t="shared" si="599"/>
        <v>0</v>
      </c>
      <c r="BL905" s="86">
        <f t="shared" si="600"/>
        <v>0</v>
      </c>
      <c r="BM905" s="105">
        <f t="shared" si="601"/>
        <v>0</v>
      </c>
      <c r="BN905" s="86">
        <f t="shared" si="602"/>
        <v>0</v>
      </c>
      <c r="BO905" s="86">
        <f t="shared" si="603"/>
        <v>0</v>
      </c>
      <c r="BP905" s="86">
        <f t="shared" si="618"/>
        <v>0</v>
      </c>
      <c r="BQ905" s="160"/>
      <c r="BR905" s="86" t="s">
        <v>5720</v>
      </c>
      <c r="BS905" s="88" t="s">
        <v>5721</v>
      </c>
      <c r="BT905" s="86" t="s">
        <v>5722</v>
      </c>
      <c r="BU905" s="86"/>
      <c r="BV905" s="86">
        <f t="shared" si="619"/>
        <v>0</v>
      </c>
      <c r="BW905" s="105" t="str">
        <f t="shared" si="620"/>
        <v/>
      </c>
      <c r="BX905" s="86">
        <f t="shared" si="614"/>
        <v>0</v>
      </c>
      <c r="BY905" s="86">
        <f t="shared" si="615"/>
        <v>0</v>
      </c>
      <c r="BZ905" s="91">
        <f t="shared" si="616"/>
        <v>0</v>
      </c>
      <c r="CA905" s="91">
        <v>0</v>
      </c>
      <c r="CB905" s="96" t="s">
        <v>5719</v>
      </c>
      <c r="CC905" s="91">
        <f t="shared" si="621"/>
        <v>0</v>
      </c>
      <c r="CD905" s="91">
        <f t="shared" si="622"/>
        <v>0</v>
      </c>
      <c r="CE905" s="93">
        <f t="shared" si="623"/>
        <v>0</v>
      </c>
      <c r="CF905" s="93">
        <f t="shared" si="624"/>
        <v>0</v>
      </c>
      <c r="CG905" s="105"/>
      <c r="CH905" s="105"/>
      <c r="CI905" s="86"/>
      <c r="CJ905" s="188"/>
      <c r="CK905" s="181">
        <f t="shared" si="625"/>
        <v>0</v>
      </c>
      <c r="CL905" s="181">
        <f t="shared" si="626"/>
        <v>0</v>
      </c>
      <c r="CM905" s="86" t="s">
        <v>5723</v>
      </c>
      <c r="CN905" s="182"/>
      <c r="CO905" s="183"/>
      <c r="CP905" s="86" t="s">
        <v>5724</v>
      </c>
      <c r="CQ905" s="153"/>
      <c r="CR905" s="187" t="e">
        <f t="shared" si="627"/>
        <v>#VALUE!</v>
      </c>
      <c r="CS905" s="188">
        <v>0</v>
      </c>
      <c r="CT905" s="188" t="e">
        <f t="shared" si="629"/>
        <v>#VALUE!</v>
      </c>
      <c r="CU905" s="93"/>
      <c r="CV905" s="94">
        <f t="shared" si="611"/>
        <v>0</v>
      </c>
      <c r="CW905" s="93">
        <f t="shared" si="612"/>
        <v>0</v>
      </c>
      <c r="CX905" s="86">
        <f t="shared" si="613"/>
        <v>0</v>
      </c>
      <c r="CY905" s="93" t="e">
        <f t="shared" si="630"/>
        <v>#VALUE!</v>
      </c>
      <c r="CZ905" s="93">
        <v>0</v>
      </c>
      <c r="DA905" s="93">
        <v>0</v>
      </c>
      <c r="DB905" s="93" t="e">
        <f t="shared" si="631"/>
        <v>#VALUE!</v>
      </c>
      <c r="DC905" s="93">
        <v>0</v>
      </c>
      <c r="DD905" s="91">
        <v>0</v>
      </c>
      <c r="DE905" s="93" t="e">
        <f t="shared" si="632"/>
        <v>#VALUE!</v>
      </c>
      <c r="DF905" s="93">
        <f t="shared" si="604"/>
        <v>0</v>
      </c>
      <c r="DG905" s="93"/>
      <c r="DH905" s="93">
        <v>0</v>
      </c>
      <c r="DI905" s="93">
        <v>0</v>
      </c>
      <c r="DJ905" s="86">
        <f t="shared" si="633"/>
        <v>0</v>
      </c>
      <c r="DK905" s="91">
        <v>0</v>
      </c>
      <c r="DL905" s="93"/>
      <c r="DM905" s="93">
        <v>0</v>
      </c>
      <c r="DN905" s="93" t="e">
        <f t="shared" si="605"/>
        <v>#VALUE!</v>
      </c>
      <c r="DO905" s="93" t="e">
        <f t="shared" si="634"/>
        <v>#VALUE!</v>
      </c>
      <c r="DP905" s="92" t="e">
        <f t="shared" si="635"/>
        <v>#VALUE!</v>
      </c>
      <c r="DQ905" s="97">
        <f t="shared" si="606"/>
        <v>0</v>
      </c>
      <c r="DR905" s="98">
        <f t="shared" si="636"/>
        <v>10</v>
      </c>
      <c r="DS905" s="93" t="str">
        <f t="shared" si="637"/>
        <v>Mã tin sai !!!</v>
      </c>
      <c r="DT905" s="93"/>
      <c r="DU905" s="78" t="e">
        <f t="shared" si="607"/>
        <v>#VALUE!</v>
      </c>
      <c r="DV905" s="78" t="e">
        <f>INDEX('08_DMGiaDat'!$L:$L,MATCH(DU905,'08_DMGiaDat'!$R:$R,0))</f>
        <v>#VALUE!</v>
      </c>
      <c r="DW905" s="78" t="str">
        <f t="shared" si="608"/>
        <v>5010700200100000001</v>
      </c>
      <c r="DX905" s="78" t="str">
        <f>IFERROR(VLOOKUP(DW905,'08_DMGiaDat'!C818:C819,2,FALSE),"N")</f>
        <v>N</v>
      </c>
      <c r="DY905" s="78" t="str">
        <f t="shared" si="609"/>
        <v>50107002001001</v>
      </c>
      <c r="DZ905" s="78" t="str">
        <f>IFERROR(VLOOKUP(DY905,'08_DMGiaDat'!C818:C819,2,FALSE),"N")</f>
        <v>N</v>
      </c>
      <c r="EA905" s="78" t="str">
        <f t="shared" si="610"/>
        <v>5010700200100000001</v>
      </c>
      <c r="EB905" s="78" t="str">
        <f>IFERROR(VLOOKUP(EA905,'08_DMGiaDat'!C818:C819,2,FALSE),"N")</f>
        <v>N</v>
      </c>
      <c r="EC905" s="92" t="e">
        <f>IF(DV905&lt;&gt;"N",DV905,IF(DX905&lt;&gt;"N",DX905,IF(DZ905&lt;&gt;"N",DZ905*VLOOKUP(LEFT(CB905,3),'03_DMMucDich'!C802:C806,5,FALSE),IF(EB905&lt;&gt;"N",EB905*VLOOKUP(LEFT(CB905,3),'03_DMMucDich'!C802:C806,5,FALSE),"N/A"))))</f>
        <v>#VALUE!</v>
      </c>
    </row>
    <row r="906" spans="1:133" s="34" customFormat="1" ht="16" x14ac:dyDescent="0.2">
      <c r="A906" s="85">
        <v>892</v>
      </c>
      <c r="B906" s="86"/>
      <c r="C906" s="87"/>
      <c r="D906" s="141"/>
      <c r="E906" s="86"/>
      <c r="F906" s="88"/>
      <c r="G906" s="88" t="s">
        <v>5718</v>
      </c>
      <c r="H906" s="151">
        <v>2022</v>
      </c>
      <c r="I906" s="86"/>
      <c r="J906" s="86"/>
      <c r="K906" s="145"/>
      <c r="L906" s="105"/>
      <c r="M906" s="86"/>
      <c r="N906" s="105"/>
      <c r="O906" s="105"/>
      <c r="P906" s="86"/>
      <c r="Q906" s="86"/>
      <c r="R906" s="153"/>
      <c r="S906" s="86"/>
      <c r="T906" s="86"/>
      <c r="U906" s="86"/>
      <c r="V906" s="86" t="str">
        <f t="shared" si="617"/>
        <v xml:space="preserve">, </v>
      </c>
      <c r="W906" s="86"/>
      <c r="X906" s="86"/>
      <c r="Y906" s="86"/>
      <c r="Z906" s="88"/>
      <c r="AA906" s="105"/>
      <c r="AB906" s="86"/>
      <c r="AC906" s="90"/>
      <c r="AD906" s="86"/>
      <c r="AE906" s="86"/>
      <c r="AF906" s="86"/>
      <c r="AG906" s="86"/>
      <c r="AH906" s="160"/>
      <c r="AI906" s="153"/>
      <c r="AJ906" s="153"/>
      <c r="AK906" s="86"/>
      <c r="AL906" s="86"/>
      <c r="AM906" s="153"/>
      <c r="AN906" s="153"/>
      <c r="AO906" s="165"/>
      <c r="AP906" s="153"/>
      <c r="AQ906" s="153"/>
      <c r="AR906" s="166">
        <v>0</v>
      </c>
      <c r="AS906" s="88" t="s">
        <v>5719</v>
      </c>
      <c r="AT906" s="92">
        <f t="shared" si="628"/>
        <v>0</v>
      </c>
      <c r="AU906" s="93">
        <v>0</v>
      </c>
      <c r="AV906" s="93">
        <v>0</v>
      </c>
      <c r="AW906" s="166">
        <v>0</v>
      </c>
      <c r="AX906" s="93">
        <v>0</v>
      </c>
      <c r="AY906" s="177"/>
      <c r="AZ906" s="177">
        <v>0</v>
      </c>
      <c r="BA906" s="178"/>
      <c r="BB906" s="105"/>
      <c r="BC906" s="105"/>
      <c r="BD906" s="93"/>
      <c r="BE906" s="93">
        <v>0</v>
      </c>
      <c r="BF906" s="91">
        <v>0</v>
      </c>
      <c r="BG906" s="94"/>
      <c r="BH906" s="95"/>
      <c r="BI906" s="93">
        <f t="shared" si="597"/>
        <v>0</v>
      </c>
      <c r="BJ906" s="105">
        <f t="shared" si="598"/>
        <v>0</v>
      </c>
      <c r="BK906" s="88">
        <f t="shared" si="599"/>
        <v>0</v>
      </c>
      <c r="BL906" s="86">
        <f t="shared" si="600"/>
        <v>0</v>
      </c>
      <c r="BM906" s="105">
        <f t="shared" si="601"/>
        <v>0</v>
      </c>
      <c r="BN906" s="86">
        <f t="shared" si="602"/>
        <v>0</v>
      </c>
      <c r="BO906" s="86">
        <f t="shared" si="603"/>
        <v>0</v>
      </c>
      <c r="BP906" s="86">
        <f t="shared" si="618"/>
        <v>0</v>
      </c>
      <c r="BQ906" s="160"/>
      <c r="BR906" s="86" t="s">
        <v>5720</v>
      </c>
      <c r="BS906" s="88" t="s">
        <v>5721</v>
      </c>
      <c r="BT906" s="86" t="s">
        <v>5722</v>
      </c>
      <c r="BU906" s="86"/>
      <c r="BV906" s="86">
        <f t="shared" si="619"/>
        <v>0</v>
      </c>
      <c r="BW906" s="105" t="str">
        <f t="shared" si="620"/>
        <v/>
      </c>
      <c r="BX906" s="86">
        <f t="shared" si="614"/>
        <v>0</v>
      </c>
      <c r="BY906" s="86">
        <f t="shared" si="615"/>
        <v>0</v>
      </c>
      <c r="BZ906" s="91">
        <f t="shared" si="616"/>
        <v>0</v>
      </c>
      <c r="CA906" s="91">
        <v>0</v>
      </c>
      <c r="CB906" s="96" t="s">
        <v>5719</v>
      </c>
      <c r="CC906" s="91">
        <f t="shared" si="621"/>
        <v>0</v>
      </c>
      <c r="CD906" s="91">
        <f t="shared" si="622"/>
        <v>0</v>
      </c>
      <c r="CE906" s="93">
        <f t="shared" si="623"/>
        <v>0</v>
      </c>
      <c r="CF906" s="93">
        <f t="shared" si="624"/>
        <v>0</v>
      </c>
      <c r="CG906" s="105"/>
      <c r="CH906" s="105"/>
      <c r="CI906" s="86"/>
      <c r="CJ906" s="188"/>
      <c r="CK906" s="181">
        <f t="shared" si="625"/>
        <v>0</v>
      </c>
      <c r="CL906" s="181">
        <f t="shared" si="626"/>
        <v>0</v>
      </c>
      <c r="CM906" s="86" t="s">
        <v>5723</v>
      </c>
      <c r="CN906" s="182"/>
      <c r="CO906" s="183"/>
      <c r="CP906" s="86" t="s">
        <v>5724</v>
      </c>
      <c r="CQ906" s="153"/>
      <c r="CR906" s="187" t="e">
        <f t="shared" si="627"/>
        <v>#VALUE!</v>
      </c>
      <c r="CS906" s="188">
        <v>0</v>
      </c>
      <c r="CT906" s="188" t="e">
        <f t="shared" si="629"/>
        <v>#VALUE!</v>
      </c>
      <c r="CU906" s="93"/>
      <c r="CV906" s="94">
        <f t="shared" si="611"/>
        <v>0</v>
      </c>
      <c r="CW906" s="93">
        <f t="shared" si="612"/>
        <v>0</v>
      </c>
      <c r="CX906" s="86">
        <f t="shared" si="613"/>
        <v>0</v>
      </c>
      <c r="CY906" s="93" t="e">
        <f t="shared" si="630"/>
        <v>#VALUE!</v>
      </c>
      <c r="CZ906" s="93">
        <v>0</v>
      </c>
      <c r="DA906" s="93">
        <v>0</v>
      </c>
      <c r="DB906" s="93" t="e">
        <f t="shared" si="631"/>
        <v>#VALUE!</v>
      </c>
      <c r="DC906" s="93">
        <v>0</v>
      </c>
      <c r="DD906" s="91">
        <v>0</v>
      </c>
      <c r="DE906" s="93" t="e">
        <f t="shared" si="632"/>
        <v>#VALUE!</v>
      </c>
      <c r="DF906" s="93">
        <f t="shared" si="604"/>
        <v>0</v>
      </c>
      <c r="DG906" s="93"/>
      <c r="DH906" s="93">
        <v>0</v>
      </c>
      <c r="DI906" s="93">
        <v>0</v>
      </c>
      <c r="DJ906" s="86">
        <f t="shared" si="633"/>
        <v>0</v>
      </c>
      <c r="DK906" s="91">
        <v>0</v>
      </c>
      <c r="DL906" s="93"/>
      <c r="DM906" s="93">
        <v>0</v>
      </c>
      <c r="DN906" s="93" t="e">
        <f t="shared" si="605"/>
        <v>#VALUE!</v>
      </c>
      <c r="DO906" s="93" t="e">
        <f t="shared" si="634"/>
        <v>#VALUE!</v>
      </c>
      <c r="DP906" s="92" t="e">
        <f t="shared" si="635"/>
        <v>#VALUE!</v>
      </c>
      <c r="DQ906" s="97">
        <f t="shared" si="606"/>
        <v>0</v>
      </c>
      <c r="DR906" s="98">
        <f t="shared" si="636"/>
        <v>10</v>
      </c>
      <c r="DS906" s="93" t="str">
        <f t="shared" si="637"/>
        <v>Mã tin sai !!!</v>
      </c>
      <c r="DT906" s="93"/>
      <c r="DU906" s="78" t="e">
        <f t="shared" si="607"/>
        <v>#VALUE!</v>
      </c>
      <c r="DV906" s="78" t="e">
        <f>INDEX('08_DMGiaDat'!$L:$L,MATCH(DU906,'08_DMGiaDat'!$R:$R,0))</f>
        <v>#VALUE!</v>
      </c>
      <c r="DW906" s="78" t="str">
        <f t="shared" si="608"/>
        <v>5010700200100000001</v>
      </c>
      <c r="DX906" s="78" t="str">
        <f>IFERROR(VLOOKUP(DW906,'08_DMGiaDat'!C818:C819,2,FALSE),"N")</f>
        <v>N</v>
      </c>
      <c r="DY906" s="78" t="str">
        <f t="shared" si="609"/>
        <v>50107002001001</v>
      </c>
      <c r="DZ906" s="78" t="str">
        <f>IFERROR(VLOOKUP(DY906,'08_DMGiaDat'!C818:C819,2,FALSE),"N")</f>
        <v>N</v>
      </c>
      <c r="EA906" s="78" t="str">
        <f t="shared" si="610"/>
        <v>5010700200100000001</v>
      </c>
      <c r="EB906" s="78" t="str">
        <f>IFERROR(VLOOKUP(EA906,'08_DMGiaDat'!C818:C819,2,FALSE),"N")</f>
        <v>N</v>
      </c>
      <c r="EC906" s="92" t="e">
        <f>IF(DV906&lt;&gt;"N",DV906,IF(DX906&lt;&gt;"N",DX906,IF(DZ906&lt;&gt;"N",DZ906*VLOOKUP(LEFT(CB906,3),'03_DMMucDich'!C802:C806,5,FALSE),IF(EB906&lt;&gt;"N",EB906*VLOOKUP(LEFT(CB906,3),'03_DMMucDich'!C802:C806,5,FALSE),"N/A"))))</f>
        <v>#VALUE!</v>
      </c>
    </row>
    <row r="907" spans="1:133" s="34" customFormat="1" ht="16" x14ac:dyDescent="0.2">
      <c r="A907" s="85">
        <v>893</v>
      </c>
      <c r="B907" s="86"/>
      <c r="C907" s="87"/>
      <c r="D907" s="141"/>
      <c r="E907" s="86"/>
      <c r="F907" s="88"/>
      <c r="G907" s="88" t="s">
        <v>5718</v>
      </c>
      <c r="H907" s="151">
        <v>2022</v>
      </c>
      <c r="I907" s="86"/>
      <c r="J907" s="86"/>
      <c r="K907" s="145"/>
      <c r="L907" s="105"/>
      <c r="M907" s="86"/>
      <c r="N907" s="105"/>
      <c r="O907" s="105"/>
      <c r="P907" s="86"/>
      <c r="Q907" s="86"/>
      <c r="R907" s="153"/>
      <c r="S907" s="86"/>
      <c r="T907" s="86"/>
      <c r="U907" s="86"/>
      <c r="V907" s="86" t="str">
        <f t="shared" si="617"/>
        <v xml:space="preserve">, </v>
      </c>
      <c r="W907" s="86"/>
      <c r="X907" s="86"/>
      <c r="Y907" s="86"/>
      <c r="Z907" s="88"/>
      <c r="AA907" s="105"/>
      <c r="AB907" s="86"/>
      <c r="AC907" s="90"/>
      <c r="AD907" s="86"/>
      <c r="AE907" s="86"/>
      <c r="AF907" s="86"/>
      <c r="AG907" s="86"/>
      <c r="AH907" s="160"/>
      <c r="AI907" s="153"/>
      <c r="AJ907" s="153"/>
      <c r="AK907" s="86"/>
      <c r="AL907" s="86"/>
      <c r="AM907" s="153"/>
      <c r="AN907" s="153"/>
      <c r="AO907" s="165"/>
      <c r="AP907" s="153"/>
      <c r="AQ907" s="153"/>
      <c r="AR907" s="166">
        <v>0</v>
      </c>
      <c r="AS907" s="88" t="s">
        <v>5719</v>
      </c>
      <c r="AT907" s="92">
        <f t="shared" si="628"/>
        <v>0</v>
      </c>
      <c r="AU907" s="93">
        <v>0</v>
      </c>
      <c r="AV907" s="93">
        <v>0</v>
      </c>
      <c r="AW907" s="166">
        <v>0</v>
      </c>
      <c r="AX907" s="93">
        <v>0</v>
      </c>
      <c r="AY907" s="177"/>
      <c r="AZ907" s="177">
        <v>0</v>
      </c>
      <c r="BA907" s="178"/>
      <c r="BB907" s="105"/>
      <c r="BC907" s="105"/>
      <c r="BD907" s="93"/>
      <c r="BE907" s="93">
        <v>0</v>
      </c>
      <c r="BF907" s="91">
        <v>0</v>
      </c>
      <c r="BG907" s="94"/>
      <c r="BH907" s="95"/>
      <c r="BI907" s="93">
        <f t="shared" si="597"/>
        <v>0</v>
      </c>
      <c r="BJ907" s="105">
        <f t="shared" si="598"/>
        <v>0</v>
      </c>
      <c r="BK907" s="88">
        <f t="shared" si="599"/>
        <v>0</v>
      </c>
      <c r="BL907" s="86">
        <f t="shared" si="600"/>
        <v>0</v>
      </c>
      <c r="BM907" s="105">
        <f t="shared" si="601"/>
        <v>0</v>
      </c>
      <c r="BN907" s="86">
        <f t="shared" si="602"/>
        <v>0</v>
      </c>
      <c r="BO907" s="86">
        <f t="shared" si="603"/>
        <v>0</v>
      </c>
      <c r="BP907" s="86">
        <f t="shared" si="618"/>
        <v>0</v>
      </c>
      <c r="BQ907" s="160"/>
      <c r="BR907" s="86" t="s">
        <v>5720</v>
      </c>
      <c r="BS907" s="88" t="s">
        <v>5721</v>
      </c>
      <c r="BT907" s="86" t="s">
        <v>5722</v>
      </c>
      <c r="BU907" s="86"/>
      <c r="BV907" s="86">
        <f t="shared" si="619"/>
        <v>0</v>
      </c>
      <c r="BW907" s="105" t="str">
        <f t="shared" si="620"/>
        <v/>
      </c>
      <c r="BX907" s="86">
        <f t="shared" si="614"/>
        <v>0</v>
      </c>
      <c r="BY907" s="86">
        <f t="shared" si="615"/>
        <v>0</v>
      </c>
      <c r="BZ907" s="91">
        <f t="shared" si="616"/>
        <v>0</v>
      </c>
      <c r="CA907" s="91">
        <v>0</v>
      </c>
      <c r="CB907" s="96" t="s">
        <v>5719</v>
      </c>
      <c r="CC907" s="91">
        <f t="shared" si="621"/>
        <v>0</v>
      </c>
      <c r="CD907" s="91">
        <f t="shared" si="622"/>
        <v>0</v>
      </c>
      <c r="CE907" s="93">
        <f t="shared" si="623"/>
        <v>0</v>
      </c>
      <c r="CF907" s="93">
        <f t="shared" si="624"/>
        <v>0</v>
      </c>
      <c r="CG907" s="105"/>
      <c r="CH907" s="105"/>
      <c r="CI907" s="86"/>
      <c r="CJ907" s="188"/>
      <c r="CK907" s="181">
        <f t="shared" si="625"/>
        <v>0</v>
      </c>
      <c r="CL907" s="181">
        <f t="shared" si="626"/>
        <v>0</v>
      </c>
      <c r="CM907" s="86" t="s">
        <v>5723</v>
      </c>
      <c r="CN907" s="182"/>
      <c r="CO907" s="183"/>
      <c r="CP907" s="86" t="s">
        <v>5724</v>
      </c>
      <c r="CQ907" s="153"/>
      <c r="CR907" s="187" t="e">
        <f t="shared" si="627"/>
        <v>#VALUE!</v>
      </c>
      <c r="CS907" s="188">
        <v>0</v>
      </c>
      <c r="CT907" s="188" t="e">
        <f t="shared" si="629"/>
        <v>#VALUE!</v>
      </c>
      <c r="CU907" s="93"/>
      <c r="CV907" s="94">
        <f t="shared" si="611"/>
        <v>0</v>
      </c>
      <c r="CW907" s="93">
        <f t="shared" si="612"/>
        <v>0</v>
      </c>
      <c r="CX907" s="86">
        <f t="shared" si="613"/>
        <v>0</v>
      </c>
      <c r="CY907" s="93" t="e">
        <f t="shared" si="630"/>
        <v>#VALUE!</v>
      </c>
      <c r="CZ907" s="93">
        <v>0</v>
      </c>
      <c r="DA907" s="93">
        <v>0</v>
      </c>
      <c r="DB907" s="93" t="e">
        <f t="shared" si="631"/>
        <v>#VALUE!</v>
      </c>
      <c r="DC907" s="93">
        <v>0</v>
      </c>
      <c r="DD907" s="91">
        <v>0</v>
      </c>
      <c r="DE907" s="93" t="e">
        <f t="shared" si="632"/>
        <v>#VALUE!</v>
      </c>
      <c r="DF907" s="93">
        <f t="shared" si="604"/>
        <v>0</v>
      </c>
      <c r="DG907" s="93"/>
      <c r="DH907" s="93">
        <v>0</v>
      </c>
      <c r="DI907" s="93">
        <v>0</v>
      </c>
      <c r="DJ907" s="86">
        <f t="shared" si="633"/>
        <v>0</v>
      </c>
      <c r="DK907" s="91">
        <v>0</v>
      </c>
      <c r="DL907" s="93"/>
      <c r="DM907" s="93">
        <v>0</v>
      </c>
      <c r="DN907" s="93" t="e">
        <f t="shared" si="605"/>
        <v>#VALUE!</v>
      </c>
      <c r="DO907" s="93" t="e">
        <f t="shared" si="634"/>
        <v>#VALUE!</v>
      </c>
      <c r="DP907" s="92" t="e">
        <f t="shared" si="635"/>
        <v>#VALUE!</v>
      </c>
      <c r="DQ907" s="97">
        <f t="shared" si="606"/>
        <v>0</v>
      </c>
      <c r="DR907" s="98">
        <f t="shared" si="636"/>
        <v>10</v>
      </c>
      <c r="DS907" s="93" t="str">
        <f t="shared" si="637"/>
        <v>Mã tin sai !!!</v>
      </c>
      <c r="DT907" s="93"/>
      <c r="DU907" s="78" t="e">
        <f t="shared" si="607"/>
        <v>#VALUE!</v>
      </c>
      <c r="DV907" s="78" t="e">
        <f>INDEX('08_DMGiaDat'!$L:$L,MATCH(DU907,'08_DMGiaDat'!$R:$R,0))</f>
        <v>#VALUE!</v>
      </c>
      <c r="DW907" s="78" t="str">
        <f t="shared" si="608"/>
        <v>5010700200100000001</v>
      </c>
      <c r="DX907" s="78" t="str">
        <f>IFERROR(VLOOKUP(DW907,'08_DMGiaDat'!C818:C819,2,FALSE),"N")</f>
        <v>N</v>
      </c>
      <c r="DY907" s="78" t="str">
        <f t="shared" si="609"/>
        <v>50107002001001</v>
      </c>
      <c r="DZ907" s="78" t="str">
        <f>IFERROR(VLOOKUP(DY907,'08_DMGiaDat'!C818:C819,2,FALSE),"N")</f>
        <v>N</v>
      </c>
      <c r="EA907" s="78" t="str">
        <f t="shared" si="610"/>
        <v>5010700200100000001</v>
      </c>
      <c r="EB907" s="78" t="str">
        <f>IFERROR(VLOOKUP(EA907,'08_DMGiaDat'!C818:C819,2,FALSE),"N")</f>
        <v>N</v>
      </c>
      <c r="EC907" s="92" t="e">
        <f>IF(DV907&lt;&gt;"N",DV907,IF(DX907&lt;&gt;"N",DX907,IF(DZ907&lt;&gt;"N",DZ907*VLOOKUP(LEFT(CB907,3),'03_DMMucDich'!C802:C806,5,FALSE),IF(EB907&lt;&gt;"N",EB907*VLOOKUP(LEFT(CB907,3),'03_DMMucDich'!C802:C806,5,FALSE),"N/A"))))</f>
        <v>#VALUE!</v>
      </c>
    </row>
    <row r="908" spans="1:133" s="34" customFormat="1" ht="16" x14ac:dyDescent="0.2">
      <c r="A908" s="85">
        <v>894</v>
      </c>
      <c r="B908" s="86"/>
      <c r="C908" s="87"/>
      <c r="D908" s="141"/>
      <c r="E908" s="86"/>
      <c r="F908" s="88"/>
      <c r="G908" s="88" t="s">
        <v>5718</v>
      </c>
      <c r="H908" s="151">
        <v>2022</v>
      </c>
      <c r="I908" s="86"/>
      <c r="J908" s="86"/>
      <c r="K908" s="145"/>
      <c r="L908" s="105"/>
      <c r="M908" s="86"/>
      <c r="N908" s="105"/>
      <c r="O908" s="105"/>
      <c r="P908" s="86"/>
      <c r="Q908" s="86"/>
      <c r="R908" s="153"/>
      <c r="S908" s="86"/>
      <c r="T908" s="86"/>
      <c r="U908" s="86"/>
      <c r="V908" s="86" t="str">
        <f t="shared" si="617"/>
        <v xml:space="preserve">, </v>
      </c>
      <c r="W908" s="86"/>
      <c r="X908" s="86"/>
      <c r="Y908" s="86"/>
      <c r="Z908" s="88"/>
      <c r="AA908" s="105"/>
      <c r="AB908" s="86"/>
      <c r="AC908" s="90"/>
      <c r="AD908" s="86"/>
      <c r="AE908" s="86"/>
      <c r="AF908" s="86"/>
      <c r="AG908" s="86"/>
      <c r="AH908" s="160"/>
      <c r="AI908" s="153"/>
      <c r="AJ908" s="153"/>
      <c r="AK908" s="86"/>
      <c r="AL908" s="86"/>
      <c r="AM908" s="153"/>
      <c r="AN908" s="153"/>
      <c r="AO908" s="165"/>
      <c r="AP908" s="153"/>
      <c r="AQ908" s="153"/>
      <c r="AR908" s="166">
        <v>0</v>
      </c>
      <c r="AS908" s="88" t="s">
        <v>5719</v>
      </c>
      <c r="AT908" s="92">
        <f t="shared" si="628"/>
        <v>0</v>
      </c>
      <c r="AU908" s="93">
        <v>0</v>
      </c>
      <c r="AV908" s="93">
        <v>0</v>
      </c>
      <c r="AW908" s="166">
        <v>0</v>
      </c>
      <c r="AX908" s="93">
        <v>0</v>
      </c>
      <c r="AY908" s="177"/>
      <c r="AZ908" s="177">
        <v>0</v>
      </c>
      <c r="BA908" s="178"/>
      <c r="BB908" s="105"/>
      <c r="BC908" s="105"/>
      <c r="BD908" s="93"/>
      <c r="BE908" s="93">
        <v>0</v>
      </c>
      <c r="BF908" s="91">
        <v>0</v>
      </c>
      <c r="BG908" s="94"/>
      <c r="BH908" s="95"/>
      <c r="BI908" s="93">
        <f t="shared" si="597"/>
        <v>0</v>
      </c>
      <c r="BJ908" s="105">
        <f t="shared" si="598"/>
        <v>0</v>
      </c>
      <c r="BK908" s="88">
        <f t="shared" si="599"/>
        <v>0</v>
      </c>
      <c r="BL908" s="86">
        <f t="shared" si="600"/>
        <v>0</v>
      </c>
      <c r="BM908" s="105">
        <f t="shared" si="601"/>
        <v>0</v>
      </c>
      <c r="BN908" s="86">
        <f t="shared" si="602"/>
        <v>0</v>
      </c>
      <c r="BO908" s="86">
        <f t="shared" si="603"/>
        <v>0</v>
      </c>
      <c r="BP908" s="86">
        <f t="shared" si="618"/>
        <v>0</v>
      </c>
      <c r="BQ908" s="160"/>
      <c r="BR908" s="86" t="s">
        <v>5720</v>
      </c>
      <c r="BS908" s="88" t="s">
        <v>5721</v>
      </c>
      <c r="BT908" s="86" t="s">
        <v>5722</v>
      </c>
      <c r="BU908" s="86"/>
      <c r="BV908" s="86">
        <f t="shared" si="619"/>
        <v>0</v>
      </c>
      <c r="BW908" s="105" t="str">
        <f t="shared" si="620"/>
        <v/>
      </c>
      <c r="BX908" s="86">
        <f t="shared" si="614"/>
        <v>0</v>
      </c>
      <c r="BY908" s="86">
        <f t="shared" si="615"/>
        <v>0</v>
      </c>
      <c r="BZ908" s="91">
        <f t="shared" si="616"/>
        <v>0</v>
      </c>
      <c r="CA908" s="91">
        <v>0</v>
      </c>
      <c r="CB908" s="96" t="s">
        <v>5719</v>
      </c>
      <c r="CC908" s="91">
        <f t="shared" si="621"/>
        <v>0</v>
      </c>
      <c r="CD908" s="91">
        <f t="shared" si="622"/>
        <v>0</v>
      </c>
      <c r="CE908" s="93">
        <f t="shared" si="623"/>
        <v>0</v>
      </c>
      <c r="CF908" s="93">
        <f t="shared" si="624"/>
        <v>0</v>
      </c>
      <c r="CG908" s="105"/>
      <c r="CH908" s="105"/>
      <c r="CI908" s="86"/>
      <c r="CJ908" s="188"/>
      <c r="CK908" s="181">
        <f t="shared" si="625"/>
        <v>0</v>
      </c>
      <c r="CL908" s="181">
        <f t="shared" si="626"/>
        <v>0</v>
      </c>
      <c r="CM908" s="86" t="s">
        <v>5723</v>
      </c>
      <c r="CN908" s="182"/>
      <c r="CO908" s="183"/>
      <c r="CP908" s="86" t="s">
        <v>5724</v>
      </c>
      <c r="CQ908" s="153"/>
      <c r="CR908" s="187" t="e">
        <f t="shared" si="627"/>
        <v>#VALUE!</v>
      </c>
      <c r="CS908" s="188">
        <v>0</v>
      </c>
      <c r="CT908" s="188" t="e">
        <f t="shared" si="629"/>
        <v>#VALUE!</v>
      </c>
      <c r="CU908" s="93"/>
      <c r="CV908" s="94">
        <f t="shared" si="611"/>
        <v>0</v>
      </c>
      <c r="CW908" s="93">
        <f t="shared" si="612"/>
        <v>0</v>
      </c>
      <c r="CX908" s="86">
        <f t="shared" si="613"/>
        <v>0</v>
      </c>
      <c r="CY908" s="93" t="e">
        <f t="shared" si="630"/>
        <v>#VALUE!</v>
      </c>
      <c r="CZ908" s="93">
        <v>0</v>
      </c>
      <c r="DA908" s="93">
        <v>0</v>
      </c>
      <c r="DB908" s="93" t="e">
        <f t="shared" si="631"/>
        <v>#VALUE!</v>
      </c>
      <c r="DC908" s="93">
        <v>0</v>
      </c>
      <c r="DD908" s="91">
        <v>0</v>
      </c>
      <c r="DE908" s="93" t="e">
        <f t="shared" si="632"/>
        <v>#VALUE!</v>
      </c>
      <c r="DF908" s="93">
        <f t="shared" si="604"/>
        <v>0</v>
      </c>
      <c r="DG908" s="93"/>
      <c r="DH908" s="93">
        <v>0</v>
      </c>
      <c r="DI908" s="93">
        <v>0</v>
      </c>
      <c r="DJ908" s="86">
        <f t="shared" si="633"/>
        <v>0</v>
      </c>
      <c r="DK908" s="91">
        <v>0</v>
      </c>
      <c r="DL908" s="93"/>
      <c r="DM908" s="93">
        <v>0</v>
      </c>
      <c r="DN908" s="93" t="e">
        <f t="shared" si="605"/>
        <v>#VALUE!</v>
      </c>
      <c r="DO908" s="93" t="e">
        <f t="shared" si="634"/>
        <v>#VALUE!</v>
      </c>
      <c r="DP908" s="92" t="e">
        <f t="shared" si="635"/>
        <v>#VALUE!</v>
      </c>
      <c r="DQ908" s="97">
        <f t="shared" si="606"/>
        <v>0</v>
      </c>
      <c r="DR908" s="98">
        <f t="shared" si="636"/>
        <v>10</v>
      </c>
      <c r="DS908" s="93" t="str">
        <f t="shared" si="637"/>
        <v>Mã tin sai !!!</v>
      </c>
      <c r="DT908" s="93"/>
      <c r="DU908" s="78" t="e">
        <f t="shared" si="607"/>
        <v>#VALUE!</v>
      </c>
      <c r="DV908" s="78" t="e">
        <f>INDEX('08_DMGiaDat'!$L:$L,MATCH(DU908,'08_DMGiaDat'!$R:$R,0))</f>
        <v>#VALUE!</v>
      </c>
      <c r="DW908" s="78" t="str">
        <f t="shared" si="608"/>
        <v>5010700200100000001</v>
      </c>
      <c r="DX908" s="78" t="str">
        <f>IFERROR(VLOOKUP(DW908,'08_DMGiaDat'!C818:C819,2,FALSE),"N")</f>
        <v>N</v>
      </c>
      <c r="DY908" s="78" t="str">
        <f t="shared" si="609"/>
        <v>50107002001001</v>
      </c>
      <c r="DZ908" s="78" t="str">
        <f>IFERROR(VLOOKUP(DY908,'08_DMGiaDat'!C818:C819,2,FALSE),"N")</f>
        <v>N</v>
      </c>
      <c r="EA908" s="78" t="str">
        <f t="shared" si="610"/>
        <v>5010700200100000001</v>
      </c>
      <c r="EB908" s="78" t="str">
        <f>IFERROR(VLOOKUP(EA908,'08_DMGiaDat'!C818:C819,2,FALSE),"N")</f>
        <v>N</v>
      </c>
      <c r="EC908" s="92" t="e">
        <f>IF(DV908&lt;&gt;"N",DV908,IF(DX908&lt;&gt;"N",DX908,IF(DZ908&lt;&gt;"N",DZ908*VLOOKUP(LEFT(CB908,3),'03_DMMucDich'!C802:C806,5,FALSE),IF(EB908&lt;&gt;"N",EB908*VLOOKUP(LEFT(CB908,3),'03_DMMucDich'!C802:C806,5,FALSE),"N/A"))))</f>
        <v>#VALUE!</v>
      </c>
    </row>
    <row r="909" spans="1:133" s="34" customFormat="1" ht="16" x14ac:dyDescent="0.2">
      <c r="A909" s="85">
        <v>895</v>
      </c>
      <c r="B909" s="86"/>
      <c r="C909" s="87"/>
      <c r="D909" s="141"/>
      <c r="E909" s="86"/>
      <c r="F909" s="88"/>
      <c r="G909" s="88" t="s">
        <v>5718</v>
      </c>
      <c r="H909" s="151">
        <v>2022</v>
      </c>
      <c r="I909" s="86"/>
      <c r="J909" s="86"/>
      <c r="K909" s="145"/>
      <c r="L909" s="105"/>
      <c r="M909" s="86"/>
      <c r="N909" s="105"/>
      <c r="O909" s="105"/>
      <c r="P909" s="86"/>
      <c r="Q909" s="86"/>
      <c r="R909" s="153"/>
      <c r="S909" s="86"/>
      <c r="T909" s="86"/>
      <c r="U909" s="86"/>
      <c r="V909" s="86" t="str">
        <f t="shared" si="617"/>
        <v xml:space="preserve">, </v>
      </c>
      <c r="W909" s="86"/>
      <c r="X909" s="86"/>
      <c r="Y909" s="86"/>
      <c r="Z909" s="88"/>
      <c r="AA909" s="105"/>
      <c r="AB909" s="86"/>
      <c r="AC909" s="90"/>
      <c r="AD909" s="86"/>
      <c r="AE909" s="86"/>
      <c r="AF909" s="86"/>
      <c r="AG909" s="86"/>
      <c r="AH909" s="160"/>
      <c r="AI909" s="153"/>
      <c r="AJ909" s="153"/>
      <c r="AK909" s="86"/>
      <c r="AL909" s="86"/>
      <c r="AM909" s="153"/>
      <c r="AN909" s="153"/>
      <c r="AO909" s="165"/>
      <c r="AP909" s="153"/>
      <c r="AQ909" s="153"/>
      <c r="AR909" s="166">
        <v>0</v>
      </c>
      <c r="AS909" s="88" t="s">
        <v>5719</v>
      </c>
      <c r="AT909" s="92">
        <f t="shared" si="628"/>
        <v>0</v>
      </c>
      <c r="AU909" s="93">
        <v>0</v>
      </c>
      <c r="AV909" s="93">
        <v>0</v>
      </c>
      <c r="AW909" s="166">
        <v>0</v>
      </c>
      <c r="AX909" s="93">
        <v>0</v>
      </c>
      <c r="AY909" s="177"/>
      <c r="AZ909" s="177">
        <v>0</v>
      </c>
      <c r="BA909" s="178"/>
      <c r="BB909" s="105"/>
      <c r="BC909" s="105"/>
      <c r="BD909" s="93"/>
      <c r="BE909" s="93">
        <v>0</v>
      </c>
      <c r="BF909" s="91">
        <v>0</v>
      </c>
      <c r="BG909" s="94"/>
      <c r="BH909" s="95"/>
      <c r="BI909" s="93">
        <f t="shared" si="597"/>
        <v>0</v>
      </c>
      <c r="BJ909" s="105">
        <f t="shared" si="598"/>
        <v>0</v>
      </c>
      <c r="BK909" s="88">
        <f t="shared" si="599"/>
        <v>0</v>
      </c>
      <c r="BL909" s="86">
        <f t="shared" si="600"/>
        <v>0</v>
      </c>
      <c r="BM909" s="105">
        <f t="shared" si="601"/>
        <v>0</v>
      </c>
      <c r="BN909" s="86">
        <f t="shared" si="602"/>
        <v>0</v>
      </c>
      <c r="BO909" s="86">
        <f t="shared" si="603"/>
        <v>0</v>
      </c>
      <c r="BP909" s="86">
        <f t="shared" si="618"/>
        <v>0</v>
      </c>
      <c r="BQ909" s="160"/>
      <c r="BR909" s="86" t="s">
        <v>5720</v>
      </c>
      <c r="BS909" s="88" t="s">
        <v>5721</v>
      </c>
      <c r="BT909" s="86" t="s">
        <v>5722</v>
      </c>
      <c r="BU909" s="86"/>
      <c r="BV909" s="86">
        <f t="shared" si="619"/>
        <v>0</v>
      </c>
      <c r="BW909" s="105" t="str">
        <f t="shared" si="620"/>
        <v/>
      </c>
      <c r="BX909" s="86">
        <f t="shared" si="614"/>
        <v>0</v>
      </c>
      <c r="BY909" s="86">
        <f t="shared" si="615"/>
        <v>0</v>
      </c>
      <c r="BZ909" s="91">
        <f t="shared" si="616"/>
        <v>0</v>
      </c>
      <c r="CA909" s="91">
        <v>0</v>
      </c>
      <c r="CB909" s="96" t="s">
        <v>5719</v>
      </c>
      <c r="CC909" s="91">
        <f t="shared" si="621"/>
        <v>0</v>
      </c>
      <c r="CD909" s="91">
        <f t="shared" si="622"/>
        <v>0</v>
      </c>
      <c r="CE909" s="93">
        <f t="shared" si="623"/>
        <v>0</v>
      </c>
      <c r="CF909" s="93">
        <f t="shared" si="624"/>
        <v>0</v>
      </c>
      <c r="CG909" s="105"/>
      <c r="CH909" s="105"/>
      <c r="CI909" s="86"/>
      <c r="CJ909" s="188"/>
      <c r="CK909" s="181">
        <f t="shared" si="625"/>
        <v>0</v>
      </c>
      <c r="CL909" s="181">
        <f t="shared" si="626"/>
        <v>0</v>
      </c>
      <c r="CM909" s="86" t="s">
        <v>5723</v>
      </c>
      <c r="CN909" s="182"/>
      <c r="CO909" s="183"/>
      <c r="CP909" s="86" t="s">
        <v>5724</v>
      </c>
      <c r="CQ909" s="153"/>
      <c r="CR909" s="187" t="e">
        <f t="shared" si="627"/>
        <v>#VALUE!</v>
      </c>
      <c r="CS909" s="188">
        <v>0</v>
      </c>
      <c r="CT909" s="188" t="e">
        <f t="shared" si="629"/>
        <v>#VALUE!</v>
      </c>
      <c r="CU909" s="93"/>
      <c r="CV909" s="94">
        <f t="shared" si="611"/>
        <v>0</v>
      </c>
      <c r="CW909" s="93">
        <f t="shared" si="612"/>
        <v>0</v>
      </c>
      <c r="CX909" s="86">
        <f t="shared" si="613"/>
        <v>0</v>
      </c>
      <c r="CY909" s="93" t="e">
        <f t="shared" si="630"/>
        <v>#VALUE!</v>
      </c>
      <c r="CZ909" s="93">
        <v>0</v>
      </c>
      <c r="DA909" s="93">
        <v>0</v>
      </c>
      <c r="DB909" s="93" t="e">
        <f t="shared" si="631"/>
        <v>#VALUE!</v>
      </c>
      <c r="DC909" s="93">
        <v>0</v>
      </c>
      <c r="DD909" s="91">
        <v>0</v>
      </c>
      <c r="DE909" s="93" t="e">
        <f t="shared" si="632"/>
        <v>#VALUE!</v>
      </c>
      <c r="DF909" s="93">
        <f t="shared" si="604"/>
        <v>0</v>
      </c>
      <c r="DG909" s="93"/>
      <c r="DH909" s="93">
        <v>0</v>
      </c>
      <c r="DI909" s="93">
        <v>0</v>
      </c>
      <c r="DJ909" s="86">
        <f t="shared" si="633"/>
        <v>0</v>
      </c>
      <c r="DK909" s="91">
        <v>0</v>
      </c>
      <c r="DL909" s="93"/>
      <c r="DM909" s="93">
        <v>0</v>
      </c>
      <c r="DN909" s="93" t="e">
        <f t="shared" si="605"/>
        <v>#VALUE!</v>
      </c>
      <c r="DO909" s="93" t="e">
        <f t="shared" si="634"/>
        <v>#VALUE!</v>
      </c>
      <c r="DP909" s="92" t="e">
        <f t="shared" si="635"/>
        <v>#VALUE!</v>
      </c>
      <c r="DQ909" s="97">
        <f t="shared" si="606"/>
        <v>0</v>
      </c>
      <c r="DR909" s="98">
        <f t="shared" si="636"/>
        <v>10</v>
      </c>
      <c r="DS909" s="93" t="str">
        <f t="shared" si="637"/>
        <v>Mã tin sai !!!</v>
      </c>
      <c r="DT909" s="93"/>
      <c r="DU909" s="78" t="e">
        <f t="shared" si="607"/>
        <v>#VALUE!</v>
      </c>
      <c r="DV909" s="78" t="e">
        <f>INDEX('08_DMGiaDat'!$L:$L,MATCH(DU909,'08_DMGiaDat'!$R:$R,0))</f>
        <v>#VALUE!</v>
      </c>
      <c r="DW909" s="78" t="str">
        <f t="shared" si="608"/>
        <v>5010700200100000001</v>
      </c>
      <c r="DX909" s="78" t="str">
        <f>IFERROR(VLOOKUP(DW909,'08_DMGiaDat'!C818:C819,2,FALSE),"N")</f>
        <v>N</v>
      </c>
      <c r="DY909" s="78" t="str">
        <f t="shared" si="609"/>
        <v>50107002001001</v>
      </c>
      <c r="DZ909" s="78" t="str">
        <f>IFERROR(VLOOKUP(DY909,'08_DMGiaDat'!C818:C819,2,FALSE),"N")</f>
        <v>N</v>
      </c>
      <c r="EA909" s="78" t="str">
        <f t="shared" si="610"/>
        <v>5010700200100000001</v>
      </c>
      <c r="EB909" s="78" t="str">
        <f>IFERROR(VLOOKUP(EA909,'08_DMGiaDat'!C818:C819,2,FALSE),"N")</f>
        <v>N</v>
      </c>
      <c r="EC909" s="92" t="e">
        <f>IF(DV909&lt;&gt;"N",DV909,IF(DX909&lt;&gt;"N",DX909,IF(DZ909&lt;&gt;"N",DZ909*VLOOKUP(LEFT(CB909,3),'03_DMMucDich'!C802:C806,5,FALSE),IF(EB909&lt;&gt;"N",EB909*VLOOKUP(LEFT(CB909,3),'03_DMMucDich'!C802:C806,5,FALSE),"N/A"))))</f>
        <v>#VALUE!</v>
      </c>
    </row>
    <row r="910" spans="1:133" s="34" customFormat="1" ht="16" x14ac:dyDescent="0.2">
      <c r="A910" s="85">
        <v>896</v>
      </c>
      <c r="B910" s="86"/>
      <c r="C910" s="87"/>
      <c r="D910" s="141"/>
      <c r="E910" s="86"/>
      <c r="F910" s="88"/>
      <c r="G910" s="88" t="s">
        <v>5718</v>
      </c>
      <c r="H910" s="151">
        <v>2022</v>
      </c>
      <c r="I910" s="86"/>
      <c r="J910" s="86"/>
      <c r="K910" s="145"/>
      <c r="L910" s="105"/>
      <c r="M910" s="86"/>
      <c r="N910" s="105"/>
      <c r="O910" s="105"/>
      <c r="P910" s="86"/>
      <c r="Q910" s="86"/>
      <c r="R910" s="153"/>
      <c r="S910" s="86"/>
      <c r="T910" s="86"/>
      <c r="U910" s="86"/>
      <c r="V910" s="86" t="str">
        <f t="shared" si="617"/>
        <v xml:space="preserve">, </v>
      </c>
      <c r="W910" s="86"/>
      <c r="X910" s="86"/>
      <c r="Y910" s="86"/>
      <c r="Z910" s="88"/>
      <c r="AA910" s="105"/>
      <c r="AB910" s="86"/>
      <c r="AC910" s="90"/>
      <c r="AD910" s="86"/>
      <c r="AE910" s="86"/>
      <c r="AF910" s="86"/>
      <c r="AG910" s="86"/>
      <c r="AH910" s="160"/>
      <c r="AI910" s="153"/>
      <c r="AJ910" s="153"/>
      <c r="AK910" s="86"/>
      <c r="AL910" s="86"/>
      <c r="AM910" s="153"/>
      <c r="AN910" s="153"/>
      <c r="AO910" s="165"/>
      <c r="AP910" s="153"/>
      <c r="AQ910" s="153"/>
      <c r="AR910" s="166">
        <v>0</v>
      </c>
      <c r="AS910" s="88" t="s">
        <v>5719</v>
      </c>
      <c r="AT910" s="92">
        <f t="shared" si="628"/>
        <v>0</v>
      </c>
      <c r="AU910" s="93">
        <v>0</v>
      </c>
      <c r="AV910" s="93">
        <v>0</v>
      </c>
      <c r="AW910" s="166">
        <v>0</v>
      </c>
      <c r="AX910" s="93">
        <v>0</v>
      </c>
      <c r="AY910" s="177"/>
      <c r="AZ910" s="177">
        <v>0</v>
      </c>
      <c r="BA910" s="178"/>
      <c r="BB910" s="105"/>
      <c r="BC910" s="105"/>
      <c r="BD910" s="93"/>
      <c r="BE910" s="93">
        <v>0</v>
      </c>
      <c r="BF910" s="91">
        <v>0</v>
      </c>
      <c r="BG910" s="94"/>
      <c r="BH910" s="95"/>
      <c r="BI910" s="93">
        <f t="shared" si="597"/>
        <v>0</v>
      </c>
      <c r="BJ910" s="105">
        <f t="shared" si="598"/>
        <v>0</v>
      </c>
      <c r="BK910" s="88">
        <f t="shared" si="599"/>
        <v>0</v>
      </c>
      <c r="BL910" s="86">
        <f t="shared" si="600"/>
        <v>0</v>
      </c>
      <c r="BM910" s="105">
        <f t="shared" si="601"/>
        <v>0</v>
      </c>
      <c r="BN910" s="86">
        <f t="shared" si="602"/>
        <v>0</v>
      </c>
      <c r="BO910" s="86">
        <f t="shared" si="603"/>
        <v>0</v>
      </c>
      <c r="BP910" s="86">
        <f t="shared" si="618"/>
        <v>0</v>
      </c>
      <c r="BQ910" s="160"/>
      <c r="BR910" s="86" t="s">
        <v>5720</v>
      </c>
      <c r="BS910" s="88" t="s">
        <v>5721</v>
      </c>
      <c r="BT910" s="86" t="s">
        <v>5722</v>
      </c>
      <c r="BU910" s="86"/>
      <c r="BV910" s="86">
        <f t="shared" si="619"/>
        <v>0</v>
      </c>
      <c r="BW910" s="105" t="str">
        <f t="shared" si="620"/>
        <v/>
      </c>
      <c r="BX910" s="86">
        <f t="shared" si="614"/>
        <v>0</v>
      </c>
      <c r="BY910" s="86">
        <f t="shared" si="615"/>
        <v>0</v>
      </c>
      <c r="BZ910" s="91">
        <f t="shared" si="616"/>
        <v>0</v>
      </c>
      <c r="CA910" s="91">
        <v>0</v>
      </c>
      <c r="CB910" s="96" t="s">
        <v>5719</v>
      </c>
      <c r="CC910" s="91">
        <f t="shared" si="621"/>
        <v>0</v>
      </c>
      <c r="CD910" s="91">
        <f t="shared" si="622"/>
        <v>0</v>
      </c>
      <c r="CE910" s="93">
        <f t="shared" si="623"/>
        <v>0</v>
      </c>
      <c r="CF910" s="93">
        <f t="shared" si="624"/>
        <v>0</v>
      </c>
      <c r="CG910" s="105"/>
      <c r="CH910" s="105"/>
      <c r="CI910" s="86"/>
      <c r="CJ910" s="188"/>
      <c r="CK910" s="181">
        <f t="shared" si="625"/>
        <v>0</v>
      </c>
      <c r="CL910" s="181">
        <f t="shared" si="626"/>
        <v>0</v>
      </c>
      <c r="CM910" s="86" t="s">
        <v>5723</v>
      </c>
      <c r="CN910" s="182"/>
      <c r="CO910" s="183"/>
      <c r="CP910" s="86" t="s">
        <v>5724</v>
      </c>
      <c r="CQ910" s="153"/>
      <c r="CR910" s="187" t="e">
        <f t="shared" si="627"/>
        <v>#VALUE!</v>
      </c>
      <c r="CS910" s="188">
        <v>0</v>
      </c>
      <c r="CT910" s="188" t="e">
        <f t="shared" si="629"/>
        <v>#VALUE!</v>
      </c>
      <c r="CU910" s="93"/>
      <c r="CV910" s="94">
        <f t="shared" si="611"/>
        <v>0</v>
      </c>
      <c r="CW910" s="93">
        <f t="shared" si="612"/>
        <v>0</v>
      </c>
      <c r="CX910" s="86">
        <f t="shared" si="613"/>
        <v>0</v>
      </c>
      <c r="CY910" s="93" t="e">
        <f t="shared" si="630"/>
        <v>#VALUE!</v>
      </c>
      <c r="CZ910" s="93">
        <v>0</v>
      </c>
      <c r="DA910" s="93">
        <v>0</v>
      </c>
      <c r="DB910" s="93" t="e">
        <f t="shared" si="631"/>
        <v>#VALUE!</v>
      </c>
      <c r="DC910" s="93">
        <v>0</v>
      </c>
      <c r="DD910" s="91">
        <v>0</v>
      </c>
      <c r="DE910" s="93" t="e">
        <f t="shared" si="632"/>
        <v>#VALUE!</v>
      </c>
      <c r="DF910" s="93">
        <f t="shared" si="604"/>
        <v>0</v>
      </c>
      <c r="DG910" s="93"/>
      <c r="DH910" s="93">
        <v>0</v>
      </c>
      <c r="DI910" s="93">
        <v>0</v>
      </c>
      <c r="DJ910" s="86">
        <f t="shared" si="633"/>
        <v>0</v>
      </c>
      <c r="DK910" s="91">
        <v>0</v>
      </c>
      <c r="DL910" s="93"/>
      <c r="DM910" s="93">
        <v>0</v>
      </c>
      <c r="DN910" s="93" t="e">
        <f t="shared" si="605"/>
        <v>#VALUE!</v>
      </c>
      <c r="DO910" s="93" t="e">
        <f t="shared" si="634"/>
        <v>#VALUE!</v>
      </c>
      <c r="DP910" s="92" t="e">
        <f t="shared" si="635"/>
        <v>#VALUE!</v>
      </c>
      <c r="DQ910" s="97">
        <f t="shared" si="606"/>
        <v>0</v>
      </c>
      <c r="DR910" s="98">
        <f t="shared" si="636"/>
        <v>10</v>
      </c>
      <c r="DS910" s="93" t="str">
        <f t="shared" si="637"/>
        <v>Mã tin sai !!!</v>
      </c>
      <c r="DT910" s="93"/>
      <c r="DU910" s="78" t="e">
        <f t="shared" si="607"/>
        <v>#VALUE!</v>
      </c>
      <c r="DV910" s="78" t="e">
        <f>INDEX('08_DMGiaDat'!$L:$L,MATCH(DU910,'08_DMGiaDat'!$R:$R,0))</f>
        <v>#VALUE!</v>
      </c>
      <c r="DW910" s="78" t="str">
        <f t="shared" si="608"/>
        <v>5010700200100000001</v>
      </c>
      <c r="DX910" s="78" t="str">
        <f>IFERROR(VLOOKUP(DW910,'08_DMGiaDat'!C818:C819,2,FALSE),"N")</f>
        <v>N</v>
      </c>
      <c r="DY910" s="78" t="str">
        <f t="shared" si="609"/>
        <v>50107002001001</v>
      </c>
      <c r="DZ910" s="78" t="str">
        <f>IFERROR(VLOOKUP(DY910,'08_DMGiaDat'!C818:C819,2,FALSE),"N")</f>
        <v>N</v>
      </c>
      <c r="EA910" s="78" t="str">
        <f t="shared" si="610"/>
        <v>5010700200100000001</v>
      </c>
      <c r="EB910" s="78" t="str">
        <f>IFERROR(VLOOKUP(EA910,'08_DMGiaDat'!C818:C819,2,FALSE),"N")</f>
        <v>N</v>
      </c>
      <c r="EC910" s="92" t="e">
        <f>IF(DV910&lt;&gt;"N",DV910,IF(DX910&lt;&gt;"N",DX910,IF(DZ910&lt;&gt;"N",DZ910*VLOOKUP(LEFT(CB910,3),'03_DMMucDich'!C802:C806,5,FALSE),IF(EB910&lt;&gt;"N",EB910*VLOOKUP(LEFT(CB910,3),'03_DMMucDich'!C802:C806,5,FALSE),"N/A"))))</f>
        <v>#VALUE!</v>
      </c>
    </row>
    <row r="911" spans="1:133" s="34" customFormat="1" ht="16" x14ac:dyDescent="0.2">
      <c r="A911" s="85">
        <v>897</v>
      </c>
      <c r="B911" s="86"/>
      <c r="C911" s="87"/>
      <c r="D911" s="141"/>
      <c r="E911" s="86"/>
      <c r="F911" s="88"/>
      <c r="G911" s="88" t="s">
        <v>5718</v>
      </c>
      <c r="H911" s="151">
        <v>2022</v>
      </c>
      <c r="I911" s="86"/>
      <c r="J911" s="86"/>
      <c r="K911" s="145"/>
      <c r="L911" s="105"/>
      <c r="M911" s="86"/>
      <c r="N911" s="105"/>
      <c r="O911" s="105"/>
      <c r="P911" s="86"/>
      <c r="Q911" s="86"/>
      <c r="R911" s="153"/>
      <c r="S911" s="86"/>
      <c r="T911" s="86"/>
      <c r="U911" s="86"/>
      <c r="V911" s="86" t="str">
        <f t="shared" si="617"/>
        <v xml:space="preserve">, </v>
      </c>
      <c r="W911" s="86"/>
      <c r="X911" s="86"/>
      <c r="Y911" s="86"/>
      <c r="Z911" s="88"/>
      <c r="AA911" s="105"/>
      <c r="AB911" s="86"/>
      <c r="AC911" s="90"/>
      <c r="AD911" s="86"/>
      <c r="AE911" s="86"/>
      <c r="AF911" s="86"/>
      <c r="AG911" s="86"/>
      <c r="AH911" s="160"/>
      <c r="AI911" s="153"/>
      <c r="AJ911" s="153"/>
      <c r="AK911" s="86"/>
      <c r="AL911" s="86"/>
      <c r="AM911" s="153"/>
      <c r="AN911" s="153"/>
      <c r="AO911" s="165"/>
      <c r="AP911" s="153"/>
      <c r="AQ911" s="153"/>
      <c r="AR911" s="166">
        <v>0</v>
      </c>
      <c r="AS911" s="88" t="s">
        <v>5719</v>
      </c>
      <c r="AT911" s="92">
        <f t="shared" si="628"/>
        <v>0</v>
      </c>
      <c r="AU911" s="93">
        <v>0</v>
      </c>
      <c r="AV911" s="93">
        <v>0</v>
      </c>
      <c r="AW911" s="166">
        <v>0</v>
      </c>
      <c r="AX911" s="93">
        <v>0</v>
      </c>
      <c r="AY911" s="177"/>
      <c r="AZ911" s="177">
        <v>0</v>
      </c>
      <c r="BA911" s="178"/>
      <c r="BB911" s="105"/>
      <c r="BC911" s="105"/>
      <c r="BD911" s="93"/>
      <c r="BE911" s="93">
        <v>0</v>
      </c>
      <c r="BF911" s="91">
        <v>0</v>
      </c>
      <c r="BG911" s="94"/>
      <c r="BH911" s="95"/>
      <c r="BI911" s="93">
        <f t="shared" ref="BI911:BI974" si="638">K911</f>
        <v>0</v>
      </c>
      <c r="BJ911" s="105">
        <f t="shared" ref="BJ911:BJ974" si="639">L911</f>
        <v>0</v>
      </c>
      <c r="BK911" s="88">
        <f t="shared" ref="BK911:BK974" si="640">D911</f>
        <v>0</v>
      </c>
      <c r="BL911" s="86">
        <f t="shared" ref="BL911:BL974" si="641">M911</f>
        <v>0</v>
      </c>
      <c r="BM911" s="105">
        <f t="shared" ref="BM911:BM974" si="642">N911</f>
        <v>0</v>
      </c>
      <c r="BN911" s="86">
        <f t="shared" ref="BN911:BN974" si="643">O911</f>
        <v>0</v>
      </c>
      <c r="BO911" s="86">
        <f t="shared" ref="BO911:BO974" si="644">AJ911</f>
        <v>0</v>
      </c>
      <c r="BP911" s="86">
        <f t="shared" si="618"/>
        <v>0</v>
      </c>
      <c r="BQ911" s="160"/>
      <c r="BR911" s="86" t="s">
        <v>5720</v>
      </c>
      <c r="BS911" s="88" t="s">
        <v>5721</v>
      </c>
      <c r="BT911" s="86" t="s">
        <v>5722</v>
      </c>
      <c r="BU911" s="86"/>
      <c r="BV911" s="86">
        <f t="shared" si="619"/>
        <v>0</v>
      </c>
      <c r="BW911" s="105" t="str">
        <f t="shared" si="620"/>
        <v/>
      </c>
      <c r="BX911" s="86">
        <f t="shared" si="614"/>
        <v>0</v>
      </c>
      <c r="BY911" s="86">
        <f t="shared" si="615"/>
        <v>0</v>
      </c>
      <c r="BZ911" s="91">
        <f t="shared" si="616"/>
        <v>0</v>
      </c>
      <c r="CA911" s="91">
        <v>0</v>
      </c>
      <c r="CB911" s="96" t="s">
        <v>5719</v>
      </c>
      <c r="CC911" s="91">
        <f t="shared" si="621"/>
        <v>0</v>
      </c>
      <c r="CD911" s="91">
        <f t="shared" si="622"/>
        <v>0</v>
      </c>
      <c r="CE911" s="93">
        <f t="shared" si="623"/>
        <v>0</v>
      </c>
      <c r="CF911" s="93">
        <f t="shared" si="624"/>
        <v>0</v>
      </c>
      <c r="CG911" s="105"/>
      <c r="CH911" s="105"/>
      <c r="CI911" s="86"/>
      <c r="CJ911" s="188"/>
      <c r="CK911" s="181">
        <f t="shared" si="625"/>
        <v>0</v>
      </c>
      <c r="CL911" s="181">
        <f t="shared" si="626"/>
        <v>0</v>
      </c>
      <c r="CM911" s="86" t="s">
        <v>5723</v>
      </c>
      <c r="CN911" s="182"/>
      <c r="CO911" s="183"/>
      <c r="CP911" s="86" t="s">
        <v>5724</v>
      </c>
      <c r="CQ911" s="153"/>
      <c r="CR911" s="187" t="e">
        <f t="shared" si="627"/>
        <v>#VALUE!</v>
      </c>
      <c r="CS911" s="188">
        <v>0</v>
      </c>
      <c r="CT911" s="188" t="e">
        <f t="shared" si="629"/>
        <v>#VALUE!</v>
      </c>
      <c r="CU911" s="93"/>
      <c r="CV911" s="94">
        <f t="shared" si="611"/>
        <v>0</v>
      </c>
      <c r="CW911" s="93">
        <f t="shared" si="612"/>
        <v>0</v>
      </c>
      <c r="CX911" s="86">
        <f t="shared" si="613"/>
        <v>0</v>
      </c>
      <c r="CY911" s="93" t="e">
        <f t="shared" si="630"/>
        <v>#VALUE!</v>
      </c>
      <c r="CZ911" s="93">
        <v>0</v>
      </c>
      <c r="DA911" s="93">
        <v>0</v>
      </c>
      <c r="DB911" s="93" t="e">
        <f t="shared" si="631"/>
        <v>#VALUE!</v>
      </c>
      <c r="DC911" s="93">
        <v>0</v>
      </c>
      <c r="DD911" s="91">
        <v>0</v>
      </c>
      <c r="DE911" s="93" t="e">
        <f t="shared" si="632"/>
        <v>#VALUE!</v>
      </c>
      <c r="DF911" s="93">
        <f t="shared" ref="DF911:DF974" si="645">AV911</f>
        <v>0</v>
      </c>
      <c r="DG911" s="93"/>
      <c r="DH911" s="93">
        <v>0</v>
      </c>
      <c r="DI911" s="93">
        <v>0</v>
      </c>
      <c r="DJ911" s="86">
        <f t="shared" si="633"/>
        <v>0</v>
      </c>
      <c r="DK911" s="91">
        <v>0</v>
      </c>
      <c r="DL911" s="93"/>
      <c r="DM911" s="93">
        <v>0</v>
      </c>
      <c r="DN911" s="93" t="e">
        <f t="shared" ref="DN911:DN974" si="646">CT911</f>
        <v>#VALUE!</v>
      </c>
      <c r="DO911" s="93" t="e">
        <f t="shared" si="634"/>
        <v>#VALUE!</v>
      </c>
      <c r="DP911" s="92" t="e">
        <f t="shared" si="635"/>
        <v>#VALUE!</v>
      </c>
      <c r="DQ911" s="97">
        <f t="shared" ref="DQ911:DQ974" si="647">IF(LEN(D911)=13,LEFT(D911,10)&amp;"-"&amp;RIGHT(D911,3),D911)</f>
        <v>0</v>
      </c>
      <c r="DR911" s="98">
        <f t="shared" si="636"/>
        <v>10</v>
      </c>
      <c r="DS911" s="93" t="str">
        <f t="shared" si="637"/>
        <v>Mã tin sai !!!</v>
      </c>
      <c r="DT911" s="93"/>
      <c r="DU911" s="78" t="e">
        <f t="shared" ref="DU911:DU974" si="648">IF(CP911="",CONCATENATE(LEFT(BS911,FIND("-",BS911)-1),LEFT(CM911,FIND("-",CM911)-1),LEFT(CN911,FIND("-",CN911)-1),LEFT(CO911,FIND("-",CO911)-1),LEFT(CQ911,FIND("-",CQ911)-1),LEFT(CB911,FIND("-",CB911)-1)),CONCATENATE(LEFT(BS911,FIND("-",BS911)-1),LEFT(CM911,FIND("-",CM911)-1),LEFT(CN911,FIND("-",CN911)-1),LEFT(CO911,FIND("-",CO911)-1),LEFT(CP911,FIND("-",CP911)-1),LEFT(CQ911,FIND("-",CQ911)-1),LEFT(CB911,FIND("-",CB911)-1)))</f>
        <v>#VALUE!</v>
      </c>
      <c r="DV911" s="78" t="e">
        <f>INDEX('08_DMGiaDat'!$L:$L,MATCH(DU911,'08_DMGiaDat'!$R:$R,0))</f>
        <v>#VALUE!</v>
      </c>
      <c r="DW911" s="78" t="str">
        <f t="shared" ref="DW911:DW974" si="649">CONCATENATE(LEFT(BS911,5),LEFT(CM911,3),LEFT(CN911,3),MID(CO911,4,2),LEFT(CP911,3),"00000",LEFT(CB911,3))</f>
        <v>5010700200100000001</v>
      </c>
      <c r="DX911" s="78" t="str">
        <f>IFERROR(VLOOKUP(DW911,'08_DMGiaDat'!C818:C819,2,FALSE),"N")</f>
        <v>N</v>
      </c>
      <c r="DY911" s="78" t="str">
        <f t="shared" ref="DY911:DY974" si="650">CONCATENATE(LEFT(BS911,5),LEFT(CM911,3),LEFT(CN911,3),MID(CO911,4,2),LEFT(CP911,3),LEFT(CQ911,5),"001")</f>
        <v>50107002001001</v>
      </c>
      <c r="DZ911" s="78" t="str">
        <f>IFERROR(VLOOKUP(DY911,'08_DMGiaDat'!C818:C819,2,FALSE),"N")</f>
        <v>N</v>
      </c>
      <c r="EA911" s="78" t="str">
        <f t="shared" ref="EA911:EA974" si="651">CONCATENATE(LEFT(BS911,5),LEFT(CM911,3),LEFT(CN911,3),MID(CO911,4,2),LEFT(CP911,3),"00000","001")</f>
        <v>5010700200100000001</v>
      </c>
      <c r="EB911" s="78" t="str">
        <f>IFERROR(VLOOKUP(EA911,'08_DMGiaDat'!C818:C819,2,FALSE),"N")</f>
        <v>N</v>
      </c>
      <c r="EC911" s="92" t="e">
        <f>IF(DV911&lt;&gt;"N",DV911,IF(DX911&lt;&gt;"N",DX911,IF(DZ911&lt;&gt;"N",DZ911*VLOOKUP(LEFT(CB911,3),'03_DMMucDich'!C802:C806,5,FALSE),IF(EB911&lt;&gt;"N",EB911*VLOOKUP(LEFT(CB911,3),'03_DMMucDich'!C802:C806,5,FALSE),"N/A"))))</f>
        <v>#VALUE!</v>
      </c>
    </row>
    <row r="912" spans="1:133" s="34" customFormat="1" ht="16" x14ac:dyDescent="0.2">
      <c r="A912" s="85">
        <v>898</v>
      </c>
      <c r="B912" s="86"/>
      <c r="C912" s="87"/>
      <c r="D912" s="141"/>
      <c r="E912" s="86"/>
      <c r="F912" s="88"/>
      <c r="G912" s="88" t="s">
        <v>5718</v>
      </c>
      <c r="H912" s="151">
        <v>2022</v>
      </c>
      <c r="I912" s="86"/>
      <c r="J912" s="86"/>
      <c r="K912" s="145"/>
      <c r="L912" s="105"/>
      <c r="M912" s="86"/>
      <c r="N912" s="105"/>
      <c r="O912" s="105"/>
      <c r="P912" s="86"/>
      <c r="Q912" s="86"/>
      <c r="R912" s="153"/>
      <c r="S912" s="86"/>
      <c r="T912" s="86"/>
      <c r="U912" s="86"/>
      <c r="V912" s="86" t="str">
        <f t="shared" si="617"/>
        <v xml:space="preserve">, </v>
      </c>
      <c r="W912" s="86"/>
      <c r="X912" s="86"/>
      <c r="Y912" s="86"/>
      <c r="Z912" s="88"/>
      <c r="AA912" s="105"/>
      <c r="AB912" s="86"/>
      <c r="AC912" s="90"/>
      <c r="AD912" s="86"/>
      <c r="AE912" s="86"/>
      <c r="AF912" s="86"/>
      <c r="AG912" s="86"/>
      <c r="AH912" s="160"/>
      <c r="AI912" s="153"/>
      <c r="AJ912" s="153"/>
      <c r="AK912" s="86"/>
      <c r="AL912" s="86"/>
      <c r="AM912" s="153"/>
      <c r="AN912" s="153"/>
      <c r="AO912" s="165"/>
      <c r="AP912" s="153"/>
      <c r="AQ912" s="153"/>
      <c r="AR912" s="166">
        <v>0</v>
      </c>
      <c r="AS912" s="88" t="s">
        <v>5719</v>
      </c>
      <c r="AT912" s="92">
        <f t="shared" si="628"/>
        <v>0</v>
      </c>
      <c r="AU912" s="93">
        <v>0</v>
      </c>
      <c r="AV912" s="93">
        <v>0</v>
      </c>
      <c r="AW912" s="166">
        <v>0</v>
      </c>
      <c r="AX912" s="93">
        <v>0</v>
      </c>
      <c r="AY912" s="177"/>
      <c r="AZ912" s="177">
        <v>0</v>
      </c>
      <c r="BA912" s="178"/>
      <c r="BB912" s="105"/>
      <c r="BC912" s="105"/>
      <c r="BD912" s="93"/>
      <c r="BE912" s="93">
        <v>0</v>
      </c>
      <c r="BF912" s="91">
        <v>0</v>
      </c>
      <c r="BG912" s="94"/>
      <c r="BH912" s="95"/>
      <c r="BI912" s="93">
        <f t="shared" si="638"/>
        <v>0</v>
      </c>
      <c r="BJ912" s="105">
        <f t="shared" si="639"/>
        <v>0</v>
      </c>
      <c r="BK912" s="88">
        <f t="shared" si="640"/>
        <v>0</v>
      </c>
      <c r="BL912" s="86">
        <f t="shared" si="641"/>
        <v>0</v>
      </c>
      <c r="BM912" s="105">
        <f t="shared" si="642"/>
        <v>0</v>
      </c>
      <c r="BN912" s="86">
        <f t="shared" si="643"/>
        <v>0</v>
      </c>
      <c r="BO912" s="86">
        <f t="shared" si="644"/>
        <v>0</v>
      </c>
      <c r="BP912" s="86">
        <f t="shared" si="618"/>
        <v>0</v>
      </c>
      <c r="BQ912" s="160"/>
      <c r="BR912" s="86" t="s">
        <v>5720</v>
      </c>
      <c r="BS912" s="88" t="s">
        <v>5721</v>
      </c>
      <c r="BT912" s="86" t="s">
        <v>5722</v>
      </c>
      <c r="BU912" s="86"/>
      <c r="BV912" s="86">
        <f t="shared" si="619"/>
        <v>0</v>
      </c>
      <c r="BW912" s="105" t="str">
        <f t="shared" si="620"/>
        <v/>
      </c>
      <c r="BX912" s="86">
        <f t="shared" si="614"/>
        <v>0</v>
      </c>
      <c r="BY912" s="86">
        <f t="shared" si="615"/>
        <v>0</v>
      </c>
      <c r="BZ912" s="91">
        <f t="shared" si="616"/>
        <v>0</v>
      </c>
      <c r="CA912" s="91">
        <v>0</v>
      </c>
      <c r="CB912" s="96" t="s">
        <v>5719</v>
      </c>
      <c r="CC912" s="91">
        <f t="shared" si="621"/>
        <v>0</v>
      </c>
      <c r="CD912" s="91">
        <f t="shared" si="622"/>
        <v>0</v>
      </c>
      <c r="CE912" s="93">
        <f t="shared" si="623"/>
        <v>0</v>
      </c>
      <c r="CF912" s="93">
        <f t="shared" si="624"/>
        <v>0</v>
      </c>
      <c r="CG912" s="105"/>
      <c r="CH912" s="105"/>
      <c r="CI912" s="86"/>
      <c r="CJ912" s="188"/>
      <c r="CK912" s="181">
        <f t="shared" si="625"/>
        <v>0</v>
      </c>
      <c r="CL912" s="181">
        <f t="shared" si="626"/>
        <v>0</v>
      </c>
      <c r="CM912" s="86" t="s">
        <v>5723</v>
      </c>
      <c r="CN912" s="182"/>
      <c r="CO912" s="183"/>
      <c r="CP912" s="86" t="s">
        <v>5724</v>
      </c>
      <c r="CQ912" s="153"/>
      <c r="CR912" s="187" t="e">
        <f t="shared" si="627"/>
        <v>#VALUE!</v>
      </c>
      <c r="CS912" s="188">
        <v>0</v>
      </c>
      <c r="CT912" s="188" t="e">
        <f t="shared" si="629"/>
        <v>#VALUE!</v>
      </c>
      <c r="CU912" s="93"/>
      <c r="CV912" s="94">
        <f t="shared" ref="CV912:CV975" si="652">IF(OR(CK912=0,CK912&lt;=CL912),CK912,CL912)</f>
        <v>0</v>
      </c>
      <c r="CW912" s="93">
        <f t="shared" ref="CW912:CW975" si="653">IF(AND(CK912&gt;CL912,CK912&lt;=CL912*4),CK912-CL912,IF(CK912&gt;=CL912*4,CL912*3,0))</f>
        <v>0</v>
      </c>
      <c r="CX912" s="86">
        <f t="shared" ref="CX912:CX975" si="654">IF(CK912&gt;=CL912*4,CK912-CL912*4,0)</f>
        <v>0</v>
      </c>
      <c r="CY912" s="93" t="e">
        <f t="shared" si="630"/>
        <v>#VALUE!</v>
      </c>
      <c r="CZ912" s="93">
        <v>0</v>
      </c>
      <c r="DA912" s="93">
        <v>0</v>
      </c>
      <c r="DB912" s="93" t="e">
        <f t="shared" si="631"/>
        <v>#VALUE!</v>
      </c>
      <c r="DC912" s="93">
        <v>0</v>
      </c>
      <c r="DD912" s="91">
        <v>0</v>
      </c>
      <c r="DE912" s="93" t="e">
        <f t="shared" si="632"/>
        <v>#VALUE!</v>
      </c>
      <c r="DF912" s="93">
        <f t="shared" si="645"/>
        <v>0</v>
      </c>
      <c r="DG912" s="93"/>
      <c r="DH912" s="93">
        <v>0</v>
      </c>
      <c r="DI912" s="93">
        <v>0</v>
      </c>
      <c r="DJ912" s="86">
        <f t="shared" si="633"/>
        <v>0</v>
      </c>
      <c r="DK912" s="91">
        <v>0</v>
      </c>
      <c r="DL912" s="93"/>
      <c r="DM912" s="93">
        <v>0</v>
      </c>
      <c r="DN912" s="93" t="e">
        <f t="shared" si="646"/>
        <v>#VALUE!</v>
      </c>
      <c r="DO912" s="93" t="e">
        <f t="shared" si="634"/>
        <v>#VALUE!</v>
      </c>
      <c r="DP912" s="92" t="e">
        <f t="shared" si="635"/>
        <v>#VALUE!</v>
      </c>
      <c r="DQ912" s="97">
        <f t="shared" si="647"/>
        <v>0</v>
      </c>
      <c r="DR912" s="98">
        <f t="shared" si="636"/>
        <v>10</v>
      </c>
      <c r="DS912" s="93" t="str">
        <f t="shared" si="637"/>
        <v>Mã tin sai !!!</v>
      </c>
      <c r="DT912" s="93"/>
      <c r="DU912" s="78" t="e">
        <f t="shared" si="648"/>
        <v>#VALUE!</v>
      </c>
      <c r="DV912" s="78" t="e">
        <f>INDEX('08_DMGiaDat'!$L:$L,MATCH(DU912,'08_DMGiaDat'!$R:$R,0))</f>
        <v>#VALUE!</v>
      </c>
      <c r="DW912" s="78" t="str">
        <f t="shared" si="649"/>
        <v>5010700200100000001</v>
      </c>
      <c r="DX912" s="78" t="str">
        <f>IFERROR(VLOOKUP(DW912,'08_DMGiaDat'!C818:C819,2,FALSE),"N")</f>
        <v>N</v>
      </c>
      <c r="DY912" s="78" t="str">
        <f t="shared" si="650"/>
        <v>50107002001001</v>
      </c>
      <c r="DZ912" s="78" t="str">
        <f>IFERROR(VLOOKUP(DY912,'08_DMGiaDat'!C818:C819,2,FALSE),"N")</f>
        <v>N</v>
      </c>
      <c r="EA912" s="78" t="str">
        <f t="shared" si="651"/>
        <v>5010700200100000001</v>
      </c>
      <c r="EB912" s="78" t="str">
        <f>IFERROR(VLOOKUP(EA912,'08_DMGiaDat'!C818:C819,2,FALSE),"N")</f>
        <v>N</v>
      </c>
      <c r="EC912" s="92" t="e">
        <f>IF(DV912&lt;&gt;"N",DV912,IF(DX912&lt;&gt;"N",DX912,IF(DZ912&lt;&gt;"N",DZ912*VLOOKUP(LEFT(CB912,3),'03_DMMucDich'!C802:C806,5,FALSE),IF(EB912&lt;&gt;"N",EB912*VLOOKUP(LEFT(CB912,3),'03_DMMucDich'!C802:C806,5,FALSE),"N/A"))))</f>
        <v>#VALUE!</v>
      </c>
    </row>
    <row r="913" spans="1:133" s="34" customFormat="1" ht="16" x14ac:dyDescent="0.2">
      <c r="A913" s="85">
        <v>899</v>
      </c>
      <c r="B913" s="86"/>
      <c r="C913" s="87"/>
      <c r="D913" s="141"/>
      <c r="E913" s="86"/>
      <c r="F913" s="88"/>
      <c r="G913" s="88" t="s">
        <v>5718</v>
      </c>
      <c r="H913" s="151">
        <v>2022</v>
      </c>
      <c r="I913" s="86"/>
      <c r="J913" s="86"/>
      <c r="K913" s="145"/>
      <c r="L913" s="105"/>
      <c r="M913" s="86"/>
      <c r="N913" s="105"/>
      <c r="O913" s="105"/>
      <c r="P913" s="86"/>
      <c r="Q913" s="86"/>
      <c r="R913" s="153"/>
      <c r="S913" s="86"/>
      <c r="T913" s="86"/>
      <c r="U913" s="86"/>
      <c r="V913" s="86" t="str">
        <f t="shared" si="617"/>
        <v xml:space="preserve">, </v>
      </c>
      <c r="W913" s="86"/>
      <c r="X913" s="86"/>
      <c r="Y913" s="86"/>
      <c r="Z913" s="88"/>
      <c r="AA913" s="105"/>
      <c r="AB913" s="86"/>
      <c r="AC913" s="90"/>
      <c r="AD913" s="86"/>
      <c r="AE913" s="86"/>
      <c r="AF913" s="86"/>
      <c r="AG913" s="86"/>
      <c r="AH913" s="160"/>
      <c r="AI913" s="153"/>
      <c r="AJ913" s="153"/>
      <c r="AK913" s="86"/>
      <c r="AL913" s="86"/>
      <c r="AM913" s="153"/>
      <c r="AN913" s="153"/>
      <c r="AO913" s="165"/>
      <c r="AP913" s="153"/>
      <c r="AQ913" s="153"/>
      <c r="AR913" s="166">
        <v>0</v>
      </c>
      <c r="AS913" s="88" t="s">
        <v>5719</v>
      </c>
      <c r="AT913" s="92">
        <f t="shared" si="628"/>
        <v>0</v>
      </c>
      <c r="AU913" s="93">
        <v>0</v>
      </c>
      <c r="AV913" s="93">
        <v>0</v>
      </c>
      <c r="AW913" s="166">
        <v>0</v>
      </c>
      <c r="AX913" s="93">
        <v>0</v>
      </c>
      <c r="AY913" s="177"/>
      <c r="AZ913" s="177">
        <v>0</v>
      </c>
      <c r="BA913" s="178"/>
      <c r="BB913" s="105"/>
      <c r="BC913" s="105"/>
      <c r="BD913" s="93"/>
      <c r="BE913" s="93">
        <v>0</v>
      </c>
      <c r="BF913" s="91">
        <v>0</v>
      </c>
      <c r="BG913" s="94"/>
      <c r="BH913" s="95"/>
      <c r="BI913" s="93">
        <f t="shared" si="638"/>
        <v>0</v>
      </c>
      <c r="BJ913" s="105">
        <f t="shared" si="639"/>
        <v>0</v>
      </c>
      <c r="BK913" s="88">
        <f t="shared" si="640"/>
        <v>0</v>
      </c>
      <c r="BL913" s="86">
        <f t="shared" si="641"/>
        <v>0</v>
      </c>
      <c r="BM913" s="105">
        <f t="shared" si="642"/>
        <v>0</v>
      </c>
      <c r="BN913" s="86">
        <f t="shared" si="643"/>
        <v>0</v>
      </c>
      <c r="BO913" s="86">
        <f t="shared" si="644"/>
        <v>0</v>
      </c>
      <c r="BP913" s="86">
        <f t="shared" si="618"/>
        <v>0</v>
      </c>
      <c r="BQ913" s="160"/>
      <c r="BR913" s="86" t="s">
        <v>5720</v>
      </c>
      <c r="BS913" s="88" t="s">
        <v>5721</v>
      </c>
      <c r="BT913" s="86" t="s">
        <v>5722</v>
      </c>
      <c r="BU913" s="86"/>
      <c r="BV913" s="86">
        <f t="shared" si="619"/>
        <v>0</v>
      </c>
      <c r="BW913" s="105" t="str">
        <f t="shared" si="620"/>
        <v/>
      </c>
      <c r="BX913" s="86">
        <f t="shared" ref="BX913:BX976" si="655">AP913</f>
        <v>0</v>
      </c>
      <c r="BY913" s="86">
        <f t="shared" ref="BY913:BY976" si="656">AQ913</f>
        <v>0</v>
      </c>
      <c r="BZ913" s="91">
        <f t="shared" ref="BZ913:BZ976" si="657">AR913</f>
        <v>0</v>
      </c>
      <c r="CA913" s="91">
        <v>0</v>
      </c>
      <c r="CB913" s="96" t="s">
        <v>5719</v>
      </c>
      <c r="CC913" s="91">
        <f t="shared" si="621"/>
        <v>0</v>
      </c>
      <c r="CD913" s="91">
        <f t="shared" si="622"/>
        <v>0</v>
      </c>
      <c r="CE913" s="93">
        <f t="shared" si="623"/>
        <v>0</v>
      </c>
      <c r="CF913" s="93">
        <f t="shared" si="624"/>
        <v>0</v>
      </c>
      <c r="CG913" s="105"/>
      <c r="CH913" s="105"/>
      <c r="CI913" s="86"/>
      <c r="CJ913" s="188"/>
      <c r="CK913" s="181">
        <f t="shared" si="625"/>
        <v>0</v>
      </c>
      <c r="CL913" s="181">
        <f t="shared" si="626"/>
        <v>0</v>
      </c>
      <c r="CM913" s="86" t="s">
        <v>5723</v>
      </c>
      <c r="CN913" s="182"/>
      <c r="CO913" s="183"/>
      <c r="CP913" s="86" t="s">
        <v>5724</v>
      </c>
      <c r="CQ913" s="153"/>
      <c r="CR913" s="187" t="e">
        <f t="shared" si="627"/>
        <v>#VALUE!</v>
      </c>
      <c r="CS913" s="188">
        <v>0</v>
      </c>
      <c r="CT913" s="188" t="e">
        <f t="shared" si="629"/>
        <v>#VALUE!</v>
      </c>
      <c r="CU913" s="93"/>
      <c r="CV913" s="94">
        <f t="shared" si="652"/>
        <v>0</v>
      </c>
      <c r="CW913" s="93">
        <f t="shared" si="653"/>
        <v>0</v>
      </c>
      <c r="CX913" s="86">
        <f t="shared" si="654"/>
        <v>0</v>
      </c>
      <c r="CY913" s="93" t="e">
        <f t="shared" si="630"/>
        <v>#VALUE!</v>
      </c>
      <c r="CZ913" s="93">
        <v>0</v>
      </c>
      <c r="DA913" s="93">
        <v>0</v>
      </c>
      <c r="DB913" s="93" t="e">
        <f t="shared" si="631"/>
        <v>#VALUE!</v>
      </c>
      <c r="DC913" s="93">
        <v>0</v>
      </c>
      <c r="DD913" s="91">
        <v>0</v>
      </c>
      <c r="DE913" s="93" t="e">
        <f t="shared" si="632"/>
        <v>#VALUE!</v>
      </c>
      <c r="DF913" s="93">
        <f t="shared" si="645"/>
        <v>0</v>
      </c>
      <c r="DG913" s="93"/>
      <c r="DH913" s="93">
        <v>0</v>
      </c>
      <c r="DI913" s="93">
        <v>0</v>
      </c>
      <c r="DJ913" s="86">
        <f t="shared" si="633"/>
        <v>0</v>
      </c>
      <c r="DK913" s="91">
        <v>0</v>
      </c>
      <c r="DL913" s="93"/>
      <c r="DM913" s="93">
        <v>0</v>
      </c>
      <c r="DN913" s="93" t="e">
        <f t="shared" si="646"/>
        <v>#VALUE!</v>
      </c>
      <c r="DO913" s="93" t="e">
        <f t="shared" si="634"/>
        <v>#VALUE!</v>
      </c>
      <c r="DP913" s="92" t="e">
        <f t="shared" si="635"/>
        <v>#VALUE!</v>
      </c>
      <c r="DQ913" s="97">
        <f t="shared" si="647"/>
        <v>0</v>
      </c>
      <c r="DR913" s="98">
        <f t="shared" si="636"/>
        <v>10</v>
      </c>
      <c r="DS913" s="93" t="str">
        <f t="shared" si="637"/>
        <v>Mã tin sai !!!</v>
      </c>
      <c r="DT913" s="93"/>
      <c r="DU913" s="78" t="e">
        <f t="shared" si="648"/>
        <v>#VALUE!</v>
      </c>
      <c r="DV913" s="78" t="e">
        <f>INDEX('08_DMGiaDat'!$L:$L,MATCH(DU913,'08_DMGiaDat'!$R:$R,0))</f>
        <v>#VALUE!</v>
      </c>
      <c r="DW913" s="78" t="str">
        <f t="shared" si="649"/>
        <v>5010700200100000001</v>
      </c>
      <c r="DX913" s="78" t="str">
        <f>IFERROR(VLOOKUP(DW913,'08_DMGiaDat'!C818:C819,2,FALSE),"N")</f>
        <v>N</v>
      </c>
      <c r="DY913" s="78" t="str">
        <f t="shared" si="650"/>
        <v>50107002001001</v>
      </c>
      <c r="DZ913" s="78" t="str">
        <f>IFERROR(VLOOKUP(DY913,'08_DMGiaDat'!C818:C819,2,FALSE),"N")</f>
        <v>N</v>
      </c>
      <c r="EA913" s="78" t="str">
        <f t="shared" si="651"/>
        <v>5010700200100000001</v>
      </c>
      <c r="EB913" s="78" t="str">
        <f>IFERROR(VLOOKUP(EA913,'08_DMGiaDat'!C818:C819,2,FALSE),"N")</f>
        <v>N</v>
      </c>
      <c r="EC913" s="92" t="e">
        <f>IF(DV913&lt;&gt;"N",DV913,IF(DX913&lt;&gt;"N",DX913,IF(DZ913&lt;&gt;"N",DZ913*VLOOKUP(LEFT(CB913,3),'03_DMMucDich'!C802:C806,5,FALSE),IF(EB913&lt;&gt;"N",EB913*VLOOKUP(LEFT(CB913,3),'03_DMMucDich'!C802:C806,5,FALSE),"N/A"))))</f>
        <v>#VALUE!</v>
      </c>
    </row>
    <row r="914" spans="1:133" s="34" customFormat="1" ht="16" x14ac:dyDescent="0.2">
      <c r="A914" s="85">
        <v>900</v>
      </c>
      <c r="B914" s="86"/>
      <c r="C914" s="87"/>
      <c r="D914" s="141"/>
      <c r="E914" s="86"/>
      <c r="F914" s="88"/>
      <c r="G914" s="88" t="s">
        <v>5718</v>
      </c>
      <c r="H914" s="151">
        <v>2022</v>
      </c>
      <c r="I914" s="86"/>
      <c r="J914" s="86"/>
      <c r="K914" s="145"/>
      <c r="L914" s="105"/>
      <c r="M914" s="86"/>
      <c r="N914" s="105"/>
      <c r="O914" s="105"/>
      <c r="P914" s="86"/>
      <c r="Q914" s="86"/>
      <c r="R914" s="153"/>
      <c r="S914" s="86"/>
      <c r="T914" s="86"/>
      <c r="U914" s="86"/>
      <c r="V914" s="86" t="str">
        <f t="shared" si="617"/>
        <v xml:space="preserve">, </v>
      </c>
      <c r="W914" s="86"/>
      <c r="X914" s="86"/>
      <c r="Y914" s="86"/>
      <c r="Z914" s="88"/>
      <c r="AA914" s="105"/>
      <c r="AB914" s="86"/>
      <c r="AC914" s="90"/>
      <c r="AD914" s="86"/>
      <c r="AE914" s="86"/>
      <c r="AF914" s="86"/>
      <c r="AG914" s="86"/>
      <c r="AH914" s="160"/>
      <c r="AI914" s="153"/>
      <c r="AJ914" s="153"/>
      <c r="AK914" s="86"/>
      <c r="AL914" s="86"/>
      <c r="AM914" s="153"/>
      <c r="AN914" s="153"/>
      <c r="AO914" s="165"/>
      <c r="AP914" s="153"/>
      <c r="AQ914" s="153"/>
      <c r="AR914" s="166">
        <v>0</v>
      </c>
      <c r="AS914" s="88" t="s">
        <v>5719</v>
      </c>
      <c r="AT914" s="92">
        <f t="shared" si="628"/>
        <v>0</v>
      </c>
      <c r="AU914" s="93">
        <v>0</v>
      </c>
      <c r="AV914" s="93">
        <v>0</v>
      </c>
      <c r="AW914" s="166">
        <v>0</v>
      </c>
      <c r="AX914" s="93">
        <v>0</v>
      </c>
      <c r="AY914" s="177"/>
      <c r="AZ914" s="177">
        <v>0</v>
      </c>
      <c r="BA914" s="178"/>
      <c r="BB914" s="105"/>
      <c r="BC914" s="105"/>
      <c r="BD914" s="93"/>
      <c r="BE914" s="93">
        <v>0</v>
      </c>
      <c r="BF914" s="91">
        <v>0</v>
      </c>
      <c r="BG914" s="94"/>
      <c r="BH914" s="95"/>
      <c r="BI914" s="93">
        <f t="shared" si="638"/>
        <v>0</v>
      </c>
      <c r="BJ914" s="105">
        <f t="shared" si="639"/>
        <v>0</v>
      </c>
      <c r="BK914" s="88">
        <f t="shared" si="640"/>
        <v>0</v>
      </c>
      <c r="BL914" s="86">
        <f t="shared" si="641"/>
        <v>0</v>
      </c>
      <c r="BM914" s="105">
        <f t="shared" si="642"/>
        <v>0</v>
      </c>
      <c r="BN914" s="86">
        <f t="shared" si="643"/>
        <v>0</v>
      </c>
      <c r="BO914" s="86">
        <f t="shared" si="644"/>
        <v>0</v>
      </c>
      <c r="BP914" s="86">
        <f t="shared" si="618"/>
        <v>0</v>
      </c>
      <c r="BQ914" s="160"/>
      <c r="BR914" s="86" t="s">
        <v>5720</v>
      </c>
      <c r="BS914" s="88" t="s">
        <v>5721</v>
      </c>
      <c r="BT914" s="86" t="s">
        <v>5722</v>
      </c>
      <c r="BU914" s="86"/>
      <c r="BV914" s="86">
        <f t="shared" si="619"/>
        <v>0</v>
      </c>
      <c r="BW914" s="105" t="str">
        <f t="shared" si="620"/>
        <v/>
      </c>
      <c r="BX914" s="86">
        <f t="shared" si="655"/>
        <v>0</v>
      </c>
      <c r="BY914" s="86">
        <f t="shared" si="656"/>
        <v>0</v>
      </c>
      <c r="BZ914" s="91">
        <f t="shared" si="657"/>
        <v>0</v>
      </c>
      <c r="CA914" s="91">
        <v>0</v>
      </c>
      <c r="CB914" s="96" t="s">
        <v>5719</v>
      </c>
      <c r="CC914" s="91">
        <f t="shared" si="621"/>
        <v>0</v>
      </c>
      <c r="CD914" s="91">
        <f t="shared" si="622"/>
        <v>0</v>
      </c>
      <c r="CE914" s="93">
        <f t="shared" si="623"/>
        <v>0</v>
      </c>
      <c r="CF914" s="93">
        <f t="shared" si="624"/>
        <v>0</v>
      </c>
      <c r="CG914" s="105"/>
      <c r="CH914" s="105"/>
      <c r="CI914" s="86"/>
      <c r="CJ914" s="188"/>
      <c r="CK914" s="181">
        <f t="shared" si="625"/>
        <v>0</v>
      </c>
      <c r="CL914" s="181">
        <f t="shared" si="626"/>
        <v>0</v>
      </c>
      <c r="CM914" s="86" t="s">
        <v>5723</v>
      </c>
      <c r="CN914" s="182"/>
      <c r="CO914" s="183"/>
      <c r="CP914" s="86" t="s">
        <v>5724</v>
      </c>
      <c r="CQ914" s="153"/>
      <c r="CR914" s="187" t="e">
        <f t="shared" si="627"/>
        <v>#VALUE!</v>
      </c>
      <c r="CS914" s="188">
        <v>0</v>
      </c>
      <c r="CT914" s="188" t="e">
        <f t="shared" si="629"/>
        <v>#VALUE!</v>
      </c>
      <c r="CU914" s="93"/>
      <c r="CV914" s="94">
        <f t="shared" si="652"/>
        <v>0</v>
      </c>
      <c r="CW914" s="93">
        <f t="shared" si="653"/>
        <v>0</v>
      </c>
      <c r="CX914" s="86">
        <f t="shared" si="654"/>
        <v>0</v>
      </c>
      <c r="CY914" s="93" t="e">
        <f t="shared" si="630"/>
        <v>#VALUE!</v>
      </c>
      <c r="CZ914" s="93">
        <v>0</v>
      </c>
      <c r="DA914" s="93">
        <v>0</v>
      </c>
      <c r="DB914" s="93" t="e">
        <f t="shared" si="631"/>
        <v>#VALUE!</v>
      </c>
      <c r="DC914" s="93">
        <v>0</v>
      </c>
      <c r="DD914" s="91">
        <v>0</v>
      </c>
      <c r="DE914" s="93" t="e">
        <f t="shared" si="632"/>
        <v>#VALUE!</v>
      </c>
      <c r="DF914" s="93">
        <f t="shared" si="645"/>
        <v>0</v>
      </c>
      <c r="DG914" s="93"/>
      <c r="DH914" s="93">
        <v>0</v>
      </c>
      <c r="DI914" s="93">
        <v>0</v>
      </c>
      <c r="DJ914" s="86">
        <f t="shared" si="633"/>
        <v>0</v>
      </c>
      <c r="DK914" s="91">
        <v>0</v>
      </c>
      <c r="DL914" s="93"/>
      <c r="DM914" s="93">
        <v>0</v>
      </c>
      <c r="DN914" s="93" t="e">
        <f t="shared" si="646"/>
        <v>#VALUE!</v>
      </c>
      <c r="DO914" s="93" t="e">
        <f t="shared" si="634"/>
        <v>#VALUE!</v>
      </c>
      <c r="DP914" s="92" t="e">
        <f t="shared" si="635"/>
        <v>#VALUE!</v>
      </c>
      <c r="DQ914" s="97">
        <f t="shared" si="647"/>
        <v>0</v>
      </c>
      <c r="DR914" s="98">
        <f t="shared" si="636"/>
        <v>10</v>
      </c>
      <c r="DS914" s="93" t="str">
        <f t="shared" si="637"/>
        <v>Mã tin sai !!!</v>
      </c>
      <c r="DT914" s="93"/>
      <c r="DU914" s="78" t="e">
        <f t="shared" si="648"/>
        <v>#VALUE!</v>
      </c>
      <c r="DV914" s="78" t="e">
        <f>INDEX('08_DMGiaDat'!$L:$L,MATCH(DU914,'08_DMGiaDat'!$R:$R,0))</f>
        <v>#VALUE!</v>
      </c>
      <c r="DW914" s="78" t="str">
        <f t="shared" si="649"/>
        <v>5010700200100000001</v>
      </c>
      <c r="DX914" s="78" t="str">
        <f>IFERROR(VLOOKUP(DW914,'08_DMGiaDat'!C818:C819,2,FALSE),"N")</f>
        <v>N</v>
      </c>
      <c r="DY914" s="78" t="str">
        <f t="shared" si="650"/>
        <v>50107002001001</v>
      </c>
      <c r="DZ914" s="78" t="str">
        <f>IFERROR(VLOOKUP(DY914,'08_DMGiaDat'!C818:C819,2,FALSE),"N")</f>
        <v>N</v>
      </c>
      <c r="EA914" s="78" t="str">
        <f t="shared" si="651"/>
        <v>5010700200100000001</v>
      </c>
      <c r="EB914" s="78" t="str">
        <f>IFERROR(VLOOKUP(EA914,'08_DMGiaDat'!C818:C819,2,FALSE),"N")</f>
        <v>N</v>
      </c>
      <c r="EC914" s="92" t="e">
        <f>IF(DV914&lt;&gt;"N",DV914,IF(DX914&lt;&gt;"N",DX914,IF(DZ914&lt;&gt;"N",DZ914*VLOOKUP(LEFT(CB914,3),'03_DMMucDich'!C802:C806,5,FALSE),IF(EB914&lt;&gt;"N",EB914*VLOOKUP(LEFT(CB914,3),'03_DMMucDich'!C802:C806,5,FALSE),"N/A"))))</f>
        <v>#VALUE!</v>
      </c>
    </row>
    <row r="915" spans="1:133" s="34" customFormat="1" ht="16" x14ac:dyDescent="0.2">
      <c r="A915" s="85">
        <v>901</v>
      </c>
      <c r="B915" s="86"/>
      <c r="C915" s="87"/>
      <c r="D915" s="141"/>
      <c r="E915" s="86"/>
      <c r="F915" s="88"/>
      <c r="G915" s="88" t="s">
        <v>5718</v>
      </c>
      <c r="H915" s="151">
        <v>2022</v>
      </c>
      <c r="I915" s="86"/>
      <c r="J915" s="86"/>
      <c r="K915" s="145"/>
      <c r="L915" s="105"/>
      <c r="M915" s="86"/>
      <c r="N915" s="105"/>
      <c r="O915" s="105"/>
      <c r="P915" s="86"/>
      <c r="Q915" s="86"/>
      <c r="R915" s="153"/>
      <c r="S915" s="86"/>
      <c r="T915" s="86"/>
      <c r="U915" s="86"/>
      <c r="V915" s="86" t="str">
        <f t="shared" si="617"/>
        <v xml:space="preserve">, </v>
      </c>
      <c r="W915" s="86"/>
      <c r="X915" s="86"/>
      <c r="Y915" s="86"/>
      <c r="Z915" s="88"/>
      <c r="AA915" s="105"/>
      <c r="AB915" s="86"/>
      <c r="AC915" s="90"/>
      <c r="AD915" s="86"/>
      <c r="AE915" s="86"/>
      <c r="AF915" s="86"/>
      <c r="AG915" s="86"/>
      <c r="AH915" s="160"/>
      <c r="AI915" s="153"/>
      <c r="AJ915" s="153"/>
      <c r="AK915" s="86"/>
      <c r="AL915" s="86"/>
      <c r="AM915" s="153"/>
      <c r="AN915" s="153"/>
      <c r="AO915" s="165"/>
      <c r="AP915" s="153"/>
      <c r="AQ915" s="153"/>
      <c r="AR915" s="166">
        <v>0</v>
      </c>
      <c r="AS915" s="88" t="s">
        <v>5719</v>
      </c>
      <c r="AT915" s="92">
        <f t="shared" si="628"/>
        <v>0</v>
      </c>
      <c r="AU915" s="93">
        <v>0</v>
      </c>
      <c r="AV915" s="93">
        <v>0</v>
      </c>
      <c r="AW915" s="166">
        <v>0</v>
      </c>
      <c r="AX915" s="93">
        <v>0</v>
      </c>
      <c r="AY915" s="177"/>
      <c r="AZ915" s="177">
        <v>0</v>
      </c>
      <c r="BA915" s="178"/>
      <c r="BB915" s="105"/>
      <c r="BC915" s="105"/>
      <c r="BD915" s="93"/>
      <c r="BE915" s="93">
        <v>0</v>
      </c>
      <c r="BF915" s="91">
        <v>0</v>
      </c>
      <c r="BG915" s="94"/>
      <c r="BH915" s="95"/>
      <c r="BI915" s="93">
        <f t="shared" si="638"/>
        <v>0</v>
      </c>
      <c r="BJ915" s="105">
        <f t="shared" si="639"/>
        <v>0</v>
      </c>
      <c r="BK915" s="88">
        <f t="shared" si="640"/>
        <v>0</v>
      </c>
      <c r="BL915" s="86">
        <f t="shared" si="641"/>
        <v>0</v>
      </c>
      <c r="BM915" s="105">
        <f t="shared" si="642"/>
        <v>0</v>
      </c>
      <c r="BN915" s="86">
        <f t="shared" si="643"/>
        <v>0</v>
      </c>
      <c r="BO915" s="86">
        <f t="shared" si="644"/>
        <v>0</v>
      </c>
      <c r="BP915" s="86">
        <f t="shared" si="618"/>
        <v>0</v>
      </c>
      <c r="BQ915" s="160"/>
      <c r="BR915" s="86" t="s">
        <v>5720</v>
      </c>
      <c r="BS915" s="88" t="s">
        <v>5721</v>
      </c>
      <c r="BT915" s="86" t="s">
        <v>5722</v>
      </c>
      <c r="BU915" s="86"/>
      <c r="BV915" s="86">
        <f t="shared" si="619"/>
        <v>0</v>
      </c>
      <c r="BW915" s="105" t="str">
        <f t="shared" si="620"/>
        <v/>
      </c>
      <c r="BX915" s="86">
        <f t="shared" si="655"/>
        <v>0</v>
      </c>
      <c r="BY915" s="86">
        <f t="shared" si="656"/>
        <v>0</v>
      </c>
      <c r="BZ915" s="91">
        <f t="shared" si="657"/>
        <v>0</v>
      </c>
      <c r="CA915" s="91">
        <v>0</v>
      </c>
      <c r="CB915" s="96" t="s">
        <v>5719</v>
      </c>
      <c r="CC915" s="91">
        <f t="shared" si="621"/>
        <v>0</v>
      </c>
      <c r="CD915" s="91">
        <f t="shared" si="622"/>
        <v>0</v>
      </c>
      <c r="CE915" s="93">
        <f t="shared" si="623"/>
        <v>0</v>
      </c>
      <c r="CF915" s="93">
        <f t="shared" si="624"/>
        <v>0</v>
      </c>
      <c r="CG915" s="105"/>
      <c r="CH915" s="105"/>
      <c r="CI915" s="86"/>
      <c r="CJ915" s="188"/>
      <c r="CK915" s="181">
        <f t="shared" si="625"/>
        <v>0</v>
      </c>
      <c r="CL915" s="181">
        <f t="shared" si="626"/>
        <v>0</v>
      </c>
      <c r="CM915" s="86" t="s">
        <v>5723</v>
      </c>
      <c r="CN915" s="182"/>
      <c r="CO915" s="183"/>
      <c r="CP915" s="86" t="s">
        <v>5724</v>
      </c>
      <c r="CQ915" s="153"/>
      <c r="CR915" s="187" t="e">
        <f t="shared" si="627"/>
        <v>#VALUE!</v>
      </c>
      <c r="CS915" s="188">
        <v>0</v>
      </c>
      <c r="CT915" s="188" t="e">
        <f t="shared" si="629"/>
        <v>#VALUE!</v>
      </c>
      <c r="CU915" s="93"/>
      <c r="CV915" s="94">
        <f t="shared" si="652"/>
        <v>0</v>
      </c>
      <c r="CW915" s="93">
        <f t="shared" si="653"/>
        <v>0</v>
      </c>
      <c r="CX915" s="86">
        <f t="shared" si="654"/>
        <v>0</v>
      </c>
      <c r="CY915" s="93" t="e">
        <f t="shared" si="630"/>
        <v>#VALUE!</v>
      </c>
      <c r="CZ915" s="93">
        <v>0</v>
      </c>
      <c r="DA915" s="93">
        <v>0</v>
      </c>
      <c r="DB915" s="93" t="e">
        <f t="shared" si="631"/>
        <v>#VALUE!</v>
      </c>
      <c r="DC915" s="93">
        <v>0</v>
      </c>
      <c r="DD915" s="91">
        <v>0</v>
      </c>
      <c r="DE915" s="93" t="e">
        <f t="shared" si="632"/>
        <v>#VALUE!</v>
      </c>
      <c r="DF915" s="93">
        <f t="shared" si="645"/>
        <v>0</v>
      </c>
      <c r="DG915" s="93"/>
      <c r="DH915" s="93">
        <v>0</v>
      </c>
      <c r="DI915" s="93">
        <v>0</v>
      </c>
      <c r="DJ915" s="86">
        <f t="shared" si="633"/>
        <v>0</v>
      </c>
      <c r="DK915" s="91">
        <v>0</v>
      </c>
      <c r="DL915" s="93"/>
      <c r="DM915" s="93">
        <v>0</v>
      </c>
      <c r="DN915" s="93" t="e">
        <f t="shared" si="646"/>
        <v>#VALUE!</v>
      </c>
      <c r="DO915" s="93" t="e">
        <f t="shared" si="634"/>
        <v>#VALUE!</v>
      </c>
      <c r="DP915" s="92" t="e">
        <f t="shared" si="635"/>
        <v>#VALUE!</v>
      </c>
      <c r="DQ915" s="97">
        <f t="shared" si="647"/>
        <v>0</v>
      </c>
      <c r="DR915" s="98">
        <f t="shared" si="636"/>
        <v>10</v>
      </c>
      <c r="DS915" s="93" t="str">
        <f t="shared" si="637"/>
        <v>Mã tin sai !!!</v>
      </c>
      <c r="DT915" s="93"/>
      <c r="DU915" s="78" t="e">
        <f t="shared" si="648"/>
        <v>#VALUE!</v>
      </c>
      <c r="DV915" s="78" t="e">
        <f>INDEX('08_DMGiaDat'!$L:$L,MATCH(DU915,'08_DMGiaDat'!$R:$R,0))</f>
        <v>#VALUE!</v>
      </c>
      <c r="DW915" s="78" t="str">
        <f t="shared" si="649"/>
        <v>5010700200100000001</v>
      </c>
      <c r="DX915" s="78" t="str">
        <f>IFERROR(VLOOKUP(DW915,'08_DMGiaDat'!C918:C919,2,FALSE),"N")</f>
        <v>N</v>
      </c>
      <c r="DY915" s="78" t="str">
        <f t="shared" si="650"/>
        <v>50107002001001</v>
      </c>
      <c r="DZ915" s="78" t="str">
        <f>IFERROR(VLOOKUP(DY915,'08_DMGiaDat'!C918:C919,2,FALSE),"N")</f>
        <v>N</v>
      </c>
      <c r="EA915" s="78" t="str">
        <f t="shared" si="651"/>
        <v>5010700200100000001</v>
      </c>
      <c r="EB915" s="78" t="str">
        <f>IFERROR(VLOOKUP(EA915,'08_DMGiaDat'!C918:C919,2,FALSE),"N")</f>
        <v>N</v>
      </c>
      <c r="EC915" s="92" t="e">
        <f>IF(DV915&lt;&gt;"N",DV915,IF(DX915&lt;&gt;"N",DX915,IF(DZ915&lt;&gt;"N",DZ915*VLOOKUP(LEFT(CB915,3),'03_DMMucDich'!C902:C906,5,FALSE),IF(EB915&lt;&gt;"N",EB915*VLOOKUP(LEFT(CB915,3),'03_DMMucDich'!C902:C906,5,FALSE),"N/A"))))</f>
        <v>#VALUE!</v>
      </c>
    </row>
    <row r="916" spans="1:133" s="34" customFormat="1" ht="16" x14ac:dyDescent="0.2">
      <c r="A916" s="85">
        <v>902</v>
      </c>
      <c r="B916" s="86"/>
      <c r="C916" s="87"/>
      <c r="D916" s="141"/>
      <c r="E916" s="86"/>
      <c r="F916" s="88"/>
      <c r="G916" s="88" t="s">
        <v>5718</v>
      </c>
      <c r="H916" s="151">
        <v>2022</v>
      </c>
      <c r="I916" s="86"/>
      <c r="J916" s="86"/>
      <c r="K916" s="145"/>
      <c r="L916" s="105"/>
      <c r="M916" s="86"/>
      <c r="N916" s="105"/>
      <c r="O916" s="105"/>
      <c r="P916" s="86"/>
      <c r="Q916" s="86"/>
      <c r="R916" s="153"/>
      <c r="S916" s="86"/>
      <c r="T916" s="86"/>
      <c r="U916" s="86"/>
      <c r="V916" s="86" t="str">
        <f t="shared" si="617"/>
        <v xml:space="preserve">, </v>
      </c>
      <c r="W916" s="86"/>
      <c r="X916" s="86"/>
      <c r="Y916" s="86"/>
      <c r="Z916" s="88"/>
      <c r="AA916" s="105"/>
      <c r="AB916" s="86"/>
      <c r="AC916" s="90"/>
      <c r="AD916" s="86"/>
      <c r="AE916" s="86"/>
      <c r="AF916" s="86"/>
      <c r="AG916" s="86"/>
      <c r="AH916" s="160"/>
      <c r="AI916" s="153"/>
      <c r="AJ916" s="153"/>
      <c r="AK916" s="86"/>
      <c r="AL916" s="86"/>
      <c r="AM916" s="153"/>
      <c r="AN916" s="153"/>
      <c r="AO916" s="165"/>
      <c r="AP916" s="153"/>
      <c r="AQ916" s="153"/>
      <c r="AR916" s="166">
        <v>0</v>
      </c>
      <c r="AS916" s="88" t="s">
        <v>5719</v>
      </c>
      <c r="AT916" s="92">
        <f t="shared" si="628"/>
        <v>0</v>
      </c>
      <c r="AU916" s="93">
        <v>0</v>
      </c>
      <c r="AV916" s="93">
        <v>0</v>
      </c>
      <c r="AW916" s="166">
        <v>0</v>
      </c>
      <c r="AX916" s="93">
        <v>0</v>
      </c>
      <c r="AY916" s="177"/>
      <c r="AZ916" s="177">
        <v>0</v>
      </c>
      <c r="BA916" s="178"/>
      <c r="BB916" s="105"/>
      <c r="BC916" s="105"/>
      <c r="BD916" s="93"/>
      <c r="BE916" s="93">
        <v>0</v>
      </c>
      <c r="BF916" s="91">
        <v>0</v>
      </c>
      <c r="BG916" s="94"/>
      <c r="BH916" s="95"/>
      <c r="BI916" s="93">
        <f t="shared" si="638"/>
        <v>0</v>
      </c>
      <c r="BJ916" s="105">
        <f t="shared" si="639"/>
        <v>0</v>
      </c>
      <c r="BK916" s="88">
        <f t="shared" si="640"/>
        <v>0</v>
      </c>
      <c r="BL916" s="86">
        <f t="shared" si="641"/>
        <v>0</v>
      </c>
      <c r="BM916" s="105">
        <f t="shared" si="642"/>
        <v>0</v>
      </c>
      <c r="BN916" s="86">
        <f t="shared" si="643"/>
        <v>0</v>
      </c>
      <c r="BO916" s="86">
        <f t="shared" si="644"/>
        <v>0</v>
      </c>
      <c r="BP916" s="86">
        <f t="shared" si="618"/>
        <v>0</v>
      </c>
      <c r="BQ916" s="160"/>
      <c r="BR916" s="86" t="s">
        <v>5720</v>
      </c>
      <c r="BS916" s="88" t="s">
        <v>5721</v>
      </c>
      <c r="BT916" s="86" t="s">
        <v>5722</v>
      </c>
      <c r="BU916" s="86"/>
      <c r="BV916" s="86">
        <f t="shared" si="619"/>
        <v>0</v>
      </c>
      <c r="BW916" s="105" t="str">
        <f t="shared" si="620"/>
        <v/>
      </c>
      <c r="BX916" s="86">
        <f t="shared" si="655"/>
        <v>0</v>
      </c>
      <c r="BY916" s="86">
        <f t="shared" si="656"/>
        <v>0</v>
      </c>
      <c r="BZ916" s="91">
        <f t="shared" si="657"/>
        <v>0</v>
      </c>
      <c r="CA916" s="91">
        <v>0</v>
      </c>
      <c r="CB916" s="96" t="s">
        <v>5719</v>
      </c>
      <c r="CC916" s="91">
        <f t="shared" si="621"/>
        <v>0</v>
      </c>
      <c r="CD916" s="91">
        <f t="shared" si="622"/>
        <v>0</v>
      </c>
      <c r="CE916" s="93">
        <f t="shared" si="623"/>
        <v>0</v>
      </c>
      <c r="CF916" s="93">
        <f t="shared" si="624"/>
        <v>0</v>
      </c>
      <c r="CG916" s="105"/>
      <c r="CH916" s="105"/>
      <c r="CI916" s="86"/>
      <c r="CJ916" s="188"/>
      <c r="CK916" s="181">
        <f t="shared" si="625"/>
        <v>0</v>
      </c>
      <c r="CL916" s="181">
        <f t="shared" si="626"/>
        <v>0</v>
      </c>
      <c r="CM916" s="86" t="s">
        <v>5723</v>
      </c>
      <c r="CN916" s="182"/>
      <c r="CO916" s="183"/>
      <c r="CP916" s="86" t="s">
        <v>5724</v>
      </c>
      <c r="CQ916" s="153"/>
      <c r="CR916" s="187" t="e">
        <f t="shared" si="627"/>
        <v>#VALUE!</v>
      </c>
      <c r="CS916" s="188">
        <v>0</v>
      </c>
      <c r="CT916" s="188" t="e">
        <f t="shared" si="629"/>
        <v>#VALUE!</v>
      </c>
      <c r="CU916" s="93"/>
      <c r="CV916" s="94">
        <f t="shared" si="652"/>
        <v>0</v>
      </c>
      <c r="CW916" s="93">
        <f t="shared" si="653"/>
        <v>0</v>
      </c>
      <c r="CX916" s="86">
        <f t="shared" si="654"/>
        <v>0</v>
      </c>
      <c r="CY916" s="93" t="e">
        <f t="shared" si="630"/>
        <v>#VALUE!</v>
      </c>
      <c r="CZ916" s="93">
        <v>0</v>
      </c>
      <c r="DA916" s="93">
        <v>0</v>
      </c>
      <c r="DB916" s="93" t="e">
        <f t="shared" si="631"/>
        <v>#VALUE!</v>
      </c>
      <c r="DC916" s="93">
        <v>0</v>
      </c>
      <c r="DD916" s="91">
        <v>0</v>
      </c>
      <c r="DE916" s="93" t="e">
        <f t="shared" si="632"/>
        <v>#VALUE!</v>
      </c>
      <c r="DF916" s="93">
        <f t="shared" si="645"/>
        <v>0</v>
      </c>
      <c r="DG916" s="93"/>
      <c r="DH916" s="93">
        <v>0</v>
      </c>
      <c r="DI916" s="93">
        <v>0</v>
      </c>
      <c r="DJ916" s="86">
        <f t="shared" si="633"/>
        <v>0</v>
      </c>
      <c r="DK916" s="91">
        <v>0</v>
      </c>
      <c r="DL916" s="93"/>
      <c r="DM916" s="93">
        <v>0</v>
      </c>
      <c r="DN916" s="93" t="e">
        <f t="shared" si="646"/>
        <v>#VALUE!</v>
      </c>
      <c r="DO916" s="93" t="e">
        <f t="shared" si="634"/>
        <v>#VALUE!</v>
      </c>
      <c r="DP916" s="92" t="e">
        <f t="shared" si="635"/>
        <v>#VALUE!</v>
      </c>
      <c r="DQ916" s="97">
        <f t="shared" si="647"/>
        <v>0</v>
      </c>
      <c r="DR916" s="98">
        <f t="shared" si="636"/>
        <v>10</v>
      </c>
      <c r="DS916" s="93" t="str">
        <f t="shared" si="637"/>
        <v>Mã tin sai !!!</v>
      </c>
      <c r="DT916" s="93"/>
      <c r="DU916" s="78" t="e">
        <f t="shared" si="648"/>
        <v>#VALUE!</v>
      </c>
      <c r="DV916" s="78" t="e">
        <f>INDEX('08_DMGiaDat'!$L:$L,MATCH(DU916,'08_DMGiaDat'!$R:$R,0))</f>
        <v>#VALUE!</v>
      </c>
      <c r="DW916" s="78" t="str">
        <f t="shared" si="649"/>
        <v>5010700200100000001</v>
      </c>
      <c r="DX916" s="78" t="str">
        <f>IFERROR(VLOOKUP(DW916,'08_DMGiaDat'!C918:C919,2,FALSE),"N")</f>
        <v>N</v>
      </c>
      <c r="DY916" s="78" t="str">
        <f t="shared" si="650"/>
        <v>50107002001001</v>
      </c>
      <c r="DZ916" s="78" t="str">
        <f>IFERROR(VLOOKUP(DY916,'08_DMGiaDat'!C918:C919,2,FALSE),"N")</f>
        <v>N</v>
      </c>
      <c r="EA916" s="78" t="str">
        <f t="shared" si="651"/>
        <v>5010700200100000001</v>
      </c>
      <c r="EB916" s="78" t="str">
        <f>IFERROR(VLOOKUP(EA916,'08_DMGiaDat'!C918:C919,2,FALSE),"N")</f>
        <v>N</v>
      </c>
      <c r="EC916" s="92" t="e">
        <f>IF(DV916&lt;&gt;"N",DV916,IF(DX916&lt;&gt;"N",DX916,IF(DZ916&lt;&gt;"N",DZ916*VLOOKUP(LEFT(CB916,3),'03_DMMucDich'!C902:C906,5,FALSE),IF(EB916&lt;&gt;"N",EB916*VLOOKUP(LEFT(CB916,3),'03_DMMucDich'!C902:C906,5,FALSE),"N/A"))))</f>
        <v>#VALUE!</v>
      </c>
    </row>
    <row r="917" spans="1:133" s="34" customFormat="1" ht="16" x14ac:dyDescent="0.2">
      <c r="A917" s="85">
        <v>903</v>
      </c>
      <c r="B917" s="86"/>
      <c r="C917" s="87"/>
      <c r="D917" s="141"/>
      <c r="E917" s="86"/>
      <c r="F917" s="88"/>
      <c r="G917" s="88" t="s">
        <v>5718</v>
      </c>
      <c r="H917" s="151">
        <v>2022</v>
      </c>
      <c r="I917" s="86"/>
      <c r="J917" s="86"/>
      <c r="K917" s="145"/>
      <c r="L917" s="105"/>
      <c r="M917" s="86"/>
      <c r="N917" s="105"/>
      <c r="O917" s="105"/>
      <c r="P917" s="86"/>
      <c r="Q917" s="86"/>
      <c r="R917" s="153"/>
      <c r="S917" s="86"/>
      <c r="T917" s="86"/>
      <c r="U917" s="86"/>
      <c r="V917" s="86" t="str">
        <f t="shared" si="617"/>
        <v xml:space="preserve">, </v>
      </c>
      <c r="W917" s="86"/>
      <c r="X917" s="86"/>
      <c r="Y917" s="86"/>
      <c r="Z917" s="88"/>
      <c r="AA917" s="105"/>
      <c r="AB917" s="86"/>
      <c r="AC917" s="90"/>
      <c r="AD917" s="86"/>
      <c r="AE917" s="86"/>
      <c r="AF917" s="86"/>
      <c r="AG917" s="86"/>
      <c r="AH917" s="160"/>
      <c r="AI917" s="153"/>
      <c r="AJ917" s="153"/>
      <c r="AK917" s="86"/>
      <c r="AL917" s="86"/>
      <c r="AM917" s="153"/>
      <c r="AN917" s="153"/>
      <c r="AO917" s="165"/>
      <c r="AP917" s="153"/>
      <c r="AQ917" s="153"/>
      <c r="AR917" s="166">
        <v>0</v>
      </c>
      <c r="AS917" s="88" t="s">
        <v>5719</v>
      </c>
      <c r="AT917" s="92">
        <f t="shared" si="628"/>
        <v>0</v>
      </c>
      <c r="AU917" s="93">
        <v>0</v>
      </c>
      <c r="AV917" s="93">
        <v>0</v>
      </c>
      <c r="AW917" s="166">
        <v>0</v>
      </c>
      <c r="AX917" s="93">
        <v>0</v>
      </c>
      <c r="AY917" s="177"/>
      <c r="AZ917" s="177">
        <v>0</v>
      </c>
      <c r="BA917" s="178"/>
      <c r="BB917" s="105"/>
      <c r="BC917" s="105"/>
      <c r="BD917" s="93"/>
      <c r="BE917" s="93">
        <v>0</v>
      </c>
      <c r="BF917" s="91">
        <v>0</v>
      </c>
      <c r="BG917" s="94"/>
      <c r="BH917" s="95"/>
      <c r="BI917" s="93">
        <f t="shared" si="638"/>
        <v>0</v>
      </c>
      <c r="BJ917" s="105">
        <f t="shared" si="639"/>
        <v>0</v>
      </c>
      <c r="BK917" s="88">
        <f t="shared" si="640"/>
        <v>0</v>
      </c>
      <c r="BL917" s="86">
        <f t="shared" si="641"/>
        <v>0</v>
      </c>
      <c r="BM917" s="105">
        <f t="shared" si="642"/>
        <v>0</v>
      </c>
      <c r="BN917" s="86">
        <f t="shared" si="643"/>
        <v>0</v>
      </c>
      <c r="BO917" s="86">
        <f t="shared" si="644"/>
        <v>0</v>
      </c>
      <c r="BP917" s="86">
        <f t="shared" si="618"/>
        <v>0</v>
      </c>
      <c r="BQ917" s="160"/>
      <c r="BR917" s="86" t="s">
        <v>5720</v>
      </c>
      <c r="BS917" s="88" t="s">
        <v>5721</v>
      </c>
      <c r="BT917" s="86" t="s">
        <v>5722</v>
      </c>
      <c r="BU917" s="86"/>
      <c r="BV917" s="86">
        <f t="shared" si="619"/>
        <v>0</v>
      </c>
      <c r="BW917" s="105" t="str">
        <f t="shared" si="620"/>
        <v/>
      </c>
      <c r="BX917" s="86">
        <f t="shared" si="655"/>
        <v>0</v>
      </c>
      <c r="BY917" s="86">
        <f t="shared" si="656"/>
        <v>0</v>
      </c>
      <c r="BZ917" s="91">
        <f t="shared" si="657"/>
        <v>0</v>
      </c>
      <c r="CA917" s="91">
        <v>0</v>
      </c>
      <c r="CB917" s="96" t="s">
        <v>5719</v>
      </c>
      <c r="CC917" s="91">
        <f t="shared" si="621"/>
        <v>0</v>
      </c>
      <c r="CD917" s="91">
        <f t="shared" si="622"/>
        <v>0</v>
      </c>
      <c r="CE917" s="93">
        <f t="shared" si="623"/>
        <v>0</v>
      </c>
      <c r="CF917" s="93">
        <f t="shared" si="624"/>
        <v>0</v>
      </c>
      <c r="CG917" s="105"/>
      <c r="CH917" s="105"/>
      <c r="CI917" s="86"/>
      <c r="CJ917" s="188"/>
      <c r="CK917" s="181">
        <f t="shared" si="625"/>
        <v>0</v>
      </c>
      <c r="CL917" s="181">
        <f t="shared" si="626"/>
        <v>0</v>
      </c>
      <c r="CM917" s="86" t="s">
        <v>5723</v>
      </c>
      <c r="CN917" s="182"/>
      <c r="CO917" s="183"/>
      <c r="CP917" s="86" t="s">
        <v>5724</v>
      </c>
      <c r="CQ917" s="153"/>
      <c r="CR917" s="187" t="e">
        <f t="shared" si="627"/>
        <v>#VALUE!</v>
      </c>
      <c r="CS917" s="188">
        <v>0</v>
      </c>
      <c r="CT917" s="188" t="e">
        <f t="shared" si="629"/>
        <v>#VALUE!</v>
      </c>
      <c r="CU917" s="93"/>
      <c r="CV917" s="94">
        <f t="shared" si="652"/>
        <v>0</v>
      </c>
      <c r="CW917" s="93">
        <f t="shared" si="653"/>
        <v>0</v>
      </c>
      <c r="CX917" s="86">
        <f t="shared" si="654"/>
        <v>0</v>
      </c>
      <c r="CY917" s="93" t="e">
        <f t="shared" si="630"/>
        <v>#VALUE!</v>
      </c>
      <c r="CZ917" s="93">
        <v>0</v>
      </c>
      <c r="DA917" s="93">
        <v>0</v>
      </c>
      <c r="DB917" s="93" t="e">
        <f t="shared" si="631"/>
        <v>#VALUE!</v>
      </c>
      <c r="DC917" s="93">
        <v>0</v>
      </c>
      <c r="DD917" s="91">
        <v>0</v>
      </c>
      <c r="DE917" s="93" t="e">
        <f t="shared" si="632"/>
        <v>#VALUE!</v>
      </c>
      <c r="DF917" s="93">
        <f t="shared" si="645"/>
        <v>0</v>
      </c>
      <c r="DG917" s="93"/>
      <c r="DH917" s="93">
        <v>0</v>
      </c>
      <c r="DI917" s="93">
        <v>0</v>
      </c>
      <c r="DJ917" s="86">
        <f t="shared" si="633"/>
        <v>0</v>
      </c>
      <c r="DK917" s="91">
        <v>0</v>
      </c>
      <c r="DL917" s="93"/>
      <c r="DM917" s="93">
        <v>0</v>
      </c>
      <c r="DN917" s="93" t="e">
        <f t="shared" si="646"/>
        <v>#VALUE!</v>
      </c>
      <c r="DO917" s="93" t="e">
        <f t="shared" si="634"/>
        <v>#VALUE!</v>
      </c>
      <c r="DP917" s="92" t="e">
        <f t="shared" si="635"/>
        <v>#VALUE!</v>
      </c>
      <c r="DQ917" s="97">
        <f t="shared" si="647"/>
        <v>0</v>
      </c>
      <c r="DR917" s="98">
        <f t="shared" si="636"/>
        <v>10</v>
      </c>
      <c r="DS917" s="93" t="str">
        <f t="shared" si="637"/>
        <v>Mã tin sai !!!</v>
      </c>
      <c r="DT917" s="93"/>
      <c r="DU917" s="78" t="e">
        <f t="shared" si="648"/>
        <v>#VALUE!</v>
      </c>
      <c r="DV917" s="78" t="e">
        <f>INDEX('08_DMGiaDat'!$L:$L,MATCH(DU917,'08_DMGiaDat'!$R:$R,0))</f>
        <v>#VALUE!</v>
      </c>
      <c r="DW917" s="78" t="str">
        <f t="shared" si="649"/>
        <v>5010700200100000001</v>
      </c>
      <c r="DX917" s="78" t="str">
        <f>IFERROR(VLOOKUP(DW917,'08_DMGiaDat'!C918:C919,2,FALSE),"N")</f>
        <v>N</v>
      </c>
      <c r="DY917" s="78" t="str">
        <f t="shared" si="650"/>
        <v>50107002001001</v>
      </c>
      <c r="DZ917" s="78" t="str">
        <f>IFERROR(VLOOKUP(DY917,'08_DMGiaDat'!C918:C919,2,FALSE),"N")</f>
        <v>N</v>
      </c>
      <c r="EA917" s="78" t="str">
        <f t="shared" si="651"/>
        <v>5010700200100000001</v>
      </c>
      <c r="EB917" s="78" t="str">
        <f>IFERROR(VLOOKUP(EA917,'08_DMGiaDat'!C918:C919,2,FALSE),"N")</f>
        <v>N</v>
      </c>
      <c r="EC917" s="92" t="e">
        <f>IF(DV917&lt;&gt;"N",DV917,IF(DX917&lt;&gt;"N",DX917,IF(DZ917&lt;&gt;"N",DZ917*VLOOKUP(LEFT(CB917,3),'03_DMMucDich'!C902:C906,5,FALSE),IF(EB917&lt;&gt;"N",EB917*VLOOKUP(LEFT(CB917,3),'03_DMMucDich'!C902:C906,5,FALSE),"N/A"))))</f>
        <v>#VALUE!</v>
      </c>
    </row>
    <row r="918" spans="1:133" s="34" customFormat="1" ht="16" x14ac:dyDescent="0.2">
      <c r="A918" s="85">
        <v>904</v>
      </c>
      <c r="B918" s="86"/>
      <c r="C918" s="87"/>
      <c r="D918" s="141"/>
      <c r="E918" s="86"/>
      <c r="F918" s="88"/>
      <c r="G918" s="88" t="s">
        <v>5718</v>
      </c>
      <c r="H918" s="151">
        <v>2022</v>
      </c>
      <c r="I918" s="86"/>
      <c r="J918" s="86"/>
      <c r="K918" s="145"/>
      <c r="L918" s="105"/>
      <c r="M918" s="86"/>
      <c r="N918" s="105"/>
      <c r="O918" s="105"/>
      <c r="P918" s="86"/>
      <c r="Q918" s="86"/>
      <c r="R918" s="153"/>
      <c r="S918" s="86"/>
      <c r="T918" s="86"/>
      <c r="U918" s="86"/>
      <c r="V918" s="86" t="str">
        <f t="shared" si="617"/>
        <v xml:space="preserve">, </v>
      </c>
      <c r="W918" s="86"/>
      <c r="X918" s="86"/>
      <c r="Y918" s="86"/>
      <c r="Z918" s="88"/>
      <c r="AA918" s="105"/>
      <c r="AB918" s="86"/>
      <c r="AC918" s="90"/>
      <c r="AD918" s="86"/>
      <c r="AE918" s="86"/>
      <c r="AF918" s="86"/>
      <c r="AG918" s="86"/>
      <c r="AH918" s="160"/>
      <c r="AI918" s="153"/>
      <c r="AJ918" s="153"/>
      <c r="AK918" s="86"/>
      <c r="AL918" s="86"/>
      <c r="AM918" s="153"/>
      <c r="AN918" s="153"/>
      <c r="AO918" s="165"/>
      <c r="AP918" s="153"/>
      <c r="AQ918" s="153"/>
      <c r="AR918" s="166">
        <v>0</v>
      </c>
      <c r="AS918" s="88" t="s">
        <v>5719</v>
      </c>
      <c r="AT918" s="92">
        <f t="shared" si="628"/>
        <v>0</v>
      </c>
      <c r="AU918" s="93">
        <v>0</v>
      </c>
      <c r="AV918" s="93">
        <v>0</v>
      </c>
      <c r="AW918" s="166">
        <v>0</v>
      </c>
      <c r="AX918" s="93">
        <v>0</v>
      </c>
      <c r="AY918" s="177"/>
      <c r="AZ918" s="177">
        <v>0</v>
      </c>
      <c r="BA918" s="178"/>
      <c r="BB918" s="105"/>
      <c r="BC918" s="105"/>
      <c r="BD918" s="93"/>
      <c r="BE918" s="93">
        <v>0</v>
      </c>
      <c r="BF918" s="91">
        <v>0</v>
      </c>
      <c r="BG918" s="94"/>
      <c r="BH918" s="95"/>
      <c r="BI918" s="93">
        <f t="shared" si="638"/>
        <v>0</v>
      </c>
      <c r="BJ918" s="105">
        <f t="shared" si="639"/>
        <v>0</v>
      </c>
      <c r="BK918" s="88">
        <f t="shared" si="640"/>
        <v>0</v>
      </c>
      <c r="BL918" s="86">
        <f t="shared" si="641"/>
        <v>0</v>
      </c>
      <c r="BM918" s="105">
        <f t="shared" si="642"/>
        <v>0</v>
      </c>
      <c r="BN918" s="86">
        <f t="shared" si="643"/>
        <v>0</v>
      </c>
      <c r="BO918" s="86">
        <f t="shared" si="644"/>
        <v>0</v>
      </c>
      <c r="BP918" s="86">
        <f t="shared" si="618"/>
        <v>0</v>
      </c>
      <c r="BQ918" s="160"/>
      <c r="BR918" s="86" t="s">
        <v>5720</v>
      </c>
      <c r="BS918" s="88" t="s">
        <v>5721</v>
      </c>
      <c r="BT918" s="86" t="s">
        <v>5722</v>
      </c>
      <c r="BU918" s="86"/>
      <c r="BV918" s="86">
        <f t="shared" si="619"/>
        <v>0</v>
      </c>
      <c r="BW918" s="105" t="str">
        <f t="shared" si="620"/>
        <v/>
      </c>
      <c r="BX918" s="86">
        <f t="shared" si="655"/>
        <v>0</v>
      </c>
      <c r="BY918" s="86">
        <f t="shared" si="656"/>
        <v>0</v>
      </c>
      <c r="BZ918" s="91">
        <f t="shared" si="657"/>
        <v>0</v>
      </c>
      <c r="CA918" s="91">
        <v>0</v>
      </c>
      <c r="CB918" s="96" t="s">
        <v>5719</v>
      </c>
      <c r="CC918" s="91">
        <f t="shared" si="621"/>
        <v>0</v>
      </c>
      <c r="CD918" s="91">
        <f t="shared" si="622"/>
        <v>0</v>
      </c>
      <c r="CE918" s="93">
        <f t="shared" si="623"/>
        <v>0</v>
      </c>
      <c r="CF918" s="93">
        <f t="shared" si="624"/>
        <v>0</v>
      </c>
      <c r="CG918" s="105"/>
      <c r="CH918" s="105"/>
      <c r="CI918" s="86"/>
      <c r="CJ918" s="188"/>
      <c r="CK918" s="181">
        <f t="shared" si="625"/>
        <v>0</v>
      </c>
      <c r="CL918" s="181">
        <f t="shared" si="626"/>
        <v>0</v>
      </c>
      <c r="CM918" s="86" t="s">
        <v>5723</v>
      </c>
      <c r="CN918" s="182"/>
      <c r="CO918" s="183"/>
      <c r="CP918" s="86" t="s">
        <v>5724</v>
      </c>
      <c r="CQ918" s="153"/>
      <c r="CR918" s="187" t="e">
        <f t="shared" si="627"/>
        <v>#VALUE!</v>
      </c>
      <c r="CS918" s="188">
        <v>0</v>
      </c>
      <c r="CT918" s="188" t="e">
        <f t="shared" si="629"/>
        <v>#VALUE!</v>
      </c>
      <c r="CU918" s="93"/>
      <c r="CV918" s="94">
        <f t="shared" si="652"/>
        <v>0</v>
      </c>
      <c r="CW918" s="93">
        <f t="shared" si="653"/>
        <v>0</v>
      </c>
      <c r="CX918" s="86">
        <f t="shared" si="654"/>
        <v>0</v>
      </c>
      <c r="CY918" s="93" t="e">
        <f t="shared" si="630"/>
        <v>#VALUE!</v>
      </c>
      <c r="CZ918" s="93">
        <v>0</v>
      </c>
      <c r="DA918" s="93">
        <v>0</v>
      </c>
      <c r="DB918" s="93" t="e">
        <f t="shared" si="631"/>
        <v>#VALUE!</v>
      </c>
      <c r="DC918" s="93">
        <v>0</v>
      </c>
      <c r="DD918" s="91">
        <v>0</v>
      </c>
      <c r="DE918" s="93" t="e">
        <f t="shared" si="632"/>
        <v>#VALUE!</v>
      </c>
      <c r="DF918" s="93">
        <f t="shared" si="645"/>
        <v>0</v>
      </c>
      <c r="DG918" s="93"/>
      <c r="DH918" s="93">
        <v>0</v>
      </c>
      <c r="DI918" s="93">
        <v>0</v>
      </c>
      <c r="DJ918" s="86">
        <f t="shared" si="633"/>
        <v>0</v>
      </c>
      <c r="DK918" s="91">
        <v>0</v>
      </c>
      <c r="DL918" s="93"/>
      <c r="DM918" s="93">
        <v>0</v>
      </c>
      <c r="DN918" s="93" t="e">
        <f t="shared" si="646"/>
        <v>#VALUE!</v>
      </c>
      <c r="DO918" s="93" t="e">
        <f t="shared" si="634"/>
        <v>#VALUE!</v>
      </c>
      <c r="DP918" s="92" t="e">
        <f t="shared" si="635"/>
        <v>#VALUE!</v>
      </c>
      <c r="DQ918" s="97">
        <f t="shared" si="647"/>
        <v>0</v>
      </c>
      <c r="DR918" s="98">
        <f t="shared" si="636"/>
        <v>10</v>
      </c>
      <c r="DS918" s="93" t="str">
        <f t="shared" si="637"/>
        <v>Mã tin sai !!!</v>
      </c>
      <c r="DT918" s="93"/>
      <c r="DU918" s="78" t="e">
        <f t="shared" si="648"/>
        <v>#VALUE!</v>
      </c>
      <c r="DV918" s="78" t="e">
        <f>INDEX('08_DMGiaDat'!$L:$L,MATCH(DU918,'08_DMGiaDat'!$R:$R,0))</f>
        <v>#VALUE!</v>
      </c>
      <c r="DW918" s="78" t="str">
        <f t="shared" si="649"/>
        <v>5010700200100000001</v>
      </c>
      <c r="DX918" s="78" t="str">
        <f>IFERROR(VLOOKUP(DW918,'08_DMGiaDat'!C918:C919,2,FALSE),"N")</f>
        <v>N</v>
      </c>
      <c r="DY918" s="78" t="str">
        <f t="shared" si="650"/>
        <v>50107002001001</v>
      </c>
      <c r="DZ918" s="78" t="str">
        <f>IFERROR(VLOOKUP(DY918,'08_DMGiaDat'!C918:C919,2,FALSE),"N")</f>
        <v>N</v>
      </c>
      <c r="EA918" s="78" t="str">
        <f t="shared" si="651"/>
        <v>5010700200100000001</v>
      </c>
      <c r="EB918" s="78" t="str">
        <f>IFERROR(VLOOKUP(EA918,'08_DMGiaDat'!C918:C919,2,FALSE),"N")</f>
        <v>N</v>
      </c>
      <c r="EC918" s="92" t="e">
        <f>IF(DV918&lt;&gt;"N",DV918,IF(DX918&lt;&gt;"N",DX918,IF(DZ918&lt;&gt;"N",DZ918*VLOOKUP(LEFT(CB918,3),'03_DMMucDich'!C902:C906,5,FALSE),IF(EB918&lt;&gt;"N",EB918*VLOOKUP(LEFT(CB918,3),'03_DMMucDich'!C902:C906,5,FALSE),"N/A"))))</f>
        <v>#VALUE!</v>
      </c>
    </row>
    <row r="919" spans="1:133" s="34" customFormat="1" ht="16" x14ac:dyDescent="0.2">
      <c r="A919" s="85">
        <v>905</v>
      </c>
      <c r="B919" s="86"/>
      <c r="C919" s="87"/>
      <c r="D919" s="141"/>
      <c r="E919" s="86"/>
      <c r="F919" s="88"/>
      <c r="G919" s="88" t="s">
        <v>5718</v>
      </c>
      <c r="H919" s="151">
        <v>2022</v>
      </c>
      <c r="I919" s="86"/>
      <c r="J919" s="86"/>
      <c r="K919" s="145"/>
      <c r="L919" s="105"/>
      <c r="M919" s="86"/>
      <c r="N919" s="105"/>
      <c r="O919" s="105"/>
      <c r="P919" s="86"/>
      <c r="Q919" s="86"/>
      <c r="R919" s="153"/>
      <c r="S919" s="86"/>
      <c r="T919" s="86"/>
      <c r="U919" s="86"/>
      <c r="V919" s="86" t="str">
        <f t="shared" si="617"/>
        <v xml:space="preserve">, </v>
      </c>
      <c r="W919" s="86"/>
      <c r="X919" s="86"/>
      <c r="Y919" s="86"/>
      <c r="Z919" s="88"/>
      <c r="AA919" s="105"/>
      <c r="AB919" s="86"/>
      <c r="AC919" s="90"/>
      <c r="AD919" s="86"/>
      <c r="AE919" s="86"/>
      <c r="AF919" s="86"/>
      <c r="AG919" s="86"/>
      <c r="AH919" s="160"/>
      <c r="AI919" s="153"/>
      <c r="AJ919" s="153"/>
      <c r="AK919" s="86"/>
      <c r="AL919" s="86"/>
      <c r="AM919" s="153"/>
      <c r="AN919" s="153"/>
      <c r="AO919" s="165"/>
      <c r="AP919" s="153"/>
      <c r="AQ919" s="153"/>
      <c r="AR919" s="166">
        <v>0</v>
      </c>
      <c r="AS919" s="88" t="s">
        <v>5719</v>
      </c>
      <c r="AT919" s="92">
        <f t="shared" si="628"/>
        <v>0</v>
      </c>
      <c r="AU919" s="93">
        <v>0</v>
      </c>
      <c r="AV919" s="93">
        <v>0</v>
      </c>
      <c r="AW919" s="166">
        <v>0</v>
      </c>
      <c r="AX919" s="93">
        <v>0</v>
      </c>
      <c r="AY919" s="177"/>
      <c r="AZ919" s="177">
        <v>0</v>
      </c>
      <c r="BA919" s="178"/>
      <c r="BB919" s="105"/>
      <c r="BC919" s="105"/>
      <c r="BD919" s="93"/>
      <c r="BE919" s="93">
        <v>0</v>
      </c>
      <c r="BF919" s="91">
        <v>0</v>
      </c>
      <c r="BG919" s="94"/>
      <c r="BH919" s="95"/>
      <c r="BI919" s="93">
        <f t="shared" si="638"/>
        <v>0</v>
      </c>
      <c r="BJ919" s="105">
        <f t="shared" si="639"/>
        <v>0</v>
      </c>
      <c r="BK919" s="88">
        <f t="shared" si="640"/>
        <v>0</v>
      </c>
      <c r="BL919" s="86">
        <f t="shared" si="641"/>
        <v>0</v>
      </c>
      <c r="BM919" s="105">
        <f t="shared" si="642"/>
        <v>0</v>
      </c>
      <c r="BN919" s="86">
        <f t="shared" si="643"/>
        <v>0</v>
      </c>
      <c r="BO919" s="86">
        <f t="shared" si="644"/>
        <v>0</v>
      </c>
      <c r="BP919" s="86">
        <f t="shared" si="618"/>
        <v>0</v>
      </c>
      <c r="BQ919" s="160"/>
      <c r="BR919" s="86" t="s">
        <v>5720</v>
      </c>
      <c r="BS919" s="88" t="s">
        <v>5721</v>
      </c>
      <c r="BT919" s="86" t="s">
        <v>5722</v>
      </c>
      <c r="BU919" s="86"/>
      <c r="BV919" s="86">
        <f t="shared" si="619"/>
        <v>0</v>
      </c>
      <c r="BW919" s="105" t="str">
        <f t="shared" si="620"/>
        <v/>
      </c>
      <c r="BX919" s="86">
        <f t="shared" si="655"/>
        <v>0</v>
      </c>
      <c r="BY919" s="86">
        <f t="shared" si="656"/>
        <v>0</v>
      </c>
      <c r="BZ919" s="91">
        <f t="shared" si="657"/>
        <v>0</v>
      </c>
      <c r="CA919" s="91">
        <v>0</v>
      </c>
      <c r="CB919" s="96" t="s">
        <v>5719</v>
      </c>
      <c r="CC919" s="91">
        <f t="shared" si="621"/>
        <v>0</v>
      </c>
      <c r="CD919" s="91">
        <f t="shared" si="622"/>
        <v>0</v>
      </c>
      <c r="CE919" s="93">
        <f t="shared" si="623"/>
        <v>0</v>
      </c>
      <c r="CF919" s="93">
        <f t="shared" si="624"/>
        <v>0</v>
      </c>
      <c r="CG919" s="105"/>
      <c r="CH919" s="105"/>
      <c r="CI919" s="86"/>
      <c r="CJ919" s="188"/>
      <c r="CK919" s="181">
        <f t="shared" si="625"/>
        <v>0</v>
      </c>
      <c r="CL919" s="181">
        <f t="shared" si="626"/>
        <v>0</v>
      </c>
      <c r="CM919" s="86" t="s">
        <v>5723</v>
      </c>
      <c r="CN919" s="182"/>
      <c r="CO919" s="183"/>
      <c r="CP919" s="86" t="s">
        <v>5724</v>
      </c>
      <c r="CQ919" s="153"/>
      <c r="CR919" s="187" t="e">
        <f t="shared" si="627"/>
        <v>#VALUE!</v>
      </c>
      <c r="CS919" s="188">
        <v>0</v>
      </c>
      <c r="CT919" s="188" t="e">
        <f t="shared" si="629"/>
        <v>#VALUE!</v>
      </c>
      <c r="CU919" s="93"/>
      <c r="CV919" s="94">
        <f t="shared" si="652"/>
        <v>0</v>
      </c>
      <c r="CW919" s="93">
        <f t="shared" si="653"/>
        <v>0</v>
      </c>
      <c r="CX919" s="86">
        <f t="shared" si="654"/>
        <v>0</v>
      </c>
      <c r="CY919" s="93" t="e">
        <f t="shared" si="630"/>
        <v>#VALUE!</v>
      </c>
      <c r="CZ919" s="93">
        <v>0</v>
      </c>
      <c r="DA919" s="93">
        <v>0</v>
      </c>
      <c r="DB919" s="93" t="e">
        <f t="shared" si="631"/>
        <v>#VALUE!</v>
      </c>
      <c r="DC919" s="93">
        <v>0</v>
      </c>
      <c r="DD919" s="91">
        <v>0</v>
      </c>
      <c r="DE919" s="93" t="e">
        <f t="shared" si="632"/>
        <v>#VALUE!</v>
      </c>
      <c r="DF919" s="93">
        <f t="shared" si="645"/>
        <v>0</v>
      </c>
      <c r="DG919" s="93"/>
      <c r="DH919" s="93">
        <v>0</v>
      </c>
      <c r="DI919" s="93">
        <v>0</v>
      </c>
      <c r="DJ919" s="86">
        <f t="shared" si="633"/>
        <v>0</v>
      </c>
      <c r="DK919" s="91">
        <v>0</v>
      </c>
      <c r="DL919" s="93"/>
      <c r="DM919" s="93">
        <v>0</v>
      </c>
      <c r="DN919" s="93" t="e">
        <f t="shared" si="646"/>
        <v>#VALUE!</v>
      </c>
      <c r="DO919" s="93" t="e">
        <f t="shared" si="634"/>
        <v>#VALUE!</v>
      </c>
      <c r="DP919" s="92" t="e">
        <f t="shared" si="635"/>
        <v>#VALUE!</v>
      </c>
      <c r="DQ919" s="97">
        <f t="shared" si="647"/>
        <v>0</v>
      </c>
      <c r="DR919" s="98">
        <f t="shared" si="636"/>
        <v>10</v>
      </c>
      <c r="DS919" s="93" t="str">
        <f t="shared" si="637"/>
        <v>Mã tin sai !!!</v>
      </c>
      <c r="DT919" s="93"/>
      <c r="DU919" s="78" t="e">
        <f t="shared" si="648"/>
        <v>#VALUE!</v>
      </c>
      <c r="DV919" s="78" t="e">
        <f>INDEX('08_DMGiaDat'!$L:$L,MATCH(DU919,'08_DMGiaDat'!$R:$R,0))</f>
        <v>#VALUE!</v>
      </c>
      <c r="DW919" s="78" t="str">
        <f t="shared" si="649"/>
        <v>5010700200100000001</v>
      </c>
      <c r="DX919" s="78" t="str">
        <f>IFERROR(VLOOKUP(DW919,'08_DMGiaDat'!C918:C919,2,FALSE),"N")</f>
        <v>N</v>
      </c>
      <c r="DY919" s="78" t="str">
        <f t="shared" si="650"/>
        <v>50107002001001</v>
      </c>
      <c r="DZ919" s="78" t="str">
        <f>IFERROR(VLOOKUP(DY919,'08_DMGiaDat'!C918:C919,2,FALSE),"N")</f>
        <v>N</v>
      </c>
      <c r="EA919" s="78" t="str">
        <f t="shared" si="651"/>
        <v>5010700200100000001</v>
      </c>
      <c r="EB919" s="78" t="str">
        <f>IFERROR(VLOOKUP(EA919,'08_DMGiaDat'!C918:C919,2,FALSE),"N")</f>
        <v>N</v>
      </c>
      <c r="EC919" s="92" t="e">
        <f>IF(DV919&lt;&gt;"N",DV919,IF(DX919&lt;&gt;"N",DX919,IF(DZ919&lt;&gt;"N",DZ919*VLOOKUP(LEFT(CB919,3),'03_DMMucDich'!C902:C906,5,FALSE),IF(EB919&lt;&gt;"N",EB919*VLOOKUP(LEFT(CB919,3),'03_DMMucDich'!C902:C906,5,FALSE),"N/A"))))</f>
        <v>#VALUE!</v>
      </c>
    </row>
    <row r="920" spans="1:133" s="34" customFormat="1" ht="16" x14ac:dyDescent="0.2">
      <c r="A920" s="85">
        <v>906</v>
      </c>
      <c r="B920" s="86"/>
      <c r="C920" s="87"/>
      <c r="D920" s="141"/>
      <c r="E920" s="86"/>
      <c r="F920" s="88"/>
      <c r="G920" s="88" t="s">
        <v>5718</v>
      </c>
      <c r="H920" s="151">
        <v>2022</v>
      </c>
      <c r="I920" s="86"/>
      <c r="J920" s="86"/>
      <c r="K920" s="145"/>
      <c r="L920" s="105"/>
      <c r="M920" s="86"/>
      <c r="N920" s="105"/>
      <c r="O920" s="105"/>
      <c r="P920" s="86"/>
      <c r="Q920" s="86"/>
      <c r="R920" s="153"/>
      <c r="S920" s="86"/>
      <c r="T920" s="86"/>
      <c r="U920" s="86"/>
      <c r="V920" s="86" t="str">
        <f t="shared" si="617"/>
        <v xml:space="preserve">, </v>
      </c>
      <c r="W920" s="86"/>
      <c r="X920" s="86"/>
      <c r="Y920" s="86"/>
      <c r="Z920" s="88"/>
      <c r="AA920" s="105"/>
      <c r="AB920" s="86"/>
      <c r="AC920" s="90"/>
      <c r="AD920" s="86"/>
      <c r="AE920" s="86"/>
      <c r="AF920" s="86"/>
      <c r="AG920" s="86"/>
      <c r="AH920" s="160"/>
      <c r="AI920" s="153"/>
      <c r="AJ920" s="153"/>
      <c r="AK920" s="86"/>
      <c r="AL920" s="86"/>
      <c r="AM920" s="153"/>
      <c r="AN920" s="153"/>
      <c r="AO920" s="165"/>
      <c r="AP920" s="153"/>
      <c r="AQ920" s="153"/>
      <c r="AR920" s="166">
        <v>0</v>
      </c>
      <c r="AS920" s="88" t="s">
        <v>5719</v>
      </c>
      <c r="AT920" s="92">
        <f t="shared" si="628"/>
        <v>0</v>
      </c>
      <c r="AU920" s="93">
        <v>0</v>
      </c>
      <c r="AV920" s="93">
        <v>0</v>
      </c>
      <c r="AW920" s="166">
        <v>0</v>
      </c>
      <c r="AX920" s="93">
        <v>0</v>
      </c>
      <c r="AY920" s="177"/>
      <c r="AZ920" s="177">
        <v>0</v>
      </c>
      <c r="BA920" s="178"/>
      <c r="BB920" s="105"/>
      <c r="BC920" s="105"/>
      <c r="BD920" s="93"/>
      <c r="BE920" s="93">
        <v>0</v>
      </c>
      <c r="BF920" s="91">
        <v>0</v>
      </c>
      <c r="BG920" s="94"/>
      <c r="BH920" s="95"/>
      <c r="BI920" s="93">
        <f t="shared" si="638"/>
        <v>0</v>
      </c>
      <c r="BJ920" s="105">
        <f t="shared" si="639"/>
        <v>0</v>
      </c>
      <c r="BK920" s="88">
        <f t="shared" si="640"/>
        <v>0</v>
      </c>
      <c r="BL920" s="86">
        <f t="shared" si="641"/>
        <v>0</v>
      </c>
      <c r="BM920" s="105">
        <f t="shared" si="642"/>
        <v>0</v>
      </c>
      <c r="BN920" s="86">
        <f t="shared" si="643"/>
        <v>0</v>
      </c>
      <c r="BO920" s="86">
        <f t="shared" si="644"/>
        <v>0</v>
      </c>
      <c r="BP920" s="86">
        <f t="shared" si="618"/>
        <v>0</v>
      </c>
      <c r="BQ920" s="160"/>
      <c r="BR920" s="86" t="s">
        <v>5720</v>
      </c>
      <c r="BS920" s="88" t="s">
        <v>5721</v>
      </c>
      <c r="BT920" s="86" t="s">
        <v>5722</v>
      </c>
      <c r="BU920" s="86"/>
      <c r="BV920" s="86">
        <f t="shared" si="619"/>
        <v>0</v>
      </c>
      <c r="BW920" s="105" t="str">
        <f t="shared" si="620"/>
        <v/>
      </c>
      <c r="BX920" s="86">
        <f t="shared" si="655"/>
        <v>0</v>
      </c>
      <c r="BY920" s="86">
        <f t="shared" si="656"/>
        <v>0</v>
      </c>
      <c r="BZ920" s="91">
        <f t="shared" si="657"/>
        <v>0</v>
      </c>
      <c r="CA920" s="91">
        <v>0</v>
      </c>
      <c r="CB920" s="96" t="s">
        <v>5719</v>
      </c>
      <c r="CC920" s="91">
        <f t="shared" si="621"/>
        <v>0</v>
      </c>
      <c r="CD920" s="91">
        <f t="shared" si="622"/>
        <v>0</v>
      </c>
      <c r="CE920" s="93">
        <f t="shared" si="623"/>
        <v>0</v>
      </c>
      <c r="CF920" s="93">
        <f t="shared" si="624"/>
        <v>0</v>
      </c>
      <c r="CG920" s="105"/>
      <c r="CH920" s="105"/>
      <c r="CI920" s="86"/>
      <c r="CJ920" s="188"/>
      <c r="CK920" s="181">
        <f t="shared" si="625"/>
        <v>0</v>
      </c>
      <c r="CL920" s="181">
        <f t="shared" si="626"/>
        <v>0</v>
      </c>
      <c r="CM920" s="86" t="s">
        <v>5723</v>
      </c>
      <c r="CN920" s="182"/>
      <c r="CO920" s="183"/>
      <c r="CP920" s="86" t="s">
        <v>5724</v>
      </c>
      <c r="CQ920" s="153"/>
      <c r="CR920" s="187" t="e">
        <f t="shared" si="627"/>
        <v>#VALUE!</v>
      </c>
      <c r="CS920" s="188">
        <v>0</v>
      </c>
      <c r="CT920" s="188" t="e">
        <f t="shared" si="629"/>
        <v>#VALUE!</v>
      </c>
      <c r="CU920" s="93"/>
      <c r="CV920" s="94">
        <f t="shared" si="652"/>
        <v>0</v>
      </c>
      <c r="CW920" s="93">
        <f t="shared" si="653"/>
        <v>0</v>
      </c>
      <c r="CX920" s="86">
        <f t="shared" si="654"/>
        <v>0</v>
      </c>
      <c r="CY920" s="93" t="e">
        <f t="shared" si="630"/>
        <v>#VALUE!</v>
      </c>
      <c r="CZ920" s="93">
        <v>0</v>
      </c>
      <c r="DA920" s="93">
        <v>0</v>
      </c>
      <c r="DB920" s="93" t="e">
        <f t="shared" si="631"/>
        <v>#VALUE!</v>
      </c>
      <c r="DC920" s="93">
        <v>0</v>
      </c>
      <c r="DD920" s="91">
        <v>0</v>
      </c>
      <c r="DE920" s="93" t="e">
        <f t="shared" si="632"/>
        <v>#VALUE!</v>
      </c>
      <c r="DF920" s="93">
        <f t="shared" si="645"/>
        <v>0</v>
      </c>
      <c r="DG920" s="93"/>
      <c r="DH920" s="93">
        <v>0</v>
      </c>
      <c r="DI920" s="93">
        <v>0</v>
      </c>
      <c r="DJ920" s="86">
        <f t="shared" si="633"/>
        <v>0</v>
      </c>
      <c r="DK920" s="91">
        <v>0</v>
      </c>
      <c r="DL920" s="93"/>
      <c r="DM920" s="93">
        <v>0</v>
      </c>
      <c r="DN920" s="93" t="e">
        <f t="shared" si="646"/>
        <v>#VALUE!</v>
      </c>
      <c r="DO920" s="93" t="e">
        <f t="shared" si="634"/>
        <v>#VALUE!</v>
      </c>
      <c r="DP920" s="92" t="e">
        <f t="shared" si="635"/>
        <v>#VALUE!</v>
      </c>
      <c r="DQ920" s="97">
        <f t="shared" si="647"/>
        <v>0</v>
      </c>
      <c r="DR920" s="98">
        <f t="shared" si="636"/>
        <v>10</v>
      </c>
      <c r="DS920" s="93" t="str">
        <f t="shared" si="637"/>
        <v>Mã tin sai !!!</v>
      </c>
      <c r="DT920" s="93"/>
      <c r="DU920" s="78" t="e">
        <f t="shared" si="648"/>
        <v>#VALUE!</v>
      </c>
      <c r="DV920" s="78" t="e">
        <f>INDEX('08_DMGiaDat'!$L:$L,MATCH(DU920,'08_DMGiaDat'!$R:$R,0))</f>
        <v>#VALUE!</v>
      </c>
      <c r="DW920" s="78" t="str">
        <f t="shared" si="649"/>
        <v>5010700200100000001</v>
      </c>
      <c r="DX920" s="78" t="str">
        <f>IFERROR(VLOOKUP(DW920,'08_DMGiaDat'!C918:C919,2,FALSE),"N")</f>
        <v>N</v>
      </c>
      <c r="DY920" s="78" t="str">
        <f t="shared" si="650"/>
        <v>50107002001001</v>
      </c>
      <c r="DZ920" s="78" t="str">
        <f>IFERROR(VLOOKUP(DY920,'08_DMGiaDat'!C918:C919,2,FALSE),"N")</f>
        <v>N</v>
      </c>
      <c r="EA920" s="78" t="str">
        <f t="shared" si="651"/>
        <v>5010700200100000001</v>
      </c>
      <c r="EB920" s="78" t="str">
        <f>IFERROR(VLOOKUP(EA920,'08_DMGiaDat'!C918:C919,2,FALSE),"N")</f>
        <v>N</v>
      </c>
      <c r="EC920" s="92" t="e">
        <f>IF(DV920&lt;&gt;"N",DV920,IF(DX920&lt;&gt;"N",DX920,IF(DZ920&lt;&gt;"N",DZ920*VLOOKUP(LEFT(CB920,3),'03_DMMucDich'!C902:C906,5,FALSE),IF(EB920&lt;&gt;"N",EB920*VLOOKUP(LEFT(CB920,3),'03_DMMucDich'!C902:C906,5,FALSE),"N/A"))))</f>
        <v>#VALUE!</v>
      </c>
    </row>
    <row r="921" spans="1:133" s="34" customFormat="1" ht="16" x14ac:dyDescent="0.2">
      <c r="A921" s="85">
        <v>907</v>
      </c>
      <c r="B921" s="86"/>
      <c r="C921" s="87"/>
      <c r="D921" s="141"/>
      <c r="E921" s="86"/>
      <c r="F921" s="88"/>
      <c r="G921" s="88" t="s">
        <v>5718</v>
      </c>
      <c r="H921" s="151">
        <v>2022</v>
      </c>
      <c r="I921" s="86"/>
      <c r="J921" s="86"/>
      <c r="K921" s="145"/>
      <c r="L921" s="105"/>
      <c r="M921" s="86"/>
      <c r="N921" s="105"/>
      <c r="O921" s="105"/>
      <c r="P921" s="86"/>
      <c r="Q921" s="86"/>
      <c r="R921" s="153"/>
      <c r="S921" s="86"/>
      <c r="T921" s="86"/>
      <c r="U921" s="86"/>
      <c r="V921" s="86" t="str">
        <f t="shared" si="617"/>
        <v xml:space="preserve">, </v>
      </c>
      <c r="W921" s="86"/>
      <c r="X921" s="86"/>
      <c r="Y921" s="86"/>
      <c r="Z921" s="88"/>
      <c r="AA921" s="105"/>
      <c r="AB921" s="86"/>
      <c r="AC921" s="90"/>
      <c r="AD921" s="86"/>
      <c r="AE921" s="86"/>
      <c r="AF921" s="86"/>
      <c r="AG921" s="86"/>
      <c r="AH921" s="160"/>
      <c r="AI921" s="153"/>
      <c r="AJ921" s="153"/>
      <c r="AK921" s="86"/>
      <c r="AL921" s="86"/>
      <c r="AM921" s="153"/>
      <c r="AN921" s="153"/>
      <c r="AO921" s="165"/>
      <c r="AP921" s="153"/>
      <c r="AQ921" s="153"/>
      <c r="AR921" s="166">
        <v>0</v>
      </c>
      <c r="AS921" s="88" t="s">
        <v>5719</v>
      </c>
      <c r="AT921" s="92">
        <f t="shared" si="628"/>
        <v>0</v>
      </c>
      <c r="AU921" s="93">
        <v>0</v>
      </c>
      <c r="AV921" s="93">
        <v>0</v>
      </c>
      <c r="AW921" s="166">
        <v>0</v>
      </c>
      <c r="AX921" s="93">
        <v>0</v>
      </c>
      <c r="AY921" s="177"/>
      <c r="AZ921" s="177">
        <v>0</v>
      </c>
      <c r="BA921" s="178"/>
      <c r="BB921" s="105"/>
      <c r="BC921" s="105"/>
      <c r="BD921" s="93"/>
      <c r="BE921" s="93">
        <v>0</v>
      </c>
      <c r="BF921" s="91">
        <v>0</v>
      </c>
      <c r="BG921" s="94"/>
      <c r="BH921" s="95"/>
      <c r="BI921" s="93">
        <f t="shared" si="638"/>
        <v>0</v>
      </c>
      <c r="BJ921" s="105">
        <f t="shared" si="639"/>
        <v>0</v>
      </c>
      <c r="BK921" s="88">
        <f t="shared" si="640"/>
        <v>0</v>
      </c>
      <c r="BL921" s="86">
        <f t="shared" si="641"/>
        <v>0</v>
      </c>
      <c r="BM921" s="105">
        <f t="shared" si="642"/>
        <v>0</v>
      </c>
      <c r="BN921" s="86">
        <f t="shared" si="643"/>
        <v>0</v>
      </c>
      <c r="BO921" s="86">
        <f t="shared" si="644"/>
        <v>0</v>
      </c>
      <c r="BP921" s="86">
        <f t="shared" si="618"/>
        <v>0</v>
      </c>
      <c r="BQ921" s="160"/>
      <c r="BR921" s="86" t="s">
        <v>5720</v>
      </c>
      <c r="BS921" s="88" t="s">
        <v>5721</v>
      </c>
      <c r="BT921" s="86" t="s">
        <v>5722</v>
      </c>
      <c r="BU921" s="86"/>
      <c r="BV921" s="86">
        <f t="shared" si="619"/>
        <v>0</v>
      </c>
      <c r="BW921" s="105" t="str">
        <f t="shared" si="620"/>
        <v/>
      </c>
      <c r="BX921" s="86">
        <f t="shared" si="655"/>
        <v>0</v>
      </c>
      <c r="BY921" s="86">
        <f t="shared" si="656"/>
        <v>0</v>
      </c>
      <c r="BZ921" s="91">
        <f t="shared" si="657"/>
        <v>0</v>
      </c>
      <c r="CA921" s="91">
        <v>0</v>
      </c>
      <c r="CB921" s="96" t="s">
        <v>5719</v>
      </c>
      <c r="CC921" s="91">
        <f t="shared" si="621"/>
        <v>0</v>
      </c>
      <c r="CD921" s="91">
        <f t="shared" si="622"/>
        <v>0</v>
      </c>
      <c r="CE921" s="93">
        <f t="shared" si="623"/>
        <v>0</v>
      </c>
      <c r="CF921" s="93">
        <f t="shared" si="624"/>
        <v>0</v>
      </c>
      <c r="CG921" s="105"/>
      <c r="CH921" s="105"/>
      <c r="CI921" s="86"/>
      <c r="CJ921" s="188"/>
      <c r="CK921" s="181">
        <f t="shared" si="625"/>
        <v>0</v>
      </c>
      <c r="CL921" s="181">
        <f t="shared" si="626"/>
        <v>0</v>
      </c>
      <c r="CM921" s="86" t="s">
        <v>5723</v>
      </c>
      <c r="CN921" s="182"/>
      <c r="CO921" s="183"/>
      <c r="CP921" s="86" t="s">
        <v>5724</v>
      </c>
      <c r="CQ921" s="153"/>
      <c r="CR921" s="187" t="e">
        <f t="shared" si="627"/>
        <v>#VALUE!</v>
      </c>
      <c r="CS921" s="188">
        <v>0</v>
      </c>
      <c r="CT921" s="188" t="e">
        <f t="shared" si="629"/>
        <v>#VALUE!</v>
      </c>
      <c r="CU921" s="93"/>
      <c r="CV921" s="94">
        <f t="shared" si="652"/>
        <v>0</v>
      </c>
      <c r="CW921" s="93">
        <f t="shared" si="653"/>
        <v>0</v>
      </c>
      <c r="CX921" s="86">
        <f t="shared" si="654"/>
        <v>0</v>
      </c>
      <c r="CY921" s="93" t="e">
        <f t="shared" si="630"/>
        <v>#VALUE!</v>
      </c>
      <c r="CZ921" s="93">
        <v>0</v>
      </c>
      <c r="DA921" s="93">
        <v>0</v>
      </c>
      <c r="DB921" s="93" t="e">
        <f t="shared" si="631"/>
        <v>#VALUE!</v>
      </c>
      <c r="DC921" s="93">
        <v>0</v>
      </c>
      <c r="DD921" s="91">
        <v>0</v>
      </c>
      <c r="DE921" s="93" t="e">
        <f t="shared" si="632"/>
        <v>#VALUE!</v>
      </c>
      <c r="DF921" s="93">
        <f t="shared" si="645"/>
        <v>0</v>
      </c>
      <c r="DG921" s="93"/>
      <c r="DH921" s="93">
        <v>0</v>
      </c>
      <c r="DI921" s="93">
        <v>0</v>
      </c>
      <c r="DJ921" s="86">
        <f t="shared" si="633"/>
        <v>0</v>
      </c>
      <c r="DK921" s="91">
        <v>0</v>
      </c>
      <c r="DL921" s="93"/>
      <c r="DM921" s="93">
        <v>0</v>
      </c>
      <c r="DN921" s="93" t="e">
        <f t="shared" si="646"/>
        <v>#VALUE!</v>
      </c>
      <c r="DO921" s="93" t="e">
        <f t="shared" si="634"/>
        <v>#VALUE!</v>
      </c>
      <c r="DP921" s="92" t="e">
        <f t="shared" si="635"/>
        <v>#VALUE!</v>
      </c>
      <c r="DQ921" s="97">
        <f t="shared" si="647"/>
        <v>0</v>
      </c>
      <c r="DR921" s="98">
        <f t="shared" si="636"/>
        <v>10</v>
      </c>
      <c r="DS921" s="93" t="str">
        <f t="shared" si="637"/>
        <v>Mã tin sai !!!</v>
      </c>
      <c r="DT921" s="93"/>
      <c r="DU921" s="78" t="e">
        <f t="shared" si="648"/>
        <v>#VALUE!</v>
      </c>
      <c r="DV921" s="78" t="e">
        <f>INDEX('08_DMGiaDat'!$L:$L,MATCH(DU921,'08_DMGiaDat'!$R:$R,0))</f>
        <v>#VALUE!</v>
      </c>
      <c r="DW921" s="78" t="str">
        <f t="shared" si="649"/>
        <v>5010700200100000001</v>
      </c>
      <c r="DX921" s="78" t="str">
        <f>IFERROR(VLOOKUP(DW921,'08_DMGiaDat'!C918:C919,2,FALSE),"N")</f>
        <v>N</v>
      </c>
      <c r="DY921" s="78" t="str">
        <f t="shared" si="650"/>
        <v>50107002001001</v>
      </c>
      <c r="DZ921" s="78" t="str">
        <f>IFERROR(VLOOKUP(DY921,'08_DMGiaDat'!C918:C919,2,FALSE),"N")</f>
        <v>N</v>
      </c>
      <c r="EA921" s="78" t="str">
        <f t="shared" si="651"/>
        <v>5010700200100000001</v>
      </c>
      <c r="EB921" s="78" t="str">
        <f>IFERROR(VLOOKUP(EA921,'08_DMGiaDat'!C918:C919,2,FALSE),"N")</f>
        <v>N</v>
      </c>
      <c r="EC921" s="92" t="e">
        <f>IF(DV921&lt;&gt;"N",DV921,IF(DX921&lt;&gt;"N",DX921,IF(DZ921&lt;&gt;"N",DZ921*VLOOKUP(LEFT(CB921,3),'03_DMMucDich'!C902:C906,5,FALSE),IF(EB921&lt;&gt;"N",EB921*VLOOKUP(LEFT(CB921,3),'03_DMMucDich'!C902:C906,5,FALSE),"N/A"))))</f>
        <v>#VALUE!</v>
      </c>
    </row>
    <row r="922" spans="1:133" s="34" customFormat="1" ht="16" x14ac:dyDescent="0.2">
      <c r="A922" s="85">
        <v>908</v>
      </c>
      <c r="B922" s="86"/>
      <c r="C922" s="87"/>
      <c r="D922" s="141"/>
      <c r="E922" s="86"/>
      <c r="F922" s="88"/>
      <c r="G922" s="88" t="s">
        <v>5718</v>
      </c>
      <c r="H922" s="151">
        <v>2022</v>
      </c>
      <c r="I922" s="86"/>
      <c r="J922" s="86"/>
      <c r="K922" s="145"/>
      <c r="L922" s="105"/>
      <c r="M922" s="86"/>
      <c r="N922" s="105"/>
      <c r="O922" s="105"/>
      <c r="P922" s="86"/>
      <c r="Q922" s="86"/>
      <c r="R922" s="153"/>
      <c r="S922" s="86"/>
      <c r="T922" s="86"/>
      <c r="U922" s="86"/>
      <c r="V922" s="86" t="str">
        <f t="shared" si="617"/>
        <v xml:space="preserve">, </v>
      </c>
      <c r="W922" s="86"/>
      <c r="X922" s="86"/>
      <c r="Y922" s="86"/>
      <c r="Z922" s="88"/>
      <c r="AA922" s="105"/>
      <c r="AB922" s="86"/>
      <c r="AC922" s="90"/>
      <c r="AD922" s="86"/>
      <c r="AE922" s="86"/>
      <c r="AF922" s="86"/>
      <c r="AG922" s="86"/>
      <c r="AH922" s="160"/>
      <c r="AI922" s="153"/>
      <c r="AJ922" s="153"/>
      <c r="AK922" s="86"/>
      <c r="AL922" s="86"/>
      <c r="AM922" s="153"/>
      <c r="AN922" s="153"/>
      <c r="AO922" s="165"/>
      <c r="AP922" s="153"/>
      <c r="AQ922" s="153"/>
      <c r="AR922" s="166">
        <v>0</v>
      </c>
      <c r="AS922" s="88" t="s">
        <v>5719</v>
      </c>
      <c r="AT922" s="92">
        <f t="shared" si="628"/>
        <v>0</v>
      </c>
      <c r="AU922" s="93">
        <v>0</v>
      </c>
      <c r="AV922" s="93">
        <v>0</v>
      </c>
      <c r="AW922" s="166">
        <v>0</v>
      </c>
      <c r="AX922" s="93">
        <v>0</v>
      </c>
      <c r="AY922" s="177"/>
      <c r="AZ922" s="177">
        <v>0</v>
      </c>
      <c r="BA922" s="178"/>
      <c r="BB922" s="105"/>
      <c r="BC922" s="105"/>
      <c r="BD922" s="93"/>
      <c r="BE922" s="93">
        <v>0</v>
      </c>
      <c r="BF922" s="91">
        <v>0</v>
      </c>
      <c r="BG922" s="94"/>
      <c r="BH922" s="95"/>
      <c r="BI922" s="93">
        <f t="shared" si="638"/>
        <v>0</v>
      </c>
      <c r="BJ922" s="105">
        <f t="shared" si="639"/>
        <v>0</v>
      </c>
      <c r="BK922" s="88">
        <f t="shared" si="640"/>
        <v>0</v>
      </c>
      <c r="BL922" s="86">
        <f t="shared" si="641"/>
        <v>0</v>
      </c>
      <c r="BM922" s="105">
        <f t="shared" si="642"/>
        <v>0</v>
      </c>
      <c r="BN922" s="86">
        <f t="shared" si="643"/>
        <v>0</v>
      </c>
      <c r="BO922" s="86">
        <f t="shared" si="644"/>
        <v>0</v>
      </c>
      <c r="BP922" s="86">
        <f t="shared" si="618"/>
        <v>0</v>
      </c>
      <c r="BQ922" s="160"/>
      <c r="BR922" s="86" t="s">
        <v>5720</v>
      </c>
      <c r="BS922" s="88" t="s">
        <v>5721</v>
      </c>
      <c r="BT922" s="86" t="s">
        <v>5722</v>
      </c>
      <c r="BU922" s="86"/>
      <c r="BV922" s="86">
        <f t="shared" si="619"/>
        <v>0</v>
      </c>
      <c r="BW922" s="105" t="str">
        <f t="shared" si="620"/>
        <v/>
      </c>
      <c r="BX922" s="86">
        <f t="shared" si="655"/>
        <v>0</v>
      </c>
      <c r="BY922" s="86">
        <f t="shared" si="656"/>
        <v>0</v>
      </c>
      <c r="BZ922" s="91">
        <f t="shared" si="657"/>
        <v>0</v>
      </c>
      <c r="CA922" s="91">
        <v>0</v>
      </c>
      <c r="CB922" s="96" t="s">
        <v>5719</v>
      </c>
      <c r="CC922" s="91">
        <f t="shared" si="621"/>
        <v>0</v>
      </c>
      <c r="CD922" s="91">
        <f t="shared" si="622"/>
        <v>0</v>
      </c>
      <c r="CE922" s="93">
        <f t="shared" si="623"/>
        <v>0</v>
      </c>
      <c r="CF922" s="93">
        <f t="shared" si="624"/>
        <v>0</v>
      </c>
      <c r="CG922" s="105"/>
      <c r="CH922" s="105"/>
      <c r="CI922" s="86"/>
      <c r="CJ922" s="188"/>
      <c r="CK922" s="181">
        <f t="shared" si="625"/>
        <v>0</v>
      </c>
      <c r="CL922" s="181">
        <f t="shared" si="626"/>
        <v>0</v>
      </c>
      <c r="CM922" s="86" t="s">
        <v>5723</v>
      </c>
      <c r="CN922" s="182"/>
      <c r="CO922" s="183"/>
      <c r="CP922" s="86" t="s">
        <v>5724</v>
      </c>
      <c r="CQ922" s="153"/>
      <c r="CR922" s="187" t="e">
        <f t="shared" si="627"/>
        <v>#VALUE!</v>
      </c>
      <c r="CS922" s="188">
        <v>0</v>
      </c>
      <c r="CT922" s="188" t="e">
        <f t="shared" si="629"/>
        <v>#VALUE!</v>
      </c>
      <c r="CU922" s="93"/>
      <c r="CV922" s="94">
        <f t="shared" si="652"/>
        <v>0</v>
      </c>
      <c r="CW922" s="93">
        <f t="shared" si="653"/>
        <v>0</v>
      </c>
      <c r="CX922" s="86">
        <f t="shared" si="654"/>
        <v>0</v>
      </c>
      <c r="CY922" s="93" t="e">
        <f t="shared" si="630"/>
        <v>#VALUE!</v>
      </c>
      <c r="CZ922" s="93">
        <v>0</v>
      </c>
      <c r="DA922" s="93">
        <v>0</v>
      </c>
      <c r="DB922" s="93" t="e">
        <f t="shared" si="631"/>
        <v>#VALUE!</v>
      </c>
      <c r="DC922" s="93">
        <v>0</v>
      </c>
      <c r="DD922" s="91">
        <v>0</v>
      </c>
      <c r="DE922" s="93" t="e">
        <f t="shared" si="632"/>
        <v>#VALUE!</v>
      </c>
      <c r="DF922" s="93">
        <f t="shared" si="645"/>
        <v>0</v>
      </c>
      <c r="DG922" s="93"/>
      <c r="DH922" s="93">
        <v>0</v>
      </c>
      <c r="DI922" s="93">
        <v>0</v>
      </c>
      <c r="DJ922" s="86">
        <f t="shared" si="633"/>
        <v>0</v>
      </c>
      <c r="DK922" s="91">
        <v>0</v>
      </c>
      <c r="DL922" s="93"/>
      <c r="DM922" s="93">
        <v>0</v>
      </c>
      <c r="DN922" s="93" t="e">
        <f t="shared" si="646"/>
        <v>#VALUE!</v>
      </c>
      <c r="DO922" s="93" t="e">
        <f t="shared" si="634"/>
        <v>#VALUE!</v>
      </c>
      <c r="DP922" s="92" t="e">
        <f t="shared" si="635"/>
        <v>#VALUE!</v>
      </c>
      <c r="DQ922" s="97">
        <f t="shared" si="647"/>
        <v>0</v>
      </c>
      <c r="DR922" s="98">
        <f t="shared" si="636"/>
        <v>10</v>
      </c>
      <c r="DS922" s="93" t="str">
        <f t="shared" si="637"/>
        <v>Mã tin sai !!!</v>
      </c>
      <c r="DT922" s="93"/>
      <c r="DU922" s="78" t="e">
        <f t="shared" si="648"/>
        <v>#VALUE!</v>
      </c>
      <c r="DV922" s="78" t="e">
        <f>INDEX('08_DMGiaDat'!$L:$L,MATCH(DU922,'08_DMGiaDat'!$R:$R,0))</f>
        <v>#VALUE!</v>
      </c>
      <c r="DW922" s="78" t="str">
        <f t="shared" si="649"/>
        <v>5010700200100000001</v>
      </c>
      <c r="DX922" s="78" t="str">
        <f>IFERROR(VLOOKUP(DW922,'08_DMGiaDat'!C918:C919,2,FALSE),"N")</f>
        <v>N</v>
      </c>
      <c r="DY922" s="78" t="str">
        <f t="shared" si="650"/>
        <v>50107002001001</v>
      </c>
      <c r="DZ922" s="78" t="str">
        <f>IFERROR(VLOOKUP(DY922,'08_DMGiaDat'!C918:C919,2,FALSE),"N")</f>
        <v>N</v>
      </c>
      <c r="EA922" s="78" t="str">
        <f t="shared" si="651"/>
        <v>5010700200100000001</v>
      </c>
      <c r="EB922" s="78" t="str">
        <f>IFERROR(VLOOKUP(EA922,'08_DMGiaDat'!C918:C919,2,FALSE),"N")</f>
        <v>N</v>
      </c>
      <c r="EC922" s="92" t="e">
        <f>IF(DV922&lt;&gt;"N",DV922,IF(DX922&lt;&gt;"N",DX922,IF(DZ922&lt;&gt;"N",DZ922*VLOOKUP(LEFT(CB922,3),'03_DMMucDich'!C902:C906,5,FALSE),IF(EB922&lt;&gt;"N",EB922*VLOOKUP(LEFT(CB922,3),'03_DMMucDich'!C902:C906,5,FALSE),"N/A"))))</f>
        <v>#VALUE!</v>
      </c>
    </row>
    <row r="923" spans="1:133" s="34" customFormat="1" ht="16" x14ac:dyDescent="0.2">
      <c r="A923" s="85">
        <v>909</v>
      </c>
      <c r="B923" s="86"/>
      <c r="C923" s="87"/>
      <c r="D923" s="141"/>
      <c r="E923" s="86"/>
      <c r="F923" s="88"/>
      <c r="G923" s="88" t="s">
        <v>5718</v>
      </c>
      <c r="H923" s="151">
        <v>2022</v>
      </c>
      <c r="I923" s="86"/>
      <c r="J923" s="86"/>
      <c r="K923" s="145"/>
      <c r="L923" s="105"/>
      <c r="M923" s="86"/>
      <c r="N923" s="105"/>
      <c r="O923" s="105"/>
      <c r="P923" s="86"/>
      <c r="Q923" s="86"/>
      <c r="R923" s="153"/>
      <c r="S923" s="86"/>
      <c r="T923" s="86"/>
      <c r="U923" s="86"/>
      <c r="V923" s="86" t="str">
        <f t="shared" si="617"/>
        <v xml:space="preserve">, </v>
      </c>
      <c r="W923" s="86"/>
      <c r="X923" s="86"/>
      <c r="Y923" s="86"/>
      <c r="Z923" s="88"/>
      <c r="AA923" s="105"/>
      <c r="AB923" s="86"/>
      <c r="AC923" s="90"/>
      <c r="AD923" s="86"/>
      <c r="AE923" s="86"/>
      <c r="AF923" s="86"/>
      <c r="AG923" s="86"/>
      <c r="AH923" s="160"/>
      <c r="AI923" s="153"/>
      <c r="AJ923" s="153"/>
      <c r="AK923" s="86"/>
      <c r="AL923" s="86"/>
      <c r="AM923" s="153"/>
      <c r="AN923" s="153"/>
      <c r="AO923" s="165"/>
      <c r="AP923" s="153"/>
      <c r="AQ923" s="153"/>
      <c r="AR923" s="166">
        <v>0</v>
      </c>
      <c r="AS923" s="88" t="s">
        <v>5719</v>
      </c>
      <c r="AT923" s="92">
        <f t="shared" si="628"/>
        <v>0</v>
      </c>
      <c r="AU923" s="93">
        <v>0</v>
      </c>
      <c r="AV923" s="93">
        <v>0</v>
      </c>
      <c r="AW923" s="166">
        <v>0</v>
      </c>
      <c r="AX923" s="93">
        <v>0</v>
      </c>
      <c r="AY923" s="177"/>
      <c r="AZ923" s="177">
        <v>0</v>
      </c>
      <c r="BA923" s="178"/>
      <c r="BB923" s="105"/>
      <c r="BC923" s="105"/>
      <c r="BD923" s="93"/>
      <c r="BE923" s="93">
        <v>0</v>
      </c>
      <c r="BF923" s="91">
        <v>0</v>
      </c>
      <c r="BG923" s="94"/>
      <c r="BH923" s="95"/>
      <c r="BI923" s="93">
        <f t="shared" si="638"/>
        <v>0</v>
      </c>
      <c r="BJ923" s="105">
        <f t="shared" si="639"/>
        <v>0</v>
      </c>
      <c r="BK923" s="88">
        <f t="shared" si="640"/>
        <v>0</v>
      </c>
      <c r="BL923" s="86">
        <f t="shared" si="641"/>
        <v>0</v>
      </c>
      <c r="BM923" s="105">
        <f t="shared" si="642"/>
        <v>0</v>
      </c>
      <c r="BN923" s="86">
        <f t="shared" si="643"/>
        <v>0</v>
      </c>
      <c r="BO923" s="86">
        <f t="shared" si="644"/>
        <v>0</v>
      </c>
      <c r="BP923" s="86">
        <f t="shared" si="618"/>
        <v>0</v>
      </c>
      <c r="BQ923" s="160"/>
      <c r="BR923" s="86" t="s">
        <v>5720</v>
      </c>
      <c r="BS923" s="88" t="s">
        <v>5721</v>
      </c>
      <c r="BT923" s="86" t="s">
        <v>5722</v>
      </c>
      <c r="BU923" s="86"/>
      <c r="BV923" s="86">
        <f t="shared" si="619"/>
        <v>0</v>
      </c>
      <c r="BW923" s="105" t="str">
        <f t="shared" si="620"/>
        <v/>
      </c>
      <c r="BX923" s="86">
        <f t="shared" si="655"/>
        <v>0</v>
      </c>
      <c r="BY923" s="86">
        <f t="shared" si="656"/>
        <v>0</v>
      </c>
      <c r="BZ923" s="91">
        <f t="shared" si="657"/>
        <v>0</v>
      </c>
      <c r="CA923" s="91">
        <v>0</v>
      </c>
      <c r="CB923" s="96" t="s">
        <v>5719</v>
      </c>
      <c r="CC923" s="91">
        <f t="shared" si="621"/>
        <v>0</v>
      </c>
      <c r="CD923" s="91">
        <f t="shared" si="622"/>
        <v>0</v>
      </c>
      <c r="CE923" s="93">
        <f t="shared" si="623"/>
        <v>0</v>
      </c>
      <c r="CF923" s="93">
        <f t="shared" si="624"/>
        <v>0</v>
      </c>
      <c r="CG923" s="105"/>
      <c r="CH923" s="105"/>
      <c r="CI923" s="86"/>
      <c r="CJ923" s="188"/>
      <c r="CK923" s="181">
        <f t="shared" si="625"/>
        <v>0</v>
      </c>
      <c r="CL923" s="181">
        <f t="shared" si="626"/>
        <v>0</v>
      </c>
      <c r="CM923" s="86" t="s">
        <v>5723</v>
      </c>
      <c r="CN923" s="182"/>
      <c r="CO923" s="183"/>
      <c r="CP923" s="86" t="s">
        <v>5724</v>
      </c>
      <c r="CQ923" s="153"/>
      <c r="CR923" s="187" t="e">
        <f t="shared" si="627"/>
        <v>#VALUE!</v>
      </c>
      <c r="CS923" s="188">
        <v>0</v>
      </c>
      <c r="CT923" s="188" t="e">
        <f t="shared" si="629"/>
        <v>#VALUE!</v>
      </c>
      <c r="CU923" s="93"/>
      <c r="CV923" s="94">
        <f t="shared" si="652"/>
        <v>0</v>
      </c>
      <c r="CW923" s="93">
        <f t="shared" si="653"/>
        <v>0</v>
      </c>
      <c r="CX923" s="86">
        <f t="shared" si="654"/>
        <v>0</v>
      </c>
      <c r="CY923" s="93" t="e">
        <f t="shared" si="630"/>
        <v>#VALUE!</v>
      </c>
      <c r="CZ923" s="93">
        <v>0</v>
      </c>
      <c r="DA923" s="93">
        <v>0</v>
      </c>
      <c r="DB923" s="93" t="e">
        <f t="shared" si="631"/>
        <v>#VALUE!</v>
      </c>
      <c r="DC923" s="93">
        <v>0</v>
      </c>
      <c r="DD923" s="91">
        <v>0</v>
      </c>
      <c r="DE923" s="93" t="e">
        <f t="shared" si="632"/>
        <v>#VALUE!</v>
      </c>
      <c r="DF923" s="93">
        <f t="shared" si="645"/>
        <v>0</v>
      </c>
      <c r="DG923" s="93"/>
      <c r="DH923" s="93">
        <v>0</v>
      </c>
      <c r="DI923" s="93">
        <v>0</v>
      </c>
      <c r="DJ923" s="86">
        <f t="shared" si="633"/>
        <v>0</v>
      </c>
      <c r="DK923" s="91">
        <v>0</v>
      </c>
      <c r="DL923" s="93"/>
      <c r="DM923" s="93">
        <v>0</v>
      </c>
      <c r="DN923" s="93" t="e">
        <f t="shared" si="646"/>
        <v>#VALUE!</v>
      </c>
      <c r="DO923" s="93" t="e">
        <f t="shared" si="634"/>
        <v>#VALUE!</v>
      </c>
      <c r="DP923" s="92" t="e">
        <f t="shared" si="635"/>
        <v>#VALUE!</v>
      </c>
      <c r="DQ923" s="97">
        <f t="shared" si="647"/>
        <v>0</v>
      </c>
      <c r="DR923" s="98">
        <f t="shared" si="636"/>
        <v>10</v>
      </c>
      <c r="DS923" s="93" t="str">
        <f t="shared" si="637"/>
        <v>Mã tin sai !!!</v>
      </c>
      <c r="DT923" s="93"/>
      <c r="DU923" s="78" t="e">
        <f t="shared" si="648"/>
        <v>#VALUE!</v>
      </c>
      <c r="DV923" s="78" t="e">
        <f>INDEX('08_DMGiaDat'!$L:$L,MATCH(DU923,'08_DMGiaDat'!$R:$R,0))</f>
        <v>#VALUE!</v>
      </c>
      <c r="DW923" s="78" t="str">
        <f t="shared" si="649"/>
        <v>5010700200100000001</v>
      </c>
      <c r="DX923" s="78" t="str">
        <f>IFERROR(VLOOKUP(DW923,'08_DMGiaDat'!C918:C919,2,FALSE),"N")</f>
        <v>N</v>
      </c>
      <c r="DY923" s="78" t="str">
        <f t="shared" si="650"/>
        <v>50107002001001</v>
      </c>
      <c r="DZ923" s="78" t="str">
        <f>IFERROR(VLOOKUP(DY923,'08_DMGiaDat'!C918:C919,2,FALSE),"N")</f>
        <v>N</v>
      </c>
      <c r="EA923" s="78" t="str">
        <f t="shared" si="651"/>
        <v>5010700200100000001</v>
      </c>
      <c r="EB923" s="78" t="str">
        <f>IFERROR(VLOOKUP(EA923,'08_DMGiaDat'!C918:C919,2,FALSE),"N")</f>
        <v>N</v>
      </c>
      <c r="EC923" s="92" t="e">
        <f>IF(DV923&lt;&gt;"N",DV923,IF(DX923&lt;&gt;"N",DX923,IF(DZ923&lt;&gt;"N",DZ923*VLOOKUP(LEFT(CB923,3),'03_DMMucDich'!C902:C906,5,FALSE),IF(EB923&lt;&gt;"N",EB923*VLOOKUP(LEFT(CB923,3),'03_DMMucDich'!C902:C906,5,FALSE),"N/A"))))</f>
        <v>#VALUE!</v>
      </c>
    </row>
    <row r="924" spans="1:133" s="34" customFormat="1" ht="16" x14ac:dyDescent="0.2">
      <c r="A924" s="85">
        <v>910</v>
      </c>
      <c r="B924" s="86"/>
      <c r="C924" s="87"/>
      <c r="D924" s="141"/>
      <c r="E924" s="86"/>
      <c r="F924" s="88"/>
      <c r="G924" s="88" t="s">
        <v>5718</v>
      </c>
      <c r="H924" s="151">
        <v>2022</v>
      </c>
      <c r="I924" s="86"/>
      <c r="J924" s="86"/>
      <c r="K924" s="145"/>
      <c r="L924" s="105"/>
      <c r="M924" s="86"/>
      <c r="N924" s="105"/>
      <c r="O924" s="105"/>
      <c r="P924" s="86"/>
      <c r="Q924" s="86"/>
      <c r="R924" s="153"/>
      <c r="S924" s="86"/>
      <c r="T924" s="86"/>
      <c r="U924" s="86"/>
      <c r="V924" s="86" t="str">
        <f t="shared" si="617"/>
        <v xml:space="preserve">, </v>
      </c>
      <c r="W924" s="86"/>
      <c r="X924" s="86"/>
      <c r="Y924" s="86"/>
      <c r="Z924" s="88"/>
      <c r="AA924" s="105"/>
      <c r="AB924" s="86"/>
      <c r="AC924" s="90"/>
      <c r="AD924" s="86"/>
      <c r="AE924" s="86"/>
      <c r="AF924" s="86"/>
      <c r="AG924" s="86"/>
      <c r="AH924" s="160"/>
      <c r="AI924" s="153"/>
      <c r="AJ924" s="153"/>
      <c r="AK924" s="86"/>
      <c r="AL924" s="86"/>
      <c r="AM924" s="153"/>
      <c r="AN924" s="153"/>
      <c r="AO924" s="165"/>
      <c r="AP924" s="153"/>
      <c r="AQ924" s="153"/>
      <c r="AR924" s="166">
        <v>0</v>
      </c>
      <c r="AS924" s="88" t="s">
        <v>5719</v>
      </c>
      <c r="AT924" s="92">
        <f t="shared" si="628"/>
        <v>0</v>
      </c>
      <c r="AU924" s="93">
        <v>0</v>
      </c>
      <c r="AV924" s="93">
        <v>0</v>
      </c>
      <c r="AW924" s="166">
        <v>0</v>
      </c>
      <c r="AX924" s="93">
        <v>0</v>
      </c>
      <c r="AY924" s="177"/>
      <c r="AZ924" s="177">
        <v>0</v>
      </c>
      <c r="BA924" s="178"/>
      <c r="BB924" s="105"/>
      <c r="BC924" s="105"/>
      <c r="BD924" s="93"/>
      <c r="BE924" s="93">
        <v>0</v>
      </c>
      <c r="BF924" s="91">
        <v>0</v>
      </c>
      <c r="BG924" s="94"/>
      <c r="BH924" s="95"/>
      <c r="BI924" s="93">
        <f t="shared" si="638"/>
        <v>0</v>
      </c>
      <c r="BJ924" s="105">
        <f t="shared" si="639"/>
        <v>0</v>
      </c>
      <c r="BK924" s="88">
        <f t="shared" si="640"/>
        <v>0</v>
      </c>
      <c r="BL924" s="86">
        <f t="shared" si="641"/>
        <v>0</v>
      </c>
      <c r="BM924" s="105">
        <f t="shared" si="642"/>
        <v>0</v>
      </c>
      <c r="BN924" s="86">
        <f t="shared" si="643"/>
        <v>0</v>
      </c>
      <c r="BO924" s="86">
        <f t="shared" si="644"/>
        <v>0</v>
      </c>
      <c r="BP924" s="86">
        <f t="shared" si="618"/>
        <v>0</v>
      </c>
      <c r="BQ924" s="160"/>
      <c r="BR924" s="86" t="s">
        <v>5720</v>
      </c>
      <c r="BS924" s="88" t="s">
        <v>5721</v>
      </c>
      <c r="BT924" s="86" t="s">
        <v>5722</v>
      </c>
      <c r="BU924" s="86"/>
      <c r="BV924" s="86">
        <f t="shared" si="619"/>
        <v>0</v>
      </c>
      <c r="BW924" s="105" t="str">
        <f t="shared" si="620"/>
        <v/>
      </c>
      <c r="BX924" s="86">
        <f t="shared" si="655"/>
        <v>0</v>
      </c>
      <c r="BY924" s="86">
        <f t="shared" si="656"/>
        <v>0</v>
      </c>
      <c r="BZ924" s="91">
        <f t="shared" si="657"/>
        <v>0</v>
      </c>
      <c r="CA924" s="91">
        <v>0</v>
      </c>
      <c r="CB924" s="96" t="s">
        <v>5719</v>
      </c>
      <c r="CC924" s="91">
        <f t="shared" si="621"/>
        <v>0</v>
      </c>
      <c r="CD924" s="91">
        <f t="shared" si="622"/>
        <v>0</v>
      </c>
      <c r="CE924" s="93">
        <f t="shared" si="623"/>
        <v>0</v>
      </c>
      <c r="CF924" s="93">
        <f t="shared" si="624"/>
        <v>0</v>
      </c>
      <c r="CG924" s="105"/>
      <c r="CH924" s="105"/>
      <c r="CI924" s="86"/>
      <c r="CJ924" s="188"/>
      <c r="CK924" s="181">
        <f t="shared" si="625"/>
        <v>0</v>
      </c>
      <c r="CL924" s="181">
        <f t="shared" si="626"/>
        <v>0</v>
      </c>
      <c r="CM924" s="86" t="s">
        <v>5723</v>
      </c>
      <c r="CN924" s="182"/>
      <c r="CO924" s="183"/>
      <c r="CP924" s="86" t="s">
        <v>5724</v>
      </c>
      <c r="CQ924" s="153"/>
      <c r="CR924" s="187" t="e">
        <f t="shared" si="627"/>
        <v>#VALUE!</v>
      </c>
      <c r="CS924" s="188">
        <v>0</v>
      </c>
      <c r="CT924" s="188" t="e">
        <f t="shared" si="629"/>
        <v>#VALUE!</v>
      </c>
      <c r="CU924" s="93"/>
      <c r="CV924" s="94">
        <f t="shared" si="652"/>
        <v>0</v>
      </c>
      <c r="CW924" s="93">
        <f t="shared" si="653"/>
        <v>0</v>
      </c>
      <c r="CX924" s="86">
        <f t="shared" si="654"/>
        <v>0</v>
      </c>
      <c r="CY924" s="93" t="e">
        <f t="shared" si="630"/>
        <v>#VALUE!</v>
      </c>
      <c r="CZ924" s="93">
        <v>0</v>
      </c>
      <c r="DA924" s="93">
        <v>0</v>
      </c>
      <c r="DB924" s="93" t="e">
        <f t="shared" si="631"/>
        <v>#VALUE!</v>
      </c>
      <c r="DC924" s="93">
        <v>0</v>
      </c>
      <c r="DD924" s="91">
        <v>0</v>
      </c>
      <c r="DE924" s="93" t="e">
        <f t="shared" si="632"/>
        <v>#VALUE!</v>
      </c>
      <c r="DF924" s="93">
        <f t="shared" si="645"/>
        <v>0</v>
      </c>
      <c r="DG924" s="93"/>
      <c r="DH924" s="93">
        <v>0</v>
      </c>
      <c r="DI924" s="93">
        <v>0</v>
      </c>
      <c r="DJ924" s="86">
        <f t="shared" si="633"/>
        <v>0</v>
      </c>
      <c r="DK924" s="91">
        <v>0</v>
      </c>
      <c r="DL924" s="93"/>
      <c r="DM924" s="93">
        <v>0</v>
      </c>
      <c r="DN924" s="93" t="e">
        <f t="shared" si="646"/>
        <v>#VALUE!</v>
      </c>
      <c r="DO924" s="93" t="e">
        <f t="shared" si="634"/>
        <v>#VALUE!</v>
      </c>
      <c r="DP924" s="92" t="e">
        <f t="shared" si="635"/>
        <v>#VALUE!</v>
      </c>
      <c r="DQ924" s="97">
        <f t="shared" si="647"/>
        <v>0</v>
      </c>
      <c r="DR924" s="98">
        <f t="shared" si="636"/>
        <v>10</v>
      </c>
      <c r="DS924" s="93" t="str">
        <f t="shared" si="637"/>
        <v>Mã tin sai !!!</v>
      </c>
      <c r="DT924" s="93"/>
      <c r="DU924" s="78" t="e">
        <f t="shared" si="648"/>
        <v>#VALUE!</v>
      </c>
      <c r="DV924" s="78" t="e">
        <f>INDEX('08_DMGiaDat'!$L:$L,MATCH(DU924,'08_DMGiaDat'!$R:$R,0))</f>
        <v>#VALUE!</v>
      </c>
      <c r="DW924" s="78" t="str">
        <f t="shared" si="649"/>
        <v>5010700200100000001</v>
      </c>
      <c r="DX924" s="78" t="str">
        <f>IFERROR(VLOOKUP(DW924,'08_DMGiaDat'!C918:C919,2,FALSE),"N")</f>
        <v>N</v>
      </c>
      <c r="DY924" s="78" t="str">
        <f t="shared" si="650"/>
        <v>50107002001001</v>
      </c>
      <c r="DZ924" s="78" t="str">
        <f>IFERROR(VLOOKUP(DY924,'08_DMGiaDat'!C918:C919,2,FALSE),"N")</f>
        <v>N</v>
      </c>
      <c r="EA924" s="78" t="str">
        <f t="shared" si="651"/>
        <v>5010700200100000001</v>
      </c>
      <c r="EB924" s="78" t="str">
        <f>IFERROR(VLOOKUP(EA924,'08_DMGiaDat'!C918:C919,2,FALSE),"N")</f>
        <v>N</v>
      </c>
      <c r="EC924" s="92" t="e">
        <f>IF(DV924&lt;&gt;"N",DV924,IF(DX924&lt;&gt;"N",DX924,IF(DZ924&lt;&gt;"N",DZ924*VLOOKUP(LEFT(CB924,3),'03_DMMucDich'!C902:C906,5,FALSE),IF(EB924&lt;&gt;"N",EB924*VLOOKUP(LEFT(CB924,3),'03_DMMucDich'!C902:C906,5,FALSE),"N/A"))))</f>
        <v>#VALUE!</v>
      </c>
    </row>
    <row r="925" spans="1:133" s="34" customFormat="1" ht="16" x14ac:dyDescent="0.2">
      <c r="A925" s="85">
        <v>911</v>
      </c>
      <c r="B925" s="86"/>
      <c r="C925" s="87"/>
      <c r="D925" s="141"/>
      <c r="E925" s="86"/>
      <c r="F925" s="88"/>
      <c r="G925" s="88" t="s">
        <v>5718</v>
      </c>
      <c r="H925" s="151">
        <v>2022</v>
      </c>
      <c r="I925" s="86"/>
      <c r="J925" s="86"/>
      <c r="K925" s="145"/>
      <c r="L925" s="105"/>
      <c r="M925" s="86"/>
      <c r="N925" s="105"/>
      <c r="O925" s="105"/>
      <c r="P925" s="86"/>
      <c r="Q925" s="86"/>
      <c r="R925" s="153"/>
      <c r="S925" s="86"/>
      <c r="T925" s="86"/>
      <c r="U925" s="86"/>
      <c r="V925" s="86" t="str">
        <f t="shared" si="617"/>
        <v xml:space="preserve">, </v>
      </c>
      <c r="W925" s="86"/>
      <c r="X925" s="86"/>
      <c r="Y925" s="86"/>
      <c r="Z925" s="88"/>
      <c r="AA925" s="105"/>
      <c r="AB925" s="86"/>
      <c r="AC925" s="90"/>
      <c r="AD925" s="86"/>
      <c r="AE925" s="86"/>
      <c r="AF925" s="86"/>
      <c r="AG925" s="86"/>
      <c r="AH925" s="160"/>
      <c r="AI925" s="153"/>
      <c r="AJ925" s="153"/>
      <c r="AK925" s="86"/>
      <c r="AL925" s="86"/>
      <c r="AM925" s="153"/>
      <c r="AN925" s="153"/>
      <c r="AO925" s="165"/>
      <c r="AP925" s="153"/>
      <c r="AQ925" s="153"/>
      <c r="AR925" s="166">
        <v>0</v>
      </c>
      <c r="AS925" s="88" t="s">
        <v>5719</v>
      </c>
      <c r="AT925" s="92">
        <f t="shared" si="628"/>
        <v>0</v>
      </c>
      <c r="AU925" s="93">
        <v>0</v>
      </c>
      <c r="AV925" s="93">
        <v>0</v>
      </c>
      <c r="AW925" s="166">
        <v>0</v>
      </c>
      <c r="AX925" s="93">
        <v>0</v>
      </c>
      <c r="AY925" s="177"/>
      <c r="AZ925" s="177">
        <v>0</v>
      </c>
      <c r="BA925" s="178"/>
      <c r="BB925" s="105"/>
      <c r="BC925" s="105"/>
      <c r="BD925" s="93"/>
      <c r="BE925" s="93">
        <v>0</v>
      </c>
      <c r="BF925" s="91">
        <v>0</v>
      </c>
      <c r="BG925" s="94"/>
      <c r="BH925" s="95"/>
      <c r="BI925" s="93">
        <f t="shared" si="638"/>
        <v>0</v>
      </c>
      <c r="BJ925" s="105">
        <f t="shared" si="639"/>
        <v>0</v>
      </c>
      <c r="BK925" s="88">
        <f t="shared" si="640"/>
        <v>0</v>
      </c>
      <c r="BL925" s="86">
        <f t="shared" si="641"/>
        <v>0</v>
      </c>
      <c r="BM925" s="105">
        <f t="shared" si="642"/>
        <v>0</v>
      </c>
      <c r="BN925" s="86">
        <f t="shared" si="643"/>
        <v>0</v>
      </c>
      <c r="BO925" s="86">
        <f t="shared" si="644"/>
        <v>0</v>
      </c>
      <c r="BP925" s="86">
        <f t="shared" si="618"/>
        <v>0</v>
      </c>
      <c r="BQ925" s="160"/>
      <c r="BR925" s="86" t="s">
        <v>5720</v>
      </c>
      <c r="BS925" s="88" t="s">
        <v>5721</v>
      </c>
      <c r="BT925" s="86" t="s">
        <v>5722</v>
      </c>
      <c r="BU925" s="86"/>
      <c r="BV925" s="86">
        <f t="shared" si="619"/>
        <v>0</v>
      </c>
      <c r="BW925" s="105" t="str">
        <f t="shared" si="620"/>
        <v/>
      </c>
      <c r="BX925" s="86">
        <f t="shared" si="655"/>
        <v>0</v>
      </c>
      <c r="BY925" s="86">
        <f t="shared" si="656"/>
        <v>0</v>
      </c>
      <c r="BZ925" s="91">
        <f t="shared" si="657"/>
        <v>0</v>
      </c>
      <c r="CA925" s="91">
        <v>0</v>
      </c>
      <c r="CB925" s="96" t="s">
        <v>5719</v>
      </c>
      <c r="CC925" s="91">
        <f t="shared" si="621"/>
        <v>0</v>
      </c>
      <c r="CD925" s="91">
        <f t="shared" si="622"/>
        <v>0</v>
      </c>
      <c r="CE925" s="93">
        <f t="shared" si="623"/>
        <v>0</v>
      </c>
      <c r="CF925" s="93">
        <f t="shared" si="624"/>
        <v>0</v>
      </c>
      <c r="CG925" s="105"/>
      <c r="CH925" s="105"/>
      <c r="CI925" s="86"/>
      <c r="CJ925" s="188"/>
      <c r="CK925" s="181">
        <f t="shared" si="625"/>
        <v>0</v>
      </c>
      <c r="CL925" s="181">
        <f t="shared" si="626"/>
        <v>0</v>
      </c>
      <c r="CM925" s="86" t="s">
        <v>5723</v>
      </c>
      <c r="CN925" s="182"/>
      <c r="CO925" s="183"/>
      <c r="CP925" s="86" t="s">
        <v>5724</v>
      </c>
      <c r="CQ925" s="153"/>
      <c r="CR925" s="187" t="e">
        <f t="shared" si="627"/>
        <v>#VALUE!</v>
      </c>
      <c r="CS925" s="188">
        <v>0</v>
      </c>
      <c r="CT925" s="188" t="e">
        <f t="shared" si="629"/>
        <v>#VALUE!</v>
      </c>
      <c r="CU925" s="93"/>
      <c r="CV925" s="94">
        <f t="shared" si="652"/>
        <v>0</v>
      </c>
      <c r="CW925" s="93">
        <f t="shared" si="653"/>
        <v>0</v>
      </c>
      <c r="CX925" s="86">
        <f t="shared" si="654"/>
        <v>0</v>
      </c>
      <c r="CY925" s="93" t="e">
        <f t="shared" si="630"/>
        <v>#VALUE!</v>
      </c>
      <c r="CZ925" s="93">
        <v>0</v>
      </c>
      <c r="DA925" s="93">
        <v>0</v>
      </c>
      <c r="DB925" s="93" t="e">
        <f t="shared" si="631"/>
        <v>#VALUE!</v>
      </c>
      <c r="DC925" s="93">
        <v>0</v>
      </c>
      <c r="DD925" s="91">
        <v>0</v>
      </c>
      <c r="DE925" s="93" t="e">
        <f t="shared" si="632"/>
        <v>#VALUE!</v>
      </c>
      <c r="DF925" s="93">
        <f t="shared" si="645"/>
        <v>0</v>
      </c>
      <c r="DG925" s="93"/>
      <c r="DH925" s="93">
        <v>0</v>
      </c>
      <c r="DI925" s="93">
        <v>0</v>
      </c>
      <c r="DJ925" s="86">
        <f t="shared" si="633"/>
        <v>0</v>
      </c>
      <c r="DK925" s="91">
        <v>0</v>
      </c>
      <c r="DL925" s="93"/>
      <c r="DM925" s="93">
        <v>0</v>
      </c>
      <c r="DN925" s="93" t="e">
        <f t="shared" si="646"/>
        <v>#VALUE!</v>
      </c>
      <c r="DO925" s="93" t="e">
        <f t="shared" si="634"/>
        <v>#VALUE!</v>
      </c>
      <c r="DP925" s="92" t="e">
        <f t="shared" si="635"/>
        <v>#VALUE!</v>
      </c>
      <c r="DQ925" s="97">
        <f t="shared" si="647"/>
        <v>0</v>
      </c>
      <c r="DR925" s="98">
        <f t="shared" si="636"/>
        <v>10</v>
      </c>
      <c r="DS925" s="93" t="str">
        <f t="shared" si="637"/>
        <v>Mã tin sai !!!</v>
      </c>
      <c r="DT925" s="93"/>
      <c r="DU925" s="78" t="e">
        <f t="shared" si="648"/>
        <v>#VALUE!</v>
      </c>
      <c r="DV925" s="78" t="e">
        <f>INDEX('08_DMGiaDat'!$L:$L,MATCH(DU925,'08_DMGiaDat'!$R:$R,0))</f>
        <v>#VALUE!</v>
      </c>
      <c r="DW925" s="78" t="str">
        <f t="shared" si="649"/>
        <v>5010700200100000001</v>
      </c>
      <c r="DX925" s="78" t="str">
        <f>IFERROR(VLOOKUP(DW925,'08_DMGiaDat'!C918:C919,2,FALSE),"N")</f>
        <v>N</v>
      </c>
      <c r="DY925" s="78" t="str">
        <f t="shared" si="650"/>
        <v>50107002001001</v>
      </c>
      <c r="DZ925" s="78" t="str">
        <f>IFERROR(VLOOKUP(DY925,'08_DMGiaDat'!C918:C919,2,FALSE),"N")</f>
        <v>N</v>
      </c>
      <c r="EA925" s="78" t="str">
        <f t="shared" si="651"/>
        <v>5010700200100000001</v>
      </c>
      <c r="EB925" s="78" t="str">
        <f>IFERROR(VLOOKUP(EA925,'08_DMGiaDat'!C918:C919,2,FALSE),"N")</f>
        <v>N</v>
      </c>
      <c r="EC925" s="92" t="e">
        <f>IF(DV925&lt;&gt;"N",DV925,IF(DX925&lt;&gt;"N",DX925,IF(DZ925&lt;&gt;"N",DZ925*VLOOKUP(LEFT(CB925,3),'03_DMMucDich'!C902:C906,5,FALSE),IF(EB925&lt;&gt;"N",EB925*VLOOKUP(LEFT(CB925,3),'03_DMMucDich'!C902:C906,5,FALSE),"N/A"))))</f>
        <v>#VALUE!</v>
      </c>
    </row>
    <row r="926" spans="1:133" s="34" customFormat="1" ht="16" x14ac:dyDescent="0.2">
      <c r="A926" s="85">
        <v>912</v>
      </c>
      <c r="B926" s="86"/>
      <c r="C926" s="87"/>
      <c r="D926" s="141"/>
      <c r="E926" s="86"/>
      <c r="F926" s="88"/>
      <c r="G926" s="88" t="s">
        <v>5718</v>
      </c>
      <c r="H926" s="151">
        <v>2022</v>
      </c>
      <c r="I926" s="86"/>
      <c r="J926" s="86"/>
      <c r="K926" s="145"/>
      <c r="L926" s="105"/>
      <c r="M926" s="86"/>
      <c r="N926" s="105"/>
      <c r="O926" s="105"/>
      <c r="P926" s="86"/>
      <c r="Q926" s="86"/>
      <c r="R926" s="153"/>
      <c r="S926" s="86"/>
      <c r="T926" s="86"/>
      <c r="U926" s="86"/>
      <c r="V926" s="86" t="str">
        <f t="shared" si="617"/>
        <v xml:space="preserve">, </v>
      </c>
      <c r="W926" s="86"/>
      <c r="X926" s="86"/>
      <c r="Y926" s="86"/>
      <c r="Z926" s="88"/>
      <c r="AA926" s="105"/>
      <c r="AB926" s="86"/>
      <c r="AC926" s="90"/>
      <c r="AD926" s="86"/>
      <c r="AE926" s="86"/>
      <c r="AF926" s="86"/>
      <c r="AG926" s="86"/>
      <c r="AH926" s="160"/>
      <c r="AI926" s="153"/>
      <c r="AJ926" s="153"/>
      <c r="AK926" s="86"/>
      <c r="AL926" s="86"/>
      <c r="AM926" s="153"/>
      <c r="AN926" s="153"/>
      <c r="AO926" s="165"/>
      <c r="AP926" s="153"/>
      <c r="AQ926" s="153"/>
      <c r="AR926" s="166">
        <v>0</v>
      </c>
      <c r="AS926" s="88" t="s">
        <v>5719</v>
      </c>
      <c r="AT926" s="92">
        <f t="shared" si="628"/>
        <v>0</v>
      </c>
      <c r="AU926" s="93">
        <v>0</v>
      </c>
      <c r="AV926" s="93">
        <v>0</v>
      </c>
      <c r="AW926" s="166">
        <v>0</v>
      </c>
      <c r="AX926" s="93">
        <v>0</v>
      </c>
      <c r="AY926" s="177"/>
      <c r="AZ926" s="177">
        <v>0</v>
      </c>
      <c r="BA926" s="178"/>
      <c r="BB926" s="105"/>
      <c r="BC926" s="105"/>
      <c r="BD926" s="93"/>
      <c r="BE926" s="93">
        <v>0</v>
      </c>
      <c r="BF926" s="91">
        <v>0</v>
      </c>
      <c r="BG926" s="94"/>
      <c r="BH926" s="95"/>
      <c r="BI926" s="93">
        <f t="shared" si="638"/>
        <v>0</v>
      </c>
      <c r="BJ926" s="105">
        <f t="shared" si="639"/>
        <v>0</v>
      </c>
      <c r="BK926" s="88">
        <f t="shared" si="640"/>
        <v>0</v>
      </c>
      <c r="BL926" s="86">
        <f t="shared" si="641"/>
        <v>0</v>
      </c>
      <c r="BM926" s="105">
        <f t="shared" si="642"/>
        <v>0</v>
      </c>
      <c r="BN926" s="86">
        <f t="shared" si="643"/>
        <v>0</v>
      </c>
      <c r="BO926" s="86">
        <f t="shared" si="644"/>
        <v>0</v>
      </c>
      <c r="BP926" s="86">
        <f t="shared" si="618"/>
        <v>0</v>
      </c>
      <c r="BQ926" s="160"/>
      <c r="BR926" s="86" t="s">
        <v>5720</v>
      </c>
      <c r="BS926" s="88" t="s">
        <v>5721</v>
      </c>
      <c r="BT926" s="86" t="s">
        <v>5722</v>
      </c>
      <c r="BU926" s="86"/>
      <c r="BV926" s="86">
        <f t="shared" si="619"/>
        <v>0</v>
      </c>
      <c r="BW926" s="105" t="str">
        <f t="shared" si="620"/>
        <v/>
      </c>
      <c r="BX926" s="86">
        <f t="shared" si="655"/>
        <v>0</v>
      </c>
      <c r="BY926" s="86">
        <f t="shared" si="656"/>
        <v>0</v>
      </c>
      <c r="BZ926" s="91">
        <f t="shared" si="657"/>
        <v>0</v>
      </c>
      <c r="CA926" s="91">
        <v>0</v>
      </c>
      <c r="CB926" s="96" t="s">
        <v>5719</v>
      </c>
      <c r="CC926" s="91">
        <f t="shared" si="621"/>
        <v>0</v>
      </c>
      <c r="CD926" s="91">
        <f t="shared" si="622"/>
        <v>0</v>
      </c>
      <c r="CE926" s="93">
        <f t="shared" si="623"/>
        <v>0</v>
      </c>
      <c r="CF926" s="93">
        <f t="shared" si="624"/>
        <v>0</v>
      </c>
      <c r="CG926" s="105"/>
      <c r="CH926" s="105"/>
      <c r="CI926" s="86"/>
      <c r="CJ926" s="188"/>
      <c r="CK926" s="181">
        <f t="shared" si="625"/>
        <v>0</v>
      </c>
      <c r="CL926" s="181">
        <f t="shared" si="626"/>
        <v>0</v>
      </c>
      <c r="CM926" s="86" t="s">
        <v>5723</v>
      </c>
      <c r="CN926" s="182"/>
      <c r="CO926" s="183"/>
      <c r="CP926" s="86" t="s">
        <v>5724</v>
      </c>
      <c r="CQ926" s="153"/>
      <c r="CR926" s="187" t="e">
        <f t="shared" si="627"/>
        <v>#VALUE!</v>
      </c>
      <c r="CS926" s="188">
        <v>0</v>
      </c>
      <c r="CT926" s="188" t="e">
        <f t="shared" si="629"/>
        <v>#VALUE!</v>
      </c>
      <c r="CU926" s="93"/>
      <c r="CV926" s="94">
        <f t="shared" si="652"/>
        <v>0</v>
      </c>
      <c r="CW926" s="93">
        <f t="shared" si="653"/>
        <v>0</v>
      </c>
      <c r="CX926" s="86">
        <f t="shared" si="654"/>
        <v>0</v>
      </c>
      <c r="CY926" s="93" t="e">
        <f t="shared" si="630"/>
        <v>#VALUE!</v>
      </c>
      <c r="CZ926" s="93">
        <v>0</v>
      </c>
      <c r="DA926" s="93">
        <v>0</v>
      </c>
      <c r="DB926" s="93" t="e">
        <f t="shared" si="631"/>
        <v>#VALUE!</v>
      </c>
      <c r="DC926" s="93">
        <v>0</v>
      </c>
      <c r="DD926" s="91">
        <v>0</v>
      </c>
      <c r="DE926" s="93" t="e">
        <f t="shared" si="632"/>
        <v>#VALUE!</v>
      </c>
      <c r="DF926" s="93">
        <f t="shared" si="645"/>
        <v>0</v>
      </c>
      <c r="DG926" s="93"/>
      <c r="DH926" s="93">
        <v>0</v>
      </c>
      <c r="DI926" s="93">
        <v>0</v>
      </c>
      <c r="DJ926" s="86">
        <f t="shared" si="633"/>
        <v>0</v>
      </c>
      <c r="DK926" s="91">
        <v>0</v>
      </c>
      <c r="DL926" s="93"/>
      <c r="DM926" s="93">
        <v>0</v>
      </c>
      <c r="DN926" s="93" t="e">
        <f t="shared" si="646"/>
        <v>#VALUE!</v>
      </c>
      <c r="DO926" s="93" t="e">
        <f t="shared" si="634"/>
        <v>#VALUE!</v>
      </c>
      <c r="DP926" s="92" t="e">
        <f t="shared" si="635"/>
        <v>#VALUE!</v>
      </c>
      <c r="DQ926" s="97">
        <f t="shared" si="647"/>
        <v>0</v>
      </c>
      <c r="DR926" s="98">
        <f t="shared" si="636"/>
        <v>10</v>
      </c>
      <c r="DS926" s="93" t="str">
        <f t="shared" si="637"/>
        <v>Mã tin sai !!!</v>
      </c>
      <c r="DT926" s="93"/>
      <c r="DU926" s="78" t="e">
        <f t="shared" si="648"/>
        <v>#VALUE!</v>
      </c>
      <c r="DV926" s="78" t="e">
        <f>INDEX('08_DMGiaDat'!$L:$L,MATCH(DU926,'08_DMGiaDat'!$R:$R,0))</f>
        <v>#VALUE!</v>
      </c>
      <c r="DW926" s="78" t="str">
        <f t="shared" si="649"/>
        <v>5010700200100000001</v>
      </c>
      <c r="DX926" s="78" t="str">
        <f>IFERROR(VLOOKUP(DW926,'08_DMGiaDat'!C918:C919,2,FALSE),"N")</f>
        <v>N</v>
      </c>
      <c r="DY926" s="78" t="str">
        <f t="shared" si="650"/>
        <v>50107002001001</v>
      </c>
      <c r="DZ926" s="78" t="str">
        <f>IFERROR(VLOOKUP(DY926,'08_DMGiaDat'!C918:C919,2,FALSE),"N")</f>
        <v>N</v>
      </c>
      <c r="EA926" s="78" t="str">
        <f t="shared" si="651"/>
        <v>5010700200100000001</v>
      </c>
      <c r="EB926" s="78" t="str">
        <f>IFERROR(VLOOKUP(EA926,'08_DMGiaDat'!C918:C919,2,FALSE),"N")</f>
        <v>N</v>
      </c>
      <c r="EC926" s="92" t="e">
        <f>IF(DV926&lt;&gt;"N",DV926,IF(DX926&lt;&gt;"N",DX926,IF(DZ926&lt;&gt;"N",DZ926*VLOOKUP(LEFT(CB926,3),'03_DMMucDich'!C902:C906,5,FALSE),IF(EB926&lt;&gt;"N",EB926*VLOOKUP(LEFT(CB926,3),'03_DMMucDich'!C902:C906,5,FALSE),"N/A"))))</f>
        <v>#VALUE!</v>
      </c>
    </row>
    <row r="927" spans="1:133" s="34" customFormat="1" ht="16" x14ac:dyDescent="0.2">
      <c r="A927" s="85">
        <v>913</v>
      </c>
      <c r="B927" s="86"/>
      <c r="C927" s="87"/>
      <c r="D927" s="141"/>
      <c r="E927" s="86"/>
      <c r="F927" s="88"/>
      <c r="G927" s="88" t="s">
        <v>5718</v>
      </c>
      <c r="H927" s="151">
        <v>2022</v>
      </c>
      <c r="I927" s="86"/>
      <c r="J927" s="86"/>
      <c r="K927" s="145"/>
      <c r="L927" s="105"/>
      <c r="M927" s="86"/>
      <c r="N927" s="105"/>
      <c r="O927" s="105"/>
      <c r="P927" s="86"/>
      <c r="Q927" s="86"/>
      <c r="R927" s="153"/>
      <c r="S927" s="86"/>
      <c r="T927" s="86"/>
      <c r="U927" s="86"/>
      <c r="V927" s="86" t="str">
        <f t="shared" si="617"/>
        <v xml:space="preserve">, </v>
      </c>
      <c r="W927" s="86"/>
      <c r="X927" s="86"/>
      <c r="Y927" s="86"/>
      <c r="Z927" s="88"/>
      <c r="AA927" s="105"/>
      <c r="AB927" s="86"/>
      <c r="AC927" s="90"/>
      <c r="AD927" s="86"/>
      <c r="AE927" s="86"/>
      <c r="AF927" s="86"/>
      <c r="AG927" s="86"/>
      <c r="AH927" s="160"/>
      <c r="AI927" s="153"/>
      <c r="AJ927" s="153"/>
      <c r="AK927" s="86"/>
      <c r="AL927" s="86"/>
      <c r="AM927" s="153"/>
      <c r="AN927" s="153"/>
      <c r="AO927" s="165"/>
      <c r="AP927" s="153"/>
      <c r="AQ927" s="153"/>
      <c r="AR927" s="166">
        <v>0</v>
      </c>
      <c r="AS927" s="88" t="s">
        <v>5719</v>
      </c>
      <c r="AT927" s="92">
        <f t="shared" si="628"/>
        <v>0</v>
      </c>
      <c r="AU927" s="93">
        <v>0</v>
      </c>
      <c r="AV927" s="93">
        <v>0</v>
      </c>
      <c r="AW927" s="166">
        <v>0</v>
      </c>
      <c r="AX927" s="93">
        <v>0</v>
      </c>
      <c r="AY927" s="177"/>
      <c r="AZ927" s="177">
        <v>0</v>
      </c>
      <c r="BA927" s="178"/>
      <c r="BB927" s="105"/>
      <c r="BC927" s="105"/>
      <c r="BD927" s="93"/>
      <c r="BE927" s="93">
        <v>0</v>
      </c>
      <c r="BF927" s="91">
        <v>0</v>
      </c>
      <c r="BG927" s="94"/>
      <c r="BH927" s="95"/>
      <c r="BI927" s="93">
        <f t="shared" si="638"/>
        <v>0</v>
      </c>
      <c r="BJ927" s="105">
        <f t="shared" si="639"/>
        <v>0</v>
      </c>
      <c r="BK927" s="88">
        <f t="shared" si="640"/>
        <v>0</v>
      </c>
      <c r="BL927" s="86">
        <f t="shared" si="641"/>
        <v>0</v>
      </c>
      <c r="BM927" s="105">
        <f t="shared" si="642"/>
        <v>0</v>
      </c>
      <c r="BN927" s="86">
        <f t="shared" si="643"/>
        <v>0</v>
      </c>
      <c r="BO927" s="86">
        <f t="shared" si="644"/>
        <v>0</v>
      </c>
      <c r="BP927" s="86">
        <f t="shared" si="618"/>
        <v>0</v>
      </c>
      <c r="BQ927" s="160"/>
      <c r="BR927" s="86" t="s">
        <v>5720</v>
      </c>
      <c r="BS927" s="88" t="s">
        <v>5721</v>
      </c>
      <c r="BT927" s="86" t="s">
        <v>5722</v>
      </c>
      <c r="BU927" s="86"/>
      <c r="BV927" s="86">
        <f t="shared" si="619"/>
        <v>0</v>
      </c>
      <c r="BW927" s="105" t="str">
        <f t="shared" si="620"/>
        <v/>
      </c>
      <c r="BX927" s="86">
        <f t="shared" si="655"/>
        <v>0</v>
      </c>
      <c r="BY927" s="86">
        <f t="shared" si="656"/>
        <v>0</v>
      </c>
      <c r="BZ927" s="91">
        <f t="shared" si="657"/>
        <v>0</v>
      </c>
      <c r="CA927" s="91">
        <v>0</v>
      </c>
      <c r="CB927" s="96" t="s">
        <v>5719</v>
      </c>
      <c r="CC927" s="91">
        <f t="shared" si="621"/>
        <v>0</v>
      </c>
      <c r="CD927" s="91">
        <f t="shared" si="622"/>
        <v>0</v>
      </c>
      <c r="CE927" s="93">
        <f t="shared" si="623"/>
        <v>0</v>
      </c>
      <c r="CF927" s="93">
        <f t="shared" si="624"/>
        <v>0</v>
      </c>
      <c r="CG927" s="105"/>
      <c r="CH927" s="105"/>
      <c r="CI927" s="86"/>
      <c r="CJ927" s="188"/>
      <c r="CK927" s="181">
        <f t="shared" si="625"/>
        <v>0</v>
      </c>
      <c r="CL927" s="181">
        <f t="shared" si="626"/>
        <v>0</v>
      </c>
      <c r="CM927" s="86" t="s">
        <v>5723</v>
      </c>
      <c r="CN927" s="182"/>
      <c r="CO927" s="183"/>
      <c r="CP927" s="86" t="s">
        <v>5724</v>
      </c>
      <c r="CQ927" s="153"/>
      <c r="CR927" s="187" t="e">
        <f t="shared" si="627"/>
        <v>#VALUE!</v>
      </c>
      <c r="CS927" s="188">
        <v>0</v>
      </c>
      <c r="CT927" s="188" t="e">
        <f t="shared" si="629"/>
        <v>#VALUE!</v>
      </c>
      <c r="CU927" s="93"/>
      <c r="CV927" s="94">
        <f t="shared" si="652"/>
        <v>0</v>
      </c>
      <c r="CW927" s="93">
        <f t="shared" si="653"/>
        <v>0</v>
      </c>
      <c r="CX927" s="86">
        <f t="shared" si="654"/>
        <v>0</v>
      </c>
      <c r="CY927" s="93" t="e">
        <f t="shared" si="630"/>
        <v>#VALUE!</v>
      </c>
      <c r="CZ927" s="93">
        <v>0</v>
      </c>
      <c r="DA927" s="93">
        <v>0</v>
      </c>
      <c r="DB927" s="93" t="e">
        <f t="shared" si="631"/>
        <v>#VALUE!</v>
      </c>
      <c r="DC927" s="93">
        <v>0</v>
      </c>
      <c r="DD927" s="91">
        <v>0</v>
      </c>
      <c r="DE927" s="93" t="e">
        <f t="shared" si="632"/>
        <v>#VALUE!</v>
      </c>
      <c r="DF927" s="93">
        <f t="shared" si="645"/>
        <v>0</v>
      </c>
      <c r="DG927" s="93"/>
      <c r="DH927" s="93">
        <v>0</v>
      </c>
      <c r="DI927" s="93">
        <v>0</v>
      </c>
      <c r="DJ927" s="86">
        <f t="shared" si="633"/>
        <v>0</v>
      </c>
      <c r="DK927" s="91">
        <v>0</v>
      </c>
      <c r="DL927" s="93"/>
      <c r="DM927" s="93">
        <v>0</v>
      </c>
      <c r="DN927" s="93" t="e">
        <f t="shared" si="646"/>
        <v>#VALUE!</v>
      </c>
      <c r="DO927" s="93" t="e">
        <f t="shared" si="634"/>
        <v>#VALUE!</v>
      </c>
      <c r="DP927" s="92" t="e">
        <f t="shared" si="635"/>
        <v>#VALUE!</v>
      </c>
      <c r="DQ927" s="97">
        <f t="shared" si="647"/>
        <v>0</v>
      </c>
      <c r="DR927" s="98">
        <f t="shared" si="636"/>
        <v>10</v>
      </c>
      <c r="DS927" s="93" t="str">
        <f t="shared" si="637"/>
        <v>Mã tin sai !!!</v>
      </c>
      <c r="DT927" s="93"/>
      <c r="DU927" s="78" t="e">
        <f t="shared" si="648"/>
        <v>#VALUE!</v>
      </c>
      <c r="DV927" s="78" t="e">
        <f>INDEX('08_DMGiaDat'!$L:$L,MATCH(DU927,'08_DMGiaDat'!$R:$R,0))</f>
        <v>#VALUE!</v>
      </c>
      <c r="DW927" s="78" t="str">
        <f t="shared" si="649"/>
        <v>5010700200100000001</v>
      </c>
      <c r="DX927" s="78" t="str">
        <f>IFERROR(VLOOKUP(DW927,'08_DMGiaDat'!C918:C919,2,FALSE),"N")</f>
        <v>N</v>
      </c>
      <c r="DY927" s="78" t="str">
        <f t="shared" si="650"/>
        <v>50107002001001</v>
      </c>
      <c r="DZ927" s="78" t="str">
        <f>IFERROR(VLOOKUP(DY927,'08_DMGiaDat'!C918:C919,2,FALSE),"N")</f>
        <v>N</v>
      </c>
      <c r="EA927" s="78" t="str">
        <f t="shared" si="651"/>
        <v>5010700200100000001</v>
      </c>
      <c r="EB927" s="78" t="str">
        <f>IFERROR(VLOOKUP(EA927,'08_DMGiaDat'!C918:C919,2,FALSE),"N")</f>
        <v>N</v>
      </c>
      <c r="EC927" s="92" t="e">
        <f>IF(DV927&lt;&gt;"N",DV927,IF(DX927&lt;&gt;"N",DX927,IF(DZ927&lt;&gt;"N",DZ927*VLOOKUP(LEFT(CB927,3),'03_DMMucDich'!C902:C906,5,FALSE),IF(EB927&lt;&gt;"N",EB927*VLOOKUP(LEFT(CB927,3),'03_DMMucDich'!C902:C906,5,FALSE),"N/A"))))</f>
        <v>#VALUE!</v>
      </c>
    </row>
    <row r="928" spans="1:133" s="34" customFormat="1" ht="16" x14ac:dyDescent="0.2">
      <c r="A928" s="85">
        <v>914</v>
      </c>
      <c r="B928" s="86"/>
      <c r="C928" s="87"/>
      <c r="D928" s="141"/>
      <c r="E928" s="86"/>
      <c r="F928" s="88"/>
      <c r="G928" s="88" t="s">
        <v>5718</v>
      </c>
      <c r="H928" s="151">
        <v>2022</v>
      </c>
      <c r="I928" s="86"/>
      <c r="J928" s="86"/>
      <c r="K928" s="145"/>
      <c r="L928" s="105"/>
      <c r="M928" s="86"/>
      <c r="N928" s="105"/>
      <c r="O928" s="105"/>
      <c r="P928" s="86"/>
      <c r="Q928" s="86"/>
      <c r="R928" s="153"/>
      <c r="S928" s="86"/>
      <c r="T928" s="86"/>
      <c r="U928" s="86"/>
      <c r="V928" s="86" t="str">
        <f t="shared" si="617"/>
        <v xml:space="preserve">, </v>
      </c>
      <c r="W928" s="86"/>
      <c r="X928" s="86"/>
      <c r="Y928" s="86"/>
      <c r="Z928" s="88"/>
      <c r="AA928" s="105"/>
      <c r="AB928" s="86"/>
      <c r="AC928" s="90"/>
      <c r="AD928" s="86"/>
      <c r="AE928" s="86"/>
      <c r="AF928" s="86"/>
      <c r="AG928" s="86"/>
      <c r="AH928" s="160"/>
      <c r="AI928" s="153"/>
      <c r="AJ928" s="153"/>
      <c r="AK928" s="86"/>
      <c r="AL928" s="86"/>
      <c r="AM928" s="153"/>
      <c r="AN928" s="153"/>
      <c r="AO928" s="165"/>
      <c r="AP928" s="153"/>
      <c r="AQ928" s="153"/>
      <c r="AR928" s="166">
        <v>0</v>
      </c>
      <c r="AS928" s="88" t="s">
        <v>5719</v>
      </c>
      <c r="AT928" s="92">
        <f t="shared" si="628"/>
        <v>0</v>
      </c>
      <c r="AU928" s="93">
        <v>0</v>
      </c>
      <c r="AV928" s="93">
        <v>0</v>
      </c>
      <c r="AW928" s="166">
        <v>0</v>
      </c>
      <c r="AX928" s="93">
        <v>0</v>
      </c>
      <c r="AY928" s="177"/>
      <c r="AZ928" s="177">
        <v>0</v>
      </c>
      <c r="BA928" s="178"/>
      <c r="BB928" s="105"/>
      <c r="BC928" s="105"/>
      <c r="BD928" s="93"/>
      <c r="BE928" s="93">
        <v>0</v>
      </c>
      <c r="BF928" s="91">
        <v>0</v>
      </c>
      <c r="BG928" s="94"/>
      <c r="BH928" s="95"/>
      <c r="BI928" s="93">
        <f t="shared" si="638"/>
        <v>0</v>
      </c>
      <c r="BJ928" s="105">
        <f t="shared" si="639"/>
        <v>0</v>
      </c>
      <c r="BK928" s="88">
        <f t="shared" si="640"/>
        <v>0</v>
      </c>
      <c r="BL928" s="86">
        <f t="shared" si="641"/>
        <v>0</v>
      </c>
      <c r="BM928" s="105">
        <f t="shared" si="642"/>
        <v>0</v>
      </c>
      <c r="BN928" s="86">
        <f t="shared" si="643"/>
        <v>0</v>
      </c>
      <c r="BO928" s="86">
        <f t="shared" si="644"/>
        <v>0</v>
      </c>
      <c r="BP928" s="86">
        <f t="shared" si="618"/>
        <v>0</v>
      </c>
      <c r="BQ928" s="160"/>
      <c r="BR928" s="86" t="s">
        <v>5720</v>
      </c>
      <c r="BS928" s="88" t="s">
        <v>5721</v>
      </c>
      <c r="BT928" s="86" t="s">
        <v>5722</v>
      </c>
      <c r="BU928" s="86"/>
      <c r="BV928" s="86">
        <f t="shared" si="619"/>
        <v>0</v>
      </c>
      <c r="BW928" s="105" t="str">
        <f t="shared" si="620"/>
        <v/>
      </c>
      <c r="BX928" s="86">
        <f t="shared" si="655"/>
        <v>0</v>
      </c>
      <c r="BY928" s="86">
        <f t="shared" si="656"/>
        <v>0</v>
      </c>
      <c r="BZ928" s="91">
        <f t="shared" si="657"/>
        <v>0</v>
      </c>
      <c r="CA928" s="91">
        <v>0</v>
      </c>
      <c r="CB928" s="96" t="s">
        <v>5719</v>
      </c>
      <c r="CC928" s="91">
        <f t="shared" si="621"/>
        <v>0</v>
      </c>
      <c r="CD928" s="91">
        <f t="shared" si="622"/>
        <v>0</v>
      </c>
      <c r="CE928" s="93">
        <f t="shared" si="623"/>
        <v>0</v>
      </c>
      <c r="CF928" s="93">
        <f t="shared" si="624"/>
        <v>0</v>
      </c>
      <c r="CG928" s="105"/>
      <c r="CH928" s="105"/>
      <c r="CI928" s="86"/>
      <c r="CJ928" s="188"/>
      <c r="CK928" s="181">
        <f t="shared" si="625"/>
        <v>0</v>
      </c>
      <c r="CL928" s="181">
        <f t="shared" si="626"/>
        <v>0</v>
      </c>
      <c r="CM928" s="86" t="s">
        <v>5723</v>
      </c>
      <c r="CN928" s="182"/>
      <c r="CO928" s="183"/>
      <c r="CP928" s="86" t="s">
        <v>5724</v>
      </c>
      <c r="CQ928" s="153"/>
      <c r="CR928" s="187" t="e">
        <f t="shared" si="627"/>
        <v>#VALUE!</v>
      </c>
      <c r="CS928" s="188">
        <v>0</v>
      </c>
      <c r="CT928" s="188" t="e">
        <f t="shared" si="629"/>
        <v>#VALUE!</v>
      </c>
      <c r="CU928" s="93"/>
      <c r="CV928" s="94">
        <f t="shared" si="652"/>
        <v>0</v>
      </c>
      <c r="CW928" s="93">
        <f t="shared" si="653"/>
        <v>0</v>
      </c>
      <c r="CX928" s="86">
        <f t="shared" si="654"/>
        <v>0</v>
      </c>
      <c r="CY928" s="93" t="e">
        <f t="shared" si="630"/>
        <v>#VALUE!</v>
      </c>
      <c r="CZ928" s="93">
        <v>0</v>
      </c>
      <c r="DA928" s="93">
        <v>0</v>
      </c>
      <c r="DB928" s="93" t="e">
        <f t="shared" si="631"/>
        <v>#VALUE!</v>
      </c>
      <c r="DC928" s="93">
        <v>0</v>
      </c>
      <c r="DD928" s="91">
        <v>0</v>
      </c>
      <c r="DE928" s="93" t="e">
        <f t="shared" si="632"/>
        <v>#VALUE!</v>
      </c>
      <c r="DF928" s="93">
        <f t="shared" si="645"/>
        <v>0</v>
      </c>
      <c r="DG928" s="93"/>
      <c r="DH928" s="93">
        <v>0</v>
      </c>
      <c r="DI928" s="93">
        <v>0</v>
      </c>
      <c r="DJ928" s="86">
        <f t="shared" si="633"/>
        <v>0</v>
      </c>
      <c r="DK928" s="91">
        <v>0</v>
      </c>
      <c r="DL928" s="93"/>
      <c r="DM928" s="93">
        <v>0</v>
      </c>
      <c r="DN928" s="93" t="e">
        <f t="shared" si="646"/>
        <v>#VALUE!</v>
      </c>
      <c r="DO928" s="93" t="e">
        <f t="shared" si="634"/>
        <v>#VALUE!</v>
      </c>
      <c r="DP928" s="92" t="e">
        <f t="shared" si="635"/>
        <v>#VALUE!</v>
      </c>
      <c r="DQ928" s="97">
        <f t="shared" si="647"/>
        <v>0</v>
      </c>
      <c r="DR928" s="98">
        <f t="shared" si="636"/>
        <v>10</v>
      </c>
      <c r="DS928" s="93" t="str">
        <f t="shared" si="637"/>
        <v>Mã tin sai !!!</v>
      </c>
      <c r="DT928" s="93"/>
      <c r="DU928" s="78" t="e">
        <f t="shared" si="648"/>
        <v>#VALUE!</v>
      </c>
      <c r="DV928" s="78" t="e">
        <f>INDEX('08_DMGiaDat'!$L:$L,MATCH(DU928,'08_DMGiaDat'!$R:$R,0))</f>
        <v>#VALUE!</v>
      </c>
      <c r="DW928" s="78" t="str">
        <f t="shared" si="649"/>
        <v>5010700200100000001</v>
      </c>
      <c r="DX928" s="78" t="str">
        <f>IFERROR(VLOOKUP(DW928,'08_DMGiaDat'!C918:C919,2,FALSE),"N")</f>
        <v>N</v>
      </c>
      <c r="DY928" s="78" t="str">
        <f t="shared" si="650"/>
        <v>50107002001001</v>
      </c>
      <c r="DZ928" s="78" t="str">
        <f>IFERROR(VLOOKUP(DY928,'08_DMGiaDat'!C918:C919,2,FALSE),"N")</f>
        <v>N</v>
      </c>
      <c r="EA928" s="78" t="str">
        <f t="shared" si="651"/>
        <v>5010700200100000001</v>
      </c>
      <c r="EB928" s="78" t="str">
        <f>IFERROR(VLOOKUP(EA928,'08_DMGiaDat'!C918:C919,2,FALSE),"N")</f>
        <v>N</v>
      </c>
      <c r="EC928" s="92" t="e">
        <f>IF(DV928&lt;&gt;"N",DV928,IF(DX928&lt;&gt;"N",DX928,IF(DZ928&lt;&gt;"N",DZ928*VLOOKUP(LEFT(CB928,3),'03_DMMucDich'!C902:C906,5,FALSE),IF(EB928&lt;&gt;"N",EB928*VLOOKUP(LEFT(CB928,3),'03_DMMucDich'!C902:C906,5,FALSE),"N/A"))))</f>
        <v>#VALUE!</v>
      </c>
    </row>
    <row r="929" spans="1:133" s="34" customFormat="1" ht="16" x14ac:dyDescent="0.2">
      <c r="A929" s="85">
        <v>915</v>
      </c>
      <c r="B929" s="86"/>
      <c r="C929" s="87"/>
      <c r="D929" s="141"/>
      <c r="E929" s="86"/>
      <c r="F929" s="88"/>
      <c r="G929" s="88" t="s">
        <v>5718</v>
      </c>
      <c r="H929" s="151">
        <v>2022</v>
      </c>
      <c r="I929" s="86"/>
      <c r="J929" s="86"/>
      <c r="K929" s="145"/>
      <c r="L929" s="105"/>
      <c r="M929" s="86"/>
      <c r="N929" s="105"/>
      <c r="O929" s="105"/>
      <c r="P929" s="86"/>
      <c r="Q929" s="86"/>
      <c r="R929" s="153"/>
      <c r="S929" s="86"/>
      <c r="T929" s="86"/>
      <c r="U929" s="86"/>
      <c r="V929" s="86" t="str">
        <f t="shared" si="617"/>
        <v xml:space="preserve">, </v>
      </c>
      <c r="W929" s="86"/>
      <c r="X929" s="86"/>
      <c r="Y929" s="86"/>
      <c r="Z929" s="88"/>
      <c r="AA929" s="105"/>
      <c r="AB929" s="86"/>
      <c r="AC929" s="90"/>
      <c r="AD929" s="86"/>
      <c r="AE929" s="86"/>
      <c r="AF929" s="86"/>
      <c r="AG929" s="86"/>
      <c r="AH929" s="160"/>
      <c r="AI929" s="153"/>
      <c r="AJ929" s="153"/>
      <c r="AK929" s="86"/>
      <c r="AL929" s="86"/>
      <c r="AM929" s="153"/>
      <c r="AN929" s="153"/>
      <c r="AO929" s="165"/>
      <c r="AP929" s="153"/>
      <c r="AQ929" s="153"/>
      <c r="AR929" s="166">
        <v>0</v>
      </c>
      <c r="AS929" s="88" t="s">
        <v>5719</v>
      </c>
      <c r="AT929" s="92">
        <f t="shared" si="628"/>
        <v>0</v>
      </c>
      <c r="AU929" s="93">
        <v>0</v>
      </c>
      <c r="AV929" s="93">
        <v>0</v>
      </c>
      <c r="AW929" s="166">
        <v>0</v>
      </c>
      <c r="AX929" s="93">
        <v>0</v>
      </c>
      <c r="AY929" s="177"/>
      <c r="AZ929" s="177">
        <v>0</v>
      </c>
      <c r="BA929" s="178"/>
      <c r="BB929" s="105"/>
      <c r="BC929" s="105"/>
      <c r="BD929" s="93"/>
      <c r="BE929" s="93">
        <v>0</v>
      </c>
      <c r="BF929" s="91">
        <v>0</v>
      </c>
      <c r="BG929" s="94"/>
      <c r="BH929" s="95"/>
      <c r="BI929" s="93">
        <f t="shared" si="638"/>
        <v>0</v>
      </c>
      <c r="BJ929" s="105">
        <f t="shared" si="639"/>
        <v>0</v>
      </c>
      <c r="BK929" s="88">
        <f t="shared" si="640"/>
        <v>0</v>
      </c>
      <c r="BL929" s="86">
        <f t="shared" si="641"/>
        <v>0</v>
      </c>
      <c r="BM929" s="105">
        <f t="shared" si="642"/>
        <v>0</v>
      </c>
      <c r="BN929" s="86">
        <f t="shared" si="643"/>
        <v>0</v>
      </c>
      <c r="BO929" s="86">
        <f t="shared" si="644"/>
        <v>0</v>
      </c>
      <c r="BP929" s="86">
        <f t="shared" si="618"/>
        <v>0</v>
      </c>
      <c r="BQ929" s="160"/>
      <c r="BR929" s="86" t="s">
        <v>5720</v>
      </c>
      <c r="BS929" s="88" t="s">
        <v>5721</v>
      </c>
      <c r="BT929" s="86" t="s">
        <v>5722</v>
      </c>
      <c r="BU929" s="86"/>
      <c r="BV929" s="86">
        <f t="shared" si="619"/>
        <v>0</v>
      </c>
      <c r="BW929" s="105" t="str">
        <f t="shared" si="620"/>
        <v/>
      </c>
      <c r="BX929" s="86">
        <f t="shared" si="655"/>
        <v>0</v>
      </c>
      <c r="BY929" s="86">
        <f t="shared" si="656"/>
        <v>0</v>
      </c>
      <c r="BZ929" s="91">
        <f t="shared" si="657"/>
        <v>0</v>
      </c>
      <c r="CA929" s="91">
        <v>0</v>
      </c>
      <c r="CB929" s="96" t="s">
        <v>5719</v>
      </c>
      <c r="CC929" s="91">
        <f t="shared" si="621"/>
        <v>0</v>
      </c>
      <c r="CD929" s="91">
        <f t="shared" si="622"/>
        <v>0</v>
      </c>
      <c r="CE929" s="93">
        <f t="shared" si="623"/>
        <v>0</v>
      </c>
      <c r="CF929" s="93">
        <f t="shared" si="624"/>
        <v>0</v>
      </c>
      <c r="CG929" s="105"/>
      <c r="CH929" s="105"/>
      <c r="CI929" s="86"/>
      <c r="CJ929" s="188"/>
      <c r="CK929" s="181">
        <f t="shared" si="625"/>
        <v>0</v>
      </c>
      <c r="CL929" s="181">
        <f t="shared" si="626"/>
        <v>0</v>
      </c>
      <c r="CM929" s="86" t="s">
        <v>5723</v>
      </c>
      <c r="CN929" s="182"/>
      <c r="CO929" s="183"/>
      <c r="CP929" s="86" t="s">
        <v>5724</v>
      </c>
      <c r="CQ929" s="153"/>
      <c r="CR929" s="187" t="e">
        <f t="shared" si="627"/>
        <v>#VALUE!</v>
      </c>
      <c r="CS929" s="188">
        <v>0</v>
      </c>
      <c r="CT929" s="188" t="e">
        <f t="shared" si="629"/>
        <v>#VALUE!</v>
      </c>
      <c r="CU929" s="93"/>
      <c r="CV929" s="94">
        <f t="shared" si="652"/>
        <v>0</v>
      </c>
      <c r="CW929" s="93">
        <f t="shared" si="653"/>
        <v>0</v>
      </c>
      <c r="CX929" s="86">
        <f t="shared" si="654"/>
        <v>0</v>
      </c>
      <c r="CY929" s="93" t="e">
        <f t="shared" si="630"/>
        <v>#VALUE!</v>
      </c>
      <c r="CZ929" s="93">
        <v>0</v>
      </c>
      <c r="DA929" s="93">
        <v>0</v>
      </c>
      <c r="DB929" s="93" t="e">
        <f t="shared" si="631"/>
        <v>#VALUE!</v>
      </c>
      <c r="DC929" s="93">
        <v>0</v>
      </c>
      <c r="DD929" s="91">
        <v>0</v>
      </c>
      <c r="DE929" s="93" t="e">
        <f t="shared" si="632"/>
        <v>#VALUE!</v>
      </c>
      <c r="DF929" s="93">
        <f t="shared" si="645"/>
        <v>0</v>
      </c>
      <c r="DG929" s="93"/>
      <c r="DH929" s="93">
        <v>0</v>
      </c>
      <c r="DI929" s="93">
        <v>0</v>
      </c>
      <c r="DJ929" s="86">
        <f t="shared" si="633"/>
        <v>0</v>
      </c>
      <c r="DK929" s="91">
        <v>0</v>
      </c>
      <c r="DL929" s="93"/>
      <c r="DM929" s="93">
        <v>0</v>
      </c>
      <c r="DN929" s="93" t="e">
        <f t="shared" si="646"/>
        <v>#VALUE!</v>
      </c>
      <c r="DO929" s="93" t="e">
        <f t="shared" si="634"/>
        <v>#VALUE!</v>
      </c>
      <c r="DP929" s="92" t="e">
        <f t="shared" si="635"/>
        <v>#VALUE!</v>
      </c>
      <c r="DQ929" s="97">
        <f t="shared" si="647"/>
        <v>0</v>
      </c>
      <c r="DR929" s="98">
        <f t="shared" si="636"/>
        <v>10</v>
      </c>
      <c r="DS929" s="93" t="str">
        <f t="shared" si="637"/>
        <v>Mã tin sai !!!</v>
      </c>
      <c r="DT929" s="93"/>
      <c r="DU929" s="78" t="e">
        <f t="shared" si="648"/>
        <v>#VALUE!</v>
      </c>
      <c r="DV929" s="78" t="e">
        <f>INDEX('08_DMGiaDat'!$L:$L,MATCH(DU929,'08_DMGiaDat'!$R:$R,0))</f>
        <v>#VALUE!</v>
      </c>
      <c r="DW929" s="78" t="str">
        <f t="shared" si="649"/>
        <v>5010700200100000001</v>
      </c>
      <c r="DX929" s="78" t="str">
        <f>IFERROR(VLOOKUP(DW929,'08_DMGiaDat'!C918:C919,2,FALSE),"N")</f>
        <v>N</v>
      </c>
      <c r="DY929" s="78" t="str">
        <f t="shared" si="650"/>
        <v>50107002001001</v>
      </c>
      <c r="DZ929" s="78" t="str">
        <f>IFERROR(VLOOKUP(DY929,'08_DMGiaDat'!C918:C919,2,FALSE),"N")</f>
        <v>N</v>
      </c>
      <c r="EA929" s="78" t="str">
        <f t="shared" si="651"/>
        <v>5010700200100000001</v>
      </c>
      <c r="EB929" s="78" t="str">
        <f>IFERROR(VLOOKUP(EA929,'08_DMGiaDat'!C918:C919,2,FALSE),"N")</f>
        <v>N</v>
      </c>
      <c r="EC929" s="92" t="e">
        <f>IF(DV929&lt;&gt;"N",DV929,IF(DX929&lt;&gt;"N",DX929,IF(DZ929&lt;&gt;"N",DZ929*VLOOKUP(LEFT(CB929,3),'03_DMMucDich'!C902:C906,5,FALSE),IF(EB929&lt;&gt;"N",EB929*VLOOKUP(LEFT(CB929,3),'03_DMMucDich'!C902:C906,5,FALSE),"N/A"))))</f>
        <v>#VALUE!</v>
      </c>
    </row>
    <row r="930" spans="1:133" s="34" customFormat="1" ht="16" x14ac:dyDescent="0.2">
      <c r="A930" s="85">
        <v>916</v>
      </c>
      <c r="B930" s="86"/>
      <c r="C930" s="87"/>
      <c r="D930" s="141"/>
      <c r="E930" s="86"/>
      <c r="F930" s="88"/>
      <c r="G930" s="88" t="s">
        <v>5718</v>
      </c>
      <c r="H930" s="151">
        <v>2022</v>
      </c>
      <c r="I930" s="86"/>
      <c r="J930" s="86"/>
      <c r="K930" s="145"/>
      <c r="L930" s="105"/>
      <c r="M930" s="86"/>
      <c r="N930" s="105"/>
      <c r="O930" s="105"/>
      <c r="P930" s="86"/>
      <c r="Q930" s="86"/>
      <c r="R930" s="153"/>
      <c r="S930" s="86"/>
      <c r="T930" s="86"/>
      <c r="U930" s="86"/>
      <c r="V930" s="86" t="str">
        <f t="shared" si="617"/>
        <v xml:space="preserve">, </v>
      </c>
      <c r="W930" s="86"/>
      <c r="X930" s="86"/>
      <c r="Y930" s="86"/>
      <c r="Z930" s="88"/>
      <c r="AA930" s="105"/>
      <c r="AB930" s="86"/>
      <c r="AC930" s="90"/>
      <c r="AD930" s="86"/>
      <c r="AE930" s="86"/>
      <c r="AF930" s="86"/>
      <c r="AG930" s="86"/>
      <c r="AH930" s="160"/>
      <c r="AI930" s="153"/>
      <c r="AJ930" s="153"/>
      <c r="AK930" s="86"/>
      <c r="AL930" s="86"/>
      <c r="AM930" s="153"/>
      <c r="AN930" s="153"/>
      <c r="AO930" s="165"/>
      <c r="AP930" s="153"/>
      <c r="AQ930" s="153"/>
      <c r="AR930" s="166">
        <v>0</v>
      </c>
      <c r="AS930" s="88" t="s">
        <v>5719</v>
      </c>
      <c r="AT930" s="92">
        <f t="shared" si="628"/>
        <v>0</v>
      </c>
      <c r="AU930" s="93">
        <v>0</v>
      </c>
      <c r="AV930" s="93">
        <v>0</v>
      </c>
      <c r="AW930" s="166">
        <v>0</v>
      </c>
      <c r="AX930" s="93">
        <v>0</v>
      </c>
      <c r="AY930" s="177"/>
      <c r="AZ930" s="177">
        <v>0</v>
      </c>
      <c r="BA930" s="178"/>
      <c r="BB930" s="105"/>
      <c r="BC930" s="105"/>
      <c r="BD930" s="93"/>
      <c r="BE930" s="93">
        <v>0</v>
      </c>
      <c r="BF930" s="91">
        <v>0</v>
      </c>
      <c r="BG930" s="94"/>
      <c r="BH930" s="95"/>
      <c r="BI930" s="93">
        <f t="shared" si="638"/>
        <v>0</v>
      </c>
      <c r="BJ930" s="105">
        <f t="shared" si="639"/>
        <v>0</v>
      </c>
      <c r="BK930" s="88">
        <f t="shared" si="640"/>
        <v>0</v>
      </c>
      <c r="BL930" s="86">
        <f t="shared" si="641"/>
        <v>0</v>
      </c>
      <c r="BM930" s="105">
        <f t="shared" si="642"/>
        <v>0</v>
      </c>
      <c r="BN930" s="86">
        <f t="shared" si="643"/>
        <v>0</v>
      </c>
      <c r="BO930" s="86">
        <f t="shared" si="644"/>
        <v>0</v>
      </c>
      <c r="BP930" s="86">
        <f t="shared" si="618"/>
        <v>0</v>
      </c>
      <c r="BQ930" s="160"/>
      <c r="BR930" s="86" t="s">
        <v>5720</v>
      </c>
      <c r="BS930" s="88" t="s">
        <v>5721</v>
      </c>
      <c r="BT930" s="86" t="s">
        <v>5722</v>
      </c>
      <c r="BU930" s="86"/>
      <c r="BV930" s="86">
        <f t="shared" si="619"/>
        <v>0</v>
      </c>
      <c r="BW930" s="105" t="str">
        <f t="shared" si="620"/>
        <v/>
      </c>
      <c r="BX930" s="86">
        <f t="shared" si="655"/>
        <v>0</v>
      </c>
      <c r="BY930" s="86">
        <f t="shared" si="656"/>
        <v>0</v>
      </c>
      <c r="BZ930" s="91">
        <f t="shared" si="657"/>
        <v>0</v>
      </c>
      <c r="CA930" s="91">
        <v>0</v>
      </c>
      <c r="CB930" s="96" t="s">
        <v>5719</v>
      </c>
      <c r="CC930" s="91">
        <f t="shared" si="621"/>
        <v>0</v>
      </c>
      <c r="CD930" s="91">
        <f t="shared" si="622"/>
        <v>0</v>
      </c>
      <c r="CE930" s="93">
        <f t="shared" si="623"/>
        <v>0</v>
      </c>
      <c r="CF930" s="93">
        <f t="shared" si="624"/>
        <v>0</v>
      </c>
      <c r="CG930" s="105"/>
      <c r="CH930" s="105"/>
      <c r="CI930" s="86"/>
      <c r="CJ930" s="188"/>
      <c r="CK930" s="181">
        <f t="shared" si="625"/>
        <v>0</v>
      </c>
      <c r="CL930" s="181">
        <f t="shared" si="626"/>
        <v>0</v>
      </c>
      <c r="CM930" s="86" t="s">
        <v>5723</v>
      </c>
      <c r="CN930" s="182"/>
      <c r="CO930" s="183"/>
      <c r="CP930" s="86" t="s">
        <v>5724</v>
      </c>
      <c r="CQ930" s="153"/>
      <c r="CR930" s="187" t="e">
        <f t="shared" si="627"/>
        <v>#VALUE!</v>
      </c>
      <c r="CS930" s="188">
        <v>0</v>
      </c>
      <c r="CT930" s="188" t="e">
        <f t="shared" si="629"/>
        <v>#VALUE!</v>
      </c>
      <c r="CU930" s="93"/>
      <c r="CV930" s="94">
        <f t="shared" si="652"/>
        <v>0</v>
      </c>
      <c r="CW930" s="93">
        <f t="shared" si="653"/>
        <v>0</v>
      </c>
      <c r="CX930" s="86">
        <f t="shared" si="654"/>
        <v>0</v>
      </c>
      <c r="CY930" s="93" t="e">
        <f t="shared" si="630"/>
        <v>#VALUE!</v>
      </c>
      <c r="CZ930" s="93">
        <v>0</v>
      </c>
      <c r="DA930" s="93">
        <v>0</v>
      </c>
      <c r="DB930" s="93" t="e">
        <f t="shared" si="631"/>
        <v>#VALUE!</v>
      </c>
      <c r="DC930" s="93">
        <v>0</v>
      </c>
      <c r="DD930" s="91">
        <v>0</v>
      </c>
      <c r="DE930" s="93" t="e">
        <f t="shared" si="632"/>
        <v>#VALUE!</v>
      </c>
      <c r="DF930" s="93">
        <f t="shared" si="645"/>
        <v>0</v>
      </c>
      <c r="DG930" s="93"/>
      <c r="DH930" s="93">
        <v>0</v>
      </c>
      <c r="DI930" s="93">
        <v>0</v>
      </c>
      <c r="DJ930" s="86">
        <f t="shared" si="633"/>
        <v>0</v>
      </c>
      <c r="DK930" s="91">
        <v>0</v>
      </c>
      <c r="DL930" s="93"/>
      <c r="DM930" s="93">
        <v>0</v>
      </c>
      <c r="DN930" s="93" t="e">
        <f t="shared" si="646"/>
        <v>#VALUE!</v>
      </c>
      <c r="DO930" s="93" t="e">
        <f t="shared" si="634"/>
        <v>#VALUE!</v>
      </c>
      <c r="DP930" s="92" t="e">
        <f t="shared" si="635"/>
        <v>#VALUE!</v>
      </c>
      <c r="DQ930" s="97">
        <f t="shared" si="647"/>
        <v>0</v>
      </c>
      <c r="DR930" s="98">
        <f t="shared" si="636"/>
        <v>10</v>
      </c>
      <c r="DS930" s="93" t="str">
        <f t="shared" si="637"/>
        <v>Mã tin sai !!!</v>
      </c>
      <c r="DT930" s="93"/>
      <c r="DU930" s="78" t="e">
        <f t="shared" si="648"/>
        <v>#VALUE!</v>
      </c>
      <c r="DV930" s="78" t="e">
        <f>INDEX('08_DMGiaDat'!$L:$L,MATCH(DU930,'08_DMGiaDat'!$R:$R,0))</f>
        <v>#VALUE!</v>
      </c>
      <c r="DW930" s="78" t="str">
        <f t="shared" si="649"/>
        <v>5010700200100000001</v>
      </c>
      <c r="DX930" s="78" t="str">
        <f>IFERROR(VLOOKUP(DW930,'08_DMGiaDat'!C918:C919,2,FALSE),"N")</f>
        <v>N</v>
      </c>
      <c r="DY930" s="78" t="str">
        <f t="shared" si="650"/>
        <v>50107002001001</v>
      </c>
      <c r="DZ930" s="78" t="str">
        <f>IFERROR(VLOOKUP(DY930,'08_DMGiaDat'!C918:C919,2,FALSE),"N")</f>
        <v>N</v>
      </c>
      <c r="EA930" s="78" t="str">
        <f t="shared" si="651"/>
        <v>5010700200100000001</v>
      </c>
      <c r="EB930" s="78" t="str">
        <f>IFERROR(VLOOKUP(EA930,'08_DMGiaDat'!C918:C919,2,FALSE),"N")</f>
        <v>N</v>
      </c>
      <c r="EC930" s="92" t="e">
        <f>IF(DV930&lt;&gt;"N",DV930,IF(DX930&lt;&gt;"N",DX930,IF(DZ930&lt;&gt;"N",DZ930*VLOOKUP(LEFT(CB930,3),'03_DMMucDich'!C902:C906,5,FALSE),IF(EB930&lt;&gt;"N",EB930*VLOOKUP(LEFT(CB930,3),'03_DMMucDich'!C902:C906,5,FALSE),"N/A"))))</f>
        <v>#VALUE!</v>
      </c>
    </row>
    <row r="931" spans="1:133" s="34" customFormat="1" ht="16" x14ac:dyDescent="0.2">
      <c r="A931" s="85">
        <v>917</v>
      </c>
      <c r="B931" s="86"/>
      <c r="C931" s="87"/>
      <c r="D931" s="141"/>
      <c r="E931" s="86"/>
      <c r="F931" s="88"/>
      <c r="G931" s="88" t="s">
        <v>5718</v>
      </c>
      <c r="H931" s="151">
        <v>2022</v>
      </c>
      <c r="I931" s="86"/>
      <c r="J931" s="86"/>
      <c r="K931" s="145"/>
      <c r="L931" s="105"/>
      <c r="M931" s="86"/>
      <c r="N931" s="105"/>
      <c r="O931" s="105"/>
      <c r="P931" s="86"/>
      <c r="Q931" s="86"/>
      <c r="R931" s="153"/>
      <c r="S931" s="86"/>
      <c r="T931" s="86"/>
      <c r="U931" s="86"/>
      <c r="V931" s="86" t="str">
        <f t="shared" si="617"/>
        <v xml:space="preserve">, </v>
      </c>
      <c r="W931" s="86"/>
      <c r="X931" s="86"/>
      <c r="Y931" s="86"/>
      <c r="Z931" s="88"/>
      <c r="AA931" s="105"/>
      <c r="AB931" s="86"/>
      <c r="AC931" s="90"/>
      <c r="AD931" s="86"/>
      <c r="AE931" s="86"/>
      <c r="AF931" s="86"/>
      <c r="AG931" s="86"/>
      <c r="AH931" s="160"/>
      <c r="AI931" s="153"/>
      <c r="AJ931" s="153"/>
      <c r="AK931" s="86"/>
      <c r="AL931" s="86"/>
      <c r="AM931" s="153"/>
      <c r="AN931" s="153"/>
      <c r="AO931" s="165"/>
      <c r="AP931" s="153"/>
      <c r="AQ931" s="153"/>
      <c r="AR931" s="166">
        <v>0</v>
      </c>
      <c r="AS931" s="88" t="s">
        <v>5719</v>
      </c>
      <c r="AT931" s="92">
        <f t="shared" si="628"/>
        <v>0</v>
      </c>
      <c r="AU931" s="93">
        <v>0</v>
      </c>
      <c r="AV931" s="93">
        <v>0</v>
      </c>
      <c r="AW931" s="166">
        <v>0</v>
      </c>
      <c r="AX931" s="93">
        <v>0</v>
      </c>
      <c r="AY931" s="177"/>
      <c r="AZ931" s="177">
        <v>0</v>
      </c>
      <c r="BA931" s="178"/>
      <c r="BB931" s="105"/>
      <c r="BC931" s="105"/>
      <c r="BD931" s="93"/>
      <c r="BE931" s="93">
        <v>0</v>
      </c>
      <c r="BF931" s="91">
        <v>0</v>
      </c>
      <c r="BG931" s="94"/>
      <c r="BH931" s="95"/>
      <c r="BI931" s="93">
        <f t="shared" si="638"/>
        <v>0</v>
      </c>
      <c r="BJ931" s="105">
        <f t="shared" si="639"/>
        <v>0</v>
      </c>
      <c r="BK931" s="88">
        <f t="shared" si="640"/>
        <v>0</v>
      </c>
      <c r="BL931" s="86">
        <f t="shared" si="641"/>
        <v>0</v>
      </c>
      <c r="BM931" s="105">
        <f t="shared" si="642"/>
        <v>0</v>
      </c>
      <c r="BN931" s="86">
        <f t="shared" si="643"/>
        <v>0</v>
      </c>
      <c r="BO931" s="86">
        <f t="shared" si="644"/>
        <v>0</v>
      </c>
      <c r="BP931" s="86">
        <f t="shared" si="618"/>
        <v>0</v>
      </c>
      <c r="BQ931" s="160"/>
      <c r="BR931" s="86" t="s">
        <v>5720</v>
      </c>
      <c r="BS931" s="88" t="s">
        <v>5721</v>
      </c>
      <c r="BT931" s="86" t="s">
        <v>5722</v>
      </c>
      <c r="BU931" s="86"/>
      <c r="BV931" s="86">
        <f t="shared" si="619"/>
        <v>0</v>
      </c>
      <c r="BW931" s="105" t="str">
        <f t="shared" si="620"/>
        <v/>
      </c>
      <c r="BX931" s="86">
        <f t="shared" si="655"/>
        <v>0</v>
      </c>
      <c r="BY931" s="86">
        <f t="shared" si="656"/>
        <v>0</v>
      </c>
      <c r="BZ931" s="91">
        <f t="shared" si="657"/>
        <v>0</v>
      </c>
      <c r="CA931" s="91">
        <v>0</v>
      </c>
      <c r="CB931" s="96" t="s">
        <v>5719</v>
      </c>
      <c r="CC931" s="91">
        <f t="shared" si="621"/>
        <v>0</v>
      </c>
      <c r="CD931" s="91">
        <f t="shared" si="622"/>
        <v>0</v>
      </c>
      <c r="CE931" s="93">
        <f t="shared" si="623"/>
        <v>0</v>
      </c>
      <c r="CF931" s="93">
        <f t="shared" si="624"/>
        <v>0</v>
      </c>
      <c r="CG931" s="105"/>
      <c r="CH931" s="105"/>
      <c r="CI931" s="86"/>
      <c r="CJ931" s="188"/>
      <c r="CK931" s="181">
        <f t="shared" si="625"/>
        <v>0</v>
      </c>
      <c r="CL931" s="181">
        <f t="shared" si="626"/>
        <v>0</v>
      </c>
      <c r="CM931" s="86" t="s">
        <v>5723</v>
      </c>
      <c r="CN931" s="182"/>
      <c r="CO931" s="183"/>
      <c r="CP931" s="86" t="s">
        <v>5724</v>
      </c>
      <c r="CQ931" s="153"/>
      <c r="CR931" s="187" t="e">
        <f t="shared" si="627"/>
        <v>#VALUE!</v>
      </c>
      <c r="CS931" s="188">
        <v>0</v>
      </c>
      <c r="CT931" s="188" t="e">
        <f t="shared" si="629"/>
        <v>#VALUE!</v>
      </c>
      <c r="CU931" s="93"/>
      <c r="CV931" s="94">
        <f t="shared" si="652"/>
        <v>0</v>
      </c>
      <c r="CW931" s="93">
        <f t="shared" si="653"/>
        <v>0</v>
      </c>
      <c r="CX931" s="86">
        <f t="shared" si="654"/>
        <v>0</v>
      </c>
      <c r="CY931" s="93" t="e">
        <f t="shared" si="630"/>
        <v>#VALUE!</v>
      </c>
      <c r="CZ931" s="93">
        <v>0</v>
      </c>
      <c r="DA931" s="93">
        <v>0</v>
      </c>
      <c r="DB931" s="93" t="e">
        <f t="shared" si="631"/>
        <v>#VALUE!</v>
      </c>
      <c r="DC931" s="93">
        <v>0</v>
      </c>
      <c r="DD931" s="91">
        <v>0</v>
      </c>
      <c r="DE931" s="93" t="e">
        <f t="shared" si="632"/>
        <v>#VALUE!</v>
      </c>
      <c r="DF931" s="93">
        <f t="shared" si="645"/>
        <v>0</v>
      </c>
      <c r="DG931" s="93"/>
      <c r="DH931" s="93">
        <v>0</v>
      </c>
      <c r="DI931" s="93">
        <v>0</v>
      </c>
      <c r="DJ931" s="86">
        <f t="shared" si="633"/>
        <v>0</v>
      </c>
      <c r="DK931" s="91">
        <v>0</v>
      </c>
      <c r="DL931" s="93"/>
      <c r="DM931" s="93">
        <v>0</v>
      </c>
      <c r="DN931" s="93" t="e">
        <f t="shared" si="646"/>
        <v>#VALUE!</v>
      </c>
      <c r="DO931" s="93" t="e">
        <f t="shared" si="634"/>
        <v>#VALUE!</v>
      </c>
      <c r="DP931" s="92" t="e">
        <f t="shared" si="635"/>
        <v>#VALUE!</v>
      </c>
      <c r="DQ931" s="97">
        <f t="shared" si="647"/>
        <v>0</v>
      </c>
      <c r="DR931" s="98">
        <f t="shared" si="636"/>
        <v>10</v>
      </c>
      <c r="DS931" s="93" t="str">
        <f t="shared" si="637"/>
        <v>Mã tin sai !!!</v>
      </c>
      <c r="DT931" s="93"/>
      <c r="DU931" s="78" t="e">
        <f t="shared" si="648"/>
        <v>#VALUE!</v>
      </c>
      <c r="DV931" s="78" t="e">
        <f>INDEX('08_DMGiaDat'!$L:$L,MATCH(DU931,'08_DMGiaDat'!$R:$R,0))</f>
        <v>#VALUE!</v>
      </c>
      <c r="DW931" s="78" t="str">
        <f t="shared" si="649"/>
        <v>5010700200100000001</v>
      </c>
      <c r="DX931" s="78" t="str">
        <f>IFERROR(VLOOKUP(DW931,'08_DMGiaDat'!C918:C919,2,FALSE),"N")</f>
        <v>N</v>
      </c>
      <c r="DY931" s="78" t="str">
        <f t="shared" si="650"/>
        <v>50107002001001</v>
      </c>
      <c r="DZ931" s="78" t="str">
        <f>IFERROR(VLOOKUP(DY931,'08_DMGiaDat'!C918:C919,2,FALSE),"N")</f>
        <v>N</v>
      </c>
      <c r="EA931" s="78" t="str">
        <f t="shared" si="651"/>
        <v>5010700200100000001</v>
      </c>
      <c r="EB931" s="78" t="str">
        <f>IFERROR(VLOOKUP(EA931,'08_DMGiaDat'!C918:C919,2,FALSE),"N")</f>
        <v>N</v>
      </c>
      <c r="EC931" s="92" t="e">
        <f>IF(DV931&lt;&gt;"N",DV931,IF(DX931&lt;&gt;"N",DX931,IF(DZ931&lt;&gt;"N",DZ931*VLOOKUP(LEFT(CB931,3),'03_DMMucDich'!C902:C906,5,FALSE),IF(EB931&lt;&gt;"N",EB931*VLOOKUP(LEFT(CB931,3),'03_DMMucDich'!C902:C906,5,FALSE),"N/A"))))</f>
        <v>#VALUE!</v>
      </c>
    </row>
    <row r="932" spans="1:133" s="34" customFormat="1" ht="16" x14ac:dyDescent="0.2">
      <c r="A932" s="85">
        <v>918</v>
      </c>
      <c r="B932" s="86"/>
      <c r="C932" s="87"/>
      <c r="D932" s="141"/>
      <c r="E932" s="86"/>
      <c r="F932" s="88"/>
      <c r="G932" s="88" t="s">
        <v>5718</v>
      </c>
      <c r="H932" s="151">
        <v>2022</v>
      </c>
      <c r="I932" s="86"/>
      <c r="J932" s="86"/>
      <c r="K932" s="145"/>
      <c r="L932" s="105"/>
      <c r="M932" s="86"/>
      <c r="N932" s="105"/>
      <c r="O932" s="105"/>
      <c r="P932" s="86"/>
      <c r="Q932" s="86"/>
      <c r="R932" s="153"/>
      <c r="S932" s="86"/>
      <c r="T932" s="86"/>
      <c r="U932" s="86"/>
      <c r="V932" s="86" t="str">
        <f t="shared" si="617"/>
        <v xml:space="preserve">, </v>
      </c>
      <c r="W932" s="86"/>
      <c r="X932" s="86"/>
      <c r="Y932" s="86"/>
      <c r="Z932" s="88"/>
      <c r="AA932" s="105"/>
      <c r="AB932" s="86"/>
      <c r="AC932" s="90"/>
      <c r="AD932" s="86"/>
      <c r="AE932" s="86"/>
      <c r="AF932" s="86"/>
      <c r="AG932" s="86"/>
      <c r="AH932" s="160"/>
      <c r="AI932" s="153"/>
      <c r="AJ932" s="153"/>
      <c r="AK932" s="86"/>
      <c r="AL932" s="86"/>
      <c r="AM932" s="153"/>
      <c r="AN932" s="153"/>
      <c r="AO932" s="165"/>
      <c r="AP932" s="153"/>
      <c r="AQ932" s="153"/>
      <c r="AR932" s="166">
        <v>0</v>
      </c>
      <c r="AS932" s="88" t="s">
        <v>5719</v>
      </c>
      <c r="AT932" s="92">
        <f t="shared" si="628"/>
        <v>0</v>
      </c>
      <c r="AU932" s="93">
        <v>0</v>
      </c>
      <c r="AV932" s="93">
        <v>0</v>
      </c>
      <c r="AW932" s="166">
        <v>0</v>
      </c>
      <c r="AX932" s="93">
        <v>0</v>
      </c>
      <c r="AY932" s="177"/>
      <c r="AZ932" s="177">
        <v>0</v>
      </c>
      <c r="BA932" s="178"/>
      <c r="BB932" s="105"/>
      <c r="BC932" s="105"/>
      <c r="BD932" s="93"/>
      <c r="BE932" s="93">
        <v>0</v>
      </c>
      <c r="BF932" s="91">
        <v>0</v>
      </c>
      <c r="BG932" s="94"/>
      <c r="BH932" s="95"/>
      <c r="BI932" s="93">
        <f t="shared" si="638"/>
        <v>0</v>
      </c>
      <c r="BJ932" s="105">
        <f t="shared" si="639"/>
        <v>0</v>
      </c>
      <c r="BK932" s="88">
        <f t="shared" si="640"/>
        <v>0</v>
      </c>
      <c r="BL932" s="86">
        <f t="shared" si="641"/>
        <v>0</v>
      </c>
      <c r="BM932" s="105">
        <f t="shared" si="642"/>
        <v>0</v>
      </c>
      <c r="BN932" s="86">
        <f t="shared" si="643"/>
        <v>0</v>
      </c>
      <c r="BO932" s="86">
        <f t="shared" si="644"/>
        <v>0</v>
      </c>
      <c r="BP932" s="86">
        <f t="shared" si="618"/>
        <v>0</v>
      </c>
      <c r="BQ932" s="160"/>
      <c r="BR932" s="86" t="s">
        <v>5720</v>
      </c>
      <c r="BS932" s="88" t="s">
        <v>5721</v>
      </c>
      <c r="BT932" s="86" t="s">
        <v>5722</v>
      </c>
      <c r="BU932" s="86"/>
      <c r="BV932" s="86">
        <f t="shared" si="619"/>
        <v>0</v>
      </c>
      <c r="BW932" s="105" t="str">
        <f t="shared" si="620"/>
        <v/>
      </c>
      <c r="BX932" s="86">
        <f t="shared" si="655"/>
        <v>0</v>
      </c>
      <c r="BY932" s="86">
        <f t="shared" si="656"/>
        <v>0</v>
      </c>
      <c r="BZ932" s="91">
        <f t="shared" si="657"/>
        <v>0</v>
      </c>
      <c r="CA932" s="91">
        <v>0</v>
      </c>
      <c r="CB932" s="96" t="s">
        <v>5719</v>
      </c>
      <c r="CC932" s="91">
        <f t="shared" si="621"/>
        <v>0</v>
      </c>
      <c r="CD932" s="91">
        <f t="shared" si="622"/>
        <v>0</v>
      </c>
      <c r="CE932" s="93">
        <f t="shared" si="623"/>
        <v>0</v>
      </c>
      <c r="CF932" s="93">
        <f t="shared" si="624"/>
        <v>0</v>
      </c>
      <c r="CG932" s="105"/>
      <c r="CH932" s="105"/>
      <c r="CI932" s="86"/>
      <c r="CJ932" s="188"/>
      <c r="CK932" s="181">
        <f t="shared" si="625"/>
        <v>0</v>
      </c>
      <c r="CL932" s="181">
        <f t="shared" si="626"/>
        <v>0</v>
      </c>
      <c r="CM932" s="86" t="s">
        <v>5723</v>
      </c>
      <c r="CN932" s="182"/>
      <c r="CO932" s="183"/>
      <c r="CP932" s="86" t="s">
        <v>5724</v>
      </c>
      <c r="CQ932" s="153"/>
      <c r="CR932" s="187" t="e">
        <f t="shared" si="627"/>
        <v>#VALUE!</v>
      </c>
      <c r="CS932" s="188">
        <v>0</v>
      </c>
      <c r="CT932" s="188" t="e">
        <f t="shared" si="629"/>
        <v>#VALUE!</v>
      </c>
      <c r="CU932" s="93"/>
      <c r="CV932" s="94">
        <f t="shared" si="652"/>
        <v>0</v>
      </c>
      <c r="CW932" s="93">
        <f t="shared" si="653"/>
        <v>0</v>
      </c>
      <c r="CX932" s="86">
        <f t="shared" si="654"/>
        <v>0</v>
      </c>
      <c r="CY932" s="93" t="e">
        <f t="shared" si="630"/>
        <v>#VALUE!</v>
      </c>
      <c r="CZ932" s="93">
        <v>0</v>
      </c>
      <c r="DA932" s="93">
        <v>0</v>
      </c>
      <c r="DB932" s="93" t="e">
        <f t="shared" si="631"/>
        <v>#VALUE!</v>
      </c>
      <c r="DC932" s="93">
        <v>0</v>
      </c>
      <c r="DD932" s="91">
        <v>0</v>
      </c>
      <c r="DE932" s="93" t="e">
        <f t="shared" si="632"/>
        <v>#VALUE!</v>
      </c>
      <c r="DF932" s="93">
        <f t="shared" si="645"/>
        <v>0</v>
      </c>
      <c r="DG932" s="93"/>
      <c r="DH932" s="93">
        <v>0</v>
      </c>
      <c r="DI932" s="93">
        <v>0</v>
      </c>
      <c r="DJ932" s="86">
        <f t="shared" si="633"/>
        <v>0</v>
      </c>
      <c r="DK932" s="91">
        <v>0</v>
      </c>
      <c r="DL932" s="93"/>
      <c r="DM932" s="93">
        <v>0</v>
      </c>
      <c r="DN932" s="93" t="e">
        <f t="shared" si="646"/>
        <v>#VALUE!</v>
      </c>
      <c r="DO932" s="93" t="e">
        <f t="shared" si="634"/>
        <v>#VALUE!</v>
      </c>
      <c r="DP932" s="92" t="e">
        <f t="shared" si="635"/>
        <v>#VALUE!</v>
      </c>
      <c r="DQ932" s="97">
        <f t="shared" si="647"/>
        <v>0</v>
      </c>
      <c r="DR932" s="98">
        <f t="shared" si="636"/>
        <v>10</v>
      </c>
      <c r="DS932" s="93" t="str">
        <f t="shared" si="637"/>
        <v>Mã tin sai !!!</v>
      </c>
      <c r="DT932" s="93"/>
      <c r="DU932" s="78" t="e">
        <f t="shared" si="648"/>
        <v>#VALUE!</v>
      </c>
      <c r="DV932" s="78" t="e">
        <f>INDEX('08_DMGiaDat'!$L:$L,MATCH(DU932,'08_DMGiaDat'!$R:$R,0))</f>
        <v>#VALUE!</v>
      </c>
      <c r="DW932" s="78" t="str">
        <f t="shared" si="649"/>
        <v>5010700200100000001</v>
      </c>
      <c r="DX932" s="78" t="str">
        <f>IFERROR(VLOOKUP(DW932,'08_DMGiaDat'!C918:C919,2,FALSE),"N")</f>
        <v>N</v>
      </c>
      <c r="DY932" s="78" t="str">
        <f t="shared" si="650"/>
        <v>50107002001001</v>
      </c>
      <c r="DZ932" s="78" t="str">
        <f>IFERROR(VLOOKUP(DY932,'08_DMGiaDat'!C918:C919,2,FALSE),"N")</f>
        <v>N</v>
      </c>
      <c r="EA932" s="78" t="str">
        <f t="shared" si="651"/>
        <v>5010700200100000001</v>
      </c>
      <c r="EB932" s="78" t="str">
        <f>IFERROR(VLOOKUP(EA932,'08_DMGiaDat'!C918:C919,2,FALSE),"N")</f>
        <v>N</v>
      </c>
      <c r="EC932" s="92" t="e">
        <f>IF(DV932&lt;&gt;"N",DV932,IF(DX932&lt;&gt;"N",DX932,IF(DZ932&lt;&gt;"N",DZ932*VLOOKUP(LEFT(CB932,3),'03_DMMucDich'!C902:C906,5,FALSE),IF(EB932&lt;&gt;"N",EB932*VLOOKUP(LEFT(CB932,3),'03_DMMucDich'!C902:C906,5,FALSE),"N/A"))))</f>
        <v>#VALUE!</v>
      </c>
    </row>
    <row r="933" spans="1:133" s="34" customFormat="1" ht="16" x14ac:dyDescent="0.2">
      <c r="A933" s="85">
        <v>919</v>
      </c>
      <c r="B933" s="86"/>
      <c r="C933" s="87"/>
      <c r="D933" s="141"/>
      <c r="E933" s="86"/>
      <c r="F933" s="88"/>
      <c r="G933" s="88" t="s">
        <v>5718</v>
      </c>
      <c r="H933" s="151">
        <v>2022</v>
      </c>
      <c r="I933" s="86"/>
      <c r="J933" s="86"/>
      <c r="K933" s="145"/>
      <c r="L933" s="105"/>
      <c r="M933" s="86"/>
      <c r="N933" s="105"/>
      <c r="O933" s="105"/>
      <c r="P933" s="86"/>
      <c r="Q933" s="86"/>
      <c r="R933" s="153"/>
      <c r="S933" s="86"/>
      <c r="T933" s="86"/>
      <c r="U933" s="86"/>
      <c r="V933" s="86" t="str">
        <f t="shared" si="617"/>
        <v xml:space="preserve">, </v>
      </c>
      <c r="W933" s="86"/>
      <c r="X933" s="86"/>
      <c r="Y933" s="86"/>
      <c r="Z933" s="88"/>
      <c r="AA933" s="105"/>
      <c r="AB933" s="86"/>
      <c r="AC933" s="90"/>
      <c r="AD933" s="86"/>
      <c r="AE933" s="86"/>
      <c r="AF933" s="86"/>
      <c r="AG933" s="86"/>
      <c r="AH933" s="160"/>
      <c r="AI933" s="153"/>
      <c r="AJ933" s="153"/>
      <c r="AK933" s="86"/>
      <c r="AL933" s="86"/>
      <c r="AM933" s="153"/>
      <c r="AN933" s="153"/>
      <c r="AO933" s="165"/>
      <c r="AP933" s="153"/>
      <c r="AQ933" s="153"/>
      <c r="AR933" s="166">
        <v>0</v>
      </c>
      <c r="AS933" s="88" t="s">
        <v>5719</v>
      </c>
      <c r="AT933" s="92">
        <f t="shared" si="628"/>
        <v>0</v>
      </c>
      <c r="AU933" s="93">
        <v>0</v>
      </c>
      <c r="AV933" s="93">
        <v>0</v>
      </c>
      <c r="AW933" s="166">
        <v>0</v>
      </c>
      <c r="AX933" s="93">
        <v>0</v>
      </c>
      <c r="AY933" s="177"/>
      <c r="AZ933" s="177">
        <v>0</v>
      </c>
      <c r="BA933" s="178"/>
      <c r="BB933" s="105"/>
      <c r="BC933" s="105"/>
      <c r="BD933" s="93"/>
      <c r="BE933" s="93">
        <v>0</v>
      </c>
      <c r="BF933" s="91">
        <v>0</v>
      </c>
      <c r="BG933" s="94"/>
      <c r="BH933" s="95"/>
      <c r="BI933" s="93">
        <f t="shared" si="638"/>
        <v>0</v>
      </c>
      <c r="BJ933" s="105">
        <f t="shared" si="639"/>
        <v>0</v>
      </c>
      <c r="BK933" s="88">
        <f t="shared" si="640"/>
        <v>0</v>
      </c>
      <c r="BL933" s="86">
        <f t="shared" si="641"/>
        <v>0</v>
      </c>
      <c r="BM933" s="105">
        <f t="shared" si="642"/>
        <v>0</v>
      </c>
      <c r="BN933" s="86">
        <f t="shared" si="643"/>
        <v>0</v>
      </c>
      <c r="BO933" s="86">
        <f t="shared" si="644"/>
        <v>0</v>
      </c>
      <c r="BP933" s="86">
        <f t="shared" si="618"/>
        <v>0</v>
      </c>
      <c r="BQ933" s="160"/>
      <c r="BR933" s="86" t="s">
        <v>5720</v>
      </c>
      <c r="BS933" s="88" t="s">
        <v>5721</v>
      </c>
      <c r="BT933" s="86" t="s">
        <v>5722</v>
      </c>
      <c r="BU933" s="86"/>
      <c r="BV933" s="86">
        <f t="shared" si="619"/>
        <v>0</v>
      </c>
      <c r="BW933" s="105" t="str">
        <f t="shared" si="620"/>
        <v/>
      </c>
      <c r="BX933" s="86">
        <f t="shared" si="655"/>
        <v>0</v>
      </c>
      <c r="BY933" s="86">
        <f t="shared" si="656"/>
        <v>0</v>
      </c>
      <c r="BZ933" s="91">
        <f t="shared" si="657"/>
        <v>0</v>
      </c>
      <c r="CA933" s="91">
        <v>0</v>
      </c>
      <c r="CB933" s="96" t="s">
        <v>5719</v>
      </c>
      <c r="CC933" s="91">
        <f t="shared" si="621"/>
        <v>0</v>
      </c>
      <c r="CD933" s="91">
        <f t="shared" si="622"/>
        <v>0</v>
      </c>
      <c r="CE933" s="93">
        <f t="shared" si="623"/>
        <v>0</v>
      </c>
      <c r="CF933" s="93">
        <f t="shared" si="624"/>
        <v>0</v>
      </c>
      <c r="CG933" s="105"/>
      <c r="CH933" s="105"/>
      <c r="CI933" s="86"/>
      <c r="CJ933" s="188"/>
      <c r="CK933" s="181">
        <f t="shared" si="625"/>
        <v>0</v>
      </c>
      <c r="CL933" s="181">
        <f t="shared" si="626"/>
        <v>0</v>
      </c>
      <c r="CM933" s="86" t="s">
        <v>5723</v>
      </c>
      <c r="CN933" s="182"/>
      <c r="CO933" s="183"/>
      <c r="CP933" s="86" t="s">
        <v>5724</v>
      </c>
      <c r="CQ933" s="153"/>
      <c r="CR933" s="187" t="e">
        <f t="shared" si="627"/>
        <v>#VALUE!</v>
      </c>
      <c r="CS933" s="188">
        <v>0</v>
      </c>
      <c r="CT933" s="188" t="e">
        <f t="shared" si="629"/>
        <v>#VALUE!</v>
      </c>
      <c r="CU933" s="93"/>
      <c r="CV933" s="94">
        <f t="shared" si="652"/>
        <v>0</v>
      </c>
      <c r="CW933" s="93">
        <f t="shared" si="653"/>
        <v>0</v>
      </c>
      <c r="CX933" s="86">
        <f t="shared" si="654"/>
        <v>0</v>
      </c>
      <c r="CY933" s="93" t="e">
        <f t="shared" si="630"/>
        <v>#VALUE!</v>
      </c>
      <c r="CZ933" s="93">
        <v>0</v>
      </c>
      <c r="DA933" s="93">
        <v>0</v>
      </c>
      <c r="DB933" s="93" t="e">
        <f t="shared" si="631"/>
        <v>#VALUE!</v>
      </c>
      <c r="DC933" s="93">
        <v>0</v>
      </c>
      <c r="DD933" s="91">
        <v>0</v>
      </c>
      <c r="DE933" s="93" t="e">
        <f t="shared" si="632"/>
        <v>#VALUE!</v>
      </c>
      <c r="DF933" s="93">
        <f t="shared" si="645"/>
        <v>0</v>
      </c>
      <c r="DG933" s="93"/>
      <c r="DH933" s="93">
        <v>0</v>
      </c>
      <c r="DI933" s="93">
        <v>0</v>
      </c>
      <c r="DJ933" s="86">
        <f t="shared" si="633"/>
        <v>0</v>
      </c>
      <c r="DK933" s="91">
        <v>0</v>
      </c>
      <c r="DL933" s="93"/>
      <c r="DM933" s="93">
        <v>0</v>
      </c>
      <c r="DN933" s="93" t="e">
        <f t="shared" si="646"/>
        <v>#VALUE!</v>
      </c>
      <c r="DO933" s="93" t="e">
        <f t="shared" si="634"/>
        <v>#VALUE!</v>
      </c>
      <c r="DP933" s="92" t="e">
        <f t="shared" si="635"/>
        <v>#VALUE!</v>
      </c>
      <c r="DQ933" s="97">
        <f t="shared" si="647"/>
        <v>0</v>
      </c>
      <c r="DR933" s="98">
        <f t="shared" si="636"/>
        <v>10</v>
      </c>
      <c r="DS933" s="93" t="str">
        <f t="shared" si="637"/>
        <v>Mã tin sai !!!</v>
      </c>
      <c r="DT933" s="93"/>
      <c r="DU933" s="78" t="e">
        <f t="shared" si="648"/>
        <v>#VALUE!</v>
      </c>
      <c r="DV933" s="78" t="e">
        <f>INDEX('08_DMGiaDat'!$L:$L,MATCH(DU933,'08_DMGiaDat'!$R:$R,0))</f>
        <v>#VALUE!</v>
      </c>
      <c r="DW933" s="78" t="str">
        <f t="shared" si="649"/>
        <v>5010700200100000001</v>
      </c>
      <c r="DX933" s="78" t="str">
        <f>IFERROR(VLOOKUP(DW933,'08_DMGiaDat'!C918:C919,2,FALSE),"N")</f>
        <v>N</v>
      </c>
      <c r="DY933" s="78" t="str">
        <f t="shared" si="650"/>
        <v>50107002001001</v>
      </c>
      <c r="DZ933" s="78" t="str">
        <f>IFERROR(VLOOKUP(DY933,'08_DMGiaDat'!C918:C919,2,FALSE),"N")</f>
        <v>N</v>
      </c>
      <c r="EA933" s="78" t="str">
        <f t="shared" si="651"/>
        <v>5010700200100000001</v>
      </c>
      <c r="EB933" s="78" t="str">
        <f>IFERROR(VLOOKUP(EA933,'08_DMGiaDat'!C918:C919,2,FALSE),"N")</f>
        <v>N</v>
      </c>
      <c r="EC933" s="92" t="e">
        <f>IF(DV933&lt;&gt;"N",DV933,IF(DX933&lt;&gt;"N",DX933,IF(DZ933&lt;&gt;"N",DZ933*VLOOKUP(LEFT(CB933,3),'03_DMMucDich'!C902:C906,5,FALSE),IF(EB933&lt;&gt;"N",EB933*VLOOKUP(LEFT(CB933,3),'03_DMMucDich'!C902:C906,5,FALSE),"N/A"))))</f>
        <v>#VALUE!</v>
      </c>
    </row>
    <row r="934" spans="1:133" s="34" customFormat="1" ht="16" x14ac:dyDescent="0.2">
      <c r="A934" s="85">
        <v>920</v>
      </c>
      <c r="B934" s="86"/>
      <c r="C934" s="87"/>
      <c r="D934" s="141"/>
      <c r="E934" s="86"/>
      <c r="F934" s="88"/>
      <c r="G934" s="88" t="s">
        <v>5718</v>
      </c>
      <c r="H934" s="151">
        <v>2022</v>
      </c>
      <c r="I934" s="86"/>
      <c r="J934" s="86"/>
      <c r="K934" s="145"/>
      <c r="L934" s="105"/>
      <c r="M934" s="86"/>
      <c r="N934" s="105"/>
      <c r="O934" s="105"/>
      <c r="P934" s="86"/>
      <c r="Q934" s="86"/>
      <c r="R934" s="153"/>
      <c r="S934" s="86"/>
      <c r="T934" s="86"/>
      <c r="U934" s="86"/>
      <c r="V934" s="86" t="str">
        <f t="shared" si="617"/>
        <v xml:space="preserve">, </v>
      </c>
      <c r="W934" s="86"/>
      <c r="X934" s="86"/>
      <c r="Y934" s="86"/>
      <c r="Z934" s="88"/>
      <c r="AA934" s="105"/>
      <c r="AB934" s="86"/>
      <c r="AC934" s="90"/>
      <c r="AD934" s="86"/>
      <c r="AE934" s="86"/>
      <c r="AF934" s="86"/>
      <c r="AG934" s="86"/>
      <c r="AH934" s="160"/>
      <c r="AI934" s="153"/>
      <c r="AJ934" s="153"/>
      <c r="AK934" s="86"/>
      <c r="AL934" s="86"/>
      <c r="AM934" s="153"/>
      <c r="AN934" s="153"/>
      <c r="AO934" s="165"/>
      <c r="AP934" s="153"/>
      <c r="AQ934" s="153"/>
      <c r="AR934" s="166">
        <v>0</v>
      </c>
      <c r="AS934" s="88" t="s">
        <v>5719</v>
      </c>
      <c r="AT934" s="92">
        <f t="shared" si="628"/>
        <v>0</v>
      </c>
      <c r="AU934" s="93">
        <v>0</v>
      </c>
      <c r="AV934" s="93">
        <v>0</v>
      </c>
      <c r="AW934" s="166">
        <v>0</v>
      </c>
      <c r="AX934" s="93">
        <v>0</v>
      </c>
      <c r="AY934" s="177"/>
      <c r="AZ934" s="177">
        <v>0</v>
      </c>
      <c r="BA934" s="178"/>
      <c r="BB934" s="105"/>
      <c r="BC934" s="105"/>
      <c r="BD934" s="93"/>
      <c r="BE934" s="93">
        <v>0</v>
      </c>
      <c r="BF934" s="91">
        <v>0</v>
      </c>
      <c r="BG934" s="94"/>
      <c r="BH934" s="95"/>
      <c r="BI934" s="93">
        <f t="shared" si="638"/>
        <v>0</v>
      </c>
      <c r="BJ934" s="105">
        <f t="shared" si="639"/>
        <v>0</v>
      </c>
      <c r="BK934" s="88">
        <f t="shared" si="640"/>
        <v>0</v>
      </c>
      <c r="BL934" s="86">
        <f t="shared" si="641"/>
        <v>0</v>
      </c>
      <c r="BM934" s="105">
        <f t="shared" si="642"/>
        <v>0</v>
      </c>
      <c r="BN934" s="86">
        <f t="shared" si="643"/>
        <v>0</v>
      </c>
      <c r="BO934" s="86">
        <f t="shared" si="644"/>
        <v>0</v>
      </c>
      <c r="BP934" s="86">
        <f t="shared" si="618"/>
        <v>0</v>
      </c>
      <c r="BQ934" s="160"/>
      <c r="BR934" s="86" t="s">
        <v>5720</v>
      </c>
      <c r="BS934" s="88" t="s">
        <v>5721</v>
      </c>
      <c r="BT934" s="86" t="s">
        <v>5722</v>
      </c>
      <c r="BU934" s="86"/>
      <c r="BV934" s="86">
        <f t="shared" si="619"/>
        <v>0</v>
      </c>
      <c r="BW934" s="105" t="str">
        <f t="shared" si="620"/>
        <v/>
      </c>
      <c r="BX934" s="86">
        <f t="shared" si="655"/>
        <v>0</v>
      </c>
      <c r="BY934" s="86">
        <f t="shared" si="656"/>
        <v>0</v>
      </c>
      <c r="BZ934" s="91">
        <f t="shared" si="657"/>
        <v>0</v>
      </c>
      <c r="CA934" s="91">
        <v>0</v>
      </c>
      <c r="CB934" s="96" t="s">
        <v>5719</v>
      </c>
      <c r="CC934" s="91">
        <f t="shared" si="621"/>
        <v>0</v>
      </c>
      <c r="CD934" s="91">
        <f t="shared" si="622"/>
        <v>0</v>
      </c>
      <c r="CE934" s="93">
        <f t="shared" si="623"/>
        <v>0</v>
      </c>
      <c r="CF934" s="93">
        <f t="shared" si="624"/>
        <v>0</v>
      </c>
      <c r="CG934" s="105"/>
      <c r="CH934" s="105"/>
      <c r="CI934" s="86"/>
      <c r="CJ934" s="188"/>
      <c r="CK934" s="181">
        <f t="shared" si="625"/>
        <v>0</v>
      </c>
      <c r="CL934" s="181">
        <f t="shared" si="626"/>
        <v>0</v>
      </c>
      <c r="CM934" s="86" t="s">
        <v>5723</v>
      </c>
      <c r="CN934" s="182"/>
      <c r="CO934" s="183"/>
      <c r="CP934" s="86" t="s">
        <v>5724</v>
      </c>
      <c r="CQ934" s="153"/>
      <c r="CR934" s="187" t="e">
        <f t="shared" si="627"/>
        <v>#VALUE!</v>
      </c>
      <c r="CS934" s="188">
        <v>0</v>
      </c>
      <c r="CT934" s="188" t="e">
        <f t="shared" si="629"/>
        <v>#VALUE!</v>
      </c>
      <c r="CU934" s="93"/>
      <c r="CV934" s="94">
        <f t="shared" si="652"/>
        <v>0</v>
      </c>
      <c r="CW934" s="93">
        <f t="shared" si="653"/>
        <v>0</v>
      </c>
      <c r="CX934" s="86">
        <f t="shared" si="654"/>
        <v>0</v>
      </c>
      <c r="CY934" s="93" t="e">
        <f t="shared" si="630"/>
        <v>#VALUE!</v>
      </c>
      <c r="CZ934" s="93">
        <v>0</v>
      </c>
      <c r="DA934" s="93">
        <v>0</v>
      </c>
      <c r="DB934" s="93" t="e">
        <f t="shared" si="631"/>
        <v>#VALUE!</v>
      </c>
      <c r="DC934" s="93">
        <v>0</v>
      </c>
      <c r="DD934" s="91">
        <v>0</v>
      </c>
      <c r="DE934" s="93" t="e">
        <f t="shared" si="632"/>
        <v>#VALUE!</v>
      </c>
      <c r="DF934" s="93">
        <f t="shared" si="645"/>
        <v>0</v>
      </c>
      <c r="DG934" s="93"/>
      <c r="DH934" s="93">
        <v>0</v>
      </c>
      <c r="DI934" s="93">
        <v>0</v>
      </c>
      <c r="DJ934" s="86">
        <f t="shared" si="633"/>
        <v>0</v>
      </c>
      <c r="DK934" s="91">
        <v>0</v>
      </c>
      <c r="DL934" s="93"/>
      <c r="DM934" s="93">
        <v>0</v>
      </c>
      <c r="DN934" s="93" t="e">
        <f t="shared" si="646"/>
        <v>#VALUE!</v>
      </c>
      <c r="DO934" s="93" t="e">
        <f t="shared" si="634"/>
        <v>#VALUE!</v>
      </c>
      <c r="DP934" s="92" t="e">
        <f t="shared" si="635"/>
        <v>#VALUE!</v>
      </c>
      <c r="DQ934" s="97">
        <f t="shared" si="647"/>
        <v>0</v>
      </c>
      <c r="DR934" s="98">
        <f t="shared" si="636"/>
        <v>10</v>
      </c>
      <c r="DS934" s="93" t="str">
        <f t="shared" si="637"/>
        <v>Mã tin sai !!!</v>
      </c>
      <c r="DT934" s="93"/>
      <c r="DU934" s="78" t="e">
        <f t="shared" si="648"/>
        <v>#VALUE!</v>
      </c>
      <c r="DV934" s="78" t="e">
        <f>INDEX('08_DMGiaDat'!$L:$L,MATCH(DU934,'08_DMGiaDat'!$R:$R,0))</f>
        <v>#VALUE!</v>
      </c>
      <c r="DW934" s="78" t="str">
        <f t="shared" si="649"/>
        <v>5010700200100000001</v>
      </c>
      <c r="DX934" s="78" t="str">
        <f>IFERROR(VLOOKUP(DW934,'08_DMGiaDat'!C918:C919,2,FALSE),"N")</f>
        <v>N</v>
      </c>
      <c r="DY934" s="78" t="str">
        <f t="shared" si="650"/>
        <v>50107002001001</v>
      </c>
      <c r="DZ934" s="78" t="str">
        <f>IFERROR(VLOOKUP(DY934,'08_DMGiaDat'!C918:C919,2,FALSE),"N")</f>
        <v>N</v>
      </c>
      <c r="EA934" s="78" t="str">
        <f t="shared" si="651"/>
        <v>5010700200100000001</v>
      </c>
      <c r="EB934" s="78" t="str">
        <f>IFERROR(VLOOKUP(EA934,'08_DMGiaDat'!C918:C919,2,FALSE),"N")</f>
        <v>N</v>
      </c>
      <c r="EC934" s="92" t="e">
        <f>IF(DV934&lt;&gt;"N",DV934,IF(DX934&lt;&gt;"N",DX934,IF(DZ934&lt;&gt;"N",DZ934*VLOOKUP(LEFT(CB934,3),'03_DMMucDich'!C902:C906,5,FALSE),IF(EB934&lt;&gt;"N",EB934*VLOOKUP(LEFT(CB934,3),'03_DMMucDich'!C902:C906,5,FALSE),"N/A"))))</f>
        <v>#VALUE!</v>
      </c>
    </row>
    <row r="935" spans="1:133" s="34" customFormat="1" ht="16" x14ac:dyDescent="0.2">
      <c r="A935" s="85">
        <v>921</v>
      </c>
      <c r="B935" s="86"/>
      <c r="C935" s="87"/>
      <c r="D935" s="141"/>
      <c r="E935" s="86"/>
      <c r="F935" s="88"/>
      <c r="G935" s="88" t="s">
        <v>5718</v>
      </c>
      <c r="H935" s="151">
        <v>2022</v>
      </c>
      <c r="I935" s="86"/>
      <c r="J935" s="86"/>
      <c r="K935" s="145"/>
      <c r="L935" s="105"/>
      <c r="M935" s="86"/>
      <c r="N935" s="105"/>
      <c r="O935" s="105"/>
      <c r="P935" s="86"/>
      <c r="Q935" s="86"/>
      <c r="R935" s="153"/>
      <c r="S935" s="86"/>
      <c r="T935" s="86"/>
      <c r="U935" s="86"/>
      <c r="V935" s="86" t="str">
        <f t="shared" si="617"/>
        <v xml:space="preserve">, </v>
      </c>
      <c r="W935" s="86"/>
      <c r="X935" s="86"/>
      <c r="Y935" s="86"/>
      <c r="Z935" s="88"/>
      <c r="AA935" s="105"/>
      <c r="AB935" s="86"/>
      <c r="AC935" s="90"/>
      <c r="AD935" s="86"/>
      <c r="AE935" s="86"/>
      <c r="AF935" s="86"/>
      <c r="AG935" s="86"/>
      <c r="AH935" s="160"/>
      <c r="AI935" s="153"/>
      <c r="AJ935" s="153"/>
      <c r="AK935" s="86"/>
      <c r="AL935" s="86"/>
      <c r="AM935" s="153"/>
      <c r="AN935" s="153"/>
      <c r="AO935" s="165"/>
      <c r="AP935" s="153"/>
      <c r="AQ935" s="153"/>
      <c r="AR935" s="166">
        <v>0</v>
      </c>
      <c r="AS935" s="88" t="s">
        <v>5719</v>
      </c>
      <c r="AT935" s="92">
        <f t="shared" si="628"/>
        <v>0</v>
      </c>
      <c r="AU935" s="93">
        <v>0</v>
      </c>
      <c r="AV935" s="93">
        <v>0</v>
      </c>
      <c r="AW935" s="166">
        <v>0</v>
      </c>
      <c r="AX935" s="93">
        <v>0</v>
      </c>
      <c r="AY935" s="177"/>
      <c r="AZ935" s="177">
        <v>0</v>
      </c>
      <c r="BA935" s="178"/>
      <c r="BB935" s="105"/>
      <c r="BC935" s="105"/>
      <c r="BD935" s="93"/>
      <c r="BE935" s="93">
        <v>0</v>
      </c>
      <c r="BF935" s="91">
        <v>0</v>
      </c>
      <c r="BG935" s="94"/>
      <c r="BH935" s="95"/>
      <c r="BI935" s="93">
        <f t="shared" si="638"/>
        <v>0</v>
      </c>
      <c r="BJ935" s="105">
        <f t="shared" si="639"/>
        <v>0</v>
      </c>
      <c r="BK935" s="88">
        <f t="shared" si="640"/>
        <v>0</v>
      </c>
      <c r="BL935" s="86">
        <f t="shared" si="641"/>
        <v>0</v>
      </c>
      <c r="BM935" s="105">
        <f t="shared" si="642"/>
        <v>0</v>
      </c>
      <c r="BN935" s="86">
        <f t="shared" si="643"/>
        <v>0</v>
      </c>
      <c r="BO935" s="86">
        <f t="shared" si="644"/>
        <v>0</v>
      </c>
      <c r="BP935" s="86">
        <f t="shared" si="618"/>
        <v>0</v>
      </c>
      <c r="BQ935" s="160"/>
      <c r="BR935" s="86" t="s">
        <v>5720</v>
      </c>
      <c r="BS935" s="88" t="s">
        <v>5721</v>
      </c>
      <c r="BT935" s="86" t="s">
        <v>5722</v>
      </c>
      <c r="BU935" s="86"/>
      <c r="BV935" s="86">
        <f t="shared" si="619"/>
        <v>0</v>
      </c>
      <c r="BW935" s="105" t="str">
        <f t="shared" si="620"/>
        <v/>
      </c>
      <c r="BX935" s="86">
        <f t="shared" si="655"/>
        <v>0</v>
      </c>
      <c r="BY935" s="86">
        <f t="shared" si="656"/>
        <v>0</v>
      </c>
      <c r="BZ935" s="91">
        <f t="shared" si="657"/>
        <v>0</v>
      </c>
      <c r="CA935" s="91">
        <v>0</v>
      </c>
      <c r="CB935" s="96" t="s">
        <v>5719</v>
      </c>
      <c r="CC935" s="91">
        <f t="shared" si="621"/>
        <v>0</v>
      </c>
      <c r="CD935" s="91">
        <f t="shared" si="622"/>
        <v>0</v>
      </c>
      <c r="CE935" s="93">
        <f t="shared" si="623"/>
        <v>0</v>
      </c>
      <c r="CF935" s="93">
        <f t="shared" si="624"/>
        <v>0</v>
      </c>
      <c r="CG935" s="105"/>
      <c r="CH935" s="105"/>
      <c r="CI935" s="86"/>
      <c r="CJ935" s="188"/>
      <c r="CK935" s="181">
        <f t="shared" si="625"/>
        <v>0</v>
      </c>
      <c r="CL935" s="181">
        <f t="shared" si="626"/>
        <v>0</v>
      </c>
      <c r="CM935" s="86" t="s">
        <v>5723</v>
      </c>
      <c r="CN935" s="182"/>
      <c r="CO935" s="183"/>
      <c r="CP935" s="86" t="s">
        <v>5724</v>
      </c>
      <c r="CQ935" s="153"/>
      <c r="CR935" s="187" t="e">
        <f t="shared" si="627"/>
        <v>#VALUE!</v>
      </c>
      <c r="CS935" s="188">
        <v>0</v>
      </c>
      <c r="CT935" s="188" t="e">
        <f t="shared" si="629"/>
        <v>#VALUE!</v>
      </c>
      <c r="CU935" s="93"/>
      <c r="CV935" s="94">
        <f t="shared" si="652"/>
        <v>0</v>
      </c>
      <c r="CW935" s="93">
        <f t="shared" si="653"/>
        <v>0</v>
      </c>
      <c r="CX935" s="86">
        <f t="shared" si="654"/>
        <v>0</v>
      </c>
      <c r="CY935" s="93" t="e">
        <f t="shared" si="630"/>
        <v>#VALUE!</v>
      </c>
      <c r="CZ935" s="93">
        <v>0</v>
      </c>
      <c r="DA935" s="93">
        <v>0</v>
      </c>
      <c r="DB935" s="93" t="e">
        <f t="shared" si="631"/>
        <v>#VALUE!</v>
      </c>
      <c r="DC935" s="93">
        <v>0</v>
      </c>
      <c r="DD935" s="91">
        <v>0</v>
      </c>
      <c r="DE935" s="93" t="e">
        <f t="shared" si="632"/>
        <v>#VALUE!</v>
      </c>
      <c r="DF935" s="93">
        <f t="shared" si="645"/>
        <v>0</v>
      </c>
      <c r="DG935" s="93"/>
      <c r="DH935" s="93">
        <v>0</v>
      </c>
      <c r="DI935" s="93">
        <v>0</v>
      </c>
      <c r="DJ935" s="86">
        <f t="shared" si="633"/>
        <v>0</v>
      </c>
      <c r="DK935" s="91">
        <v>0</v>
      </c>
      <c r="DL935" s="93"/>
      <c r="DM935" s="93">
        <v>0</v>
      </c>
      <c r="DN935" s="93" t="e">
        <f t="shared" si="646"/>
        <v>#VALUE!</v>
      </c>
      <c r="DO935" s="93" t="e">
        <f t="shared" si="634"/>
        <v>#VALUE!</v>
      </c>
      <c r="DP935" s="92" t="e">
        <f t="shared" si="635"/>
        <v>#VALUE!</v>
      </c>
      <c r="DQ935" s="97">
        <f t="shared" si="647"/>
        <v>0</v>
      </c>
      <c r="DR935" s="98">
        <f t="shared" si="636"/>
        <v>10</v>
      </c>
      <c r="DS935" s="93" t="str">
        <f t="shared" si="637"/>
        <v>Mã tin sai !!!</v>
      </c>
      <c r="DT935" s="93"/>
      <c r="DU935" s="78" t="e">
        <f t="shared" si="648"/>
        <v>#VALUE!</v>
      </c>
      <c r="DV935" s="78" t="e">
        <f>INDEX('08_DMGiaDat'!$L:$L,MATCH(DU935,'08_DMGiaDat'!$R:$R,0))</f>
        <v>#VALUE!</v>
      </c>
      <c r="DW935" s="78" t="str">
        <f t="shared" si="649"/>
        <v>5010700200100000001</v>
      </c>
      <c r="DX935" s="78" t="str">
        <f>IFERROR(VLOOKUP(DW935,'08_DMGiaDat'!C918:C919,2,FALSE),"N")</f>
        <v>N</v>
      </c>
      <c r="DY935" s="78" t="str">
        <f t="shared" si="650"/>
        <v>50107002001001</v>
      </c>
      <c r="DZ935" s="78" t="str">
        <f>IFERROR(VLOOKUP(DY935,'08_DMGiaDat'!C918:C919,2,FALSE),"N")</f>
        <v>N</v>
      </c>
      <c r="EA935" s="78" t="str">
        <f t="shared" si="651"/>
        <v>5010700200100000001</v>
      </c>
      <c r="EB935" s="78" t="str">
        <f>IFERROR(VLOOKUP(EA935,'08_DMGiaDat'!C918:C919,2,FALSE),"N")</f>
        <v>N</v>
      </c>
      <c r="EC935" s="92" t="e">
        <f>IF(DV935&lt;&gt;"N",DV935,IF(DX935&lt;&gt;"N",DX935,IF(DZ935&lt;&gt;"N",DZ935*VLOOKUP(LEFT(CB935,3),'03_DMMucDich'!C902:C906,5,FALSE),IF(EB935&lt;&gt;"N",EB935*VLOOKUP(LEFT(CB935,3),'03_DMMucDich'!C902:C906,5,FALSE),"N/A"))))</f>
        <v>#VALUE!</v>
      </c>
    </row>
    <row r="936" spans="1:133" s="34" customFormat="1" ht="16" x14ac:dyDescent="0.2">
      <c r="A936" s="85">
        <v>922</v>
      </c>
      <c r="B936" s="86"/>
      <c r="C936" s="87"/>
      <c r="D936" s="141"/>
      <c r="E936" s="86"/>
      <c r="F936" s="88"/>
      <c r="G936" s="88" t="s">
        <v>5718</v>
      </c>
      <c r="H936" s="151">
        <v>2022</v>
      </c>
      <c r="I936" s="86"/>
      <c r="J936" s="86"/>
      <c r="K936" s="145"/>
      <c r="L936" s="105"/>
      <c r="M936" s="86"/>
      <c r="N936" s="105"/>
      <c r="O936" s="105"/>
      <c r="P936" s="86"/>
      <c r="Q936" s="86"/>
      <c r="R936" s="153"/>
      <c r="S936" s="86"/>
      <c r="T936" s="86"/>
      <c r="U936" s="86"/>
      <c r="V936" s="86" t="str">
        <f t="shared" ref="V936:V999" si="658">AJ936&amp;", "&amp;AI936</f>
        <v xml:space="preserve">, </v>
      </c>
      <c r="W936" s="86"/>
      <c r="X936" s="86"/>
      <c r="Y936" s="86"/>
      <c r="Z936" s="88"/>
      <c r="AA936" s="105"/>
      <c r="AB936" s="86"/>
      <c r="AC936" s="90"/>
      <c r="AD936" s="86"/>
      <c r="AE936" s="86"/>
      <c r="AF936" s="86"/>
      <c r="AG936" s="86"/>
      <c r="AH936" s="160"/>
      <c r="AI936" s="153"/>
      <c r="AJ936" s="153"/>
      <c r="AK936" s="86"/>
      <c r="AL936" s="86"/>
      <c r="AM936" s="153"/>
      <c r="AN936" s="153"/>
      <c r="AO936" s="165"/>
      <c r="AP936" s="153"/>
      <c r="AQ936" s="153"/>
      <c r="AR936" s="166">
        <v>0</v>
      </c>
      <c r="AS936" s="88" t="s">
        <v>5719</v>
      </c>
      <c r="AT936" s="92">
        <f t="shared" si="628"/>
        <v>0</v>
      </c>
      <c r="AU936" s="93">
        <v>0</v>
      </c>
      <c r="AV936" s="93">
        <v>0</v>
      </c>
      <c r="AW936" s="166">
        <v>0</v>
      </c>
      <c r="AX936" s="93">
        <v>0</v>
      </c>
      <c r="AY936" s="177"/>
      <c r="AZ936" s="177">
        <v>0</v>
      </c>
      <c r="BA936" s="178"/>
      <c r="BB936" s="105"/>
      <c r="BC936" s="105"/>
      <c r="BD936" s="93"/>
      <c r="BE936" s="93">
        <v>0</v>
      </c>
      <c r="BF936" s="91">
        <v>0</v>
      </c>
      <c r="BG936" s="94"/>
      <c r="BH936" s="95"/>
      <c r="BI936" s="93">
        <f t="shared" si="638"/>
        <v>0</v>
      </c>
      <c r="BJ936" s="105">
        <f t="shared" si="639"/>
        <v>0</v>
      </c>
      <c r="BK936" s="88">
        <f t="shared" si="640"/>
        <v>0</v>
      </c>
      <c r="BL936" s="86">
        <f t="shared" si="641"/>
        <v>0</v>
      </c>
      <c r="BM936" s="105">
        <f t="shared" si="642"/>
        <v>0</v>
      </c>
      <c r="BN936" s="86">
        <f t="shared" si="643"/>
        <v>0</v>
      </c>
      <c r="BO936" s="86">
        <f t="shared" si="644"/>
        <v>0</v>
      </c>
      <c r="BP936" s="86">
        <f t="shared" ref="BP936:BP999" si="659">AI936</f>
        <v>0</v>
      </c>
      <c r="BQ936" s="160"/>
      <c r="BR936" s="86" t="s">
        <v>5720</v>
      </c>
      <c r="BS936" s="88" t="s">
        <v>5721</v>
      </c>
      <c r="BT936" s="86" t="s">
        <v>5722</v>
      </c>
      <c r="BU936" s="86"/>
      <c r="BV936" s="86">
        <f t="shared" ref="BV936:BV999" si="660">AN936</f>
        <v>0</v>
      </c>
      <c r="BW936" s="105" t="str">
        <f t="shared" ref="BW936:BW999" si="661">IF(BU936="X",AO936,"")</f>
        <v/>
      </c>
      <c r="BX936" s="86">
        <f t="shared" si="655"/>
        <v>0</v>
      </c>
      <c r="BY936" s="86">
        <f t="shared" si="656"/>
        <v>0</v>
      </c>
      <c r="BZ936" s="91">
        <f t="shared" si="657"/>
        <v>0</v>
      </c>
      <c r="CA936" s="91">
        <v>0</v>
      </c>
      <c r="CB936" s="96" t="s">
        <v>5719</v>
      </c>
      <c r="CC936" s="91">
        <f t="shared" ref="CC936:CC999" si="662">AW936</f>
        <v>0</v>
      </c>
      <c r="CD936" s="91">
        <f t="shared" ref="CD936:CD999" si="663">AY936</f>
        <v>0</v>
      </c>
      <c r="CE936" s="93">
        <f t="shared" ref="CE936:CE999" si="664">AZ936</f>
        <v>0</v>
      </c>
      <c r="CF936" s="93">
        <f t="shared" ref="CF936:CF999" si="665">BA936</f>
        <v>0</v>
      </c>
      <c r="CG936" s="105"/>
      <c r="CH936" s="105"/>
      <c r="CI936" s="86"/>
      <c r="CJ936" s="188"/>
      <c r="CK936" s="181">
        <f t="shared" ref="CK936:CK999" si="666">BZ936</f>
        <v>0</v>
      </c>
      <c r="CL936" s="181">
        <f t="shared" ref="CL936:CL999" si="667">AW936</f>
        <v>0</v>
      </c>
      <c r="CM936" s="86" t="s">
        <v>5723</v>
      </c>
      <c r="CN936" s="182"/>
      <c r="CO936" s="183"/>
      <c r="CP936" s="86" t="s">
        <v>5724</v>
      </c>
      <c r="CQ936" s="153"/>
      <c r="CR936" s="187" t="e">
        <f t="shared" ref="CR936:CR999" si="668">EC936</f>
        <v>#VALUE!</v>
      </c>
      <c r="CS936" s="188">
        <v>0</v>
      </c>
      <c r="CT936" s="188" t="e">
        <f t="shared" si="629"/>
        <v>#VALUE!</v>
      </c>
      <c r="CU936" s="93"/>
      <c r="CV936" s="94">
        <f t="shared" si="652"/>
        <v>0</v>
      </c>
      <c r="CW936" s="93">
        <f t="shared" si="653"/>
        <v>0</v>
      </c>
      <c r="CX936" s="86">
        <f t="shared" si="654"/>
        <v>0</v>
      </c>
      <c r="CY936" s="93" t="e">
        <f t="shared" si="630"/>
        <v>#VALUE!</v>
      </c>
      <c r="CZ936" s="93">
        <v>0</v>
      </c>
      <c r="DA936" s="93">
        <v>0</v>
      </c>
      <c r="DB936" s="93" t="e">
        <f t="shared" si="631"/>
        <v>#VALUE!</v>
      </c>
      <c r="DC936" s="93">
        <v>0</v>
      </c>
      <c r="DD936" s="91">
        <v>0</v>
      </c>
      <c r="DE936" s="93" t="e">
        <f t="shared" si="632"/>
        <v>#VALUE!</v>
      </c>
      <c r="DF936" s="93">
        <f t="shared" si="645"/>
        <v>0</v>
      </c>
      <c r="DG936" s="93"/>
      <c r="DH936" s="93">
        <v>0</v>
      </c>
      <c r="DI936" s="93">
        <v>0</v>
      </c>
      <c r="DJ936" s="86">
        <f t="shared" si="633"/>
        <v>0</v>
      </c>
      <c r="DK936" s="91">
        <v>0</v>
      </c>
      <c r="DL936" s="93"/>
      <c r="DM936" s="93">
        <v>0</v>
      </c>
      <c r="DN936" s="93" t="e">
        <f t="shared" si="646"/>
        <v>#VALUE!</v>
      </c>
      <c r="DO936" s="93" t="e">
        <f t="shared" si="634"/>
        <v>#VALUE!</v>
      </c>
      <c r="DP936" s="92" t="e">
        <f t="shared" si="635"/>
        <v>#VALUE!</v>
      </c>
      <c r="DQ936" s="97">
        <f t="shared" si="647"/>
        <v>0</v>
      </c>
      <c r="DR936" s="98">
        <f t="shared" si="636"/>
        <v>10</v>
      </c>
      <c r="DS936" s="93" t="str">
        <f t="shared" si="637"/>
        <v>Mã tin sai !!!</v>
      </c>
      <c r="DT936" s="93"/>
      <c r="DU936" s="78" t="e">
        <f t="shared" si="648"/>
        <v>#VALUE!</v>
      </c>
      <c r="DV936" s="78" t="e">
        <f>INDEX('08_DMGiaDat'!$L:$L,MATCH(DU936,'08_DMGiaDat'!$R:$R,0))</f>
        <v>#VALUE!</v>
      </c>
      <c r="DW936" s="78" t="str">
        <f t="shared" si="649"/>
        <v>5010700200100000001</v>
      </c>
      <c r="DX936" s="78" t="str">
        <f>IFERROR(VLOOKUP(DW936,'08_DMGiaDat'!C918:C919,2,FALSE),"N")</f>
        <v>N</v>
      </c>
      <c r="DY936" s="78" t="str">
        <f t="shared" si="650"/>
        <v>50107002001001</v>
      </c>
      <c r="DZ936" s="78" t="str">
        <f>IFERROR(VLOOKUP(DY936,'08_DMGiaDat'!C918:C919,2,FALSE),"N")</f>
        <v>N</v>
      </c>
      <c r="EA936" s="78" t="str">
        <f t="shared" si="651"/>
        <v>5010700200100000001</v>
      </c>
      <c r="EB936" s="78" t="str">
        <f>IFERROR(VLOOKUP(EA936,'08_DMGiaDat'!C918:C919,2,FALSE),"N")</f>
        <v>N</v>
      </c>
      <c r="EC936" s="92" t="e">
        <f>IF(DV936&lt;&gt;"N",DV936,IF(DX936&lt;&gt;"N",DX936,IF(DZ936&lt;&gt;"N",DZ936*VLOOKUP(LEFT(CB936,3),'03_DMMucDich'!C902:C906,5,FALSE),IF(EB936&lt;&gt;"N",EB936*VLOOKUP(LEFT(CB936,3),'03_DMMucDich'!C902:C906,5,FALSE),"N/A"))))</f>
        <v>#VALUE!</v>
      </c>
    </row>
    <row r="937" spans="1:133" s="34" customFormat="1" ht="16" x14ac:dyDescent="0.2">
      <c r="A937" s="85">
        <v>923</v>
      </c>
      <c r="B937" s="86"/>
      <c r="C937" s="87"/>
      <c r="D937" s="141"/>
      <c r="E937" s="86"/>
      <c r="F937" s="88"/>
      <c r="G937" s="88" t="s">
        <v>5718</v>
      </c>
      <c r="H937" s="151">
        <v>2022</v>
      </c>
      <c r="I937" s="86"/>
      <c r="J937" s="86"/>
      <c r="K937" s="145"/>
      <c r="L937" s="105"/>
      <c r="M937" s="86"/>
      <c r="N937" s="105"/>
      <c r="O937" s="105"/>
      <c r="P937" s="86"/>
      <c r="Q937" s="86"/>
      <c r="R937" s="153"/>
      <c r="S937" s="86"/>
      <c r="T937" s="86"/>
      <c r="U937" s="86"/>
      <c r="V937" s="86" t="str">
        <f t="shared" si="658"/>
        <v xml:space="preserve">, </v>
      </c>
      <c r="W937" s="86"/>
      <c r="X937" s="86"/>
      <c r="Y937" s="86"/>
      <c r="Z937" s="88"/>
      <c r="AA937" s="105"/>
      <c r="AB937" s="86"/>
      <c r="AC937" s="90"/>
      <c r="AD937" s="86"/>
      <c r="AE937" s="86"/>
      <c r="AF937" s="86"/>
      <c r="AG937" s="86"/>
      <c r="AH937" s="160"/>
      <c r="AI937" s="153"/>
      <c r="AJ937" s="153"/>
      <c r="AK937" s="86"/>
      <c r="AL937" s="86"/>
      <c r="AM937" s="153"/>
      <c r="AN937" s="153"/>
      <c r="AO937" s="165"/>
      <c r="AP937" s="153"/>
      <c r="AQ937" s="153"/>
      <c r="AR937" s="166">
        <v>0</v>
      </c>
      <c r="AS937" s="88" t="s">
        <v>5719</v>
      </c>
      <c r="AT937" s="92">
        <f t="shared" si="628"/>
        <v>0</v>
      </c>
      <c r="AU937" s="93">
        <v>0</v>
      </c>
      <c r="AV937" s="93">
        <v>0</v>
      </c>
      <c r="AW937" s="166">
        <v>0</v>
      </c>
      <c r="AX937" s="93">
        <v>0</v>
      </c>
      <c r="AY937" s="177"/>
      <c r="AZ937" s="177">
        <v>0</v>
      </c>
      <c r="BA937" s="178"/>
      <c r="BB937" s="105"/>
      <c r="BC937" s="105"/>
      <c r="BD937" s="93"/>
      <c r="BE937" s="93">
        <v>0</v>
      </c>
      <c r="BF937" s="91">
        <v>0</v>
      </c>
      <c r="BG937" s="94"/>
      <c r="BH937" s="95"/>
      <c r="BI937" s="93">
        <f t="shared" si="638"/>
        <v>0</v>
      </c>
      <c r="BJ937" s="105">
        <f t="shared" si="639"/>
        <v>0</v>
      </c>
      <c r="BK937" s="88">
        <f t="shared" si="640"/>
        <v>0</v>
      </c>
      <c r="BL937" s="86">
        <f t="shared" si="641"/>
        <v>0</v>
      </c>
      <c r="BM937" s="105">
        <f t="shared" si="642"/>
        <v>0</v>
      </c>
      <c r="BN937" s="86">
        <f t="shared" si="643"/>
        <v>0</v>
      </c>
      <c r="BO937" s="86">
        <f t="shared" si="644"/>
        <v>0</v>
      </c>
      <c r="BP937" s="86">
        <f t="shared" si="659"/>
        <v>0</v>
      </c>
      <c r="BQ937" s="160"/>
      <c r="BR937" s="86" t="s">
        <v>5720</v>
      </c>
      <c r="BS937" s="88" t="s">
        <v>5721</v>
      </c>
      <c r="BT937" s="86" t="s">
        <v>5722</v>
      </c>
      <c r="BU937" s="86"/>
      <c r="BV937" s="86">
        <f t="shared" si="660"/>
        <v>0</v>
      </c>
      <c r="BW937" s="105" t="str">
        <f t="shared" si="661"/>
        <v/>
      </c>
      <c r="BX937" s="86">
        <f t="shared" si="655"/>
        <v>0</v>
      </c>
      <c r="BY937" s="86">
        <f t="shared" si="656"/>
        <v>0</v>
      </c>
      <c r="BZ937" s="91">
        <f t="shared" si="657"/>
        <v>0</v>
      </c>
      <c r="CA937" s="91">
        <v>0</v>
      </c>
      <c r="CB937" s="96" t="s">
        <v>5719</v>
      </c>
      <c r="CC937" s="91">
        <f t="shared" si="662"/>
        <v>0</v>
      </c>
      <c r="CD937" s="91">
        <f t="shared" si="663"/>
        <v>0</v>
      </c>
      <c r="CE937" s="93">
        <f t="shared" si="664"/>
        <v>0</v>
      </c>
      <c r="CF937" s="93">
        <f t="shared" si="665"/>
        <v>0</v>
      </c>
      <c r="CG937" s="105"/>
      <c r="CH937" s="105"/>
      <c r="CI937" s="86"/>
      <c r="CJ937" s="188"/>
      <c r="CK937" s="181">
        <f t="shared" si="666"/>
        <v>0</v>
      </c>
      <c r="CL937" s="181">
        <f t="shared" si="667"/>
        <v>0</v>
      </c>
      <c r="CM937" s="86" t="s">
        <v>5723</v>
      </c>
      <c r="CN937" s="182"/>
      <c r="CO937" s="183"/>
      <c r="CP937" s="86" t="s">
        <v>5724</v>
      </c>
      <c r="CQ937" s="153"/>
      <c r="CR937" s="187" t="e">
        <f t="shared" si="668"/>
        <v>#VALUE!</v>
      </c>
      <c r="CS937" s="188">
        <v>0</v>
      </c>
      <c r="CT937" s="188" t="e">
        <f t="shared" si="629"/>
        <v>#VALUE!</v>
      </c>
      <c r="CU937" s="93"/>
      <c r="CV937" s="94">
        <f t="shared" si="652"/>
        <v>0</v>
      </c>
      <c r="CW937" s="93">
        <f t="shared" si="653"/>
        <v>0</v>
      </c>
      <c r="CX937" s="86">
        <f t="shared" si="654"/>
        <v>0</v>
      </c>
      <c r="CY937" s="93" t="e">
        <f t="shared" si="630"/>
        <v>#VALUE!</v>
      </c>
      <c r="CZ937" s="93">
        <v>0</v>
      </c>
      <c r="DA937" s="93">
        <v>0</v>
      </c>
      <c r="DB937" s="93" t="e">
        <f t="shared" si="631"/>
        <v>#VALUE!</v>
      </c>
      <c r="DC937" s="93">
        <v>0</v>
      </c>
      <c r="DD937" s="91">
        <v>0</v>
      </c>
      <c r="DE937" s="93" t="e">
        <f t="shared" si="632"/>
        <v>#VALUE!</v>
      </c>
      <c r="DF937" s="93">
        <f t="shared" si="645"/>
        <v>0</v>
      </c>
      <c r="DG937" s="93"/>
      <c r="DH937" s="93">
        <v>0</v>
      </c>
      <c r="DI937" s="93">
        <v>0</v>
      </c>
      <c r="DJ937" s="86">
        <f t="shared" si="633"/>
        <v>0</v>
      </c>
      <c r="DK937" s="91">
        <v>0</v>
      </c>
      <c r="DL937" s="93"/>
      <c r="DM937" s="93">
        <v>0</v>
      </c>
      <c r="DN937" s="93" t="e">
        <f t="shared" si="646"/>
        <v>#VALUE!</v>
      </c>
      <c r="DO937" s="93" t="e">
        <f t="shared" si="634"/>
        <v>#VALUE!</v>
      </c>
      <c r="DP937" s="92" t="e">
        <f t="shared" si="635"/>
        <v>#VALUE!</v>
      </c>
      <c r="DQ937" s="97">
        <f t="shared" si="647"/>
        <v>0</v>
      </c>
      <c r="DR937" s="98">
        <f t="shared" si="636"/>
        <v>10</v>
      </c>
      <c r="DS937" s="93" t="str">
        <f t="shared" si="637"/>
        <v>Mã tin sai !!!</v>
      </c>
      <c r="DT937" s="93"/>
      <c r="DU937" s="78" t="e">
        <f t="shared" si="648"/>
        <v>#VALUE!</v>
      </c>
      <c r="DV937" s="78" t="e">
        <f>INDEX('08_DMGiaDat'!$L:$L,MATCH(DU937,'08_DMGiaDat'!$R:$R,0))</f>
        <v>#VALUE!</v>
      </c>
      <c r="DW937" s="78" t="str">
        <f t="shared" si="649"/>
        <v>5010700200100000001</v>
      </c>
      <c r="DX937" s="78" t="str">
        <f>IFERROR(VLOOKUP(DW937,'08_DMGiaDat'!C918:C919,2,FALSE),"N")</f>
        <v>N</v>
      </c>
      <c r="DY937" s="78" t="str">
        <f t="shared" si="650"/>
        <v>50107002001001</v>
      </c>
      <c r="DZ937" s="78" t="str">
        <f>IFERROR(VLOOKUP(DY937,'08_DMGiaDat'!C918:C919,2,FALSE),"N")</f>
        <v>N</v>
      </c>
      <c r="EA937" s="78" t="str">
        <f t="shared" si="651"/>
        <v>5010700200100000001</v>
      </c>
      <c r="EB937" s="78" t="str">
        <f>IFERROR(VLOOKUP(EA937,'08_DMGiaDat'!C918:C919,2,FALSE),"N")</f>
        <v>N</v>
      </c>
      <c r="EC937" s="92" t="e">
        <f>IF(DV937&lt;&gt;"N",DV937,IF(DX937&lt;&gt;"N",DX937,IF(DZ937&lt;&gt;"N",DZ937*VLOOKUP(LEFT(CB937,3),'03_DMMucDich'!C902:C906,5,FALSE),IF(EB937&lt;&gt;"N",EB937*VLOOKUP(LEFT(CB937,3),'03_DMMucDich'!C902:C906,5,FALSE),"N/A"))))</f>
        <v>#VALUE!</v>
      </c>
    </row>
    <row r="938" spans="1:133" s="34" customFormat="1" ht="16" x14ac:dyDescent="0.2">
      <c r="A938" s="85">
        <v>924</v>
      </c>
      <c r="B938" s="86"/>
      <c r="C938" s="87"/>
      <c r="D938" s="141"/>
      <c r="E938" s="86"/>
      <c r="F938" s="88"/>
      <c r="G938" s="88" t="s">
        <v>5718</v>
      </c>
      <c r="H938" s="151">
        <v>2022</v>
      </c>
      <c r="I938" s="86"/>
      <c r="J938" s="86"/>
      <c r="K938" s="145"/>
      <c r="L938" s="105"/>
      <c r="M938" s="86"/>
      <c r="N938" s="105"/>
      <c r="O938" s="105"/>
      <c r="P938" s="86"/>
      <c r="Q938" s="86"/>
      <c r="R938" s="153"/>
      <c r="S938" s="86"/>
      <c r="T938" s="86"/>
      <c r="U938" s="86"/>
      <c r="V938" s="86" t="str">
        <f t="shared" si="658"/>
        <v xml:space="preserve">, </v>
      </c>
      <c r="W938" s="86"/>
      <c r="X938" s="86"/>
      <c r="Y938" s="86"/>
      <c r="Z938" s="88"/>
      <c r="AA938" s="105"/>
      <c r="AB938" s="86"/>
      <c r="AC938" s="90"/>
      <c r="AD938" s="86"/>
      <c r="AE938" s="86"/>
      <c r="AF938" s="86"/>
      <c r="AG938" s="86"/>
      <c r="AH938" s="160"/>
      <c r="AI938" s="153"/>
      <c r="AJ938" s="153"/>
      <c r="AK938" s="86"/>
      <c r="AL938" s="86"/>
      <c r="AM938" s="153"/>
      <c r="AN938" s="153"/>
      <c r="AO938" s="165"/>
      <c r="AP938" s="153"/>
      <c r="AQ938" s="153"/>
      <c r="AR938" s="166">
        <v>0</v>
      </c>
      <c r="AS938" s="88" t="s">
        <v>5719</v>
      </c>
      <c r="AT938" s="92">
        <f t="shared" si="628"/>
        <v>0</v>
      </c>
      <c r="AU938" s="93">
        <v>0</v>
      </c>
      <c r="AV938" s="93">
        <v>0</v>
      </c>
      <c r="AW938" s="166">
        <v>0</v>
      </c>
      <c r="AX938" s="93">
        <v>0</v>
      </c>
      <c r="AY938" s="177"/>
      <c r="AZ938" s="177">
        <v>0</v>
      </c>
      <c r="BA938" s="178"/>
      <c r="BB938" s="105"/>
      <c r="BC938" s="105"/>
      <c r="BD938" s="93"/>
      <c r="BE938" s="93">
        <v>0</v>
      </c>
      <c r="BF938" s="91">
        <v>0</v>
      </c>
      <c r="BG938" s="94"/>
      <c r="BH938" s="95"/>
      <c r="BI938" s="93">
        <f t="shared" si="638"/>
        <v>0</v>
      </c>
      <c r="BJ938" s="105">
        <f t="shared" si="639"/>
        <v>0</v>
      </c>
      <c r="BK938" s="88">
        <f t="shared" si="640"/>
        <v>0</v>
      </c>
      <c r="BL938" s="86">
        <f t="shared" si="641"/>
        <v>0</v>
      </c>
      <c r="BM938" s="105">
        <f t="shared" si="642"/>
        <v>0</v>
      </c>
      <c r="BN938" s="86">
        <f t="shared" si="643"/>
        <v>0</v>
      </c>
      <c r="BO938" s="86">
        <f t="shared" si="644"/>
        <v>0</v>
      </c>
      <c r="BP938" s="86">
        <f t="shared" si="659"/>
        <v>0</v>
      </c>
      <c r="BQ938" s="160"/>
      <c r="BR938" s="86" t="s">
        <v>5720</v>
      </c>
      <c r="BS938" s="88" t="s">
        <v>5721</v>
      </c>
      <c r="BT938" s="86" t="s">
        <v>5722</v>
      </c>
      <c r="BU938" s="86"/>
      <c r="BV938" s="86">
        <f t="shared" si="660"/>
        <v>0</v>
      </c>
      <c r="BW938" s="105" t="str">
        <f t="shared" si="661"/>
        <v/>
      </c>
      <c r="BX938" s="86">
        <f t="shared" si="655"/>
        <v>0</v>
      </c>
      <c r="BY938" s="86">
        <f t="shared" si="656"/>
        <v>0</v>
      </c>
      <c r="BZ938" s="91">
        <f t="shared" si="657"/>
        <v>0</v>
      </c>
      <c r="CA938" s="91">
        <v>0</v>
      </c>
      <c r="CB938" s="96" t="s">
        <v>5719</v>
      </c>
      <c r="CC938" s="91">
        <f t="shared" si="662"/>
        <v>0</v>
      </c>
      <c r="CD938" s="91">
        <f t="shared" si="663"/>
        <v>0</v>
      </c>
      <c r="CE938" s="93">
        <f t="shared" si="664"/>
        <v>0</v>
      </c>
      <c r="CF938" s="93">
        <f t="shared" si="665"/>
        <v>0</v>
      </c>
      <c r="CG938" s="105"/>
      <c r="CH938" s="105"/>
      <c r="CI938" s="86"/>
      <c r="CJ938" s="188"/>
      <c r="CK938" s="181">
        <f t="shared" si="666"/>
        <v>0</v>
      </c>
      <c r="CL938" s="181">
        <f t="shared" si="667"/>
        <v>0</v>
      </c>
      <c r="CM938" s="86" t="s">
        <v>5723</v>
      </c>
      <c r="CN938" s="182"/>
      <c r="CO938" s="183"/>
      <c r="CP938" s="86" t="s">
        <v>5724</v>
      </c>
      <c r="CQ938" s="153"/>
      <c r="CR938" s="187" t="e">
        <f t="shared" si="668"/>
        <v>#VALUE!</v>
      </c>
      <c r="CS938" s="188">
        <v>0</v>
      </c>
      <c r="CT938" s="188" t="e">
        <f t="shared" si="629"/>
        <v>#VALUE!</v>
      </c>
      <c r="CU938" s="93"/>
      <c r="CV938" s="94">
        <f t="shared" si="652"/>
        <v>0</v>
      </c>
      <c r="CW938" s="93">
        <f t="shared" si="653"/>
        <v>0</v>
      </c>
      <c r="CX938" s="86">
        <f t="shared" si="654"/>
        <v>0</v>
      </c>
      <c r="CY938" s="93" t="e">
        <f t="shared" si="630"/>
        <v>#VALUE!</v>
      </c>
      <c r="CZ938" s="93">
        <v>0</v>
      </c>
      <c r="DA938" s="93">
        <v>0</v>
      </c>
      <c r="DB938" s="93" t="e">
        <f t="shared" si="631"/>
        <v>#VALUE!</v>
      </c>
      <c r="DC938" s="93">
        <v>0</v>
      </c>
      <c r="DD938" s="91">
        <v>0</v>
      </c>
      <c r="DE938" s="93" t="e">
        <f t="shared" si="632"/>
        <v>#VALUE!</v>
      </c>
      <c r="DF938" s="93">
        <f t="shared" si="645"/>
        <v>0</v>
      </c>
      <c r="DG938" s="93"/>
      <c r="DH938" s="93">
        <v>0</v>
      </c>
      <c r="DI938" s="93">
        <v>0</v>
      </c>
      <c r="DJ938" s="86">
        <f t="shared" si="633"/>
        <v>0</v>
      </c>
      <c r="DK938" s="91">
        <v>0</v>
      </c>
      <c r="DL938" s="93"/>
      <c r="DM938" s="93">
        <v>0</v>
      </c>
      <c r="DN938" s="93" t="e">
        <f t="shared" si="646"/>
        <v>#VALUE!</v>
      </c>
      <c r="DO938" s="93" t="e">
        <f t="shared" si="634"/>
        <v>#VALUE!</v>
      </c>
      <c r="DP938" s="92" t="e">
        <f t="shared" si="635"/>
        <v>#VALUE!</v>
      </c>
      <c r="DQ938" s="97">
        <f t="shared" si="647"/>
        <v>0</v>
      </c>
      <c r="DR938" s="98">
        <f t="shared" si="636"/>
        <v>10</v>
      </c>
      <c r="DS938" s="93" t="str">
        <f t="shared" si="637"/>
        <v>Mã tin sai !!!</v>
      </c>
      <c r="DT938" s="93"/>
      <c r="DU938" s="78" t="e">
        <f t="shared" si="648"/>
        <v>#VALUE!</v>
      </c>
      <c r="DV938" s="78" t="e">
        <f>INDEX('08_DMGiaDat'!$L:$L,MATCH(DU938,'08_DMGiaDat'!$R:$R,0))</f>
        <v>#VALUE!</v>
      </c>
      <c r="DW938" s="78" t="str">
        <f t="shared" si="649"/>
        <v>5010700200100000001</v>
      </c>
      <c r="DX938" s="78" t="str">
        <f>IFERROR(VLOOKUP(DW938,'08_DMGiaDat'!C918:C919,2,FALSE),"N")</f>
        <v>N</v>
      </c>
      <c r="DY938" s="78" t="str">
        <f t="shared" si="650"/>
        <v>50107002001001</v>
      </c>
      <c r="DZ938" s="78" t="str">
        <f>IFERROR(VLOOKUP(DY938,'08_DMGiaDat'!C918:C919,2,FALSE),"N")</f>
        <v>N</v>
      </c>
      <c r="EA938" s="78" t="str">
        <f t="shared" si="651"/>
        <v>5010700200100000001</v>
      </c>
      <c r="EB938" s="78" t="str">
        <f>IFERROR(VLOOKUP(EA938,'08_DMGiaDat'!C918:C919,2,FALSE),"N")</f>
        <v>N</v>
      </c>
      <c r="EC938" s="92" t="e">
        <f>IF(DV938&lt;&gt;"N",DV938,IF(DX938&lt;&gt;"N",DX938,IF(DZ938&lt;&gt;"N",DZ938*VLOOKUP(LEFT(CB938,3),'03_DMMucDich'!C902:C906,5,FALSE),IF(EB938&lt;&gt;"N",EB938*VLOOKUP(LEFT(CB938,3),'03_DMMucDich'!C902:C906,5,FALSE),"N/A"))))</f>
        <v>#VALUE!</v>
      </c>
    </row>
    <row r="939" spans="1:133" s="34" customFormat="1" ht="16" x14ac:dyDescent="0.2">
      <c r="A939" s="85">
        <v>925</v>
      </c>
      <c r="B939" s="86"/>
      <c r="C939" s="87"/>
      <c r="D939" s="141"/>
      <c r="E939" s="86"/>
      <c r="F939" s="88"/>
      <c r="G939" s="88" t="s">
        <v>5718</v>
      </c>
      <c r="H939" s="151">
        <v>2022</v>
      </c>
      <c r="I939" s="86"/>
      <c r="J939" s="86"/>
      <c r="K939" s="145"/>
      <c r="L939" s="105"/>
      <c r="M939" s="86"/>
      <c r="N939" s="105"/>
      <c r="O939" s="105"/>
      <c r="P939" s="86"/>
      <c r="Q939" s="86"/>
      <c r="R939" s="153"/>
      <c r="S939" s="86"/>
      <c r="T939" s="86"/>
      <c r="U939" s="86"/>
      <c r="V939" s="86" t="str">
        <f t="shared" si="658"/>
        <v xml:space="preserve">, </v>
      </c>
      <c r="W939" s="86"/>
      <c r="X939" s="86"/>
      <c r="Y939" s="86"/>
      <c r="Z939" s="88"/>
      <c r="AA939" s="105"/>
      <c r="AB939" s="86"/>
      <c r="AC939" s="90"/>
      <c r="AD939" s="86"/>
      <c r="AE939" s="86"/>
      <c r="AF939" s="86"/>
      <c r="AG939" s="86"/>
      <c r="AH939" s="160"/>
      <c r="AI939" s="153"/>
      <c r="AJ939" s="153"/>
      <c r="AK939" s="86"/>
      <c r="AL939" s="86"/>
      <c r="AM939" s="153"/>
      <c r="AN939" s="153"/>
      <c r="AO939" s="165"/>
      <c r="AP939" s="153"/>
      <c r="AQ939" s="153"/>
      <c r="AR939" s="166">
        <v>0</v>
      </c>
      <c r="AS939" s="88" t="s">
        <v>5719</v>
      </c>
      <c r="AT939" s="92">
        <f t="shared" si="628"/>
        <v>0</v>
      </c>
      <c r="AU939" s="93">
        <v>0</v>
      </c>
      <c r="AV939" s="93">
        <v>0</v>
      </c>
      <c r="AW939" s="166">
        <v>0</v>
      </c>
      <c r="AX939" s="93">
        <v>0</v>
      </c>
      <c r="AY939" s="177"/>
      <c r="AZ939" s="177">
        <v>0</v>
      </c>
      <c r="BA939" s="178"/>
      <c r="BB939" s="105"/>
      <c r="BC939" s="105"/>
      <c r="BD939" s="93"/>
      <c r="BE939" s="93">
        <v>0</v>
      </c>
      <c r="BF939" s="91">
        <v>0</v>
      </c>
      <c r="BG939" s="94"/>
      <c r="BH939" s="95"/>
      <c r="BI939" s="93">
        <f t="shared" si="638"/>
        <v>0</v>
      </c>
      <c r="BJ939" s="105">
        <f t="shared" si="639"/>
        <v>0</v>
      </c>
      <c r="BK939" s="88">
        <f t="shared" si="640"/>
        <v>0</v>
      </c>
      <c r="BL939" s="86">
        <f t="shared" si="641"/>
        <v>0</v>
      </c>
      <c r="BM939" s="105">
        <f t="shared" si="642"/>
        <v>0</v>
      </c>
      <c r="BN939" s="86">
        <f t="shared" si="643"/>
        <v>0</v>
      </c>
      <c r="BO939" s="86">
        <f t="shared" si="644"/>
        <v>0</v>
      </c>
      <c r="BP939" s="86">
        <f t="shared" si="659"/>
        <v>0</v>
      </c>
      <c r="BQ939" s="160"/>
      <c r="BR939" s="86" t="s">
        <v>5720</v>
      </c>
      <c r="BS939" s="88" t="s">
        <v>5721</v>
      </c>
      <c r="BT939" s="86" t="s">
        <v>5722</v>
      </c>
      <c r="BU939" s="86"/>
      <c r="BV939" s="86">
        <f t="shared" si="660"/>
        <v>0</v>
      </c>
      <c r="BW939" s="105" t="str">
        <f t="shared" si="661"/>
        <v/>
      </c>
      <c r="BX939" s="86">
        <f t="shared" si="655"/>
        <v>0</v>
      </c>
      <c r="BY939" s="86">
        <f t="shared" si="656"/>
        <v>0</v>
      </c>
      <c r="BZ939" s="91">
        <f t="shared" si="657"/>
        <v>0</v>
      </c>
      <c r="CA939" s="91">
        <v>0</v>
      </c>
      <c r="CB939" s="96" t="s">
        <v>5719</v>
      </c>
      <c r="CC939" s="91">
        <f t="shared" si="662"/>
        <v>0</v>
      </c>
      <c r="CD939" s="91">
        <f t="shared" si="663"/>
        <v>0</v>
      </c>
      <c r="CE939" s="93">
        <f t="shared" si="664"/>
        <v>0</v>
      </c>
      <c r="CF939" s="93">
        <f t="shared" si="665"/>
        <v>0</v>
      </c>
      <c r="CG939" s="105"/>
      <c r="CH939" s="105"/>
      <c r="CI939" s="86"/>
      <c r="CJ939" s="188"/>
      <c r="CK939" s="181">
        <f t="shared" si="666"/>
        <v>0</v>
      </c>
      <c r="CL939" s="181">
        <f t="shared" si="667"/>
        <v>0</v>
      </c>
      <c r="CM939" s="86" t="s">
        <v>5723</v>
      </c>
      <c r="CN939" s="182"/>
      <c r="CO939" s="183"/>
      <c r="CP939" s="86" t="s">
        <v>5724</v>
      </c>
      <c r="CQ939" s="153"/>
      <c r="CR939" s="187" t="e">
        <f t="shared" si="668"/>
        <v>#VALUE!</v>
      </c>
      <c r="CS939" s="188">
        <v>0</v>
      </c>
      <c r="CT939" s="188" t="e">
        <f t="shared" si="629"/>
        <v>#VALUE!</v>
      </c>
      <c r="CU939" s="93"/>
      <c r="CV939" s="94">
        <f t="shared" si="652"/>
        <v>0</v>
      </c>
      <c r="CW939" s="93">
        <f t="shared" si="653"/>
        <v>0</v>
      </c>
      <c r="CX939" s="86">
        <f t="shared" si="654"/>
        <v>0</v>
      </c>
      <c r="CY939" s="93" t="e">
        <f t="shared" si="630"/>
        <v>#VALUE!</v>
      </c>
      <c r="CZ939" s="93">
        <v>0</v>
      </c>
      <c r="DA939" s="93">
        <v>0</v>
      </c>
      <c r="DB939" s="93" t="e">
        <f t="shared" si="631"/>
        <v>#VALUE!</v>
      </c>
      <c r="DC939" s="93">
        <v>0</v>
      </c>
      <c r="DD939" s="91">
        <v>0</v>
      </c>
      <c r="DE939" s="93" t="e">
        <f t="shared" si="632"/>
        <v>#VALUE!</v>
      </c>
      <c r="DF939" s="93">
        <f t="shared" si="645"/>
        <v>0</v>
      </c>
      <c r="DG939" s="93"/>
      <c r="DH939" s="93">
        <v>0</v>
      </c>
      <c r="DI939" s="93">
        <v>0</v>
      </c>
      <c r="DJ939" s="86">
        <f t="shared" si="633"/>
        <v>0</v>
      </c>
      <c r="DK939" s="91">
        <v>0</v>
      </c>
      <c r="DL939" s="93"/>
      <c r="DM939" s="93">
        <v>0</v>
      </c>
      <c r="DN939" s="93" t="e">
        <f t="shared" si="646"/>
        <v>#VALUE!</v>
      </c>
      <c r="DO939" s="93" t="e">
        <f t="shared" si="634"/>
        <v>#VALUE!</v>
      </c>
      <c r="DP939" s="92" t="e">
        <f t="shared" si="635"/>
        <v>#VALUE!</v>
      </c>
      <c r="DQ939" s="97">
        <f t="shared" si="647"/>
        <v>0</v>
      </c>
      <c r="DR939" s="98">
        <f t="shared" si="636"/>
        <v>10</v>
      </c>
      <c r="DS939" s="93" t="str">
        <f t="shared" si="637"/>
        <v>Mã tin sai !!!</v>
      </c>
      <c r="DT939" s="93"/>
      <c r="DU939" s="78" t="e">
        <f t="shared" si="648"/>
        <v>#VALUE!</v>
      </c>
      <c r="DV939" s="78" t="e">
        <f>INDEX('08_DMGiaDat'!$L:$L,MATCH(DU939,'08_DMGiaDat'!$R:$R,0))</f>
        <v>#VALUE!</v>
      </c>
      <c r="DW939" s="78" t="str">
        <f t="shared" si="649"/>
        <v>5010700200100000001</v>
      </c>
      <c r="DX939" s="78" t="str">
        <f>IFERROR(VLOOKUP(DW939,'08_DMGiaDat'!C918:C919,2,FALSE),"N")</f>
        <v>N</v>
      </c>
      <c r="DY939" s="78" t="str">
        <f t="shared" si="650"/>
        <v>50107002001001</v>
      </c>
      <c r="DZ939" s="78" t="str">
        <f>IFERROR(VLOOKUP(DY939,'08_DMGiaDat'!C918:C919,2,FALSE),"N")</f>
        <v>N</v>
      </c>
      <c r="EA939" s="78" t="str">
        <f t="shared" si="651"/>
        <v>5010700200100000001</v>
      </c>
      <c r="EB939" s="78" t="str">
        <f>IFERROR(VLOOKUP(EA939,'08_DMGiaDat'!C918:C919,2,FALSE),"N")</f>
        <v>N</v>
      </c>
      <c r="EC939" s="92" t="e">
        <f>IF(DV939&lt;&gt;"N",DV939,IF(DX939&lt;&gt;"N",DX939,IF(DZ939&lt;&gt;"N",DZ939*VLOOKUP(LEFT(CB939,3),'03_DMMucDich'!C902:C906,5,FALSE),IF(EB939&lt;&gt;"N",EB939*VLOOKUP(LEFT(CB939,3),'03_DMMucDich'!C902:C906,5,FALSE),"N/A"))))</f>
        <v>#VALUE!</v>
      </c>
    </row>
    <row r="940" spans="1:133" s="34" customFormat="1" ht="16" x14ac:dyDescent="0.2">
      <c r="A940" s="85">
        <v>926</v>
      </c>
      <c r="B940" s="86"/>
      <c r="C940" s="87"/>
      <c r="D940" s="141"/>
      <c r="E940" s="86"/>
      <c r="F940" s="88"/>
      <c r="G940" s="88" t="s">
        <v>5718</v>
      </c>
      <c r="H940" s="151">
        <v>2022</v>
      </c>
      <c r="I940" s="86"/>
      <c r="J940" s="86"/>
      <c r="K940" s="145"/>
      <c r="L940" s="105"/>
      <c r="M940" s="86"/>
      <c r="N940" s="105"/>
      <c r="O940" s="105"/>
      <c r="P940" s="86"/>
      <c r="Q940" s="86"/>
      <c r="R940" s="153"/>
      <c r="S940" s="86"/>
      <c r="T940" s="86"/>
      <c r="U940" s="86"/>
      <c r="V940" s="86" t="str">
        <f t="shared" si="658"/>
        <v xml:space="preserve">, </v>
      </c>
      <c r="W940" s="86"/>
      <c r="X940" s="86"/>
      <c r="Y940" s="86"/>
      <c r="Z940" s="88"/>
      <c r="AA940" s="105"/>
      <c r="AB940" s="86"/>
      <c r="AC940" s="90"/>
      <c r="AD940" s="86"/>
      <c r="AE940" s="86"/>
      <c r="AF940" s="86"/>
      <c r="AG940" s="86"/>
      <c r="AH940" s="160"/>
      <c r="AI940" s="153"/>
      <c r="AJ940" s="153"/>
      <c r="AK940" s="86"/>
      <c r="AL940" s="86"/>
      <c r="AM940" s="153"/>
      <c r="AN940" s="153"/>
      <c r="AO940" s="165"/>
      <c r="AP940" s="153"/>
      <c r="AQ940" s="153"/>
      <c r="AR940" s="166">
        <v>0</v>
      </c>
      <c r="AS940" s="88" t="s">
        <v>5719</v>
      </c>
      <c r="AT940" s="92">
        <f t="shared" si="628"/>
        <v>0</v>
      </c>
      <c r="AU940" s="93">
        <v>0</v>
      </c>
      <c r="AV940" s="93">
        <v>0</v>
      </c>
      <c r="AW940" s="166">
        <v>0</v>
      </c>
      <c r="AX940" s="93">
        <v>0</v>
      </c>
      <c r="AY940" s="177"/>
      <c r="AZ940" s="177">
        <v>0</v>
      </c>
      <c r="BA940" s="178"/>
      <c r="BB940" s="105"/>
      <c r="BC940" s="105"/>
      <c r="BD940" s="93"/>
      <c r="BE940" s="93">
        <v>0</v>
      </c>
      <c r="BF940" s="91">
        <v>0</v>
      </c>
      <c r="BG940" s="94"/>
      <c r="BH940" s="95"/>
      <c r="BI940" s="93">
        <f t="shared" si="638"/>
        <v>0</v>
      </c>
      <c r="BJ940" s="105">
        <f t="shared" si="639"/>
        <v>0</v>
      </c>
      <c r="BK940" s="88">
        <f t="shared" si="640"/>
        <v>0</v>
      </c>
      <c r="BL940" s="86">
        <f t="shared" si="641"/>
        <v>0</v>
      </c>
      <c r="BM940" s="105">
        <f t="shared" si="642"/>
        <v>0</v>
      </c>
      <c r="BN940" s="86">
        <f t="shared" si="643"/>
        <v>0</v>
      </c>
      <c r="BO940" s="86">
        <f t="shared" si="644"/>
        <v>0</v>
      </c>
      <c r="BP940" s="86">
        <f t="shared" si="659"/>
        <v>0</v>
      </c>
      <c r="BQ940" s="160"/>
      <c r="BR940" s="86" t="s">
        <v>5720</v>
      </c>
      <c r="BS940" s="88" t="s">
        <v>5721</v>
      </c>
      <c r="BT940" s="86" t="s">
        <v>5722</v>
      </c>
      <c r="BU940" s="86"/>
      <c r="BV940" s="86">
        <f t="shared" si="660"/>
        <v>0</v>
      </c>
      <c r="BW940" s="105" t="str">
        <f t="shared" si="661"/>
        <v/>
      </c>
      <c r="BX940" s="86">
        <f t="shared" si="655"/>
        <v>0</v>
      </c>
      <c r="BY940" s="86">
        <f t="shared" si="656"/>
        <v>0</v>
      </c>
      <c r="BZ940" s="91">
        <f t="shared" si="657"/>
        <v>0</v>
      </c>
      <c r="CA940" s="91">
        <v>0</v>
      </c>
      <c r="CB940" s="96" t="s">
        <v>5719</v>
      </c>
      <c r="CC940" s="91">
        <f t="shared" si="662"/>
        <v>0</v>
      </c>
      <c r="CD940" s="91">
        <f t="shared" si="663"/>
        <v>0</v>
      </c>
      <c r="CE940" s="93">
        <f t="shared" si="664"/>
        <v>0</v>
      </c>
      <c r="CF940" s="93">
        <f t="shared" si="665"/>
        <v>0</v>
      </c>
      <c r="CG940" s="105"/>
      <c r="CH940" s="105"/>
      <c r="CI940" s="86"/>
      <c r="CJ940" s="188"/>
      <c r="CK940" s="181">
        <f t="shared" si="666"/>
        <v>0</v>
      </c>
      <c r="CL940" s="181">
        <f t="shared" si="667"/>
        <v>0</v>
      </c>
      <c r="CM940" s="86" t="s">
        <v>5723</v>
      </c>
      <c r="CN940" s="182"/>
      <c r="CO940" s="183"/>
      <c r="CP940" s="86" t="s">
        <v>5724</v>
      </c>
      <c r="CQ940" s="153"/>
      <c r="CR940" s="187" t="e">
        <f t="shared" si="668"/>
        <v>#VALUE!</v>
      </c>
      <c r="CS940" s="188">
        <v>0</v>
      </c>
      <c r="CT940" s="188" t="e">
        <f t="shared" si="629"/>
        <v>#VALUE!</v>
      </c>
      <c r="CU940" s="93"/>
      <c r="CV940" s="94">
        <f t="shared" si="652"/>
        <v>0</v>
      </c>
      <c r="CW940" s="93">
        <f t="shared" si="653"/>
        <v>0</v>
      </c>
      <c r="CX940" s="86">
        <f t="shared" si="654"/>
        <v>0</v>
      </c>
      <c r="CY940" s="93" t="e">
        <f t="shared" si="630"/>
        <v>#VALUE!</v>
      </c>
      <c r="CZ940" s="93">
        <v>0</v>
      </c>
      <c r="DA940" s="93">
        <v>0</v>
      </c>
      <c r="DB940" s="93" t="e">
        <f t="shared" si="631"/>
        <v>#VALUE!</v>
      </c>
      <c r="DC940" s="93">
        <v>0</v>
      </c>
      <c r="DD940" s="91">
        <v>0</v>
      </c>
      <c r="DE940" s="93" t="e">
        <f t="shared" si="632"/>
        <v>#VALUE!</v>
      </c>
      <c r="DF940" s="93">
        <f t="shared" si="645"/>
        <v>0</v>
      </c>
      <c r="DG940" s="93"/>
      <c r="DH940" s="93">
        <v>0</v>
      </c>
      <c r="DI940" s="93">
        <v>0</v>
      </c>
      <c r="DJ940" s="86">
        <f t="shared" si="633"/>
        <v>0</v>
      </c>
      <c r="DK940" s="91">
        <v>0</v>
      </c>
      <c r="DL940" s="93"/>
      <c r="DM940" s="93">
        <v>0</v>
      </c>
      <c r="DN940" s="93" t="e">
        <f t="shared" si="646"/>
        <v>#VALUE!</v>
      </c>
      <c r="DO940" s="93" t="e">
        <f t="shared" si="634"/>
        <v>#VALUE!</v>
      </c>
      <c r="DP940" s="92" t="e">
        <f t="shared" si="635"/>
        <v>#VALUE!</v>
      </c>
      <c r="DQ940" s="97">
        <f t="shared" si="647"/>
        <v>0</v>
      </c>
      <c r="DR940" s="98">
        <f t="shared" si="636"/>
        <v>10</v>
      </c>
      <c r="DS940" s="93" t="str">
        <f t="shared" si="637"/>
        <v>Mã tin sai !!!</v>
      </c>
      <c r="DT940" s="93"/>
      <c r="DU940" s="78" t="e">
        <f t="shared" si="648"/>
        <v>#VALUE!</v>
      </c>
      <c r="DV940" s="78" t="e">
        <f>INDEX('08_DMGiaDat'!$L:$L,MATCH(DU940,'08_DMGiaDat'!$R:$R,0))</f>
        <v>#VALUE!</v>
      </c>
      <c r="DW940" s="78" t="str">
        <f t="shared" si="649"/>
        <v>5010700200100000001</v>
      </c>
      <c r="DX940" s="78" t="str">
        <f>IFERROR(VLOOKUP(DW940,'08_DMGiaDat'!C918:C919,2,FALSE),"N")</f>
        <v>N</v>
      </c>
      <c r="DY940" s="78" t="str">
        <f t="shared" si="650"/>
        <v>50107002001001</v>
      </c>
      <c r="DZ940" s="78" t="str">
        <f>IFERROR(VLOOKUP(DY940,'08_DMGiaDat'!C918:C919,2,FALSE),"N")</f>
        <v>N</v>
      </c>
      <c r="EA940" s="78" t="str">
        <f t="shared" si="651"/>
        <v>5010700200100000001</v>
      </c>
      <c r="EB940" s="78" t="str">
        <f>IFERROR(VLOOKUP(EA940,'08_DMGiaDat'!C918:C919,2,FALSE),"N")</f>
        <v>N</v>
      </c>
      <c r="EC940" s="92" t="e">
        <f>IF(DV940&lt;&gt;"N",DV940,IF(DX940&lt;&gt;"N",DX940,IF(DZ940&lt;&gt;"N",DZ940*VLOOKUP(LEFT(CB940,3),'03_DMMucDich'!C902:C906,5,FALSE),IF(EB940&lt;&gt;"N",EB940*VLOOKUP(LEFT(CB940,3),'03_DMMucDich'!C902:C906,5,FALSE),"N/A"))))</f>
        <v>#VALUE!</v>
      </c>
    </row>
    <row r="941" spans="1:133" s="34" customFormat="1" ht="16" x14ac:dyDescent="0.2">
      <c r="A941" s="85">
        <v>927</v>
      </c>
      <c r="B941" s="86"/>
      <c r="C941" s="87"/>
      <c r="D941" s="141"/>
      <c r="E941" s="86"/>
      <c r="F941" s="88"/>
      <c r="G941" s="88" t="s">
        <v>5718</v>
      </c>
      <c r="H941" s="151">
        <v>2022</v>
      </c>
      <c r="I941" s="86"/>
      <c r="J941" s="86"/>
      <c r="K941" s="145"/>
      <c r="L941" s="105"/>
      <c r="M941" s="86"/>
      <c r="N941" s="105"/>
      <c r="O941" s="105"/>
      <c r="P941" s="86"/>
      <c r="Q941" s="86"/>
      <c r="R941" s="153"/>
      <c r="S941" s="86"/>
      <c r="T941" s="86"/>
      <c r="U941" s="86"/>
      <c r="V941" s="86" t="str">
        <f t="shared" si="658"/>
        <v xml:space="preserve">, </v>
      </c>
      <c r="W941" s="86"/>
      <c r="X941" s="86"/>
      <c r="Y941" s="86"/>
      <c r="Z941" s="88"/>
      <c r="AA941" s="105"/>
      <c r="AB941" s="86"/>
      <c r="AC941" s="90"/>
      <c r="AD941" s="86"/>
      <c r="AE941" s="86"/>
      <c r="AF941" s="86"/>
      <c r="AG941" s="86"/>
      <c r="AH941" s="160"/>
      <c r="AI941" s="153"/>
      <c r="AJ941" s="153"/>
      <c r="AK941" s="86"/>
      <c r="AL941" s="86"/>
      <c r="AM941" s="153"/>
      <c r="AN941" s="153"/>
      <c r="AO941" s="165"/>
      <c r="AP941" s="153"/>
      <c r="AQ941" s="153"/>
      <c r="AR941" s="166">
        <v>0</v>
      </c>
      <c r="AS941" s="88" t="s">
        <v>5719</v>
      </c>
      <c r="AT941" s="92">
        <f t="shared" si="628"/>
        <v>0</v>
      </c>
      <c r="AU941" s="93">
        <v>0</v>
      </c>
      <c r="AV941" s="93">
        <v>0</v>
      </c>
      <c r="AW941" s="166">
        <v>0</v>
      </c>
      <c r="AX941" s="93">
        <v>0</v>
      </c>
      <c r="AY941" s="177"/>
      <c r="AZ941" s="177">
        <v>0</v>
      </c>
      <c r="BA941" s="178"/>
      <c r="BB941" s="105"/>
      <c r="BC941" s="105"/>
      <c r="BD941" s="93"/>
      <c r="BE941" s="93">
        <v>0</v>
      </c>
      <c r="BF941" s="91">
        <v>0</v>
      </c>
      <c r="BG941" s="94"/>
      <c r="BH941" s="95"/>
      <c r="BI941" s="93">
        <f t="shared" si="638"/>
        <v>0</v>
      </c>
      <c r="BJ941" s="105">
        <f t="shared" si="639"/>
        <v>0</v>
      </c>
      <c r="BK941" s="88">
        <f t="shared" si="640"/>
        <v>0</v>
      </c>
      <c r="BL941" s="86">
        <f t="shared" si="641"/>
        <v>0</v>
      </c>
      <c r="BM941" s="105">
        <f t="shared" si="642"/>
        <v>0</v>
      </c>
      <c r="BN941" s="86">
        <f t="shared" si="643"/>
        <v>0</v>
      </c>
      <c r="BO941" s="86">
        <f t="shared" si="644"/>
        <v>0</v>
      </c>
      <c r="BP941" s="86">
        <f t="shared" si="659"/>
        <v>0</v>
      </c>
      <c r="BQ941" s="160"/>
      <c r="BR941" s="86" t="s">
        <v>5720</v>
      </c>
      <c r="BS941" s="88" t="s">
        <v>5721</v>
      </c>
      <c r="BT941" s="86" t="s">
        <v>5722</v>
      </c>
      <c r="BU941" s="86"/>
      <c r="BV941" s="86">
        <f t="shared" si="660"/>
        <v>0</v>
      </c>
      <c r="BW941" s="105" t="str">
        <f t="shared" si="661"/>
        <v/>
      </c>
      <c r="BX941" s="86">
        <f t="shared" si="655"/>
        <v>0</v>
      </c>
      <c r="BY941" s="86">
        <f t="shared" si="656"/>
        <v>0</v>
      </c>
      <c r="BZ941" s="91">
        <f t="shared" si="657"/>
        <v>0</v>
      </c>
      <c r="CA941" s="91">
        <v>0</v>
      </c>
      <c r="CB941" s="96" t="s">
        <v>5719</v>
      </c>
      <c r="CC941" s="91">
        <f t="shared" si="662"/>
        <v>0</v>
      </c>
      <c r="CD941" s="91">
        <f t="shared" si="663"/>
        <v>0</v>
      </c>
      <c r="CE941" s="93">
        <f t="shared" si="664"/>
        <v>0</v>
      </c>
      <c r="CF941" s="93">
        <f t="shared" si="665"/>
        <v>0</v>
      </c>
      <c r="CG941" s="105"/>
      <c r="CH941" s="105"/>
      <c r="CI941" s="86"/>
      <c r="CJ941" s="188"/>
      <c r="CK941" s="181">
        <f t="shared" si="666"/>
        <v>0</v>
      </c>
      <c r="CL941" s="181">
        <f t="shared" si="667"/>
        <v>0</v>
      </c>
      <c r="CM941" s="86" t="s">
        <v>5723</v>
      </c>
      <c r="CN941" s="182"/>
      <c r="CO941" s="183"/>
      <c r="CP941" s="86" t="s">
        <v>5724</v>
      </c>
      <c r="CQ941" s="153"/>
      <c r="CR941" s="187" t="e">
        <f t="shared" si="668"/>
        <v>#VALUE!</v>
      </c>
      <c r="CS941" s="188">
        <v>0</v>
      </c>
      <c r="CT941" s="188" t="e">
        <f t="shared" si="629"/>
        <v>#VALUE!</v>
      </c>
      <c r="CU941" s="93"/>
      <c r="CV941" s="94">
        <f t="shared" si="652"/>
        <v>0</v>
      </c>
      <c r="CW941" s="93">
        <f t="shared" si="653"/>
        <v>0</v>
      </c>
      <c r="CX941" s="86">
        <f t="shared" si="654"/>
        <v>0</v>
      </c>
      <c r="CY941" s="93" t="e">
        <f t="shared" si="630"/>
        <v>#VALUE!</v>
      </c>
      <c r="CZ941" s="93">
        <v>0</v>
      </c>
      <c r="DA941" s="93">
        <v>0</v>
      </c>
      <c r="DB941" s="93" t="e">
        <f t="shared" si="631"/>
        <v>#VALUE!</v>
      </c>
      <c r="DC941" s="93">
        <v>0</v>
      </c>
      <c r="DD941" s="91">
        <v>0</v>
      </c>
      <c r="DE941" s="93" t="e">
        <f t="shared" si="632"/>
        <v>#VALUE!</v>
      </c>
      <c r="DF941" s="93">
        <f t="shared" si="645"/>
        <v>0</v>
      </c>
      <c r="DG941" s="93"/>
      <c r="DH941" s="93">
        <v>0</v>
      </c>
      <c r="DI941" s="93">
        <v>0</v>
      </c>
      <c r="DJ941" s="86">
        <f t="shared" si="633"/>
        <v>0</v>
      </c>
      <c r="DK941" s="91">
        <v>0</v>
      </c>
      <c r="DL941" s="93"/>
      <c r="DM941" s="93">
        <v>0</v>
      </c>
      <c r="DN941" s="93" t="e">
        <f t="shared" si="646"/>
        <v>#VALUE!</v>
      </c>
      <c r="DO941" s="93" t="e">
        <f t="shared" si="634"/>
        <v>#VALUE!</v>
      </c>
      <c r="DP941" s="92" t="e">
        <f t="shared" si="635"/>
        <v>#VALUE!</v>
      </c>
      <c r="DQ941" s="97">
        <f t="shared" si="647"/>
        <v>0</v>
      </c>
      <c r="DR941" s="98">
        <f t="shared" si="636"/>
        <v>10</v>
      </c>
      <c r="DS941" s="93" t="str">
        <f t="shared" si="637"/>
        <v>Mã tin sai !!!</v>
      </c>
      <c r="DT941" s="93"/>
      <c r="DU941" s="78" t="e">
        <f t="shared" si="648"/>
        <v>#VALUE!</v>
      </c>
      <c r="DV941" s="78" t="e">
        <f>INDEX('08_DMGiaDat'!$L:$L,MATCH(DU941,'08_DMGiaDat'!$R:$R,0))</f>
        <v>#VALUE!</v>
      </c>
      <c r="DW941" s="78" t="str">
        <f t="shared" si="649"/>
        <v>5010700200100000001</v>
      </c>
      <c r="DX941" s="78" t="str">
        <f>IFERROR(VLOOKUP(DW941,'08_DMGiaDat'!C918:C919,2,FALSE),"N")</f>
        <v>N</v>
      </c>
      <c r="DY941" s="78" t="str">
        <f t="shared" si="650"/>
        <v>50107002001001</v>
      </c>
      <c r="DZ941" s="78" t="str">
        <f>IFERROR(VLOOKUP(DY941,'08_DMGiaDat'!C918:C919,2,FALSE),"N")</f>
        <v>N</v>
      </c>
      <c r="EA941" s="78" t="str">
        <f t="shared" si="651"/>
        <v>5010700200100000001</v>
      </c>
      <c r="EB941" s="78" t="str">
        <f>IFERROR(VLOOKUP(EA941,'08_DMGiaDat'!C918:C919,2,FALSE),"N")</f>
        <v>N</v>
      </c>
      <c r="EC941" s="92" t="e">
        <f>IF(DV941&lt;&gt;"N",DV941,IF(DX941&lt;&gt;"N",DX941,IF(DZ941&lt;&gt;"N",DZ941*VLOOKUP(LEFT(CB941,3),'03_DMMucDich'!C902:C906,5,FALSE),IF(EB941&lt;&gt;"N",EB941*VLOOKUP(LEFT(CB941,3),'03_DMMucDich'!C902:C906,5,FALSE),"N/A"))))</f>
        <v>#VALUE!</v>
      </c>
    </row>
    <row r="942" spans="1:133" s="34" customFormat="1" ht="16" x14ac:dyDescent="0.2">
      <c r="A942" s="85">
        <v>928</v>
      </c>
      <c r="B942" s="86"/>
      <c r="C942" s="87"/>
      <c r="D942" s="141"/>
      <c r="E942" s="86"/>
      <c r="F942" s="88"/>
      <c r="G942" s="88" t="s">
        <v>5718</v>
      </c>
      <c r="H942" s="151">
        <v>2022</v>
      </c>
      <c r="I942" s="86"/>
      <c r="J942" s="86"/>
      <c r="K942" s="145"/>
      <c r="L942" s="105"/>
      <c r="M942" s="86"/>
      <c r="N942" s="105"/>
      <c r="O942" s="105"/>
      <c r="P942" s="86"/>
      <c r="Q942" s="86"/>
      <c r="R942" s="153"/>
      <c r="S942" s="86"/>
      <c r="T942" s="86"/>
      <c r="U942" s="86"/>
      <c r="V942" s="86" t="str">
        <f t="shared" si="658"/>
        <v xml:space="preserve">, </v>
      </c>
      <c r="W942" s="86"/>
      <c r="X942" s="86"/>
      <c r="Y942" s="86"/>
      <c r="Z942" s="88"/>
      <c r="AA942" s="105"/>
      <c r="AB942" s="86"/>
      <c r="AC942" s="90"/>
      <c r="AD942" s="86"/>
      <c r="AE942" s="86"/>
      <c r="AF942" s="86"/>
      <c r="AG942" s="86"/>
      <c r="AH942" s="160"/>
      <c r="AI942" s="153"/>
      <c r="AJ942" s="153"/>
      <c r="AK942" s="86"/>
      <c r="AL942" s="86"/>
      <c r="AM942" s="153"/>
      <c r="AN942" s="153"/>
      <c r="AO942" s="165"/>
      <c r="AP942" s="153"/>
      <c r="AQ942" s="153"/>
      <c r="AR942" s="166">
        <v>0</v>
      </c>
      <c r="AS942" s="88" t="s">
        <v>5719</v>
      </c>
      <c r="AT942" s="92">
        <f t="shared" si="628"/>
        <v>0</v>
      </c>
      <c r="AU942" s="93">
        <v>0</v>
      </c>
      <c r="AV942" s="93">
        <v>0</v>
      </c>
      <c r="AW942" s="166">
        <v>0</v>
      </c>
      <c r="AX942" s="93">
        <v>0</v>
      </c>
      <c r="AY942" s="177"/>
      <c r="AZ942" s="177">
        <v>0</v>
      </c>
      <c r="BA942" s="178"/>
      <c r="BB942" s="105"/>
      <c r="BC942" s="105"/>
      <c r="BD942" s="93"/>
      <c r="BE942" s="93">
        <v>0</v>
      </c>
      <c r="BF942" s="91">
        <v>0</v>
      </c>
      <c r="BG942" s="94"/>
      <c r="BH942" s="95"/>
      <c r="BI942" s="93">
        <f t="shared" si="638"/>
        <v>0</v>
      </c>
      <c r="BJ942" s="105">
        <f t="shared" si="639"/>
        <v>0</v>
      </c>
      <c r="BK942" s="88">
        <f t="shared" si="640"/>
        <v>0</v>
      </c>
      <c r="BL942" s="86">
        <f t="shared" si="641"/>
        <v>0</v>
      </c>
      <c r="BM942" s="105">
        <f t="shared" si="642"/>
        <v>0</v>
      </c>
      <c r="BN942" s="86">
        <f t="shared" si="643"/>
        <v>0</v>
      </c>
      <c r="BO942" s="86">
        <f t="shared" si="644"/>
        <v>0</v>
      </c>
      <c r="BP942" s="86">
        <f t="shared" si="659"/>
        <v>0</v>
      </c>
      <c r="BQ942" s="160"/>
      <c r="BR942" s="86" t="s">
        <v>5720</v>
      </c>
      <c r="BS942" s="88" t="s">
        <v>5721</v>
      </c>
      <c r="BT942" s="86" t="s">
        <v>5722</v>
      </c>
      <c r="BU942" s="86"/>
      <c r="BV942" s="86">
        <f t="shared" si="660"/>
        <v>0</v>
      </c>
      <c r="BW942" s="105" t="str">
        <f t="shared" si="661"/>
        <v/>
      </c>
      <c r="BX942" s="86">
        <f t="shared" si="655"/>
        <v>0</v>
      </c>
      <c r="BY942" s="86">
        <f t="shared" si="656"/>
        <v>0</v>
      </c>
      <c r="BZ942" s="91">
        <f t="shared" si="657"/>
        <v>0</v>
      </c>
      <c r="CA942" s="91">
        <v>0</v>
      </c>
      <c r="CB942" s="96" t="s">
        <v>5719</v>
      </c>
      <c r="CC942" s="91">
        <f t="shared" si="662"/>
        <v>0</v>
      </c>
      <c r="CD942" s="91">
        <f t="shared" si="663"/>
        <v>0</v>
      </c>
      <c r="CE942" s="93">
        <f t="shared" si="664"/>
        <v>0</v>
      </c>
      <c r="CF942" s="93">
        <f t="shared" si="665"/>
        <v>0</v>
      </c>
      <c r="CG942" s="105"/>
      <c r="CH942" s="105"/>
      <c r="CI942" s="86"/>
      <c r="CJ942" s="188"/>
      <c r="CK942" s="181">
        <f t="shared" si="666"/>
        <v>0</v>
      </c>
      <c r="CL942" s="181">
        <f t="shared" si="667"/>
        <v>0</v>
      </c>
      <c r="CM942" s="86" t="s">
        <v>5723</v>
      </c>
      <c r="CN942" s="182"/>
      <c r="CO942" s="183"/>
      <c r="CP942" s="86" t="s">
        <v>5724</v>
      </c>
      <c r="CQ942" s="153"/>
      <c r="CR942" s="187" t="e">
        <f t="shared" si="668"/>
        <v>#VALUE!</v>
      </c>
      <c r="CS942" s="188">
        <v>0</v>
      </c>
      <c r="CT942" s="188" t="e">
        <f t="shared" si="629"/>
        <v>#VALUE!</v>
      </c>
      <c r="CU942" s="93"/>
      <c r="CV942" s="94">
        <f t="shared" si="652"/>
        <v>0</v>
      </c>
      <c r="CW942" s="93">
        <f t="shared" si="653"/>
        <v>0</v>
      </c>
      <c r="CX942" s="86">
        <f t="shared" si="654"/>
        <v>0</v>
      </c>
      <c r="CY942" s="93" t="e">
        <f t="shared" si="630"/>
        <v>#VALUE!</v>
      </c>
      <c r="CZ942" s="93">
        <v>0</v>
      </c>
      <c r="DA942" s="93">
        <v>0</v>
      </c>
      <c r="DB942" s="93" t="e">
        <f t="shared" si="631"/>
        <v>#VALUE!</v>
      </c>
      <c r="DC942" s="93">
        <v>0</v>
      </c>
      <c r="DD942" s="91">
        <v>0</v>
      </c>
      <c r="DE942" s="93" t="e">
        <f t="shared" si="632"/>
        <v>#VALUE!</v>
      </c>
      <c r="DF942" s="93">
        <f t="shared" si="645"/>
        <v>0</v>
      </c>
      <c r="DG942" s="93"/>
      <c r="DH942" s="93">
        <v>0</v>
      </c>
      <c r="DI942" s="93">
        <v>0</v>
      </c>
      <c r="DJ942" s="86">
        <f t="shared" si="633"/>
        <v>0</v>
      </c>
      <c r="DK942" s="91">
        <v>0</v>
      </c>
      <c r="DL942" s="93"/>
      <c r="DM942" s="93">
        <v>0</v>
      </c>
      <c r="DN942" s="93" t="e">
        <f t="shared" si="646"/>
        <v>#VALUE!</v>
      </c>
      <c r="DO942" s="93" t="e">
        <f t="shared" si="634"/>
        <v>#VALUE!</v>
      </c>
      <c r="DP942" s="92" t="e">
        <f t="shared" si="635"/>
        <v>#VALUE!</v>
      </c>
      <c r="DQ942" s="97">
        <f t="shared" si="647"/>
        <v>0</v>
      </c>
      <c r="DR942" s="98">
        <f t="shared" si="636"/>
        <v>10</v>
      </c>
      <c r="DS942" s="93" t="str">
        <f t="shared" si="637"/>
        <v>Mã tin sai !!!</v>
      </c>
      <c r="DT942" s="93"/>
      <c r="DU942" s="78" t="e">
        <f t="shared" si="648"/>
        <v>#VALUE!</v>
      </c>
      <c r="DV942" s="78" t="e">
        <f>INDEX('08_DMGiaDat'!$L:$L,MATCH(DU942,'08_DMGiaDat'!$R:$R,0))</f>
        <v>#VALUE!</v>
      </c>
      <c r="DW942" s="78" t="str">
        <f t="shared" si="649"/>
        <v>5010700200100000001</v>
      </c>
      <c r="DX942" s="78" t="str">
        <f>IFERROR(VLOOKUP(DW942,'08_DMGiaDat'!C918:C919,2,FALSE),"N")</f>
        <v>N</v>
      </c>
      <c r="DY942" s="78" t="str">
        <f t="shared" si="650"/>
        <v>50107002001001</v>
      </c>
      <c r="DZ942" s="78" t="str">
        <f>IFERROR(VLOOKUP(DY942,'08_DMGiaDat'!C918:C919,2,FALSE),"N")</f>
        <v>N</v>
      </c>
      <c r="EA942" s="78" t="str">
        <f t="shared" si="651"/>
        <v>5010700200100000001</v>
      </c>
      <c r="EB942" s="78" t="str">
        <f>IFERROR(VLOOKUP(EA942,'08_DMGiaDat'!C918:C919,2,FALSE),"N")</f>
        <v>N</v>
      </c>
      <c r="EC942" s="92" t="e">
        <f>IF(DV942&lt;&gt;"N",DV942,IF(DX942&lt;&gt;"N",DX942,IF(DZ942&lt;&gt;"N",DZ942*VLOOKUP(LEFT(CB942,3),'03_DMMucDich'!C902:C906,5,FALSE),IF(EB942&lt;&gt;"N",EB942*VLOOKUP(LEFT(CB942,3),'03_DMMucDich'!C902:C906,5,FALSE),"N/A"))))</f>
        <v>#VALUE!</v>
      </c>
    </row>
    <row r="943" spans="1:133" s="34" customFormat="1" ht="16" x14ac:dyDescent="0.2">
      <c r="A943" s="85">
        <v>929</v>
      </c>
      <c r="B943" s="86"/>
      <c r="C943" s="87"/>
      <c r="D943" s="141"/>
      <c r="E943" s="86"/>
      <c r="F943" s="88"/>
      <c r="G943" s="88" t="s">
        <v>5718</v>
      </c>
      <c r="H943" s="151">
        <v>2022</v>
      </c>
      <c r="I943" s="86"/>
      <c r="J943" s="86"/>
      <c r="K943" s="145"/>
      <c r="L943" s="105"/>
      <c r="M943" s="86"/>
      <c r="N943" s="105"/>
      <c r="O943" s="105"/>
      <c r="P943" s="86"/>
      <c r="Q943" s="86"/>
      <c r="R943" s="153"/>
      <c r="S943" s="86"/>
      <c r="T943" s="86"/>
      <c r="U943" s="86"/>
      <c r="V943" s="86" t="str">
        <f t="shared" si="658"/>
        <v xml:space="preserve">, </v>
      </c>
      <c r="W943" s="86"/>
      <c r="X943" s="86"/>
      <c r="Y943" s="86"/>
      <c r="Z943" s="88"/>
      <c r="AA943" s="105"/>
      <c r="AB943" s="86"/>
      <c r="AC943" s="90"/>
      <c r="AD943" s="86"/>
      <c r="AE943" s="86"/>
      <c r="AF943" s="86"/>
      <c r="AG943" s="86"/>
      <c r="AH943" s="160"/>
      <c r="AI943" s="153"/>
      <c r="AJ943" s="153"/>
      <c r="AK943" s="86"/>
      <c r="AL943" s="86"/>
      <c r="AM943" s="153"/>
      <c r="AN943" s="153"/>
      <c r="AO943" s="165"/>
      <c r="AP943" s="153"/>
      <c r="AQ943" s="153"/>
      <c r="AR943" s="166">
        <v>0</v>
      </c>
      <c r="AS943" s="88" t="s">
        <v>5719</v>
      </c>
      <c r="AT943" s="92">
        <f t="shared" ref="AT943:AT1006" si="669">AU943+AV943+AX943</f>
        <v>0</v>
      </c>
      <c r="AU943" s="93">
        <v>0</v>
      </c>
      <c r="AV943" s="93">
        <v>0</v>
      </c>
      <c r="AW943" s="166">
        <v>0</v>
      </c>
      <c r="AX943" s="93">
        <v>0</v>
      </c>
      <c r="AY943" s="177"/>
      <c r="AZ943" s="177">
        <v>0</v>
      </c>
      <c r="BA943" s="178"/>
      <c r="BB943" s="105"/>
      <c r="BC943" s="105"/>
      <c r="BD943" s="93"/>
      <c r="BE943" s="93">
        <v>0</v>
      </c>
      <c r="BF943" s="91">
        <v>0</v>
      </c>
      <c r="BG943" s="94"/>
      <c r="BH943" s="95"/>
      <c r="BI943" s="93">
        <f t="shared" si="638"/>
        <v>0</v>
      </c>
      <c r="BJ943" s="105">
        <f t="shared" si="639"/>
        <v>0</v>
      </c>
      <c r="BK943" s="88">
        <f t="shared" si="640"/>
        <v>0</v>
      </c>
      <c r="BL943" s="86">
        <f t="shared" si="641"/>
        <v>0</v>
      </c>
      <c r="BM943" s="105">
        <f t="shared" si="642"/>
        <v>0</v>
      </c>
      <c r="BN943" s="86">
        <f t="shared" si="643"/>
        <v>0</v>
      </c>
      <c r="BO943" s="86">
        <f t="shared" si="644"/>
        <v>0</v>
      </c>
      <c r="BP943" s="86">
        <f t="shared" si="659"/>
        <v>0</v>
      </c>
      <c r="BQ943" s="160"/>
      <c r="BR943" s="86" t="s">
        <v>5720</v>
      </c>
      <c r="BS943" s="88" t="s">
        <v>5721</v>
      </c>
      <c r="BT943" s="86" t="s">
        <v>5722</v>
      </c>
      <c r="BU943" s="86"/>
      <c r="BV943" s="86">
        <f t="shared" si="660"/>
        <v>0</v>
      </c>
      <c r="BW943" s="105" t="str">
        <f t="shared" si="661"/>
        <v/>
      </c>
      <c r="BX943" s="86">
        <f t="shared" si="655"/>
        <v>0</v>
      </c>
      <c r="BY943" s="86">
        <f t="shared" si="656"/>
        <v>0</v>
      </c>
      <c r="BZ943" s="91">
        <f t="shared" si="657"/>
        <v>0</v>
      </c>
      <c r="CA943" s="91">
        <v>0</v>
      </c>
      <c r="CB943" s="96" t="s">
        <v>5719</v>
      </c>
      <c r="CC943" s="91">
        <f t="shared" si="662"/>
        <v>0</v>
      </c>
      <c r="CD943" s="91">
        <f t="shared" si="663"/>
        <v>0</v>
      </c>
      <c r="CE943" s="93">
        <f t="shared" si="664"/>
        <v>0</v>
      </c>
      <c r="CF943" s="93">
        <f t="shared" si="665"/>
        <v>0</v>
      </c>
      <c r="CG943" s="105"/>
      <c r="CH943" s="105"/>
      <c r="CI943" s="86"/>
      <c r="CJ943" s="188"/>
      <c r="CK943" s="181">
        <f t="shared" si="666"/>
        <v>0</v>
      </c>
      <c r="CL943" s="181">
        <f t="shared" si="667"/>
        <v>0</v>
      </c>
      <c r="CM943" s="86" t="s">
        <v>5723</v>
      </c>
      <c r="CN943" s="182"/>
      <c r="CO943" s="183"/>
      <c r="CP943" s="86" t="s">
        <v>5724</v>
      </c>
      <c r="CQ943" s="153"/>
      <c r="CR943" s="187" t="e">
        <f t="shared" si="668"/>
        <v>#VALUE!</v>
      </c>
      <c r="CS943" s="188">
        <v>0</v>
      </c>
      <c r="CT943" s="188" t="e">
        <f t="shared" ref="CT943:CT1006" si="670">CR943*CS943</f>
        <v>#VALUE!</v>
      </c>
      <c r="CU943" s="93"/>
      <c r="CV943" s="94">
        <f t="shared" si="652"/>
        <v>0</v>
      </c>
      <c r="CW943" s="93">
        <f t="shared" si="653"/>
        <v>0</v>
      </c>
      <c r="CX943" s="86">
        <f t="shared" si="654"/>
        <v>0</v>
      </c>
      <c r="CY943" s="93" t="e">
        <f t="shared" ref="CY943:CY1006" si="671">(CV943*0.03/100+CW943*0.07/100+CX943*0.15/100)*CT943</f>
        <v>#VALUE!</v>
      </c>
      <c r="CZ943" s="93">
        <v>0</v>
      </c>
      <c r="DA943" s="93">
        <v>0</v>
      </c>
      <c r="DB943" s="93" t="e">
        <f t="shared" ref="DB943:DB1006" si="672">CZ943*DA943*CT943</f>
        <v>#VALUE!</v>
      </c>
      <c r="DC943" s="93">
        <v>0</v>
      </c>
      <c r="DD943" s="91">
        <v>0</v>
      </c>
      <c r="DE943" s="93" t="e">
        <f t="shared" ref="DE943:DE1006" si="673">DC943*DD943*CT943*0.03/100</f>
        <v>#VALUE!</v>
      </c>
      <c r="DF943" s="93">
        <f t="shared" si="645"/>
        <v>0</v>
      </c>
      <c r="DG943" s="93"/>
      <c r="DH943" s="93">
        <v>0</v>
      </c>
      <c r="DI943" s="93">
        <v>0</v>
      </c>
      <c r="DJ943" s="86">
        <f t="shared" ref="DJ943:DJ1006" si="674">IF(DH943&gt;0,DF943*DH943*DI943*0.15/100,DF943*DI943*0.15/100)</f>
        <v>0</v>
      </c>
      <c r="DK943" s="91">
        <v>0</v>
      </c>
      <c r="DL943" s="93"/>
      <c r="DM943" s="93">
        <v>0</v>
      </c>
      <c r="DN943" s="93" t="e">
        <f t="shared" si="646"/>
        <v>#VALUE!</v>
      </c>
      <c r="DO943" s="93" t="e">
        <f t="shared" ref="DO943:DO1006" si="675">IF(DM943&gt;0,DK943*DM943*DN943*0.2/100,DK943*DN943*0.2/100)</f>
        <v>#VALUE!</v>
      </c>
      <c r="DP943" s="92" t="e">
        <f t="shared" ref="DP943:DP1006" si="676">CY943+DB943+DE943+DJ943+DO943</f>
        <v>#VALUE!</v>
      </c>
      <c r="DQ943" s="97">
        <f t="shared" si="647"/>
        <v>0</v>
      </c>
      <c r="DR943" s="98">
        <f t="shared" ref="DR943:DR1006" si="677">10-MOD(VALUE(LEFT(RIGHT(LEFT(DQ943,10),2)))*3+VALUE(LEFT(LEFT(DQ943,10)))*31+VALUE(LEFT(RIGHT(LEFT(DQ943,10),9)))*29+VALUE(LEFT(RIGHT(LEFT(DQ943,10),8)))*23+VALUE(LEFT(RIGHT(LEFT(DQ943,10),7)))*19+VALUE(LEFT(RIGHT(LEFT(DQ943,10),6)))*17+VALUE(LEFT(RIGHT(LEFT(DQ943,10),5)))*13+VALUE(LEFT(RIGHT(LEFT(DQ943,10),4)))*7+VALUE(LEFT(RIGHT(LEFT(DQ943,10),3)))*5,11)-VALUE(RIGHT(LEFT(DQ943,10)))</f>
        <v>10</v>
      </c>
      <c r="DS943" s="93" t="str">
        <f t="shared" ref="DS943:DS1006" si="678">IF(ISERROR(DR943),"Mã tin sai !!!",IF(DR943=0,"OK","Mã tin sai !!!"))</f>
        <v>Mã tin sai !!!</v>
      </c>
      <c r="DT943" s="93"/>
      <c r="DU943" s="78" t="e">
        <f t="shared" si="648"/>
        <v>#VALUE!</v>
      </c>
      <c r="DV943" s="78" t="e">
        <f>INDEX('08_DMGiaDat'!$L:$L,MATCH(DU943,'08_DMGiaDat'!$R:$R,0))</f>
        <v>#VALUE!</v>
      </c>
      <c r="DW943" s="78" t="str">
        <f t="shared" si="649"/>
        <v>5010700200100000001</v>
      </c>
      <c r="DX943" s="78" t="str">
        <f>IFERROR(VLOOKUP(DW943,'08_DMGiaDat'!C918:C919,2,FALSE),"N")</f>
        <v>N</v>
      </c>
      <c r="DY943" s="78" t="str">
        <f t="shared" si="650"/>
        <v>50107002001001</v>
      </c>
      <c r="DZ943" s="78" t="str">
        <f>IFERROR(VLOOKUP(DY943,'08_DMGiaDat'!C918:C919,2,FALSE),"N")</f>
        <v>N</v>
      </c>
      <c r="EA943" s="78" t="str">
        <f t="shared" si="651"/>
        <v>5010700200100000001</v>
      </c>
      <c r="EB943" s="78" t="str">
        <f>IFERROR(VLOOKUP(EA943,'08_DMGiaDat'!C918:C919,2,FALSE),"N")</f>
        <v>N</v>
      </c>
      <c r="EC943" s="92" t="e">
        <f>IF(DV943&lt;&gt;"N",DV943,IF(DX943&lt;&gt;"N",DX943,IF(DZ943&lt;&gt;"N",DZ943*VLOOKUP(LEFT(CB943,3),'03_DMMucDich'!C902:C906,5,FALSE),IF(EB943&lt;&gt;"N",EB943*VLOOKUP(LEFT(CB943,3),'03_DMMucDich'!C902:C906,5,FALSE),"N/A"))))</f>
        <v>#VALUE!</v>
      </c>
    </row>
    <row r="944" spans="1:133" s="34" customFormat="1" ht="16" x14ac:dyDescent="0.2">
      <c r="A944" s="85">
        <v>930</v>
      </c>
      <c r="B944" s="86"/>
      <c r="C944" s="87"/>
      <c r="D944" s="141"/>
      <c r="E944" s="86"/>
      <c r="F944" s="88"/>
      <c r="G944" s="88" t="s">
        <v>5718</v>
      </c>
      <c r="H944" s="151">
        <v>2022</v>
      </c>
      <c r="I944" s="86"/>
      <c r="J944" s="86"/>
      <c r="K944" s="145"/>
      <c r="L944" s="105"/>
      <c r="M944" s="86"/>
      <c r="N944" s="105"/>
      <c r="O944" s="105"/>
      <c r="P944" s="86"/>
      <c r="Q944" s="86"/>
      <c r="R944" s="153"/>
      <c r="S944" s="86"/>
      <c r="T944" s="86"/>
      <c r="U944" s="86"/>
      <c r="V944" s="86" t="str">
        <f t="shared" si="658"/>
        <v xml:space="preserve">, </v>
      </c>
      <c r="W944" s="86"/>
      <c r="X944" s="86"/>
      <c r="Y944" s="86"/>
      <c r="Z944" s="88"/>
      <c r="AA944" s="105"/>
      <c r="AB944" s="86"/>
      <c r="AC944" s="90"/>
      <c r="AD944" s="86"/>
      <c r="AE944" s="86"/>
      <c r="AF944" s="86"/>
      <c r="AG944" s="86"/>
      <c r="AH944" s="160"/>
      <c r="AI944" s="153"/>
      <c r="AJ944" s="153"/>
      <c r="AK944" s="86"/>
      <c r="AL944" s="86"/>
      <c r="AM944" s="153"/>
      <c r="AN944" s="153"/>
      <c r="AO944" s="165"/>
      <c r="AP944" s="153"/>
      <c r="AQ944" s="153"/>
      <c r="AR944" s="166">
        <v>0</v>
      </c>
      <c r="AS944" s="88" t="s">
        <v>5719</v>
      </c>
      <c r="AT944" s="92">
        <f t="shared" si="669"/>
        <v>0</v>
      </c>
      <c r="AU944" s="93">
        <v>0</v>
      </c>
      <c r="AV944" s="93">
        <v>0</v>
      </c>
      <c r="AW944" s="166">
        <v>0</v>
      </c>
      <c r="AX944" s="93">
        <v>0</v>
      </c>
      <c r="AY944" s="177"/>
      <c r="AZ944" s="177">
        <v>0</v>
      </c>
      <c r="BA944" s="178"/>
      <c r="BB944" s="105"/>
      <c r="BC944" s="105"/>
      <c r="BD944" s="93"/>
      <c r="BE944" s="93">
        <v>0</v>
      </c>
      <c r="BF944" s="91">
        <v>0</v>
      </c>
      <c r="BG944" s="94"/>
      <c r="BH944" s="95"/>
      <c r="BI944" s="93">
        <f t="shared" si="638"/>
        <v>0</v>
      </c>
      <c r="BJ944" s="105">
        <f t="shared" si="639"/>
        <v>0</v>
      </c>
      <c r="BK944" s="88">
        <f t="shared" si="640"/>
        <v>0</v>
      </c>
      <c r="BL944" s="86">
        <f t="shared" si="641"/>
        <v>0</v>
      </c>
      <c r="BM944" s="105">
        <f t="shared" si="642"/>
        <v>0</v>
      </c>
      <c r="BN944" s="86">
        <f t="shared" si="643"/>
        <v>0</v>
      </c>
      <c r="BO944" s="86">
        <f t="shared" si="644"/>
        <v>0</v>
      </c>
      <c r="BP944" s="86">
        <f t="shared" si="659"/>
        <v>0</v>
      </c>
      <c r="BQ944" s="160"/>
      <c r="BR944" s="86" t="s">
        <v>5720</v>
      </c>
      <c r="BS944" s="88" t="s">
        <v>5721</v>
      </c>
      <c r="BT944" s="86" t="s">
        <v>5722</v>
      </c>
      <c r="BU944" s="86"/>
      <c r="BV944" s="86">
        <f t="shared" si="660"/>
        <v>0</v>
      </c>
      <c r="BW944" s="105" t="str">
        <f t="shared" si="661"/>
        <v/>
      </c>
      <c r="BX944" s="86">
        <f t="shared" si="655"/>
        <v>0</v>
      </c>
      <c r="BY944" s="86">
        <f t="shared" si="656"/>
        <v>0</v>
      </c>
      <c r="BZ944" s="91">
        <f t="shared" si="657"/>
        <v>0</v>
      </c>
      <c r="CA944" s="91">
        <v>0</v>
      </c>
      <c r="CB944" s="96" t="s">
        <v>5719</v>
      </c>
      <c r="CC944" s="91">
        <f t="shared" si="662"/>
        <v>0</v>
      </c>
      <c r="CD944" s="91">
        <f t="shared" si="663"/>
        <v>0</v>
      </c>
      <c r="CE944" s="93">
        <f t="shared" si="664"/>
        <v>0</v>
      </c>
      <c r="CF944" s="93">
        <f t="shared" si="665"/>
        <v>0</v>
      </c>
      <c r="CG944" s="105"/>
      <c r="CH944" s="105"/>
      <c r="CI944" s="86"/>
      <c r="CJ944" s="188"/>
      <c r="CK944" s="181">
        <f t="shared" si="666"/>
        <v>0</v>
      </c>
      <c r="CL944" s="181">
        <f t="shared" si="667"/>
        <v>0</v>
      </c>
      <c r="CM944" s="86" t="s">
        <v>5723</v>
      </c>
      <c r="CN944" s="182"/>
      <c r="CO944" s="183"/>
      <c r="CP944" s="86" t="s">
        <v>5724</v>
      </c>
      <c r="CQ944" s="153"/>
      <c r="CR944" s="187" t="e">
        <f t="shared" si="668"/>
        <v>#VALUE!</v>
      </c>
      <c r="CS944" s="188">
        <v>0</v>
      </c>
      <c r="CT944" s="188" t="e">
        <f t="shared" si="670"/>
        <v>#VALUE!</v>
      </c>
      <c r="CU944" s="93"/>
      <c r="CV944" s="94">
        <f t="shared" si="652"/>
        <v>0</v>
      </c>
      <c r="CW944" s="93">
        <f t="shared" si="653"/>
        <v>0</v>
      </c>
      <c r="CX944" s="86">
        <f t="shared" si="654"/>
        <v>0</v>
      </c>
      <c r="CY944" s="93" t="e">
        <f t="shared" si="671"/>
        <v>#VALUE!</v>
      </c>
      <c r="CZ944" s="93">
        <v>0</v>
      </c>
      <c r="DA944" s="93">
        <v>0</v>
      </c>
      <c r="DB944" s="93" t="e">
        <f t="shared" si="672"/>
        <v>#VALUE!</v>
      </c>
      <c r="DC944" s="93">
        <v>0</v>
      </c>
      <c r="DD944" s="91">
        <v>0</v>
      </c>
      <c r="DE944" s="93" t="e">
        <f t="shared" si="673"/>
        <v>#VALUE!</v>
      </c>
      <c r="DF944" s="93">
        <f t="shared" si="645"/>
        <v>0</v>
      </c>
      <c r="DG944" s="93"/>
      <c r="DH944" s="93">
        <v>0</v>
      </c>
      <c r="DI944" s="93">
        <v>0</v>
      </c>
      <c r="DJ944" s="86">
        <f t="shared" si="674"/>
        <v>0</v>
      </c>
      <c r="DK944" s="91">
        <v>0</v>
      </c>
      <c r="DL944" s="93"/>
      <c r="DM944" s="93">
        <v>0</v>
      </c>
      <c r="DN944" s="93" t="e">
        <f t="shared" si="646"/>
        <v>#VALUE!</v>
      </c>
      <c r="DO944" s="93" t="e">
        <f t="shared" si="675"/>
        <v>#VALUE!</v>
      </c>
      <c r="DP944" s="92" t="e">
        <f t="shared" si="676"/>
        <v>#VALUE!</v>
      </c>
      <c r="DQ944" s="97">
        <f t="shared" si="647"/>
        <v>0</v>
      </c>
      <c r="DR944" s="98">
        <f t="shared" si="677"/>
        <v>10</v>
      </c>
      <c r="DS944" s="93" t="str">
        <f t="shared" si="678"/>
        <v>Mã tin sai !!!</v>
      </c>
      <c r="DT944" s="93"/>
      <c r="DU944" s="78" t="e">
        <f t="shared" si="648"/>
        <v>#VALUE!</v>
      </c>
      <c r="DV944" s="78" t="e">
        <f>INDEX('08_DMGiaDat'!$L:$L,MATCH(DU944,'08_DMGiaDat'!$R:$R,0))</f>
        <v>#VALUE!</v>
      </c>
      <c r="DW944" s="78" t="str">
        <f t="shared" si="649"/>
        <v>5010700200100000001</v>
      </c>
      <c r="DX944" s="78" t="str">
        <f>IFERROR(VLOOKUP(DW944,'08_DMGiaDat'!C918:C919,2,FALSE),"N")</f>
        <v>N</v>
      </c>
      <c r="DY944" s="78" t="str">
        <f t="shared" si="650"/>
        <v>50107002001001</v>
      </c>
      <c r="DZ944" s="78" t="str">
        <f>IFERROR(VLOOKUP(DY944,'08_DMGiaDat'!C918:C919,2,FALSE),"N")</f>
        <v>N</v>
      </c>
      <c r="EA944" s="78" t="str">
        <f t="shared" si="651"/>
        <v>5010700200100000001</v>
      </c>
      <c r="EB944" s="78" t="str">
        <f>IFERROR(VLOOKUP(EA944,'08_DMGiaDat'!C918:C919,2,FALSE),"N")</f>
        <v>N</v>
      </c>
      <c r="EC944" s="92" t="e">
        <f>IF(DV944&lt;&gt;"N",DV944,IF(DX944&lt;&gt;"N",DX944,IF(DZ944&lt;&gt;"N",DZ944*VLOOKUP(LEFT(CB944,3),'03_DMMucDich'!C902:C906,5,FALSE),IF(EB944&lt;&gt;"N",EB944*VLOOKUP(LEFT(CB944,3),'03_DMMucDich'!C902:C906,5,FALSE),"N/A"))))</f>
        <v>#VALUE!</v>
      </c>
    </row>
    <row r="945" spans="1:133" s="34" customFormat="1" ht="16" x14ac:dyDescent="0.2">
      <c r="A945" s="85">
        <v>931</v>
      </c>
      <c r="B945" s="86"/>
      <c r="C945" s="87"/>
      <c r="D945" s="141"/>
      <c r="E945" s="86"/>
      <c r="F945" s="88"/>
      <c r="G945" s="88" t="s">
        <v>5718</v>
      </c>
      <c r="H945" s="151">
        <v>2022</v>
      </c>
      <c r="I945" s="86"/>
      <c r="J945" s="86"/>
      <c r="K945" s="145"/>
      <c r="L945" s="105"/>
      <c r="M945" s="86"/>
      <c r="N945" s="105"/>
      <c r="O945" s="105"/>
      <c r="P945" s="86"/>
      <c r="Q945" s="86"/>
      <c r="R945" s="153"/>
      <c r="S945" s="86"/>
      <c r="T945" s="86"/>
      <c r="U945" s="86"/>
      <c r="V945" s="86" t="str">
        <f t="shared" si="658"/>
        <v xml:space="preserve">, </v>
      </c>
      <c r="W945" s="86"/>
      <c r="X945" s="86"/>
      <c r="Y945" s="86"/>
      <c r="Z945" s="88"/>
      <c r="AA945" s="105"/>
      <c r="AB945" s="86"/>
      <c r="AC945" s="90"/>
      <c r="AD945" s="86"/>
      <c r="AE945" s="86"/>
      <c r="AF945" s="86"/>
      <c r="AG945" s="86"/>
      <c r="AH945" s="160"/>
      <c r="AI945" s="153"/>
      <c r="AJ945" s="153"/>
      <c r="AK945" s="86"/>
      <c r="AL945" s="86"/>
      <c r="AM945" s="153"/>
      <c r="AN945" s="153"/>
      <c r="AO945" s="165"/>
      <c r="AP945" s="153"/>
      <c r="AQ945" s="153"/>
      <c r="AR945" s="166">
        <v>0</v>
      </c>
      <c r="AS945" s="88" t="s">
        <v>5719</v>
      </c>
      <c r="AT945" s="92">
        <f t="shared" si="669"/>
        <v>0</v>
      </c>
      <c r="AU945" s="93">
        <v>0</v>
      </c>
      <c r="AV945" s="93">
        <v>0</v>
      </c>
      <c r="AW945" s="166">
        <v>0</v>
      </c>
      <c r="AX945" s="93">
        <v>0</v>
      </c>
      <c r="AY945" s="177"/>
      <c r="AZ945" s="177">
        <v>0</v>
      </c>
      <c r="BA945" s="178"/>
      <c r="BB945" s="105"/>
      <c r="BC945" s="105"/>
      <c r="BD945" s="93"/>
      <c r="BE945" s="93">
        <v>0</v>
      </c>
      <c r="BF945" s="91">
        <v>0</v>
      </c>
      <c r="BG945" s="94"/>
      <c r="BH945" s="95"/>
      <c r="BI945" s="93">
        <f t="shared" si="638"/>
        <v>0</v>
      </c>
      <c r="BJ945" s="105">
        <f t="shared" si="639"/>
        <v>0</v>
      </c>
      <c r="BK945" s="88">
        <f t="shared" si="640"/>
        <v>0</v>
      </c>
      <c r="BL945" s="86">
        <f t="shared" si="641"/>
        <v>0</v>
      </c>
      <c r="BM945" s="105">
        <f t="shared" si="642"/>
        <v>0</v>
      </c>
      <c r="BN945" s="86">
        <f t="shared" si="643"/>
        <v>0</v>
      </c>
      <c r="BO945" s="86">
        <f t="shared" si="644"/>
        <v>0</v>
      </c>
      <c r="BP945" s="86">
        <f t="shared" si="659"/>
        <v>0</v>
      </c>
      <c r="BQ945" s="160"/>
      <c r="BR945" s="86" t="s">
        <v>5720</v>
      </c>
      <c r="BS945" s="88" t="s">
        <v>5721</v>
      </c>
      <c r="BT945" s="86" t="s">
        <v>5722</v>
      </c>
      <c r="BU945" s="86"/>
      <c r="BV945" s="86">
        <f t="shared" si="660"/>
        <v>0</v>
      </c>
      <c r="BW945" s="105" t="str">
        <f t="shared" si="661"/>
        <v/>
      </c>
      <c r="BX945" s="86">
        <f t="shared" si="655"/>
        <v>0</v>
      </c>
      <c r="BY945" s="86">
        <f t="shared" si="656"/>
        <v>0</v>
      </c>
      <c r="BZ945" s="91">
        <f t="shared" si="657"/>
        <v>0</v>
      </c>
      <c r="CA945" s="91">
        <v>0</v>
      </c>
      <c r="CB945" s="96" t="s">
        <v>5719</v>
      </c>
      <c r="CC945" s="91">
        <f t="shared" si="662"/>
        <v>0</v>
      </c>
      <c r="CD945" s="91">
        <f t="shared" si="663"/>
        <v>0</v>
      </c>
      <c r="CE945" s="93">
        <f t="shared" si="664"/>
        <v>0</v>
      </c>
      <c r="CF945" s="93">
        <f t="shared" si="665"/>
        <v>0</v>
      </c>
      <c r="CG945" s="105"/>
      <c r="CH945" s="105"/>
      <c r="CI945" s="86"/>
      <c r="CJ945" s="188"/>
      <c r="CK945" s="181">
        <f t="shared" si="666"/>
        <v>0</v>
      </c>
      <c r="CL945" s="181">
        <f t="shared" si="667"/>
        <v>0</v>
      </c>
      <c r="CM945" s="86" t="s">
        <v>5723</v>
      </c>
      <c r="CN945" s="182"/>
      <c r="CO945" s="183"/>
      <c r="CP945" s="86" t="s">
        <v>5724</v>
      </c>
      <c r="CQ945" s="153"/>
      <c r="CR945" s="187" t="e">
        <f t="shared" si="668"/>
        <v>#VALUE!</v>
      </c>
      <c r="CS945" s="188">
        <v>0</v>
      </c>
      <c r="CT945" s="188" t="e">
        <f t="shared" si="670"/>
        <v>#VALUE!</v>
      </c>
      <c r="CU945" s="93"/>
      <c r="CV945" s="94">
        <f t="shared" si="652"/>
        <v>0</v>
      </c>
      <c r="CW945" s="93">
        <f t="shared" si="653"/>
        <v>0</v>
      </c>
      <c r="CX945" s="86">
        <f t="shared" si="654"/>
        <v>0</v>
      </c>
      <c r="CY945" s="93" t="e">
        <f t="shared" si="671"/>
        <v>#VALUE!</v>
      </c>
      <c r="CZ945" s="93">
        <v>0</v>
      </c>
      <c r="DA945" s="93">
        <v>0</v>
      </c>
      <c r="DB945" s="93" t="e">
        <f t="shared" si="672"/>
        <v>#VALUE!</v>
      </c>
      <c r="DC945" s="93">
        <v>0</v>
      </c>
      <c r="DD945" s="91">
        <v>0</v>
      </c>
      <c r="DE945" s="93" t="e">
        <f t="shared" si="673"/>
        <v>#VALUE!</v>
      </c>
      <c r="DF945" s="93">
        <f t="shared" si="645"/>
        <v>0</v>
      </c>
      <c r="DG945" s="93"/>
      <c r="DH945" s="93">
        <v>0</v>
      </c>
      <c r="DI945" s="93">
        <v>0</v>
      </c>
      <c r="DJ945" s="86">
        <f t="shared" si="674"/>
        <v>0</v>
      </c>
      <c r="DK945" s="91">
        <v>0</v>
      </c>
      <c r="DL945" s="93"/>
      <c r="DM945" s="93">
        <v>0</v>
      </c>
      <c r="DN945" s="93" t="e">
        <f t="shared" si="646"/>
        <v>#VALUE!</v>
      </c>
      <c r="DO945" s="93" t="e">
        <f t="shared" si="675"/>
        <v>#VALUE!</v>
      </c>
      <c r="DP945" s="92" t="e">
        <f t="shared" si="676"/>
        <v>#VALUE!</v>
      </c>
      <c r="DQ945" s="97">
        <f t="shared" si="647"/>
        <v>0</v>
      </c>
      <c r="DR945" s="98">
        <f t="shared" si="677"/>
        <v>10</v>
      </c>
      <c r="DS945" s="93" t="str">
        <f t="shared" si="678"/>
        <v>Mã tin sai !!!</v>
      </c>
      <c r="DT945" s="93"/>
      <c r="DU945" s="78" t="e">
        <f t="shared" si="648"/>
        <v>#VALUE!</v>
      </c>
      <c r="DV945" s="78" t="e">
        <f>INDEX('08_DMGiaDat'!$L:$L,MATCH(DU945,'08_DMGiaDat'!$R:$R,0))</f>
        <v>#VALUE!</v>
      </c>
      <c r="DW945" s="78" t="str">
        <f t="shared" si="649"/>
        <v>5010700200100000001</v>
      </c>
      <c r="DX945" s="78" t="str">
        <f>IFERROR(VLOOKUP(DW945,'08_DMGiaDat'!C918:C919,2,FALSE),"N")</f>
        <v>N</v>
      </c>
      <c r="DY945" s="78" t="str">
        <f t="shared" si="650"/>
        <v>50107002001001</v>
      </c>
      <c r="DZ945" s="78" t="str">
        <f>IFERROR(VLOOKUP(DY945,'08_DMGiaDat'!C918:C919,2,FALSE),"N")</f>
        <v>N</v>
      </c>
      <c r="EA945" s="78" t="str">
        <f t="shared" si="651"/>
        <v>5010700200100000001</v>
      </c>
      <c r="EB945" s="78" t="str">
        <f>IFERROR(VLOOKUP(EA945,'08_DMGiaDat'!C918:C919,2,FALSE),"N")</f>
        <v>N</v>
      </c>
      <c r="EC945" s="92" t="e">
        <f>IF(DV945&lt;&gt;"N",DV945,IF(DX945&lt;&gt;"N",DX945,IF(DZ945&lt;&gt;"N",DZ945*VLOOKUP(LEFT(CB945,3),'03_DMMucDich'!C902:C906,5,FALSE),IF(EB945&lt;&gt;"N",EB945*VLOOKUP(LEFT(CB945,3),'03_DMMucDich'!C902:C906,5,FALSE),"N/A"))))</f>
        <v>#VALUE!</v>
      </c>
    </row>
    <row r="946" spans="1:133" s="34" customFormat="1" ht="16" x14ac:dyDescent="0.2">
      <c r="A946" s="85">
        <v>932</v>
      </c>
      <c r="B946" s="86"/>
      <c r="C946" s="87"/>
      <c r="D946" s="141"/>
      <c r="E946" s="86"/>
      <c r="F946" s="88"/>
      <c r="G946" s="88" t="s">
        <v>5718</v>
      </c>
      <c r="H946" s="151">
        <v>2022</v>
      </c>
      <c r="I946" s="86"/>
      <c r="J946" s="86"/>
      <c r="K946" s="145"/>
      <c r="L946" s="105"/>
      <c r="M946" s="86"/>
      <c r="N946" s="105"/>
      <c r="O946" s="105"/>
      <c r="P946" s="86"/>
      <c r="Q946" s="86"/>
      <c r="R946" s="153"/>
      <c r="S946" s="86"/>
      <c r="T946" s="86"/>
      <c r="U946" s="86"/>
      <c r="V946" s="86" t="str">
        <f t="shared" si="658"/>
        <v xml:space="preserve">, </v>
      </c>
      <c r="W946" s="86"/>
      <c r="X946" s="86"/>
      <c r="Y946" s="86"/>
      <c r="Z946" s="88"/>
      <c r="AA946" s="105"/>
      <c r="AB946" s="86"/>
      <c r="AC946" s="90"/>
      <c r="AD946" s="86"/>
      <c r="AE946" s="86"/>
      <c r="AF946" s="86"/>
      <c r="AG946" s="86"/>
      <c r="AH946" s="160"/>
      <c r="AI946" s="153"/>
      <c r="AJ946" s="153"/>
      <c r="AK946" s="86"/>
      <c r="AL946" s="86"/>
      <c r="AM946" s="153"/>
      <c r="AN946" s="153"/>
      <c r="AO946" s="165"/>
      <c r="AP946" s="153"/>
      <c r="AQ946" s="153"/>
      <c r="AR946" s="166">
        <v>0</v>
      </c>
      <c r="AS946" s="88" t="s">
        <v>5719</v>
      </c>
      <c r="AT946" s="92">
        <f t="shared" si="669"/>
        <v>0</v>
      </c>
      <c r="AU946" s="93">
        <v>0</v>
      </c>
      <c r="AV946" s="93">
        <v>0</v>
      </c>
      <c r="AW946" s="166">
        <v>0</v>
      </c>
      <c r="AX946" s="93">
        <v>0</v>
      </c>
      <c r="AY946" s="177"/>
      <c r="AZ946" s="177">
        <v>0</v>
      </c>
      <c r="BA946" s="178"/>
      <c r="BB946" s="105"/>
      <c r="BC946" s="105"/>
      <c r="BD946" s="93"/>
      <c r="BE946" s="93">
        <v>0</v>
      </c>
      <c r="BF946" s="91">
        <v>0</v>
      </c>
      <c r="BG946" s="94"/>
      <c r="BH946" s="95"/>
      <c r="BI946" s="93">
        <f t="shared" si="638"/>
        <v>0</v>
      </c>
      <c r="BJ946" s="105">
        <f t="shared" si="639"/>
        <v>0</v>
      </c>
      <c r="BK946" s="88">
        <f t="shared" si="640"/>
        <v>0</v>
      </c>
      <c r="BL946" s="86">
        <f t="shared" si="641"/>
        <v>0</v>
      </c>
      <c r="BM946" s="105">
        <f t="shared" si="642"/>
        <v>0</v>
      </c>
      <c r="BN946" s="86">
        <f t="shared" si="643"/>
        <v>0</v>
      </c>
      <c r="BO946" s="86">
        <f t="shared" si="644"/>
        <v>0</v>
      </c>
      <c r="BP946" s="86">
        <f t="shared" si="659"/>
        <v>0</v>
      </c>
      <c r="BQ946" s="160"/>
      <c r="BR946" s="86" t="s">
        <v>5720</v>
      </c>
      <c r="BS946" s="88" t="s">
        <v>5721</v>
      </c>
      <c r="BT946" s="86" t="s">
        <v>5722</v>
      </c>
      <c r="BU946" s="86"/>
      <c r="BV946" s="86">
        <f t="shared" si="660"/>
        <v>0</v>
      </c>
      <c r="BW946" s="105" t="str">
        <f t="shared" si="661"/>
        <v/>
      </c>
      <c r="BX946" s="86">
        <f t="shared" si="655"/>
        <v>0</v>
      </c>
      <c r="BY946" s="86">
        <f t="shared" si="656"/>
        <v>0</v>
      </c>
      <c r="BZ946" s="91">
        <f t="shared" si="657"/>
        <v>0</v>
      </c>
      <c r="CA946" s="91">
        <v>0</v>
      </c>
      <c r="CB946" s="96" t="s">
        <v>5719</v>
      </c>
      <c r="CC946" s="91">
        <f t="shared" si="662"/>
        <v>0</v>
      </c>
      <c r="CD946" s="91">
        <f t="shared" si="663"/>
        <v>0</v>
      </c>
      <c r="CE946" s="93">
        <f t="shared" si="664"/>
        <v>0</v>
      </c>
      <c r="CF946" s="93">
        <f t="shared" si="665"/>
        <v>0</v>
      </c>
      <c r="CG946" s="105"/>
      <c r="CH946" s="105"/>
      <c r="CI946" s="86"/>
      <c r="CJ946" s="188"/>
      <c r="CK946" s="181">
        <f t="shared" si="666"/>
        <v>0</v>
      </c>
      <c r="CL946" s="181">
        <f t="shared" si="667"/>
        <v>0</v>
      </c>
      <c r="CM946" s="86" t="s">
        <v>5723</v>
      </c>
      <c r="CN946" s="182"/>
      <c r="CO946" s="183"/>
      <c r="CP946" s="86" t="s">
        <v>5724</v>
      </c>
      <c r="CQ946" s="153"/>
      <c r="CR946" s="187" t="e">
        <f t="shared" si="668"/>
        <v>#VALUE!</v>
      </c>
      <c r="CS946" s="188">
        <v>0</v>
      </c>
      <c r="CT946" s="188" t="e">
        <f t="shared" si="670"/>
        <v>#VALUE!</v>
      </c>
      <c r="CU946" s="93"/>
      <c r="CV946" s="94">
        <f t="shared" si="652"/>
        <v>0</v>
      </c>
      <c r="CW946" s="93">
        <f t="shared" si="653"/>
        <v>0</v>
      </c>
      <c r="CX946" s="86">
        <f t="shared" si="654"/>
        <v>0</v>
      </c>
      <c r="CY946" s="93" t="e">
        <f t="shared" si="671"/>
        <v>#VALUE!</v>
      </c>
      <c r="CZ946" s="93">
        <v>0</v>
      </c>
      <c r="DA946" s="93">
        <v>0</v>
      </c>
      <c r="DB946" s="93" t="e">
        <f t="shared" si="672"/>
        <v>#VALUE!</v>
      </c>
      <c r="DC946" s="93">
        <v>0</v>
      </c>
      <c r="DD946" s="91">
        <v>0</v>
      </c>
      <c r="DE946" s="93" t="e">
        <f t="shared" si="673"/>
        <v>#VALUE!</v>
      </c>
      <c r="DF946" s="93">
        <f t="shared" si="645"/>
        <v>0</v>
      </c>
      <c r="DG946" s="93"/>
      <c r="DH946" s="93">
        <v>0</v>
      </c>
      <c r="DI946" s="93">
        <v>0</v>
      </c>
      <c r="DJ946" s="86">
        <f t="shared" si="674"/>
        <v>0</v>
      </c>
      <c r="DK946" s="91">
        <v>0</v>
      </c>
      <c r="DL946" s="93"/>
      <c r="DM946" s="93">
        <v>0</v>
      </c>
      <c r="DN946" s="93" t="e">
        <f t="shared" si="646"/>
        <v>#VALUE!</v>
      </c>
      <c r="DO946" s="93" t="e">
        <f t="shared" si="675"/>
        <v>#VALUE!</v>
      </c>
      <c r="DP946" s="92" t="e">
        <f t="shared" si="676"/>
        <v>#VALUE!</v>
      </c>
      <c r="DQ946" s="97">
        <f t="shared" si="647"/>
        <v>0</v>
      </c>
      <c r="DR946" s="98">
        <f t="shared" si="677"/>
        <v>10</v>
      </c>
      <c r="DS946" s="93" t="str">
        <f t="shared" si="678"/>
        <v>Mã tin sai !!!</v>
      </c>
      <c r="DT946" s="93"/>
      <c r="DU946" s="78" t="e">
        <f t="shared" si="648"/>
        <v>#VALUE!</v>
      </c>
      <c r="DV946" s="78" t="e">
        <f>INDEX('08_DMGiaDat'!$L:$L,MATCH(DU946,'08_DMGiaDat'!$R:$R,0))</f>
        <v>#VALUE!</v>
      </c>
      <c r="DW946" s="78" t="str">
        <f t="shared" si="649"/>
        <v>5010700200100000001</v>
      </c>
      <c r="DX946" s="78" t="str">
        <f>IFERROR(VLOOKUP(DW946,'08_DMGiaDat'!C918:C919,2,FALSE),"N")</f>
        <v>N</v>
      </c>
      <c r="DY946" s="78" t="str">
        <f t="shared" si="650"/>
        <v>50107002001001</v>
      </c>
      <c r="DZ946" s="78" t="str">
        <f>IFERROR(VLOOKUP(DY946,'08_DMGiaDat'!C918:C919,2,FALSE),"N")</f>
        <v>N</v>
      </c>
      <c r="EA946" s="78" t="str">
        <f t="shared" si="651"/>
        <v>5010700200100000001</v>
      </c>
      <c r="EB946" s="78" t="str">
        <f>IFERROR(VLOOKUP(EA946,'08_DMGiaDat'!C918:C919,2,FALSE),"N")</f>
        <v>N</v>
      </c>
      <c r="EC946" s="92" t="e">
        <f>IF(DV946&lt;&gt;"N",DV946,IF(DX946&lt;&gt;"N",DX946,IF(DZ946&lt;&gt;"N",DZ946*VLOOKUP(LEFT(CB946,3),'03_DMMucDich'!C902:C906,5,FALSE),IF(EB946&lt;&gt;"N",EB946*VLOOKUP(LEFT(CB946,3),'03_DMMucDich'!C902:C906,5,FALSE),"N/A"))))</f>
        <v>#VALUE!</v>
      </c>
    </row>
    <row r="947" spans="1:133" s="34" customFormat="1" ht="16" x14ac:dyDescent="0.2">
      <c r="A947" s="85">
        <v>933</v>
      </c>
      <c r="B947" s="86"/>
      <c r="C947" s="87"/>
      <c r="D947" s="141"/>
      <c r="E947" s="86"/>
      <c r="F947" s="88"/>
      <c r="G947" s="88" t="s">
        <v>5718</v>
      </c>
      <c r="H947" s="151">
        <v>2022</v>
      </c>
      <c r="I947" s="86"/>
      <c r="J947" s="86"/>
      <c r="K947" s="145"/>
      <c r="L947" s="105"/>
      <c r="M947" s="86"/>
      <c r="N947" s="105"/>
      <c r="O947" s="105"/>
      <c r="P947" s="86"/>
      <c r="Q947" s="86"/>
      <c r="R947" s="153"/>
      <c r="S947" s="86"/>
      <c r="T947" s="86"/>
      <c r="U947" s="86"/>
      <c r="V947" s="86" t="str">
        <f t="shared" si="658"/>
        <v xml:space="preserve">, </v>
      </c>
      <c r="W947" s="86"/>
      <c r="X947" s="86"/>
      <c r="Y947" s="86"/>
      <c r="Z947" s="88"/>
      <c r="AA947" s="105"/>
      <c r="AB947" s="86"/>
      <c r="AC947" s="90"/>
      <c r="AD947" s="86"/>
      <c r="AE947" s="86"/>
      <c r="AF947" s="86"/>
      <c r="AG947" s="86"/>
      <c r="AH947" s="160"/>
      <c r="AI947" s="153"/>
      <c r="AJ947" s="153"/>
      <c r="AK947" s="86"/>
      <c r="AL947" s="86"/>
      <c r="AM947" s="153"/>
      <c r="AN947" s="153"/>
      <c r="AO947" s="165"/>
      <c r="AP947" s="153"/>
      <c r="AQ947" s="153"/>
      <c r="AR947" s="166">
        <v>0</v>
      </c>
      <c r="AS947" s="88" t="s">
        <v>5719</v>
      </c>
      <c r="AT947" s="92">
        <f t="shared" si="669"/>
        <v>0</v>
      </c>
      <c r="AU947" s="93">
        <v>0</v>
      </c>
      <c r="AV947" s="93">
        <v>0</v>
      </c>
      <c r="AW947" s="166">
        <v>0</v>
      </c>
      <c r="AX947" s="93">
        <v>0</v>
      </c>
      <c r="AY947" s="177"/>
      <c r="AZ947" s="177">
        <v>0</v>
      </c>
      <c r="BA947" s="178"/>
      <c r="BB947" s="105"/>
      <c r="BC947" s="105"/>
      <c r="BD947" s="93"/>
      <c r="BE947" s="93">
        <v>0</v>
      </c>
      <c r="BF947" s="91">
        <v>0</v>
      </c>
      <c r="BG947" s="94"/>
      <c r="BH947" s="95"/>
      <c r="BI947" s="93">
        <f t="shared" si="638"/>
        <v>0</v>
      </c>
      <c r="BJ947" s="105">
        <f t="shared" si="639"/>
        <v>0</v>
      </c>
      <c r="BK947" s="88">
        <f t="shared" si="640"/>
        <v>0</v>
      </c>
      <c r="BL947" s="86">
        <f t="shared" si="641"/>
        <v>0</v>
      </c>
      <c r="BM947" s="105">
        <f t="shared" si="642"/>
        <v>0</v>
      </c>
      <c r="BN947" s="86">
        <f t="shared" si="643"/>
        <v>0</v>
      </c>
      <c r="BO947" s="86">
        <f t="shared" si="644"/>
        <v>0</v>
      </c>
      <c r="BP947" s="86">
        <f t="shared" si="659"/>
        <v>0</v>
      </c>
      <c r="BQ947" s="160"/>
      <c r="BR947" s="86" t="s">
        <v>5720</v>
      </c>
      <c r="BS947" s="88" t="s">
        <v>5721</v>
      </c>
      <c r="BT947" s="86" t="s">
        <v>5722</v>
      </c>
      <c r="BU947" s="86"/>
      <c r="BV947" s="86">
        <f t="shared" si="660"/>
        <v>0</v>
      </c>
      <c r="BW947" s="105" t="str">
        <f t="shared" si="661"/>
        <v/>
      </c>
      <c r="BX947" s="86">
        <f t="shared" si="655"/>
        <v>0</v>
      </c>
      <c r="BY947" s="86">
        <f t="shared" si="656"/>
        <v>0</v>
      </c>
      <c r="BZ947" s="91">
        <f t="shared" si="657"/>
        <v>0</v>
      </c>
      <c r="CA947" s="91">
        <v>0</v>
      </c>
      <c r="CB947" s="96" t="s">
        <v>5719</v>
      </c>
      <c r="CC947" s="91">
        <f t="shared" si="662"/>
        <v>0</v>
      </c>
      <c r="CD947" s="91">
        <f t="shared" si="663"/>
        <v>0</v>
      </c>
      <c r="CE947" s="93">
        <f t="shared" si="664"/>
        <v>0</v>
      </c>
      <c r="CF947" s="93">
        <f t="shared" si="665"/>
        <v>0</v>
      </c>
      <c r="CG947" s="105"/>
      <c r="CH947" s="105"/>
      <c r="CI947" s="86"/>
      <c r="CJ947" s="188"/>
      <c r="CK947" s="181">
        <f t="shared" si="666"/>
        <v>0</v>
      </c>
      <c r="CL947" s="181">
        <f t="shared" si="667"/>
        <v>0</v>
      </c>
      <c r="CM947" s="86" t="s">
        <v>5723</v>
      </c>
      <c r="CN947" s="182"/>
      <c r="CO947" s="183"/>
      <c r="CP947" s="86" t="s">
        <v>5724</v>
      </c>
      <c r="CQ947" s="153"/>
      <c r="CR947" s="187" t="e">
        <f t="shared" si="668"/>
        <v>#VALUE!</v>
      </c>
      <c r="CS947" s="188">
        <v>0</v>
      </c>
      <c r="CT947" s="188" t="e">
        <f t="shared" si="670"/>
        <v>#VALUE!</v>
      </c>
      <c r="CU947" s="93"/>
      <c r="CV947" s="94">
        <f t="shared" si="652"/>
        <v>0</v>
      </c>
      <c r="CW947" s="93">
        <f t="shared" si="653"/>
        <v>0</v>
      </c>
      <c r="CX947" s="86">
        <f t="shared" si="654"/>
        <v>0</v>
      </c>
      <c r="CY947" s="93" t="e">
        <f t="shared" si="671"/>
        <v>#VALUE!</v>
      </c>
      <c r="CZ947" s="93">
        <v>0</v>
      </c>
      <c r="DA947" s="93">
        <v>0</v>
      </c>
      <c r="DB947" s="93" t="e">
        <f t="shared" si="672"/>
        <v>#VALUE!</v>
      </c>
      <c r="DC947" s="93">
        <v>0</v>
      </c>
      <c r="DD947" s="91">
        <v>0</v>
      </c>
      <c r="DE947" s="93" t="e">
        <f t="shared" si="673"/>
        <v>#VALUE!</v>
      </c>
      <c r="DF947" s="93">
        <f t="shared" si="645"/>
        <v>0</v>
      </c>
      <c r="DG947" s="93"/>
      <c r="DH947" s="93">
        <v>0</v>
      </c>
      <c r="DI947" s="93">
        <v>0</v>
      </c>
      <c r="DJ947" s="86">
        <f t="shared" si="674"/>
        <v>0</v>
      </c>
      <c r="DK947" s="91">
        <v>0</v>
      </c>
      <c r="DL947" s="93"/>
      <c r="DM947" s="93">
        <v>0</v>
      </c>
      <c r="DN947" s="93" t="e">
        <f t="shared" si="646"/>
        <v>#VALUE!</v>
      </c>
      <c r="DO947" s="93" t="e">
        <f t="shared" si="675"/>
        <v>#VALUE!</v>
      </c>
      <c r="DP947" s="92" t="e">
        <f t="shared" si="676"/>
        <v>#VALUE!</v>
      </c>
      <c r="DQ947" s="97">
        <f t="shared" si="647"/>
        <v>0</v>
      </c>
      <c r="DR947" s="98">
        <f t="shared" si="677"/>
        <v>10</v>
      </c>
      <c r="DS947" s="93" t="str">
        <f t="shared" si="678"/>
        <v>Mã tin sai !!!</v>
      </c>
      <c r="DT947" s="93"/>
      <c r="DU947" s="78" t="e">
        <f t="shared" si="648"/>
        <v>#VALUE!</v>
      </c>
      <c r="DV947" s="78" t="e">
        <f>INDEX('08_DMGiaDat'!$L:$L,MATCH(DU947,'08_DMGiaDat'!$R:$R,0))</f>
        <v>#VALUE!</v>
      </c>
      <c r="DW947" s="78" t="str">
        <f t="shared" si="649"/>
        <v>5010700200100000001</v>
      </c>
      <c r="DX947" s="78" t="str">
        <f>IFERROR(VLOOKUP(DW947,'08_DMGiaDat'!C918:C919,2,FALSE),"N")</f>
        <v>N</v>
      </c>
      <c r="DY947" s="78" t="str">
        <f t="shared" si="650"/>
        <v>50107002001001</v>
      </c>
      <c r="DZ947" s="78" t="str">
        <f>IFERROR(VLOOKUP(DY947,'08_DMGiaDat'!C918:C919,2,FALSE),"N")</f>
        <v>N</v>
      </c>
      <c r="EA947" s="78" t="str">
        <f t="shared" si="651"/>
        <v>5010700200100000001</v>
      </c>
      <c r="EB947" s="78" t="str">
        <f>IFERROR(VLOOKUP(EA947,'08_DMGiaDat'!C918:C919,2,FALSE),"N")</f>
        <v>N</v>
      </c>
      <c r="EC947" s="92" t="e">
        <f>IF(DV947&lt;&gt;"N",DV947,IF(DX947&lt;&gt;"N",DX947,IF(DZ947&lt;&gt;"N",DZ947*VLOOKUP(LEFT(CB947,3),'03_DMMucDich'!C902:C906,5,FALSE),IF(EB947&lt;&gt;"N",EB947*VLOOKUP(LEFT(CB947,3),'03_DMMucDich'!C902:C906,5,FALSE),"N/A"))))</f>
        <v>#VALUE!</v>
      </c>
    </row>
    <row r="948" spans="1:133" s="34" customFormat="1" ht="16" x14ac:dyDescent="0.2">
      <c r="A948" s="85">
        <v>934</v>
      </c>
      <c r="B948" s="86"/>
      <c r="C948" s="87"/>
      <c r="D948" s="141"/>
      <c r="E948" s="86"/>
      <c r="F948" s="88"/>
      <c r="G948" s="88" t="s">
        <v>5718</v>
      </c>
      <c r="H948" s="151">
        <v>2022</v>
      </c>
      <c r="I948" s="86"/>
      <c r="J948" s="86"/>
      <c r="K948" s="145"/>
      <c r="L948" s="105"/>
      <c r="M948" s="86"/>
      <c r="N948" s="105"/>
      <c r="O948" s="105"/>
      <c r="P948" s="86"/>
      <c r="Q948" s="86"/>
      <c r="R948" s="153"/>
      <c r="S948" s="86"/>
      <c r="T948" s="86"/>
      <c r="U948" s="86"/>
      <c r="V948" s="86" t="str">
        <f t="shared" si="658"/>
        <v xml:space="preserve">, </v>
      </c>
      <c r="W948" s="86"/>
      <c r="X948" s="86"/>
      <c r="Y948" s="86"/>
      <c r="Z948" s="88"/>
      <c r="AA948" s="105"/>
      <c r="AB948" s="86"/>
      <c r="AC948" s="90"/>
      <c r="AD948" s="86"/>
      <c r="AE948" s="86"/>
      <c r="AF948" s="86"/>
      <c r="AG948" s="86"/>
      <c r="AH948" s="160"/>
      <c r="AI948" s="153"/>
      <c r="AJ948" s="153"/>
      <c r="AK948" s="86"/>
      <c r="AL948" s="86"/>
      <c r="AM948" s="153"/>
      <c r="AN948" s="153"/>
      <c r="AO948" s="165"/>
      <c r="AP948" s="153"/>
      <c r="AQ948" s="153"/>
      <c r="AR948" s="166">
        <v>0</v>
      </c>
      <c r="AS948" s="88" t="s">
        <v>5719</v>
      </c>
      <c r="AT948" s="92">
        <f t="shared" si="669"/>
        <v>0</v>
      </c>
      <c r="AU948" s="93">
        <v>0</v>
      </c>
      <c r="AV948" s="93">
        <v>0</v>
      </c>
      <c r="AW948" s="166">
        <v>0</v>
      </c>
      <c r="AX948" s="93">
        <v>0</v>
      </c>
      <c r="AY948" s="177"/>
      <c r="AZ948" s="177">
        <v>0</v>
      </c>
      <c r="BA948" s="178"/>
      <c r="BB948" s="105"/>
      <c r="BC948" s="105"/>
      <c r="BD948" s="93"/>
      <c r="BE948" s="93">
        <v>0</v>
      </c>
      <c r="BF948" s="91">
        <v>0</v>
      </c>
      <c r="BG948" s="94"/>
      <c r="BH948" s="95"/>
      <c r="BI948" s="93">
        <f t="shared" si="638"/>
        <v>0</v>
      </c>
      <c r="BJ948" s="105">
        <f t="shared" si="639"/>
        <v>0</v>
      </c>
      <c r="BK948" s="88">
        <f t="shared" si="640"/>
        <v>0</v>
      </c>
      <c r="BL948" s="86">
        <f t="shared" si="641"/>
        <v>0</v>
      </c>
      <c r="BM948" s="105">
        <f t="shared" si="642"/>
        <v>0</v>
      </c>
      <c r="BN948" s="86">
        <f t="shared" si="643"/>
        <v>0</v>
      </c>
      <c r="BO948" s="86">
        <f t="shared" si="644"/>
        <v>0</v>
      </c>
      <c r="BP948" s="86">
        <f t="shared" si="659"/>
        <v>0</v>
      </c>
      <c r="BQ948" s="160"/>
      <c r="BR948" s="86" t="s">
        <v>5720</v>
      </c>
      <c r="BS948" s="88" t="s">
        <v>5721</v>
      </c>
      <c r="BT948" s="86" t="s">
        <v>5722</v>
      </c>
      <c r="BU948" s="86"/>
      <c r="BV948" s="86">
        <f t="shared" si="660"/>
        <v>0</v>
      </c>
      <c r="BW948" s="105" t="str">
        <f t="shared" si="661"/>
        <v/>
      </c>
      <c r="BX948" s="86">
        <f t="shared" si="655"/>
        <v>0</v>
      </c>
      <c r="BY948" s="86">
        <f t="shared" si="656"/>
        <v>0</v>
      </c>
      <c r="BZ948" s="91">
        <f t="shared" si="657"/>
        <v>0</v>
      </c>
      <c r="CA948" s="91">
        <v>0</v>
      </c>
      <c r="CB948" s="96" t="s">
        <v>5719</v>
      </c>
      <c r="CC948" s="91">
        <f t="shared" si="662"/>
        <v>0</v>
      </c>
      <c r="CD948" s="91">
        <f t="shared" si="663"/>
        <v>0</v>
      </c>
      <c r="CE948" s="93">
        <f t="shared" si="664"/>
        <v>0</v>
      </c>
      <c r="CF948" s="93">
        <f t="shared" si="665"/>
        <v>0</v>
      </c>
      <c r="CG948" s="105"/>
      <c r="CH948" s="105"/>
      <c r="CI948" s="86"/>
      <c r="CJ948" s="188"/>
      <c r="CK948" s="181">
        <f t="shared" si="666"/>
        <v>0</v>
      </c>
      <c r="CL948" s="181">
        <f t="shared" si="667"/>
        <v>0</v>
      </c>
      <c r="CM948" s="86" t="s">
        <v>5723</v>
      </c>
      <c r="CN948" s="182"/>
      <c r="CO948" s="183"/>
      <c r="CP948" s="86" t="s">
        <v>5724</v>
      </c>
      <c r="CQ948" s="153"/>
      <c r="CR948" s="187" t="e">
        <f t="shared" si="668"/>
        <v>#VALUE!</v>
      </c>
      <c r="CS948" s="188">
        <v>0</v>
      </c>
      <c r="CT948" s="188" t="e">
        <f t="shared" si="670"/>
        <v>#VALUE!</v>
      </c>
      <c r="CU948" s="93"/>
      <c r="CV948" s="94">
        <f t="shared" si="652"/>
        <v>0</v>
      </c>
      <c r="CW948" s="93">
        <f t="shared" si="653"/>
        <v>0</v>
      </c>
      <c r="CX948" s="86">
        <f t="shared" si="654"/>
        <v>0</v>
      </c>
      <c r="CY948" s="93" t="e">
        <f t="shared" si="671"/>
        <v>#VALUE!</v>
      </c>
      <c r="CZ948" s="93">
        <v>0</v>
      </c>
      <c r="DA948" s="93">
        <v>0</v>
      </c>
      <c r="DB948" s="93" t="e">
        <f t="shared" si="672"/>
        <v>#VALUE!</v>
      </c>
      <c r="DC948" s="93">
        <v>0</v>
      </c>
      <c r="DD948" s="91">
        <v>0</v>
      </c>
      <c r="DE948" s="93" t="e">
        <f t="shared" si="673"/>
        <v>#VALUE!</v>
      </c>
      <c r="DF948" s="93">
        <f t="shared" si="645"/>
        <v>0</v>
      </c>
      <c r="DG948" s="93"/>
      <c r="DH948" s="93">
        <v>0</v>
      </c>
      <c r="DI948" s="93">
        <v>0</v>
      </c>
      <c r="DJ948" s="86">
        <f t="shared" si="674"/>
        <v>0</v>
      </c>
      <c r="DK948" s="91">
        <v>0</v>
      </c>
      <c r="DL948" s="93"/>
      <c r="DM948" s="93">
        <v>0</v>
      </c>
      <c r="DN948" s="93" t="e">
        <f t="shared" si="646"/>
        <v>#VALUE!</v>
      </c>
      <c r="DO948" s="93" t="e">
        <f t="shared" si="675"/>
        <v>#VALUE!</v>
      </c>
      <c r="DP948" s="92" t="e">
        <f t="shared" si="676"/>
        <v>#VALUE!</v>
      </c>
      <c r="DQ948" s="97">
        <f t="shared" si="647"/>
        <v>0</v>
      </c>
      <c r="DR948" s="98">
        <f t="shared" si="677"/>
        <v>10</v>
      </c>
      <c r="DS948" s="93" t="str">
        <f t="shared" si="678"/>
        <v>Mã tin sai !!!</v>
      </c>
      <c r="DT948" s="93"/>
      <c r="DU948" s="78" t="e">
        <f t="shared" si="648"/>
        <v>#VALUE!</v>
      </c>
      <c r="DV948" s="78" t="e">
        <f>INDEX('08_DMGiaDat'!$L:$L,MATCH(DU948,'08_DMGiaDat'!$R:$R,0))</f>
        <v>#VALUE!</v>
      </c>
      <c r="DW948" s="78" t="str">
        <f t="shared" si="649"/>
        <v>5010700200100000001</v>
      </c>
      <c r="DX948" s="78" t="str">
        <f>IFERROR(VLOOKUP(DW948,'08_DMGiaDat'!C918:C919,2,FALSE),"N")</f>
        <v>N</v>
      </c>
      <c r="DY948" s="78" t="str">
        <f t="shared" si="650"/>
        <v>50107002001001</v>
      </c>
      <c r="DZ948" s="78" t="str">
        <f>IFERROR(VLOOKUP(DY948,'08_DMGiaDat'!C918:C919,2,FALSE),"N")</f>
        <v>N</v>
      </c>
      <c r="EA948" s="78" t="str">
        <f t="shared" si="651"/>
        <v>5010700200100000001</v>
      </c>
      <c r="EB948" s="78" t="str">
        <f>IFERROR(VLOOKUP(EA948,'08_DMGiaDat'!C918:C919,2,FALSE),"N")</f>
        <v>N</v>
      </c>
      <c r="EC948" s="92" t="e">
        <f>IF(DV948&lt;&gt;"N",DV948,IF(DX948&lt;&gt;"N",DX948,IF(DZ948&lt;&gt;"N",DZ948*VLOOKUP(LEFT(CB948,3),'03_DMMucDich'!C902:C906,5,FALSE),IF(EB948&lt;&gt;"N",EB948*VLOOKUP(LEFT(CB948,3),'03_DMMucDich'!C902:C906,5,FALSE),"N/A"))))</f>
        <v>#VALUE!</v>
      </c>
    </row>
    <row r="949" spans="1:133" s="34" customFormat="1" ht="16" x14ac:dyDescent="0.2">
      <c r="A949" s="85">
        <v>935</v>
      </c>
      <c r="B949" s="86"/>
      <c r="C949" s="87"/>
      <c r="D949" s="141"/>
      <c r="E949" s="86"/>
      <c r="F949" s="88"/>
      <c r="G949" s="88" t="s">
        <v>5718</v>
      </c>
      <c r="H949" s="151">
        <v>2022</v>
      </c>
      <c r="I949" s="86"/>
      <c r="J949" s="86"/>
      <c r="K949" s="145"/>
      <c r="L949" s="105"/>
      <c r="M949" s="86"/>
      <c r="N949" s="105"/>
      <c r="O949" s="105"/>
      <c r="P949" s="86"/>
      <c r="Q949" s="86"/>
      <c r="R949" s="153"/>
      <c r="S949" s="86"/>
      <c r="T949" s="86"/>
      <c r="U949" s="86"/>
      <c r="V949" s="86" t="str">
        <f t="shared" si="658"/>
        <v xml:space="preserve">, </v>
      </c>
      <c r="W949" s="86"/>
      <c r="X949" s="86"/>
      <c r="Y949" s="86"/>
      <c r="Z949" s="88"/>
      <c r="AA949" s="105"/>
      <c r="AB949" s="86"/>
      <c r="AC949" s="90"/>
      <c r="AD949" s="86"/>
      <c r="AE949" s="86"/>
      <c r="AF949" s="86"/>
      <c r="AG949" s="86"/>
      <c r="AH949" s="160"/>
      <c r="AI949" s="153"/>
      <c r="AJ949" s="153"/>
      <c r="AK949" s="86"/>
      <c r="AL949" s="86"/>
      <c r="AM949" s="153"/>
      <c r="AN949" s="153"/>
      <c r="AO949" s="165"/>
      <c r="AP949" s="153"/>
      <c r="AQ949" s="153"/>
      <c r="AR949" s="166">
        <v>0</v>
      </c>
      <c r="AS949" s="88" t="s">
        <v>5719</v>
      </c>
      <c r="AT949" s="92">
        <f t="shared" si="669"/>
        <v>0</v>
      </c>
      <c r="AU949" s="93">
        <v>0</v>
      </c>
      <c r="AV949" s="93">
        <v>0</v>
      </c>
      <c r="AW949" s="166">
        <v>0</v>
      </c>
      <c r="AX949" s="93">
        <v>0</v>
      </c>
      <c r="AY949" s="177"/>
      <c r="AZ949" s="177">
        <v>0</v>
      </c>
      <c r="BA949" s="178"/>
      <c r="BB949" s="105"/>
      <c r="BC949" s="105"/>
      <c r="BD949" s="93"/>
      <c r="BE949" s="93">
        <v>0</v>
      </c>
      <c r="BF949" s="91">
        <v>0</v>
      </c>
      <c r="BG949" s="94"/>
      <c r="BH949" s="95"/>
      <c r="BI949" s="93">
        <f t="shared" si="638"/>
        <v>0</v>
      </c>
      <c r="BJ949" s="105">
        <f t="shared" si="639"/>
        <v>0</v>
      </c>
      <c r="BK949" s="88">
        <f t="shared" si="640"/>
        <v>0</v>
      </c>
      <c r="BL949" s="86">
        <f t="shared" si="641"/>
        <v>0</v>
      </c>
      <c r="BM949" s="105">
        <f t="shared" si="642"/>
        <v>0</v>
      </c>
      <c r="BN949" s="86">
        <f t="shared" si="643"/>
        <v>0</v>
      </c>
      <c r="BO949" s="86">
        <f t="shared" si="644"/>
        <v>0</v>
      </c>
      <c r="BP949" s="86">
        <f t="shared" si="659"/>
        <v>0</v>
      </c>
      <c r="BQ949" s="160"/>
      <c r="BR949" s="86" t="s">
        <v>5720</v>
      </c>
      <c r="BS949" s="88" t="s">
        <v>5721</v>
      </c>
      <c r="BT949" s="86" t="s">
        <v>5722</v>
      </c>
      <c r="BU949" s="86"/>
      <c r="BV949" s="86">
        <f t="shared" si="660"/>
        <v>0</v>
      </c>
      <c r="BW949" s="105" t="str">
        <f t="shared" si="661"/>
        <v/>
      </c>
      <c r="BX949" s="86">
        <f t="shared" si="655"/>
        <v>0</v>
      </c>
      <c r="BY949" s="86">
        <f t="shared" si="656"/>
        <v>0</v>
      </c>
      <c r="BZ949" s="91">
        <f t="shared" si="657"/>
        <v>0</v>
      </c>
      <c r="CA949" s="91">
        <v>0</v>
      </c>
      <c r="CB949" s="96" t="s">
        <v>5719</v>
      </c>
      <c r="CC949" s="91">
        <f t="shared" si="662"/>
        <v>0</v>
      </c>
      <c r="CD949" s="91">
        <f t="shared" si="663"/>
        <v>0</v>
      </c>
      <c r="CE949" s="93">
        <f t="shared" si="664"/>
        <v>0</v>
      </c>
      <c r="CF949" s="93">
        <f t="shared" si="665"/>
        <v>0</v>
      </c>
      <c r="CG949" s="105"/>
      <c r="CH949" s="105"/>
      <c r="CI949" s="86"/>
      <c r="CJ949" s="188"/>
      <c r="CK949" s="181">
        <f t="shared" si="666"/>
        <v>0</v>
      </c>
      <c r="CL949" s="181">
        <f t="shared" si="667"/>
        <v>0</v>
      </c>
      <c r="CM949" s="86" t="s">
        <v>5723</v>
      </c>
      <c r="CN949" s="182"/>
      <c r="CO949" s="183"/>
      <c r="CP949" s="86" t="s">
        <v>5724</v>
      </c>
      <c r="CQ949" s="153"/>
      <c r="CR949" s="187" t="e">
        <f t="shared" si="668"/>
        <v>#VALUE!</v>
      </c>
      <c r="CS949" s="188">
        <v>0</v>
      </c>
      <c r="CT949" s="188" t="e">
        <f t="shared" si="670"/>
        <v>#VALUE!</v>
      </c>
      <c r="CU949" s="93"/>
      <c r="CV949" s="94">
        <f t="shared" si="652"/>
        <v>0</v>
      </c>
      <c r="CW949" s="93">
        <f t="shared" si="653"/>
        <v>0</v>
      </c>
      <c r="CX949" s="86">
        <f t="shared" si="654"/>
        <v>0</v>
      </c>
      <c r="CY949" s="93" t="e">
        <f t="shared" si="671"/>
        <v>#VALUE!</v>
      </c>
      <c r="CZ949" s="93">
        <v>0</v>
      </c>
      <c r="DA949" s="93">
        <v>0</v>
      </c>
      <c r="DB949" s="93" t="e">
        <f t="shared" si="672"/>
        <v>#VALUE!</v>
      </c>
      <c r="DC949" s="93">
        <v>0</v>
      </c>
      <c r="DD949" s="91">
        <v>0</v>
      </c>
      <c r="DE949" s="93" t="e">
        <f t="shared" si="673"/>
        <v>#VALUE!</v>
      </c>
      <c r="DF949" s="93">
        <f t="shared" si="645"/>
        <v>0</v>
      </c>
      <c r="DG949" s="93"/>
      <c r="DH949" s="93">
        <v>0</v>
      </c>
      <c r="DI949" s="93">
        <v>0</v>
      </c>
      <c r="DJ949" s="86">
        <f t="shared" si="674"/>
        <v>0</v>
      </c>
      <c r="DK949" s="91">
        <v>0</v>
      </c>
      <c r="DL949" s="93"/>
      <c r="DM949" s="93">
        <v>0</v>
      </c>
      <c r="DN949" s="93" t="e">
        <f t="shared" si="646"/>
        <v>#VALUE!</v>
      </c>
      <c r="DO949" s="93" t="e">
        <f t="shared" si="675"/>
        <v>#VALUE!</v>
      </c>
      <c r="DP949" s="92" t="e">
        <f t="shared" si="676"/>
        <v>#VALUE!</v>
      </c>
      <c r="DQ949" s="97">
        <f t="shared" si="647"/>
        <v>0</v>
      </c>
      <c r="DR949" s="98">
        <f t="shared" si="677"/>
        <v>10</v>
      </c>
      <c r="DS949" s="93" t="str">
        <f t="shared" si="678"/>
        <v>Mã tin sai !!!</v>
      </c>
      <c r="DT949" s="93"/>
      <c r="DU949" s="78" t="e">
        <f t="shared" si="648"/>
        <v>#VALUE!</v>
      </c>
      <c r="DV949" s="78" t="e">
        <f>INDEX('08_DMGiaDat'!$L:$L,MATCH(DU949,'08_DMGiaDat'!$R:$R,0))</f>
        <v>#VALUE!</v>
      </c>
      <c r="DW949" s="78" t="str">
        <f t="shared" si="649"/>
        <v>5010700200100000001</v>
      </c>
      <c r="DX949" s="78" t="str">
        <f>IFERROR(VLOOKUP(DW949,'08_DMGiaDat'!C918:C919,2,FALSE),"N")</f>
        <v>N</v>
      </c>
      <c r="DY949" s="78" t="str">
        <f t="shared" si="650"/>
        <v>50107002001001</v>
      </c>
      <c r="DZ949" s="78" t="str">
        <f>IFERROR(VLOOKUP(DY949,'08_DMGiaDat'!C918:C919,2,FALSE),"N")</f>
        <v>N</v>
      </c>
      <c r="EA949" s="78" t="str">
        <f t="shared" si="651"/>
        <v>5010700200100000001</v>
      </c>
      <c r="EB949" s="78" t="str">
        <f>IFERROR(VLOOKUP(EA949,'08_DMGiaDat'!C918:C919,2,FALSE),"N")</f>
        <v>N</v>
      </c>
      <c r="EC949" s="92" t="e">
        <f>IF(DV949&lt;&gt;"N",DV949,IF(DX949&lt;&gt;"N",DX949,IF(DZ949&lt;&gt;"N",DZ949*VLOOKUP(LEFT(CB949,3),'03_DMMucDich'!C902:C906,5,FALSE),IF(EB949&lt;&gt;"N",EB949*VLOOKUP(LEFT(CB949,3),'03_DMMucDich'!C902:C906,5,FALSE),"N/A"))))</f>
        <v>#VALUE!</v>
      </c>
    </row>
    <row r="950" spans="1:133" s="34" customFormat="1" ht="16" x14ac:dyDescent="0.2">
      <c r="A950" s="85">
        <v>936</v>
      </c>
      <c r="B950" s="86"/>
      <c r="C950" s="87"/>
      <c r="D950" s="141"/>
      <c r="E950" s="86"/>
      <c r="F950" s="88"/>
      <c r="G950" s="88" t="s">
        <v>5718</v>
      </c>
      <c r="H950" s="151">
        <v>2022</v>
      </c>
      <c r="I950" s="86"/>
      <c r="J950" s="86"/>
      <c r="K950" s="145"/>
      <c r="L950" s="105"/>
      <c r="M950" s="86"/>
      <c r="N950" s="105"/>
      <c r="O950" s="105"/>
      <c r="P950" s="86"/>
      <c r="Q950" s="86"/>
      <c r="R950" s="153"/>
      <c r="S950" s="86"/>
      <c r="T950" s="86"/>
      <c r="U950" s="86"/>
      <c r="V950" s="86" t="str">
        <f t="shared" si="658"/>
        <v xml:space="preserve">, </v>
      </c>
      <c r="W950" s="86"/>
      <c r="X950" s="86"/>
      <c r="Y950" s="86"/>
      <c r="Z950" s="88"/>
      <c r="AA950" s="105"/>
      <c r="AB950" s="86"/>
      <c r="AC950" s="90"/>
      <c r="AD950" s="86"/>
      <c r="AE950" s="86"/>
      <c r="AF950" s="86"/>
      <c r="AG950" s="86"/>
      <c r="AH950" s="160"/>
      <c r="AI950" s="153"/>
      <c r="AJ950" s="153"/>
      <c r="AK950" s="86"/>
      <c r="AL950" s="86"/>
      <c r="AM950" s="153"/>
      <c r="AN950" s="153"/>
      <c r="AO950" s="165"/>
      <c r="AP950" s="153"/>
      <c r="AQ950" s="153"/>
      <c r="AR950" s="166">
        <v>0</v>
      </c>
      <c r="AS950" s="88" t="s">
        <v>5719</v>
      </c>
      <c r="AT950" s="92">
        <f t="shared" si="669"/>
        <v>0</v>
      </c>
      <c r="AU950" s="93">
        <v>0</v>
      </c>
      <c r="AV950" s="93">
        <v>0</v>
      </c>
      <c r="AW950" s="166">
        <v>0</v>
      </c>
      <c r="AX950" s="93">
        <v>0</v>
      </c>
      <c r="AY950" s="177"/>
      <c r="AZ950" s="177">
        <v>0</v>
      </c>
      <c r="BA950" s="178"/>
      <c r="BB950" s="105"/>
      <c r="BC950" s="105"/>
      <c r="BD950" s="93"/>
      <c r="BE950" s="93">
        <v>0</v>
      </c>
      <c r="BF950" s="91">
        <v>0</v>
      </c>
      <c r="BG950" s="94"/>
      <c r="BH950" s="95"/>
      <c r="BI950" s="93">
        <f t="shared" si="638"/>
        <v>0</v>
      </c>
      <c r="BJ950" s="105">
        <f t="shared" si="639"/>
        <v>0</v>
      </c>
      <c r="BK950" s="88">
        <f t="shared" si="640"/>
        <v>0</v>
      </c>
      <c r="BL950" s="86">
        <f t="shared" si="641"/>
        <v>0</v>
      </c>
      <c r="BM950" s="105">
        <f t="shared" si="642"/>
        <v>0</v>
      </c>
      <c r="BN950" s="86">
        <f t="shared" si="643"/>
        <v>0</v>
      </c>
      <c r="BO950" s="86">
        <f t="shared" si="644"/>
        <v>0</v>
      </c>
      <c r="BP950" s="86">
        <f t="shared" si="659"/>
        <v>0</v>
      </c>
      <c r="BQ950" s="160"/>
      <c r="BR950" s="86" t="s">
        <v>5720</v>
      </c>
      <c r="BS950" s="88" t="s">
        <v>5721</v>
      </c>
      <c r="BT950" s="86" t="s">
        <v>5722</v>
      </c>
      <c r="BU950" s="86"/>
      <c r="BV950" s="86">
        <f t="shared" si="660"/>
        <v>0</v>
      </c>
      <c r="BW950" s="105" t="str">
        <f t="shared" si="661"/>
        <v/>
      </c>
      <c r="BX950" s="86">
        <f t="shared" si="655"/>
        <v>0</v>
      </c>
      <c r="BY950" s="86">
        <f t="shared" si="656"/>
        <v>0</v>
      </c>
      <c r="BZ950" s="91">
        <f t="shared" si="657"/>
        <v>0</v>
      </c>
      <c r="CA950" s="91">
        <v>0</v>
      </c>
      <c r="CB950" s="96" t="s">
        <v>5719</v>
      </c>
      <c r="CC950" s="91">
        <f t="shared" si="662"/>
        <v>0</v>
      </c>
      <c r="CD950" s="91">
        <f t="shared" si="663"/>
        <v>0</v>
      </c>
      <c r="CE950" s="93">
        <f t="shared" si="664"/>
        <v>0</v>
      </c>
      <c r="CF950" s="93">
        <f t="shared" si="665"/>
        <v>0</v>
      </c>
      <c r="CG950" s="105"/>
      <c r="CH950" s="105"/>
      <c r="CI950" s="86"/>
      <c r="CJ950" s="188"/>
      <c r="CK950" s="181">
        <f t="shared" si="666"/>
        <v>0</v>
      </c>
      <c r="CL950" s="181">
        <f t="shared" si="667"/>
        <v>0</v>
      </c>
      <c r="CM950" s="86" t="s">
        <v>5723</v>
      </c>
      <c r="CN950" s="182"/>
      <c r="CO950" s="183"/>
      <c r="CP950" s="86" t="s">
        <v>5724</v>
      </c>
      <c r="CQ950" s="153"/>
      <c r="CR950" s="187" t="e">
        <f t="shared" si="668"/>
        <v>#VALUE!</v>
      </c>
      <c r="CS950" s="188">
        <v>0</v>
      </c>
      <c r="CT950" s="188" t="e">
        <f t="shared" si="670"/>
        <v>#VALUE!</v>
      </c>
      <c r="CU950" s="93"/>
      <c r="CV950" s="94">
        <f t="shared" si="652"/>
        <v>0</v>
      </c>
      <c r="CW950" s="93">
        <f t="shared" si="653"/>
        <v>0</v>
      </c>
      <c r="CX950" s="86">
        <f t="shared" si="654"/>
        <v>0</v>
      </c>
      <c r="CY950" s="93" t="e">
        <f t="shared" si="671"/>
        <v>#VALUE!</v>
      </c>
      <c r="CZ950" s="93">
        <v>0</v>
      </c>
      <c r="DA950" s="93">
        <v>0</v>
      </c>
      <c r="DB950" s="93" t="e">
        <f t="shared" si="672"/>
        <v>#VALUE!</v>
      </c>
      <c r="DC950" s="93">
        <v>0</v>
      </c>
      <c r="DD950" s="91">
        <v>0</v>
      </c>
      <c r="DE950" s="93" t="e">
        <f t="shared" si="673"/>
        <v>#VALUE!</v>
      </c>
      <c r="DF950" s="93">
        <f t="shared" si="645"/>
        <v>0</v>
      </c>
      <c r="DG950" s="93"/>
      <c r="DH950" s="93">
        <v>0</v>
      </c>
      <c r="DI950" s="93">
        <v>0</v>
      </c>
      <c r="DJ950" s="86">
        <f t="shared" si="674"/>
        <v>0</v>
      </c>
      <c r="DK950" s="91">
        <v>0</v>
      </c>
      <c r="DL950" s="93"/>
      <c r="DM950" s="93">
        <v>0</v>
      </c>
      <c r="DN950" s="93" t="e">
        <f t="shared" si="646"/>
        <v>#VALUE!</v>
      </c>
      <c r="DO950" s="93" t="e">
        <f t="shared" si="675"/>
        <v>#VALUE!</v>
      </c>
      <c r="DP950" s="92" t="e">
        <f t="shared" si="676"/>
        <v>#VALUE!</v>
      </c>
      <c r="DQ950" s="97">
        <f t="shared" si="647"/>
        <v>0</v>
      </c>
      <c r="DR950" s="98">
        <f t="shared" si="677"/>
        <v>10</v>
      </c>
      <c r="DS950" s="93" t="str">
        <f t="shared" si="678"/>
        <v>Mã tin sai !!!</v>
      </c>
      <c r="DT950" s="93"/>
      <c r="DU950" s="78" t="e">
        <f t="shared" si="648"/>
        <v>#VALUE!</v>
      </c>
      <c r="DV950" s="78" t="e">
        <f>INDEX('08_DMGiaDat'!$L:$L,MATCH(DU950,'08_DMGiaDat'!$R:$R,0))</f>
        <v>#VALUE!</v>
      </c>
      <c r="DW950" s="78" t="str">
        <f t="shared" si="649"/>
        <v>5010700200100000001</v>
      </c>
      <c r="DX950" s="78" t="str">
        <f>IFERROR(VLOOKUP(DW950,'08_DMGiaDat'!C918:C919,2,FALSE),"N")</f>
        <v>N</v>
      </c>
      <c r="DY950" s="78" t="str">
        <f t="shared" si="650"/>
        <v>50107002001001</v>
      </c>
      <c r="DZ950" s="78" t="str">
        <f>IFERROR(VLOOKUP(DY950,'08_DMGiaDat'!C918:C919,2,FALSE),"N")</f>
        <v>N</v>
      </c>
      <c r="EA950" s="78" t="str">
        <f t="shared" si="651"/>
        <v>5010700200100000001</v>
      </c>
      <c r="EB950" s="78" t="str">
        <f>IFERROR(VLOOKUP(EA950,'08_DMGiaDat'!C918:C919,2,FALSE),"N")</f>
        <v>N</v>
      </c>
      <c r="EC950" s="92" t="e">
        <f>IF(DV950&lt;&gt;"N",DV950,IF(DX950&lt;&gt;"N",DX950,IF(DZ950&lt;&gt;"N",DZ950*VLOOKUP(LEFT(CB950,3),'03_DMMucDich'!C902:C906,5,FALSE),IF(EB950&lt;&gt;"N",EB950*VLOOKUP(LEFT(CB950,3),'03_DMMucDich'!C902:C906,5,FALSE),"N/A"))))</f>
        <v>#VALUE!</v>
      </c>
    </row>
    <row r="951" spans="1:133" s="34" customFormat="1" ht="16" x14ac:dyDescent="0.2">
      <c r="A951" s="85">
        <v>937</v>
      </c>
      <c r="B951" s="86"/>
      <c r="C951" s="87"/>
      <c r="D951" s="141"/>
      <c r="E951" s="86"/>
      <c r="F951" s="88"/>
      <c r="G951" s="88" t="s">
        <v>5718</v>
      </c>
      <c r="H951" s="151">
        <v>2022</v>
      </c>
      <c r="I951" s="86"/>
      <c r="J951" s="86"/>
      <c r="K951" s="145"/>
      <c r="L951" s="105"/>
      <c r="M951" s="86"/>
      <c r="N951" s="105"/>
      <c r="O951" s="105"/>
      <c r="P951" s="86"/>
      <c r="Q951" s="86"/>
      <c r="R951" s="153"/>
      <c r="S951" s="86"/>
      <c r="T951" s="86"/>
      <c r="U951" s="86"/>
      <c r="V951" s="86" t="str">
        <f t="shared" si="658"/>
        <v xml:space="preserve">, </v>
      </c>
      <c r="W951" s="86"/>
      <c r="X951" s="86"/>
      <c r="Y951" s="86"/>
      <c r="Z951" s="88"/>
      <c r="AA951" s="105"/>
      <c r="AB951" s="86"/>
      <c r="AC951" s="90"/>
      <c r="AD951" s="86"/>
      <c r="AE951" s="86"/>
      <c r="AF951" s="86"/>
      <c r="AG951" s="86"/>
      <c r="AH951" s="160"/>
      <c r="AI951" s="153"/>
      <c r="AJ951" s="153"/>
      <c r="AK951" s="86"/>
      <c r="AL951" s="86"/>
      <c r="AM951" s="153"/>
      <c r="AN951" s="153"/>
      <c r="AO951" s="165"/>
      <c r="AP951" s="153"/>
      <c r="AQ951" s="153"/>
      <c r="AR951" s="166">
        <v>0</v>
      </c>
      <c r="AS951" s="88" t="s">
        <v>5719</v>
      </c>
      <c r="AT951" s="92">
        <f t="shared" si="669"/>
        <v>0</v>
      </c>
      <c r="AU951" s="93">
        <v>0</v>
      </c>
      <c r="AV951" s="93">
        <v>0</v>
      </c>
      <c r="AW951" s="166">
        <v>0</v>
      </c>
      <c r="AX951" s="93">
        <v>0</v>
      </c>
      <c r="AY951" s="177"/>
      <c r="AZ951" s="177">
        <v>0</v>
      </c>
      <c r="BA951" s="178"/>
      <c r="BB951" s="105"/>
      <c r="BC951" s="105"/>
      <c r="BD951" s="93"/>
      <c r="BE951" s="93">
        <v>0</v>
      </c>
      <c r="BF951" s="91">
        <v>0</v>
      </c>
      <c r="BG951" s="94"/>
      <c r="BH951" s="95"/>
      <c r="BI951" s="93">
        <f t="shared" si="638"/>
        <v>0</v>
      </c>
      <c r="BJ951" s="105">
        <f t="shared" si="639"/>
        <v>0</v>
      </c>
      <c r="BK951" s="88">
        <f t="shared" si="640"/>
        <v>0</v>
      </c>
      <c r="BL951" s="86">
        <f t="shared" si="641"/>
        <v>0</v>
      </c>
      <c r="BM951" s="105">
        <f t="shared" si="642"/>
        <v>0</v>
      </c>
      <c r="BN951" s="86">
        <f t="shared" si="643"/>
        <v>0</v>
      </c>
      <c r="BO951" s="86">
        <f t="shared" si="644"/>
        <v>0</v>
      </c>
      <c r="BP951" s="86">
        <f t="shared" si="659"/>
        <v>0</v>
      </c>
      <c r="BQ951" s="160"/>
      <c r="BR951" s="86" t="s">
        <v>5720</v>
      </c>
      <c r="BS951" s="88" t="s">
        <v>5721</v>
      </c>
      <c r="BT951" s="86" t="s">
        <v>5722</v>
      </c>
      <c r="BU951" s="86"/>
      <c r="BV951" s="86">
        <f t="shared" si="660"/>
        <v>0</v>
      </c>
      <c r="BW951" s="105" t="str">
        <f t="shared" si="661"/>
        <v/>
      </c>
      <c r="BX951" s="86">
        <f t="shared" si="655"/>
        <v>0</v>
      </c>
      <c r="BY951" s="86">
        <f t="shared" si="656"/>
        <v>0</v>
      </c>
      <c r="BZ951" s="91">
        <f t="shared" si="657"/>
        <v>0</v>
      </c>
      <c r="CA951" s="91">
        <v>0</v>
      </c>
      <c r="CB951" s="96" t="s">
        <v>5719</v>
      </c>
      <c r="CC951" s="91">
        <f t="shared" si="662"/>
        <v>0</v>
      </c>
      <c r="CD951" s="91">
        <f t="shared" si="663"/>
        <v>0</v>
      </c>
      <c r="CE951" s="93">
        <f t="shared" si="664"/>
        <v>0</v>
      </c>
      <c r="CF951" s="93">
        <f t="shared" si="665"/>
        <v>0</v>
      </c>
      <c r="CG951" s="105"/>
      <c r="CH951" s="105"/>
      <c r="CI951" s="86"/>
      <c r="CJ951" s="188"/>
      <c r="CK951" s="181">
        <f t="shared" si="666"/>
        <v>0</v>
      </c>
      <c r="CL951" s="181">
        <f t="shared" si="667"/>
        <v>0</v>
      </c>
      <c r="CM951" s="86" t="s">
        <v>5723</v>
      </c>
      <c r="CN951" s="182"/>
      <c r="CO951" s="183"/>
      <c r="CP951" s="86" t="s">
        <v>5724</v>
      </c>
      <c r="CQ951" s="153"/>
      <c r="CR951" s="187" t="e">
        <f t="shared" si="668"/>
        <v>#VALUE!</v>
      </c>
      <c r="CS951" s="188">
        <v>0</v>
      </c>
      <c r="CT951" s="188" t="e">
        <f t="shared" si="670"/>
        <v>#VALUE!</v>
      </c>
      <c r="CU951" s="93"/>
      <c r="CV951" s="94">
        <f t="shared" si="652"/>
        <v>0</v>
      </c>
      <c r="CW951" s="93">
        <f t="shared" si="653"/>
        <v>0</v>
      </c>
      <c r="CX951" s="86">
        <f t="shared" si="654"/>
        <v>0</v>
      </c>
      <c r="CY951" s="93" t="e">
        <f t="shared" si="671"/>
        <v>#VALUE!</v>
      </c>
      <c r="CZ951" s="93">
        <v>0</v>
      </c>
      <c r="DA951" s="93">
        <v>0</v>
      </c>
      <c r="DB951" s="93" t="e">
        <f t="shared" si="672"/>
        <v>#VALUE!</v>
      </c>
      <c r="DC951" s="93">
        <v>0</v>
      </c>
      <c r="DD951" s="91">
        <v>0</v>
      </c>
      <c r="DE951" s="93" t="e">
        <f t="shared" si="673"/>
        <v>#VALUE!</v>
      </c>
      <c r="DF951" s="93">
        <f t="shared" si="645"/>
        <v>0</v>
      </c>
      <c r="DG951" s="93"/>
      <c r="DH951" s="93">
        <v>0</v>
      </c>
      <c r="DI951" s="93">
        <v>0</v>
      </c>
      <c r="DJ951" s="86">
        <f t="shared" si="674"/>
        <v>0</v>
      </c>
      <c r="DK951" s="91">
        <v>0</v>
      </c>
      <c r="DL951" s="93"/>
      <c r="DM951" s="93">
        <v>0</v>
      </c>
      <c r="DN951" s="93" t="e">
        <f t="shared" si="646"/>
        <v>#VALUE!</v>
      </c>
      <c r="DO951" s="93" t="e">
        <f t="shared" si="675"/>
        <v>#VALUE!</v>
      </c>
      <c r="DP951" s="92" t="e">
        <f t="shared" si="676"/>
        <v>#VALUE!</v>
      </c>
      <c r="DQ951" s="97">
        <f t="shared" si="647"/>
        <v>0</v>
      </c>
      <c r="DR951" s="98">
        <f t="shared" si="677"/>
        <v>10</v>
      </c>
      <c r="DS951" s="93" t="str">
        <f t="shared" si="678"/>
        <v>Mã tin sai !!!</v>
      </c>
      <c r="DT951" s="93"/>
      <c r="DU951" s="78" t="e">
        <f t="shared" si="648"/>
        <v>#VALUE!</v>
      </c>
      <c r="DV951" s="78" t="e">
        <f>INDEX('08_DMGiaDat'!$L:$L,MATCH(DU951,'08_DMGiaDat'!$R:$R,0))</f>
        <v>#VALUE!</v>
      </c>
      <c r="DW951" s="78" t="str">
        <f t="shared" si="649"/>
        <v>5010700200100000001</v>
      </c>
      <c r="DX951" s="78" t="str">
        <f>IFERROR(VLOOKUP(DW951,'08_DMGiaDat'!C918:C919,2,FALSE),"N")</f>
        <v>N</v>
      </c>
      <c r="DY951" s="78" t="str">
        <f t="shared" si="650"/>
        <v>50107002001001</v>
      </c>
      <c r="DZ951" s="78" t="str">
        <f>IFERROR(VLOOKUP(DY951,'08_DMGiaDat'!C918:C919,2,FALSE),"N")</f>
        <v>N</v>
      </c>
      <c r="EA951" s="78" t="str">
        <f t="shared" si="651"/>
        <v>5010700200100000001</v>
      </c>
      <c r="EB951" s="78" t="str">
        <f>IFERROR(VLOOKUP(EA951,'08_DMGiaDat'!C918:C919,2,FALSE),"N")</f>
        <v>N</v>
      </c>
      <c r="EC951" s="92" t="e">
        <f>IF(DV951&lt;&gt;"N",DV951,IF(DX951&lt;&gt;"N",DX951,IF(DZ951&lt;&gt;"N",DZ951*VLOOKUP(LEFT(CB951,3),'03_DMMucDich'!C902:C906,5,FALSE),IF(EB951&lt;&gt;"N",EB951*VLOOKUP(LEFT(CB951,3),'03_DMMucDich'!C902:C906,5,FALSE),"N/A"))))</f>
        <v>#VALUE!</v>
      </c>
    </row>
    <row r="952" spans="1:133" s="34" customFormat="1" ht="16" x14ac:dyDescent="0.2">
      <c r="A952" s="85">
        <v>938</v>
      </c>
      <c r="B952" s="86"/>
      <c r="C952" s="87"/>
      <c r="D952" s="141"/>
      <c r="E952" s="86"/>
      <c r="F952" s="88"/>
      <c r="G952" s="88" t="s">
        <v>5718</v>
      </c>
      <c r="H952" s="151">
        <v>2022</v>
      </c>
      <c r="I952" s="86"/>
      <c r="J952" s="86"/>
      <c r="K952" s="145"/>
      <c r="L952" s="105"/>
      <c r="M952" s="86"/>
      <c r="N952" s="105"/>
      <c r="O952" s="105"/>
      <c r="P952" s="86"/>
      <c r="Q952" s="86"/>
      <c r="R952" s="153"/>
      <c r="S952" s="86"/>
      <c r="T952" s="86"/>
      <c r="U952" s="86"/>
      <c r="V952" s="86" t="str">
        <f t="shared" si="658"/>
        <v xml:space="preserve">, </v>
      </c>
      <c r="W952" s="86"/>
      <c r="X952" s="86"/>
      <c r="Y952" s="86"/>
      <c r="Z952" s="88"/>
      <c r="AA952" s="105"/>
      <c r="AB952" s="86"/>
      <c r="AC952" s="90"/>
      <c r="AD952" s="86"/>
      <c r="AE952" s="86"/>
      <c r="AF952" s="86"/>
      <c r="AG952" s="86"/>
      <c r="AH952" s="160"/>
      <c r="AI952" s="153"/>
      <c r="AJ952" s="153"/>
      <c r="AK952" s="86"/>
      <c r="AL952" s="86"/>
      <c r="AM952" s="153"/>
      <c r="AN952" s="153"/>
      <c r="AO952" s="165"/>
      <c r="AP952" s="153"/>
      <c r="AQ952" s="153"/>
      <c r="AR952" s="166">
        <v>0</v>
      </c>
      <c r="AS952" s="88" t="s">
        <v>5719</v>
      </c>
      <c r="AT952" s="92">
        <f t="shared" si="669"/>
        <v>0</v>
      </c>
      <c r="AU952" s="93">
        <v>0</v>
      </c>
      <c r="AV952" s="93">
        <v>0</v>
      </c>
      <c r="AW952" s="166">
        <v>0</v>
      </c>
      <c r="AX952" s="93">
        <v>0</v>
      </c>
      <c r="AY952" s="177"/>
      <c r="AZ952" s="177">
        <v>0</v>
      </c>
      <c r="BA952" s="178"/>
      <c r="BB952" s="105"/>
      <c r="BC952" s="105"/>
      <c r="BD952" s="93"/>
      <c r="BE952" s="93">
        <v>0</v>
      </c>
      <c r="BF952" s="91">
        <v>0</v>
      </c>
      <c r="BG952" s="94"/>
      <c r="BH952" s="95"/>
      <c r="BI952" s="93">
        <f t="shared" si="638"/>
        <v>0</v>
      </c>
      <c r="BJ952" s="105">
        <f t="shared" si="639"/>
        <v>0</v>
      </c>
      <c r="BK952" s="88">
        <f t="shared" si="640"/>
        <v>0</v>
      </c>
      <c r="BL952" s="86">
        <f t="shared" si="641"/>
        <v>0</v>
      </c>
      <c r="BM952" s="105">
        <f t="shared" si="642"/>
        <v>0</v>
      </c>
      <c r="BN952" s="86">
        <f t="shared" si="643"/>
        <v>0</v>
      </c>
      <c r="BO952" s="86">
        <f t="shared" si="644"/>
        <v>0</v>
      </c>
      <c r="BP952" s="86">
        <f t="shared" si="659"/>
        <v>0</v>
      </c>
      <c r="BQ952" s="160"/>
      <c r="BR952" s="86" t="s">
        <v>5720</v>
      </c>
      <c r="BS952" s="88" t="s">
        <v>5721</v>
      </c>
      <c r="BT952" s="86" t="s">
        <v>5722</v>
      </c>
      <c r="BU952" s="86"/>
      <c r="BV952" s="86">
        <f t="shared" si="660"/>
        <v>0</v>
      </c>
      <c r="BW952" s="105" t="str">
        <f t="shared" si="661"/>
        <v/>
      </c>
      <c r="BX952" s="86">
        <f t="shared" si="655"/>
        <v>0</v>
      </c>
      <c r="BY952" s="86">
        <f t="shared" si="656"/>
        <v>0</v>
      </c>
      <c r="BZ952" s="91">
        <f t="shared" si="657"/>
        <v>0</v>
      </c>
      <c r="CA952" s="91">
        <v>0</v>
      </c>
      <c r="CB952" s="96" t="s">
        <v>5719</v>
      </c>
      <c r="CC952" s="91">
        <f t="shared" si="662"/>
        <v>0</v>
      </c>
      <c r="CD952" s="91">
        <f t="shared" si="663"/>
        <v>0</v>
      </c>
      <c r="CE952" s="93">
        <f t="shared" si="664"/>
        <v>0</v>
      </c>
      <c r="CF952" s="93">
        <f t="shared" si="665"/>
        <v>0</v>
      </c>
      <c r="CG952" s="105"/>
      <c r="CH952" s="105"/>
      <c r="CI952" s="86"/>
      <c r="CJ952" s="188"/>
      <c r="CK952" s="181">
        <f t="shared" si="666"/>
        <v>0</v>
      </c>
      <c r="CL952" s="181">
        <f t="shared" si="667"/>
        <v>0</v>
      </c>
      <c r="CM952" s="86" t="s">
        <v>5723</v>
      </c>
      <c r="CN952" s="182"/>
      <c r="CO952" s="183"/>
      <c r="CP952" s="86" t="s">
        <v>5724</v>
      </c>
      <c r="CQ952" s="153"/>
      <c r="CR952" s="187" t="e">
        <f t="shared" si="668"/>
        <v>#VALUE!</v>
      </c>
      <c r="CS952" s="188">
        <v>0</v>
      </c>
      <c r="CT952" s="188" t="e">
        <f t="shared" si="670"/>
        <v>#VALUE!</v>
      </c>
      <c r="CU952" s="93"/>
      <c r="CV952" s="94">
        <f t="shared" si="652"/>
        <v>0</v>
      </c>
      <c r="CW952" s="93">
        <f t="shared" si="653"/>
        <v>0</v>
      </c>
      <c r="CX952" s="86">
        <f t="shared" si="654"/>
        <v>0</v>
      </c>
      <c r="CY952" s="93" t="e">
        <f t="shared" si="671"/>
        <v>#VALUE!</v>
      </c>
      <c r="CZ952" s="93">
        <v>0</v>
      </c>
      <c r="DA952" s="93">
        <v>0</v>
      </c>
      <c r="DB952" s="93" t="e">
        <f t="shared" si="672"/>
        <v>#VALUE!</v>
      </c>
      <c r="DC952" s="93">
        <v>0</v>
      </c>
      <c r="DD952" s="91">
        <v>0</v>
      </c>
      <c r="DE952" s="93" t="e">
        <f t="shared" si="673"/>
        <v>#VALUE!</v>
      </c>
      <c r="DF952" s="93">
        <f t="shared" si="645"/>
        <v>0</v>
      </c>
      <c r="DG952" s="93"/>
      <c r="DH952" s="93">
        <v>0</v>
      </c>
      <c r="DI952" s="93">
        <v>0</v>
      </c>
      <c r="DJ952" s="86">
        <f t="shared" si="674"/>
        <v>0</v>
      </c>
      <c r="DK952" s="91">
        <v>0</v>
      </c>
      <c r="DL952" s="93"/>
      <c r="DM952" s="93">
        <v>0</v>
      </c>
      <c r="DN952" s="93" t="e">
        <f t="shared" si="646"/>
        <v>#VALUE!</v>
      </c>
      <c r="DO952" s="93" t="e">
        <f t="shared" si="675"/>
        <v>#VALUE!</v>
      </c>
      <c r="DP952" s="92" t="e">
        <f t="shared" si="676"/>
        <v>#VALUE!</v>
      </c>
      <c r="DQ952" s="97">
        <f t="shared" si="647"/>
        <v>0</v>
      </c>
      <c r="DR952" s="98">
        <f t="shared" si="677"/>
        <v>10</v>
      </c>
      <c r="DS952" s="93" t="str">
        <f t="shared" si="678"/>
        <v>Mã tin sai !!!</v>
      </c>
      <c r="DT952" s="93"/>
      <c r="DU952" s="78" t="e">
        <f t="shared" si="648"/>
        <v>#VALUE!</v>
      </c>
      <c r="DV952" s="78" t="e">
        <f>INDEX('08_DMGiaDat'!$L:$L,MATCH(DU952,'08_DMGiaDat'!$R:$R,0))</f>
        <v>#VALUE!</v>
      </c>
      <c r="DW952" s="78" t="str">
        <f t="shared" si="649"/>
        <v>5010700200100000001</v>
      </c>
      <c r="DX952" s="78" t="str">
        <f>IFERROR(VLOOKUP(DW952,'08_DMGiaDat'!C918:C919,2,FALSE),"N")</f>
        <v>N</v>
      </c>
      <c r="DY952" s="78" t="str">
        <f t="shared" si="650"/>
        <v>50107002001001</v>
      </c>
      <c r="DZ952" s="78" t="str">
        <f>IFERROR(VLOOKUP(DY952,'08_DMGiaDat'!C918:C919,2,FALSE),"N")</f>
        <v>N</v>
      </c>
      <c r="EA952" s="78" t="str">
        <f t="shared" si="651"/>
        <v>5010700200100000001</v>
      </c>
      <c r="EB952" s="78" t="str">
        <f>IFERROR(VLOOKUP(EA952,'08_DMGiaDat'!C918:C919,2,FALSE),"N")</f>
        <v>N</v>
      </c>
      <c r="EC952" s="92" t="e">
        <f>IF(DV952&lt;&gt;"N",DV952,IF(DX952&lt;&gt;"N",DX952,IF(DZ952&lt;&gt;"N",DZ952*VLOOKUP(LEFT(CB952,3),'03_DMMucDich'!C902:C906,5,FALSE),IF(EB952&lt;&gt;"N",EB952*VLOOKUP(LEFT(CB952,3),'03_DMMucDich'!C902:C906,5,FALSE),"N/A"))))</f>
        <v>#VALUE!</v>
      </c>
    </row>
    <row r="953" spans="1:133" s="34" customFormat="1" ht="16" x14ac:dyDescent="0.2">
      <c r="A953" s="85">
        <v>939</v>
      </c>
      <c r="B953" s="86"/>
      <c r="C953" s="87"/>
      <c r="D953" s="141"/>
      <c r="E953" s="86"/>
      <c r="F953" s="88"/>
      <c r="G953" s="88" t="s">
        <v>5718</v>
      </c>
      <c r="H953" s="151">
        <v>2022</v>
      </c>
      <c r="I953" s="86"/>
      <c r="J953" s="86"/>
      <c r="K953" s="145"/>
      <c r="L953" s="105"/>
      <c r="M953" s="86"/>
      <c r="N953" s="105"/>
      <c r="O953" s="105"/>
      <c r="P953" s="86"/>
      <c r="Q953" s="86"/>
      <c r="R953" s="153"/>
      <c r="S953" s="86"/>
      <c r="T953" s="86"/>
      <c r="U953" s="86"/>
      <c r="V953" s="86" t="str">
        <f t="shared" si="658"/>
        <v xml:space="preserve">, </v>
      </c>
      <c r="W953" s="86"/>
      <c r="X953" s="86"/>
      <c r="Y953" s="86"/>
      <c r="Z953" s="88"/>
      <c r="AA953" s="105"/>
      <c r="AB953" s="86"/>
      <c r="AC953" s="90"/>
      <c r="AD953" s="86"/>
      <c r="AE953" s="86"/>
      <c r="AF953" s="86"/>
      <c r="AG953" s="86"/>
      <c r="AH953" s="160"/>
      <c r="AI953" s="153"/>
      <c r="AJ953" s="153"/>
      <c r="AK953" s="86"/>
      <c r="AL953" s="86"/>
      <c r="AM953" s="153"/>
      <c r="AN953" s="153"/>
      <c r="AO953" s="165"/>
      <c r="AP953" s="153"/>
      <c r="AQ953" s="153"/>
      <c r="AR953" s="166">
        <v>0</v>
      </c>
      <c r="AS953" s="88" t="s">
        <v>5719</v>
      </c>
      <c r="AT953" s="92">
        <f t="shared" si="669"/>
        <v>0</v>
      </c>
      <c r="AU953" s="93">
        <v>0</v>
      </c>
      <c r="AV953" s="93">
        <v>0</v>
      </c>
      <c r="AW953" s="166">
        <v>0</v>
      </c>
      <c r="AX953" s="93">
        <v>0</v>
      </c>
      <c r="AY953" s="177"/>
      <c r="AZ953" s="177">
        <v>0</v>
      </c>
      <c r="BA953" s="178"/>
      <c r="BB953" s="105"/>
      <c r="BC953" s="105"/>
      <c r="BD953" s="93"/>
      <c r="BE953" s="93">
        <v>0</v>
      </c>
      <c r="BF953" s="91">
        <v>0</v>
      </c>
      <c r="BG953" s="94"/>
      <c r="BH953" s="95"/>
      <c r="BI953" s="93">
        <f t="shared" si="638"/>
        <v>0</v>
      </c>
      <c r="BJ953" s="105">
        <f t="shared" si="639"/>
        <v>0</v>
      </c>
      <c r="BK953" s="88">
        <f t="shared" si="640"/>
        <v>0</v>
      </c>
      <c r="BL953" s="86">
        <f t="shared" si="641"/>
        <v>0</v>
      </c>
      <c r="BM953" s="105">
        <f t="shared" si="642"/>
        <v>0</v>
      </c>
      <c r="BN953" s="86">
        <f t="shared" si="643"/>
        <v>0</v>
      </c>
      <c r="BO953" s="86">
        <f t="shared" si="644"/>
        <v>0</v>
      </c>
      <c r="BP953" s="86">
        <f t="shared" si="659"/>
        <v>0</v>
      </c>
      <c r="BQ953" s="160"/>
      <c r="BR953" s="86" t="s">
        <v>5720</v>
      </c>
      <c r="BS953" s="88" t="s">
        <v>5721</v>
      </c>
      <c r="BT953" s="86" t="s">
        <v>5722</v>
      </c>
      <c r="BU953" s="86"/>
      <c r="BV953" s="86">
        <f t="shared" si="660"/>
        <v>0</v>
      </c>
      <c r="BW953" s="105" t="str">
        <f t="shared" si="661"/>
        <v/>
      </c>
      <c r="BX953" s="86">
        <f t="shared" si="655"/>
        <v>0</v>
      </c>
      <c r="BY953" s="86">
        <f t="shared" si="656"/>
        <v>0</v>
      </c>
      <c r="BZ953" s="91">
        <f t="shared" si="657"/>
        <v>0</v>
      </c>
      <c r="CA953" s="91">
        <v>0</v>
      </c>
      <c r="CB953" s="96" t="s">
        <v>5719</v>
      </c>
      <c r="CC953" s="91">
        <f t="shared" si="662"/>
        <v>0</v>
      </c>
      <c r="CD953" s="91">
        <f t="shared" si="663"/>
        <v>0</v>
      </c>
      <c r="CE953" s="93">
        <f t="shared" si="664"/>
        <v>0</v>
      </c>
      <c r="CF953" s="93">
        <f t="shared" si="665"/>
        <v>0</v>
      </c>
      <c r="CG953" s="105"/>
      <c r="CH953" s="105"/>
      <c r="CI953" s="86"/>
      <c r="CJ953" s="188"/>
      <c r="CK953" s="181">
        <f t="shared" si="666"/>
        <v>0</v>
      </c>
      <c r="CL953" s="181">
        <f t="shared" si="667"/>
        <v>0</v>
      </c>
      <c r="CM953" s="86" t="s">
        <v>5723</v>
      </c>
      <c r="CN953" s="182"/>
      <c r="CO953" s="183"/>
      <c r="CP953" s="86" t="s">
        <v>5724</v>
      </c>
      <c r="CQ953" s="153"/>
      <c r="CR953" s="187" t="e">
        <f t="shared" si="668"/>
        <v>#VALUE!</v>
      </c>
      <c r="CS953" s="188">
        <v>0</v>
      </c>
      <c r="CT953" s="188" t="e">
        <f t="shared" si="670"/>
        <v>#VALUE!</v>
      </c>
      <c r="CU953" s="93"/>
      <c r="CV953" s="94">
        <f t="shared" si="652"/>
        <v>0</v>
      </c>
      <c r="CW953" s="93">
        <f t="shared" si="653"/>
        <v>0</v>
      </c>
      <c r="CX953" s="86">
        <f t="shared" si="654"/>
        <v>0</v>
      </c>
      <c r="CY953" s="93" t="e">
        <f t="shared" si="671"/>
        <v>#VALUE!</v>
      </c>
      <c r="CZ953" s="93">
        <v>0</v>
      </c>
      <c r="DA953" s="93">
        <v>0</v>
      </c>
      <c r="DB953" s="93" t="e">
        <f t="shared" si="672"/>
        <v>#VALUE!</v>
      </c>
      <c r="DC953" s="93">
        <v>0</v>
      </c>
      <c r="DD953" s="91">
        <v>0</v>
      </c>
      <c r="DE953" s="93" t="e">
        <f t="shared" si="673"/>
        <v>#VALUE!</v>
      </c>
      <c r="DF953" s="93">
        <f t="shared" si="645"/>
        <v>0</v>
      </c>
      <c r="DG953" s="93"/>
      <c r="DH953" s="93">
        <v>0</v>
      </c>
      <c r="DI953" s="93">
        <v>0</v>
      </c>
      <c r="DJ953" s="86">
        <f t="shared" si="674"/>
        <v>0</v>
      </c>
      <c r="DK953" s="91">
        <v>0</v>
      </c>
      <c r="DL953" s="93"/>
      <c r="DM953" s="93">
        <v>0</v>
      </c>
      <c r="DN953" s="93" t="e">
        <f t="shared" si="646"/>
        <v>#VALUE!</v>
      </c>
      <c r="DO953" s="93" t="e">
        <f t="shared" si="675"/>
        <v>#VALUE!</v>
      </c>
      <c r="DP953" s="92" t="e">
        <f t="shared" si="676"/>
        <v>#VALUE!</v>
      </c>
      <c r="DQ953" s="97">
        <f t="shared" si="647"/>
        <v>0</v>
      </c>
      <c r="DR953" s="98">
        <f t="shared" si="677"/>
        <v>10</v>
      </c>
      <c r="DS953" s="93" t="str">
        <f t="shared" si="678"/>
        <v>Mã tin sai !!!</v>
      </c>
      <c r="DT953" s="93"/>
      <c r="DU953" s="78" t="e">
        <f t="shared" si="648"/>
        <v>#VALUE!</v>
      </c>
      <c r="DV953" s="78" t="e">
        <f>INDEX('08_DMGiaDat'!$L:$L,MATCH(DU953,'08_DMGiaDat'!$R:$R,0))</f>
        <v>#VALUE!</v>
      </c>
      <c r="DW953" s="78" t="str">
        <f t="shared" si="649"/>
        <v>5010700200100000001</v>
      </c>
      <c r="DX953" s="78" t="str">
        <f>IFERROR(VLOOKUP(DW953,'08_DMGiaDat'!C918:C919,2,FALSE),"N")</f>
        <v>N</v>
      </c>
      <c r="DY953" s="78" t="str">
        <f t="shared" si="650"/>
        <v>50107002001001</v>
      </c>
      <c r="DZ953" s="78" t="str">
        <f>IFERROR(VLOOKUP(DY953,'08_DMGiaDat'!C918:C919,2,FALSE),"N")</f>
        <v>N</v>
      </c>
      <c r="EA953" s="78" t="str">
        <f t="shared" si="651"/>
        <v>5010700200100000001</v>
      </c>
      <c r="EB953" s="78" t="str">
        <f>IFERROR(VLOOKUP(EA953,'08_DMGiaDat'!C918:C919,2,FALSE),"N")</f>
        <v>N</v>
      </c>
      <c r="EC953" s="92" t="e">
        <f>IF(DV953&lt;&gt;"N",DV953,IF(DX953&lt;&gt;"N",DX953,IF(DZ953&lt;&gt;"N",DZ953*VLOOKUP(LEFT(CB953,3),'03_DMMucDich'!C902:C906,5,FALSE),IF(EB953&lt;&gt;"N",EB953*VLOOKUP(LEFT(CB953,3),'03_DMMucDich'!C902:C906,5,FALSE),"N/A"))))</f>
        <v>#VALUE!</v>
      </c>
    </row>
    <row r="954" spans="1:133" s="34" customFormat="1" ht="16" x14ac:dyDescent="0.2">
      <c r="A954" s="85">
        <v>940</v>
      </c>
      <c r="B954" s="86"/>
      <c r="C954" s="87"/>
      <c r="D954" s="141"/>
      <c r="E954" s="86"/>
      <c r="F954" s="88"/>
      <c r="G954" s="88" t="s">
        <v>5718</v>
      </c>
      <c r="H954" s="151">
        <v>2022</v>
      </c>
      <c r="I954" s="86"/>
      <c r="J954" s="86"/>
      <c r="K954" s="145"/>
      <c r="L954" s="105"/>
      <c r="M954" s="86"/>
      <c r="N954" s="105"/>
      <c r="O954" s="105"/>
      <c r="P954" s="86"/>
      <c r="Q954" s="86"/>
      <c r="R954" s="153"/>
      <c r="S954" s="86"/>
      <c r="T954" s="86"/>
      <c r="U954" s="86"/>
      <c r="V954" s="86" t="str">
        <f t="shared" si="658"/>
        <v xml:space="preserve">, </v>
      </c>
      <c r="W954" s="86"/>
      <c r="X954" s="86"/>
      <c r="Y954" s="86"/>
      <c r="Z954" s="88"/>
      <c r="AA954" s="105"/>
      <c r="AB954" s="86"/>
      <c r="AC954" s="90"/>
      <c r="AD954" s="86"/>
      <c r="AE954" s="86"/>
      <c r="AF954" s="86"/>
      <c r="AG954" s="86"/>
      <c r="AH954" s="160"/>
      <c r="AI954" s="153"/>
      <c r="AJ954" s="153"/>
      <c r="AK954" s="86"/>
      <c r="AL954" s="86"/>
      <c r="AM954" s="153"/>
      <c r="AN954" s="153"/>
      <c r="AO954" s="165"/>
      <c r="AP954" s="153"/>
      <c r="AQ954" s="153"/>
      <c r="AR954" s="166">
        <v>0</v>
      </c>
      <c r="AS954" s="88" t="s">
        <v>5719</v>
      </c>
      <c r="AT954" s="92">
        <f t="shared" si="669"/>
        <v>0</v>
      </c>
      <c r="AU954" s="93">
        <v>0</v>
      </c>
      <c r="AV954" s="93">
        <v>0</v>
      </c>
      <c r="AW954" s="166">
        <v>0</v>
      </c>
      <c r="AX954" s="93">
        <v>0</v>
      </c>
      <c r="AY954" s="177"/>
      <c r="AZ954" s="177">
        <v>0</v>
      </c>
      <c r="BA954" s="178"/>
      <c r="BB954" s="105"/>
      <c r="BC954" s="105"/>
      <c r="BD954" s="93"/>
      <c r="BE954" s="93">
        <v>0</v>
      </c>
      <c r="BF954" s="91">
        <v>0</v>
      </c>
      <c r="BG954" s="94"/>
      <c r="BH954" s="95"/>
      <c r="BI954" s="93">
        <f t="shared" si="638"/>
        <v>0</v>
      </c>
      <c r="BJ954" s="105">
        <f t="shared" si="639"/>
        <v>0</v>
      </c>
      <c r="BK954" s="88">
        <f t="shared" si="640"/>
        <v>0</v>
      </c>
      <c r="BL954" s="86">
        <f t="shared" si="641"/>
        <v>0</v>
      </c>
      <c r="BM954" s="105">
        <f t="shared" si="642"/>
        <v>0</v>
      </c>
      <c r="BN954" s="86">
        <f t="shared" si="643"/>
        <v>0</v>
      </c>
      <c r="BO954" s="86">
        <f t="shared" si="644"/>
        <v>0</v>
      </c>
      <c r="BP954" s="86">
        <f t="shared" si="659"/>
        <v>0</v>
      </c>
      <c r="BQ954" s="160"/>
      <c r="BR954" s="86" t="s">
        <v>5720</v>
      </c>
      <c r="BS954" s="88" t="s">
        <v>5721</v>
      </c>
      <c r="BT954" s="86" t="s">
        <v>5722</v>
      </c>
      <c r="BU954" s="86"/>
      <c r="BV954" s="86">
        <f t="shared" si="660"/>
        <v>0</v>
      </c>
      <c r="BW954" s="105" t="str">
        <f t="shared" si="661"/>
        <v/>
      </c>
      <c r="BX954" s="86">
        <f t="shared" si="655"/>
        <v>0</v>
      </c>
      <c r="BY954" s="86">
        <f t="shared" si="656"/>
        <v>0</v>
      </c>
      <c r="BZ954" s="91">
        <f t="shared" si="657"/>
        <v>0</v>
      </c>
      <c r="CA954" s="91">
        <v>0</v>
      </c>
      <c r="CB954" s="96" t="s">
        <v>5719</v>
      </c>
      <c r="CC954" s="91">
        <f t="shared" si="662"/>
        <v>0</v>
      </c>
      <c r="CD954" s="91">
        <f t="shared" si="663"/>
        <v>0</v>
      </c>
      <c r="CE954" s="93">
        <f t="shared" si="664"/>
        <v>0</v>
      </c>
      <c r="CF954" s="93">
        <f t="shared" si="665"/>
        <v>0</v>
      </c>
      <c r="CG954" s="105"/>
      <c r="CH954" s="105"/>
      <c r="CI954" s="86"/>
      <c r="CJ954" s="188"/>
      <c r="CK954" s="181">
        <f t="shared" si="666"/>
        <v>0</v>
      </c>
      <c r="CL954" s="181">
        <f t="shared" si="667"/>
        <v>0</v>
      </c>
      <c r="CM954" s="86" t="s">
        <v>5723</v>
      </c>
      <c r="CN954" s="182"/>
      <c r="CO954" s="183"/>
      <c r="CP954" s="86" t="s">
        <v>5724</v>
      </c>
      <c r="CQ954" s="153"/>
      <c r="CR954" s="187" t="e">
        <f t="shared" si="668"/>
        <v>#VALUE!</v>
      </c>
      <c r="CS954" s="188">
        <v>0</v>
      </c>
      <c r="CT954" s="188" t="e">
        <f t="shared" si="670"/>
        <v>#VALUE!</v>
      </c>
      <c r="CU954" s="93"/>
      <c r="CV954" s="94">
        <f t="shared" si="652"/>
        <v>0</v>
      </c>
      <c r="CW954" s="93">
        <f t="shared" si="653"/>
        <v>0</v>
      </c>
      <c r="CX954" s="86">
        <f t="shared" si="654"/>
        <v>0</v>
      </c>
      <c r="CY954" s="93" t="e">
        <f t="shared" si="671"/>
        <v>#VALUE!</v>
      </c>
      <c r="CZ954" s="93">
        <v>0</v>
      </c>
      <c r="DA954" s="93">
        <v>0</v>
      </c>
      <c r="DB954" s="93" t="e">
        <f t="shared" si="672"/>
        <v>#VALUE!</v>
      </c>
      <c r="DC954" s="93">
        <v>0</v>
      </c>
      <c r="DD954" s="91">
        <v>0</v>
      </c>
      <c r="DE954" s="93" t="e">
        <f t="shared" si="673"/>
        <v>#VALUE!</v>
      </c>
      <c r="DF954" s="93">
        <f t="shared" si="645"/>
        <v>0</v>
      </c>
      <c r="DG954" s="93"/>
      <c r="DH954" s="93">
        <v>0</v>
      </c>
      <c r="DI954" s="93">
        <v>0</v>
      </c>
      <c r="DJ954" s="86">
        <f t="shared" si="674"/>
        <v>0</v>
      </c>
      <c r="DK954" s="91">
        <v>0</v>
      </c>
      <c r="DL954" s="93"/>
      <c r="DM954" s="93">
        <v>0</v>
      </c>
      <c r="DN954" s="93" t="e">
        <f t="shared" si="646"/>
        <v>#VALUE!</v>
      </c>
      <c r="DO954" s="93" t="e">
        <f t="shared" si="675"/>
        <v>#VALUE!</v>
      </c>
      <c r="DP954" s="92" t="e">
        <f t="shared" si="676"/>
        <v>#VALUE!</v>
      </c>
      <c r="DQ954" s="97">
        <f t="shared" si="647"/>
        <v>0</v>
      </c>
      <c r="DR954" s="98">
        <f t="shared" si="677"/>
        <v>10</v>
      </c>
      <c r="DS954" s="93" t="str">
        <f t="shared" si="678"/>
        <v>Mã tin sai !!!</v>
      </c>
      <c r="DT954" s="93"/>
      <c r="DU954" s="78" t="e">
        <f t="shared" si="648"/>
        <v>#VALUE!</v>
      </c>
      <c r="DV954" s="78" t="e">
        <f>INDEX('08_DMGiaDat'!$L:$L,MATCH(DU954,'08_DMGiaDat'!$R:$R,0))</f>
        <v>#VALUE!</v>
      </c>
      <c r="DW954" s="78" t="str">
        <f t="shared" si="649"/>
        <v>5010700200100000001</v>
      </c>
      <c r="DX954" s="78" t="str">
        <f>IFERROR(VLOOKUP(DW954,'08_DMGiaDat'!C918:C919,2,FALSE),"N")</f>
        <v>N</v>
      </c>
      <c r="DY954" s="78" t="str">
        <f t="shared" si="650"/>
        <v>50107002001001</v>
      </c>
      <c r="DZ954" s="78" t="str">
        <f>IFERROR(VLOOKUP(DY954,'08_DMGiaDat'!C918:C919,2,FALSE),"N")</f>
        <v>N</v>
      </c>
      <c r="EA954" s="78" t="str">
        <f t="shared" si="651"/>
        <v>5010700200100000001</v>
      </c>
      <c r="EB954" s="78" t="str">
        <f>IFERROR(VLOOKUP(EA954,'08_DMGiaDat'!C918:C919,2,FALSE),"N")</f>
        <v>N</v>
      </c>
      <c r="EC954" s="92" t="e">
        <f>IF(DV954&lt;&gt;"N",DV954,IF(DX954&lt;&gt;"N",DX954,IF(DZ954&lt;&gt;"N",DZ954*VLOOKUP(LEFT(CB954,3),'03_DMMucDich'!C902:C906,5,FALSE),IF(EB954&lt;&gt;"N",EB954*VLOOKUP(LEFT(CB954,3),'03_DMMucDich'!C902:C906,5,FALSE),"N/A"))))</f>
        <v>#VALUE!</v>
      </c>
    </row>
    <row r="955" spans="1:133" s="34" customFormat="1" ht="16" x14ac:dyDescent="0.2">
      <c r="A955" s="85">
        <v>941</v>
      </c>
      <c r="B955" s="86"/>
      <c r="C955" s="87"/>
      <c r="D955" s="141"/>
      <c r="E955" s="86"/>
      <c r="F955" s="88"/>
      <c r="G955" s="88" t="s">
        <v>5718</v>
      </c>
      <c r="H955" s="151">
        <v>2022</v>
      </c>
      <c r="I955" s="86"/>
      <c r="J955" s="86"/>
      <c r="K955" s="145"/>
      <c r="L955" s="105"/>
      <c r="M955" s="86"/>
      <c r="N955" s="105"/>
      <c r="O955" s="105"/>
      <c r="P955" s="86"/>
      <c r="Q955" s="86"/>
      <c r="R955" s="153"/>
      <c r="S955" s="86"/>
      <c r="T955" s="86"/>
      <c r="U955" s="86"/>
      <c r="V955" s="86" t="str">
        <f t="shared" si="658"/>
        <v xml:space="preserve">, </v>
      </c>
      <c r="W955" s="86"/>
      <c r="X955" s="86"/>
      <c r="Y955" s="86"/>
      <c r="Z955" s="88"/>
      <c r="AA955" s="105"/>
      <c r="AB955" s="86"/>
      <c r="AC955" s="90"/>
      <c r="AD955" s="86"/>
      <c r="AE955" s="86"/>
      <c r="AF955" s="86"/>
      <c r="AG955" s="86"/>
      <c r="AH955" s="160"/>
      <c r="AI955" s="153"/>
      <c r="AJ955" s="153"/>
      <c r="AK955" s="86"/>
      <c r="AL955" s="86"/>
      <c r="AM955" s="153"/>
      <c r="AN955" s="153"/>
      <c r="AO955" s="165"/>
      <c r="AP955" s="153"/>
      <c r="AQ955" s="153"/>
      <c r="AR955" s="166">
        <v>0</v>
      </c>
      <c r="AS955" s="88" t="s">
        <v>5719</v>
      </c>
      <c r="AT955" s="92">
        <f t="shared" si="669"/>
        <v>0</v>
      </c>
      <c r="AU955" s="93">
        <v>0</v>
      </c>
      <c r="AV955" s="93">
        <v>0</v>
      </c>
      <c r="AW955" s="166">
        <v>0</v>
      </c>
      <c r="AX955" s="93">
        <v>0</v>
      </c>
      <c r="AY955" s="177"/>
      <c r="AZ955" s="177">
        <v>0</v>
      </c>
      <c r="BA955" s="178"/>
      <c r="BB955" s="105"/>
      <c r="BC955" s="105"/>
      <c r="BD955" s="93"/>
      <c r="BE955" s="93">
        <v>0</v>
      </c>
      <c r="BF955" s="91">
        <v>0</v>
      </c>
      <c r="BG955" s="94"/>
      <c r="BH955" s="95"/>
      <c r="BI955" s="93">
        <f t="shared" si="638"/>
        <v>0</v>
      </c>
      <c r="BJ955" s="105">
        <f t="shared" si="639"/>
        <v>0</v>
      </c>
      <c r="BK955" s="88">
        <f t="shared" si="640"/>
        <v>0</v>
      </c>
      <c r="BL955" s="86">
        <f t="shared" si="641"/>
        <v>0</v>
      </c>
      <c r="BM955" s="105">
        <f t="shared" si="642"/>
        <v>0</v>
      </c>
      <c r="BN955" s="86">
        <f t="shared" si="643"/>
        <v>0</v>
      </c>
      <c r="BO955" s="86">
        <f t="shared" si="644"/>
        <v>0</v>
      </c>
      <c r="BP955" s="86">
        <f t="shared" si="659"/>
        <v>0</v>
      </c>
      <c r="BQ955" s="160"/>
      <c r="BR955" s="86" t="s">
        <v>5720</v>
      </c>
      <c r="BS955" s="88" t="s">
        <v>5721</v>
      </c>
      <c r="BT955" s="86" t="s">
        <v>5722</v>
      </c>
      <c r="BU955" s="86"/>
      <c r="BV955" s="86">
        <f t="shared" si="660"/>
        <v>0</v>
      </c>
      <c r="BW955" s="105" t="str">
        <f t="shared" si="661"/>
        <v/>
      </c>
      <c r="BX955" s="86">
        <f t="shared" si="655"/>
        <v>0</v>
      </c>
      <c r="BY955" s="86">
        <f t="shared" si="656"/>
        <v>0</v>
      </c>
      <c r="BZ955" s="91">
        <f t="shared" si="657"/>
        <v>0</v>
      </c>
      <c r="CA955" s="91">
        <v>0</v>
      </c>
      <c r="CB955" s="96" t="s">
        <v>5719</v>
      </c>
      <c r="CC955" s="91">
        <f t="shared" si="662"/>
        <v>0</v>
      </c>
      <c r="CD955" s="91">
        <f t="shared" si="663"/>
        <v>0</v>
      </c>
      <c r="CE955" s="93">
        <f t="shared" si="664"/>
        <v>0</v>
      </c>
      <c r="CF955" s="93">
        <f t="shared" si="665"/>
        <v>0</v>
      </c>
      <c r="CG955" s="105"/>
      <c r="CH955" s="105"/>
      <c r="CI955" s="86"/>
      <c r="CJ955" s="188"/>
      <c r="CK955" s="181">
        <f t="shared" si="666"/>
        <v>0</v>
      </c>
      <c r="CL955" s="181">
        <f t="shared" si="667"/>
        <v>0</v>
      </c>
      <c r="CM955" s="86" t="s">
        <v>5723</v>
      </c>
      <c r="CN955" s="182"/>
      <c r="CO955" s="183"/>
      <c r="CP955" s="86" t="s">
        <v>5724</v>
      </c>
      <c r="CQ955" s="153"/>
      <c r="CR955" s="187" t="e">
        <f t="shared" si="668"/>
        <v>#VALUE!</v>
      </c>
      <c r="CS955" s="188">
        <v>0</v>
      </c>
      <c r="CT955" s="188" t="e">
        <f t="shared" si="670"/>
        <v>#VALUE!</v>
      </c>
      <c r="CU955" s="93"/>
      <c r="CV955" s="94">
        <f t="shared" si="652"/>
        <v>0</v>
      </c>
      <c r="CW955" s="93">
        <f t="shared" si="653"/>
        <v>0</v>
      </c>
      <c r="CX955" s="86">
        <f t="shared" si="654"/>
        <v>0</v>
      </c>
      <c r="CY955" s="93" t="e">
        <f t="shared" si="671"/>
        <v>#VALUE!</v>
      </c>
      <c r="CZ955" s="93">
        <v>0</v>
      </c>
      <c r="DA955" s="93">
        <v>0</v>
      </c>
      <c r="DB955" s="93" t="e">
        <f t="shared" si="672"/>
        <v>#VALUE!</v>
      </c>
      <c r="DC955" s="93">
        <v>0</v>
      </c>
      <c r="DD955" s="91">
        <v>0</v>
      </c>
      <c r="DE955" s="93" t="e">
        <f t="shared" si="673"/>
        <v>#VALUE!</v>
      </c>
      <c r="DF955" s="93">
        <f t="shared" si="645"/>
        <v>0</v>
      </c>
      <c r="DG955" s="93"/>
      <c r="DH955" s="93">
        <v>0</v>
      </c>
      <c r="DI955" s="93">
        <v>0</v>
      </c>
      <c r="DJ955" s="86">
        <f t="shared" si="674"/>
        <v>0</v>
      </c>
      <c r="DK955" s="91">
        <v>0</v>
      </c>
      <c r="DL955" s="93"/>
      <c r="DM955" s="93">
        <v>0</v>
      </c>
      <c r="DN955" s="93" t="e">
        <f t="shared" si="646"/>
        <v>#VALUE!</v>
      </c>
      <c r="DO955" s="93" t="e">
        <f t="shared" si="675"/>
        <v>#VALUE!</v>
      </c>
      <c r="DP955" s="92" t="e">
        <f t="shared" si="676"/>
        <v>#VALUE!</v>
      </c>
      <c r="DQ955" s="97">
        <f t="shared" si="647"/>
        <v>0</v>
      </c>
      <c r="DR955" s="98">
        <f t="shared" si="677"/>
        <v>10</v>
      </c>
      <c r="DS955" s="93" t="str">
        <f t="shared" si="678"/>
        <v>Mã tin sai !!!</v>
      </c>
      <c r="DT955" s="93"/>
      <c r="DU955" s="78" t="e">
        <f t="shared" si="648"/>
        <v>#VALUE!</v>
      </c>
      <c r="DV955" s="78" t="e">
        <f>INDEX('08_DMGiaDat'!$L:$L,MATCH(DU955,'08_DMGiaDat'!$R:$R,0))</f>
        <v>#VALUE!</v>
      </c>
      <c r="DW955" s="78" t="str">
        <f t="shared" si="649"/>
        <v>5010700200100000001</v>
      </c>
      <c r="DX955" s="78" t="str">
        <f>IFERROR(VLOOKUP(DW955,'08_DMGiaDat'!C918:C919,2,FALSE),"N")</f>
        <v>N</v>
      </c>
      <c r="DY955" s="78" t="str">
        <f t="shared" si="650"/>
        <v>50107002001001</v>
      </c>
      <c r="DZ955" s="78" t="str">
        <f>IFERROR(VLOOKUP(DY955,'08_DMGiaDat'!C918:C919,2,FALSE),"N")</f>
        <v>N</v>
      </c>
      <c r="EA955" s="78" t="str">
        <f t="shared" si="651"/>
        <v>5010700200100000001</v>
      </c>
      <c r="EB955" s="78" t="str">
        <f>IFERROR(VLOOKUP(EA955,'08_DMGiaDat'!C918:C919,2,FALSE),"N")</f>
        <v>N</v>
      </c>
      <c r="EC955" s="92" t="e">
        <f>IF(DV955&lt;&gt;"N",DV955,IF(DX955&lt;&gt;"N",DX955,IF(DZ955&lt;&gt;"N",DZ955*VLOOKUP(LEFT(CB955,3),'03_DMMucDich'!C902:C906,5,FALSE),IF(EB955&lt;&gt;"N",EB955*VLOOKUP(LEFT(CB955,3),'03_DMMucDich'!C902:C906,5,FALSE),"N/A"))))</f>
        <v>#VALUE!</v>
      </c>
    </row>
    <row r="956" spans="1:133" s="34" customFormat="1" ht="16" x14ac:dyDescent="0.2">
      <c r="A956" s="85">
        <v>942</v>
      </c>
      <c r="B956" s="86"/>
      <c r="C956" s="87"/>
      <c r="D956" s="141"/>
      <c r="E956" s="86"/>
      <c r="F956" s="88"/>
      <c r="G956" s="88" t="s">
        <v>5718</v>
      </c>
      <c r="H956" s="151">
        <v>2022</v>
      </c>
      <c r="I956" s="86"/>
      <c r="J956" s="86"/>
      <c r="K956" s="145"/>
      <c r="L956" s="105"/>
      <c r="M956" s="86"/>
      <c r="N956" s="105"/>
      <c r="O956" s="105"/>
      <c r="P956" s="86"/>
      <c r="Q956" s="86"/>
      <c r="R956" s="153"/>
      <c r="S956" s="86"/>
      <c r="T956" s="86"/>
      <c r="U956" s="86"/>
      <c r="V956" s="86" t="str">
        <f t="shared" si="658"/>
        <v xml:space="preserve">, </v>
      </c>
      <c r="W956" s="86"/>
      <c r="X956" s="86"/>
      <c r="Y956" s="86"/>
      <c r="Z956" s="88"/>
      <c r="AA956" s="105"/>
      <c r="AB956" s="86"/>
      <c r="AC956" s="90"/>
      <c r="AD956" s="86"/>
      <c r="AE956" s="86"/>
      <c r="AF956" s="86"/>
      <c r="AG956" s="86"/>
      <c r="AH956" s="160"/>
      <c r="AI956" s="153"/>
      <c r="AJ956" s="153"/>
      <c r="AK956" s="86"/>
      <c r="AL956" s="86"/>
      <c r="AM956" s="153"/>
      <c r="AN956" s="153"/>
      <c r="AO956" s="165"/>
      <c r="AP956" s="153"/>
      <c r="AQ956" s="153"/>
      <c r="AR956" s="166">
        <v>0</v>
      </c>
      <c r="AS956" s="88" t="s">
        <v>5719</v>
      </c>
      <c r="AT956" s="92">
        <f t="shared" si="669"/>
        <v>0</v>
      </c>
      <c r="AU956" s="93">
        <v>0</v>
      </c>
      <c r="AV956" s="93">
        <v>0</v>
      </c>
      <c r="AW956" s="166">
        <v>0</v>
      </c>
      <c r="AX956" s="93">
        <v>0</v>
      </c>
      <c r="AY956" s="177"/>
      <c r="AZ956" s="177">
        <v>0</v>
      </c>
      <c r="BA956" s="178"/>
      <c r="BB956" s="105"/>
      <c r="BC956" s="105"/>
      <c r="BD956" s="93"/>
      <c r="BE956" s="93">
        <v>0</v>
      </c>
      <c r="BF956" s="91">
        <v>0</v>
      </c>
      <c r="BG956" s="94"/>
      <c r="BH956" s="95"/>
      <c r="BI956" s="93">
        <f t="shared" si="638"/>
        <v>0</v>
      </c>
      <c r="BJ956" s="105">
        <f t="shared" si="639"/>
        <v>0</v>
      </c>
      <c r="BK956" s="88">
        <f t="shared" si="640"/>
        <v>0</v>
      </c>
      <c r="BL956" s="86">
        <f t="shared" si="641"/>
        <v>0</v>
      </c>
      <c r="BM956" s="105">
        <f t="shared" si="642"/>
        <v>0</v>
      </c>
      <c r="BN956" s="86">
        <f t="shared" si="643"/>
        <v>0</v>
      </c>
      <c r="BO956" s="86">
        <f t="shared" si="644"/>
        <v>0</v>
      </c>
      <c r="BP956" s="86">
        <f t="shared" si="659"/>
        <v>0</v>
      </c>
      <c r="BQ956" s="160"/>
      <c r="BR956" s="86" t="s">
        <v>5720</v>
      </c>
      <c r="BS956" s="88" t="s">
        <v>5721</v>
      </c>
      <c r="BT956" s="86" t="s">
        <v>5722</v>
      </c>
      <c r="BU956" s="86"/>
      <c r="BV956" s="86">
        <f t="shared" si="660"/>
        <v>0</v>
      </c>
      <c r="BW956" s="105" t="str">
        <f t="shared" si="661"/>
        <v/>
      </c>
      <c r="BX956" s="86">
        <f t="shared" si="655"/>
        <v>0</v>
      </c>
      <c r="BY956" s="86">
        <f t="shared" si="656"/>
        <v>0</v>
      </c>
      <c r="BZ956" s="91">
        <f t="shared" si="657"/>
        <v>0</v>
      </c>
      <c r="CA956" s="91">
        <v>0</v>
      </c>
      <c r="CB956" s="96" t="s">
        <v>5719</v>
      </c>
      <c r="CC956" s="91">
        <f t="shared" si="662"/>
        <v>0</v>
      </c>
      <c r="CD956" s="91">
        <f t="shared" si="663"/>
        <v>0</v>
      </c>
      <c r="CE956" s="93">
        <f t="shared" si="664"/>
        <v>0</v>
      </c>
      <c r="CF956" s="93">
        <f t="shared" si="665"/>
        <v>0</v>
      </c>
      <c r="CG956" s="105"/>
      <c r="CH956" s="105"/>
      <c r="CI956" s="86"/>
      <c r="CJ956" s="188"/>
      <c r="CK956" s="181">
        <f t="shared" si="666"/>
        <v>0</v>
      </c>
      <c r="CL956" s="181">
        <f t="shared" si="667"/>
        <v>0</v>
      </c>
      <c r="CM956" s="86" t="s">
        <v>5723</v>
      </c>
      <c r="CN956" s="182"/>
      <c r="CO956" s="183"/>
      <c r="CP956" s="86" t="s">
        <v>5724</v>
      </c>
      <c r="CQ956" s="153"/>
      <c r="CR956" s="187" t="e">
        <f t="shared" si="668"/>
        <v>#VALUE!</v>
      </c>
      <c r="CS956" s="188">
        <v>0</v>
      </c>
      <c r="CT956" s="188" t="e">
        <f t="shared" si="670"/>
        <v>#VALUE!</v>
      </c>
      <c r="CU956" s="93"/>
      <c r="CV956" s="94">
        <f t="shared" si="652"/>
        <v>0</v>
      </c>
      <c r="CW956" s="93">
        <f t="shared" si="653"/>
        <v>0</v>
      </c>
      <c r="CX956" s="86">
        <f t="shared" si="654"/>
        <v>0</v>
      </c>
      <c r="CY956" s="93" t="e">
        <f t="shared" si="671"/>
        <v>#VALUE!</v>
      </c>
      <c r="CZ956" s="93">
        <v>0</v>
      </c>
      <c r="DA956" s="93">
        <v>0</v>
      </c>
      <c r="DB956" s="93" t="e">
        <f t="shared" si="672"/>
        <v>#VALUE!</v>
      </c>
      <c r="DC956" s="93">
        <v>0</v>
      </c>
      <c r="DD956" s="91">
        <v>0</v>
      </c>
      <c r="DE956" s="93" t="e">
        <f t="shared" si="673"/>
        <v>#VALUE!</v>
      </c>
      <c r="DF956" s="93">
        <f t="shared" si="645"/>
        <v>0</v>
      </c>
      <c r="DG956" s="93"/>
      <c r="DH956" s="93">
        <v>0</v>
      </c>
      <c r="DI956" s="93">
        <v>0</v>
      </c>
      <c r="DJ956" s="86">
        <f t="shared" si="674"/>
        <v>0</v>
      </c>
      <c r="DK956" s="91">
        <v>0</v>
      </c>
      <c r="DL956" s="93"/>
      <c r="DM956" s="93">
        <v>0</v>
      </c>
      <c r="DN956" s="93" t="e">
        <f t="shared" si="646"/>
        <v>#VALUE!</v>
      </c>
      <c r="DO956" s="93" t="e">
        <f t="shared" si="675"/>
        <v>#VALUE!</v>
      </c>
      <c r="DP956" s="92" t="e">
        <f t="shared" si="676"/>
        <v>#VALUE!</v>
      </c>
      <c r="DQ956" s="97">
        <f t="shared" si="647"/>
        <v>0</v>
      </c>
      <c r="DR956" s="98">
        <f t="shared" si="677"/>
        <v>10</v>
      </c>
      <c r="DS956" s="93" t="str">
        <f t="shared" si="678"/>
        <v>Mã tin sai !!!</v>
      </c>
      <c r="DT956" s="93"/>
      <c r="DU956" s="78" t="e">
        <f t="shared" si="648"/>
        <v>#VALUE!</v>
      </c>
      <c r="DV956" s="78" t="e">
        <f>INDEX('08_DMGiaDat'!$L:$L,MATCH(DU956,'08_DMGiaDat'!$R:$R,0))</f>
        <v>#VALUE!</v>
      </c>
      <c r="DW956" s="78" t="str">
        <f t="shared" si="649"/>
        <v>5010700200100000001</v>
      </c>
      <c r="DX956" s="78" t="str">
        <f>IFERROR(VLOOKUP(DW956,'08_DMGiaDat'!C918:C919,2,FALSE),"N")</f>
        <v>N</v>
      </c>
      <c r="DY956" s="78" t="str">
        <f t="shared" si="650"/>
        <v>50107002001001</v>
      </c>
      <c r="DZ956" s="78" t="str">
        <f>IFERROR(VLOOKUP(DY956,'08_DMGiaDat'!C918:C919,2,FALSE),"N")</f>
        <v>N</v>
      </c>
      <c r="EA956" s="78" t="str">
        <f t="shared" si="651"/>
        <v>5010700200100000001</v>
      </c>
      <c r="EB956" s="78" t="str">
        <f>IFERROR(VLOOKUP(EA956,'08_DMGiaDat'!C918:C919,2,FALSE),"N")</f>
        <v>N</v>
      </c>
      <c r="EC956" s="92" t="e">
        <f>IF(DV956&lt;&gt;"N",DV956,IF(DX956&lt;&gt;"N",DX956,IF(DZ956&lt;&gt;"N",DZ956*VLOOKUP(LEFT(CB956,3),'03_DMMucDich'!C902:C906,5,FALSE),IF(EB956&lt;&gt;"N",EB956*VLOOKUP(LEFT(CB956,3),'03_DMMucDich'!C902:C906,5,FALSE),"N/A"))))</f>
        <v>#VALUE!</v>
      </c>
    </row>
    <row r="957" spans="1:133" s="34" customFormat="1" ht="16" x14ac:dyDescent="0.2">
      <c r="A957" s="85">
        <v>943</v>
      </c>
      <c r="B957" s="86"/>
      <c r="C957" s="87"/>
      <c r="D957" s="141"/>
      <c r="E957" s="86"/>
      <c r="F957" s="88"/>
      <c r="G957" s="88" t="s">
        <v>5718</v>
      </c>
      <c r="H957" s="151">
        <v>2022</v>
      </c>
      <c r="I957" s="86"/>
      <c r="J957" s="86"/>
      <c r="K957" s="145"/>
      <c r="L957" s="105"/>
      <c r="M957" s="86"/>
      <c r="N957" s="105"/>
      <c r="O957" s="105"/>
      <c r="P957" s="86"/>
      <c r="Q957" s="86"/>
      <c r="R957" s="153"/>
      <c r="S957" s="86"/>
      <c r="T957" s="86"/>
      <c r="U957" s="86"/>
      <c r="V957" s="86" t="str">
        <f t="shared" si="658"/>
        <v xml:space="preserve">, </v>
      </c>
      <c r="W957" s="86"/>
      <c r="X957" s="86"/>
      <c r="Y957" s="86"/>
      <c r="Z957" s="88"/>
      <c r="AA957" s="105"/>
      <c r="AB957" s="86"/>
      <c r="AC957" s="90"/>
      <c r="AD957" s="86"/>
      <c r="AE957" s="86"/>
      <c r="AF957" s="86"/>
      <c r="AG957" s="86"/>
      <c r="AH957" s="160"/>
      <c r="AI957" s="153"/>
      <c r="AJ957" s="153"/>
      <c r="AK957" s="86"/>
      <c r="AL957" s="86"/>
      <c r="AM957" s="153"/>
      <c r="AN957" s="153"/>
      <c r="AO957" s="165"/>
      <c r="AP957" s="153"/>
      <c r="AQ957" s="153"/>
      <c r="AR957" s="166">
        <v>0</v>
      </c>
      <c r="AS957" s="88" t="s">
        <v>5719</v>
      </c>
      <c r="AT957" s="92">
        <f t="shared" si="669"/>
        <v>0</v>
      </c>
      <c r="AU957" s="93">
        <v>0</v>
      </c>
      <c r="AV957" s="93">
        <v>0</v>
      </c>
      <c r="AW957" s="166">
        <v>0</v>
      </c>
      <c r="AX957" s="93">
        <v>0</v>
      </c>
      <c r="AY957" s="177"/>
      <c r="AZ957" s="177">
        <v>0</v>
      </c>
      <c r="BA957" s="178"/>
      <c r="BB957" s="105"/>
      <c r="BC957" s="105"/>
      <c r="BD957" s="93"/>
      <c r="BE957" s="93">
        <v>0</v>
      </c>
      <c r="BF957" s="91">
        <v>0</v>
      </c>
      <c r="BG957" s="94"/>
      <c r="BH957" s="95"/>
      <c r="BI957" s="93">
        <f t="shared" si="638"/>
        <v>0</v>
      </c>
      <c r="BJ957" s="105">
        <f t="shared" si="639"/>
        <v>0</v>
      </c>
      <c r="BK957" s="88">
        <f t="shared" si="640"/>
        <v>0</v>
      </c>
      <c r="BL957" s="86">
        <f t="shared" si="641"/>
        <v>0</v>
      </c>
      <c r="BM957" s="105">
        <f t="shared" si="642"/>
        <v>0</v>
      </c>
      <c r="BN957" s="86">
        <f t="shared" si="643"/>
        <v>0</v>
      </c>
      <c r="BO957" s="86">
        <f t="shared" si="644"/>
        <v>0</v>
      </c>
      <c r="BP957" s="86">
        <f t="shared" si="659"/>
        <v>0</v>
      </c>
      <c r="BQ957" s="160"/>
      <c r="BR957" s="86" t="s">
        <v>5720</v>
      </c>
      <c r="BS957" s="88" t="s">
        <v>5721</v>
      </c>
      <c r="BT957" s="86" t="s">
        <v>5722</v>
      </c>
      <c r="BU957" s="86"/>
      <c r="BV957" s="86">
        <f t="shared" si="660"/>
        <v>0</v>
      </c>
      <c r="BW957" s="105" t="str">
        <f t="shared" si="661"/>
        <v/>
      </c>
      <c r="BX957" s="86">
        <f t="shared" si="655"/>
        <v>0</v>
      </c>
      <c r="BY957" s="86">
        <f t="shared" si="656"/>
        <v>0</v>
      </c>
      <c r="BZ957" s="91">
        <f t="shared" si="657"/>
        <v>0</v>
      </c>
      <c r="CA957" s="91">
        <v>0</v>
      </c>
      <c r="CB957" s="96" t="s">
        <v>5719</v>
      </c>
      <c r="CC957" s="91">
        <f t="shared" si="662"/>
        <v>0</v>
      </c>
      <c r="CD957" s="91">
        <f t="shared" si="663"/>
        <v>0</v>
      </c>
      <c r="CE957" s="93">
        <f t="shared" si="664"/>
        <v>0</v>
      </c>
      <c r="CF957" s="93">
        <f t="shared" si="665"/>
        <v>0</v>
      </c>
      <c r="CG957" s="105"/>
      <c r="CH957" s="105"/>
      <c r="CI957" s="86"/>
      <c r="CJ957" s="188"/>
      <c r="CK957" s="181">
        <f t="shared" si="666"/>
        <v>0</v>
      </c>
      <c r="CL957" s="181">
        <f t="shared" si="667"/>
        <v>0</v>
      </c>
      <c r="CM957" s="86" t="s">
        <v>5723</v>
      </c>
      <c r="CN957" s="182"/>
      <c r="CO957" s="183"/>
      <c r="CP957" s="86" t="s">
        <v>5724</v>
      </c>
      <c r="CQ957" s="153"/>
      <c r="CR957" s="187" t="e">
        <f t="shared" si="668"/>
        <v>#VALUE!</v>
      </c>
      <c r="CS957" s="188">
        <v>0</v>
      </c>
      <c r="CT957" s="188" t="e">
        <f t="shared" si="670"/>
        <v>#VALUE!</v>
      </c>
      <c r="CU957" s="93"/>
      <c r="CV957" s="94">
        <f t="shared" si="652"/>
        <v>0</v>
      </c>
      <c r="CW957" s="93">
        <f t="shared" si="653"/>
        <v>0</v>
      </c>
      <c r="CX957" s="86">
        <f t="shared" si="654"/>
        <v>0</v>
      </c>
      <c r="CY957" s="93" t="e">
        <f t="shared" si="671"/>
        <v>#VALUE!</v>
      </c>
      <c r="CZ957" s="93">
        <v>0</v>
      </c>
      <c r="DA957" s="93">
        <v>0</v>
      </c>
      <c r="DB957" s="93" t="e">
        <f t="shared" si="672"/>
        <v>#VALUE!</v>
      </c>
      <c r="DC957" s="93">
        <v>0</v>
      </c>
      <c r="DD957" s="91">
        <v>0</v>
      </c>
      <c r="DE957" s="93" t="e">
        <f t="shared" si="673"/>
        <v>#VALUE!</v>
      </c>
      <c r="DF957" s="93">
        <f t="shared" si="645"/>
        <v>0</v>
      </c>
      <c r="DG957" s="93"/>
      <c r="DH957" s="93">
        <v>0</v>
      </c>
      <c r="DI957" s="93">
        <v>0</v>
      </c>
      <c r="DJ957" s="86">
        <f t="shared" si="674"/>
        <v>0</v>
      </c>
      <c r="DK957" s="91">
        <v>0</v>
      </c>
      <c r="DL957" s="93"/>
      <c r="DM957" s="93">
        <v>0</v>
      </c>
      <c r="DN957" s="93" t="e">
        <f t="shared" si="646"/>
        <v>#VALUE!</v>
      </c>
      <c r="DO957" s="93" t="e">
        <f t="shared" si="675"/>
        <v>#VALUE!</v>
      </c>
      <c r="DP957" s="92" t="e">
        <f t="shared" si="676"/>
        <v>#VALUE!</v>
      </c>
      <c r="DQ957" s="97">
        <f t="shared" si="647"/>
        <v>0</v>
      </c>
      <c r="DR957" s="98">
        <f t="shared" si="677"/>
        <v>10</v>
      </c>
      <c r="DS957" s="93" t="str">
        <f t="shared" si="678"/>
        <v>Mã tin sai !!!</v>
      </c>
      <c r="DT957" s="93"/>
      <c r="DU957" s="78" t="e">
        <f t="shared" si="648"/>
        <v>#VALUE!</v>
      </c>
      <c r="DV957" s="78" t="e">
        <f>INDEX('08_DMGiaDat'!$L:$L,MATCH(DU957,'08_DMGiaDat'!$R:$R,0))</f>
        <v>#VALUE!</v>
      </c>
      <c r="DW957" s="78" t="str">
        <f t="shared" si="649"/>
        <v>5010700200100000001</v>
      </c>
      <c r="DX957" s="78" t="str">
        <f>IFERROR(VLOOKUP(DW957,'08_DMGiaDat'!C918:C919,2,FALSE),"N")</f>
        <v>N</v>
      </c>
      <c r="DY957" s="78" t="str">
        <f t="shared" si="650"/>
        <v>50107002001001</v>
      </c>
      <c r="DZ957" s="78" t="str">
        <f>IFERROR(VLOOKUP(DY957,'08_DMGiaDat'!C918:C919,2,FALSE),"N")</f>
        <v>N</v>
      </c>
      <c r="EA957" s="78" t="str">
        <f t="shared" si="651"/>
        <v>5010700200100000001</v>
      </c>
      <c r="EB957" s="78" t="str">
        <f>IFERROR(VLOOKUP(EA957,'08_DMGiaDat'!C918:C919,2,FALSE),"N")</f>
        <v>N</v>
      </c>
      <c r="EC957" s="92" t="e">
        <f>IF(DV957&lt;&gt;"N",DV957,IF(DX957&lt;&gt;"N",DX957,IF(DZ957&lt;&gt;"N",DZ957*VLOOKUP(LEFT(CB957,3),'03_DMMucDich'!C902:C906,5,FALSE),IF(EB957&lt;&gt;"N",EB957*VLOOKUP(LEFT(CB957,3),'03_DMMucDich'!C902:C906,5,FALSE),"N/A"))))</f>
        <v>#VALUE!</v>
      </c>
    </row>
    <row r="958" spans="1:133" s="34" customFormat="1" ht="16" x14ac:dyDescent="0.2">
      <c r="A958" s="85">
        <v>944</v>
      </c>
      <c r="B958" s="86"/>
      <c r="C958" s="87"/>
      <c r="D958" s="141"/>
      <c r="E958" s="86"/>
      <c r="F958" s="88"/>
      <c r="G958" s="88" t="s">
        <v>5718</v>
      </c>
      <c r="H958" s="151">
        <v>2022</v>
      </c>
      <c r="I958" s="86"/>
      <c r="J958" s="86"/>
      <c r="K958" s="145"/>
      <c r="L958" s="105"/>
      <c r="M958" s="86"/>
      <c r="N958" s="105"/>
      <c r="O958" s="105"/>
      <c r="P958" s="86"/>
      <c r="Q958" s="86"/>
      <c r="R958" s="153"/>
      <c r="S958" s="86"/>
      <c r="T958" s="86"/>
      <c r="U958" s="86"/>
      <c r="V958" s="86" t="str">
        <f t="shared" si="658"/>
        <v xml:space="preserve">, </v>
      </c>
      <c r="W958" s="86"/>
      <c r="X958" s="86"/>
      <c r="Y958" s="86"/>
      <c r="Z958" s="88"/>
      <c r="AA958" s="105"/>
      <c r="AB958" s="86"/>
      <c r="AC958" s="90"/>
      <c r="AD958" s="86"/>
      <c r="AE958" s="86"/>
      <c r="AF958" s="86"/>
      <c r="AG958" s="86"/>
      <c r="AH958" s="160"/>
      <c r="AI958" s="153"/>
      <c r="AJ958" s="153"/>
      <c r="AK958" s="86"/>
      <c r="AL958" s="86"/>
      <c r="AM958" s="153"/>
      <c r="AN958" s="153"/>
      <c r="AO958" s="165"/>
      <c r="AP958" s="153"/>
      <c r="AQ958" s="153"/>
      <c r="AR958" s="166">
        <v>0</v>
      </c>
      <c r="AS958" s="88" t="s">
        <v>5719</v>
      </c>
      <c r="AT958" s="92">
        <f t="shared" si="669"/>
        <v>0</v>
      </c>
      <c r="AU958" s="93">
        <v>0</v>
      </c>
      <c r="AV958" s="93">
        <v>0</v>
      </c>
      <c r="AW958" s="166">
        <v>0</v>
      </c>
      <c r="AX958" s="93">
        <v>0</v>
      </c>
      <c r="AY958" s="177"/>
      <c r="AZ958" s="177">
        <v>0</v>
      </c>
      <c r="BA958" s="178"/>
      <c r="BB958" s="105"/>
      <c r="BC958" s="105"/>
      <c r="BD958" s="93"/>
      <c r="BE958" s="93">
        <v>0</v>
      </c>
      <c r="BF958" s="91">
        <v>0</v>
      </c>
      <c r="BG958" s="94"/>
      <c r="BH958" s="95"/>
      <c r="BI958" s="93">
        <f t="shared" si="638"/>
        <v>0</v>
      </c>
      <c r="BJ958" s="105">
        <f t="shared" si="639"/>
        <v>0</v>
      </c>
      <c r="BK958" s="88">
        <f t="shared" si="640"/>
        <v>0</v>
      </c>
      <c r="BL958" s="86">
        <f t="shared" si="641"/>
        <v>0</v>
      </c>
      <c r="BM958" s="105">
        <f t="shared" si="642"/>
        <v>0</v>
      </c>
      <c r="BN958" s="86">
        <f t="shared" si="643"/>
        <v>0</v>
      </c>
      <c r="BO958" s="86">
        <f t="shared" si="644"/>
        <v>0</v>
      </c>
      <c r="BP958" s="86">
        <f t="shared" si="659"/>
        <v>0</v>
      </c>
      <c r="BQ958" s="160"/>
      <c r="BR958" s="86" t="s">
        <v>5720</v>
      </c>
      <c r="BS958" s="88" t="s">
        <v>5721</v>
      </c>
      <c r="BT958" s="86" t="s">
        <v>5722</v>
      </c>
      <c r="BU958" s="86"/>
      <c r="BV958" s="86">
        <f t="shared" si="660"/>
        <v>0</v>
      </c>
      <c r="BW958" s="105" t="str">
        <f t="shared" si="661"/>
        <v/>
      </c>
      <c r="BX958" s="86">
        <f t="shared" si="655"/>
        <v>0</v>
      </c>
      <c r="BY958" s="86">
        <f t="shared" si="656"/>
        <v>0</v>
      </c>
      <c r="BZ958" s="91">
        <f t="shared" si="657"/>
        <v>0</v>
      </c>
      <c r="CA958" s="91">
        <v>0</v>
      </c>
      <c r="CB958" s="96" t="s">
        <v>5719</v>
      </c>
      <c r="CC958" s="91">
        <f t="shared" si="662"/>
        <v>0</v>
      </c>
      <c r="CD958" s="91">
        <f t="shared" si="663"/>
        <v>0</v>
      </c>
      <c r="CE958" s="93">
        <f t="shared" si="664"/>
        <v>0</v>
      </c>
      <c r="CF958" s="93">
        <f t="shared" si="665"/>
        <v>0</v>
      </c>
      <c r="CG958" s="105"/>
      <c r="CH958" s="105"/>
      <c r="CI958" s="86"/>
      <c r="CJ958" s="188"/>
      <c r="CK958" s="181">
        <f t="shared" si="666"/>
        <v>0</v>
      </c>
      <c r="CL958" s="181">
        <f t="shared" si="667"/>
        <v>0</v>
      </c>
      <c r="CM958" s="86" t="s">
        <v>5723</v>
      </c>
      <c r="CN958" s="182"/>
      <c r="CO958" s="183"/>
      <c r="CP958" s="86" t="s">
        <v>5724</v>
      </c>
      <c r="CQ958" s="153"/>
      <c r="CR958" s="187" t="e">
        <f t="shared" si="668"/>
        <v>#VALUE!</v>
      </c>
      <c r="CS958" s="188">
        <v>0</v>
      </c>
      <c r="CT958" s="188" t="e">
        <f t="shared" si="670"/>
        <v>#VALUE!</v>
      </c>
      <c r="CU958" s="93"/>
      <c r="CV958" s="94">
        <f t="shared" si="652"/>
        <v>0</v>
      </c>
      <c r="CW958" s="93">
        <f t="shared" si="653"/>
        <v>0</v>
      </c>
      <c r="CX958" s="86">
        <f t="shared" si="654"/>
        <v>0</v>
      </c>
      <c r="CY958" s="93" t="e">
        <f t="shared" si="671"/>
        <v>#VALUE!</v>
      </c>
      <c r="CZ958" s="93">
        <v>0</v>
      </c>
      <c r="DA958" s="93">
        <v>0</v>
      </c>
      <c r="DB958" s="93" t="e">
        <f t="shared" si="672"/>
        <v>#VALUE!</v>
      </c>
      <c r="DC958" s="93">
        <v>0</v>
      </c>
      <c r="DD958" s="91">
        <v>0</v>
      </c>
      <c r="DE958" s="93" t="e">
        <f t="shared" si="673"/>
        <v>#VALUE!</v>
      </c>
      <c r="DF958" s="93">
        <f t="shared" si="645"/>
        <v>0</v>
      </c>
      <c r="DG958" s="93"/>
      <c r="DH958" s="93">
        <v>0</v>
      </c>
      <c r="DI958" s="93">
        <v>0</v>
      </c>
      <c r="DJ958" s="86">
        <f t="shared" si="674"/>
        <v>0</v>
      </c>
      <c r="DK958" s="91">
        <v>0</v>
      </c>
      <c r="DL958" s="93"/>
      <c r="DM958" s="93">
        <v>0</v>
      </c>
      <c r="DN958" s="93" t="e">
        <f t="shared" si="646"/>
        <v>#VALUE!</v>
      </c>
      <c r="DO958" s="93" t="e">
        <f t="shared" si="675"/>
        <v>#VALUE!</v>
      </c>
      <c r="DP958" s="92" t="e">
        <f t="shared" si="676"/>
        <v>#VALUE!</v>
      </c>
      <c r="DQ958" s="97">
        <f t="shared" si="647"/>
        <v>0</v>
      </c>
      <c r="DR958" s="98">
        <f t="shared" si="677"/>
        <v>10</v>
      </c>
      <c r="DS958" s="93" t="str">
        <f t="shared" si="678"/>
        <v>Mã tin sai !!!</v>
      </c>
      <c r="DT958" s="93"/>
      <c r="DU958" s="78" t="e">
        <f t="shared" si="648"/>
        <v>#VALUE!</v>
      </c>
      <c r="DV958" s="78" t="e">
        <f>INDEX('08_DMGiaDat'!$L:$L,MATCH(DU958,'08_DMGiaDat'!$R:$R,0))</f>
        <v>#VALUE!</v>
      </c>
      <c r="DW958" s="78" t="str">
        <f t="shared" si="649"/>
        <v>5010700200100000001</v>
      </c>
      <c r="DX958" s="78" t="str">
        <f>IFERROR(VLOOKUP(DW958,'08_DMGiaDat'!C918:C919,2,FALSE),"N")</f>
        <v>N</v>
      </c>
      <c r="DY958" s="78" t="str">
        <f t="shared" si="650"/>
        <v>50107002001001</v>
      </c>
      <c r="DZ958" s="78" t="str">
        <f>IFERROR(VLOOKUP(DY958,'08_DMGiaDat'!C918:C919,2,FALSE),"N")</f>
        <v>N</v>
      </c>
      <c r="EA958" s="78" t="str">
        <f t="shared" si="651"/>
        <v>5010700200100000001</v>
      </c>
      <c r="EB958" s="78" t="str">
        <f>IFERROR(VLOOKUP(EA958,'08_DMGiaDat'!C918:C919,2,FALSE),"N")</f>
        <v>N</v>
      </c>
      <c r="EC958" s="92" t="e">
        <f>IF(DV958&lt;&gt;"N",DV958,IF(DX958&lt;&gt;"N",DX958,IF(DZ958&lt;&gt;"N",DZ958*VLOOKUP(LEFT(CB958,3),'03_DMMucDich'!C902:C906,5,FALSE),IF(EB958&lt;&gt;"N",EB958*VLOOKUP(LEFT(CB958,3),'03_DMMucDich'!C902:C906,5,FALSE),"N/A"))))</f>
        <v>#VALUE!</v>
      </c>
    </row>
    <row r="959" spans="1:133" s="34" customFormat="1" ht="16" x14ac:dyDescent="0.2">
      <c r="A959" s="85">
        <v>945</v>
      </c>
      <c r="B959" s="86"/>
      <c r="C959" s="87"/>
      <c r="D959" s="141"/>
      <c r="E959" s="86"/>
      <c r="F959" s="88"/>
      <c r="G959" s="88" t="s">
        <v>5718</v>
      </c>
      <c r="H959" s="151">
        <v>2022</v>
      </c>
      <c r="I959" s="86"/>
      <c r="J959" s="86"/>
      <c r="K959" s="145"/>
      <c r="L959" s="105"/>
      <c r="M959" s="86"/>
      <c r="N959" s="105"/>
      <c r="O959" s="105"/>
      <c r="P959" s="86"/>
      <c r="Q959" s="86"/>
      <c r="R959" s="153"/>
      <c r="S959" s="86"/>
      <c r="T959" s="86"/>
      <c r="U959" s="86"/>
      <c r="V959" s="86" t="str">
        <f t="shared" si="658"/>
        <v xml:space="preserve">, </v>
      </c>
      <c r="W959" s="86"/>
      <c r="X959" s="86"/>
      <c r="Y959" s="86"/>
      <c r="Z959" s="88"/>
      <c r="AA959" s="105"/>
      <c r="AB959" s="86"/>
      <c r="AC959" s="90"/>
      <c r="AD959" s="86"/>
      <c r="AE959" s="86"/>
      <c r="AF959" s="86"/>
      <c r="AG959" s="86"/>
      <c r="AH959" s="160"/>
      <c r="AI959" s="153"/>
      <c r="AJ959" s="153"/>
      <c r="AK959" s="86"/>
      <c r="AL959" s="86"/>
      <c r="AM959" s="153"/>
      <c r="AN959" s="153"/>
      <c r="AO959" s="165"/>
      <c r="AP959" s="153"/>
      <c r="AQ959" s="153"/>
      <c r="AR959" s="166">
        <v>0</v>
      </c>
      <c r="AS959" s="88" t="s">
        <v>5719</v>
      </c>
      <c r="AT959" s="92">
        <f t="shared" si="669"/>
        <v>0</v>
      </c>
      <c r="AU959" s="93">
        <v>0</v>
      </c>
      <c r="AV959" s="93">
        <v>0</v>
      </c>
      <c r="AW959" s="166">
        <v>0</v>
      </c>
      <c r="AX959" s="93">
        <v>0</v>
      </c>
      <c r="AY959" s="177"/>
      <c r="AZ959" s="177">
        <v>0</v>
      </c>
      <c r="BA959" s="178"/>
      <c r="BB959" s="105"/>
      <c r="BC959" s="105"/>
      <c r="BD959" s="93"/>
      <c r="BE959" s="93">
        <v>0</v>
      </c>
      <c r="BF959" s="91">
        <v>0</v>
      </c>
      <c r="BG959" s="94"/>
      <c r="BH959" s="95"/>
      <c r="BI959" s="93">
        <f t="shared" si="638"/>
        <v>0</v>
      </c>
      <c r="BJ959" s="105">
        <f t="shared" si="639"/>
        <v>0</v>
      </c>
      <c r="BK959" s="88">
        <f t="shared" si="640"/>
        <v>0</v>
      </c>
      <c r="BL959" s="86">
        <f t="shared" si="641"/>
        <v>0</v>
      </c>
      <c r="BM959" s="105">
        <f t="shared" si="642"/>
        <v>0</v>
      </c>
      <c r="BN959" s="86">
        <f t="shared" si="643"/>
        <v>0</v>
      </c>
      <c r="BO959" s="86">
        <f t="shared" si="644"/>
        <v>0</v>
      </c>
      <c r="BP959" s="86">
        <f t="shared" si="659"/>
        <v>0</v>
      </c>
      <c r="BQ959" s="160"/>
      <c r="BR959" s="86" t="s">
        <v>5720</v>
      </c>
      <c r="BS959" s="88" t="s">
        <v>5721</v>
      </c>
      <c r="BT959" s="86" t="s">
        <v>5722</v>
      </c>
      <c r="BU959" s="86"/>
      <c r="BV959" s="86">
        <f t="shared" si="660"/>
        <v>0</v>
      </c>
      <c r="BW959" s="105" t="str">
        <f t="shared" si="661"/>
        <v/>
      </c>
      <c r="BX959" s="86">
        <f t="shared" si="655"/>
        <v>0</v>
      </c>
      <c r="BY959" s="86">
        <f t="shared" si="656"/>
        <v>0</v>
      </c>
      <c r="BZ959" s="91">
        <f t="shared" si="657"/>
        <v>0</v>
      </c>
      <c r="CA959" s="91">
        <v>0</v>
      </c>
      <c r="CB959" s="96" t="s">
        <v>5719</v>
      </c>
      <c r="CC959" s="91">
        <f t="shared" si="662"/>
        <v>0</v>
      </c>
      <c r="CD959" s="91">
        <f t="shared" si="663"/>
        <v>0</v>
      </c>
      <c r="CE959" s="93">
        <f t="shared" si="664"/>
        <v>0</v>
      </c>
      <c r="CF959" s="93">
        <f t="shared" si="665"/>
        <v>0</v>
      </c>
      <c r="CG959" s="105"/>
      <c r="CH959" s="105"/>
      <c r="CI959" s="86"/>
      <c r="CJ959" s="188"/>
      <c r="CK959" s="181">
        <f t="shared" si="666"/>
        <v>0</v>
      </c>
      <c r="CL959" s="181">
        <f t="shared" si="667"/>
        <v>0</v>
      </c>
      <c r="CM959" s="86" t="s">
        <v>5723</v>
      </c>
      <c r="CN959" s="182"/>
      <c r="CO959" s="183"/>
      <c r="CP959" s="86" t="s">
        <v>5724</v>
      </c>
      <c r="CQ959" s="153"/>
      <c r="CR959" s="187" t="e">
        <f t="shared" si="668"/>
        <v>#VALUE!</v>
      </c>
      <c r="CS959" s="188">
        <v>0</v>
      </c>
      <c r="CT959" s="188" t="e">
        <f t="shared" si="670"/>
        <v>#VALUE!</v>
      </c>
      <c r="CU959" s="93"/>
      <c r="CV959" s="94">
        <f t="shared" si="652"/>
        <v>0</v>
      </c>
      <c r="CW959" s="93">
        <f t="shared" si="653"/>
        <v>0</v>
      </c>
      <c r="CX959" s="86">
        <f t="shared" si="654"/>
        <v>0</v>
      </c>
      <c r="CY959" s="93" t="e">
        <f t="shared" si="671"/>
        <v>#VALUE!</v>
      </c>
      <c r="CZ959" s="93">
        <v>0</v>
      </c>
      <c r="DA959" s="93">
        <v>0</v>
      </c>
      <c r="DB959" s="93" t="e">
        <f t="shared" si="672"/>
        <v>#VALUE!</v>
      </c>
      <c r="DC959" s="93">
        <v>0</v>
      </c>
      <c r="DD959" s="91">
        <v>0</v>
      </c>
      <c r="DE959" s="93" t="e">
        <f t="shared" si="673"/>
        <v>#VALUE!</v>
      </c>
      <c r="DF959" s="93">
        <f t="shared" si="645"/>
        <v>0</v>
      </c>
      <c r="DG959" s="93"/>
      <c r="DH959" s="93">
        <v>0</v>
      </c>
      <c r="DI959" s="93">
        <v>0</v>
      </c>
      <c r="DJ959" s="86">
        <f t="shared" si="674"/>
        <v>0</v>
      </c>
      <c r="DK959" s="91">
        <v>0</v>
      </c>
      <c r="DL959" s="93"/>
      <c r="DM959" s="93">
        <v>0</v>
      </c>
      <c r="DN959" s="93" t="e">
        <f t="shared" si="646"/>
        <v>#VALUE!</v>
      </c>
      <c r="DO959" s="93" t="e">
        <f t="shared" si="675"/>
        <v>#VALUE!</v>
      </c>
      <c r="DP959" s="92" t="e">
        <f t="shared" si="676"/>
        <v>#VALUE!</v>
      </c>
      <c r="DQ959" s="97">
        <f t="shared" si="647"/>
        <v>0</v>
      </c>
      <c r="DR959" s="98">
        <f t="shared" si="677"/>
        <v>10</v>
      </c>
      <c r="DS959" s="93" t="str">
        <f t="shared" si="678"/>
        <v>Mã tin sai !!!</v>
      </c>
      <c r="DT959" s="93"/>
      <c r="DU959" s="78" t="e">
        <f t="shared" si="648"/>
        <v>#VALUE!</v>
      </c>
      <c r="DV959" s="78" t="e">
        <f>INDEX('08_DMGiaDat'!$L:$L,MATCH(DU959,'08_DMGiaDat'!$R:$R,0))</f>
        <v>#VALUE!</v>
      </c>
      <c r="DW959" s="78" t="str">
        <f t="shared" si="649"/>
        <v>5010700200100000001</v>
      </c>
      <c r="DX959" s="78" t="str">
        <f>IFERROR(VLOOKUP(DW959,'08_DMGiaDat'!C918:C919,2,FALSE),"N")</f>
        <v>N</v>
      </c>
      <c r="DY959" s="78" t="str">
        <f t="shared" si="650"/>
        <v>50107002001001</v>
      </c>
      <c r="DZ959" s="78" t="str">
        <f>IFERROR(VLOOKUP(DY959,'08_DMGiaDat'!C918:C919,2,FALSE),"N")</f>
        <v>N</v>
      </c>
      <c r="EA959" s="78" t="str">
        <f t="shared" si="651"/>
        <v>5010700200100000001</v>
      </c>
      <c r="EB959" s="78" t="str">
        <f>IFERROR(VLOOKUP(EA959,'08_DMGiaDat'!C918:C919,2,FALSE),"N")</f>
        <v>N</v>
      </c>
      <c r="EC959" s="92" t="e">
        <f>IF(DV959&lt;&gt;"N",DV959,IF(DX959&lt;&gt;"N",DX959,IF(DZ959&lt;&gt;"N",DZ959*VLOOKUP(LEFT(CB959,3),'03_DMMucDich'!C902:C906,5,FALSE),IF(EB959&lt;&gt;"N",EB959*VLOOKUP(LEFT(CB959,3),'03_DMMucDich'!C902:C906,5,FALSE),"N/A"))))</f>
        <v>#VALUE!</v>
      </c>
    </row>
    <row r="960" spans="1:133" s="34" customFormat="1" ht="16" x14ac:dyDescent="0.2">
      <c r="A960" s="85">
        <v>946</v>
      </c>
      <c r="B960" s="86"/>
      <c r="C960" s="87"/>
      <c r="D960" s="141"/>
      <c r="E960" s="86"/>
      <c r="F960" s="88"/>
      <c r="G960" s="88" t="s">
        <v>5718</v>
      </c>
      <c r="H960" s="151">
        <v>2022</v>
      </c>
      <c r="I960" s="86"/>
      <c r="J960" s="86"/>
      <c r="K960" s="145"/>
      <c r="L960" s="105"/>
      <c r="M960" s="86"/>
      <c r="N960" s="105"/>
      <c r="O960" s="105"/>
      <c r="P960" s="86"/>
      <c r="Q960" s="86"/>
      <c r="R960" s="153"/>
      <c r="S960" s="86"/>
      <c r="T960" s="86"/>
      <c r="U960" s="86"/>
      <c r="V960" s="86" t="str">
        <f t="shared" si="658"/>
        <v xml:space="preserve">, </v>
      </c>
      <c r="W960" s="86"/>
      <c r="X960" s="86"/>
      <c r="Y960" s="86"/>
      <c r="Z960" s="88"/>
      <c r="AA960" s="105"/>
      <c r="AB960" s="86"/>
      <c r="AC960" s="90"/>
      <c r="AD960" s="86"/>
      <c r="AE960" s="86"/>
      <c r="AF960" s="86"/>
      <c r="AG960" s="86"/>
      <c r="AH960" s="160"/>
      <c r="AI960" s="153"/>
      <c r="AJ960" s="153"/>
      <c r="AK960" s="86"/>
      <c r="AL960" s="86"/>
      <c r="AM960" s="153"/>
      <c r="AN960" s="153"/>
      <c r="AO960" s="165"/>
      <c r="AP960" s="153"/>
      <c r="AQ960" s="153"/>
      <c r="AR960" s="166">
        <v>0</v>
      </c>
      <c r="AS960" s="88" t="s">
        <v>5719</v>
      </c>
      <c r="AT960" s="92">
        <f t="shared" si="669"/>
        <v>0</v>
      </c>
      <c r="AU960" s="93">
        <v>0</v>
      </c>
      <c r="AV960" s="93">
        <v>0</v>
      </c>
      <c r="AW960" s="166">
        <v>0</v>
      </c>
      <c r="AX960" s="93">
        <v>0</v>
      </c>
      <c r="AY960" s="177"/>
      <c r="AZ960" s="177">
        <v>0</v>
      </c>
      <c r="BA960" s="178"/>
      <c r="BB960" s="105"/>
      <c r="BC960" s="105"/>
      <c r="BD960" s="93"/>
      <c r="BE960" s="93">
        <v>0</v>
      </c>
      <c r="BF960" s="91">
        <v>0</v>
      </c>
      <c r="BG960" s="94"/>
      <c r="BH960" s="95"/>
      <c r="BI960" s="93">
        <f t="shared" si="638"/>
        <v>0</v>
      </c>
      <c r="BJ960" s="105">
        <f t="shared" si="639"/>
        <v>0</v>
      </c>
      <c r="BK960" s="88">
        <f t="shared" si="640"/>
        <v>0</v>
      </c>
      <c r="BL960" s="86">
        <f t="shared" si="641"/>
        <v>0</v>
      </c>
      <c r="BM960" s="105">
        <f t="shared" si="642"/>
        <v>0</v>
      </c>
      <c r="BN960" s="86">
        <f t="shared" si="643"/>
        <v>0</v>
      </c>
      <c r="BO960" s="86">
        <f t="shared" si="644"/>
        <v>0</v>
      </c>
      <c r="BP960" s="86">
        <f t="shared" si="659"/>
        <v>0</v>
      </c>
      <c r="BQ960" s="160"/>
      <c r="BR960" s="86" t="s">
        <v>5720</v>
      </c>
      <c r="BS960" s="88" t="s">
        <v>5721</v>
      </c>
      <c r="BT960" s="86" t="s">
        <v>5722</v>
      </c>
      <c r="BU960" s="86"/>
      <c r="BV960" s="86">
        <f t="shared" si="660"/>
        <v>0</v>
      </c>
      <c r="BW960" s="105" t="str">
        <f t="shared" si="661"/>
        <v/>
      </c>
      <c r="BX960" s="86">
        <f t="shared" si="655"/>
        <v>0</v>
      </c>
      <c r="BY960" s="86">
        <f t="shared" si="656"/>
        <v>0</v>
      </c>
      <c r="BZ960" s="91">
        <f t="shared" si="657"/>
        <v>0</v>
      </c>
      <c r="CA960" s="91">
        <v>0</v>
      </c>
      <c r="CB960" s="96" t="s">
        <v>5719</v>
      </c>
      <c r="CC960" s="91">
        <f t="shared" si="662"/>
        <v>0</v>
      </c>
      <c r="CD960" s="91">
        <f t="shared" si="663"/>
        <v>0</v>
      </c>
      <c r="CE960" s="93">
        <f t="shared" si="664"/>
        <v>0</v>
      </c>
      <c r="CF960" s="93">
        <f t="shared" si="665"/>
        <v>0</v>
      </c>
      <c r="CG960" s="105"/>
      <c r="CH960" s="105"/>
      <c r="CI960" s="86"/>
      <c r="CJ960" s="188"/>
      <c r="CK960" s="181">
        <f t="shared" si="666"/>
        <v>0</v>
      </c>
      <c r="CL960" s="181">
        <f t="shared" si="667"/>
        <v>0</v>
      </c>
      <c r="CM960" s="86" t="s">
        <v>5723</v>
      </c>
      <c r="CN960" s="182"/>
      <c r="CO960" s="183"/>
      <c r="CP960" s="86" t="s">
        <v>5724</v>
      </c>
      <c r="CQ960" s="153"/>
      <c r="CR960" s="187" t="e">
        <f t="shared" si="668"/>
        <v>#VALUE!</v>
      </c>
      <c r="CS960" s="188">
        <v>0</v>
      </c>
      <c r="CT960" s="188" t="e">
        <f t="shared" si="670"/>
        <v>#VALUE!</v>
      </c>
      <c r="CU960" s="93"/>
      <c r="CV960" s="94">
        <f t="shared" si="652"/>
        <v>0</v>
      </c>
      <c r="CW960" s="93">
        <f t="shared" si="653"/>
        <v>0</v>
      </c>
      <c r="CX960" s="86">
        <f t="shared" si="654"/>
        <v>0</v>
      </c>
      <c r="CY960" s="93" t="e">
        <f t="shared" si="671"/>
        <v>#VALUE!</v>
      </c>
      <c r="CZ960" s="93">
        <v>0</v>
      </c>
      <c r="DA960" s="93">
        <v>0</v>
      </c>
      <c r="DB960" s="93" t="e">
        <f t="shared" si="672"/>
        <v>#VALUE!</v>
      </c>
      <c r="DC960" s="93">
        <v>0</v>
      </c>
      <c r="DD960" s="91">
        <v>0</v>
      </c>
      <c r="DE960" s="93" t="e">
        <f t="shared" si="673"/>
        <v>#VALUE!</v>
      </c>
      <c r="DF960" s="93">
        <f t="shared" si="645"/>
        <v>0</v>
      </c>
      <c r="DG960" s="93"/>
      <c r="DH960" s="93">
        <v>0</v>
      </c>
      <c r="DI960" s="93">
        <v>0</v>
      </c>
      <c r="DJ960" s="86">
        <f t="shared" si="674"/>
        <v>0</v>
      </c>
      <c r="DK960" s="91">
        <v>0</v>
      </c>
      <c r="DL960" s="93"/>
      <c r="DM960" s="93">
        <v>0</v>
      </c>
      <c r="DN960" s="93" t="e">
        <f t="shared" si="646"/>
        <v>#VALUE!</v>
      </c>
      <c r="DO960" s="93" t="e">
        <f t="shared" si="675"/>
        <v>#VALUE!</v>
      </c>
      <c r="DP960" s="92" t="e">
        <f t="shared" si="676"/>
        <v>#VALUE!</v>
      </c>
      <c r="DQ960" s="97">
        <f t="shared" si="647"/>
        <v>0</v>
      </c>
      <c r="DR960" s="98">
        <f t="shared" si="677"/>
        <v>10</v>
      </c>
      <c r="DS960" s="93" t="str">
        <f t="shared" si="678"/>
        <v>Mã tin sai !!!</v>
      </c>
      <c r="DT960" s="93"/>
      <c r="DU960" s="78" t="e">
        <f t="shared" si="648"/>
        <v>#VALUE!</v>
      </c>
      <c r="DV960" s="78" t="e">
        <f>INDEX('08_DMGiaDat'!$L:$L,MATCH(DU960,'08_DMGiaDat'!$R:$R,0))</f>
        <v>#VALUE!</v>
      </c>
      <c r="DW960" s="78" t="str">
        <f t="shared" si="649"/>
        <v>5010700200100000001</v>
      </c>
      <c r="DX960" s="78" t="str">
        <f>IFERROR(VLOOKUP(DW960,'08_DMGiaDat'!C918:C919,2,FALSE),"N")</f>
        <v>N</v>
      </c>
      <c r="DY960" s="78" t="str">
        <f t="shared" si="650"/>
        <v>50107002001001</v>
      </c>
      <c r="DZ960" s="78" t="str">
        <f>IFERROR(VLOOKUP(DY960,'08_DMGiaDat'!C918:C919,2,FALSE),"N")</f>
        <v>N</v>
      </c>
      <c r="EA960" s="78" t="str">
        <f t="shared" si="651"/>
        <v>5010700200100000001</v>
      </c>
      <c r="EB960" s="78" t="str">
        <f>IFERROR(VLOOKUP(EA960,'08_DMGiaDat'!C918:C919,2,FALSE),"N")</f>
        <v>N</v>
      </c>
      <c r="EC960" s="92" t="e">
        <f>IF(DV960&lt;&gt;"N",DV960,IF(DX960&lt;&gt;"N",DX960,IF(DZ960&lt;&gt;"N",DZ960*VLOOKUP(LEFT(CB960,3),'03_DMMucDich'!C902:C906,5,FALSE),IF(EB960&lt;&gt;"N",EB960*VLOOKUP(LEFT(CB960,3),'03_DMMucDich'!C902:C906,5,FALSE),"N/A"))))</f>
        <v>#VALUE!</v>
      </c>
    </row>
    <row r="961" spans="1:133" s="34" customFormat="1" ht="16" x14ac:dyDescent="0.2">
      <c r="A961" s="85">
        <v>947</v>
      </c>
      <c r="B961" s="86"/>
      <c r="C961" s="87"/>
      <c r="D961" s="141"/>
      <c r="E961" s="86"/>
      <c r="F961" s="88"/>
      <c r="G961" s="88" t="s">
        <v>5718</v>
      </c>
      <c r="H961" s="151">
        <v>2022</v>
      </c>
      <c r="I961" s="86"/>
      <c r="J961" s="86"/>
      <c r="K961" s="145"/>
      <c r="L961" s="105"/>
      <c r="M961" s="86"/>
      <c r="N961" s="105"/>
      <c r="O961" s="105"/>
      <c r="P961" s="86"/>
      <c r="Q961" s="86"/>
      <c r="R961" s="153"/>
      <c r="S961" s="86"/>
      <c r="T961" s="86"/>
      <c r="U961" s="86"/>
      <c r="V961" s="86" t="str">
        <f t="shared" si="658"/>
        <v xml:space="preserve">, </v>
      </c>
      <c r="W961" s="86"/>
      <c r="X961" s="86"/>
      <c r="Y961" s="86"/>
      <c r="Z961" s="88"/>
      <c r="AA961" s="105"/>
      <c r="AB961" s="86"/>
      <c r="AC961" s="90"/>
      <c r="AD961" s="86"/>
      <c r="AE961" s="86"/>
      <c r="AF961" s="86"/>
      <c r="AG961" s="86"/>
      <c r="AH961" s="160"/>
      <c r="AI961" s="153"/>
      <c r="AJ961" s="153"/>
      <c r="AK961" s="86"/>
      <c r="AL961" s="86"/>
      <c r="AM961" s="153"/>
      <c r="AN961" s="153"/>
      <c r="AO961" s="165"/>
      <c r="AP961" s="153"/>
      <c r="AQ961" s="153"/>
      <c r="AR961" s="166">
        <v>0</v>
      </c>
      <c r="AS961" s="88" t="s">
        <v>5719</v>
      </c>
      <c r="AT961" s="92">
        <f t="shared" si="669"/>
        <v>0</v>
      </c>
      <c r="AU961" s="93">
        <v>0</v>
      </c>
      <c r="AV961" s="93">
        <v>0</v>
      </c>
      <c r="AW961" s="166">
        <v>0</v>
      </c>
      <c r="AX961" s="93">
        <v>0</v>
      </c>
      <c r="AY961" s="177"/>
      <c r="AZ961" s="177">
        <v>0</v>
      </c>
      <c r="BA961" s="178"/>
      <c r="BB961" s="105"/>
      <c r="BC961" s="105"/>
      <c r="BD961" s="93"/>
      <c r="BE961" s="93">
        <v>0</v>
      </c>
      <c r="BF961" s="91">
        <v>0</v>
      </c>
      <c r="BG961" s="94"/>
      <c r="BH961" s="95"/>
      <c r="BI961" s="93">
        <f t="shared" si="638"/>
        <v>0</v>
      </c>
      <c r="BJ961" s="105">
        <f t="shared" si="639"/>
        <v>0</v>
      </c>
      <c r="BK961" s="88">
        <f t="shared" si="640"/>
        <v>0</v>
      </c>
      <c r="BL961" s="86">
        <f t="shared" si="641"/>
        <v>0</v>
      </c>
      <c r="BM961" s="105">
        <f t="shared" si="642"/>
        <v>0</v>
      </c>
      <c r="BN961" s="86">
        <f t="shared" si="643"/>
        <v>0</v>
      </c>
      <c r="BO961" s="86">
        <f t="shared" si="644"/>
        <v>0</v>
      </c>
      <c r="BP961" s="86">
        <f t="shared" si="659"/>
        <v>0</v>
      </c>
      <c r="BQ961" s="160"/>
      <c r="BR961" s="86" t="s">
        <v>5720</v>
      </c>
      <c r="BS961" s="88" t="s">
        <v>5721</v>
      </c>
      <c r="BT961" s="86" t="s">
        <v>5722</v>
      </c>
      <c r="BU961" s="86"/>
      <c r="BV961" s="86">
        <f t="shared" si="660"/>
        <v>0</v>
      </c>
      <c r="BW961" s="105" t="str">
        <f t="shared" si="661"/>
        <v/>
      </c>
      <c r="BX961" s="86">
        <f t="shared" si="655"/>
        <v>0</v>
      </c>
      <c r="BY961" s="86">
        <f t="shared" si="656"/>
        <v>0</v>
      </c>
      <c r="BZ961" s="91">
        <f t="shared" si="657"/>
        <v>0</v>
      </c>
      <c r="CA961" s="91">
        <v>0</v>
      </c>
      <c r="CB961" s="96" t="s">
        <v>5719</v>
      </c>
      <c r="CC961" s="91">
        <f t="shared" si="662"/>
        <v>0</v>
      </c>
      <c r="CD961" s="91">
        <f t="shared" si="663"/>
        <v>0</v>
      </c>
      <c r="CE961" s="93">
        <f t="shared" si="664"/>
        <v>0</v>
      </c>
      <c r="CF961" s="93">
        <f t="shared" si="665"/>
        <v>0</v>
      </c>
      <c r="CG961" s="105"/>
      <c r="CH961" s="105"/>
      <c r="CI961" s="86"/>
      <c r="CJ961" s="188"/>
      <c r="CK961" s="181">
        <f t="shared" si="666"/>
        <v>0</v>
      </c>
      <c r="CL961" s="181">
        <f t="shared" si="667"/>
        <v>0</v>
      </c>
      <c r="CM961" s="86" t="s">
        <v>5723</v>
      </c>
      <c r="CN961" s="182"/>
      <c r="CO961" s="183"/>
      <c r="CP961" s="86" t="s">
        <v>5724</v>
      </c>
      <c r="CQ961" s="153"/>
      <c r="CR961" s="187" t="e">
        <f t="shared" si="668"/>
        <v>#VALUE!</v>
      </c>
      <c r="CS961" s="188">
        <v>0</v>
      </c>
      <c r="CT961" s="188" t="e">
        <f t="shared" si="670"/>
        <v>#VALUE!</v>
      </c>
      <c r="CU961" s="93"/>
      <c r="CV961" s="94">
        <f t="shared" si="652"/>
        <v>0</v>
      </c>
      <c r="CW961" s="93">
        <f t="shared" si="653"/>
        <v>0</v>
      </c>
      <c r="CX961" s="86">
        <f t="shared" si="654"/>
        <v>0</v>
      </c>
      <c r="CY961" s="93" t="e">
        <f t="shared" si="671"/>
        <v>#VALUE!</v>
      </c>
      <c r="CZ961" s="93">
        <v>0</v>
      </c>
      <c r="DA961" s="93">
        <v>0</v>
      </c>
      <c r="DB961" s="93" t="e">
        <f t="shared" si="672"/>
        <v>#VALUE!</v>
      </c>
      <c r="DC961" s="93">
        <v>0</v>
      </c>
      <c r="DD961" s="91">
        <v>0</v>
      </c>
      <c r="DE961" s="93" t="e">
        <f t="shared" si="673"/>
        <v>#VALUE!</v>
      </c>
      <c r="DF961" s="93">
        <f t="shared" si="645"/>
        <v>0</v>
      </c>
      <c r="DG961" s="93"/>
      <c r="DH961" s="93">
        <v>0</v>
      </c>
      <c r="DI961" s="93">
        <v>0</v>
      </c>
      <c r="DJ961" s="86">
        <f t="shared" si="674"/>
        <v>0</v>
      </c>
      <c r="DK961" s="91">
        <v>0</v>
      </c>
      <c r="DL961" s="93"/>
      <c r="DM961" s="93">
        <v>0</v>
      </c>
      <c r="DN961" s="93" t="e">
        <f t="shared" si="646"/>
        <v>#VALUE!</v>
      </c>
      <c r="DO961" s="93" t="e">
        <f t="shared" si="675"/>
        <v>#VALUE!</v>
      </c>
      <c r="DP961" s="92" t="e">
        <f t="shared" si="676"/>
        <v>#VALUE!</v>
      </c>
      <c r="DQ961" s="97">
        <f t="shared" si="647"/>
        <v>0</v>
      </c>
      <c r="DR961" s="98">
        <f t="shared" si="677"/>
        <v>10</v>
      </c>
      <c r="DS961" s="93" t="str">
        <f t="shared" si="678"/>
        <v>Mã tin sai !!!</v>
      </c>
      <c r="DT961" s="93"/>
      <c r="DU961" s="78" t="e">
        <f t="shared" si="648"/>
        <v>#VALUE!</v>
      </c>
      <c r="DV961" s="78" t="e">
        <f>INDEX('08_DMGiaDat'!$L:$L,MATCH(DU961,'08_DMGiaDat'!$R:$R,0))</f>
        <v>#VALUE!</v>
      </c>
      <c r="DW961" s="78" t="str">
        <f t="shared" si="649"/>
        <v>5010700200100000001</v>
      </c>
      <c r="DX961" s="78" t="str">
        <f>IFERROR(VLOOKUP(DW961,'08_DMGiaDat'!C918:C919,2,FALSE),"N")</f>
        <v>N</v>
      </c>
      <c r="DY961" s="78" t="str">
        <f t="shared" si="650"/>
        <v>50107002001001</v>
      </c>
      <c r="DZ961" s="78" t="str">
        <f>IFERROR(VLOOKUP(DY961,'08_DMGiaDat'!C918:C919,2,FALSE),"N")</f>
        <v>N</v>
      </c>
      <c r="EA961" s="78" t="str">
        <f t="shared" si="651"/>
        <v>5010700200100000001</v>
      </c>
      <c r="EB961" s="78" t="str">
        <f>IFERROR(VLOOKUP(EA961,'08_DMGiaDat'!C918:C919,2,FALSE),"N")</f>
        <v>N</v>
      </c>
      <c r="EC961" s="92" t="e">
        <f>IF(DV961&lt;&gt;"N",DV961,IF(DX961&lt;&gt;"N",DX961,IF(DZ961&lt;&gt;"N",DZ961*VLOOKUP(LEFT(CB961,3),'03_DMMucDich'!C902:C906,5,FALSE),IF(EB961&lt;&gt;"N",EB961*VLOOKUP(LEFT(CB961,3),'03_DMMucDich'!C902:C906,5,FALSE),"N/A"))))</f>
        <v>#VALUE!</v>
      </c>
    </row>
    <row r="962" spans="1:133" s="34" customFormat="1" ht="16" x14ac:dyDescent="0.2">
      <c r="A962" s="85">
        <v>948</v>
      </c>
      <c r="B962" s="86"/>
      <c r="C962" s="87"/>
      <c r="D962" s="141"/>
      <c r="E962" s="86"/>
      <c r="F962" s="88"/>
      <c r="G962" s="88" t="s">
        <v>5718</v>
      </c>
      <c r="H962" s="151">
        <v>2022</v>
      </c>
      <c r="I962" s="86"/>
      <c r="J962" s="86"/>
      <c r="K962" s="145"/>
      <c r="L962" s="105"/>
      <c r="M962" s="86"/>
      <c r="N962" s="105"/>
      <c r="O962" s="105"/>
      <c r="P962" s="86"/>
      <c r="Q962" s="86"/>
      <c r="R962" s="153"/>
      <c r="S962" s="86"/>
      <c r="T962" s="86"/>
      <c r="U962" s="86"/>
      <c r="V962" s="86" t="str">
        <f t="shared" si="658"/>
        <v xml:space="preserve">, </v>
      </c>
      <c r="W962" s="86"/>
      <c r="X962" s="86"/>
      <c r="Y962" s="86"/>
      <c r="Z962" s="88"/>
      <c r="AA962" s="105"/>
      <c r="AB962" s="86"/>
      <c r="AC962" s="90"/>
      <c r="AD962" s="86"/>
      <c r="AE962" s="86"/>
      <c r="AF962" s="86"/>
      <c r="AG962" s="86"/>
      <c r="AH962" s="160"/>
      <c r="AI962" s="153"/>
      <c r="AJ962" s="153"/>
      <c r="AK962" s="86"/>
      <c r="AL962" s="86"/>
      <c r="AM962" s="153"/>
      <c r="AN962" s="153"/>
      <c r="AO962" s="165"/>
      <c r="AP962" s="153"/>
      <c r="AQ962" s="153"/>
      <c r="AR962" s="166">
        <v>0</v>
      </c>
      <c r="AS962" s="88" t="s">
        <v>5719</v>
      </c>
      <c r="AT962" s="92">
        <f t="shared" si="669"/>
        <v>0</v>
      </c>
      <c r="AU962" s="93">
        <v>0</v>
      </c>
      <c r="AV962" s="93">
        <v>0</v>
      </c>
      <c r="AW962" s="166">
        <v>0</v>
      </c>
      <c r="AX962" s="93">
        <v>0</v>
      </c>
      <c r="AY962" s="177"/>
      <c r="AZ962" s="177">
        <v>0</v>
      </c>
      <c r="BA962" s="178"/>
      <c r="BB962" s="105"/>
      <c r="BC962" s="105"/>
      <c r="BD962" s="93"/>
      <c r="BE962" s="93">
        <v>0</v>
      </c>
      <c r="BF962" s="91">
        <v>0</v>
      </c>
      <c r="BG962" s="94"/>
      <c r="BH962" s="95"/>
      <c r="BI962" s="93">
        <f t="shared" si="638"/>
        <v>0</v>
      </c>
      <c r="BJ962" s="105">
        <f t="shared" si="639"/>
        <v>0</v>
      </c>
      <c r="BK962" s="88">
        <f t="shared" si="640"/>
        <v>0</v>
      </c>
      <c r="BL962" s="86">
        <f t="shared" si="641"/>
        <v>0</v>
      </c>
      <c r="BM962" s="105">
        <f t="shared" si="642"/>
        <v>0</v>
      </c>
      <c r="BN962" s="86">
        <f t="shared" si="643"/>
        <v>0</v>
      </c>
      <c r="BO962" s="86">
        <f t="shared" si="644"/>
        <v>0</v>
      </c>
      <c r="BP962" s="86">
        <f t="shared" si="659"/>
        <v>0</v>
      </c>
      <c r="BQ962" s="160"/>
      <c r="BR962" s="86" t="s">
        <v>5720</v>
      </c>
      <c r="BS962" s="88" t="s">
        <v>5721</v>
      </c>
      <c r="BT962" s="86" t="s">
        <v>5722</v>
      </c>
      <c r="BU962" s="86"/>
      <c r="BV962" s="86">
        <f t="shared" si="660"/>
        <v>0</v>
      </c>
      <c r="BW962" s="105" t="str">
        <f t="shared" si="661"/>
        <v/>
      </c>
      <c r="BX962" s="86">
        <f t="shared" si="655"/>
        <v>0</v>
      </c>
      <c r="BY962" s="86">
        <f t="shared" si="656"/>
        <v>0</v>
      </c>
      <c r="BZ962" s="91">
        <f t="shared" si="657"/>
        <v>0</v>
      </c>
      <c r="CA962" s="91">
        <v>0</v>
      </c>
      <c r="CB962" s="96" t="s">
        <v>5719</v>
      </c>
      <c r="CC962" s="91">
        <f t="shared" si="662"/>
        <v>0</v>
      </c>
      <c r="CD962" s="91">
        <f t="shared" si="663"/>
        <v>0</v>
      </c>
      <c r="CE962" s="93">
        <f t="shared" si="664"/>
        <v>0</v>
      </c>
      <c r="CF962" s="93">
        <f t="shared" si="665"/>
        <v>0</v>
      </c>
      <c r="CG962" s="105"/>
      <c r="CH962" s="105"/>
      <c r="CI962" s="86"/>
      <c r="CJ962" s="188"/>
      <c r="CK962" s="181">
        <f t="shared" si="666"/>
        <v>0</v>
      </c>
      <c r="CL962" s="181">
        <f t="shared" si="667"/>
        <v>0</v>
      </c>
      <c r="CM962" s="86" t="s">
        <v>5723</v>
      </c>
      <c r="CN962" s="182"/>
      <c r="CO962" s="183"/>
      <c r="CP962" s="86" t="s">
        <v>5724</v>
      </c>
      <c r="CQ962" s="153"/>
      <c r="CR962" s="187" t="e">
        <f t="shared" si="668"/>
        <v>#VALUE!</v>
      </c>
      <c r="CS962" s="188">
        <v>0</v>
      </c>
      <c r="CT962" s="188" t="e">
        <f t="shared" si="670"/>
        <v>#VALUE!</v>
      </c>
      <c r="CU962" s="93"/>
      <c r="CV962" s="94">
        <f t="shared" si="652"/>
        <v>0</v>
      </c>
      <c r="CW962" s="93">
        <f t="shared" si="653"/>
        <v>0</v>
      </c>
      <c r="CX962" s="86">
        <f t="shared" si="654"/>
        <v>0</v>
      </c>
      <c r="CY962" s="93" t="e">
        <f t="shared" si="671"/>
        <v>#VALUE!</v>
      </c>
      <c r="CZ962" s="93">
        <v>0</v>
      </c>
      <c r="DA962" s="93">
        <v>0</v>
      </c>
      <c r="DB962" s="93" t="e">
        <f t="shared" si="672"/>
        <v>#VALUE!</v>
      </c>
      <c r="DC962" s="93">
        <v>0</v>
      </c>
      <c r="DD962" s="91">
        <v>0</v>
      </c>
      <c r="DE962" s="93" t="e">
        <f t="shared" si="673"/>
        <v>#VALUE!</v>
      </c>
      <c r="DF962" s="93">
        <f t="shared" si="645"/>
        <v>0</v>
      </c>
      <c r="DG962" s="93"/>
      <c r="DH962" s="93">
        <v>0</v>
      </c>
      <c r="DI962" s="93">
        <v>0</v>
      </c>
      <c r="DJ962" s="86">
        <f t="shared" si="674"/>
        <v>0</v>
      </c>
      <c r="DK962" s="91">
        <v>0</v>
      </c>
      <c r="DL962" s="93"/>
      <c r="DM962" s="93">
        <v>0</v>
      </c>
      <c r="DN962" s="93" t="e">
        <f t="shared" si="646"/>
        <v>#VALUE!</v>
      </c>
      <c r="DO962" s="93" t="e">
        <f t="shared" si="675"/>
        <v>#VALUE!</v>
      </c>
      <c r="DP962" s="92" t="e">
        <f t="shared" si="676"/>
        <v>#VALUE!</v>
      </c>
      <c r="DQ962" s="97">
        <f t="shared" si="647"/>
        <v>0</v>
      </c>
      <c r="DR962" s="98">
        <f t="shared" si="677"/>
        <v>10</v>
      </c>
      <c r="DS962" s="93" t="str">
        <f t="shared" si="678"/>
        <v>Mã tin sai !!!</v>
      </c>
      <c r="DT962" s="93"/>
      <c r="DU962" s="78" t="e">
        <f t="shared" si="648"/>
        <v>#VALUE!</v>
      </c>
      <c r="DV962" s="78" t="e">
        <f>INDEX('08_DMGiaDat'!$L:$L,MATCH(DU962,'08_DMGiaDat'!$R:$R,0))</f>
        <v>#VALUE!</v>
      </c>
      <c r="DW962" s="78" t="str">
        <f t="shared" si="649"/>
        <v>5010700200100000001</v>
      </c>
      <c r="DX962" s="78" t="str">
        <f>IFERROR(VLOOKUP(DW962,'08_DMGiaDat'!C918:C919,2,FALSE),"N")</f>
        <v>N</v>
      </c>
      <c r="DY962" s="78" t="str">
        <f t="shared" si="650"/>
        <v>50107002001001</v>
      </c>
      <c r="DZ962" s="78" t="str">
        <f>IFERROR(VLOOKUP(DY962,'08_DMGiaDat'!C918:C919,2,FALSE),"N")</f>
        <v>N</v>
      </c>
      <c r="EA962" s="78" t="str">
        <f t="shared" si="651"/>
        <v>5010700200100000001</v>
      </c>
      <c r="EB962" s="78" t="str">
        <f>IFERROR(VLOOKUP(EA962,'08_DMGiaDat'!C918:C919,2,FALSE),"N")</f>
        <v>N</v>
      </c>
      <c r="EC962" s="92" t="e">
        <f>IF(DV962&lt;&gt;"N",DV962,IF(DX962&lt;&gt;"N",DX962,IF(DZ962&lt;&gt;"N",DZ962*VLOOKUP(LEFT(CB962,3),'03_DMMucDich'!C902:C906,5,FALSE),IF(EB962&lt;&gt;"N",EB962*VLOOKUP(LEFT(CB962,3),'03_DMMucDich'!C902:C906,5,FALSE),"N/A"))))</f>
        <v>#VALUE!</v>
      </c>
    </row>
    <row r="963" spans="1:133" s="34" customFormat="1" ht="16" x14ac:dyDescent="0.2">
      <c r="A963" s="85">
        <v>949</v>
      </c>
      <c r="B963" s="86"/>
      <c r="C963" s="87"/>
      <c r="D963" s="141"/>
      <c r="E963" s="86"/>
      <c r="F963" s="88"/>
      <c r="G963" s="88" t="s">
        <v>5718</v>
      </c>
      <c r="H963" s="151">
        <v>2022</v>
      </c>
      <c r="I963" s="86"/>
      <c r="J963" s="86"/>
      <c r="K963" s="145"/>
      <c r="L963" s="105"/>
      <c r="M963" s="86"/>
      <c r="N963" s="105"/>
      <c r="O963" s="105"/>
      <c r="P963" s="86"/>
      <c r="Q963" s="86"/>
      <c r="R963" s="153"/>
      <c r="S963" s="86"/>
      <c r="T963" s="86"/>
      <c r="U963" s="86"/>
      <c r="V963" s="86" t="str">
        <f t="shared" si="658"/>
        <v xml:space="preserve">, </v>
      </c>
      <c r="W963" s="86"/>
      <c r="X963" s="86"/>
      <c r="Y963" s="86"/>
      <c r="Z963" s="88"/>
      <c r="AA963" s="105"/>
      <c r="AB963" s="86"/>
      <c r="AC963" s="90"/>
      <c r="AD963" s="86"/>
      <c r="AE963" s="86"/>
      <c r="AF963" s="86"/>
      <c r="AG963" s="86"/>
      <c r="AH963" s="160"/>
      <c r="AI963" s="153"/>
      <c r="AJ963" s="153"/>
      <c r="AK963" s="86"/>
      <c r="AL963" s="86"/>
      <c r="AM963" s="153"/>
      <c r="AN963" s="153"/>
      <c r="AO963" s="165"/>
      <c r="AP963" s="153"/>
      <c r="AQ963" s="153"/>
      <c r="AR963" s="166">
        <v>0</v>
      </c>
      <c r="AS963" s="88" t="s">
        <v>5719</v>
      </c>
      <c r="AT963" s="92">
        <f t="shared" si="669"/>
        <v>0</v>
      </c>
      <c r="AU963" s="93">
        <v>0</v>
      </c>
      <c r="AV963" s="93">
        <v>0</v>
      </c>
      <c r="AW963" s="166">
        <v>0</v>
      </c>
      <c r="AX963" s="93">
        <v>0</v>
      </c>
      <c r="AY963" s="177"/>
      <c r="AZ963" s="177">
        <v>0</v>
      </c>
      <c r="BA963" s="178"/>
      <c r="BB963" s="105"/>
      <c r="BC963" s="105"/>
      <c r="BD963" s="93"/>
      <c r="BE963" s="93">
        <v>0</v>
      </c>
      <c r="BF963" s="91">
        <v>0</v>
      </c>
      <c r="BG963" s="94"/>
      <c r="BH963" s="95"/>
      <c r="BI963" s="93">
        <f t="shared" si="638"/>
        <v>0</v>
      </c>
      <c r="BJ963" s="105">
        <f t="shared" si="639"/>
        <v>0</v>
      </c>
      <c r="BK963" s="88">
        <f t="shared" si="640"/>
        <v>0</v>
      </c>
      <c r="BL963" s="86">
        <f t="shared" si="641"/>
        <v>0</v>
      </c>
      <c r="BM963" s="105">
        <f t="shared" si="642"/>
        <v>0</v>
      </c>
      <c r="BN963" s="86">
        <f t="shared" si="643"/>
        <v>0</v>
      </c>
      <c r="BO963" s="86">
        <f t="shared" si="644"/>
        <v>0</v>
      </c>
      <c r="BP963" s="86">
        <f t="shared" si="659"/>
        <v>0</v>
      </c>
      <c r="BQ963" s="160"/>
      <c r="BR963" s="86" t="s">
        <v>5720</v>
      </c>
      <c r="BS963" s="88" t="s">
        <v>5721</v>
      </c>
      <c r="BT963" s="86" t="s">
        <v>5722</v>
      </c>
      <c r="BU963" s="86"/>
      <c r="BV963" s="86">
        <f t="shared" si="660"/>
        <v>0</v>
      </c>
      <c r="BW963" s="105" t="str">
        <f t="shared" si="661"/>
        <v/>
      </c>
      <c r="BX963" s="86">
        <f t="shared" si="655"/>
        <v>0</v>
      </c>
      <c r="BY963" s="86">
        <f t="shared" si="656"/>
        <v>0</v>
      </c>
      <c r="BZ963" s="91">
        <f t="shared" si="657"/>
        <v>0</v>
      </c>
      <c r="CA963" s="91">
        <v>0</v>
      </c>
      <c r="CB963" s="96" t="s">
        <v>5719</v>
      </c>
      <c r="CC963" s="91">
        <f t="shared" si="662"/>
        <v>0</v>
      </c>
      <c r="CD963" s="91">
        <f t="shared" si="663"/>
        <v>0</v>
      </c>
      <c r="CE963" s="93">
        <f t="shared" si="664"/>
        <v>0</v>
      </c>
      <c r="CF963" s="93">
        <f t="shared" si="665"/>
        <v>0</v>
      </c>
      <c r="CG963" s="105"/>
      <c r="CH963" s="105"/>
      <c r="CI963" s="86"/>
      <c r="CJ963" s="188"/>
      <c r="CK963" s="181">
        <f t="shared" si="666"/>
        <v>0</v>
      </c>
      <c r="CL963" s="181">
        <f t="shared" si="667"/>
        <v>0</v>
      </c>
      <c r="CM963" s="86" t="s">
        <v>5723</v>
      </c>
      <c r="CN963" s="182"/>
      <c r="CO963" s="183"/>
      <c r="CP963" s="86" t="s">
        <v>5724</v>
      </c>
      <c r="CQ963" s="153"/>
      <c r="CR963" s="187" t="e">
        <f t="shared" si="668"/>
        <v>#VALUE!</v>
      </c>
      <c r="CS963" s="188">
        <v>0</v>
      </c>
      <c r="CT963" s="188" t="e">
        <f t="shared" si="670"/>
        <v>#VALUE!</v>
      </c>
      <c r="CU963" s="93"/>
      <c r="CV963" s="94">
        <f t="shared" si="652"/>
        <v>0</v>
      </c>
      <c r="CW963" s="93">
        <f t="shared" si="653"/>
        <v>0</v>
      </c>
      <c r="CX963" s="86">
        <f t="shared" si="654"/>
        <v>0</v>
      </c>
      <c r="CY963" s="93" t="e">
        <f t="shared" si="671"/>
        <v>#VALUE!</v>
      </c>
      <c r="CZ963" s="93">
        <v>0</v>
      </c>
      <c r="DA963" s="93">
        <v>0</v>
      </c>
      <c r="DB963" s="93" t="e">
        <f t="shared" si="672"/>
        <v>#VALUE!</v>
      </c>
      <c r="DC963" s="93">
        <v>0</v>
      </c>
      <c r="DD963" s="91">
        <v>0</v>
      </c>
      <c r="DE963" s="93" t="e">
        <f t="shared" si="673"/>
        <v>#VALUE!</v>
      </c>
      <c r="DF963" s="93">
        <f t="shared" si="645"/>
        <v>0</v>
      </c>
      <c r="DG963" s="93"/>
      <c r="DH963" s="93">
        <v>0</v>
      </c>
      <c r="DI963" s="93">
        <v>0</v>
      </c>
      <c r="DJ963" s="86">
        <f t="shared" si="674"/>
        <v>0</v>
      </c>
      <c r="DK963" s="91">
        <v>0</v>
      </c>
      <c r="DL963" s="93"/>
      <c r="DM963" s="93">
        <v>0</v>
      </c>
      <c r="DN963" s="93" t="e">
        <f t="shared" si="646"/>
        <v>#VALUE!</v>
      </c>
      <c r="DO963" s="93" t="e">
        <f t="shared" si="675"/>
        <v>#VALUE!</v>
      </c>
      <c r="DP963" s="92" t="e">
        <f t="shared" si="676"/>
        <v>#VALUE!</v>
      </c>
      <c r="DQ963" s="97">
        <f t="shared" si="647"/>
        <v>0</v>
      </c>
      <c r="DR963" s="98">
        <f t="shared" si="677"/>
        <v>10</v>
      </c>
      <c r="DS963" s="93" t="str">
        <f t="shared" si="678"/>
        <v>Mã tin sai !!!</v>
      </c>
      <c r="DT963" s="93"/>
      <c r="DU963" s="78" t="e">
        <f t="shared" si="648"/>
        <v>#VALUE!</v>
      </c>
      <c r="DV963" s="78" t="e">
        <f>INDEX('08_DMGiaDat'!$L:$L,MATCH(DU963,'08_DMGiaDat'!$R:$R,0))</f>
        <v>#VALUE!</v>
      </c>
      <c r="DW963" s="78" t="str">
        <f t="shared" si="649"/>
        <v>5010700200100000001</v>
      </c>
      <c r="DX963" s="78" t="str">
        <f>IFERROR(VLOOKUP(DW963,'08_DMGiaDat'!C918:C919,2,FALSE),"N")</f>
        <v>N</v>
      </c>
      <c r="DY963" s="78" t="str">
        <f t="shared" si="650"/>
        <v>50107002001001</v>
      </c>
      <c r="DZ963" s="78" t="str">
        <f>IFERROR(VLOOKUP(DY963,'08_DMGiaDat'!C918:C919,2,FALSE),"N")</f>
        <v>N</v>
      </c>
      <c r="EA963" s="78" t="str">
        <f t="shared" si="651"/>
        <v>5010700200100000001</v>
      </c>
      <c r="EB963" s="78" t="str">
        <f>IFERROR(VLOOKUP(EA963,'08_DMGiaDat'!C918:C919,2,FALSE),"N")</f>
        <v>N</v>
      </c>
      <c r="EC963" s="92" t="e">
        <f>IF(DV963&lt;&gt;"N",DV963,IF(DX963&lt;&gt;"N",DX963,IF(DZ963&lt;&gt;"N",DZ963*VLOOKUP(LEFT(CB963,3),'03_DMMucDich'!C902:C906,5,FALSE),IF(EB963&lt;&gt;"N",EB963*VLOOKUP(LEFT(CB963,3),'03_DMMucDich'!C902:C906,5,FALSE),"N/A"))))</f>
        <v>#VALUE!</v>
      </c>
    </row>
    <row r="964" spans="1:133" s="34" customFormat="1" ht="16" x14ac:dyDescent="0.2">
      <c r="A964" s="85">
        <v>950</v>
      </c>
      <c r="B964" s="86"/>
      <c r="C964" s="87"/>
      <c r="D964" s="141"/>
      <c r="E964" s="86"/>
      <c r="F964" s="88"/>
      <c r="G964" s="88" t="s">
        <v>5718</v>
      </c>
      <c r="H964" s="151">
        <v>2022</v>
      </c>
      <c r="I964" s="86"/>
      <c r="J964" s="86"/>
      <c r="K964" s="145"/>
      <c r="L964" s="105"/>
      <c r="M964" s="86"/>
      <c r="N964" s="105"/>
      <c r="O964" s="105"/>
      <c r="P964" s="86"/>
      <c r="Q964" s="86"/>
      <c r="R964" s="153"/>
      <c r="S964" s="86"/>
      <c r="T964" s="86"/>
      <c r="U964" s="86"/>
      <c r="V964" s="86" t="str">
        <f t="shared" si="658"/>
        <v xml:space="preserve">, </v>
      </c>
      <c r="W964" s="86"/>
      <c r="X964" s="86"/>
      <c r="Y964" s="86"/>
      <c r="Z964" s="88"/>
      <c r="AA964" s="105"/>
      <c r="AB964" s="86"/>
      <c r="AC964" s="90"/>
      <c r="AD964" s="86"/>
      <c r="AE964" s="86"/>
      <c r="AF964" s="86"/>
      <c r="AG964" s="86"/>
      <c r="AH964" s="160"/>
      <c r="AI964" s="153"/>
      <c r="AJ964" s="153"/>
      <c r="AK964" s="86"/>
      <c r="AL964" s="86"/>
      <c r="AM964" s="153"/>
      <c r="AN964" s="153"/>
      <c r="AO964" s="165"/>
      <c r="AP964" s="153"/>
      <c r="AQ964" s="153"/>
      <c r="AR964" s="166">
        <v>0</v>
      </c>
      <c r="AS964" s="88" t="s">
        <v>5719</v>
      </c>
      <c r="AT964" s="92">
        <f t="shared" si="669"/>
        <v>0</v>
      </c>
      <c r="AU964" s="93">
        <v>0</v>
      </c>
      <c r="AV964" s="93">
        <v>0</v>
      </c>
      <c r="AW964" s="166">
        <v>0</v>
      </c>
      <c r="AX964" s="93">
        <v>0</v>
      </c>
      <c r="AY964" s="177"/>
      <c r="AZ964" s="177">
        <v>0</v>
      </c>
      <c r="BA964" s="178"/>
      <c r="BB964" s="105"/>
      <c r="BC964" s="105"/>
      <c r="BD964" s="93"/>
      <c r="BE964" s="93">
        <v>0</v>
      </c>
      <c r="BF964" s="91">
        <v>0</v>
      </c>
      <c r="BG964" s="94"/>
      <c r="BH964" s="95"/>
      <c r="BI964" s="93">
        <f t="shared" si="638"/>
        <v>0</v>
      </c>
      <c r="BJ964" s="105">
        <f t="shared" si="639"/>
        <v>0</v>
      </c>
      <c r="BK964" s="88">
        <f t="shared" si="640"/>
        <v>0</v>
      </c>
      <c r="BL964" s="86">
        <f t="shared" si="641"/>
        <v>0</v>
      </c>
      <c r="BM964" s="105">
        <f t="shared" si="642"/>
        <v>0</v>
      </c>
      <c r="BN964" s="86">
        <f t="shared" si="643"/>
        <v>0</v>
      </c>
      <c r="BO964" s="86">
        <f t="shared" si="644"/>
        <v>0</v>
      </c>
      <c r="BP964" s="86">
        <f t="shared" si="659"/>
        <v>0</v>
      </c>
      <c r="BQ964" s="160"/>
      <c r="BR964" s="86" t="s">
        <v>5720</v>
      </c>
      <c r="BS964" s="88" t="s">
        <v>5721</v>
      </c>
      <c r="BT964" s="86" t="s">
        <v>5722</v>
      </c>
      <c r="BU964" s="86"/>
      <c r="BV964" s="86">
        <f t="shared" si="660"/>
        <v>0</v>
      </c>
      <c r="BW964" s="105" t="str">
        <f t="shared" si="661"/>
        <v/>
      </c>
      <c r="BX964" s="86">
        <f t="shared" si="655"/>
        <v>0</v>
      </c>
      <c r="BY964" s="86">
        <f t="shared" si="656"/>
        <v>0</v>
      </c>
      <c r="BZ964" s="91">
        <f t="shared" si="657"/>
        <v>0</v>
      </c>
      <c r="CA964" s="91">
        <v>0</v>
      </c>
      <c r="CB964" s="96" t="s">
        <v>5719</v>
      </c>
      <c r="CC964" s="91">
        <f t="shared" si="662"/>
        <v>0</v>
      </c>
      <c r="CD964" s="91">
        <f t="shared" si="663"/>
        <v>0</v>
      </c>
      <c r="CE964" s="93">
        <f t="shared" si="664"/>
        <v>0</v>
      </c>
      <c r="CF964" s="93">
        <f t="shared" si="665"/>
        <v>0</v>
      </c>
      <c r="CG964" s="105"/>
      <c r="CH964" s="105"/>
      <c r="CI964" s="86"/>
      <c r="CJ964" s="188"/>
      <c r="CK964" s="181">
        <f t="shared" si="666"/>
        <v>0</v>
      </c>
      <c r="CL964" s="181">
        <f t="shared" si="667"/>
        <v>0</v>
      </c>
      <c r="CM964" s="86" t="s">
        <v>5723</v>
      </c>
      <c r="CN964" s="182"/>
      <c r="CO964" s="183"/>
      <c r="CP964" s="86" t="s">
        <v>5724</v>
      </c>
      <c r="CQ964" s="153"/>
      <c r="CR964" s="187" t="e">
        <f t="shared" si="668"/>
        <v>#VALUE!</v>
      </c>
      <c r="CS964" s="188">
        <v>0</v>
      </c>
      <c r="CT964" s="188" t="e">
        <f t="shared" si="670"/>
        <v>#VALUE!</v>
      </c>
      <c r="CU964" s="93"/>
      <c r="CV964" s="94">
        <f t="shared" si="652"/>
        <v>0</v>
      </c>
      <c r="CW964" s="93">
        <f t="shared" si="653"/>
        <v>0</v>
      </c>
      <c r="CX964" s="86">
        <f t="shared" si="654"/>
        <v>0</v>
      </c>
      <c r="CY964" s="93" t="e">
        <f t="shared" si="671"/>
        <v>#VALUE!</v>
      </c>
      <c r="CZ964" s="93">
        <v>0</v>
      </c>
      <c r="DA964" s="93">
        <v>0</v>
      </c>
      <c r="DB964" s="93" t="e">
        <f t="shared" si="672"/>
        <v>#VALUE!</v>
      </c>
      <c r="DC964" s="93">
        <v>0</v>
      </c>
      <c r="DD964" s="91">
        <v>0</v>
      </c>
      <c r="DE964" s="93" t="e">
        <f t="shared" si="673"/>
        <v>#VALUE!</v>
      </c>
      <c r="DF964" s="93">
        <f t="shared" si="645"/>
        <v>0</v>
      </c>
      <c r="DG964" s="93"/>
      <c r="DH964" s="93">
        <v>0</v>
      </c>
      <c r="DI964" s="93">
        <v>0</v>
      </c>
      <c r="DJ964" s="86">
        <f t="shared" si="674"/>
        <v>0</v>
      </c>
      <c r="DK964" s="91">
        <v>0</v>
      </c>
      <c r="DL964" s="93"/>
      <c r="DM964" s="93">
        <v>0</v>
      </c>
      <c r="DN964" s="93" t="e">
        <f t="shared" si="646"/>
        <v>#VALUE!</v>
      </c>
      <c r="DO964" s="93" t="e">
        <f t="shared" si="675"/>
        <v>#VALUE!</v>
      </c>
      <c r="DP964" s="92" t="e">
        <f t="shared" si="676"/>
        <v>#VALUE!</v>
      </c>
      <c r="DQ964" s="97">
        <f t="shared" si="647"/>
        <v>0</v>
      </c>
      <c r="DR964" s="98">
        <f t="shared" si="677"/>
        <v>10</v>
      </c>
      <c r="DS964" s="93" t="str">
        <f t="shared" si="678"/>
        <v>Mã tin sai !!!</v>
      </c>
      <c r="DT964" s="93"/>
      <c r="DU964" s="78" t="e">
        <f t="shared" si="648"/>
        <v>#VALUE!</v>
      </c>
      <c r="DV964" s="78" t="e">
        <f>INDEX('08_DMGiaDat'!$L:$L,MATCH(DU964,'08_DMGiaDat'!$R:$R,0))</f>
        <v>#VALUE!</v>
      </c>
      <c r="DW964" s="78" t="str">
        <f t="shared" si="649"/>
        <v>5010700200100000001</v>
      </c>
      <c r="DX964" s="78" t="str">
        <f>IFERROR(VLOOKUP(DW964,'08_DMGiaDat'!C918:C919,2,FALSE),"N")</f>
        <v>N</v>
      </c>
      <c r="DY964" s="78" t="str">
        <f t="shared" si="650"/>
        <v>50107002001001</v>
      </c>
      <c r="DZ964" s="78" t="str">
        <f>IFERROR(VLOOKUP(DY964,'08_DMGiaDat'!C918:C919,2,FALSE),"N")</f>
        <v>N</v>
      </c>
      <c r="EA964" s="78" t="str">
        <f t="shared" si="651"/>
        <v>5010700200100000001</v>
      </c>
      <c r="EB964" s="78" t="str">
        <f>IFERROR(VLOOKUP(EA964,'08_DMGiaDat'!C918:C919,2,FALSE),"N")</f>
        <v>N</v>
      </c>
      <c r="EC964" s="92" t="e">
        <f>IF(DV964&lt;&gt;"N",DV964,IF(DX964&lt;&gt;"N",DX964,IF(DZ964&lt;&gt;"N",DZ964*VLOOKUP(LEFT(CB964,3),'03_DMMucDich'!C902:C906,5,FALSE),IF(EB964&lt;&gt;"N",EB964*VLOOKUP(LEFT(CB964,3),'03_DMMucDich'!C902:C906,5,FALSE),"N/A"))))</f>
        <v>#VALUE!</v>
      </c>
    </row>
    <row r="965" spans="1:133" s="34" customFormat="1" ht="16" x14ac:dyDescent="0.2">
      <c r="A965" s="85">
        <v>951</v>
      </c>
      <c r="B965" s="86"/>
      <c r="C965" s="87"/>
      <c r="D965" s="141"/>
      <c r="E965" s="86"/>
      <c r="F965" s="88"/>
      <c r="G965" s="88" t="s">
        <v>5718</v>
      </c>
      <c r="H965" s="151">
        <v>2022</v>
      </c>
      <c r="I965" s="86"/>
      <c r="J965" s="86"/>
      <c r="K965" s="145"/>
      <c r="L965" s="105"/>
      <c r="M965" s="86"/>
      <c r="N965" s="105"/>
      <c r="O965" s="105"/>
      <c r="P965" s="86"/>
      <c r="Q965" s="86"/>
      <c r="R965" s="153"/>
      <c r="S965" s="86"/>
      <c r="T965" s="86"/>
      <c r="U965" s="86"/>
      <c r="V965" s="86" t="str">
        <f t="shared" si="658"/>
        <v xml:space="preserve">, </v>
      </c>
      <c r="W965" s="86"/>
      <c r="X965" s="86"/>
      <c r="Y965" s="86"/>
      <c r="Z965" s="88"/>
      <c r="AA965" s="105"/>
      <c r="AB965" s="86"/>
      <c r="AC965" s="90"/>
      <c r="AD965" s="86"/>
      <c r="AE965" s="86"/>
      <c r="AF965" s="86"/>
      <c r="AG965" s="86"/>
      <c r="AH965" s="160"/>
      <c r="AI965" s="153"/>
      <c r="AJ965" s="153"/>
      <c r="AK965" s="86"/>
      <c r="AL965" s="86"/>
      <c r="AM965" s="153"/>
      <c r="AN965" s="153"/>
      <c r="AO965" s="165"/>
      <c r="AP965" s="153"/>
      <c r="AQ965" s="153"/>
      <c r="AR965" s="166">
        <v>0</v>
      </c>
      <c r="AS965" s="88" t="s">
        <v>5719</v>
      </c>
      <c r="AT965" s="92">
        <f t="shared" si="669"/>
        <v>0</v>
      </c>
      <c r="AU965" s="93">
        <v>0</v>
      </c>
      <c r="AV965" s="93">
        <v>0</v>
      </c>
      <c r="AW965" s="166">
        <v>0</v>
      </c>
      <c r="AX965" s="93">
        <v>0</v>
      </c>
      <c r="AY965" s="177"/>
      <c r="AZ965" s="177">
        <v>0</v>
      </c>
      <c r="BA965" s="178"/>
      <c r="BB965" s="105"/>
      <c r="BC965" s="105"/>
      <c r="BD965" s="93"/>
      <c r="BE965" s="93">
        <v>0</v>
      </c>
      <c r="BF965" s="91">
        <v>0</v>
      </c>
      <c r="BG965" s="94"/>
      <c r="BH965" s="95"/>
      <c r="BI965" s="93">
        <f t="shared" si="638"/>
        <v>0</v>
      </c>
      <c r="BJ965" s="105">
        <f t="shared" si="639"/>
        <v>0</v>
      </c>
      <c r="BK965" s="88">
        <f t="shared" si="640"/>
        <v>0</v>
      </c>
      <c r="BL965" s="86">
        <f t="shared" si="641"/>
        <v>0</v>
      </c>
      <c r="BM965" s="105">
        <f t="shared" si="642"/>
        <v>0</v>
      </c>
      <c r="BN965" s="86">
        <f t="shared" si="643"/>
        <v>0</v>
      </c>
      <c r="BO965" s="86">
        <f t="shared" si="644"/>
        <v>0</v>
      </c>
      <c r="BP965" s="86">
        <f t="shared" si="659"/>
        <v>0</v>
      </c>
      <c r="BQ965" s="160"/>
      <c r="BR965" s="86" t="s">
        <v>5720</v>
      </c>
      <c r="BS965" s="88" t="s">
        <v>5721</v>
      </c>
      <c r="BT965" s="86" t="s">
        <v>5722</v>
      </c>
      <c r="BU965" s="86"/>
      <c r="BV965" s="86">
        <f t="shared" si="660"/>
        <v>0</v>
      </c>
      <c r="BW965" s="105" t="str">
        <f t="shared" si="661"/>
        <v/>
      </c>
      <c r="BX965" s="86">
        <f t="shared" si="655"/>
        <v>0</v>
      </c>
      <c r="BY965" s="86">
        <f t="shared" si="656"/>
        <v>0</v>
      </c>
      <c r="BZ965" s="91">
        <f t="shared" si="657"/>
        <v>0</v>
      </c>
      <c r="CA965" s="91">
        <v>0</v>
      </c>
      <c r="CB965" s="96" t="s">
        <v>5719</v>
      </c>
      <c r="CC965" s="91">
        <f t="shared" si="662"/>
        <v>0</v>
      </c>
      <c r="CD965" s="91">
        <f t="shared" si="663"/>
        <v>0</v>
      </c>
      <c r="CE965" s="93">
        <f t="shared" si="664"/>
        <v>0</v>
      </c>
      <c r="CF965" s="93">
        <f t="shared" si="665"/>
        <v>0</v>
      </c>
      <c r="CG965" s="105"/>
      <c r="CH965" s="105"/>
      <c r="CI965" s="86"/>
      <c r="CJ965" s="188"/>
      <c r="CK965" s="181">
        <f t="shared" si="666"/>
        <v>0</v>
      </c>
      <c r="CL965" s="181">
        <f t="shared" si="667"/>
        <v>0</v>
      </c>
      <c r="CM965" s="86" t="s">
        <v>5723</v>
      </c>
      <c r="CN965" s="182"/>
      <c r="CO965" s="183"/>
      <c r="CP965" s="86" t="s">
        <v>5724</v>
      </c>
      <c r="CQ965" s="153"/>
      <c r="CR965" s="187" t="e">
        <f t="shared" si="668"/>
        <v>#VALUE!</v>
      </c>
      <c r="CS965" s="188">
        <v>0</v>
      </c>
      <c r="CT965" s="188" t="e">
        <f t="shared" si="670"/>
        <v>#VALUE!</v>
      </c>
      <c r="CU965" s="93"/>
      <c r="CV965" s="94">
        <f t="shared" si="652"/>
        <v>0</v>
      </c>
      <c r="CW965" s="93">
        <f t="shared" si="653"/>
        <v>0</v>
      </c>
      <c r="CX965" s="86">
        <f t="shared" si="654"/>
        <v>0</v>
      </c>
      <c r="CY965" s="93" t="e">
        <f t="shared" si="671"/>
        <v>#VALUE!</v>
      </c>
      <c r="CZ965" s="93">
        <v>0</v>
      </c>
      <c r="DA965" s="93">
        <v>0</v>
      </c>
      <c r="DB965" s="93" t="e">
        <f t="shared" si="672"/>
        <v>#VALUE!</v>
      </c>
      <c r="DC965" s="93">
        <v>0</v>
      </c>
      <c r="DD965" s="91">
        <v>0</v>
      </c>
      <c r="DE965" s="93" t="e">
        <f t="shared" si="673"/>
        <v>#VALUE!</v>
      </c>
      <c r="DF965" s="93">
        <f t="shared" si="645"/>
        <v>0</v>
      </c>
      <c r="DG965" s="93"/>
      <c r="DH965" s="93">
        <v>0</v>
      </c>
      <c r="DI965" s="93">
        <v>0</v>
      </c>
      <c r="DJ965" s="86">
        <f t="shared" si="674"/>
        <v>0</v>
      </c>
      <c r="DK965" s="91">
        <v>0</v>
      </c>
      <c r="DL965" s="93"/>
      <c r="DM965" s="93">
        <v>0</v>
      </c>
      <c r="DN965" s="93" t="e">
        <f t="shared" si="646"/>
        <v>#VALUE!</v>
      </c>
      <c r="DO965" s="93" t="e">
        <f t="shared" si="675"/>
        <v>#VALUE!</v>
      </c>
      <c r="DP965" s="92" t="e">
        <f t="shared" si="676"/>
        <v>#VALUE!</v>
      </c>
      <c r="DQ965" s="97">
        <f t="shared" si="647"/>
        <v>0</v>
      </c>
      <c r="DR965" s="98">
        <f t="shared" si="677"/>
        <v>10</v>
      </c>
      <c r="DS965" s="93" t="str">
        <f t="shared" si="678"/>
        <v>Mã tin sai !!!</v>
      </c>
      <c r="DT965" s="93"/>
      <c r="DU965" s="78" t="e">
        <f t="shared" si="648"/>
        <v>#VALUE!</v>
      </c>
      <c r="DV965" s="78" t="e">
        <f>INDEX('08_DMGiaDat'!$L:$L,MATCH(DU965,'08_DMGiaDat'!$R:$R,0))</f>
        <v>#VALUE!</v>
      </c>
      <c r="DW965" s="78" t="str">
        <f t="shared" si="649"/>
        <v>5010700200100000001</v>
      </c>
      <c r="DX965" s="78" t="str">
        <f>IFERROR(VLOOKUP(DW965,'08_DMGiaDat'!C918:C919,2,FALSE),"N")</f>
        <v>N</v>
      </c>
      <c r="DY965" s="78" t="str">
        <f t="shared" si="650"/>
        <v>50107002001001</v>
      </c>
      <c r="DZ965" s="78" t="str">
        <f>IFERROR(VLOOKUP(DY965,'08_DMGiaDat'!C918:C919,2,FALSE),"N")</f>
        <v>N</v>
      </c>
      <c r="EA965" s="78" t="str">
        <f t="shared" si="651"/>
        <v>5010700200100000001</v>
      </c>
      <c r="EB965" s="78" t="str">
        <f>IFERROR(VLOOKUP(EA965,'08_DMGiaDat'!C918:C919,2,FALSE),"N")</f>
        <v>N</v>
      </c>
      <c r="EC965" s="92" t="e">
        <f>IF(DV965&lt;&gt;"N",DV965,IF(DX965&lt;&gt;"N",DX965,IF(DZ965&lt;&gt;"N",DZ965*VLOOKUP(LEFT(CB965,3),'03_DMMucDich'!C902:C906,5,FALSE),IF(EB965&lt;&gt;"N",EB965*VLOOKUP(LEFT(CB965,3),'03_DMMucDich'!C902:C906,5,FALSE),"N/A"))))</f>
        <v>#VALUE!</v>
      </c>
    </row>
    <row r="966" spans="1:133" s="34" customFormat="1" ht="16" x14ac:dyDescent="0.2">
      <c r="A966" s="85">
        <v>952</v>
      </c>
      <c r="B966" s="86"/>
      <c r="C966" s="87"/>
      <c r="D966" s="141"/>
      <c r="E966" s="86"/>
      <c r="F966" s="88"/>
      <c r="G966" s="88" t="s">
        <v>5718</v>
      </c>
      <c r="H966" s="151">
        <v>2022</v>
      </c>
      <c r="I966" s="86"/>
      <c r="J966" s="86"/>
      <c r="K966" s="145"/>
      <c r="L966" s="105"/>
      <c r="M966" s="86"/>
      <c r="N966" s="105"/>
      <c r="O966" s="105"/>
      <c r="P966" s="86"/>
      <c r="Q966" s="86"/>
      <c r="R966" s="153"/>
      <c r="S966" s="86"/>
      <c r="T966" s="86"/>
      <c r="U966" s="86"/>
      <c r="V966" s="86" t="str">
        <f t="shared" si="658"/>
        <v xml:space="preserve">, </v>
      </c>
      <c r="W966" s="86"/>
      <c r="X966" s="86"/>
      <c r="Y966" s="86"/>
      <c r="Z966" s="88"/>
      <c r="AA966" s="105"/>
      <c r="AB966" s="86"/>
      <c r="AC966" s="90"/>
      <c r="AD966" s="86"/>
      <c r="AE966" s="86"/>
      <c r="AF966" s="86"/>
      <c r="AG966" s="86"/>
      <c r="AH966" s="160"/>
      <c r="AI966" s="153"/>
      <c r="AJ966" s="153"/>
      <c r="AK966" s="86"/>
      <c r="AL966" s="86"/>
      <c r="AM966" s="153"/>
      <c r="AN966" s="153"/>
      <c r="AO966" s="165"/>
      <c r="AP966" s="153"/>
      <c r="AQ966" s="153"/>
      <c r="AR966" s="166">
        <v>0</v>
      </c>
      <c r="AS966" s="88" t="s">
        <v>5719</v>
      </c>
      <c r="AT966" s="92">
        <f t="shared" si="669"/>
        <v>0</v>
      </c>
      <c r="AU966" s="93">
        <v>0</v>
      </c>
      <c r="AV966" s="93">
        <v>0</v>
      </c>
      <c r="AW966" s="166">
        <v>0</v>
      </c>
      <c r="AX966" s="93">
        <v>0</v>
      </c>
      <c r="AY966" s="177"/>
      <c r="AZ966" s="177">
        <v>0</v>
      </c>
      <c r="BA966" s="178"/>
      <c r="BB966" s="105"/>
      <c r="BC966" s="105"/>
      <c r="BD966" s="93"/>
      <c r="BE966" s="93">
        <v>0</v>
      </c>
      <c r="BF966" s="91">
        <v>0</v>
      </c>
      <c r="BG966" s="94"/>
      <c r="BH966" s="95"/>
      <c r="BI966" s="93">
        <f t="shared" si="638"/>
        <v>0</v>
      </c>
      <c r="BJ966" s="105">
        <f t="shared" si="639"/>
        <v>0</v>
      </c>
      <c r="BK966" s="88">
        <f t="shared" si="640"/>
        <v>0</v>
      </c>
      <c r="BL966" s="86">
        <f t="shared" si="641"/>
        <v>0</v>
      </c>
      <c r="BM966" s="105">
        <f t="shared" si="642"/>
        <v>0</v>
      </c>
      <c r="BN966" s="86">
        <f t="shared" si="643"/>
        <v>0</v>
      </c>
      <c r="BO966" s="86">
        <f t="shared" si="644"/>
        <v>0</v>
      </c>
      <c r="BP966" s="86">
        <f t="shared" si="659"/>
        <v>0</v>
      </c>
      <c r="BQ966" s="160"/>
      <c r="BR966" s="86" t="s">
        <v>5720</v>
      </c>
      <c r="BS966" s="88" t="s">
        <v>5721</v>
      </c>
      <c r="BT966" s="86" t="s">
        <v>5722</v>
      </c>
      <c r="BU966" s="86"/>
      <c r="BV966" s="86">
        <f t="shared" si="660"/>
        <v>0</v>
      </c>
      <c r="BW966" s="105" t="str">
        <f t="shared" si="661"/>
        <v/>
      </c>
      <c r="BX966" s="86">
        <f t="shared" si="655"/>
        <v>0</v>
      </c>
      <c r="BY966" s="86">
        <f t="shared" si="656"/>
        <v>0</v>
      </c>
      <c r="BZ966" s="91">
        <f t="shared" si="657"/>
        <v>0</v>
      </c>
      <c r="CA966" s="91">
        <v>0</v>
      </c>
      <c r="CB966" s="96" t="s">
        <v>5719</v>
      </c>
      <c r="CC966" s="91">
        <f t="shared" si="662"/>
        <v>0</v>
      </c>
      <c r="CD966" s="91">
        <f t="shared" si="663"/>
        <v>0</v>
      </c>
      <c r="CE966" s="93">
        <f t="shared" si="664"/>
        <v>0</v>
      </c>
      <c r="CF966" s="93">
        <f t="shared" si="665"/>
        <v>0</v>
      </c>
      <c r="CG966" s="105"/>
      <c r="CH966" s="105"/>
      <c r="CI966" s="86"/>
      <c r="CJ966" s="188"/>
      <c r="CK966" s="181">
        <f t="shared" si="666"/>
        <v>0</v>
      </c>
      <c r="CL966" s="181">
        <f t="shared" si="667"/>
        <v>0</v>
      </c>
      <c r="CM966" s="86" t="s">
        <v>5723</v>
      </c>
      <c r="CN966" s="182"/>
      <c r="CO966" s="183"/>
      <c r="CP966" s="86" t="s">
        <v>5724</v>
      </c>
      <c r="CQ966" s="153"/>
      <c r="CR966" s="187" t="e">
        <f t="shared" si="668"/>
        <v>#VALUE!</v>
      </c>
      <c r="CS966" s="188">
        <v>0</v>
      </c>
      <c r="CT966" s="188" t="e">
        <f t="shared" si="670"/>
        <v>#VALUE!</v>
      </c>
      <c r="CU966" s="93"/>
      <c r="CV966" s="94">
        <f t="shared" si="652"/>
        <v>0</v>
      </c>
      <c r="CW966" s="93">
        <f t="shared" si="653"/>
        <v>0</v>
      </c>
      <c r="CX966" s="86">
        <f t="shared" si="654"/>
        <v>0</v>
      </c>
      <c r="CY966" s="93" t="e">
        <f t="shared" si="671"/>
        <v>#VALUE!</v>
      </c>
      <c r="CZ966" s="93">
        <v>0</v>
      </c>
      <c r="DA966" s="93">
        <v>0</v>
      </c>
      <c r="DB966" s="93" t="e">
        <f t="shared" si="672"/>
        <v>#VALUE!</v>
      </c>
      <c r="DC966" s="93">
        <v>0</v>
      </c>
      <c r="DD966" s="91">
        <v>0</v>
      </c>
      <c r="DE966" s="93" t="e">
        <f t="shared" si="673"/>
        <v>#VALUE!</v>
      </c>
      <c r="DF966" s="93">
        <f t="shared" si="645"/>
        <v>0</v>
      </c>
      <c r="DG966" s="93"/>
      <c r="DH966" s="93">
        <v>0</v>
      </c>
      <c r="DI966" s="93">
        <v>0</v>
      </c>
      <c r="DJ966" s="86">
        <f t="shared" si="674"/>
        <v>0</v>
      </c>
      <c r="DK966" s="91">
        <v>0</v>
      </c>
      <c r="DL966" s="93"/>
      <c r="DM966" s="93">
        <v>0</v>
      </c>
      <c r="DN966" s="93" t="e">
        <f t="shared" si="646"/>
        <v>#VALUE!</v>
      </c>
      <c r="DO966" s="93" t="e">
        <f t="shared" si="675"/>
        <v>#VALUE!</v>
      </c>
      <c r="DP966" s="92" t="e">
        <f t="shared" si="676"/>
        <v>#VALUE!</v>
      </c>
      <c r="DQ966" s="97">
        <f t="shared" si="647"/>
        <v>0</v>
      </c>
      <c r="DR966" s="98">
        <f t="shared" si="677"/>
        <v>10</v>
      </c>
      <c r="DS966" s="93" t="str">
        <f t="shared" si="678"/>
        <v>Mã tin sai !!!</v>
      </c>
      <c r="DT966" s="93"/>
      <c r="DU966" s="78" t="e">
        <f t="shared" si="648"/>
        <v>#VALUE!</v>
      </c>
      <c r="DV966" s="78" t="e">
        <f>INDEX('08_DMGiaDat'!$L:$L,MATCH(DU966,'08_DMGiaDat'!$R:$R,0))</f>
        <v>#VALUE!</v>
      </c>
      <c r="DW966" s="78" t="str">
        <f t="shared" si="649"/>
        <v>5010700200100000001</v>
      </c>
      <c r="DX966" s="78" t="str">
        <f>IFERROR(VLOOKUP(DW966,'08_DMGiaDat'!C918:C919,2,FALSE),"N")</f>
        <v>N</v>
      </c>
      <c r="DY966" s="78" t="str">
        <f t="shared" si="650"/>
        <v>50107002001001</v>
      </c>
      <c r="DZ966" s="78" t="str">
        <f>IFERROR(VLOOKUP(DY966,'08_DMGiaDat'!C918:C919,2,FALSE),"N")</f>
        <v>N</v>
      </c>
      <c r="EA966" s="78" t="str">
        <f t="shared" si="651"/>
        <v>5010700200100000001</v>
      </c>
      <c r="EB966" s="78" t="str">
        <f>IFERROR(VLOOKUP(EA966,'08_DMGiaDat'!C918:C919,2,FALSE),"N")</f>
        <v>N</v>
      </c>
      <c r="EC966" s="92" t="e">
        <f>IF(DV966&lt;&gt;"N",DV966,IF(DX966&lt;&gt;"N",DX966,IF(DZ966&lt;&gt;"N",DZ966*VLOOKUP(LEFT(CB966,3),'03_DMMucDich'!C902:C906,5,FALSE),IF(EB966&lt;&gt;"N",EB966*VLOOKUP(LEFT(CB966,3),'03_DMMucDich'!C902:C906,5,FALSE),"N/A"))))</f>
        <v>#VALUE!</v>
      </c>
    </row>
    <row r="967" spans="1:133" s="34" customFormat="1" ht="16" x14ac:dyDescent="0.2">
      <c r="A967" s="85">
        <v>953</v>
      </c>
      <c r="B967" s="86"/>
      <c r="C967" s="87"/>
      <c r="D967" s="141"/>
      <c r="E967" s="86"/>
      <c r="F967" s="88"/>
      <c r="G967" s="88" t="s">
        <v>5718</v>
      </c>
      <c r="H967" s="151">
        <v>2022</v>
      </c>
      <c r="I967" s="86"/>
      <c r="J967" s="86"/>
      <c r="K967" s="145"/>
      <c r="L967" s="105"/>
      <c r="M967" s="86"/>
      <c r="N967" s="105"/>
      <c r="O967" s="105"/>
      <c r="P967" s="86"/>
      <c r="Q967" s="86"/>
      <c r="R967" s="153"/>
      <c r="S967" s="86"/>
      <c r="T967" s="86"/>
      <c r="U967" s="86"/>
      <c r="V967" s="86" t="str">
        <f t="shared" si="658"/>
        <v xml:space="preserve">, </v>
      </c>
      <c r="W967" s="86"/>
      <c r="X967" s="86"/>
      <c r="Y967" s="86"/>
      <c r="Z967" s="88"/>
      <c r="AA967" s="105"/>
      <c r="AB967" s="86"/>
      <c r="AC967" s="90"/>
      <c r="AD967" s="86"/>
      <c r="AE967" s="86"/>
      <c r="AF967" s="86"/>
      <c r="AG967" s="86"/>
      <c r="AH967" s="160"/>
      <c r="AI967" s="153"/>
      <c r="AJ967" s="153"/>
      <c r="AK967" s="86"/>
      <c r="AL967" s="86"/>
      <c r="AM967" s="153"/>
      <c r="AN967" s="153"/>
      <c r="AO967" s="165"/>
      <c r="AP967" s="153"/>
      <c r="AQ967" s="153"/>
      <c r="AR967" s="166">
        <v>0</v>
      </c>
      <c r="AS967" s="88" t="s">
        <v>5719</v>
      </c>
      <c r="AT967" s="92">
        <f t="shared" si="669"/>
        <v>0</v>
      </c>
      <c r="AU967" s="93">
        <v>0</v>
      </c>
      <c r="AV967" s="93">
        <v>0</v>
      </c>
      <c r="AW967" s="166">
        <v>0</v>
      </c>
      <c r="AX967" s="93">
        <v>0</v>
      </c>
      <c r="AY967" s="177"/>
      <c r="AZ967" s="177">
        <v>0</v>
      </c>
      <c r="BA967" s="178"/>
      <c r="BB967" s="105"/>
      <c r="BC967" s="105"/>
      <c r="BD967" s="93"/>
      <c r="BE967" s="93">
        <v>0</v>
      </c>
      <c r="BF967" s="91">
        <v>0</v>
      </c>
      <c r="BG967" s="94"/>
      <c r="BH967" s="95"/>
      <c r="BI967" s="93">
        <f t="shared" si="638"/>
        <v>0</v>
      </c>
      <c r="BJ967" s="105">
        <f t="shared" si="639"/>
        <v>0</v>
      </c>
      <c r="BK967" s="88">
        <f t="shared" si="640"/>
        <v>0</v>
      </c>
      <c r="BL967" s="86">
        <f t="shared" si="641"/>
        <v>0</v>
      </c>
      <c r="BM967" s="105">
        <f t="shared" si="642"/>
        <v>0</v>
      </c>
      <c r="BN967" s="86">
        <f t="shared" si="643"/>
        <v>0</v>
      </c>
      <c r="BO967" s="86">
        <f t="shared" si="644"/>
        <v>0</v>
      </c>
      <c r="BP967" s="86">
        <f t="shared" si="659"/>
        <v>0</v>
      </c>
      <c r="BQ967" s="160"/>
      <c r="BR967" s="86" t="s">
        <v>5720</v>
      </c>
      <c r="BS967" s="88" t="s">
        <v>5721</v>
      </c>
      <c r="BT967" s="86" t="s">
        <v>5722</v>
      </c>
      <c r="BU967" s="86"/>
      <c r="BV967" s="86">
        <f t="shared" si="660"/>
        <v>0</v>
      </c>
      <c r="BW967" s="105" t="str">
        <f t="shared" si="661"/>
        <v/>
      </c>
      <c r="BX967" s="86">
        <f t="shared" si="655"/>
        <v>0</v>
      </c>
      <c r="BY967" s="86">
        <f t="shared" si="656"/>
        <v>0</v>
      </c>
      <c r="BZ967" s="91">
        <f t="shared" si="657"/>
        <v>0</v>
      </c>
      <c r="CA967" s="91">
        <v>0</v>
      </c>
      <c r="CB967" s="96" t="s">
        <v>5719</v>
      </c>
      <c r="CC967" s="91">
        <f t="shared" si="662"/>
        <v>0</v>
      </c>
      <c r="CD967" s="91">
        <f t="shared" si="663"/>
        <v>0</v>
      </c>
      <c r="CE967" s="93">
        <f t="shared" si="664"/>
        <v>0</v>
      </c>
      <c r="CF967" s="93">
        <f t="shared" si="665"/>
        <v>0</v>
      </c>
      <c r="CG967" s="105"/>
      <c r="CH967" s="105"/>
      <c r="CI967" s="86"/>
      <c r="CJ967" s="188"/>
      <c r="CK967" s="181">
        <f t="shared" si="666"/>
        <v>0</v>
      </c>
      <c r="CL967" s="181">
        <f t="shared" si="667"/>
        <v>0</v>
      </c>
      <c r="CM967" s="86" t="s">
        <v>5723</v>
      </c>
      <c r="CN967" s="182"/>
      <c r="CO967" s="183"/>
      <c r="CP967" s="86" t="s">
        <v>5724</v>
      </c>
      <c r="CQ967" s="153"/>
      <c r="CR967" s="187" t="e">
        <f t="shared" si="668"/>
        <v>#VALUE!</v>
      </c>
      <c r="CS967" s="188">
        <v>0</v>
      </c>
      <c r="CT967" s="188" t="e">
        <f t="shared" si="670"/>
        <v>#VALUE!</v>
      </c>
      <c r="CU967" s="93"/>
      <c r="CV967" s="94">
        <f t="shared" si="652"/>
        <v>0</v>
      </c>
      <c r="CW967" s="93">
        <f t="shared" si="653"/>
        <v>0</v>
      </c>
      <c r="CX967" s="86">
        <f t="shared" si="654"/>
        <v>0</v>
      </c>
      <c r="CY967" s="93" t="e">
        <f t="shared" si="671"/>
        <v>#VALUE!</v>
      </c>
      <c r="CZ967" s="93">
        <v>0</v>
      </c>
      <c r="DA967" s="93">
        <v>0</v>
      </c>
      <c r="DB967" s="93" t="e">
        <f t="shared" si="672"/>
        <v>#VALUE!</v>
      </c>
      <c r="DC967" s="93">
        <v>0</v>
      </c>
      <c r="DD967" s="91">
        <v>0</v>
      </c>
      <c r="DE967" s="93" t="e">
        <f t="shared" si="673"/>
        <v>#VALUE!</v>
      </c>
      <c r="DF967" s="93">
        <f t="shared" si="645"/>
        <v>0</v>
      </c>
      <c r="DG967" s="93"/>
      <c r="DH967" s="93">
        <v>0</v>
      </c>
      <c r="DI967" s="93">
        <v>0</v>
      </c>
      <c r="DJ967" s="86">
        <f t="shared" si="674"/>
        <v>0</v>
      </c>
      <c r="DK967" s="91">
        <v>0</v>
      </c>
      <c r="DL967" s="93"/>
      <c r="DM967" s="93">
        <v>0</v>
      </c>
      <c r="DN967" s="93" t="e">
        <f t="shared" si="646"/>
        <v>#VALUE!</v>
      </c>
      <c r="DO967" s="93" t="e">
        <f t="shared" si="675"/>
        <v>#VALUE!</v>
      </c>
      <c r="DP967" s="92" t="e">
        <f t="shared" si="676"/>
        <v>#VALUE!</v>
      </c>
      <c r="DQ967" s="97">
        <f t="shared" si="647"/>
        <v>0</v>
      </c>
      <c r="DR967" s="98">
        <f t="shared" si="677"/>
        <v>10</v>
      </c>
      <c r="DS967" s="93" t="str">
        <f t="shared" si="678"/>
        <v>Mã tin sai !!!</v>
      </c>
      <c r="DT967" s="93"/>
      <c r="DU967" s="78" t="e">
        <f t="shared" si="648"/>
        <v>#VALUE!</v>
      </c>
      <c r="DV967" s="78" t="e">
        <f>INDEX('08_DMGiaDat'!$L:$L,MATCH(DU967,'08_DMGiaDat'!$R:$R,0))</f>
        <v>#VALUE!</v>
      </c>
      <c r="DW967" s="78" t="str">
        <f t="shared" si="649"/>
        <v>5010700200100000001</v>
      </c>
      <c r="DX967" s="78" t="str">
        <f>IFERROR(VLOOKUP(DW967,'08_DMGiaDat'!C918:C919,2,FALSE),"N")</f>
        <v>N</v>
      </c>
      <c r="DY967" s="78" t="str">
        <f t="shared" si="650"/>
        <v>50107002001001</v>
      </c>
      <c r="DZ967" s="78" t="str">
        <f>IFERROR(VLOOKUP(DY967,'08_DMGiaDat'!C918:C919,2,FALSE),"N")</f>
        <v>N</v>
      </c>
      <c r="EA967" s="78" t="str">
        <f t="shared" si="651"/>
        <v>5010700200100000001</v>
      </c>
      <c r="EB967" s="78" t="str">
        <f>IFERROR(VLOOKUP(EA967,'08_DMGiaDat'!C918:C919,2,FALSE),"N")</f>
        <v>N</v>
      </c>
      <c r="EC967" s="92" t="e">
        <f>IF(DV967&lt;&gt;"N",DV967,IF(DX967&lt;&gt;"N",DX967,IF(DZ967&lt;&gt;"N",DZ967*VLOOKUP(LEFT(CB967,3),'03_DMMucDich'!C902:C906,5,FALSE),IF(EB967&lt;&gt;"N",EB967*VLOOKUP(LEFT(CB967,3),'03_DMMucDich'!C902:C906,5,FALSE),"N/A"))))</f>
        <v>#VALUE!</v>
      </c>
    </row>
    <row r="968" spans="1:133" s="34" customFormat="1" ht="16" x14ac:dyDescent="0.2">
      <c r="A968" s="85">
        <v>954</v>
      </c>
      <c r="B968" s="86"/>
      <c r="C968" s="87"/>
      <c r="D968" s="141"/>
      <c r="E968" s="86"/>
      <c r="F968" s="88"/>
      <c r="G968" s="88" t="s">
        <v>5718</v>
      </c>
      <c r="H968" s="151">
        <v>2022</v>
      </c>
      <c r="I968" s="86"/>
      <c r="J968" s="86"/>
      <c r="K968" s="145"/>
      <c r="L968" s="105"/>
      <c r="M968" s="86"/>
      <c r="N968" s="105"/>
      <c r="O968" s="105"/>
      <c r="P968" s="86"/>
      <c r="Q968" s="86"/>
      <c r="R968" s="153"/>
      <c r="S968" s="86"/>
      <c r="T968" s="86"/>
      <c r="U968" s="86"/>
      <c r="V968" s="86" t="str">
        <f t="shared" si="658"/>
        <v xml:space="preserve">, </v>
      </c>
      <c r="W968" s="86"/>
      <c r="X968" s="86"/>
      <c r="Y968" s="86"/>
      <c r="Z968" s="88"/>
      <c r="AA968" s="105"/>
      <c r="AB968" s="86"/>
      <c r="AC968" s="90"/>
      <c r="AD968" s="86"/>
      <c r="AE968" s="86"/>
      <c r="AF968" s="86"/>
      <c r="AG968" s="86"/>
      <c r="AH968" s="160"/>
      <c r="AI968" s="153"/>
      <c r="AJ968" s="153"/>
      <c r="AK968" s="86"/>
      <c r="AL968" s="86"/>
      <c r="AM968" s="153"/>
      <c r="AN968" s="153"/>
      <c r="AO968" s="165"/>
      <c r="AP968" s="153"/>
      <c r="AQ968" s="153"/>
      <c r="AR968" s="166">
        <v>0</v>
      </c>
      <c r="AS968" s="88" t="s">
        <v>5719</v>
      </c>
      <c r="AT968" s="92">
        <f t="shared" si="669"/>
        <v>0</v>
      </c>
      <c r="AU968" s="93">
        <v>0</v>
      </c>
      <c r="AV968" s="93">
        <v>0</v>
      </c>
      <c r="AW968" s="166">
        <v>0</v>
      </c>
      <c r="AX968" s="93">
        <v>0</v>
      </c>
      <c r="AY968" s="177"/>
      <c r="AZ968" s="177">
        <v>0</v>
      </c>
      <c r="BA968" s="178"/>
      <c r="BB968" s="105"/>
      <c r="BC968" s="105"/>
      <c r="BD968" s="93"/>
      <c r="BE968" s="93">
        <v>0</v>
      </c>
      <c r="BF968" s="91">
        <v>0</v>
      </c>
      <c r="BG968" s="94"/>
      <c r="BH968" s="95"/>
      <c r="BI968" s="93">
        <f t="shared" si="638"/>
        <v>0</v>
      </c>
      <c r="BJ968" s="105">
        <f t="shared" si="639"/>
        <v>0</v>
      </c>
      <c r="BK968" s="88">
        <f t="shared" si="640"/>
        <v>0</v>
      </c>
      <c r="BL968" s="86">
        <f t="shared" si="641"/>
        <v>0</v>
      </c>
      <c r="BM968" s="105">
        <f t="shared" si="642"/>
        <v>0</v>
      </c>
      <c r="BN968" s="86">
        <f t="shared" si="643"/>
        <v>0</v>
      </c>
      <c r="BO968" s="86">
        <f t="shared" si="644"/>
        <v>0</v>
      </c>
      <c r="BP968" s="86">
        <f t="shared" si="659"/>
        <v>0</v>
      </c>
      <c r="BQ968" s="160"/>
      <c r="BR968" s="86" t="s">
        <v>5720</v>
      </c>
      <c r="BS968" s="88" t="s">
        <v>5721</v>
      </c>
      <c r="BT968" s="86" t="s">
        <v>5722</v>
      </c>
      <c r="BU968" s="86"/>
      <c r="BV968" s="86">
        <f t="shared" si="660"/>
        <v>0</v>
      </c>
      <c r="BW968" s="105" t="str">
        <f t="shared" si="661"/>
        <v/>
      </c>
      <c r="BX968" s="86">
        <f t="shared" si="655"/>
        <v>0</v>
      </c>
      <c r="BY968" s="86">
        <f t="shared" si="656"/>
        <v>0</v>
      </c>
      <c r="BZ968" s="91">
        <f t="shared" si="657"/>
        <v>0</v>
      </c>
      <c r="CA968" s="91">
        <v>0</v>
      </c>
      <c r="CB968" s="96" t="s">
        <v>5719</v>
      </c>
      <c r="CC968" s="91">
        <f t="shared" si="662"/>
        <v>0</v>
      </c>
      <c r="CD968" s="91">
        <f t="shared" si="663"/>
        <v>0</v>
      </c>
      <c r="CE968" s="93">
        <f t="shared" si="664"/>
        <v>0</v>
      </c>
      <c r="CF968" s="93">
        <f t="shared" si="665"/>
        <v>0</v>
      </c>
      <c r="CG968" s="105"/>
      <c r="CH968" s="105"/>
      <c r="CI968" s="86"/>
      <c r="CJ968" s="188"/>
      <c r="CK968" s="181">
        <f t="shared" si="666"/>
        <v>0</v>
      </c>
      <c r="CL968" s="181">
        <f t="shared" si="667"/>
        <v>0</v>
      </c>
      <c r="CM968" s="86" t="s">
        <v>5723</v>
      </c>
      <c r="CN968" s="182"/>
      <c r="CO968" s="183"/>
      <c r="CP968" s="86" t="s">
        <v>5724</v>
      </c>
      <c r="CQ968" s="153"/>
      <c r="CR968" s="187" t="e">
        <f t="shared" si="668"/>
        <v>#VALUE!</v>
      </c>
      <c r="CS968" s="188">
        <v>0</v>
      </c>
      <c r="CT968" s="188" t="e">
        <f t="shared" si="670"/>
        <v>#VALUE!</v>
      </c>
      <c r="CU968" s="93"/>
      <c r="CV968" s="94">
        <f t="shared" si="652"/>
        <v>0</v>
      </c>
      <c r="CW968" s="93">
        <f t="shared" si="653"/>
        <v>0</v>
      </c>
      <c r="CX968" s="86">
        <f t="shared" si="654"/>
        <v>0</v>
      </c>
      <c r="CY968" s="93" t="e">
        <f t="shared" si="671"/>
        <v>#VALUE!</v>
      </c>
      <c r="CZ968" s="93">
        <v>0</v>
      </c>
      <c r="DA968" s="93">
        <v>0</v>
      </c>
      <c r="DB968" s="93" t="e">
        <f t="shared" si="672"/>
        <v>#VALUE!</v>
      </c>
      <c r="DC968" s="93">
        <v>0</v>
      </c>
      <c r="DD968" s="91">
        <v>0</v>
      </c>
      <c r="DE968" s="93" t="e">
        <f t="shared" si="673"/>
        <v>#VALUE!</v>
      </c>
      <c r="DF968" s="93">
        <f t="shared" si="645"/>
        <v>0</v>
      </c>
      <c r="DG968" s="93"/>
      <c r="DH968" s="93">
        <v>0</v>
      </c>
      <c r="DI968" s="93">
        <v>0</v>
      </c>
      <c r="DJ968" s="86">
        <f t="shared" si="674"/>
        <v>0</v>
      </c>
      <c r="DK968" s="91">
        <v>0</v>
      </c>
      <c r="DL968" s="93"/>
      <c r="DM968" s="93">
        <v>0</v>
      </c>
      <c r="DN968" s="93" t="e">
        <f t="shared" si="646"/>
        <v>#VALUE!</v>
      </c>
      <c r="DO968" s="93" t="e">
        <f t="shared" si="675"/>
        <v>#VALUE!</v>
      </c>
      <c r="DP968" s="92" t="e">
        <f t="shared" si="676"/>
        <v>#VALUE!</v>
      </c>
      <c r="DQ968" s="97">
        <f t="shared" si="647"/>
        <v>0</v>
      </c>
      <c r="DR968" s="98">
        <f t="shared" si="677"/>
        <v>10</v>
      </c>
      <c r="DS968" s="93" t="str">
        <f t="shared" si="678"/>
        <v>Mã tin sai !!!</v>
      </c>
      <c r="DT968" s="93"/>
      <c r="DU968" s="78" t="e">
        <f t="shared" si="648"/>
        <v>#VALUE!</v>
      </c>
      <c r="DV968" s="78" t="e">
        <f>INDEX('08_DMGiaDat'!$L:$L,MATCH(DU968,'08_DMGiaDat'!$R:$R,0))</f>
        <v>#VALUE!</v>
      </c>
      <c r="DW968" s="78" t="str">
        <f t="shared" si="649"/>
        <v>5010700200100000001</v>
      </c>
      <c r="DX968" s="78" t="str">
        <f>IFERROR(VLOOKUP(DW968,'08_DMGiaDat'!C918:C919,2,FALSE),"N")</f>
        <v>N</v>
      </c>
      <c r="DY968" s="78" t="str">
        <f t="shared" si="650"/>
        <v>50107002001001</v>
      </c>
      <c r="DZ968" s="78" t="str">
        <f>IFERROR(VLOOKUP(DY968,'08_DMGiaDat'!C918:C919,2,FALSE),"N")</f>
        <v>N</v>
      </c>
      <c r="EA968" s="78" t="str">
        <f t="shared" si="651"/>
        <v>5010700200100000001</v>
      </c>
      <c r="EB968" s="78" t="str">
        <f>IFERROR(VLOOKUP(EA968,'08_DMGiaDat'!C918:C919,2,FALSE),"N")</f>
        <v>N</v>
      </c>
      <c r="EC968" s="92" t="e">
        <f>IF(DV968&lt;&gt;"N",DV968,IF(DX968&lt;&gt;"N",DX968,IF(DZ968&lt;&gt;"N",DZ968*VLOOKUP(LEFT(CB968,3),'03_DMMucDich'!C902:C906,5,FALSE),IF(EB968&lt;&gt;"N",EB968*VLOOKUP(LEFT(CB968,3),'03_DMMucDich'!C902:C906,5,FALSE),"N/A"))))</f>
        <v>#VALUE!</v>
      </c>
    </row>
    <row r="969" spans="1:133" s="34" customFormat="1" ht="16" x14ac:dyDescent="0.2">
      <c r="A969" s="85">
        <v>955</v>
      </c>
      <c r="B969" s="86"/>
      <c r="C969" s="87"/>
      <c r="D969" s="141"/>
      <c r="E969" s="86"/>
      <c r="F969" s="88"/>
      <c r="G969" s="88" t="s">
        <v>5718</v>
      </c>
      <c r="H969" s="151">
        <v>2022</v>
      </c>
      <c r="I969" s="86"/>
      <c r="J969" s="86"/>
      <c r="K969" s="145"/>
      <c r="L969" s="105"/>
      <c r="M969" s="86"/>
      <c r="N969" s="105"/>
      <c r="O969" s="105"/>
      <c r="P969" s="86"/>
      <c r="Q969" s="86"/>
      <c r="R969" s="153"/>
      <c r="S969" s="86"/>
      <c r="T969" s="86"/>
      <c r="U969" s="86"/>
      <c r="V969" s="86" t="str">
        <f t="shared" si="658"/>
        <v xml:space="preserve">, </v>
      </c>
      <c r="W969" s="86"/>
      <c r="X969" s="86"/>
      <c r="Y969" s="86"/>
      <c r="Z969" s="88"/>
      <c r="AA969" s="105"/>
      <c r="AB969" s="86"/>
      <c r="AC969" s="90"/>
      <c r="AD969" s="86"/>
      <c r="AE969" s="86"/>
      <c r="AF969" s="86"/>
      <c r="AG969" s="86"/>
      <c r="AH969" s="160"/>
      <c r="AI969" s="153"/>
      <c r="AJ969" s="153"/>
      <c r="AK969" s="86"/>
      <c r="AL969" s="86"/>
      <c r="AM969" s="153"/>
      <c r="AN969" s="153"/>
      <c r="AO969" s="165"/>
      <c r="AP969" s="153"/>
      <c r="AQ969" s="153"/>
      <c r="AR969" s="166">
        <v>0</v>
      </c>
      <c r="AS969" s="88" t="s">
        <v>5719</v>
      </c>
      <c r="AT969" s="92">
        <f t="shared" si="669"/>
        <v>0</v>
      </c>
      <c r="AU969" s="93">
        <v>0</v>
      </c>
      <c r="AV969" s="93">
        <v>0</v>
      </c>
      <c r="AW969" s="166">
        <v>0</v>
      </c>
      <c r="AX969" s="93">
        <v>0</v>
      </c>
      <c r="AY969" s="177"/>
      <c r="AZ969" s="177">
        <v>0</v>
      </c>
      <c r="BA969" s="178"/>
      <c r="BB969" s="105"/>
      <c r="BC969" s="105"/>
      <c r="BD969" s="93"/>
      <c r="BE969" s="93">
        <v>0</v>
      </c>
      <c r="BF969" s="91">
        <v>0</v>
      </c>
      <c r="BG969" s="94"/>
      <c r="BH969" s="95"/>
      <c r="BI969" s="93">
        <f t="shared" si="638"/>
        <v>0</v>
      </c>
      <c r="BJ969" s="105">
        <f t="shared" si="639"/>
        <v>0</v>
      </c>
      <c r="BK969" s="88">
        <f t="shared" si="640"/>
        <v>0</v>
      </c>
      <c r="BL969" s="86">
        <f t="shared" si="641"/>
        <v>0</v>
      </c>
      <c r="BM969" s="105">
        <f t="shared" si="642"/>
        <v>0</v>
      </c>
      <c r="BN969" s="86">
        <f t="shared" si="643"/>
        <v>0</v>
      </c>
      <c r="BO969" s="86">
        <f t="shared" si="644"/>
        <v>0</v>
      </c>
      <c r="BP969" s="86">
        <f t="shared" si="659"/>
        <v>0</v>
      </c>
      <c r="BQ969" s="160"/>
      <c r="BR969" s="86" t="s">
        <v>5720</v>
      </c>
      <c r="BS969" s="88" t="s">
        <v>5721</v>
      </c>
      <c r="BT969" s="86" t="s">
        <v>5722</v>
      </c>
      <c r="BU969" s="86"/>
      <c r="BV969" s="86">
        <f t="shared" si="660"/>
        <v>0</v>
      </c>
      <c r="BW969" s="105" t="str">
        <f t="shared" si="661"/>
        <v/>
      </c>
      <c r="BX969" s="86">
        <f t="shared" si="655"/>
        <v>0</v>
      </c>
      <c r="BY969" s="86">
        <f t="shared" si="656"/>
        <v>0</v>
      </c>
      <c r="BZ969" s="91">
        <f t="shared" si="657"/>
        <v>0</v>
      </c>
      <c r="CA969" s="91">
        <v>0</v>
      </c>
      <c r="CB969" s="96" t="s">
        <v>5719</v>
      </c>
      <c r="CC969" s="91">
        <f t="shared" si="662"/>
        <v>0</v>
      </c>
      <c r="CD969" s="91">
        <f t="shared" si="663"/>
        <v>0</v>
      </c>
      <c r="CE969" s="93">
        <f t="shared" si="664"/>
        <v>0</v>
      </c>
      <c r="CF969" s="93">
        <f t="shared" si="665"/>
        <v>0</v>
      </c>
      <c r="CG969" s="105"/>
      <c r="CH969" s="105"/>
      <c r="CI969" s="86"/>
      <c r="CJ969" s="188"/>
      <c r="CK969" s="181">
        <f t="shared" si="666"/>
        <v>0</v>
      </c>
      <c r="CL969" s="181">
        <f t="shared" si="667"/>
        <v>0</v>
      </c>
      <c r="CM969" s="86" t="s">
        <v>5723</v>
      </c>
      <c r="CN969" s="182"/>
      <c r="CO969" s="183"/>
      <c r="CP969" s="86" t="s">
        <v>5724</v>
      </c>
      <c r="CQ969" s="153"/>
      <c r="CR969" s="187" t="e">
        <f t="shared" si="668"/>
        <v>#VALUE!</v>
      </c>
      <c r="CS969" s="188">
        <v>0</v>
      </c>
      <c r="CT969" s="188" t="e">
        <f t="shared" si="670"/>
        <v>#VALUE!</v>
      </c>
      <c r="CU969" s="93"/>
      <c r="CV969" s="94">
        <f t="shared" si="652"/>
        <v>0</v>
      </c>
      <c r="CW969" s="93">
        <f t="shared" si="653"/>
        <v>0</v>
      </c>
      <c r="CX969" s="86">
        <f t="shared" si="654"/>
        <v>0</v>
      </c>
      <c r="CY969" s="93" t="e">
        <f t="shared" si="671"/>
        <v>#VALUE!</v>
      </c>
      <c r="CZ969" s="93">
        <v>0</v>
      </c>
      <c r="DA969" s="93">
        <v>0</v>
      </c>
      <c r="DB969" s="93" t="e">
        <f t="shared" si="672"/>
        <v>#VALUE!</v>
      </c>
      <c r="DC969" s="93">
        <v>0</v>
      </c>
      <c r="DD969" s="91">
        <v>0</v>
      </c>
      <c r="DE969" s="93" t="e">
        <f t="shared" si="673"/>
        <v>#VALUE!</v>
      </c>
      <c r="DF969" s="93">
        <f t="shared" si="645"/>
        <v>0</v>
      </c>
      <c r="DG969" s="93"/>
      <c r="DH969" s="93">
        <v>0</v>
      </c>
      <c r="DI969" s="93">
        <v>0</v>
      </c>
      <c r="DJ969" s="86">
        <f t="shared" si="674"/>
        <v>0</v>
      </c>
      <c r="DK969" s="91">
        <v>0</v>
      </c>
      <c r="DL969" s="93"/>
      <c r="DM969" s="93">
        <v>0</v>
      </c>
      <c r="DN969" s="93" t="e">
        <f t="shared" si="646"/>
        <v>#VALUE!</v>
      </c>
      <c r="DO969" s="93" t="e">
        <f t="shared" si="675"/>
        <v>#VALUE!</v>
      </c>
      <c r="DP969" s="92" t="e">
        <f t="shared" si="676"/>
        <v>#VALUE!</v>
      </c>
      <c r="DQ969" s="97">
        <f t="shared" si="647"/>
        <v>0</v>
      </c>
      <c r="DR969" s="98">
        <f t="shared" si="677"/>
        <v>10</v>
      </c>
      <c r="DS969" s="93" t="str">
        <f t="shared" si="678"/>
        <v>Mã tin sai !!!</v>
      </c>
      <c r="DT969" s="93"/>
      <c r="DU969" s="78" t="e">
        <f t="shared" si="648"/>
        <v>#VALUE!</v>
      </c>
      <c r="DV969" s="78" t="e">
        <f>INDEX('08_DMGiaDat'!$L:$L,MATCH(DU969,'08_DMGiaDat'!$R:$R,0))</f>
        <v>#VALUE!</v>
      </c>
      <c r="DW969" s="78" t="str">
        <f t="shared" si="649"/>
        <v>5010700200100000001</v>
      </c>
      <c r="DX969" s="78" t="str">
        <f>IFERROR(VLOOKUP(DW969,'08_DMGiaDat'!C918:C919,2,FALSE),"N")</f>
        <v>N</v>
      </c>
      <c r="DY969" s="78" t="str">
        <f t="shared" si="650"/>
        <v>50107002001001</v>
      </c>
      <c r="DZ969" s="78" t="str">
        <f>IFERROR(VLOOKUP(DY969,'08_DMGiaDat'!C918:C919,2,FALSE),"N")</f>
        <v>N</v>
      </c>
      <c r="EA969" s="78" t="str">
        <f t="shared" si="651"/>
        <v>5010700200100000001</v>
      </c>
      <c r="EB969" s="78" t="str">
        <f>IFERROR(VLOOKUP(EA969,'08_DMGiaDat'!C918:C919,2,FALSE),"N")</f>
        <v>N</v>
      </c>
      <c r="EC969" s="92" t="e">
        <f>IF(DV969&lt;&gt;"N",DV969,IF(DX969&lt;&gt;"N",DX969,IF(DZ969&lt;&gt;"N",DZ969*VLOOKUP(LEFT(CB969,3),'03_DMMucDich'!C902:C906,5,FALSE),IF(EB969&lt;&gt;"N",EB969*VLOOKUP(LEFT(CB969,3),'03_DMMucDich'!C902:C906,5,FALSE),"N/A"))))</f>
        <v>#VALUE!</v>
      </c>
    </row>
    <row r="970" spans="1:133" s="34" customFormat="1" ht="16" x14ac:dyDescent="0.2">
      <c r="A970" s="85">
        <v>956</v>
      </c>
      <c r="B970" s="86"/>
      <c r="C970" s="87"/>
      <c r="D970" s="141"/>
      <c r="E970" s="86"/>
      <c r="F970" s="88"/>
      <c r="G970" s="88" t="s">
        <v>5718</v>
      </c>
      <c r="H970" s="151">
        <v>2022</v>
      </c>
      <c r="I970" s="86"/>
      <c r="J970" s="86"/>
      <c r="K970" s="145"/>
      <c r="L970" s="105"/>
      <c r="M970" s="86"/>
      <c r="N970" s="105"/>
      <c r="O970" s="105"/>
      <c r="P970" s="86"/>
      <c r="Q970" s="86"/>
      <c r="R970" s="153"/>
      <c r="S970" s="86"/>
      <c r="T970" s="86"/>
      <c r="U970" s="86"/>
      <c r="V970" s="86" t="str">
        <f t="shared" si="658"/>
        <v xml:space="preserve">, </v>
      </c>
      <c r="W970" s="86"/>
      <c r="X970" s="86"/>
      <c r="Y970" s="86"/>
      <c r="Z970" s="88"/>
      <c r="AA970" s="105"/>
      <c r="AB970" s="86"/>
      <c r="AC970" s="90"/>
      <c r="AD970" s="86"/>
      <c r="AE970" s="86"/>
      <c r="AF970" s="86"/>
      <c r="AG970" s="86"/>
      <c r="AH970" s="160"/>
      <c r="AI970" s="153"/>
      <c r="AJ970" s="153"/>
      <c r="AK970" s="86"/>
      <c r="AL970" s="86"/>
      <c r="AM970" s="153"/>
      <c r="AN970" s="153"/>
      <c r="AO970" s="165"/>
      <c r="AP970" s="153"/>
      <c r="AQ970" s="153"/>
      <c r="AR970" s="166">
        <v>0</v>
      </c>
      <c r="AS970" s="88" t="s">
        <v>5719</v>
      </c>
      <c r="AT970" s="92">
        <f t="shared" si="669"/>
        <v>0</v>
      </c>
      <c r="AU970" s="93">
        <v>0</v>
      </c>
      <c r="AV970" s="93">
        <v>0</v>
      </c>
      <c r="AW970" s="166">
        <v>0</v>
      </c>
      <c r="AX970" s="93">
        <v>0</v>
      </c>
      <c r="AY970" s="177"/>
      <c r="AZ970" s="177">
        <v>0</v>
      </c>
      <c r="BA970" s="178"/>
      <c r="BB970" s="105"/>
      <c r="BC970" s="105"/>
      <c r="BD970" s="93"/>
      <c r="BE970" s="93">
        <v>0</v>
      </c>
      <c r="BF970" s="91">
        <v>0</v>
      </c>
      <c r="BG970" s="94"/>
      <c r="BH970" s="95"/>
      <c r="BI970" s="93">
        <f t="shared" si="638"/>
        <v>0</v>
      </c>
      <c r="BJ970" s="105">
        <f t="shared" si="639"/>
        <v>0</v>
      </c>
      <c r="BK970" s="88">
        <f t="shared" si="640"/>
        <v>0</v>
      </c>
      <c r="BL970" s="86">
        <f t="shared" si="641"/>
        <v>0</v>
      </c>
      <c r="BM970" s="105">
        <f t="shared" si="642"/>
        <v>0</v>
      </c>
      <c r="BN970" s="86">
        <f t="shared" si="643"/>
        <v>0</v>
      </c>
      <c r="BO970" s="86">
        <f t="shared" si="644"/>
        <v>0</v>
      </c>
      <c r="BP970" s="86">
        <f t="shared" si="659"/>
        <v>0</v>
      </c>
      <c r="BQ970" s="160"/>
      <c r="BR970" s="86" t="s">
        <v>5720</v>
      </c>
      <c r="BS970" s="88" t="s">
        <v>5721</v>
      </c>
      <c r="BT970" s="86" t="s">
        <v>5722</v>
      </c>
      <c r="BU970" s="86"/>
      <c r="BV970" s="86">
        <f t="shared" si="660"/>
        <v>0</v>
      </c>
      <c r="BW970" s="105" t="str">
        <f t="shared" si="661"/>
        <v/>
      </c>
      <c r="BX970" s="86">
        <f t="shared" si="655"/>
        <v>0</v>
      </c>
      <c r="BY970" s="86">
        <f t="shared" si="656"/>
        <v>0</v>
      </c>
      <c r="BZ970" s="91">
        <f t="shared" si="657"/>
        <v>0</v>
      </c>
      <c r="CA970" s="91">
        <v>0</v>
      </c>
      <c r="CB970" s="96" t="s">
        <v>5719</v>
      </c>
      <c r="CC970" s="91">
        <f t="shared" si="662"/>
        <v>0</v>
      </c>
      <c r="CD970" s="91">
        <f t="shared" si="663"/>
        <v>0</v>
      </c>
      <c r="CE970" s="93">
        <f t="shared" si="664"/>
        <v>0</v>
      </c>
      <c r="CF970" s="93">
        <f t="shared" si="665"/>
        <v>0</v>
      </c>
      <c r="CG970" s="105"/>
      <c r="CH970" s="105"/>
      <c r="CI970" s="86"/>
      <c r="CJ970" s="188"/>
      <c r="CK970" s="181">
        <f t="shared" si="666"/>
        <v>0</v>
      </c>
      <c r="CL970" s="181">
        <f t="shared" si="667"/>
        <v>0</v>
      </c>
      <c r="CM970" s="86" t="s">
        <v>5723</v>
      </c>
      <c r="CN970" s="182"/>
      <c r="CO970" s="183"/>
      <c r="CP970" s="86" t="s">
        <v>5724</v>
      </c>
      <c r="CQ970" s="153"/>
      <c r="CR970" s="187" t="e">
        <f t="shared" si="668"/>
        <v>#VALUE!</v>
      </c>
      <c r="CS970" s="188">
        <v>0</v>
      </c>
      <c r="CT970" s="188" t="e">
        <f t="shared" si="670"/>
        <v>#VALUE!</v>
      </c>
      <c r="CU970" s="93"/>
      <c r="CV970" s="94">
        <f t="shared" si="652"/>
        <v>0</v>
      </c>
      <c r="CW970" s="93">
        <f t="shared" si="653"/>
        <v>0</v>
      </c>
      <c r="CX970" s="86">
        <f t="shared" si="654"/>
        <v>0</v>
      </c>
      <c r="CY970" s="93" t="e">
        <f t="shared" si="671"/>
        <v>#VALUE!</v>
      </c>
      <c r="CZ970" s="93">
        <v>0</v>
      </c>
      <c r="DA970" s="93">
        <v>0</v>
      </c>
      <c r="DB970" s="93" t="e">
        <f t="shared" si="672"/>
        <v>#VALUE!</v>
      </c>
      <c r="DC970" s="93">
        <v>0</v>
      </c>
      <c r="DD970" s="91">
        <v>0</v>
      </c>
      <c r="DE970" s="93" t="e">
        <f t="shared" si="673"/>
        <v>#VALUE!</v>
      </c>
      <c r="DF970" s="93">
        <f t="shared" si="645"/>
        <v>0</v>
      </c>
      <c r="DG970" s="93"/>
      <c r="DH970" s="93">
        <v>0</v>
      </c>
      <c r="DI970" s="93">
        <v>0</v>
      </c>
      <c r="DJ970" s="86">
        <f t="shared" si="674"/>
        <v>0</v>
      </c>
      <c r="DK970" s="91">
        <v>0</v>
      </c>
      <c r="DL970" s="93"/>
      <c r="DM970" s="93">
        <v>0</v>
      </c>
      <c r="DN970" s="93" t="e">
        <f t="shared" si="646"/>
        <v>#VALUE!</v>
      </c>
      <c r="DO970" s="93" t="e">
        <f t="shared" si="675"/>
        <v>#VALUE!</v>
      </c>
      <c r="DP970" s="92" t="e">
        <f t="shared" si="676"/>
        <v>#VALUE!</v>
      </c>
      <c r="DQ970" s="97">
        <f t="shared" si="647"/>
        <v>0</v>
      </c>
      <c r="DR970" s="98">
        <f t="shared" si="677"/>
        <v>10</v>
      </c>
      <c r="DS970" s="93" t="str">
        <f t="shared" si="678"/>
        <v>Mã tin sai !!!</v>
      </c>
      <c r="DT970" s="93"/>
      <c r="DU970" s="78" t="e">
        <f t="shared" si="648"/>
        <v>#VALUE!</v>
      </c>
      <c r="DV970" s="78" t="e">
        <f>INDEX('08_DMGiaDat'!$L:$L,MATCH(DU970,'08_DMGiaDat'!$R:$R,0))</f>
        <v>#VALUE!</v>
      </c>
      <c r="DW970" s="78" t="str">
        <f t="shared" si="649"/>
        <v>5010700200100000001</v>
      </c>
      <c r="DX970" s="78" t="str">
        <f>IFERROR(VLOOKUP(DW970,'08_DMGiaDat'!C918:C919,2,FALSE),"N")</f>
        <v>N</v>
      </c>
      <c r="DY970" s="78" t="str">
        <f t="shared" si="650"/>
        <v>50107002001001</v>
      </c>
      <c r="DZ970" s="78" t="str">
        <f>IFERROR(VLOOKUP(DY970,'08_DMGiaDat'!C918:C919,2,FALSE),"N")</f>
        <v>N</v>
      </c>
      <c r="EA970" s="78" t="str">
        <f t="shared" si="651"/>
        <v>5010700200100000001</v>
      </c>
      <c r="EB970" s="78" t="str">
        <f>IFERROR(VLOOKUP(EA970,'08_DMGiaDat'!C918:C919,2,FALSE),"N")</f>
        <v>N</v>
      </c>
      <c r="EC970" s="92" t="e">
        <f>IF(DV970&lt;&gt;"N",DV970,IF(DX970&lt;&gt;"N",DX970,IF(DZ970&lt;&gt;"N",DZ970*VLOOKUP(LEFT(CB970,3),'03_DMMucDich'!C902:C906,5,FALSE),IF(EB970&lt;&gt;"N",EB970*VLOOKUP(LEFT(CB970,3),'03_DMMucDich'!C902:C906,5,FALSE),"N/A"))))</f>
        <v>#VALUE!</v>
      </c>
    </row>
    <row r="971" spans="1:133" s="34" customFormat="1" ht="16" x14ac:dyDescent="0.2">
      <c r="A971" s="85">
        <v>957</v>
      </c>
      <c r="B971" s="86"/>
      <c r="C971" s="87"/>
      <c r="D971" s="141"/>
      <c r="E971" s="86"/>
      <c r="F971" s="88"/>
      <c r="G971" s="88" t="s">
        <v>5718</v>
      </c>
      <c r="H971" s="151">
        <v>2022</v>
      </c>
      <c r="I971" s="86"/>
      <c r="J971" s="86"/>
      <c r="K971" s="145"/>
      <c r="L971" s="105"/>
      <c r="M971" s="86"/>
      <c r="N971" s="105"/>
      <c r="O971" s="105"/>
      <c r="P971" s="86"/>
      <c r="Q971" s="86"/>
      <c r="R971" s="153"/>
      <c r="S971" s="86"/>
      <c r="T971" s="86"/>
      <c r="U971" s="86"/>
      <c r="V971" s="86" t="str">
        <f t="shared" si="658"/>
        <v xml:space="preserve">, </v>
      </c>
      <c r="W971" s="86"/>
      <c r="X971" s="86"/>
      <c r="Y971" s="86"/>
      <c r="Z971" s="88"/>
      <c r="AA971" s="105"/>
      <c r="AB971" s="86"/>
      <c r="AC971" s="90"/>
      <c r="AD971" s="86"/>
      <c r="AE971" s="86"/>
      <c r="AF971" s="86"/>
      <c r="AG971" s="86"/>
      <c r="AH971" s="160"/>
      <c r="AI971" s="153"/>
      <c r="AJ971" s="153"/>
      <c r="AK971" s="86"/>
      <c r="AL971" s="86"/>
      <c r="AM971" s="153"/>
      <c r="AN971" s="153"/>
      <c r="AO971" s="165"/>
      <c r="AP971" s="153"/>
      <c r="AQ971" s="153"/>
      <c r="AR971" s="166">
        <v>0</v>
      </c>
      <c r="AS971" s="88" t="s">
        <v>5719</v>
      </c>
      <c r="AT971" s="92">
        <f t="shared" si="669"/>
        <v>0</v>
      </c>
      <c r="AU971" s="93">
        <v>0</v>
      </c>
      <c r="AV971" s="93">
        <v>0</v>
      </c>
      <c r="AW971" s="166">
        <v>0</v>
      </c>
      <c r="AX971" s="93">
        <v>0</v>
      </c>
      <c r="AY971" s="177"/>
      <c r="AZ971" s="177">
        <v>0</v>
      </c>
      <c r="BA971" s="178"/>
      <c r="BB971" s="105"/>
      <c r="BC971" s="105"/>
      <c r="BD971" s="93"/>
      <c r="BE971" s="93">
        <v>0</v>
      </c>
      <c r="BF971" s="91">
        <v>0</v>
      </c>
      <c r="BG971" s="94"/>
      <c r="BH971" s="95"/>
      <c r="BI971" s="93">
        <f t="shared" si="638"/>
        <v>0</v>
      </c>
      <c r="BJ971" s="105">
        <f t="shared" si="639"/>
        <v>0</v>
      </c>
      <c r="BK971" s="88">
        <f t="shared" si="640"/>
        <v>0</v>
      </c>
      <c r="BL971" s="86">
        <f t="shared" si="641"/>
        <v>0</v>
      </c>
      <c r="BM971" s="105">
        <f t="shared" si="642"/>
        <v>0</v>
      </c>
      <c r="BN971" s="86">
        <f t="shared" si="643"/>
        <v>0</v>
      </c>
      <c r="BO971" s="86">
        <f t="shared" si="644"/>
        <v>0</v>
      </c>
      <c r="BP971" s="86">
        <f t="shared" si="659"/>
        <v>0</v>
      </c>
      <c r="BQ971" s="160"/>
      <c r="BR971" s="86" t="s">
        <v>5720</v>
      </c>
      <c r="BS971" s="88" t="s">
        <v>5721</v>
      </c>
      <c r="BT971" s="86" t="s">
        <v>5722</v>
      </c>
      <c r="BU971" s="86"/>
      <c r="BV971" s="86">
        <f t="shared" si="660"/>
        <v>0</v>
      </c>
      <c r="BW971" s="105" t="str">
        <f t="shared" si="661"/>
        <v/>
      </c>
      <c r="BX971" s="86">
        <f t="shared" si="655"/>
        <v>0</v>
      </c>
      <c r="BY971" s="86">
        <f t="shared" si="656"/>
        <v>0</v>
      </c>
      <c r="BZ971" s="91">
        <f t="shared" si="657"/>
        <v>0</v>
      </c>
      <c r="CA971" s="91">
        <v>0</v>
      </c>
      <c r="CB971" s="96" t="s">
        <v>5719</v>
      </c>
      <c r="CC971" s="91">
        <f t="shared" si="662"/>
        <v>0</v>
      </c>
      <c r="CD971" s="91">
        <f t="shared" si="663"/>
        <v>0</v>
      </c>
      <c r="CE971" s="93">
        <f t="shared" si="664"/>
        <v>0</v>
      </c>
      <c r="CF971" s="93">
        <f t="shared" si="665"/>
        <v>0</v>
      </c>
      <c r="CG971" s="105"/>
      <c r="CH971" s="105"/>
      <c r="CI971" s="86"/>
      <c r="CJ971" s="188"/>
      <c r="CK971" s="181">
        <f t="shared" si="666"/>
        <v>0</v>
      </c>
      <c r="CL971" s="181">
        <f t="shared" si="667"/>
        <v>0</v>
      </c>
      <c r="CM971" s="86" t="s">
        <v>5723</v>
      </c>
      <c r="CN971" s="182"/>
      <c r="CO971" s="183"/>
      <c r="CP971" s="86" t="s">
        <v>5724</v>
      </c>
      <c r="CQ971" s="153"/>
      <c r="CR971" s="187" t="e">
        <f t="shared" si="668"/>
        <v>#VALUE!</v>
      </c>
      <c r="CS971" s="188">
        <v>0</v>
      </c>
      <c r="CT971" s="188" t="e">
        <f t="shared" si="670"/>
        <v>#VALUE!</v>
      </c>
      <c r="CU971" s="93"/>
      <c r="CV971" s="94">
        <f t="shared" si="652"/>
        <v>0</v>
      </c>
      <c r="CW971" s="93">
        <f t="shared" si="653"/>
        <v>0</v>
      </c>
      <c r="CX971" s="86">
        <f t="shared" si="654"/>
        <v>0</v>
      </c>
      <c r="CY971" s="93" t="e">
        <f t="shared" si="671"/>
        <v>#VALUE!</v>
      </c>
      <c r="CZ971" s="93">
        <v>0</v>
      </c>
      <c r="DA971" s="93">
        <v>0</v>
      </c>
      <c r="DB971" s="93" t="e">
        <f t="shared" si="672"/>
        <v>#VALUE!</v>
      </c>
      <c r="DC971" s="93">
        <v>0</v>
      </c>
      <c r="DD971" s="91">
        <v>0</v>
      </c>
      <c r="DE971" s="93" t="e">
        <f t="shared" si="673"/>
        <v>#VALUE!</v>
      </c>
      <c r="DF971" s="93">
        <f t="shared" si="645"/>
        <v>0</v>
      </c>
      <c r="DG971" s="93"/>
      <c r="DH971" s="93">
        <v>0</v>
      </c>
      <c r="DI971" s="93">
        <v>0</v>
      </c>
      <c r="DJ971" s="86">
        <f t="shared" si="674"/>
        <v>0</v>
      </c>
      <c r="DK971" s="91">
        <v>0</v>
      </c>
      <c r="DL971" s="93"/>
      <c r="DM971" s="93">
        <v>0</v>
      </c>
      <c r="DN971" s="93" t="e">
        <f t="shared" si="646"/>
        <v>#VALUE!</v>
      </c>
      <c r="DO971" s="93" t="e">
        <f t="shared" si="675"/>
        <v>#VALUE!</v>
      </c>
      <c r="DP971" s="92" t="e">
        <f t="shared" si="676"/>
        <v>#VALUE!</v>
      </c>
      <c r="DQ971" s="97">
        <f t="shared" si="647"/>
        <v>0</v>
      </c>
      <c r="DR971" s="98">
        <f t="shared" si="677"/>
        <v>10</v>
      </c>
      <c r="DS971" s="93" t="str">
        <f t="shared" si="678"/>
        <v>Mã tin sai !!!</v>
      </c>
      <c r="DT971" s="93"/>
      <c r="DU971" s="78" t="e">
        <f t="shared" si="648"/>
        <v>#VALUE!</v>
      </c>
      <c r="DV971" s="78" t="e">
        <f>INDEX('08_DMGiaDat'!$L:$L,MATCH(DU971,'08_DMGiaDat'!$R:$R,0))</f>
        <v>#VALUE!</v>
      </c>
      <c r="DW971" s="78" t="str">
        <f t="shared" si="649"/>
        <v>5010700200100000001</v>
      </c>
      <c r="DX971" s="78" t="str">
        <f>IFERROR(VLOOKUP(DW971,'08_DMGiaDat'!C918:C919,2,FALSE),"N")</f>
        <v>N</v>
      </c>
      <c r="DY971" s="78" t="str">
        <f t="shared" si="650"/>
        <v>50107002001001</v>
      </c>
      <c r="DZ971" s="78" t="str">
        <f>IFERROR(VLOOKUP(DY971,'08_DMGiaDat'!C918:C919,2,FALSE),"N")</f>
        <v>N</v>
      </c>
      <c r="EA971" s="78" t="str">
        <f t="shared" si="651"/>
        <v>5010700200100000001</v>
      </c>
      <c r="EB971" s="78" t="str">
        <f>IFERROR(VLOOKUP(EA971,'08_DMGiaDat'!C918:C919,2,FALSE),"N")</f>
        <v>N</v>
      </c>
      <c r="EC971" s="92" t="e">
        <f>IF(DV971&lt;&gt;"N",DV971,IF(DX971&lt;&gt;"N",DX971,IF(DZ971&lt;&gt;"N",DZ971*VLOOKUP(LEFT(CB971,3),'03_DMMucDich'!C902:C906,5,FALSE),IF(EB971&lt;&gt;"N",EB971*VLOOKUP(LEFT(CB971,3),'03_DMMucDich'!C902:C906,5,FALSE),"N/A"))))</f>
        <v>#VALUE!</v>
      </c>
    </row>
    <row r="972" spans="1:133" s="34" customFormat="1" ht="16" x14ac:dyDescent="0.2">
      <c r="A972" s="85">
        <v>958</v>
      </c>
      <c r="B972" s="86"/>
      <c r="C972" s="87"/>
      <c r="D972" s="141"/>
      <c r="E972" s="86"/>
      <c r="F972" s="88"/>
      <c r="G972" s="88" t="s">
        <v>5718</v>
      </c>
      <c r="H972" s="151">
        <v>2022</v>
      </c>
      <c r="I972" s="86"/>
      <c r="J972" s="86"/>
      <c r="K972" s="145"/>
      <c r="L972" s="105"/>
      <c r="M972" s="86"/>
      <c r="N972" s="105"/>
      <c r="O972" s="105"/>
      <c r="P972" s="86"/>
      <c r="Q972" s="86"/>
      <c r="R972" s="153"/>
      <c r="S972" s="86"/>
      <c r="T972" s="86"/>
      <c r="U972" s="86"/>
      <c r="V972" s="86" t="str">
        <f t="shared" si="658"/>
        <v xml:space="preserve">, </v>
      </c>
      <c r="W972" s="86"/>
      <c r="X972" s="86"/>
      <c r="Y972" s="86"/>
      <c r="Z972" s="88"/>
      <c r="AA972" s="105"/>
      <c r="AB972" s="86"/>
      <c r="AC972" s="90"/>
      <c r="AD972" s="86"/>
      <c r="AE972" s="86"/>
      <c r="AF972" s="86"/>
      <c r="AG972" s="86"/>
      <c r="AH972" s="160"/>
      <c r="AI972" s="153"/>
      <c r="AJ972" s="153"/>
      <c r="AK972" s="86"/>
      <c r="AL972" s="86"/>
      <c r="AM972" s="153"/>
      <c r="AN972" s="153"/>
      <c r="AO972" s="165"/>
      <c r="AP972" s="153"/>
      <c r="AQ972" s="153"/>
      <c r="AR972" s="166">
        <v>0</v>
      </c>
      <c r="AS972" s="88" t="s">
        <v>5719</v>
      </c>
      <c r="AT972" s="92">
        <f t="shared" si="669"/>
        <v>0</v>
      </c>
      <c r="AU972" s="93">
        <v>0</v>
      </c>
      <c r="AV972" s="93">
        <v>0</v>
      </c>
      <c r="AW972" s="166">
        <v>0</v>
      </c>
      <c r="AX972" s="93">
        <v>0</v>
      </c>
      <c r="AY972" s="177"/>
      <c r="AZ972" s="177">
        <v>0</v>
      </c>
      <c r="BA972" s="178"/>
      <c r="BB972" s="105"/>
      <c r="BC972" s="105"/>
      <c r="BD972" s="93"/>
      <c r="BE972" s="93">
        <v>0</v>
      </c>
      <c r="BF972" s="91">
        <v>0</v>
      </c>
      <c r="BG972" s="94"/>
      <c r="BH972" s="95"/>
      <c r="BI972" s="93">
        <f t="shared" si="638"/>
        <v>0</v>
      </c>
      <c r="BJ972" s="105">
        <f t="shared" si="639"/>
        <v>0</v>
      </c>
      <c r="BK972" s="88">
        <f t="shared" si="640"/>
        <v>0</v>
      </c>
      <c r="BL972" s="86">
        <f t="shared" si="641"/>
        <v>0</v>
      </c>
      <c r="BM972" s="105">
        <f t="shared" si="642"/>
        <v>0</v>
      </c>
      <c r="BN972" s="86">
        <f t="shared" si="643"/>
        <v>0</v>
      </c>
      <c r="BO972" s="86">
        <f t="shared" si="644"/>
        <v>0</v>
      </c>
      <c r="BP972" s="86">
        <f t="shared" si="659"/>
        <v>0</v>
      </c>
      <c r="BQ972" s="160"/>
      <c r="BR972" s="86" t="s">
        <v>5720</v>
      </c>
      <c r="BS972" s="88" t="s">
        <v>5721</v>
      </c>
      <c r="BT972" s="86" t="s">
        <v>5722</v>
      </c>
      <c r="BU972" s="86"/>
      <c r="BV972" s="86">
        <f t="shared" si="660"/>
        <v>0</v>
      </c>
      <c r="BW972" s="105" t="str">
        <f t="shared" si="661"/>
        <v/>
      </c>
      <c r="BX972" s="86">
        <f t="shared" si="655"/>
        <v>0</v>
      </c>
      <c r="BY972" s="86">
        <f t="shared" si="656"/>
        <v>0</v>
      </c>
      <c r="BZ972" s="91">
        <f t="shared" si="657"/>
        <v>0</v>
      </c>
      <c r="CA972" s="91">
        <v>0</v>
      </c>
      <c r="CB972" s="96" t="s">
        <v>5719</v>
      </c>
      <c r="CC972" s="91">
        <f t="shared" si="662"/>
        <v>0</v>
      </c>
      <c r="CD972" s="91">
        <f t="shared" si="663"/>
        <v>0</v>
      </c>
      <c r="CE972" s="93">
        <f t="shared" si="664"/>
        <v>0</v>
      </c>
      <c r="CF972" s="93">
        <f t="shared" si="665"/>
        <v>0</v>
      </c>
      <c r="CG972" s="105"/>
      <c r="CH972" s="105"/>
      <c r="CI972" s="86"/>
      <c r="CJ972" s="188"/>
      <c r="CK972" s="181">
        <f t="shared" si="666"/>
        <v>0</v>
      </c>
      <c r="CL972" s="181">
        <f t="shared" si="667"/>
        <v>0</v>
      </c>
      <c r="CM972" s="86" t="s">
        <v>5723</v>
      </c>
      <c r="CN972" s="182"/>
      <c r="CO972" s="183"/>
      <c r="CP972" s="86" t="s">
        <v>5724</v>
      </c>
      <c r="CQ972" s="153"/>
      <c r="CR972" s="187" t="e">
        <f t="shared" si="668"/>
        <v>#VALUE!</v>
      </c>
      <c r="CS972" s="188">
        <v>0</v>
      </c>
      <c r="CT972" s="188" t="e">
        <f t="shared" si="670"/>
        <v>#VALUE!</v>
      </c>
      <c r="CU972" s="93"/>
      <c r="CV972" s="94">
        <f t="shared" si="652"/>
        <v>0</v>
      </c>
      <c r="CW972" s="93">
        <f t="shared" si="653"/>
        <v>0</v>
      </c>
      <c r="CX972" s="86">
        <f t="shared" si="654"/>
        <v>0</v>
      </c>
      <c r="CY972" s="93" t="e">
        <f t="shared" si="671"/>
        <v>#VALUE!</v>
      </c>
      <c r="CZ972" s="93">
        <v>0</v>
      </c>
      <c r="DA972" s="93">
        <v>0</v>
      </c>
      <c r="DB972" s="93" t="e">
        <f t="shared" si="672"/>
        <v>#VALUE!</v>
      </c>
      <c r="DC972" s="93">
        <v>0</v>
      </c>
      <c r="DD972" s="91">
        <v>0</v>
      </c>
      <c r="DE972" s="93" t="e">
        <f t="shared" si="673"/>
        <v>#VALUE!</v>
      </c>
      <c r="DF972" s="93">
        <f t="shared" si="645"/>
        <v>0</v>
      </c>
      <c r="DG972" s="93"/>
      <c r="DH972" s="93">
        <v>0</v>
      </c>
      <c r="DI972" s="93">
        <v>0</v>
      </c>
      <c r="DJ972" s="86">
        <f t="shared" si="674"/>
        <v>0</v>
      </c>
      <c r="DK972" s="91">
        <v>0</v>
      </c>
      <c r="DL972" s="93"/>
      <c r="DM972" s="93">
        <v>0</v>
      </c>
      <c r="DN972" s="93" t="e">
        <f t="shared" si="646"/>
        <v>#VALUE!</v>
      </c>
      <c r="DO972" s="93" t="e">
        <f t="shared" si="675"/>
        <v>#VALUE!</v>
      </c>
      <c r="DP972" s="92" t="e">
        <f t="shared" si="676"/>
        <v>#VALUE!</v>
      </c>
      <c r="DQ972" s="97">
        <f t="shared" si="647"/>
        <v>0</v>
      </c>
      <c r="DR972" s="98">
        <f t="shared" si="677"/>
        <v>10</v>
      </c>
      <c r="DS972" s="93" t="str">
        <f t="shared" si="678"/>
        <v>Mã tin sai !!!</v>
      </c>
      <c r="DT972" s="93"/>
      <c r="DU972" s="78" t="e">
        <f t="shared" si="648"/>
        <v>#VALUE!</v>
      </c>
      <c r="DV972" s="78" t="e">
        <f>INDEX('08_DMGiaDat'!$L:$L,MATCH(DU972,'08_DMGiaDat'!$R:$R,0))</f>
        <v>#VALUE!</v>
      </c>
      <c r="DW972" s="78" t="str">
        <f t="shared" si="649"/>
        <v>5010700200100000001</v>
      </c>
      <c r="DX972" s="78" t="str">
        <f>IFERROR(VLOOKUP(DW972,'08_DMGiaDat'!C918:C919,2,FALSE),"N")</f>
        <v>N</v>
      </c>
      <c r="DY972" s="78" t="str">
        <f t="shared" si="650"/>
        <v>50107002001001</v>
      </c>
      <c r="DZ972" s="78" t="str">
        <f>IFERROR(VLOOKUP(DY972,'08_DMGiaDat'!C918:C919,2,FALSE),"N")</f>
        <v>N</v>
      </c>
      <c r="EA972" s="78" t="str">
        <f t="shared" si="651"/>
        <v>5010700200100000001</v>
      </c>
      <c r="EB972" s="78" t="str">
        <f>IFERROR(VLOOKUP(EA972,'08_DMGiaDat'!C918:C919,2,FALSE),"N")</f>
        <v>N</v>
      </c>
      <c r="EC972" s="92" t="e">
        <f>IF(DV972&lt;&gt;"N",DV972,IF(DX972&lt;&gt;"N",DX972,IF(DZ972&lt;&gt;"N",DZ972*VLOOKUP(LEFT(CB972,3),'03_DMMucDich'!C902:C906,5,FALSE),IF(EB972&lt;&gt;"N",EB972*VLOOKUP(LEFT(CB972,3),'03_DMMucDich'!C902:C906,5,FALSE),"N/A"))))</f>
        <v>#VALUE!</v>
      </c>
    </row>
    <row r="973" spans="1:133" s="34" customFormat="1" ht="16" x14ac:dyDescent="0.2">
      <c r="A973" s="85">
        <v>959</v>
      </c>
      <c r="B973" s="86"/>
      <c r="C973" s="87"/>
      <c r="D973" s="141"/>
      <c r="E973" s="86"/>
      <c r="F973" s="88"/>
      <c r="G973" s="88" t="s">
        <v>5718</v>
      </c>
      <c r="H973" s="151">
        <v>2022</v>
      </c>
      <c r="I973" s="86"/>
      <c r="J973" s="86"/>
      <c r="K973" s="145"/>
      <c r="L973" s="105"/>
      <c r="M973" s="86"/>
      <c r="N973" s="105"/>
      <c r="O973" s="105"/>
      <c r="P973" s="86"/>
      <c r="Q973" s="86"/>
      <c r="R973" s="153"/>
      <c r="S973" s="86"/>
      <c r="T973" s="86"/>
      <c r="U973" s="86"/>
      <c r="V973" s="86" t="str">
        <f t="shared" si="658"/>
        <v xml:space="preserve">, </v>
      </c>
      <c r="W973" s="86"/>
      <c r="X973" s="86"/>
      <c r="Y973" s="86"/>
      <c r="Z973" s="88"/>
      <c r="AA973" s="105"/>
      <c r="AB973" s="86"/>
      <c r="AC973" s="90"/>
      <c r="AD973" s="86"/>
      <c r="AE973" s="86"/>
      <c r="AF973" s="86"/>
      <c r="AG973" s="86"/>
      <c r="AH973" s="160"/>
      <c r="AI973" s="153"/>
      <c r="AJ973" s="153"/>
      <c r="AK973" s="86"/>
      <c r="AL973" s="86"/>
      <c r="AM973" s="153"/>
      <c r="AN973" s="153"/>
      <c r="AO973" s="165"/>
      <c r="AP973" s="153"/>
      <c r="AQ973" s="153"/>
      <c r="AR973" s="166">
        <v>0</v>
      </c>
      <c r="AS973" s="88" t="s">
        <v>5719</v>
      </c>
      <c r="AT973" s="92">
        <f t="shared" si="669"/>
        <v>0</v>
      </c>
      <c r="AU973" s="93">
        <v>0</v>
      </c>
      <c r="AV973" s="93">
        <v>0</v>
      </c>
      <c r="AW973" s="166">
        <v>0</v>
      </c>
      <c r="AX973" s="93">
        <v>0</v>
      </c>
      <c r="AY973" s="177"/>
      <c r="AZ973" s="177">
        <v>0</v>
      </c>
      <c r="BA973" s="178"/>
      <c r="BB973" s="105"/>
      <c r="BC973" s="105"/>
      <c r="BD973" s="93"/>
      <c r="BE973" s="93">
        <v>0</v>
      </c>
      <c r="BF973" s="91">
        <v>0</v>
      </c>
      <c r="BG973" s="94"/>
      <c r="BH973" s="95"/>
      <c r="BI973" s="93">
        <f t="shared" si="638"/>
        <v>0</v>
      </c>
      <c r="BJ973" s="105">
        <f t="shared" si="639"/>
        <v>0</v>
      </c>
      <c r="BK973" s="88">
        <f t="shared" si="640"/>
        <v>0</v>
      </c>
      <c r="BL973" s="86">
        <f t="shared" si="641"/>
        <v>0</v>
      </c>
      <c r="BM973" s="105">
        <f t="shared" si="642"/>
        <v>0</v>
      </c>
      <c r="BN973" s="86">
        <f t="shared" si="643"/>
        <v>0</v>
      </c>
      <c r="BO973" s="86">
        <f t="shared" si="644"/>
        <v>0</v>
      </c>
      <c r="BP973" s="86">
        <f t="shared" si="659"/>
        <v>0</v>
      </c>
      <c r="BQ973" s="160"/>
      <c r="BR973" s="86" t="s">
        <v>5720</v>
      </c>
      <c r="BS973" s="88" t="s">
        <v>5721</v>
      </c>
      <c r="BT973" s="86" t="s">
        <v>5722</v>
      </c>
      <c r="BU973" s="86"/>
      <c r="BV973" s="86">
        <f t="shared" si="660"/>
        <v>0</v>
      </c>
      <c r="BW973" s="105" t="str">
        <f t="shared" si="661"/>
        <v/>
      </c>
      <c r="BX973" s="86">
        <f t="shared" si="655"/>
        <v>0</v>
      </c>
      <c r="BY973" s="86">
        <f t="shared" si="656"/>
        <v>0</v>
      </c>
      <c r="BZ973" s="91">
        <f t="shared" si="657"/>
        <v>0</v>
      </c>
      <c r="CA973" s="91">
        <v>0</v>
      </c>
      <c r="CB973" s="96" t="s">
        <v>5719</v>
      </c>
      <c r="CC973" s="91">
        <f t="shared" si="662"/>
        <v>0</v>
      </c>
      <c r="CD973" s="91">
        <f t="shared" si="663"/>
        <v>0</v>
      </c>
      <c r="CE973" s="93">
        <f t="shared" si="664"/>
        <v>0</v>
      </c>
      <c r="CF973" s="93">
        <f t="shared" si="665"/>
        <v>0</v>
      </c>
      <c r="CG973" s="105"/>
      <c r="CH973" s="105"/>
      <c r="CI973" s="86"/>
      <c r="CJ973" s="188"/>
      <c r="CK973" s="181">
        <f t="shared" si="666"/>
        <v>0</v>
      </c>
      <c r="CL973" s="181">
        <f t="shared" si="667"/>
        <v>0</v>
      </c>
      <c r="CM973" s="86" t="s">
        <v>5723</v>
      </c>
      <c r="CN973" s="182"/>
      <c r="CO973" s="183"/>
      <c r="CP973" s="86" t="s">
        <v>5724</v>
      </c>
      <c r="CQ973" s="153"/>
      <c r="CR973" s="187" t="e">
        <f t="shared" si="668"/>
        <v>#VALUE!</v>
      </c>
      <c r="CS973" s="188">
        <v>0</v>
      </c>
      <c r="CT973" s="188" t="e">
        <f t="shared" si="670"/>
        <v>#VALUE!</v>
      </c>
      <c r="CU973" s="93"/>
      <c r="CV973" s="94">
        <f t="shared" si="652"/>
        <v>0</v>
      </c>
      <c r="CW973" s="93">
        <f t="shared" si="653"/>
        <v>0</v>
      </c>
      <c r="CX973" s="86">
        <f t="shared" si="654"/>
        <v>0</v>
      </c>
      <c r="CY973" s="93" t="e">
        <f t="shared" si="671"/>
        <v>#VALUE!</v>
      </c>
      <c r="CZ973" s="93">
        <v>0</v>
      </c>
      <c r="DA973" s="93">
        <v>0</v>
      </c>
      <c r="DB973" s="93" t="e">
        <f t="shared" si="672"/>
        <v>#VALUE!</v>
      </c>
      <c r="DC973" s="93">
        <v>0</v>
      </c>
      <c r="DD973" s="91">
        <v>0</v>
      </c>
      <c r="DE973" s="93" t="e">
        <f t="shared" si="673"/>
        <v>#VALUE!</v>
      </c>
      <c r="DF973" s="93">
        <f t="shared" si="645"/>
        <v>0</v>
      </c>
      <c r="DG973" s="93"/>
      <c r="DH973" s="93">
        <v>0</v>
      </c>
      <c r="DI973" s="93">
        <v>0</v>
      </c>
      <c r="DJ973" s="86">
        <f t="shared" si="674"/>
        <v>0</v>
      </c>
      <c r="DK973" s="91">
        <v>0</v>
      </c>
      <c r="DL973" s="93"/>
      <c r="DM973" s="93">
        <v>0</v>
      </c>
      <c r="DN973" s="93" t="e">
        <f t="shared" si="646"/>
        <v>#VALUE!</v>
      </c>
      <c r="DO973" s="93" t="e">
        <f t="shared" si="675"/>
        <v>#VALUE!</v>
      </c>
      <c r="DP973" s="92" t="e">
        <f t="shared" si="676"/>
        <v>#VALUE!</v>
      </c>
      <c r="DQ973" s="97">
        <f t="shared" si="647"/>
        <v>0</v>
      </c>
      <c r="DR973" s="98">
        <f t="shared" si="677"/>
        <v>10</v>
      </c>
      <c r="DS973" s="93" t="str">
        <f t="shared" si="678"/>
        <v>Mã tin sai !!!</v>
      </c>
      <c r="DT973" s="93"/>
      <c r="DU973" s="78" t="e">
        <f t="shared" si="648"/>
        <v>#VALUE!</v>
      </c>
      <c r="DV973" s="78" t="e">
        <f>INDEX('08_DMGiaDat'!$L:$L,MATCH(DU973,'08_DMGiaDat'!$R:$R,0))</f>
        <v>#VALUE!</v>
      </c>
      <c r="DW973" s="78" t="str">
        <f t="shared" si="649"/>
        <v>5010700200100000001</v>
      </c>
      <c r="DX973" s="78" t="str">
        <f>IFERROR(VLOOKUP(DW973,'08_DMGiaDat'!C918:C919,2,FALSE),"N")</f>
        <v>N</v>
      </c>
      <c r="DY973" s="78" t="str">
        <f t="shared" si="650"/>
        <v>50107002001001</v>
      </c>
      <c r="DZ973" s="78" t="str">
        <f>IFERROR(VLOOKUP(DY973,'08_DMGiaDat'!C918:C919,2,FALSE),"N")</f>
        <v>N</v>
      </c>
      <c r="EA973" s="78" t="str">
        <f t="shared" si="651"/>
        <v>5010700200100000001</v>
      </c>
      <c r="EB973" s="78" t="str">
        <f>IFERROR(VLOOKUP(EA973,'08_DMGiaDat'!C918:C919,2,FALSE),"N")</f>
        <v>N</v>
      </c>
      <c r="EC973" s="92" t="e">
        <f>IF(DV973&lt;&gt;"N",DV973,IF(DX973&lt;&gt;"N",DX973,IF(DZ973&lt;&gt;"N",DZ973*VLOOKUP(LEFT(CB973,3),'03_DMMucDich'!C902:C906,5,FALSE),IF(EB973&lt;&gt;"N",EB973*VLOOKUP(LEFT(CB973,3),'03_DMMucDich'!C902:C906,5,FALSE),"N/A"))))</f>
        <v>#VALUE!</v>
      </c>
    </row>
    <row r="974" spans="1:133" s="34" customFormat="1" ht="16" x14ac:dyDescent="0.2">
      <c r="A974" s="85">
        <v>960</v>
      </c>
      <c r="B974" s="86"/>
      <c r="C974" s="87"/>
      <c r="D974" s="141"/>
      <c r="E974" s="86"/>
      <c r="F974" s="88"/>
      <c r="G974" s="88" t="s">
        <v>5718</v>
      </c>
      <c r="H974" s="151">
        <v>2022</v>
      </c>
      <c r="I974" s="86"/>
      <c r="J974" s="86"/>
      <c r="K974" s="145"/>
      <c r="L974" s="105"/>
      <c r="M974" s="86"/>
      <c r="N974" s="105"/>
      <c r="O974" s="105"/>
      <c r="P974" s="86"/>
      <c r="Q974" s="86"/>
      <c r="R974" s="153"/>
      <c r="S974" s="86"/>
      <c r="T974" s="86"/>
      <c r="U974" s="86"/>
      <c r="V974" s="86" t="str">
        <f t="shared" si="658"/>
        <v xml:space="preserve">, </v>
      </c>
      <c r="W974" s="86"/>
      <c r="X974" s="86"/>
      <c r="Y974" s="86"/>
      <c r="Z974" s="88"/>
      <c r="AA974" s="105"/>
      <c r="AB974" s="86"/>
      <c r="AC974" s="90"/>
      <c r="AD974" s="86"/>
      <c r="AE974" s="86"/>
      <c r="AF974" s="86"/>
      <c r="AG974" s="86"/>
      <c r="AH974" s="160"/>
      <c r="AI974" s="153"/>
      <c r="AJ974" s="153"/>
      <c r="AK974" s="86"/>
      <c r="AL974" s="86"/>
      <c r="AM974" s="153"/>
      <c r="AN974" s="153"/>
      <c r="AO974" s="165"/>
      <c r="AP974" s="153"/>
      <c r="AQ974" s="153"/>
      <c r="AR974" s="166">
        <v>0</v>
      </c>
      <c r="AS974" s="88" t="s">
        <v>5719</v>
      </c>
      <c r="AT974" s="92">
        <f t="shared" si="669"/>
        <v>0</v>
      </c>
      <c r="AU974" s="93">
        <v>0</v>
      </c>
      <c r="AV974" s="93">
        <v>0</v>
      </c>
      <c r="AW974" s="166">
        <v>0</v>
      </c>
      <c r="AX974" s="93">
        <v>0</v>
      </c>
      <c r="AY974" s="177"/>
      <c r="AZ974" s="177">
        <v>0</v>
      </c>
      <c r="BA974" s="178"/>
      <c r="BB974" s="105"/>
      <c r="BC974" s="105"/>
      <c r="BD974" s="93"/>
      <c r="BE974" s="93">
        <v>0</v>
      </c>
      <c r="BF974" s="91">
        <v>0</v>
      </c>
      <c r="BG974" s="94"/>
      <c r="BH974" s="95"/>
      <c r="BI974" s="93">
        <f t="shared" si="638"/>
        <v>0</v>
      </c>
      <c r="BJ974" s="105">
        <f t="shared" si="639"/>
        <v>0</v>
      </c>
      <c r="BK974" s="88">
        <f t="shared" si="640"/>
        <v>0</v>
      </c>
      <c r="BL974" s="86">
        <f t="shared" si="641"/>
        <v>0</v>
      </c>
      <c r="BM974" s="105">
        <f t="shared" si="642"/>
        <v>0</v>
      </c>
      <c r="BN974" s="86">
        <f t="shared" si="643"/>
        <v>0</v>
      </c>
      <c r="BO974" s="86">
        <f t="shared" si="644"/>
        <v>0</v>
      </c>
      <c r="BP974" s="86">
        <f t="shared" si="659"/>
        <v>0</v>
      </c>
      <c r="BQ974" s="160"/>
      <c r="BR974" s="86" t="s">
        <v>5720</v>
      </c>
      <c r="BS974" s="88" t="s">
        <v>5721</v>
      </c>
      <c r="BT974" s="86" t="s">
        <v>5722</v>
      </c>
      <c r="BU974" s="86"/>
      <c r="BV974" s="86">
        <f t="shared" si="660"/>
        <v>0</v>
      </c>
      <c r="BW974" s="105" t="str">
        <f t="shared" si="661"/>
        <v/>
      </c>
      <c r="BX974" s="86">
        <f t="shared" si="655"/>
        <v>0</v>
      </c>
      <c r="BY974" s="86">
        <f t="shared" si="656"/>
        <v>0</v>
      </c>
      <c r="BZ974" s="91">
        <f t="shared" si="657"/>
        <v>0</v>
      </c>
      <c r="CA974" s="91">
        <v>0</v>
      </c>
      <c r="CB974" s="96" t="s">
        <v>5719</v>
      </c>
      <c r="CC974" s="91">
        <f t="shared" si="662"/>
        <v>0</v>
      </c>
      <c r="CD974" s="91">
        <f t="shared" si="663"/>
        <v>0</v>
      </c>
      <c r="CE974" s="93">
        <f t="shared" si="664"/>
        <v>0</v>
      </c>
      <c r="CF974" s="93">
        <f t="shared" si="665"/>
        <v>0</v>
      </c>
      <c r="CG974" s="105"/>
      <c r="CH974" s="105"/>
      <c r="CI974" s="86"/>
      <c r="CJ974" s="188"/>
      <c r="CK974" s="181">
        <f t="shared" si="666"/>
        <v>0</v>
      </c>
      <c r="CL974" s="181">
        <f t="shared" si="667"/>
        <v>0</v>
      </c>
      <c r="CM974" s="86" t="s">
        <v>5723</v>
      </c>
      <c r="CN974" s="182"/>
      <c r="CO974" s="183"/>
      <c r="CP974" s="86" t="s">
        <v>5724</v>
      </c>
      <c r="CQ974" s="153"/>
      <c r="CR974" s="187" t="e">
        <f t="shared" si="668"/>
        <v>#VALUE!</v>
      </c>
      <c r="CS974" s="188">
        <v>0</v>
      </c>
      <c r="CT974" s="188" t="e">
        <f t="shared" si="670"/>
        <v>#VALUE!</v>
      </c>
      <c r="CU974" s="93"/>
      <c r="CV974" s="94">
        <f t="shared" si="652"/>
        <v>0</v>
      </c>
      <c r="CW974" s="93">
        <f t="shared" si="653"/>
        <v>0</v>
      </c>
      <c r="CX974" s="86">
        <f t="shared" si="654"/>
        <v>0</v>
      </c>
      <c r="CY974" s="93" t="e">
        <f t="shared" si="671"/>
        <v>#VALUE!</v>
      </c>
      <c r="CZ974" s="93">
        <v>0</v>
      </c>
      <c r="DA974" s="93">
        <v>0</v>
      </c>
      <c r="DB974" s="93" t="e">
        <f t="shared" si="672"/>
        <v>#VALUE!</v>
      </c>
      <c r="DC974" s="93">
        <v>0</v>
      </c>
      <c r="DD974" s="91">
        <v>0</v>
      </c>
      <c r="DE974" s="93" t="e">
        <f t="shared" si="673"/>
        <v>#VALUE!</v>
      </c>
      <c r="DF974" s="93">
        <f t="shared" si="645"/>
        <v>0</v>
      </c>
      <c r="DG974" s="93"/>
      <c r="DH974" s="93">
        <v>0</v>
      </c>
      <c r="DI974" s="93">
        <v>0</v>
      </c>
      <c r="DJ974" s="86">
        <f t="shared" si="674"/>
        <v>0</v>
      </c>
      <c r="DK974" s="91">
        <v>0</v>
      </c>
      <c r="DL974" s="93"/>
      <c r="DM974" s="93">
        <v>0</v>
      </c>
      <c r="DN974" s="93" t="e">
        <f t="shared" si="646"/>
        <v>#VALUE!</v>
      </c>
      <c r="DO974" s="93" t="e">
        <f t="shared" si="675"/>
        <v>#VALUE!</v>
      </c>
      <c r="DP974" s="92" t="e">
        <f t="shared" si="676"/>
        <v>#VALUE!</v>
      </c>
      <c r="DQ974" s="97">
        <f t="shared" si="647"/>
        <v>0</v>
      </c>
      <c r="DR974" s="98">
        <f t="shared" si="677"/>
        <v>10</v>
      </c>
      <c r="DS974" s="93" t="str">
        <f t="shared" si="678"/>
        <v>Mã tin sai !!!</v>
      </c>
      <c r="DT974" s="93"/>
      <c r="DU974" s="78" t="e">
        <f t="shared" si="648"/>
        <v>#VALUE!</v>
      </c>
      <c r="DV974" s="78" t="e">
        <f>INDEX('08_DMGiaDat'!$L:$L,MATCH(DU974,'08_DMGiaDat'!$R:$R,0))</f>
        <v>#VALUE!</v>
      </c>
      <c r="DW974" s="78" t="str">
        <f t="shared" si="649"/>
        <v>5010700200100000001</v>
      </c>
      <c r="DX974" s="78" t="str">
        <f>IFERROR(VLOOKUP(DW974,'08_DMGiaDat'!C918:C919,2,FALSE),"N")</f>
        <v>N</v>
      </c>
      <c r="DY974" s="78" t="str">
        <f t="shared" si="650"/>
        <v>50107002001001</v>
      </c>
      <c r="DZ974" s="78" t="str">
        <f>IFERROR(VLOOKUP(DY974,'08_DMGiaDat'!C918:C919,2,FALSE),"N")</f>
        <v>N</v>
      </c>
      <c r="EA974" s="78" t="str">
        <f t="shared" si="651"/>
        <v>5010700200100000001</v>
      </c>
      <c r="EB974" s="78" t="str">
        <f>IFERROR(VLOOKUP(EA974,'08_DMGiaDat'!C918:C919,2,FALSE),"N")</f>
        <v>N</v>
      </c>
      <c r="EC974" s="92" t="e">
        <f>IF(DV974&lt;&gt;"N",DV974,IF(DX974&lt;&gt;"N",DX974,IF(DZ974&lt;&gt;"N",DZ974*VLOOKUP(LEFT(CB974,3),'03_DMMucDich'!C902:C906,5,FALSE),IF(EB974&lt;&gt;"N",EB974*VLOOKUP(LEFT(CB974,3),'03_DMMucDich'!C902:C906,5,FALSE),"N/A"))))</f>
        <v>#VALUE!</v>
      </c>
    </row>
    <row r="975" spans="1:133" s="34" customFormat="1" ht="16" x14ac:dyDescent="0.2">
      <c r="A975" s="85">
        <v>961</v>
      </c>
      <c r="B975" s="86"/>
      <c r="C975" s="87"/>
      <c r="D975" s="141"/>
      <c r="E975" s="86"/>
      <c r="F975" s="88"/>
      <c r="G975" s="88" t="s">
        <v>5718</v>
      </c>
      <c r="H975" s="151">
        <v>2022</v>
      </c>
      <c r="I975" s="86"/>
      <c r="J975" s="86"/>
      <c r="K975" s="145"/>
      <c r="L975" s="105"/>
      <c r="M975" s="86"/>
      <c r="N975" s="105"/>
      <c r="O975" s="105"/>
      <c r="P975" s="86"/>
      <c r="Q975" s="86"/>
      <c r="R975" s="153"/>
      <c r="S975" s="86"/>
      <c r="T975" s="86"/>
      <c r="U975" s="86"/>
      <c r="V975" s="86" t="str">
        <f t="shared" si="658"/>
        <v xml:space="preserve">, </v>
      </c>
      <c r="W975" s="86"/>
      <c r="X975" s="86"/>
      <c r="Y975" s="86"/>
      <c r="Z975" s="88"/>
      <c r="AA975" s="105"/>
      <c r="AB975" s="86"/>
      <c r="AC975" s="90"/>
      <c r="AD975" s="86"/>
      <c r="AE975" s="86"/>
      <c r="AF975" s="86"/>
      <c r="AG975" s="86"/>
      <c r="AH975" s="160"/>
      <c r="AI975" s="153"/>
      <c r="AJ975" s="153"/>
      <c r="AK975" s="86"/>
      <c r="AL975" s="86"/>
      <c r="AM975" s="153"/>
      <c r="AN975" s="153"/>
      <c r="AO975" s="165"/>
      <c r="AP975" s="153"/>
      <c r="AQ975" s="153"/>
      <c r="AR975" s="166">
        <v>0</v>
      </c>
      <c r="AS975" s="88" t="s">
        <v>5719</v>
      </c>
      <c r="AT975" s="92">
        <f t="shared" si="669"/>
        <v>0</v>
      </c>
      <c r="AU975" s="93">
        <v>0</v>
      </c>
      <c r="AV975" s="93">
        <v>0</v>
      </c>
      <c r="AW975" s="166">
        <v>0</v>
      </c>
      <c r="AX975" s="93">
        <v>0</v>
      </c>
      <c r="AY975" s="177"/>
      <c r="AZ975" s="177">
        <v>0</v>
      </c>
      <c r="BA975" s="178"/>
      <c r="BB975" s="105"/>
      <c r="BC975" s="105"/>
      <c r="BD975" s="93"/>
      <c r="BE975" s="93">
        <v>0</v>
      </c>
      <c r="BF975" s="91">
        <v>0</v>
      </c>
      <c r="BG975" s="94"/>
      <c r="BH975" s="95"/>
      <c r="BI975" s="93">
        <f t="shared" ref="BI975:BI1038" si="679">K975</f>
        <v>0</v>
      </c>
      <c r="BJ975" s="105">
        <f t="shared" ref="BJ975:BJ1038" si="680">L975</f>
        <v>0</v>
      </c>
      <c r="BK975" s="88">
        <f t="shared" ref="BK975:BK1038" si="681">D975</f>
        <v>0</v>
      </c>
      <c r="BL975" s="86">
        <f t="shared" ref="BL975:BL1038" si="682">M975</f>
        <v>0</v>
      </c>
      <c r="BM975" s="105">
        <f t="shared" ref="BM975:BM1038" si="683">N975</f>
        <v>0</v>
      </c>
      <c r="BN975" s="86">
        <f t="shared" ref="BN975:BN1038" si="684">O975</f>
        <v>0</v>
      </c>
      <c r="BO975" s="86">
        <f t="shared" ref="BO975:BO1038" si="685">AJ975</f>
        <v>0</v>
      </c>
      <c r="BP975" s="86">
        <f t="shared" si="659"/>
        <v>0</v>
      </c>
      <c r="BQ975" s="160"/>
      <c r="BR975" s="86" t="s">
        <v>5720</v>
      </c>
      <c r="BS975" s="88" t="s">
        <v>5721</v>
      </c>
      <c r="BT975" s="86" t="s">
        <v>5722</v>
      </c>
      <c r="BU975" s="86"/>
      <c r="BV975" s="86">
        <f t="shared" si="660"/>
        <v>0</v>
      </c>
      <c r="BW975" s="105" t="str">
        <f t="shared" si="661"/>
        <v/>
      </c>
      <c r="BX975" s="86">
        <f t="shared" si="655"/>
        <v>0</v>
      </c>
      <c r="BY975" s="86">
        <f t="shared" si="656"/>
        <v>0</v>
      </c>
      <c r="BZ975" s="91">
        <f t="shared" si="657"/>
        <v>0</v>
      </c>
      <c r="CA975" s="91">
        <v>0</v>
      </c>
      <c r="CB975" s="96" t="s">
        <v>5719</v>
      </c>
      <c r="CC975" s="91">
        <f t="shared" si="662"/>
        <v>0</v>
      </c>
      <c r="CD975" s="91">
        <f t="shared" si="663"/>
        <v>0</v>
      </c>
      <c r="CE975" s="93">
        <f t="shared" si="664"/>
        <v>0</v>
      </c>
      <c r="CF975" s="93">
        <f t="shared" si="665"/>
        <v>0</v>
      </c>
      <c r="CG975" s="105"/>
      <c r="CH975" s="105"/>
      <c r="CI975" s="86"/>
      <c r="CJ975" s="188"/>
      <c r="CK975" s="181">
        <f t="shared" si="666"/>
        <v>0</v>
      </c>
      <c r="CL975" s="181">
        <f t="shared" si="667"/>
        <v>0</v>
      </c>
      <c r="CM975" s="86" t="s">
        <v>5723</v>
      </c>
      <c r="CN975" s="182"/>
      <c r="CO975" s="183"/>
      <c r="CP975" s="86" t="s">
        <v>5724</v>
      </c>
      <c r="CQ975" s="153"/>
      <c r="CR975" s="187" t="e">
        <f t="shared" si="668"/>
        <v>#VALUE!</v>
      </c>
      <c r="CS975" s="188">
        <v>0</v>
      </c>
      <c r="CT975" s="188" t="e">
        <f t="shared" si="670"/>
        <v>#VALUE!</v>
      </c>
      <c r="CU975" s="93"/>
      <c r="CV975" s="94">
        <f t="shared" si="652"/>
        <v>0</v>
      </c>
      <c r="CW975" s="93">
        <f t="shared" si="653"/>
        <v>0</v>
      </c>
      <c r="CX975" s="86">
        <f t="shared" si="654"/>
        <v>0</v>
      </c>
      <c r="CY975" s="93" t="e">
        <f t="shared" si="671"/>
        <v>#VALUE!</v>
      </c>
      <c r="CZ975" s="93">
        <v>0</v>
      </c>
      <c r="DA975" s="93">
        <v>0</v>
      </c>
      <c r="DB975" s="93" t="e">
        <f t="shared" si="672"/>
        <v>#VALUE!</v>
      </c>
      <c r="DC975" s="93">
        <v>0</v>
      </c>
      <c r="DD975" s="91">
        <v>0</v>
      </c>
      <c r="DE975" s="93" t="e">
        <f t="shared" si="673"/>
        <v>#VALUE!</v>
      </c>
      <c r="DF975" s="93">
        <f t="shared" ref="DF975:DF1038" si="686">AV975</f>
        <v>0</v>
      </c>
      <c r="DG975" s="93"/>
      <c r="DH975" s="93">
        <v>0</v>
      </c>
      <c r="DI975" s="93">
        <v>0</v>
      </c>
      <c r="DJ975" s="86">
        <f t="shared" si="674"/>
        <v>0</v>
      </c>
      <c r="DK975" s="91">
        <v>0</v>
      </c>
      <c r="DL975" s="93"/>
      <c r="DM975" s="93">
        <v>0</v>
      </c>
      <c r="DN975" s="93" t="e">
        <f t="shared" ref="DN975:DN1038" si="687">CT975</f>
        <v>#VALUE!</v>
      </c>
      <c r="DO975" s="93" t="e">
        <f t="shared" si="675"/>
        <v>#VALUE!</v>
      </c>
      <c r="DP975" s="92" t="e">
        <f t="shared" si="676"/>
        <v>#VALUE!</v>
      </c>
      <c r="DQ975" s="97">
        <f t="shared" ref="DQ975:DQ1038" si="688">IF(LEN(D975)=13,LEFT(D975,10)&amp;"-"&amp;RIGHT(D975,3),D975)</f>
        <v>0</v>
      </c>
      <c r="DR975" s="98">
        <f t="shared" si="677"/>
        <v>10</v>
      </c>
      <c r="DS975" s="93" t="str">
        <f t="shared" si="678"/>
        <v>Mã tin sai !!!</v>
      </c>
      <c r="DT975" s="93"/>
      <c r="DU975" s="78" t="e">
        <f t="shared" ref="DU975:DU1038" si="689">IF(CP975="",CONCATENATE(LEFT(BS975,FIND("-",BS975)-1),LEFT(CM975,FIND("-",CM975)-1),LEFT(CN975,FIND("-",CN975)-1),LEFT(CO975,FIND("-",CO975)-1),LEFT(CQ975,FIND("-",CQ975)-1),LEFT(CB975,FIND("-",CB975)-1)),CONCATENATE(LEFT(BS975,FIND("-",BS975)-1),LEFT(CM975,FIND("-",CM975)-1),LEFT(CN975,FIND("-",CN975)-1),LEFT(CO975,FIND("-",CO975)-1),LEFT(CP975,FIND("-",CP975)-1),LEFT(CQ975,FIND("-",CQ975)-1),LEFT(CB975,FIND("-",CB975)-1)))</f>
        <v>#VALUE!</v>
      </c>
      <c r="DV975" s="78" t="e">
        <f>INDEX('08_DMGiaDat'!$L:$L,MATCH(DU975,'08_DMGiaDat'!$R:$R,0))</f>
        <v>#VALUE!</v>
      </c>
      <c r="DW975" s="78" t="str">
        <f t="shared" ref="DW975:DW1038" si="690">CONCATENATE(LEFT(BS975,5),LEFT(CM975,3),LEFT(CN975,3),MID(CO975,4,2),LEFT(CP975,3),"00000",LEFT(CB975,3))</f>
        <v>5010700200100000001</v>
      </c>
      <c r="DX975" s="78" t="str">
        <f>IFERROR(VLOOKUP(DW975,'08_DMGiaDat'!C918:C919,2,FALSE),"N")</f>
        <v>N</v>
      </c>
      <c r="DY975" s="78" t="str">
        <f t="shared" ref="DY975:DY1038" si="691">CONCATENATE(LEFT(BS975,5),LEFT(CM975,3),LEFT(CN975,3),MID(CO975,4,2),LEFT(CP975,3),LEFT(CQ975,5),"001")</f>
        <v>50107002001001</v>
      </c>
      <c r="DZ975" s="78" t="str">
        <f>IFERROR(VLOOKUP(DY975,'08_DMGiaDat'!C918:C919,2,FALSE),"N")</f>
        <v>N</v>
      </c>
      <c r="EA975" s="78" t="str">
        <f t="shared" ref="EA975:EA1038" si="692">CONCATENATE(LEFT(BS975,5),LEFT(CM975,3),LEFT(CN975,3),MID(CO975,4,2),LEFT(CP975,3),"00000","001")</f>
        <v>5010700200100000001</v>
      </c>
      <c r="EB975" s="78" t="str">
        <f>IFERROR(VLOOKUP(EA975,'08_DMGiaDat'!C918:C919,2,FALSE),"N")</f>
        <v>N</v>
      </c>
      <c r="EC975" s="92" t="e">
        <f>IF(DV975&lt;&gt;"N",DV975,IF(DX975&lt;&gt;"N",DX975,IF(DZ975&lt;&gt;"N",DZ975*VLOOKUP(LEFT(CB975,3),'03_DMMucDich'!C902:C906,5,FALSE),IF(EB975&lt;&gt;"N",EB975*VLOOKUP(LEFT(CB975,3),'03_DMMucDich'!C902:C906,5,FALSE),"N/A"))))</f>
        <v>#VALUE!</v>
      </c>
    </row>
    <row r="976" spans="1:133" s="34" customFormat="1" ht="16" x14ac:dyDescent="0.2">
      <c r="A976" s="85">
        <v>962</v>
      </c>
      <c r="B976" s="86"/>
      <c r="C976" s="87"/>
      <c r="D976" s="141"/>
      <c r="E976" s="86"/>
      <c r="F976" s="88"/>
      <c r="G976" s="88" t="s">
        <v>5718</v>
      </c>
      <c r="H976" s="151">
        <v>2022</v>
      </c>
      <c r="I976" s="86"/>
      <c r="J976" s="86"/>
      <c r="K976" s="145"/>
      <c r="L976" s="105"/>
      <c r="M976" s="86"/>
      <c r="N976" s="105"/>
      <c r="O976" s="105"/>
      <c r="P976" s="86"/>
      <c r="Q976" s="86"/>
      <c r="R976" s="153"/>
      <c r="S976" s="86"/>
      <c r="T976" s="86"/>
      <c r="U976" s="86"/>
      <c r="V976" s="86" t="str">
        <f t="shared" si="658"/>
        <v xml:space="preserve">, </v>
      </c>
      <c r="W976" s="86"/>
      <c r="X976" s="86"/>
      <c r="Y976" s="86"/>
      <c r="Z976" s="88"/>
      <c r="AA976" s="105"/>
      <c r="AB976" s="86"/>
      <c r="AC976" s="90"/>
      <c r="AD976" s="86"/>
      <c r="AE976" s="86"/>
      <c r="AF976" s="86"/>
      <c r="AG976" s="86"/>
      <c r="AH976" s="160"/>
      <c r="AI976" s="153"/>
      <c r="AJ976" s="153"/>
      <c r="AK976" s="86"/>
      <c r="AL976" s="86"/>
      <c r="AM976" s="153"/>
      <c r="AN976" s="153"/>
      <c r="AO976" s="165"/>
      <c r="AP976" s="153"/>
      <c r="AQ976" s="153"/>
      <c r="AR976" s="166">
        <v>0</v>
      </c>
      <c r="AS976" s="88" t="s">
        <v>5719</v>
      </c>
      <c r="AT976" s="92">
        <f t="shared" si="669"/>
        <v>0</v>
      </c>
      <c r="AU976" s="93">
        <v>0</v>
      </c>
      <c r="AV976" s="93">
        <v>0</v>
      </c>
      <c r="AW976" s="166">
        <v>0</v>
      </c>
      <c r="AX976" s="93">
        <v>0</v>
      </c>
      <c r="AY976" s="177"/>
      <c r="AZ976" s="177">
        <v>0</v>
      </c>
      <c r="BA976" s="178"/>
      <c r="BB976" s="105"/>
      <c r="BC976" s="105"/>
      <c r="BD976" s="93"/>
      <c r="BE976" s="93">
        <v>0</v>
      </c>
      <c r="BF976" s="91">
        <v>0</v>
      </c>
      <c r="BG976" s="94"/>
      <c r="BH976" s="95"/>
      <c r="BI976" s="93">
        <f t="shared" si="679"/>
        <v>0</v>
      </c>
      <c r="BJ976" s="105">
        <f t="shared" si="680"/>
        <v>0</v>
      </c>
      <c r="BK976" s="88">
        <f t="shared" si="681"/>
        <v>0</v>
      </c>
      <c r="BL976" s="86">
        <f t="shared" si="682"/>
        <v>0</v>
      </c>
      <c r="BM976" s="105">
        <f t="shared" si="683"/>
        <v>0</v>
      </c>
      <c r="BN976" s="86">
        <f t="shared" si="684"/>
        <v>0</v>
      </c>
      <c r="BO976" s="86">
        <f t="shared" si="685"/>
        <v>0</v>
      </c>
      <c r="BP976" s="86">
        <f t="shared" si="659"/>
        <v>0</v>
      </c>
      <c r="BQ976" s="160"/>
      <c r="BR976" s="86" t="s">
        <v>5720</v>
      </c>
      <c r="BS976" s="88" t="s">
        <v>5721</v>
      </c>
      <c r="BT976" s="86" t="s">
        <v>5722</v>
      </c>
      <c r="BU976" s="86"/>
      <c r="BV976" s="86">
        <f t="shared" si="660"/>
        <v>0</v>
      </c>
      <c r="BW976" s="105" t="str">
        <f t="shared" si="661"/>
        <v/>
      </c>
      <c r="BX976" s="86">
        <f t="shared" si="655"/>
        <v>0</v>
      </c>
      <c r="BY976" s="86">
        <f t="shared" si="656"/>
        <v>0</v>
      </c>
      <c r="BZ976" s="91">
        <f t="shared" si="657"/>
        <v>0</v>
      </c>
      <c r="CA976" s="91">
        <v>0</v>
      </c>
      <c r="CB976" s="96" t="s">
        <v>5719</v>
      </c>
      <c r="CC976" s="91">
        <f t="shared" si="662"/>
        <v>0</v>
      </c>
      <c r="CD976" s="91">
        <f t="shared" si="663"/>
        <v>0</v>
      </c>
      <c r="CE976" s="93">
        <f t="shared" si="664"/>
        <v>0</v>
      </c>
      <c r="CF976" s="93">
        <f t="shared" si="665"/>
        <v>0</v>
      </c>
      <c r="CG976" s="105"/>
      <c r="CH976" s="105"/>
      <c r="CI976" s="86"/>
      <c r="CJ976" s="188"/>
      <c r="CK976" s="181">
        <f t="shared" si="666"/>
        <v>0</v>
      </c>
      <c r="CL976" s="181">
        <f t="shared" si="667"/>
        <v>0</v>
      </c>
      <c r="CM976" s="86" t="s">
        <v>5723</v>
      </c>
      <c r="CN976" s="182"/>
      <c r="CO976" s="183"/>
      <c r="CP976" s="86" t="s">
        <v>5724</v>
      </c>
      <c r="CQ976" s="153"/>
      <c r="CR976" s="187" t="e">
        <f t="shared" si="668"/>
        <v>#VALUE!</v>
      </c>
      <c r="CS976" s="188">
        <v>0</v>
      </c>
      <c r="CT976" s="188" t="e">
        <f t="shared" si="670"/>
        <v>#VALUE!</v>
      </c>
      <c r="CU976" s="93"/>
      <c r="CV976" s="94">
        <f t="shared" ref="CV976:CV1039" si="693">IF(OR(CK976=0,CK976&lt;=CL976),CK976,CL976)</f>
        <v>0</v>
      </c>
      <c r="CW976" s="93">
        <f t="shared" ref="CW976:CW1039" si="694">IF(AND(CK976&gt;CL976,CK976&lt;=CL976*4),CK976-CL976,IF(CK976&gt;=CL976*4,CL976*3,0))</f>
        <v>0</v>
      </c>
      <c r="CX976" s="86">
        <f t="shared" ref="CX976:CX1039" si="695">IF(CK976&gt;=CL976*4,CK976-CL976*4,0)</f>
        <v>0</v>
      </c>
      <c r="CY976" s="93" t="e">
        <f t="shared" si="671"/>
        <v>#VALUE!</v>
      </c>
      <c r="CZ976" s="93">
        <v>0</v>
      </c>
      <c r="DA976" s="93">
        <v>0</v>
      </c>
      <c r="DB976" s="93" t="e">
        <f t="shared" si="672"/>
        <v>#VALUE!</v>
      </c>
      <c r="DC976" s="93">
        <v>0</v>
      </c>
      <c r="DD976" s="91">
        <v>0</v>
      </c>
      <c r="DE976" s="93" t="e">
        <f t="shared" si="673"/>
        <v>#VALUE!</v>
      </c>
      <c r="DF976" s="93">
        <f t="shared" si="686"/>
        <v>0</v>
      </c>
      <c r="DG976" s="93"/>
      <c r="DH976" s="93">
        <v>0</v>
      </c>
      <c r="DI976" s="93">
        <v>0</v>
      </c>
      <c r="DJ976" s="86">
        <f t="shared" si="674"/>
        <v>0</v>
      </c>
      <c r="DK976" s="91">
        <v>0</v>
      </c>
      <c r="DL976" s="93"/>
      <c r="DM976" s="93">
        <v>0</v>
      </c>
      <c r="DN976" s="93" t="e">
        <f t="shared" si="687"/>
        <v>#VALUE!</v>
      </c>
      <c r="DO976" s="93" t="e">
        <f t="shared" si="675"/>
        <v>#VALUE!</v>
      </c>
      <c r="DP976" s="92" t="e">
        <f t="shared" si="676"/>
        <v>#VALUE!</v>
      </c>
      <c r="DQ976" s="97">
        <f t="shared" si="688"/>
        <v>0</v>
      </c>
      <c r="DR976" s="98">
        <f t="shared" si="677"/>
        <v>10</v>
      </c>
      <c r="DS976" s="93" t="str">
        <f t="shared" si="678"/>
        <v>Mã tin sai !!!</v>
      </c>
      <c r="DT976" s="93"/>
      <c r="DU976" s="78" t="e">
        <f t="shared" si="689"/>
        <v>#VALUE!</v>
      </c>
      <c r="DV976" s="78" t="e">
        <f>INDEX('08_DMGiaDat'!$L:$L,MATCH(DU976,'08_DMGiaDat'!$R:$R,0))</f>
        <v>#VALUE!</v>
      </c>
      <c r="DW976" s="78" t="str">
        <f t="shared" si="690"/>
        <v>5010700200100000001</v>
      </c>
      <c r="DX976" s="78" t="str">
        <f>IFERROR(VLOOKUP(DW976,'08_DMGiaDat'!C918:C919,2,FALSE),"N")</f>
        <v>N</v>
      </c>
      <c r="DY976" s="78" t="str">
        <f t="shared" si="691"/>
        <v>50107002001001</v>
      </c>
      <c r="DZ976" s="78" t="str">
        <f>IFERROR(VLOOKUP(DY976,'08_DMGiaDat'!C918:C919,2,FALSE),"N")</f>
        <v>N</v>
      </c>
      <c r="EA976" s="78" t="str">
        <f t="shared" si="692"/>
        <v>5010700200100000001</v>
      </c>
      <c r="EB976" s="78" t="str">
        <f>IFERROR(VLOOKUP(EA976,'08_DMGiaDat'!C918:C919,2,FALSE),"N")</f>
        <v>N</v>
      </c>
      <c r="EC976" s="92" t="e">
        <f>IF(DV976&lt;&gt;"N",DV976,IF(DX976&lt;&gt;"N",DX976,IF(DZ976&lt;&gt;"N",DZ976*VLOOKUP(LEFT(CB976,3),'03_DMMucDich'!C902:C906,5,FALSE),IF(EB976&lt;&gt;"N",EB976*VLOOKUP(LEFT(CB976,3),'03_DMMucDich'!C902:C906,5,FALSE),"N/A"))))</f>
        <v>#VALUE!</v>
      </c>
    </row>
    <row r="977" spans="1:133" s="34" customFormat="1" ht="16" x14ac:dyDescent="0.2">
      <c r="A977" s="85">
        <v>963</v>
      </c>
      <c r="B977" s="86"/>
      <c r="C977" s="87"/>
      <c r="D977" s="141"/>
      <c r="E977" s="86"/>
      <c r="F977" s="88"/>
      <c r="G977" s="88" t="s">
        <v>5718</v>
      </c>
      <c r="H977" s="151">
        <v>2022</v>
      </c>
      <c r="I977" s="86"/>
      <c r="J977" s="86"/>
      <c r="K977" s="145"/>
      <c r="L977" s="105"/>
      <c r="M977" s="86"/>
      <c r="N977" s="105"/>
      <c r="O977" s="105"/>
      <c r="P977" s="86"/>
      <c r="Q977" s="86"/>
      <c r="R977" s="153"/>
      <c r="S977" s="86"/>
      <c r="T977" s="86"/>
      <c r="U977" s="86"/>
      <c r="V977" s="86" t="str">
        <f t="shared" si="658"/>
        <v xml:space="preserve">, </v>
      </c>
      <c r="W977" s="86"/>
      <c r="X977" s="86"/>
      <c r="Y977" s="86"/>
      <c r="Z977" s="88"/>
      <c r="AA977" s="105"/>
      <c r="AB977" s="86"/>
      <c r="AC977" s="90"/>
      <c r="AD977" s="86"/>
      <c r="AE977" s="86"/>
      <c r="AF977" s="86"/>
      <c r="AG977" s="86"/>
      <c r="AH977" s="160"/>
      <c r="AI977" s="153"/>
      <c r="AJ977" s="153"/>
      <c r="AK977" s="86"/>
      <c r="AL977" s="86"/>
      <c r="AM977" s="153"/>
      <c r="AN977" s="153"/>
      <c r="AO977" s="165"/>
      <c r="AP977" s="153"/>
      <c r="AQ977" s="153"/>
      <c r="AR977" s="166">
        <v>0</v>
      </c>
      <c r="AS977" s="88" t="s">
        <v>5719</v>
      </c>
      <c r="AT977" s="92">
        <f t="shared" si="669"/>
        <v>0</v>
      </c>
      <c r="AU977" s="93">
        <v>0</v>
      </c>
      <c r="AV977" s="93">
        <v>0</v>
      </c>
      <c r="AW977" s="166">
        <v>0</v>
      </c>
      <c r="AX977" s="93">
        <v>0</v>
      </c>
      <c r="AY977" s="177"/>
      <c r="AZ977" s="177">
        <v>0</v>
      </c>
      <c r="BA977" s="178"/>
      <c r="BB977" s="105"/>
      <c r="BC977" s="105"/>
      <c r="BD977" s="93"/>
      <c r="BE977" s="93">
        <v>0</v>
      </c>
      <c r="BF977" s="91">
        <v>0</v>
      </c>
      <c r="BG977" s="94"/>
      <c r="BH977" s="95"/>
      <c r="BI977" s="93">
        <f t="shared" si="679"/>
        <v>0</v>
      </c>
      <c r="BJ977" s="105">
        <f t="shared" si="680"/>
        <v>0</v>
      </c>
      <c r="BK977" s="88">
        <f t="shared" si="681"/>
        <v>0</v>
      </c>
      <c r="BL977" s="86">
        <f t="shared" si="682"/>
        <v>0</v>
      </c>
      <c r="BM977" s="105">
        <f t="shared" si="683"/>
        <v>0</v>
      </c>
      <c r="BN977" s="86">
        <f t="shared" si="684"/>
        <v>0</v>
      </c>
      <c r="BO977" s="86">
        <f t="shared" si="685"/>
        <v>0</v>
      </c>
      <c r="BP977" s="86">
        <f t="shared" si="659"/>
        <v>0</v>
      </c>
      <c r="BQ977" s="160"/>
      <c r="BR977" s="86" t="s">
        <v>5720</v>
      </c>
      <c r="BS977" s="88" t="s">
        <v>5721</v>
      </c>
      <c r="BT977" s="86" t="s">
        <v>5722</v>
      </c>
      <c r="BU977" s="86"/>
      <c r="BV977" s="86">
        <f t="shared" si="660"/>
        <v>0</v>
      </c>
      <c r="BW977" s="105" t="str">
        <f t="shared" si="661"/>
        <v/>
      </c>
      <c r="BX977" s="86">
        <f t="shared" ref="BX977:BX1040" si="696">AP977</f>
        <v>0</v>
      </c>
      <c r="BY977" s="86">
        <f t="shared" ref="BY977:BY1040" si="697">AQ977</f>
        <v>0</v>
      </c>
      <c r="BZ977" s="91">
        <f t="shared" ref="BZ977:BZ1040" si="698">AR977</f>
        <v>0</v>
      </c>
      <c r="CA977" s="91">
        <v>0</v>
      </c>
      <c r="CB977" s="96" t="s">
        <v>5719</v>
      </c>
      <c r="CC977" s="91">
        <f t="shared" si="662"/>
        <v>0</v>
      </c>
      <c r="CD977" s="91">
        <f t="shared" si="663"/>
        <v>0</v>
      </c>
      <c r="CE977" s="93">
        <f t="shared" si="664"/>
        <v>0</v>
      </c>
      <c r="CF977" s="93">
        <f t="shared" si="665"/>
        <v>0</v>
      </c>
      <c r="CG977" s="105"/>
      <c r="CH977" s="105"/>
      <c r="CI977" s="86"/>
      <c r="CJ977" s="188"/>
      <c r="CK977" s="181">
        <f t="shared" si="666"/>
        <v>0</v>
      </c>
      <c r="CL977" s="181">
        <f t="shared" si="667"/>
        <v>0</v>
      </c>
      <c r="CM977" s="86" t="s">
        <v>5723</v>
      </c>
      <c r="CN977" s="182"/>
      <c r="CO977" s="183"/>
      <c r="CP977" s="86" t="s">
        <v>5724</v>
      </c>
      <c r="CQ977" s="153"/>
      <c r="CR977" s="187" t="e">
        <f t="shared" si="668"/>
        <v>#VALUE!</v>
      </c>
      <c r="CS977" s="188">
        <v>0</v>
      </c>
      <c r="CT977" s="188" t="e">
        <f t="shared" si="670"/>
        <v>#VALUE!</v>
      </c>
      <c r="CU977" s="93"/>
      <c r="CV977" s="94">
        <f t="shared" si="693"/>
        <v>0</v>
      </c>
      <c r="CW977" s="93">
        <f t="shared" si="694"/>
        <v>0</v>
      </c>
      <c r="CX977" s="86">
        <f t="shared" si="695"/>
        <v>0</v>
      </c>
      <c r="CY977" s="93" t="e">
        <f t="shared" si="671"/>
        <v>#VALUE!</v>
      </c>
      <c r="CZ977" s="93">
        <v>0</v>
      </c>
      <c r="DA977" s="93">
        <v>0</v>
      </c>
      <c r="DB977" s="93" t="e">
        <f t="shared" si="672"/>
        <v>#VALUE!</v>
      </c>
      <c r="DC977" s="93">
        <v>0</v>
      </c>
      <c r="DD977" s="91">
        <v>0</v>
      </c>
      <c r="DE977" s="93" t="e">
        <f t="shared" si="673"/>
        <v>#VALUE!</v>
      </c>
      <c r="DF977" s="93">
        <f t="shared" si="686"/>
        <v>0</v>
      </c>
      <c r="DG977" s="93"/>
      <c r="DH977" s="93">
        <v>0</v>
      </c>
      <c r="DI977" s="93">
        <v>0</v>
      </c>
      <c r="DJ977" s="86">
        <f t="shared" si="674"/>
        <v>0</v>
      </c>
      <c r="DK977" s="91">
        <v>0</v>
      </c>
      <c r="DL977" s="93"/>
      <c r="DM977" s="93">
        <v>0</v>
      </c>
      <c r="DN977" s="93" t="e">
        <f t="shared" si="687"/>
        <v>#VALUE!</v>
      </c>
      <c r="DO977" s="93" t="e">
        <f t="shared" si="675"/>
        <v>#VALUE!</v>
      </c>
      <c r="DP977" s="92" t="e">
        <f t="shared" si="676"/>
        <v>#VALUE!</v>
      </c>
      <c r="DQ977" s="97">
        <f t="shared" si="688"/>
        <v>0</v>
      </c>
      <c r="DR977" s="98">
        <f t="shared" si="677"/>
        <v>10</v>
      </c>
      <c r="DS977" s="93" t="str">
        <f t="shared" si="678"/>
        <v>Mã tin sai !!!</v>
      </c>
      <c r="DT977" s="93"/>
      <c r="DU977" s="78" t="e">
        <f t="shared" si="689"/>
        <v>#VALUE!</v>
      </c>
      <c r="DV977" s="78" t="e">
        <f>INDEX('08_DMGiaDat'!$L:$L,MATCH(DU977,'08_DMGiaDat'!$R:$R,0))</f>
        <v>#VALUE!</v>
      </c>
      <c r="DW977" s="78" t="str">
        <f t="shared" si="690"/>
        <v>5010700200100000001</v>
      </c>
      <c r="DX977" s="78" t="str">
        <f>IFERROR(VLOOKUP(DW977,'08_DMGiaDat'!C918:C919,2,FALSE),"N")</f>
        <v>N</v>
      </c>
      <c r="DY977" s="78" t="str">
        <f t="shared" si="691"/>
        <v>50107002001001</v>
      </c>
      <c r="DZ977" s="78" t="str">
        <f>IFERROR(VLOOKUP(DY977,'08_DMGiaDat'!C918:C919,2,FALSE),"N")</f>
        <v>N</v>
      </c>
      <c r="EA977" s="78" t="str">
        <f t="shared" si="692"/>
        <v>5010700200100000001</v>
      </c>
      <c r="EB977" s="78" t="str">
        <f>IFERROR(VLOOKUP(EA977,'08_DMGiaDat'!C918:C919,2,FALSE),"N")</f>
        <v>N</v>
      </c>
      <c r="EC977" s="92" t="e">
        <f>IF(DV977&lt;&gt;"N",DV977,IF(DX977&lt;&gt;"N",DX977,IF(DZ977&lt;&gt;"N",DZ977*VLOOKUP(LEFT(CB977,3),'03_DMMucDich'!C902:C906,5,FALSE),IF(EB977&lt;&gt;"N",EB977*VLOOKUP(LEFT(CB977,3),'03_DMMucDich'!C902:C906,5,FALSE),"N/A"))))</f>
        <v>#VALUE!</v>
      </c>
    </row>
    <row r="978" spans="1:133" s="34" customFormat="1" ht="16" x14ac:dyDescent="0.2">
      <c r="A978" s="85">
        <v>964</v>
      </c>
      <c r="B978" s="86"/>
      <c r="C978" s="87"/>
      <c r="D978" s="141"/>
      <c r="E978" s="86"/>
      <c r="F978" s="88"/>
      <c r="G978" s="88" t="s">
        <v>5718</v>
      </c>
      <c r="H978" s="151">
        <v>2022</v>
      </c>
      <c r="I978" s="86"/>
      <c r="J978" s="86"/>
      <c r="K978" s="145"/>
      <c r="L978" s="105"/>
      <c r="M978" s="86"/>
      <c r="N978" s="105"/>
      <c r="O978" s="105"/>
      <c r="P978" s="86"/>
      <c r="Q978" s="86"/>
      <c r="R978" s="153"/>
      <c r="S978" s="86"/>
      <c r="T978" s="86"/>
      <c r="U978" s="86"/>
      <c r="V978" s="86" t="str">
        <f t="shared" si="658"/>
        <v xml:space="preserve">, </v>
      </c>
      <c r="W978" s="86"/>
      <c r="X978" s="86"/>
      <c r="Y978" s="86"/>
      <c r="Z978" s="88"/>
      <c r="AA978" s="105"/>
      <c r="AB978" s="86"/>
      <c r="AC978" s="90"/>
      <c r="AD978" s="86"/>
      <c r="AE978" s="86"/>
      <c r="AF978" s="86"/>
      <c r="AG978" s="86"/>
      <c r="AH978" s="160"/>
      <c r="AI978" s="153"/>
      <c r="AJ978" s="153"/>
      <c r="AK978" s="86"/>
      <c r="AL978" s="86"/>
      <c r="AM978" s="153"/>
      <c r="AN978" s="153"/>
      <c r="AO978" s="165"/>
      <c r="AP978" s="153"/>
      <c r="AQ978" s="153"/>
      <c r="AR978" s="166">
        <v>0</v>
      </c>
      <c r="AS978" s="88" t="s">
        <v>5719</v>
      </c>
      <c r="AT978" s="92">
        <f t="shared" si="669"/>
        <v>0</v>
      </c>
      <c r="AU978" s="93">
        <v>0</v>
      </c>
      <c r="AV978" s="93">
        <v>0</v>
      </c>
      <c r="AW978" s="166">
        <v>0</v>
      </c>
      <c r="AX978" s="93">
        <v>0</v>
      </c>
      <c r="AY978" s="177"/>
      <c r="AZ978" s="177">
        <v>0</v>
      </c>
      <c r="BA978" s="178"/>
      <c r="BB978" s="105"/>
      <c r="BC978" s="105"/>
      <c r="BD978" s="93"/>
      <c r="BE978" s="93">
        <v>0</v>
      </c>
      <c r="BF978" s="91">
        <v>0</v>
      </c>
      <c r="BG978" s="94"/>
      <c r="BH978" s="95"/>
      <c r="BI978" s="93">
        <f t="shared" si="679"/>
        <v>0</v>
      </c>
      <c r="BJ978" s="105">
        <f t="shared" si="680"/>
        <v>0</v>
      </c>
      <c r="BK978" s="88">
        <f t="shared" si="681"/>
        <v>0</v>
      </c>
      <c r="BL978" s="86">
        <f t="shared" si="682"/>
        <v>0</v>
      </c>
      <c r="BM978" s="105">
        <f t="shared" si="683"/>
        <v>0</v>
      </c>
      <c r="BN978" s="86">
        <f t="shared" si="684"/>
        <v>0</v>
      </c>
      <c r="BO978" s="86">
        <f t="shared" si="685"/>
        <v>0</v>
      </c>
      <c r="BP978" s="86">
        <f t="shared" si="659"/>
        <v>0</v>
      </c>
      <c r="BQ978" s="160"/>
      <c r="BR978" s="86" t="s">
        <v>5720</v>
      </c>
      <c r="BS978" s="88" t="s">
        <v>5721</v>
      </c>
      <c r="BT978" s="86" t="s">
        <v>5722</v>
      </c>
      <c r="BU978" s="86"/>
      <c r="BV978" s="86">
        <f t="shared" si="660"/>
        <v>0</v>
      </c>
      <c r="BW978" s="105" t="str">
        <f t="shared" si="661"/>
        <v/>
      </c>
      <c r="BX978" s="86">
        <f t="shared" si="696"/>
        <v>0</v>
      </c>
      <c r="BY978" s="86">
        <f t="shared" si="697"/>
        <v>0</v>
      </c>
      <c r="BZ978" s="91">
        <f t="shared" si="698"/>
        <v>0</v>
      </c>
      <c r="CA978" s="91">
        <v>0</v>
      </c>
      <c r="CB978" s="96" t="s">
        <v>5719</v>
      </c>
      <c r="CC978" s="91">
        <f t="shared" si="662"/>
        <v>0</v>
      </c>
      <c r="CD978" s="91">
        <f t="shared" si="663"/>
        <v>0</v>
      </c>
      <c r="CE978" s="93">
        <f t="shared" si="664"/>
        <v>0</v>
      </c>
      <c r="CF978" s="93">
        <f t="shared" si="665"/>
        <v>0</v>
      </c>
      <c r="CG978" s="105"/>
      <c r="CH978" s="105"/>
      <c r="CI978" s="86"/>
      <c r="CJ978" s="188"/>
      <c r="CK978" s="181">
        <f t="shared" si="666"/>
        <v>0</v>
      </c>
      <c r="CL978" s="181">
        <f t="shared" si="667"/>
        <v>0</v>
      </c>
      <c r="CM978" s="86" t="s">
        <v>5723</v>
      </c>
      <c r="CN978" s="182"/>
      <c r="CO978" s="183"/>
      <c r="CP978" s="86" t="s">
        <v>5724</v>
      </c>
      <c r="CQ978" s="153"/>
      <c r="CR978" s="187" t="e">
        <f t="shared" si="668"/>
        <v>#VALUE!</v>
      </c>
      <c r="CS978" s="188">
        <v>0</v>
      </c>
      <c r="CT978" s="188" t="e">
        <f t="shared" si="670"/>
        <v>#VALUE!</v>
      </c>
      <c r="CU978" s="93"/>
      <c r="CV978" s="94">
        <f t="shared" si="693"/>
        <v>0</v>
      </c>
      <c r="CW978" s="93">
        <f t="shared" si="694"/>
        <v>0</v>
      </c>
      <c r="CX978" s="86">
        <f t="shared" si="695"/>
        <v>0</v>
      </c>
      <c r="CY978" s="93" t="e">
        <f t="shared" si="671"/>
        <v>#VALUE!</v>
      </c>
      <c r="CZ978" s="93">
        <v>0</v>
      </c>
      <c r="DA978" s="93">
        <v>0</v>
      </c>
      <c r="DB978" s="93" t="e">
        <f t="shared" si="672"/>
        <v>#VALUE!</v>
      </c>
      <c r="DC978" s="93">
        <v>0</v>
      </c>
      <c r="DD978" s="91">
        <v>0</v>
      </c>
      <c r="DE978" s="93" t="e">
        <f t="shared" si="673"/>
        <v>#VALUE!</v>
      </c>
      <c r="DF978" s="93">
        <f t="shared" si="686"/>
        <v>0</v>
      </c>
      <c r="DG978" s="93"/>
      <c r="DH978" s="93">
        <v>0</v>
      </c>
      <c r="DI978" s="93">
        <v>0</v>
      </c>
      <c r="DJ978" s="86">
        <f t="shared" si="674"/>
        <v>0</v>
      </c>
      <c r="DK978" s="91">
        <v>0</v>
      </c>
      <c r="DL978" s="93"/>
      <c r="DM978" s="93">
        <v>0</v>
      </c>
      <c r="DN978" s="93" t="e">
        <f t="shared" si="687"/>
        <v>#VALUE!</v>
      </c>
      <c r="DO978" s="93" t="e">
        <f t="shared" si="675"/>
        <v>#VALUE!</v>
      </c>
      <c r="DP978" s="92" t="e">
        <f t="shared" si="676"/>
        <v>#VALUE!</v>
      </c>
      <c r="DQ978" s="97">
        <f t="shared" si="688"/>
        <v>0</v>
      </c>
      <c r="DR978" s="98">
        <f t="shared" si="677"/>
        <v>10</v>
      </c>
      <c r="DS978" s="93" t="str">
        <f t="shared" si="678"/>
        <v>Mã tin sai !!!</v>
      </c>
      <c r="DT978" s="93"/>
      <c r="DU978" s="78" t="e">
        <f t="shared" si="689"/>
        <v>#VALUE!</v>
      </c>
      <c r="DV978" s="78" t="e">
        <f>INDEX('08_DMGiaDat'!$L:$L,MATCH(DU978,'08_DMGiaDat'!$R:$R,0))</f>
        <v>#VALUE!</v>
      </c>
      <c r="DW978" s="78" t="str">
        <f t="shared" si="690"/>
        <v>5010700200100000001</v>
      </c>
      <c r="DX978" s="78" t="str">
        <f>IFERROR(VLOOKUP(DW978,'08_DMGiaDat'!C918:C919,2,FALSE),"N")</f>
        <v>N</v>
      </c>
      <c r="DY978" s="78" t="str">
        <f t="shared" si="691"/>
        <v>50107002001001</v>
      </c>
      <c r="DZ978" s="78" t="str">
        <f>IFERROR(VLOOKUP(DY978,'08_DMGiaDat'!C918:C919,2,FALSE),"N")</f>
        <v>N</v>
      </c>
      <c r="EA978" s="78" t="str">
        <f t="shared" si="692"/>
        <v>5010700200100000001</v>
      </c>
      <c r="EB978" s="78" t="str">
        <f>IFERROR(VLOOKUP(EA978,'08_DMGiaDat'!C918:C919,2,FALSE),"N")</f>
        <v>N</v>
      </c>
      <c r="EC978" s="92" t="e">
        <f>IF(DV978&lt;&gt;"N",DV978,IF(DX978&lt;&gt;"N",DX978,IF(DZ978&lt;&gt;"N",DZ978*VLOOKUP(LEFT(CB978,3),'03_DMMucDich'!C902:C906,5,FALSE),IF(EB978&lt;&gt;"N",EB978*VLOOKUP(LEFT(CB978,3),'03_DMMucDich'!C902:C906,5,FALSE),"N/A"))))</f>
        <v>#VALUE!</v>
      </c>
    </row>
    <row r="979" spans="1:133" s="34" customFormat="1" ht="16" x14ac:dyDescent="0.2">
      <c r="A979" s="85">
        <v>965</v>
      </c>
      <c r="B979" s="86"/>
      <c r="C979" s="87"/>
      <c r="D979" s="141"/>
      <c r="E979" s="86"/>
      <c r="F979" s="88"/>
      <c r="G979" s="88" t="s">
        <v>5718</v>
      </c>
      <c r="H979" s="151">
        <v>2022</v>
      </c>
      <c r="I979" s="86"/>
      <c r="J979" s="86"/>
      <c r="K979" s="145"/>
      <c r="L979" s="105"/>
      <c r="M979" s="86"/>
      <c r="N979" s="105"/>
      <c r="O979" s="105"/>
      <c r="P979" s="86"/>
      <c r="Q979" s="86"/>
      <c r="R979" s="153"/>
      <c r="S979" s="86"/>
      <c r="T979" s="86"/>
      <c r="U979" s="86"/>
      <c r="V979" s="86" t="str">
        <f t="shared" si="658"/>
        <v xml:space="preserve">, </v>
      </c>
      <c r="W979" s="86"/>
      <c r="X979" s="86"/>
      <c r="Y979" s="86"/>
      <c r="Z979" s="88"/>
      <c r="AA979" s="105"/>
      <c r="AB979" s="86"/>
      <c r="AC979" s="90"/>
      <c r="AD979" s="86"/>
      <c r="AE979" s="86"/>
      <c r="AF979" s="86"/>
      <c r="AG979" s="86"/>
      <c r="AH979" s="160"/>
      <c r="AI979" s="153"/>
      <c r="AJ979" s="153"/>
      <c r="AK979" s="86"/>
      <c r="AL979" s="86"/>
      <c r="AM979" s="153"/>
      <c r="AN979" s="153"/>
      <c r="AO979" s="165"/>
      <c r="AP979" s="153"/>
      <c r="AQ979" s="153"/>
      <c r="AR979" s="166">
        <v>0</v>
      </c>
      <c r="AS979" s="88" t="s">
        <v>5719</v>
      </c>
      <c r="AT979" s="92">
        <f t="shared" si="669"/>
        <v>0</v>
      </c>
      <c r="AU979" s="93">
        <v>0</v>
      </c>
      <c r="AV979" s="93">
        <v>0</v>
      </c>
      <c r="AW979" s="166">
        <v>0</v>
      </c>
      <c r="AX979" s="93">
        <v>0</v>
      </c>
      <c r="AY979" s="177"/>
      <c r="AZ979" s="177">
        <v>0</v>
      </c>
      <c r="BA979" s="178"/>
      <c r="BB979" s="105"/>
      <c r="BC979" s="105"/>
      <c r="BD979" s="93"/>
      <c r="BE979" s="93">
        <v>0</v>
      </c>
      <c r="BF979" s="91">
        <v>0</v>
      </c>
      <c r="BG979" s="94"/>
      <c r="BH979" s="95"/>
      <c r="BI979" s="93">
        <f t="shared" si="679"/>
        <v>0</v>
      </c>
      <c r="BJ979" s="105">
        <f t="shared" si="680"/>
        <v>0</v>
      </c>
      <c r="BK979" s="88">
        <f t="shared" si="681"/>
        <v>0</v>
      </c>
      <c r="BL979" s="86">
        <f t="shared" si="682"/>
        <v>0</v>
      </c>
      <c r="BM979" s="105">
        <f t="shared" si="683"/>
        <v>0</v>
      </c>
      <c r="BN979" s="86">
        <f t="shared" si="684"/>
        <v>0</v>
      </c>
      <c r="BO979" s="86">
        <f t="shared" si="685"/>
        <v>0</v>
      </c>
      <c r="BP979" s="86">
        <f t="shared" si="659"/>
        <v>0</v>
      </c>
      <c r="BQ979" s="160"/>
      <c r="BR979" s="86" t="s">
        <v>5720</v>
      </c>
      <c r="BS979" s="88" t="s">
        <v>5721</v>
      </c>
      <c r="BT979" s="86" t="s">
        <v>5722</v>
      </c>
      <c r="BU979" s="86"/>
      <c r="BV979" s="86">
        <f t="shared" si="660"/>
        <v>0</v>
      </c>
      <c r="BW979" s="105" t="str">
        <f t="shared" si="661"/>
        <v/>
      </c>
      <c r="BX979" s="86">
        <f t="shared" si="696"/>
        <v>0</v>
      </c>
      <c r="BY979" s="86">
        <f t="shared" si="697"/>
        <v>0</v>
      </c>
      <c r="BZ979" s="91">
        <f t="shared" si="698"/>
        <v>0</v>
      </c>
      <c r="CA979" s="91">
        <v>0</v>
      </c>
      <c r="CB979" s="96" t="s">
        <v>5719</v>
      </c>
      <c r="CC979" s="91">
        <f t="shared" si="662"/>
        <v>0</v>
      </c>
      <c r="CD979" s="91">
        <f t="shared" si="663"/>
        <v>0</v>
      </c>
      <c r="CE979" s="93">
        <f t="shared" si="664"/>
        <v>0</v>
      </c>
      <c r="CF979" s="93">
        <f t="shared" si="665"/>
        <v>0</v>
      </c>
      <c r="CG979" s="105"/>
      <c r="CH979" s="105"/>
      <c r="CI979" s="86"/>
      <c r="CJ979" s="188"/>
      <c r="CK979" s="181">
        <f t="shared" si="666"/>
        <v>0</v>
      </c>
      <c r="CL979" s="181">
        <f t="shared" si="667"/>
        <v>0</v>
      </c>
      <c r="CM979" s="86" t="s">
        <v>5723</v>
      </c>
      <c r="CN979" s="182"/>
      <c r="CO979" s="183"/>
      <c r="CP979" s="86" t="s">
        <v>5724</v>
      </c>
      <c r="CQ979" s="153"/>
      <c r="CR979" s="187" t="e">
        <f t="shared" si="668"/>
        <v>#VALUE!</v>
      </c>
      <c r="CS979" s="188">
        <v>0</v>
      </c>
      <c r="CT979" s="188" t="e">
        <f t="shared" si="670"/>
        <v>#VALUE!</v>
      </c>
      <c r="CU979" s="93"/>
      <c r="CV979" s="94">
        <f t="shared" si="693"/>
        <v>0</v>
      </c>
      <c r="CW979" s="93">
        <f t="shared" si="694"/>
        <v>0</v>
      </c>
      <c r="CX979" s="86">
        <f t="shared" si="695"/>
        <v>0</v>
      </c>
      <c r="CY979" s="93" t="e">
        <f t="shared" si="671"/>
        <v>#VALUE!</v>
      </c>
      <c r="CZ979" s="93">
        <v>0</v>
      </c>
      <c r="DA979" s="93">
        <v>0</v>
      </c>
      <c r="DB979" s="93" t="e">
        <f t="shared" si="672"/>
        <v>#VALUE!</v>
      </c>
      <c r="DC979" s="93">
        <v>0</v>
      </c>
      <c r="DD979" s="91">
        <v>0</v>
      </c>
      <c r="DE979" s="93" t="e">
        <f t="shared" si="673"/>
        <v>#VALUE!</v>
      </c>
      <c r="DF979" s="93">
        <f t="shared" si="686"/>
        <v>0</v>
      </c>
      <c r="DG979" s="93"/>
      <c r="DH979" s="93">
        <v>0</v>
      </c>
      <c r="DI979" s="93">
        <v>0</v>
      </c>
      <c r="DJ979" s="86">
        <f t="shared" si="674"/>
        <v>0</v>
      </c>
      <c r="DK979" s="91">
        <v>0</v>
      </c>
      <c r="DL979" s="93"/>
      <c r="DM979" s="93">
        <v>0</v>
      </c>
      <c r="DN979" s="93" t="e">
        <f t="shared" si="687"/>
        <v>#VALUE!</v>
      </c>
      <c r="DO979" s="93" t="e">
        <f t="shared" si="675"/>
        <v>#VALUE!</v>
      </c>
      <c r="DP979" s="92" t="e">
        <f t="shared" si="676"/>
        <v>#VALUE!</v>
      </c>
      <c r="DQ979" s="97">
        <f t="shared" si="688"/>
        <v>0</v>
      </c>
      <c r="DR979" s="98">
        <f t="shared" si="677"/>
        <v>10</v>
      </c>
      <c r="DS979" s="93" t="str">
        <f t="shared" si="678"/>
        <v>Mã tin sai !!!</v>
      </c>
      <c r="DT979" s="93"/>
      <c r="DU979" s="78" t="e">
        <f t="shared" si="689"/>
        <v>#VALUE!</v>
      </c>
      <c r="DV979" s="78" t="e">
        <f>INDEX('08_DMGiaDat'!$L:$L,MATCH(DU979,'08_DMGiaDat'!$R:$R,0))</f>
        <v>#VALUE!</v>
      </c>
      <c r="DW979" s="78" t="str">
        <f t="shared" si="690"/>
        <v>5010700200100000001</v>
      </c>
      <c r="DX979" s="78" t="str">
        <f>IFERROR(VLOOKUP(DW979,'08_DMGiaDat'!C918:C919,2,FALSE),"N")</f>
        <v>N</v>
      </c>
      <c r="DY979" s="78" t="str">
        <f t="shared" si="691"/>
        <v>50107002001001</v>
      </c>
      <c r="DZ979" s="78" t="str">
        <f>IFERROR(VLOOKUP(DY979,'08_DMGiaDat'!C918:C919,2,FALSE),"N")</f>
        <v>N</v>
      </c>
      <c r="EA979" s="78" t="str">
        <f t="shared" si="692"/>
        <v>5010700200100000001</v>
      </c>
      <c r="EB979" s="78" t="str">
        <f>IFERROR(VLOOKUP(EA979,'08_DMGiaDat'!C918:C919,2,FALSE),"N")</f>
        <v>N</v>
      </c>
      <c r="EC979" s="92" t="e">
        <f>IF(DV979&lt;&gt;"N",DV979,IF(DX979&lt;&gt;"N",DX979,IF(DZ979&lt;&gt;"N",DZ979*VLOOKUP(LEFT(CB979,3),'03_DMMucDich'!C902:C906,5,FALSE),IF(EB979&lt;&gt;"N",EB979*VLOOKUP(LEFT(CB979,3),'03_DMMucDich'!C902:C906,5,FALSE),"N/A"))))</f>
        <v>#VALUE!</v>
      </c>
    </row>
    <row r="980" spans="1:133" s="34" customFormat="1" ht="16" x14ac:dyDescent="0.2">
      <c r="A980" s="85">
        <v>966</v>
      </c>
      <c r="B980" s="86"/>
      <c r="C980" s="87"/>
      <c r="D980" s="141"/>
      <c r="E980" s="86"/>
      <c r="F980" s="88"/>
      <c r="G980" s="88" t="s">
        <v>5718</v>
      </c>
      <c r="H980" s="151">
        <v>2022</v>
      </c>
      <c r="I980" s="86"/>
      <c r="J980" s="86"/>
      <c r="K980" s="145"/>
      <c r="L980" s="105"/>
      <c r="M980" s="86"/>
      <c r="N980" s="105"/>
      <c r="O980" s="105"/>
      <c r="P980" s="86"/>
      <c r="Q980" s="86"/>
      <c r="R980" s="153"/>
      <c r="S980" s="86"/>
      <c r="T980" s="86"/>
      <c r="U980" s="86"/>
      <c r="V980" s="86" t="str">
        <f t="shared" si="658"/>
        <v xml:space="preserve">, </v>
      </c>
      <c r="W980" s="86"/>
      <c r="X980" s="86"/>
      <c r="Y980" s="86"/>
      <c r="Z980" s="88"/>
      <c r="AA980" s="105"/>
      <c r="AB980" s="86"/>
      <c r="AC980" s="90"/>
      <c r="AD980" s="86"/>
      <c r="AE980" s="86"/>
      <c r="AF980" s="86"/>
      <c r="AG980" s="86"/>
      <c r="AH980" s="160"/>
      <c r="AI980" s="153"/>
      <c r="AJ980" s="153"/>
      <c r="AK980" s="86"/>
      <c r="AL980" s="86"/>
      <c r="AM980" s="153"/>
      <c r="AN980" s="153"/>
      <c r="AO980" s="165"/>
      <c r="AP980" s="153"/>
      <c r="AQ980" s="153"/>
      <c r="AR980" s="166">
        <v>0</v>
      </c>
      <c r="AS980" s="88" t="s">
        <v>5719</v>
      </c>
      <c r="AT980" s="92">
        <f t="shared" si="669"/>
        <v>0</v>
      </c>
      <c r="AU980" s="93">
        <v>0</v>
      </c>
      <c r="AV980" s="93">
        <v>0</v>
      </c>
      <c r="AW980" s="166">
        <v>0</v>
      </c>
      <c r="AX980" s="93">
        <v>0</v>
      </c>
      <c r="AY980" s="177"/>
      <c r="AZ980" s="177">
        <v>0</v>
      </c>
      <c r="BA980" s="178"/>
      <c r="BB980" s="105"/>
      <c r="BC980" s="105"/>
      <c r="BD980" s="93"/>
      <c r="BE980" s="93">
        <v>0</v>
      </c>
      <c r="BF980" s="91">
        <v>0</v>
      </c>
      <c r="BG980" s="94"/>
      <c r="BH980" s="95"/>
      <c r="BI980" s="93">
        <f t="shared" si="679"/>
        <v>0</v>
      </c>
      <c r="BJ980" s="105">
        <f t="shared" si="680"/>
        <v>0</v>
      </c>
      <c r="BK980" s="88">
        <f t="shared" si="681"/>
        <v>0</v>
      </c>
      <c r="BL980" s="86">
        <f t="shared" si="682"/>
        <v>0</v>
      </c>
      <c r="BM980" s="105">
        <f t="shared" si="683"/>
        <v>0</v>
      </c>
      <c r="BN980" s="86">
        <f t="shared" si="684"/>
        <v>0</v>
      </c>
      <c r="BO980" s="86">
        <f t="shared" si="685"/>
        <v>0</v>
      </c>
      <c r="BP980" s="86">
        <f t="shared" si="659"/>
        <v>0</v>
      </c>
      <c r="BQ980" s="160"/>
      <c r="BR980" s="86" t="s">
        <v>5720</v>
      </c>
      <c r="BS980" s="88" t="s">
        <v>5721</v>
      </c>
      <c r="BT980" s="86" t="s">
        <v>5722</v>
      </c>
      <c r="BU980" s="86"/>
      <c r="BV980" s="86">
        <f t="shared" si="660"/>
        <v>0</v>
      </c>
      <c r="BW980" s="105" t="str">
        <f t="shared" si="661"/>
        <v/>
      </c>
      <c r="BX980" s="86">
        <f t="shared" si="696"/>
        <v>0</v>
      </c>
      <c r="BY980" s="86">
        <f t="shared" si="697"/>
        <v>0</v>
      </c>
      <c r="BZ980" s="91">
        <f t="shared" si="698"/>
        <v>0</v>
      </c>
      <c r="CA980" s="91">
        <v>0</v>
      </c>
      <c r="CB980" s="96" t="s">
        <v>5719</v>
      </c>
      <c r="CC980" s="91">
        <f t="shared" si="662"/>
        <v>0</v>
      </c>
      <c r="CD980" s="91">
        <f t="shared" si="663"/>
        <v>0</v>
      </c>
      <c r="CE980" s="93">
        <f t="shared" si="664"/>
        <v>0</v>
      </c>
      <c r="CF980" s="93">
        <f t="shared" si="665"/>
        <v>0</v>
      </c>
      <c r="CG980" s="105"/>
      <c r="CH980" s="105"/>
      <c r="CI980" s="86"/>
      <c r="CJ980" s="188"/>
      <c r="CK980" s="181">
        <f t="shared" si="666"/>
        <v>0</v>
      </c>
      <c r="CL980" s="181">
        <f t="shared" si="667"/>
        <v>0</v>
      </c>
      <c r="CM980" s="86" t="s">
        <v>5723</v>
      </c>
      <c r="CN980" s="182"/>
      <c r="CO980" s="183"/>
      <c r="CP980" s="86" t="s">
        <v>5724</v>
      </c>
      <c r="CQ980" s="153"/>
      <c r="CR980" s="187" t="e">
        <f t="shared" si="668"/>
        <v>#VALUE!</v>
      </c>
      <c r="CS980" s="188">
        <v>0</v>
      </c>
      <c r="CT980" s="188" t="e">
        <f t="shared" si="670"/>
        <v>#VALUE!</v>
      </c>
      <c r="CU980" s="93"/>
      <c r="CV980" s="94">
        <f t="shared" si="693"/>
        <v>0</v>
      </c>
      <c r="CW980" s="93">
        <f t="shared" si="694"/>
        <v>0</v>
      </c>
      <c r="CX980" s="86">
        <f t="shared" si="695"/>
        <v>0</v>
      </c>
      <c r="CY980" s="93" t="e">
        <f t="shared" si="671"/>
        <v>#VALUE!</v>
      </c>
      <c r="CZ980" s="93">
        <v>0</v>
      </c>
      <c r="DA980" s="93">
        <v>0</v>
      </c>
      <c r="DB980" s="93" t="e">
        <f t="shared" si="672"/>
        <v>#VALUE!</v>
      </c>
      <c r="DC980" s="93">
        <v>0</v>
      </c>
      <c r="DD980" s="91">
        <v>0</v>
      </c>
      <c r="DE980" s="93" t="e">
        <f t="shared" si="673"/>
        <v>#VALUE!</v>
      </c>
      <c r="DF980" s="93">
        <f t="shared" si="686"/>
        <v>0</v>
      </c>
      <c r="DG980" s="93"/>
      <c r="DH980" s="93">
        <v>0</v>
      </c>
      <c r="DI980" s="93">
        <v>0</v>
      </c>
      <c r="DJ980" s="86">
        <f t="shared" si="674"/>
        <v>0</v>
      </c>
      <c r="DK980" s="91">
        <v>0</v>
      </c>
      <c r="DL980" s="93"/>
      <c r="DM980" s="93">
        <v>0</v>
      </c>
      <c r="DN980" s="93" t="e">
        <f t="shared" si="687"/>
        <v>#VALUE!</v>
      </c>
      <c r="DO980" s="93" t="e">
        <f t="shared" si="675"/>
        <v>#VALUE!</v>
      </c>
      <c r="DP980" s="92" t="e">
        <f t="shared" si="676"/>
        <v>#VALUE!</v>
      </c>
      <c r="DQ980" s="97">
        <f t="shared" si="688"/>
        <v>0</v>
      </c>
      <c r="DR980" s="98">
        <f t="shared" si="677"/>
        <v>10</v>
      </c>
      <c r="DS980" s="93" t="str">
        <f t="shared" si="678"/>
        <v>Mã tin sai !!!</v>
      </c>
      <c r="DT980" s="93"/>
      <c r="DU980" s="78" t="e">
        <f t="shared" si="689"/>
        <v>#VALUE!</v>
      </c>
      <c r="DV980" s="78" t="e">
        <f>INDEX('08_DMGiaDat'!$L:$L,MATCH(DU980,'08_DMGiaDat'!$R:$R,0))</f>
        <v>#VALUE!</v>
      </c>
      <c r="DW980" s="78" t="str">
        <f t="shared" si="690"/>
        <v>5010700200100000001</v>
      </c>
      <c r="DX980" s="78" t="str">
        <f>IFERROR(VLOOKUP(DW980,'08_DMGiaDat'!C918:C919,2,FALSE),"N")</f>
        <v>N</v>
      </c>
      <c r="DY980" s="78" t="str">
        <f t="shared" si="691"/>
        <v>50107002001001</v>
      </c>
      <c r="DZ980" s="78" t="str">
        <f>IFERROR(VLOOKUP(DY980,'08_DMGiaDat'!C918:C919,2,FALSE),"N")</f>
        <v>N</v>
      </c>
      <c r="EA980" s="78" t="str">
        <f t="shared" si="692"/>
        <v>5010700200100000001</v>
      </c>
      <c r="EB980" s="78" t="str">
        <f>IFERROR(VLOOKUP(EA980,'08_DMGiaDat'!C918:C919,2,FALSE),"N")</f>
        <v>N</v>
      </c>
      <c r="EC980" s="92" t="e">
        <f>IF(DV980&lt;&gt;"N",DV980,IF(DX980&lt;&gt;"N",DX980,IF(DZ980&lt;&gt;"N",DZ980*VLOOKUP(LEFT(CB980,3),'03_DMMucDich'!C902:C906,5,FALSE),IF(EB980&lt;&gt;"N",EB980*VLOOKUP(LEFT(CB980,3),'03_DMMucDich'!C902:C906,5,FALSE),"N/A"))))</f>
        <v>#VALUE!</v>
      </c>
    </row>
    <row r="981" spans="1:133" s="34" customFormat="1" ht="16" x14ac:dyDescent="0.2">
      <c r="A981" s="85">
        <v>967</v>
      </c>
      <c r="B981" s="86"/>
      <c r="C981" s="87"/>
      <c r="D981" s="141"/>
      <c r="E981" s="86"/>
      <c r="F981" s="88"/>
      <c r="G981" s="88" t="s">
        <v>5718</v>
      </c>
      <c r="H981" s="151">
        <v>2022</v>
      </c>
      <c r="I981" s="86"/>
      <c r="J981" s="86"/>
      <c r="K981" s="145"/>
      <c r="L981" s="105"/>
      <c r="M981" s="86"/>
      <c r="N981" s="105"/>
      <c r="O981" s="105"/>
      <c r="P981" s="86"/>
      <c r="Q981" s="86"/>
      <c r="R981" s="153"/>
      <c r="S981" s="86"/>
      <c r="T981" s="86"/>
      <c r="U981" s="86"/>
      <c r="V981" s="86" t="str">
        <f t="shared" si="658"/>
        <v xml:space="preserve">, </v>
      </c>
      <c r="W981" s="86"/>
      <c r="X981" s="86"/>
      <c r="Y981" s="86"/>
      <c r="Z981" s="88"/>
      <c r="AA981" s="105"/>
      <c r="AB981" s="86"/>
      <c r="AC981" s="90"/>
      <c r="AD981" s="86"/>
      <c r="AE981" s="86"/>
      <c r="AF981" s="86"/>
      <c r="AG981" s="86"/>
      <c r="AH981" s="160"/>
      <c r="AI981" s="153"/>
      <c r="AJ981" s="153"/>
      <c r="AK981" s="86"/>
      <c r="AL981" s="86"/>
      <c r="AM981" s="153"/>
      <c r="AN981" s="153"/>
      <c r="AO981" s="165"/>
      <c r="AP981" s="153"/>
      <c r="AQ981" s="153"/>
      <c r="AR981" s="166">
        <v>0</v>
      </c>
      <c r="AS981" s="88" t="s">
        <v>5719</v>
      </c>
      <c r="AT981" s="92">
        <f t="shared" si="669"/>
        <v>0</v>
      </c>
      <c r="AU981" s="93">
        <v>0</v>
      </c>
      <c r="AV981" s="93">
        <v>0</v>
      </c>
      <c r="AW981" s="166">
        <v>0</v>
      </c>
      <c r="AX981" s="93">
        <v>0</v>
      </c>
      <c r="AY981" s="177"/>
      <c r="AZ981" s="177">
        <v>0</v>
      </c>
      <c r="BA981" s="178"/>
      <c r="BB981" s="105"/>
      <c r="BC981" s="105"/>
      <c r="BD981" s="93"/>
      <c r="BE981" s="93">
        <v>0</v>
      </c>
      <c r="BF981" s="91">
        <v>0</v>
      </c>
      <c r="BG981" s="94"/>
      <c r="BH981" s="95"/>
      <c r="BI981" s="93">
        <f t="shared" si="679"/>
        <v>0</v>
      </c>
      <c r="BJ981" s="105">
        <f t="shared" si="680"/>
        <v>0</v>
      </c>
      <c r="BK981" s="88">
        <f t="shared" si="681"/>
        <v>0</v>
      </c>
      <c r="BL981" s="86">
        <f t="shared" si="682"/>
        <v>0</v>
      </c>
      <c r="BM981" s="105">
        <f t="shared" si="683"/>
        <v>0</v>
      </c>
      <c r="BN981" s="86">
        <f t="shared" si="684"/>
        <v>0</v>
      </c>
      <c r="BO981" s="86">
        <f t="shared" si="685"/>
        <v>0</v>
      </c>
      <c r="BP981" s="86">
        <f t="shared" si="659"/>
        <v>0</v>
      </c>
      <c r="BQ981" s="160"/>
      <c r="BR981" s="86" t="s">
        <v>5720</v>
      </c>
      <c r="BS981" s="88" t="s">
        <v>5721</v>
      </c>
      <c r="BT981" s="86" t="s">
        <v>5722</v>
      </c>
      <c r="BU981" s="86"/>
      <c r="BV981" s="86">
        <f t="shared" si="660"/>
        <v>0</v>
      </c>
      <c r="BW981" s="105" t="str">
        <f t="shared" si="661"/>
        <v/>
      </c>
      <c r="BX981" s="86">
        <f t="shared" si="696"/>
        <v>0</v>
      </c>
      <c r="BY981" s="86">
        <f t="shared" si="697"/>
        <v>0</v>
      </c>
      <c r="BZ981" s="91">
        <f t="shared" si="698"/>
        <v>0</v>
      </c>
      <c r="CA981" s="91">
        <v>0</v>
      </c>
      <c r="CB981" s="96" t="s">
        <v>5719</v>
      </c>
      <c r="CC981" s="91">
        <f t="shared" si="662"/>
        <v>0</v>
      </c>
      <c r="CD981" s="91">
        <f t="shared" si="663"/>
        <v>0</v>
      </c>
      <c r="CE981" s="93">
        <f t="shared" si="664"/>
        <v>0</v>
      </c>
      <c r="CF981" s="93">
        <f t="shared" si="665"/>
        <v>0</v>
      </c>
      <c r="CG981" s="105"/>
      <c r="CH981" s="105"/>
      <c r="CI981" s="86"/>
      <c r="CJ981" s="188"/>
      <c r="CK981" s="181">
        <f t="shared" si="666"/>
        <v>0</v>
      </c>
      <c r="CL981" s="181">
        <f t="shared" si="667"/>
        <v>0</v>
      </c>
      <c r="CM981" s="86" t="s">
        <v>5723</v>
      </c>
      <c r="CN981" s="182"/>
      <c r="CO981" s="183"/>
      <c r="CP981" s="86" t="s">
        <v>5724</v>
      </c>
      <c r="CQ981" s="153"/>
      <c r="CR981" s="187" t="e">
        <f t="shared" si="668"/>
        <v>#VALUE!</v>
      </c>
      <c r="CS981" s="188">
        <v>0</v>
      </c>
      <c r="CT981" s="188" t="e">
        <f t="shared" si="670"/>
        <v>#VALUE!</v>
      </c>
      <c r="CU981" s="93"/>
      <c r="CV981" s="94">
        <f t="shared" si="693"/>
        <v>0</v>
      </c>
      <c r="CW981" s="93">
        <f t="shared" si="694"/>
        <v>0</v>
      </c>
      <c r="CX981" s="86">
        <f t="shared" si="695"/>
        <v>0</v>
      </c>
      <c r="CY981" s="93" t="e">
        <f t="shared" si="671"/>
        <v>#VALUE!</v>
      </c>
      <c r="CZ981" s="93">
        <v>0</v>
      </c>
      <c r="DA981" s="93">
        <v>0</v>
      </c>
      <c r="DB981" s="93" t="e">
        <f t="shared" si="672"/>
        <v>#VALUE!</v>
      </c>
      <c r="DC981" s="93">
        <v>0</v>
      </c>
      <c r="DD981" s="91">
        <v>0</v>
      </c>
      <c r="DE981" s="93" t="e">
        <f t="shared" si="673"/>
        <v>#VALUE!</v>
      </c>
      <c r="DF981" s="93">
        <f t="shared" si="686"/>
        <v>0</v>
      </c>
      <c r="DG981" s="93"/>
      <c r="DH981" s="93">
        <v>0</v>
      </c>
      <c r="DI981" s="93">
        <v>0</v>
      </c>
      <c r="DJ981" s="86">
        <f t="shared" si="674"/>
        <v>0</v>
      </c>
      <c r="DK981" s="91">
        <v>0</v>
      </c>
      <c r="DL981" s="93"/>
      <c r="DM981" s="93">
        <v>0</v>
      </c>
      <c r="DN981" s="93" t="e">
        <f t="shared" si="687"/>
        <v>#VALUE!</v>
      </c>
      <c r="DO981" s="93" t="e">
        <f t="shared" si="675"/>
        <v>#VALUE!</v>
      </c>
      <c r="DP981" s="92" t="e">
        <f t="shared" si="676"/>
        <v>#VALUE!</v>
      </c>
      <c r="DQ981" s="97">
        <f t="shared" si="688"/>
        <v>0</v>
      </c>
      <c r="DR981" s="98">
        <f t="shared" si="677"/>
        <v>10</v>
      </c>
      <c r="DS981" s="93" t="str">
        <f t="shared" si="678"/>
        <v>Mã tin sai !!!</v>
      </c>
      <c r="DT981" s="93"/>
      <c r="DU981" s="78" t="e">
        <f t="shared" si="689"/>
        <v>#VALUE!</v>
      </c>
      <c r="DV981" s="78" t="e">
        <f>INDEX('08_DMGiaDat'!$L:$L,MATCH(DU981,'08_DMGiaDat'!$R:$R,0))</f>
        <v>#VALUE!</v>
      </c>
      <c r="DW981" s="78" t="str">
        <f t="shared" si="690"/>
        <v>5010700200100000001</v>
      </c>
      <c r="DX981" s="78" t="str">
        <f>IFERROR(VLOOKUP(DW981,'08_DMGiaDat'!C918:C919,2,FALSE),"N")</f>
        <v>N</v>
      </c>
      <c r="DY981" s="78" t="str">
        <f t="shared" si="691"/>
        <v>50107002001001</v>
      </c>
      <c r="DZ981" s="78" t="str">
        <f>IFERROR(VLOOKUP(DY981,'08_DMGiaDat'!C918:C919,2,FALSE),"N")</f>
        <v>N</v>
      </c>
      <c r="EA981" s="78" t="str">
        <f t="shared" si="692"/>
        <v>5010700200100000001</v>
      </c>
      <c r="EB981" s="78" t="str">
        <f>IFERROR(VLOOKUP(EA981,'08_DMGiaDat'!C918:C919,2,FALSE),"N")</f>
        <v>N</v>
      </c>
      <c r="EC981" s="92" t="e">
        <f>IF(DV981&lt;&gt;"N",DV981,IF(DX981&lt;&gt;"N",DX981,IF(DZ981&lt;&gt;"N",DZ981*VLOOKUP(LEFT(CB981,3),'03_DMMucDich'!C902:C906,5,FALSE),IF(EB981&lt;&gt;"N",EB981*VLOOKUP(LEFT(CB981,3),'03_DMMucDich'!C902:C906,5,FALSE),"N/A"))))</f>
        <v>#VALUE!</v>
      </c>
    </row>
    <row r="982" spans="1:133" s="34" customFormat="1" ht="16" x14ac:dyDescent="0.2">
      <c r="A982" s="85">
        <v>968</v>
      </c>
      <c r="B982" s="86"/>
      <c r="C982" s="87"/>
      <c r="D982" s="141"/>
      <c r="E982" s="86"/>
      <c r="F982" s="88"/>
      <c r="G982" s="88" t="s">
        <v>5718</v>
      </c>
      <c r="H982" s="151">
        <v>2022</v>
      </c>
      <c r="I982" s="86"/>
      <c r="J982" s="86"/>
      <c r="K982" s="145"/>
      <c r="L982" s="105"/>
      <c r="M982" s="86"/>
      <c r="N982" s="105"/>
      <c r="O982" s="105"/>
      <c r="P982" s="86"/>
      <c r="Q982" s="86"/>
      <c r="R982" s="153"/>
      <c r="S982" s="86"/>
      <c r="T982" s="86"/>
      <c r="U982" s="86"/>
      <c r="V982" s="86" t="str">
        <f t="shared" si="658"/>
        <v xml:space="preserve">, </v>
      </c>
      <c r="W982" s="86"/>
      <c r="X982" s="86"/>
      <c r="Y982" s="86"/>
      <c r="Z982" s="88"/>
      <c r="AA982" s="105"/>
      <c r="AB982" s="86"/>
      <c r="AC982" s="90"/>
      <c r="AD982" s="86"/>
      <c r="AE982" s="86"/>
      <c r="AF982" s="86"/>
      <c r="AG982" s="86"/>
      <c r="AH982" s="160"/>
      <c r="AI982" s="153"/>
      <c r="AJ982" s="153"/>
      <c r="AK982" s="86"/>
      <c r="AL982" s="86"/>
      <c r="AM982" s="153"/>
      <c r="AN982" s="153"/>
      <c r="AO982" s="165"/>
      <c r="AP982" s="153"/>
      <c r="AQ982" s="153"/>
      <c r="AR982" s="166">
        <v>0</v>
      </c>
      <c r="AS982" s="88" t="s">
        <v>5719</v>
      </c>
      <c r="AT982" s="92">
        <f t="shared" si="669"/>
        <v>0</v>
      </c>
      <c r="AU982" s="93">
        <v>0</v>
      </c>
      <c r="AV982" s="93">
        <v>0</v>
      </c>
      <c r="AW982" s="166">
        <v>0</v>
      </c>
      <c r="AX982" s="93">
        <v>0</v>
      </c>
      <c r="AY982" s="177"/>
      <c r="AZ982" s="177">
        <v>0</v>
      </c>
      <c r="BA982" s="178"/>
      <c r="BB982" s="105"/>
      <c r="BC982" s="105"/>
      <c r="BD982" s="93"/>
      <c r="BE982" s="93">
        <v>0</v>
      </c>
      <c r="BF982" s="91">
        <v>0</v>
      </c>
      <c r="BG982" s="94"/>
      <c r="BH982" s="95"/>
      <c r="BI982" s="93">
        <f t="shared" si="679"/>
        <v>0</v>
      </c>
      <c r="BJ982" s="105">
        <f t="shared" si="680"/>
        <v>0</v>
      </c>
      <c r="BK982" s="88">
        <f t="shared" si="681"/>
        <v>0</v>
      </c>
      <c r="BL982" s="86">
        <f t="shared" si="682"/>
        <v>0</v>
      </c>
      <c r="BM982" s="105">
        <f t="shared" si="683"/>
        <v>0</v>
      </c>
      <c r="BN982" s="86">
        <f t="shared" si="684"/>
        <v>0</v>
      </c>
      <c r="BO982" s="86">
        <f t="shared" si="685"/>
        <v>0</v>
      </c>
      <c r="BP982" s="86">
        <f t="shared" si="659"/>
        <v>0</v>
      </c>
      <c r="BQ982" s="160"/>
      <c r="BR982" s="86" t="s">
        <v>5720</v>
      </c>
      <c r="BS982" s="88" t="s">
        <v>5721</v>
      </c>
      <c r="BT982" s="86" t="s">
        <v>5722</v>
      </c>
      <c r="BU982" s="86"/>
      <c r="BV982" s="86">
        <f t="shared" si="660"/>
        <v>0</v>
      </c>
      <c r="BW982" s="105" t="str">
        <f t="shared" si="661"/>
        <v/>
      </c>
      <c r="BX982" s="86">
        <f t="shared" si="696"/>
        <v>0</v>
      </c>
      <c r="BY982" s="86">
        <f t="shared" si="697"/>
        <v>0</v>
      </c>
      <c r="BZ982" s="91">
        <f t="shared" si="698"/>
        <v>0</v>
      </c>
      <c r="CA982" s="91">
        <v>0</v>
      </c>
      <c r="CB982" s="96" t="s">
        <v>5719</v>
      </c>
      <c r="CC982" s="91">
        <f t="shared" si="662"/>
        <v>0</v>
      </c>
      <c r="CD982" s="91">
        <f t="shared" si="663"/>
        <v>0</v>
      </c>
      <c r="CE982" s="93">
        <f t="shared" si="664"/>
        <v>0</v>
      </c>
      <c r="CF982" s="93">
        <f t="shared" si="665"/>
        <v>0</v>
      </c>
      <c r="CG982" s="105"/>
      <c r="CH982" s="105"/>
      <c r="CI982" s="86"/>
      <c r="CJ982" s="188"/>
      <c r="CK982" s="181">
        <f t="shared" si="666"/>
        <v>0</v>
      </c>
      <c r="CL982" s="181">
        <f t="shared" si="667"/>
        <v>0</v>
      </c>
      <c r="CM982" s="86" t="s">
        <v>5723</v>
      </c>
      <c r="CN982" s="182"/>
      <c r="CO982" s="183"/>
      <c r="CP982" s="86" t="s">
        <v>5724</v>
      </c>
      <c r="CQ982" s="153"/>
      <c r="CR982" s="187" t="e">
        <f t="shared" si="668"/>
        <v>#VALUE!</v>
      </c>
      <c r="CS982" s="188">
        <v>0</v>
      </c>
      <c r="CT982" s="188" t="e">
        <f t="shared" si="670"/>
        <v>#VALUE!</v>
      </c>
      <c r="CU982" s="93"/>
      <c r="CV982" s="94">
        <f t="shared" si="693"/>
        <v>0</v>
      </c>
      <c r="CW982" s="93">
        <f t="shared" si="694"/>
        <v>0</v>
      </c>
      <c r="CX982" s="86">
        <f t="shared" si="695"/>
        <v>0</v>
      </c>
      <c r="CY982" s="93" t="e">
        <f t="shared" si="671"/>
        <v>#VALUE!</v>
      </c>
      <c r="CZ982" s="93">
        <v>0</v>
      </c>
      <c r="DA982" s="93">
        <v>0</v>
      </c>
      <c r="DB982" s="93" t="e">
        <f t="shared" si="672"/>
        <v>#VALUE!</v>
      </c>
      <c r="DC982" s="93">
        <v>0</v>
      </c>
      <c r="DD982" s="91">
        <v>0</v>
      </c>
      <c r="DE982" s="93" t="e">
        <f t="shared" si="673"/>
        <v>#VALUE!</v>
      </c>
      <c r="DF982" s="93">
        <f t="shared" si="686"/>
        <v>0</v>
      </c>
      <c r="DG982" s="93"/>
      <c r="DH982" s="93">
        <v>0</v>
      </c>
      <c r="DI982" s="93">
        <v>0</v>
      </c>
      <c r="DJ982" s="86">
        <f t="shared" si="674"/>
        <v>0</v>
      </c>
      <c r="DK982" s="91">
        <v>0</v>
      </c>
      <c r="DL982" s="93"/>
      <c r="DM982" s="93">
        <v>0</v>
      </c>
      <c r="DN982" s="93" t="e">
        <f t="shared" si="687"/>
        <v>#VALUE!</v>
      </c>
      <c r="DO982" s="93" t="e">
        <f t="shared" si="675"/>
        <v>#VALUE!</v>
      </c>
      <c r="DP982" s="92" t="e">
        <f t="shared" si="676"/>
        <v>#VALUE!</v>
      </c>
      <c r="DQ982" s="97">
        <f t="shared" si="688"/>
        <v>0</v>
      </c>
      <c r="DR982" s="98">
        <f t="shared" si="677"/>
        <v>10</v>
      </c>
      <c r="DS982" s="93" t="str">
        <f t="shared" si="678"/>
        <v>Mã tin sai !!!</v>
      </c>
      <c r="DT982" s="93"/>
      <c r="DU982" s="78" t="e">
        <f t="shared" si="689"/>
        <v>#VALUE!</v>
      </c>
      <c r="DV982" s="78" t="e">
        <f>INDEX('08_DMGiaDat'!$L:$L,MATCH(DU982,'08_DMGiaDat'!$R:$R,0))</f>
        <v>#VALUE!</v>
      </c>
      <c r="DW982" s="78" t="str">
        <f t="shared" si="690"/>
        <v>5010700200100000001</v>
      </c>
      <c r="DX982" s="78" t="str">
        <f>IFERROR(VLOOKUP(DW982,'08_DMGiaDat'!C918:C919,2,FALSE),"N")</f>
        <v>N</v>
      </c>
      <c r="DY982" s="78" t="str">
        <f t="shared" si="691"/>
        <v>50107002001001</v>
      </c>
      <c r="DZ982" s="78" t="str">
        <f>IFERROR(VLOOKUP(DY982,'08_DMGiaDat'!C918:C919,2,FALSE),"N")</f>
        <v>N</v>
      </c>
      <c r="EA982" s="78" t="str">
        <f t="shared" si="692"/>
        <v>5010700200100000001</v>
      </c>
      <c r="EB982" s="78" t="str">
        <f>IFERROR(VLOOKUP(EA982,'08_DMGiaDat'!C918:C919,2,FALSE),"N")</f>
        <v>N</v>
      </c>
      <c r="EC982" s="92" t="e">
        <f>IF(DV982&lt;&gt;"N",DV982,IF(DX982&lt;&gt;"N",DX982,IF(DZ982&lt;&gt;"N",DZ982*VLOOKUP(LEFT(CB982,3),'03_DMMucDich'!C902:C906,5,FALSE),IF(EB982&lt;&gt;"N",EB982*VLOOKUP(LEFT(CB982,3),'03_DMMucDich'!C902:C906,5,FALSE),"N/A"))))</f>
        <v>#VALUE!</v>
      </c>
    </row>
    <row r="983" spans="1:133" s="34" customFormat="1" ht="16" x14ac:dyDescent="0.2">
      <c r="A983" s="85">
        <v>969</v>
      </c>
      <c r="B983" s="86"/>
      <c r="C983" s="87"/>
      <c r="D983" s="141"/>
      <c r="E983" s="86"/>
      <c r="F983" s="88"/>
      <c r="G983" s="88" t="s">
        <v>5718</v>
      </c>
      <c r="H983" s="151">
        <v>2022</v>
      </c>
      <c r="I983" s="86"/>
      <c r="J983" s="86"/>
      <c r="K983" s="145"/>
      <c r="L983" s="105"/>
      <c r="M983" s="86"/>
      <c r="N983" s="105"/>
      <c r="O983" s="105"/>
      <c r="P983" s="86"/>
      <c r="Q983" s="86"/>
      <c r="R983" s="153"/>
      <c r="S983" s="86"/>
      <c r="T983" s="86"/>
      <c r="U983" s="86"/>
      <c r="V983" s="86" t="str">
        <f t="shared" si="658"/>
        <v xml:space="preserve">, </v>
      </c>
      <c r="W983" s="86"/>
      <c r="X983" s="86"/>
      <c r="Y983" s="86"/>
      <c r="Z983" s="88"/>
      <c r="AA983" s="105"/>
      <c r="AB983" s="86"/>
      <c r="AC983" s="90"/>
      <c r="AD983" s="86"/>
      <c r="AE983" s="86"/>
      <c r="AF983" s="86"/>
      <c r="AG983" s="86"/>
      <c r="AH983" s="160"/>
      <c r="AI983" s="153"/>
      <c r="AJ983" s="153"/>
      <c r="AK983" s="86"/>
      <c r="AL983" s="86"/>
      <c r="AM983" s="153"/>
      <c r="AN983" s="153"/>
      <c r="AO983" s="165"/>
      <c r="AP983" s="153"/>
      <c r="AQ983" s="153"/>
      <c r="AR983" s="166">
        <v>0</v>
      </c>
      <c r="AS983" s="88" t="s">
        <v>5719</v>
      </c>
      <c r="AT983" s="92">
        <f t="shared" si="669"/>
        <v>0</v>
      </c>
      <c r="AU983" s="93">
        <v>0</v>
      </c>
      <c r="AV983" s="93">
        <v>0</v>
      </c>
      <c r="AW983" s="166">
        <v>0</v>
      </c>
      <c r="AX983" s="93">
        <v>0</v>
      </c>
      <c r="AY983" s="177"/>
      <c r="AZ983" s="177">
        <v>0</v>
      </c>
      <c r="BA983" s="178"/>
      <c r="BB983" s="105"/>
      <c r="BC983" s="105"/>
      <c r="BD983" s="93"/>
      <c r="BE983" s="93">
        <v>0</v>
      </c>
      <c r="BF983" s="91">
        <v>0</v>
      </c>
      <c r="BG983" s="94"/>
      <c r="BH983" s="95"/>
      <c r="BI983" s="93">
        <f t="shared" si="679"/>
        <v>0</v>
      </c>
      <c r="BJ983" s="105">
        <f t="shared" si="680"/>
        <v>0</v>
      </c>
      <c r="BK983" s="88">
        <f t="shared" si="681"/>
        <v>0</v>
      </c>
      <c r="BL983" s="86">
        <f t="shared" si="682"/>
        <v>0</v>
      </c>
      <c r="BM983" s="105">
        <f t="shared" si="683"/>
        <v>0</v>
      </c>
      <c r="BN983" s="86">
        <f t="shared" si="684"/>
        <v>0</v>
      </c>
      <c r="BO983" s="86">
        <f t="shared" si="685"/>
        <v>0</v>
      </c>
      <c r="BP983" s="86">
        <f t="shared" si="659"/>
        <v>0</v>
      </c>
      <c r="BQ983" s="160"/>
      <c r="BR983" s="86" t="s">
        <v>5720</v>
      </c>
      <c r="BS983" s="88" t="s">
        <v>5721</v>
      </c>
      <c r="BT983" s="86" t="s">
        <v>5722</v>
      </c>
      <c r="BU983" s="86"/>
      <c r="BV983" s="86">
        <f t="shared" si="660"/>
        <v>0</v>
      </c>
      <c r="BW983" s="105" t="str">
        <f t="shared" si="661"/>
        <v/>
      </c>
      <c r="BX983" s="86">
        <f t="shared" si="696"/>
        <v>0</v>
      </c>
      <c r="BY983" s="86">
        <f t="shared" si="697"/>
        <v>0</v>
      </c>
      <c r="BZ983" s="91">
        <f t="shared" si="698"/>
        <v>0</v>
      </c>
      <c r="CA983" s="91">
        <v>0</v>
      </c>
      <c r="CB983" s="96" t="s">
        <v>5719</v>
      </c>
      <c r="CC983" s="91">
        <f t="shared" si="662"/>
        <v>0</v>
      </c>
      <c r="CD983" s="91">
        <f t="shared" si="663"/>
        <v>0</v>
      </c>
      <c r="CE983" s="93">
        <f t="shared" si="664"/>
        <v>0</v>
      </c>
      <c r="CF983" s="93">
        <f t="shared" si="665"/>
        <v>0</v>
      </c>
      <c r="CG983" s="105"/>
      <c r="CH983" s="105"/>
      <c r="CI983" s="86"/>
      <c r="CJ983" s="188"/>
      <c r="CK983" s="181">
        <f t="shared" si="666"/>
        <v>0</v>
      </c>
      <c r="CL983" s="181">
        <f t="shared" si="667"/>
        <v>0</v>
      </c>
      <c r="CM983" s="86" t="s">
        <v>5723</v>
      </c>
      <c r="CN983" s="182"/>
      <c r="CO983" s="183"/>
      <c r="CP983" s="86" t="s">
        <v>5724</v>
      </c>
      <c r="CQ983" s="153"/>
      <c r="CR983" s="187" t="e">
        <f t="shared" si="668"/>
        <v>#VALUE!</v>
      </c>
      <c r="CS983" s="188">
        <v>0</v>
      </c>
      <c r="CT983" s="188" t="e">
        <f t="shared" si="670"/>
        <v>#VALUE!</v>
      </c>
      <c r="CU983" s="93"/>
      <c r="CV983" s="94">
        <f t="shared" si="693"/>
        <v>0</v>
      </c>
      <c r="CW983" s="93">
        <f t="shared" si="694"/>
        <v>0</v>
      </c>
      <c r="CX983" s="86">
        <f t="shared" si="695"/>
        <v>0</v>
      </c>
      <c r="CY983" s="93" t="e">
        <f t="shared" si="671"/>
        <v>#VALUE!</v>
      </c>
      <c r="CZ983" s="93">
        <v>0</v>
      </c>
      <c r="DA983" s="93">
        <v>0</v>
      </c>
      <c r="DB983" s="93" t="e">
        <f t="shared" si="672"/>
        <v>#VALUE!</v>
      </c>
      <c r="DC983" s="93">
        <v>0</v>
      </c>
      <c r="DD983" s="91">
        <v>0</v>
      </c>
      <c r="DE983" s="93" t="e">
        <f t="shared" si="673"/>
        <v>#VALUE!</v>
      </c>
      <c r="DF983" s="93">
        <f t="shared" si="686"/>
        <v>0</v>
      </c>
      <c r="DG983" s="93"/>
      <c r="DH983" s="93">
        <v>0</v>
      </c>
      <c r="DI983" s="93">
        <v>0</v>
      </c>
      <c r="DJ983" s="86">
        <f t="shared" si="674"/>
        <v>0</v>
      </c>
      <c r="DK983" s="91">
        <v>0</v>
      </c>
      <c r="DL983" s="93"/>
      <c r="DM983" s="93">
        <v>0</v>
      </c>
      <c r="DN983" s="93" t="e">
        <f t="shared" si="687"/>
        <v>#VALUE!</v>
      </c>
      <c r="DO983" s="93" t="e">
        <f t="shared" si="675"/>
        <v>#VALUE!</v>
      </c>
      <c r="DP983" s="92" t="e">
        <f t="shared" si="676"/>
        <v>#VALUE!</v>
      </c>
      <c r="DQ983" s="97">
        <f t="shared" si="688"/>
        <v>0</v>
      </c>
      <c r="DR983" s="98">
        <f t="shared" si="677"/>
        <v>10</v>
      </c>
      <c r="DS983" s="93" t="str">
        <f t="shared" si="678"/>
        <v>Mã tin sai !!!</v>
      </c>
      <c r="DT983" s="93"/>
      <c r="DU983" s="78" t="e">
        <f t="shared" si="689"/>
        <v>#VALUE!</v>
      </c>
      <c r="DV983" s="78" t="e">
        <f>INDEX('08_DMGiaDat'!$L:$L,MATCH(DU983,'08_DMGiaDat'!$R:$R,0))</f>
        <v>#VALUE!</v>
      </c>
      <c r="DW983" s="78" t="str">
        <f t="shared" si="690"/>
        <v>5010700200100000001</v>
      </c>
      <c r="DX983" s="78" t="str">
        <f>IFERROR(VLOOKUP(DW983,'08_DMGiaDat'!C918:C919,2,FALSE),"N")</f>
        <v>N</v>
      </c>
      <c r="DY983" s="78" t="str">
        <f t="shared" si="691"/>
        <v>50107002001001</v>
      </c>
      <c r="DZ983" s="78" t="str">
        <f>IFERROR(VLOOKUP(DY983,'08_DMGiaDat'!C918:C919,2,FALSE),"N")</f>
        <v>N</v>
      </c>
      <c r="EA983" s="78" t="str">
        <f t="shared" si="692"/>
        <v>5010700200100000001</v>
      </c>
      <c r="EB983" s="78" t="str">
        <f>IFERROR(VLOOKUP(EA983,'08_DMGiaDat'!C918:C919,2,FALSE),"N")</f>
        <v>N</v>
      </c>
      <c r="EC983" s="92" t="e">
        <f>IF(DV983&lt;&gt;"N",DV983,IF(DX983&lt;&gt;"N",DX983,IF(DZ983&lt;&gt;"N",DZ983*VLOOKUP(LEFT(CB983,3),'03_DMMucDich'!C902:C906,5,FALSE),IF(EB983&lt;&gt;"N",EB983*VLOOKUP(LEFT(CB983,3),'03_DMMucDich'!C902:C906,5,FALSE),"N/A"))))</f>
        <v>#VALUE!</v>
      </c>
    </row>
    <row r="984" spans="1:133" s="34" customFormat="1" ht="16" x14ac:dyDescent="0.2">
      <c r="A984" s="85">
        <v>970</v>
      </c>
      <c r="B984" s="86"/>
      <c r="C984" s="87"/>
      <c r="D984" s="141"/>
      <c r="E984" s="86"/>
      <c r="F984" s="88"/>
      <c r="G984" s="88" t="s">
        <v>5718</v>
      </c>
      <c r="H984" s="151">
        <v>2022</v>
      </c>
      <c r="I984" s="86"/>
      <c r="J984" s="86"/>
      <c r="K984" s="145"/>
      <c r="L984" s="105"/>
      <c r="M984" s="86"/>
      <c r="N984" s="105"/>
      <c r="O984" s="105"/>
      <c r="P984" s="86"/>
      <c r="Q984" s="86"/>
      <c r="R984" s="153"/>
      <c r="S984" s="86"/>
      <c r="T984" s="86"/>
      <c r="U984" s="86"/>
      <c r="V984" s="86" t="str">
        <f t="shared" si="658"/>
        <v xml:space="preserve">, </v>
      </c>
      <c r="W984" s="86"/>
      <c r="X984" s="86"/>
      <c r="Y984" s="86"/>
      <c r="Z984" s="88"/>
      <c r="AA984" s="105"/>
      <c r="AB984" s="86"/>
      <c r="AC984" s="90"/>
      <c r="AD984" s="86"/>
      <c r="AE984" s="86"/>
      <c r="AF984" s="86"/>
      <c r="AG984" s="86"/>
      <c r="AH984" s="160"/>
      <c r="AI984" s="153"/>
      <c r="AJ984" s="153"/>
      <c r="AK984" s="86"/>
      <c r="AL984" s="86"/>
      <c r="AM984" s="153"/>
      <c r="AN984" s="153"/>
      <c r="AO984" s="165"/>
      <c r="AP984" s="153"/>
      <c r="AQ984" s="153"/>
      <c r="AR984" s="166">
        <v>0</v>
      </c>
      <c r="AS984" s="88" t="s">
        <v>5719</v>
      </c>
      <c r="AT984" s="92">
        <f t="shared" si="669"/>
        <v>0</v>
      </c>
      <c r="AU984" s="93">
        <v>0</v>
      </c>
      <c r="AV984" s="93">
        <v>0</v>
      </c>
      <c r="AW984" s="166">
        <v>0</v>
      </c>
      <c r="AX984" s="93">
        <v>0</v>
      </c>
      <c r="AY984" s="177"/>
      <c r="AZ984" s="177">
        <v>0</v>
      </c>
      <c r="BA984" s="178"/>
      <c r="BB984" s="105"/>
      <c r="BC984" s="105"/>
      <c r="BD984" s="93"/>
      <c r="BE984" s="93">
        <v>0</v>
      </c>
      <c r="BF984" s="91">
        <v>0</v>
      </c>
      <c r="BG984" s="94"/>
      <c r="BH984" s="95"/>
      <c r="BI984" s="93">
        <f t="shared" si="679"/>
        <v>0</v>
      </c>
      <c r="BJ984" s="105">
        <f t="shared" si="680"/>
        <v>0</v>
      </c>
      <c r="BK984" s="88">
        <f t="shared" si="681"/>
        <v>0</v>
      </c>
      <c r="BL984" s="86">
        <f t="shared" si="682"/>
        <v>0</v>
      </c>
      <c r="BM984" s="105">
        <f t="shared" si="683"/>
        <v>0</v>
      </c>
      <c r="BN984" s="86">
        <f t="shared" si="684"/>
        <v>0</v>
      </c>
      <c r="BO984" s="86">
        <f t="shared" si="685"/>
        <v>0</v>
      </c>
      <c r="BP984" s="86">
        <f t="shared" si="659"/>
        <v>0</v>
      </c>
      <c r="BQ984" s="160"/>
      <c r="BR984" s="86" t="s">
        <v>5720</v>
      </c>
      <c r="BS984" s="88" t="s">
        <v>5721</v>
      </c>
      <c r="BT984" s="86" t="s">
        <v>5722</v>
      </c>
      <c r="BU984" s="86"/>
      <c r="BV984" s="86">
        <f t="shared" si="660"/>
        <v>0</v>
      </c>
      <c r="BW984" s="105" t="str">
        <f t="shared" si="661"/>
        <v/>
      </c>
      <c r="BX984" s="86">
        <f t="shared" si="696"/>
        <v>0</v>
      </c>
      <c r="BY984" s="86">
        <f t="shared" si="697"/>
        <v>0</v>
      </c>
      <c r="BZ984" s="91">
        <f t="shared" si="698"/>
        <v>0</v>
      </c>
      <c r="CA984" s="91">
        <v>0</v>
      </c>
      <c r="CB984" s="96" t="s">
        <v>5719</v>
      </c>
      <c r="CC984" s="91">
        <f t="shared" si="662"/>
        <v>0</v>
      </c>
      <c r="CD984" s="91">
        <f t="shared" si="663"/>
        <v>0</v>
      </c>
      <c r="CE984" s="93">
        <f t="shared" si="664"/>
        <v>0</v>
      </c>
      <c r="CF984" s="93">
        <f t="shared" si="665"/>
        <v>0</v>
      </c>
      <c r="CG984" s="105"/>
      <c r="CH984" s="105"/>
      <c r="CI984" s="86"/>
      <c r="CJ984" s="188"/>
      <c r="CK984" s="181">
        <f t="shared" si="666"/>
        <v>0</v>
      </c>
      <c r="CL984" s="181">
        <f t="shared" si="667"/>
        <v>0</v>
      </c>
      <c r="CM984" s="86" t="s">
        <v>5723</v>
      </c>
      <c r="CN984" s="182"/>
      <c r="CO984" s="183"/>
      <c r="CP984" s="86" t="s">
        <v>5724</v>
      </c>
      <c r="CQ984" s="153"/>
      <c r="CR984" s="187" t="e">
        <f t="shared" si="668"/>
        <v>#VALUE!</v>
      </c>
      <c r="CS984" s="188">
        <v>0</v>
      </c>
      <c r="CT984" s="188" t="e">
        <f t="shared" si="670"/>
        <v>#VALUE!</v>
      </c>
      <c r="CU984" s="93"/>
      <c r="CV984" s="94">
        <f t="shared" si="693"/>
        <v>0</v>
      </c>
      <c r="CW984" s="93">
        <f t="shared" si="694"/>
        <v>0</v>
      </c>
      <c r="CX984" s="86">
        <f t="shared" si="695"/>
        <v>0</v>
      </c>
      <c r="CY984" s="93" t="e">
        <f t="shared" si="671"/>
        <v>#VALUE!</v>
      </c>
      <c r="CZ984" s="93">
        <v>0</v>
      </c>
      <c r="DA984" s="93">
        <v>0</v>
      </c>
      <c r="DB984" s="93" t="e">
        <f t="shared" si="672"/>
        <v>#VALUE!</v>
      </c>
      <c r="DC984" s="93">
        <v>0</v>
      </c>
      <c r="DD984" s="91">
        <v>0</v>
      </c>
      <c r="DE984" s="93" t="e">
        <f t="shared" si="673"/>
        <v>#VALUE!</v>
      </c>
      <c r="DF984" s="93">
        <f t="shared" si="686"/>
        <v>0</v>
      </c>
      <c r="DG984" s="93"/>
      <c r="DH984" s="93">
        <v>0</v>
      </c>
      <c r="DI984" s="93">
        <v>0</v>
      </c>
      <c r="DJ984" s="86">
        <f t="shared" si="674"/>
        <v>0</v>
      </c>
      <c r="DK984" s="91">
        <v>0</v>
      </c>
      <c r="DL984" s="93"/>
      <c r="DM984" s="93">
        <v>0</v>
      </c>
      <c r="DN984" s="93" t="e">
        <f t="shared" si="687"/>
        <v>#VALUE!</v>
      </c>
      <c r="DO984" s="93" t="e">
        <f t="shared" si="675"/>
        <v>#VALUE!</v>
      </c>
      <c r="DP984" s="92" t="e">
        <f t="shared" si="676"/>
        <v>#VALUE!</v>
      </c>
      <c r="DQ984" s="97">
        <f t="shared" si="688"/>
        <v>0</v>
      </c>
      <c r="DR984" s="98">
        <f t="shared" si="677"/>
        <v>10</v>
      </c>
      <c r="DS984" s="93" t="str">
        <f t="shared" si="678"/>
        <v>Mã tin sai !!!</v>
      </c>
      <c r="DT984" s="93"/>
      <c r="DU984" s="78" t="e">
        <f t="shared" si="689"/>
        <v>#VALUE!</v>
      </c>
      <c r="DV984" s="78" t="e">
        <f>INDEX('08_DMGiaDat'!$L:$L,MATCH(DU984,'08_DMGiaDat'!$R:$R,0))</f>
        <v>#VALUE!</v>
      </c>
      <c r="DW984" s="78" t="str">
        <f t="shared" si="690"/>
        <v>5010700200100000001</v>
      </c>
      <c r="DX984" s="78" t="str">
        <f>IFERROR(VLOOKUP(DW984,'08_DMGiaDat'!C918:C919,2,FALSE),"N")</f>
        <v>N</v>
      </c>
      <c r="DY984" s="78" t="str">
        <f t="shared" si="691"/>
        <v>50107002001001</v>
      </c>
      <c r="DZ984" s="78" t="str">
        <f>IFERROR(VLOOKUP(DY984,'08_DMGiaDat'!C918:C919,2,FALSE),"N")</f>
        <v>N</v>
      </c>
      <c r="EA984" s="78" t="str">
        <f t="shared" si="692"/>
        <v>5010700200100000001</v>
      </c>
      <c r="EB984" s="78" t="str">
        <f>IFERROR(VLOOKUP(EA984,'08_DMGiaDat'!C918:C919,2,FALSE),"N")</f>
        <v>N</v>
      </c>
      <c r="EC984" s="92" t="e">
        <f>IF(DV984&lt;&gt;"N",DV984,IF(DX984&lt;&gt;"N",DX984,IF(DZ984&lt;&gt;"N",DZ984*VLOOKUP(LEFT(CB984,3),'03_DMMucDich'!C902:C906,5,FALSE),IF(EB984&lt;&gt;"N",EB984*VLOOKUP(LEFT(CB984,3),'03_DMMucDich'!C902:C906,5,FALSE),"N/A"))))</f>
        <v>#VALUE!</v>
      </c>
    </row>
    <row r="985" spans="1:133" s="34" customFormat="1" ht="16" x14ac:dyDescent="0.2">
      <c r="A985" s="85">
        <v>971</v>
      </c>
      <c r="B985" s="86"/>
      <c r="C985" s="87"/>
      <c r="D985" s="141"/>
      <c r="E985" s="86"/>
      <c r="F985" s="88"/>
      <c r="G985" s="88" t="s">
        <v>5718</v>
      </c>
      <c r="H985" s="151">
        <v>2022</v>
      </c>
      <c r="I985" s="86"/>
      <c r="J985" s="86"/>
      <c r="K985" s="145"/>
      <c r="L985" s="105"/>
      <c r="M985" s="86"/>
      <c r="N985" s="105"/>
      <c r="O985" s="105"/>
      <c r="P985" s="86"/>
      <c r="Q985" s="86"/>
      <c r="R985" s="153"/>
      <c r="S985" s="86"/>
      <c r="T985" s="86"/>
      <c r="U985" s="86"/>
      <c r="V985" s="86" t="str">
        <f t="shared" si="658"/>
        <v xml:space="preserve">, </v>
      </c>
      <c r="W985" s="86"/>
      <c r="X985" s="86"/>
      <c r="Y985" s="86"/>
      <c r="Z985" s="88"/>
      <c r="AA985" s="105"/>
      <c r="AB985" s="86"/>
      <c r="AC985" s="90"/>
      <c r="AD985" s="86"/>
      <c r="AE985" s="86"/>
      <c r="AF985" s="86"/>
      <c r="AG985" s="86"/>
      <c r="AH985" s="160"/>
      <c r="AI985" s="153"/>
      <c r="AJ985" s="153"/>
      <c r="AK985" s="86"/>
      <c r="AL985" s="86"/>
      <c r="AM985" s="153"/>
      <c r="AN985" s="153"/>
      <c r="AO985" s="165"/>
      <c r="AP985" s="153"/>
      <c r="AQ985" s="153"/>
      <c r="AR985" s="166">
        <v>0</v>
      </c>
      <c r="AS985" s="88" t="s">
        <v>5719</v>
      </c>
      <c r="AT985" s="92">
        <f t="shared" si="669"/>
        <v>0</v>
      </c>
      <c r="AU985" s="93">
        <v>0</v>
      </c>
      <c r="AV985" s="93">
        <v>0</v>
      </c>
      <c r="AW985" s="166">
        <v>0</v>
      </c>
      <c r="AX985" s="93">
        <v>0</v>
      </c>
      <c r="AY985" s="177"/>
      <c r="AZ985" s="177">
        <v>0</v>
      </c>
      <c r="BA985" s="178"/>
      <c r="BB985" s="105"/>
      <c r="BC985" s="105"/>
      <c r="BD985" s="93"/>
      <c r="BE985" s="93">
        <v>0</v>
      </c>
      <c r="BF985" s="91">
        <v>0</v>
      </c>
      <c r="BG985" s="94"/>
      <c r="BH985" s="95"/>
      <c r="BI985" s="93">
        <f t="shared" si="679"/>
        <v>0</v>
      </c>
      <c r="BJ985" s="105">
        <f t="shared" si="680"/>
        <v>0</v>
      </c>
      <c r="BK985" s="88">
        <f t="shared" si="681"/>
        <v>0</v>
      </c>
      <c r="BL985" s="86">
        <f t="shared" si="682"/>
        <v>0</v>
      </c>
      <c r="BM985" s="105">
        <f t="shared" si="683"/>
        <v>0</v>
      </c>
      <c r="BN985" s="86">
        <f t="shared" si="684"/>
        <v>0</v>
      </c>
      <c r="BO985" s="86">
        <f t="shared" si="685"/>
        <v>0</v>
      </c>
      <c r="BP985" s="86">
        <f t="shared" si="659"/>
        <v>0</v>
      </c>
      <c r="BQ985" s="160"/>
      <c r="BR985" s="86" t="s">
        <v>5720</v>
      </c>
      <c r="BS985" s="88" t="s">
        <v>5721</v>
      </c>
      <c r="BT985" s="86" t="s">
        <v>5722</v>
      </c>
      <c r="BU985" s="86"/>
      <c r="BV985" s="86">
        <f t="shared" si="660"/>
        <v>0</v>
      </c>
      <c r="BW985" s="105" t="str">
        <f t="shared" si="661"/>
        <v/>
      </c>
      <c r="BX985" s="86">
        <f t="shared" si="696"/>
        <v>0</v>
      </c>
      <c r="BY985" s="86">
        <f t="shared" si="697"/>
        <v>0</v>
      </c>
      <c r="BZ985" s="91">
        <f t="shared" si="698"/>
        <v>0</v>
      </c>
      <c r="CA985" s="91">
        <v>0</v>
      </c>
      <c r="CB985" s="96" t="s">
        <v>5719</v>
      </c>
      <c r="CC985" s="91">
        <f t="shared" si="662"/>
        <v>0</v>
      </c>
      <c r="CD985" s="91">
        <f t="shared" si="663"/>
        <v>0</v>
      </c>
      <c r="CE985" s="93">
        <f t="shared" si="664"/>
        <v>0</v>
      </c>
      <c r="CF985" s="93">
        <f t="shared" si="665"/>
        <v>0</v>
      </c>
      <c r="CG985" s="105"/>
      <c r="CH985" s="105"/>
      <c r="CI985" s="86"/>
      <c r="CJ985" s="188"/>
      <c r="CK985" s="181">
        <f t="shared" si="666"/>
        <v>0</v>
      </c>
      <c r="CL985" s="181">
        <f t="shared" si="667"/>
        <v>0</v>
      </c>
      <c r="CM985" s="86" t="s">
        <v>5723</v>
      </c>
      <c r="CN985" s="182"/>
      <c r="CO985" s="183"/>
      <c r="CP985" s="86" t="s">
        <v>5724</v>
      </c>
      <c r="CQ985" s="153"/>
      <c r="CR985" s="187" t="e">
        <f t="shared" si="668"/>
        <v>#VALUE!</v>
      </c>
      <c r="CS985" s="188">
        <v>0</v>
      </c>
      <c r="CT985" s="188" t="e">
        <f t="shared" si="670"/>
        <v>#VALUE!</v>
      </c>
      <c r="CU985" s="93"/>
      <c r="CV985" s="94">
        <f t="shared" si="693"/>
        <v>0</v>
      </c>
      <c r="CW985" s="93">
        <f t="shared" si="694"/>
        <v>0</v>
      </c>
      <c r="CX985" s="86">
        <f t="shared" si="695"/>
        <v>0</v>
      </c>
      <c r="CY985" s="93" t="e">
        <f t="shared" si="671"/>
        <v>#VALUE!</v>
      </c>
      <c r="CZ985" s="93">
        <v>0</v>
      </c>
      <c r="DA985" s="93">
        <v>0</v>
      </c>
      <c r="DB985" s="93" t="e">
        <f t="shared" si="672"/>
        <v>#VALUE!</v>
      </c>
      <c r="DC985" s="93">
        <v>0</v>
      </c>
      <c r="DD985" s="91">
        <v>0</v>
      </c>
      <c r="DE985" s="93" t="e">
        <f t="shared" si="673"/>
        <v>#VALUE!</v>
      </c>
      <c r="DF985" s="93">
        <f t="shared" si="686"/>
        <v>0</v>
      </c>
      <c r="DG985" s="93"/>
      <c r="DH985" s="93">
        <v>0</v>
      </c>
      <c r="DI985" s="93">
        <v>0</v>
      </c>
      <c r="DJ985" s="86">
        <f t="shared" si="674"/>
        <v>0</v>
      </c>
      <c r="DK985" s="91">
        <v>0</v>
      </c>
      <c r="DL985" s="93"/>
      <c r="DM985" s="93">
        <v>0</v>
      </c>
      <c r="DN985" s="93" t="e">
        <f t="shared" si="687"/>
        <v>#VALUE!</v>
      </c>
      <c r="DO985" s="93" t="e">
        <f t="shared" si="675"/>
        <v>#VALUE!</v>
      </c>
      <c r="DP985" s="92" t="e">
        <f t="shared" si="676"/>
        <v>#VALUE!</v>
      </c>
      <c r="DQ985" s="97">
        <f t="shared" si="688"/>
        <v>0</v>
      </c>
      <c r="DR985" s="98">
        <f t="shared" si="677"/>
        <v>10</v>
      </c>
      <c r="DS985" s="93" t="str">
        <f t="shared" si="678"/>
        <v>Mã tin sai !!!</v>
      </c>
      <c r="DT985" s="93"/>
      <c r="DU985" s="78" t="e">
        <f t="shared" si="689"/>
        <v>#VALUE!</v>
      </c>
      <c r="DV985" s="78" t="e">
        <f>INDEX('08_DMGiaDat'!$L:$L,MATCH(DU985,'08_DMGiaDat'!$R:$R,0))</f>
        <v>#VALUE!</v>
      </c>
      <c r="DW985" s="78" t="str">
        <f t="shared" si="690"/>
        <v>5010700200100000001</v>
      </c>
      <c r="DX985" s="78" t="str">
        <f>IFERROR(VLOOKUP(DW985,'08_DMGiaDat'!C918:C919,2,FALSE),"N")</f>
        <v>N</v>
      </c>
      <c r="DY985" s="78" t="str">
        <f t="shared" si="691"/>
        <v>50107002001001</v>
      </c>
      <c r="DZ985" s="78" t="str">
        <f>IFERROR(VLOOKUP(DY985,'08_DMGiaDat'!C918:C919,2,FALSE),"N")</f>
        <v>N</v>
      </c>
      <c r="EA985" s="78" t="str">
        <f t="shared" si="692"/>
        <v>5010700200100000001</v>
      </c>
      <c r="EB985" s="78" t="str">
        <f>IFERROR(VLOOKUP(EA985,'08_DMGiaDat'!C918:C919,2,FALSE),"N")</f>
        <v>N</v>
      </c>
      <c r="EC985" s="92" t="e">
        <f>IF(DV985&lt;&gt;"N",DV985,IF(DX985&lt;&gt;"N",DX985,IF(DZ985&lt;&gt;"N",DZ985*VLOOKUP(LEFT(CB985,3),'03_DMMucDich'!C902:C906,5,FALSE),IF(EB985&lt;&gt;"N",EB985*VLOOKUP(LEFT(CB985,3),'03_DMMucDich'!C902:C906,5,FALSE),"N/A"))))</f>
        <v>#VALUE!</v>
      </c>
    </row>
    <row r="986" spans="1:133" s="34" customFormat="1" ht="16" x14ac:dyDescent="0.2">
      <c r="A986" s="85">
        <v>972</v>
      </c>
      <c r="B986" s="86"/>
      <c r="C986" s="87"/>
      <c r="D986" s="141"/>
      <c r="E986" s="86"/>
      <c r="F986" s="88"/>
      <c r="G986" s="88" t="s">
        <v>5718</v>
      </c>
      <c r="H986" s="151">
        <v>2022</v>
      </c>
      <c r="I986" s="86"/>
      <c r="J986" s="86"/>
      <c r="K986" s="145"/>
      <c r="L986" s="105"/>
      <c r="M986" s="86"/>
      <c r="N986" s="105"/>
      <c r="O986" s="105"/>
      <c r="P986" s="86"/>
      <c r="Q986" s="86"/>
      <c r="R986" s="153"/>
      <c r="S986" s="86"/>
      <c r="T986" s="86"/>
      <c r="U986" s="86"/>
      <c r="V986" s="86" t="str">
        <f t="shared" si="658"/>
        <v xml:space="preserve">, </v>
      </c>
      <c r="W986" s="86"/>
      <c r="X986" s="86"/>
      <c r="Y986" s="86"/>
      <c r="Z986" s="88"/>
      <c r="AA986" s="105"/>
      <c r="AB986" s="86"/>
      <c r="AC986" s="90"/>
      <c r="AD986" s="86"/>
      <c r="AE986" s="86"/>
      <c r="AF986" s="86"/>
      <c r="AG986" s="86"/>
      <c r="AH986" s="160"/>
      <c r="AI986" s="153"/>
      <c r="AJ986" s="153"/>
      <c r="AK986" s="86"/>
      <c r="AL986" s="86"/>
      <c r="AM986" s="153"/>
      <c r="AN986" s="153"/>
      <c r="AO986" s="165"/>
      <c r="AP986" s="153"/>
      <c r="AQ986" s="153"/>
      <c r="AR986" s="166">
        <v>0</v>
      </c>
      <c r="AS986" s="88" t="s">
        <v>5719</v>
      </c>
      <c r="AT986" s="92">
        <f t="shared" si="669"/>
        <v>0</v>
      </c>
      <c r="AU986" s="93">
        <v>0</v>
      </c>
      <c r="AV986" s="93">
        <v>0</v>
      </c>
      <c r="AW986" s="166">
        <v>0</v>
      </c>
      <c r="AX986" s="93">
        <v>0</v>
      </c>
      <c r="AY986" s="177"/>
      <c r="AZ986" s="177">
        <v>0</v>
      </c>
      <c r="BA986" s="178"/>
      <c r="BB986" s="105"/>
      <c r="BC986" s="105"/>
      <c r="BD986" s="93"/>
      <c r="BE986" s="93">
        <v>0</v>
      </c>
      <c r="BF986" s="91">
        <v>0</v>
      </c>
      <c r="BG986" s="94"/>
      <c r="BH986" s="95"/>
      <c r="BI986" s="93">
        <f t="shared" si="679"/>
        <v>0</v>
      </c>
      <c r="BJ986" s="105">
        <f t="shared" si="680"/>
        <v>0</v>
      </c>
      <c r="BK986" s="88">
        <f t="shared" si="681"/>
        <v>0</v>
      </c>
      <c r="BL986" s="86">
        <f t="shared" si="682"/>
        <v>0</v>
      </c>
      <c r="BM986" s="105">
        <f t="shared" si="683"/>
        <v>0</v>
      </c>
      <c r="BN986" s="86">
        <f t="shared" si="684"/>
        <v>0</v>
      </c>
      <c r="BO986" s="86">
        <f t="shared" si="685"/>
        <v>0</v>
      </c>
      <c r="BP986" s="86">
        <f t="shared" si="659"/>
        <v>0</v>
      </c>
      <c r="BQ986" s="160"/>
      <c r="BR986" s="86" t="s">
        <v>5720</v>
      </c>
      <c r="BS986" s="88" t="s">
        <v>5721</v>
      </c>
      <c r="BT986" s="86" t="s">
        <v>5722</v>
      </c>
      <c r="BU986" s="86"/>
      <c r="BV986" s="86">
        <f t="shared" si="660"/>
        <v>0</v>
      </c>
      <c r="BW986" s="105" t="str">
        <f t="shared" si="661"/>
        <v/>
      </c>
      <c r="BX986" s="86">
        <f t="shared" si="696"/>
        <v>0</v>
      </c>
      <c r="BY986" s="86">
        <f t="shared" si="697"/>
        <v>0</v>
      </c>
      <c r="BZ986" s="91">
        <f t="shared" si="698"/>
        <v>0</v>
      </c>
      <c r="CA986" s="91">
        <v>0</v>
      </c>
      <c r="CB986" s="96" t="s">
        <v>5719</v>
      </c>
      <c r="CC986" s="91">
        <f t="shared" si="662"/>
        <v>0</v>
      </c>
      <c r="CD986" s="91">
        <f t="shared" si="663"/>
        <v>0</v>
      </c>
      <c r="CE986" s="93">
        <f t="shared" si="664"/>
        <v>0</v>
      </c>
      <c r="CF986" s="93">
        <f t="shared" si="665"/>
        <v>0</v>
      </c>
      <c r="CG986" s="105"/>
      <c r="CH986" s="105"/>
      <c r="CI986" s="86"/>
      <c r="CJ986" s="188"/>
      <c r="CK986" s="181">
        <f t="shared" si="666"/>
        <v>0</v>
      </c>
      <c r="CL986" s="181">
        <f t="shared" si="667"/>
        <v>0</v>
      </c>
      <c r="CM986" s="86" t="s">
        <v>5723</v>
      </c>
      <c r="CN986" s="182"/>
      <c r="CO986" s="183"/>
      <c r="CP986" s="86" t="s">
        <v>5724</v>
      </c>
      <c r="CQ986" s="153"/>
      <c r="CR986" s="187" t="e">
        <f t="shared" si="668"/>
        <v>#VALUE!</v>
      </c>
      <c r="CS986" s="188">
        <v>0</v>
      </c>
      <c r="CT986" s="188" t="e">
        <f t="shared" si="670"/>
        <v>#VALUE!</v>
      </c>
      <c r="CU986" s="93"/>
      <c r="CV986" s="94">
        <f t="shared" si="693"/>
        <v>0</v>
      </c>
      <c r="CW986" s="93">
        <f t="shared" si="694"/>
        <v>0</v>
      </c>
      <c r="CX986" s="86">
        <f t="shared" si="695"/>
        <v>0</v>
      </c>
      <c r="CY986" s="93" t="e">
        <f t="shared" si="671"/>
        <v>#VALUE!</v>
      </c>
      <c r="CZ986" s="93">
        <v>0</v>
      </c>
      <c r="DA986" s="93">
        <v>0</v>
      </c>
      <c r="DB986" s="93" t="e">
        <f t="shared" si="672"/>
        <v>#VALUE!</v>
      </c>
      <c r="DC986" s="93">
        <v>0</v>
      </c>
      <c r="DD986" s="91">
        <v>0</v>
      </c>
      <c r="DE986" s="93" t="e">
        <f t="shared" si="673"/>
        <v>#VALUE!</v>
      </c>
      <c r="DF986" s="93">
        <f t="shared" si="686"/>
        <v>0</v>
      </c>
      <c r="DG986" s="93"/>
      <c r="DH986" s="93">
        <v>0</v>
      </c>
      <c r="DI986" s="93">
        <v>0</v>
      </c>
      <c r="DJ986" s="86">
        <f t="shared" si="674"/>
        <v>0</v>
      </c>
      <c r="DK986" s="91">
        <v>0</v>
      </c>
      <c r="DL986" s="93"/>
      <c r="DM986" s="93">
        <v>0</v>
      </c>
      <c r="DN986" s="93" t="e">
        <f t="shared" si="687"/>
        <v>#VALUE!</v>
      </c>
      <c r="DO986" s="93" t="e">
        <f t="shared" si="675"/>
        <v>#VALUE!</v>
      </c>
      <c r="DP986" s="92" t="e">
        <f t="shared" si="676"/>
        <v>#VALUE!</v>
      </c>
      <c r="DQ986" s="97">
        <f t="shared" si="688"/>
        <v>0</v>
      </c>
      <c r="DR986" s="98">
        <f t="shared" si="677"/>
        <v>10</v>
      </c>
      <c r="DS986" s="93" t="str">
        <f t="shared" si="678"/>
        <v>Mã tin sai !!!</v>
      </c>
      <c r="DT986" s="93"/>
      <c r="DU986" s="78" t="e">
        <f t="shared" si="689"/>
        <v>#VALUE!</v>
      </c>
      <c r="DV986" s="78" t="e">
        <f>INDEX('08_DMGiaDat'!$L:$L,MATCH(DU986,'08_DMGiaDat'!$R:$R,0))</f>
        <v>#VALUE!</v>
      </c>
      <c r="DW986" s="78" t="str">
        <f t="shared" si="690"/>
        <v>5010700200100000001</v>
      </c>
      <c r="DX986" s="78" t="str">
        <f>IFERROR(VLOOKUP(DW986,'08_DMGiaDat'!C918:C919,2,FALSE),"N")</f>
        <v>N</v>
      </c>
      <c r="DY986" s="78" t="str">
        <f t="shared" si="691"/>
        <v>50107002001001</v>
      </c>
      <c r="DZ986" s="78" t="str">
        <f>IFERROR(VLOOKUP(DY986,'08_DMGiaDat'!C918:C919,2,FALSE),"N")</f>
        <v>N</v>
      </c>
      <c r="EA986" s="78" t="str">
        <f t="shared" si="692"/>
        <v>5010700200100000001</v>
      </c>
      <c r="EB986" s="78" t="str">
        <f>IFERROR(VLOOKUP(EA986,'08_DMGiaDat'!C918:C919,2,FALSE),"N")</f>
        <v>N</v>
      </c>
      <c r="EC986" s="92" t="e">
        <f>IF(DV986&lt;&gt;"N",DV986,IF(DX986&lt;&gt;"N",DX986,IF(DZ986&lt;&gt;"N",DZ986*VLOOKUP(LEFT(CB986,3),'03_DMMucDich'!C902:C906,5,FALSE),IF(EB986&lt;&gt;"N",EB986*VLOOKUP(LEFT(CB986,3),'03_DMMucDich'!C902:C906,5,FALSE),"N/A"))))</f>
        <v>#VALUE!</v>
      </c>
    </row>
    <row r="987" spans="1:133" s="34" customFormat="1" ht="16" x14ac:dyDescent="0.2">
      <c r="A987" s="85">
        <v>973</v>
      </c>
      <c r="B987" s="86"/>
      <c r="C987" s="87"/>
      <c r="D987" s="141"/>
      <c r="E987" s="86"/>
      <c r="F987" s="88"/>
      <c r="G987" s="88" t="s">
        <v>5718</v>
      </c>
      <c r="H987" s="151">
        <v>2022</v>
      </c>
      <c r="I987" s="86"/>
      <c r="J987" s="86"/>
      <c r="K987" s="145"/>
      <c r="L987" s="105"/>
      <c r="M987" s="86"/>
      <c r="N987" s="105"/>
      <c r="O987" s="105"/>
      <c r="P987" s="86"/>
      <c r="Q987" s="86"/>
      <c r="R987" s="153"/>
      <c r="S987" s="86"/>
      <c r="T987" s="86"/>
      <c r="U987" s="86"/>
      <c r="V987" s="86" t="str">
        <f t="shared" si="658"/>
        <v xml:space="preserve">, </v>
      </c>
      <c r="W987" s="86"/>
      <c r="X987" s="86"/>
      <c r="Y987" s="86"/>
      <c r="Z987" s="88"/>
      <c r="AA987" s="105"/>
      <c r="AB987" s="86"/>
      <c r="AC987" s="90"/>
      <c r="AD987" s="86"/>
      <c r="AE987" s="86"/>
      <c r="AF987" s="86"/>
      <c r="AG987" s="86"/>
      <c r="AH987" s="160"/>
      <c r="AI987" s="153"/>
      <c r="AJ987" s="153"/>
      <c r="AK987" s="86"/>
      <c r="AL987" s="86"/>
      <c r="AM987" s="153"/>
      <c r="AN987" s="153"/>
      <c r="AO987" s="165"/>
      <c r="AP987" s="153"/>
      <c r="AQ987" s="153"/>
      <c r="AR987" s="166">
        <v>0</v>
      </c>
      <c r="AS987" s="88" t="s">
        <v>5719</v>
      </c>
      <c r="AT987" s="92">
        <f t="shared" si="669"/>
        <v>0</v>
      </c>
      <c r="AU987" s="93">
        <v>0</v>
      </c>
      <c r="AV987" s="93">
        <v>0</v>
      </c>
      <c r="AW987" s="166">
        <v>0</v>
      </c>
      <c r="AX987" s="93">
        <v>0</v>
      </c>
      <c r="AY987" s="177"/>
      <c r="AZ987" s="177">
        <v>0</v>
      </c>
      <c r="BA987" s="178"/>
      <c r="BB987" s="105"/>
      <c r="BC987" s="105"/>
      <c r="BD987" s="93"/>
      <c r="BE987" s="93">
        <v>0</v>
      </c>
      <c r="BF987" s="91">
        <v>0</v>
      </c>
      <c r="BG987" s="94"/>
      <c r="BH987" s="95"/>
      <c r="BI987" s="93">
        <f t="shared" si="679"/>
        <v>0</v>
      </c>
      <c r="BJ987" s="105">
        <f t="shared" si="680"/>
        <v>0</v>
      </c>
      <c r="BK987" s="88">
        <f t="shared" si="681"/>
        <v>0</v>
      </c>
      <c r="BL987" s="86">
        <f t="shared" si="682"/>
        <v>0</v>
      </c>
      <c r="BM987" s="105">
        <f t="shared" si="683"/>
        <v>0</v>
      </c>
      <c r="BN987" s="86">
        <f t="shared" si="684"/>
        <v>0</v>
      </c>
      <c r="BO987" s="86">
        <f t="shared" si="685"/>
        <v>0</v>
      </c>
      <c r="BP987" s="86">
        <f t="shared" si="659"/>
        <v>0</v>
      </c>
      <c r="BQ987" s="160"/>
      <c r="BR987" s="86" t="s">
        <v>5720</v>
      </c>
      <c r="BS987" s="88" t="s">
        <v>5721</v>
      </c>
      <c r="BT987" s="86" t="s">
        <v>5722</v>
      </c>
      <c r="BU987" s="86"/>
      <c r="BV987" s="86">
        <f t="shared" si="660"/>
        <v>0</v>
      </c>
      <c r="BW987" s="105" t="str">
        <f t="shared" si="661"/>
        <v/>
      </c>
      <c r="BX987" s="86">
        <f t="shared" si="696"/>
        <v>0</v>
      </c>
      <c r="BY987" s="86">
        <f t="shared" si="697"/>
        <v>0</v>
      </c>
      <c r="BZ987" s="91">
        <f t="shared" si="698"/>
        <v>0</v>
      </c>
      <c r="CA987" s="91">
        <v>0</v>
      </c>
      <c r="CB987" s="96" t="s">
        <v>5719</v>
      </c>
      <c r="CC987" s="91">
        <f t="shared" si="662"/>
        <v>0</v>
      </c>
      <c r="CD987" s="91">
        <f t="shared" si="663"/>
        <v>0</v>
      </c>
      <c r="CE987" s="93">
        <f t="shared" si="664"/>
        <v>0</v>
      </c>
      <c r="CF987" s="93">
        <f t="shared" si="665"/>
        <v>0</v>
      </c>
      <c r="CG987" s="105"/>
      <c r="CH987" s="105"/>
      <c r="CI987" s="86"/>
      <c r="CJ987" s="188"/>
      <c r="CK987" s="181">
        <f t="shared" si="666"/>
        <v>0</v>
      </c>
      <c r="CL987" s="181">
        <f t="shared" si="667"/>
        <v>0</v>
      </c>
      <c r="CM987" s="86" t="s">
        <v>5723</v>
      </c>
      <c r="CN987" s="182"/>
      <c r="CO987" s="183"/>
      <c r="CP987" s="86" t="s">
        <v>5724</v>
      </c>
      <c r="CQ987" s="153"/>
      <c r="CR987" s="187" t="e">
        <f t="shared" si="668"/>
        <v>#VALUE!</v>
      </c>
      <c r="CS987" s="188">
        <v>0</v>
      </c>
      <c r="CT987" s="188" t="e">
        <f t="shared" si="670"/>
        <v>#VALUE!</v>
      </c>
      <c r="CU987" s="93"/>
      <c r="CV987" s="94">
        <f t="shared" si="693"/>
        <v>0</v>
      </c>
      <c r="CW987" s="93">
        <f t="shared" si="694"/>
        <v>0</v>
      </c>
      <c r="CX987" s="86">
        <f t="shared" si="695"/>
        <v>0</v>
      </c>
      <c r="CY987" s="93" t="e">
        <f t="shared" si="671"/>
        <v>#VALUE!</v>
      </c>
      <c r="CZ987" s="93">
        <v>0</v>
      </c>
      <c r="DA987" s="93">
        <v>0</v>
      </c>
      <c r="DB987" s="93" t="e">
        <f t="shared" si="672"/>
        <v>#VALUE!</v>
      </c>
      <c r="DC987" s="93">
        <v>0</v>
      </c>
      <c r="DD987" s="91">
        <v>0</v>
      </c>
      <c r="DE987" s="93" t="e">
        <f t="shared" si="673"/>
        <v>#VALUE!</v>
      </c>
      <c r="DF987" s="93">
        <f t="shared" si="686"/>
        <v>0</v>
      </c>
      <c r="DG987" s="93"/>
      <c r="DH987" s="93">
        <v>0</v>
      </c>
      <c r="DI987" s="93">
        <v>0</v>
      </c>
      <c r="DJ987" s="86">
        <f t="shared" si="674"/>
        <v>0</v>
      </c>
      <c r="DK987" s="91">
        <v>0</v>
      </c>
      <c r="DL987" s="93"/>
      <c r="DM987" s="93">
        <v>0</v>
      </c>
      <c r="DN987" s="93" t="e">
        <f t="shared" si="687"/>
        <v>#VALUE!</v>
      </c>
      <c r="DO987" s="93" t="e">
        <f t="shared" si="675"/>
        <v>#VALUE!</v>
      </c>
      <c r="DP987" s="92" t="e">
        <f t="shared" si="676"/>
        <v>#VALUE!</v>
      </c>
      <c r="DQ987" s="97">
        <f t="shared" si="688"/>
        <v>0</v>
      </c>
      <c r="DR987" s="98">
        <f t="shared" si="677"/>
        <v>10</v>
      </c>
      <c r="DS987" s="93" t="str">
        <f t="shared" si="678"/>
        <v>Mã tin sai !!!</v>
      </c>
      <c r="DT987" s="93"/>
      <c r="DU987" s="78" t="e">
        <f t="shared" si="689"/>
        <v>#VALUE!</v>
      </c>
      <c r="DV987" s="78" t="e">
        <f>INDEX('08_DMGiaDat'!$L:$L,MATCH(DU987,'08_DMGiaDat'!$R:$R,0))</f>
        <v>#VALUE!</v>
      </c>
      <c r="DW987" s="78" t="str">
        <f t="shared" si="690"/>
        <v>5010700200100000001</v>
      </c>
      <c r="DX987" s="78" t="str">
        <f>IFERROR(VLOOKUP(DW987,'08_DMGiaDat'!C918:C919,2,FALSE),"N")</f>
        <v>N</v>
      </c>
      <c r="DY987" s="78" t="str">
        <f t="shared" si="691"/>
        <v>50107002001001</v>
      </c>
      <c r="DZ987" s="78" t="str">
        <f>IFERROR(VLOOKUP(DY987,'08_DMGiaDat'!C918:C919,2,FALSE),"N")</f>
        <v>N</v>
      </c>
      <c r="EA987" s="78" t="str">
        <f t="shared" si="692"/>
        <v>5010700200100000001</v>
      </c>
      <c r="EB987" s="78" t="str">
        <f>IFERROR(VLOOKUP(EA987,'08_DMGiaDat'!C918:C919,2,FALSE),"N")</f>
        <v>N</v>
      </c>
      <c r="EC987" s="92" t="e">
        <f>IF(DV987&lt;&gt;"N",DV987,IF(DX987&lt;&gt;"N",DX987,IF(DZ987&lt;&gt;"N",DZ987*VLOOKUP(LEFT(CB987,3),'03_DMMucDich'!C902:C906,5,FALSE),IF(EB987&lt;&gt;"N",EB987*VLOOKUP(LEFT(CB987,3),'03_DMMucDich'!C902:C906,5,FALSE),"N/A"))))</f>
        <v>#VALUE!</v>
      </c>
    </row>
    <row r="988" spans="1:133" s="34" customFormat="1" ht="16" x14ac:dyDescent="0.2">
      <c r="A988" s="85">
        <v>974</v>
      </c>
      <c r="B988" s="86"/>
      <c r="C988" s="87"/>
      <c r="D988" s="141"/>
      <c r="E988" s="86"/>
      <c r="F988" s="88"/>
      <c r="G988" s="88" t="s">
        <v>5718</v>
      </c>
      <c r="H988" s="151">
        <v>2022</v>
      </c>
      <c r="I988" s="86"/>
      <c r="J988" s="86"/>
      <c r="K988" s="145"/>
      <c r="L988" s="105"/>
      <c r="M988" s="86"/>
      <c r="N988" s="105"/>
      <c r="O988" s="105"/>
      <c r="P988" s="86"/>
      <c r="Q988" s="86"/>
      <c r="R988" s="153"/>
      <c r="S988" s="86"/>
      <c r="T988" s="86"/>
      <c r="U988" s="86"/>
      <c r="V988" s="86" t="str">
        <f t="shared" si="658"/>
        <v xml:space="preserve">, </v>
      </c>
      <c r="W988" s="86"/>
      <c r="X988" s="86"/>
      <c r="Y988" s="86"/>
      <c r="Z988" s="88"/>
      <c r="AA988" s="105"/>
      <c r="AB988" s="86"/>
      <c r="AC988" s="90"/>
      <c r="AD988" s="86"/>
      <c r="AE988" s="86"/>
      <c r="AF988" s="86"/>
      <c r="AG988" s="86"/>
      <c r="AH988" s="160"/>
      <c r="AI988" s="153"/>
      <c r="AJ988" s="153"/>
      <c r="AK988" s="86"/>
      <c r="AL988" s="86"/>
      <c r="AM988" s="153"/>
      <c r="AN988" s="153"/>
      <c r="AO988" s="165"/>
      <c r="AP988" s="153"/>
      <c r="AQ988" s="153"/>
      <c r="AR988" s="166">
        <v>0</v>
      </c>
      <c r="AS988" s="88" t="s">
        <v>5719</v>
      </c>
      <c r="AT988" s="92">
        <f t="shared" si="669"/>
        <v>0</v>
      </c>
      <c r="AU988" s="93">
        <v>0</v>
      </c>
      <c r="AV988" s="93">
        <v>0</v>
      </c>
      <c r="AW988" s="166">
        <v>0</v>
      </c>
      <c r="AX988" s="93">
        <v>0</v>
      </c>
      <c r="AY988" s="177"/>
      <c r="AZ988" s="177">
        <v>0</v>
      </c>
      <c r="BA988" s="178"/>
      <c r="BB988" s="105"/>
      <c r="BC988" s="105"/>
      <c r="BD988" s="93"/>
      <c r="BE988" s="93">
        <v>0</v>
      </c>
      <c r="BF988" s="91">
        <v>0</v>
      </c>
      <c r="BG988" s="94"/>
      <c r="BH988" s="95"/>
      <c r="BI988" s="93">
        <f t="shared" si="679"/>
        <v>0</v>
      </c>
      <c r="BJ988" s="105">
        <f t="shared" si="680"/>
        <v>0</v>
      </c>
      <c r="BK988" s="88">
        <f t="shared" si="681"/>
        <v>0</v>
      </c>
      <c r="BL988" s="86">
        <f t="shared" si="682"/>
        <v>0</v>
      </c>
      <c r="BM988" s="105">
        <f t="shared" si="683"/>
        <v>0</v>
      </c>
      <c r="BN988" s="86">
        <f t="shared" si="684"/>
        <v>0</v>
      </c>
      <c r="BO988" s="86">
        <f t="shared" si="685"/>
        <v>0</v>
      </c>
      <c r="BP988" s="86">
        <f t="shared" si="659"/>
        <v>0</v>
      </c>
      <c r="BQ988" s="160"/>
      <c r="BR988" s="86" t="s">
        <v>5720</v>
      </c>
      <c r="BS988" s="88" t="s">
        <v>5721</v>
      </c>
      <c r="BT988" s="86" t="s">
        <v>5722</v>
      </c>
      <c r="BU988" s="86"/>
      <c r="BV988" s="86">
        <f t="shared" si="660"/>
        <v>0</v>
      </c>
      <c r="BW988" s="105" t="str">
        <f t="shared" si="661"/>
        <v/>
      </c>
      <c r="BX988" s="86">
        <f t="shared" si="696"/>
        <v>0</v>
      </c>
      <c r="BY988" s="86">
        <f t="shared" si="697"/>
        <v>0</v>
      </c>
      <c r="BZ988" s="91">
        <f t="shared" si="698"/>
        <v>0</v>
      </c>
      <c r="CA988" s="91">
        <v>0</v>
      </c>
      <c r="CB988" s="96" t="s">
        <v>5719</v>
      </c>
      <c r="CC988" s="91">
        <f t="shared" si="662"/>
        <v>0</v>
      </c>
      <c r="CD988" s="91">
        <f t="shared" si="663"/>
        <v>0</v>
      </c>
      <c r="CE988" s="93">
        <f t="shared" si="664"/>
        <v>0</v>
      </c>
      <c r="CF988" s="93">
        <f t="shared" si="665"/>
        <v>0</v>
      </c>
      <c r="CG988" s="105"/>
      <c r="CH988" s="105"/>
      <c r="CI988" s="86"/>
      <c r="CJ988" s="188"/>
      <c r="CK988" s="181">
        <f t="shared" si="666"/>
        <v>0</v>
      </c>
      <c r="CL988" s="181">
        <f t="shared" si="667"/>
        <v>0</v>
      </c>
      <c r="CM988" s="86" t="s">
        <v>5723</v>
      </c>
      <c r="CN988" s="182"/>
      <c r="CO988" s="183"/>
      <c r="CP988" s="86" t="s">
        <v>5724</v>
      </c>
      <c r="CQ988" s="153"/>
      <c r="CR988" s="187" t="e">
        <f t="shared" si="668"/>
        <v>#VALUE!</v>
      </c>
      <c r="CS988" s="188">
        <v>0</v>
      </c>
      <c r="CT988" s="188" t="e">
        <f t="shared" si="670"/>
        <v>#VALUE!</v>
      </c>
      <c r="CU988" s="93"/>
      <c r="CV988" s="94">
        <f t="shared" si="693"/>
        <v>0</v>
      </c>
      <c r="CW988" s="93">
        <f t="shared" si="694"/>
        <v>0</v>
      </c>
      <c r="CX988" s="86">
        <f t="shared" si="695"/>
        <v>0</v>
      </c>
      <c r="CY988" s="93" t="e">
        <f t="shared" si="671"/>
        <v>#VALUE!</v>
      </c>
      <c r="CZ988" s="93">
        <v>0</v>
      </c>
      <c r="DA988" s="93">
        <v>0</v>
      </c>
      <c r="DB988" s="93" t="e">
        <f t="shared" si="672"/>
        <v>#VALUE!</v>
      </c>
      <c r="DC988" s="93">
        <v>0</v>
      </c>
      <c r="DD988" s="91">
        <v>0</v>
      </c>
      <c r="DE988" s="93" t="e">
        <f t="shared" si="673"/>
        <v>#VALUE!</v>
      </c>
      <c r="DF988" s="93">
        <f t="shared" si="686"/>
        <v>0</v>
      </c>
      <c r="DG988" s="93"/>
      <c r="DH988" s="93">
        <v>0</v>
      </c>
      <c r="DI988" s="93">
        <v>0</v>
      </c>
      <c r="DJ988" s="86">
        <f t="shared" si="674"/>
        <v>0</v>
      </c>
      <c r="DK988" s="91">
        <v>0</v>
      </c>
      <c r="DL988" s="93"/>
      <c r="DM988" s="93">
        <v>0</v>
      </c>
      <c r="DN988" s="93" t="e">
        <f t="shared" si="687"/>
        <v>#VALUE!</v>
      </c>
      <c r="DO988" s="93" t="e">
        <f t="shared" si="675"/>
        <v>#VALUE!</v>
      </c>
      <c r="DP988" s="92" t="e">
        <f t="shared" si="676"/>
        <v>#VALUE!</v>
      </c>
      <c r="DQ988" s="97">
        <f t="shared" si="688"/>
        <v>0</v>
      </c>
      <c r="DR988" s="98">
        <f t="shared" si="677"/>
        <v>10</v>
      </c>
      <c r="DS988" s="93" t="str">
        <f t="shared" si="678"/>
        <v>Mã tin sai !!!</v>
      </c>
      <c r="DT988" s="93"/>
      <c r="DU988" s="78" t="e">
        <f t="shared" si="689"/>
        <v>#VALUE!</v>
      </c>
      <c r="DV988" s="78" t="e">
        <f>INDEX('08_DMGiaDat'!$L:$L,MATCH(DU988,'08_DMGiaDat'!$R:$R,0))</f>
        <v>#VALUE!</v>
      </c>
      <c r="DW988" s="78" t="str">
        <f t="shared" si="690"/>
        <v>5010700200100000001</v>
      </c>
      <c r="DX988" s="78" t="str">
        <f>IFERROR(VLOOKUP(DW988,'08_DMGiaDat'!C918:C919,2,FALSE),"N")</f>
        <v>N</v>
      </c>
      <c r="DY988" s="78" t="str">
        <f t="shared" si="691"/>
        <v>50107002001001</v>
      </c>
      <c r="DZ988" s="78" t="str">
        <f>IFERROR(VLOOKUP(DY988,'08_DMGiaDat'!C918:C919,2,FALSE),"N")</f>
        <v>N</v>
      </c>
      <c r="EA988" s="78" t="str">
        <f t="shared" si="692"/>
        <v>5010700200100000001</v>
      </c>
      <c r="EB988" s="78" t="str">
        <f>IFERROR(VLOOKUP(EA988,'08_DMGiaDat'!C918:C919,2,FALSE),"N")</f>
        <v>N</v>
      </c>
      <c r="EC988" s="92" t="e">
        <f>IF(DV988&lt;&gt;"N",DV988,IF(DX988&lt;&gt;"N",DX988,IF(DZ988&lt;&gt;"N",DZ988*VLOOKUP(LEFT(CB988,3),'03_DMMucDich'!C902:C906,5,FALSE),IF(EB988&lt;&gt;"N",EB988*VLOOKUP(LEFT(CB988,3),'03_DMMucDich'!C902:C906,5,FALSE),"N/A"))))</f>
        <v>#VALUE!</v>
      </c>
    </row>
    <row r="989" spans="1:133" s="34" customFormat="1" ht="16" x14ac:dyDescent="0.2">
      <c r="A989" s="85">
        <v>975</v>
      </c>
      <c r="B989" s="86"/>
      <c r="C989" s="87"/>
      <c r="D989" s="141"/>
      <c r="E989" s="86"/>
      <c r="F989" s="88"/>
      <c r="G989" s="88" t="s">
        <v>5718</v>
      </c>
      <c r="H989" s="151">
        <v>2022</v>
      </c>
      <c r="I989" s="86"/>
      <c r="J989" s="86"/>
      <c r="K989" s="145"/>
      <c r="L989" s="105"/>
      <c r="M989" s="86"/>
      <c r="N989" s="105"/>
      <c r="O989" s="105"/>
      <c r="P989" s="86"/>
      <c r="Q989" s="86"/>
      <c r="R989" s="153"/>
      <c r="S989" s="86"/>
      <c r="T989" s="86"/>
      <c r="U989" s="86"/>
      <c r="V989" s="86" t="str">
        <f t="shared" si="658"/>
        <v xml:space="preserve">, </v>
      </c>
      <c r="W989" s="86"/>
      <c r="X989" s="86"/>
      <c r="Y989" s="86"/>
      <c r="Z989" s="88"/>
      <c r="AA989" s="105"/>
      <c r="AB989" s="86"/>
      <c r="AC989" s="90"/>
      <c r="AD989" s="86"/>
      <c r="AE989" s="86"/>
      <c r="AF989" s="86"/>
      <c r="AG989" s="86"/>
      <c r="AH989" s="160"/>
      <c r="AI989" s="153"/>
      <c r="AJ989" s="153"/>
      <c r="AK989" s="86"/>
      <c r="AL989" s="86"/>
      <c r="AM989" s="153"/>
      <c r="AN989" s="153"/>
      <c r="AO989" s="165"/>
      <c r="AP989" s="153"/>
      <c r="AQ989" s="153"/>
      <c r="AR989" s="166">
        <v>0</v>
      </c>
      <c r="AS989" s="88" t="s">
        <v>5719</v>
      </c>
      <c r="AT989" s="92">
        <f t="shared" si="669"/>
        <v>0</v>
      </c>
      <c r="AU989" s="93">
        <v>0</v>
      </c>
      <c r="AV989" s="93">
        <v>0</v>
      </c>
      <c r="AW989" s="166">
        <v>0</v>
      </c>
      <c r="AX989" s="93">
        <v>0</v>
      </c>
      <c r="AY989" s="177"/>
      <c r="AZ989" s="177">
        <v>0</v>
      </c>
      <c r="BA989" s="178"/>
      <c r="BB989" s="105"/>
      <c r="BC989" s="105"/>
      <c r="BD989" s="93"/>
      <c r="BE989" s="93">
        <v>0</v>
      </c>
      <c r="BF989" s="91">
        <v>0</v>
      </c>
      <c r="BG989" s="94"/>
      <c r="BH989" s="95"/>
      <c r="BI989" s="93">
        <f t="shared" si="679"/>
        <v>0</v>
      </c>
      <c r="BJ989" s="105">
        <f t="shared" si="680"/>
        <v>0</v>
      </c>
      <c r="BK989" s="88">
        <f t="shared" si="681"/>
        <v>0</v>
      </c>
      <c r="BL989" s="86">
        <f t="shared" si="682"/>
        <v>0</v>
      </c>
      <c r="BM989" s="105">
        <f t="shared" si="683"/>
        <v>0</v>
      </c>
      <c r="BN989" s="86">
        <f t="shared" si="684"/>
        <v>0</v>
      </c>
      <c r="BO989" s="86">
        <f t="shared" si="685"/>
        <v>0</v>
      </c>
      <c r="BP989" s="86">
        <f t="shared" si="659"/>
        <v>0</v>
      </c>
      <c r="BQ989" s="160"/>
      <c r="BR989" s="86" t="s">
        <v>5720</v>
      </c>
      <c r="BS989" s="88" t="s">
        <v>5721</v>
      </c>
      <c r="BT989" s="86" t="s">
        <v>5722</v>
      </c>
      <c r="BU989" s="86"/>
      <c r="BV989" s="86">
        <f t="shared" si="660"/>
        <v>0</v>
      </c>
      <c r="BW989" s="105" t="str">
        <f t="shared" si="661"/>
        <v/>
      </c>
      <c r="BX989" s="86">
        <f t="shared" si="696"/>
        <v>0</v>
      </c>
      <c r="BY989" s="86">
        <f t="shared" si="697"/>
        <v>0</v>
      </c>
      <c r="BZ989" s="91">
        <f t="shared" si="698"/>
        <v>0</v>
      </c>
      <c r="CA989" s="91">
        <v>0</v>
      </c>
      <c r="CB989" s="96" t="s">
        <v>5719</v>
      </c>
      <c r="CC989" s="91">
        <f t="shared" si="662"/>
        <v>0</v>
      </c>
      <c r="CD989" s="91">
        <f t="shared" si="663"/>
        <v>0</v>
      </c>
      <c r="CE989" s="93">
        <f t="shared" si="664"/>
        <v>0</v>
      </c>
      <c r="CF989" s="93">
        <f t="shared" si="665"/>
        <v>0</v>
      </c>
      <c r="CG989" s="105"/>
      <c r="CH989" s="105"/>
      <c r="CI989" s="86"/>
      <c r="CJ989" s="188"/>
      <c r="CK989" s="181">
        <f t="shared" si="666"/>
        <v>0</v>
      </c>
      <c r="CL989" s="181">
        <f t="shared" si="667"/>
        <v>0</v>
      </c>
      <c r="CM989" s="86" t="s">
        <v>5723</v>
      </c>
      <c r="CN989" s="182"/>
      <c r="CO989" s="183"/>
      <c r="CP989" s="86" t="s">
        <v>5724</v>
      </c>
      <c r="CQ989" s="153"/>
      <c r="CR989" s="187" t="e">
        <f t="shared" si="668"/>
        <v>#VALUE!</v>
      </c>
      <c r="CS989" s="188">
        <v>0</v>
      </c>
      <c r="CT989" s="188" t="e">
        <f t="shared" si="670"/>
        <v>#VALUE!</v>
      </c>
      <c r="CU989" s="93"/>
      <c r="CV989" s="94">
        <f t="shared" si="693"/>
        <v>0</v>
      </c>
      <c r="CW989" s="93">
        <f t="shared" si="694"/>
        <v>0</v>
      </c>
      <c r="CX989" s="86">
        <f t="shared" si="695"/>
        <v>0</v>
      </c>
      <c r="CY989" s="93" t="e">
        <f t="shared" si="671"/>
        <v>#VALUE!</v>
      </c>
      <c r="CZ989" s="93">
        <v>0</v>
      </c>
      <c r="DA989" s="93">
        <v>0</v>
      </c>
      <c r="DB989" s="93" t="e">
        <f t="shared" si="672"/>
        <v>#VALUE!</v>
      </c>
      <c r="DC989" s="93">
        <v>0</v>
      </c>
      <c r="DD989" s="91">
        <v>0</v>
      </c>
      <c r="DE989" s="93" t="e">
        <f t="shared" si="673"/>
        <v>#VALUE!</v>
      </c>
      <c r="DF989" s="93">
        <f t="shared" si="686"/>
        <v>0</v>
      </c>
      <c r="DG989" s="93"/>
      <c r="DH989" s="93">
        <v>0</v>
      </c>
      <c r="DI989" s="93">
        <v>0</v>
      </c>
      <c r="DJ989" s="86">
        <f t="shared" si="674"/>
        <v>0</v>
      </c>
      <c r="DK989" s="91">
        <v>0</v>
      </c>
      <c r="DL989" s="93"/>
      <c r="DM989" s="93">
        <v>0</v>
      </c>
      <c r="DN989" s="93" t="e">
        <f t="shared" si="687"/>
        <v>#VALUE!</v>
      </c>
      <c r="DO989" s="93" t="e">
        <f t="shared" si="675"/>
        <v>#VALUE!</v>
      </c>
      <c r="DP989" s="92" t="e">
        <f t="shared" si="676"/>
        <v>#VALUE!</v>
      </c>
      <c r="DQ989" s="97">
        <f t="shared" si="688"/>
        <v>0</v>
      </c>
      <c r="DR989" s="98">
        <f t="shared" si="677"/>
        <v>10</v>
      </c>
      <c r="DS989" s="93" t="str">
        <f t="shared" si="678"/>
        <v>Mã tin sai !!!</v>
      </c>
      <c r="DT989" s="93"/>
      <c r="DU989" s="78" t="e">
        <f t="shared" si="689"/>
        <v>#VALUE!</v>
      </c>
      <c r="DV989" s="78" t="e">
        <f>INDEX('08_DMGiaDat'!$L:$L,MATCH(DU989,'08_DMGiaDat'!$R:$R,0))</f>
        <v>#VALUE!</v>
      </c>
      <c r="DW989" s="78" t="str">
        <f t="shared" si="690"/>
        <v>5010700200100000001</v>
      </c>
      <c r="DX989" s="78" t="str">
        <f>IFERROR(VLOOKUP(DW989,'08_DMGiaDat'!C918:C919,2,FALSE),"N")</f>
        <v>N</v>
      </c>
      <c r="DY989" s="78" t="str">
        <f t="shared" si="691"/>
        <v>50107002001001</v>
      </c>
      <c r="DZ989" s="78" t="str">
        <f>IFERROR(VLOOKUP(DY989,'08_DMGiaDat'!C918:C919,2,FALSE),"N")</f>
        <v>N</v>
      </c>
      <c r="EA989" s="78" t="str">
        <f t="shared" si="692"/>
        <v>5010700200100000001</v>
      </c>
      <c r="EB989" s="78" t="str">
        <f>IFERROR(VLOOKUP(EA989,'08_DMGiaDat'!C918:C919,2,FALSE),"N")</f>
        <v>N</v>
      </c>
      <c r="EC989" s="92" t="e">
        <f>IF(DV989&lt;&gt;"N",DV989,IF(DX989&lt;&gt;"N",DX989,IF(DZ989&lt;&gt;"N",DZ989*VLOOKUP(LEFT(CB989,3),'03_DMMucDich'!C902:C906,5,FALSE),IF(EB989&lt;&gt;"N",EB989*VLOOKUP(LEFT(CB989,3),'03_DMMucDich'!C902:C906,5,FALSE),"N/A"))))</f>
        <v>#VALUE!</v>
      </c>
    </row>
    <row r="990" spans="1:133" s="34" customFormat="1" ht="16" x14ac:dyDescent="0.2">
      <c r="A990" s="85">
        <v>976</v>
      </c>
      <c r="B990" s="86"/>
      <c r="C990" s="87"/>
      <c r="D990" s="141"/>
      <c r="E990" s="86"/>
      <c r="F990" s="88"/>
      <c r="G990" s="88" t="s">
        <v>5718</v>
      </c>
      <c r="H990" s="151">
        <v>2022</v>
      </c>
      <c r="I990" s="86"/>
      <c r="J990" s="86"/>
      <c r="K990" s="145"/>
      <c r="L990" s="105"/>
      <c r="M990" s="86"/>
      <c r="N990" s="105"/>
      <c r="O990" s="105"/>
      <c r="P990" s="86"/>
      <c r="Q990" s="86"/>
      <c r="R990" s="153"/>
      <c r="S990" s="86"/>
      <c r="T990" s="86"/>
      <c r="U990" s="86"/>
      <c r="V990" s="86" t="str">
        <f t="shared" si="658"/>
        <v xml:space="preserve">, </v>
      </c>
      <c r="W990" s="86"/>
      <c r="X990" s="86"/>
      <c r="Y990" s="86"/>
      <c r="Z990" s="88"/>
      <c r="AA990" s="105"/>
      <c r="AB990" s="86"/>
      <c r="AC990" s="90"/>
      <c r="AD990" s="86"/>
      <c r="AE990" s="86"/>
      <c r="AF990" s="86"/>
      <c r="AG990" s="86"/>
      <c r="AH990" s="160"/>
      <c r="AI990" s="153"/>
      <c r="AJ990" s="153"/>
      <c r="AK990" s="86"/>
      <c r="AL990" s="86"/>
      <c r="AM990" s="153"/>
      <c r="AN990" s="153"/>
      <c r="AO990" s="165"/>
      <c r="AP990" s="153"/>
      <c r="AQ990" s="153"/>
      <c r="AR990" s="166">
        <v>0</v>
      </c>
      <c r="AS990" s="88" t="s">
        <v>5719</v>
      </c>
      <c r="AT990" s="92">
        <f t="shared" si="669"/>
        <v>0</v>
      </c>
      <c r="AU990" s="93">
        <v>0</v>
      </c>
      <c r="AV990" s="93">
        <v>0</v>
      </c>
      <c r="AW990" s="166">
        <v>0</v>
      </c>
      <c r="AX990" s="93">
        <v>0</v>
      </c>
      <c r="AY990" s="177"/>
      <c r="AZ990" s="177">
        <v>0</v>
      </c>
      <c r="BA990" s="178"/>
      <c r="BB990" s="105"/>
      <c r="BC990" s="105"/>
      <c r="BD990" s="93"/>
      <c r="BE990" s="93">
        <v>0</v>
      </c>
      <c r="BF990" s="91">
        <v>0</v>
      </c>
      <c r="BG990" s="94"/>
      <c r="BH990" s="95"/>
      <c r="BI990" s="93">
        <f t="shared" si="679"/>
        <v>0</v>
      </c>
      <c r="BJ990" s="105">
        <f t="shared" si="680"/>
        <v>0</v>
      </c>
      <c r="BK990" s="88">
        <f t="shared" si="681"/>
        <v>0</v>
      </c>
      <c r="BL990" s="86">
        <f t="shared" si="682"/>
        <v>0</v>
      </c>
      <c r="BM990" s="105">
        <f t="shared" si="683"/>
        <v>0</v>
      </c>
      <c r="BN990" s="86">
        <f t="shared" si="684"/>
        <v>0</v>
      </c>
      <c r="BO990" s="86">
        <f t="shared" si="685"/>
        <v>0</v>
      </c>
      <c r="BP990" s="86">
        <f t="shared" si="659"/>
        <v>0</v>
      </c>
      <c r="BQ990" s="160"/>
      <c r="BR990" s="86" t="s">
        <v>5720</v>
      </c>
      <c r="BS990" s="88" t="s">
        <v>5721</v>
      </c>
      <c r="BT990" s="86" t="s">
        <v>5722</v>
      </c>
      <c r="BU990" s="86"/>
      <c r="BV990" s="86">
        <f t="shared" si="660"/>
        <v>0</v>
      </c>
      <c r="BW990" s="105" t="str">
        <f t="shared" si="661"/>
        <v/>
      </c>
      <c r="BX990" s="86">
        <f t="shared" si="696"/>
        <v>0</v>
      </c>
      <c r="BY990" s="86">
        <f t="shared" si="697"/>
        <v>0</v>
      </c>
      <c r="BZ990" s="91">
        <f t="shared" si="698"/>
        <v>0</v>
      </c>
      <c r="CA990" s="91">
        <v>0</v>
      </c>
      <c r="CB990" s="96" t="s">
        <v>5719</v>
      </c>
      <c r="CC990" s="91">
        <f t="shared" si="662"/>
        <v>0</v>
      </c>
      <c r="CD990" s="91">
        <f t="shared" si="663"/>
        <v>0</v>
      </c>
      <c r="CE990" s="93">
        <f t="shared" si="664"/>
        <v>0</v>
      </c>
      <c r="CF990" s="93">
        <f t="shared" si="665"/>
        <v>0</v>
      </c>
      <c r="CG990" s="105"/>
      <c r="CH990" s="105"/>
      <c r="CI990" s="86"/>
      <c r="CJ990" s="188"/>
      <c r="CK990" s="181">
        <f t="shared" si="666"/>
        <v>0</v>
      </c>
      <c r="CL990" s="181">
        <f t="shared" si="667"/>
        <v>0</v>
      </c>
      <c r="CM990" s="86" t="s">
        <v>5723</v>
      </c>
      <c r="CN990" s="182"/>
      <c r="CO990" s="183"/>
      <c r="CP990" s="86" t="s">
        <v>5724</v>
      </c>
      <c r="CQ990" s="153"/>
      <c r="CR990" s="187" t="e">
        <f t="shared" si="668"/>
        <v>#VALUE!</v>
      </c>
      <c r="CS990" s="188">
        <v>0</v>
      </c>
      <c r="CT990" s="188" t="e">
        <f t="shared" si="670"/>
        <v>#VALUE!</v>
      </c>
      <c r="CU990" s="93"/>
      <c r="CV990" s="94">
        <f t="shared" si="693"/>
        <v>0</v>
      </c>
      <c r="CW990" s="93">
        <f t="shared" si="694"/>
        <v>0</v>
      </c>
      <c r="CX990" s="86">
        <f t="shared" si="695"/>
        <v>0</v>
      </c>
      <c r="CY990" s="93" t="e">
        <f t="shared" si="671"/>
        <v>#VALUE!</v>
      </c>
      <c r="CZ990" s="93">
        <v>0</v>
      </c>
      <c r="DA990" s="93">
        <v>0</v>
      </c>
      <c r="DB990" s="93" t="e">
        <f t="shared" si="672"/>
        <v>#VALUE!</v>
      </c>
      <c r="DC990" s="93">
        <v>0</v>
      </c>
      <c r="DD990" s="91">
        <v>0</v>
      </c>
      <c r="DE990" s="93" t="e">
        <f t="shared" si="673"/>
        <v>#VALUE!</v>
      </c>
      <c r="DF990" s="93">
        <f t="shared" si="686"/>
        <v>0</v>
      </c>
      <c r="DG990" s="93"/>
      <c r="DH990" s="93">
        <v>0</v>
      </c>
      <c r="DI990" s="93">
        <v>0</v>
      </c>
      <c r="DJ990" s="86">
        <f t="shared" si="674"/>
        <v>0</v>
      </c>
      <c r="DK990" s="91">
        <v>0</v>
      </c>
      <c r="DL990" s="93"/>
      <c r="DM990" s="93">
        <v>0</v>
      </c>
      <c r="DN990" s="93" t="e">
        <f t="shared" si="687"/>
        <v>#VALUE!</v>
      </c>
      <c r="DO990" s="93" t="e">
        <f t="shared" si="675"/>
        <v>#VALUE!</v>
      </c>
      <c r="DP990" s="92" t="e">
        <f t="shared" si="676"/>
        <v>#VALUE!</v>
      </c>
      <c r="DQ990" s="97">
        <f t="shared" si="688"/>
        <v>0</v>
      </c>
      <c r="DR990" s="98">
        <f t="shared" si="677"/>
        <v>10</v>
      </c>
      <c r="DS990" s="93" t="str">
        <f t="shared" si="678"/>
        <v>Mã tin sai !!!</v>
      </c>
      <c r="DT990" s="93"/>
      <c r="DU990" s="78" t="e">
        <f t="shared" si="689"/>
        <v>#VALUE!</v>
      </c>
      <c r="DV990" s="78" t="e">
        <f>INDEX('08_DMGiaDat'!$L:$L,MATCH(DU990,'08_DMGiaDat'!$R:$R,0))</f>
        <v>#VALUE!</v>
      </c>
      <c r="DW990" s="78" t="str">
        <f t="shared" si="690"/>
        <v>5010700200100000001</v>
      </c>
      <c r="DX990" s="78" t="str">
        <f>IFERROR(VLOOKUP(DW990,'08_DMGiaDat'!C918:C919,2,FALSE),"N")</f>
        <v>N</v>
      </c>
      <c r="DY990" s="78" t="str">
        <f t="shared" si="691"/>
        <v>50107002001001</v>
      </c>
      <c r="DZ990" s="78" t="str">
        <f>IFERROR(VLOOKUP(DY990,'08_DMGiaDat'!C918:C919,2,FALSE),"N")</f>
        <v>N</v>
      </c>
      <c r="EA990" s="78" t="str">
        <f t="shared" si="692"/>
        <v>5010700200100000001</v>
      </c>
      <c r="EB990" s="78" t="str">
        <f>IFERROR(VLOOKUP(EA990,'08_DMGiaDat'!C918:C919,2,FALSE),"N")</f>
        <v>N</v>
      </c>
      <c r="EC990" s="92" t="e">
        <f>IF(DV990&lt;&gt;"N",DV990,IF(DX990&lt;&gt;"N",DX990,IF(DZ990&lt;&gt;"N",DZ990*VLOOKUP(LEFT(CB990,3),'03_DMMucDich'!C902:C906,5,FALSE),IF(EB990&lt;&gt;"N",EB990*VLOOKUP(LEFT(CB990,3),'03_DMMucDich'!C902:C906,5,FALSE),"N/A"))))</f>
        <v>#VALUE!</v>
      </c>
    </row>
    <row r="991" spans="1:133" s="34" customFormat="1" ht="16" x14ac:dyDescent="0.2">
      <c r="A991" s="85">
        <v>977</v>
      </c>
      <c r="B991" s="86"/>
      <c r="C991" s="87"/>
      <c r="D991" s="141"/>
      <c r="E991" s="86"/>
      <c r="F991" s="88"/>
      <c r="G991" s="88" t="s">
        <v>5718</v>
      </c>
      <c r="H991" s="151">
        <v>2022</v>
      </c>
      <c r="I991" s="86"/>
      <c r="J991" s="86"/>
      <c r="K991" s="145"/>
      <c r="L991" s="105"/>
      <c r="M991" s="86"/>
      <c r="N991" s="105"/>
      <c r="O991" s="105"/>
      <c r="P991" s="86"/>
      <c r="Q991" s="86"/>
      <c r="R991" s="153"/>
      <c r="S991" s="86"/>
      <c r="T991" s="86"/>
      <c r="U991" s="86"/>
      <c r="V991" s="86" t="str">
        <f t="shared" si="658"/>
        <v xml:space="preserve">, </v>
      </c>
      <c r="W991" s="86"/>
      <c r="X991" s="86"/>
      <c r="Y991" s="86"/>
      <c r="Z991" s="88"/>
      <c r="AA991" s="105"/>
      <c r="AB991" s="86"/>
      <c r="AC991" s="90"/>
      <c r="AD991" s="86"/>
      <c r="AE991" s="86"/>
      <c r="AF991" s="86"/>
      <c r="AG991" s="86"/>
      <c r="AH991" s="160"/>
      <c r="AI991" s="153"/>
      <c r="AJ991" s="153"/>
      <c r="AK991" s="86"/>
      <c r="AL991" s="86"/>
      <c r="AM991" s="153"/>
      <c r="AN991" s="153"/>
      <c r="AO991" s="165"/>
      <c r="AP991" s="153"/>
      <c r="AQ991" s="153"/>
      <c r="AR991" s="166">
        <v>0</v>
      </c>
      <c r="AS991" s="88" t="s">
        <v>5719</v>
      </c>
      <c r="AT991" s="92">
        <f t="shared" si="669"/>
        <v>0</v>
      </c>
      <c r="AU991" s="93">
        <v>0</v>
      </c>
      <c r="AV991" s="93">
        <v>0</v>
      </c>
      <c r="AW991" s="166">
        <v>0</v>
      </c>
      <c r="AX991" s="93">
        <v>0</v>
      </c>
      <c r="AY991" s="177"/>
      <c r="AZ991" s="177">
        <v>0</v>
      </c>
      <c r="BA991" s="178"/>
      <c r="BB991" s="105"/>
      <c r="BC991" s="105"/>
      <c r="BD991" s="93"/>
      <c r="BE991" s="93">
        <v>0</v>
      </c>
      <c r="BF991" s="91">
        <v>0</v>
      </c>
      <c r="BG991" s="94"/>
      <c r="BH991" s="95"/>
      <c r="BI991" s="93">
        <f t="shared" si="679"/>
        <v>0</v>
      </c>
      <c r="BJ991" s="105">
        <f t="shared" si="680"/>
        <v>0</v>
      </c>
      <c r="BK991" s="88">
        <f t="shared" si="681"/>
        <v>0</v>
      </c>
      <c r="BL991" s="86">
        <f t="shared" si="682"/>
        <v>0</v>
      </c>
      <c r="BM991" s="105">
        <f t="shared" si="683"/>
        <v>0</v>
      </c>
      <c r="BN991" s="86">
        <f t="shared" si="684"/>
        <v>0</v>
      </c>
      <c r="BO991" s="86">
        <f t="shared" si="685"/>
        <v>0</v>
      </c>
      <c r="BP991" s="86">
        <f t="shared" si="659"/>
        <v>0</v>
      </c>
      <c r="BQ991" s="160"/>
      <c r="BR991" s="86" t="s">
        <v>5720</v>
      </c>
      <c r="BS991" s="88" t="s">
        <v>5721</v>
      </c>
      <c r="BT991" s="86" t="s">
        <v>5722</v>
      </c>
      <c r="BU991" s="86"/>
      <c r="BV991" s="86">
        <f t="shared" si="660"/>
        <v>0</v>
      </c>
      <c r="BW991" s="105" t="str">
        <f t="shared" si="661"/>
        <v/>
      </c>
      <c r="BX991" s="86">
        <f t="shared" si="696"/>
        <v>0</v>
      </c>
      <c r="BY991" s="86">
        <f t="shared" si="697"/>
        <v>0</v>
      </c>
      <c r="BZ991" s="91">
        <f t="shared" si="698"/>
        <v>0</v>
      </c>
      <c r="CA991" s="91">
        <v>0</v>
      </c>
      <c r="CB991" s="96" t="s">
        <v>5719</v>
      </c>
      <c r="CC991" s="91">
        <f t="shared" si="662"/>
        <v>0</v>
      </c>
      <c r="CD991" s="91">
        <f t="shared" si="663"/>
        <v>0</v>
      </c>
      <c r="CE991" s="93">
        <f t="shared" si="664"/>
        <v>0</v>
      </c>
      <c r="CF991" s="93">
        <f t="shared" si="665"/>
        <v>0</v>
      </c>
      <c r="CG991" s="105"/>
      <c r="CH991" s="105"/>
      <c r="CI991" s="86"/>
      <c r="CJ991" s="188"/>
      <c r="CK991" s="181">
        <f t="shared" si="666"/>
        <v>0</v>
      </c>
      <c r="CL991" s="181">
        <f t="shared" si="667"/>
        <v>0</v>
      </c>
      <c r="CM991" s="86" t="s">
        <v>5723</v>
      </c>
      <c r="CN991" s="182"/>
      <c r="CO991" s="183"/>
      <c r="CP991" s="86" t="s">
        <v>5724</v>
      </c>
      <c r="CQ991" s="153"/>
      <c r="CR991" s="187" t="e">
        <f t="shared" si="668"/>
        <v>#VALUE!</v>
      </c>
      <c r="CS991" s="188">
        <v>0</v>
      </c>
      <c r="CT991" s="188" t="e">
        <f t="shared" si="670"/>
        <v>#VALUE!</v>
      </c>
      <c r="CU991" s="93"/>
      <c r="CV991" s="94">
        <f t="shared" si="693"/>
        <v>0</v>
      </c>
      <c r="CW991" s="93">
        <f t="shared" si="694"/>
        <v>0</v>
      </c>
      <c r="CX991" s="86">
        <f t="shared" si="695"/>
        <v>0</v>
      </c>
      <c r="CY991" s="93" t="e">
        <f t="shared" si="671"/>
        <v>#VALUE!</v>
      </c>
      <c r="CZ991" s="93">
        <v>0</v>
      </c>
      <c r="DA991" s="93">
        <v>0</v>
      </c>
      <c r="DB991" s="93" t="e">
        <f t="shared" si="672"/>
        <v>#VALUE!</v>
      </c>
      <c r="DC991" s="93">
        <v>0</v>
      </c>
      <c r="DD991" s="91">
        <v>0</v>
      </c>
      <c r="DE991" s="93" t="e">
        <f t="shared" si="673"/>
        <v>#VALUE!</v>
      </c>
      <c r="DF991" s="93">
        <f t="shared" si="686"/>
        <v>0</v>
      </c>
      <c r="DG991" s="93"/>
      <c r="DH991" s="93">
        <v>0</v>
      </c>
      <c r="DI991" s="93">
        <v>0</v>
      </c>
      <c r="DJ991" s="86">
        <f t="shared" si="674"/>
        <v>0</v>
      </c>
      <c r="DK991" s="91">
        <v>0</v>
      </c>
      <c r="DL991" s="93"/>
      <c r="DM991" s="93">
        <v>0</v>
      </c>
      <c r="DN991" s="93" t="e">
        <f t="shared" si="687"/>
        <v>#VALUE!</v>
      </c>
      <c r="DO991" s="93" t="e">
        <f t="shared" si="675"/>
        <v>#VALUE!</v>
      </c>
      <c r="DP991" s="92" t="e">
        <f t="shared" si="676"/>
        <v>#VALUE!</v>
      </c>
      <c r="DQ991" s="97">
        <f t="shared" si="688"/>
        <v>0</v>
      </c>
      <c r="DR991" s="98">
        <f t="shared" si="677"/>
        <v>10</v>
      </c>
      <c r="DS991" s="93" t="str">
        <f t="shared" si="678"/>
        <v>Mã tin sai !!!</v>
      </c>
      <c r="DT991" s="93"/>
      <c r="DU991" s="78" t="e">
        <f t="shared" si="689"/>
        <v>#VALUE!</v>
      </c>
      <c r="DV991" s="78" t="e">
        <f>INDEX('08_DMGiaDat'!$L:$L,MATCH(DU991,'08_DMGiaDat'!$R:$R,0))</f>
        <v>#VALUE!</v>
      </c>
      <c r="DW991" s="78" t="str">
        <f t="shared" si="690"/>
        <v>5010700200100000001</v>
      </c>
      <c r="DX991" s="78" t="str">
        <f>IFERROR(VLOOKUP(DW991,'08_DMGiaDat'!C918:C919,2,FALSE),"N")</f>
        <v>N</v>
      </c>
      <c r="DY991" s="78" t="str">
        <f t="shared" si="691"/>
        <v>50107002001001</v>
      </c>
      <c r="DZ991" s="78" t="str">
        <f>IFERROR(VLOOKUP(DY991,'08_DMGiaDat'!C918:C919,2,FALSE),"N")</f>
        <v>N</v>
      </c>
      <c r="EA991" s="78" t="str">
        <f t="shared" si="692"/>
        <v>5010700200100000001</v>
      </c>
      <c r="EB991" s="78" t="str">
        <f>IFERROR(VLOOKUP(EA991,'08_DMGiaDat'!C918:C919,2,FALSE),"N")</f>
        <v>N</v>
      </c>
      <c r="EC991" s="92" t="e">
        <f>IF(DV991&lt;&gt;"N",DV991,IF(DX991&lt;&gt;"N",DX991,IF(DZ991&lt;&gt;"N",DZ991*VLOOKUP(LEFT(CB991,3),'03_DMMucDich'!C902:C906,5,FALSE),IF(EB991&lt;&gt;"N",EB991*VLOOKUP(LEFT(CB991,3),'03_DMMucDich'!C902:C906,5,FALSE),"N/A"))))</f>
        <v>#VALUE!</v>
      </c>
    </row>
    <row r="992" spans="1:133" s="34" customFormat="1" ht="16" x14ac:dyDescent="0.2">
      <c r="A992" s="85">
        <v>978</v>
      </c>
      <c r="B992" s="86"/>
      <c r="C992" s="87"/>
      <c r="D992" s="141"/>
      <c r="E992" s="86"/>
      <c r="F992" s="88"/>
      <c r="G992" s="88" t="s">
        <v>5718</v>
      </c>
      <c r="H992" s="151">
        <v>2022</v>
      </c>
      <c r="I992" s="86"/>
      <c r="J992" s="86"/>
      <c r="K992" s="145"/>
      <c r="L992" s="105"/>
      <c r="M992" s="86"/>
      <c r="N992" s="105"/>
      <c r="O992" s="105"/>
      <c r="P992" s="86"/>
      <c r="Q992" s="86"/>
      <c r="R992" s="153"/>
      <c r="S992" s="86"/>
      <c r="T992" s="86"/>
      <c r="U992" s="86"/>
      <c r="V992" s="86" t="str">
        <f t="shared" si="658"/>
        <v xml:space="preserve">, </v>
      </c>
      <c r="W992" s="86"/>
      <c r="X992" s="86"/>
      <c r="Y992" s="86"/>
      <c r="Z992" s="88"/>
      <c r="AA992" s="105"/>
      <c r="AB992" s="86"/>
      <c r="AC992" s="90"/>
      <c r="AD992" s="86"/>
      <c r="AE992" s="86"/>
      <c r="AF992" s="86"/>
      <c r="AG992" s="86"/>
      <c r="AH992" s="160"/>
      <c r="AI992" s="153"/>
      <c r="AJ992" s="153"/>
      <c r="AK992" s="86"/>
      <c r="AL992" s="86"/>
      <c r="AM992" s="153"/>
      <c r="AN992" s="153"/>
      <c r="AO992" s="165"/>
      <c r="AP992" s="153"/>
      <c r="AQ992" s="153"/>
      <c r="AR992" s="166">
        <v>0</v>
      </c>
      <c r="AS992" s="88" t="s">
        <v>5719</v>
      </c>
      <c r="AT992" s="92">
        <f t="shared" si="669"/>
        <v>0</v>
      </c>
      <c r="AU992" s="93">
        <v>0</v>
      </c>
      <c r="AV992" s="93">
        <v>0</v>
      </c>
      <c r="AW992" s="166">
        <v>0</v>
      </c>
      <c r="AX992" s="93">
        <v>0</v>
      </c>
      <c r="AY992" s="177"/>
      <c r="AZ992" s="177">
        <v>0</v>
      </c>
      <c r="BA992" s="178"/>
      <c r="BB992" s="105"/>
      <c r="BC992" s="105"/>
      <c r="BD992" s="93"/>
      <c r="BE992" s="93">
        <v>0</v>
      </c>
      <c r="BF992" s="91">
        <v>0</v>
      </c>
      <c r="BG992" s="94"/>
      <c r="BH992" s="95"/>
      <c r="BI992" s="93">
        <f t="shared" si="679"/>
        <v>0</v>
      </c>
      <c r="BJ992" s="105">
        <f t="shared" si="680"/>
        <v>0</v>
      </c>
      <c r="BK992" s="88">
        <f t="shared" si="681"/>
        <v>0</v>
      </c>
      <c r="BL992" s="86">
        <f t="shared" si="682"/>
        <v>0</v>
      </c>
      <c r="BM992" s="105">
        <f t="shared" si="683"/>
        <v>0</v>
      </c>
      <c r="BN992" s="86">
        <f t="shared" si="684"/>
        <v>0</v>
      </c>
      <c r="BO992" s="86">
        <f t="shared" si="685"/>
        <v>0</v>
      </c>
      <c r="BP992" s="86">
        <f t="shared" si="659"/>
        <v>0</v>
      </c>
      <c r="BQ992" s="160"/>
      <c r="BR992" s="86" t="s">
        <v>5720</v>
      </c>
      <c r="BS992" s="88" t="s">
        <v>5721</v>
      </c>
      <c r="BT992" s="86" t="s">
        <v>5722</v>
      </c>
      <c r="BU992" s="86"/>
      <c r="BV992" s="86">
        <f t="shared" si="660"/>
        <v>0</v>
      </c>
      <c r="BW992" s="105" t="str">
        <f t="shared" si="661"/>
        <v/>
      </c>
      <c r="BX992" s="86">
        <f t="shared" si="696"/>
        <v>0</v>
      </c>
      <c r="BY992" s="86">
        <f t="shared" si="697"/>
        <v>0</v>
      </c>
      <c r="BZ992" s="91">
        <f t="shared" si="698"/>
        <v>0</v>
      </c>
      <c r="CA992" s="91">
        <v>0</v>
      </c>
      <c r="CB992" s="96" t="s">
        <v>5719</v>
      </c>
      <c r="CC992" s="91">
        <f t="shared" si="662"/>
        <v>0</v>
      </c>
      <c r="CD992" s="91">
        <f t="shared" si="663"/>
        <v>0</v>
      </c>
      <c r="CE992" s="93">
        <f t="shared" si="664"/>
        <v>0</v>
      </c>
      <c r="CF992" s="93">
        <f t="shared" si="665"/>
        <v>0</v>
      </c>
      <c r="CG992" s="105"/>
      <c r="CH992" s="105"/>
      <c r="CI992" s="86"/>
      <c r="CJ992" s="188"/>
      <c r="CK992" s="181">
        <f t="shared" si="666"/>
        <v>0</v>
      </c>
      <c r="CL992" s="181">
        <f t="shared" si="667"/>
        <v>0</v>
      </c>
      <c r="CM992" s="86" t="s">
        <v>5723</v>
      </c>
      <c r="CN992" s="182"/>
      <c r="CO992" s="183"/>
      <c r="CP992" s="86" t="s">
        <v>5724</v>
      </c>
      <c r="CQ992" s="153"/>
      <c r="CR992" s="187" t="e">
        <f t="shared" si="668"/>
        <v>#VALUE!</v>
      </c>
      <c r="CS992" s="188">
        <v>0</v>
      </c>
      <c r="CT992" s="188" t="e">
        <f t="shared" si="670"/>
        <v>#VALUE!</v>
      </c>
      <c r="CU992" s="93"/>
      <c r="CV992" s="94">
        <f t="shared" si="693"/>
        <v>0</v>
      </c>
      <c r="CW992" s="93">
        <f t="shared" si="694"/>
        <v>0</v>
      </c>
      <c r="CX992" s="86">
        <f t="shared" si="695"/>
        <v>0</v>
      </c>
      <c r="CY992" s="93" t="e">
        <f t="shared" si="671"/>
        <v>#VALUE!</v>
      </c>
      <c r="CZ992" s="93">
        <v>0</v>
      </c>
      <c r="DA992" s="93">
        <v>0</v>
      </c>
      <c r="DB992" s="93" t="e">
        <f t="shared" si="672"/>
        <v>#VALUE!</v>
      </c>
      <c r="DC992" s="93">
        <v>0</v>
      </c>
      <c r="DD992" s="91">
        <v>0</v>
      </c>
      <c r="DE992" s="93" t="e">
        <f t="shared" si="673"/>
        <v>#VALUE!</v>
      </c>
      <c r="DF992" s="93">
        <f t="shared" si="686"/>
        <v>0</v>
      </c>
      <c r="DG992" s="93"/>
      <c r="DH992" s="93">
        <v>0</v>
      </c>
      <c r="DI992" s="93">
        <v>0</v>
      </c>
      <c r="DJ992" s="86">
        <f t="shared" si="674"/>
        <v>0</v>
      </c>
      <c r="DK992" s="91">
        <v>0</v>
      </c>
      <c r="DL992" s="93"/>
      <c r="DM992" s="93">
        <v>0</v>
      </c>
      <c r="DN992" s="93" t="e">
        <f t="shared" si="687"/>
        <v>#VALUE!</v>
      </c>
      <c r="DO992" s="93" t="e">
        <f t="shared" si="675"/>
        <v>#VALUE!</v>
      </c>
      <c r="DP992" s="92" t="e">
        <f t="shared" si="676"/>
        <v>#VALUE!</v>
      </c>
      <c r="DQ992" s="97">
        <f t="shared" si="688"/>
        <v>0</v>
      </c>
      <c r="DR992" s="98">
        <f t="shared" si="677"/>
        <v>10</v>
      </c>
      <c r="DS992" s="93" t="str">
        <f t="shared" si="678"/>
        <v>Mã tin sai !!!</v>
      </c>
      <c r="DT992" s="93"/>
      <c r="DU992" s="78" t="e">
        <f t="shared" si="689"/>
        <v>#VALUE!</v>
      </c>
      <c r="DV992" s="78" t="e">
        <f>INDEX('08_DMGiaDat'!$L:$L,MATCH(DU992,'08_DMGiaDat'!$R:$R,0))</f>
        <v>#VALUE!</v>
      </c>
      <c r="DW992" s="78" t="str">
        <f t="shared" si="690"/>
        <v>5010700200100000001</v>
      </c>
      <c r="DX992" s="78" t="str">
        <f>IFERROR(VLOOKUP(DW992,'08_DMGiaDat'!C918:C919,2,FALSE),"N")</f>
        <v>N</v>
      </c>
      <c r="DY992" s="78" t="str">
        <f t="shared" si="691"/>
        <v>50107002001001</v>
      </c>
      <c r="DZ992" s="78" t="str">
        <f>IFERROR(VLOOKUP(DY992,'08_DMGiaDat'!C918:C919,2,FALSE),"N")</f>
        <v>N</v>
      </c>
      <c r="EA992" s="78" t="str">
        <f t="shared" si="692"/>
        <v>5010700200100000001</v>
      </c>
      <c r="EB992" s="78" t="str">
        <f>IFERROR(VLOOKUP(EA992,'08_DMGiaDat'!C918:C919,2,FALSE),"N")</f>
        <v>N</v>
      </c>
      <c r="EC992" s="92" t="e">
        <f>IF(DV992&lt;&gt;"N",DV992,IF(DX992&lt;&gt;"N",DX992,IF(DZ992&lt;&gt;"N",DZ992*VLOOKUP(LEFT(CB992,3),'03_DMMucDich'!C902:C906,5,FALSE),IF(EB992&lt;&gt;"N",EB992*VLOOKUP(LEFT(CB992,3),'03_DMMucDich'!C902:C906,5,FALSE),"N/A"))))</f>
        <v>#VALUE!</v>
      </c>
    </row>
    <row r="993" spans="1:133" s="34" customFormat="1" ht="16" x14ac:dyDescent="0.2">
      <c r="A993" s="85">
        <v>979</v>
      </c>
      <c r="B993" s="86"/>
      <c r="C993" s="87"/>
      <c r="D993" s="141"/>
      <c r="E993" s="86"/>
      <c r="F993" s="88"/>
      <c r="G993" s="88" t="s">
        <v>5718</v>
      </c>
      <c r="H993" s="151">
        <v>2022</v>
      </c>
      <c r="I993" s="86"/>
      <c r="J993" s="86"/>
      <c r="K993" s="145"/>
      <c r="L993" s="105"/>
      <c r="M993" s="86"/>
      <c r="N993" s="105"/>
      <c r="O993" s="105"/>
      <c r="P993" s="86"/>
      <c r="Q993" s="86"/>
      <c r="R993" s="153"/>
      <c r="S993" s="86"/>
      <c r="T993" s="86"/>
      <c r="U993" s="86"/>
      <c r="V993" s="86" t="str">
        <f t="shared" si="658"/>
        <v xml:space="preserve">, </v>
      </c>
      <c r="W993" s="86"/>
      <c r="X993" s="86"/>
      <c r="Y993" s="86"/>
      <c r="Z993" s="88"/>
      <c r="AA993" s="105"/>
      <c r="AB993" s="86"/>
      <c r="AC993" s="90"/>
      <c r="AD993" s="86"/>
      <c r="AE993" s="86"/>
      <c r="AF993" s="86"/>
      <c r="AG993" s="86"/>
      <c r="AH993" s="160"/>
      <c r="AI993" s="153"/>
      <c r="AJ993" s="153"/>
      <c r="AK993" s="86"/>
      <c r="AL993" s="86"/>
      <c r="AM993" s="153"/>
      <c r="AN993" s="153"/>
      <c r="AO993" s="165"/>
      <c r="AP993" s="153"/>
      <c r="AQ993" s="153"/>
      <c r="AR993" s="166">
        <v>0</v>
      </c>
      <c r="AS993" s="88" t="s">
        <v>5719</v>
      </c>
      <c r="AT993" s="92">
        <f t="shared" si="669"/>
        <v>0</v>
      </c>
      <c r="AU993" s="93">
        <v>0</v>
      </c>
      <c r="AV993" s="93">
        <v>0</v>
      </c>
      <c r="AW993" s="166">
        <v>0</v>
      </c>
      <c r="AX993" s="93">
        <v>0</v>
      </c>
      <c r="AY993" s="177"/>
      <c r="AZ993" s="177">
        <v>0</v>
      </c>
      <c r="BA993" s="178"/>
      <c r="BB993" s="105"/>
      <c r="BC993" s="105"/>
      <c r="BD993" s="93"/>
      <c r="BE993" s="93">
        <v>0</v>
      </c>
      <c r="BF993" s="91">
        <v>0</v>
      </c>
      <c r="BG993" s="94"/>
      <c r="BH993" s="95"/>
      <c r="BI993" s="93">
        <f t="shared" si="679"/>
        <v>0</v>
      </c>
      <c r="BJ993" s="105">
        <f t="shared" si="680"/>
        <v>0</v>
      </c>
      <c r="BK993" s="88">
        <f t="shared" si="681"/>
        <v>0</v>
      </c>
      <c r="BL993" s="86">
        <f t="shared" si="682"/>
        <v>0</v>
      </c>
      <c r="BM993" s="105">
        <f t="shared" si="683"/>
        <v>0</v>
      </c>
      <c r="BN993" s="86">
        <f t="shared" si="684"/>
        <v>0</v>
      </c>
      <c r="BO993" s="86">
        <f t="shared" si="685"/>
        <v>0</v>
      </c>
      <c r="BP993" s="86">
        <f t="shared" si="659"/>
        <v>0</v>
      </c>
      <c r="BQ993" s="160"/>
      <c r="BR993" s="86" t="s">
        <v>5720</v>
      </c>
      <c r="BS993" s="88" t="s">
        <v>5721</v>
      </c>
      <c r="BT993" s="86" t="s">
        <v>5722</v>
      </c>
      <c r="BU993" s="86"/>
      <c r="BV993" s="86">
        <f t="shared" si="660"/>
        <v>0</v>
      </c>
      <c r="BW993" s="105" t="str">
        <f t="shared" si="661"/>
        <v/>
      </c>
      <c r="BX993" s="86">
        <f t="shared" si="696"/>
        <v>0</v>
      </c>
      <c r="BY993" s="86">
        <f t="shared" si="697"/>
        <v>0</v>
      </c>
      <c r="BZ993" s="91">
        <f t="shared" si="698"/>
        <v>0</v>
      </c>
      <c r="CA993" s="91">
        <v>0</v>
      </c>
      <c r="CB993" s="96" t="s">
        <v>5719</v>
      </c>
      <c r="CC993" s="91">
        <f t="shared" si="662"/>
        <v>0</v>
      </c>
      <c r="CD993" s="91">
        <f t="shared" si="663"/>
        <v>0</v>
      </c>
      <c r="CE993" s="93">
        <f t="shared" si="664"/>
        <v>0</v>
      </c>
      <c r="CF993" s="93">
        <f t="shared" si="665"/>
        <v>0</v>
      </c>
      <c r="CG993" s="105"/>
      <c r="CH993" s="105"/>
      <c r="CI993" s="86"/>
      <c r="CJ993" s="188"/>
      <c r="CK993" s="181">
        <f t="shared" si="666"/>
        <v>0</v>
      </c>
      <c r="CL993" s="181">
        <f t="shared" si="667"/>
        <v>0</v>
      </c>
      <c r="CM993" s="86" t="s">
        <v>5723</v>
      </c>
      <c r="CN993" s="182"/>
      <c r="CO993" s="183"/>
      <c r="CP993" s="86" t="s">
        <v>5724</v>
      </c>
      <c r="CQ993" s="153"/>
      <c r="CR993" s="187" t="e">
        <f t="shared" si="668"/>
        <v>#VALUE!</v>
      </c>
      <c r="CS993" s="188">
        <v>0</v>
      </c>
      <c r="CT993" s="188" t="e">
        <f t="shared" si="670"/>
        <v>#VALUE!</v>
      </c>
      <c r="CU993" s="93"/>
      <c r="CV993" s="94">
        <f t="shared" si="693"/>
        <v>0</v>
      </c>
      <c r="CW993" s="93">
        <f t="shared" si="694"/>
        <v>0</v>
      </c>
      <c r="CX993" s="86">
        <f t="shared" si="695"/>
        <v>0</v>
      </c>
      <c r="CY993" s="93" t="e">
        <f t="shared" si="671"/>
        <v>#VALUE!</v>
      </c>
      <c r="CZ993" s="93">
        <v>0</v>
      </c>
      <c r="DA993" s="93">
        <v>0</v>
      </c>
      <c r="DB993" s="93" t="e">
        <f t="shared" si="672"/>
        <v>#VALUE!</v>
      </c>
      <c r="DC993" s="93">
        <v>0</v>
      </c>
      <c r="DD993" s="91">
        <v>0</v>
      </c>
      <c r="DE993" s="93" t="e">
        <f t="shared" si="673"/>
        <v>#VALUE!</v>
      </c>
      <c r="DF993" s="93">
        <f t="shared" si="686"/>
        <v>0</v>
      </c>
      <c r="DG993" s="93"/>
      <c r="DH993" s="93">
        <v>0</v>
      </c>
      <c r="DI993" s="93">
        <v>0</v>
      </c>
      <c r="DJ993" s="86">
        <f t="shared" si="674"/>
        <v>0</v>
      </c>
      <c r="DK993" s="91">
        <v>0</v>
      </c>
      <c r="DL993" s="93"/>
      <c r="DM993" s="93">
        <v>0</v>
      </c>
      <c r="DN993" s="93" t="e">
        <f t="shared" si="687"/>
        <v>#VALUE!</v>
      </c>
      <c r="DO993" s="93" t="e">
        <f t="shared" si="675"/>
        <v>#VALUE!</v>
      </c>
      <c r="DP993" s="92" t="e">
        <f t="shared" si="676"/>
        <v>#VALUE!</v>
      </c>
      <c r="DQ993" s="97">
        <f t="shared" si="688"/>
        <v>0</v>
      </c>
      <c r="DR993" s="98">
        <f t="shared" si="677"/>
        <v>10</v>
      </c>
      <c r="DS993" s="93" t="str">
        <f t="shared" si="678"/>
        <v>Mã tin sai !!!</v>
      </c>
      <c r="DT993" s="93"/>
      <c r="DU993" s="78" t="e">
        <f t="shared" si="689"/>
        <v>#VALUE!</v>
      </c>
      <c r="DV993" s="78" t="e">
        <f>INDEX('08_DMGiaDat'!$L:$L,MATCH(DU993,'08_DMGiaDat'!$R:$R,0))</f>
        <v>#VALUE!</v>
      </c>
      <c r="DW993" s="78" t="str">
        <f t="shared" si="690"/>
        <v>5010700200100000001</v>
      </c>
      <c r="DX993" s="78" t="str">
        <f>IFERROR(VLOOKUP(DW993,'08_DMGiaDat'!C918:C919,2,FALSE),"N")</f>
        <v>N</v>
      </c>
      <c r="DY993" s="78" t="str">
        <f t="shared" si="691"/>
        <v>50107002001001</v>
      </c>
      <c r="DZ993" s="78" t="str">
        <f>IFERROR(VLOOKUP(DY993,'08_DMGiaDat'!C918:C919,2,FALSE),"N")</f>
        <v>N</v>
      </c>
      <c r="EA993" s="78" t="str">
        <f t="shared" si="692"/>
        <v>5010700200100000001</v>
      </c>
      <c r="EB993" s="78" t="str">
        <f>IFERROR(VLOOKUP(EA993,'08_DMGiaDat'!C918:C919,2,FALSE),"N")</f>
        <v>N</v>
      </c>
      <c r="EC993" s="92" t="e">
        <f>IF(DV993&lt;&gt;"N",DV993,IF(DX993&lt;&gt;"N",DX993,IF(DZ993&lt;&gt;"N",DZ993*VLOOKUP(LEFT(CB993,3),'03_DMMucDich'!C902:C906,5,FALSE),IF(EB993&lt;&gt;"N",EB993*VLOOKUP(LEFT(CB993,3),'03_DMMucDich'!C902:C906,5,FALSE),"N/A"))))</f>
        <v>#VALUE!</v>
      </c>
    </row>
    <row r="994" spans="1:133" s="34" customFormat="1" ht="16" x14ac:dyDescent="0.2">
      <c r="A994" s="85">
        <v>980</v>
      </c>
      <c r="B994" s="86"/>
      <c r="C994" s="87"/>
      <c r="D994" s="141"/>
      <c r="E994" s="86"/>
      <c r="F994" s="88"/>
      <c r="G994" s="88" t="s">
        <v>5718</v>
      </c>
      <c r="H994" s="151">
        <v>2022</v>
      </c>
      <c r="I994" s="86"/>
      <c r="J994" s="86"/>
      <c r="K994" s="145"/>
      <c r="L994" s="105"/>
      <c r="M994" s="86"/>
      <c r="N994" s="105"/>
      <c r="O994" s="105"/>
      <c r="P994" s="86"/>
      <c r="Q994" s="86"/>
      <c r="R994" s="153"/>
      <c r="S994" s="86"/>
      <c r="T994" s="86"/>
      <c r="U994" s="86"/>
      <c r="V994" s="86" t="str">
        <f t="shared" si="658"/>
        <v xml:space="preserve">, </v>
      </c>
      <c r="W994" s="86"/>
      <c r="X994" s="86"/>
      <c r="Y994" s="86"/>
      <c r="Z994" s="88"/>
      <c r="AA994" s="105"/>
      <c r="AB994" s="86"/>
      <c r="AC994" s="90"/>
      <c r="AD994" s="86"/>
      <c r="AE994" s="86"/>
      <c r="AF994" s="86"/>
      <c r="AG994" s="86"/>
      <c r="AH994" s="160"/>
      <c r="AI994" s="153"/>
      <c r="AJ994" s="153"/>
      <c r="AK994" s="86"/>
      <c r="AL994" s="86"/>
      <c r="AM994" s="153"/>
      <c r="AN994" s="153"/>
      <c r="AO994" s="165"/>
      <c r="AP994" s="153"/>
      <c r="AQ994" s="153"/>
      <c r="AR994" s="166">
        <v>0</v>
      </c>
      <c r="AS994" s="88" t="s">
        <v>5719</v>
      </c>
      <c r="AT994" s="92">
        <f t="shared" si="669"/>
        <v>0</v>
      </c>
      <c r="AU994" s="93">
        <v>0</v>
      </c>
      <c r="AV994" s="93">
        <v>0</v>
      </c>
      <c r="AW994" s="166">
        <v>0</v>
      </c>
      <c r="AX994" s="93">
        <v>0</v>
      </c>
      <c r="AY994" s="177"/>
      <c r="AZ994" s="177">
        <v>0</v>
      </c>
      <c r="BA994" s="178"/>
      <c r="BB994" s="105"/>
      <c r="BC994" s="105"/>
      <c r="BD994" s="93"/>
      <c r="BE994" s="93">
        <v>0</v>
      </c>
      <c r="BF994" s="91">
        <v>0</v>
      </c>
      <c r="BG994" s="94"/>
      <c r="BH994" s="95"/>
      <c r="BI994" s="93">
        <f t="shared" si="679"/>
        <v>0</v>
      </c>
      <c r="BJ994" s="105">
        <f t="shared" si="680"/>
        <v>0</v>
      </c>
      <c r="BK994" s="88">
        <f t="shared" si="681"/>
        <v>0</v>
      </c>
      <c r="BL994" s="86">
        <f t="shared" si="682"/>
        <v>0</v>
      </c>
      <c r="BM994" s="105">
        <f t="shared" si="683"/>
        <v>0</v>
      </c>
      <c r="BN994" s="86">
        <f t="shared" si="684"/>
        <v>0</v>
      </c>
      <c r="BO994" s="86">
        <f t="shared" si="685"/>
        <v>0</v>
      </c>
      <c r="BP994" s="86">
        <f t="shared" si="659"/>
        <v>0</v>
      </c>
      <c r="BQ994" s="160"/>
      <c r="BR994" s="86" t="s">
        <v>5720</v>
      </c>
      <c r="BS994" s="88" t="s">
        <v>5721</v>
      </c>
      <c r="BT994" s="86" t="s">
        <v>5722</v>
      </c>
      <c r="BU994" s="86"/>
      <c r="BV994" s="86">
        <f t="shared" si="660"/>
        <v>0</v>
      </c>
      <c r="BW994" s="105" t="str">
        <f t="shared" si="661"/>
        <v/>
      </c>
      <c r="BX994" s="86">
        <f t="shared" si="696"/>
        <v>0</v>
      </c>
      <c r="BY994" s="86">
        <f t="shared" si="697"/>
        <v>0</v>
      </c>
      <c r="BZ994" s="91">
        <f t="shared" si="698"/>
        <v>0</v>
      </c>
      <c r="CA994" s="91">
        <v>0</v>
      </c>
      <c r="CB994" s="96" t="s">
        <v>5719</v>
      </c>
      <c r="CC994" s="91">
        <f t="shared" si="662"/>
        <v>0</v>
      </c>
      <c r="CD994" s="91">
        <f t="shared" si="663"/>
        <v>0</v>
      </c>
      <c r="CE994" s="93">
        <f t="shared" si="664"/>
        <v>0</v>
      </c>
      <c r="CF994" s="93">
        <f t="shared" si="665"/>
        <v>0</v>
      </c>
      <c r="CG994" s="105"/>
      <c r="CH994" s="105"/>
      <c r="CI994" s="86"/>
      <c r="CJ994" s="188"/>
      <c r="CK994" s="181">
        <f t="shared" si="666"/>
        <v>0</v>
      </c>
      <c r="CL994" s="181">
        <f t="shared" si="667"/>
        <v>0</v>
      </c>
      <c r="CM994" s="86" t="s">
        <v>5723</v>
      </c>
      <c r="CN994" s="182"/>
      <c r="CO994" s="183"/>
      <c r="CP994" s="86" t="s">
        <v>5724</v>
      </c>
      <c r="CQ994" s="153"/>
      <c r="CR994" s="187" t="e">
        <f t="shared" si="668"/>
        <v>#VALUE!</v>
      </c>
      <c r="CS994" s="188">
        <v>0</v>
      </c>
      <c r="CT994" s="188" t="e">
        <f t="shared" si="670"/>
        <v>#VALUE!</v>
      </c>
      <c r="CU994" s="93"/>
      <c r="CV994" s="94">
        <f t="shared" si="693"/>
        <v>0</v>
      </c>
      <c r="CW994" s="93">
        <f t="shared" si="694"/>
        <v>0</v>
      </c>
      <c r="CX994" s="86">
        <f t="shared" si="695"/>
        <v>0</v>
      </c>
      <c r="CY994" s="93" t="e">
        <f t="shared" si="671"/>
        <v>#VALUE!</v>
      </c>
      <c r="CZ994" s="93">
        <v>0</v>
      </c>
      <c r="DA994" s="93">
        <v>0</v>
      </c>
      <c r="DB994" s="93" t="e">
        <f t="shared" si="672"/>
        <v>#VALUE!</v>
      </c>
      <c r="DC994" s="93">
        <v>0</v>
      </c>
      <c r="DD994" s="91">
        <v>0</v>
      </c>
      <c r="DE994" s="93" t="e">
        <f t="shared" si="673"/>
        <v>#VALUE!</v>
      </c>
      <c r="DF994" s="93">
        <f t="shared" si="686"/>
        <v>0</v>
      </c>
      <c r="DG994" s="93"/>
      <c r="DH994" s="93">
        <v>0</v>
      </c>
      <c r="DI994" s="93">
        <v>0</v>
      </c>
      <c r="DJ994" s="86">
        <f t="shared" si="674"/>
        <v>0</v>
      </c>
      <c r="DK994" s="91">
        <v>0</v>
      </c>
      <c r="DL994" s="93"/>
      <c r="DM994" s="93">
        <v>0</v>
      </c>
      <c r="DN994" s="93" t="e">
        <f t="shared" si="687"/>
        <v>#VALUE!</v>
      </c>
      <c r="DO994" s="93" t="e">
        <f t="shared" si="675"/>
        <v>#VALUE!</v>
      </c>
      <c r="DP994" s="92" t="e">
        <f t="shared" si="676"/>
        <v>#VALUE!</v>
      </c>
      <c r="DQ994" s="97">
        <f t="shared" si="688"/>
        <v>0</v>
      </c>
      <c r="DR994" s="98">
        <f t="shared" si="677"/>
        <v>10</v>
      </c>
      <c r="DS994" s="93" t="str">
        <f t="shared" si="678"/>
        <v>Mã tin sai !!!</v>
      </c>
      <c r="DT994" s="93"/>
      <c r="DU994" s="78" t="e">
        <f t="shared" si="689"/>
        <v>#VALUE!</v>
      </c>
      <c r="DV994" s="78" t="e">
        <f>INDEX('08_DMGiaDat'!$L:$L,MATCH(DU994,'08_DMGiaDat'!$R:$R,0))</f>
        <v>#VALUE!</v>
      </c>
      <c r="DW994" s="78" t="str">
        <f t="shared" si="690"/>
        <v>5010700200100000001</v>
      </c>
      <c r="DX994" s="78" t="str">
        <f>IFERROR(VLOOKUP(DW994,'08_DMGiaDat'!C918:C919,2,FALSE),"N")</f>
        <v>N</v>
      </c>
      <c r="DY994" s="78" t="str">
        <f t="shared" si="691"/>
        <v>50107002001001</v>
      </c>
      <c r="DZ994" s="78" t="str">
        <f>IFERROR(VLOOKUP(DY994,'08_DMGiaDat'!C918:C919,2,FALSE),"N")</f>
        <v>N</v>
      </c>
      <c r="EA994" s="78" t="str">
        <f t="shared" si="692"/>
        <v>5010700200100000001</v>
      </c>
      <c r="EB994" s="78" t="str">
        <f>IFERROR(VLOOKUP(EA994,'08_DMGiaDat'!C918:C919,2,FALSE),"N")</f>
        <v>N</v>
      </c>
      <c r="EC994" s="92" t="e">
        <f>IF(DV994&lt;&gt;"N",DV994,IF(DX994&lt;&gt;"N",DX994,IF(DZ994&lt;&gt;"N",DZ994*VLOOKUP(LEFT(CB994,3),'03_DMMucDich'!C902:C906,5,FALSE),IF(EB994&lt;&gt;"N",EB994*VLOOKUP(LEFT(CB994,3),'03_DMMucDich'!C902:C906,5,FALSE),"N/A"))))</f>
        <v>#VALUE!</v>
      </c>
    </row>
    <row r="995" spans="1:133" s="34" customFormat="1" ht="16" x14ac:dyDescent="0.2">
      <c r="A995" s="85">
        <v>981</v>
      </c>
      <c r="B995" s="86"/>
      <c r="C995" s="87"/>
      <c r="D995" s="141"/>
      <c r="E995" s="86"/>
      <c r="F995" s="88"/>
      <c r="G995" s="88" t="s">
        <v>5718</v>
      </c>
      <c r="H995" s="151">
        <v>2022</v>
      </c>
      <c r="I995" s="86"/>
      <c r="J995" s="86"/>
      <c r="K995" s="145"/>
      <c r="L995" s="105"/>
      <c r="M995" s="86"/>
      <c r="N995" s="105"/>
      <c r="O995" s="105"/>
      <c r="P995" s="86"/>
      <c r="Q995" s="86"/>
      <c r="R995" s="153"/>
      <c r="S995" s="86"/>
      <c r="T995" s="86"/>
      <c r="U995" s="86"/>
      <c r="V995" s="86" t="str">
        <f t="shared" si="658"/>
        <v xml:space="preserve">, </v>
      </c>
      <c r="W995" s="86"/>
      <c r="X995" s="86"/>
      <c r="Y995" s="86"/>
      <c r="Z995" s="88"/>
      <c r="AA995" s="105"/>
      <c r="AB995" s="86"/>
      <c r="AC995" s="90"/>
      <c r="AD995" s="86"/>
      <c r="AE995" s="86"/>
      <c r="AF995" s="86"/>
      <c r="AG995" s="86"/>
      <c r="AH995" s="160"/>
      <c r="AI995" s="153"/>
      <c r="AJ995" s="153"/>
      <c r="AK995" s="86"/>
      <c r="AL995" s="86"/>
      <c r="AM995" s="153"/>
      <c r="AN995" s="153"/>
      <c r="AO995" s="165"/>
      <c r="AP995" s="153"/>
      <c r="AQ995" s="153"/>
      <c r="AR995" s="166">
        <v>0</v>
      </c>
      <c r="AS995" s="88" t="s">
        <v>5719</v>
      </c>
      <c r="AT995" s="92">
        <f t="shared" si="669"/>
        <v>0</v>
      </c>
      <c r="AU995" s="93">
        <v>0</v>
      </c>
      <c r="AV995" s="93">
        <v>0</v>
      </c>
      <c r="AW995" s="166">
        <v>0</v>
      </c>
      <c r="AX995" s="93">
        <v>0</v>
      </c>
      <c r="AY995" s="177"/>
      <c r="AZ995" s="177">
        <v>0</v>
      </c>
      <c r="BA995" s="178"/>
      <c r="BB995" s="105"/>
      <c r="BC995" s="105"/>
      <c r="BD995" s="93"/>
      <c r="BE995" s="93">
        <v>0</v>
      </c>
      <c r="BF995" s="91">
        <v>0</v>
      </c>
      <c r="BG995" s="94"/>
      <c r="BH995" s="95"/>
      <c r="BI995" s="93">
        <f t="shared" si="679"/>
        <v>0</v>
      </c>
      <c r="BJ995" s="105">
        <f t="shared" si="680"/>
        <v>0</v>
      </c>
      <c r="BK995" s="88">
        <f t="shared" si="681"/>
        <v>0</v>
      </c>
      <c r="BL995" s="86">
        <f t="shared" si="682"/>
        <v>0</v>
      </c>
      <c r="BM995" s="105">
        <f t="shared" si="683"/>
        <v>0</v>
      </c>
      <c r="BN995" s="86">
        <f t="shared" si="684"/>
        <v>0</v>
      </c>
      <c r="BO995" s="86">
        <f t="shared" si="685"/>
        <v>0</v>
      </c>
      <c r="BP995" s="86">
        <f t="shared" si="659"/>
        <v>0</v>
      </c>
      <c r="BQ995" s="160"/>
      <c r="BR995" s="86" t="s">
        <v>5720</v>
      </c>
      <c r="BS995" s="88" t="s">
        <v>5721</v>
      </c>
      <c r="BT995" s="86" t="s">
        <v>5722</v>
      </c>
      <c r="BU995" s="86"/>
      <c r="BV995" s="86">
        <f t="shared" si="660"/>
        <v>0</v>
      </c>
      <c r="BW995" s="105" t="str">
        <f t="shared" si="661"/>
        <v/>
      </c>
      <c r="BX995" s="86">
        <f t="shared" si="696"/>
        <v>0</v>
      </c>
      <c r="BY995" s="86">
        <f t="shared" si="697"/>
        <v>0</v>
      </c>
      <c r="BZ995" s="91">
        <f t="shared" si="698"/>
        <v>0</v>
      </c>
      <c r="CA995" s="91">
        <v>0</v>
      </c>
      <c r="CB995" s="96" t="s">
        <v>5719</v>
      </c>
      <c r="CC995" s="91">
        <f t="shared" si="662"/>
        <v>0</v>
      </c>
      <c r="CD995" s="91">
        <f t="shared" si="663"/>
        <v>0</v>
      </c>
      <c r="CE995" s="93">
        <f t="shared" si="664"/>
        <v>0</v>
      </c>
      <c r="CF995" s="93">
        <f t="shared" si="665"/>
        <v>0</v>
      </c>
      <c r="CG995" s="105"/>
      <c r="CH995" s="105"/>
      <c r="CI995" s="86"/>
      <c r="CJ995" s="188"/>
      <c r="CK995" s="181">
        <f t="shared" si="666"/>
        <v>0</v>
      </c>
      <c r="CL995" s="181">
        <f t="shared" si="667"/>
        <v>0</v>
      </c>
      <c r="CM995" s="86" t="s">
        <v>5723</v>
      </c>
      <c r="CN995" s="182"/>
      <c r="CO995" s="183"/>
      <c r="CP995" s="86" t="s">
        <v>5724</v>
      </c>
      <c r="CQ995" s="153"/>
      <c r="CR995" s="187" t="e">
        <f t="shared" si="668"/>
        <v>#VALUE!</v>
      </c>
      <c r="CS995" s="188">
        <v>0</v>
      </c>
      <c r="CT995" s="188" t="e">
        <f t="shared" si="670"/>
        <v>#VALUE!</v>
      </c>
      <c r="CU995" s="93"/>
      <c r="CV995" s="94">
        <f t="shared" si="693"/>
        <v>0</v>
      </c>
      <c r="CW995" s="93">
        <f t="shared" si="694"/>
        <v>0</v>
      </c>
      <c r="CX995" s="86">
        <f t="shared" si="695"/>
        <v>0</v>
      </c>
      <c r="CY995" s="93" t="e">
        <f t="shared" si="671"/>
        <v>#VALUE!</v>
      </c>
      <c r="CZ995" s="93">
        <v>0</v>
      </c>
      <c r="DA995" s="93">
        <v>0</v>
      </c>
      <c r="DB995" s="93" t="e">
        <f t="shared" si="672"/>
        <v>#VALUE!</v>
      </c>
      <c r="DC995" s="93">
        <v>0</v>
      </c>
      <c r="DD995" s="91">
        <v>0</v>
      </c>
      <c r="DE995" s="93" t="e">
        <f t="shared" si="673"/>
        <v>#VALUE!</v>
      </c>
      <c r="DF995" s="93">
        <f t="shared" si="686"/>
        <v>0</v>
      </c>
      <c r="DG995" s="93"/>
      <c r="DH995" s="93">
        <v>0</v>
      </c>
      <c r="DI995" s="93">
        <v>0</v>
      </c>
      <c r="DJ995" s="86">
        <f t="shared" si="674"/>
        <v>0</v>
      </c>
      <c r="DK995" s="91">
        <v>0</v>
      </c>
      <c r="DL995" s="93"/>
      <c r="DM995" s="93">
        <v>0</v>
      </c>
      <c r="DN995" s="93" t="e">
        <f t="shared" si="687"/>
        <v>#VALUE!</v>
      </c>
      <c r="DO995" s="93" t="e">
        <f t="shared" si="675"/>
        <v>#VALUE!</v>
      </c>
      <c r="DP995" s="92" t="e">
        <f t="shared" si="676"/>
        <v>#VALUE!</v>
      </c>
      <c r="DQ995" s="97">
        <f t="shared" si="688"/>
        <v>0</v>
      </c>
      <c r="DR995" s="98">
        <f t="shared" si="677"/>
        <v>10</v>
      </c>
      <c r="DS995" s="93" t="str">
        <f t="shared" si="678"/>
        <v>Mã tin sai !!!</v>
      </c>
      <c r="DT995" s="93"/>
      <c r="DU995" s="78" t="e">
        <f t="shared" si="689"/>
        <v>#VALUE!</v>
      </c>
      <c r="DV995" s="78" t="e">
        <f>INDEX('08_DMGiaDat'!$L:$L,MATCH(DU995,'08_DMGiaDat'!$R:$R,0))</f>
        <v>#VALUE!</v>
      </c>
      <c r="DW995" s="78" t="str">
        <f t="shared" si="690"/>
        <v>5010700200100000001</v>
      </c>
      <c r="DX995" s="78" t="str">
        <f>IFERROR(VLOOKUP(DW995,'08_DMGiaDat'!C918:C919,2,FALSE),"N")</f>
        <v>N</v>
      </c>
      <c r="DY995" s="78" t="str">
        <f t="shared" si="691"/>
        <v>50107002001001</v>
      </c>
      <c r="DZ995" s="78" t="str">
        <f>IFERROR(VLOOKUP(DY995,'08_DMGiaDat'!C918:C919,2,FALSE),"N")</f>
        <v>N</v>
      </c>
      <c r="EA995" s="78" t="str">
        <f t="shared" si="692"/>
        <v>5010700200100000001</v>
      </c>
      <c r="EB995" s="78" t="str">
        <f>IFERROR(VLOOKUP(EA995,'08_DMGiaDat'!C918:C919,2,FALSE),"N")</f>
        <v>N</v>
      </c>
      <c r="EC995" s="92" t="e">
        <f>IF(DV995&lt;&gt;"N",DV995,IF(DX995&lt;&gt;"N",DX995,IF(DZ995&lt;&gt;"N",DZ995*VLOOKUP(LEFT(CB995,3),'03_DMMucDich'!C902:C906,5,FALSE),IF(EB995&lt;&gt;"N",EB995*VLOOKUP(LEFT(CB995,3),'03_DMMucDich'!C902:C906,5,FALSE),"N/A"))))</f>
        <v>#VALUE!</v>
      </c>
    </row>
    <row r="996" spans="1:133" s="34" customFormat="1" ht="16" x14ac:dyDescent="0.2">
      <c r="A996" s="85">
        <v>982</v>
      </c>
      <c r="B996" s="86"/>
      <c r="C996" s="87"/>
      <c r="D996" s="141"/>
      <c r="E996" s="86"/>
      <c r="F996" s="88"/>
      <c r="G996" s="88" t="s">
        <v>5718</v>
      </c>
      <c r="H996" s="151">
        <v>2022</v>
      </c>
      <c r="I996" s="86"/>
      <c r="J996" s="86"/>
      <c r="K996" s="145"/>
      <c r="L996" s="105"/>
      <c r="M996" s="86"/>
      <c r="N996" s="105"/>
      <c r="O996" s="105"/>
      <c r="P996" s="86"/>
      <c r="Q996" s="86"/>
      <c r="R996" s="153"/>
      <c r="S996" s="86"/>
      <c r="T996" s="86"/>
      <c r="U996" s="86"/>
      <c r="V996" s="86" t="str">
        <f t="shared" si="658"/>
        <v xml:space="preserve">, </v>
      </c>
      <c r="W996" s="86"/>
      <c r="X996" s="86"/>
      <c r="Y996" s="86"/>
      <c r="Z996" s="88"/>
      <c r="AA996" s="105"/>
      <c r="AB996" s="86"/>
      <c r="AC996" s="90"/>
      <c r="AD996" s="86"/>
      <c r="AE996" s="86"/>
      <c r="AF996" s="86"/>
      <c r="AG996" s="86"/>
      <c r="AH996" s="160"/>
      <c r="AI996" s="153"/>
      <c r="AJ996" s="153"/>
      <c r="AK996" s="86"/>
      <c r="AL996" s="86"/>
      <c r="AM996" s="153"/>
      <c r="AN996" s="153"/>
      <c r="AO996" s="165"/>
      <c r="AP996" s="153"/>
      <c r="AQ996" s="153"/>
      <c r="AR996" s="166">
        <v>0</v>
      </c>
      <c r="AS996" s="88" t="s">
        <v>5719</v>
      </c>
      <c r="AT996" s="92">
        <f t="shared" si="669"/>
        <v>0</v>
      </c>
      <c r="AU996" s="93">
        <v>0</v>
      </c>
      <c r="AV996" s="93">
        <v>0</v>
      </c>
      <c r="AW996" s="166">
        <v>0</v>
      </c>
      <c r="AX996" s="93">
        <v>0</v>
      </c>
      <c r="AY996" s="177"/>
      <c r="AZ996" s="177">
        <v>0</v>
      </c>
      <c r="BA996" s="178"/>
      <c r="BB996" s="105"/>
      <c r="BC996" s="105"/>
      <c r="BD996" s="93"/>
      <c r="BE996" s="93">
        <v>0</v>
      </c>
      <c r="BF996" s="91">
        <v>0</v>
      </c>
      <c r="BG996" s="94"/>
      <c r="BH996" s="95"/>
      <c r="BI996" s="93">
        <f t="shared" si="679"/>
        <v>0</v>
      </c>
      <c r="BJ996" s="105">
        <f t="shared" si="680"/>
        <v>0</v>
      </c>
      <c r="BK996" s="88">
        <f t="shared" si="681"/>
        <v>0</v>
      </c>
      <c r="BL996" s="86">
        <f t="shared" si="682"/>
        <v>0</v>
      </c>
      <c r="BM996" s="105">
        <f t="shared" si="683"/>
        <v>0</v>
      </c>
      <c r="BN996" s="86">
        <f t="shared" si="684"/>
        <v>0</v>
      </c>
      <c r="BO996" s="86">
        <f t="shared" si="685"/>
        <v>0</v>
      </c>
      <c r="BP996" s="86">
        <f t="shared" si="659"/>
        <v>0</v>
      </c>
      <c r="BQ996" s="160"/>
      <c r="BR996" s="86" t="s">
        <v>5720</v>
      </c>
      <c r="BS996" s="88" t="s">
        <v>5721</v>
      </c>
      <c r="BT996" s="86" t="s">
        <v>5722</v>
      </c>
      <c r="BU996" s="86"/>
      <c r="BV996" s="86">
        <f t="shared" si="660"/>
        <v>0</v>
      </c>
      <c r="BW996" s="105" t="str">
        <f t="shared" si="661"/>
        <v/>
      </c>
      <c r="BX996" s="86">
        <f t="shared" si="696"/>
        <v>0</v>
      </c>
      <c r="BY996" s="86">
        <f t="shared" si="697"/>
        <v>0</v>
      </c>
      <c r="BZ996" s="91">
        <f t="shared" si="698"/>
        <v>0</v>
      </c>
      <c r="CA996" s="91">
        <v>0</v>
      </c>
      <c r="CB996" s="96" t="s">
        <v>5719</v>
      </c>
      <c r="CC996" s="91">
        <f t="shared" si="662"/>
        <v>0</v>
      </c>
      <c r="CD996" s="91">
        <f t="shared" si="663"/>
        <v>0</v>
      </c>
      <c r="CE996" s="93">
        <f t="shared" si="664"/>
        <v>0</v>
      </c>
      <c r="CF996" s="93">
        <f t="shared" si="665"/>
        <v>0</v>
      </c>
      <c r="CG996" s="105"/>
      <c r="CH996" s="105"/>
      <c r="CI996" s="86"/>
      <c r="CJ996" s="188"/>
      <c r="CK996" s="181">
        <f t="shared" si="666"/>
        <v>0</v>
      </c>
      <c r="CL996" s="181">
        <f t="shared" si="667"/>
        <v>0</v>
      </c>
      <c r="CM996" s="86" t="s">
        <v>5723</v>
      </c>
      <c r="CN996" s="182"/>
      <c r="CO996" s="183"/>
      <c r="CP996" s="86" t="s">
        <v>5724</v>
      </c>
      <c r="CQ996" s="153"/>
      <c r="CR996" s="187" t="e">
        <f t="shared" si="668"/>
        <v>#VALUE!</v>
      </c>
      <c r="CS996" s="188">
        <v>0</v>
      </c>
      <c r="CT996" s="188" t="e">
        <f t="shared" si="670"/>
        <v>#VALUE!</v>
      </c>
      <c r="CU996" s="93"/>
      <c r="CV996" s="94">
        <f t="shared" si="693"/>
        <v>0</v>
      </c>
      <c r="CW996" s="93">
        <f t="shared" si="694"/>
        <v>0</v>
      </c>
      <c r="CX996" s="86">
        <f t="shared" si="695"/>
        <v>0</v>
      </c>
      <c r="CY996" s="93" t="e">
        <f t="shared" si="671"/>
        <v>#VALUE!</v>
      </c>
      <c r="CZ996" s="93">
        <v>0</v>
      </c>
      <c r="DA996" s="93">
        <v>0</v>
      </c>
      <c r="DB996" s="93" t="e">
        <f t="shared" si="672"/>
        <v>#VALUE!</v>
      </c>
      <c r="DC996" s="93">
        <v>0</v>
      </c>
      <c r="DD996" s="91">
        <v>0</v>
      </c>
      <c r="DE996" s="93" t="e">
        <f t="shared" si="673"/>
        <v>#VALUE!</v>
      </c>
      <c r="DF996" s="93">
        <f t="shared" si="686"/>
        <v>0</v>
      </c>
      <c r="DG996" s="93"/>
      <c r="DH996" s="93">
        <v>0</v>
      </c>
      <c r="DI996" s="93">
        <v>0</v>
      </c>
      <c r="DJ996" s="86">
        <f t="shared" si="674"/>
        <v>0</v>
      </c>
      <c r="DK996" s="91">
        <v>0</v>
      </c>
      <c r="DL996" s="93"/>
      <c r="DM996" s="93">
        <v>0</v>
      </c>
      <c r="DN996" s="93" t="e">
        <f t="shared" si="687"/>
        <v>#VALUE!</v>
      </c>
      <c r="DO996" s="93" t="e">
        <f t="shared" si="675"/>
        <v>#VALUE!</v>
      </c>
      <c r="DP996" s="92" t="e">
        <f t="shared" si="676"/>
        <v>#VALUE!</v>
      </c>
      <c r="DQ996" s="97">
        <f t="shared" si="688"/>
        <v>0</v>
      </c>
      <c r="DR996" s="98">
        <f t="shared" si="677"/>
        <v>10</v>
      </c>
      <c r="DS996" s="93" t="str">
        <f t="shared" si="678"/>
        <v>Mã tin sai !!!</v>
      </c>
      <c r="DT996" s="93"/>
      <c r="DU996" s="78" t="e">
        <f t="shared" si="689"/>
        <v>#VALUE!</v>
      </c>
      <c r="DV996" s="78" t="e">
        <f>INDEX('08_DMGiaDat'!$L:$L,MATCH(DU996,'08_DMGiaDat'!$R:$R,0))</f>
        <v>#VALUE!</v>
      </c>
      <c r="DW996" s="78" t="str">
        <f t="shared" si="690"/>
        <v>5010700200100000001</v>
      </c>
      <c r="DX996" s="78" t="str">
        <f>IFERROR(VLOOKUP(DW996,'08_DMGiaDat'!C918:C919,2,FALSE),"N")</f>
        <v>N</v>
      </c>
      <c r="DY996" s="78" t="str">
        <f t="shared" si="691"/>
        <v>50107002001001</v>
      </c>
      <c r="DZ996" s="78" t="str">
        <f>IFERROR(VLOOKUP(DY996,'08_DMGiaDat'!C918:C919,2,FALSE),"N")</f>
        <v>N</v>
      </c>
      <c r="EA996" s="78" t="str">
        <f t="shared" si="692"/>
        <v>5010700200100000001</v>
      </c>
      <c r="EB996" s="78" t="str">
        <f>IFERROR(VLOOKUP(EA996,'08_DMGiaDat'!C918:C919,2,FALSE),"N")</f>
        <v>N</v>
      </c>
      <c r="EC996" s="92" t="e">
        <f>IF(DV996&lt;&gt;"N",DV996,IF(DX996&lt;&gt;"N",DX996,IF(DZ996&lt;&gt;"N",DZ996*VLOOKUP(LEFT(CB996,3),'03_DMMucDich'!C902:C906,5,FALSE),IF(EB996&lt;&gt;"N",EB996*VLOOKUP(LEFT(CB996,3),'03_DMMucDich'!C902:C906,5,FALSE),"N/A"))))</f>
        <v>#VALUE!</v>
      </c>
    </row>
    <row r="997" spans="1:133" s="34" customFormat="1" ht="16" x14ac:dyDescent="0.2">
      <c r="A997" s="85">
        <v>983</v>
      </c>
      <c r="B997" s="86"/>
      <c r="C997" s="87"/>
      <c r="D997" s="141"/>
      <c r="E997" s="86"/>
      <c r="F997" s="88"/>
      <c r="G997" s="88" t="s">
        <v>5718</v>
      </c>
      <c r="H997" s="151">
        <v>2022</v>
      </c>
      <c r="I997" s="86"/>
      <c r="J997" s="86"/>
      <c r="K997" s="145"/>
      <c r="L997" s="105"/>
      <c r="M997" s="86"/>
      <c r="N997" s="105"/>
      <c r="O997" s="105"/>
      <c r="P997" s="86"/>
      <c r="Q997" s="86"/>
      <c r="R997" s="153"/>
      <c r="S997" s="86"/>
      <c r="T997" s="86"/>
      <c r="U997" s="86"/>
      <c r="V997" s="86" t="str">
        <f t="shared" si="658"/>
        <v xml:space="preserve">, </v>
      </c>
      <c r="W997" s="86"/>
      <c r="X997" s="86"/>
      <c r="Y997" s="86"/>
      <c r="Z997" s="88"/>
      <c r="AA997" s="105"/>
      <c r="AB997" s="86"/>
      <c r="AC997" s="90"/>
      <c r="AD997" s="86"/>
      <c r="AE997" s="86"/>
      <c r="AF997" s="86"/>
      <c r="AG997" s="86"/>
      <c r="AH997" s="160"/>
      <c r="AI997" s="153"/>
      <c r="AJ997" s="153"/>
      <c r="AK997" s="86"/>
      <c r="AL997" s="86"/>
      <c r="AM997" s="153"/>
      <c r="AN997" s="153"/>
      <c r="AO997" s="165"/>
      <c r="AP997" s="153"/>
      <c r="AQ997" s="153"/>
      <c r="AR997" s="166">
        <v>0</v>
      </c>
      <c r="AS997" s="88" t="s">
        <v>5719</v>
      </c>
      <c r="AT997" s="92">
        <f t="shared" si="669"/>
        <v>0</v>
      </c>
      <c r="AU997" s="93">
        <v>0</v>
      </c>
      <c r="AV997" s="93">
        <v>0</v>
      </c>
      <c r="AW997" s="166">
        <v>0</v>
      </c>
      <c r="AX997" s="93">
        <v>0</v>
      </c>
      <c r="AY997" s="177"/>
      <c r="AZ997" s="177">
        <v>0</v>
      </c>
      <c r="BA997" s="178"/>
      <c r="BB997" s="105"/>
      <c r="BC997" s="105"/>
      <c r="BD997" s="93"/>
      <c r="BE997" s="93">
        <v>0</v>
      </c>
      <c r="BF997" s="91">
        <v>0</v>
      </c>
      <c r="BG997" s="94"/>
      <c r="BH997" s="95"/>
      <c r="BI997" s="93">
        <f t="shared" si="679"/>
        <v>0</v>
      </c>
      <c r="BJ997" s="105">
        <f t="shared" si="680"/>
        <v>0</v>
      </c>
      <c r="BK997" s="88">
        <f t="shared" si="681"/>
        <v>0</v>
      </c>
      <c r="BL997" s="86">
        <f t="shared" si="682"/>
        <v>0</v>
      </c>
      <c r="BM997" s="105">
        <f t="shared" si="683"/>
        <v>0</v>
      </c>
      <c r="BN997" s="86">
        <f t="shared" si="684"/>
        <v>0</v>
      </c>
      <c r="BO997" s="86">
        <f t="shared" si="685"/>
        <v>0</v>
      </c>
      <c r="BP997" s="86">
        <f t="shared" si="659"/>
        <v>0</v>
      </c>
      <c r="BQ997" s="160"/>
      <c r="BR997" s="86" t="s">
        <v>5720</v>
      </c>
      <c r="BS997" s="88" t="s">
        <v>5721</v>
      </c>
      <c r="BT997" s="86" t="s">
        <v>5722</v>
      </c>
      <c r="BU997" s="86"/>
      <c r="BV997" s="86">
        <f t="shared" si="660"/>
        <v>0</v>
      </c>
      <c r="BW997" s="105" t="str">
        <f t="shared" si="661"/>
        <v/>
      </c>
      <c r="BX997" s="86">
        <f t="shared" si="696"/>
        <v>0</v>
      </c>
      <c r="BY997" s="86">
        <f t="shared" si="697"/>
        <v>0</v>
      </c>
      <c r="BZ997" s="91">
        <f t="shared" si="698"/>
        <v>0</v>
      </c>
      <c r="CA997" s="91">
        <v>0</v>
      </c>
      <c r="CB997" s="96" t="s">
        <v>5719</v>
      </c>
      <c r="CC997" s="91">
        <f t="shared" si="662"/>
        <v>0</v>
      </c>
      <c r="CD997" s="91">
        <f t="shared" si="663"/>
        <v>0</v>
      </c>
      <c r="CE997" s="93">
        <f t="shared" si="664"/>
        <v>0</v>
      </c>
      <c r="CF997" s="93">
        <f t="shared" si="665"/>
        <v>0</v>
      </c>
      <c r="CG997" s="105"/>
      <c r="CH997" s="105"/>
      <c r="CI997" s="86"/>
      <c r="CJ997" s="188"/>
      <c r="CK997" s="181">
        <f t="shared" si="666"/>
        <v>0</v>
      </c>
      <c r="CL997" s="181">
        <f t="shared" si="667"/>
        <v>0</v>
      </c>
      <c r="CM997" s="86" t="s">
        <v>5723</v>
      </c>
      <c r="CN997" s="182"/>
      <c r="CO997" s="183"/>
      <c r="CP997" s="86" t="s">
        <v>5724</v>
      </c>
      <c r="CQ997" s="153"/>
      <c r="CR997" s="187" t="e">
        <f t="shared" si="668"/>
        <v>#VALUE!</v>
      </c>
      <c r="CS997" s="188">
        <v>0</v>
      </c>
      <c r="CT997" s="188" t="e">
        <f t="shared" si="670"/>
        <v>#VALUE!</v>
      </c>
      <c r="CU997" s="93"/>
      <c r="CV997" s="94">
        <f t="shared" si="693"/>
        <v>0</v>
      </c>
      <c r="CW997" s="93">
        <f t="shared" si="694"/>
        <v>0</v>
      </c>
      <c r="CX997" s="86">
        <f t="shared" si="695"/>
        <v>0</v>
      </c>
      <c r="CY997" s="93" t="e">
        <f t="shared" si="671"/>
        <v>#VALUE!</v>
      </c>
      <c r="CZ997" s="93">
        <v>0</v>
      </c>
      <c r="DA997" s="93">
        <v>0</v>
      </c>
      <c r="DB997" s="93" t="e">
        <f t="shared" si="672"/>
        <v>#VALUE!</v>
      </c>
      <c r="DC997" s="93">
        <v>0</v>
      </c>
      <c r="DD997" s="91">
        <v>0</v>
      </c>
      <c r="DE997" s="93" t="e">
        <f t="shared" si="673"/>
        <v>#VALUE!</v>
      </c>
      <c r="DF997" s="93">
        <f t="shared" si="686"/>
        <v>0</v>
      </c>
      <c r="DG997" s="93"/>
      <c r="DH997" s="93">
        <v>0</v>
      </c>
      <c r="DI997" s="93">
        <v>0</v>
      </c>
      <c r="DJ997" s="86">
        <f t="shared" si="674"/>
        <v>0</v>
      </c>
      <c r="DK997" s="91">
        <v>0</v>
      </c>
      <c r="DL997" s="93"/>
      <c r="DM997" s="93">
        <v>0</v>
      </c>
      <c r="DN997" s="93" t="e">
        <f t="shared" si="687"/>
        <v>#VALUE!</v>
      </c>
      <c r="DO997" s="93" t="e">
        <f t="shared" si="675"/>
        <v>#VALUE!</v>
      </c>
      <c r="DP997" s="92" t="e">
        <f t="shared" si="676"/>
        <v>#VALUE!</v>
      </c>
      <c r="DQ997" s="97">
        <f t="shared" si="688"/>
        <v>0</v>
      </c>
      <c r="DR997" s="98">
        <f t="shared" si="677"/>
        <v>10</v>
      </c>
      <c r="DS997" s="93" t="str">
        <f t="shared" si="678"/>
        <v>Mã tin sai !!!</v>
      </c>
      <c r="DT997" s="93"/>
      <c r="DU997" s="78" t="e">
        <f t="shared" si="689"/>
        <v>#VALUE!</v>
      </c>
      <c r="DV997" s="78" t="e">
        <f>INDEX('08_DMGiaDat'!$L:$L,MATCH(DU997,'08_DMGiaDat'!$R:$R,0))</f>
        <v>#VALUE!</v>
      </c>
      <c r="DW997" s="78" t="str">
        <f t="shared" si="690"/>
        <v>5010700200100000001</v>
      </c>
      <c r="DX997" s="78" t="str">
        <f>IFERROR(VLOOKUP(DW997,'08_DMGiaDat'!C918:C919,2,FALSE),"N")</f>
        <v>N</v>
      </c>
      <c r="DY997" s="78" t="str">
        <f t="shared" si="691"/>
        <v>50107002001001</v>
      </c>
      <c r="DZ997" s="78" t="str">
        <f>IFERROR(VLOOKUP(DY997,'08_DMGiaDat'!C918:C919,2,FALSE),"N")</f>
        <v>N</v>
      </c>
      <c r="EA997" s="78" t="str">
        <f t="shared" si="692"/>
        <v>5010700200100000001</v>
      </c>
      <c r="EB997" s="78" t="str">
        <f>IFERROR(VLOOKUP(EA997,'08_DMGiaDat'!C918:C919,2,FALSE),"N")</f>
        <v>N</v>
      </c>
      <c r="EC997" s="92" t="e">
        <f>IF(DV997&lt;&gt;"N",DV997,IF(DX997&lt;&gt;"N",DX997,IF(DZ997&lt;&gt;"N",DZ997*VLOOKUP(LEFT(CB997,3),'03_DMMucDich'!C902:C906,5,FALSE),IF(EB997&lt;&gt;"N",EB997*VLOOKUP(LEFT(CB997,3),'03_DMMucDich'!C902:C906,5,FALSE),"N/A"))))</f>
        <v>#VALUE!</v>
      </c>
    </row>
    <row r="998" spans="1:133" s="34" customFormat="1" ht="16" x14ac:dyDescent="0.2">
      <c r="A998" s="85">
        <v>984</v>
      </c>
      <c r="B998" s="86"/>
      <c r="C998" s="87"/>
      <c r="D998" s="141"/>
      <c r="E998" s="86"/>
      <c r="F998" s="88"/>
      <c r="G998" s="88" t="s">
        <v>5718</v>
      </c>
      <c r="H998" s="151">
        <v>2022</v>
      </c>
      <c r="I998" s="86"/>
      <c r="J998" s="86"/>
      <c r="K998" s="145"/>
      <c r="L998" s="105"/>
      <c r="M998" s="86"/>
      <c r="N998" s="105"/>
      <c r="O998" s="105"/>
      <c r="P998" s="86"/>
      <c r="Q998" s="86"/>
      <c r="R998" s="153"/>
      <c r="S998" s="86"/>
      <c r="T998" s="86"/>
      <c r="U998" s="86"/>
      <c r="V998" s="86" t="str">
        <f t="shared" si="658"/>
        <v xml:space="preserve">, </v>
      </c>
      <c r="W998" s="86"/>
      <c r="X998" s="86"/>
      <c r="Y998" s="86"/>
      <c r="Z998" s="88"/>
      <c r="AA998" s="105"/>
      <c r="AB998" s="86"/>
      <c r="AC998" s="90"/>
      <c r="AD998" s="86"/>
      <c r="AE998" s="86"/>
      <c r="AF998" s="86"/>
      <c r="AG998" s="86"/>
      <c r="AH998" s="160"/>
      <c r="AI998" s="153"/>
      <c r="AJ998" s="153"/>
      <c r="AK998" s="86"/>
      <c r="AL998" s="86"/>
      <c r="AM998" s="153"/>
      <c r="AN998" s="153"/>
      <c r="AO998" s="165"/>
      <c r="AP998" s="153"/>
      <c r="AQ998" s="153"/>
      <c r="AR998" s="166">
        <v>0</v>
      </c>
      <c r="AS998" s="88" t="s">
        <v>5719</v>
      </c>
      <c r="AT998" s="92">
        <f t="shared" si="669"/>
        <v>0</v>
      </c>
      <c r="AU998" s="93">
        <v>0</v>
      </c>
      <c r="AV998" s="93">
        <v>0</v>
      </c>
      <c r="AW998" s="166">
        <v>0</v>
      </c>
      <c r="AX998" s="93">
        <v>0</v>
      </c>
      <c r="AY998" s="177"/>
      <c r="AZ998" s="177">
        <v>0</v>
      </c>
      <c r="BA998" s="178"/>
      <c r="BB998" s="105"/>
      <c r="BC998" s="105"/>
      <c r="BD998" s="93"/>
      <c r="BE998" s="93">
        <v>0</v>
      </c>
      <c r="BF998" s="91">
        <v>0</v>
      </c>
      <c r="BG998" s="94"/>
      <c r="BH998" s="95"/>
      <c r="BI998" s="93">
        <f t="shared" si="679"/>
        <v>0</v>
      </c>
      <c r="BJ998" s="105">
        <f t="shared" si="680"/>
        <v>0</v>
      </c>
      <c r="BK998" s="88">
        <f t="shared" si="681"/>
        <v>0</v>
      </c>
      <c r="BL998" s="86">
        <f t="shared" si="682"/>
        <v>0</v>
      </c>
      <c r="BM998" s="105">
        <f t="shared" si="683"/>
        <v>0</v>
      </c>
      <c r="BN998" s="86">
        <f t="shared" si="684"/>
        <v>0</v>
      </c>
      <c r="BO998" s="86">
        <f t="shared" si="685"/>
        <v>0</v>
      </c>
      <c r="BP998" s="86">
        <f t="shared" si="659"/>
        <v>0</v>
      </c>
      <c r="BQ998" s="160"/>
      <c r="BR998" s="86" t="s">
        <v>5720</v>
      </c>
      <c r="BS998" s="88" t="s">
        <v>5721</v>
      </c>
      <c r="BT998" s="86" t="s">
        <v>5722</v>
      </c>
      <c r="BU998" s="86"/>
      <c r="BV998" s="86">
        <f t="shared" si="660"/>
        <v>0</v>
      </c>
      <c r="BW998" s="105" t="str">
        <f t="shared" si="661"/>
        <v/>
      </c>
      <c r="BX998" s="86">
        <f t="shared" si="696"/>
        <v>0</v>
      </c>
      <c r="BY998" s="86">
        <f t="shared" si="697"/>
        <v>0</v>
      </c>
      <c r="BZ998" s="91">
        <f t="shared" si="698"/>
        <v>0</v>
      </c>
      <c r="CA998" s="91">
        <v>0</v>
      </c>
      <c r="CB998" s="96" t="s">
        <v>5719</v>
      </c>
      <c r="CC998" s="91">
        <f t="shared" si="662"/>
        <v>0</v>
      </c>
      <c r="CD998" s="91">
        <f t="shared" si="663"/>
        <v>0</v>
      </c>
      <c r="CE998" s="93">
        <f t="shared" si="664"/>
        <v>0</v>
      </c>
      <c r="CF998" s="93">
        <f t="shared" si="665"/>
        <v>0</v>
      </c>
      <c r="CG998" s="105"/>
      <c r="CH998" s="105"/>
      <c r="CI998" s="86"/>
      <c r="CJ998" s="188"/>
      <c r="CK998" s="181">
        <f t="shared" si="666"/>
        <v>0</v>
      </c>
      <c r="CL998" s="181">
        <f t="shared" si="667"/>
        <v>0</v>
      </c>
      <c r="CM998" s="86" t="s">
        <v>5723</v>
      </c>
      <c r="CN998" s="182"/>
      <c r="CO998" s="183"/>
      <c r="CP998" s="86" t="s">
        <v>5724</v>
      </c>
      <c r="CQ998" s="153"/>
      <c r="CR998" s="187" t="e">
        <f t="shared" si="668"/>
        <v>#VALUE!</v>
      </c>
      <c r="CS998" s="188">
        <v>0</v>
      </c>
      <c r="CT998" s="188" t="e">
        <f t="shared" si="670"/>
        <v>#VALUE!</v>
      </c>
      <c r="CU998" s="93"/>
      <c r="CV998" s="94">
        <f t="shared" si="693"/>
        <v>0</v>
      </c>
      <c r="CW998" s="93">
        <f t="shared" si="694"/>
        <v>0</v>
      </c>
      <c r="CX998" s="86">
        <f t="shared" si="695"/>
        <v>0</v>
      </c>
      <c r="CY998" s="93" t="e">
        <f t="shared" si="671"/>
        <v>#VALUE!</v>
      </c>
      <c r="CZ998" s="93">
        <v>0</v>
      </c>
      <c r="DA998" s="93">
        <v>0</v>
      </c>
      <c r="DB998" s="93" t="e">
        <f t="shared" si="672"/>
        <v>#VALUE!</v>
      </c>
      <c r="DC998" s="93">
        <v>0</v>
      </c>
      <c r="DD998" s="91">
        <v>0</v>
      </c>
      <c r="DE998" s="93" t="e">
        <f t="shared" si="673"/>
        <v>#VALUE!</v>
      </c>
      <c r="DF998" s="93">
        <f t="shared" si="686"/>
        <v>0</v>
      </c>
      <c r="DG998" s="93"/>
      <c r="DH998" s="93">
        <v>0</v>
      </c>
      <c r="DI998" s="93">
        <v>0</v>
      </c>
      <c r="DJ998" s="86">
        <f t="shared" si="674"/>
        <v>0</v>
      </c>
      <c r="DK998" s="91">
        <v>0</v>
      </c>
      <c r="DL998" s="93"/>
      <c r="DM998" s="93">
        <v>0</v>
      </c>
      <c r="DN998" s="93" t="e">
        <f t="shared" si="687"/>
        <v>#VALUE!</v>
      </c>
      <c r="DO998" s="93" t="e">
        <f t="shared" si="675"/>
        <v>#VALUE!</v>
      </c>
      <c r="DP998" s="92" t="e">
        <f t="shared" si="676"/>
        <v>#VALUE!</v>
      </c>
      <c r="DQ998" s="97">
        <f t="shared" si="688"/>
        <v>0</v>
      </c>
      <c r="DR998" s="98">
        <f t="shared" si="677"/>
        <v>10</v>
      </c>
      <c r="DS998" s="93" t="str">
        <f t="shared" si="678"/>
        <v>Mã tin sai !!!</v>
      </c>
      <c r="DT998" s="93"/>
      <c r="DU998" s="78" t="e">
        <f t="shared" si="689"/>
        <v>#VALUE!</v>
      </c>
      <c r="DV998" s="78" t="e">
        <f>INDEX('08_DMGiaDat'!$L:$L,MATCH(DU998,'08_DMGiaDat'!$R:$R,0))</f>
        <v>#VALUE!</v>
      </c>
      <c r="DW998" s="78" t="str">
        <f t="shared" si="690"/>
        <v>5010700200100000001</v>
      </c>
      <c r="DX998" s="78" t="str">
        <f>IFERROR(VLOOKUP(DW998,'08_DMGiaDat'!C918:C919,2,FALSE),"N")</f>
        <v>N</v>
      </c>
      <c r="DY998" s="78" t="str">
        <f t="shared" si="691"/>
        <v>50107002001001</v>
      </c>
      <c r="DZ998" s="78" t="str">
        <f>IFERROR(VLOOKUP(DY998,'08_DMGiaDat'!C918:C919,2,FALSE),"N")</f>
        <v>N</v>
      </c>
      <c r="EA998" s="78" t="str">
        <f t="shared" si="692"/>
        <v>5010700200100000001</v>
      </c>
      <c r="EB998" s="78" t="str">
        <f>IFERROR(VLOOKUP(EA998,'08_DMGiaDat'!C918:C919,2,FALSE),"N")</f>
        <v>N</v>
      </c>
      <c r="EC998" s="92" t="e">
        <f>IF(DV998&lt;&gt;"N",DV998,IF(DX998&lt;&gt;"N",DX998,IF(DZ998&lt;&gt;"N",DZ998*VLOOKUP(LEFT(CB998,3),'03_DMMucDich'!C902:C906,5,FALSE),IF(EB998&lt;&gt;"N",EB998*VLOOKUP(LEFT(CB998,3),'03_DMMucDich'!C902:C906,5,FALSE),"N/A"))))</f>
        <v>#VALUE!</v>
      </c>
    </row>
    <row r="999" spans="1:133" s="34" customFormat="1" ht="16" x14ac:dyDescent="0.2">
      <c r="A999" s="85">
        <v>985</v>
      </c>
      <c r="B999" s="86"/>
      <c r="C999" s="87"/>
      <c r="D999" s="141"/>
      <c r="E999" s="86"/>
      <c r="F999" s="88"/>
      <c r="G999" s="88" t="s">
        <v>5718</v>
      </c>
      <c r="H999" s="151">
        <v>2022</v>
      </c>
      <c r="I999" s="86"/>
      <c r="J999" s="86"/>
      <c r="K999" s="145"/>
      <c r="L999" s="105"/>
      <c r="M999" s="86"/>
      <c r="N999" s="105"/>
      <c r="O999" s="105"/>
      <c r="P999" s="86"/>
      <c r="Q999" s="86"/>
      <c r="R999" s="153"/>
      <c r="S999" s="86"/>
      <c r="T999" s="86"/>
      <c r="U999" s="86"/>
      <c r="V999" s="86" t="str">
        <f t="shared" si="658"/>
        <v xml:space="preserve">, </v>
      </c>
      <c r="W999" s="86"/>
      <c r="X999" s="86"/>
      <c r="Y999" s="86"/>
      <c r="Z999" s="88"/>
      <c r="AA999" s="105"/>
      <c r="AB999" s="86"/>
      <c r="AC999" s="90"/>
      <c r="AD999" s="86"/>
      <c r="AE999" s="86"/>
      <c r="AF999" s="86"/>
      <c r="AG999" s="86"/>
      <c r="AH999" s="160"/>
      <c r="AI999" s="153"/>
      <c r="AJ999" s="153"/>
      <c r="AK999" s="86"/>
      <c r="AL999" s="86"/>
      <c r="AM999" s="153"/>
      <c r="AN999" s="153"/>
      <c r="AO999" s="165"/>
      <c r="AP999" s="153"/>
      <c r="AQ999" s="153"/>
      <c r="AR999" s="166">
        <v>0</v>
      </c>
      <c r="AS999" s="88" t="s">
        <v>5719</v>
      </c>
      <c r="AT999" s="92">
        <f t="shared" si="669"/>
        <v>0</v>
      </c>
      <c r="AU999" s="93">
        <v>0</v>
      </c>
      <c r="AV999" s="93">
        <v>0</v>
      </c>
      <c r="AW999" s="166">
        <v>0</v>
      </c>
      <c r="AX999" s="93">
        <v>0</v>
      </c>
      <c r="AY999" s="177"/>
      <c r="AZ999" s="177">
        <v>0</v>
      </c>
      <c r="BA999" s="178"/>
      <c r="BB999" s="105"/>
      <c r="BC999" s="105"/>
      <c r="BD999" s="93"/>
      <c r="BE999" s="93">
        <v>0</v>
      </c>
      <c r="BF999" s="91">
        <v>0</v>
      </c>
      <c r="BG999" s="94"/>
      <c r="BH999" s="95"/>
      <c r="BI999" s="93">
        <f t="shared" si="679"/>
        <v>0</v>
      </c>
      <c r="BJ999" s="105">
        <f t="shared" si="680"/>
        <v>0</v>
      </c>
      <c r="BK999" s="88">
        <f t="shared" si="681"/>
        <v>0</v>
      </c>
      <c r="BL999" s="86">
        <f t="shared" si="682"/>
        <v>0</v>
      </c>
      <c r="BM999" s="105">
        <f t="shared" si="683"/>
        <v>0</v>
      </c>
      <c r="BN999" s="86">
        <f t="shared" si="684"/>
        <v>0</v>
      </c>
      <c r="BO999" s="86">
        <f t="shared" si="685"/>
        <v>0</v>
      </c>
      <c r="BP999" s="86">
        <f t="shared" si="659"/>
        <v>0</v>
      </c>
      <c r="BQ999" s="160"/>
      <c r="BR999" s="86" t="s">
        <v>5720</v>
      </c>
      <c r="BS999" s="88" t="s">
        <v>5721</v>
      </c>
      <c r="BT999" s="86" t="s">
        <v>5722</v>
      </c>
      <c r="BU999" s="86"/>
      <c r="BV999" s="86">
        <f t="shared" si="660"/>
        <v>0</v>
      </c>
      <c r="BW999" s="105" t="str">
        <f t="shared" si="661"/>
        <v/>
      </c>
      <c r="BX999" s="86">
        <f t="shared" si="696"/>
        <v>0</v>
      </c>
      <c r="BY999" s="86">
        <f t="shared" si="697"/>
        <v>0</v>
      </c>
      <c r="BZ999" s="91">
        <f t="shared" si="698"/>
        <v>0</v>
      </c>
      <c r="CA999" s="91">
        <v>0</v>
      </c>
      <c r="CB999" s="96" t="s">
        <v>5719</v>
      </c>
      <c r="CC999" s="91">
        <f t="shared" si="662"/>
        <v>0</v>
      </c>
      <c r="CD999" s="91">
        <f t="shared" si="663"/>
        <v>0</v>
      </c>
      <c r="CE999" s="93">
        <f t="shared" si="664"/>
        <v>0</v>
      </c>
      <c r="CF999" s="93">
        <f t="shared" si="665"/>
        <v>0</v>
      </c>
      <c r="CG999" s="105"/>
      <c r="CH999" s="105"/>
      <c r="CI999" s="86"/>
      <c r="CJ999" s="188"/>
      <c r="CK999" s="181">
        <f t="shared" si="666"/>
        <v>0</v>
      </c>
      <c r="CL999" s="181">
        <f t="shared" si="667"/>
        <v>0</v>
      </c>
      <c r="CM999" s="86" t="s">
        <v>5723</v>
      </c>
      <c r="CN999" s="182"/>
      <c r="CO999" s="183"/>
      <c r="CP999" s="86" t="s">
        <v>5724</v>
      </c>
      <c r="CQ999" s="153"/>
      <c r="CR999" s="187" t="e">
        <f t="shared" si="668"/>
        <v>#VALUE!</v>
      </c>
      <c r="CS999" s="188">
        <v>0</v>
      </c>
      <c r="CT999" s="188" t="e">
        <f t="shared" si="670"/>
        <v>#VALUE!</v>
      </c>
      <c r="CU999" s="93"/>
      <c r="CV999" s="94">
        <f t="shared" si="693"/>
        <v>0</v>
      </c>
      <c r="CW999" s="93">
        <f t="shared" si="694"/>
        <v>0</v>
      </c>
      <c r="CX999" s="86">
        <f t="shared" si="695"/>
        <v>0</v>
      </c>
      <c r="CY999" s="93" t="e">
        <f t="shared" si="671"/>
        <v>#VALUE!</v>
      </c>
      <c r="CZ999" s="93">
        <v>0</v>
      </c>
      <c r="DA999" s="93">
        <v>0</v>
      </c>
      <c r="DB999" s="93" t="e">
        <f t="shared" si="672"/>
        <v>#VALUE!</v>
      </c>
      <c r="DC999" s="93">
        <v>0</v>
      </c>
      <c r="DD999" s="91">
        <v>0</v>
      </c>
      <c r="DE999" s="93" t="e">
        <f t="shared" si="673"/>
        <v>#VALUE!</v>
      </c>
      <c r="DF999" s="93">
        <f t="shared" si="686"/>
        <v>0</v>
      </c>
      <c r="DG999" s="93"/>
      <c r="DH999" s="93">
        <v>0</v>
      </c>
      <c r="DI999" s="93">
        <v>0</v>
      </c>
      <c r="DJ999" s="86">
        <f t="shared" si="674"/>
        <v>0</v>
      </c>
      <c r="DK999" s="91">
        <v>0</v>
      </c>
      <c r="DL999" s="93"/>
      <c r="DM999" s="93">
        <v>0</v>
      </c>
      <c r="DN999" s="93" t="e">
        <f t="shared" si="687"/>
        <v>#VALUE!</v>
      </c>
      <c r="DO999" s="93" t="e">
        <f t="shared" si="675"/>
        <v>#VALUE!</v>
      </c>
      <c r="DP999" s="92" t="e">
        <f t="shared" si="676"/>
        <v>#VALUE!</v>
      </c>
      <c r="DQ999" s="97">
        <f t="shared" si="688"/>
        <v>0</v>
      </c>
      <c r="DR999" s="98">
        <f t="shared" si="677"/>
        <v>10</v>
      </c>
      <c r="DS999" s="93" t="str">
        <f t="shared" si="678"/>
        <v>Mã tin sai !!!</v>
      </c>
      <c r="DT999" s="93"/>
      <c r="DU999" s="78" t="e">
        <f t="shared" si="689"/>
        <v>#VALUE!</v>
      </c>
      <c r="DV999" s="78" t="e">
        <f>INDEX('08_DMGiaDat'!$L:$L,MATCH(DU999,'08_DMGiaDat'!$R:$R,0))</f>
        <v>#VALUE!</v>
      </c>
      <c r="DW999" s="78" t="str">
        <f t="shared" si="690"/>
        <v>5010700200100000001</v>
      </c>
      <c r="DX999" s="78" t="str">
        <f>IFERROR(VLOOKUP(DW999,'08_DMGiaDat'!C918:C919,2,FALSE),"N")</f>
        <v>N</v>
      </c>
      <c r="DY999" s="78" t="str">
        <f t="shared" si="691"/>
        <v>50107002001001</v>
      </c>
      <c r="DZ999" s="78" t="str">
        <f>IFERROR(VLOOKUP(DY999,'08_DMGiaDat'!C918:C919,2,FALSE),"N")</f>
        <v>N</v>
      </c>
      <c r="EA999" s="78" t="str">
        <f t="shared" si="692"/>
        <v>5010700200100000001</v>
      </c>
      <c r="EB999" s="78" t="str">
        <f>IFERROR(VLOOKUP(EA999,'08_DMGiaDat'!C918:C919,2,FALSE),"N")</f>
        <v>N</v>
      </c>
      <c r="EC999" s="92" t="e">
        <f>IF(DV999&lt;&gt;"N",DV999,IF(DX999&lt;&gt;"N",DX999,IF(DZ999&lt;&gt;"N",DZ999*VLOOKUP(LEFT(CB999,3),'03_DMMucDich'!C902:C906,5,FALSE),IF(EB999&lt;&gt;"N",EB999*VLOOKUP(LEFT(CB999,3),'03_DMMucDich'!C902:C906,5,FALSE),"N/A"))))</f>
        <v>#VALUE!</v>
      </c>
    </row>
    <row r="1000" spans="1:133" s="34" customFormat="1" ht="16" x14ac:dyDescent="0.2">
      <c r="A1000" s="85">
        <v>986</v>
      </c>
      <c r="B1000" s="86"/>
      <c r="C1000" s="87"/>
      <c r="D1000" s="141"/>
      <c r="E1000" s="86"/>
      <c r="F1000" s="88"/>
      <c r="G1000" s="88" t="s">
        <v>5718</v>
      </c>
      <c r="H1000" s="151">
        <v>2022</v>
      </c>
      <c r="I1000" s="86"/>
      <c r="J1000" s="86"/>
      <c r="K1000" s="145"/>
      <c r="L1000" s="105"/>
      <c r="M1000" s="86"/>
      <c r="N1000" s="105"/>
      <c r="O1000" s="105"/>
      <c r="P1000" s="86"/>
      <c r="Q1000" s="86"/>
      <c r="R1000" s="153"/>
      <c r="S1000" s="86"/>
      <c r="T1000" s="86"/>
      <c r="U1000" s="86"/>
      <c r="V1000" s="86" t="str">
        <f t="shared" ref="V1000:V1063" si="699">AJ1000&amp;", "&amp;AI1000</f>
        <v xml:space="preserve">, </v>
      </c>
      <c r="W1000" s="86"/>
      <c r="X1000" s="86"/>
      <c r="Y1000" s="86"/>
      <c r="Z1000" s="88"/>
      <c r="AA1000" s="105"/>
      <c r="AB1000" s="86"/>
      <c r="AC1000" s="90"/>
      <c r="AD1000" s="86"/>
      <c r="AE1000" s="86"/>
      <c r="AF1000" s="86"/>
      <c r="AG1000" s="86"/>
      <c r="AH1000" s="160"/>
      <c r="AI1000" s="153"/>
      <c r="AJ1000" s="153"/>
      <c r="AK1000" s="86"/>
      <c r="AL1000" s="86"/>
      <c r="AM1000" s="153"/>
      <c r="AN1000" s="153"/>
      <c r="AO1000" s="165"/>
      <c r="AP1000" s="153"/>
      <c r="AQ1000" s="153"/>
      <c r="AR1000" s="166">
        <v>0</v>
      </c>
      <c r="AS1000" s="88" t="s">
        <v>5719</v>
      </c>
      <c r="AT1000" s="92">
        <f t="shared" si="669"/>
        <v>0</v>
      </c>
      <c r="AU1000" s="93">
        <v>0</v>
      </c>
      <c r="AV1000" s="93">
        <v>0</v>
      </c>
      <c r="AW1000" s="166">
        <v>0</v>
      </c>
      <c r="AX1000" s="93">
        <v>0</v>
      </c>
      <c r="AY1000" s="177"/>
      <c r="AZ1000" s="177">
        <v>0</v>
      </c>
      <c r="BA1000" s="178"/>
      <c r="BB1000" s="105"/>
      <c r="BC1000" s="105"/>
      <c r="BD1000" s="93"/>
      <c r="BE1000" s="93">
        <v>0</v>
      </c>
      <c r="BF1000" s="91">
        <v>0</v>
      </c>
      <c r="BG1000" s="94"/>
      <c r="BH1000" s="95"/>
      <c r="BI1000" s="93">
        <f t="shared" si="679"/>
        <v>0</v>
      </c>
      <c r="BJ1000" s="105">
        <f t="shared" si="680"/>
        <v>0</v>
      </c>
      <c r="BK1000" s="88">
        <f t="shared" si="681"/>
        <v>0</v>
      </c>
      <c r="BL1000" s="86">
        <f t="shared" si="682"/>
        <v>0</v>
      </c>
      <c r="BM1000" s="105">
        <f t="shared" si="683"/>
        <v>0</v>
      </c>
      <c r="BN1000" s="86">
        <f t="shared" si="684"/>
        <v>0</v>
      </c>
      <c r="BO1000" s="86">
        <f t="shared" si="685"/>
        <v>0</v>
      </c>
      <c r="BP1000" s="86">
        <f t="shared" ref="BP1000:BP1063" si="700">AI1000</f>
        <v>0</v>
      </c>
      <c r="BQ1000" s="160"/>
      <c r="BR1000" s="86" t="s">
        <v>5720</v>
      </c>
      <c r="BS1000" s="88" t="s">
        <v>5721</v>
      </c>
      <c r="BT1000" s="86" t="s">
        <v>5722</v>
      </c>
      <c r="BU1000" s="86"/>
      <c r="BV1000" s="86">
        <f t="shared" ref="BV1000:BV1063" si="701">AN1000</f>
        <v>0</v>
      </c>
      <c r="BW1000" s="105" t="str">
        <f t="shared" ref="BW1000:BW1063" si="702">IF(BU1000="X",AO1000,"")</f>
        <v/>
      </c>
      <c r="BX1000" s="86">
        <f t="shared" si="696"/>
        <v>0</v>
      </c>
      <c r="BY1000" s="86">
        <f t="shared" si="697"/>
        <v>0</v>
      </c>
      <c r="BZ1000" s="91">
        <f t="shared" si="698"/>
        <v>0</v>
      </c>
      <c r="CA1000" s="91">
        <v>0</v>
      </c>
      <c r="CB1000" s="96" t="s">
        <v>5719</v>
      </c>
      <c r="CC1000" s="91">
        <f t="shared" ref="CC1000:CC1063" si="703">AW1000</f>
        <v>0</v>
      </c>
      <c r="CD1000" s="91">
        <f t="shared" ref="CD1000:CD1063" si="704">AY1000</f>
        <v>0</v>
      </c>
      <c r="CE1000" s="93">
        <f t="shared" ref="CE1000:CE1063" si="705">AZ1000</f>
        <v>0</v>
      </c>
      <c r="CF1000" s="93">
        <f t="shared" ref="CF1000:CF1063" si="706">BA1000</f>
        <v>0</v>
      </c>
      <c r="CG1000" s="105"/>
      <c r="CH1000" s="105"/>
      <c r="CI1000" s="86"/>
      <c r="CJ1000" s="188"/>
      <c r="CK1000" s="181">
        <f t="shared" ref="CK1000:CK1063" si="707">BZ1000</f>
        <v>0</v>
      </c>
      <c r="CL1000" s="181">
        <f t="shared" ref="CL1000:CL1063" si="708">AW1000</f>
        <v>0</v>
      </c>
      <c r="CM1000" s="86" t="s">
        <v>5723</v>
      </c>
      <c r="CN1000" s="182"/>
      <c r="CO1000" s="183"/>
      <c r="CP1000" s="86" t="s">
        <v>5724</v>
      </c>
      <c r="CQ1000" s="153"/>
      <c r="CR1000" s="187" t="e">
        <f t="shared" ref="CR1000:CR1063" si="709">EC1000</f>
        <v>#VALUE!</v>
      </c>
      <c r="CS1000" s="188">
        <v>0</v>
      </c>
      <c r="CT1000" s="188" t="e">
        <f t="shared" si="670"/>
        <v>#VALUE!</v>
      </c>
      <c r="CU1000" s="93"/>
      <c r="CV1000" s="94">
        <f t="shared" si="693"/>
        <v>0</v>
      </c>
      <c r="CW1000" s="93">
        <f t="shared" si="694"/>
        <v>0</v>
      </c>
      <c r="CX1000" s="86">
        <f t="shared" si="695"/>
        <v>0</v>
      </c>
      <c r="CY1000" s="93" t="e">
        <f t="shared" si="671"/>
        <v>#VALUE!</v>
      </c>
      <c r="CZ1000" s="93">
        <v>0</v>
      </c>
      <c r="DA1000" s="93">
        <v>0</v>
      </c>
      <c r="DB1000" s="93" t="e">
        <f t="shared" si="672"/>
        <v>#VALUE!</v>
      </c>
      <c r="DC1000" s="93">
        <v>0</v>
      </c>
      <c r="DD1000" s="91">
        <v>0</v>
      </c>
      <c r="DE1000" s="93" t="e">
        <f t="shared" si="673"/>
        <v>#VALUE!</v>
      </c>
      <c r="DF1000" s="93">
        <f t="shared" si="686"/>
        <v>0</v>
      </c>
      <c r="DG1000" s="93"/>
      <c r="DH1000" s="93">
        <v>0</v>
      </c>
      <c r="DI1000" s="93">
        <v>0</v>
      </c>
      <c r="DJ1000" s="86">
        <f t="shared" si="674"/>
        <v>0</v>
      </c>
      <c r="DK1000" s="91">
        <v>0</v>
      </c>
      <c r="DL1000" s="93"/>
      <c r="DM1000" s="93">
        <v>0</v>
      </c>
      <c r="DN1000" s="93" t="e">
        <f t="shared" si="687"/>
        <v>#VALUE!</v>
      </c>
      <c r="DO1000" s="93" t="e">
        <f t="shared" si="675"/>
        <v>#VALUE!</v>
      </c>
      <c r="DP1000" s="92" t="e">
        <f t="shared" si="676"/>
        <v>#VALUE!</v>
      </c>
      <c r="DQ1000" s="97">
        <f t="shared" si="688"/>
        <v>0</v>
      </c>
      <c r="DR1000" s="98">
        <f t="shared" si="677"/>
        <v>10</v>
      </c>
      <c r="DS1000" s="93" t="str">
        <f t="shared" si="678"/>
        <v>Mã tin sai !!!</v>
      </c>
      <c r="DT1000" s="93"/>
      <c r="DU1000" s="78" t="e">
        <f t="shared" si="689"/>
        <v>#VALUE!</v>
      </c>
      <c r="DV1000" s="78" t="e">
        <f>INDEX('08_DMGiaDat'!$L:$L,MATCH(DU1000,'08_DMGiaDat'!$R:$R,0))</f>
        <v>#VALUE!</v>
      </c>
      <c r="DW1000" s="78" t="str">
        <f t="shared" si="690"/>
        <v>5010700200100000001</v>
      </c>
      <c r="DX1000" s="78" t="str">
        <f>IFERROR(VLOOKUP(DW1000,'08_DMGiaDat'!C918:C919,2,FALSE),"N")</f>
        <v>N</v>
      </c>
      <c r="DY1000" s="78" t="str">
        <f t="shared" si="691"/>
        <v>50107002001001</v>
      </c>
      <c r="DZ1000" s="78" t="str">
        <f>IFERROR(VLOOKUP(DY1000,'08_DMGiaDat'!C918:C919,2,FALSE),"N")</f>
        <v>N</v>
      </c>
      <c r="EA1000" s="78" t="str">
        <f t="shared" si="692"/>
        <v>5010700200100000001</v>
      </c>
      <c r="EB1000" s="78" t="str">
        <f>IFERROR(VLOOKUP(EA1000,'08_DMGiaDat'!C918:C919,2,FALSE),"N")</f>
        <v>N</v>
      </c>
      <c r="EC1000" s="92" t="e">
        <f>IF(DV1000&lt;&gt;"N",DV1000,IF(DX1000&lt;&gt;"N",DX1000,IF(DZ1000&lt;&gt;"N",DZ1000*VLOOKUP(LEFT(CB1000,3),'03_DMMucDich'!C902:C906,5,FALSE),IF(EB1000&lt;&gt;"N",EB1000*VLOOKUP(LEFT(CB1000,3),'03_DMMucDich'!C902:C906,5,FALSE),"N/A"))))</f>
        <v>#VALUE!</v>
      </c>
    </row>
    <row r="1001" spans="1:133" s="34" customFormat="1" ht="16" x14ac:dyDescent="0.2">
      <c r="A1001" s="85">
        <v>987</v>
      </c>
      <c r="B1001" s="86"/>
      <c r="C1001" s="87"/>
      <c r="D1001" s="141"/>
      <c r="E1001" s="86"/>
      <c r="F1001" s="88"/>
      <c r="G1001" s="88" t="s">
        <v>5718</v>
      </c>
      <c r="H1001" s="151">
        <v>2022</v>
      </c>
      <c r="I1001" s="86"/>
      <c r="J1001" s="86"/>
      <c r="K1001" s="145"/>
      <c r="L1001" s="105"/>
      <c r="M1001" s="86"/>
      <c r="N1001" s="105"/>
      <c r="O1001" s="105"/>
      <c r="P1001" s="86"/>
      <c r="Q1001" s="86"/>
      <c r="R1001" s="153"/>
      <c r="S1001" s="86"/>
      <c r="T1001" s="86"/>
      <c r="U1001" s="86"/>
      <c r="V1001" s="86" t="str">
        <f t="shared" si="699"/>
        <v xml:space="preserve">, </v>
      </c>
      <c r="W1001" s="86"/>
      <c r="X1001" s="86"/>
      <c r="Y1001" s="86"/>
      <c r="Z1001" s="88"/>
      <c r="AA1001" s="105"/>
      <c r="AB1001" s="86"/>
      <c r="AC1001" s="90"/>
      <c r="AD1001" s="86"/>
      <c r="AE1001" s="86"/>
      <c r="AF1001" s="86"/>
      <c r="AG1001" s="86"/>
      <c r="AH1001" s="160"/>
      <c r="AI1001" s="153"/>
      <c r="AJ1001" s="153"/>
      <c r="AK1001" s="86"/>
      <c r="AL1001" s="86"/>
      <c r="AM1001" s="153"/>
      <c r="AN1001" s="153"/>
      <c r="AO1001" s="165"/>
      <c r="AP1001" s="153"/>
      <c r="AQ1001" s="153"/>
      <c r="AR1001" s="166">
        <v>0</v>
      </c>
      <c r="AS1001" s="88" t="s">
        <v>5719</v>
      </c>
      <c r="AT1001" s="92">
        <f t="shared" si="669"/>
        <v>0</v>
      </c>
      <c r="AU1001" s="93">
        <v>0</v>
      </c>
      <c r="AV1001" s="93">
        <v>0</v>
      </c>
      <c r="AW1001" s="166">
        <v>0</v>
      </c>
      <c r="AX1001" s="93">
        <v>0</v>
      </c>
      <c r="AY1001" s="177"/>
      <c r="AZ1001" s="177">
        <v>0</v>
      </c>
      <c r="BA1001" s="178"/>
      <c r="BB1001" s="105"/>
      <c r="BC1001" s="105"/>
      <c r="BD1001" s="93"/>
      <c r="BE1001" s="93">
        <v>0</v>
      </c>
      <c r="BF1001" s="91">
        <v>0</v>
      </c>
      <c r="BG1001" s="94"/>
      <c r="BH1001" s="95"/>
      <c r="BI1001" s="93">
        <f t="shared" si="679"/>
        <v>0</v>
      </c>
      <c r="BJ1001" s="105">
        <f t="shared" si="680"/>
        <v>0</v>
      </c>
      <c r="BK1001" s="88">
        <f t="shared" si="681"/>
        <v>0</v>
      </c>
      <c r="BL1001" s="86">
        <f t="shared" si="682"/>
        <v>0</v>
      </c>
      <c r="BM1001" s="105">
        <f t="shared" si="683"/>
        <v>0</v>
      </c>
      <c r="BN1001" s="86">
        <f t="shared" si="684"/>
        <v>0</v>
      </c>
      <c r="BO1001" s="86">
        <f t="shared" si="685"/>
        <v>0</v>
      </c>
      <c r="BP1001" s="86">
        <f t="shared" si="700"/>
        <v>0</v>
      </c>
      <c r="BQ1001" s="160"/>
      <c r="BR1001" s="86" t="s">
        <v>5720</v>
      </c>
      <c r="BS1001" s="88" t="s">
        <v>5721</v>
      </c>
      <c r="BT1001" s="86" t="s">
        <v>5722</v>
      </c>
      <c r="BU1001" s="86"/>
      <c r="BV1001" s="86">
        <f t="shared" si="701"/>
        <v>0</v>
      </c>
      <c r="BW1001" s="105" t="str">
        <f t="shared" si="702"/>
        <v/>
      </c>
      <c r="BX1001" s="86">
        <f t="shared" si="696"/>
        <v>0</v>
      </c>
      <c r="BY1001" s="86">
        <f t="shared" si="697"/>
        <v>0</v>
      </c>
      <c r="BZ1001" s="91">
        <f t="shared" si="698"/>
        <v>0</v>
      </c>
      <c r="CA1001" s="91">
        <v>0</v>
      </c>
      <c r="CB1001" s="96" t="s">
        <v>5719</v>
      </c>
      <c r="CC1001" s="91">
        <f t="shared" si="703"/>
        <v>0</v>
      </c>
      <c r="CD1001" s="91">
        <f t="shared" si="704"/>
        <v>0</v>
      </c>
      <c r="CE1001" s="93">
        <f t="shared" si="705"/>
        <v>0</v>
      </c>
      <c r="CF1001" s="93">
        <f t="shared" si="706"/>
        <v>0</v>
      </c>
      <c r="CG1001" s="105"/>
      <c r="CH1001" s="105"/>
      <c r="CI1001" s="86"/>
      <c r="CJ1001" s="188"/>
      <c r="CK1001" s="181">
        <f t="shared" si="707"/>
        <v>0</v>
      </c>
      <c r="CL1001" s="181">
        <f t="shared" si="708"/>
        <v>0</v>
      </c>
      <c r="CM1001" s="86" t="s">
        <v>5723</v>
      </c>
      <c r="CN1001" s="182"/>
      <c r="CO1001" s="183"/>
      <c r="CP1001" s="86" t="s">
        <v>5724</v>
      </c>
      <c r="CQ1001" s="153"/>
      <c r="CR1001" s="187" t="e">
        <f t="shared" si="709"/>
        <v>#VALUE!</v>
      </c>
      <c r="CS1001" s="188">
        <v>0</v>
      </c>
      <c r="CT1001" s="188" t="e">
        <f t="shared" si="670"/>
        <v>#VALUE!</v>
      </c>
      <c r="CU1001" s="93"/>
      <c r="CV1001" s="94">
        <f t="shared" si="693"/>
        <v>0</v>
      </c>
      <c r="CW1001" s="93">
        <f t="shared" si="694"/>
        <v>0</v>
      </c>
      <c r="CX1001" s="86">
        <f t="shared" si="695"/>
        <v>0</v>
      </c>
      <c r="CY1001" s="93" t="e">
        <f t="shared" si="671"/>
        <v>#VALUE!</v>
      </c>
      <c r="CZ1001" s="93">
        <v>0</v>
      </c>
      <c r="DA1001" s="93">
        <v>0</v>
      </c>
      <c r="DB1001" s="93" t="e">
        <f t="shared" si="672"/>
        <v>#VALUE!</v>
      </c>
      <c r="DC1001" s="93">
        <v>0</v>
      </c>
      <c r="DD1001" s="91">
        <v>0</v>
      </c>
      <c r="DE1001" s="93" t="e">
        <f t="shared" si="673"/>
        <v>#VALUE!</v>
      </c>
      <c r="DF1001" s="93">
        <f t="shared" si="686"/>
        <v>0</v>
      </c>
      <c r="DG1001" s="93"/>
      <c r="DH1001" s="93">
        <v>0</v>
      </c>
      <c r="DI1001" s="93">
        <v>0</v>
      </c>
      <c r="DJ1001" s="86">
        <f t="shared" si="674"/>
        <v>0</v>
      </c>
      <c r="DK1001" s="91">
        <v>0</v>
      </c>
      <c r="DL1001" s="93"/>
      <c r="DM1001" s="93">
        <v>0</v>
      </c>
      <c r="DN1001" s="93" t="e">
        <f t="shared" si="687"/>
        <v>#VALUE!</v>
      </c>
      <c r="DO1001" s="93" t="e">
        <f t="shared" si="675"/>
        <v>#VALUE!</v>
      </c>
      <c r="DP1001" s="92" t="e">
        <f t="shared" si="676"/>
        <v>#VALUE!</v>
      </c>
      <c r="DQ1001" s="97">
        <f t="shared" si="688"/>
        <v>0</v>
      </c>
      <c r="DR1001" s="98">
        <f t="shared" si="677"/>
        <v>10</v>
      </c>
      <c r="DS1001" s="93" t="str">
        <f t="shared" si="678"/>
        <v>Mã tin sai !!!</v>
      </c>
      <c r="DT1001" s="93"/>
      <c r="DU1001" s="78" t="e">
        <f t="shared" si="689"/>
        <v>#VALUE!</v>
      </c>
      <c r="DV1001" s="78" t="e">
        <f>INDEX('08_DMGiaDat'!$L:$L,MATCH(DU1001,'08_DMGiaDat'!$R:$R,0))</f>
        <v>#VALUE!</v>
      </c>
      <c r="DW1001" s="78" t="str">
        <f t="shared" si="690"/>
        <v>5010700200100000001</v>
      </c>
      <c r="DX1001" s="78" t="str">
        <f>IFERROR(VLOOKUP(DW1001,'08_DMGiaDat'!C918:C919,2,FALSE),"N")</f>
        <v>N</v>
      </c>
      <c r="DY1001" s="78" t="str">
        <f t="shared" si="691"/>
        <v>50107002001001</v>
      </c>
      <c r="DZ1001" s="78" t="str">
        <f>IFERROR(VLOOKUP(DY1001,'08_DMGiaDat'!C918:C919,2,FALSE),"N")</f>
        <v>N</v>
      </c>
      <c r="EA1001" s="78" t="str">
        <f t="shared" si="692"/>
        <v>5010700200100000001</v>
      </c>
      <c r="EB1001" s="78" t="str">
        <f>IFERROR(VLOOKUP(EA1001,'08_DMGiaDat'!C918:C919,2,FALSE),"N")</f>
        <v>N</v>
      </c>
      <c r="EC1001" s="92" t="e">
        <f>IF(DV1001&lt;&gt;"N",DV1001,IF(DX1001&lt;&gt;"N",DX1001,IF(DZ1001&lt;&gt;"N",DZ1001*VLOOKUP(LEFT(CB1001,3),'03_DMMucDich'!C902:C906,5,FALSE),IF(EB1001&lt;&gt;"N",EB1001*VLOOKUP(LEFT(CB1001,3),'03_DMMucDich'!C902:C906,5,FALSE),"N/A"))))</f>
        <v>#VALUE!</v>
      </c>
    </row>
    <row r="1002" spans="1:133" s="34" customFormat="1" ht="16" x14ac:dyDescent="0.2">
      <c r="A1002" s="85">
        <v>988</v>
      </c>
      <c r="B1002" s="86"/>
      <c r="C1002" s="87"/>
      <c r="D1002" s="141"/>
      <c r="E1002" s="86"/>
      <c r="F1002" s="88"/>
      <c r="G1002" s="88" t="s">
        <v>5718</v>
      </c>
      <c r="H1002" s="151">
        <v>2022</v>
      </c>
      <c r="I1002" s="86"/>
      <c r="J1002" s="86"/>
      <c r="K1002" s="145"/>
      <c r="L1002" s="105"/>
      <c r="M1002" s="86"/>
      <c r="N1002" s="105"/>
      <c r="O1002" s="105"/>
      <c r="P1002" s="86"/>
      <c r="Q1002" s="86"/>
      <c r="R1002" s="153"/>
      <c r="S1002" s="86"/>
      <c r="T1002" s="86"/>
      <c r="U1002" s="86"/>
      <c r="V1002" s="86" t="str">
        <f t="shared" si="699"/>
        <v xml:space="preserve">, </v>
      </c>
      <c r="W1002" s="86"/>
      <c r="X1002" s="86"/>
      <c r="Y1002" s="86"/>
      <c r="Z1002" s="88"/>
      <c r="AA1002" s="105"/>
      <c r="AB1002" s="86"/>
      <c r="AC1002" s="90"/>
      <c r="AD1002" s="86"/>
      <c r="AE1002" s="86"/>
      <c r="AF1002" s="86"/>
      <c r="AG1002" s="86"/>
      <c r="AH1002" s="160"/>
      <c r="AI1002" s="153"/>
      <c r="AJ1002" s="153"/>
      <c r="AK1002" s="86"/>
      <c r="AL1002" s="86"/>
      <c r="AM1002" s="153"/>
      <c r="AN1002" s="153"/>
      <c r="AO1002" s="165"/>
      <c r="AP1002" s="153"/>
      <c r="AQ1002" s="153"/>
      <c r="AR1002" s="166">
        <v>0</v>
      </c>
      <c r="AS1002" s="88" t="s">
        <v>5719</v>
      </c>
      <c r="AT1002" s="92">
        <f t="shared" si="669"/>
        <v>0</v>
      </c>
      <c r="AU1002" s="93">
        <v>0</v>
      </c>
      <c r="AV1002" s="93">
        <v>0</v>
      </c>
      <c r="AW1002" s="166">
        <v>0</v>
      </c>
      <c r="AX1002" s="93">
        <v>0</v>
      </c>
      <c r="AY1002" s="177"/>
      <c r="AZ1002" s="177">
        <v>0</v>
      </c>
      <c r="BA1002" s="178"/>
      <c r="BB1002" s="105"/>
      <c r="BC1002" s="105"/>
      <c r="BD1002" s="93"/>
      <c r="BE1002" s="93">
        <v>0</v>
      </c>
      <c r="BF1002" s="91">
        <v>0</v>
      </c>
      <c r="BG1002" s="94"/>
      <c r="BH1002" s="95"/>
      <c r="BI1002" s="93">
        <f t="shared" si="679"/>
        <v>0</v>
      </c>
      <c r="BJ1002" s="105">
        <f t="shared" si="680"/>
        <v>0</v>
      </c>
      <c r="BK1002" s="88">
        <f t="shared" si="681"/>
        <v>0</v>
      </c>
      <c r="BL1002" s="86">
        <f t="shared" si="682"/>
        <v>0</v>
      </c>
      <c r="BM1002" s="105">
        <f t="shared" si="683"/>
        <v>0</v>
      </c>
      <c r="BN1002" s="86">
        <f t="shared" si="684"/>
        <v>0</v>
      </c>
      <c r="BO1002" s="86">
        <f t="shared" si="685"/>
        <v>0</v>
      </c>
      <c r="BP1002" s="86">
        <f t="shared" si="700"/>
        <v>0</v>
      </c>
      <c r="BQ1002" s="160"/>
      <c r="BR1002" s="86" t="s">
        <v>5720</v>
      </c>
      <c r="BS1002" s="88" t="s">
        <v>5721</v>
      </c>
      <c r="BT1002" s="86" t="s">
        <v>5722</v>
      </c>
      <c r="BU1002" s="86"/>
      <c r="BV1002" s="86">
        <f t="shared" si="701"/>
        <v>0</v>
      </c>
      <c r="BW1002" s="105" t="str">
        <f t="shared" si="702"/>
        <v/>
      </c>
      <c r="BX1002" s="86">
        <f t="shared" si="696"/>
        <v>0</v>
      </c>
      <c r="BY1002" s="86">
        <f t="shared" si="697"/>
        <v>0</v>
      </c>
      <c r="BZ1002" s="91">
        <f t="shared" si="698"/>
        <v>0</v>
      </c>
      <c r="CA1002" s="91">
        <v>0</v>
      </c>
      <c r="CB1002" s="96" t="s">
        <v>5719</v>
      </c>
      <c r="CC1002" s="91">
        <f t="shared" si="703"/>
        <v>0</v>
      </c>
      <c r="CD1002" s="91">
        <f t="shared" si="704"/>
        <v>0</v>
      </c>
      <c r="CE1002" s="93">
        <f t="shared" si="705"/>
        <v>0</v>
      </c>
      <c r="CF1002" s="93">
        <f t="shared" si="706"/>
        <v>0</v>
      </c>
      <c r="CG1002" s="105"/>
      <c r="CH1002" s="105"/>
      <c r="CI1002" s="86"/>
      <c r="CJ1002" s="188"/>
      <c r="CK1002" s="181">
        <f t="shared" si="707"/>
        <v>0</v>
      </c>
      <c r="CL1002" s="181">
        <f t="shared" si="708"/>
        <v>0</v>
      </c>
      <c r="CM1002" s="86" t="s">
        <v>5723</v>
      </c>
      <c r="CN1002" s="182"/>
      <c r="CO1002" s="183"/>
      <c r="CP1002" s="86" t="s">
        <v>5724</v>
      </c>
      <c r="CQ1002" s="153"/>
      <c r="CR1002" s="187" t="e">
        <f t="shared" si="709"/>
        <v>#VALUE!</v>
      </c>
      <c r="CS1002" s="188">
        <v>0</v>
      </c>
      <c r="CT1002" s="188" t="e">
        <f t="shared" si="670"/>
        <v>#VALUE!</v>
      </c>
      <c r="CU1002" s="93"/>
      <c r="CV1002" s="94">
        <f t="shared" si="693"/>
        <v>0</v>
      </c>
      <c r="CW1002" s="93">
        <f t="shared" si="694"/>
        <v>0</v>
      </c>
      <c r="CX1002" s="86">
        <f t="shared" si="695"/>
        <v>0</v>
      </c>
      <c r="CY1002" s="93" t="e">
        <f t="shared" si="671"/>
        <v>#VALUE!</v>
      </c>
      <c r="CZ1002" s="93">
        <v>0</v>
      </c>
      <c r="DA1002" s="93">
        <v>0</v>
      </c>
      <c r="DB1002" s="93" t="e">
        <f t="shared" si="672"/>
        <v>#VALUE!</v>
      </c>
      <c r="DC1002" s="93">
        <v>0</v>
      </c>
      <c r="DD1002" s="91">
        <v>0</v>
      </c>
      <c r="DE1002" s="93" t="e">
        <f t="shared" si="673"/>
        <v>#VALUE!</v>
      </c>
      <c r="DF1002" s="93">
        <f t="shared" si="686"/>
        <v>0</v>
      </c>
      <c r="DG1002" s="93"/>
      <c r="DH1002" s="93">
        <v>0</v>
      </c>
      <c r="DI1002" s="93">
        <v>0</v>
      </c>
      <c r="DJ1002" s="86">
        <f t="shared" si="674"/>
        <v>0</v>
      </c>
      <c r="DK1002" s="91">
        <v>0</v>
      </c>
      <c r="DL1002" s="93"/>
      <c r="DM1002" s="93">
        <v>0</v>
      </c>
      <c r="DN1002" s="93" t="e">
        <f t="shared" si="687"/>
        <v>#VALUE!</v>
      </c>
      <c r="DO1002" s="93" t="e">
        <f t="shared" si="675"/>
        <v>#VALUE!</v>
      </c>
      <c r="DP1002" s="92" t="e">
        <f t="shared" si="676"/>
        <v>#VALUE!</v>
      </c>
      <c r="DQ1002" s="97">
        <f t="shared" si="688"/>
        <v>0</v>
      </c>
      <c r="DR1002" s="98">
        <f t="shared" si="677"/>
        <v>10</v>
      </c>
      <c r="DS1002" s="93" t="str">
        <f t="shared" si="678"/>
        <v>Mã tin sai !!!</v>
      </c>
      <c r="DT1002" s="93"/>
      <c r="DU1002" s="78" t="e">
        <f t="shared" si="689"/>
        <v>#VALUE!</v>
      </c>
      <c r="DV1002" s="78" t="e">
        <f>INDEX('08_DMGiaDat'!$L:$L,MATCH(DU1002,'08_DMGiaDat'!$R:$R,0))</f>
        <v>#VALUE!</v>
      </c>
      <c r="DW1002" s="78" t="str">
        <f t="shared" si="690"/>
        <v>5010700200100000001</v>
      </c>
      <c r="DX1002" s="78" t="str">
        <f>IFERROR(VLOOKUP(DW1002,'08_DMGiaDat'!C918:C919,2,FALSE),"N")</f>
        <v>N</v>
      </c>
      <c r="DY1002" s="78" t="str">
        <f t="shared" si="691"/>
        <v>50107002001001</v>
      </c>
      <c r="DZ1002" s="78" t="str">
        <f>IFERROR(VLOOKUP(DY1002,'08_DMGiaDat'!C918:C919,2,FALSE),"N")</f>
        <v>N</v>
      </c>
      <c r="EA1002" s="78" t="str">
        <f t="shared" si="692"/>
        <v>5010700200100000001</v>
      </c>
      <c r="EB1002" s="78" t="str">
        <f>IFERROR(VLOOKUP(EA1002,'08_DMGiaDat'!C918:C919,2,FALSE),"N")</f>
        <v>N</v>
      </c>
      <c r="EC1002" s="92" t="e">
        <f>IF(DV1002&lt;&gt;"N",DV1002,IF(DX1002&lt;&gt;"N",DX1002,IF(DZ1002&lt;&gt;"N",DZ1002*VLOOKUP(LEFT(CB1002,3),'03_DMMucDich'!C902:C906,5,FALSE),IF(EB1002&lt;&gt;"N",EB1002*VLOOKUP(LEFT(CB1002,3),'03_DMMucDich'!C902:C906,5,FALSE),"N/A"))))</f>
        <v>#VALUE!</v>
      </c>
    </row>
    <row r="1003" spans="1:133" s="34" customFormat="1" ht="16" x14ac:dyDescent="0.2">
      <c r="A1003" s="85">
        <v>989</v>
      </c>
      <c r="B1003" s="86"/>
      <c r="C1003" s="87"/>
      <c r="D1003" s="141"/>
      <c r="E1003" s="86"/>
      <c r="F1003" s="88"/>
      <c r="G1003" s="88" t="s">
        <v>5718</v>
      </c>
      <c r="H1003" s="151">
        <v>2022</v>
      </c>
      <c r="I1003" s="86"/>
      <c r="J1003" s="86"/>
      <c r="K1003" s="145"/>
      <c r="L1003" s="105"/>
      <c r="M1003" s="86"/>
      <c r="N1003" s="105"/>
      <c r="O1003" s="105"/>
      <c r="P1003" s="86"/>
      <c r="Q1003" s="86"/>
      <c r="R1003" s="153"/>
      <c r="S1003" s="86"/>
      <c r="T1003" s="86"/>
      <c r="U1003" s="86"/>
      <c r="V1003" s="86" t="str">
        <f t="shared" si="699"/>
        <v xml:space="preserve">, </v>
      </c>
      <c r="W1003" s="86"/>
      <c r="X1003" s="86"/>
      <c r="Y1003" s="86"/>
      <c r="Z1003" s="88"/>
      <c r="AA1003" s="105"/>
      <c r="AB1003" s="86"/>
      <c r="AC1003" s="90"/>
      <c r="AD1003" s="86"/>
      <c r="AE1003" s="86"/>
      <c r="AF1003" s="86"/>
      <c r="AG1003" s="86"/>
      <c r="AH1003" s="160"/>
      <c r="AI1003" s="153"/>
      <c r="AJ1003" s="153"/>
      <c r="AK1003" s="86"/>
      <c r="AL1003" s="86"/>
      <c r="AM1003" s="153"/>
      <c r="AN1003" s="153"/>
      <c r="AO1003" s="165"/>
      <c r="AP1003" s="153"/>
      <c r="AQ1003" s="153"/>
      <c r="AR1003" s="166">
        <v>0</v>
      </c>
      <c r="AS1003" s="88" t="s">
        <v>5719</v>
      </c>
      <c r="AT1003" s="92">
        <f t="shared" si="669"/>
        <v>0</v>
      </c>
      <c r="AU1003" s="93">
        <v>0</v>
      </c>
      <c r="AV1003" s="93">
        <v>0</v>
      </c>
      <c r="AW1003" s="166">
        <v>0</v>
      </c>
      <c r="AX1003" s="93">
        <v>0</v>
      </c>
      <c r="AY1003" s="177"/>
      <c r="AZ1003" s="177">
        <v>0</v>
      </c>
      <c r="BA1003" s="178"/>
      <c r="BB1003" s="105"/>
      <c r="BC1003" s="105"/>
      <c r="BD1003" s="93"/>
      <c r="BE1003" s="93">
        <v>0</v>
      </c>
      <c r="BF1003" s="91">
        <v>0</v>
      </c>
      <c r="BG1003" s="94"/>
      <c r="BH1003" s="95"/>
      <c r="BI1003" s="93">
        <f t="shared" si="679"/>
        <v>0</v>
      </c>
      <c r="BJ1003" s="105">
        <f t="shared" si="680"/>
        <v>0</v>
      </c>
      <c r="BK1003" s="88">
        <f t="shared" si="681"/>
        <v>0</v>
      </c>
      <c r="BL1003" s="86">
        <f t="shared" si="682"/>
        <v>0</v>
      </c>
      <c r="BM1003" s="105">
        <f t="shared" si="683"/>
        <v>0</v>
      </c>
      <c r="BN1003" s="86">
        <f t="shared" si="684"/>
        <v>0</v>
      </c>
      <c r="BO1003" s="86">
        <f t="shared" si="685"/>
        <v>0</v>
      </c>
      <c r="BP1003" s="86">
        <f t="shared" si="700"/>
        <v>0</v>
      </c>
      <c r="BQ1003" s="160"/>
      <c r="BR1003" s="86" t="s">
        <v>5720</v>
      </c>
      <c r="BS1003" s="88" t="s">
        <v>5721</v>
      </c>
      <c r="BT1003" s="86" t="s">
        <v>5722</v>
      </c>
      <c r="BU1003" s="86"/>
      <c r="BV1003" s="86">
        <f t="shared" si="701"/>
        <v>0</v>
      </c>
      <c r="BW1003" s="105" t="str">
        <f t="shared" si="702"/>
        <v/>
      </c>
      <c r="BX1003" s="86">
        <f t="shared" si="696"/>
        <v>0</v>
      </c>
      <c r="BY1003" s="86">
        <f t="shared" si="697"/>
        <v>0</v>
      </c>
      <c r="BZ1003" s="91">
        <f t="shared" si="698"/>
        <v>0</v>
      </c>
      <c r="CA1003" s="91">
        <v>0</v>
      </c>
      <c r="CB1003" s="96" t="s">
        <v>5719</v>
      </c>
      <c r="CC1003" s="91">
        <f t="shared" si="703"/>
        <v>0</v>
      </c>
      <c r="CD1003" s="91">
        <f t="shared" si="704"/>
        <v>0</v>
      </c>
      <c r="CE1003" s="93">
        <f t="shared" si="705"/>
        <v>0</v>
      </c>
      <c r="CF1003" s="93">
        <f t="shared" si="706"/>
        <v>0</v>
      </c>
      <c r="CG1003" s="105"/>
      <c r="CH1003" s="105"/>
      <c r="CI1003" s="86"/>
      <c r="CJ1003" s="188"/>
      <c r="CK1003" s="181">
        <f t="shared" si="707"/>
        <v>0</v>
      </c>
      <c r="CL1003" s="181">
        <f t="shared" si="708"/>
        <v>0</v>
      </c>
      <c r="CM1003" s="86" t="s">
        <v>5723</v>
      </c>
      <c r="CN1003" s="182"/>
      <c r="CO1003" s="183"/>
      <c r="CP1003" s="86" t="s">
        <v>5724</v>
      </c>
      <c r="CQ1003" s="153"/>
      <c r="CR1003" s="187" t="e">
        <f t="shared" si="709"/>
        <v>#VALUE!</v>
      </c>
      <c r="CS1003" s="188">
        <v>0</v>
      </c>
      <c r="CT1003" s="188" t="e">
        <f t="shared" si="670"/>
        <v>#VALUE!</v>
      </c>
      <c r="CU1003" s="93"/>
      <c r="CV1003" s="94">
        <f t="shared" si="693"/>
        <v>0</v>
      </c>
      <c r="CW1003" s="93">
        <f t="shared" si="694"/>
        <v>0</v>
      </c>
      <c r="CX1003" s="86">
        <f t="shared" si="695"/>
        <v>0</v>
      </c>
      <c r="CY1003" s="93" t="e">
        <f t="shared" si="671"/>
        <v>#VALUE!</v>
      </c>
      <c r="CZ1003" s="93">
        <v>0</v>
      </c>
      <c r="DA1003" s="93">
        <v>0</v>
      </c>
      <c r="DB1003" s="93" t="e">
        <f t="shared" si="672"/>
        <v>#VALUE!</v>
      </c>
      <c r="DC1003" s="93">
        <v>0</v>
      </c>
      <c r="DD1003" s="91">
        <v>0</v>
      </c>
      <c r="DE1003" s="93" t="e">
        <f t="shared" si="673"/>
        <v>#VALUE!</v>
      </c>
      <c r="DF1003" s="93">
        <f t="shared" si="686"/>
        <v>0</v>
      </c>
      <c r="DG1003" s="93"/>
      <c r="DH1003" s="93">
        <v>0</v>
      </c>
      <c r="DI1003" s="93">
        <v>0</v>
      </c>
      <c r="DJ1003" s="86">
        <f t="shared" si="674"/>
        <v>0</v>
      </c>
      <c r="DK1003" s="91">
        <v>0</v>
      </c>
      <c r="DL1003" s="93"/>
      <c r="DM1003" s="93">
        <v>0</v>
      </c>
      <c r="DN1003" s="93" t="e">
        <f t="shared" si="687"/>
        <v>#VALUE!</v>
      </c>
      <c r="DO1003" s="93" t="e">
        <f t="shared" si="675"/>
        <v>#VALUE!</v>
      </c>
      <c r="DP1003" s="92" t="e">
        <f t="shared" si="676"/>
        <v>#VALUE!</v>
      </c>
      <c r="DQ1003" s="97">
        <f t="shared" si="688"/>
        <v>0</v>
      </c>
      <c r="DR1003" s="98">
        <f t="shared" si="677"/>
        <v>10</v>
      </c>
      <c r="DS1003" s="93" t="str">
        <f t="shared" si="678"/>
        <v>Mã tin sai !!!</v>
      </c>
      <c r="DT1003" s="93"/>
      <c r="DU1003" s="78" t="e">
        <f t="shared" si="689"/>
        <v>#VALUE!</v>
      </c>
      <c r="DV1003" s="78" t="e">
        <f>INDEX('08_DMGiaDat'!$L:$L,MATCH(DU1003,'08_DMGiaDat'!$R:$R,0))</f>
        <v>#VALUE!</v>
      </c>
      <c r="DW1003" s="78" t="str">
        <f t="shared" si="690"/>
        <v>5010700200100000001</v>
      </c>
      <c r="DX1003" s="78" t="str">
        <f>IFERROR(VLOOKUP(DW1003,'08_DMGiaDat'!C918:C919,2,FALSE),"N")</f>
        <v>N</v>
      </c>
      <c r="DY1003" s="78" t="str">
        <f t="shared" si="691"/>
        <v>50107002001001</v>
      </c>
      <c r="DZ1003" s="78" t="str">
        <f>IFERROR(VLOOKUP(DY1003,'08_DMGiaDat'!C918:C919,2,FALSE),"N")</f>
        <v>N</v>
      </c>
      <c r="EA1003" s="78" t="str">
        <f t="shared" si="692"/>
        <v>5010700200100000001</v>
      </c>
      <c r="EB1003" s="78" t="str">
        <f>IFERROR(VLOOKUP(EA1003,'08_DMGiaDat'!C918:C919,2,FALSE),"N")</f>
        <v>N</v>
      </c>
      <c r="EC1003" s="92" t="e">
        <f>IF(DV1003&lt;&gt;"N",DV1003,IF(DX1003&lt;&gt;"N",DX1003,IF(DZ1003&lt;&gt;"N",DZ1003*VLOOKUP(LEFT(CB1003,3),'03_DMMucDich'!C902:C906,5,FALSE),IF(EB1003&lt;&gt;"N",EB1003*VLOOKUP(LEFT(CB1003,3),'03_DMMucDich'!C902:C906,5,FALSE),"N/A"))))</f>
        <v>#VALUE!</v>
      </c>
    </row>
    <row r="1004" spans="1:133" s="34" customFormat="1" ht="16" x14ac:dyDescent="0.2">
      <c r="A1004" s="85">
        <v>990</v>
      </c>
      <c r="B1004" s="86"/>
      <c r="C1004" s="87"/>
      <c r="D1004" s="141"/>
      <c r="E1004" s="86"/>
      <c r="F1004" s="88"/>
      <c r="G1004" s="88" t="s">
        <v>5718</v>
      </c>
      <c r="H1004" s="151">
        <v>2022</v>
      </c>
      <c r="I1004" s="86"/>
      <c r="J1004" s="86"/>
      <c r="K1004" s="145"/>
      <c r="L1004" s="105"/>
      <c r="M1004" s="86"/>
      <c r="N1004" s="105"/>
      <c r="O1004" s="105"/>
      <c r="P1004" s="86"/>
      <c r="Q1004" s="86"/>
      <c r="R1004" s="153"/>
      <c r="S1004" s="86"/>
      <c r="T1004" s="86"/>
      <c r="U1004" s="86"/>
      <c r="V1004" s="86" t="str">
        <f t="shared" si="699"/>
        <v xml:space="preserve">, </v>
      </c>
      <c r="W1004" s="86"/>
      <c r="X1004" s="86"/>
      <c r="Y1004" s="86"/>
      <c r="Z1004" s="88"/>
      <c r="AA1004" s="105"/>
      <c r="AB1004" s="86"/>
      <c r="AC1004" s="90"/>
      <c r="AD1004" s="86"/>
      <c r="AE1004" s="86"/>
      <c r="AF1004" s="86"/>
      <c r="AG1004" s="86"/>
      <c r="AH1004" s="160"/>
      <c r="AI1004" s="153"/>
      <c r="AJ1004" s="153"/>
      <c r="AK1004" s="86"/>
      <c r="AL1004" s="86"/>
      <c r="AM1004" s="153"/>
      <c r="AN1004" s="153"/>
      <c r="AO1004" s="165"/>
      <c r="AP1004" s="153"/>
      <c r="AQ1004" s="153"/>
      <c r="AR1004" s="166">
        <v>0</v>
      </c>
      <c r="AS1004" s="88" t="s">
        <v>5719</v>
      </c>
      <c r="AT1004" s="92">
        <f t="shared" si="669"/>
        <v>0</v>
      </c>
      <c r="AU1004" s="93">
        <v>0</v>
      </c>
      <c r="AV1004" s="93">
        <v>0</v>
      </c>
      <c r="AW1004" s="166">
        <v>0</v>
      </c>
      <c r="AX1004" s="93">
        <v>0</v>
      </c>
      <c r="AY1004" s="177"/>
      <c r="AZ1004" s="177">
        <v>0</v>
      </c>
      <c r="BA1004" s="178"/>
      <c r="BB1004" s="105"/>
      <c r="BC1004" s="105"/>
      <c r="BD1004" s="93"/>
      <c r="BE1004" s="93">
        <v>0</v>
      </c>
      <c r="BF1004" s="91">
        <v>0</v>
      </c>
      <c r="BG1004" s="94"/>
      <c r="BH1004" s="95"/>
      <c r="BI1004" s="93">
        <f t="shared" si="679"/>
        <v>0</v>
      </c>
      <c r="BJ1004" s="105">
        <f t="shared" si="680"/>
        <v>0</v>
      </c>
      <c r="BK1004" s="88">
        <f t="shared" si="681"/>
        <v>0</v>
      </c>
      <c r="BL1004" s="86">
        <f t="shared" si="682"/>
        <v>0</v>
      </c>
      <c r="BM1004" s="105">
        <f t="shared" si="683"/>
        <v>0</v>
      </c>
      <c r="BN1004" s="86">
        <f t="shared" si="684"/>
        <v>0</v>
      </c>
      <c r="BO1004" s="86">
        <f t="shared" si="685"/>
        <v>0</v>
      </c>
      <c r="BP1004" s="86">
        <f t="shared" si="700"/>
        <v>0</v>
      </c>
      <c r="BQ1004" s="160"/>
      <c r="BR1004" s="86" t="s">
        <v>5720</v>
      </c>
      <c r="BS1004" s="88" t="s">
        <v>5721</v>
      </c>
      <c r="BT1004" s="86" t="s">
        <v>5722</v>
      </c>
      <c r="BU1004" s="86"/>
      <c r="BV1004" s="86">
        <f t="shared" si="701"/>
        <v>0</v>
      </c>
      <c r="BW1004" s="105" t="str">
        <f t="shared" si="702"/>
        <v/>
      </c>
      <c r="BX1004" s="86">
        <f t="shared" si="696"/>
        <v>0</v>
      </c>
      <c r="BY1004" s="86">
        <f t="shared" si="697"/>
        <v>0</v>
      </c>
      <c r="BZ1004" s="91">
        <f t="shared" si="698"/>
        <v>0</v>
      </c>
      <c r="CA1004" s="91">
        <v>0</v>
      </c>
      <c r="CB1004" s="96" t="s">
        <v>5719</v>
      </c>
      <c r="CC1004" s="91">
        <f t="shared" si="703"/>
        <v>0</v>
      </c>
      <c r="CD1004" s="91">
        <f t="shared" si="704"/>
        <v>0</v>
      </c>
      <c r="CE1004" s="93">
        <f t="shared" si="705"/>
        <v>0</v>
      </c>
      <c r="CF1004" s="93">
        <f t="shared" si="706"/>
        <v>0</v>
      </c>
      <c r="CG1004" s="105"/>
      <c r="CH1004" s="105"/>
      <c r="CI1004" s="86"/>
      <c r="CJ1004" s="188"/>
      <c r="CK1004" s="181">
        <f t="shared" si="707"/>
        <v>0</v>
      </c>
      <c r="CL1004" s="181">
        <f t="shared" si="708"/>
        <v>0</v>
      </c>
      <c r="CM1004" s="86" t="s">
        <v>5723</v>
      </c>
      <c r="CN1004" s="182"/>
      <c r="CO1004" s="183"/>
      <c r="CP1004" s="86" t="s">
        <v>5724</v>
      </c>
      <c r="CQ1004" s="153"/>
      <c r="CR1004" s="187" t="e">
        <f t="shared" si="709"/>
        <v>#VALUE!</v>
      </c>
      <c r="CS1004" s="188">
        <v>0</v>
      </c>
      <c r="CT1004" s="188" t="e">
        <f t="shared" si="670"/>
        <v>#VALUE!</v>
      </c>
      <c r="CU1004" s="93"/>
      <c r="CV1004" s="94">
        <f t="shared" si="693"/>
        <v>0</v>
      </c>
      <c r="CW1004" s="93">
        <f t="shared" si="694"/>
        <v>0</v>
      </c>
      <c r="CX1004" s="86">
        <f t="shared" si="695"/>
        <v>0</v>
      </c>
      <c r="CY1004" s="93" t="e">
        <f t="shared" si="671"/>
        <v>#VALUE!</v>
      </c>
      <c r="CZ1004" s="93">
        <v>0</v>
      </c>
      <c r="DA1004" s="93">
        <v>0</v>
      </c>
      <c r="DB1004" s="93" t="e">
        <f t="shared" si="672"/>
        <v>#VALUE!</v>
      </c>
      <c r="DC1004" s="93">
        <v>0</v>
      </c>
      <c r="DD1004" s="91">
        <v>0</v>
      </c>
      <c r="DE1004" s="93" t="e">
        <f t="shared" si="673"/>
        <v>#VALUE!</v>
      </c>
      <c r="DF1004" s="93">
        <f t="shared" si="686"/>
        <v>0</v>
      </c>
      <c r="DG1004" s="93"/>
      <c r="DH1004" s="93">
        <v>0</v>
      </c>
      <c r="DI1004" s="93">
        <v>0</v>
      </c>
      <c r="DJ1004" s="86">
        <f t="shared" si="674"/>
        <v>0</v>
      </c>
      <c r="DK1004" s="91">
        <v>0</v>
      </c>
      <c r="DL1004" s="93"/>
      <c r="DM1004" s="93">
        <v>0</v>
      </c>
      <c r="DN1004" s="93" t="e">
        <f t="shared" si="687"/>
        <v>#VALUE!</v>
      </c>
      <c r="DO1004" s="93" t="e">
        <f t="shared" si="675"/>
        <v>#VALUE!</v>
      </c>
      <c r="DP1004" s="92" t="e">
        <f t="shared" si="676"/>
        <v>#VALUE!</v>
      </c>
      <c r="DQ1004" s="97">
        <f t="shared" si="688"/>
        <v>0</v>
      </c>
      <c r="DR1004" s="98">
        <f t="shared" si="677"/>
        <v>10</v>
      </c>
      <c r="DS1004" s="93" t="str">
        <f t="shared" si="678"/>
        <v>Mã tin sai !!!</v>
      </c>
      <c r="DT1004" s="93"/>
      <c r="DU1004" s="78" t="e">
        <f t="shared" si="689"/>
        <v>#VALUE!</v>
      </c>
      <c r="DV1004" s="78" t="e">
        <f>INDEX('08_DMGiaDat'!$L:$L,MATCH(DU1004,'08_DMGiaDat'!$R:$R,0))</f>
        <v>#VALUE!</v>
      </c>
      <c r="DW1004" s="78" t="str">
        <f t="shared" si="690"/>
        <v>5010700200100000001</v>
      </c>
      <c r="DX1004" s="78" t="str">
        <f>IFERROR(VLOOKUP(DW1004,'08_DMGiaDat'!C918:C919,2,FALSE),"N")</f>
        <v>N</v>
      </c>
      <c r="DY1004" s="78" t="str">
        <f t="shared" si="691"/>
        <v>50107002001001</v>
      </c>
      <c r="DZ1004" s="78" t="str">
        <f>IFERROR(VLOOKUP(DY1004,'08_DMGiaDat'!C918:C919,2,FALSE),"N")</f>
        <v>N</v>
      </c>
      <c r="EA1004" s="78" t="str">
        <f t="shared" si="692"/>
        <v>5010700200100000001</v>
      </c>
      <c r="EB1004" s="78" t="str">
        <f>IFERROR(VLOOKUP(EA1004,'08_DMGiaDat'!C918:C919,2,FALSE),"N")</f>
        <v>N</v>
      </c>
      <c r="EC1004" s="92" t="e">
        <f>IF(DV1004&lt;&gt;"N",DV1004,IF(DX1004&lt;&gt;"N",DX1004,IF(DZ1004&lt;&gt;"N",DZ1004*VLOOKUP(LEFT(CB1004,3),'03_DMMucDich'!C902:C906,5,FALSE),IF(EB1004&lt;&gt;"N",EB1004*VLOOKUP(LEFT(CB1004,3),'03_DMMucDich'!C902:C906,5,FALSE),"N/A"))))</f>
        <v>#VALUE!</v>
      </c>
    </row>
    <row r="1005" spans="1:133" s="34" customFormat="1" ht="16" x14ac:dyDescent="0.2">
      <c r="A1005" s="85">
        <v>991</v>
      </c>
      <c r="B1005" s="86"/>
      <c r="C1005" s="87"/>
      <c r="D1005" s="141"/>
      <c r="E1005" s="86"/>
      <c r="F1005" s="88"/>
      <c r="G1005" s="88" t="s">
        <v>5718</v>
      </c>
      <c r="H1005" s="151">
        <v>2022</v>
      </c>
      <c r="I1005" s="86"/>
      <c r="J1005" s="86"/>
      <c r="K1005" s="145"/>
      <c r="L1005" s="105"/>
      <c r="M1005" s="86"/>
      <c r="N1005" s="105"/>
      <c r="O1005" s="105"/>
      <c r="P1005" s="86"/>
      <c r="Q1005" s="86"/>
      <c r="R1005" s="153"/>
      <c r="S1005" s="86"/>
      <c r="T1005" s="86"/>
      <c r="U1005" s="86"/>
      <c r="V1005" s="86" t="str">
        <f t="shared" si="699"/>
        <v xml:space="preserve">, </v>
      </c>
      <c r="W1005" s="86"/>
      <c r="X1005" s="86"/>
      <c r="Y1005" s="86"/>
      <c r="Z1005" s="88"/>
      <c r="AA1005" s="105"/>
      <c r="AB1005" s="86"/>
      <c r="AC1005" s="90"/>
      <c r="AD1005" s="86"/>
      <c r="AE1005" s="86"/>
      <c r="AF1005" s="86"/>
      <c r="AG1005" s="86"/>
      <c r="AH1005" s="160"/>
      <c r="AI1005" s="153"/>
      <c r="AJ1005" s="153"/>
      <c r="AK1005" s="86"/>
      <c r="AL1005" s="86"/>
      <c r="AM1005" s="153"/>
      <c r="AN1005" s="153"/>
      <c r="AO1005" s="165"/>
      <c r="AP1005" s="153"/>
      <c r="AQ1005" s="153"/>
      <c r="AR1005" s="166">
        <v>0</v>
      </c>
      <c r="AS1005" s="88" t="s">
        <v>5719</v>
      </c>
      <c r="AT1005" s="92">
        <f t="shared" si="669"/>
        <v>0</v>
      </c>
      <c r="AU1005" s="93">
        <v>0</v>
      </c>
      <c r="AV1005" s="93">
        <v>0</v>
      </c>
      <c r="AW1005" s="166">
        <v>0</v>
      </c>
      <c r="AX1005" s="93">
        <v>0</v>
      </c>
      <c r="AY1005" s="177"/>
      <c r="AZ1005" s="177">
        <v>0</v>
      </c>
      <c r="BA1005" s="178"/>
      <c r="BB1005" s="105"/>
      <c r="BC1005" s="105"/>
      <c r="BD1005" s="93"/>
      <c r="BE1005" s="93">
        <v>0</v>
      </c>
      <c r="BF1005" s="91">
        <v>0</v>
      </c>
      <c r="BG1005" s="94"/>
      <c r="BH1005" s="95"/>
      <c r="BI1005" s="93">
        <f t="shared" si="679"/>
        <v>0</v>
      </c>
      <c r="BJ1005" s="105">
        <f t="shared" si="680"/>
        <v>0</v>
      </c>
      <c r="BK1005" s="88">
        <f t="shared" si="681"/>
        <v>0</v>
      </c>
      <c r="BL1005" s="86">
        <f t="shared" si="682"/>
        <v>0</v>
      </c>
      <c r="BM1005" s="105">
        <f t="shared" si="683"/>
        <v>0</v>
      </c>
      <c r="BN1005" s="86">
        <f t="shared" si="684"/>
        <v>0</v>
      </c>
      <c r="BO1005" s="86">
        <f t="shared" si="685"/>
        <v>0</v>
      </c>
      <c r="BP1005" s="86">
        <f t="shared" si="700"/>
        <v>0</v>
      </c>
      <c r="BQ1005" s="160"/>
      <c r="BR1005" s="86" t="s">
        <v>5720</v>
      </c>
      <c r="BS1005" s="88" t="s">
        <v>5721</v>
      </c>
      <c r="BT1005" s="86" t="s">
        <v>5722</v>
      </c>
      <c r="BU1005" s="86"/>
      <c r="BV1005" s="86">
        <f t="shared" si="701"/>
        <v>0</v>
      </c>
      <c r="BW1005" s="105" t="str">
        <f t="shared" si="702"/>
        <v/>
      </c>
      <c r="BX1005" s="86">
        <f t="shared" si="696"/>
        <v>0</v>
      </c>
      <c r="BY1005" s="86">
        <f t="shared" si="697"/>
        <v>0</v>
      </c>
      <c r="BZ1005" s="91">
        <f t="shared" si="698"/>
        <v>0</v>
      </c>
      <c r="CA1005" s="91">
        <v>0</v>
      </c>
      <c r="CB1005" s="96" t="s">
        <v>5719</v>
      </c>
      <c r="CC1005" s="91">
        <f t="shared" si="703"/>
        <v>0</v>
      </c>
      <c r="CD1005" s="91">
        <f t="shared" si="704"/>
        <v>0</v>
      </c>
      <c r="CE1005" s="93">
        <f t="shared" si="705"/>
        <v>0</v>
      </c>
      <c r="CF1005" s="93">
        <f t="shared" si="706"/>
        <v>0</v>
      </c>
      <c r="CG1005" s="105"/>
      <c r="CH1005" s="105"/>
      <c r="CI1005" s="86"/>
      <c r="CJ1005" s="188"/>
      <c r="CK1005" s="181">
        <f t="shared" si="707"/>
        <v>0</v>
      </c>
      <c r="CL1005" s="181">
        <f t="shared" si="708"/>
        <v>0</v>
      </c>
      <c r="CM1005" s="86" t="s">
        <v>5723</v>
      </c>
      <c r="CN1005" s="182"/>
      <c r="CO1005" s="183"/>
      <c r="CP1005" s="86" t="s">
        <v>5724</v>
      </c>
      <c r="CQ1005" s="153"/>
      <c r="CR1005" s="187" t="e">
        <f t="shared" si="709"/>
        <v>#VALUE!</v>
      </c>
      <c r="CS1005" s="188">
        <v>0</v>
      </c>
      <c r="CT1005" s="188" t="e">
        <f t="shared" si="670"/>
        <v>#VALUE!</v>
      </c>
      <c r="CU1005" s="93"/>
      <c r="CV1005" s="94">
        <f t="shared" si="693"/>
        <v>0</v>
      </c>
      <c r="CW1005" s="93">
        <f t="shared" si="694"/>
        <v>0</v>
      </c>
      <c r="CX1005" s="86">
        <f t="shared" si="695"/>
        <v>0</v>
      </c>
      <c r="CY1005" s="93" t="e">
        <f t="shared" si="671"/>
        <v>#VALUE!</v>
      </c>
      <c r="CZ1005" s="93">
        <v>0</v>
      </c>
      <c r="DA1005" s="93">
        <v>0</v>
      </c>
      <c r="DB1005" s="93" t="e">
        <f t="shared" si="672"/>
        <v>#VALUE!</v>
      </c>
      <c r="DC1005" s="93">
        <v>0</v>
      </c>
      <c r="DD1005" s="91">
        <v>0</v>
      </c>
      <c r="DE1005" s="93" t="e">
        <f t="shared" si="673"/>
        <v>#VALUE!</v>
      </c>
      <c r="DF1005" s="93">
        <f t="shared" si="686"/>
        <v>0</v>
      </c>
      <c r="DG1005" s="93"/>
      <c r="DH1005" s="93">
        <v>0</v>
      </c>
      <c r="DI1005" s="93">
        <v>0</v>
      </c>
      <c r="DJ1005" s="86">
        <f t="shared" si="674"/>
        <v>0</v>
      </c>
      <c r="DK1005" s="91">
        <v>0</v>
      </c>
      <c r="DL1005" s="93"/>
      <c r="DM1005" s="93">
        <v>0</v>
      </c>
      <c r="DN1005" s="93" t="e">
        <f t="shared" si="687"/>
        <v>#VALUE!</v>
      </c>
      <c r="DO1005" s="93" t="e">
        <f t="shared" si="675"/>
        <v>#VALUE!</v>
      </c>
      <c r="DP1005" s="92" t="e">
        <f t="shared" si="676"/>
        <v>#VALUE!</v>
      </c>
      <c r="DQ1005" s="97">
        <f t="shared" si="688"/>
        <v>0</v>
      </c>
      <c r="DR1005" s="98">
        <f t="shared" si="677"/>
        <v>10</v>
      </c>
      <c r="DS1005" s="93" t="str">
        <f t="shared" si="678"/>
        <v>Mã tin sai !!!</v>
      </c>
      <c r="DT1005" s="93"/>
      <c r="DU1005" s="78" t="e">
        <f t="shared" si="689"/>
        <v>#VALUE!</v>
      </c>
      <c r="DV1005" s="78" t="e">
        <f>INDEX('08_DMGiaDat'!$L:$L,MATCH(DU1005,'08_DMGiaDat'!$R:$R,0))</f>
        <v>#VALUE!</v>
      </c>
      <c r="DW1005" s="78" t="str">
        <f t="shared" si="690"/>
        <v>5010700200100000001</v>
      </c>
      <c r="DX1005" s="78" t="str">
        <f>IFERROR(VLOOKUP(DW1005,'08_DMGiaDat'!C918:C919,2,FALSE),"N")</f>
        <v>N</v>
      </c>
      <c r="DY1005" s="78" t="str">
        <f t="shared" si="691"/>
        <v>50107002001001</v>
      </c>
      <c r="DZ1005" s="78" t="str">
        <f>IFERROR(VLOOKUP(DY1005,'08_DMGiaDat'!C918:C919,2,FALSE),"N")</f>
        <v>N</v>
      </c>
      <c r="EA1005" s="78" t="str">
        <f t="shared" si="692"/>
        <v>5010700200100000001</v>
      </c>
      <c r="EB1005" s="78" t="str">
        <f>IFERROR(VLOOKUP(EA1005,'08_DMGiaDat'!C918:C919,2,FALSE),"N")</f>
        <v>N</v>
      </c>
      <c r="EC1005" s="92" t="e">
        <f>IF(DV1005&lt;&gt;"N",DV1005,IF(DX1005&lt;&gt;"N",DX1005,IF(DZ1005&lt;&gt;"N",DZ1005*VLOOKUP(LEFT(CB1005,3),'03_DMMucDich'!C902:C906,5,FALSE),IF(EB1005&lt;&gt;"N",EB1005*VLOOKUP(LEFT(CB1005,3),'03_DMMucDich'!C902:C906,5,FALSE),"N/A"))))</f>
        <v>#VALUE!</v>
      </c>
    </row>
    <row r="1006" spans="1:133" s="34" customFormat="1" ht="16" x14ac:dyDescent="0.2">
      <c r="A1006" s="85">
        <v>992</v>
      </c>
      <c r="B1006" s="86"/>
      <c r="C1006" s="87"/>
      <c r="D1006" s="141"/>
      <c r="E1006" s="86"/>
      <c r="F1006" s="88"/>
      <c r="G1006" s="88" t="s">
        <v>5718</v>
      </c>
      <c r="H1006" s="151">
        <v>2022</v>
      </c>
      <c r="I1006" s="86"/>
      <c r="J1006" s="86"/>
      <c r="K1006" s="145"/>
      <c r="L1006" s="105"/>
      <c r="M1006" s="86"/>
      <c r="N1006" s="105"/>
      <c r="O1006" s="105"/>
      <c r="P1006" s="86"/>
      <c r="Q1006" s="86"/>
      <c r="R1006" s="153"/>
      <c r="S1006" s="86"/>
      <c r="T1006" s="86"/>
      <c r="U1006" s="86"/>
      <c r="V1006" s="86" t="str">
        <f t="shared" si="699"/>
        <v xml:space="preserve">, </v>
      </c>
      <c r="W1006" s="86"/>
      <c r="X1006" s="86"/>
      <c r="Y1006" s="86"/>
      <c r="Z1006" s="88"/>
      <c r="AA1006" s="105"/>
      <c r="AB1006" s="86"/>
      <c r="AC1006" s="90"/>
      <c r="AD1006" s="86"/>
      <c r="AE1006" s="86"/>
      <c r="AF1006" s="86"/>
      <c r="AG1006" s="86"/>
      <c r="AH1006" s="160"/>
      <c r="AI1006" s="153"/>
      <c r="AJ1006" s="153"/>
      <c r="AK1006" s="86"/>
      <c r="AL1006" s="86"/>
      <c r="AM1006" s="153"/>
      <c r="AN1006" s="153"/>
      <c r="AO1006" s="165"/>
      <c r="AP1006" s="153"/>
      <c r="AQ1006" s="153"/>
      <c r="AR1006" s="166">
        <v>0</v>
      </c>
      <c r="AS1006" s="88" t="s">
        <v>5719</v>
      </c>
      <c r="AT1006" s="92">
        <f t="shared" si="669"/>
        <v>0</v>
      </c>
      <c r="AU1006" s="93">
        <v>0</v>
      </c>
      <c r="AV1006" s="93">
        <v>0</v>
      </c>
      <c r="AW1006" s="166">
        <v>0</v>
      </c>
      <c r="AX1006" s="93">
        <v>0</v>
      </c>
      <c r="AY1006" s="177"/>
      <c r="AZ1006" s="177">
        <v>0</v>
      </c>
      <c r="BA1006" s="178"/>
      <c r="BB1006" s="105"/>
      <c r="BC1006" s="105"/>
      <c r="BD1006" s="93"/>
      <c r="BE1006" s="93">
        <v>0</v>
      </c>
      <c r="BF1006" s="91">
        <v>0</v>
      </c>
      <c r="BG1006" s="94"/>
      <c r="BH1006" s="95"/>
      <c r="BI1006" s="93">
        <f t="shared" si="679"/>
        <v>0</v>
      </c>
      <c r="BJ1006" s="105">
        <f t="shared" si="680"/>
        <v>0</v>
      </c>
      <c r="BK1006" s="88">
        <f t="shared" si="681"/>
        <v>0</v>
      </c>
      <c r="BL1006" s="86">
        <f t="shared" si="682"/>
        <v>0</v>
      </c>
      <c r="BM1006" s="105">
        <f t="shared" si="683"/>
        <v>0</v>
      </c>
      <c r="BN1006" s="86">
        <f t="shared" si="684"/>
        <v>0</v>
      </c>
      <c r="BO1006" s="86">
        <f t="shared" si="685"/>
        <v>0</v>
      </c>
      <c r="BP1006" s="86">
        <f t="shared" si="700"/>
        <v>0</v>
      </c>
      <c r="BQ1006" s="160"/>
      <c r="BR1006" s="86" t="s">
        <v>5720</v>
      </c>
      <c r="BS1006" s="88" t="s">
        <v>5721</v>
      </c>
      <c r="BT1006" s="86" t="s">
        <v>5722</v>
      </c>
      <c r="BU1006" s="86"/>
      <c r="BV1006" s="86">
        <f t="shared" si="701"/>
        <v>0</v>
      </c>
      <c r="BW1006" s="105" t="str">
        <f t="shared" si="702"/>
        <v/>
      </c>
      <c r="BX1006" s="86">
        <f t="shared" si="696"/>
        <v>0</v>
      </c>
      <c r="BY1006" s="86">
        <f t="shared" si="697"/>
        <v>0</v>
      </c>
      <c r="BZ1006" s="91">
        <f t="shared" si="698"/>
        <v>0</v>
      </c>
      <c r="CA1006" s="91">
        <v>0</v>
      </c>
      <c r="CB1006" s="96" t="s">
        <v>5719</v>
      </c>
      <c r="CC1006" s="91">
        <f t="shared" si="703"/>
        <v>0</v>
      </c>
      <c r="CD1006" s="91">
        <f t="shared" si="704"/>
        <v>0</v>
      </c>
      <c r="CE1006" s="93">
        <f t="shared" si="705"/>
        <v>0</v>
      </c>
      <c r="CF1006" s="93">
        <f t="shared" si="706"/>
        <v>0</v>
      </c>
      <c r="CG1006" s="105"/>
      <c r="CH1006" s="105"/>
      <c r="CI1006" s="86"/>
      <c r="CJ1006" s="188"/>
      <c r="CK1006" s="181">
        <f t="shared" si="707"/>
        <v>0</v>
      </c>
      <c r="CL1006" s="181">
        <f t="shared" si="708"/>
        <v>0</v>
      </c>
      <c r="CM1006" s="86" t="s">
        <v>5723</v>
      </c>
      <c r="CN1006" s="182"/>
      <c r="CO1006" s="183"/>
      <c r="CP1006" s="86" t="s">
        <v>5724</v>
      </c>
      <c r="CQ1006" s="153"/>
      <c r="CR1006" s="187" t="e">
        <f t="shared" si="709"/>
        <v>#VALUE!</v>
      </c>
      <c r="CS1006" s="188">
        <v>0</v>
      </c>
      <c r="CT1006" s="188" t="e">
        <f t="shared" si="670"/>
        <v>#VALUE!</v>
      </c>
      <c r="CU1006" s="93"/>
      <c r="CV1006" s="94">
        <f t="shared" si="693"/>
        <v>0</v>
      </c>
      <c r="CW1006" s="93">
        <f t="shared" si="694"/>
        <v>0</v>
      </c>
      <c r="CX1006" s="86">
        <f t="shared" si="695"/>
        <v>0</v>
      </c>
      <c r="CY1006" s="93" t="e">
        <f t="shared" si="671"/>
        <v>#VALUE!</v>
      </c>
      <c r="CZ1006" s="93">
        <v>0</v>
      </c>
      <c r="DA1006" s="93">
        <v>0</v>
      </c>
      <c r="DB1006" s="93" t="e">
        <f t="shared" si="672"/>
        <v>#VALUE!</v>
      </c>
      <c r="DC1006" s="93">
        <v>0</v>
      </c>
      <c r="DD1006" s="91">
        <v>0</v>
      </c>
      <c r="DE1006" s="93" t="e">
        <f t="shared" si="673"/>
        <v>#VALUE!</v>
      </c>
      <c r="DF1006" s="93">
        <f t="shared" si="686"/>
        <v>0</v>
      </c>
      <c r="DG1006" s="93"/>
      <c r="DH1006" s="93">
        <v>0</v>
      </c>
      <c r="DI1006" s="93">
        <v>0</v>
      </c>
      <c r="DJ1006" s="86">
        <f t="shared" si="674"/>
        <v>0</v>
      </c>
      <c r="DK1006" s="91">
        <v>0</v>
      </c>
      <c r="DL1006" s="93"/>
      <c r="DM1006" s="93">
        <v>0</v>
      </c>
      <c r="DN1006" s="93" t="e">
        <f t="shared" si="687"/>
        <v>#VALUE!</v>
      </c>
      <c r="DO1006" s="93" t="e">
        <f t="shared" si="675"/>
        <v>#VALUE!</v>
      </c>
      <c r="DP1006" s="92" t="e">
        <f t="shared" si="676"/>
        <v>#VALUE!</v>
      </c>
      <c r="DQ1006" s="97">
        <f t="shared" si="688"/>
        <v>0</v>
      </c>
      <c r="DR1006" s="98">
        <f t="shared" si="677"/>
        <v>10</v>
      </c>
      <c r="DS1006" s="93" t="str">
        <f t="shared" si="678"/>
        <v>Mã tin sai !!!</v>
      </c>
      <c r="DT1006" s="93"/>
      <c r="DU1006" s="78" t="e">
        <f t="shared" si="689"/>
        <v>#VALUE!</v>
      </c>
      <c r="DV1006" s="78" t="e">
        <f>INDEX('08_DMGiaDat'!$L:$L,MATCH(DU1006,'08_DMGiaDat'!$R:$R,0))</f>
        <v>#VALUE!</v>
      </c>
      <c r="DW1006" s="78" t="str">
        <f t="shared" si="690"/>
        <v>5010700200100000001</v>
      </c>
      <c r="DX1006" s="78" t="str">
        <f>IFERROR(VLOOKUP(DW1006,'08_DMGiaDat'!C918:C919,2,FALSE),"N")</f>
        <v>N</v>
      </c>
      <c r="DY1006" s="78" t="str">
        <f t="shared" si="691"/>
        <v>50107002001001</v>
      </c>
      <c r="DZ1006" s="78" t="str">
        <f>IFERROR(VLOOKUP(DY1006,'08_DMGiaDat'!C918:C919,2,FALSE),"N")</f>
        <v>N</v>
      </c>
      <c r="EA1006" s="78" t="str">
        <f t="shared" si="692"/>
        <v>5010700200100000001</v>
      </c>
      <c r="EB1006" s="78" t="str">
        <f>IFERROR(VLOOKUP(EA1006,'08_DMGiaDat'!C918:C919,2,FALSE),"N")</f>
        <v>N</v>
      </c>
      <c r="EC1006" s="92" t="e">
        <f>IF(DV1006&lt;&gt;"N",DV1006,IF(DX1006&lt;&gt;"N",DX1006,IF(DZ1006&lt;&gt;"N",DZ1006*VLOOKUP(LEFT(CB1006,3),'03_DMMucDich'!C902:C906,5,FALSE),IF(EB1006&lt;&gt;"N",EB1006*VLOOKUP(LEFT(CB1006,3),'03_DMMucDich'!C902:C906,5,FALSE),"N/A"))))</f>
        <v>#VALUE!</v>
      </c>
    </row>
    <row r="1007" spans="1:133" s="34" customFormat="1" ht="16" x14ac:dyDescent="0.2">
      <c r="A1007" s="85">
        <v>993</v>
      </c>
      <c r="B1007" s="86"/>
      <c r="C1007" s="87"/>
      <c r="D1007" s="141"/>
      <c r="E1007" s="86"/>
      <c r="F1007" s="88"/>
      <c r="G1007" s="88" t="s">
        <v>5718</v>
      </c>
      <c r="H1007" s="151">
        <v>2022</v>
      </c>
      <c r="I1007" s="86"/>
      <c r="J1007" s="86"/>
      <c r="K1007" s="145"/>
      <c r="L1007" s="105"/>
      <c r="M1007" s="86"/>
      <c r="N1007" s="105"/>
      <c r="O1007" s="105"/>
      <c r="P1007" s="86"/>
      <c r="Q1007" s="86"/>
      <c r="R1007" s="153"/>
      <c r="S1007" s="86"/>
      <c r="T1007" s="86"/>
      <c r="U1007" s="86"/>
      <c r="V1007" s="86" t="str">
        <f t="shared" si="699"/>
        <v xml:space="preserve">, </v>
      </c>
      <c r="W1007" s="86"/>
      <c r="X1007" s="86"/>
      <c r="Y1007" s="86"/>
      <c r="Z1007" s="88"/>
      <c r="AA1007" s="105"/>
      <c r="AB1007" s="86"/>
      <c r="AC1007" s="90"/>
      <c r="AD1007" s="86"/>
      <c r="AE1007" s="86"/>
      <c r="AF1007" s="86"/>
      <c r="AG1007" s="86"/>
      <c r="AH1007" s="160"/>
      <c r="AI1007" s="153"/>
      <c r="AJ1007" s="153"/>
      <c r="AK1007" s="86"/>
      <c r="AL1007" s="86"/>
      <c r="AM1007" s="153"/>
      <c r="AN1007" s="153"/>
      <c r="AO1007" s="165"/>
      <c r="AP1007" s="153"/>
      <c r="AQ1007" s="153"/>
      <c r="AR1007" s="166">
        <v>0</v>
      </c>
      <c r="AS1007" s="88" t="s">
        <v>5719</v>
      </c>
      <c r="AT1007" s="92">
        <f t="shared" ref="AT1007:AT1070" si="710">AU1007+AV1007+AX1007</f>
        <v>0</v>
      </c>
      <c r="AU1007" s="93">
        <v>0</v>
      </c>
      <c r="AV1007" s="93">
        <v>0</v>
      </c>
      <c r="AW1007" s="166">
        <v>0</v>
      </c>
      <c r="AX1007" s="93">
        <v>0</v>
      </c>
      <c r="AY1007" s="177"/>
      <c r="AZ1007" s="177">
        <v>0</v>
      </c>
      <c r="BA1007" s="178"/>
      <c r="BB1007" s="105"/>
      <c r="BC1007" s="105"/>
      <c r="BD1007" s="93"/>
      <c r="BE1007" s="93">
        <v>0</v>
      </c>
      <c r="BF1007" s="91">
        <v>0</v>
      </c>
      <c r="BG1007" s="94"/>
      <c r="BH1007" s="95"/>
      <c r="BI1007" s="93">
        <f t="shared" si="679"/>
        <v>0</v>
      </c>
      <c r="BJ1007" s="105">
        <f t="shared" si="680"/>
        <v>0</v>
      </c>
      <c r="BK1007" s="88">
        <f t="shared" si="681"/>
        <v>0</v>
      </c>
      <c r="BL1007" s="86">
        <f t="shared" si="682"/>
        <v>0</v>
      </c>
      <c r="BM1007" s="105">
        <f t="shared" si="683"/>
        <v>0</v>
      </c>
      <c r="BN1007" s="86">
        <f t="shared" si="684"/>
        <v>0</v>
      </c>
      <c r="BO1007" s="86">
        <f t="shared" si="685"/>
        <v>0</v>
      </c>
      <c r="BP1007" s="86">
        <f t="shared" si="700"/>
        <v>0</v>
      </c>
      <c r="BQ1007" s="160"/>
      <c r="BR1007" s="86" t="s">
        <v>5720</v>
      </c>
      <c r="BS1007" s="88" t="s">
        <v>5721</v>
      </c>
      <c r="BT1007" s="86" t="s">
        <v>5722</v>
      </c>
      <c r="BU1007" s="86"/>
      <c r="BV1007" s="86">
        <f t="shared" si="701"/>
        <v>0</v>
      </c>
      <c r="BW1007" s="105" t="str">
        <f t="shared" si="702"/>
        <v/>
      </c>
      <c r="BX1007" s="86">
        <f t="shared" si="696"/>
        <v>0</v>
      </c>
      <c r="BY1007" s="86">
        <f t="shared" si="697"/>
        <v>0</v>
      </c>
      <c r="BZ1007" s="91">
        <f t="shared" si="698"/>
        <v>0</v>
      </c>
      <c r="CA1007" s="91">
        <v>0</v>
      </c>
      <c r="CB1007" s="96" t="s">
        <v>5719</v>
      </c>
      <c r="CC1007" s="91">
        <f t="shared" si="703"/>
        <v>0</v>
      </c>
      <c r="CD1007" s="91">
        <f t="shared" si="704"/>
        <v>0</v>
      </c>
      <c r="CE1007" s="93">
        <f t="shared" si="705"/>
        <v>0</v>
      </c>
      <c r="CF1007" s="93">
        <f t="shared" si="706"/>
        <v>0</v>
      </c>
      <c r="CG1007" s="105"/>
      <c r="CH1007" s="105"/>
      <c r="CI1007" s="86"/>
      <c r="CJ1007" s="188"/>
      <c r="CK1007" s="181">
        <f t="shared" si="707"/>
        <v>0</v>
      </c>
      <c r="CL1007" s="181">
        <f t="shared" si="708"/>
        <v>0</v>
      </c>
      <c r="CM1007" s="86" t="s">
        <v>5723</v>
      </c>
      <c r="CN1007" s="182"/>
      <c r="CO1007" s="183"/>
      <c r="CP1007" s="86" t="s">
        <v>5724</v>
      </c>
      <c r="CQ1007" s="153"/>
      <c r="CR1007" s="187" t="e">
        <f t="shared" si="709"/>
        <v>#VALUE!</v>
      </c>
      <c r="CS1007" s="188">
        <v>0</v>
      </c>
      <c r="CT1007" s="188" t="e">
        <f t="shared" ref="CT1007:CT1070" si="711">CR1007*CS1007</f>
        <v>#VALUE!</v>
      </c>
      <c r="CU1007" s="93"/>
      <c r="CV1007" s="94">
        <f t="shared" si="693"/>
        <v>0</v>
      </c>
      <c r="CW1007" s="93">
        <f t="shared" si="694"/>
        <v>0</v>
      </c>
      <c r="CX1007" s="86">
        <f t="shared" si="695"/>
        <v>0</v>
      </c>
      <c r="CY1007" s="93" t="e">
        <f t="shared" ref="CY1007:CY1070" si="712">(CV1007*0.03/100+CW1007*0.07/100+CX1007*0.15/100)*CT1007</f>
        <v>#VALUE!</v>
      </c>
      <c r="CZ1007" s="93">
        <v>0</v>
      </c>
      <c r="DA1007" s="93">
        <v>0</v>
      </c>
      <c r="DB1007" s="93" t="e">
        <f t="shared" ref="DB1007:DB1070" si="713">CZ1007*DA1007*CT1007</f>
        <v>#VALUE!</v>
      </c>
      <c r="DC1007" s="93">
        <v>0</v>
      </c>
      <c r="DD1007" s="91">
        <v>0</v>
      </c>
      <c r="DE1007" s="93" t="e">
        <f t="shared" ref="DE1007:DE1070" si="714">DC1007*DD1007*CT1007*0.03/100</f>
        <v>#VALUE!</v>
      </c>
      <c r="DF1007" s="93">
        <f t="shared" si="686"/>
        <v>0</v>
      </c>
      <c r="DG1007" s="93"/>
      <c r="DH1007" s="93">
        <v>0</v>
      </c>
      <c r="DI1007" s="93">
        <v>0</v>
      </c>
      <c r="DJ1007" s="86">
        <f t="shared" ref="DJ1007:DJ1070" si="715">IF(DH1007&gt;0,DF1007*DH1007*DI1007*0.15/100,DF1007*DI1007*0.15/100)</f>
        <v>0</v>
      </c>
      <c r="DK1007" s="91">
        <v>0</v>
      </c>
      <c r="DL1007" s="93"/>
      <c r="DM1007" s="93">
        <v>0</v>
      </c>
      <c r="DN1007" s="93" t="e">
        <f t="shared" si="687"/>
        <v>#VALUE!</v>
      </c>
      <c r="DO1007" s="93" t="e">
        <f t="shared" ref="DO1007:DO1070" si="716">IF(DM1007&gt;0,DK1007*DM1007*DN1007*0.2/100,DK1007*DN1007*0.2/100)</f>
        <v>#VALUE!</v>
      </c>
      <c r="DP1007" s="92" t="e">
        <f t="shared" ref="DP1007:DP1070" si="717">CY1007+DB1007+DE1007+DJ1007+DO1007</f>
        <v>#VALUE!</v>
      </c>
      <c r="DQ1007" s="97">
        <f t="shared" si="688"/>
        <v>0</v>
      </c>
      <c r="DR1007" s="98">
        <f t="shared" ref="DR1007:DR1070" si="718">10-MOD(VALUE(LEFT(RIGHT(LEFT(DQ1007,10),2)))*3+VALUE(LEFT(LEFT(DQ1007,10)))*31+VALUE(LEFT(RIGHT(LEFT(DQ1007,10),9)))*29+VALUE(LEFT(RIGHT(LEFT(DQ1007,10),8)))*23+VALUE(LEFT(RIGHT(LEFT(DQ1007,10),7)))*19+VALUE(LEFT(RIGHT(LEFT(DQ1007,10),6)))*17+VALUE(LEFT(RIGHT(LEFT(DQ1007,10),5)))*13+VALUE(LEFT(RIGHT(LEFT(DQ1007,10),4)))*7+VALUE(LEFT(RIGHT(LEFT(DQ1007,10),3)))*5,11)-VALUE(RIGHT(LEFT(DQ1007,10)))</f>
        <v>10</v>
      </c>
      <c r="DS1007" s="93" t="str">
        <f t="shared" ref="DS1007:DS1070" si="719">IF(ISERROR(DR1007),"Mã tin sai !!!",IF(DR1007=0,"OK","Mã tin sai !!!"))</f>
        <v>Mã tin sai !!!</v>
      </c>
      <c r="DT1007" s="93"/>
      <c r="DU1007" s="78" t="e">
        <f t="shared" si="689"/>
        <v>#VALUE!</v>
      </c>
      <c r="DV1007" s="78" t="e">
        <f>INDEX('08_DMGiaDat'!$L:$L,MATCH(DU1007,'08_DMGiaDat'!$R:$R,0))</f>
        <v>#VALUE!</v>
      </c>
      <c r="DW1007" s="78" t="str">
        <f t="shared" si="690"/>
        <v>5010700200100000001</v>
      </c>
      <c r="DX1007" s="78" t="str">
        <f>IFERROR(VLOOKUP(DW1007,'08_DMGiaDat'!C918:C919,2,FALSE),"N")</f>
        <v>N</v>
      </c>
      <c r="DY1007" s="78" t="str">
        <f t="shared" si="691"/>
        <v>50107002001001</v>
      </c>
      <c r="DZ1007" s="78" t="str">
        <f>IFERROR(VLOOKUP(DY1007,'08_DMGiaDat'!C918:C919,2,FALSE),"N")</f>
        <v>N</v>
      </c>
      <c r="EA1007" s="78" t="str">
        <f t="shared" si="692"/>
        <v>5010700200100000001</v>
      </c>
      <c r="EB1007" s="78" t="str">
        <f>IFERROR(VLOOKUP(EA1007,'08_DMGiaDat'!C918:C919,2,FALSE),"N")</f>
        <v>N</v>
      </c>
      <c r="EC1007" s="92" t="e">
        <f>IF(DV1007&lt;&gt;"N",DV1007,IF(DX1007&lt;&gt;"N",DX1007,IF(DZ1007&lt;&gt;"N",DZ1007*VLOOKUP(LEFT(CB1007,3),'03_DMMucDich'!C902:C906,5,FALSE),IF(EB1007&lt;&gt;"N",EB1007*VLOOKUP(LEFT(CB1007,3),'03_DMMucDich'!C902:C906,5,FALSE),"N/A"))))</f>
        <v>#VALUE!</v>
      </c>
    </row>
    <row r="1008" spans="1:133" s="34" customFormat="1" ht="16" x14ac:dyDescent="0.2">
      <c r="A1008" s="85">
        <v>994</v>
      </c>
      <c r="B1008" s="86"/>
      <c r="C1008" s="87"/>
      <c r="D1008" s="141"/>
      <c r="E1008" s="86"/>
      <c r="F1008" s="88"/>
      <c r="G1008" s="88" t="s">
        <v>5718</v>
      </c>
      <c r="H1008" s="151">
        <v>2022</v>
      </c>
      <c r="I1008" s="86"/>
      <c r="J1008" s="86"/>
      <c r="K1008" s="145"/>
      <c r="L1008" s="105"/>
      <c r="M1008" s="86"/>
      <c r="N1008" s="105"/>
      <c r="O1008" s="105"/>
      <c r="P1008" s="86"/>
      <c r="Q1008" s="86"/>
      <c r="R1008" s="153"/>
      <c r="S1008" s="86"/>
      <c r="T1008" s="86"/>
      <c r="U1008" s="86"/>
      <c r="V1008" s="86" t="str">
        <f t="shared" si="699"/>
        <v xml:space="preserve">, </v>
      </c>
      <c r="W1008" s="86"/>
      <c r="X1008" s="86"/>
      <c r="Y1008" s="86"/>
      <c r="Z1008" s="88"/>
      <c r="AA1008" s="105"/>
      <c r="AB1008" s="86"/>
      <c r="AC1008" s="90"/>
      <c r="AD1008" s="86"/>
      <c r="AE1008" s="86"/>
      <c r="AF1008" s="86"/>
      <c r="AG1008" s="86"/>
      <c r="AH1008" s="160"/>
      <c r="AI1008" s="153"/>
      <c r="AJ1008" s="153"/>
      <c r="AK1008" s="86"/>
      <c r="AL1008" s="86"/>
      <c r="AM1008" s="153"/>
      <c r="AN1008" s="153"/>
      <c r="AO1008" s="165"/>
      <c r="AP1008" s="153"/>
      <c r="AQ1008" s="153"/>
      <c r="AR1008" s="166">
        <v>0</v>
      </c>
      <c r="AS1008" s="88" t="s">
        <v>5719</v>
      </c>
      <c r="AT1008" s="92">
        <f t="shared" si="710"/>
        <v>0</v>
      </c>
      <c r="AU1008" s="93">
        <v>0</v>
      </c>
      <c r="AV1008" s="93">
        <v>0</v>
      </c>
      <c r="AW1008" s="166">
        <v>0</v>
      </c>
      <c r="AX1008" s="93">
        <v>0</v>
      </c>
      <c r="AY1008" s="177"/>
      <c r="AZ1008" s="177">
        <v>0</v>
      </c>
      <c r="BA1008" s="178"/>
      <c r="BB1008" s="105"/>
      <c r="BC1008" s="105"/>
      <c r="BD1008" s="93"/>
      <c r="BE1008" s="93">
        <v>0</v>
      </c>
      <c r="BF1008" s="91">
        <v>0</v>
      </c>
      <c r="BG1008" s="94"/>
      <c r="BH1008" s="95"/>
      <c r="BI1008" s="93">
        <f t="shared" si="679"/>
        <v>0</v>
      </c>
      <c r="BJ1008" s="105">
        <f t="shared" si="680"/>
        <v>0</v>
      </c>
      <c r="BK1008" s="88">
        <f t="shared" si="681"/>
        <v>0</v>
      </c>
      <c r="BL1008" s="86">
        <f t="shared" si="682"/>
        <v>0</v>
      </c>
      <c r="BM1008" s="105">
        <f t="shared" si="683"/>
        <v>0</v>
      </c>
      <c r="BN1008" s="86">
        <f t="shared" si="684"/>
        <v>0</v>
      </c>
      <c r="BO1008" s="86">
        <f t="shared" si="685"/>
        <v>0</v>
      </c>
      <c r="BP1008" s="86">
        <f t="shared" si="700"/>
        <v>0</v>
      </c>
      <c r="BQ1008" s="160"/>
      <c r="BR1008" s="86" t="s">
        <v>5720</v>
      </c>
      <c r="BS1008" s="88" t="s">
        <v>5721</v>
      </c>
      <c r="BT1008" s="86" t="s">
        <v>5722</v>
      </c>
      <c r="BU1008" s="86"/>
      <c r="BV1008" s="86">
        <f t="shared" si="701"/>
        <v>0</v>
      </c>
      <c r="BW1008" s="105" t="str">
        <f t="shared" si="702"/>
        <v/>
      </c>
      <c r="BX1008" s="86">
        <f t="shared" si="696"/>
        <v>0</v>
      </c>
      <c r="BY1008" s="86">
        <f t="shared" si="697"/>
        <v>0</v>
      </c>
      <c r="BZ1008" s="91">
        <f t="shared" si="698"/>
        <v>0</v>
      </c>
      <c r="CA1008" s="91">
        <v>0</v>
      </c>
      <c r="CB1008" s="96" t="s">
        <v>5719</v>
      </c>
      <c r="CC1008" s="91">
        <f t="shared" si="703"/>
        <v>0</v>
      </c>
      <c r="CD1008" s="91">
        <f t="shared" si="704"/>
        <v>0</v>
      </c>
      <c r="CE1008" s="93">
        <f t="shared" si="705"/>
        <v>0</v>
      </c>
      <c r="CF1008" s="93">
        <f t="shared" si="706"/>
        <v>0</v>
      </c>
      <c r="CG1008" s="105"/>
      <c r="CH1008" s="105"/>
      <c r="CI1008" s="86"/>
      <c r="CJ1008" s="188"/>
      <c r="CK1008" s="181">
        <f t="shared" si="707"/>
        <v>0</v>
      </c>
      <c r="CL1008" s="181">
        <f t="shared" si="708"/>
        <v>0</v>
      </c>
      <c r="CM1008" s="86" t="s">
        <v>5723</v>
      </c>
      <c r="CN1008" s="182"/>
      <c r="CO1008" s="183"/>
      <c r="CP1008" s="86" t="s">
        <v>5724</v>
      </c>
      <c r="CQ1008" s="153"/>
      <c r="CR1008" s="187" t="e">
        <f t="shared" si="709"/>
        <v>#VALUE!</v>
      </c>
      <c r="CS1008" s="188">
        <v>0</v>
      </c>
      <c r="CT1008" s="188" t="e">
        <f t="shared" si="711"/>
        <v>#VALUE!</v>
      </c>
      <c r="CU1008" s="93"/>
      <c r="CV1008" s="94">
        <f t="shared" si="693"/>
        <v>0</v>
      </c>
      <c r="CW1008" s="93">
        <f t="shared" si="694"/>
        <v>0</v>
      </c>
      <c r="CX1008" s="86">
        <f t="shared" si="695"/>
        <v>0</v>
      </c>
      <c r="CY1008" s="93" t="e">
        <f t="shared" si="712"/>
        <v>#VALUE!</v>
      </c>
      <c r="CZ1008" s="93">
        <v>0</v>
      </c>
      <c r="DA1008" s="93">
        <v>0</v>
      </c>
      <c r="DB1008" s="93" t="e">
        <f t="shared" si="713"/>
        <v>#VALUE!</v>
      </c>
      <c r="DC1008" s="93">
        <v>0</v>
      </c>
      <c r="DD1008" s="91">
        <v>0</v>
      </c>
      <c r="DE1008" s="93" t="e">
        <f t="shared" si="714"/>
        <v>#VALUE!</v>
      </c>
      <c r="DF1008" s="93">
        <f t="shared" si="686"/>
        <v>0</v>
      </c>
      <c r="DG1008" s="93"/>
      <c r="DH1008" s="93">
        <v>0</v>
      </c>
      <c r="DI1008" s="93">
        <v>0</v>
      </c>
      <c r="DJ1008" s="86">
        <f t="shared" si="715"/>
        <v>0</v>
      </c>
      <c r="DK1008" s="91">
        <v>0</v>
      </c>
      <c r="DL1008" s="93"/>
      <c r="DM1008" s="93">
        <v>0</v>
      </c>
      <c r="DN1008" s="93" t="e">
        <f t="shared" si="687"/>
        <v>#VALUE!</v>
      </c>
      <c r="DO1008" s="93" t="e">
        <f t="shared" si="716"/>
        <v>#VALUE!</v>
      </c>
      <c r="DP1008" s="92" t="e">
        <f t="shared" si="717"/>
        <v>#VALUE!</v>
      </c>
      <c r="DQ1008" s="97">
        <f t="shared" si="688"/>
        <v>0</v>
      </c>
      <c r="DR1008" s="98">
        <f t="shared" si="718"/>
        <v>10</v>
      </c>
      <c r="DS1008" s="93" t="str">
        <f t="shared" si="719"/>
        <v>Mã tin sai !!!</v>
      </c>
      <c r="DT1008" s="93"/>
      <c r="DU1008" s="78" t="e">
        <f t="shared" si="689"/>
        <v>#VALUE!</v>
      </c>
      <c r="DV1008" s="78" t="e">
        <f>INDEX('08_DMGiaDat'!$L:$L,MATCH(DU1008,'08_DMGiaDat'!$R:$R,0))</f>
        <v>#VALUE!</v>
      </c>
      <c r="DW1008" s="78" t="str">
        <f t="shared" si="690"/>
        <v>5010700200100000001</v>
      </c>
      <c r="DX1008" s="78" t="str">
        <f>IFERROR(VLOOKUP(DW1008,'08_DMGiaDat'!C918:C919,2,FALSE),"N")</f>
        <v>N</v>
      </c>
      <c r="DY1008" s="78" t="str">
        <f t="shared" si="691"/>
        <v>50107002001001</v>
      </c>
      <c r="DZ1008" s="78" t="str">
        <f>IFERROR(VLOOKUP(DY1008,'08_DMGiaDat'!C918:C919,2,FALSE),"N")</f>
        <v>N</v>
      </c>
      <c r="EA1008" s="78" t="str">
        <f t="shared" si="692"/>
        <v>5010700200100000001</v>
      </c>
      <c r="EB1008" s="78" t="str">
        <f>IFERROR(VLOOKUP(EA1008,'08_DMGiaDat'!C918:C919,2,FALSE),"N")</f>
        <v>N</v>
      </c>
      <c r="EC1008" s="92" t="e">
        <f>IF(DV1008&lt;&gt;"N",DV1008,IF(DX1008&lt;&gt;"N",DX1008,IF(DZ1008&lt;&gt;"N",DZ1008*VLOOKUP(LEFT(CB1008,3),'03_DMMucDich'!C902:C906,5,FALSE),IF(EB1008&lt;&gt;"N",EB1008*VLOOKUP(LEFT(CB1008,3),'03_DMMucDich'!C902:C906,5,FALSE),"N/A"))))</f>
        <v>#VALUE!</v>
      </c>
    </row>
    <row r="1009" spans="1:133" s="34" customFormat="1" ht="16" x14ac:dyDescent="0.2">
      <c r="A1009" s="85">
        <v>995</v>
      </c>
      <c r="B1009" s="86"/>
      <c r="C1009" s="87"/>
      <c r="D1009" s="141"/>
      <c r="E1009" s="86"/>
      <c r="F1009" s="88"/>
      <c r="G1009" s="88" t="s">
        <v>5718</v>
      </c>
      <c r="H1009" s="151">
        <v>2022</v>
      </c>
      <c r="I1009" s="86"/>
      <c r="J1009" s="86"/>
      <c r="K1009" s="145"/>
      <c r="L1009" s="105"/>
      <c r="M1009" s="86"/>
      <c r="N1009" s="105"/>
      <c r="O1009" s="105"/>
      <c r="P1009" s="86"/>
      <c r="Q1009" s="86"/>
      <c r="R1009" s="153"/>
      <c r="S1009" s="86"/>
      <c r="T1009" s="86"/>
      <c r="U1009" s="86"/>
      <c r="V1009" s="86" t="str">
        <f t="shared" si="699"/>
        <v xml:space="preserve">, </v>
      </c>
      <c r="W1009" s="86"/>
      <c r="X1009" s="86"/>
      <c r="Y1009" s="86"/>
      <c r="Z1009" s="88"/>
      <c r="AA1009" s="105"/>
      <c r="AB1009" s="86"/>
      <c r="AC1009" s="90"/>
      <c r="AD1009" s="86"/>
      <c r="AE1009" s="86"/>
      <c r="AF1009" s="86"/>
      <c r="AG1009" s="86"/>
      <c r="AH1009" s="160"/>
      <c r="AI1009" s="153"/>
      <c r="AJ1009" s="153"/>
      <c r="AK1009" s="86"/>
      <c r="AL1009" s="86"/>
      <c r="AM1009" s="153"/>
      <c r="AN1009" s="153"/>
      <c r="AO1009" s="165"/>
      <c r="AP1009" s="153"/>
      <c r="AQ1009" s="153"/>
      <c r="AR1009" s="166">
        <v>0</v>
      </c>
      <c r="AS1009" s="88" t="s">
        <v>5719</v>
      </c>
      <c r="AT1009" s="92">
        <f t="shared" si="710"/>
        <v>0</v>
      </c>
      <c r="AU1009" s="93">
        <v>0</v>
      </c>
      <c r="AV1009" s="93">
        <v>0</v>
      </c>
      <c r="AW1009" s="166">
        <v>0</v>
      </c>
      <c r="AX1009" s="93">
        <v>0</v>
      </c>
      <c r="AY1009" s="177"/>
      <c r="AZ1009" s="177">
        <v>0</v>
      </c>
      <c r="BA1009" s="178"/>
      <c r="BB1009" s="105"/>
      <c r="BC1009" s="105"/>
      <c r="BD1009" s="93"/>
      <c r="BE1009" s="93">
        <v>0</v>
      </c>
      <c r="BF1009" s="91">
        <v>0</v>
      </c>
      <c r="BG1009" s="94"/>
      <c r="BH1009" s="95"/>
      <c r="BI1009" s="93">
        <f t="shared" si="679"/>
        <v>0</v>
      </c>
      <c r="BJ1009" s="105">
        <f t="shared" si="680"/>
        <v>0</v>
      </c>
      <c r="BK1009" s="88">
        <f t="shared" si="681"/>
        <v>0</v>
      </c>
      <c r="BL1009" s="86">
        <f t="shared" si="682"/>
        <v>0</v>
      </c>
      <c r="BM1009" s="105">
        <f t="shared" si="683"/>
        <v>0</v>
      </c>
      <c r="BN1009" s="86">
        <f t="shared" si="684"/>
        <v>0</v>
      </c>
      <c r="BO1009" s="86">
        <f t="shared" si="685"/>
        <v>0</v>
      </c>
      <c r="BP1009" s="86">
        <f t="shared" si="700"/>
        <v>0</v>
      </c>
      <c r="BQ1009" s="160"/>
      <c r="BR1009" s="86" t="s">
        <v>5720</v>
      </c>
      <c r="BS1009" s="88" t="s">
        <v>5721</v>
      </c>
      <c r="BT1009" s="86" t="s">
        <v>5722</v>
      </c>
      <c r="BU1009" s="86"/>
      <c r="BV1009" s="86">
        <f t="shared" si="701"/>
        <v>0</v>
      </c>
      <c r="BW1009" s="105" t="str">
        <f t="shared" si="702"/>
        <v/>
      </c>
      <c r="BX1009" s="86">
        <f t="shared" si="696"/>
        <v>0</v>
      </c>
      <c r="BY1009" s="86">
        <f t="shared" si="697"/>
        <v>0</v>
      </c>
      <c r="BZ1009" s="91">
        <f t="shared" si="698"/>
        <v>0</v>
      </c>
      <c r="CA1009" s="91">
        <v>0</v>
      </c>
      <c r="CB1009" s="96" t="s">
        <v>5719</v>
      </c>
      <c r="CC1009" s="91">
        <f t="shared" si="703"/>
        <v>0</v>
      </c>
      <c r="CD1009" s="91">
        <f t="shared" si="704"/>
        <v>0</v>
      </c>
      <c r="CE1009" s="93">
        <f t="shared" si="705"/>
        <v>0</v>
      </c>
      <c r="CF1009" s="93">
        <f t="shared" si="706"/>
        <v>0</v>
      </c>
      <c r="CG1009" s="105"/>
      <c r="CH1009" s="105"/>
      <c r="CI1009" s="86"/>
      <c r="CJ1009" s="188"/>
      <c r="CK1009" s="181">
        <f t="shared" si="707"/>
        <v>0</v>
      </c>
      <c r="CL1009" s="181">
        <f t="shared" si="708"/>
        <v>0</v>
      </c>
      <c r="CM1009" s="86" t="s">
        <v>5723</v>
      </c>
      <c r="CN1009" s="182"/>
      <c r="CO1009" s="183"/>
      <c r="CP1009" s="86" t="s">
        <v>5724</v>
      </c>
      <c r="CQ1009" s="153"/>
      <c r="CR1009" s="187" t="e">
        <f t="shared" si="709"/>
        <v>#VALUE!</v>
      </c>
      <c r="CS1009" s="188">
        <v>0</v>
      </c>
      <c r="CT1009" s="188" t="e">
        <f t="shared" si="711"/>
        <v>#VALUE!</v>
      </c>
      <c r="CU1009" s="93"/>
      <c r="CV1009" s="94">
        <f t="shared" si="693"/>
        <v>0</v>
      </c>
      <c r="CW1009" s="93">
        <f t="shared" si="694"/>
        <v>0</v>
      </c>
      <c r="CX1009" s="86">
        <f t="shared" si="695"/>
        <v>0</v>
      </c>
      <c r="CY1009" s="93" t="e">
        <f t="shared" si="712"/>
        <v>#VALUE!</v>
      </c>
      <c r="CZ1009" s="93">
        <v>0</v>
      </c>
      <c r="DA1009" s="93">
        <v>0</v>
      </c>
      <c r="DB1009" s="93" t="e">
        <f t="shared" si="713"/>
        <v>#VALUE!</v>
      </c>
      <c r="DC1009" s="93">
        <v>0</v>
      </c>
      <c r="DD1009" s="91">
        <v>0</v>
      </c>
      <c r="DE1009" s="93" t="e">
        <f t="shared" si="714"/>
        <v>#VALUE!</v>
      </c>
      <c r="DF1009" s="93">
        <f t="shared" si="686"/>
        <v>0</v>
      </c>
      <c r="DG1009" s="93"/>
      <c r="DH1009" s="93">
        <v>0</v>
      </c>
      <c r="DI1009" s="93">
        <v>0</v>
      </c>
      <c r="DJ1009" s="86">
        <f t="shared" si="715"/>
        <v>0</v>
      </c>
      <c r="DK1009" s="91">
        <v>0</v>
      </c>
      <c r="DL1009" s="93"/>
      <c r="DM1009" s="93">
        <v>0</v>
      </c>
      <c r="DN1009" s="93" t="e">
        <f t="shared" si="687"/>
        <v>#VALUE!</v>
      </c>
      <c r="DO1009" s="93" t="e">
        <f t="shared" si="716"/>
        <v>#VALUE!</v>
      </c>
      <c r="DP1009" s="92" t="e">
        <f t="shared" si="717"/>
        <v>#VALUE!</v>
      </c>
      <c r="DQ1009" s="97">
        <f t="shared" si="688"/>
        <v>0</v>
      </c>
      <c r="DR1009" s="98">
        <f t="shared" si="718"/>
        <v>10</v>
      </c>
      <c r="DS1009" s="93" t="str">
        <f t="shared" si="719"/>
        <v>Mã tin sai !!!</v>
      </c>
      <c r="DT1009" s="93"/>
      <c r="DU1009" s="78" t="e">
        <f t="shared" si="689"/>
        <v>#VALUE!</v>
      </c>
      <c r="DV1009" s="78" t="e">
        <f>INDEX('08_DMGiaDat'!$L:$L,MATCH(DU1009,'08_DMGiaDat'!$R:$R,0))</f>
        <v>#VALUE!</v>
      </c>
      <c r="DW1009" s="78" t="str">
        <f t="shared" si="690"/>
        <v>5010700200100000001</v>
      </c>
      <c r="DX1009" s="78" t="str">
        <f>IFERROR(VLOOKUP(DW1009,'08_DMGiaDat'!C918:C919,2,FALSE),"N")</f>
        <v>N</v>
      </c>
      <c r="DY1009" s="78" t="str">
        <f t="shared" si="691"/>
        <v>50107002001001</v>
      </c>
      <c r="DZ1009" s="78" t="str">
        <f>IFERROR(VLOOKUP(DY1009,'08_DMGiaDat'!C918:C919,2,FALSE),"N")</f>
        <v>N</v>
      </c>
      <c r="EA1009" s="78" t="str">
        <f t="shared" si="692"/>
        <v>5010700200100000001</v>
      </c>
      <c r="EB1009" s="78" t="str">
        <f>IFERROR(VLOOKUP(EA1009,'08_DMGiaDat'!C918:C919,2,FALSE),"N")</f>
        <v>N</v>
      </c>
      <c r="EC1009" s="92" t="e">
        <f>IF(DV1009&lt;&gt;"N",DV1009,IF(DX1009&lt;&gt;"N",DX1009,IF(DZ1009&lt;&gt;"N",DZ1009*VLOOKUP(LEFT(CB1009,3),'03_DMMucDich'!C902:C906,5,FALSE),IF(EB1009&lt;&gt;"N",EB1009*VLOOKUP(LEFT(CB1009,3),'03_DMMucDich'!C902:C906,5,FALSE),"N/A"))))</f>
        <v>#VALUE!</v>
      </c>
    </row>
    <row r="1010" spans="1:133" s="34" customFormat="1" ht="16" x14ac:dyDescent="0.2">
      <c r="A1010" s="85">
        <v>996</v>
      </c>
      <c r="B1010" s="86"/>
      <c r="C1010" s="87"/>
      <c r="D1010" s="141"/>
      <c r="E1010" s="86"/>
      <c r="F1010" s="88"/>
      <c r="G1010" s="88" t="s">
        <v>5718</v>
      </c>
      <c r="H1010" s="151">
        <v>2022</v>
      </c>
      <c r="I1010" s="86"/>
      <c r="J1010" s="86"/>
      <c r="K1010" s="145"/>
      <c r="L1010" s="105"/>
      <c r="M1010" s="86"/>
      <c r="N1010" s="105"/>
      <c r="O1010" s="105"/>
      <c r="P1010" s="86"/>
      <c r="Q1010" s="86"/>
      <c r="R1010" s="153"/>
      <c r="S1010" s="86"/>
      <c r="T1010" s="86"/>
      <c r="U1010" s="86"/>
      <c r="V1010" s="86" t="str">
        <f t="shared" si="699"/>
        <v xml:space="preserve">, </v>
      </c>
      <c r="W1010" s="86"/>
      <c r="X1010" s="86"/>
      <c r="Y1010" s="86"/>
      <c r="Z1010" s="88"/>
      <c r="AA1010" s="105"/>
      <c r="AB1010" s="86"/>
      <c r="AC1010" s="90"/>
      <c r="AD1010" s="86"/>
      <c r="AE1010" s="86"/>
      <c r="AF1010" s="86"/>
      <c r="AG1010" s="86"/>
      <c r="AH1010" s="160"/>
      <c r="AI1010" s="153"/>
      <c r="AJ1010" s="153"/>
      <c r="AK1010" s="86"/>
      <c r="AL1010" s="86"/>
      <c r="AM1010" s="153"/>
      <c r="AN1010" s="153"/>
      <c r="AO1010" s="165"/>
      <c r="AP1010" s="153"/>
      <c r="AQ1010" s="153"/>
      <c r="AR1010" s="166">
        <v>0</v>
      </c>
      <c r="AS1010" s="88" t="s">
        <v>5719</v>
      </c>
      <c r="AT1010" s="92">
        <f t="shared" si="710"/>
        <v>0</v>
      </c>
      <c r="AU1010" s="93">
        <v>0</v>
      </c>
      <c r="AV1010" s="93">
        <v>0</v>
      </c>
      <c r="AW1010" s="166">
        <v>0</v>
      </c>
      <c r="AX1010" s="93">
        <v>0</v>
      </c>
      <c r="AY1010" s="177"/>
      <c r="AZ1010" s="177">
        <v>0</v>
      </c>
      <c r="BA1010" s="178"/>
      <c r="BB1010" s="105"/>
      <c r="BC1010" s="105"/>
      <c r="BD1010" s="93"/>
      <c r="BE1010" s="93">
        <v>0</v>
      </c>
      <c r="BF1010" s="91">
        <v>0</v>
      </c>
      <c r="BG1010" s="94"/>
      <c r="BH1010" s="95"/>
      <c r="BI1010" s="93">
        <f t="shared" si="679"/>
        <v>0</v>
      </c>
      <c r="BJ1010" s="105">
        <f t="shared" si="680"/>
        <v>0</v>
      </c>
      <c r="BK1010" s="88">
        <f t="shared" si="681"/>
        <v>0</v>
      </c>
      <c r="BL1010" s="86">
        <f t="shared" si="682"/>
        <v>0</v>
      </c>
      <c r="BM1010" s="105">
        <f t="shared" si="683"/>
        <v>0</v>
      </c>
      <c r="BN1010" s="86">
        <f t="shared" si="684"/>
        <v>0</v>
      </c>
      <c r="BO1010" s="86">
        <f t="shared" si="685"/>
        <v>0</v>
      </c>
      <c r="BP1010" s="86">
        <f t="shared" si="700"/>
        <v>0</v>
      </c>
      <c r="BQ1010" s="160"/>
      <c r="BR1010" s="86" t="s">
        <v>5720</v>
      </c>
      <c r="BS1010" s="88" t="s">
        <v>5721</v>
      </c>
      <c r="BT1010" s="86" t="s">
        <v>5722</v>
      </c>
      <c r="BU1010" s="86"/>
      <c r="BV1010" s="86">
        <f t="shared" si="701"/>
        <v>0</v>
      </c>
      <c r="BW1010" s="105" t="str">
        <f t="shared" si="702"/>
        <v/>
      </c>
      <c r="BX1010" s="86">
        <f t="shared" si="696"/>
        <v>0</v>
      </c>
      <c r="BY1010" s="86">
        <f t="shared" si="697"/>
        <v>0</v>
      </c>
      <c r="BZ1010" s="91">
        <f t="shared" si="698"/>
        <v>0</v>
      </c>
      <c r="CA1010" s="91">
        <v>0</v>
      </c>
      <c r="CB1010" s="96" t="s">
        <v>5719</v>
      </c>
      <c r="CC1010" s="91">
        <f t="shared" si="703"/>
        <v>0</v>
      </c>
      <c r="CD1010" s="91">
        <f t="shared" si="704"/>
        <v>0</v>
      </c>
      <c r="CE1010" s="93">
        <f t="shared" si="705"/>
        <v>0</v>
      </c>
      <c r="CF1010" s="93">
        <f t="shared" si="706"/>
        <v>0</v>
      </c>
      <c r="CG1010" s="105"/>
      <c r="CH1010" s="105"/>
      <c r="CI1010" s="86"/>
      <c r="CJ1010" s="188"/>
      <c r="CK1010" s="181">
        <f t="shared" si="707"/>
        <v>0</v>
      </c>
      <c r="CL1010" s="181">
        <f t="shared" si="708"/>
        <v>0</v>
      </c>
      <c r="CM1010" s="86" t="s">
        <v>5723</v>
      </c>
      <c r="CN1010" s="182"/>
      <c r="CO1010" s="183"/>
      <c r="CP1010" s="86" t="s">
        <v>5724</v>
      </c>
      <c r="CQ1010" s="153"/>
      <c r="CR1010" s="187" t="e">
        <f t="shared" si="709"/>
        <v>#VALUE!</v>
      </c>
      <c r="CS1010" s="188">
        <v>0</v>
      </c>
      <c r="CT1010" s="188" t="e">
        <f t="shared" si="711"/>
        <v>#VALUE!</v>
      </c>
      <c r="CU1010" s="93"/>
      <c r="CV1010" s="94">
        <f t="shared" si="693"/>
        <v>0</v>
      </c>
      <c r="CW1010" s="93">
        <f t="shared" si="694"/>
        <v>0</v>
      </c>
      <c r="CX1010" s="86">
        <f t="shared" si="695"/>
        <v>0</v>
      </c>
      <c r="CY1010" s="93" t="e">
        <f t="shared" si="712"/>
        <v>#VALUE!</v>
      </c>
      <c r="CZ1010" s="93">
        <v>0</v>
      </c>
      <c r="DA1010" s="93">
        <v>0</v>
      </c>
      <c r="DB1010" s="93" t="e">
        <f t="shared" si="713"/>
        <v>#VALUE!</v>
      </c>
      <c r="DC1010" s="93">
        <v>0</v>
      </c>
      <c r="DD1010" s="91">
        <v>0</v>
      </c>
      <c r="DE1010" s="93" t="e">
        <f t="shared" si="714"/>
        <v>#VALUE!</v>
      </c>
      <c r="DF1010" s="93">
        <f t="shared" si="686"/>
        <v>0</v>
      </c>
      <c r="DG1010" s="93"/>
      <c r="DH1010" s="93">
        <v>0</v>
      </c>
      <c r="DI1010" s="93">
        <v>0</v>
      </c>
      <c r="DJ1010" s="86">
        <f t="shared" si="715"/>
        <v>0</v>
      </c>
      <c r="DK1010" s="91">
        <v>0</v>
      </c>
      <c r="DL1010" s="93"/>
      <c r="DM1010" s="93">
        <v>0</v>
      </c>
      <c r="DN1010" s="93" t="e">
        <f t="shared" si="687"/>
        <v>#VALUE!</v>
      </c>
      <c r="DO1010" s="93" t="e">
        <f t="shared" si="716"/>
        <v>#VALUE!</v>
      </c>
      <c r="DP1010" s="92" t="e">
        <f t="shared" si="717"/>
        <v>#VALUE!</v>
      </c>
      <c r="DQ1010" s="97">
        <f t="shared" si="688"/>
        <v>0</v>
      </c>
      <c r="DR1010" s="98">
        <f t="shared" si="718"/>
        <v>10</v>
      </c>
      <c r="DS1010" s="93" t="str">
        <f t="shared" si="719"/>
        <v>Mã tin sai !!!</v>
      </c>
      <c r="DT1010" s="93"/>
      <c r="DU1010" s="78" t="e">
        <f t="shared" si="689"/>
        <v>#VALUE!</v>
      </c>
      <c r="DV1010" s="78" t="e">
        <f>INDEX('08_DMGiaDat'!$L:$L,MATCH(DU1010,'08_DMGiaDat'!$R:$R,0))</f>
        <v>#VALUE!</v>
      </c>
      <c r="DW1010" s="78" t="str">
        <f t="shared" si="690"/>
        <v>5010700200100000001</v>
      </c>
      <c r="DX1010" s="78" t="str">
        <f>IFERROR(VLOOKUP(DW1010,'08_DMGiaDat'!C918:C919,2,FALSE),"N")</f>
        <v>N</v>
      </c>
      <c r="DY1010" s="78" t="str">
        <f t="shared" si="691"/>
        <v>50107002001001</v>
      </c>
      <c r="DZ1010" s="78" t="str">
        <f>IFERROR(VLOOKUP(DY1010,'08_DMGiaDat'!C918:C919,2,FALSE),"N")</f>
        <v>N</v>
      </c>
      <c r="EA1010" s="78" t="str">
        <f t="shared" si="692"/>
        <v>5010700200100000001</v>
      </c>
      <c r="EB1010" s="78" t="str">
        <f>IFERROR(VLOOKUP(EA1010,'08_DMGiaDat'!C918:C919,2,FALSE),"N")</f>
        <v>N</v>
      </c>
      <c r="EC1010" s="92" t="e">
        <f>IF(DV1010&lt;&gt;"N",DV1010,IF(DX1010&lt;&gt;"N",DX1010,IF(DZ1010&lt;&gt;"N",DZ1010*VLOOKUP(LEFT(CB1010,3),'03_DMMucDich'!C902:C906,5,FALSE),IF(EB1010&lt;&gt;"N",EB1010*VLOOKUP(LEFT(CB1010,3),'03_DMMucDich'!C902:C906,5,FALSE),"N/A"))))</f>
        <v>#VALUE!</v>
      </c>
    </row>
    <row r="1011" spans="1:133" s="34" customFormat="1" ht="16" x14ac:dyDescent="0.2">
      <c r="A1011" s="85">
        <v>997</v>
      </c>
      <c r="B1011" s="86"/>
      <c r="C1011" s="87"/>
      <c r="D1011" s="141"/>
      <c r="E1011" s="86"/>
      <c r="F1011" s="88"/>
      <c r="G1011" s="88" t="s">
        <v>5718</v>
      </c>
      <c r="H1011" s="151">
        <v>2022</v>
      </c>
      <c r="I1011" s="86"/>
      <c r="J1011" s="86"/>
      <c r="K1011" s="145"/>
      <c r="L1011" s="105"/>
      <c r="M1011" s="86"/>
      <c r="N1011" s="105"/>
      <c r="O1011" s="105"/>
      <c r="P1011" s="86"/>
      <c r="Q1011" s="86"/>
      <c r="R1011" s="153"/>
      <c r="S1011" s="86"/>
      <c r="T1011" s="86"/>
      <c r="U1011" s="86"/>
      <c r="V1011" s="86" t="str">
        <f t="shared" si="699"/>
        <v xml:space="preserve">, </v>
      </c>
      <c r="W1011" s="86"/>
      <c r="X1011" s="86"/>
      <c r="Y1011" s="86"/>
      <c r="Z1011" s="88"/>
      <c r="AA1011" s="105"/>
      <c r="AB1011" s="86"/>
      <c r="AC1011" s="90"/>
      <c r="AD1011" s="86"/>
      <c r="AE1011" s="86"/>
      <c r="AF1011" s="86"/>
      <c r="AG1011" s="86"/>
      <c r="AH1011" s="160"/>
      <c r="AI1011" s="153"/>
      <c r="AJ1011" s="153"/>
      <c r="AK1011" s="86"/>
      <c r="AL1011" s="86"/>
      <c r="AM1011" s="153"/>
      <c r="AN1011" s="153"/>
      <c r="AO1011" s="165"/>
      <c r="AP1011" s="153"/>
      <c r="AQ1011" s="153"/>
      <c r="AR1011" s="166">
        <v>0</v>
      </c>
      <c r="AS1011" s="88" t="s">
        <v>5719</v>
      </c>
      <c r="AT1011" s="92">
        <f t="shared" si="710"/>
        <v>0</v>
      </c>
      <c r="AU1011" s="93">
        <v>0</v>
      </c>
      <c r="AV1011" s="93">
        <v>0</v>
      </c>
      <c r="AW1011" s="166">
        <v>0</v>
      </c>
      <c r="AX1011" s="93">
        <v>0</v>
      </c>
      <c r="AY1011" s="177"/>
      <c r="AZ1011" s="177">
        <v>0</v>
      </c>
      <c r="BA1011" s="178"/>
      <c r="BB1011" s="105"/>
      <c r="BC1011" s="105"/>
      <c r="BD1011" s="93"/>
      <c r="BE1011" s="93">
        <v>0</v>
      </c>
      <c r="BF1011" s="91">
        <v>0</v>
      </c>
      <c r="BG1011" s="94"/>
      <c r="BH1011" s="95"/>
      <c r="BI1011" s="93">
        <f t="shared" si="679"/>
        <v>0</v>
      </c>
      <c r="BJ1011" s="105">
        <f t="shared" si="680"/>
        <v>0</v>
      </c>
      <c r="BK1011" s="88">
        <f t="shared" si="681"/>
        <v>0</v>
      </c>
      <c r="BL1011" s="86">
        <f t="shared" si="682"/>
        <v>0</v>
      </c>
      <c r="BM1011" s="105">
        <f t="shared" si="683"/>
        <v>0</v>
      </c>
      <c r="BN1011" s="86">
        <f t="shared" si="684"/>
        <v>0</v>
      </c>
      <c r="BO1011" s="86">
        <f t="shared" si="685"/>
        <v>0</v>
      </c>
      <c r="BP1011" s="86">
        <f t="shared" si="700"/>
        <v>0</v>
      </c>
      <c r="BQ1011" s="160"/>
      <c r="BR1011" s="86" t="s">
        <v>5720</v>
      </c>
      <c r="BS1011" s="88" t="s">
        <v>5721</v>
      </c>
      <c r="BT1011" s="86" t="s">
        <v>5722</v>
      </c>
      <c r="BU1011" s="86"/>
      <c r="BV1011" s="86">
        <f t="shared" si="701"/>
        <v>0</v>
      </c>
      <c r="BW1011" s="105" t="str">
        <f t="shared" si="702"/>
        <v/>
      </c>
      <c r="BX1011" s="86">
        <f t="shared" si="696"/>
        <v>0</v>
      </c>
      <c r="BY1011" s="86">
        <f t="shared" si="697"/>
        <v>0</v>
      </c>
      <c r="BZ1011" s="91">
        <f t="shared" si="698"/>
        <v>0</v>
      </c>
      <c r="CA1011" s="91">
        <v>0</v>
      </c>
      <c r="CB1011" s="96" t="s">
        <v>5719</v>
      </c>
      <c r="CC1011" s="91">
        <f t="shared" si="703"/>
        <v>0</v>
      </c>
      <c r="CD1011" s="91">
        <f t="shared" si="704"/>
        <v>0</v>
      </c>
      <c r="CE1011" s="93">
        <f t="shared" si="705"/>
        <v>0</v>
      </c>
      <c r="CF1011" s="93">
        <f t="shared" si="706"/>
        <v>0</v>
      </c>
      <c r="CG1011" s="105"/>
      <c r="CH1011" s="105"/>
      <c r="CI1011" s="86"/>
      <c r="CJ1011" s="188"/>
      <c r="CK1011" s="181">
        <f t="shared" si="707"/>
        <v>0</v>
      </c>
      <c r="CL1011" s="181">
        <f t="shared" si="708"/>
        <v>0</v>
      </c>
      <c r="CM1011" s="86" t="s">
        <v>5723</v>
      </c>
      <c r="CN1011" s="182"/>
      <c r="CO1011" s="183"/>
      <c r="CP1011" s="86" t="s">
        <v>5724</v>
      </c>
      <c r="CQ1011" s="153"/>
      <c r="CR1011" s="187" t="e">
        <f t="shared" si="709"/>
        <v>#VALUE!</v>
      </c>
      <c r="CS1011" s="188">
        <v>0</v>
      </c>
      <c r="CT1011" s="188" t="e">
        <f t="shared" si="711"/>
        <v>#VALUE!</v>
      </c>
      <c r="CU1011" s="93"/>
      <c r="CV1011" s="94">
        <f t="shared" si="693"/>
        <v>0</v>
      </c>
      <c r="CW1011" s="93">
        <f t="shared" si="694"/>
        <v>0</v>
      </c>
      <c r="CX1011" s="86">
        <f t="shared" si="695"/>
        <v>0</v>
      </c>
      <c r="CY1011" s="93" t="e">
        <f t="shared" si="712"/>
        <v>#VALUE!</v>
      </c>
      <c r="CZ1011" s="93">
        <v>0</v>
      </c>
      <c r="DA1011" s="93">
        <v>0</v>
      </c>
      <c r="DB1011" s="93" t="e">
        <f t="shared" si="713"/>
        <v>#VALUE!</v>
      </c>
      <c r="DC1011" s="93">
        <v>0</v>
      </c>
      <c r="DD1011" s="91">
        <v>0</v>
      </c>
      <c r="DE1011" s="93" t="e">
        <f t="shared" si="714"/>
        <v>#VALUE!</v>
      </c>
      <c r="DF1011" s="93">
        <f t="shared" si="686"/>
        <v>0</v>
      </c>
      <c r="DG1011" s="93"/>
      <c r="DH1011" s="93">
        <v>0</v>
      </c>
      <c r="DI1011" s="93">
        <v>0</v>
      </c>
      <c r="DJ1011" s="86">
        <f t="shared" si="715"/>
        <v>0</v>
      </c>
      <c r="DK1011" s="91">
        <v>0</v>
      </c>
      <c r="DL1011" s="93"/>
      <c r="DM1011" s="93">
        <v>0</v>
      </c>
      <c r="DN1011" s="93" t="e">
        <f t="shared" si="687"/>
        <v>#VALUE!</v>
      </c>
      <c r="DO1011" s="93" t="e">
        <f t="shared" si="716"/>
        <v>#VALUE!</v>
      </c>
      <c r="DP1011" s="92" t="e">
        <f t="shared" si="717"/>
        <v>#VALUE!</v>
      </c>
      <c r="DQ1011" s="97">
        <f t="shared" si="688"/>
        <v>0</v>
      </c>
      <c r="DR1011" s="98">
        <f t="shared" si="718"/>
        <v>10</v>
      </c>
      <c r="DS1011" s="93" t="str">
        <f t="shared" si="719"/>
        <v>Mã tin sai !!!</v>
      </c>
      <c r="DT1011" s="93"/>
      <c r="DU1011" s="78" t="e">
        <f t="shared" si="689"/>
        <v>#VALUE!</v>
      </c>
      <c r="DV1011" s="78" t="e">
        <f>INDEX('08_DMGiaDat'!$L:$L,MATCH(DU1011,'08_DMGiaDat'!$R:$R,0))</f>
        <v>#VALUE!</v>
      </c>
      <c r="DW1011" s="78" t="str">
        <f t="shared" si="690"/>
        <v>5010700200100000001</v>
      </c>
      <c r="DX1011" s="78" t="str">
        <f>IFERROR(VLOOKUP(DW1011,'08_DMGiaDat'!C918:C919,2,FALSE),"N")</f>
        <v>N</v>
      </c>
      <c r="DY1011" s="78" t="str">
        <f t="shared" si="691"/>
        <v>50107002001001</v>
      </c>
      <c r="DZ1011" s="78" t="str">
        <f>IFERROR(VLOOKUP(DY1011,'08_DMGiaDat'!C918:C919,2,FALSE),"N")</f>
        <v>N</v>
      </c>
      <c r="EA1011" s="78" t="str">
        <f t="shared" si="692"/>
        <v>5010700200100000001</v>
      </c>
      <c r="EB1011" s="78" t="str">
        <f>IFERROR(VLOOKUP(EA1011,'08_DMGiaDat'!C918:C919,2,FALSE),"N")</f>
        <v>N</v>
      </c>
      <c r="EC1011" s="92" t="e">
        <f>IF(DV1011&lt;&gt;"N",DV1011,IF(DX1011&lt;&gt;"N",DX1011,IF(DZ1011&lt;&gt;"N",DZ1011*VLOOKUP(LEFT(CB1011,3),'03_DMMucDich'!C902:C906,5,FALSE),IF(EB1011&lt;&gt;"N",EB1011*VLOOKUP(LEFT(CB1011,3),'03_DMMucDich'!C902:C906,5,FALSE),"N/A"))))</f>
        <v>#VALUE!</v>
      </c>
    </row>
    <row r="1012" spans="1:133" s="34" customFormat="1" ht="16" x14ac:dyDescent="0.2">
      <c r="A1012" s="85">
        <v>998</v>
      </c>
      <c r="B1012" s="86"/>
      <c r="C1012" s="87"/>
      <c r="D1012" s="141"/>
      <c r="E1012" s="86"/>
      <c r="F1012" s="88"/>
      <c r="G1012" s="88" t="s">
        <v>5718</v>
      </c>
      <c r="H1012" s="151">
        <v>2022</v>
      </c>
      <c r="I1012" s="86"/>
      <c r="J1012" s="86"/>
      <c r="K1012" s="145"/>
      <c r="L1012" s="105"/>
      <c r="M1012" s="86"/>
      <c r="N1012" s="105"/>
      <c r="O1012" s="105"/>
      <c r="P1012" s="86"/>
      <c r="Q1012" s="86"/>
      <c r="R1012" s="153"/>
      <c r="S1012" s="86"/>
      <c r="T1012" s="86"/>
      <c r="U1012" s="86"/>
      <c r="V1012" s="86" t="str">
        <f t="shared" si="699"/>
        <v xml:space="preserve">, </v>
      </c>
      <c r="W1012" s="86"/>
      <c r="X1012" s="86"/>
      <c r="Y1012" s="86"/>
      <c r="Z1012" s="88"/>
      <c r="AA1012" s="105"/>
      <c r="AB1012" s="86"/>
      <c r="AC1012" s="90"/>
      <c r="AD1012" s="86"/>
      <c r="AE1012" s="86"/>
      <c r="AF1012" s="86"/>
      <c r="AG1012" s="86"/>
      <c r="AH1012" s="160"/>
      <c r="AI1012" s="153"/>
      <c r="AJ1012" s="153"/>
      <c r="AK1012" s="86"/>
      <c r="AL1012" s="86"/>
      <c r="AM1012" s="153"/>
      <c r="AN1012" s="153"/>
      <c r="AO1012" s="165"/>
      <c r="AP1012" s="153"/>
      <c r="AQ1012" s="153"/>
      <c r="AR1012" s="166">
        <v>0</v>
      </c>
      <c r="AS1012" s="88" t="s">
        <v>5719</v>
      </c>
      <c r="AT1012" s="92">
        <f t="shared" si="710"/>
        <v>0</v>
      </c>
      <c r="AU1012" s="93">
        <v>0</v>
      </c>
      <c r="AV1012" s="93">
        <v>0</v>
      </c>
      <c r="AW1012" s="166">
        <v>0</v>
      </c>
      <c r="AX1012" s="93">
        <v>0</v>
      </c>
      <c r="AY1012" s="177"/>
      <c r="AZ1012" s="177">
        <v>0</v>
      </c>
      <c r="BA1012" s="178"/>
      <c r="BB1012" s="105"/>
      <c r="BC1012" s="105"/>
      <c r="BD1012" s="93"/>
      <c r="BE1012" s="93">
        <v>0</v>
      </c>
      <c r="BF1012" s="91">
        <v>0</v>
      </c>
      <c r="BG1012" s="94"/>
      <c r="BH1012" s="95"/>
      <c r="BI1012" s="93">
        <f t="shared" si="679"/>
        <v>0</v>
      </c>
      <c r="BJ1012" s="105">
        <f t="shared" si="680"/>
        <v>0</v>
      </c>
      <c r="BK1012" s="88">
        <f t="shared" si="681"/>
        <v>0</v>
      </c>
      <c r="BL1012" s="86">
        <f t="shared" si="682"/>
        <v>0</v>
      </c>
      <c r="BM1012" s="105">
        <f t="shared" si="683"/>
        <v>0</v>
      </c>
      <c r="BN1012" s="86">
        <f t="shared" si="684"/>
        <v>0</v>
      </c>
      <c r="BO1012" s="86">
        <f t="shared" si="685"/>
        <v>0</v>
      </c>
      <c r="BP1012" s="86">
        <f t="shared" si="700"/>
        <v>0</v>
      </c>
      <c r="BQ1012" s="160"/>
      <c r="BR1012" s="86" t="s">
        <v>5720</v>
      </c>
      <c r="BS1012" s="88" t="s">
        <v>5721</v>
      </c>
      <c r="BT1012" s="86" t="s">
        <v>5722</v>
      </c>
      <c r="BU1012" s="86"/>
      <c r="BV1012" s="86">
        <f t="shared" si="701"/>
        <v>0</v>
      </c>
      <c r="BW1012" s="105" t="str">
        <f t="shared" si="702"/>
        <v/>
      </c>
      <c r="BX1012" s="86">
        <f t="shared" si="696"/>
        <v>0</v>
      </c>
      <c r="BY1012" s="86">
        <f t="shared" si="697"/>
        <v>0</v>
      </c>
      <c r="BZ1012" s="91">
        <f t="shared" si="698"/>
        <v>0</v>
      </c>
      <c r="CA1012" s="91">
        <v>0</v>
      </c>
      <c r="CB1012" s="96" t="s">
        <v>5719</v>
      </c>
      <c r="CC1012" s="91">
        <f t="shared" si="703"/>
        <v>0</v>
      </c>
      <c r="CD1012" s="91">
        <f t="shared" si="704"/>
        <v>0</v>
      </c>
      <c r="CE1012" s="93">
        <f t="shared" si="705"/>
        <v>0</v>
      </c>
      <c r="CF1012" s="93">
        <f t="shared" si="706"/>
        <v>0</v>
      </c>
      <c r="CG1012" s="105"/>
      <c r="CH1012" s="105"/>
      <c r="CI1012" s="86"/>
      <c r="CJ1012" s="188"/>
      <c r="CK1012" s="181">
        <f t="shared" si="707"/>
        <v>0</v>
      </c>
      <c r="CL1012" s="181">
        <f t="shared" si="708"/>
        <v>0</v>
      </c>
      <c r="CM1012" s="86" t="s">
        <v>5723</v>
      </c>
      <c r="CN1012" s="182"/>
      <c r="CO1012" s="183"/>
      <c r="CP1012" s="86" t="s">
        <v>5724</v>
      </c>
      <c r="CQ1012" s="153"/>
      <c r="CR1012" s="187" t="e">
        <f t="shared" si="709"/>
        <v>#VALUE!</v>
      </c>
      <c r="CS1012" s="188">
        <v>0</v>
      </c>
      <c r="CT1012" s="188" t="e">
        <f t="shared" si="711"/>
        <v>#VALUE!</v>
      </c>
      <c r="CU1012" s="93"/>
      <c r="CV1012" s="94">
        <f t="shared" si="693"/>
        <v>0</v>
      </c>
      <c r="CW1012" s="93">
        <f t="shared" si="694"/>
        <v>0</v>
      </c>
      <c r="CX1012" s="86">
        <f t="shared" si="695"/>
        <v>0</v>
      </c>
      <c r="CY1012" s="93" t="e">
        <f t="shared" si="712"/>
        <v>#VALUE!</v>
      </c>
      <c r="CZ1012" s="93">
        <v>0</v>
      </c>
      <c r="DA1012" s="93">
        <v>0</v>
      </c>
      <c r="DB1012" s="93" t="e">
        <f t="shared" si="713"/>
        <v>#VALUE!</v>
      </c>
      <c r="DC1012" s="93">
        <v>0</v>
      </c>
      <c r="DD1012" s="91">
        <v>0</v>
      </c>
      <c r="DE1012" s="93" t="e">
        <f t="shared" si="714"/>
        <v>#VALUE!</v>
      </c>
      <c r="DF1012" s="93">
        <f t="shared" si="686"/>
        <v>0</v>
      </c>
      <c r="DG1012" s="93"/>
      <c r="DH1012" s="93">
        <v>0</v>
      </c>
      <c r="DI1012" s="93">
        <v>0</v>
      </c>
      <c r="DJ1012" s="86">
        <f t="shared" si="715"/>
        <v>0</v>
      </c>
      <c r="DK1012" s="91">
        <v>0</v>
      </c>
      <c r="DL1012" s="93"/>
      <c r="DM1012" s="93">
        <v>0</v>
      </c>
      <c r="DN1012" s="93" t="e">
        <f t="shared" si="687"/>
        <v>#VALUE!</v>
      </c>
      <c r="DO1012" s="93" t="e">
        <f t="shared" si="716"/>
        <v>#VALUE!</v>
      </c>
      <c r="DP1012" s="92" t="e">
        <f t="shared" si="717"/>
        <v>#VALUE!</v>
      </c>
      <c r="DQ1012" s="97">
        <f t="shared" si="688"/>
        <v>0</v>
      </c>
      <c r="DR1012" s="98">
        <f t="shared" si="718"/>
        <v>10</v>
      </c>
      <c r="DS1012" s="93" t="str">
        <f t="shared" si="719"/>
        <v>Mã tin sai !!!</v>
      </c>
      <c r="DT1012" s="93"/>
      <c r="DU1012" s="78" t="e">
        <f t="shared" si="689"/>
        <v>#VALUE!</v>
      </c>
      <c r="DV1012" s="78" t="e">
        <f>INDEX('08_DMGiaDat'!$L:$L,MATCH(DU1012,'08_DMGiaDat'!$R:$R,0))</f>
        <v>#VALUE!</v>
      </c>
      <c r="DW1012" s="78" t="str">
        <f t="shared" si="690"/>
        <v>5010700200100000001</v>
      </c>
      <c r="DX1012" s="78" t="str">
        <f>IFERROR(VLOOKUP(DW1012,'08_DMGiaDat'!C918:C919,2,FALSE),"N")</f>
        <v>N</v>
      </c>
      <c r="DY1012" s="78" t="str">
        <f t="shared" si="691"/>
        <v>50107002001001</v>
      </c>
      <c r="DZ1012" s="78" t="str">
        <f>IFERROR(VLOOKUP(DY1012,'08_DMGiaDat'!C918:C919,2,FALSE),"N")</f>
        <v>N</v>
      </c>
      <c r="EA1012" s="78" t="str">
        <f t="shared" si="692"/>
        <v>5010700200100000001</v>
      </c>
      <c r="EB1012" s="78" t="str">
        <f>IFERROR(VLOOKUP(EA1012,'08_DMGiaDat'!C918:C919,2,FALSE),"N")</f>
        <v>N</v>
      </c>
      <c r="EC1012" s="92" t="e">
        <f>IF(DV1012&lt;&gt;"N",DV1012,IF(DX1012&lt;&gt;"N",DX1012,IF(DZ1012&lt;&gt;"N",DZ1012*VLOOKUP(LEFT(CB1012,3),'03_DMMucDich'!C902:C906,5,FALSE),IF(EB1012&lt;&gt;"N",EB1012*VLOOKUP(LEFT(CB1012,3),'03_DMMucDich'!C902:C906,5,FALSE),"N/A"))))</f>
        <v>#VALUE!</v>
      </c>
    </row>
    <row r="1013" spans="1:133" s="34" customFormat="1" ht="16" x14ac:dyDescent="0.2">
      <c r="A1013" s="85">
        <v>999</v>
      </c>
      <c r="B1013" s="86"/>
      <c r="C1013" s="87"/>
      <c r="D1013" s="141"/>
      <c r="E1013" s="86"/>
      <c r="F1013" s="88"/>
      <c r="G1013" s="88" t="s">
        <v>5718</v>
      </c>
      <c r="H1013" s="151">
        <v>2022</v>
      </c>
      <c r="I1013" s="86"/>
      <c r="J1013" s="86"/>
      <c r="K1013" s="145"/>
      <c r="L1013" s="105"/>
      <c r="M1013" s="86"/>
      <c r="N1013" s="105"/>
      <c r="O1013" s="105"/>
      <c r="P1013" s="86"/>
      <c r="Q1013" s="86"/>
      <c r="R1013" s="153"/>
      <c r="S1013" s="86"/>
      <c r="T1013" s="86"/>
      <c r="U1013" s="86"/>
      <c r="V1013" s="86" t="str">
        <f t="shared" si="699"/>
        <v xml:space="preserve">, </v>
      </c>
      <c r="W1013" s="86"/>
      <c r="X1013" s="86"/>
      <c r="Y1013" s="86"/>
      <c r="Z1013" s="88"/>
      <c r="AA1013" s="105"/>
      <c r="AB1013" s="86"/>
      <c r="AC1013" s="90"/>
      <c r="AD1013" s="86"/>
      <c r="AE1013" s="86"/>
      <c r="AF1013" s="86"/>
      <c r="AG1013" s="86"/>
      <c r="AH1013" s="160"/>
      <c r="AI1013" s="153"/>
      <c r="AJ1013" s="153"/>
      <c r="AK1013" s="86"/>
      <c r="AL1013" s="86"/>
      <c r="AM1013" s="153"/>
      <c r="AN1013" s="153"/>
      <c r="AO1013" s="165"/>
      <c r="AP1013" s="153"/>
      <c r="AQ1013" s="153"/>
      <c r="AR1013" s="166">
        <v>0</v>
      </c>
      <c r="AS1013" s="88" t="s">
        <v>5719</v>
      </c>
      <c r="AT1013" s="92">
        <f t="shared" si="710"/>
        <v>0</v>
      </c>
      <c r="AU1013" s="93">
        <v>0</v>
      </c>
      <c r="AV1013" s="93">
        <v>0</v>
      </c>
      <c r="AW1013" s="166">
        <v>0</v>
      </c>
      <c r="AX1013" s="93">
        <v>0</v>
      </c>
      <c r="AY1013" s="177"/>
      <c r="AZ1013" s="177">
        <v>0</v>
      </c>
      <c r="BA1013" s="178"/>
      <c r="BB1013" s="105"/>
      <c r="BC1013" s="105"/>
      <c r="BD1013" s="93"/>
      <c r="BE1013" s="93">
        <v>0</v>
      </c>
      <c r="BF1013" s="91">
        <v>0</v>
      </c>
      <c r="BG1013" s="94"/>
      <c r="BH1013" s="95"/>
      <c r="BI1013" s="93">
        <f t="shared" si="679"/>
        <v>0</v>
      </c>
      <c r="BJ1013" s="105">
        <f t="shared" si="680"/>
        <v>0</v>
      </c>
      <c r="BK1013" s="88">
        <f t="shared" si="681"/>
        <v>0</v>
      </c>
      <c r="BL1013" s="86">
        <f t="shared" si="682"/>
        <v>0</v>
      </c>
      <c r="BM1013" s="105">
        <f t="shared" si="683"/>
        <v>0</v>
      </c>
      <c r="BN1013" s="86">
        <f t="shared" si="684"/>
        <v>0</v>
      </c>
      <c r="BO1013" s="86">
        <f t="shared" si="685"/>
        <v>0</v>
      </c>
      <c r="BP1013" s="86">
        <f t="shared" si="700"/>
        <v>0</v>
      </c>
      <c r="BQ1013" s="160"/>
      <c r="BR1013" s="86" t="s">
        <v>5720</v>
      </c>
      <c r="BS1013" s="88" t="s">
        <v>5721</v>
      </c>
      <c r="BT1013" s="86" t="s">
        <v>5722</v>
      </c>
      <c r="BU1013" s="86"/>
      <c r="BV1013" s="86">
        <f t="shared" si="701"/>
        <v>0</v>
      </c>
      <c r="BW1013" s="105" t="str">
        <f t="shared" si="702"/>
        <v/>
      </c>
      <c r="BX1013" s="86">
        <f t="shared" si="696"/>
        <v>0</v>
      </c>
      <c r="BY1013" s="86">
        <f t="shared" si="697"/>
        <v>0</v>
      </c>
      <c r="BZ1013" s="91">
        <f t="shared" si="698"/>
        <v>0</v>
      </c>
      <c r="CA1013" s="91">
        <v>0</v>
      </c>
      <c r="CB1013" s="96" t="s">
        <v>5719</v>
      </c>
      <c r="CC1013" s="91">
        <f t="shared" si="703"/>
        <v>0</v>
      </c>
      <c r="CD1013" s="91">
        <f t="shared" si="704"/>
        <v>0</v>
      </c>
      <c r="CE1013" s="93">
        <f t="shared" si="705"/>
        <v>0</v>
      </c>
      <c r="CF1013" s="93">
        <f t="shared" si="706"/>
        <v>0</v>
      </c>
      <c r="CG1013" s="105"/>
      <c r="CH1013" s="105"/>
      <c r="CI1013" s="86"/>
      <c r="CJ1013" s="188"/>
      <c r="CK1013" s="181">
        <f t="shared" si="707"/>
        <v>0</v>
      </c>
      <c r="CL1013" s="181">
        <f t="shared" si="708"/>
        <v>0</v>
      </c>
      <c r="CM1013" s="86" t="s">
        <v>5723</v>
      </c>
      <c r="CN1013" s="182"/>
      <c r="CO1013" s="183"/>
      <c r="CP1013" s="86" t="s">
        <v>5724</v>
      </c>
      <c r="CQ1013" s="153"/>
      <c r="CR1013" s="187" t="e">
        <f t="shared" si="709"/>
        <v>#VALUE!</v>
      </c>
      <c r="CS1013" s="188">
        <v>0</v>
      </c>
      <c r="CT1013" s="188" t="e">
        <f t="shared" si="711"/>
        <v>#VALUE!</v>
      </c>
      <c r="CU1013" s="93"/>
      <c r="CV1013" s="94">
        <f t="shared" si="693"/>
        <v>0</v>
      </c>
      <c r="CW1013" s="93">
        <f t="shared" si="694"/>
        <v>0</v>
      </c>
      <c r="CX1013" s="86">
        <f t="shared" si="695"/>
        <v>0</v>
      </c>
      <c r="CY1013" s="93" t="e">
        <f t="shared" si="712"/>
        <v>#VALUE!</v>
      </c>
      <c r="CZ1013" s="93">
        <v>0</v>
      </c>
      <c r="DA1013" s="93">
        <v>0</v>
      </c>
      <c r="DB1013" s="93" t="e">
        <f t="shared" si="713"/>
        <v>#VALUE!</v>
      </c>
      <c r="DC1013" s="93">
        <v>0</v>
      </c>
      <c r="DD1013" s="91">
        <v>0</v>
      </c>
      <c r="DE1013" s="93" t="e">
        <f t="shared" si="714"/>
        <v>#VALUE!</v>
      </c>
      <c r="DF1013" s="93">
        <f t="shared" si="686"/>
        <v>0</v>
      </c>
      <c r="DG1013" s="93"/>
      <c r="DH1013" s="93">
        <v>0</v>
      </c>
      <c r="DI1013" s="93">
        <v>0</v>
      </c>
      <c r="DJ1013" s="86">
        <f t="shared" si="715"/>
        <v>0</v>
      </c>
      <c r="DK1013" s="91">
        <v>0</v>
      </c>
      <c r="DL1013" s="93"/>
      <c r="DM1013" s="93">
        <v>0</v>
      </c>
      <c r="DN1013" s="93" t="e">
        <f t="shared" si="687"/>
        <v>#VALUE!</v>
      </c>
      <c r="DO1013" s="93" t="e">
        <f t="shared" si="716"/>
        <v>#VALUE!</v>
      </c>
      <c r="DP1013" s="92" t="e">
        <f t="shared" si="717"/>
        <v>#VALUE!</v>
      </c>
      <c r="DQ1013" s="97">
        <f t="shared" si="688"/>
        <v>0</v>
      </c>
      <c r="DR1013" s="98">
        <f t="shared" si="718"/>
        <v>10</v>
      </c>
      <c r="DS1013" s="93" t="str">
        <f t="shared" si="719"/>
        <v>Mã tin sai !!!</v>
      </c>
      <c r="DT1013" s="93"/>
      <c r="DU1013" s="78" t="e">
        <f t="shared" si="689"/>
        <v>#VALUE!</v>
      </c>
      <c r="DV1013" s="78" t="e">
        <f>INDEX('08_DMGiaDat'!$L:$L,MATCH(DU1013,'08_DMGiaDat'!$R:$R,0))</f>
        <v>#VALUE!</v>
      </c>
      <c r="DW1013" s="78" t="str">
        <f t="shared" si="690"/>
        <v>5010700200100000001</v>
      </c>
      <c r="DX1013" s="78" t="str">
        <f>IFERROR(VLOOKUP(DW1013,'08_DMGiaDat'!C918:C919,2,FALSE),"N")</f>
        <v>N</v>
      </c>
      <c r="DY1013" s="78" t="str">
        <f t="shared" si="691"/>
        <v>50107002001001</v>
      </c>
      <c r="DZ1013" s="78" t="str">
        <f>IFERROR(VLOOKUP(DY1013,'08_DMGiaDat'!C918:C919,2,FALSE),"N")</f>
        <v>N</v>
      </c>
      <c r="EA1013" s="78" t="str">
        <f t="shared" si="692"/>
        <v>5010700200100000001</v>
      </c>
      <c r="EB1013" s="78" t="str">
        <f>IFERROR(VLOOKUP(EA1013,'08_DMGiaDat'!C918:C919,2,FALSE),"N")</f>
        <v>N</v>
      </c>
      <c r="EC1013" s="92" t="e">
        <f>IF(DV1013&lt;&gt;"N",DV1013,IF(DX1013&lt;&gt;"N",DX1013,IF(DZ1013&lt;&gt;"N",DZ1013*VLOOKUP(LEFT(CB1013,3),'03_DMMucDich'!C902:C906,5,FALSE),IF(EB1013&lt;&gt;"N",EB1013*VLOOKUP(LEFT(CB1013,3),'03_DMMucDich'!C902:C906,5,FALSE),"N/A"))))</f>
        <v>#VALUE!</v>
      </c>
    </row>
    <row r="1014" spans="1:133" s="34" customFormat="1" ht="16" x14ac:dyDescent="0.2">
      <c r="A1014" s="85">
        <v>1000</v>
      </c>
      <c r="B1014" s="86"/>
      <c r="C1014" s="87"/>
      <c r="D1014" s="141"/>
      <c r="E1014" s="86"/>
      <c r="F1014" s="88"/>
      <c r="G1014" s="88" t="s">
        <v>5718</v>
      </c>
      <c r="H1014" s="151">
        <v>2022</v>
      </c>
      <c r="I1014" s="86"/>
      <c r="J1014" s="86"/>
      <c r="K1014" s="145"/>
      <c r="L1014" s="105"/>
      <c r="M1014" s="86"/>
      <c r="N1014" s="105"/>
      <c r="O1014" s="105"/>
      <c r="P1014" s="86"/>
      <c r="Q1014" s="86"/>
      <c r="R1014" s="153"/>
      <c r="S1014" s="86"/>
      <c r="T1014" s="86"/>
      <c r="U1014" s="86"/>
      <c r="V1014" s="86" t="str">
        <f t="shared" si="699"/>
        <v xml:space="preserve">, </v>
      </c>
      <c r="W1014" s="86"/>
      <c r="X1014" s="86"/>
      <c r="Y1014" s="86"/>
      <c r="Z1014" s="88"/>
      <c r="AA1014" s="105"/>
      <c r="AB1014" s="86"/>
      <c r="AC1014" s="90"/>
      <c r="AD1014" s="86"/>
      <c r="AE1014" s="86"/>
      <c r="AF1014" s="86"/>
      <c r="AG1014" s="86"/>
      <c r="AH1014" s="160"/>
      <c r="AI1014" s="153"/>
      <c r="AJ1014" s="153"/>
      <c r="AK1014" s="86"/>
      <c r="AL1014" s="86"/>
      <c r="AM1014" s="153"/>
      <c r="AN1014" s="153"/>
      <c r="AO1014" s="165"/>
      <c r="AP1014" s="153"/>
      <c r="AQ1014" s="153"/>
      <c r="AR1014" s="166">
        <v>0</v>
      </c>
      <c r="AS1014" s="88" t="s">
        <v>5719</v>
      </c>
      <c r="AT1014" s="92">
        <f t="shared" si="710"/>
        <v>0</v>
      </c>
      <c r="AU1014" s="93">
        <v>0</v>
      </c>
      <c r="AV1014" s="93">
        <v>0</v>
      </c>
      <c r="AW1014" s="166">
        <v>0</v>
      </c>
      <c r="AX1014" s="93">
        <v>0</v>
      </c>
      <c r="AY1014" s="177"/>
      <c r="AZ1014" s="177">
        <v>0</v>
      </c>
      <c r="BA1014" s="178"/>
      <c r="BB1014" s="105"/>
      <c r="BC1014" s="105"/>
      <c r="BD1014" s="93"/>
      <c r="BE1014" s="93">
        <v>0</v>
      </c>
      <c r="BF1014" s="91">
        <v>0</v>
      </c>
      <c r="BG1014" s="94"/>
      <c r="BH1014" s="95"/>
      <c r="BI1014" s="93">
        <f t="shared" si="679"/>
        <v>0</v>
      </c>
      <c r="BJ1014" s="105">
        <f t="shared" si="680"/>
        <v>0</v>
      </c>
      <c r="BK1014" s="88">
        <f t="shared" si="681"/>
        <v>0</v>
      </c>
      <c r="BL1014" s="86">
        <f t="shared" si="682"/>
        <v>0</v>
      </c>
      <c r="BM1014" s="105">
        <f t="shared" si="683"/>
        <v>0</v>
      </c>
      <c r="BN1014" s="86">
        <f t="shared" si="684"/>
        <v>0</v>
      </c>
      <c r="BO1014" s="86">
        <f t="shared" si="685"/>
        <v>0</v>
      </c>
      <c r="BP1014" s="86">
        <f t="shared" si="700"/>
        <v>0</v>
      </c>
      <c r="BQ1014" s="160"/>
      <c r="BR1014" s="86" t="s">
        <v>5720</v>
      </c>
      <c r="BS1014" s="88" t="s">
        <v>5721</v>
      </c>
      <c r="BT1014" s="86" t="s">
        <v>5722</v>
      </c>
      <c r="BU1014" s="86"/>
      <c r="BV1014" s="86">
        <f t="shared" si="701"/>
        <v>0</v>
      </c>
      <c r="BW1014" s="105" t="str">
        <f t="shared" si="702"/>
        <v/>
      </c>
      <c r="BX1014" s="86">
        <f t="shared" si="696"/>
        <v>0</v>
      </c>
      <c r="BY1014" s="86">
        <f t="shared" si="697"/>
        <v>0</v>
      </c>
      <c r="BZ1014" s="91">
        <f t="shared" si="698"/>
        <v>0</v>
      </c>
      <c r="CA1014" s="91">
        <v>0</v>
      </c>
      <c r="CB1014" s="96" t="s">
        <v>5719</v>
      </c>
      <c r="CC1014" s="91">
        <f t="shared" si="703"/>
        <v>0</v>
      </c>
      <c r="CD1014" s="91">
        <f t="shared" si="704"/>
        <v>0</v>
      </c>
      <c r="CE1014" s="93">
        <f t="shared" si="705"/>
        <v>0</v>
      </c>
      <c r="CF1014" s="93">
        <f t="shared" si="706"/>
        <v>0</v>
      </c>
      <c r="CG1014" s="105"/>
      <c r="CH1014" s="105"/>
      <c r="CI1014" s="86"/>
      <c r="CJ1014" s="188"/>
      <c r="CK1014" s="181">
        <f t="shared" si="707"/>
        <v>0</v>
      </c>
      <c r="CL1014" s="181">
        <f t="shared" si="708"/>
        <v>0</v>
      </c>
      <c r="CM1014" s="86" t="s">
        <v>5723</v>
      </c>
      <c r="CN1014" s="182"/>
      <c r="CO1014" s="183"/>
      <c r="CP1014" s="86" t="s">
        <v>5724</v>
      </c>
      <c r="CQ1014" s="153"/>
      <c r="CR1014" s="187" t="e">
        <f t="shared" si="709"/>
        <v>#VALUE!</v>
      </c>
      <c r="CS1014" s="188">
        <v>0</v>
      </c>
      <c r="CT1014" s="188" t="e">
        <f t="shared" si="711"/>
        <v>#VALUE!</v>
      </c>
      <c r="CU1014" s="93"/>
      <c r="CV1014" s="94">
        <f t="shared" si="693"/>
        <v>0</v>
      </c>
      <c r="CW1014" s="93">
        <f t="shared" si="694"/>
        <v>0</v>
      </c>
      <c r="CX1014" s="86">
        <f t="shared" si="695"/>
        <v>0</v>
      </c>
      <c r="CY1014" s="93" t="e">
        <f t="shared" si="712"/>
        <v>#VALUE!</v>
      </c>
      <c r="CZ1014" s="93">
        <v>0</v>
      </c>
      <c r="DA1014" s="93">
        <v>0</v>
      </c>
      <c r="DB1014" s="93" t="e">
        <f t="shared" si="713"/>
        <v>#VALUE!</v>
      </c>
      <c r="DC1014" s="93">
        <v>0</v>
      </c>
      <c r="DD1014" s="91">
        <v>0</v>
      </c>
      <c r="DE1014" s="93" t="e">
        <f t="shared" si="714"/>
        <v>#VALUE!</v>
      </c>
      <c r="DF1014" s="93">
        <f t="shared" si="686"/>
        <v>0</v>
      </c>
      <c r="DG1014" s="93"/>
      <c r="DH1014" s="93">
        <v>0</v>
      </c>
      <c r="DI1014" s="93">
        <v>0</v>
      </c>
      <c r="DJ1014" s="86">
        <f t="shared" si="715"/>
        <v>0</v>
      </c>
      <c r="DK1014" s="91">
        <v>0</v>
      </c>
      <c r="DL1014" s="93"/>
      <c r="DM1014" s="93">
        <v>0</v>
      </c>
      <c r="DN1014" s="93" t="e">
        <f t="shared" si="687"/>
        <v>#VALUE!</v>
      </c>
      <c r="DO1014" s="93" t="e">
        <f t="shared" si="716"/>
        <v>#VALUE!</v>
      </c>
      <c r="DP1014" s="92" t="e">
        <f t="shared" si="717"/>
        <v>#VALUE!</v>
      </c>
      <c r="DQ1014" s="97">
        <f t="shared" si="688"/>
        <v>0</v>
      </c>
      <c r="DR1014" s="98">
        <f t="shared" si="718"/>
        <v>10</v>
      </c>
      <c r="DS1014" s="93" t="str">
        <f t="shared" si="719"/>
        <v>Mã tin sai !!!</v>
      </c>
      <c r="DT1014" s="93"/>
      <c r="DU1014" s="78" t="e">
        <f t="shared" si="689"/>
        <v>#VALUE!</v>
      </c>
      <c r="DV1014" s="78" t="e">
        <f>INDEX('08_DMGiaDat'!$L:$L,MATCH(DU1014,'08_DMGiaDat'!$R:$R,0))</f>
        <v>#VALUE!</v>
      </c>
      <c r="DW1014" s="78" t="str">
        <f t="shared" si="690"/>
        <v>5010700200100000001</v>
      </c>
      <c r="DX1014" s="78" t="str">
        <f>IFERROR(VLOOKUP(DW1014,'08_DMGiaDat'!C918:C919,2,FALSE),"N")</f>
        <v>N</v>
      </c>
      <c r="DY1014" s="78" t="str">
        <f t="shared" si="691"/>
        <v>50107002001001</v>
      </c>
      <c r="DZ1014" s="78" t="str">
        <f>IFERROR(VLOOKUP(DY1014,'08_DMGiaDat'!C918:C919,2,FALSE),"N")</f>
        <v>N</v>
      </c>
      <c r="EA1014" s="78" t="str">
        <f t="shared" si="692"/>
        <v>5010700200100000001</v>
      </c>
      <c r="EB1014" s="78" t="str">
        <f>IFERROR(VLOOKUP(EA1014,'08_DMGiaDat'!C918:C919,2,FALSE),"N")</f>
        <v>N</v>
      </c>
      <c r="EC1014" s="92" t="e">
        <f>IF(DV1014&lt;&gt;"N",DV1014,IF(DX1014&lt;&gt;"N",DX1014,IF(DZ1014&lt;&gt;"N",DZ1014*VLOOKUP(LEFT(CB1014,3),'03_DMMucDich'!C902:C906,5,FALSE),IF(EB1014&lt;&gt;"N",EB1014*VLOOKUP(LEFT(CB1014,3),'03_DMMucDich'!C902:C906,5,FALSE),"N/A"))))</f>
        <v>#VALUE!</v>
      </c>
    </row>
    <row r="1015" spans="1:133" s="34" customFormat="1" ht="16" x14ac:dyDescent="0.2">
      <c r="A1015" s="85">
        <v>1001</v>
      </c>
      <c r="B1015" s="86"/>
      <c r="C1015" s="87"/>
      <c r="D1015" s="141"/>
      <c r="E1015" s="86"/>
      <c r="F1015" s="88"/>
      <c r="G1015" s="88" t="s">
        <v>5718</v>
      </c>
      <c r="H1015" s="151">
        <v>2022</v>
      </c>
      <c r="I1015" s="86"/>
      <c r="J1015" s="86"/>
      <c r="K1015" s="145"/>
      <c r="L1015" s="105"/>
      <c r="M1015" s="86"/>
      <c r="N1015" s="105"/>
      <c r="O1015" s="105"/>
      <c r="P1015" s="86"/>
      <c r="Q1015" s="86"/>
      <c r="R1015" s="153"/>
      <c r="S1015" s="86"/>
      <c r="T1015" s="86"/>
      <c r="U1015" s="86"/>
      <c r="V1015" s="86" t="str">
        <f t="shared" si="699"/>
        <v xml:space="preserve">, </v>
      </c>
      <c r="W1015" s="86"/>
      <c r="X1015" s="86"/>
      <c r="Y1015" s="86"/>
      <c r="Z1015" s="88"/>
      <c r="AA1015" s="105"/>
      <c r="AB1015" s="86"/>
      <c r="AC1015" s="90"/>
      <c r="AD1015" s="86"/>
      <c r="AE1015" s="86"/>
      <c r="AF1015" s="86"/>
      <c r="AG1015" s="86"/>
      <c r="AH1015" s="160"/>
      <c r="AI1015" s="153"/>
      <c r="AJ1015" s="153"/>
      <c r="AK1015" s="86"/>
      <c r="AL1015" s="86"/>
      <c r="AM1015" s="153"/>
      <c r="AN1015" s="153"/>
      <c r="AO1015" s="165"/>
      <c r="AP1015" s="153"/>
      <c r="AQ1015" s="153"/>
      <c r="AR1015" s="166">
        <v>0</v>
      </c>
      <c r="AS1015" s="88" t="s">
        <v>5719</v>
      </c>
      <c r="AT1015" s="92">
        <f t="shared" si="710"/>
        <v>0</v>
      </c>
      <c r="AU1015" s="93">
        <v>0</v>
      </c>
      <c r="AV1015" s="93">
        <v>0</v>
      </c>
      <c r="AW1015" s="166">
        <v>0</v>
      </c>
      <c r="AX1015" s="93">
        <v>0</v>
      </c>
      <c r="AY1015" s="177"/>
      <c r="AZ1015" s="177">
        <v>0</v>
      </c>
      <c r="BA1015" s="178"/>
      <c r="BB1015" s="105"/>
      <c r="BC1015" s="105"/>
      <c r="BD1015" s="93"/>
      <c r="BE1015" s="93">
        <v>0</v>
      </c>
      <c r="BF1015" s="91">
        <v>0</v>
      </c>
      <c r="BG1015" s="94"/>
      <c r="BH1015" s="95"/>
      <c r="BI1015" s="93">
        <f t="shared" si="679"/>
        <v>0</v>
      </c>
      <c r="BJ1015" s="105">
        <f t="shared" si="680"/>
        <v>0</v>
      </c>
      <c r="BK1015" s="88">
        <f t="shared" si="681"/>
        <v>0</v>
      </c>
      <c r="BL1015" s="86">
        <f t="shared" si="682"/>
        <v>0</v>
      </c>
      <c r="BM1015" s="105">
        <f t="shared" si="683"/>
        <v>0</v>
      </c>
      <c r="BN1015" s="86">
        <f t="shared" si="684"/>
        <v>0</v>
      </c>
      <c r="BO1015" s="86">
        <f t="shared" si="685"/>
        <v>0</v>
      </c>
      <c r="BP1015" s="86">
        <f t="shared" si="700"/>
        <v>0</v>
      </c>
      <c r="BQ1015" s="160"/>
      <c r="BR1015" s="86" t="s">
        <v>5720</v>
      </c>
      <c r="BS1015" s="88" t="s">
        <v>5721</v>
      </c>
      <c r="BT1015" s="86" t="s">
        <v>5722</v>
      </c>
      <c r="BU1015" s="86"/>
      <c r="BV1015" s="86">
        <f t="shared" si="701"/>
        <v>0</v>
      </c>
      <c r="BW1015" s="105" t="str">
        <f t="shared" si="702"/>
        <v/>
      </c>
      <c r="BX1015" s="86">
        <f t="shared" si="696"/>
        <v>0</v>
      </c>
      <c r="BY1015" s="86">
        <f t="shared" si="697"/>
        <v>0</v>
      </c>
      <c r="BZ1015" s="91">
        <f t="shared" si="698"/>
        <v>0</v>
      </c>
      <c r="CA1015" s="91">
        <v>0</v>
      </c>
      <c r="CB1015" s="96" t="s">
        <v>5719</v>
      </c>
      <c r="CC1015" s="91">
        <f t="shared" si="703"/>
        <v>0</v>
      </c>
      <c r="CD1015" s="91">
        <f t="shared" si="704"/>
        <v>0</v>
      </c>
      <c r="CE1015" s="93">
        <f t="shared" si="705"/>
        <v>0</v>
      </c>
      <c r="CF1015" s="93">
        <f t="shared" si="706"/>
        <v>0</v>
      </c>
      <c r="CG1015" s="105"/>
      <c r="CH1015" s="105"/>
      <c r="CI1015" s="86"/>
      <c r="CJ1015" s="188"/>
      <c r="CK1015" s="181">
        <f t="shared" si="707"/>
        <v>0</v>
      </c>
      <c r="CL1015" s="181">
        <f t="shared" si="708"/>
        <v>0</v>
      </c>
      <c r="CM1015" s="86" t="s">
        <v>5723</v>
      </c>
      <c r="CN1015" s="182"/>
      <c r="CO1015" s="183"/>
      <c r="CP1015" s="86" t="s">
        <v>5724</v>
      </c>
      <c r="CQ1015" s="153"/>
      <c r="CR1015" s="187" t="e">
        <f t="shared" si="709"/>
        <v>#VALUE!</v>
      </c>
      <c r="CS1015" s="188">
        <v>0</v>
      </c>
      <c r="CT1015" s="188" t="e">
        <f t="shared" si="711"/>
        <v>#VALUE!</v>
      </c>
      <c r="CU1015" s="93"/>
      <c r="CV1015" s="94">
        <f t="shared" si="693"/>
        <v>0</v>
      </c>
      <c r="CW1015" s="93">
        <f t="shared" si="694"/>
        <v>0</v>
      </c>
      <c r="CX1015" s="86">
        <f t="shared" si="695"/>
        <v>0</v>
      </c>
      <c r="CY1015" s="93" t="e">
        <f t="shared" si="712"/>
        <v>#VALUE!</v>
      </c>
      <c r="CZ1015" s="93">
        <v>0</v>
      </c>
      <c r="DA1015" s="93">
        <v>0</v>
      </c>
      <c r="DB1015" s="93" t="e">
        <f t="shared" si="713"/>
        <v>#VALUE!</v>
      </c>
      <c r="DC1015" s="93">
        <v>0</v>
      </c>
      <c r="DD1015" s="91">
        <v>0</v>
      </c>
      <c r="DE1015" s="93" t="e">
        <f t="shared" si="714"/>
        <v>#VALUE!</v>
      </c>
      <c r="DF1015" s="93">
        <f t="shared" si="686"/>
        <v>0</v>
      </c>
      <c r="DG1015" s="93"/>
      <c r="DH1015" s="93">
        <v>0</v>
      </c>
      <c r="DI1015" s="93">
        <v>0</v>
      </c>
      <c r="DJ1015" s="86">
        <f t="shared" si="715"/>
        <v>0</v>
      </c>
      <c r="DK1015" s="91">
        <v>0</v>
      </c>
      <c r="DL1015" s="93"/>
      <c r="DM1015" s="93">
        <v>0</v>
      </c>
      <c r="DN1015" s="93" t="e">
        <f t="shared" si="687"/>
        <v>#VALUE!</v>
      </c>
      <c r="DO1015" s="93" t="e">
        <f t="shared" si="716"/>
        <v>#VALUE!</v>
      </c>
      <c r="DP1015" s="92" t="e">
        <f t="shared" si="717"/>
        <v>#VALUE!</v>
      </c>
      <c r="DQ1015" s="97">
        <f t="shared" si="688"/>
        <v>0</v>
      </c>
      <c r="DR1015" s="98">
        <f t="shared" si="718"/>
        <v>10</v>
      </c>
      <c r="DS1015" s="93" t="str">
        <f t="shared" si="719"/>
        <v>Mã tin sai !!!</v>
      </c>
      <c r="DT1015" s="93"/>
      <c r="DU1015" s="78" t="e">
        <f t="shared" si="689"/>
        <v>#VALUE!</v>
      </c>
      <c r="DV1015" s="78" t="e">
        <f>INDEX('08_DMGiaDat'!$L:$L,MATCH(DU1015,'08_DMGiaDat'!$R:$R,0))</f>
        <v>#VALUE!</v>
      </c>
      <c r="DW1015" s="78" t="str">
        <f t="shared" si="690"/>
        <v>5010700200100000001</v>
      </c>
      <c r="DX1015" s="78" t="str">
        <f>IFERROR(VLOOKUP(DW1015,'08_DMGiaDat'!C1018:C1019,2,FALSE),"N")</f>
        <v>N</v>
      </c>
      <c r="DY1015" s="78" t="str">
        <f t="shared" si="691"/>
        <v>50107002001001</v>
      </c>
      <c r="DZ1015" s="78" t="str">
        <f>IFERROR(VLOOKUP(DY1015,'08_DMGiaDat'!C1018:C1019,2,FALSE),"N")</f>
        <v>N</v>
      </c>
      <c r="EA1015" s="78" t="str">
        <f t="shared" si="692"/>
        <v>5010700200100000001</v>
      </c>
      <c r="EB1015" s="78" t="str">
        <f>IFERROR(VLOOKUP(EA1015,'08_DMGiaDat'!C1018:C1019,2,FALSE),"N")</f>
        <v>N</v>
      </c>
      <c r="EC1015" s="92" t="e">
        <f>IF(DV1015&lt;&gt;"N",DV1015,IF(DX1015&lt;&gt;"N",DX1015,IF(DZ1015&lt;&gt;"N",DZ1015*VLOOKUP(LEFT(CB1015,3),'03_DMMucDich'!C1002:C1006,5,FALSE),IF(EB1015&lt;&gt;"N",EB1015*VLOOKUP(LEFT(CB1015,3),'03_DMMucDich'!C1002:C1006,5,FALSE),"N/A"))))</f>
        <v>#VALUE!</v>
      </c>
    </row>
    <row r="1016" spans="1:133" s="34" customFormat="1" ht="16" x14ac:dyDescent="0.2">
      <c r="A1016" s="85">
        <v>1002</v>
      </c>
      <c r="B1016" s="86"/>
      <c r="C1016" s="87"/>
      <c r="D1016" s="141"/>
      <c r="E1016" s="86"/>
      <c r="F1016" s="88"/>
      <c r="G1016" s="88" t="s">
        <v>5718</v>
      </c>
      <c r="H1016" s="151">
        <v>2022</v>
      </c>
      <c r="I1016" s="86"/>
      <c r="J1016" s="86"/>
      <c r="K1016" s="145"/>
      <c r="L1016" s="105"/>
      <c r="M1016" s="86"/>
      <c r="N1016" s="105"/>
      <c r="O1016" s="105"/>
      <c r="P1016" s="86"/>
      <c r="Q1016" s="86"/>
      <c r="R1016" s="153"/>
      <c r="S1016" s="86"/>
      <c r="T1016" s="86"/>
      <c r="U1016" s="86"/>
      <c r="V1016" s="86" t="str">
        <f t="shared" si="699"/>
        <v xml:space="preserve">, </v>
      </c>
      <c r="W1016" s="86"/>
      <c r="X1016" s="86"/>
      <c r="Y1016" s="86"/>
      <c r="Z1016" s="88"/>
      <c r="AA1016" s="105"/>
      <c r="AB1016" s="86"/>
      <c r="AC1016" s="90"/>
      <c r="AD1016" s="86"/>
      <c r="AE1016" s="86"/>
      <c r="AF1016" s="86"/>
      <c r="AG1016" s="86"/>
      <c r="AH1016" s="160"/>
      <c r="AI1016" s="153"/>
      <c r="AJ1016" s="153"/>
      <c r="AK1016" s="86"/>
      <c r="AL1016" s="86"/>
      <c r="AM1016" s="153"/>
      <c r="AN1016" s="153"/>
      <c r="AO1016" s="165"/>
      <c r="AP1016" s="153"/>
      <c r="AQ1016" s="153"/>
      <c r="AR1016" s="166">
        <v>0</v>
      </c>
      <c r="AS1016" s="88" t="s">
        <v>5719</v>
      </c>
      <c r="AT1016" s="92">
        <f t="shared" si="710"/>
        <v>0</v>
      </c>
      <c r="AU1016" s="93">
        <v>0</v>
      </c>
      <c r="AV1016" s="93">
        <v>0</v>
      </c>
      <c r="AW1016" s="166">
        <v>0</v>
      </c>
      <c r="AX1016" s="93">
        <v>0</v>
      </c>
      <c r="AY1016" s="177"/>
      <c r="AZ1016" s="177">
        <v>0</v>
      </c>
      <c r="BA1016" s="178"/>
      <c r="BB1016" s="105"/>
      <c r="BC1016" s="105"/>
      <c r="BD1016" s="93"/>
      <c r="BE1016" s="93">
        <v>0</v>
      </c>
      <c r="BF1016" s="91">
        <v>0</v>
      </c>
      <c r="BG1016" s="94"/>
      <c r="BH1016" s="95"/>
      <c r="BI1016" s="93">
        <f t="shared" si="679"/>
        <v>0</v>
      </c>
      <c r="BJ1016" s="105">
        <f t="shared" si="680"/>
        <v>0</v>
      </c>
      <c r="BK1016" s="88">
        <f t="shared" si="681"/>
        <v>0</v>
      </c>
      <c r="BL1016" s="86">
        <f t="shared" si="682"/>
        <v>0</v>
      </c>
      <c r="BM1016" s="105">
        <f t="shared" si="683"/>
        <v>0</v>
      </c>
      <c r="BN1016" s="86">
        <f t="shared" si="684"/>
        <v>0</v>
      </c>
      <c r="BO1016" s="86">
        <f t="shared" si="685"/>
        <v>0</v>
      </c>
      <c r="BP1016" s="86">
        <f t="shared" si="700"/>
        <v>0</v>
      </c>
      <c r="BQ1016" s="160"/>
      <c r="BR1016" s="86" t="s">
        <v>5720</v>
      </c>
      <c r="BS1016" s="88" t="s">
        <v>5721</v>
      </c>
      <c r="BT1016" s="86" t="s">
        <v>5722</v>
      </c>
      <c r="BU1016" s="86"/>
      <c r="BV1016" s="86">
        <f t="shared" si="701"/>
        <v>0</v>
      </c>
      <c r="BW1016" s="105" t="str">
        <f t="shared" si="702"/>
        <v/>
      </c>
      <c r="BX1016" s="86">
        <f t="shared" si="696"/>
        <v>0</v>
      </c>
      <c r="BY1016" s="86">
        <f t="shared" si="697"/>
        <v>0</v>
      </c>
      <c r="BZ1016" s="91">
        <f t="shared" si="698"/>
        <v>0</v>
      </c>
      <c r="CA1016" s="91">
        <v>0</v>
      </c>
      <c r="CB1016" s="96" t="s">
        <v>5719</v>
      </c>
      <c r="CC1016" s="91">
        <f t="shared" si="703"/>
        <v>0</v>
      </c>
      <c r="CD1016" s="91">
        <f t="shared" si="704"/>
        <v>0</v>
      </c>
      <c r="CE1016" s="93">
        <f t="shared" si="705"/>
        <v>0</v>
      </c>
      <c r="CF1016" s="93">
        <f t="shared" si="706"/>
        <v>0</v>
      </c>
      <c r="CG1016" s="105"/>
      <c r="CH1016" s="105"/>
      <c r="CI1016" s="86"/>
      <c r="CJ1016" s="188"/>
      <c r="CK1016" s="181">
        <f t="shared" si="707"/>
        <v>0</v>
      </c>
      <c r="CL1016" s="181">
        <f t="shared" si="708"/>
        <v>0</v>
      </c>
      <c r="CM1016" s="86" t="s">
        <v>5723</v>
      </c>
      <c r="CN1016" s="182"/>
      <c r="CO1016" s="183"/>
      <c r="CP1016" s="86" t="s">
        <v>5724</v>
      </c>
      <c r="CQ1016" s="153"/>
      <c r="CR1016" s="187" t="e">
        <f t="shared" si="709"/>
        <v>#VALUE!</v>
      </c>
      <c r="CS1016" s="188">
        <v>0</v>
      </c>
      <c r="CT1016" s="188" t="e">
        <f t="shared" si="711"/>
        <v>#VALUE!</v>
      </c>
      <c r="CU1016" s="93"/>
      <c r="CV1016" s="94">
        <f t="shared" si="693"/>
        <v>0</v>
      </c>
      <c r="CW1016" s="93">
        <f t="shared" si="694"/>
        <v>0</v>
      </c>
      <c r="CX1016" s="86">
        <f t="shared" si="695"/>
        <v>0</v>
      </c>
      <c r="CY1016" s="93" t="e">
        <f t="shared" si="712"/>
        <v>#VALUE!</v>
      </c>
      <c r="CZ1016" s="93">
        <v>0</v>
      </c>
      <c r="DA1016" s="93">
        <v>0</v>
      </c>
      <c r="DB1016" s="93" t="e">
        <f t="shared" si="713"/>
        <v>#VALUE!</v>
      </c>
      <c r="DC1016" s="93">
        <v>0</v>
      </c>
      <c r="DD1016" s="91">
        <v>0</v>
      </c>
      <c r="DE1016" s="93" t="e">
        <f t="shared" si="714"/>
        <v>#VALUE!</v>
      </c>
      <c r="DF1016" s="93">
        <f t="shared" si="686"/>
        <v>0</v>
      </c>
      <c r="DG1016" s="93"/>
      <c r="DH1016" s="93">
        <v>0</v>
      </c>
      <c r="DI1016" s="93">
        <v>0</v>
      </c>
      <c r="DJ1016" s="86">
        <f t="shared" si="715"/>
        <v>0</v>
      </c>
      <c r="DK1016" s="91">
        <v>0</v>
      </c>
      <c r="DL1016" s="93"/>
      <c r="DM1016" s="93">
        <v>0</v>
      </c>
      <c r="DN1016" s="93" t="e">
        <f t="shared" si="687"/>
        <v>#VALUE!</v>
      </c>
      <c r="DO1016" s="93" t="e">
        <f t="shared" si="716"/>
        <v>#VALUE!</v>
      </c>
      <c r="DP1016" s="92" t="e">
        <f t="shared" si="717"/>
        <v>#VALUE!</v>
      </c>
      <c r="DQ1016" s="97">
        <f t="shared" si="688"/>
        <v>0</v>
      </c>
      <c r="DR1016" s="98">
        <f t="shared" si="718"/>
        <v>10</v>
      </c>
      <c r="DS1016" s="93" t="str">
        <f t="shared" si="719"/>
        <v>Mã tin sai !!!</v>
      </c>
      <c r="DT1016" s="93"/>
      <c r="DU1016" s="78" t="e">
        <f t="shared" si="689"/>
        <v>#VALUE!</v>
      </c>
      <c r="DV1016" s="78" t="e">
        <f>INDEX('08_DMGiaDat'!$L:$L,MATCH(DU1016,'08_DMGiaDat'!$R:$R,0))</f>
        <v>#VALUE!</v>
      </c>
      <c r="DW1016" s="78" t="str">
        <f t="shared" si="690"/>
        <v>5010700200100000001</v>
      </c>
      <c r="DX1016" s="78" t="str">
        <f>IFERROR(VLOOKUP(DW1016,'08_DMGiaDat'!C1018:C1019,2,FALSE),"N")</f>
        <v>N</v>
      </c>
      <c r="DY1016" s="78" t="str">
        <f t="shared" si="691"/>
        <v>50107002001001</v>
      </c>
      <c r="DZ1016" s="78" t="str">
        <f>IFERROR(VLOOKUP(DY1016,'08_DMGiaDat'!C1018:C1019,2,FALSE),"N")</f>
        <v>N</v>
      </c>
      <c r="EA1016" s="78" t="str">
        <f t="shared" si="692"/>
        <v>5010700200100000001</v>
      </c>
      <c r="EB1016" s="78" t="str">
        <f>IFERROR(VLOOKUP(EA1016,'08_DMGiaDat'!C1018:C1019,2,FALSE),"N")</f>
        <v>N</v>
      </c>
      <c r="EC1016" s="92" t="e">
        <f>IF(DV1016&lt;&gt;"N",DV1016,IF(DX1016&lt;&gt;"N",DX1016,IF(DZ1016&lt;&gt;"N",DZ1016*VLOOKUP(LEFT(CB1016,3),'03_DMMucDich'!C1002:C1006,5,FALSE),IF(EB1016&lt;&gt;"N",EB1016*VLOOKUP(LEFT(CB1016,3),'03_DMMucDich'!C1002:C1006,5,FALSE),"N/A"))))</f>
        <v>#VALUE!</v>
      </c>
    </row>
    <row r="1017" spans="1:133" s="34" customFormat="1" ht="16" x14ac:dyDescent="0.2">
      <c r="A1017" s="85">
        <v>1003</v>
      </c>
      <c r="B1017" s="86"/>
      <c r="C1017" s="87"/>
      <c r="D1017" s="141"/>
      <c r="E1017" s="86"/>
      <c r="F1017" s="88"/>
      <c r="G1017" s="88" t="s">
        <v>5718</v>
      </c>
      <c r="H1017" s="151">
        <v>2022</v>
      </c>
      <c r="I1017" s="86"/>
      <c r="J1017" s="86"/>
      <c r="K1017" s="145"/>
      <c r="L1017" s="105"/>
      <c r="M1017" s="86"/>
      <c r="N1017" s="105"/>
      <c r="O1017" s="105"/>
      <c r="P1017" s="86"/>
      <c r="Q1017" s="86"/>
      <c r="R1017" s="153"/>
      <c r="S1017" s="86"/>
      <c r="T1017" s="86"/>
      <c r="U1017" s="86"/>
      <c r="V1017" s="86" t="str">
        <f t="shared" si="699"/>
        <v xml:space="preserve">, </v>
      </c>
      <c r="W1017" s="86"/>
      <c r="X1017" s="86"/>
      <c r="Y1017" s="86"/>
      <c r="Z1017" s="88"/>
      <c r="AA1017" s="105"/>
      <c r="AB1017" s="86"/>
      <c r="AC1017" s="90"/>
      <c r="AD1017" s="86"/>
      <c r="AE1017" s="86"/>
      <c r="AF1017" s="86"/>
      <c r="AG1017" s="86"/>
      <c r="AH1017" s="160"/>
      <c r="AI1017" s="153"/>
      <c r="AJ1017" s="153"/>
      <c r="AK1017" s="86"/>
      <c r="AL1017" s="86"/>
      <c r="AM1017" s="153"/>
      <c r="AN1017" s="153"/>
      <c r="AO1017" s="165"/>
      <c r="AP1017" s="153"/>
      <c r="AQ1017" s="153"/>
      <c r="AR1017" s="166">
        <v>0</v>
      </c>
      <c r="AS1017" s="88" t="s">
        <v>5719</v>
      </c>
      <c r="AT1017" s="92">
        <f t="shared" si="710"/>
        <v>0</v>
      </c>
      <c r="AU1017" s="93">
        <v>0</v>
      </c>
      <c r="AV1017" s="93">
        <v>0</v>
      </c>
      <c r="AW1017" s="166">
        <v>0</v>
      </c>
      <c r="AX1017" s="93">
        <v>0</v>
      </c>
      <c r="AY1017" s="177"/>
      <c r="AZ1017" s="177">
        <v>0</v>
      </c>
      <c r="BA1017" s="178"/>
      <c r="BB1017" s="105"/>
      <c r="BC1017" s="105"/>
      <c r="BD1017" s="93"/>
      <c r="BE1017" s="93">
        <v>0</v>
      </c>
      <c r="BF1017" s="91">
        <v>0</v>
      </c>
      <c r="BG1017" s="94"/>
      <c r="BH1017" s="95"/>
      <c r="BI1017" s="93">
        <f t="shared" si="679"/>
        <v>0</v>
      </c>
      <c r="BJ1017" s="105">
        <f t="shared" si="680"/>
        <v>0</v>
      </c>
      <c r="BK1017" s="88">
        <f t="shared" si="681"/>
        <v>0</v>
      </c>
      <c r="BL1017" s="86">
        <f t="shared" si="682"/>
        <v>0</v>
      </c>
      <c r="BM1017" s="105">
        <f t="shared" si="683"/>
        <v>0</v>
      </c>
      <c r="BN1017" s="86">
        <f t="shared" si="684"/>
        <v>0</v>
      </c>
      <c r="BO1017" s="86">
        <f t="shared" si="685"/>
        <v>0</v>
      </c>
      <c r="BP1017" s="86">
        <f t="shared" si="700"/>
        <v>0</v>
      </c>
      <c r="BQ1017" s="160"/>
      <c r="BR1017" s="86" t="s">
        <v>5720</v>
      </c>
      <c r="BS1017" s="88" t="s">
        <v>5721</v>
      </c>
      <c r="BT1017" s="86" t="s">
        <v>5722</v>
      </c>
      <c r="BU1017" s="86"/>
      <c r="BV1017" s="86">
        <f t="shared" si="701"/>
        <v>0</v>
      </c>
      <c r="BW1017" s="105" t="str">
        <f t="shared" si="702"/>
        <v/>
      </c>
      <c r="BX1017" s="86">
        <f t="shared" si="696"/>
        <v>0</v>
      </c>
      <c r="BY1017" s="86">
        <f t="shared" si="697"/>
        <v>0</v>
      </c>
      <c r="BZ1017" s="91">
        <f t="shared" si="698"/>
        <v>0</v>
      </c>
      <c r="CA1017" s="91">
        <v>0</v>
      </c>
      <c r="CB1017" s="96" t="s">
        <v>5719</v>
      </c>
      <c r="CC1017" s="91">
        <f t="shared" si="703"/>
        <v>0</v>
      </c>
      <c r="CD1017" s="91">
        <f t="shared" si="704"/>
        <v>0</v>
      </c>
      <c r="CE1017" s="93">
        <f t="shared" si="705"/>
        <v>0</v>
      </c>
      <c r="CF1017" s="93">
        <f t="shared" si="706"/>
        <v>0</v>
      </c>
      <c r="CG1017" s="105"/>
      <c r="CH1017" s="105"/>
      <c r="CI1017" s="86"/>
      <c r="CJ1017" s="188"/>
      <c r="CK1017" s="181">
        <f t="shared" si="707"/>
        <v>0</v>
      </c>
      <c r="CL1017" s="181">
        <f t="shared" si="708"/>
        <v>0</v>
      </c>
      <c r="CM1017" s="86" t="s">
        <v>5723</v>
      </c>
      <c r="CN1017" s="182"/>
      <c r="CO1017" s="183"/>
      <c r="CP1017" s="86" t="s">
        <v>5724</v>
      </c>
      <c r="CQ1017" s="153"/>
      <c r="CR1017" s="187" t="e">
        <f t="shared" si="709"/>
        <v>#VALUE!</v>
      </c>
      <c r="CS1017" s="188">
        <v>0</v>
      </c>
      <c r="CT1017" s="188" t="e">
        <f t="shared" si="711"/>
        <v>#VALUE!</v>
      </c>
      <c r="CU1017" s="93"/>
      <c r="CV1017" s="94">
        <f t="shared" si="693"/>
        <v>0</v>
      </c>
      <c r="CW1017" s="93">
        <f t="shared" si="694"/>
        <v>0</v>
      </c>
      <c r="CX1017" s="86">
        <f t="shared" si="695"/>
        <v>0</v>
      </c>
      <c r="CY1017" s="93" t="e">
        <f t="shared" si="712"/>
        <v>#VALUE!</v>
      </c>
      <c r="CZ1017" s="93">
        <v>0</v>
      </c>
      <c r="DA1017" s="93">
        <v>0</v>
      </c>
      <c r="DB1017" s="93" t="e">
        <f t="shared" si="713"/>
        <v>#VALUE!</v>
      </c>
      <c r="DC1017" s="93">
        <v>0</v>
      </c>
      <c r="DD1017" s="91">
        <v>0</v>
      </c>
      <c r="DE1017" s="93" t="e">
        <f t="shared" si="714"/>
        <v>#VALUE!</v>
      </c>
      <c r="DF1017" s="93">
        <f t="shared" si="686"/>
        <v>0</v>
      </c>
      <c r="DG1017" s="93"/>
      <c r="DH1017" s="93">
        <v>0</v>
      </c>
      <c r="DI1017" s="93">
        <v>0</v>
      </c>
      <c r="DJ1017" s="86">
        <f t="shared" si="715"/>
        <v>0</v>
      </c>
      <c r="DK1017" s="91">
        <v>0</v>
      </c>
      <c r="DL1017" s="93"/>
      <c r="DM1017" s="93">
        <v>0</v>
      </c>
      <c r="DN1017" s="93" t="e">
        <f t="shared" si="687"/>
        <v>#VALUE!</v>
      </c>
      <c r="DO1017" s="93" t="e">
        <f t="shared" si="716"/>
        <v>#VALUE!</v>
      </c>
      <c r="DP1017" s="92" t="e">
        <f t="shared" si="717"/>
        <v>#VALUE!</v>
      </c>
      <c r="DQ1017" s="97">
        <f t="shared" si="688"/>
        <v>0</v>
      </c>
      <c r="DR1017" s="98">
        <f t="shared" si="718"/>
        <v>10</v>
      </c>
      <c r="DS1017" s="93" t="str">
        <f t="shared" si="719"/>
        <v>Mã tin sai !!!</v>
      </c>
      <c r="DT1017" s="93"/>
      <c r="DU1017" s="78" t="e">
        <f t="shared" si="689"/>
        <v>#VALUE!</v>
      </c>
      <c r="DV1017" s="78" t="e">
        <f>INDEX('08_DMGiaDat'!$L:$L,MATCH(DU1017,'08_DMGiaDat'!$R:$R,0))</f>
        <v>#VALUE!</v>
      </c>
      <c r="DW1017" s="78" t="str">
        <f t="shared" si="690"/>
        <v>5010700200100000001</v>
      </c>
      <c r="DX1017" s="78" t="str">
        <f>IFERROR(VLOOKUP(DW1017,'08_DMGiaDat'!C1018:C1019,2,FALSE),"N")</f>
        <v>N</v>
      </c>
      <c r="DY1017" s="78" t="str">
        <f t="shared" si="691"/>
        <v>50107002001001</v>
      </c>
      <c r="DZ1017" s="78" t="str">
        <f>IFERROR(VLOOKUP(DY1017,'08_DMGiaDat'!C1018:C1019,2,FALSE),"N")</f>
        <v>N</v>
      </c>
      <c r="EA1017" s="78" t="str">
        <f t="shared" si="692"/>
        <v>5010700200100000001</v>
      </c>
      <c r="EB1017" s="78" t="str">
        <f>IFERROR(VLOOKUP(EA1017,'08_DMGiaDat'!C1018:C1019,2,FALSE),"N")</f>
        <v>N</v>
      </c>
      <c r="EC1017" s="92" t="e">
        <f>IF(DV1017&lt;&gt;"N",DV1017,IF(DX1017&lt;&gt;"N",DX1017,IF(DZ1017&lt;&gt;"N",DZ1017*VLOOKUP(LEFT(CB1017,3),'03_DMMucDich'!C1002:C1006,5,FALSE),IF(EB1017&lt;&gt;"N",EB1017*VLOOKUP(LEFT(CB1017,3),'03_DMMucDich'!C1002:C1006,5,FALSE),"N/A"))))</f>
        <v>#VALUE!</v>
      </c>
    </row>
    <row r="1018" spans="1:133" s="34" customFormat="1" ht="16" x14ac:dyDescent="0.2">
      <c r="A1018" s="85">
        <v>1004</v>
      </c>
      <c r="B1018" s="86"/>
      <c r="C1018" s="87"/>
      <c r="D1018" s="141"/>
      <c r="E1018" s="86"/>
      <c r="F1018" s="88"/>
      <c r="G1018" s="88" t="s">
        <v>5718</v>
      </c>
      <c r="H1018" s="151">
        <v>2022</v>
      </c>
      <c r="I1018" s="86"/>
      <c r="J1018" s="86"/>
      <c r="K1018" s="145"/>
      <c r="L1018" s="105"/>
      <c r="M1018" s="86"/>
      <c r="N1018" s="105"/>
      <c r="O1018" s="105"/>
      <c r="P1018" s="86"/>
      <c r="Q1018" s="86"/>
      <c r="R1018" s="153"/>
      <c r="S1018" s="86"/>
      <c r="T1018" s="86"/>
      <c r="U1018" s="86"/>
      <c r="V1018" s="86" t="str">
        <f t="shared" si="699"/>
        <v xml:space="preserve">, </v>
      </c>
      <c r="W1018" s="86"/>
      <c r="X1018" s="86"/>
      <c r="Y1018" s="86"/>
      <c r="Z1018" s="88"/>
      <c r="AA1018" s="105"/>
      <c r="AB1018" s="86"/>
      <c r="AC1018" s="90"/>
      <c r="AD1018" s="86"/>
      <c r="AE1018" s="86"/>
      <c r="AF1018" s="86"/>
      <c r="AG1018" s="86"/>
      <c r="AH1018" s="160"/>
      <c r="AI1018" s="153"/>
      <c r="AJ1018" s="153"/>
      <c r="AK1018" s="86"/>
      <c r="AL1018" s="86"/>
      <c r="AM1018" s="153"/>
      <c r="AN1018" s="153"/>
      <c r="AO1018" s="165"/>
      <c r="AP1018" s="153"/>
      <c r="AQ1018" s="153"/>
      <c r="AR1018" s="166">
        <v>0</v>
      </c>
      <c r="AS1018" s="88" t="s">
        <v>5719</v>
      </c>
      <c r="AT1018" s="92">
        <f t="shared" si="710"/>
        <v>0</v>
      </c>
      <c r="AU1018" s="93">
        <v>0</v>
      </c>
      <c r="AV1018" s="93">
        <v>0</v>
      </c>
      <c r="AW1018" s="166">
        <v>0</v>
      </c>
      <c r="AX1018" s="93">
        <v>0</v>
      </c>
      <c r="AY1018" s="177"/>
      <c r="AZ1018" s="177">
        <v>0</v>
      </c>
      <c r="BA1018" s="178"/>
      <c r="BB1018" s="105"/>
      <c r="BC1018" s="105"/>
      <c r="BD1018" s="93"/>
      <c r="BE1018" s="93">
        <v>0</v>
      </c>
      <c r="BF1018" s="91">
        <v>0</v>
      </c>
      <c r="BG1018" s="94"/>
      <c r="BH1018" s="95"/>
      <c r="BI1018" s="93">
        <f t="shared" si="679"/>
        <v>0</v>
      </c>
      <c r="BJ1018" s="105">
        <f t="shared" si="680"/>
        <v>0</v>
      </c>
      <c r="BK1018" s="88">
        <f t="shared" si="681"/>
        <v>0</v>
      </c>
      <c r="BL1018" s="86">
        <f t="shared" si="682"/>
        <v>0</v>
      </c>
      <c r="BM1018" s="105">
        <f t="shared" si="683"/>
        <v>0</v>
      </c>
      <c r="BN1018" s="86">
        <f t="shared" si="684"/>
        <v>0</v>
      </c>
      <c r="BO1018" s="86">
        <f t="shared" si="685"/>
        <v>0</v>
      </c>
      <c r="BP1018" s="86">
        <f t="shared" si="700"/>
        <v>0</v>
      </c>
      <c r="BQ1018" s="160"/>
      <c r="BR1018" s="86" t="s">
        <v>5720</v>
      </c>
      <c r="BS1018" s="88" t="s">
        <v>5721</v>
      </c>
      <c r="BT1018" s="86" t="s">
        <v>5722</v>
      </c>
      <c r="BU1018" s="86"/>
      <c r="BV1018" s="86">
        <f t="shared" si="701"/>
        <v>0</v>
      </c>
      <c r="BW1018" s="105" t="str">
        <f t="shared" si="702"/>
        <v/>
      </c>
      <c r="BX1018" s="86">
        <f t="shared" si="696"/>
        <v>0</v>
      </c>
      <c r="BY1018" s="86">
        <f t="shared" si="697"/>
        <v>0</v>
      </c>
      <c r="BZ1018" s="91">
        <f t="shared" si="698"/>
        <v>0</v>
      </c>
      <c r="CA1018" s="91">
        <v>0</v>
      </c>
      <c r="CB1018" s="96" t="s">
        <v>5719</v>
      </c>
      <c r="CC1018" s="91">
        <f t="shared" si="703"/>
        <v>0</v>
      </c>
      <c r="CD1018" s="91">
        <f t="shared" si="704"/>
        <v>0</v>
      </c>
      <c r="CE1018" s="93">
        <f t="shared" si="705"/>
        <v>0</v>
      </c>
      <c r="CF1018" s="93">
        <f t="shared" si="706"/>
        <v>0</v>
      </c>
      <c r="CG1018" s="105"/>
      <c r="CH1018" s="105"/>
      <c r="CI1018" s="86"/>
      <c r="CJ1018" s="188"/>
      <c r="CK1018" s="181">
        <f t="shared" si="707"/>
        <v>0</v>
      </c>
      <c r="CL1018" s="181">
        <f t="shared" si="708"/>
        <v>0</v>
      </c>
      <c r="CM1018" s="86" t="s">
        <v>5723</v>
      </c>
      <c r="CN1018" s="182"/>
      <c r="CO1018" s="183"/>
      <c r="CP1018" s="86" t="s">
        <v>5724</v>
      </c>
      <c r="CQ1018" s="153"/>
      <c r="CR1018" s="187" t="e">
        <f t="shared" si="709"/>
        <v>#VALUE!</v>
      </c>
      <c r="CS1018" s="188">
        <v>0</v>
      </c>
      <c r="CT1018" s="188" t="e">
        <f t="shared" si="711"/>
        <v>#VALUE!</v>
      </c>
      <c r="CU1018" s="93"/>
      <c r="CV1018" s="94">
        <f t="shared" si="693"/>
        <v>0</v>
      </c>
      <c r="CW1018" s="93">
        <f t="shared" si="694"/>
        <v>0</v>
      </c>
      <c r="CX1018" s="86">
        <f t="shared" si="695"/>
        <v>0</v>
      </c>
      <c r="CY1018" s="93" t="e">
        <f t="shared" si="712"/>
        <v>#VALUE!</v>
      </c>
      <c r="CZ1018" s="93">
        <v>0</v>
      </c>
      <c r="DA1018" s="93">
        <v>0</v>
      </c>
      <c r="DB1018" s="93" t="e">
        <f t="shared" si="713"/>
        <v>#VALUE!</v>
      </c>
      <c r="DC1018" s="93">
        <v>0</v>
      </c>
      <c r="DD1018" s="91">
        <v>0</v>
      </c>
      <c r="DE1018" s="93" t="e">
        <f t="shared" si="714"/>
        <v>#VALUE!</v>
      </c>
      <c r="DF1018" s="93">
        <f t="shared" si="686"/>
        <v>0</v>
      </c>
      <c r="DG1018" s="93"/>
      <c r="DH1018" s="93">
        <v>0</v>
      </c>
      <c r="DI1018" s="93">
        <v>0</v>
      </c>
      <c r="DJ1018" s="86">
        <f t="shared" si="715"/>
        <v>0</v>
      </c>
      <c r="DK1018" s="91">
        <v>0</v>
      </c>
      <c r="DL1018" s="93"/>
      <c r="DM1018" s="93">
        <v>0</v>
      </c>
      <c r="DN1018" s="93" t="e">
        <f t="shared" si="687"/>
        <v>#VALUE!</v>
      </c>
      <c r="DO1018" s="93" t="e">
        <f t="shared" si="716"/>
        <v>#VALUE!</v>
      </c>
      <c r="DP1018" s="92" t="e">
        <f t="shared" si="717"/>
        <v>#VALUE!</v>
      </c>
      <c r="DQ1018" s="97">
        <f t="shared" si="688"/>
        <v>0</v>
      </c>
      <c r="DR1018" s="98">
        <f t="shared" si="718"/>
        <v>10</v>
      </c>
      <c r="DS1018" s="93" t="str">
        <f t="shared" si="719"/>
        <v>Mã tin sai !!!</v>
      </c>
      <c r="DT1018" s="93"/>
      <c r="DU1018" s="78" t="e">
        <f t="shared" si="689"/>
        <v>#VALUE!</v>
      </c>
      <c r="DV1018" s="78" t="e">
        <f>INDEX('08_DMGiaDat'!$L:$L,MATCH(DU1018,'08_DMGiaDat'!$R:$R,0))</f>
        <v>#VALUE!</v>
      </c>
      <c r="DW1018" s="78" t="str">
        <f t="shared" si="690"/>
        <v>5010700200100000001</v>
      </c>
      <c r="DX1018" s="78" t="str">
        <f>IFERROR(VLOOKUP(DW1018,'08_DMGiaDat'!C1018:C1019,2,FALSE),"N")</f>
        <v>N</v>
      </c>
      <c r="DY1018" s="78" t="str">
        <f t="shared" si="691"/>
        <v>50107002001001</v>
      </c>
      <c r="DZ1018" s="78" t="str">
        <f>IFERROR(VLOOKUP(DY1018,'08_DMGiaDat'!C1018:C1019,2,FALSE),"N")</f>
        <v>N</v>
      </c>
      <c r="EA1018" s="78" t="str">
        <f t="shared" si="692"/>
        <v>5010700200100000001</v>
      </c>
      <c r="EB1018" s="78" t="str">
        <f>IFERROR(VLOOKUP(EA1018,'08_DMGiaDat'!C1018:C1019,2,FALSE),"N")</f>
        <v>N</v>
      </c>
      <c r="EC1018" s="92" t="e">
        <f>IF(DV1018&lt;&gt;"N",DV1018,IF(DX1018&lt;&gt;"N",DX1018,IF(DZ1018&lt;&gt;"N",DZ1018*VLOOKUP(LEFT(CB1018,3),'03_DMMucDich'!C1002:C1006,5,FALSE),IF(EB1018&lt;&gt;"N",EB1018*VLOOKUP(LEFT(CB1018,3),'03_DMMucDich'!C1002:C1006,5,FALSE),"N/A"))))</f>
        <v>#VALUE!</v>
      </c>
    </row>
    <row r="1019" spans="1:133" s="34" customFormat="1" ht="16" x14ac:dyDescent="0.2">
      <c r="A1019" s="85">
        <v>1005</v>
      </c>
      <c r="B1019" s="86"/>
      <c r="C1019" s="87"/>
      <c r="D1019" s="141"/>
      <c r="E1019" s="86"/>
      <c r="F1019" s="88"/>
      <c r="G1019" s="88" t="s">
        <v>5718</v>
      </c>
      <c r="H1019" s="151">
        <v>2022</v>
      </c>
      <c r="I1019" s="86"/>
      <c r="J1019" s="86"/>
      <c r="K1019" s="145"/>
      <c r="L1019" s="105"/>
      <c r="M1019" s="86"/>
      <c r="N1019" s="105"/>
      <c r="O1019" s="105"/>
      <c r="P1019" s="86"/>
      <c r="Q1019" s="86"/>
      <c r="R1019" s="153"/>
      <c r="S1019" s="86"/>
      <c r="T1019" s="86"/>
      <c r="U1019" s="86"/>
      <c r="V1019" s="86" t="str">
        <f t="shared" si="699"/>
        <v xml:space="preserve">, </v>
      </c>
      <c r="W1019" s="86"/>
      <c r="X1019" s="86"/>
      <c r="Y1019" s="86"/>
      <c r="Z1019" s="88"/>
      <c r="AA1019" s="105"/>
      <c r="AB1019" s="86"/>
      <c r="AC1019" s="90"/>
      <c r="AD1019" s="86"/>
      <c r="AE1019" s="86"/>
      <c r="AF1019" s="86"/>
      <c r="AG1019" s="86"/>
      <c r="AH1019" s="160"/>
      <c r="AI1019" s="153"/>
      <c r="AJ1019" s="153"/>
      <c r="AK1019" s="86"/>
      <c r="AL1019" s="86"/>
      <c r="AM1019" s="153"/>
      <c r="AN1019" s="153"/>
      <c r="AO1019" s="165"/>
      <c r="AP1019" s="153"/>
      <c r="AQ1019" s="153"/>
      <c r="AR1019" s="166">
        <v>0</v>
      </c>
      <c r="AS1019" s="88" t="s">
        <v>5719</v>
      </c>
      <c r="AT1019" s="92">
        <f t="shared" si="710"/>
        <v>0</v>
      </c>
      <c r="AU1019" s="93">
        <v>0</v>
      </c>
      <c r="AV1019" s="93">
        <v>0</v>
      </c>
      <c r="AW1019" s="166">
        <v>0</v>
      </c>
      <c r="AX1019" s="93">
        <v>0</v>
      </c>
      <c r="AY1019" s="177"/>
      <c r="AZ1019" s="177">
        <v>0</v>
      </c>
      <c r="BA1019" s="178"/>
      <c r="BB1019" s="105"/>
      <c r="BC1019" s="105"/>
      <c r="BD1019" s="93"/>
      <c r="BE1019" s="93">
        <v>0</v>
      </c>
      <c r="BF1019" s="91">
        <v>0</v>
      </c>
      <c r="BG1019" s="94"/>
      <c r="BH1019" s="95"/>
      <c r="BI1019" s="93">
        <f t="shared" si="679"/>
        <v>0</v>
      </c>
      <c r="BJ1019" s="105">
        <f t="shared" si="680"/>
        <v>0</v>
      </c>
      <c r="BK1019" s="88">
        <f t="shared" si="681"/>
        <v>0</v>
      </c>
      <c r="BL1019" s="86">
        <f t="shared" si="682"/>
        <v>0</v>
      </c>
      <c r="BM1019" s="105">
        <f t="shared" si="683"/>
        <v>0</v>
      </c>
      <c r="BN1019" s="86">
        <f t="shared" si="684"/>
        <v>0</v>
      </c>
      <c r="BO1019" s="86">
        <f t="shared" si="685"/>
        <v>0</v>
      </c>
      <c r="BP1019" s="86">
        <f t="shared" si="700"/>
        <v>0</v>
      </c>
      <c r="BQ1019" s="160"/>
      <c r="BR1019" s="86" t="s">
        <v>5720</v>
      </c>
      <c r="BS1019" s="88" t="s">
        <v>5721</v>
      </c>
      <c r="BT1019" s="86" t="s">
        <v>5722</v>
      </c>
      <c r="BU1019" s="86"/>
      <c r="BV1019" s="86">
        <f t="shared" si="701"/>
        <v>0</v>
      </c>
      <c r="BW1019" s="105" t="str">
        <f t="shared" si="702"/>
        <v/>
      </c>
      <c r="BX1019" s="86">
        <f t="shared" si="696"/>
        <v>0</v>
      </c>
      <c r="BY1019" s="86">
        <f t="shared" si="697"/>
        <v>0</v>
      </c>
      <c r="BZ1019" s="91">
        <f t="shared" si="698"/>
        <v>0</v>
      </c>
      <c r="CA1019" s="91">
        <v>0</v>
      </c>
      <c r="CB1019" s="96" t="s">
        <v>5719</v>
      </c>
      <c r="CC1019" s="91">
        <f t="shared" si="703"/>
        <v>0</v>
      </c>
      <c r="CD1019" s="91">
        <f t="shared" si="704"/>
        <v>0</v>
      </c>
      <c r="CE1019" s="93">
        <f t="shared" si="705"/>
        <v>0</v>
      </c>
      <c r="CF1019" s="93">
        <f t="shared" si="706"/>
        <v>0</v>
      </c>
      <c r="CG1019" s="105"/>
      <c r="CH1019" s="105"/>
      <c r="CI1019" s="86"/>
      <c r="CJ1019" s="188"/>
      <c r="CK1019" s="181">
        <f t="shared" si="707"/>
        <v>0</v>
      </c>
      <c r="CL1019" s="181">
        <f t="shared" si="708"/>
        <v>0</v>
      </c>
      <c r="CM1019" s="86" t="s">
        <v>5723</v>
      </c>
      <c r="CN1019" s="182"/>
      <c r="CO1019" s="183"/>
      <c r="CP1019" s="86" t="s">
        <v>5724</v>
      </c>
      <c r="CQ1019" s="153"/>
      <c r="CR1019" s="187" t="e">
        <f t="shared" si="709"/>
        <v>#VALUE!</v>
      </c>
      <c r="CS1019" s="188">
        <v>0</v>
      </c>
      <c r="CT1019" s="188" t="e">
        <f t="shared" si="711"/>
        <v>#VALUE!</v>
      </c>
      <c r="CU1019" s="93"/>
      <c r="CV1019" s="94">
        <f t="shared" si="693"/>
        <v>0</v>
      </c>
      <c r="CW1019" s="93">
        <f t="shared" si="694"/>
        <v>0</v>
      </c>
      <c r="CX1019" s="86">
        <f t="shared" si="695"/>
        <v>0</v>
      </c>
      <c r="CY1019" s="93" t="e">
        <f t="shared" si="712"/>
        <v>#VALUE!</v>
      </c>
      <c r="CZ1019" s="93">
        <v>0</v>
      </c>
      <c r="DA1019" s="93">
        <v>0</v>
      </c>
      <c r="DB1019" s="93" t="e">
        <f t="shared" si="713"/>
        <v>#VALUE!</v>
      </c>
      <c r="DC1019" s="93">
        <v>0</v>
      </c>
      <c r="DD1019" s="91">
        <v>0</v>
      </c>
      <c r="DE1019" s="93" t="e">
        <f t="shared" si="714"/>
        <v>#VALUE!</v>
      </c>
      <c r="DF1019" s="93">
        <f t="shared" si="686"/>
        <v>0</v>
      </c>
      <c r="DG1019" s="93"/>
      <c r="DH1019" s="93">
        <v>0</v>
      </c>
      <c r="DI1019" s="93">
        <v>0</v>
      </c>
      <c r="DJ1019" s="86">
        <f t="shared" si="715"/>
        <v>0</v>
      </c>
      <c r="DK1019" s="91">
        <v>0</v>
      </c>
      <c r="DL1019" s="93"/>
      <c r="DM1019" s="93">
        <v>0</v>
      </c>
      <c r="DN1019" s="93" t="e">
        <f t="shared" si="687"/>
        <v>#VALUE!</v>
      </c>
      <c r="DO1019" s="93" t="e">
        <f t="shared" si="716"/>
        <v>#VALUE!</v>
      </c>
      <c r="DP1019" s="92" t="e">
        <f t="shared" si="717"/>
        <v>#VALUE!</v>
      </c>
      <c r="DQ1019" s="97">
        <f t="shared" si="688"/>
        <v>0</v>
      </c>
      <c r="DR1019" s="98">
        <f t="shared" si="718"/>
        <v>10</v>
      </c>
      <c r="DS1019" s="93" t="str">
        <f t="shared" si="719"/>
        <v>Mã tin sai !!!</v>
      </c>
      <c r="DT1019" s="93"/>
      <c r="DU1019" s="78" t="e">
        <f t="shared" si="689"/>
        <v>#VALUE!</v>
      </c>
      <c r="DV1019" s="78" t="e">
        <f>INDEX('08_DMGiaDat'!$L:$L,MATCH(DU1019,'08_DMGiaDat'!$R:$R,0))</f>
        <v>#VALUE!</v>
      </c>
      <c r="DW1019" s="78" t="str">
        <f t="shared" si="690"/>
        <v>5010700200100000001</v>
      </c>
      <c r="DX1019" s="78" t="str">
        <f>IFERROR(VLOOKUP(DW1019,'08_DMGiaDat'!C1018:C1019,2,FALSE),"N")</f>
        <v>N</v>
      </c>
      <c r="DY1019" s="78" t="str">
        <f t="shared" si="691"/>
        <v>50107002001001</v>
      </c>
      <c r="DZ1019" s="78" t="str">
        <f>IFERROR(VLOOKUP(DY1019,'08_DMGiaDat'!C1018:C1019,2,FALSE),"N")</f>
        <v>N</v>
      </c>
      <c r="EA1019" s="78" t="str">
        <f t="shared" si="692"/>
        <v>5010700200100000001</v>
      </c>
      <c r="EB1019" s="78" t="str">
        <f>IFERROR(VLOOKUP(EA1019,'08_DMGiaDat'!C1018:C1019,2,FALSE),"N")</f>
        <v>N</v>
      </c>
      <c r="EC1019" s="92" t="e">
        <f>IF(DV1019&lt;&gt;"N",DV1019,IF(DX1019&lt;&gt;"N",DX1019,IF(DZ1019&lt;&gt;"N",DZ1019*VLOOKUP(LEFT(CB1019,3),'03_DMMucDich'!C1002:C1006,5,FALSE),IF(EB1019&lt;&gt;"N",EB1019*VLOOKUP(LEFT(CB1019,3),'03_DMMucDich'!C1002:C1006,5,FALSE),"N/A"))))</f>
        <v>#VALUE!</v>
      </c>
    </row>
    <row r="1020" spans="1:133" s="34" customFormat="1" ht="16" x14ac:dyDescent="0.2">
      <c r="A1020" s="85">
        <v>1006</v>
      </c>
      <c r="B1020" s="86"/>
      <c r="C1020" s="87"/>
      <c r="D1020" s="141"/>
      <c r="E1020" s="86"/>
      <c r="F1020" s="88"/>
      <c r="G1020" s="88" t="s">
        <v>5718</v>
      </c>
      <c r="H1020" s="151">
        <v>2022</v>
      </c>
      <c r="I1020" s="86"/>
      <c r="J1020" s="86"/>
      <c r="K1020" s="145"/>
      <c r="L1020" s="105"/>
      <c r="M1020" s="86"/>
      <c r="N1020" s="105"/>
      <c r="O1020" s="105"/>
      <c r="P1020" s="86"/>
      <c r="Q1020" s="86"/>
      <c r="R1020" s="153"/>
      <c r="S1020" s="86"/>
      <c r="T1020" s="86"/>
      <c r="U1020" s="86"/>
      <c r="V1020" s="86" t="str">
        <f t="shared" si="699"/>
        <v xml:space="preserve">, </v>
      </c>
      <c r="W1020" s="86"/>
      <c r="X1020" s="86"/>
      <c r="Y1020" s="86"/>
      <c r="Z1020" s="88"/>
      <c r="AA1020" s="105"/>
      <c r="AB1020" s="86"/>
      <c r="AC1020" s="90"/>
      <c r="AD1020" s="86"/>
      <c r="AE1020" s="86"/>
      <c r="AF1020" s="86"/>
      <c r="AG1020" s="86"/>
      <c r="AH1020" s="160"/>
      <c r="AI1020" s="153"/>
      <c r="AJ1020" s="153"/>
      <c r="AK1020" s="86"/>
      <c r="AL1020" s="86"/>
      <c r="AM1020" s="153"/>
      <c r="AN1020" s="153"/>
      <c r="AO1020" s="165"/>
      <c r="AP1020" s="153"/>
      <c r="AQ1020" s="153"/>
      <c r="AR1020" s="166">
        <v>0</v>
      </c>
      <c r="AS1020" s="88" t="s">
        <v>5719</v>
      </c>
      <c r="AT1020" s="92">
        <f t="shared" si="710"/>
        <v>0</v>
      </c>
      <c r="AU1020" s="93">
        <v>0</v>
      </c>
      <c r="AV1020" s="93">
        <v>0</v>
      </c>
      <c r="AW1020" s="166">
        <v>0</v>
      </c>
      <c r="AX1020" s="93">
        <v>0</v>
      </c>
      <c r="AY1020" s="177"/>
      <c r="AZ1020" s="177">
        <v>0</v>
      </c>
      <c r="BA1020" s="178"/>
      <c r="BB1020" s="105"/>
      <c r="BC1020" s="105"/>
      <c r="BD1020" s="93"/>
      <c r="BE1020" s="93">
        <v>0</v>
      </c>
      <c r="BF1020" s="91">
        <v>0</v>
      </c>
      <c r="BG1020" s="94"/>
      <c r="BH1020" s="95"/>
      <c r="BI1020" s="93">
        <f t="shared" si="679"/>
        <v>0</v>
      </c>
      <c r="BJ1020" s="105">
        <f t="shared" si="680"/>
        <v>0</v>
      </c>
      <c r="BK1020" s="88">
        <f t="shared" si="681"/>
        <v>0</v>
      </c>
      <c r="BL1020" s="86">
        <f t="shared" si="682"/>
        <v>0</v>
      </c>
      <c r="BM1020" s="105">
        <f t="shared" si="683"/>
        <v>0</v>
      </c>
      <c r="BN1020" s="86">
        <f t="shared" si="684"/>
        <v>0</v>
      </c>
      <c r="BO1020" s="86">
        <f t="shared" si="685"/>
        <v>0</v>
      </c>
      <c r="BP1020" s="86">
        <f t="shared" si="700"/>
        <v>0</v>
      </c>
      <c r="BQ1020" s="160"/>
      <c r="BR1020" s="86" t="s">
        <v>5720</v>
      </c>
      <c r="BS1020" s="88" t="s">
        <v>5721</v>
      </c>
      <c r="BT1020" s="86" t="s">
        <v>5722</v>
      </c>
      <c r="BU1020" s="86"/>
      <c r="BV1020" s="86">
        <f t="shared" si="701"/>
        <v>0</v>
      </c>
      <c r="BW1020" s="105" t="str">
        <f t="shared" si="702"/>
        <v/>
      </c>
      <c r="BX1020" s="86">
        <f t="shared" si="696"/>
        <v>0</v>
      </c>
      <c r="BY1020" s="86">
        <f t="shared" si="697"/>
        <v>0</v>
      </c>
      <c r="BZ1020" s="91">
        <f t="shared" si="698"/>
        <v>0</v>
      </c>
      <c r="CA1020" s="91">
        <v>0</v>
      </c>
      <c r="CB1020" s="96" t="s">
        <v>5719</v>
      </c>
      <c r="CC1020" s="91">
        <f t="shared" si="703"/>
        <v>0</v>
      </c>
      <c r="CD1020" s="91">
        <f t="shared" si="704"/>
        <v>0</v>
      </c>
      <c r="CE1020" s="93">
        <f t="shared" si="705"/>
        <v>0</v>
      </c>
      <c r="CF1020" s="93">
        <f t="shared" si="706"/>
        <v>0</v>
      </c>
      <c r="CG1020" s="105"/>
      <c r="CH1020" s="105"/>
      <c r="CI1020" s="86"/>
      <c r="CJ1020" s="188"/>
      <c r="CK1020" s="181">
        <f t="shared" si="707"/>
        <v>0</v>
      </c>
      <c r="CL1020" s="181">
        <f t="shared" si="708"/>
        <v>0</v>
      </c>
      <c r="CM1020" s="86" t="s">
        <v>5723</v>
      </c>
      <c r="CN1020" s="182"/>
      <c r="CO1020" s="183"/>
      <c r="CP1020" s="86" t="s">
        <v>5724</v>
      </c>
      <c r="CQ1020" s="153"/>
      <c r="CR1020" s="187" t="e">
        <f t="shared" si="709"/>
        <v>#VALUE!</v>
      </c>
      <c r="CS1020" s="188">
        <v>0</v>
      </c>
      <c r="CT1020" s="188" t="e">
        <f t="shared" si="711"/>
        <v>#VALUE!</v>
      </c>
      <c r="CU1020" s="93"/>
      <c r="CV1020" s="94">
        <f t="shared" si="693"/>
        <v>0</v>
      </c>
      <c r="CW1020" s="93">
        <f t="shared" si="694"/>
        <v>0</v>
      </c>
      <c r="CX1020" s="86">
        <f t="shared" si="695"/>
        <v>0</v>
      </c>
      <c r="CY1020" s="93" t="e">
        <f t="shared" si="712"/>
        <v>#VALUE!</v>
      </c>
      <c r="CZ1020" s="93">
        <v>0</v>
      </c>
      <c r="DA1020" s="93">
        <v>0</v>
      </c>
      <c r="DB1020" s="93" t="e">
        <f t="shared" si="713"/>
        <v>#VALUE!</v>
      </c>
      <c r="DC1020" s="93">
        <v>0</v>
      </c>
      <c r="DD1020" s="91">
        <v>0</v>
      </c>
      <c r="DE1020" s="93" t="e">
        <f t="shared" si="714"/>
        <v>#VALUE!</v>
      </c>
      <c r="DF1020" s="93">
        <f t="shared" si="686"/>
        <v>0</v>
      </c>
      <c r="DG1020" s="93"/>
      <c r="DH1020" s="93">
        <v>0</v>
      </c>
      <c r="DI1020" s="93">
        <v>0</v>
      </c>
      <c r="DJ1020" s="86">
        <f t="shared" si="715"/>
        <v>0</v>
      </c>
      <c r="DK1020" s="91">
        <v>0</v>
      </c>
      <c r="DL1020" s="93"/>
      <c r="DM1020" s="93">
        <v>0</v>
      </c>
      <c r="DN1020" s="93" t="e">
        <f t="shared" si="687"/>
        <v>#VALUE!</v>
      </c>
      <c r="DO1020" s="93" t="e">
        <f t="shared" si="716"/>
        <v>#VALUE!</v>
      </c>
      <c r="DP1020" s="92" t="e">
        <f t="shared" si="717"/>
        <v>#VALUE!</v>
      </c>
      <c r="DQ1020" s="97">
        <f t="shared" si="688"/>
        <v>0</v>
      </c>
      <c r="DR1020" s="98">
        <f t="shared" si="718"/>
        <v>10</v>
      </c>
      <c r="DS1020" s="93" t="str">
        <f t="shared" si="719"/>
        <v>Mã tin sai !!!</v>
      </c>
      <c r="DT1020" s="93"/>
      <c r="DU1020" s="78" t="e">
        <f t="shared" si="689"/>
        <v>#VALUE!</v>
      </c>
      <c r="DV1020" s="78" t="e">
        <f>INDEX('08_DMGiaDat'!$L:$L,MATCH(DU1020,'08_DMGiaDat'!$R:$R,0))</f>
        <v>#VALUE!</v>
      </c>
      <c r="DW1020" s="78" t="str">
        <f t="shared" si="690"/>
        <v>5010700200100000001</v>
      </c>
      <c r="DX1020" s="78" t="str">
        <f>IFERROR(VLOOKUP(DW1020,'08_DMGiaDat'!C1018:C1019,2,FALSE),"N")</f>
        <v>N</v>
      </c>
      <c r="DY1020" s="78" t="str">
        <f t="shared" si="691"/>
        <v>50107002001001</v>
      </c>
      <c r="DZ1020" s="78" t="str">
        <f>IFERROR(VLOOKUP(DY1020,'08_DMGiaDat'!C1018:C1019,2,FALSE),"N")</f>
        <v>N</v>
      </c>
      <c r="EA1020" s="78" t="str">
        <f t="shared" si="692"/>
        <v>5010700200100000001</v>
      </c>
      <c r="EB1020" s="78" t="str">
        <f>IFERROR(VLOOKUP(EA1020,'08_DMGiaDat'!C1018:C1019,2,FALSE),"N")</f>
        <v>N</v>
      </c>
      <c r="EC1020" s="92" t="e">
        <f>IF(DV1020&lt;&gt;"N",DV1020,IF(DX1020&lt;&gt;"N",DX1020,IF(DZ1020&lt;&gt;"N",DZ1020*VLOOKUP(LEFT(CB1020,3),'03_DMMucDich'!C1002:C1006,5,FALSE),IF(EB1020&lt;&gt;"N",EB1020*VLOOKUP(LEFT(CB1020,3),'03_DMMucDich'!C1002:C1006,5,FALSE),"N/A"))))</f>
        <v>#VALUE!</v>
      </c>
    </row>
    <row r="1021" spans="1:133" s="34" customFormat="1" ht="16" x14ac:dyDescent="0.2">
      <c r="A1021" s="85">
        <v>1007</v>
      </c>
      <c r="B1021" s="86"/>
      <c r="C1021" s="87"/>
      <c r="D1021" s="141"/>
      <c r="E1021" s="86"/>
      <c r="F1021" s="88"/>
      <c r="G1021" s="88" t="s">
        <v>5718</v>
      </c>
      <c r="H1021" s="151">
        <v>2022</v>
      </c>
      <c r="I1021" s="86"/>
      <c r="J1021" s="86"/>
      <c r="K1021" s="145"/>
      <c r="L1021" s="105"/>
      <c r="M1021" s="86"/>
      <c r="N1021" s="105"/>
      <c r="O1021" s="105"/>
      <c r="P1021" s="86"/>
      <c r="Q1021" s="86"/>
      <c r="R1021" s="153"/>
      <c r="S1021" s="86"/>
      <c r="T1021" s="86"/>
      <c r="U1021" s="86"/>
      <c r="V1021" s="86" t="str">
        <f t="shared" si="699"/>
        <v xml:space="preserve">, </v>
      </c>
      <c r="W1021" s="86"/>
      <c r="X1021" s="86"/>
      <c r="Y1021" s="86"/>
      <c r="Z1021" s="88"/>
      <c r="AA1021" s="105"/>
      <c r="AB1021" s="86"/>
      <c r="AC1021" s="90"/>
      <c r="AD1021" s="86"/>
      <c r="AE1021" s="86"/>
      <c r="AF1021" s="86"/>
      <c r="AG1021" s="86"/>
      <c r="AH1021" s="160"/>
      <c r="AI1021" s="153"/>
      <c r="AJ1021" s="153"/>
      <c r="AK1021" s="86"/>
      <c r="AL1021" s="86"/>
      <c r="AM1021" s="153"/>
      <c r="AN1021" s="153"/>
      <c r="AO1021" s="165"/>
      <c r="AP1021" s="153"/>
      <c r="AQ1021" s="153"/>
      <c r="AR1021" s="166">
        <v>0</v>
      </c>
      <c r="AS1021" s="88" t="s">
        <v>5719</v>
      </c>
      <c r="AT1021" s="92">
        <f t="shared" si="710"/>
        <v>0</v>
      </c>
      <c r="AU1021" s="93">
        <v>0</v>
      </c>
      <c r="AV1021" s="93">
        <v>0</v>
      </c>
      <c r="AW1021" s="166">
        <v>0</v>
      </c>
      <c r="AX1021" s="93">
        <v>0</v>
      </c>
      <c r="AY1021" s="177"/>
      <c r="AZ1021" s="177">
        <v>0</v>
      </c>
      <c r="BA1021" s="178"/>
      <c r="BB1021" s="105"/>
      <c r="BC1021" s="105"/>
      <c r="BD1021" s="93"/>
      <c r="BE1021" s="93">
        <v>0</v>
      </c>
      <c r="BF1021" s="91">
        <v>0</v>
      </c>
      <c r="BG1021" s="94"/>
      <c r="BH1021" s="95"/>
      <c r="BI1021" s="93">
        <f t="shared" si="679"/>
        <v>0</v>
      </c>
      <c r="BJ1021" s="105">
        <f t="shared" si="680"/>
        <v>0</v>
      </c>
      <c r="BK1021" s="88">
        <f t="shared" si="681"/>
        <v>0</v>
      </c>
      <c r="BL1021" s="86">
        <f t="shared" si="682"/>
        <v>0</v>
      </c>
      <c r="BM1021" s="105">
        <f t="shared" si="683"/>
        <v>0</v>
      </c>
      <c r="BN1021" s="86">
        <f t="shared" si="684"/>
        <v>0</v>
      </c>
      <c r="BO1021" s="86">
        <f t="shared" si="685"/>
        <v>0</v>
      </c>
      <c r="BP1021" s="86">
        <f t="shared" si="700"/>
        <v>0</v>
      </c>
      <c r="BQ1021" s="160"/>
      <c r="BR1021" s="86" t="s">
        <v>5720</v>
      </c>
      <c r="BS1021" s="88" t="s">
        <v>5721</v>
      </c>
      <c r="BT1021" s="86" t="s">
        <v>5722</v>
      </c>
      <c r="BU1021" s="86"/>
      <c r="BV1021" s="86">
        <f t="shared" si="701"/>
        <v>0</v>
      </c>
      <c r="BW1021" s="105" t="str">
        <f t="shared" si="702"/>
        <v/>
      </c>
      <c r="BX1021" s="86">
        <f t="shared" si="696"/>
        <v>0</v>
      </c>
      <c r="BY1021" s="86">
        <f t="shared" si="697"/>
        <v>0</v>
      </c>
      <c r="BZ1021" s="91">
        <f t="shared" si="698"/>
        <v>0</v>
      </c>
      <c r="CA1021" s="91">
        <v>0</v>
      </c>
      <c r="CB1021" s="96" t="s">
        <v>5719</v>
      </c>
      <c r="CC1021" s="91">
        <f t="shared" si="703"/>
        <v>0</v>
      </c>
      <c r="CD1021" s="91">
        <f t="shared" si="704"/>
        <v>0</v>
      </c>
      <c r="CE1021" s="93">
        <f t="shared" si="705"/>
        <v>0</v>
      </c>
      <c r="CF1021" s="93">
        <f t="shared" si="706"/>
        <v>0</v>
      </c>
      <c r="CG1021" s="105"/>
      <c r="CH1021" s="105"/>
      <c r="CI1021" s="86"/>
      <c r="CJ1021" s="188"/>
      <c r="CK1021" s="181">
        <f t="shared" si="707"/>
        <v>0</v>
      </c>
      <c r="CL1021" s="181">
        <f t="shared" si="708"/>
        <v>0</v>
      </c>
      <c r="CM1021" s="86" t="s">
        <v>5723</v>
      </c>
      <c r="CN1021" s="182"/>
      <c r="CO1021" s="183"/>
      <c r="CP1021" s="86" t="s">
        <v>5724</v>
      </c>
      <c r="CQ1021" s="153"/>
      <c r="CR1021" s="187" t="e">
        <f t="shared" si="709"/>
        <v>#VALUE!</v>
      </c>
      <c r="CS1021" s="188">
        <v>0</v>
      </c>
      <c r="CT1021" s="188" t="e">
        <f t="shared" si="711"/>
        <v>#VALUE!</v>
      </c>
      <c r="CU1021" s="93"/>
      <c r="CV1021" s="94">
        <f t="shared" si="693"/>
        <v>0</v>
      </c>
      <c r="CW1021" s="93">
        <f t="shared" si="694"/>
        <v>0</v>
      </c>
      <c r="CX1021" s="86">
        <f t="shared" si="695"/>
        <v>0</v>
      </c>
      <c r="CY1021" s="93" t="e">
        <f t="shared" si="712"/>
        <v>#VALUE!</v>
      </c>
      <c r="CZ1021" s="93">
        <v>0</v>
      </c>
      <c r="DA1021" s="93">
        <v>0</v>
      </c>
      <c r="DB1021" s="93" t="e">
        <f t="shared" si="713"/>
        <v>#VALUE!</v>
      </c>
      <c r="DC1021" s="93">
        <v>0</v>
      </c>
      <c r="DD1021" s="91">
        <v>0</v>
      </c>
      <c r="DE1021" s="93" t="e">
        <f t="shared" si="714"/>
        <v>#VALUE!</v>
      </c>
      <c r="DF1021" s="93">
        <f t="shared" si="686"/>
        <v>0</v>
      </c>
      <c r="DG1021" s="93"/>
      <c r="DH1021" s="93">
        <v>0</v>
      </c>
      <c r="DI1021" s="93">
        <v>0</v>
      </c>
      <c r="DJ1021" s="86">
        <f t="shared" si="715"/>
        <v>0</v>
      </c>
      <c r="DK1021" s="91">
        <v>0</v>
      </c>
      <c r="DL1021" s="93"/>
      <c r="DM1021" s="93">
        <v>0</v>
      </c>
      <c r="DN1021" s="93" t="e">
        <f t="shared" si="687"/>
        <v>#VALUE!</v>
      </c>
      <c r="DO1021" s="93" t="e">
        <f t="shared" si="716"/>
        <v>#VALUE!</v>
      </c>
      <c r="DP1021" s="92" t="e">
        <f t="shared" si="717"/>
        <v>#VALUE!</v>
      </c>
      <c r="DQ1021" s="97">
        <f t="shared" si="688"/>
        <v>0</v>
      </c>
      <c r="DR1021" s="98">
        <f t="shared" si="718"/>
        <v>10</v>
      </c>
      <c r="DS1021" s="93" t="str">
        <f t="shared" si="719"/>
        <v>Mã tin sai !!!</v>
      </c>
      <c r="DT1021" s="93"/>
      <c r="DU1021" s="78" t="e">
        <f t="shared" si="689"/>
        <v>#VALUE!</v>
      </c>
      <c r="DV1021" s="78" t="e">
        <f>INDEX('08_DMGiaDat'!$L:$L,MATCH(DU1021,'08_DMGiaDat'!$R:$R,0))</f>
        <v>#VALUE!</v>
      </c>
      <c r="DW1021" s="78" t="str">
        <f t="shared" si="690"/>
        <v>5010700200100000001</v>
      </c>
      <c r="DX1021" s="78" t="str">
        <f>IFERROR(VLOOKUP(DW1021,'08_DMGiaDat'!C1018:C1019,2,FALSE),"N")</f>
        <v>N</v>
      </c>
      <c r="DY1021" s="78" t="str">
        <f t="shared" si="691"/>
        <v>50107002001001</v>
      </c>
      <c r="DZ1021" s="78" t="str">
        <f>IFERROR(VLOOKUP(DY1021,'08_DMGiaDat'!C1018:C1019,2,FALSE),"N")</f>
        <v>N</v>
      </c>
      <c r="EA1021" s="78" t="str">
        <f t="shared" si="692"/>
        <v>5010700200100000001</v>
      </c>
      <c r="EB1021" s="78" t="str">
        <f>IFERROR(VLOOKUP(EA1021,'08_DMGiaDat'!C1018:C1019,2,FALSE),"N")</f>
        <v>N</v>
      </c>
      <c r="EC1021" s="92" t="e">
        <f>IF(DV1021&lt;&gt;"N",DV1021,IF(DX1021&lt;&gt;"N",DX1021,IF(DZ1021&lt;&gt;"N",DZ1021*VLOOKUP(LEFT(CB1021,3),'03_DMMucDich'!C1002:C1006,5,FALSE),IF(EB1021&lt;&gt;"N",EB1021*VLOOKUP(LEFT(CB1021,3),'03_DMMucDich'!C1002:C1006,5,FALSE),"N/A"))))</f>
        <v>#VALUE!</v>
      </c>
    </row>
    <row r="1022" spans="1:133" s="34" customFormat="1" ht="16" x14ac:dyDescent="0.2">
      <c r="A1022" s="85">
        <v>1008</v>
      </c>
      <c r="B1022" s="86"/>
      <c r="C1022" s="87"/>
      <c r="D1022" s="141"/>
      <c r="E1022" s="86"/>
      <c r="F1022" s="88"/>
      <c r="G1022" s="88" t="s">
        <v>5718</v>
      </c>
      <c r="H1022" s="151">
        <v>2022</v>
      </c>
      <c r="I1022" s="86"/>
      <c r="J1022" s="86"/>
      <c r="K1022" s="145"/>
      <c r="L1022" s="105"/>
      <c r="M1022" s="86"/>
      <c r="N1022" s="105"/>
      <c r="O1022" s="105"/>
      <c r="P1022" s="86"/>
      <c r="Q1022" s="86"/>
      <c r="R1022" s="153"/>
      <c r="S1022" s="86"/>
      <c r="T1022" s="86"/>
      <c r="U1022" s="86"/>
      <c r="V1022" s="86" t="str">
        <f t="shared" si="699"/>
        <v xml:space="preserve">, </v>
      </c>
      <c r="W1022" s="86"/>
      <c r="X1022" s="86"/>
      <c r="Y1022" s="86"/>
      <c r="Z1022" s="88"/>
      <c r="AA1022" s="105"/>
      <c r="AB1022" s="86"/>
      <c r="AC1022" s="90"/>
      <c r="AD1022" s="86"/>
      <c r="AE1022" s="86"/>
      <c r="AF1022" s="86"/>
      <c r="AG1022" s="86"/>
      <c r="AH1022" s="160"/>
      <c r="AI1022" s="153"/>
      <c r="AJ1022" s="153"/>
      <c r="AK1022" s="86"/>
      <c r="AL1022" s="86"/>
      <c r="AM1022" s="153"/>
      <c r="AN1022" s="153"/>
      <c r="AO1022" s="165"/>
      <c r="AP1022" s="153"/>
      <c r="AQ1022" s="153"/>
      <c r="AR1022" s="166">
        <v>0</v>
      </c>
      <c r="AS1022" s="88" t="s">
        <v>5719</v>
      </c>
      <c r="AT1022" s="92">
        <f t="shared" si="710"/>
        <v>0</v>
      </c>
      <c r="AU1022" s="93">
        <v>0</v>
      </c>
      <c r="AV1022" s="93">
        <v>0</v>
      </c>
      <c r="AW1022" s="166">
        <v>0</v>
      </c>
      <c r="AX1022" s="93">
        <v>0</v>
      </c>
      <c r="AY1022" s="177"/>
      <c r="AZ1022" s="177">
        <v>0</v>
      </c>
      <c r="BA1022" s="178"/>
      <c r="BB1022" s="105"/>
      <c r="BC1022" s="105"/>
      <c r="BD1022" s="93"/>
      <c r="BE1022" s="93">
        <v>0</v>
      </c>
      <c r="BF1022" s="91">
        <v>0</v>
      </c>
      <c r="BG1022" s="94"/>
      <c r="BH1022" s="95"/>
      <c r="BI1022" s="93">
        <f t="shared" si="679"/>
        <v>0</v>
      </c>
      <c r="BJ1022" s="105">
        <f t="shared" si="680"/>
        <v>0</v>
      </c>
      <c r="BK1022" s="88">
        <f t="shared" si="681"/>
        <v>0</v>
      </c>
      <c r="BL1022" s="86">
        <f t="shared" si="682"/>
        <v>0</v>
      </c>
      <c r="BM1022" s="105">
        <f t="shared" si="683"/>
        <v>0</v>
      </c>
      <c r="BN1022" s="86">
        <f t="shared" si="684"/>
        <v>0</v>
      </c>
      <c r="BO1022" s="86">
        <f t="shared" si="685"/>
        <v>0</v>
      </c>
      <c r="BP1022" s="86">
        <f t="shared" si="700"/>
        <v>0</v>
      </c>
      <c r="BQ1022" s="160"/>
      <c r="BR1022" s="86" t="s">
        <v>5720</v>
      </c>
      <c r="BS1022" s="88" t="s">
        <v>5721</v>
      </c>
      <c r="BT1022" s="86" t="s">
        <v>5722</v>
      </c>
      <c r="BU1022" s="86"/>
      <c r="BV1022" s="86">
        <f t="shared" si="701"/>
        <v>0</v>
      </c>
      <c r="BW1022" s="105" t="str">
        <f t="shared" si="702"/>
        <v/>
      </c>
      <c r="BX1022" s="86">
        <f t="shared" si="696"/>
        <v>0</v>
      </c>
      <c r="BY1022" s="86">
        <f t="shared" si="697"/>
        <v>0</v>
      </c>
      <c r="BZ1022" s="91">
        <f t="shared" si="698"/>
        <v>0</v>
      </c>
      <c r="CA1022" s="91">
        <v>0</v>
      </c>
      <c r="CB1022" s="96" t="s">
        <v>5719</v>
      </c>
      <c r="CC1022" s="91">
        <f t="shared" si="703"/>
        <v>0</v>
      </c>
      <c r="CD1022" s="91">
        <f t="shared" si="704"/>
        <v>0</v>
      </c>
      <c r="CE1022" s="93">
        <f t="shared" si="705"/>
        <v>0</v>
      </c>
      <c r="CF1022" s="93">
        <f t="shared" si="706"/>
        <v>0</v>
      </c>
      <c r="CG1022" s="105"/>
      <c r="CH1022" s="105"/>
      <c r="CI1022" s="86"/>
      <c r="CJ1022" s="188"/>
      <c r="CK1022" s="181">
        <f t="shared" si="707"/>
        <v>0</v>
      </c>
      <c r="CL1022" s="181">
        <f t="shared" si="708"/>
        <v>0</v>
      </c>
      <c r="CM1022" s="86" t="s">
        <v>5723</v>
      </c>
      <c r="CN1022" s="182"/>
      <c r="CO1022" s="183"/>
      <c r="CP1022" s="86" t="s">
        <v>5724</v>
      </c>
      <c r="CQ1022" s="153"/>
      <c r="CR1022" s="187" t="e">
        <f t="shared" si="709"/>
        <v>#VALUE!</v>
      </c>
      <c r="CS1022" s="188">
        <v>0</v>
      </c>
      <c r="CT1022" s="188" t="e">
        <f t="shared" si="711"/>
        <v>#VALUE!</v>
      </c>
      <c r="CU1022" s="93"/>
      <c r="CV1022" s="94">
        <f t="shared" si="693"/>
        <v>0</v>
      </c>
      <c r="CW1022" s="93">
        <f t="shared" si="694"/>
        <v>0</v>
      </c>
      <c r="CX1022" s="86">
        <f t="shared" si="695"/>
        <v>0</v>
      </c>
      <c r="CY1022" s="93" t="e">
        <f t="shared" si="712"/>
        <v>#VALUE!</v>
      </c>
      <c r="CZ1022" s="93">
        <v>0</v>
      </c>
      <c r="DA1022" s="93">
        <v>0</v>
      </c>
      <c r="DB1022" s="93" t="e">
        <f t="shared" si="713"/>
        <v>#VALUE!</v>
      </c>
      <c r="DC1022" s="93">
        <v>0</v>
      </c>
      <c r="DD1022" s="91">
        <v>0</v>
      </c>
      <c r="DE1022" s="93" t="e">
        <f t="shared" si="714"/>
        <v>#VALUE!</v>
      </c>
      <c r="DF1022" s="93">
        <f t="shared" si="686"/>
        <v>0</v>
      </c>
      <c r="DG1022" s="93"/>
      <c r="DH1022" s="93">
        <v>0</v>
      </c>
      <c r="DI1022" s="93">
        <v>0</v>
      </c>
      <c r="DJ1022" s="86">
        <f t="shared" si="715"/>
        <v>0</v>
      </c>
      <c r="DK1022" s="91">
        <v>0</v>
      </c>
      <c r="DL1022" s="93"/>
      <c r="DM1022" s="93">
        <v>0</v>
      </c>
      <c r="DN1022" s="93" t="e">
        <f t="shared" si="687"/>
        <v>#VALUE!</v>
      </c>
      <c r="DO1022" s="93" t="e">
        <f t="shared" si="716"/>
        <v>#VALUE!</v>
      </c>
      <c r="DP1022" s="92" t="e">
        <f t="shared" si="717"/>
        <v>#VALUE!</v>
      </c>
      <c r="DQ1022" s="97">
        <f t="shared" si="688"/>
        <v>0</v>
      </c>
      <c r="DR1022" s="98">
        <f t="shared" si="718"/>
        <v>10</v>
      </c>
      <c r="DS1022" s="93" t="str">
        <f t="shared" si="719"/>
        <v>Mã tin sai !!!</v>
      </c>
      <c r="DT1022" s="93"/>
      <c r="DU1022" s="78" t="e">
        <f t="shared" si="689"/>
        <v>#VALUE!</v>
      </c>
      <c r="DV1022" s="78" t="e">
        <f>INDEX('08_DMGiaDat'!$L:$L,MATCH(DU1022,'08_DMGiaDat'!$R:$R,0))</f>
        <v>#VALUE!</v>
      </c>
      <c r="DW1022" s="78" t="str">
        <f t="shared" si="690"/>
        <v>5010700200100000001</v>
      </c>
      <c r="DX1022" s="78" t="str">
        <f>IFERROR(VLOOKUP(DW1022,'08_DMGiaDat'!C1018:C1019,2,FALSE),"N")</f>
        <v>N</v>
      </c>
      <c r="DY1022" s="78" t="str">
        <f t="shared" si="691"/>
        <v>50107002001001</v>
      </c>
      <c r="DZ1022" s="78" t="str">
        <f>IFERROR(VLOOKUP(DY1022,'08_DMGiaDat'!C1018:C1019,2,FALSE),"N")</f>
        <v>N</v>
      </c>
      <c r="EA1022" s="78" t="str">
        <f t="shared" si="692"/>
        <v>5010700200100000001</v>
      </c>
      <c r="EB1022" s="78" t="str">
        <f>IFERROR(VLOOKUP(EA1022,'08_DMGiaDat'!C1018:C1019,2,FALSE),"N")</f>
        <v>N</v>
      </c>
      <c r="EC1022" s="92" t="e">
        <f>IF(DV1022&lt;&gt;"N",DV1022,IF(DX1022&lt;&gt;"N",DX1022,IF(DZ1022&lt;&gt;"N",DZ1022*VLOOKUP(LEFT(CB1022,3),'03_DMMucDich'!C1002:C1006,5,FALSE),IF(EB1022&lt;&gt;"N",EB1022*VLOOKUP(LEFT(CB1022,3),'03_DMMucDich'!C1002:C1006,5,FALSE),"N/A"))))</f>
        <v>#VALUE!</v>
      </c>
    </row>
    <row r="1023" spans="1:133" s="34" customFormat="1" ht="16" x14ac:dyDescent="0.2">
      <c r="A1023" s="85">
        <v>1009</v>
      </c>
      <c r="B1023" s="86"/>
      <c r="C1023" s="87"/>
      <c r="D1023" s="141"/>
      <c r="E1023" s="86"/>
      <c r="F1023" s="88"/>
      <c r="G1023" s="88" t="s">
        <v>5718</v>
      </c>
      <c r="H1023" s="151">
        <v>2022</v>
      </c>
      <c r="I1023" s="86"/>
      <c r="J1023" s="86"/>
      <c r="K1023" s="145"/>
      <c r="L1023" s="105"/>
      <c r="M1023" s="86"/>
      <c r="N1023" s="105"/>
      <c r="O1023" s="105"/>
      <c r="P1023" s="86"/>
      <c r="Q1023" s="86"/>
      <c r="R1023" s="153"/>
      <c r="S1023" s="86"/>
      <c r="T1023" s="86"/>
      <c r="U1023" s="86"/>
      <c r="V1023" s="86" t="str">
        <f t="shared" si="699"/>
        <v xml:space="preserve">, </v>
      </c>
      <c r="W1023" s="86"/>
      <c r="X1023" s="86"/>
      <c r="Y1023" s="86"/>
      <c r="Z1023" s="88"/>
      <c r="AA1023" s="105"/>
      <c r="AB1023" s="86"/>
      <c r="AC1023" s="90"/>
      <c r="AD1023" s="86"/>
      <c r="AE1023" s="86"/>
      <c r="AF1023" s="86"/>
      <c r="AG1023" s="86"/>
      <c r="AH1023" s="160"/>
      <c r="AI1023" s="153"/>
      <c r="AJ1023" s="153"/>
      <c r="AK1023" s="86"/>
      <c r="AL1023" s="86"/>
      <c r="AM1023" s="153"/>
      <c r="AN1023" s="153"/>
      <c r="AO1023" s="165"/>
      <c r="AP1023" s="153"/>
      <c r="AQ1023" s="153"/>
      <c r="AR1023" s="166">
        <v>0</v>
      </c>
      <c r="AS1023" s="88" t="s">
        <v>5719</v>
      </c>
      <c r="AT1023" s="92">
        <f t="shared" si="710"/>
        <v>0</v>
      </c>
      <c r="AU1023" s="93">
        <v>0</v>
      </c>
      <c r="AV1023" s="93">
        <v>0</v>
      </c>
      <c r="AW1023" s="166">
        <v>0</v>
      </c>
      <c r="AX1023" s="93">
        <v>0</v>
      </c>
      <c r="AY1023" s="177"/>
      <c r="AZ1023" s="177">
        <v>0</v>
      </c>
      <c r="BA1023" s="178"/>
      <c r="BB1023" s="105"/>
      <c r="BC1023" s="105"/>
      <c r="BD1023" s="93"/>
      <c r="BE1023" s="93">
        <v>0</v>
      </c>
      <c r="BF1023" s="91">
        <v>0</v>
      </c>
      <c r="BG1023" s="94"/>
      <c r="BH1023" s="95"/>
      <c r="BI1023" s="93">
        <f t="shared" si="679"/>
        <v>0</v>
      </c>
      <c r="BJ1023" s="105">
        <f t="shared" si="680"/>
        <v>0</v>
      </c>
      <c r="BK1023" s="88">
        <f t="shared" si="681"/>
        <v>0</v>
      </c>
      <c r="BL1023" s="86">
        <f t="shared" si="682"/>
        <v>0</v>
      </c>
      <c r="BM1023" s="105">
        <f t="shared" si="683"/>
        <v>0</v>
      </c>
      <c r="BN1023" s="86">
        <f t="shared" si="684"/>
        <v>0</v>
      </c>
      <c r="BO1023" s="86">
        <f t="shared" si="685"/>
        <v>0</v>
      </c>
      <c r="BP1023" s="86">
        <f t="shared" si="700"/>
        <v>0</v>
      </c>
      <c r="BQ1023" s="160"/>
      <c r="BR1023" s="86" t="s">
        <v>5720</v>
      </c>
      <c r="BS1023" s="88" t="s">
        <v>5721</v>
      </c>
      <c r="BT1023" s="86" t="s">
        <v>5722</v>
      </c>
      <c r="BU1023" s="86"/>
      <c r="BV1023" s="86">
        <f t="shared" si="701"/>
        <v>0</v>
      </c>
      <c r="BW1023" s="105" t="str">
        <f t="shared" si="702"/>
        <v/>
      </c>
      <c r="BX1023" s="86">
        <f t="shared" si="696"/>
        <v>0</v>
      </c>
      <c r="BY1023" s="86">
        <f t="shared" si="697"/>
        <v>0</v>
      </c>
      <c r="BZ1023" s="91">
        <f t="shared" si="698"/>
        <v>0</v>
      </c>
      <c r="CA1023" s="91">
        <v>0</v>
      </c>
      <c r="CB1023" s="96" t="s">
        <v>5719</v>
      </c>
      <c r="CC1023" s="91">
        <f t="shared" si="703"/>
        <v>0</v>
      </c>
      <c r="CD1023" s="91">
        <f t="shared" si="704"/>
        <v>0</v>
      </c>
      <c r="CE1023" s="93">
        <f t="shared" si="705"/>
        <v>0</v>
      </c>
      <c r="CF1023" s="93">
        <f t="shared" si="706"/>
        <v>0</v>
      </c>
      <c r="CG1023" s="105"/>
      <c r="CH1023" s="105"/>
      <c r="CI1023" s="86"/>
      <c r="CJ1023" s="188"/>
      <c r="CK1023" s="181">
        <f t="shared" si="707"/>
        <v>0</v>
      </c>
      <c r="CL1023" s="181">
        <f t="shared" si="708"/>
        <v>0</v>
      </c>
      <c r="CM1023" s="86" t="s">
        <v>5723</v>
      </c>
      <c r="CN1023" s="182"/>
      <c r="CO1023" s="183"/>
      <c r="CP1023" s="86" t="s">
        <v>5724</v>
      </c>
      <c r="CQ1023" s="153"/>
      <c r="CR1023" s="187" t="e">
        <f t="shared" si="709"/>
        <v>#VALUE!</v>
      </c>
      <c r="CS1023" s="188">
        <v>0</v>
      </c>
      <c r="CT1023" s="188" t="e">
        <f t="shared" si="711"/>
        <v>#VALUE!</v>
      </c>
      <c r="CU1023" s="93"/>
      <c r="CV1023" s="94">
        <f t="shared" si="693"/>
        <v>0</v>
      </c>
      <c r="CW1023" s="93">
        <f t="shared" si="694"/>
        <v>0</v>
      </c>
      <c r="CX1023" s="86">
        <f t="shared" si="695"/>
        <v>0</v>
      </c>
      <c r="CY1023" s="93" t="e">
        <f t="shared" si="712"/>
        <v>#VALUE!</v>
      </c>
      <c r="CZ1023" s="93">
        <v>0</v>
      </c>
      <c r="DA1023" s="93">
        <v>0</v>
      </c>
      <c r="DB1023" s="93" t="e">
        <f t="shared" si="713"/>
        <v>#VALUE!</v>
      </c>
      <c r="DC1023" s="93">
        <v>0</v>
      </c>
      <c r="DD1023" s="91">
        <v>0</v>
      </c>
      <c r="DE1023" s="93" t="e">
        <f t="shared" si="714"/>
        <v>#VALUE!</v>
      </c>
      <c r="DF1023" s="93">
        <f t="shared" si="686"/>
        <v>0</v>
      </c>
      <c r="DG1023" s="93"/>
      <c r="DH1023" s="93">
        <v>0</v>
      </c>
      <c r="DI1023" s="93">
        <v>0</v>
      </c>
      <c r="DJ1023" s="86">
        <f t="shared" si="715"/>
        <v>0</v>
      </c>
      <c r="DK1023" s="91">
        <v>0</v>
      </c>
      <c r="DL1023" s="93"/>
      <c r="DM1023" s="93">
        <v>0</v>
      </c>
      <c r="DN1023" s="93" t="e">
        <f t="shared" si="687"/>
        <v>#VALUE!</v>
      </c>
      <c r="DO1023" s="93" t="e">
        <f t="shared" si="716"/>
        <v>#VALUE!</v>
      </c>
      <c r="DP1023" s="92" t="e">
        <f t="shared" si="717"/>
        <v>#VALUE!</v>
      </c>
      <c r="DQ1023" s="97">
        <f t="shared" si="688"/>
        <v>0</v>
      </c>
      <c r="DR1023" s="98">
        <f t="shared" si="718"/>
        <v>10</v>
      </c>
      <c r="DS1023" s="93" t="str">
        <f t="shared" si="719"/>
        <v>Mã tin sai !!!</v>
      </c>
      <c r="DT1023" s="93"/>
      <c r="DU1023" s="78" t="e">
        <f t="shared" si="689"/>
        <v>#VALUE!</v>
      </c>
      <c r="DV1023" s="78" t="e">
        <f>INDEX('08_DMGiaDat'!$L:$L,MATCH(DU1023,'08_DMGiaDat'!$R:$R,0))</f>
        <v>#VALUE!</v>
      </c>
      <c r="DW1023" s="78" t="str">
        <f t="shared" si="690"/>
        <v>5010700200100000001</v>
      </c>
      <c r="DX1023" s="78" t="str">
        <f>IFERROR(VLOOKUP(DW1023,'08_DMGiaDat'!C1018:C1019,2,FALSE),"N")</f>
        <v>N</v>
      </c>
      <c r="DY1023" s="78" t="str">
        <f t="shared" si="691"/>
        <v>50107002001001</v>
      </c>
      <c r="DZ1023" s="78" t="str">
        <f>IFERROR(VLOOKUP(DY1023,'08_DMGiaDat'!C1018:C1019,2,FALSE),"N")</f>
        <v>N</v>
      </c>
      <c r="EA1023" s="78" t="str">
        <f t="shared" si="692"/>
        <v>5010700200100000001</v>
      </c>
      <c r="EB1023" s="78" t="str">
        <f>IFERROR(VLOOKUP(EA1023,'08_DMGiaDat'!C1018:C1019,2,FALSE),"N")</f>
        <v>N</v>
      </c>
      <c r="EC1023" s="92" t="e">
        <f>IF(DV1023&lt;&gt;"N",DV1023,IF(DX1023&lt;&gt;"N",DX1023,IF(DZ1023&lt;&gt;"N",DZ1023*VLOOKUP(LEFT(CB1023,3),'03_DMMucDich'!C1002:C1006,5,FALSE),IF(EB1023&lt;&gt;"N",EB1023*VLOOKUP(LEFT(CB1023,3),'03_DMMucDich'!C1002:C1006,5,FALSE),"N/A"))))</f>
        <v>#VALUE!</v>
      </c>
    </row>
    <row r="1024" spans="1:133" s="34" customFormat="1" ht="16" x14ac:dyDescent="0.2">
      <c r="A1024" s="85">
        <v>1010</v>
      </c>
      <c r="B1024" s="86"/>
      <c r="C1024" s="87"/>
      <c r="D1024" s="141"/>
      <c r="E1024" s="86"/>
      <c r="F1024" s="88"/>
      <c r="G1024" s="88" t="s">
        <v>5718</v>
      </c>
      <c r="H1024" s="151">
        <v>2022</v>
      </c>
      <c r="I1024" s="86"/>
      <c r="J1024" s="86"/>
      <c r="K1024" s="145"/>
      <c r="L1024" s="105"/>
      <c r="M1024" s="86"/>
      <c r="N1024" s="105"/>
      <c r="O1024" s="105"/>
      <c r="P1024" s="86"/>
      <c r="Q1024" s="86"/>
      <c r="R1024" s="153"/>
      <c r="S1024" s="86"/>
      <c r="T1024" s="86"/>
      <c r="U1024" s="86"/>
      <c r="V1024" s="86" t="str">
        <f t="shared" si="699"/>
        <v xml:space="preserve">, </v>
      </c>
      <c r="W1024" s="86"/>
      <c r="X1024" s="86"/>
      <c r="Y1024" s="86"/>
      <c r="Z1024" s="88"/>
      <c r="AA1024" s="105"/>
      <c r="AB1024" s="86"/>
      <c r="AC1024" s="90"/>
      <c r="AD1024" s="86"/>
      <c r="AE1024" s="86"/>
      <c r="AF1024" s="86"/>
      <c r="AG1024" s="86"/>
      <c r="AH1024" s="160"/>
      <c r="AI1024" s="153"/>
      <c r="AJ1024" s="153"/>
      <c r="AK1024" s="86"/>
      <c r="AL1024" s="86"/>
      <c r="AM1024" s="153"/>
      <c r="AN1024" s="153"/>
      <c r="AO1024" s="165"/>
      <c r="AP1024" s="153"/>
      <c r="AQ1024" s="153"/>
      <c r="AR1024" s="166">
        <v>0</v>
      </c>
      <c r="AS1024" s="88" t="s">
        <v>5719</v>
      </c>
      <c r="AT1024" s="92">
        <f t="shared" si="710"/>
        <v>0</v>
      </c>
      <c r="AU1024" s="93">
        <v>0</v>
      </c>
      <c r="AV1024" s="93">
        <v>0</v>
      </c>
      <c r="AW1024" s="166">
        <v>0</v>
      </c>
      <c r="AX1024" s="93">
        <v>0</v>
      </c>
      <c r="AY1024" s="177"/>
      <c r="AZ1024" s="177">
        <v>0</v>
      </c>
      <c r="BA1024" s="178"/>
      <c r="BB1024" s="105"/>
      <c r="BC1024" s="105"/>
      <c r="BD1024" s="93"/>
      <c r="BE1024" s="93">
        <v>0</v>
      </c>
      <c r="BF1024" s="91">
        <v>0</v>
      </c>
      <c r="BG1024" s="94"/>
      <c r="BH1024" s="95"/>
      <c r="BI1024" s="93">
        <f t="shared" si="679"/>
        <v>0</v>
      </c>
      <c r="BJ1024" s="105">
        <f t="shared" si="680"/>
        <v>0</v>
      </c>
      <c r="BK1024" s="88">
        <f t="shared" si="681"/>
        <v>0</v>
      </c>
      <c r="BL1024" s="86">
        <f t="shared" si="682"/>
        <v>0</v>
      </c>
      <c r="BM1024" s="105">
        <f t="shared" si="683"/>
        <v>0</v>
      </c>
      <c r="BN1024" s="86">
        <f t="shared" si="684"/>
        <v>0</v>
      </c>
      <c r="BO1024" s="86">
        <f t="shared" si="685"/>
        <v>0</v>
      </c>
      <c r="BP1024" s="86">
        <f t="shared" si="700"/>
        <v>0</v>
      </c>
      <c r="BQ1024" s="160"/>
      <c r="BR1024" s="86" t="s">
        <v>5720</v>
      </c>
      <c r="BS1024" s="88" t="s">
        <v>5721</v>
      </c>
      <c r="BT1024" s="86" t="s">
        <v>5722</v>
      </c>
      <c r="BU1024" s="86"/>
      <c r="BV1024" s="86">
        <f t="shared" si="701"/>
        <v>0</v>
      </c>
      <c r="BW1024" s="105" t="str">
        <f t="shared" si="702"/>
        <v/>
      </c>
      <c r="BX1024" s="86">
        <f t="shared" si="696"/>
        <v>0</v>
      </c>
      <c r="BY1024" s="86">
        <f t="shared" si="697"/>
        <v>0</v>
      </c>
      <c r="BZ1024" s="91">
        <f t="shared" si="698"/>
        <v>0</v>
      </c>
      <c r="CA1024" s="91">
        <v>0</v>
      </c>
      <c r="CB1024" s="96" t="s">
        <v>5719</v>
      </c>
      <c r="CC1024" s="91">
        <f t="shared" si="703"/>
        <v>0</v>
      </c>
      <c r="CD1024" s="91">
        <f t="shared" si="704"/>
        <v>0</v>
      </c>
      <c r="CE1024" s="93">
        <f t="shared" si="705"/>
        <v>0</v>
      </c>
      <c r="CF1024" s="93">
        <f t="shared" si="706"/>
        <v>0</v>
      </c>
      <c r="CG1024" s="105"/>
      <c r="CH1024" s="105"/>
      <c r="CI1024" s="86"/>
      <c r="CJ1024" s="188"/>
      <c r="CK1024" s="181">
        <f t="shared" si="707"/>
        <v>0</v>
      </c>
      <c r="CL1024" s="181">
        <f t="shared" si="708"/>
        <v>0</v>
      </c>
      <c r="CM1024" s="86" t="s">
        <v>5723</v>
      </c>
      <c r="CN1024" s="182"/>
      <c r="CO1024" s="183"/>
      <c r="CP1024" s="86" t="s">
        <v>5724</v>
      </c>
      <c r="CQ1024" s="153"/>
      <c r="CR1024" s="187" t="e">
        <f t="shared" si="709"/>
        <v>#VALUE!</v>
      </c>
      <c r="CS1024" s="188">
        <v>0</v>
      </c>
      <c r="CT1024" s="188" t="e">
        <f t="shared" si="711"/>
        <v>#VALUE!</v>
      </c>
      <c r="CU1024" s="93"/>
      <c r="CV1024" s="94">
        <f t="shared" si="693"/>
        <v>0</v>
      </c>
      <c r="CW1024" s="93">
        <f t="shared" si="694"/>
        <v>0</v>
      </c>
      <c r="CX1024" s="86">
        <f t="shared" si="695"/>
        <v>0</v>
      </c>
      <c r="CY1024" s="93" t="e">
        <f t="shared" si="712"/>
        <v>#VALUE!</v>
      </c>
      <c r="CZ1024" s="93">
        <v>0</v>
      </c>
      <c r="DA1024" s="93">
        <v>0</v>
      </c>
      <c r="DB1024" s="93" t="e">
        <f t="shared" si="713"/>
        <v>#VALUE!</v>
      </c>
      <c r="DC1024" s="93">
        <v>0</v>
      </c>
      <c r="DD1024" s="91">
        <v>0</v>
      </c>
      <c r="DE1024" s="93" t="e">
        <f t="shared" si="714"/>
        <v>#VALUE!</v>
      </c>
      <c r="DF1024" s="93">
        <f t="shared" si="686"/>
        <v>0</v>
      </c>
      <c r="DG1024" s="93"/>
      <c r="DH1024" s="93">
        <v>0</v>
      </c>
      <c r="DI1024" s="93">
        <v>0</v>
      </c>
      <c r="DJ1024" s="86">
        <f t="shared" si="715"/>
        <v>0</v>
      </c>
      <c r="DK1024" s="91">
        <v>0</v>
      </c>
      <c r="DL1024" s="93"/>
      <c r="DM1024" s="93">
        <v>0</v>
      </c>
      <c r="DN1024" s="93" t="e">
        <f t="shared" si="687"/>
        <v>#VALUE!</v>
      </c>
      <c r="DO1024" s="93" t="e">
        <f t="shared" si="716"/>
        <v>#VALUE!</v>
      </c>
      <c r="DP1024" s="92" t="e">
        <f t="shared" si="717"/>
        <v>#VALUE!</v>
      </c>
      <c r="DQ1024" s="97">
        <f t="shared" si="688"/>
        <v>0</v>
      </c>
      <c r="DR1024" s="98">
        <f t="shared" si="718"/>
        <v>10</v>
      </c>
      <c r="DS1024" s="93" t="str">
        <f t="shared" si="719"/>
        <v>Mã tin sai !!!</v>
      </c>
      <c r="DT1024" s="93"/>
      <c r="DU1024" s="78" t="e">
        <f t="shared" si="689"/>
        <v>#VALUE!</v>
      </c>
      <c r="DV1024" s="78" t="e">
        <f>INDEX('08_DMGiaDat'!$L:$L,MATCH(DU1024,'08_DMGiaDat'!$R:$R,0))</f>
        <v>#VALUE!</v>
      </c>
      <c r="DW1024" s="78" t="str">
        <f t="shared" si="690"/>
        <v>5010700200100000001</v>
      </c>
      <c r="DX1024" s="78" t="str">
        <f>IFERROR(VLOOKUP(DW1024,'08_DMGiaDat'!C1018:C1019,2,FALSE),"N")</f>
        <v>N</v>
      </c>
      <c r="DY1024" s="78" t="str">
        <f t="shared" si="691"/>
        <v>50107002001001</v>
      </c>
      <c r="DZ1024" s="78" t="str">
        <f>IFERROR(VLOOKUP(DY1024,'08_DMGiaDat'!C1018:C1019,2,FALSE),"N")</f>
        <v>N</v>
      </c>
      <c r="EA1024" s="78" t="str">
        <f t="shared" si="692"/>
        <v>5010700200100000001</v>
      </c>
      <c r="EB1024" s="78" t="str">
        <f>IFERROR(VLOOKUP(EA1024,'08_DMGiaDat'!C1018:C1019,2,FALSE),"N")</f>
        <v>N</v>
      </c>
      <c r="EC1024" s="92" t="e">
        <f>IF(DV1024&lt;&gt;"N",DV1024,IF(DX1024&lt;&gt;"N",DX1024,IF(DZ1024&lt;&gt;"N",DZ1024*VLOOKUP(LEFT(CB1024,3),'03_DMMucDich'!C1002:C1006,5,FALSE),IF(EB1024&lt;&gt;"N",EB1024*VLOOKUP(LEFT(CB1024,3),'03_DMMucDich'!C1002:C1006,5,FALSE),"N/A"))))</f>
        <v>#VALUE!</v>
      </c>
    </row>
    <row r="1025" spans="1:133" s="34" customFormat="1" ht="16" x14ac:dyDescent="0.2">
      <c r="A1025" s="85">
        <v>1011</v>
      </c>
      <c r="B1025" s="86"/>
      <c r="C1025" s="87"/>
      <c r="D1025" s="141"/>
      <c r="E1025" s="86"/>
      <c r="F1025" s="88"/>
      <c r="G1025" s="88" t="s">
        <v>5718</v>
      </c>
      <c r="H1025" s="151">
        <v>2022</v>
      </c>
      <c r="I1025" s="86"/>
      <c r="J1025" s="86"/>
      <c r="K1025" s="145"/>
      <c r="L1025" s="105"/>
      <c r="M1025" s="86"/>
      <c r="N1025" s="105"/>
      <c r="O1025" s="105"/>
      <c r="P1025" s="86"/>
      <c r="Q1025" s="86"/>
      <c r="R1025" s="153"/>
      <c r="S1025" s="86"/>
      <c r="T1025" s="86"/>
      <c r="U1025" s="86"/>
      <c r="V1025" s="86" t="str">
        <f t="shared" si="699"/>
        <v xml:space="preserve">, </v>
      </c>
      <c r="W1025" s="86"/>
      <c r="X1025" s="86"/>
      <c r="Y1025" s="86"/>
      <c r="Z1025" s="88"/>
      <c r="AA1025" s="105"/>
      <c r="AB1025" s="86"/>
      <c r="AC1025" s="90"/>
      <c r="AD1025" s="86"/>
      <c r="AE1025" s="86"/>
      <c r="AF1025" s="86"/>
      <c r="AG1025" s="86"/>
      <c r="AH1025" s="160"/>
      <c r="AI1025" s="153"/>
      <c r="AJ1025" s="153"/>
      <c r="AK1025" s="86"/>
      <c r="AL1025" s="86"/>
      <c r="AM1025" s="153"/>
      <c r="AN1025" s="153"/>
      <c r="AO1025" s="165"/>
      <c r="AP1025" s="153"/>
      <c r="AQ1025" s="153"/>
      <c r="AR1025" s="166">
        <v>0</v>
      </c>
      <c r="AS1025" s="88" t="s">
        <v>5719</v>
      </c>
      <c r="AT1025" s="92">
        <f t="shared" si="710"/>
        <v>0</v>
      </c>
      <c r="AU1025" s="93">
        <v>0</v>
      </c>
      <c r="AV1025" s="93">
        <v>0</v>
      </c>
      <c r="AW1025" s="166">
        <v>0</v>
      </c>
      <c r="AX1025" s="93">
        <v>0</v>
      </c>
      <c r="AY1025" s="177"/>
      <c r="AZ1025" s="177">
        <v>0</v>
      </c>
      <c r="BA1025" s="178"/>
      <c r="BB1025" s="105"/>
      <c r="BC1025" s="105"/>
      <c r="BD1025" s="93"/>
      <c r="BE1025" s="93">
        <v>0</v>
      </c>
      <c r="BF1025" s="91">
        <v>0</v>
      </c>
      <c r="BG1025" s="94"/>
      <c r="BH1025" s="95"/>
      <c r="BI1025" s="93">
        <f t="shared" si="679"/>
        <v>0</v>
      </c>
      <c r="BJ1025" s="105">
        <f t="shared" si="680"/>
        <v>0</v>
      </c>
      <c r="BK1025" s="88">
        <f t="shared" si="681"/>
        <v>0</v>
      </c>
      <c r="BL1025" s="86">
        <f t="shared" si="682"/>
        <v>0</v>
      </c>
      <c r="BM1025" s="105">
        <f t="shared" si="683"/>
        <v>0</v>
      </c>
      <c r="BN1025" s="86">
        <f t="shared" si="684"/>
        <v>0</v>
      </c>
      <c r="BO1025" s="86">
        <f t="shared" si="685"/>
        <v>0</v>
      </c>
      <c r="BP1025" s="86">
        <f t="shared" si="700"/>
        <v>0</v>
      </c>
      <c r="BQ1025" s="160"/>
      <c r="BR1025" s="86" t="s">
        <v>5720</v>
      </c>
      <c r="BS1025" s="88" t="s">
        <v>5721</v>
      </c>
      <c r="BT1025" s="86" t="s">
        <v>5722</v>
      </c>
      <c r="BU1025" s="86"/>
      <c r="BV1025" s="86">
        <f t="shared" si="701"/>
        <v>0</v>
      </c>
      <c r="BW1025" s="105" t="str">
        <f t="shared" si="702"/>
        <v/>
      </c>
      <c r="BX1025" s="86">
        <f t="shared" si="696"/>
        <v>0</v>
      </c>
      <c r="BY1025" s="86">
        <f t="shared" si="697"/>
        <v>0</v>
      </c>
      <c r="BZ1025" s="91">
        <f t="shared" si="698"/>
        <v>0</v>
      </c>
      <c r="CA1025" s="91">
        <v>0</v>
      </c>
      <c r="CB1025" s="96" t="s">
        <v>5719</v>
      </c>
      <c r="CC1025" s="91">
        <f t="shared" si="703"/>
        <v>0</v>
      </c>
      <c r="CD1025" s="91">
        <f t="shared" si="704"/>
        <v>0</v>
      </c>
      <c r="CE1025" s="93">
        <f t="shared" si="705"/>
        <v>0</v>
      </c>
      <c r="CF1025" s="93">
        <f t="shared" si="706"/>
        <v>0</v>
      </c>
      <c r="CG1025" s="105"/>
      <c r="CH1025" s="105"/>
      <c r="CI1025" s="86"/>
      <c r="CJ1025" s="188"/>
      <c r="CK1025" s="181">
        <f t="shared" si="707"/>
        <v>0</v>
      </c>
      <c r="CL1025" s="181">
        <f t="shared" si="708"/>
        <v>0</v>
      </c>
      <c r="CM1025" s="86" t="s">
        <v>5723</v>
      </c>
      <c r="CN1025" s="182"/>
      <c r="CO1025" s="183"/>
      <c r="CP1025" s="86" t="s">
        <v>5724</v>
      </c>
      <c r="CQ1025" s="153"/>
      <c r="CR1025" s="187" t="e">
        <f t="shared" si="709"/>
        <v>#VALUE!</v>
      </c>
      <c r="CS1025" s="188">
        <v>0</v>
      </c>
      <c r="CT1025" s="188" t="e">
        <f t="shared" si="711"/>
        <v>#VALUE!</v>
      </c>
      <c r="CU1025" s="93"/>
      <c r="CV1025" s="94">
        <f t="shared" si="693"/>
        <v>0</v>
      </c>
      <c r="CW1025" s="93">
        <f t="shared" si="694"/>
        <v>0</v>
      </c>
      <c r="CX1025" s="86">
        <f t="shared" si="695"/>
        <v>0</v>
      </c>
      <c r="CY1025" s="93" t="e">
        <f t="shared" si="712"/>
        <v>#VALUE!</v>
      </c>
      <c r="CZ1025" s="93">
        <v>0</v>
      </c>
      <c r="DA1025" s="93">
        <v>0</v>
      </c>
      <c r="DB1025" s="93" t="e">
        <f t="shared" si="713"/>
        <v>#VALUE!</v>
      </c>
      <c r="DC1025" s="93">
        <v>0</v>
      </c>
      <c r="DD1025" s="91">
        <v>0</v>
      </c>
      <c r="DE1025" s="93" t="e">
        <f t="shared" si="714"/>
        <v>#VALUE!</v>
      </c>
      <c r="DF1025" s="93">
        <f t="shared" si="686"/>
        <v>0</v>
      </c>
      <c r="DG1025" s="93"/>
      <c r="DH1025" s="93">
        <v>0</v>
      </c>
      <c r="DI1025" s="93">
        <v>0</v>
      </c>
      <c r="DJ1025" s="86">
        <f t="shared" si="715"/>
        <v>0</v>
      </c>
      <c r="DK1025" s="91">
        <v>0</v>
      </c>
      <c r="DL1025" s="93"/>
      <c r="DM1025" s="93">
        <v>0</v>
      </c>
      <c r="DN1025" s="93" t="e">
        <f t="shared" si="687"/>
        <v>#VALUE!</v>
      </c>
      <c r="DO1025" s="93" t="e">
        <f t="shared" si="716"/>
        <v>#VALUE!</v>
      </c>
      <c r="DP1025" s="92" t="e">
        <f t="shared" si="717"/>
        <v>#VALUE!</v>
      </c>
      <c r="DQ1025" s="97">
        <f t="shared" si="688"/>
        <v>0</v>
      </c>
      <c r="DR1025" s="98">
        <f t="shared" si="718"/>
        <v>10</v>
      </c>
      <c r="DS1025" s="93" t="str">
        <f t="shared" si="719"/>
        <v>Mã tin sai !!!</v>
      </c>
      <c r="DT1025" s="93"/>
      <c r="DU1025" s="78" t="e">
        <f t="shared" si="689"/>
        <v>#VALUE!</v>
      </c>
      <c r="DV1025" s="78" t="e">
        <f>INDEX('08_DMGiaDat'!$L:$L,MATCH(DU1025,'08_DMGiaDat'!$R:$R,0))</f>
        <v>#VALUE!</v>
      </c>
      <c r="DW1025" s="78" t="str">
        <f t="shared" si="690"/>
        <v>5010700200100000001</v>
      </c>
      <c r="DX1025" s="78" t="str">
        <f>IFERROR(VLOOKUP(DW1025,'08_DMGiaDat'!C1018:C1019,2,FALSE),"N")</f>
        <v>N</v>
      </c>
      <c r="DY1025" s="78" t="str">
        <f t="shared" si="691"/>
        <v>50107002001001</v>
      </c>
      <c r="DZ1025" s="78" t="str">
        <f>IFERROR(VLOOKUP(DY1025,'08_DMGiaDat'!C1018:C1019,2,FALSE),"N")</f>
        <v>N</v>
      </c>
      <c r="EA1025" s="78" t="str">
        <f t="shared" si="692"/>
        <v>5010700200100000001</v>
      </c>
      <c r="EB1025" s="78" t="str">
        <f>IFERROR(VLOOKUP(EA1025,'08_DMGiaDat'!C1018:C1019,2,FALSE),"N")</f>
        <v>N</v>
      </c>
      <c r="EC1025" s="92" t="e">
        <f>IF(DV1025&lt;&gt;"N",DV1025,IF(DX1025&lt;&gt;"N",DX1025,IF(DZ1025&lt;&gt;"N",DZ1025*VLOOKUP(LEFT(CB1025,3),'03_DMMucDich'!C1002:C1006,5,FALSE),IF(EB1025&lt;&gt;"N",EB1025*VLOOKUP(LEFT(CB1025,3),'03_DMMucDich'!C1002:C1006,5,FALSE),"N/A"))))</f>
        <v>#VALUE!</v>
      </c>
    </row>
    <row r="1026" spans="1:133" s="34" customFormat="1" ht="16" x14ac:dyDescent="0.2">
      <c r="A1026" s="85">
        <v>1012</v>
      </c>
      <c r="B1026" s="86"/>
      <c r="C1026" s="87"/>
      <c r="D1026" s="141"/>
      <c r="E1026" s="86"/>
      <c r="F1026" s="88"/>
      <c r="G1026" s="88" t="s">
        <v>5718</v>
      </c>
      <c r="H1026" s="151">
        <v>2022</v>
      </c>
      <c r="I1026" s="86"/>
      <c r="J1026" s="86"/>
      <c r="K1026" s="145"/>
      <c r="L1026" s="105"/>
      <c r="M1026" s="86"/>
      <c r="N1026" s="105"/>
      <c r="O1026" s="105"/>
      <c r="P1026" s="86"/>
      <c r="Q1026" s="86"/>
      <c r="R1026" s="153"/>
      <c r="S1026" s="86"/>
      <c r="T1026" s="86"/>
      <c r="U1026" s="86"/>
      <c r="V1026" s="86" t="str">
        <f t="shared" si="699"/>
        <v xml:space="preserve">, </v>
      </c>
      <c r="W1026" s="86"/>
      <c r="X1026" s="86"/>
      <c r="Y1026" s="86"/>
      <c r="Z1026" s="88"/>
      <c r="AA1026" s="105"/>
      <c r="AB1026" s="86"/>
      <c r="AC1026" s="90"/>
      <c r="AD1026" s="86"/>
      <c r="AE1026" s="86"/>
      <c r="AF1026" s="86"/>
      <c r="AG1026" s="86"/>
      <c r="AH1026" s="160"/>
      <c r="AI1026" s="153"/>
      <c r="AJ1026" s="153"/>
      <c r="AK1026" s="86"/>
      <c r="AL1026" s="86"/>
      <c r="AM1026" s="153"/>
      <c r="AN1026" s="153"/>
      <c r="AO1026" s="165"/>
      <c r="AP1026" s="153"/>
      <c r="AQ1026" s="153"/>
      <c r="AR1026" s="166">
        <v>0</v>
      </c>
      <c r="AS1026" s="88" t="s">
        <v>5719</v>
      </c>
      <c r="AT1026" s="92">
        <f t="shared" si="710"/>
        <v>0</v>
      </c>
      <c r="AU1026" s="93">
        <v>0</v>
      </c>
      <c r="AV1026" s="93">
        <v>0</v>
      </c>
      <c r="AW1026" s="166">
        <v>0</v>
      </c>
      <c r="AX1026" s="93">
        <v>0</v>
      </c>
      <c r="AY1026" s="177"/>
      <c r="AZ1026" s="177">
        <v>0</v>
      </c>
      <c r="BA1026" s="178"/>
      <c r="BB1026" s="105"/>
      <c r="BC1026" s="105"/>
      <c r="BD1026" s="93"/>
      <c r="BE1026" s="93">
        <v>0</v>
      </c>
      <c r="BF1026" s="91">
        <v>0</v>
      </c>
      <c r="BG1026" s="94"/>
      <c r="BH1026" s="95"/>
      <c r="BI1026" s="93">
        <f t="shared" si="679"/>
        <v>0</v>
      </c>
      <c r="BJ1026" s="105">
        <f t="shared" si="680"/>
        <v>0</v>
      </c>
      <c r="BK1026" s="88">
        <f t="shared" si="681"/>
        <v>0</v>
      </c>
      <c r="BL1026" s="86">
        <f t="shared" si="682"/>
        <v>0</v>
      </c>
      <c r="BM1026" s="105">
        <f t="shared" si="683"/>
        <v>0</v>
      </c>
      <c r="BN1026" s="86">
        <f t="shared" si="684"/>
        <v>0</v>
      </c>
      <c r="BO1026" s="86">
        <f t="shared" si="685"/>
        <v>0</v>
      </c>
      <c r="BP1026" s="86">
        <f t="shared" si="700"/>
        <v>0</v>
      </c>
      <c r="BQ1026" s="160"/>
      <c r="BR1026" s="86" t="s">
        <v>5720</v>
      </c>
      <c r="BS1026" s="88" t="s">
        <v>5721</v>
      </c>
      <c r="BT1026" s="86" t="s">
        <v>5722</v>
      </c>
      <c r="BU1026" s="86"/>
      <c r="BV1026" s="86">
        <f t="shared" si="701"/>
        <v>0</v>
      </c>
      <c r="BW1026" s="105" t="str">
        <f t="shared" si="702"/>
        <v/>
      </c>
      <c r="BX1026" s="86">
        <f t="shared" si="696"/>
        <v>0</v>
      </c>
      <c r="BY1026" s="86">
        <f t="shared" si="697"/>
        <v>0</v>
      </c>
      <c r="BZ1026" s="91">
        <f t="shared" si="698"/>
        <v>0</v>
      </c>
      <c r="CA1026" s="91">
        <v>0</v>
      </c>
      <c r="CB1026" s="96" t="s">
        <v>5719</v>
      </c>
      <c r="CC1026" s="91">
        <f t="shared" si="703"/>
        <v>0</v>
      </c>
      <c r="CD1026" s="91">
        <f t="shared" si="704"/>
        <v>0</v>
      </c>
      <c r="CE1026" s="93">
        <f t="shared" si="705"/>
        <v>0</v>
      </c>
      <c r="CF1026" s="93">
        <f t="shared" si="706"/>
        <v>0</v>
      </c>
      <c r="CG1026" s="105"/>
      <c r="CH1026" s="105"/>
      <c r="CI1026" s="86"/>
      <c r="CJ1026" s="188"/>
      <c r="CK1026" s="181">
        <f t="shared" si="707"/>
        <v>0</v>
      </c>
      <c r="CL1026" s="181">
        <f t="shared" si="708"/>
        <v>0</v>
      </c>
      <c r="CM1026" s="86" t="s">
        <v>5723</v>
      </c>
      <c r="CN1026" s="182"/>
      <c r="CO1026" s="183"/>
      <c r="CP1026" s="86" t="s">
        <v>5724</v>
      </c>
      <c r="CQ1026" s="153"/>
      <c r="CR1026" s="187" t="e">
        <f t="shared" si="709"/>
        <v>#VALUE!</v>
      </c>
      <c r="CS1026" s="188">
        <v>0</v>
      </c>
      <c r="CT1026" s="188" t="e">
        <f t="shared" si="711"/>
        <v>#VALUE!</v>
      </c>
      <c r="CU1026" s="93"/>
      <c r="CV1026" s="94">
        <f t="shared" si="693"/>
        <v>0</v>
      </c>
      <c r="CW1026" s="93">
        <f t="shared" si="694"/>
        <v>0</v>
      </c>
      <c r="CX1026" s="86">
        <f t="shared" si="695"/>
        <v>0</v>
      </c>
      <c r="CY1026" s="93" t="e">
        <f t="shared" si="712"/>
        <v>#VALUE!</v>
      </c>
      <c r="CZ1026" s="93">
        <v>0</v>
      </c>
      <c r="DA1026" s="93">
        <v>0</v>
      </c>
      <c r="DB1026" s="93" t="e">
        <f t="shared" si="713"/>
        <v>#VALUE!</v>
      </c>
      <c r="DC1026" s="93">
        <v>0</v>
      </c>
      <c r="DD1026" s="91">
        <v>0</v>
      </c>
      <c r="DE1026" s="93" t="e">
        <f t="shared" si="714"/>
        <v>#VALUE!</v>
      </c>
      <c r="DF1026" s="93">
        <f t="shared" si="686"/>
        <v>0</v>
      </c>
      <c r="DG1026" s="93"/>
      <c r="DH1026" s="93">
        <v>0</v>
      </c>
      <c r="DI1026" s="93">
        <v>0</v>
      </c>
      <c r="DJ1026" s="86">
        <f t="shared" si="715"/>
        <v>0</v>
      </c>
      <c r="DK1026" s="91">
        <v>0</v>
      </c>
      <c r="DL1026" s="93"/>
      <c r="DM1026" s="93">
        <v>0</v>
      </c>
      <c r="DN1026" s="93" t="e">
        <f t="shared" si="687"/>
        <v>#VALUE!</v>
      </c>
      <c r="DO1026" s="93" t="e">
        <f t="shared" si="716"/>
        <v>#VALUE!</v>
      </c>
      <c r="DP1026" s="92" t="e">
        <f t="shared" si="717"/>
        <v>#VALUE!</v>
      </c>
      <c r="DQ1026" s="97">
        <f t="shared" si="688"/>
        <v>0</v>
      </c>
      <c r="DR1026" s="98">
        <f t="shared" si="718"/>
        <v>10</v>
      </c>
      <c r="DS1026" s="93" t="str">
        <f t="shared" si="719"/>
        <v>Mã tin sai !!!</v>
      </c>
      <c r="DT1026" s="93"/>
      <c r="DU1026" s="78" t="e">
        <f t="shared" si="689"/>
        <v>#VALUE!</v>
      </c>
      <c r="DV1026" s="78" t="e">
        <f>INDEX('08_DMGiaDat'!$L:$L,MATCH(DU1026,'08_DMGiaDat'!$R:$R,0))</f>
        <v>#VALUE!</v>
      </c>
      <c r="DW1026" s="78" t="str">
        <f t="shared" si="690"/>
        <v>5010700200100000001</v>
      </c>
      <c r="DX1026" s="78" t="str">
        <f>IFERROR(VLOOKUP(DW1026,'08_DMGiaDat'!C1018:C1019,2,FALSE),"N")</f>
        <v>N</v>
      </c>
      <c r="DY1026" s="78" t="str">
        <f t="shared" si="691"/>
        <v>50107002001001</v>
      </c>
      <c r="DZ1026" s="78" t="str">
        <f>IFERROR(VLOOKUP(DY1026,'08_DMGiaDat'!C1018:C1019,2,FALSE),"N")</f>
        <v>N</v>
      </c>
      <c r="EA1026" s="78" t="str">
        <f t="shared" si="692"/>
        <v>5010700200100000001</v>
      </c>
      <c r="EB1026" s="78" t="str">
        <f>IFERROR(VLOOKUP(EA1026,'08_DMGiaDat'!C1018:C1019,2,FALSE),"N")</f>
        <v>N</v>
      </c>
      <c r="EC1026" s="92" t="e">
        <f>IF(DV1026&lt;&gt;"N",DV1026,IF(DX1026&lt;&gt;"N",DX1026,IF(DZ1026&lt;&gt;"N",DZ1026*VLOOKUP(LEFT(CB1026,3),'03_DMMucDich'!C1002:C1006,5,FALSE),IF(EB1026&lt;&gt;"N",EB1026*VLOOKUP(LEFT(CB1026,3),'03_DMMucDich'!C1002:C1006,5,FALSE),"N/A"))))</f>
        <v>#VALUE!</v>
      </c>
    </row>
    <row r="1027" spans="1:133" s="34" customFormat="1" ht="16" x14ac:dyDescent="0.2">
      <c r="A1027" s="85">
        <v>1013</v>
      </c>
      <c r="B1027" s="86"/>
      <c r="C1027" s="87"/>
      <c r="D1027" s="141"/>
      <c r="E1027" s="86"/>
      <c r="F1027" s="88"/>
      <c r="G1027" s="88" t="s">
        <v>5718</v>
      </c>
      <c r="H1027" s="151">
        <v>2022</v>
      </c>
      <c r="I1027" s="86"/>
      <c r="J1027" s="86"/>
      <c r="K1027" s="145"/>
      <c r="L1027" s="105"/>
      <c r="M1027" s="86"/>
      <c r="N1027" s="105"/>
      <c r="O1027" s="105"/>
      <c r="P1027" s="86"/>
      <c r="Q1027" s="86"/>
      <c r="R1027" s="153"/>
      <c r="S1027" s="86"/>
      <c r="T1027" s="86"/>
      <c r="U1027" s="86"/>
      <c r="V1027" s="86" t="str">
        <f t="shared" si="699"/>
        <v xml:space="preserve">, </v>
      </c>
      <c r="W1027" s="86"/>
      <c r="X1027" s="86"/>
      <c r="Y1027" s="86"/>
      <c r="Z1027" s="88"/>
      <c r="AA1027" s="105"/>
      <c r="AB1027" s="86"/>
      <c r="AC1027" s="90"/>
      <c r="AD1027" s="86"/>
      <c r="AE1027" s="86"/>
      <c r="AF1027" s="86"/>
      <c r="AG1027" s="86"/>
      <c r="AH1027" s="160"/>
      <c r="AI1027" s="153"/>
      <c r="AJ1027" s="153"/>
      <c r="AK1027" s="86"/>
      <c r="AL1027" s="86"/>
      <c r="AM1027" s="153"/>
      <c r="AN1027" s="153"/>
      <c r="AO1027" s="165"/>
      <c r="AP1027" s="153"/>
      <c r="AQ1027" s="153"/>
      <c r="AR1027" s="166">
        <v>0</v>
      </c>
      <c r="AS1027" s="88" t="s">
        <v>5719</v>
      </c>
      <c r="AT1027" s="92">
        <f t="shared" si="710"/>
        <v>0</v>
      </c>
      <c r="AU1027" s="93">
        <v>0</v>
      </c>
      <c r="AV1027" s="93">
        <v>0</v>
      </c>
      <c r="AW1027" s="166">
        <v>0</v>
      </c>
      <c r="AX1027" s="93">
        <v>0</v>
      </c>
      <c r="AY1027" s="177"/>
      <c r="AZ1027" s="177">
        <v>0</v>
      </c>
      <c r="BA1027" s="178"/>
      <c r="BB1027" s="105"/>
      <c r="BC1027" s="105"/>
      <c r="BD1027" s="93"/>
      <c r="BE1027" s="93">
        <v>0</v>
      </c>
      <c r="BF1027" s="91">
        <v>0</v>
      </c>
      <c r="BG1027" s="94"/>
      <c r="BH1027" s="95"/>
      <c r="BI1027" s="93">
        <f t="shared" si="679"/>
        <v>0</v>
      </c>
      <c r="BJ1027" s="105">
        <f t="shared" si="680"/>
        <v>0</v>
      </c>
      <c r="BK1027" s="88">
        <f t="shared" si="681"/>
        <v>0</v>
      </c>
      <c r="BL1027" s="86">
        <f t="shared" si="682"/>
        <v>0</v>
      </c>
      <c r="BM1027" s="105">
        <f t="shared" si="683"/>
        <v>0</v>
      </c>
      <c r="BN1027" s="86">
        <f t="shared" si="684"/>
        <v>0</v>
      </c>
      <c r="BO1027" s="86">
        <f t="shared" si="685"/>
        <v>0</v>
      </c>
      <c r="BP1027" s="86">
        <f t="shared" si="700"/>
        <v>0</v>
      </c>
      <c r="BQ1027" s="160"/>
      <c r="BR1027" s="86" t="s">
        <v>5720</v>
      </c>
      <c r="BS1027" s="88" t="s">
        <v>5721</v>
      </c>
      <c r="BT1027" s="86" t="s">
        <v>5722</v>
      </c>
      <c r="BU1027" s="86"/>
      <c r="BV1027" s="86">
        <f t="shared" si="701"/>
        <v>0</v>
      </c>
      <c r="BW1027" s="105" t="str">
        <f t="shared" si="702"/>
        <v/>
      </c>
      <c r="BX1027" s="86">
        <f t="shared" si="696"/>
        <v>0</v>
      </c>
      <c r="BY1027" s="86">
        <f t="shared" si="697"/>
        <v>0</v>
      </c>
      <c r="BZ1027" s="91">
        <f t="shared" si="698"/>
        <v>0</v>
      </c>
      <c r="CA1027" s="91">
        <v>0</v>
      </c>
      <c r="CB1027" s="96" t="s">
        <v>5719</v>
      </c>
      <c r="CC1027" s="91">
        <f t="shared" si="703"/>
        <v>0</v>
      </c>
      <c r="CD1027" s="91">
        <f t="shared" si="704"/>
        <v>0</v>
      </c>
      <c r="CE1027" s="93">
        <f t="shared" si="705"/>
        <v>0</v>
      </c>
      <c r="CF1027" s="93">
        <f t="shared" si="706"/>
        <v>0</v>
      </c>
      <c r="CG1027" s="105"/>
      <c r="CH1027" s="105"/>
      <c r="CI1027" s="86"/>
      <c r="CJ1027" s="188"/>
      <c r="CK1027" s="181">
        <f t="shared" si="707"/>
        <v>0</v>
      </c>
      <c r="CL1027" s="181">
        <f t="shared" si="708"/>
        <v>0</v>
      </c>
      <c r="CM1027" s="86" t="s">
        <v>5723</v>
      </c>
      <c r="CN1027" s="182"/>
      <c r="CO1027" s="183"/>
      <c r="CP1027" s="86" t="s">
        <v>5724</v>
      </c>
      <c r="CQ1027" s="153"/>
      <c r="CR1027" s="187" t="e">
        <f t="shared" si="709"/>
        <v>#VALUE!</v>
      </c>
      <c r="CS1027" s="188">
        <v>0</v>
      </c>
      <c r="CT1027" s="188" t="e">
        <f t="shared" si="711"/>
        <v>#VALUE!</v>
      </c>
      <c r="CU1027" s="93"/>
      <c r="CV1027" s="94">
        <f t="shared" si="693"/>
        <v>0</v>
      </c>
      <c r="CW1027" s="93">
        <f t="shared" si="694"/>
        <v>0</v>
      </c>
      <c r="CX1027" s="86">
        <f t="shared" si="695"/>
        <v>0</v>
      </c>
      <c r="CY1027" s="93" t="e">
        <f t="shared" si="712"/>
        <v>#VALUE!</v>
      </c>
      <c r="CZ1027" s="93">
        <v>0</v>
      </c>
      <c r="DA1027" s="93">
        <v>0</v>
      </c>
      <c r="DB1027" s="93" t="e">
        <f t="shared" si="713"/>
        <v>#VALUE!</v>
      </c>
      <c r="DC1027" s="93">
        <v>0</v>
      </c>
      <c r="DD1027" s="91">
        <v>0</v>
      </c>
      <c r="DE1027" s="93" t="e">
        <f t="shared" si="714"/>
        <v>#VALUE!</v>
      </c>
      <c r="DF1027" s="93">
        <f t="shared" si="686"/>
        <v>0</v>
      </c>
      <c r="DG1027" s="93"/>
      <c r="DH1027" s="93">
        <v>0</v>
      </c>
      <c r="DI1027" s="93">
        <v>0</v>
      </c>
      <c r="DJ1027" s="86">
        <f t="shared" si="715"/>
        <v>0</v>
      </c>
      <c r="DK1027" s="91">
        <v>0</v>
      </c>
      <c r="DL1027" s="93"/>
      <c r="DM1027" s="93">
        <v>0</v>
      </c>
      <c r="DN1027" s="93" t="e">
        <f t="shared" si="687"/>
        <v>#VALUE!</v>
      </c>
      <c r="DO1027" s="93" t="e">
        <f t="shared" si="716"/>
        <v>#VALUE!</v>
      </c>
      <c r="DP1027" s="92" t="e">
        <f t="shared" si="717"/>
        <v>#VALUE!</v>
      </c>
      <c r="DQ1027" s="97">
        <f t="shared" si="688"/>
        <v>0</v>
      </c>
      <c r="DR1027" s="98">
        <f t="shared" si="718"/>
        <v>10</v>
      </c>
      <c r="DS1027" s="93" t="str">
        <f t="shared" si="719"/>
        <v>Mã tin sai !!!</v>
      </c>
      <c r="DT1027" s="93"/>
      <c r="DU1027" s="78" t="e">
        <f t="shared" si="689"/>
        <v>#VALUE!</v>
      </c>
      <c r="DV1027" s="78" t="e">
        <f>INDEX('08_DMGiaDat'!$L:$L,MATCH(DU1027,'08_DMGiaDat'!$R:$R,0))</f>
        <v>#VALUE!</v>
      </c>
      <c r="DW1027" s="78" t="str">
        <f t="shared" si="690"/>
        <v>5010700200100000001</v>
      </c>
      <c r="DX1027" s="78" t="str">
        <f>IFERROR(VLOOKUP(DW1027,'08_DMGiaDat'!C1018:C1019,2,FALSE),"N")</f>
        <v>N</v>
      </c>
      <c r="DY1027" s="78" t="str">
        <f t="shared" si="691"/>
        <v>50107002001001</v>
      </c>
      <c r="DZ1027" s="78" t="str">
        <f>IFERROR(VLOOKUP(DY1027,'08_DMGiaDat'!C1018:C1019,2,FALSE),"N")</f>
        <v>N</v>
      </c>
      <c r="EA1027" s="78" t="str">
        <f t="shared" si="692"/>
        <v>5010700200100000001</v>
      </c>
      <c r="EB1027" s="78" t="str">
        <f>IFERROR(VLOOKUP(EA1027,'08_DMGiaDat'!C1018:C1019,2,FALSE),"N")</f>
        <v>N</v>
      </c>
      <c r="EC1027" s="92" t="e">
        <f>IF(DV1027&lt;&gt;"N",DV1027,IF(DX1027&lt;&gt;"N",DX1027,IF(DZ1027&lt;&gt;"N",DZ1027*VLOOKUP(LEFT(CB1027,3),'03_DMMucDich'!C1002:C1006,5,FALSE),IF(EB1027&lt;&gt;"N",EB1027*VLOOKUP(LEFT(CB1027,3),'03_DMMucDich'!C1002:C1006,5,FALSE),"N/A"))))</f>
        <v>#VALUE!</v>
      </c>
    </row>
    <row r="1028" spans="1:133" s="34" customFormat="1" ht="16" x14ac:dyDescent="0.2">
      <c r="A1028" s="85">
        <v>1014</v>
      </c>
      <c r="B1028" s="86"/>
      <c r="C1028" s="87"/>
      <c r="D1028" s="141"/>
      <c r="E1028" s="86"/>
      <c r="F1028" s="88"/>
      <c r="G1028" s="88" t="s">
        <v>5718</v>
      </c>
      <c r="H1028" s="151">
        <v>2022</v>
      </c>
      <c r="I1028" s="86"/>
      <c r="J1028" s="86"/>
      <c r="K1028" s="145"/>
      <c r="L1028" s="105"/>
      <c r="M1028" s="86"/>
      <c r="N1028" s="105"/>
      <c r="O1028" s="105"/>
      <c r="P1028" s="86"/>
      <c r="Q1028" s="86"/>
      <c r="R1028" s="153"/>
      <c r="S1028" s="86"/>
      <c r="T1028" s="86"/>
      <c r="U1028" s="86"/>
      <c r="V1028" s="86" t="str">
        <f t="shared" si="699"/>
        <v xml:space="preserve">, </v>
      </c>
      <c r="W1028" s="86"/>
      <c r="X1028" s="86"/>
      <c r="Y1028" s="86"/>
      <c r="Z1028" s="88"/>
      <c r="AA1028" s="105"/>
      <c r="AB1028" s="86"/>
      <c r="AC1028" s="90"/>
      <c r="AD1028" s="86"/>
      <c r="AE1028" s="86"/>
      <c r="AF1028" s="86"/>
      <c r="AG1028" s="86"/>
      <c r="AH1028" s="160"/>
      <c r="AI1028" s="153"/>
      <c r="AJ1028" s="153"/>
      <c r="AK1028" s="86"/>
      <c r="AL1028" s="86"/>
      <c r="AM1028" s="153"/>
      <c r="AN1028" s="153"/>
      <c r="AO1028" s="165"/>
      <c r="AP1028" s="153"/>
      <c r="AQ1028" s="153"/>
      <c r="AR1028" s="166">
        <v>0</v>
      </c>
      <c r="AS1028" s="88" t="s">
        <v>5719</v>
      </c>
      <c r="AT1028" s="92">
        <f t="shared" si="710"/>
        <v>0</v>
      </c>
      <c r="AU1028" s="93">
        <v>0</v>
      </c>
      <c r="AV1028" s="93">
        <v>0</v>
      </c>
      <c r="AW1028" s="166">
        <v>0</v>
      </c>
      <c r="AX1028" s="93">
        <v>0</v>
      </c>
      <c r="AY1028" s="177"/>
      <c r="AZ1028" s="177">
        <v>0</v>
      </c>
      <c r="BA1028" s="178"/>
      <c r="BB1028" s="105"/>
      <c r="BC1028" s="105"/>
      <c r="BD1028" s="93"/>
      <c r="BE1028" s="93">
        <v>0</v>
      </c>
      <c r="BF1028" s="91">
        <v>0</v>
      </c>
      <c r="BG1028" s="94"/>
      <c r="BH1028" s="95"/>
      <c r="BI1028" s="93">
        <f t="shared" si="679"/>
        <v>0</v>
      </c>
      <c r="BJ1028" s="105">
        <f t="shared" si="680"/>
        <v>0</v>
      </c>
      <c r="BK1028" s="88">
        <f t="shared" si="681"/>
        <v>0</v>
      </c>
      <c r="BL1028" s="86">
        <f t="shared" si="682"/>
        <v>0</v>
      </c>
      <c r="BM1028" s="105">
        <f t="shared" si="683"/>
        <v>0</v>
      </c>
      <c r="BN1028" s="86">
        <f t="shared" si="684"/>
        <v>0</v>
      </c>
      <c r="BO1028" s="86">
        <f t="shared" si="685"/>
        <v>0</v>
      </c>
      <c r="BP1028" s="86">
        <f t="shared" si="700"/>
        <v>0</v>
      </c>
      <c r="BQ1028" s="160"/>
      <c r="BR1028" s="86" t="s">
        <v>5720</v>
      </c>
      <c r="BS1028" s="88" t="s">
        <v>5721</v>
      </c>
      <c r="BT1028" s="86" t="s">
        <v>5722</v>
      </c>
      <c r="BU1028" s="86"/>
      <c r="BV1028" s="86">
        <f t="shared" si="701"/>
        <v>0</v>
      </c>
      <c r="BW1028" s="105" t="str">
        <f t="shared" si="702"/>
        <v/>
      </c>
      <c r="BX1028" s="86">
        <f t="shared" si="696"/>
        <v>0</v>
      </c>
      <c r="BY1028" s="86">
        <f t="shared" si="697"/>
        <v>0</v>
      </c>
      <c r="BZ1028" s="91">
        <f t="shared" si="698"/>
        <v>0</v>
      </c>
      <c r="CA1028" s="91">
        <v>0</v>
      </c>
      <c r="CB1028" s="96" t="s">
        <v>5719</v>
      </c>
      <c r="CC1028" s="91">
        <f t="shared" si="703"/>
        <v>0</v>
      </c>
      <c r="CD1028" s="91">
        <f t="shared" si="704"/>
        <v>0</v>
      </c>
      <c r="CE1028" s="93">
        <f t="shared" si="705"/>
        <v>0</v>
      </c>
      <c r="CF1028" s="93">
        <f t="shared" si="706"/>
        <v>0</v>
      </c>
      <c r="CG1028" s="105"/>
      <c r="CH1028" s="105"/>
      <c r="CI1028" s="86"/>
      <c r="CJ1028" s="188"/>
      <c r="CK1028" s="181">
        <f t="shared" si="707"/>
        <v>0</v>
      </c>
      <c r="CL1028" s="181">
        <f t="shared" si="708"/>
        <v>0</v>
      </c>
      <c r="CM1028" s="86" t="s">
        <v>5723</v>
      </c>
      <c r="CN1028" s="182"/>
      <c r="CO1028" s="183"/>
      <c r="CP1028" s="86" t="s">
        <v>5724</v>
      </c>
      <c r="CQ1028" s="153"/>
      <c r="CR1028" s="187" t="e">
        <f t="shared" si="709"/>
        <v>#VALUE!</v>
      </c>
      <c r="CS1028" s="188">
        <v>0</v>
      </c>
      <c r="CT1028" s="188" t="e">
        <f t="shared" si="711"/>
        <v>#VALUE!</v>
      </c>
      <c r="CU1028" s="93"/>
      <c r="CV1028" s="94">
        <f t="shared" si="693"/>
        <v>0</v>
      </c>
      <c r="CW1028" s="93">
        <f t="shared" si="694"/>
        <v>0</v>
      </c>
      <c r="CX1028" s="86">
        <f t="shared" si="695"/>
        <v>0</v>
      </c>
      <c r="CY1028" s="93" t="e">
        <f t="shared" si="712"/>
        <v>#VALUE!</v>
      </c>
      <c r="CZ1028" s="93">
        <v>0</v>
      </c>
      <c r="DA1028" s="93">
        <v>0</v>
      </c>
      <c r="DB1028" s="93" t="e">
        <f t="shared" si="713"/>
        <v>#VALUE!</v>
      </c>
      <c r="DC1028" s="93">
        <v>0</v>
      </c>
      <c r="DD1028" s="91">
        <v>0</v>
      </c>
      <c r="DE1028" s="93" t="e">
        <f t="shared" si="714"/>
        <v>#VALUE!</v>
      </c>
      <c r="DF1028" s="93">
        <f t="shared" si="686"/>
        <v>0</v>
      </c>
      <c r="DG1028" s="93"/>
      <c r="DH1028" s="93">
        <v>0</v>
      </c>
      <c r="DI1028" s="93">
        <v>0</v>
      </c>
      <c r="DJ1028" s="86">
        <f t="shared" si="715"/>
        <v>0</v>
      </c>
      <c r="DK1028" s="91">
        <v>0</v>
      </c>
      <c r="DL1028" s="93"/>
      <c r="DM1028" s="93">
        <v>0</v>
      </c>
      <c r="DN1028" s="93" t="e">
        <f t="shared" si="687"/>
        <v>#VALUE!</v>
      </c>
      <c r="DO1028" s="93" t="e">
        <f t="shared" si="716"/>
        <v>#VALUE!</v>
      </c>
      <c r="DP1028" s="92" t="e">
        <f t="shared" si="717"/>
        <v>#VALUE!</v>
      </c>
      <c r="DQ1028" s="97">
        <f t="shared" si="688"/>
        <v>0</v>
      </c>
      <c r="DR1028" s="98">
        <f t="shared" si="718"/>
        <v>10</v>
      </c>
      <c r="DS1028" s="93" t="str">
        <f t="shared" si="719"/>
        <v>Mã tin sai !!!</v>
      </c>
      <c r="DT1028" s="93"/>
      <c r="DU1028" s="78" t="e">
        <f t="shared" si="689"/>
        <v>#VALUE!</v>
      </c>
      <c r="DV1028" s="78" t="e">
        <f>INDEX('08_DMGiaDat'!$L:$L,MATCH(DU1028,'08_DMGiaDat'!$R:$R,0))</f>
        <v>#VALUE!</v>
      </c>
      <c r="DW1028" s="78" t="str">
        <f t="shared" si="690"/>
        <v>5010700200100000001</v>
      </c>
      <c r="DX1028" s="78" t="str">
        <f>IFERROR(VLOOKUP(DW1028,'08_DMGiaDat'!C1018:C1019,2,FALSE),"N")</f>
        <v>N</v>
      </c>
      <c r="DY1028" s="78" t="str">
        <f t="shared" si="691"/>
        <v>50107002001001</v>
      </c>
      <c r="DZ1028" s="78" t="str">
        <f>IFERROR(VLOOKUP(DY1028,'08_DMGiaDat'!C1018:C1019,2,FALSE),"N")</f>
        <v>N</v>
      </c>
      <c r="EA1028" s="78" t="str">
        <f t="shared" si="692"/>
        <v>5010700200100000001</v>
      </c>
      <c r="EB1028" s="78" t="str">
        <f>IFERROR(VLOOKUP(EA1028,'08_DMGiaDat'!C1018:C1019,2,FALSE),"N")</f>
        <v>N</v>
      </c>
      <c r="EC1028" s="92" t="e">
        <f>IF(DV1028&lt;&gt;"N",DV1028,IF(DX1028&lt;&gt;"N",DX1028,IF(DZ1028&lt;&gt;"N",DZ1028*VLOOKUP(LEFT(CB1028,3),'03_DMMucDich'!C1002:C1006,5,FALSE),IF(EB1028&lt;&gt;"N",EB1028*VLOOKUP(LEFT(CB1028,3),'03_DMMucDich'!C1002:C1006,5,FALSE),"N/A"))))</f>
        <v>#VALUE!</v>
      </c>
    </row>
    <row r="1029" spans="1:133" s="34" customFormat="1" ht="16" x14ac:dyDescent="0.2">
      <c r="A1029" s="85">
        <v>1015</v>
      </c>
      <c r="B1029" s="86"/>
      <c r="C1029" s="87"/>
      <c r="D1029" s="141"/>
      <c r="E1029" s="86"/>
      <c r="F1029" s="88"/>
      <c r="G1029" s="88" t="s">
        <v>5718</v>
      </c>
      <c r="H1029" s="151">
        <v>2022</v>
      </c>
      <c r="I1029" s="86"/>
      <c r="J1029" s="86"/>
      <c r="K1029" s="145"/>
      <c r="L1029" s="105"/>
      <c r="M1029" s="86"/>
      <c r="N1029" s="105"/>
      <c r="O1029" s="105"/>
      <c r="P1029" s="86"/>
      <c r="Q1029" s="86"/>
      <c r="R1029" s="153"/>
      <c r="S1029" s="86"/>
      <c r="T1029" s="86"/>
      <c r="U1029" s="86"/>
      <c r="V1029" s="86" t="str">
        <f t="shared" si="699"/>
        <v xml:space="preserve">, </v>
      </c>
      <c r="W1029" s="86"/>
      <c r="X1029" s="86"/>
      <c r="Y1029" s="86"/>
      <c r="Z1029" s="88"/>
      <c r="AA1029" s="105"/>
      <c r="AB1029" s="86"/>
      <c r="AC1029" s="90"/>
      <c r="AD1029" s="86"/>
      <c r="AE1029" s="86"/>
      <c r="AF1029" s="86"/>
      <c r="AG1029" s="86"/>
      <c r="AH1029" s="160"/>
      <c r="AI1029" s="153"/>
      <c r="AJ1029" s="153"/>
      <c r="AK1029" s="86"/>
      <c r="AL1029" s="86"/>
      <c r="AM1029" s="153"/>
      <c r="AN1029" s="153"/>
      <c r="AO1029" s="165"/>
      <c r="AP1029" s="153"/>
      <c r="AQ1029" s="153"/>
      <c r="AR1029" s="166">
        <v>0</v>
      </c>
      <c r="AS1029" s="88" t="s">
        <v>5719</v>
      </c>
      <c r="AT1029" s="92">
        <f t="shared" si="710"/>
        <v>0</v>
      </c>
      <c r="AU1029" s="93">
        <v>0</v>
      </c>
      <c r="AV1029" s="93">
        <v>0</v>
      </c>
      <c r="AW1029" s="166">
        <v>0</v>
      </c>
      <c r="AX1029" s="93">
        <v>0</v>
      </c>
      <c r="AY1029" s="177"/>
      <c r="AZ1029" s="177">
        <v>0</v>
      </c>
      <c r="BA1029" s="178"/>
      <c r="BB1029" s="105"/>
      <c r="BC1029" s="105"/>
      <c r="BD1029" s="93"/>
      <c r="BE1029" s="93">
        <v>0</v>
      </c>
      <c r="BF1029" s="91">
        <v>0</v>
      </c>
      <c r="BG1029" s="94"/>
      <c r="BH1029" s="95"/>
      <c r="BI1029" s="93">
        <f t="shared" si="679"/>
        <v>0</v>
      </c>
      <c r="BJ1029" s="105">
        <f t="shared" si="680"/>
        <v>0</v>
      </c>
      <c r="BK1029" s="88">
        <f t="shared" si="681"/>
        <v>0</v>
      </c>
      <c r="BL1029" s="86">
        <f t="shared" si="682"/>
        <v>0</v>
      </c>
      <c r="BM1029" s="105">
        <f t="shared" si="683"/>
        <v>0</v>
      </c>
      <c r="BN1029" s="86">
        <f t="shared" si="684"/>
        <v>0</v>
      </c>
      <c r="BO1029" s="86">
        <f t="shared" si="685"/>
        <v>0</v>
      </c>
      <c r="BP1029" s="86">
        <f t="shared" si="700"/>
        <v>0</v>
      </c>
      <c r="BQ1029" s="160"/>
      <c r="BR1029" s="86" t="s">
        <v>5720</v>
      </c>
      <c r="BS1029" s="88" t="s">
        <v>5721</v>
      </c>
      <c r="BT1029" s="86" t="s">
        <v>5722</v>
      </c>
      <c r="BU1029" s="86"/>
      <c r="BV1029" s="86">
        <f t="shared" si="701"/>
        <v>0</v>
      </c>
      <c r="BW1029" s="105" t="str">
        <f t="shared" si="702"/>
        <v/>
      </c>
      <c r="BX1029" s="86">
        <f t="shared" si="696"/>
        <v>0</v>
      </c>
      <c r="BY1029" s="86">
        <f t="shared" si="697"/>
        <v>0</v>
      </c>
      <c r="BZ1029" s="91">
        <f t="shared" si="698"/>
        <v>0</v>
      </c>
      <c r="CA1029" s="91">
        <v>0</v>
      </c>
      <c r="CB1029" s="96" t="s">
        <v>5719</v>
      </c>
      <c r="CC1029" s="91">
        <f t="shared" si="703"/>
        <v>0</v>
      </c>
      <c r="CD1029" s="91">
        <f t="shared" si="704"/>
        <v>0</v>
      </c>
      <c r="CE1029" s="93">
        <f t="shared" si="705"/>
        <v>0</v>
      </c>
      <c r="CF1029" s="93">
        <f t="shared" si="706"/>
        <v>0</v>
      </c>
      <c r="CG1029" s="105"/>
      <c r="CH1029" s="105"/>
      <c r="CI1029" s="86"/>
      <c r="CJ1029" s="188"/>
      <c r="CK1029" s="181">
        <f t="shared" si="707"/>
        <v>0</v>
      </c>
      <c r="CL1029" s="181">
        <f t="shared" si="708"/>
        <v>0</v>
      </c>
      <c r="CM1029" s="86" t="s">
        <v>5723</v>
      </c>
      <c r="CN1029" s="182"/>
      <c r="CO1029" s="183"/>
      <c r="CP1029" s="86" t="s">
        <v>5724</v>
      </c>
      <c r="CQ1029" s="153"/>
      <c r="CR1029" s="187" t="e">
        <f t="shared" si="709"/>
        <v>#VALUE!</v>
      </c>
      <c r="CS1029" s="188">
        <v>0</v>
      </c>
      <c r="CT1029" s="188" t="e">
        <f t="shared" si="711"/>
        <v>#VALUE!</v>
      </c>
      <c r="CU1029" s="93"/>
      <c r="CV1029" s="94">
        <f t="shared" si="693"/>
        <v>0</v>
      </c>
      <c r="CW1029" s="93">
        <f t="shared" si="694"/>
        <v>0</v>
      </c>
      <c r="CX1029" s="86">
        <f t="shared" si="695"/>
        <v>0</v>
      </c>
      <c r="CY1029" s="93" t="e">
        <f t="shared" si="712"/>
        <v>#VALUE!</v>
      </c>
      <c r="CZ1029" s="93">
        <v>0</v>
      </c>
      <c r="DA1029" s="93">
        <v>0</v>
      </c>
      <c r="DB1029" s="93" t="e">
        <f t="shared" si="713"/>
        <v>#VALUE!</v>
      </c>
      <c r="DC1029" s="93">
        <v>0</v>
      </c>
      <c r="DD1029" s="91">
        <v>0</v>
      </c>
      <c r="DE1029" s="93" t="e">
        <f t="shared" si="714"/>
        <v>#VALUE!</v>
      </c>
      <c r="DF1029" s="93">
        <f t="shared" si="686"/>
        <v>0</v>
      </c>
      <c r="DG1029" s="93"/>
      <c r="DH1029" s="93">
        <v>0</v>
      </c>
      <c r="DI1029" s="93">
        <v>0</v>
      </c>
      <c r="DJ1029" s="86">
        <f t="shared" si="715"/>
        <v>0</v>
      </c>
      <c r="DK1029" s="91">
        <v>0</v>
      </c>
      <c r="DL1029" s="93"/>
      <c r="DM1029" s="93">
        <v>0</v>
      </c>
      <c r="DN1029" s="93" t="e">
        <f t="shared" si="687"/>
        <v>#VALUE!</v>
      </c>
      <c r="DO1029" s="93" t="e">
        <f t="shared" si="716"/>
        <v>#VALUE!</v>
      </c>
      <c r="DP1029" s="92" t="e">
        <f t="shared" si="717"/>
        <v>#VALUE!</v>
      </c>
      <c r="DQ1029" s="97">
        <f t="shared" si="688"/>
        <v>0</v>
      </c>
      <c r="DR1029" s="98">
        <f t="shared" si="718"/>
        <v>10</v>
      </c>
      <c r="DS1029" s="93" t="str">
        <f t="shared" si="719"/>
        <v>Mã tin sai !!!</v>
      </c>
      <c r="DT1029" s="93"/>
      <c r="DU1029" s="78" t="e">
        <f t="shared" si="689"/>
        <v>#VALUE!</v>
      </c>
      <c r="DV1029" s="78" t="e">
        <f>INDEX('08_DMGiaDat'!$L:$L,MATCH(DU1029,'08_DMGiaDat'!$R:$R,0))</f>
        <v>#VALUE!</v>
      </c>
      <c r="DW1029" s="78" t="str">
        <f t="shared" si="690"/>
        <v>5010700200100000001</v>
      </c>
      <c r="DX1029" s="78" t="str">
        <f>IFERROR(VLOOKUP(DW1029,'08_DMGiaDat'!C1018:C1019,2,FALSE),"N")</f>
        <v>N</v>
      </c>
      <c r="DY1029" s="78" t="str">
        <f t="shared" si="691"/>
        <v>50107002001001</v>
      </c>
      <c r="DZ1029" s="78" t="str">
        <f>IFERROR(VLOOKUP(DY1029,'08_DMGiaDat'!C1018:C1019,2,FALSE),"N")</f>
        <v>N</v>
      </c>
      <c r="EA1029" s="78" t="str">
        <f t="shared" si="692"/>
        <v>5010700200100000001</v>
      </c>
      <c r="EB1029" s="78" t="str">
        <f>IFERROR(VLOOKUP(EA1029,'08_DMGiaDat'!C1018:C1019,2,FALSE),"N")</f>
        <v>N</v>
      </c>
      <c r="EC1029" s="92" t="e">
        <f>IF(DV1029&lt;&gt;"N",DV1029,IF(DX1029&lt;&gt;"N",DX1029,IF(DZ1029&lt;&gt;"N",DZ1029*VLOOKUP(LEFT(CB1029,3),'03_DMMucDich'!C1002:C1006,5,FALSE),IF(EB1029&lt;&gt;"N",EB1029*VLOOKUP(LEFT(CB1029,3),'03_DMMucDich'!C1002:C1006,5,FALSE),"N/A"))))</f>
        <v>#VALUE!</v>
      </c>
    </row>
    <row r="1030" spans="1:133" s="34" customFormat="1" ht="16" x14ac:dyDescent="0.2">
      <c r="A1030" s="85">
        <v>1016</v>
      </c>
      <c r="B1030" s="86"/>
      <c r="C1030" s="87"/>
      <c r="D1030" s="141"/>
      <c r="E1030" s="86"/>
      <c r="F1030" s="88"/>
      <c r="G1030" s="88" t="s">
        <v>5718</v>
      </c>
      <c r="H1030" s="151">
        <v>2022</v>
      </c>
      <c r="I1030" s="86"/>
      <c r="J1030" s="86"/>
      <c r="K1030" s="145"/>
      <c r="L1030" s="105"/>
      <c r="M1030" s="86"/>
      <c r="N1030" s="105"/>
      <c r="O1030" s="105"/>
      <c r="P1030" s="86"/>
      <c r="Q1030" s="86"/>
      <c r="R1030" s="153"/>
      <c r="S1030" s="86"/>
      <c r="T1030" s="86"/>
      <c r="U1030" s="86"/>
      <c r="V1030" s="86" t="str">
        <f t="shared" si="699"/>
        <v xml:space="preserve">, </v>
      </c>
      <c r="W1030" s="86"/>
      <c r="X1030" s="86"/>
      <c r="Y1030" s="86"/>
      <c r="Z1030" s="88"/>
      <c r="AA1030" s="105"/>
      <c r="AB1030" s="86"/>
      <c r="AC1030" s="90"/>
      <c r="AD1030" s="86"/>
      <c r="AE1030" s="86"/>
      <c r="AF1030" s="86"/>
      <c r="AG1030" s="86"/>
      <c r="AH1030" s="160"/>
      <c r="AI1030" s="153"/>
      <c r="AJ1030" s="153"/>
      <c r="AK1030" s="86"/>
      <c r="AL1030" s="86"/>
      <c r="AM1030" s="153"/>
      <c r="AN1030" s="153"/>
      <c r="AO1030" s="165"/>
      <c r="AP1030" s="153"/>
      <c r="AQ1030" s="153"/>
      <c r="AR1030" s="166">
        <v>0</v>
      </c>
      <c r="AS1030" s="88" t="s">
        <v>5719</v>
      </c>
      <c r="AT1030" s="92">
        <f t="shared" si="710"/>
        <v>0</v>
      </c>
      <c r="AU1030" s="93">
        <v>0</v>
      </c>
      <c r="AV1030" s="93">
        <v>0</v>
      </c>
      <c r="AW1030" s="166">
        <v>0</v>
      </c>
      <c r="AX1030" s="93">
        <v>0</v>
      </c>
      <c r="AY1030" s="177"/>
      <c r="AZ1030" s="177">
        <v>0</v>
      </c>
      <c r="BA1030" s="178"/>
      <c r="BB1030" s="105"/>
      <c r="BC1030" s="105"/>
      <c r="BD1030" s="93"/>
      <c r="BE1030" s="93">
        <v>0</v>
      </c>
      <c r="BF1030" s="91">
        <v>0</v>
      </c>
      <c r="BG1030" s="94"/>
      <c r="BH1030" s="95"/>
      <c r="BI1030" s="93">
        <f t="shared" si="679"/>
        <v>0</v>
      </c>
      <c r="BJ1030" s="105">
        <f t="shared" si="680"/>
        <v>0</v>
      </c>
      <c r="BK1030" s="88">
        <f t="shared" si="681"/>
        <v>0</v>
      </c>
      <c r="BL1030" s="86">
        <f t="shared" si="682"/>
        <v>0</v>
      </c>
      <c r="BM1030" s="105">
        <f t="shared" si="683"/>
        <v>0</v>
      </c>
      <c r="BN1030" s="86">
        <f t="shared" si="684"/>
        <v>0</v>
      </c>
      <c r="BO1030" s="86">
        <f t="shared" si="685"/>
        <v>0</v>
      </c>
      <c r="BP1030" s="86">
        <f t="shared" si="700"/>
        <v>0</v>
      </c>
      <c r="BQ1030" s="160"/>
      <c r="BR1030" s="86" t="s">
        <v>5720</v>
      </c>
      <c r="BS1030" s="88" t="s">
        <v>5721</v>
      </c>
      <c r="BT1030" s="86" t="s">
        <v>5722</v>
      </c>
      <c r="BU1030" s="86"/>
      <c r="BV1030" s="86">
        <f t="shared" si="701"/>
        <v>0</v>
      </c>
      <c r="BW1030" s="105" t="str">
        <f t="shared" si="702"/>
        <v/>
      </c>
      <c r="BX1030" s="86">
        <f t="shared" si="696"/>
        <v>0</v>
      </c>
      <c r="BY1030" s="86">
        <f t="shared" si="697"/>
        <v>0</v>
      </c>
      <c r="BZ1030" s="91">
        <f t="shared" si="698"/>
        <v>0</v>
      </c>
      <c r="CA1030" s="91">
        <v>0</v>
      </c>
      <c r="CB1030" s="96" t="s">
        <v>5719</v>
      </c>
      <c r="CC1030" s="91">
        <f t="shared" si="703"/>
        <v>0</v>
      </c>
      <c r="CD1030" s="91">
        <f t="shared" si="704"/>
        <v>0</v>
      </c>
      <c r="CE1030" s="93">
        <f t="shared" si="705"/>
        <v>0</v>
      </c>
      <c r="CF1030" s="93">
        <f t="shared" si="706"/>
        <v>0</v>
      </c>
      <c r="CG1030" s="105"/>
      <c r="CH1030" s="105"/>
      <c r="CI1030" s="86"/>
      <c r="CJ1030" s="188"/>
      <c r="CK1030" s="181">
        <f t="shared" si="707"/>
        <v>0</v>
      </c>
      <c r="CL1030" s="181">
        <f t="shared" si="708"/>
        <v>0</v>
      </c>
      <c r="CM1030" s="86" t="s">
        <v>5723</v>
      </c>
      <c r="CN1030" s="182"/>
      <c r="CO1030" s="183"/>
      <c r="CP1030" s="86" t="s">
        <v>5724</v>
      </c>
      <c r="CQ1030" s="153"/>
      <c r="CR1030" s="187" t="e">
        <f t="shared" si="709"/>
        <v>#VALUE!</v>
      </c>
      <c r="CS1030" s="188">
        <v>0</v>
      </c>
      <c r="CT1030" s="188" t="e">
        <f t="shared" si="711"/>
        <v>#VALUE!</v>
      </c>
      <c r="CU1030" s="93"/>
      <c r="CV1030" s="94">
        <f t="shared" si="693"/>
        <v>0</v>
      </c>
      <c r="CW1030" s="93">
        <f t="shared" si="694"/>
        <v>0</v>
      </c>
      <c r="CX1030" s="86">
        <f t="shared" si="695"/>
        <v>0</v>
      </c>
      <c r="CY1030" s="93" t="e">
        <f t="shared" si="712"/>
        <v>#VALUE!</v>
      </c>
      <c r="CZ1030" s="93">
        <v>0</v>
      </c>
      <c r="DA1030" s="93">
        <v>0</v>
      </c>
      <c r="DB1030" s="93" t="e">
        <f t="shared" si="713"/>
        <v>#VALUE!</v>
      </c>
      <c r="DC1030" s="93">
        <v>0</v>
      </c>
      <c r="DD1030" s="91">
        <v>0</v>
      </c>
      <c r="DE1030" s="93" t="e">
        <f t="shared" si="714"/>
        <v>#VALUE!</v>
      </c>
      <c r="DF1030" s="93">
        <f t="shared" si="686"/>
        <v>0</v>
      </c>
      <c r="DG1030" s="93"/>
      <c r="DH1030" s="93">
        <v>0</v>
      </c>
      <c r="DI1030" s="93">
        <v>0</v>
      </c>
      <c r="DJ1030" s="86">
        <f t="shared" si="715"/>
        <v>0</v>
      </c>
      <c r="DK1030" s="91">
        <v>0</v>
      </c>
      <c r="DL1030" s="93"/>
      <c r="DM1030" s="93">
        <v>0</v>
      </c>
      <c r="DN1030" s="93" t="e">
        <f t="shared" si="687"/>
        <v>#VALUE!</v>
      </c>
      <c r="DO1030" s="93" t="e">
        <f t="shared" si="716"/>
        <v>#VALUE!</v>
      </c>
      <c r="DP1030" s="92" t="e">
        <f t="shared" si="717"/>
        <v>#VALUE!</v>
      </c>
      <c r="DQ1030" s="97">
        <f t="shared" si="688"/>
        <v>0</v>
      </c>
      <c r="DR1030" s="98">
        <f t="shared" si="718"/>
        <v>10</v>
      </c>
      <c r="DS1030" s="93" t="str">
        <f t="shared" si="719"/>
        <v>Mã tin sai !!!</v>
      </c>
      <c r="DT1030" s="93"/>
      <c r="DU1030" s="78" t="e">
        <f t="shared" si="689"/>
        <v>#VALUE!</v>
      </c>
      <c r="DV1030" s="78" t="e">
        <f>INDEX('08_DMGiaDat'!$L:$L,MATCH(DU1030,'08_DMGiaDat'!$R:$R,0))</f>
        <v>#VALUE!</v>
      </c>
      <c r="DW1030" s="78" t="str">
        <f t="shared" si="690"/>
        <v>5010700200100000001</v>
      </c>
      <c r="DX1030" s="78" t="str">
        <f>IFERROR(VLOOKUP(DW1030,'08_DMGiaDat'!C1018:C1019,2,FALSE),"N")</f>
        <v>N</v>
      </c>
      <c r="DY1030" s="78" t="str">
        <f t="shared" si="691"/>
        <v>50107002001001</v>
      </c>
      <c r="DZ1030" s="78" t="str">
        <f>IFERROR(VLOOKUP(DY1030,'08_DMGiaDat'!C1018:C1019,2,FALSE),"N")</f>
        <v>N</v>
      </c>
      <c r="EA1030" s="78" t="str">
        <f t="shared" si="692"/>
        <v>5010700200100000001</v>
      </c>
      <c r="EB1030" s="78" t="str">
        <f>IFERROR(VLOOKUP(EA1030,'08_DMGiaDat'!C1018:C1019,2,FALSE),"N")</f>
        <v>N</v>
      </c>
      <c r="EC1030" s="92" t="e">
        <f>IF(DV1030&lt;&gt;"N",DV1030,IF(DX1030&lt;&gt;"N",DX1030,IF(DZ1030&lt;&gt;"N",DZ1030*VLOOKUP(LEFT(CB1030,3),'03_DMMucDich'!C1002:C1006,5,FALSE),IF(EB1030&lt;&gt;"N",EB1030*VLOOKUP(LEFT(CB1030,3),'03_DMMucDich'!C1002:C1006,5,FALSE),"N/A"))))</f>
        <v>#VALUE!</v>
      </c>
    </row>
    <row r="1031" spans="1:133" s="34" customFormat="1" ht="16" x14ac:dyDescent="0.2">
      <c r="A1031" s="85">
        <v>1017</v>
      </c>
      <c r="B1031" s="86"/>
      <c r="C1031" s="87"/>
      <c r="D1031" s="141"/>
      <c r="E1031" s="86"/>
      <c r="F1031" s="88"/>
      <c r="G1031" s="88" t="s">
        <v>5718</v>
      </c>
      <c r="H1031" s="151">
        <v>2022</v>
      </c>
      <c r="I1031" s="86"/>
      <c r="J1031" s="86"/>
      <c r="K1031" s="145"/>
      <c r="L1031" s="105"/>
      <c r="M1031" s="86"/>
      <c r="N1031" s="105"/>
      <c r="O1031" s="105"/>
      <c r="P1031" s="86"/>
      <c r="Q1031" s="86"/>
      <c r="R1031" s="153"/>
      <c r="S1031" s="86"/>
      <c r="T1031" s="86"/>
      <c r="U1031" s="86"/>
      <c r="V1031" s="86" t="str">
        <f t="shared" si="699"/>
        <v xml:space="preserve">, </v>
      </c>
      <c r="W1031" s="86"/>
      <c r="X1031" s="86"/>
      <c r="Y1031" s="86"/>
      <c r="Z1031" s="88"/>
      <c r="AA1031" s="105"/>
      <c r="AB1031" s="86"/>
      <c r="AC1031" s="90"/>
      <c r="AD1031" s="86"/>
      <c r="AE1031" s="86"/>
      <c r="AF1031" s="86"/>
      <c r="AG1031" s="86"/>
      <c r="AH1031" s="160"/>
      <c r="AI1031" s="153"/>
      <c r="AJ1031" s="153"/>
      <c r="AK1031" s="86"/>
      <c r="AL1031" s="86"/>
      <c r="AM1031" s="153"/>
      <c r="AN1031" s="153"/>
      <c r="AO1031" s="165"/>
      <c r="AP1031" s="153"/>
      <c r="AQ1031" s="153"/>
      <c r="AR1031" s="166">
        <v>0</v>
      </c>
      <c r="AS1031" s="88" t="s">
        <v>5719</v>
      </c>
      <c r="AT1031" s="92">
        <f t="shared" si="710"/>
        <v>0</v>
      </c>
      <c r="AU1031" s="93">
        <v>0</v>
      </c>
      <c r="AV1031" s="93">
        <v>0</v>
      </c>
      <c r="AW1031" s="166">
        <v>0</v>
      </c>
      <c r="AX1031" s="93">
        <v>0</v>
      </c>
      <c r="AY1031" s="177"/>
      <c r="AZ1031" s="177">
        <v>0</v>
      </c>
      <c r="BA1031" s="178"/>
      <c r="BB1031" s="105"/>
      <c r="BC1031" s="105"/>
      <c r="BD1031" s="93"/>
      <c r="BE1031" s="93">
        <v>0</v>
      </c>
      <c r="BF1031" s="91">
        <v>0</v>
      </c>
      <c r="BG1031" s="94"/>
      <c r="BH1031" s="95"/>
      <c r="BI1031" s="93">
        <f t="shared" si="679"/>
        <v>0</v>
      </c>
      <c r="BJ1031" s="105">
        <f t="shared" si="680"/>
        <v>0</v>
      </c>
      <c r="BK1031" s="88">
        <f t="shared" si="681"/>
        <v>0</v>
      </c>
      <c r="BL1031" s="86">
        <f t="shared" si="682"/>
        <v>0</v>
      </c>
      <c r="BM1031" s="105">
        <f t="shared" si="683"/>
        <v>0</v>
      </c>
      <c r="BN1031" s="86">
        <f t="shared" si="684"/>
        <v>0</v>
      </c>
      <c r="BO1031" s="86">
        <f t="shared" si="685"/>
        <v>0</v>
      </c>
      <c r="BP1031" s="86">
        <f t="shared" si="700"/>
        <v>0</v>
      </c>
      <c r="BQ1031" s="160"/>
      <c r="BR1031" s="86" t="s">
        <v>5720</v>
      </c>
      <c r="BS1031" s="88" t="s">
        <v>5721</v>
      </c>
      <c r="BT1031" s="86" t="s">
        <v>5722</v>
      </c>
      <c r="BU1031" s="86"/>
      <c r="BV1031" s="86">
        <f t="shared" si="701"/>
        <v>0</v>
      </c>
      <c r="BW1031" s="105" t="str">
        <f t="shared" si="702"/>
        <v/>
      </c>
      <c r="BX1031" s="86">
        <f t="shared" si="696"/>
        <v>0</v>
      </c>
      <c r="BY1031" s="86">
        <f t="shared" si="697"/>
        <v>0</v>
      </c>
      <c r="BZ1031" s="91">
        <f t="shared" si="698"/>
        <v>0</v>
      </c>
      <c r="CA1031" s="91">
        <v>0</v>
      </c>
      <c r="CB1031" s="96" t="s">
        <v>5719</v>
      </c>
      <c r="CC1031" s="91">
        <f t="shared" si="703"/>
        <v>0</v>
      </c>
      <c r="CD1031" s="91">
        <f t="shared" si="704"/>
        <v>0</v>
      </c>
      <c r="CE1031" s="93">
        <f t="shared" si="705"/>
        <v>0</v>
      </c>
      <c r="CF1031" s="93">
        <f t="shared" si="706"/>
        <v>0</v>
      </c>
      <c r="CG1031" s="105"/>
      <c r="CH1031" s="105"/>
      <c r="CI1031" s="86"/>
      <c r="CJ1031" s="188"/>
      <c r="CK1031" s="181">
        <f t="shared" si="707"/>
        <v>0</v>
      </c>
      <c r="CL1031" s="181">
        <f t="shared" si="708"/>
        <v>0</v>
      </c>
      <c r="CM1031" s="86" t="s">
        <v>5723</v>
      </c>
      <c r="CN1031" s="182"/>
      <c r="CO1031" s="183"/>
      <c r="CP1031" s="86" t="s">
        <v>5724</v>
      </c>
      <c r="CQ1031" s="153"/>
      <c r="CR1031" s="187" t="e">
        <f t="shared" si="709"/>
        <v>#VALUE!</v>
      </c>
      <c r="CS1031" s="188">
        <v>0</v>
      </c>
      <c r="CT1031" s="188" t="e">
        <f t="shared" si="711"/>
        <v>#VALUE!</v>
      </c>
      <c r="CU1031" s="93"/>
      <c r="CV1031" s="94">
        <f t="shared" si="693"/>
        <v>0</v>
      </c>
      <c r="CW1031" s="93">
        <f t="shared" si="694"/>
        <v>0</v>
      </c>
      <c r="CX1031" s="86">
        <f t="shared" si="695"/>
        <v>0</v>
      </c>
      <c r="CY1031" s="93" t="e">
        <f t="shared" si="712"/>
        <v>#VALUE!</v>
      </c>
      <c r="CZ1031" s="93">
        <v>0</v>
      </c>
      <c r="DA1031" s="93">
        <v>0</v>
      </c>
      <c r="DB1031" s="93" t="e">
        <f t="shared" si="713"/>
        <v>#VALUE!</v>
      </c>
      <c r="DC1031" s="93">
        <v>0</v>
      </c>
      <c r="DD1031" s="91">
        <v>0</v>
      </c>
      <c r="DE1031" s="93" t="e">
        <f t="shared" si="714"/>
        <v>#VALUE!</v>
      </c>
      <c r="DF1031" s="93">
        <f t="shared" si="686"/>
        <v>0</v>
      </c>
      <c r="DG1031" s="93"/>
      <c r="DH1031" s="93">
        <v>0</v>
      </c>
      <c r="DI1031" s="93">
        <v>0</v>
      </c>
      <c r="DJ1031" s="86">
        <f t="shared" si="715"/>
        <v>0</v>
      </c>
      <c r="DK1031" s="91">
        <v>0</v>
      </c>
      <c r="DL1031" s="93"/>
      <c r="DM1031" s="93">
        <v>0</v>
      </c>
      <c r="DN1031" s="93" t="e">
        <f t="shared" si="687"/>
        <v>#VALUE!</v>
      </c>
      <c r="DO1031" s="93" t="e">
        <f t="shared" si="716"/>
        <v>#VALUE!</v>
      </c>
      <c r="DP1031" s="92" t="e">
        <f t="shared" si="717"/>
        <v>#VALUE!</v>
      </c>
      <c r="DQ1031" s="97">
        <f t="shared" si="688"/>
        <v>0</v>
      </c>
      <c r="DR1031" s="98">
        <f t="shared" si="718"/>
        <v>10</v>
      </c>
      <c r="DS1031" s="93" t="str">
        <f t="shared" si="719"/>
        <v>Mã tin sai !!!</v>
      </c>
      <c r="DT1031" s="93"/>
      <c r="DU1031" s="78" t="e">
        <f t="shared" si="689"/>
        <v>#VALUE!</v>
      </c>
      <c r="DV1031" s="78" t="e">
        <f>INDEX('08_DMGiaDat'!$L:$L,MATCH(DU1031,'08_DMGiaDat'!$R:$R,0))</f>
        <v>#VALUE!</v>
      </c>
      <c r="DW1031" s="78" t="str">
        <f t="shared" si="690"/>
        <v>5010700200100000001</v>
      </c>
      <c r="DX1031" s="78" t="str">
        <f>IFERROR(VLOOKUP(DW1031,'08_DMGiaDat'!C1018:C1019,2,FALSE),"N")</f>
        <v>N</v>
      </c>
      <c r="DY1031" s="78" t="str">
        <f t="shared" si="691"/>
        <v>50107002001001</v>
      </c>
      <c r="DZ1031" s="78" t="str">
        <f>IFERROR(VLOOKUP(DY1031,'08_DMGiaDat'!C1018:C1019,2,FALSE),"N")</f>
        <v>N</v>
      </c>
      <c r="EA1031" s="78" t="str">
        <f t="shared" si="692"/>
        <v>5010700200100000001</v>
      </c>
      <c r="EB1031" s="78" t="str">
        <f>IFERROR(VLOOKUP(EA1031,'08_DMGiaDat'!C1018:C1019,2,FALSE),"N")</f>
        <v>N</v>
      </c>
      <c r="EC1031" s="92" t="e">
        <f>IF(DV1031&lt;&gt;"N",DV1031,IF(DX1031&lt;&gt;"N",DX1031,IF(DZ1031&lt;&gt;"N",DZ1031*VLOOKUP(LEFT(CB1031,3),'03_DMMucDich'!C1002:C1006,5,FALSE),IF(EB1031&lt;&gt;"N",EB1031*VLOOKUP(LEFT(CB1031,3),'03_DMMucDich'!C1002:C1006,5,FALSE),"N/A"))))</f>
        <v>#VALUE!</v>
      </c>
    </row>
    <row r="1032" spans="1:133" s="34" customFormat="1" ht="16" x14ac:dyDescent="0.2">
      <c r="A1032" s="85">
        <v>1018</v>
      </c>
      <c r="B1032" s="86"/>
      <c r="C1032" s="87"/>
      <c r="D1032" s="141"/>
      <c r="E1032" s="86"/>
      <c r="F1032" s="88"/>
      <c r="G1032" s="88" t="s">
        <v>5718</v>
      </c>
      <c r="H1032" s="151">
        <v>2022</v>
      </c>
      <c r="I1032" s="86"/>
      <c r="J1032" s="86"/>
      <c r="K1032" s="145"/>
      <c r="L1032" s="105"/>
      <c r="M1032" s="86"/>
      <c r="N1032" s="105"/>
      <c r="O1032" s="105"/>
      <c r="P1032" s="86"/>
      <c r="Q1032" s="86"/>
      <c r="R1032" s="153"/>
      <c r="S1032" s="86"/>
      <c r="T1032" s="86"/>
      <c r="U1032" s="86"/>
      <c r="V1032" s="86" t="str">
        <f t="shared" si="699"/>
        <v xml:space="preserve">, </v>
      </c>
      <c r="W1032" s="86"/>
      <c r="X1032" s="86"/>
      <c r="Y1032" s="86"/>
      <c r="Z1032" s="88"/>
      <c r="AA1032" s="105"/>
      <c r="AB1032" s="86"/>
      <c r="AC1032" s="90"/>
      <c r="AD1032" s="86"/>
      <c r="AE1032" s="86"/>
      <c r="AF1032" s="86"/>
      <c r="AG1032" s="86"/>
      <c r="AH1032" s="160"/>
      <c r="AI1032" s="153"/>
      <c r="AJ1032" s="153"/>
      <c r="AK1032" s="86"/>
      <c r="AL1032" s="86"/>
      <c r="AM1032" s="153"/>
      <c r="AN1032" s="153"/>
      <c r="AO1032" s="165"/>
      <c r="AP1032" s="153"/>
      <c r="AQ1032" s="153"/>
      <c r="AR1032" s="166">
        <v>0</v>
      </c>
      <c r="AS1032" s="88" t="s">
        <v>5719</v>
      </c>
      <c r="AT1032" s="92">
        <f t="shared" si="710"/>
        <v>0</v>
      </c>
      <c r="AU1032" s="93">
        <v>0</v>
      </c>
      <c r="AV1032" s="93">
        <v>0</v>
      </c>
      <c r="AW1032" s="166">
        <v>0</v>
      </c>
      <c r="AX1032" s="93">
        <v>0</v>
      </c>
      <c r="AY1032" s="177"/>
      <c r="AZ1032" s="177">
        <v>0</v>
      </c>
      <c r="BA1032" s="178"/>
      <c r="BB1032" s="105"/>
      <c r="BC1032" s="105"/>
      <c r="BD1032" s="93"/>
      <c r="BE1032" s="93">
        <v>0</v>
      </c>
      <c r="BF1032" s="91">
        <v>0</v>
      </c>
      <c r="BG1032" s="94"/>
      <c r="BH1032" s="95"/>
      <c r="BI1032" s="93">
        <f t="shared" si="679"/>
        <v>0</v>
      </c>
      <c r="BJ1032" s="105">
        <f t="shared" si="680"/>
        <v>0</v>
      </c>
      <c r="BK1032" s="88">
        <f t="shared" si="681"/>
        <v>0</v>
      </c>
      <c r="BL1032" s="86">
        <f t="shared" si="682"/>
        <v>0</v>
      </c>
      <c r="BM1032" s="105">
        <f t="shared" si="683"/>
        <v>0</v>
      </c>
      <c r="BN1032" s="86">
        <f t="shared" si="684"/>
        <v>0</v>
      </c>
      <c r="BO1032" s="86">
        <f t="shared" si="685"/>
        <v>0</v>
      </c>
      <c r="BP1032" s="86">
        <f t="shared" si="700"/>
        <v>0</v>
      </c>
      <c r="BQ1032" s="160"/>
      <c r="BR1032" s="86" t="s">
        <v>5720</v>
      </c>
      <c r="BS1032" s="88" t="s">
        <v>5721</v>
      </c>
      <c r="BT1032" s="86" t="s">
        <v>5722</v>
      </c>
      <c r="BU1032" s="86"/>
      <c r="BV1032" s="86">
        <f t="shared" si="701"/>
        <v>0</v>
      </c>
      <c r="BW1032" s="105" t="str">
        <f t="shared" si="702"/>
        <v/>
      </c>
      <c r="BX1032" s="86">
        <f t="shared" si="696"/>
        <v>0</v>
      </c>
      <c r="BY1032" s="86">
        <f t="shared" si="697"/>
        <v>0</v>
      </c>
      <c r="BZ1032" s="91">
        <f t="shared" si="698"/>
        <v>0</v>
      </c>
      <c r="CA1032" s="91">
        <v>0</v>
      </c>
      <c r="CB1032" s="96" t="s">
        <v>5719</v>
      </c>
      <c r="CC1032" s="91">
        <f t="shared" si="703"/>
        <v>0</v>
      </c>
      <c r="CD1032" s="91">
        <f t="shared" si="704"/>
        <v>0</v>
      </c>
      <c r="CE1032" s="93">
        <f t="shared" si="705"/>
        <v>0</v>
      </c>
      <c r="CF1032" s="93">
        <f t="shared" si="706"/>
        <v>0</v>
      </c>
      <c r="CG1032" s="105"/>
      <c r="CH1032" s="105"/>
      <c r="CI1032" s="86"/>
      <c r="CJ1032" s="188"/>
      <c r="CK1032" s="181">
        <f t="shared" si="707"/>
        <v>0</v>
      </c>
      <c r="CL1032" s="181">
        <f t="shared" si="708"/>
        <v>0</v>
      </c>
      <c r="CM1032" s="86" t="s">
        <v>5723</v>
      </c>
      <c r="CN1032" s="182"/>
      <c r="CO1032" s="183"/>
      <c r="CP1032" s="86" t="s">
        <v>5724</v>
      </c>
      <c r="CQ1032" s="153"/>
      <c r="CR1032" s="187" t="e">
        <f t="shared" si="709"/>
        <v>#VALUE!</v>
      </c>
      <c r="CS1032" s="188">
        <v>0</v>
      </c>
      <c r="CT1032" s="188" t="e">
        <f t="shared" si="711"/>
        <v>#VALUE!</v>
      </c>
      <c r="CU1032" s="93"/>
      <c r="CV1032" s="94">
        <f t="shared" si="693"/>
        <v>0</v>
      </c>
      <c r="CW1032" s="93">
        <f t="shared" si="694"/>
        <v>0</v>
      </c>
      <c r="CX1032" s="86">
        <f t="shared" si="695"/>
        <v>0</v>
      </c>
      <c r="CY1032" s="93" t="e">
        <f t="shared" si="712"/>
        <v>#VALUE!</v>
      </c>
      <c r="CZ1032" s="93">
        <v>0</v>
      </c>
      <c r="DA1032" s="93">
        <v>0</v>
      </c>
      <c r="DB1032" s="93" t="e">
        <f t="shared" si="713"/>
        <v>#VALUE!</v>
      </c>
      <c r="DC1032" s="93">
        <v>0</v>
      </c>
      <c r="DD1032" s="91">
        <v>0</v>
      </c>
      <c r="DE1032" s="93" t="e">
        <f t="shared" si="714"/>
        <v>#VALUE!</v>
      </c>
      <c r="DF1032" s="93">
        <f t="shared" si="686"/>
        <v>0</v>
      </c>
      <c r="DG1032" s="93"/>
      <c r="DH1032" s="93">
        <v>0</v>
      </c>
      <c r="DI1032" s="93">
        <v>0</v>
      </c>
      <c r="DJ1032" s="86">
        <f t="shared" si="715"/>
        <v>0</v>
      </c>
      <c r="DK1032" s="91">
        <v>0</v>
      </c>
      <c r="DL1032" s="93"/>
      <c r="DM1032" s="93">
        <v>0</v>
      </c>
      <c r="DN1032" s="93" t="e">
        <f t="shared" si="687"/>
        <v>#VALUE!</v>
      </c>
      <c r="DO1032" s="93" t="e">
        <f t="shared" si="716"/>
        <v>#VALUE!</v>
      </c>
      <c r="DP1032" s="92" t="e">
        <f t="shared" si="717"/>
        <v>#VALUE!</v>
      </c>
      <c r="DQ1032" s="97">
        <f t="shared" si="688"/>
        <v>0</v>
      </c>
      <c r="DR1032" s="98">
        <f t="shared" si="718"/>
        <v>10</v>
      </c>
      <c r="DS1032" s="93" t="str">
        <f t="shared" si="719"/>
        <v>Mã tin sai !!!</v>
      </c>
      <c r="DT1032" s="93"/>
      <c r="DU1032" s="78" t="e">
        <f t="shared" si="689"/>
        <v>#VALUE!</v>
      </c>
      <c r="DV1032" s="78" t="e">
        <f>INDEX('08_DMGiaDat'!$L:$L,MATCH(DU1032,'08_DMGiaDat'!$R:$R,0))</f>
        <v>#VALUE!</v>
      </c>
      <c r="DW1032" s="78" t="str">
        <f t="shared" si="690"/>
        <v>5010700200100000001</v>
      </c>
      <c r="DX1032" s="78" t="str">
        <f>IFERROR(VLOOKUP(DW1032,'08_DMGiaDat'!C1018:C1019,2,FALSE),"N")</f>
        <v>N</v>
      </c>
      <c r="DY1032" s="78" t="str">
        <f t="shared" si="691"/>
        <v>50107002001001</v>
      </c>
      <c r="DZ1032" s="78" t="str">
        <f>IFERROR(VLOOKUP(DY1032,'08_DMGiaDat'!C1018:C1019,2,FALSE),"N")</f>
        <v>N</v>
      </c>
      <c r="EA1032" s="78" t="str">
        <f t="shared" si="692"/>
        <v>5010700200100000001</v>
      </c>
      <c r="EB1032" s="78" t="str">
        <f>IFERROR(VLOOKUP(EA1032,'08_DMGiaDat'!C1018:C1019,2,FALSE),"N")</f>
        <v>N</v>
      </c>
      <c r="EC1032" s="92" t="e">
        <f>IF(DV1032&lt;&gt;"N",DV1032,IF(DX1032&lt;&gt;"N",DX1032,IF(DZ1032&lt;&gt;"N",DZ1032*VLOOKUP(LEFT(CB1032,3),'03_DMMucDich'!C1002:C1006,5,FALSE),IF(EB1032&lt;&gt;"N",EB1032*VLOOKUP(LEFT(CB1032,3),'03_DMMucDich'!C1002:C1006,5,FALSE),"N/A"))))</f>
        <v>#VALUE!</v>
      </c>
    </row>
    <row r="1033" spans="1:133" s="34" customFormat="1" ht="16" x14ac:dyDescent="0.2">
      <c r="A1033" s="85">
        <v>1019</v>
      </c>
      <c r="B1033" s="86"/>
      <c r="C1033" s="87"/>
      <c r="D1033" s="141"/>
      <c r="E1033" s="86"/>
      <c r="F1033" s="88"/>
      <c r="G1033" s="88" t="s">
        <v>5718</v>
      </c>
      <c r="H1033" s="151">
        <v>2022</v>
      </c>
      <c r="I1033" s="86"/>
      <c r="J1033" s="86"/>
      <c r="K1033" s="145"/>
      <c r="L1033" s="105"/>
      <c r="M1033" s="86"/>
      <c r="N1033" s="105"/>
      <c r="O1033" s="105"/>
      <c r="P1033" s="86"/>
      <c r="Q1033" s="86"/>
      <c r="R1033" s="153"/>
      <c r="S1033" s="86"/>
      <c r="T1033" s="86"/>
      <c r="U1033" s="86"/>
      <c r="V1033" s="86" t="str">
        <f t="shared" si="699"/>
        <v xml:space="preserve">, </v>
      </c>
      <c r="W1033" s="86"/>
      <c r="X1033" s="86"/>
      <c r="Y1033" s="86"/>
      <c r="Z1033" s="88"/>
      <c r="AA1033" s="105"/>
      <c r="AB1033" s="86"/>
      <c r="AC1033" s="90"/>
      <c r="AD1033" s="86"/>
      <c r="AE1033" s="86"/>
      <c r="AF1033" s="86"/>
      <c r="AG1033" s="86"/>
      <c r="AH1033" s="160"/>
      <c r="AI1033" s="153"/>
      <c r="AJ1033" s="153"/>
      <c r="AK1033" s="86"/>
      <c r="AL1033" s="86"/>
      <c r="AM1033" s="153"/>
      <c r="AN1033" s="153"/>
      <c r="AO1033" s="165"/>
      <c r="AP1033" s="153"/>
      <c r="AQ1033" s="153"/>
      <c r="AR1033" s="166">
        <v>0</v>
      </c>
      <c r="AS1033" s="88" t="s">
        <v>5719</v>
      </c>
      <c r="AT1033" s="92">
        <f t="shared" si="710"/>
        <v>0</v>
      </c>
      <c r="AU1033" s="93">
        <v>0</v>
      </c>
      <c r="AV1033" s="93">
        <v>0</v>
      </c>
      <c r="AW1033" s="166">
        <v>0</v>
      </c>
      <c r="AX1033" s="93">
        <v>0</v>
      </c>
      <c r="AY1033" s="177"/>
      <c r="AZ1033" s="177">
        <v>0</v>
      </c>
      <c r="BA1033" s="178"/>
      <c r="BB1033" s="105"/>
      <c r="BC1033" s="105"/>
      <c r="BD1033" s="93"/>
      <c r="BE1033" s="93">
        <v>0</v>
      </c>
      <c r="BF1033" s="91">
        <v>0</v>
      </c>
      <c r="BG1033" s="94"/>
      <c r="BH1033" s="95"/>
      <c r="BI1033" s="93">
        <f t="shared" si="679"/>
        <v>0</v>
      </c>
      <c r="BJ1033" s="105">
        <f t="shared" si="680"/>
        <v>0</v>
      </c>
      <c r="BK1033" s="88">
        <f t="shared" si="681"/>
        <v>0</v>
      </c>
      <c r="BL1033" s="86">
        <f t="shared" si="682"/>
        <v>0</v>
      </c>
      <c r="BM1033" s="105">
        <f t="shared" si="683"/>
        <v>0</v>
      </c>
      <c r="BN1033" s="86">
        <f t="shared" si="684"/>
        <v>0</v>
      </c>
      <c r="BO1033" s="86">
        <f t="shared" si="685"/>
        <v>0</v>
      </c>
      <c r="BP1033" s="86">
        <f t="shared" si="700"/>
        <v>0</v>
      </c>
      <c r="BQ1033" s="160"/>
      <c r="BR1033" s="86" t="s">
        <v>5720</v>
      </c>
      <c r="BS1033" s="88" t="s">
        <v>5721</v>
      </c>
      <c r="BT1033" s="86" t="s">
        <v>5722</v>
      </c>
      <c r="BU1033" s="86"/>
      <c r="BV1033" s="86">
        <f t="shared" si="701"/>
        <v>0</v>
      </c>
      <c r="BW1033" s="105" t="str">
        <f t="shared" si="702"/>
        <v/>
      </c>
      <c r="BX1033" s="86">
        <f t="shared" si="696"/>
        <v>0</v>
      </c>
      <c r="BY1033" s="86">
        <f t="shared" si="697"/>
        <v>0</v>
      </c>
      <c r="BZ1033" s="91">
        <f t="shared" si="698"/>
        <v>0</v>
      </c>
      <c r="CA1033" s="91">
        <v>0</v>
      </c>
      <c r="CB1033" s="96" t="s">
        <v>5719</v>
      </c>
      <c r="CC1033" s="91">
        <f t="shared" si="703"/>
        <v>0</v>
      </c>
      <c r="CD1033" s="91">
        <f t="shared" si="704"/>
        <v>0</v>
      </c>
      <c r="CE1033" s="93">
        <f t="shared" si="705"/>
        <v>0</v>
      </c>
      <c r="CF1033" s="93">
        <f t="shared" si="706"/>
        <v>0</v>
      </c>
      <c r="CG1033" s="105"/>
      <c r="CH1033" s="105"/>
      <c r="CI1033" s="86"/>
      <c r="CJ1033" s="188"/>
      <c r="CK1033" s="181">
        <f t="shared" si="707"/>
        <v>0</v>
      </c>
      <c r="CL1033" s="181">
        <f t="shared" si="708"/>
        <v>0</v>
      </c>
      <c r="CM1033" s="86" t="s">
        <v>5723</v>
      </c>
      <c r="CN1033" s="182"/>
      <c r="CO1033" s="183"/>
      <c r="CP1033" s="86" t="s">
        <v>5724</v>
      </c>
      <c r="CQ1033" s="153"/>
      <c r="CR1033" s="187" t="e">
        <f t="shared" si="709"/>
        <v>#VALUE!</v>
      </c>
      <c r="CS1033" s="188">
        <v>0</v>
      </c>
      <c r="CT1033" s="188" t="e">
        <f t="shared" si="711"/>
        <v>#VALUE!</v>
      </c>
      <c r="CU1033" s="93"/>
      <c r="CV1033" s="94">
        <f t="shared" si="693"/>
        <v>0</v>
      </c>
      <c r="CW1033" s="93">
        <f t="shared" si="694"/>
        <v>0</v>
      </c>
      <c r="CX1033" s="86">
        <f t="shared" si="695"/>
        <v>0</v>
      </c>
      <c r="CY1033" s="93" t="e">
        <f t="shared" si="712"/>
        <v>#VALUE!</v>
      </c>
      <c r="CZ1033" s="93">
        <v>0</v>
      </c>
      <c r="DA1033" s="93">
        <v>0</v>
      </c>
      <c r="DB1033" s="93" t="e">
        <f t="shared" si="713"/>
        <v>#VALUE!</v>
      </c>
      <c r="DC1033" s="93">
        <v>0</v>
      </c>
      <c r="DD1033" s="91">
        <v>0</v>
      </c>
      <c r="DE1033" s="93" t="e">
        <f t="shared" si="714"/>
        <v>#VALUE!</v>
      </c>
      <c r="DF1033" s="93">
        <f t="shared" si="686"/>
        <v>0</v>
      </c>
      <c r="DG1033" s="93"/>
      <c r="DH1033" s="93">
        <v>0</v>
      </c>
      <c r="DI1033" s="93">
        <v>0</v>
      </c>
      <c r="DJ1033" s="86">
        <f t="shared" si="715"/>
        <v>0</v>
      </c>
      <c r="DK1033" s="91">
        <v>0</v>
      </c>
      <c r="DL1033" s="93"/>
      <c r="DM1033" s="93">
        <v>0</v>
      </c>
      <c r="DN1033" s="93" t="e">
        <f t="shared" si="687"/>
        <v>#VALUE!</v>
      </c>
      <c r="DO1033" s="93" t="e">
        <f t="shared" si="716"/>
        <v>#VALUE!</v>
      </c>
      <c r="DP1033" s="92" t="e">
        <f t="shared" si="717"/>
        <v>#VALUE!</v>
      </c>
      <c r="DQ1033" s="97">
        <f t="shared" si="688"/>
        <v>0</v>
      </c>
      <c r="DR1033" s="98">
        <f t="shared" si="718"/>
        <v>10</v>
      </c>
      <c r="DS1033" s="93" t="str">
        <f t="shared" si="719"/>
        <v>Mã tin sai !!!</v>
      </c>
      <c r="DT1033" s="93"/>
      <c r="DU1033" s="78" t="e">
        <f t="shared" si="689"/>
        <v>#VALUE!</v>
      </c>
      <c r="DV1033" s="78" t="e">
        <f>INDEX('08_DMGiaDat'!$L:$L,MATCH(DU1033,'08_DMGiaDat'!$R:$R,0))</f>
        <v>#VALUE!</v>
      </c>
      <c r="DW1033" s="78" t="str">
        <f t="shared" si="690"/>
        <v>5010700200100000001</v>
      </c>
      <c r="DX1033" s="78" t="str">
        <f>IFERROR(VLOOKUP(DW1033,'08_DMGiaDat'!C1018:C1019,2,FALSE),"N")</f>
        <v>N</v>
      </c>
      <c r="DY1033" s="78" t="str">
        <f t="shared" si="691"/>
        <v>50107002001001</v>
      </c>
      <c r="DZ1033" s="78" t="str">
        <f>IFERROR(VLOOKUP(DY1033,'08_DMGiaDat'!C1018:C1019,2,FALSE),"N")</f>
        <v>N</v>
      </c>
      <c r="EA1033" s="78" t="str">
        <f t="shared" si="692"/>
        <v>5010700200100000001</v>
      </c>
      <c r="EB1033" s="78" t="str">
        <f>IFERROR(VLOOKUP(EA1033,'08_DMGiaDat'!C1018:C1019,2,FALSE),"N")</f>
        <v>N</v>
      </c>
      <c r="EC1033" s="92" t="e">
        <f>IF(DV1033&lt;&gt;"N",DV1033,IF(DX1033&lt;&gt;"N",DX1033,IF(DZ1033&lt;&gt;"N",DZ1033*VLOOKUP(LEFT(CB1033,3),'03_DMMucDich'!C1002:C1006,5,FALSE),IF(EB1033&lt;&gt;"N",EB1033*VLOOKUP(LEFT(CB1033,3),'03_DMMucDich'!C1002:C1006,5,FALSE),"N/A"))))</f>
        <v>#VALUE!</v>
      </c>
    </row>
    <row r="1034" spans="1:133" s="34" customFormat="1" ht="16" x14ac:dyDescent="0.2">
      <c r="A1034" s="85">
        <v>1020</v>
      </c>
      <c r="B1034" s="86"/>
      <c r="C1034" s="87"/>
      <c r="D1034" s="141"/>
      <c r="E1034" s="86"/>
      <c r="F1034" s="88"/>
      <c r="G1034" s="88" t="s">
        <v>5718</v>
      </c>
      <c r="H1034" s="151">
        <v>2022</v>
      </c>
      <c r="I1034" s="86"/>
      <c r="J1034" s="86"/>
      <c r="K1034" s="145"/>
      <c r="L1034" s="105"/>
      <c r="M1034" s="86"/>
      <c r="N1034" s="105"/>
      <c r="O1034" s="105"/>
      <c r="P1034" s="86"/>
      <c r="Q1034" s="86"/>
      <c r="R1034" s="153"/>
      <c r="S1034" s="86"/>
      <c r="T1034" s="86"/>
      <c r="U1034" s="86"/>
      <c r="V1034" s="86" t="str">
        <f t="shared" si="699"/>
        <v xml:space="preserve">, </v>
      </c>
      <c r="W1034" s="86"/>
      <c r="X1034" s="86"/>
      <c r="Y1034" s="86"/>
      <c r="Z1034" s="88"/>
      <c r="AA1034" s="105"/>
      <c r="AB1034" s="86"/>
      <c r="AC1034" s="90"/>
      <c r="AD1034" s="86"/>
      <c r="AE1034" s="86"/>
      <c r="AF1034" s="86"/>
      <c r="AG1034" s="86"/>
      <c r="AH1034" s="160"/>
      <c r="AI1034" s="153"/>
      <c r="AJ1034" s="153"/>
      <c r="AK1034" s="86"/>
      <c r="AL1034" s="86"/>
      <c r="AM1034" s="153"/>
      <c r="AN1034" s="153"/>
      <c r="AO1034" s="165"/>
      <c r="AP1034" s="153"/>
      <c r="AQ1034" s="153"/>
      <c r="AR1034" s="166">
        <v>0</v>
      </c>
      <c r="AS1034" s="88" t="s">
        <v>5719</v>
      </c>
      <c r="AT1034" s="92">
        <f t="shared" si="710"/>
        <v>0</v>
      </c>
      <c r="AU1034" s="93">
        <v>0</v>
      </c>
      <c r="AV1034" s="93">
        <v>0</v>
      </c>
      <c r="AW1034" s="166">
        <v>0</v>
      </c>
      <c r="AX1034" s="93">
        <v>0</v>
      </c>
      <c r="AY1034" s="177"/>
      <c r="AZ1034" s="177">
        <v>0</v>
      </c>
      <c r="BA1034" s="178"/>
      <c r="BB1034" s="105"/>
      <c r="BC1034" s="105"/>
      <c r="BD1034" s="93"/>
      <c r="BE1034" s="93">
        <v>0</v>
      </c>
      <c r="BF1034" s="91">
        <v>0</v>
      </c>
      <c r="BG1034" s="94"/>
      <c r="BH1034" s="95"/>
      <c r="BI1034" s="93">
        <f t="shared" si="679"/>
        <v>0</v>
      </c>
      <c r="BJ1034" s="105">
        <f t="shared" si="680"/>
        <v>0</v>
      </c>
      <c r="BK1034" s="88">
        <f t="shared" si="681"/>
        <v>0</v>
      </c>
      <c r="BL1034" s="86">
        <f t="shared" si="682"/>
        <v>0</v>
      </c>
      <c r="BM1034" s="105">
        <f t="shared" si="683"/>
        <v>0</v>
      </c>
      <c r="BN1034" s="86">
        <f t="shared" si="684"/>
        <v>0</v>
      </c>
      <c r="BO1034" s="86">
        <f t="shared" si="685"/>
        <v>0</v>
      </c>
      <c r="BP1034" s="86">
        <f t="shared" si="700"/>
        <v>0</v>
      </c>
      <c r="BQ1034" s="160"/>
      <c r="BR1034" s="86" t="s">
        <v>5720</v>
      </c>
      <c r="BS1034" s="88" t="s">
        <v>5721</v>
      </c>
      <c r="BT1034" s="86" t="s">
        <v>5722</v>
      </c>
      <c r="BU1034" s="86"/>
      <c r="BV1034" s="86">
        <f t="shared" si="701"/>
        <v>0</v>
      </c>
      <c r="BW1034" s="105" t="str">
        <f t="shared" si="702"/>
        <v/>
      </c>
      <c r="BX1034" s="86">
        <f t="shared" si="696"/>
        <v>0</v>
      </c>
      <c r="BY1034" s="86">
        <f t="shared" si="697"/>
        <v>0</v>
      </c>
      <c r="BZ1034" s="91">
        <f t="shared" si="698"/>
        <v>0</v>
      </c>
      <c r="CA1034" s="91">
        <v>0</v>
      </c>
      <c r="CB1034" s="96" t="s">
        <v>5719</v>
      </c>
      <c r="CC1034" s="91">
        <f t="shared" si="703"/>
        <v>0</v>
      </c>
      <c r="CD1034" s="91">
        <f t="shared" si="704"/>
        <v>0</v>
      </c>
      <c r="CE1034" s="93">
        <f t="shared" si="705"/>
        <v>0</v>
      </c>
      <c r="CF1034" s="93">
        <f t="shared" si="706"/>
        <v>0</v>
      </c>
      <c r="CG1034" s="105"/>
      <c r="CH1034" s="105"/>
      <c r="CI1034" s="86"/>
      <c r="CJ1034" s="188"/>
      <c r="CK1034" s="181">
        <f t="shared" si="707"/>
        <v>0</v>
      </c>
      <c r="CL1034" s="181">
        <f t="shared" si="708"/>
        <v>0</v>
      </c>
      <c r="CM1034" s="86" t="s">
        <v>5723</v>
      </c>
      <c r="CN1034" s="182"/>
      <c r="CO1034" s="183"/>
      <c r="CP1034" s="86" t="s">
        <v>5724</v>
      </c>
      <c r="CQ1034" s="153"/>
      <c r="CR1034" s="187" t="e">
        <f t="shared" si="709"/>
        <v>#VALUE!</v>
      </c>
      <c r="CS1034" s="188">
        <v>0</v>
      </c>
      <c r="CT1034" s="188" t="e">
        <f t="shared" si="711"/>
        <v>#VALUE!</v>
      </c>
      <c r="CU1034" s="93"/>
      <c r="CV1034" s="94">
        <f t="shared" si="693"/>
        <v>0</v>
      </c>
      <c r="CW1034" s="93">
        <f t="shared" si="694"/>
        <v>0</v>
      </c>
      <c r="CX1034" s="86">
        <f t="shared" si="695"/>
        <v>0</v>
      </c>
      <c r="CY1034" s="93" t="e">
        <f t="shared" si="712"/>
        <v>#VALUE!</v>
      </c>
      <c r="CZ1034" s="93">
        <v>0</v>
      </c>
      <c r="DA1034" s="93">
        <v>0</v>
      </c>
      <c r="DB1034" s="93" t="e">
        <f t="shared" si="713"/>
        <v>#VALUE!</v>
      </c>
      <c r="DC1034" s="93">
        <v>0</v>
      </c>
      <c r="DD1034" s="91">
        <v>0</v>
      </c>
      <c r="DE1034" s="93" t="e">
        <f t="shared" si="714"/>
        <v>#VALUE!</v>
      </c>
      <c r="DF1034" s="93">
        <f t="shared" si="686"/>
        <v>0</v>
      </c>
      <c r="DG1034" s="93"/>
      <c r="DH1034" s="93">
        <v>0</v>
      </c>
      <c r="DI1034" s="93">
        <v>0</v>
      </c>
      <c r="DJ1034" s="86">
        <f t="shared" si="715"/>
        <v>0</v>
      </c>
      <c r="DK1034" s="91">
        <v>0</v>
      </c>
      <c r="DL1034" s="93"/>
      <c r="DM1034" s="93">
        <v>0</v>
      </c>
      <c r="DN1034" s="93" t="e">
        <f t="shared" si="687"/>
        <v>#VALUE!</v>
      </c>
      <c r="DO1034" s="93" t="e">
        <f t="shared" si="716"/>
        <v>#VALUE!</v>
      </c>
      <c r="DP1034" s="92" t="e">
        <f t="shared" si="717"/>
        <v>#VALUE!</v>
      </c>
      <c r="DQ1034" s="97">
        <f t="shared" si="688"/>
        <v>0</v>
      </c>
      <c r="DR1034" s="98">
        <f t="shared" si="718"/>
        <v>10</v>
      </c>
      <c r="DS1034" s="93" t="str">
        <f t="shared" si="719"/>
        <v>Mã tin sai !!!</v>
      </c>
      <c r="DT1034" s="93"/>
      <c r="DU1034" s="78" t="e">
        <f t="shared" si="689"/>
        <v>#VALUE!</v>
      </c>
      <c r="DV1034" s="78" t="e">
        <f>INDEX('08_DMGiaDat'!$L:$L,MATCH(DU1034,'08_DMGiaDat'!$R:$R,0))</f>
        <v>#VALUE!</v>
      </c>
      <c r="DW1034" s="78" t="str">
        <f t="shared" si="690"/>
        <v>5010700200100000001</v>
      </c>
      <c r="DX1034" s="78" t="str">
        <f>IFERROR(VLOOKUP(DW1034,'08_DMGiaDat'!C1018:C1019,2,FALSE),"N")</f>
        <v>N</v>
      </c>
      <c r="DY1034" s="78" t="str">
        <f t="shared" si="691"/>
        <v>50107002001001</v>
      </c>
      <c r="DZ1034" s="78" t="str">
        <f>IFERROR(VLOOKUP(DY1034,'08_DMGiaDat'!C1018:C1019,2,FALSE),"N")</f>
        <v>N</v>
      </c>
      <c r="EA1034" s="78" t="str">
        <f t="shared" si="692"/>
        <v>5010700200100000001</v>
      </c>
      <c r="EB1034" s="78" t="str">
        <f>IFERROR(VLOOKUP(EA1034,'08_DMGiaDat'!C1018:C1019,2,FALSE),"N")</f>
        <v>N</v>
      </c>
      <c r="EC1034" s="92" t="e">
        <f>IF(DV1034&lt;&gt;"N",DV1034,IF(DX1034&lt;&gt;"N",DX1034,IF(DZ1034&lt;&gt;"N",DZ1034*VLOOKUP(LEFT(CB1034,3),'03_DMMucDich'!C1002:C1006,5,FALSE),IF(EB1034&lt;&gt;"N",EB1034*VLOOKUP(LEFT(CB1034,3),'03_DMMucDich'!C1002:C1006,5,FALSE),"N/A"))))</f>
        <v>#VALUE!</v>
      </c>
    </row>
    <row r="1035" spans="1:133" s="34" customFormat="1" ht="16" x14ac:dyDescent="0.2">
      <c r="A1035" s="85">
        <v>1021</v>
      </c>
      <c r="B1035" s="86"/>
      <c r="C1035" s="87"/>
      <c r="D1035" s="141"/>
      <c r="E1035" s="86"/>
      <c r="F1035" s="88"/>
      <c r="G1035" s="88" t="s">
        <v>5718</v>
      </c>
      <c r="H1035" s="151">
        <v>2022</v>
      </c>
      <c r="I1035" s="86"/>
      <c r="J1035" s="86"/>
      <c r="K1035" s="145"/>
      <c r="L1035" s="105"/>
      <c r="M1035" s="86"/>
      <c r="N1035" s="105"/>
      <c r="O1035" s="105"/>
      <c r="P1035" s="86"/>
      <c r="Q1035" s="86"/>
      <c r="R1035" s="153"/>
      <c r="S1035" s="86"/>
      <c r="T1035" s="86"/>
      <c r="U1035" s="86"/>
      <c r="V1035" s="86" t="str">
        <f t="shared" si="699"/>
        <v xml:space="preserve">, </v>
      </c>
      <c r="W1035" s="86"/>
      <c r="X1035" s="86"/>
      <c r="Y1035" s="86"/>
      <c r="Z1035" s="88"/>
      <c r="AA1035" s="105"/>
      <c r="AB1035" s="86"/>
      <c r="AC1035" s="90"/>
      <c r="AD1035" s="86"/>
      <c r="AE1035" s="86"/>
      <c r="AF1035" s="86"/>
      <c r="AG1035" s="86"/>
      <c r="AH1035" s="160"/>
      <c r="AI1035" s="153"/>
      <c r="AJ1035" s="153"/>
      <c r="AK1035" s="86"/>
      <c r="AL1035" s="86"/>
      <c r="AM1035" s="153"/>
      <c r="AN1035" s="153"/>
      <c r="AO1035" s="165"/>
      <c r="AP1035" s="153"/>
      <c r="AQ1035" s="153"/>
      <c r="AR1035" s="166">
        <v>0</v>
      </c>
      <c r="AS1035" s="88" t="s">
        <v>5719</v>
      </c>
      <c r="AT1035" s="92">
        <f t="shared" si="710"/>
        <v>0</v>
      </c>
      <c r="AU1035" s="93">
        <v>0</v>
      </c>
      <c r="AV1035" s="93">
        <v>0</v>
      </c>
      <c r="AW1035" s="166">
        <v>0</v>
      </c>
      <c r="AX1035" s="93">
        <v>0</v>
      </c>
      <c r="AY1035" s="177"/>
      <c r="AZ1035" s="177">
        <v>0</v>
      </c>
      <c r="BA1035" s="178"/>
      <c r="BB1035" s="105"/>
      <c r="BC1035" s="105"/>
      <c r="BD1035" s="93"/>
      <c r="BE1035" s="93">
        <v>0</v>
      </c>
      <c r="BF1035" s="91">
        <v>0</v>
      </c>
      <c r="BG1035" s="94"/>
      <c r="BH1035" s="95"/>
      <c r="BI1035" s="93">
        <f t="shared" si="679"/>
        <v>0</v>
      </c>
      <c r="BJ1035" s="105">
        <f t="shared" si="680"/>
        <v>0</v>
      </c>
      <c r="BK1035" s="88">
        <f t="shared" si="681"/>
        <v>0</v>
      </c>
      <c r="BL1035" s="86">
        <f t="shared" si="682"/>
        <v>0</v>
      </c>
      <c r="BM1035" s="105">
        <f t="shared" si="683"/>
        <v>0</v>
      </c>
      <c r="BN1035" s="86">
        <f t="shared" si="684"/>
        <v>0</v>
      </c>
      <c r="BO1035" s="86">
        <f t="shared" si="685"/>
        <v>0</v>
      </c>
      <c r="BP1035" s="86">
        <f t="shared" si="700"/>
        <v>0</v>
      </c>
      <c r="BQ1035" s="160"/>
      <c r="BR1035" s="86" t="s">
        <v>5720</v>
      </c>
      <c r="BS1035" s="88" t="s">
        <v>5721</v>
      </c>
      <c r="BT1035" s="86" t="s">
        <v>5722</v>
      </c>
      <c r="BU1035" s="86"/>
      <c r="BV1035" s="86">
        <f t="shared" si="701"/>
        <v>0</v>
      </c>
      <c r="BW1035" s="105" t="str">
        <f t="shared" si="702"/>
        <v/>
      </c>
      <c r="BX1035" s="86">
        <f t="shared" si="696"/>
        <v>0</v>
      </c>
      <c r="BY1035" s="86">
        <f t="shared" si="697"/>
        <v>0</v>
      </c>
      <c r="BZ1035" s="91">
        <f t="shared" si="698"/>
        <v>0</v>
      </c>
      <c r="CA1035" s="91">
        <v>0</v>
      </c>
      <c r="CB1035" s="96" t="s">
        <v>5719</v>
      </c>
      <c r="CC1035" s="91">
        <f t="shared" si="703"/>
        <v>0</v>
      </c>
      <c r="CD1035" s="91">
        <f t="shared" si="704"/>
        <v>0</v>
      </c>
      <c r="CE1035" s="93">
        <f t="shared" si="705"/>
        <v>0</v>
      </c>
      <c r="CF1035" s="93">
        <f t="shared" si="706"/>
        <v>0</v>
      </c>
      <c r="CG1035" s="105"/>
      <c r="CH1035" s="105"/>
      <c r="CI1035" s="86"/>
      <c r="CJ1035" s="188"/>
      <c r="CK1035" s="181">
        <f t="shared" si="707"/>
        <v>0</v>
      </c>
      <c r="CL1035" s="181">
        <f t="shared" si="708"/>
        <v>0</v>
      </c>
      <c r="CM1035" s="86" t="s">
        <v>5723</v>
      </c>
      <c r="CN1035" s="182"/>
      <c r="CO1035" s="183"/>
      <c r="CP1035" s="86" t="s">
        <v>5724</v>
      </c>
      <c r="CQ1035" s="153"/>
      <c r="CR1035" s="187" t="e">
        <f t="shared" si="709"/>
        <v>#VALUE!</v>
      </c>
      <c r="CS1035" s="188">
        <v>0</v>
      </c>
      <c r="CT1035" s="188" t="e">
        <f t="shared" si="711"/>
        <v>#VALUE!</v>
      </c>
      <c r="CU1035" s="93"/>
      <c r="CV1035" s="94">
        <f t="shared" si="693"/>
        <v>0</v>
      </c>
      <c r="CW1035" s="93">
        <f t="shared" si="694"/>
        <v>0</v>
      </c>
      <c r="CX1035" s="86">
        <f t="shared" si="695"/>
        <v>0</v>
      </c>
      <c r="CY1035" s="93" t="e">
        <f t="shared" si="712"/>
        <v>#VALUE!</v>
      </c>
      <c r="CZ1035" s="93">
        <v>0</v>
      </c>
      <c r="DA1035" s="93">
        <v>0</v>
      </c>
      <c r="DB1035" s="93" t="e">
        <f t="shared" si="713"/>
        <v>#VALUE!</v>
      </c>
      <c r="DC1035" s="93">
        <v>0</v>
      </c>
      <c r="DD1035" s="91">
        <v>0</v>
      </c>
      <c r="DE1035" s="93" t="e">
        <f t="shared" si="714"/>
        <v>#VALUE!</v>
      </c>
      <c r="DF1035" s="93">
        <f t="shared" si="686"/>
        <v>0</v>
      </c>
      <c r="DG1035" s="93"/>
      <c r="DH1035" s="93">
        <v>0</v>
      </c>
      <c r="DI1035" s="93">
        <v>0</v>
      </c>
      <c r="DJ1035" s="86">
        <f t="shared" si="715"/>
        <v>0</v>
      </c>
      <c r="DK1035" s="91">
        <v>0</v>
      </c>
      <c r="DL1035" s="93"/>
      <c r="DM1035" s="93">
        <v>0</v>
      </c>
      <c r="DN1035" s="93" t="e">
        <f t="shared" si="687"/>
        <v>#VALUE!</v>
      </c>
      <c r="DO1035" s="93" t="e">
        <f t="shared" si="716"/>
        <v>#VALUE!</v>
      </c>
      <c r="DP1035" s="92" t="e">
        <f t="shared" si="717"/>
        <v>#VALUE!</v>
      </c>
      <c r="DQ1035" s="97">
        <f t="shared" si="688"/>
        <v>0</v>
      </c>
      <c r="DR1035" s="98">
        <f t="shared" si="718"/>
        <v>10</v>
      </c>
      <c r="DS1035" s="93" t="str">
        <f t="shared" si="719"/>
        <v>Mã tin sai !!!</v>
      </c>
      <c r="DT1035" s="93"/>
      <c r="DU1035" s="78" t="e">
        <f t="shared" si="689"/>
        <v>#VALUE!</v>
      </c>
      <c r="DV1035" s="78" t="e">
        <f>INDEX('08_DMGiaDat'!$L:$L,MATCH(DU1035,'08_DMGiaDat'!$R:$R,0))</f>
        <v>#VALUE!</v>
      </c>
      <c r="DW1035" s="78" t="str">
        <f t="shared" si="690"/>
        <v>5010700200100000001</v>
      </c>
      <c r="DX1035" s="78" t="str">
        <f>IFERROR(VLOOKUP(DW1035,'08_DMGiaDat'!C1018:C1019,2,FALSE),"N")</f>
        <v>N</v>
      </c>
      <c r="DY1035" s="78" t="str">
        <f t="shared" si="691"/>
        <v>50107002001001</v>
      </c>
      <c r="DZ1035" s="78" t="str">
        <f>IFERROR(VLOOKUP(DY1035,'08_DMGiaDat'!C1018:C1019,2,FALSE),"N")</f>
        <v>N</v>
      </c>
      <c r="EA1035" s="78" t="str">
        <f t="shared" si="692"/>
        <v>5010700200100000001</v>
      </c>
      <c r="EB1035" s="78" t="str">
        <f>IFERROR(VLOOKUP(EA1035,'08_DMGiaDat'!C1018:C1019,2,FALSE),"N")</f>
        <v>N</v>
      </c>
      <c r="EC1035" s="92" t="e">
        <f>IF(DV1035&lt;&gt;"N",DV1035,IF(DX1035&lt;&gt;"N",DX1035,IF(DZ1035&lt;&gt;"N",DZ1035*VLOOKUP(LEFT(CB1035,3),'03_DMMucDich'!C1002:C1006,5,FALSE),IF(EB1035&lt;&gt;"N",EB1035*VLOOKUP(LEFT(CB1035,3),'03_DMMucDich'!C1002:C1006,5,FALSE),"N/A"))))</f>
        <v>#VALUE!</v>
      </c>
    </row>
    <row r="1036" spans="1:133" s="34" customFormat="1" ht="16" x14ac:dyDescent="0.2">
      <c r="A1036" s="85">
        <v>1022</v>
      </c>
      <c r="B1036" s="86"/>
      <c r="C1036" s="87"/>
      <c r="D1036" s="141"/>
      <c r="E1036" s="86"/>
      <c r="F1036" s="88"/>
      <c r="G1036" s="88" t="s">
        <v>5718</v>
      </c>
      <c r="H1036" s="151">
        <v>2022</v>
      </c>
      <c r="I1036" s="86"/>
      <c r="J1036" s="86"/>
      <c r="K1036" s="145"/>
      <c r="L1036" s="105"/>
      <c r="M1036" s="86"/>
      <c r="N1036" s="105"/>
      <c r="O1036" s="105"/>
      <c r="P1036" s="86"/>
      <c r="Q1036" s="86"/>
      <c r="R1036" s="153"/>
      <c r="S1036" s="86"/>
      <c r="T1036" s="86"/>
      <c r="U1036" s="86"/>
      <c r="V1036" s="86" t="str">
        <f t="shared" si="699"/>
        <v xml:space="preserve">, </v>
      </c>
      <c r="W1036" s="86"/>
      <c r="X1036" s="86"/>
      <c r="Y1036" s="86"/>
      <c r="Z1036" s="88"/>
      <c r="AA1036" s="105"/>
      <c r="AB1036" s="86"/>
      <c r="AC1036" s="90"/>
      <c r="AD1036" s="86"/>
      <c r="AE1036" s="86"/>
      <c r="AF1036" s="86"/>
      <c r="AG1036" s="86"/>
      <c r="AH1036" s="160"/>
      <c r="AI1036" s="153"/>
      <c r="AJ1036" s="153"/>
      <c r="AK1036" s="86"/>
      <c r="AL1036" s="86"/>
      <c r="AM1036" s="153"/>
      <c r="AN1036" s="153"/>
      <c r="AO1036" s="165"/>
      <c r="AP1036" s="153"/>
      <c r="AQ1036" s="153"/>
      <c r="AR1036" s="166">
        <v>0</v>
      </c>
      <c r="AS1036" s="88" t="s">
        <v>5719</v>
      </c>
      <c r="AT1036" s="92">
        <f t="shared" si="710"/>
        <v>0</v>
      </c>
      <c r="AU1036" s="93">
        <v>0</v>
      </c>
      <c r="AV1036" s="93">
        <v>0</v>
      </c>
      <c r="AW1036" s="166">
        <v>0</v>
      </c>
      <c r="AX1036" s="93">
        <v>0</v>
      </c>
      <c r="AY1036" s="177"/>
      <c r="AZ1036" s="177">
        <v>0</v>
      </c>
      <c r="BA1036" s="178"/>
      <c r="BB1036" s="105"/>
      <c r="BC1036" s="105"/>
      <c r="BD1036" s="93"/>
      <c r="BE1036" s="93">
        <v>0</v>
      </c>
      <c r="BF1036" s="91">
        <v>0</v>
      </c>
      <c r="BG1036" s="94"/>
      <c r="BH1036" s="95"/>
      <c r="BI1036" s="93">
        <f t="shared" si="679"/>
        <v>0</v>
      </c>
      <c r="BJ1036" s="105">
        <f t="shared" si="680"/>
        <v>0</v>
      </c>
      <c r="BK1036" s="88">
        <f t="shared" si="681"/>
        <v>0</v>
      </c>
      <c r="BL1036" s="86">
        <f t="shared" si="682"/>
        <v>0</v>
      </c>
      <c r="BM1036" s="105">
        <f t="shared" si="683"/>
        <v>0</v>
      </c>
      <c r="BN1036" s="86">
        <f t="shared" si="684"/>
        <v>0</v>
      </c>
      <c r="BO1036" s="86">
        <f t="shared" si="685"/>
        <v>0</v>
      </c>
      <c r="BP1036" s="86">
        <f t="shared" si="700"/>
        <v>0</v>
      </c>
      <c r="BQ1036" s="160"/>
      <c r="BR1036" s="86" t="s">
        <v>5720</v>
      </c>
      <c r="BS1036" s="88" t="s">
        <v>5721</v>
      </c>
      <c r="BT1036" s="86" t="s">
        <v>5722</v>
      </c>
      <c r="BU1036" s="86"/>
      <c r="BV1036" s="86">
        <f t="shared" si="701"/>
        <v>0</v>
      </c>
      <c r="BW1036" s="105" t="str">
        <f t="shared" si="702"/>
        <v/>
      </c>
      <c r="BX1036" s="86">
        <f t="shared" si="696"/>
        <v>0</v>
      </c>
      <c r="BY1036" s="86">
        <f t="shared" si="697"/>
        <v>0</v>
      </c>
      <c r="BZ1036" s="91">
        <f t="shared" si="698"/>
        <v>0</v>
      </c>
      <c r="CA1036" s="91">
        <v>0</v>
      </c>
      <c r="CB1036" s="96" t="s">
        <v>5719</v>
      </c>
      <c r="CC1036" s="91">
        <f t="shared" si="703"/>
        <v>0</v>
      </c>
      <c r="CD1036" s="91">
        <f t="shared" si="704"/>
        <v>0</v>
      </c>
      <c r="CE1036" s="93">
        <f t="shared" si="705"/>
        <v>0</v>
      </c>
      <c r="CF1036" s="93">
        <f t="shared" si="706"/>
        <v>0</v>
      </c>
      <c r="CG1036" s="105"/>
      <c r="CH1036" s="105"/>
      <c r="CI1036" s="86"/>
      <c r="CJ1036" s="188"/>
      <c r="CK1036" s="181">
        <f t="shared" si="707"/>
        <v>0</v>
      </c>
      <c r="CL1036" s="181">
        <f t="shared" si="708"/>
        <v>0</v>
      </c>
      <c r="CM1036" s="86" t="s">
        <v>5723</v>
      </c>
      <c r="CN1036" s="182"/>
      <c r="CO1036" s="183"/>
      <c r="CP1036" s="86" t="s">
        <v>5724</v>
      </c>
      <c r="CQ1036" s="153"/>
      <c r="CR1036" s="187" t="e">
        <f t="shared" si="709"/>
        <v>#VALUE!</v>
      </c>
      <c r="CS1036" s="188">
        <v>0</v>
      </c>
      <c r="CT1036" s="188" t="e">
        <f t="shared" si="711"/>
        <v>#VALUE!</v>
      </c>
      <c r="CU1036" s="93"/>
      <c r="CV1036" s="94">
        <f t="shared" si="693"/>
        <v>0</v>
      </c>
      <c r="CW1036" s="93">
        <f t="shared" si="694"/>
        <v>0</v>
      </c>
      <c r="CX1036" s="86">
        <f t="shared" si="695"/>
        <v>0</v>
      </c>
      <c r="CY1036" s="93" t="e">
        <f t="shared" si="712"/>
        <v>#VALUE!</v>
      </c>
      <c r="CZ1036" s="93">
        <v>0</v>
      </c>
      <c r="DA1036" s="93">
        <v>0</v>
      </c>
      <c r="DB1036" s="93" t="e">
        <f t="shared" si="713"/>
        <v>#VALUE!</v>
      </c>
      <c r="DC1036" s="93">
        <v>0</v>
      </c>
      <c r="DD1036" s="91">
        <v>0</v>
      </c>
      <c r="DE1036" s="93" t="e">
        <f t="shared" si="714"/>
        <v>#VALUE!</v>
      </c>
      <c r="DF1036" s="93">
        <f t="shared" si="686"/>
        <v>0</v>
      </c>
      <c r="DG1036" s="93"/>
      <c r="DH1036" s="93">
        <v>0</v>
      </c>
      <c r="DI1036" s="93">
        <v>0</v>
      </c>
      <c r="DJ1036" s="86">
        <f t="shared" si="715"/>
        <v>0</v>
      </c>
      <c r="DK1036" s="91">
        <v>0</v>
      </c>
      <c r="DL1036" s="93"/>
      <c r="DM1036" s="93">
        <v>0</v>
      </c>
      <c r="DN1036" s="93" t="e">
        <f t="shared" si="687"/>
        <v>#VALUE!</v>
      </c>
      <c r="DO1036" s="93" t="e">
        <f t="shared" si="716"/>
        <v>#VALUE!</v>
      </c>
      <c r="DP1036" s="92" t="e">
        <f t="shared" si="717"/>
        <v>#VALUE!</v>
      </c>
      <c r="DQ1036" s="97">
        <f t="shared" si="688"/>
        <v>0</v>
      </c>
      <c r="DR1036" s="98">
        <f t="shared" si="718"/>
        <v>10</v>
      </c>
      <c r="DS1036" s="93" t="str">
        <f t="shared" si="719"/>
        <v>Mã tin sai !!!</v>
      </c>
      <c r="DT1036" s="93"/>
      <c r="DU1036" s="78" t="e">
        <f t="shared" si="689"/>
        <v>#VALUE!</v>
      </c>
      <c r="DV1036" s="78" t="e">
        <f>INDEX('08_DMGiaDat'!$L:$L,MATCH(DU1036,'08_DMGiaDat'!$R:$R,0))</f>
        <v>#VALUE!</v>
      </c>
      <c r="DW1036" s="78" t="str">
        <f t="shared" si="690"/>
        <v>5010700200100000001</v>
      </c>
      <c r="DX1036" s="78" t="str">
        <f>IFERROR(VLOOKUP(DW1036,'08_DMGiaDat'!C1018:C1019,2,FALSE),"N")</f>
        <v>N</v>
      </c>
      <c r="DY1036" s="78" t="str">
        <f t="shared" si="691"/>
        <v>50107002001001</v>
      </c>
      <c r="DZ1036" s="78" t="str">
        <f>IFERROR(VLOOKUP(DY1036,'08_DMGiaDat'!C1018:C1019,2,FALSE),"N")</f>
        <v>N</v>
      </c>
      <c r="EA1036" s="78" t="str">
        <f t="shared" si="692"/>
        <v>5010700200100000001</v>
      </c>
      <c r="EB1036" s="78" t="str">
        <f>IFERROR(VLOOKUP(EA1036,'08_DMGiaDat'!C1018:C1019,2,FALSE),"N")</f>
        <v>N</v>
      </c>
      <c r="EC1036" s="92" t="e">
        <f>IF(DV1036&lt;&gt;"N",DV1036,IF(DX1036&lt;&gt;"N",DX1036,IF(DZ1036&lt;&gt;"N",DZ1036*VLOOKUP(LEFT(CB1036,3),'03_DMMucDich'!C1002:C1006,5,FALSE),IF(EB1036&lt;&gt;"N",EB1036*VLOOKUP(LEFT(CB1036,3),'03_DMMucDich'!C1002:C1006,5,FALSE),"N/A"))))</f>
        <v>#VALUE!</v>
      </c>
    </row>
    <row r="1037" spans="1:133" s="34" customFormat="1" ht="16" x14ac:dyDescent="0.2">
      <c r="A1037" s="85">
        <v>1023</v>
      </c>
      <c r="B1037" s="86"/>
      <c r="C1037" s="87"/>
      <c r="D1037" s="141"/>
      <c r="E1037" s="86"/>
      <c r="F1037" s="88"/>
      <c r="G1037" s="88" t="s">
        <v>5718</v>
      </c>
      <c r="H1037" s="151">
        <v>2022</v>
      </c>
      <c r="I1037" s="86"/>
      <c r="J1037" s="86"/>
      <c r="K1037" s="145"/>
      <c r="L1037" s="105"/>
      <c r="M1037" s="86"/>
      <c r="N1037" s="105"/>
      <c r="O1037" s="105"/>
      <c r="P1037" s="86"/>
      <c r="Q1037" s="86"/>
      <c r="R1037" s="153"/>
      <c r="S1037" s="86"/>
      <c r="T1037" s="86"/>
      <c r="U1037" s="86"/>
      <c r="V1037" s="86" t="str">
        <f t="shared" si="699"/>
        <v xml:space="preserve">, </v>
      </c>
      <c r="W1037" s="86"/>
      <c r="X1037" s="86"/>
      <c r="Y1037" s="86"/>
      <c r="Z1037" s="88"/>
      <c r="AA1037" s="105"/>
      <c r="AB1037" s="86"/>
      <c r="AC1037" s="90"/>
      <c r="AD1037" s="86"/>
      <c r="AE1037" s="86"/>
      <c r="AF1037" s="86"/>
      <c r="AG1037" s="86"/>
      <c r="AH1037" s="160"/>
      <c r="AI1037" s="153"/>
      <c r="AJ1037" s="153"/>
      <c r="AK1037" s="86"/>
      <c r="AL1037" s="86"/>
      <c r="AM1037" s="153"/>
      <c r="AN1037" s="153"/>
      <c r="AO1037" s="165"/>
      <c r="AP1037" s="153"/>
      <c r="AQ1037" s="153"/>
      <c r="AR1037" s="166">
        <v>0</v>
      </c>
      <c r="AS1037" s="88" t="s">
        <v>5719</v>
      </c>
      <c r="AT1037" s="92">
        <f t="shared" si="710"/>
        <v>0</v>
      </c>
      <c r="AU1037" s="93">
        <v>0</v>
      </c>
      <c r="AV1037" s="93">
        <v>0</v>
      </c>
      <c r="AW1037" s="166">
        <v>0</v>
      </c>
      <c r="AX1037" s="93">
        <v>0</v>
      </c>
      <c r="AY1037" s="177"/>
      <c r="AZ1037" s="177">
        <v>0</v>
      </c>
      <c r="BA1037" s="178"/>
      <c r="BB1037" s="105"/>
      <c r="BC1037" s="105"/>
      <c r="BD1037" s="93"/>
      <c r="BE1037" s="93">
        <v>0</v>
      </c>
      <c r="BF1037" s="91">
        <v>0</v>
      </c>
      <c r="BG1037" s="94"/>
      <c r="BH1037" s="95"/>
      <c r="BI1037" s="93">
        <f t="shared" si="679"/>
        <v>0</v>
      </c>
      <c r="BJ1037" s="105">
        <f t="shared" si="680"/>
        <v>0</v>
      </c>
      <c r="BK1037" s="88">
        <f t="shared" si="681"/>
        <v>0</v>
      </c>
      <c r="BL1037" s="86">
        <f t="shared" si="682"/>
        <v>0</v>
      </c>
      <c r="BM1037" s="105">
        <f t="shared" si="683"/>
        <v>0</v>
      </c>
      <c r="BN1037" s="86">
        <f t="shared" si="684"/>
        <v>0</v>
      </c>
      <c r="BO1037" s="86">
        <f t="shared" si="685"/>
        <v>0</v>
      </c>
      <c r="BP1037" s="86">
        <f t="shared" si="700"/>
        <v>0</v>
      </c>
      <c r="BQ1037" s="160"/>
      <c r="BR1037" s="86" t="s">
        <v>5720</v>
      </c>
      <c r="BS1037" s="88" t="s">
        <v>5721</v>
      </c>
      <c r="BT1037" s="86" t="s">
        <v>5722</v>
      </c>
      <c r="BU1037" s="86"/>
      <c r="BV1037" s="86">
        <f t="shared" si="701"/>
        <v>0</v>
      </c>
      <c r="BW1037" s="105" t="str">
        <f t="shared" si="702"/>
        <v/>
      </c>
      <c r="BX1037" s="86">
        <f t="shared" si="696"/>
        <v>0</v>
      </c>
      <c r="BY1037" s="86">
        <f t="shared" si="697"/>
        <v>0</v>
      </c>
      <c r="BZ1037" s="91">
        <f t="shared" si="698"/>
        <v>0</v>
      </c>
      <c r="CA1037" s="91">
        <v>0</v>
      </c>
      <c r="CB1037" s="96" t="s">
        <v>5719</v>
      </c>
      <c r="CC1037" s="91">
        <f t="shared" si="703"/>
        <v>0</v>
      </c>
      <c r="CD1037" s="91">
        <f t="shared" si="704"/>
        <v>0</v>
      </c>
      <c r="CE1037" s="93">
        <f t="shared" si="705"/>
        <v>0</v>
      </c>
      <c r="CF1037" s="93">
        <f t="shared" si="706"/>
        <v>0</v>
      </c>
      <c r="CG1037" s="105"/>
      <c r="CH1037" s="105"/>
      <c r="CI1037" s="86"/>
      <c r="CJ1037" s="188"/>
      <c r="CK1037" s="181">
        <f t="shared" si="707"/>
        <v>0</v>
      </c>
      <c r="CL1037" s="181">
        <f t="shared" si="708"/>
        <v>0</v>
      </c>
      <c r="CM1037" s="86" t="s">
        <v>5723</v>
      </c>
      <c r="CN1037" s="182"/>
      <c r="CO1037" s="183"/>
      <c r="CP1037" s="86" t="s">
        <v>5724</v>
      </c>
      <c r="CQ1037" s="153"/>
      <c r="CR1037" s="187" t="e">
        <f t="shared" si="709"/>
        <v>#VALUE!</v>
      </c>
      <c r="CS1037" s="188">
        <v>0</v>
      </c>
      <c r="CT1037" s="188" t="e">
        <f t="shared" si="711"/>
        <v>#VALUE!</v>
      </c>
      <c r="CU1037" s="93"/>
      <c r="CV1037" s="94">
        <f t="shared" si="693"/>
        <v>0</v>
      </c>
      <c r="CW1037" s="93">
        <f t="shared" si="694"/>
        <v>0</v>
      </c>
      <c r="CX1037" s="86">
        <f t="shared" si="695"/>
        <v>0</v>
      </c>
      <c r="CY1037" s="93" t="e">
        <f t="shared" si="712"/>
        <v>#VALUE!</v>
      </c>
      <c r="CZ1037" s="93">
        <v>0</v>
      </c>
      <c r="DA1037" s="93">
        <v>0</v>
      </c>
      <c r="DB1037" s="93" t="e">
        <f t="shared" si="713"/>
        <v>#VALUE!</v>
      </c>
      <c r="DC1037" s="93">
        <v>0</v>
      </c>
      <c r="DD1037" s="91">
        <v>0</v>
      </c>
      <c r="DE1037" s="93" t="e">
        <f t="shared" si="714"/>
        <v>#VALUE!</v>
      </c>
      <c r="DF1037" s="93">
        <f t="shared" si="686"/>
        <v>0</v>
      </c>
      <c r="DG1037" s="93"/>
      <c r="DH1037" s="93">
        <v>0</v>
      </c>
      <c r="DI1037" s="93">
        <v>0</v>
      </c>
      <c r="DJ1037" s="86">
        <f t="shared" si="715"/>
        <v>0</v>
      </c>
      <c r="DK1037" s="91">
        <v>0</v>
      </c>
      <c r="DL1037" s="93"/>
      <c r="DM1037" s="93">
        <v>0</v>
      </c>
      <c r="DN1037" s="93" t="e">
        <f t="shared" si="687"/>
        <v>#VALUE!</v>
      </c>
      <c r="DO1037" s="93" t="e">
        <f t="shared" si="716"/>
        <v>#VALUE!</v>
      </c>
      <c r="DP1037" s="92" t="e">
        <f t="shared" si="717"/>
        <v>#VALUE!</v>
      </c>
      <c r="DQ1037" s="97">
        <f t="shared" si="688"/>
        <v>0</v>
      </c>
      <c r="DR1037" s="98">
        <f t="shared" si="718"/>
        <v>10</v>
      </c>
      <c r="DS1037" s="93" t="str">
        <f t="shared" si="719"/>
        <v>Mã tin sai !!!</v>
      </c>
      <c r="DT1037" s="93"/>
      <c r="DU1037" s="78" t="e">
        <f t="shared" si="689"/>
        <v>#VALUE!</v>
      </c>
      <c r="DV1037" s="78" t="e">
        <f>INDEX('08_DMGiaDat'!$L:$L,MATCH(DU1037,'08_DMGiaDat'!$R:$R,0))</f>
        <v>#VALUE!</v>
      </c>
      <c r="DW1037" s="78" t="str">
        <f t="shared" si="690"/>
        <v>5010700200100000001</v>
      </c>
      <c r="DX1037" s="78" t="str">
        <f>IFERROR(VLOOKUP(DW1037,'08_DMGiaDat'!C1018:C1019,2,FALSE),"N")</f>
        <v>N</v>
      </c>
      <c r="DY1037" s="78" t="str">
        <f t="shared" si="691"/>
        <v>50107002001001</v>
      </c>
      <c r="DZ1037" s="78" t="str">
        <f>IFERROR(VLOOKUP(DY1037,'08_DMGiaDat'!C1018:C1019,2,FALSE),"N")</f>
        <v>N</v>
      </c>
      <c r="EA1037" s="78" t="str">
        <f t="shared" si="692"/>
        <v>5010700200100000001</v>
      </c>
      <c r="EB1037" s="78" t="str">
        <f>IFERROR(VLOOKUP(EA1037,'08_DMGiaDat'!C1018:C1019,2,FALSE),"N")</f>
        <v>N</v>
      </c>
      <c r="EC1037" s="92" t="e">
        <f>IF(DV1037&lt;&gt;"N",DV1037,IF(DX1037&lt;&gt;"N",DX1037,IF(DZ1037&lt;&gt;"N",DZ1037*VLOOKUP(LEFT(CB1037,3),'03_DMMucDich'!C1002:C1006,5,FALSE),IF(EB1037&lt;&gt;"N",EB1037*VLOOKUP(LEFT(CB1037,3),'03_DMMucDich'!C1002:C1006,5,FALSE),"N/A"))))</f>
        <v>#VALUE!</v>
      </c>
    </row>
    <row r="1038" spans="1:133" s="34" customFormat="1" ht="16" x14ac:dyDescent="0.2">
      <c r="A1038" s="85">
        <v>1024</v>
      </c>
      <c r="B1038" s="86"/>
      <c r="C1038" s="87"/>
      <c r="D1038" s="141"/>
      <c r="E1038" s="86"/>
      <c r="F1038" s="88"/>
      <c r="G1038" s="88" t="s">
        <v>5718</v>
      </c>
      <c r="H1038" s="151">
        <v>2022</v>
      </c>
      <c r="I1038" s="86"/>
      <c r="J1038" s="86"/>
      <c r="K1038" s="145"/>
      <c r="L1038" s="105"/>
      <c r="M1038" s="86"/>
      <c r="N1038" s="105"/>
      <c r="O1038" s="105"/>
      <c r="P1038" s="86"/>
      <c r="Q1038" s="86"/>
      <c r="R1038" s="153"/>
      <c r="S1038" s="86"/>
      <c r="T1038" s="86"/>
      <c r="U1038" s="86"/>
      <c r="V1038" s="86" t="str">
        <f t="shared" si="699"/>
        <v xml:space="preserve">, </v>
      </c>
      <c r="W1038" s="86"/>
      <c r="X1038" s="86"/>
      <c r="Y1038" s="86"/>
      <c r="Z1038" s="88"/>
      <c r="AA1038" s="105"/>
      <c r="AB1038" s="86"/>
      <c r="AC1038" s="90"/>
      <c r="AD1038" s="86"/>
      <c r="AE1038" s="86"/>
      <c r="AF1038" s="86"/>
      <c r="AG1038" s="86"/>
      <c r="AH1038" s="160"/>
      <c r="AI1038" s="153"/>
      <c r="AJ1038" s="153"/>
      <c r="AK1038" s="86"/>
      <c r="AL1038" s="86"/>
      <c r="AM1038" s="153"/>
      <c r="AN1038" s="153"/>
      <c r="AO1038" s="165"/>
      <c r="AP1038" s="153"/>
      <c r="AQ1038" s="153"/>
      <c r="AR1038" s="166">
        <v>0</v>
      </c>
      <c r="AS1038" s="88" t="s">
        <v>5719</v>
      </c>
      <c r="AT1038" s="92">
        <f t="shared" si="710"/>
        <v>0</v>
      </c>
      <c r="AU1038" s="93">
        <v>0</v>
      </c>
      <c r="AV1038" s="93">
        <v>0</v>
      </c>
      <c r="AW1038" s="166">
        <v>0</v>
      </c>
      <c r="AX1038" s="93">
        <v>0</v>
      </c>
      <c r="AY1038" s="177"/>
      <c r="AZ1038" s="177">
        <v>0</v>
      </c>
      <c r="BA1038" s="178"/>
      <c r="BB1038" s="105"/>
      <c r="BC1038" s="105"/>
      <c r="BD1038" s="93"/>
      <c r="BE1038" s="93">
        <v>0</v>
      </c>
      <c r="BF1038" s="91">
        <v>0</v>
      </c>
      <c r="BG1038" s="94"/>
      <c r="BH1038" s="95"/>
      <c r="BI1038" s="93">
        <f t="shared" si="679"/>
        <v>0</v>
      </c>
      <c r="BJ1038" s="105">
        <f t="shared" si="680"/>
        <v>0</v>
      </c>
      <c r="BK1038" s="88">
        <f t="shared" si="681"/>
        <v>0</v>
      </c>
      <c r="BL1038" s="86">
        <f t="shared" si="682"/>
        <v>0</v>
      </c>
      <c r="BM1038" s="105">
        <f t="shared" si="683"/>
        <v>0</v>
      </c>
      <c r="BN1038" s="86">
        <f t="shared" si="684"/>
        <v>0</v>
      </c>
      <c r="BO1038" s="86">
        <f t="shared" si="685"/>
        <v>0</v>
      </c>
      <c r="BP1038" s="86">
        <f t="shared" si="700"/>
        <v>0</v>
      </c>
      <c r="BQ1038" s="160"/>
      <c r="BR1038" s="86" t="s">
        <v>5720</v>
      </c>
      <c r="BS1038" s="88" t="s">
        <v>5721</v>
      </c>
      <c r="BT1038" s="86" t="s">
        <v>5722</v>
      </c>
      <c r="BU1038" s="86"/>
      <c r="BV1038" s="86">
        <f t="shared" si="701"/>
        <v>0</v>
      </c>
      <c r="BW1038" s="105" t="str">
        <f t="shared" si="702"/>
        <v/>
      </c>
      <c r="BX1038" s="86">
        <f t="shared" si="696"/>
        <v>0</v>
      </c>
      <c r="BY1038" s="86">
        <f t="shared" si="697"/>
        <v>0</v>
      </c>
      <c r="BZ1038" s="91">
        <f t="shared" si="698"/>
        <v>0</v>
      </c>
      <c r="CA1038" s="91">
        <v>0</v>
      </c>
      <c r="CB1038" s="96" t="s">
        <v>5719</v>
      </c>
      <c r="CC1038" s="91">
        <f t="shared" si="703"/>
        <v>0</v>
      </c>
      <c r="CD1038" s="91">
        <f t="shared" si="704"/>
        <v>0</v>
      </c>
      <c r="CE1038" s="93">
        <f t="shared" si="705"/>
        <v>0</v>
      </c>
      <c r="CF1038" s="93">
        <f t="shared" si="706"/>
        <v>0</v>
      </c>
      <c r="CG1038" s="105"/>
      <c r="CH1038" s="105"/>
      <c r="CI1038" s="86"/>
      <c r="CJ1038" s="188"/>
      <c r="CK1038" s="181">
        <f t="shared" si="707"/>
        <v>0</v>
      </c>
      <c r="CL1038" s="181">
        <f t="shared" si="708"/>
        <v>0</v>
      </c>
      <c r="CM1038" s="86" t="s">
        <v>5723</v>
      </c>
      <c r="CN1038" s="182"/>
      <c r="CO1038" s="183"/>
      <c r="CP1038" s="86" t="s">
        <v>5724</v>
      </c>
      <c r="CQ1038" s="153"/>
      <c r="CR1038" s="187" t="e">
        <f t="shared" si="709"/>
        <v>#VALUE!</v>
      </c>
      <c r="CS1038" s="188">
        <v>0</v>
      </c>
      <c r="CT1038" s="188" t="e">
        <f t="shared" si="711"/>
        <v>#VALUE!</v>
      </c>
      <c r="CU1038" s="93"/>
      <c r="CV1038" s="94">
        <f t="shared" si="693"/>
        <v>0</v>
      </c>
      <c r="CW1038" s="93">
        <f t="shared" si="694"/>
        <v>0</v>
      </c>
      <c r="CX1038" s="86">
        <f t="shared" si="695"/>
        <v>0</v>
      </c>
      <c r="CY1038" s="93" t="e">
        <f t="shared" si="712"/>
        <v>#VALUE!</v>
      </c>
      <c r="CZ1038" s="93">
        <v>0</v>
      </c>
      <c r="DA1038" s="93">
        <v>0</v>
      </c>
      <c r="DB1038" s="93" t="e">
        <f t="shared" si="713"/>
        <v>#VALUE!</v>
      </c>
      <c r="DC1038" s="93">
        <v>0</v>
      </c>
      <c r="DD1038" s="91">
        <v>0</v>
      </c>
      <c r="DE1038" s="93" t="e">
        <f t="shared" si="714"/>
        <v>#VALUE!</v>
      </c>
      <c r="DF1038" s="93">
        <f t="shared" si="686"/>
        <v>0</v>
      </c>
      <c r="DG1038" s="93"/>
      <c r="DH1038" s="93">
        <v>0</v>
      </c>
      <c r="DI1038" s="93">
        <v>0</v>
      </c>
      <c r="DJ1038" s="86">
        <f t="shared" si="715"/>
        <v>0</v>
      </c>
      <c r="DK1038" s="91">
        <v>0</v>
      </c>
      <c r="DL1038" s="93"/>
      <c r="DM1038" s="93">
        <v>0</v>
      </c>
      <c r="DN1038" s="93" t="e">
        <f t="shared" si="687"/>
        <v>#VALUE!</v>
      </c>
      <c r="DO1038" s="93" t="e">
        <f t="shared" si="716"/>
        <v>#VALUE!</v>
      </c>
      <c r="DP1038" s="92" t="e">
        <f t="shared" si="717"/>
        <v>#VALUE!</v>
      </c>
      <c r="DQ1038" s="97">
        <f t="shared" si="688"/>
        <v>0</v>
      </c>
      <c r="DR1038" s="98">
        <f t="shared" si="718"/>
        <v>10</v>
      </c>
      <c r="DS1038" s="93" t="str">
        <f t="shared" si="719"/>
        <v>Mã tin sai !!!</v>
      </c>
      <c r="DT1038" s="93"/>
      <c r="DU1038" s="78" t="e">
        <f t="shared" si="689"/>
        <v>#VALUE!</v>
      </c>
      <c r="DV1038" s="78" t="e">
        <f>INDEX('08_DMGiaDat'!$L:$L,MATCH(DU1038,'08_DMGiaDat'!$R:$R,0))</f>
        <v>#VALUE!</v>
      </c>
      <c r="DW1038" s="78" t="str">
        <f t="shared" si="690"/>
        <v>5010700200100000001</v>
      </c>
      <c r="DX1038" s="78" t="str">
        <f>IFERROR(VLOOKUP(DW1038,'08_DMGiaDat'!C1018:C1019,2,FALSE),"N")</f>
        <v>N</v>
      </c>
      <c r="DY1038" s="78" t="str">
        <f t="shared" si="691"/>
        <v>50107002001001</v>
      </c>
      <c r="DZ1038" s="78" t="str">
        <f>IFERROR(VLOOKUP(DY1038,'08_DMGiaDat'!C1018:C1019,2,FALSE),"N")</f>
        <v>N</v>
      </c>
      <c r="EA1038" s="78" t="str">
        <f t="shared" si="692"/>
        <v>5010700200100000001</v>
      </c>
      <c r="EB1038" s="78" t="str">
        <f>IFERROR(VLOOKUP(EA1038,'08_DMGiaDat'!C1018:C1019,2,FALSE),"N")</f>
        <v>N</v>
      </c>
      <c r="EC1038" s="92" t="e">
        <f>IF(DV1038&lt;&gt;"N",DV1038,IF(DX1038&lt;&gt;"N",DX1038,IF(DZ1038&lt;&gt;"N",DZ1038*VLOOKUP(LEFT(CB1038,3),'03_DMMucDich'!C1002:C1006,5,FALSE),IF(EB1038&lt;&gt;"N",EB1038*VLOOKUP(LEFT(CB1038,3),'03_DMMucDich'!C1002:C1006,5,FALSE),"N/A"))))</f>
        <v>#VALUE!</v>
      </c>
    </row>
    <row r="1039" spans="1:133" s="34" customFormat="1" ht="16" x14ac:dyDescent="0.2">
      <c r="A1039" s="85">
        <v>1025</v>
      </c>
      <c r="B1039" s="86"/>
      <c r="C1039" s="87"/>
      <c r="D1039" s="141"/>
      <c r="E1039" s="86"/>
      <c r="F1039" s="88"/>
      <c r="G1039" s="88" t="s">
        <v>5718</v>
      </c>
      <c r="H1039" s="151">
        <v>2022</v>
      </c>
      <c r="I1039" s="86"/>
      <c r="J1039" s="86"/>
      <c r="K1039" s="145"/>
      <c r="L1039" s="105"/>
      <c r="M1039" s="86"/>
      <c r="N1039" s="105"/>
      <c r="O1039" s="105"/>
      <c r="P1039" s="86"/>
      <c r="Q1039" s="86"/>
      <c r="R1039" s="153"/>
      <c r="S1039" s="86"/>
      <c r="T1039" s="86"/>
      <c r="U1039" s="86"/>
      <c r="V1039" s="86" t="str">
        <f t="shared" si="699"/>
        <v xml:space="preserve">, </v>
      </c>
      <c r="W1039" s="86"/>
      <c r="X1039" s="86"/>
      <c r="Y1039" s="86"/>
      <c r="Z1039" s="88"/>
      <c r="AA1039" s="105"/>
      <c r="AB1039" s="86"/>
      <c r="AC1039" s="90"/>
      <c r="AD1039" s="86"/>
      <c r="AE1039" s="86"/>
      <c r="AF1039" s="86"/>
      <c r="AG1039" s="86"/>
      <c r="AH1039" s="160"/>
      <c r="AI1039" s="153"/>
      <c r="AJ1039" s="153"/>
      <c r="AK1039" s="86"/>
      <c r="AL1039" s="86"/>
      <c r="AM1039" s="153"/>
      <c r="AN1039" s="153"/>
      <c r="AO1039" s="165"/>
      <c r="AP1039" s="153"/>
      <c r="AQ1039" s="153"/>
      <c r="AR1039" s="166">
        <v>0</v>
      </c>
      <c r="AS1039" s="88" t="s">
        <v>5719</v>
      </c>
      <c r="AT1039" s="92">
        <f t="shared" si="710"/>
        <v>0</v>
      </c>
      <c r="AU1039" s="93">
        <v>0</v>
      </c>
      <c r="AV1039" s="93">
        <v>0</v>
      </c>
      <c r="AW1039" s="166">
        <v>0</v>
      </c>
      <c r="AX1039" s="93">
        <v>0</v>
      </c>
      <c r="AY1039" s="177"/>
      <c r="AZ1039" s="177">
        <v>0</v>
      </c>
      <c r="BA1039" s="178"/>
      <c r="BB1039" s="105"/>
      <c r="BC1039" s="105"/>
      <c r="BD1039" s="93"/>
      <c r="BE1039" s="93">
        <v>0</v>
      </c>
      <c r="BF1039" s="91">
        <v>0</v>
      </c>
      <c r="BG1039" s="94"/>
      <c r="BH1039" s="95"/>
      <c r="BI1039" s="93">
        <f t="shared" ref="BI1039:BI1102" si="720">K1039</f>
        <v>0</v>
      </c>
      <c r="BJ1039" s="105">
        <f t="shared" ref="BJ1039:BJ1102" si="721">L1039</f>
        <v>0</v>
      </c>
      <c r="BK1039" s="88">
        <f t="shared" ref="BK1039:BK1102" si="722">D1039</f>
        <v>0</v>
      </c>
      <c r="BL1039" s="86">
        <f t="shared" ref="BL1039:BL1102" si="723">M1039</f>
        <v>0</v>
      </c>
      <c r="BM1039" s="105">
        <f t="shared" ref="BM1039:BM1102" si="724">N1039</f>
        <v>0</v>
      </c>
      <c r="BN1039" s="86">
        <f t="shared" ref="BN1039:BN1102" si="725">O1039</f>
        <v>0</v>
      </c>
      <c r="BO1039" s="86">
        <f t="shared" ref="BO1039:BO1102" si="726">AJ1039</f>
        <v>0</v>
      </c>
      <c r="BP1039" s="86">
        <f t="shared" si="700"/>
        <v>0</v>
      </c>
      <c r="BQ1039" s="160"/>
      <c r="BR1039" s="86" t="s">
        <v>5720</v>
      </c>
      <c r="BS1039" s="88" t="s">
        <v>5721</v>
      </c>
      <c r="BT1039" s="86" t="s">
        <v>5722</v>
      </c>
      <c r="BU1039" s="86"/>
      <c r="BV1039" s="86">
        <f t="shared" si="701"/>
        <v>0</v>
      </c>
      <c r="BW1039" s="105" t="str">
        <f t="shared" si="702"/>
        <v/>
      </c>
      <c r="BX1039" s="86">
        <f t="shared" si="696"/>
        <v>0</v>
      </c>
      <c r="BY1039" s="86">
        <f t="shared" si="697"/>
        <v>0</v>
      </c>
      <c r="BZ1039" s="91">
        <f t="shared" si="698"/>
        <v>0</v>
      </c>
      <c r="CA1039" s="91">
        <v>0</v>
      </c>
      <c r="CB1039" s="96" t="s">
        <v>5719</v>
      </c>
      <c r="CC1039" s="91">
        <f t="shared" si="703"/>
        <v>0</v>
      </c>
      <c r="CD1039" s="91">
        <f t="shared" si="704"/>
        <v>0</v>
      </c>
      <c r="CE1039" s="93">
        <f t="shared" si="705"/>
        <v>0</v>
      </c>
      <c r="CF1039" s="93">
        <f t="shared" si="706"/>
        <v>0</v>
      </c>
      <c r="CG1039" s="105"/>
      <c r="CH1039" s="105"/>
      <c r="CI1039" s="86"/>
      <c r="CJ1039" s="188"/>
      <c r="CK1039" s="181">
        <f t="shared" si="707"/>
        <v>0</v>
      </c>
      <c r="CL1039" s="181">
        <f t="shared" si="708"/>
        <v>0</v>
      </c>
      <c r="CM1039" s="86" t="s">
        <v>5723</v>
      </c>
      <c r="CN1039" s="182"/>
      <c r="CO1039" s="183"/>
      <c r="CP1039" s="86" t="s">
        <v>5724</v>
      </c>
      <c r="CQ1039" s="153"/>
      <c r="CR1039" s="187" t="e">
        <f t="shared" si="709"/>
        <v>#VALUE!</v>
      </c>
      <c r="CS1039" s="188">
        <v>0</v>
      </c>
      <c r="CT1039" s="188" t="e">
        <f t="shared" si="711"/>
        <v>#VALUE!</v>
      </c>
      <c r="CU1039" s="93"/>
      <c r="CV1039" s="94">
        <f t="shared" si="693"/>
        <v>0</v>
      </c>
      <c r="CW1039" s="93">
        <f t="shared" si="694"/>
        <v>0</v>
      </c>
      <c r="CX1039" s="86">
        <f t="shared" si="695"/>
        <v>0</v>
      </c>
      <c r="CY1039" s="93" t="e">
        <f t="shared" si="712"/>
        <v>#VALUE!</v>
      </c>
      <c r="CZ1039" s="93">
        <v>0</v>
      </c>
      <c r="DA1039" s="93">
        <v>0</v>
      </c>
      <c r="DB1039" s="93" t="e">
        <f t="shared" si="713"/>
        <v>#VALUE!</v>
      </c>
      <c r="DC1039" s="93">
        <v>0</v>
      </c>
      <c r="DD1039" s="91">
        <v>0</v>
      </c>
      <c r="DE1039" s="93" t="e">
        <f t="shared" si="714"/>
        <v>#VALUE!</v>
      </c>
      <c r="DF1039" s="93">
        <f t="shared" ref="DF1039:DF1102" si="727">AV1039</f>
        <v>0</v>
      </c>
      <c r="DG1039" s="93"/>
      <c r="DH1039" s="93">
        <v>0</v>
      </c>
      <c r="DI1039" s="93">
        <v>0</v>
      </c>
      <c r="DJ1039" s="86">
        <f t="shared" si="715"/>
        <v>0</v>
      </c>
      <c r="DK1039" s="91">
        <v>0</v>
      </c>
      <c r="DL1039" s="93"/>
      <c r="DM1039" s="93">
        <v>0</v>
      </c>
      <c r="DN1039" s="93" t="e">
        <f t="shared" ref="DN1039:DN1102" si="728">CT1039</f>
        <v>#VALUE!</v>
      </c>
      <c r="DO1039" s="93" t="e">
        <f t="shared" si="716"/>
        <v>#VALUE!</v>
      </c>
      <c r="DP1039" s="92" t="e">
        <f t="shared" si="717"/>
        <v>#VALUE!</v>
      </c>
      <c r="DQ1039" s="97">
        <f t="shared" ref="DQ1039:DQ1102" si="729">IF(LEN(D1039)=13,LEFT(D1039,10)&amp;"-"&amp;RIGHT(D1039,3),D1039)</f>
        <v>0</v>
      </c>
      <c r="DR1039" s="98">
        <f t="shared" si="718"/>
        <v>10</v>
      </c>
      <c r="DS1039" s="93" t="str">
        <f t="shared" si="719"/>
        <v>Mã tin sai !!!</v>
      </c>
      <c r="DT1039" s="93"/>
      <c r="DU1039" s="78" t="e">
        <f t="shared" ref="DU1039:DU1102" si="730">IF(CP1039="",CONCATENATE(LEFT(BS1039,FIND("-",BS1039)-1),LEFT(CM1039,FIND("-",CM1039)-1),LEFT(CN1039,FIND("-",CN1039)-1),LEFT(CO1039,FIND("-",CO1039)-1),LEFT(CQ1039,FIND("-",CQ1039)-1),LEFT(CB1039,FIND("-",CB1039)-1)),CONCATENATE(LEFT(BS1039,FIND("-",BS1039)-1),LEFT(CM1039,FIND("-",CM1039)-1),LEFT(CN1039,FIND("-",CN1039)-1),LEFT(CO1039,FIND("-",CO1039)-1),LEFT(CP1039,FIND("-",CP1039)-1),LEFT(CQ1039,FIND("-",CQ1039)-1),LEFT(CB1039,FIND("-",CB1039)-1)))</f>
        <v>#VALUE!</v>
      </c>
      <c r="DV1039" s="78" t="e">
        <f>INDEX('08_DMGiaDat'!$L:$L,MATCH(DU1039,'08_DMGiaDat'!$R:$R,0))</f>
        <v>#VALUE!</v>
      </c>
      <c r="DW1039" s="78" t="str">
        <f t="shared" ref="DW1039:DW1102" si="731">CONCATENATE(LEFT(BS1039,5),LEFT(CM1039,3),LEFT(CN1039,3),MID(CO1039,4,2),LEFT(CP1039,3),"00000",LEFT(CB1039,3))</f>
        <v>5010700200100000001</v>
      </c>
      <c r="DX1039" s="78" t="str">
        <f>IFERROR(VLOOKUP(DW1039,'08_DMGiaDat'!C1018:C1019,2,FALSE),"N")</f>
        <v>N</v>
      </c>
      <c r="DY1039" s="78" t="str">
        <f t="shared" ref="DY1039:DY1102" si="732">CONCATENATE(LEFT(BS1039,5),LEFT(CM1039,3),LEFT(CN1039,3),MID(CO1039,4,2),LEFT(CP1039,3),LEFT(CQ1039,5),"001")</f>
        <v>50107002001001</v>
      </c>
      <c r="DZ1039" s="78" t="str">
        <f>IFERROR(VLOOKUP(DY1039,'08_DMGiaDat'!C1018:C1019,2,FALSE),"N")</f>
        <v>N</v>
      </c>
      <c r="EA1039" s="78" t="str">
        <f t="shared" ref="EA1039:EA1102" si="733">CONCATENATE(LEFT(BS1039,5),LEFT(CM1039,3),LEFT(CN1039,3),MID(CO1039,4,2),LEFT(CP1039,3),"00000","001")</f>
        <v>5010700200100000001</v>
      </c>
      <c r="EB1039" s="78" t="str">
        <f>IFERROR(VLOOKUP(EA1039,'08_DMGiaDat'!C1018:C1019,2,FALSE),"N")</f>
        <v>N</v>
      </c>
      <c r="EC1039" s="92" t="e">
        <f>IF(DV1039&lt;&gt;"N",DV1039,IF(DX1039&lt;&gt;"N",DX1039,IF(DZ1039&lt;&gt;"N",DZ1039*VLOOKUP(LEFT(CB1039,3),'03_DMMucDich'!C1002:C1006,5,FALSE),IF(EB1039&lt;&gt;"N",EB1039*VLOOKUP(LEFT(CB1039,3),'03_DMMucDich'!C1002:C1006,5,FALSE),"N/A"))))</f>
        <v>#VALUE!</v>
      </c>
    </row>
    <row r="1040" spans="1:133" s="34" customFormat="1" ht="16" x14ac:dyDescent="0.2">
      <c r="A1040" s="85">
        <v>1026</v>
      </c>
      <c r="B1040" s="86"/>
      <c r="C1040" s="87"/>
      <c r="D1040" s="141"/>
      <c r="E1040" s="86"/>
      <c r="F1040" s="88"/>
      <c r="G1040" s="88" t="s">
        <v>5718</v>
      </c>
      <c r="H1040" s="151">
        <v>2022</v>
      </c>
      <c r="I1040" s="86"/>
      <c r="J1040" s="86"/>
      <c r="K1040" s="145"/>
      <c r="L1040" s="105"/>
      <c r="M1040" s="86"/>
      <c r="N1040" s="105"/>
      <c r="O1040" s="105"/>
      <c r="P1040" s="86"/>
      <c r="Q1040" s="86"/>
      <c r="R1040" s="153"/>
      <c r="S1040" s="86"/>
      <c r="T1040" s="86"/>
      <c r="U1040" s="86"/>
      <c r="V1040" s="86" t="str">
        <f t="shared" si="699"/>
        <v xml:space="preserve">, </v>
      </c>
      <c r="W1040" s="86"/>
      <c r="X1040" s="86"/>
      <c r="Y1040" s="86"/>
      <c r="Z1040" s="88"/>
      <c r="AA1040" s="105"/>
      <c r="AB1040" s="86"/>
      <c r="AC1040" s="90"/>
      <c r="AD1040" s="86"/>
      <c r="AE1040" s="86"/>
      <c r="AF1040" s="86"/>
      <c r="AG1040" s="86"/>
      <c r="AH1040" s="160"/>
      <c r="AI1040" s="153"/>
      <c r="AJ1040" s="153"/>
      <c r="AK1040" s="86"/>
      <c r="AL1040" s="86"/>
      <c r="AM1040" s="153"/>
      <c r="AN1040" s="153"/>
      <c r="AO1040" s="165"/>
      <c r="AP1040" s="153"/>
      <c r="AQ1040" s="153"/>
      <c r="AR1040" s="166">
        <v>0</v>
      </c>
      <c r="AS1040" s="88" t="s">
        <v>5719</v>
      </c>
      <c r="AT1040" s="92">
        <f t="shared" si="710"/>
        <v>0</v>
      </c>
      <c r="AU1040" s="93">
        <v>0</v>
      </c>
      <c r="AV1040" s="93">
        <v>0</v>
      </c>
      <c r="AW1040" s="166">
        <v>0</v>
      </c>
      <c r="AX1040" s="93">
        <v>0</v>
      </c>
      <c r="AY1040" s="177"/>
      <c r="AZ1040" s="177">
        <v>0</v>
      </c>
      <c r="BA1040" s="178"/>
      <c r="BB1040" s="105"/>
      <c r="BC1040" s="105"/>
      <c r="BD1040" s="93"/>
      <c r="BE1040" s="93">
        <v>0</v>
      </c>
      <c r="BF1040" s="91">
        <v>0</v>
      </c>
      <c r="BG1040" s="94"/>
      <c r="BH1040" s="95"/>
      <c r="BI1040" s="93">
        <f t="shared" si="720"/>
        <v>0</v>
      </c>
      <c r="BJ1040" s="105">
        <f t="shared" si="721"/>
        <v>0</v>
      </c>
      <c r="BK1040" s="88">
        <f t="shared" si="722"/>
        <v>0</v>
      </c>
      <c r="BL1040" s="86">
        <f t="shared" si="723"/>
        <v>0</v>
      </c>
      <c r="BM1040" s="105">
        <f t="shared" si="724"/>
        <v>0</v>
      </c>
      <c r="BN1040" s="86">
        <f t="shared" si="725"/>
        <v>0</v>
      </c>
      <c r="BO1040" s="86">
        <f t="shared" si="726"/>
        <v>0</v>
      </c>
      <c r="BP1040" s="86">
        <f t="shared" si="700"/>
        <v>0</v>
      </c>
      <c r="BQ1040" s="160"/>
      <c r="BR1040" s="86" t="s">
        <v>5720</v>
      </c>
      <c r="BS1040" s="88" t="s">
        <v>5721</v>
      </c>
      <c r="BT1040" s="86" t="s">
        <v>5722</v>
      </c>
      <c r="BU1040" s="86"/>
      <c r="BV1040" s="86">
        <f t="shared" si="701"/>
        <v>0</v>
      </c>
      <c r="BW1040" s="105" t="str">
        <f t="shared" si="702"/>
        <v/>
      </c>
      <c r="BX1040" s="86">
        <f t="shared" si="696"/>
        <v>0</v>
      </c>
      <c r="BY1040" s="86">
        <f t="shared" si="697"/>
        <v>0</v>
      </c>
      <c r="BZ1040" s="91">
        <f t="shared" si="698"/>
        <v>0</v>
      </c>
      <c r="CA1040" s="91">
        <v>0</v>
      </c>
      <c r="CB1040" s="96" t="s">
        <v>5719</v>
      </c>
      <c r="CC1040" s="91">
        <f t="shared" si="703"/>
        <v>0</v>
      </c>
      <c r="CD1040" s="91">
        <f t="shared" si="704"/>
        <v>0</v>
      </c>
      <c r="CE1040" s="93">
        <f t="shared" si="705"/>
        <v>0</v>
      </c>
      <c r="CF1040" s="93">
        <f t="shared" si="706"/>
        <v>0</v>
      </c>
      <c r="CG1040" s="105"/>
      <c r="CH1040" s="105"/>
      <c r="CI1040" s="86"/>
      <c r="CJ1040" s="188"/>
      <c r="CK1040" s="181">
        <f t="shared" si="707"/>
        <v>0</v>
      </c>
      <c r="CL1040" s="181">
        <f t="shared" si="708"/>
        <v>0</v>
      </c>
      <c r="CM1040" s="86" t="s">
        <v>5723</v>
      </c>
      <c r="CN1040" s="182"/>
      <c r="CO1040" s="183"/>
      <c r="CP1040" s="86" t="s">
        <v>5724</v>
      </c>
      <c r="CQ1040" s="153"/>
      <c r="CR1040" s="187" t="e">
        <f t="shared" si="709"/>
        <v>#VALUE!</v>
      </c>
      <c r="CS1040" s="188">
        <v>0</v>
      </c>
      <c r="CT1040" s="188" t="e">
        <f t="shared" si="711"/>
        <v>#VALUE!</v>
      </c>
      <c r="CU1040" s="93"/>
      <c r="CV1040" s="94">
        <f t="shared" ref="CV1040:CV1103" si="734">IF(OR(CK1040=0,CK1040&lt;=CL1040),CK1040,CL1040)</f>
        <v>0</v>
      </c>
      <c r="CW1040" s="93">
        <f t="shared" ref="CW1040:CW1103" si="735">IF(AND(CK1040&gt;CL1040,CK1040&lt;=CL1040*4),CK1040-CL1040,IF(CK1040&gt;=CL1040*4,CL1040*3,0))</f>
        <v>0</v>
      </c>
      <c r="CX1040" s="86">
        <f t="shared" ref="CX1040:CX1103" si="736">IF(CK1040&gt;=CL1040*4,CK1040-CL1040*4,0)</f>
        <v>0</v>
      </c>
      <c r="CY1040" s="93" t="e">
        <f t="shared" si="712"/>
        <v>#VALUE!</v>
      </c>
      <c r="CZ1040" s="93">
        <v>0</v>
      </c>
      <c r="DA1040" s="93">
        <v>0</v>
      </c>
      <c r="DB1040" s="93" t="e">
        <f t="shared" si="713"/>
        <v>#VALUE!</v>
      </c>
      <c r="DC1040" s="93">
        <v>0</v>
      </c>
      <c r="DD1040" s="91">
        <v>0</v>
      </c>
      <c r="DE1040" s="93" t="e">
        <f t="shared" si="714"/>
        <v>#VALUE!</v>
      </c>
      <c r="DF1040" s="93">
        <f t="shared" si="727"/>
        <v>0</v>
      </c>
      <c r="DG1040" s="93"/>
      <c r="DH1040" s="93">
        <v>0</v>
      </c>
      <c r="DI1040" s="93">
        <v>0</v>
      </c>
      <c r="DJ1040" s="86">
        <f t="shared" si="715"/>
        <v>0</v>
      </c>
      <c r="DK1040" s="91">
        <v>0</v>
      </c>
      <c r="DL1040" s="93"/>
      <c r="DM1040" s="93">
        <v>0</v>
      </c>
      <c r="DN1040" s="93" t="e">
        <f t="shared" si="728"/>
        <v>#VALUE!</v>
      </c>
      <c r="DO1040" s="93" t="e">
        <f t="shared" si="716"/>
        <v>#VALUE!</v>
      </c>
      <c r="DP1040" s="92" t="e">
        <f t="shared" si="717"/>
        <v>#VALUE!</v>
      </c>
      <c r="DQ1040" s="97">
        <f t="shared" si="729"/>
        <v>0</v>
      </c>
      <c r="DR1040" s="98">
        <f t="shared" si="718"/>
        <v>10</v>
      </c>
      <c r="DS1040" s="93" t="str">
        <f t="shared" si="719"/>
        <v>Mã tin sai !!!</v>
      </c>
      <c r="DT1040" s="93"/>
      <c r="DU1040" s="78" t="e">
        <f t="shared" si="730"/>
        <v>#VALUE!</v>
      </c>
      <c r="DV1040" s="78" t="e">
        <f>INDEX('08_DMGiaDat'!$L:$L,MATCH(DU1040,'08_DMGiaDat'!$R:$R,0))</f>
        <v>#VALUE!</v>
      </c>
      <c r="DW1040" s="78" t="str">
        <f t="shared" si="731"/>
        <v>5010700200100000001</v>
      </c>
      <c r="DX1040" s="78" t="str">
        <f>IFERROR(VLOOKUP(DW1040,'08_DMGiaDat'!C1018:C1019,2,FALSE),"N")</f>
        <v>N</v>
      </c>
      <c r="DY1040" s="78" t="str">
        <f t="shared" si="732"/>
        <v>50107002001001</v>
      </c>
      <c r="DZ1040" s="78" t="str">
        <f>IFERROR(VLOOKUP(DY1040,'08_DMGiaDat'!C1018:C1019,2,FALSE),"N")</f>
        <v>N</v>
      </c>
      <c r="EA1040" s="78" t="str">
        <f t="shared" si="733"/>
        <v>5010700200100000001</v>
      </c>
      <c r="EB1040" s="78" t="str">
        <f>IFERROR(VLOOKUP(EA1040,'08_DMGiaDat'!C1018:C1019,2,FALSE),"N")</f>
        <v>N</v>
      </c>
      <c r="EC1040" s="92" t="e">
        <f>IF(DV1040&lt;&gt;"N",DV1040,IF(DX1040&lt;&gt;"N",DX1040,IF(DZ1040&lt;&gt;"N",DZ1040*VLOOKUP(LEFT(CB1040,3),'03_DMMucDich'!C1002:C1006,5,FALSE),IF(EB1040&lt;&gt;"N",EB1040*VLOOKUP(LEFT(CB1040,3),'03_DMMucDich'!C1002:C1006,5,FALSE),"N/A"))))</f>
        <v>#VALUE!</v>
      </c>
    </row>
    <row r="1041" spans="1:133" s="34" customFormat="1" ht="16" x14ac:dyDescent="0.2">
      <c r="A1041" s="85">
        <v>1027</v>
      </c>
      <c r="B1041" s="86"/>
      <c r="C1041" s="87"/>
      <c r="D1041" s="141"/>
      <c r="E1041" s="86"/>
      <c r="F1041" s="88"/>
      <c r="G1041" s="88" t="s">
        <v>5718</v>
      </c>
      <c r="H1041" s="151">
        <v>2022</v>
      </c>
      <c r="I1041" s="86"/>
      <c r="J1041" s="86"/>
      <c r="K1041" s="145"/>
      <c r="L1041" s="105"/>
      <c r="M1041" s="86"/>
      <c r="N1041" s="105"/>
      <c r="O1041" s="105"/>
      <c r="P1041" s="86"/>
      <c r="Q1041" s="86"/>
      <c r="R1041" s="153"/>
      <c r="S1041" s="86"/>
      <c r="T1041" s="86"/>
      <c r="U1041" s="86"/>
      <c r="V1041" s="86" t="str">
        <f t="shared" si="699"/>
        <v xml:space="preserve">, </v>
      </c>
      <c r="W1041" s="86"/>
      <c r="X1041" s="86"/>
      <c r="Y1041" s="86"/>
      <c r="Z1041" s="88"/>
      <c r="AA1041" s="105"/>
      <c r="AB1041" s="86"/>
      <c r="AC1041" s="90"/>
      <c r="AD1041" s="86"/>
      <c r="AE1041" s="86"/>
      <c r="AF1041" s="86"/>
      <c r="AG1041" s="86"/>
      <c r="AH1041" s="160"/>
      <c r="AI1041" s="153"/>
      <c r="AJ1041" s="153"/>
      <c r="AK1041" s="86"/>
      <c r="AL1041" s="86"/>
      <c r="AM1041" s="153"/>
      <c r="AN1041" s="153"/>
      <c r="AO1041" s="165"/>
      <c r="AP1041" s="153"/>
      <c r="AQ1041" s="153"/>
      <c r="AR1041" s="166">
        <v>0</v>
      </c>
      <c r="AS1041" s="88" t="s">
        <v>5719</v>
      </c>
      <c r="AT1041" s="92">
        <f t="shared" si="710"/>
        <v>0</v>
      </c>
      <c r="AU1041" s="93">
        <v>0</v>
      </c>
      <c r="AV1041" s="93">
        <v>0</v>
      </c>
      <c r="AW1041" s="166">
        <v>0</v>
      </c>
      <c r="AX1041" s="93">
        <v>0</v>
      </c>
      <c r="AY1041" s="177"/>
      <c r="AZ1041" s="177">
        <v>0</v>
      </c>
      <c r="BA1041" s="178"/>
      <c r="BB1041" s="105"/>
      <c r="BC1041" s="105"/>
      <c r="BD1041" s="93"/>
      <c r="BE1041" s="93">
        <v>0</v>
      </c>
      <c r="BF1041" s="91">
        <v>0</v>
      </c>
      <c r="BG1041" s="94"/>
      <c r="BH1041" s="95"/>
      <c r="BI1041" s="93">
        <f t="shared" si="720"/>
        <v>0</v>
      </c>
      <c r="BJ1041" s="105">
        <f t="shared" si="721"/>
        <v>0</v>
      </c>
      <c r="BK1041" s="88">
        <f t="shared" si="722"/>
        <v>0</v>
      </c>
      <c r="BL1041" s="86">
        <f t="shared" si="723"/>
        <v>0</v>
      </c>
      <c r="BM1041" s="105">
        <f t="shared" si="724"/>
        <v>0</v>
      </c>
      <c r="BN1041" s="86">
        <f t="shared" si="725"/>
        <v>0</v>
      </c>
      <c r="BO1041" s="86">
        <f t="shared" si="726"/>
        <v>0</v>
      </c>
      <c r="BP1041" s="86">
        <f t="shared" si="700"/>
        <v>0</v>
      </c>
      <c r="BQ1041" s="160"/>
      <c r="BR1041" s="86" t="s">
        <v>5720</v>
      </c>
      <c r="BS1041" s="88" t="s">
        <v>5721</v>
      </c>
      <c r="BT1041" s="86" t="s">
        <v>5722</v>
      </c>
      <c r="BU1041" s="86"/>
      <c r="BV1041" s="86">
        <f t="shared" si="701"/>
        <v>0</v>
      </c>
      <c r="BW1041" s="105" t="str">
        <f t="shared" si="702"/>
        <v/>
      </c>
      <c r="BX1041" s="86">
        <f t="shared" ref="BX1041:BX1104" si="737">AP1041</f>
        <v>0</v>
      </c>
      <c r="BY1041" s="86">
        <f t="shared" ref="BY1041:BY1104" si="738">AQ1041</f>
        <v>0</v>
      </c>
      <c r="BZ1041" s="91">
        <f t="shared" ref="BZ1041:BZ1104" si="739">AR1041</f>
        <v>0</v>
      </c>
      <c r="CA1041" s="91">
        <v>0</v>
      </c>
      <c r="CB1041" s="96" t="s">
        <v>5719</v>
      </c>
      <c r="CC1041" s="91">
        <f t="shared" si="703"/>
        <v>0</v>
      </c>
      <c r="CD1041" s="91">
        <f t="shared" si="704"/>
        <v>0</v>
      </c>
      <c r="CE1041" s="93">
        <f t="shared" si="705"/>
        <v>0</v>
      </c>
      <c r="CF1041" s="93">
        <f t="shared" si="706"/>
        <v>0</v>
      </c>
      <c r="CG1041" s="105"/>
      <c r="CH1041" s="105"/>
      <c r="CI1041" s="86"/>
      <c r="CJ1041" s="188"/>
      <c r="CK1041" s="181">
        <f t="shared" si="707"/>
        <v>0</v>
      </c>
      <c r="CL1041" s="181">
        <f t="shared" si="708"/>
        <v>0</v>
      </c>
      <c r="CM1041" s="86" t="s">
        <v>5723</v>
      </c>
      <c r="CN1041" s="182"/>
      <c r="CO1041" s="183"/>
      <c r="CP1041" s="86" t="s">
        <v>5724</v>
      </c>
      <c r="CQ1041" s="153"/>
      <c r="CR1041" s="187" t="e">
        <f t="shared" si="709"/>
        <v>#VALUE!</v>
      </c>
      <c r="CS1041" s="188">
        <v>0</v>
      </c>
      <c r="CT1041" s="188" t="e">
        <f t="shared" si="711"/>
        <v>#VALUE!</v>
      </c>
      <c r="CU1041" s="93"/>
      <c r="CV1041" s="94">
        <f t="shared" si="734"/>
        <v>0</v>
      </c>
      <c r="CW1041" s="93">
        <f t="shared" si="735"/>
        <v>0</v>
      </c>
      <c r="CX1041" s="86">
        <f t="shared" si="736"/>
        <v>0</v>
      </c>
      <c r="CY1041" s="93" t="e">
        <f t="shared" si="712"/>
        <v>#VALUE!</v>
      </c>
      <c r="CZ1041" s="93">
        <v>0</v>
      </c>
      <c r="DA1041" s="93">
        <v>0</v>
      </c>
      <c r="DB1041" s="93" t="e">
        <f t="shared" si="713"/>
        <v>#VALUE!</v>
      </c>
      <c r="DC1041" s="93">
        <v>0</v>
      </c>
      <c r="DD1041" s="91">
        <v>0</v>
      </c>
      <c r="DE1041" s="93" t="e">
        <f t="shared" si="714"/>
        <v>#VALUE!</v>
      </c>
      <c r="DF1041" s="93">
        <f t="shared" si="727"/>
        <v>0</v>
      </c>
      <c r="DG1041" s="93"/>
      <c r="DH1041" s="93">
        <v>0</v>
      </c>
      <c r="DI1041" s="93">
        <v>0</v>
      </c>
      <c r="DJ1041" s="86">
        <f t="shared" si="715"/>
        <v>0</v>
      </c>
      <c r="DK1041" s="91">
        <v>0</v>
      </c>
      <c r="DL1041" s="93"/>
      <c r="DM1041" s="93">
        <v>0</v>
      </c>
      <c r="DN1041" s="93" t="e">
        <f t="shared" si="728"/>
        <v>#VALUE!</v>
      </c>
      <c r="DO1041" s="93" t="e">
        <f t="shared" si="716"/>
        <v>#VALUE!</v>
      </c>
      <c r="DP1041" s="92" t="e">
        <f t="shared" si="717"/>
        <v>#VALUE!</v>
      </c>
      <c r="DQ1041" s="97">
        <f t="shared" si="729"/>
        <v>0</v>
      </c>
      <c r="DR1041" s="98">
        <f t="shared" si="718"/>
        <v>10</v>
      </c>
      <c r="DS1041" s="93" t="str">
        <f t="shared" si="719"/>
        <v>Mã tin sai !!!</v>
      </c>
      <c r="DT1041" s="93"/>
      <c r="DU1041" s="78" t="e">
        <f t="shared" si="730"/>
        <v>#VALUE!</v>
      </c>
      <c r="DV1041" s="78" t="e">
        <f>INDEX('08_DMGiaDat'!$L:$L,MATCH(DU1041,'08_DMGiaDat'!$R:$R,0))</f>
        <v>#VALUE!</v>
      </c>
      <c r="DW1041" s="78" t="str">
        <f t="shared" si="731"/>
        <v>5010700200100000001</v>
      </c>
      <c r="DX1041" s="78" t="str">
        <f>IFERROR(VLOOKUP(DW1041,'08_DMGiaDat'!C1018:C1019,2,FALSE),"N")</f>
        <v>N</v>
      </c>
      <c r="DY1041" s="78" t="str">
        <f t="shared" si="732"/>
        <v>50107002001001</v>
      </c>
      <c r="DZ1041" s="78" t="str">
        <f>IFERROR(VLOOKUP(DY1041,'08_DMGiaDat'!C1018:C1019,2,FALSE),"N")</f>
        <v>N</v>
      </c>
      <c r="EA1041" s="78" t="str">
        <f t="shared" si="733"/>
        <v>5010700200100000001</v>
      </c>
      <c r="EB1041" s="78" t="str">
        <f>IFERROR(VLOOKUP(EA1041,'08_DMGiaDat'!C1018:C1019,2,FALSE),"N")</f>
        <v>N</v>
      </c>
      <c r="EC1041" s="92" t="e">
        <f>IF(DV1041&lt;&gt;"N",DV1041,IF(DX1041&lt;&gt;"N",DX1041,IF(DZ1041&lt;&gt;"N",DZ1041*VLOOKUP(LEFT(CB1041,3),'03_DMMucDich'!C1002:C1006,5,FALSE),IF(EB1041&lt;&gt;"N",EB1041*VLOOKUP(LEFT(CB1041,3),'03_DMMucDich'!C1002:C1006,5,FALSE),"N/A"))))</f>
        <v>#VALUE!</v>
      </c>
    </row>
    <row r="1042" spans="1:133" s="34" customFormat="1" ht="16" x14ac:dyDescent="0.2">
      <c r="A1042" s="85">
        <v>1028</v>
      </c>
      <c r="B1042" s="86"/>
      <c r="C1042" s="87"/>
      <c r="D1042" s="141"/>
      <c r="E1042" s="86"/>
      <c r="F1042" s="88"/>
      <c r="G1042" s="88" t="s">
        <v>5718</v>
      </c>
      <c r="H1042" s="151">
        <v>2022</v>
      </c>
      <c r="I1042" s="86"/>
      <c r="J1042" s="86"/>
      <c r="K1042" s="145"/>
      <c r="L1042" s="105"/>
      <c r="M1042" s="86"/>
      <c r="N1042" s="105"/>
      <c r="O1042" s="105"/>
      <c r="P1042" s="86"/>
      <c r="Q1042" s="86"/>
      <c r="R1042" s="153"/>
      <c r="S1042" s="86"/>
      <c r="T1042" s="86"/>
      <c r="U1042" s="86"/>
      <c r="V1042" s="86" t="str">
        <f t="shared" si="699"/>
        <v xml:space="preserve">, </v>
      </c>
      <c r="W1042" s="86"/>
      <c r="X1042" s="86"/>
      <c r="Y1042" s="86"/>
      <c r="Z1042" s="88"/>
      <c r="AA1042" s="105"/>
      <c r="AB1042" s="86"/>
      <c r="AC1042" s="90"/>
      <c r="AD1042" s="86"/>
      <c r="AE1042" s="86"/>
      <c r="AF1042" s="86"/>
      <c r="AG1042" s="86"/>
      <c r="AH1042" s="160"/>
      <c r="AI1042" s="153"/>
      <c r="AJ1042" s="153"/>
      <c r="AK1042" s="86"/>
      <c r="AL1042" s="86"/>
      <c r="AM1042" s="153"/>
      <c r="AN1042" s="153"/>
      <c r="AO1042" s="165"/>
      <c r="AP1042" s="153"/>
      <c r="AQ1042" s="153"/>
      <c r="AR1042" s="166">
        <v>0</v>
      </c>
      <c r="AS1042" s="88" t="s">
        <v>5719</v>
      </c>
      <c r="AT1042" s="92">
        <f t="shared" si="710"/>
        <v>0</v>
      </c>
      <c r="AU1042" s="93">
        <v>0</v>
      </c>
      <c r="AV1042" s="93">
        <v>0</v>
      </c>
      <c r="AW1042" s="166">
        <v>0</v>
      </c>
      <c r="AX1042" s="93">
        <v>0</v>
      </c>
      <c r="AY1042" s="177"/>
      <c r="AZ1042" s="177">
        <v>0</v>
      </c>
      <c r="BA1042" s="178"/>
      <c r="BB1042" s="105"/>
      <c r="BC1042" s="105"/>
      <c r="BD1042" s="93"/>
      <c r="BE1042" s="93">
        <v>0</v>
      </c>
      <c r="BF1042" s="91">
        <v>0</v>
      </c>
      <c r="BG1042" s="94"/>
      <c r="BH1042" s="95"/>
      <c r="BI1042" s="93">
        <f t="shared" si="720"/>
        <v>0</v>
      </c>
      <c r="BJ1042" s="105">
        <f t="shared" si="721"/>
        <v>0</v>
      </c>
      <c r="BK1042" s="88">
        <f t="shared" si="722"/>
        <v>0</v>
      </c>
      <c r="BL1042" s="86">
        <f t="shared" si="723"/>
        <v>0</v>
      </c>
      <c r="BM1042" s="105">
        <f t="shared" si="724"/>
        <v>0</v>
      </c>
      <c r="BN1042" s="86">
        <f t="shared" si="725"/>
        <v>0</v>
      </c>
      <c r="BO1042" s="86">
        <f t="shared" si="726"/>
        <v>0</v>
      </c>
      <c r="BP1042" s="86">
        <f t="shared" si="700"/>
        <v>0</v>
      </c>
      <c r="BQ1042" s="160"/>
      <c r="BR1042" s="86" t="s">
        <v>5720</v>
      </c>
      <c r="BS1042" s="88" t="s">
        <v>5721</v>
      </c>
      <c r="BT1042" s="86" t="s">
        <v>5722</v>
      </c>
      <c r="BU1042" s="86"/>
      <c r="BV1042" s="86">
        <f t="shared" si="701"/>
        <v>0</v>
      </c>
      <c r="BW1042" s="105" t="str">
        <f t="shared" si="702"/>
        <v/>
      </c>
      <c r="BX1042" s="86">
        <f t="shared" si="737"/>
        <v>0</v>
      </c>
      <c r="BY1042" s="86">
        <f t="shared" si="738"/>
        <v>0</v>
      </c>
      <c r="BZ1042" s="91">
        <f t="shared" si="739"/>
        <v>0</v>
      </c>
      <c r="CA1042" s="91">
        <v>0</v>
      </c>
      <c r="CB1042" s="96" t="s">
        <v>5719</v>
      </c>
      <c r="CC1042" s="91">
        <f t="shared" si="703"/>
        <v>0</v>
      </c>
      <c r="CD1042" s="91">
        <f t="shared" si="704"/>
        <v>0</v>
      </c>
      <c r="CE1042" s="93">
        <f t="shared" si="705"/>
        <v>0</v>
      </c>
      <c r="CF1042" s="93">
        <f t="shared" si="706"/>
        <v>0</v>
      </c>
      <c r="CG1042" s="105"/>
      <c r="CH1042" s="105"/>
      <c r="CI1042" s="86"/>
      <c r="CJ1042" s="188"/>
      <c r="CK1042" s="181">
        <f t="shared" si="707"/>
        <v>0</v>
      </c>
      <c r="CL1042" s="181">
        <f t="shared" si="708"/>
        <v>0</v>
      </c>
      <c r="CM1042" s="86" t="s">
        <v>5723</v>
      </c>
      <c r="CN1042" s="182"/>
      <c r="CO1042" s="183"/>
      <c r="CP1042" s="86" t="s">
        <v>5724</v>
      </c>
      <c r="CQ1042" s="153"/>
      <c r="CR1042" s="187" t="e">
        <f t="shared" si="709"/>
        <v>#VALUE!</v>
      </c>
      <c r="CS1042" s="188">
        <v>0</v>
      </c>
      <c r="CT1042" s="188" t="e">
        <f t="shared" si="711"/>
        <v>#VALUE!</v>
      </c>
      <c r="CU1042" s="93"/>
      <c r="CV1042" s="94">
        <f t="shared" si="734"/>
        <v>0</v>
      </c>
      <c r="CW1042" s="93">
        <f t="shared" si="735"/>
        <v>0</v>
      </c>
      <c r="CX1042" s="86">
        <f t="shared" si="736"/>
        <v>0</v>
      </c>
      <c r="CY1042" s="93" t="e">
        <f t="shared" si="712"/>
        <v>#VALUE!</v>
      </c>
      <c r="CZ1042" s="93">
        <v>0</v>
      </c>
      <c r="DA1042" s="93">
        <v>0</v>
      </c>
      <c r="DB1042" s="93" t="e">
        <f t="shared" si="713"/>
        <v>#VALUE!</v>
      </c>
      <c r="DC1042" s="93">
        <v>0</v>
      </c>
      <c r="DD1042" s="91">
        <v>0</v>
      </c>
      <c r="DE1042" s="93" t="e">
        <f t="shared" si="714"/>
        <v>#VALUE!</v>
      </c>
      <c r="DF1042" s="93">
        <f t="shared" si="727"/>
        <v>0</v>
      </c>
      <c r="DG1042" s="93"/>
      <c r="DH1042" s="93">
        <v>0</v>
      </c>
      <c r="DI1042" s="93">
        <v>0</v>
      </c>
      <c r="DJ1042" s="86">
        <f t="shared" si="715"/>
        <v>0</v>
      </c>
      <c r="DK1042" s="91">
        <v>0</v>
      </c>
      <c r="DL1042" s="93"/>
      <c r="DM1042" s="93">
        <v>0</v>
      </c>
      <c r="DN1042" s="93" t="e">
        <f t="shared" si="728"/>
        <v>#VALUE!</v>
      </c>
      <c r="DO1042" s="93" t="e">
        <f t="shared" si="716"/>
        <v>#VALUE!</v>
      </c>
      <c r="DP1042" s="92" t="e">
        <f t="shared" si="717"/>
        <v>#VALUE!</v>
      </c>
      <c r="DQ1042" s="97">
        <f t="shared" si="729"/>
        <v>0</v>
      </c>
      <c r="DR1042" s="98">
        <f t="shared" si="718"/>
        <v>10</v>
      </c>
      <c r="DS1042" s="93" t="str">
        <f t="shared" si="719"/>
        <v>Mã tin sai !!!</v>
      </c>
      <c r="DT1042" s="93"/>
      <c r="DU1042" s="78" t="e">
        <f t="shared" si="730"/>
        <v>#VALUE!</v>
      </c>
      <c r="DV1042" s="78" t="e">
        <f>INDEX('08_DMGiaDat'!$L:$L,MATCH(DU1042,'08_DMGiaDat'!$R:$R,0))</f>
        <v>#VALUE!</v>
      </c>
      <c r="DW1042" s="78" t="str">
        <f t="shared" si="731"/>
        <v>5010700200100000001</v>
      </c>
      <c r="DX1042" s="78" t="str">
        <f>IFERROR(VLOOKUP(DW1042,'08_DMGiaDat'!C1018:C1019,2,FALSE),"N")</f>
        <v>N</v>
      </c>
      <c r="DY1042" s="78" t="str">
        <f t="shared" si="732"/>
        <v>50107002001001</v>
      </c>
      <c r="DZ1042" s="78" t="str">
        <f>IFERROR(VLOOKUP(DY1042,'08_DMGiaDat'!C1018:C1019,2,FALSE),"N")</f>
        <v>N</v>
      </c>
      <c r="EA1042" s="78" t="str">
        <f t="shared" si="733"/>
        <v>5010700200100000001</v>
      </c>
      <c r="EB1042" s="78" t="str">
        <f>IFERROR(VLOOKUP(EA1042,'08_DMGiaDat'!C1018:C1019,2,FALSE),"N")</f>
        <v>N</v>
      </c>
      <c r="EC1042" s="92" t="e">
        <f>IF(DV1042&lt;&gt;"N",DV1042,IF(DX1042&lt;&gt;"N",DX1042,IF(DZ1042&lt;&gt;"N",DZ1042*VLOOKUP(LEFT(CB1042,3),'03_DMMucDich'!C1002:C1006,5,FALSE),IF(EB1042&lt;&gt;"N",EB1042*VLOOKUP(LEFT(CB1042,3),'03_DMMucDich'!C1002:C1006,5,FALSE),"N/A"))))</f>
        <v>#VALUE!</v>
      </c>
    </row>
    <row r="1043" spans="1:133" s="34" customFormat="1" ht="16" x14ac:dyDescent="0.2">
      <c r="A1043" s="85">
        <v>1029</v>
      </c>
      <c r="B1043" s="86"/>
      <c r="C1043" s="87"/>
      <c r="D1043" s="141"/>
      <c r="E1043" s="86"/>
      <c r="F1043" s="88"/>
      <c r="G1043" s="88" t="s">
        <v>5718</v>
      </c>
      <c r="H1043" s="151">
        <v>2022</v>
      </c>
      <c r="I1043" s="86"/>
      <c r="J1043" s="86"/>
      <c r="K1043" s="145"/>
      <c r="L1043" s="105"/>
      <c r="M1043" s="86"/>
      <c r="N1043" s="105"/>
      <c r="O1043" s="105"/>
      <c r="P1043" s="86"/>
      <c r="Q1043" s="86"/>
      <c r="R1043" s="153"/>
      <c r="S1043" s="86"/>
      <c r="T1043" s="86"/>
      <c r="U1043" s="86"/>
      <c r="V1043" s="86" t="str">
        <f t="shared" si="699"/>
        <v xml:space="preserve">, </v>
      </c>
      <c r="W1043" s="86"/>
      <c r="X1043" s="86"/>
      <c r="Y1043" s="86"/>
      <c r="Z1043" s="88"/>
      <c r="AA1043" s="105"/>
      <c r="AB1043" s="86"/>
      <c r="AC1043" s="90"/>
      <c r="AD1043" s="86"/>
      <c r="AE1043" s="86"/>
      <c r="AF1043" s="86"/>
      <c r="AG1043" s="86"/>
      <c r="AH1043" s="160"/>
      <c r="AI1043" s="153"/>
      <c r="AJ1043" s="153"/>
      <c r="AK1043" s="86"/>
      <c r="AL1043" s="86"/>
      <c r="AM1043" s="153"/>
      <c r="AN1043" s="153"/>
      <c r="AO1043" s="165"/>
      <c r="AP1043" s="153"/>
      <c r="AQ1043" s="153"/>
      <c r="AR1043" s="166">
        <v>0</v>
      </c>
      <c r="AS1043" s="88" t="s">
        <v>5719</v>
      </c>
      <c r="AT1043" s="92">
        <f t="shared" si="710"/>
        <v>0</v>
      </c>
      <c r="AU1043" s="93">
        <v>0</v>
      </c>
      <c r="AV1043" s="93">
        <v>0</v>
      </c>
      <c r="AW1043" s="166">
        <v>0</v>
      </c>
      <c r="AX1043" s="93">
        <v>0</v>
      </c>
      <c r="AY1043" s="177"/>
      <c r="AZ1043" s="177">
        <v>0</v>
      </c>
      <c r="BA1043" s="178"/>
      <c r="BB1043" s="105"/>
      <c r="BC1043" s="105"/>
      <c r="BD1043" s="93"/>
      <c r="BE1043" s="93">
        <v>0</v>
      </c>
      <c r="BF1043" s="91">
        <v>0</v>
      </c>
      <c r="BG1043" s="94"/>
      <c r="BH1043" s="95"/>
      <c r="BI1043" s="93">
        <f t="shared" si="720"/>
        <v>0</v>
      </c>
      <c r="BJ1043" s="105">
        <f t="shared" si="721"/>
        <v>0</v>
      </c>
      <c r="BK1043" s="88">
        <f t="shared" si="722"/>
        <v>0</v>
      </c>
      <c r="BL1043" s="86">
        <f t="shared" si="723"/>
        <v>0</v>
      </c>
      <c r="BM1043" s="105">
        <f t="shared" si="724"/>
        <v>0</v>
      </c>
      <c r="BN1043" s="86">
        <f t="shared" si="725"/>
        <v>0</v>
      </c>
      <c r="BO1043" s="86">
        <f t="shared" si="726"/>
        <v>0</v>
      </c>
      <c r="BP1043" s="86">
        <f t="shared" si="700"/>
        <v>0</v>
      </c>
      <c r="BQ1043" s="160"/>
      <c r="BR1043" s="86" t="s">
        <v>5720</v>
      </c>
      <c r="BS1043" s="88" t="s">
        <v>5721</v>
      </c>
      <c r="BT1043" s="86" t="s">
        <v>5722</v>
      </c>
      <c r="BU1043" s="86"/>
      <c r="BV1043" s="86">
        <f t="shared" si="701"/>
        <v>0</v>
      </c>
      <c r="BW1043" s="105" t="str">
        <f t="shared" si="702"/>
        <v/>
      </c>
      <c r="BX1043" s="86">
        <f t="shared" si="737"/>
        <v>0</v>
      </c>
      <c r="BY1043" s="86">
        <f t="shared" si="738"/>
        <v>0</v>
      </c>
      <c r="BZ1043" s="91">
        <f t="shared" si="739"/>
        <v>0</v>
      </c>
      <c r="CA1043" s="91">
        <v>0</v>
      </c>
      <c r="CB1043" s="96" t="s">
        <v>5719</v>
      </c>
      <c r="CC1043" s="91">
        <f t="shared" si="703"/>
        <v>0</v>
      </c>
      <c r="CD1043" s="91">
        <f t="shared" si="704"/>
        <v>0</v>
      </c>
      <c r="CE1043" s="93">
        <f t="shared" si="705"/>
        <v>0</v>
      </c>
      <c r="CF1043" s="93">
        <f t="shared" si="706"/>
        <v>0</v>
      </c>
      <c r="CG1043" s="105"/>
      <c r="CH1043" s="105"/>
      <c r="CI1043" s="86"/>
      <c r="CJ1043" s="188"/>
      <c r="CK1043" s="181">
        <f t="shared" si="707"/>
        <v>0</v>
      </c>
      <c r="CL1043" s="181">
        <f t="shared" si="708"/>
        <v>0</v>
      </c>
      <c r="CM1043" s="86" t="s">
        <v>5723</v>
      </c>
      <c r="CN1043" s="182"/>
      <c r="CO1043" s="183"/>
      <c r="CP1043" s="86" t="s">
        <v>5724</v>
      </c>
      <c r="CQ1043" s="153"/>
      <c r="CR1043" s="187" t="e">
        <f t="shared" si="709"/>
        <v>#VALUE!</v>
      </c>
      <c r="CS1043" s="188">
        <v>0</v>
      </c>
      <c r="CT1043" s="188" t="e">
        <f t="shared" si="711"/>
        <v>#VALUE!</v>
      </c>
      <c r="CU1043" s="93"/>
      <c r="CV1043" s="94">
        <f t="shared" si="734"/>
        <v>0</v>
      </c>
      <c r="CW1043" s="93">
        <f t="shared" si="735"/>
        <v>0</v>
      </c>
      <c r="CX1043" s="86">
        <f t="shared" si="736"/>
        <v>0</v>
      </c>
      <c r="CY1043" s="93" t="e">
        <f t="shared" si="712"/>
        <v>#VALUE!</v>
      </c>
      <c r="CZ1043" s="93">
        <v>0</v>
      </c>
      <c r="DA1043" s="93">
        <v>0</v>
      </c>
      <c r="DB1043" s="93" t="e">
        <f t="shared" si="713"/>
        <v>#VALUE!</v>
      </c>
      <c r="DC1043" s="93">
        <v>0</v>
      </c>
      <c r="DD1043" s="91">
        <v>0</v>
      </c>
      <c r="DE1043" s="93" t="e">
        <f t="shared" si="714"/>
        <v>#VALUE!</v>
      </c>
      <c r="DF1043" s="93">
        <f t="shared" si="727"/>
        <v>0</v>
      </c>
      <c r="DG1043" s="93"/>
      <c r="DH1043" s="93">
        <v>0</v>
      </c>
      <c r="DI1043" s="93">
        <v>0</v>
      </c>
      <c r="DJ1043" s="86">
        <f t="shared" si="715"/>
        <v>0</v>
      </c>
      <c r="DK1043" s="91">
        <v>0</v>
      </c>
      <c r="DL1043" s="93"/>
      <c r="DM1043" s="93">
        <v>0</v>
      </c>
      <c r="DN1043" s="93" t="e">
        <f t="shared" si="728"/>
        <v>#VALUE!</v>
      </c>
      <c r="DO1043" s="93" t="e">
        <f t="shared" si="716"/>
        <v>#VALUE!</v>
      </c>
      <c r="DP1043" s="92" t="e">
        <f t="shared" si="717"/>
        <v>#VALUE!</v>
      </c>
      <c r="DQ1043" s="97">
        <f t="shared" si="729"/>
        <v>0</v>
      </c>
      <c r="DR1043" s="98">
        <f t="shared" si="718"/>
        <v>10</v>
      </c>
      <c r="DS1043" s="93" t="str">
        <f t="shared" si="719"/>
        <v>Mã tin sai !!!</v>
      </c>
      <c r="DT1043" s="93"/>
      <c r="DU1043" s="78" t="e">
        <f t="shared" si="730"/>
        <v>#VALUE!</v>
      </c>
      <c r="DV1043" s="78" t="e">
        <f>INDEX('08_DMGiaDat'!$L:$L,MATCH(DU1043,'08_DMGiaDat'!$R:$R,0))</f>
        <v>#VALUE!</v>
      </c>
      <c r="DW1043" s="78" t="str">
        <f t="shared" si="731"/>
        <v>5010700200100000001</v>
      </c>
      <c r="DX1043" s="78" t="str">
        <f>IFERROR(VLOOKUP(DW1043,'08_DMGiaDat'!C1018:C1019,2,FALSE),"N")</f>
        <v>N</v>
      </c>
      <c r="DY1043" s="78" t="str">
        <f t="shared" si="732"/>
        <v>50107002001001</v>
      </c>
      <c r="DZ1043" s="78" t="str">
        <f>IFERROR(VLOOKUP(DY1043,'08_DMGiaDat'!C1018:C1019,2,FALSE),"N")</f>
        <v>N</v>
      </c>
      <c r="EA1043" s="78" t="str">
        <f t="shared" si="733"/>
        <v>5010700200100000001</v>
      </c>
      <c r="EB1043" s="78" t="str">
        <f>IFERROR(VLOOKUP(EA1043,'08_DMGiaDat'!C1018:C1019,2,FALSE),"N")</f>
        <v>N</v>
      </c>
      <c r="EC1043" s="92" t="e">
        <f>IF(DV1043&lt;&gt;"N",DV1043,IF(DX1043&lt;&gt;"N",DX1043,IF(DZ1043&lt;&gt;"N",DZ1043*VLOOKUP(LEFT(CB1043,3),'03_DMMucDich'!C1002:C1006,5,FALSE),IF(EB1043&lt;&gt;"N",EB1043*VLOOKUP(LEFT(CB1043,3),'03_DMMucDich'!C1002:C1006,5,FALSE),"N/A"))))</f>
        <v>#VALUE!</v>
      </c>
    </row>
    <row r="1044" spans="1:133" s="34" customFormat="1" ht="16" x14ac:dyDescent="0.2">
      <c r="A1044" s="85">
        <v>1030</v>
      </c>
      <c r="B1044" s="86"/>
      <c r="C1044" s="87"/>
      <c r="D1044" s="141"/>
      <c r="E1044" s="86"/>
      <c r="F1044" s="88"/>
      <c r="G1044" s="88" t="s">
        <v>5718</v>
      </c>
      <c r="H1044" s="151">
        <v>2022</v>
      </c>
      <c r="I1044" s="86"/>
      <c r="J1044" s="86"/>
      <c r="K1044" s="145"/>
      <c r="L1044" s="105"/>
      <c r="M1044" s="86"/>
      <c r="N1044" s="105"/>
      <c r="O1044" s="105"/>
      <c r="P1044" s="86"/>
      <c r="Q1044" s="86"/>
      <c r="R1044" s="153"/>
      <c r="S1044" s="86"/>
      <c r="T1044" s="86"/>
      <c r="U1044" s="86"/>
      <c r="V1044" s="86" t="str">
        <f t="shared" si="699"/>
        <v xml:space="preserve">, </v>
      </c>
      <c r="W1044" s="86"/>
      <c r="X1044" s="86"/>
      <c r="Y1044" s="86"/>
      <c r="Z1044" s="88"/>
      <c r="AA1044" s="105"/>
      <c r="AB1044" s="86"/>
      <c r="AC1044" s="90"/>
      <c r="AD1044" s="86"/>
      <c r="AE1044" s="86"/>
      <c r="AF1044" s="86"/>
      <c r="AG1044" s="86"/>
      <c r="AH1044" s="160"/>
      <c r="AI1044" s="153"/>
      <c r="AJ1044" s="153"/>
      <c r="AK1044" s="86"/>
      <c r="AL1044" s="86"/>
      <c r="AM1044" s="153"/>
      <c r="AN1044" s="153"/>
      <c r="AO1044" s="165"/>
      <c r="AP1044" s="153"/>
      <c r="AQ1044" s="153"/>
      <c r="AR1044" s="166">
        <v>0</v>
      </c>
      <c r="AS1044" s="88" t="s">
        <v>5719</v>
      </c>
      <c r="AT1044" s="92">
        <f t="shared" si="710"/>
        <v>0</v>
      </c>
      <c r="AU1044" s="93">
        <v>0</v>
      </c>
      <c r="AV1044" s="93">
        <v>0</v>
      </c>
      <c r="AW1044" s="166">
        <v>0</v>
      </c>
      <c r="AX1044" s="93">
        <v>0</v>
      </c>
      <c r="AY1044" s="177"/>
      <c r="AZ1044" s="177">
        <v>0</v>
      </c>
      <c r="BA1044" s="178"/>
      <c r="BB1044" s="105"/>
      <c r="BC1044" s="105"/>
      <c r="BD1044" s="93"/>
      <c r="BE1044" s="93">
        <v>0</v>
      </c>
      <c r="BF1044" s="91">
        <v>0</v>
      </c>
      <c r="BG1044" s="94"/>
      <c r="BH1044" s="95"/>
      <c r="BI1044" s="93">
        <f t="shared" si="720"/>
        <v>0</v>
      </c>
      <c r="BJ1044" s="105">
        <f t="shared" si="721"/>
        <v>0</v>
      </c>
      <c r="BK1044" s="88">
        <f t="shared" si="722"/>
        <v>0</v>
      </c>
      <c r="BL1044" s="86">
        <f t="shared" si="723"/>
        <v>0</v>
      </c>
      <c r="BM1044" s="105">
        <f t="shared" si="724"/>
        <v>0</v>
      </c>
      <c r="BN1044" s="86">
        <f t="shared" si="725"/>
        <v>0</v>
      </c>
      <c r="BO1044" s="86">
        <f t="shared" si="726"/>
        <v>0</v>
      </c>
      <c r="BP1044" s="86">
        <f t="shared" si="700"/>
        <v>0</v>
      </c>
      <c r="BQ1044" s="160"/>
      <c r="BR1044" s="86" t="s">
        <v>5720</v>
      </c>
      <c r="BS1044" s="88" t="s">
        <v>5721</v>
      </c>
      <c r="BT1044" s="86" t="s">
        <v>5722</v>
      </c>
      <c r="BU1044" s="86"/>
      <c r="BV1044" s="86">
        <f t="shared" si="701"/>
        <v>0</v>
      </c>
      <c r="BW1044" s="105" t="str">
        <f t="shared" si="702"/>
        <v/>
      </c>
      <c r="BX1044" s="86">
        <f t="shared" si="737"/>
        <v>0</v>
      </c>
      <c r="BY1044" s="86">
        <f t="shared" si="738"/>
        <v>0</v>
      </c>
      <c r="BZ1044" s="91">
        <f t="shared" si="739"/>
        <v>0</v>
      </c>
      <c r="CA1044" s="91">
        <v>0</v>
      </c>
      <c r="CB1044" s="96" t="s">
        <v>5719</v>
      </c>
      <c r="CC1044" s="91">
        <f t="shared" si="703"/>
        <v>0</v>
      </c>
      <c r="CD1044" s="91">
        <f t="shared" si="704"/>
        <v>0</v>
      </c>
      <c r="CE1044" s="93">
        <f t="shared" si="705"/>
        <v>0</v>
      </c>
      <c r="CF1044" s="93">
        <f t="shared" si="706"/>
        <v>0</v>
      </c>
      <c r="CG1044" s="105"/>
      <c r="CH1044" s="105"/>
      <c r="CI1044" s="86"/>
      <c r="CJ1044" s="188"/>
      <c r="CK1044" s="181">
        <f t="shared" si="707"/>
        <v>0</v>
      </c>
      <c r="CL1044" s="181">
        <f t="shared" si="708"/>
        <v>0</v>
      </c>
      <c r="CM1044" s="86" t="s">
        <v>5723</v>
      </c>
      <c r="CN1044" s="182"/>
      <c r="CO1044" s="183"/>
      <c r="CP1044" s="86" t="s">
        <v>5724</v>
      </c>
      <c r="CQ1044" s="153"/>
      <c r="CR1044" s="187" t="e">
        <f t="shared" si="709"/>
        <v>#VALUE!</v>
      </c>
      <c r="CS1044" s="188">
        <v>0</v>
      </c>
      <c r="CT1044" s="188" t="e">
        <f t="shared" si="711"/>
        <v>#VALUE!</v>
      </c>
      <c r="CU1044" s="93"/>
      <c r="CV1044" s="94">
        <f t="shared" si="734"/>
        <v>0</v>
      </c>
      <c r="CW1044" s="93">
        <f t="shared" si="735"/>
        <v>0</v>
      </c>
      <c r="CX1044" s="86">
        <f t="shared" si="736"/>
        <v>0</v>
      </c>
      <c r="CY1044" s="93" t="e">
        <f t="shared" si="712"/>
        <v>#VALUE!</v>
      </c>
      <c r="CZ1044" s="93">
        <v>0</v>
      </c>
      <c r="DA1044" s="93">
        <v>0</v>
      </c>
      <c r="DB1044" s="93" t="e">
        <f t="shared" si="713"/>
        <v>#VALUE!</v>
      </c>
      <c r="DC1044" s="93">
        <v>0</v>
      </c>
      <c r="DD1044" s="91">
        <v>0</v>
      </c>
      <c r="DE1044" s="93" t="e">
        <f t="shared" si="714"/>
        <v>#VALUE!</v>
      </c>
      <c r="DF1044" s="93">
        <f t="shared" si="727"/>
        <v>0</v>
      </c>
      <c r="DG1044" s="93"/>
      <c r="DH1044" s="93">
        <v>0</v>
      </c>
      <c r="DI1044" s="93">
        <v>0</v>
      </c>
      <c r="DJ1044" s="86">
        <f t="shared" si="715"/>
        <v>0</v>
      </c>
      <c r="DK1044" s="91">
        <v>0</v>
      </c>
      <c r="DL1044" s="93"/>
      <c r="DM1044" s="93">
        <v>0</v>
      </c>
      <c r="DN1044" s="93" t="e">
        <f t="shared" si="728"/>
        <v>#VALUE!</v>
      </c>
      <c r="DO1044" s="93" t="e">
        <f t="shared" si="716"/>
        <v>#VALUE!</v>
      </c>
      <c r="DP1044" s="92" t="e">
        <f t="shared" si="717"/>
        <v>#VALUE!</v>
      </c>
      <c r="DQ1044" s="97">
        <f t="shared" si="729"/>
        <v>0</v>
      </c>
      <c r="DR1044" s="98">
        <f t="shared" si="718"/>
        <v>10</v>
      </c>
      <c r="DS1044" s="93" t="str">
        <f t="shared" si="719"/>
        <v>Mã tin sai !!!</v>
      </c>
      <c r="DT1044" s="93"/>
      <c r="DU1044" s="78" t="e">
        <f t="shared" si="730"/>
        <v>#VALUE!</v>
      </c>
      <c r="DV1044" s="78" t="e">
        <f>INDEX('08_DMGiaDat'!$L:$L,MATCH(DU1044,'08_DMGiaDat'!$R:$R,0))</f>
        <v>#VALUE!</v>
      </c>
      <c r="DW1044" s="78" t="str">
        <f t="shared" si="731"/>
        <v>5010700200100000001</v>
      </c>
      <c r="DX1044" s="78" t="str">
        <f>IFERROR(VLOOKUP(DW1044,'08_DMGiaDat'!C1018:C1019,2,FALSE),"N")</f>
        <v>N</v>
      </c>
      <c r="DY1044" s="78" t="str">
        <f t="shared" si="732"/>
        <v>50107002001001</v>
      </c>
      <c r="DZ1044" s="78" t="str">
        <f>IFERROR(VLOOKUP(DY1044,'08_DMGiaDat'!C1018:C1019,2,FALSE),"N")</f>
        <v>N</v>
      </c>
      <c r="EA1044" s="78" t="str">
        <f t="shared" si="733"/>
        <v>5010700200100000001</v>
      </c>
      <c r="EB1044" s="78" t="str">
        <f>IFERROR(VLOOKUP(EA1044,'08_DMGiaDat'!C1018:C1019,2,FALSE),"N")</f>
        <v>N</v>
      </c>
      <c r="EC1044" s="92" t="e">
        <f>IF(DV1044&lt;&gt;"N",DV1044,IF(DX1044&lt;&gt;"N",DX1044,IF(DZ1044&lt;&gt;"N",DZ1044*VLOOKUP(LEFT(CB1044,3),'03_DMMucDich'!C1002:C1006,5,FALSE),IF(EB1044&lt;&gt;"N",EB1044*VLOOKUP(LEFT(CB1044,3),'03_DMMucDich'!C1002:C1006,5,FALSE),"N/A"))))</f>
        <v>#VALUE!</v>
      </c>
    </row>
    <row r="1045" spans="1:133" s="34" customFormat="1" ht="16" x14ac:dyDescent="0.2">
      <c r="A1045" s="85">
        <v>1031</v>
      </c>
      <c r="B1045" s="86"/>
      <c r="C1045" s="87"/>
      <c r="D1045" s="141"/>
      <c r="E1045" s="86"/>
      <c r="F1045" s="88"/>
      <c r="G1045" s="88" t="s">
        <v>5718</v>
      </c>
      <c r="H1045" s="151">
        <v>2022</v>
      </c>
      <c r="I1045" s="86"/>
      <c r="J1045" s="86"/>
      <c r="K1045" s="145"/>
      <c r="L1045" s="105"/>
      <c r="M1045" s="86"/>
      <c r="N1045" s="105"/>
      <c r="O1045" s="105"/>
      <c r="P1045" s="86"/>
      <c r="Q1045" s="86"/>
      <c r="R1045" s="153"/>
      <c r="S1045" s="86"/>
      <c r="T1045" s="86"/>
      <c r="U1045" s="86"/>
      <c r="V1045" s="86" t="str">
        <f t="shared" si="699"/>
        <v xml:space="preserve">, </v>
      </c>
      <c r="W1045" s="86"/>
      <c r="X1045" s="86"/>
      <c r="Y1045" s="86"/>
      <c r="Z1045" s="88"/>
      <c r="AA1045" s="105"/>
      <c r="AB1045" s="86"/>
      <c r="AC1045" s="90"/>
      <c r="AD1045" s="86"/>
      <c r="AE1045" s="86"/>
      <c r="AF1045" s="86"/>
      <c r="AG1045" s="86"/>
      <c r="AH1045" s="160"/>
      <c r="AI1045" s="153"/>
      <c r="AJ1045" s="153"/>
      <c r="AK1045" s="86"/>
      <c r="AL1045" s="86"/>
      <c r="AM1045" s="153"/>
      <c r="AN1045" s="153"/>
      <c r="AO1045" s="165"/>
      <c r="AP1045" s="153"/>
      <c r="AQ1045" s="153"/>
      <c r="AR1045" s="166">
        <v>0</v>
      </c>
      <c r="AS1045" s="88" t="s">
        <v>5719</v>
      </c>
      <c r="AT1045" s="92">
        <f t="shared" si="710"/>
        <v>0</v>
      </c>
      <c r="AU1045" s="93">
        <v>0</v>
      </c>
      <c r="AV1045" s="93">
        <v>0</v>
      </c>
      <c r="AW1045" s="166">
        <v>0</v>
      </c>
      <c r="AX1045" s="93">
        <v>0</v>
      </c>
      <c r="AY1045" s="177"/>
      <c r="AZ1045" s="177">
        <v>0</v>
      </c>
      <c r="BA1045" s="178"/>
      <c r="BB1045" s="105"/>
      <c r="BC1045" s="105"/>
      <c r="BD1045" s="93"/>
      <c r="BE1045" s="93">
        <v>0</v>
      </c>
      <c r="BF1045" s="91">
        <v>0</v>
      </c>
      <c r="BG1045" s="94"/>
      <c r="BH1045" s="95"/>
      <c r="BI1045" s="93">
        <f t="shared" si="720"/>
        <v>0</v>
      </c>
      <c r="BJ1045" s="105">
        <f t="shared" si="721"/>
        <v>0</v>
      </c>
      <c r="BK1045" s="88">
        <f t="shared" si="722"/>
        <v>0</v>
      </c>
      <c r="BL1045" s="86">
        <f t="shared" si="723"/>
        <v>0</v>
      </c>
      <c r="BM1045" s="105">
        <f t="shared" si="724"/>
        <v>0</v>
      </c>
      <c r="BN1045" s="86">
        <f t="shared" si="725"/>
        <v>0</v>
      </c>
      <c r="BO1045" s="86">
        <f t="shared" si="726"/>
        <v>0</v>
      </c>
      <c r="BP1045" s="86">
        <f t="shared" si="700"/>
        <v>0</v>
      </c>
      <c r="BQ1045" s="160"/>
      <c r="BR1045" s="86" t="s">
        <v>5720</v>
      </c>
      <c r="BS1045" s="88" t="s">
        <v>5721</v>
      </c>
      <c r="BT1045" s="86" t="s">
        <v>5722</v>
      </c>
      <c r="BU1045" s="86"/>
      <c r="BV1045" s="86">
        <f t="shared" si="701"/>
        <v>0</v>
      </c>
      <c r="BW1045" s="105" t="str">
        <f t="shared" si="702"/>
        <v/>
      </c>
      <c r="BX1045" s="86">
        <f t="shared" si="737"/>
        <v>0</v>
      </c>
      <c r="BY1045" s="86">
        <f t="shared" si="738"/>
        <v>0</v>
      </c>
      <c r="BZ1045" s="91">
        <f t="shared" si="739"/>
        <v>0</v>
      </c>
      <c r="CA1045" s="91">
        <v>0</v>
      </c>
      <c r="CB1045" s="96" t="s">
        <v>5719</v>
      </c>
      <c r="CC1045" s="91">
        <f t="shared" si="703"/>
        <v>0</v>
      </c>
      <c r="CD1045" s="91">
        <f t="shared" si="704"/>
        <v>0</v>
      </c>
      <c r="CE1045" s="93">
        <f t="shared" si="705"/>
        <v>0</v>
      </c>
      <c r="CF1045" s="93">
        <f t="shared" si="706"/>
        <v>0</v>
      </c>
      <c r="CG1045" s="105"/>
      <c r="CH1045" s="105"/>
      <c r="CI1045" s="86"/>
      <c r="CJ1045" s="188"/>
      <c r="CK1045" s="181">
        <f t="shared" si="707"/>
        <v>0</v>
      </c>
      <c r="CL1045" s="181">
        <f t="shared" si="708"/>
        <v>0</v>
      </c>
      <c r="CM1045" s="86" t="s">
        <v>5723</v>
      </c>
      <c r="CN1045" s="182"/>
      <c r="CO1045" s="183"/>
      <c r="CP1045" s="86" t="s">
        <v>5724</v>
      </c>
      <c r="CQ1045" s="153"/>
      <c r="CR1045" s="187" t="e">
        <f t="shared" si="709"/>
        <v>#VALUE!</v>
      </c>
      <c r="CS1045" s="188">
        <v>0</v>
      </c>
      <c r="CT1045" s="188" t="e">
        <f t="shared" si="711"/>
        <v>#VALUE!</v>
      </c>
      <c r="CU1045" s="93"/>
      <c r="CV1045" s="94">
        <f t="shared" si="734"/>
        <v>0</v>
      </c>
      <c r="CW1045" s="93">
        <f t="shared" si="735"/>
        <v>0</v>
      </c>
      <c r="CX1045" s="86">
        <f t="shared" si="736"/>
        <v>0</v>
      </c>
      <c r="CY1045" s="93" t="e">
        <f t="shared" si="712"/>
        <v>#VALUE!</v>
      </c>
      <c r="CZ1045" s="93">
        <v>0</v>
      </c>
      <c r="DA1045" s="93">
        <v>0</v>
      </c>
      <c r="DB1045" s="93" t="e">
        <f t="shared" si="713"/>
        <v>#VALUE!</v>
      </c>
      <c r="DC1045" s="93">
        <v>0</v>
      </c>
      <c r="DD1045" s="91">
        <v>0</v>
      </c>
      <c r="DE1045" s="93" t="e">
        <f t="shared" si="714"/>
        <v>#VALUE!</v>
      </c>
      <c r="DF1045" s="93">
        <f t="shared" si="727"/>
        <v>0</v>
      </c>
      <c r="DG1045" s="93"/>
      <c r="DH1045" s="93">
        <v>0</v>
      </c>
      <c r="DI1045" s="93">
        <v>0</v>
      </c>
      <c r="DJ1045" s="86">
        <f t="shared" si="715"/>
        <v>0</v>
      </c>
      <c r="DK1045" s="91">
        <v>0</v>
      </c>
      <c r="DL1045" s="93"/>
      <c r="DM1045" s="93">
        <v>0</v>
      </c>
      <c r="DN1045" s="93" t="e">
        <f t="shared" si="728"/>
        <v>#VALUE!</v>
      </c>
      <c r="DO1045" s="93" t="e">
        <f t="shared" si="716"/>
        <v>#VALUE!</v>
      </c>
      <c r="DP1045" s="92" t="e">
        <f t="shared" si="717"/>
        <v>#VALUE!</v>
      </c>
      <c r="DQ1045" s="97">
        <f t="shared" si="729"/>
        <v>0</v>
      </c>
      <c r="DR1045" s="98">
        <f t="shared" si="718"/>
        <v>10</v>
      </c>
      <c r="DS1045" s="93" t="str">
        <f t="shared" si="719"/>
        <v>Mã tin sai !!!</v>
      </c>
      <c r="DT1045" s="93"/>
      <c r="DU1045" s="78" t="e">
        <f t="shared" si="730"/>
        <v>#VALUE!</v>
      </c>
      <c r="DV1045" s="78" t="e">
        <f>INDEX('08_DMGiaDat'!$L:$L,MATCH(DU1045,'08_DMGiaDat'!$R:$R,0))</f>
        <v>#VALUE!</v>
      </c>
      <c r="DW1045" s="78" t="str">
        <f t="shared" si="731"/>
        <v>5010700200100000001</v>
      </c>
      <c r="DX1045" s="78" t="str">
        <f>IFERROR(VLOOKUP(DW1045,'08_DMGiaDat'!C1018:C1019,2,FALSE),"N")</f>
        <v>N</v>
      </c>
      <c r="DY1045" s="78" t="str">
        <f t="shared" si="732"/>
        <v>50107002001001</v>
      </c>
      <c r="DZ1045" s="78" t="str">
        <f>IFERROR(VLOOKUP(DY1045,'08_DMGiaDat'!C1018:C1019,2,FALSE),"N")</f>
        <v>N</v>
      </c>
      <c r="EA1045" s="78" t="str">
        <f t="shared" si="733"/>
        <v>5010700200100000001</v>
      </c>
      <c r="EB1045" s="78" t="str">
        <f>IFERROR(VLOOKUP(EA1045,'08_DMGiaDat'!C1018:C1019,2,FALSE),"N")</f>
        <v>N</v>
      </c>
      <c r="EC1045" s="92" t="e">
        <f>IF(DV1045&lt;&gt;"N",DV1045,IF(DX1045&lt;&gt;"N",DX1045,IF(DZ1045&lt;&gt;"N",DZ1045*VLOOKUP(LEFT(CB1045,3),'03_DMMucDich'!C1002:C1006,5,FALSE),IF(EB1045&lt;&gt;"N",EB1045*VLOOKUP(LEFT(CB1045,3),'03_DMMucDich'!C1002:C1006,5,FALSE),"N/A"))))</f>
        <v>#VALUE!</v>
      </c>
    </row>
    <row r="1046" spans="1:133" s="34" customFormat="1" ht="16" x14ac:dyDescent="0.2">
      <c r="A1046" s="85">
        <v>1032</v>
      </c>
      <c r="B1046" s="86"/>
      <c r="C1046" s="87"/>
      <c r="D1046" s="141"/>
      <c r="E1046" s="86"/>
      <c r="F1046" s="88"/>
      <c r="G1046" s="88" t="s">
        <v>5718</v>
      </c>
      <c r="H1046" s="151">
        <v>2022</v>
      </c>
      <c r="I1046" s="86"/>
      <c r="J1046" s="86"/>
      <c r="K1046" s="145"/>
      <c r="L1046" s="105"/>
      <c r="M1046" s="86"/>
      <c r="N1046" s="105"/>
      <c r="O1046" s="105"/>
      <c r="P1046" s="86"/>
      <c r="Q1046" s="86"/>
      <c r="R1046" s="153"/>
      <c r="S1046" s="86"/>
      <c r="T1046" s="86"/>
      <c r="U1046" s="86"/>
      <c r="V1046" s="86" t="str">
        <f t="shared" si="699"/>
        <v xml:space="preserve">, </v>
      </c>
      <c r="W1046" s="86"/>
      <c r="X1046" s="86"/>
      <c r="Y1046" s="86"/>
      <c r="Z1046" s="88"/>
      <c r="AA1046" s="105"/>
      <c r="AB1046" s="86"/>
      <c r="AC1046" s="90"/>
      <c r="AD1046" s="86"/>
      <c r="AE1046" s="86"/>
      <c r="AF1046" s="86"/>
      <c r="AG1046" s="86"/>
      <c r="AH1046" s="160"/>
      <c r="AI1046" s="153"/>
      <c r="AJ1046" s="153"/>
      <c r="AK1046" s="86"/>
      <c r="AL1046" s="86"/>
      <c r="AM1046" s="153"/>
      <c r="AN1046" s="153"/>
      <c r="AO1046" s="165"/>
      <c r="AP1046" s="153"/>
      <c r="AQ1046" s="153"/>
      <c r="AR1046" s="166">
        <v>0</v>
      </c>
      <c r="AS1046" s="88" t="s">
        <v>5719</v>
      </c>
      <c r="AT1046" s="92">
        <f t="shared" si="710"/>
        <v>0</v>
      </c>
      <c r="AU1046" s="93">
        <v>0</v>
      </c>
      <c r="AV1046" s="93">
        <v>0</v>
      </c>
      <c r="AW1046" s="166">
        <v>0</v>
      </c>
      <c r="AX1046" s="93">
        <v>0</v>
      </c>
      <c r="AY1046" s="177"/>
      <c r="AZ1046" s="177">
        <v>0</v>
      </c>
      <c r="BA1046" s="178"/>
      <c r="BB1046" s="105"/>
      <c r="BC1046" s="105"/>
      <c r="BD1046" s="93"/>
      <c r="BE1046" s="93">
        <v>0</v>
      </c>
      <c r="BF1046" s="91">
        <v>0</v>
      </c>
      <c r="BG1046" s="94"/>
      <c r="BH1046" s="95"/>
      <c r="BI1046" s="93">
        <f t="shared" si="720"/>
        <v>0</v>
      </c>
      <c r="BJ1046" s="105">
        <f t="shared" si="721"/>
        <v>0</v>
      </c>
      <c r="BK1046" s="88">
        <f t="shared" si="722"/>
        <v>0</v>
      </c>
      <c r="BL1046" s="86">
        <f t="shared" si="723"/>
        <v>0</v>
      </c>
      <c r="BM1046" s="105">
        <f t="shared" si="724"/>
        <v>0</v>
      </c>
      <c r="BN1046" s="86">
        <f t="shared" si="725"/>
        <v>0</v>
      </c>
      <c r="BO1046" s="86">
        <f t="shared" si="726"/>
        <v>0</v>
      </c>
      <c r="BP1046" s="86">
        <f t="shared" si="700"/>
        <v>0</v>
      </c>
      <c r="BQ1046" s="160"/>
      <c r="BR1046" s="86" t="s">
        <v>5720</v>
      </c>
      <c r="BS1046" s="88" t="s">
        <v>5721</v>
      </c>
      <c r="BT1046" s="86" t="s">
        <v>5722</v>
      </c>
      <c r="BU1046" s="86"/>
      <c r="BV1046" s="86">
        <f t="shared" si="701"/>
        <v>0</v>
      </c>
      <c r="BW1046" s="105" t="str">
        <f t="shared" si="702"/>
        <v/>
      </c>
      <c r="BX1046" s="86">
        <f t="shared" si="737"/>
        <v>0</v>
      </c>
      <c r="BY1046" s="86">
        <f t="shared" si="738"/>
        <v>0</v>
      </c>
      <c r="BZ1046" s="91">
        <f t="shared" si="739"/>
        <v>0</v>
      </c>
      <c r="CA1046" s="91">
        <v>0</v>
      </c>
      <c r="CB1046" s="96" t="s">
        <v>5719</v>
      </c>
      <c r="CC1046" s="91">
        <f t="shared" si="703"/>
        <v>0</v>
      </c>
      <c r="CD1046" s="91">
        <f t="shared" si="704"/>
        <v>0</v>
      </c>
      <c r="CE1046" s="93">
        <f t="shared" si="705"/>
        <v>0</v>
      </c>
      <c r="CF1046" s="93">
        <f t="shared" si="706"/>
        <v>0</v>
      </c>
      <c r="CG1046" s="105"/>
      <c r="CH1046" s="105"/>
      <c r="CI1046" s="86"/>
      <c r="CJ1046" s="188"/>
      <c r="CK1046" s="181">
        <f t="shared" si="707"/>
        <v>0</v>
      </c>
      <c r="CL1046" s="181">
        <f t="shared" si="708"/>
        <v>0</v>
      </c>
      <c r="CM1046" s="86" t="s">
        <v>5723</v>
      </c>
      <c r="CN1046" s="182"/>
      <c r="CO1046" s="183"/>
      <c r="CP1046" s="86" t="s">
        <v>5724</v>
      </c>
      <c r="CQ1046" s="153"/>
      <c r="CR1046" s="187" t="e">
        <f t="shared" si="709"/>
        <v>#VALUE!</v>
      </c>
      <c r="CS1046" s="188">
        <v>0</v>
      </c>
      <c r="CT1046" s="188" t="e">
        <f t="shared" si="711"/>
        <v>#VALUE!</v>
      </c>
      <c r="CU1046" s="93"/>
      <c r="CV1046" s="94">
        <f t="shared" si="734"/>
        <v>0</v>
      </c>
      <c r="CW1046" s="93">
        <f t="shared" si="735"/>
        <v>0</v>
      </c>
      <c r="CX1046" s="86">
        <f t="shared" si="736"/>
        <v>0</v>
      </c>
      <c r="CY1046" s="93" t="e">
        <f t="shared" si="712"/>
        <v>#VALUE!</v>
      </c>
      <c r="CZ1046" s="93">
        <v>0</v>
      </c>
      <c r="DA1046" s="93">
        <v>0</v>
      </c>
      <c r="DB1046" s="93" t="e">
        <f t="shared" si="713"/>
        <v>#VALUE!</v>
      </c>
      <c r="DC1046" s="93">
        <v>0</v>
      </c>
      <c r="DD1046" s="91">
        <v>0</v>
      </c>
      <c r="DE1046" s="93" t="e">
        <f t="shared" si="714"/>
        <v>#VALUE!</v>
      </c>
      <c r="DF1046" s="93">
        <f t="shared" si="727"/>
        <v>0</v>
      </c>
      <c r="DG1046" s="93"/>
      <c r="DH1046" s="93">
        <v>0</v>
      </c>
      <c r="DI1046" s="93">
        <v>0</v>
      </c>
      <c r="DJ1046" s="86">
        <f t="shared" si="715"/>
        <v>0</v>
      </c>
      <c r="DK1046" s="91">
        <v>0</v>
      </c>
      <c r="DL1046" s="93"/>
      <c r="DM1046" s="93">
        <v>0</v>
      </c>
      <c r="DN1046" s="93" t="e">
        <f t="shared" si="728"/>
        <v>#VALUE!</v>
      </c>
      <c r="DO1046" s="93" t="e">
        <f t="shared" si="716"/>
        <v>#VALUE!</v>
      </c>
      <c r="DP1046" s="92" t="e">
        <f t="shared" si="717"/>
        <v>#VALUE!</v>
      </c>
      <c r="DQ1046" s="97">
        <f t="shared" si="729"/>
        <v>0</v>
      </c>
      <c r="DR1046" s="98">
        <f t="shared" si="718"/>
        <v>10</v>
      </c>
      <c r="DS1046" s="93" t="str">
        <f t="shared" si="719"/>
        <v>Mã tin sai !!!</v>
      </c>
      <c r="DT1046" s="93"/>
      <c r="DU1046" s="78" t="e">
        <f t="shared" si="730"/>
        <v>#VALUE!</v>
      </c>
      <c r="DV1046" s="78" t="e">
        <f>INDEX('08_DMGiaDat'!$L:$L,MATCH(DU1046,'08_DMGiaDat'!$R:$R,0))</f>
        <v>#VALUE!</v>
      </c>
      <c r="DW1046" s="78" t="str">
        <f t="shared" si="731"/>
        <v>5010700200100000001</v>
      </c>
      <c r="DX1046" s="78" t="str">
        <f>IFERROR(VLOOKUP(DW1046,'08_DMGiaDat'!C1018:C1019,2,FALSE),"N")</f>
        <v>N</v>
      </c>
      <c r="DY1046" s="78" t="str">
        <f t="shared" si="732"/>
        <v>50107002001001</v>
      </c>
      <c r="DZ1046" s="78" t="str">
        <f>IFERROR(VLOOKUP(DY1046,'08_DMGiaDat'!C1018:C1019,2,FALSE),"N")</f>
        <v>N</v>
      </c>
      <c r="EA1046" s="78" t="str">
        <f t="shared" si="733"/>
        <v>5010700200100000001</v>
      </c>
      <c r="EB1046" s="78" t="str">
        <f>IFERROR(VLOOKUP(EA1046,'08_DMGiaDat'!C1018:C1019,2,FALSE),"N")</f>
        <v>N</v>
      </c>
      <c r="EC1046" s="92" t="e">
        <f>IF(DV1046&lt;&gt;"N",DV1046,IF(DX1046&lt;&gt;"N",DX1046,IF(DZ1046&lt;&gt;"N",DZ1046*VLOOKUP(LEFT(CB1046,3),'03_DMMucDich'!C1002:C1006,5,FALSE),IF(EB1046&lt;&gt;"N",EB1046*VLOOKUP(LEFT(CB1046,3),'03_DMMucDich'!C1002:C1006,5,FALSE),"N/A"))))</f>
        <v>#VALUE!</v>
      </c>
    </row>
    <row r="1047" spans="1:133" s="34" customFormat="1" ht="16" x14ac:dyDescent="0.2">
      <c r="A1047" s="85">
        <v>1033</v>
      </c>
      <c r="B1047" s="86"/>
      <c r="C1047" s="87"/>
      <c r="D1047" s="141"/>
      <c r="E1047" s="86"/>
      <c r="F1047" s="88"/>
      <c r="G1047" s="88" t="s">
        <v>5718</v>
      </c>
      <c r="H1047" s="151">
        <v>2022</v>
      </c>
      <c r="I1047" s="86"/>
      <c r="J1047" s="86"/>
      <c r="K1047" s="145"/>
      <c r="L1047" s="105"/>
      <c r="M1047" s="86"/>
      <c r="N1047" s="105"/>
      <c r="O1047" s="105"/>
      <c r="P1047" s="86"/>
      <c r="Q1047" s="86"/>
      <c r="R1047" s="153"/>
      <c r="S1047" s="86"/>
      <c r="T1047" s="86"/>
      <c r="U1047" s="86"/>
      <c r="V1047" s="86" t="str">
        <f t="shared" si="699"/>
        <v xml:space="preserve">, </v>
      </c>
      <c r="W1047" s="86"/>
      <c r="X1047" s="86"/>
      <c r="Y1047" s="86"/>
      <c r="Z1047" s="88"/>
      <c r="AA1047" s="105"/>
      <c r="AB1047" s="86"/>
      <c r="AC1047" s="90"/>
      <c r="AD1047" s="86"/>
      <c r="AE1047" s="86"/>
      <c r="AF1047" s="86"/>
      <c r="AG1047" s="86"/>
      <c r="AH1047" s="160"/>
      <c r="AI1047" s="153"/>
      <c r="AJ1047" s="153"/>
      <c r="AK1047" s="86"/>
      <c r="AL1047" s="86"/>
      <c r="AM1047" s="153"/>
      <c r="AN1047" s="153"/>
      <c r="AO1047" s="165"/>
      <c r="AP1047" s="153"/>
      <c r="AQ1047" s="153"/>
      <c r="AR1047" s="166">
        <v>0</v>
      </c>
      <c r="AS1047" s="88" t="s">
        <v>5719</v>
      </c>
      <c r="AT1047" s="92">
        <f t="shared" si="710"/>
        <v>0</v>
      </c>
      <c r="AU1047" s="93">
        <v>0</v>
      </c>
      <c r="AV1047" s="93">
        <v>0</v>
      </c>
      <c r="AW1047" s="166">
        <v>0</v>
      </c>
      <c r="AX1047" s="93">
        <v>0</v>
      </c>
      <c r="AY1047" s="177"/>
      <c r="AZ1047" s="177">
        <v>0</v>
      </c>
      <c r="BA1047" s="178"/>
      <c r="BB1047" s="105"/>
      <c r="BC1047" s="105"/>
      <c r="BD1047" s="93"/>
      <c r="BE1047" s="93">
        <v>0</v>
      </c>
      <c r="BF1047" s="91">
        <v>0</v>
      </c>
      <c r="BG1047" s="94"/>
      <c r="BH1047" s="95"/>
      <c r="BI1047" s="93">
        <f t="shared" si="720"/>
        <v>0</v>
      </c>
      <c r="BJ1047" s="105">
        <f t="shared" si="721"/>
        <v>0</v>
      </c>
      <c r="BK1047" s="88">
        <f t="shared" si="722"/>
        <v>0</v>
      </c>
      <c r="BL1047" s="86">
        <f t="shared" si="723"/>
        <v>0</v>
      </c>
      <c r="BM1047" s="105">
        <f t="shared" si="724"/>
        <v>0</v>
      </c>
      <c r="BN1047" s="86">
        <f t="shared" si="725"/>
        <v>0</v>
      </c>
      <c r="BO1047" s="86">
        <f t="shared" si="726"/>
        <v>0</v>
      </c>
      <c r="BP1047" s="86">
        <f t="shared" si="700"/>
        <v>0</v>
      </c>
      <c r="BQ1047" s="160"/>
      <c r="BR1047" s="86" t="s">
        <v>5720</v>
      </c>
      <c r="BS1047" s="88" t="s">
        <v>5721</v>
      </c>
      <c r="BT1047" s="86" t="s">
        <v>5722</v>
      </c>
      <c r="BU1047" s="86"/>
      <c r="BV1047" s="86">
        <f t="shared" si="701"/>
        <v>0</v>
      </c>
      <c r="BW1047" s="105" t="str">
        <f t="shared" si="702"/>
        <v/>
      </c>
      <c r="BX1047" s="86">
        <f t="shared" si="737"/>
        <v>0</v>
      </c>
      <c r="BY1047" s="86">
        <f t="shared" si="738"/>
        <v>0</v>
      </c>
      <c r="BZ1047" s="91">
        <f t="shared" si="739"/>
        <v>0</v>
      </c>
      <c r="CA1047" s="91">
        <v>0</v>
      </c>
      <c r="CB1047" s="96" t="s">
        <v>5719</v>
      </c>
      <c r="CC1047" s="91">
        <f t="shared" si="703"/>
        <v>0</v>
      </c>
      <c r="CD1047" s="91">
        <f t="shared" si="704"/>
        <v>0</v>
      </c>
      <c r="CE1047" s="93">
        <f t="shared" si="705"/>
        <v>0</v>
      </c>
      <c r="CF1047" s="93">
        <f t="shared" si="706"/>
        <v>0</v>
      </c>
      <c r="CG1047" s="105"/>
      <c r="CH1047" s="105"/>
      <c r="CI1047" s="86"/>
      <c r="CJ1047" s="188"/>
      <c r="CK1047" s="181">
        <f t="shared" si="707"/>
        <v>0</v>
      </c>
      <c r="CL1047" s="181">
        <f t="shared" si="708"/>
        <v>0</v>
      </c>
      <c r="CM1047" s="86" t="s">
        <v>5723</v>
      </c>
      <c r="CN1047" s="182"/>
      <c r="CO1047" s="183"/>
      <c r="CP1047" s="86" t="s">
        <v>5724</v>
      </c>
      <c r="CQ1047" s="153"/>
      <c r="CR1047" s="187" t="e">
        <f t="shared" si="709"/>
        <v>#VALUE!</v>
      </c>
      <c r="CS1047" s="188">
        <v>0</v>
      </c>
      <c r="CT1047" s="188" t="e">
        <f t="shared" si="711"/>
        <v>#VALUE!</v>
      </c>
      <c r="CU1047" s="93"/>
      <c r="CV1047" s="94">
        <f t="shared" si="734"/>
        <v>0</v>
      </c>
      <c r="CW1047" s="93">
        <f t="shared" si="735"/>
        <v>0</v>
      </c>
      <c r="CX1047" s="86">
        <f t="shared" si="736"/>
        <v>0</v>
      </c>
      <c r="CY1047" s="93" t="e">
        <f t="shared" si="712"/>
        <v>#VALUE!</v>
      </c>
      <c r="CZ1047" s="93">
        <v>0</v>
      </c>
      <c r="DA1047" s="93">
        <v>0</v>
      </c>
      <c r="DB1047" s="93" t="e">
        <f t="shared" si="713"/>
        <v>#VALUE!</v>
      </c>
      <c r="DC1047" s="93">
        <v>0</v>
      </c>
      <c r="DD1047" s="91">
        <v>0</v>
      </c>
      <c r="DE1047" s="93" t="e">
        <f t="shared" si="714"/>
        <v>#VALUE!</v>
      </c>
      <c r="DF1047" s="93">
        <f t="shared" si="727"/>
        <v>0</v>
      </c>
      <c r="DG1047" s="93"/>
      <c r="DH1047" s="93">
        <v>0</v>
      </c>
      <c r="DI1047" s="93">
        <v>0</v>
      </c>
      <c r="DJ1047" s="86">
        <f t="shared" si="715"/>
        <v>0</v>
      </c>
      <c r="DK1047" s="91">
        <v>0</v>
      </c>
      <c r="DL1047" s="93"/>
      <c r="DM1047" s="93">
        <v>0</v>
      </c>
      <c r="DN1047" s="93" t="e">
        <f t="shared" si="728"/>
        <v>#VALUE!</v>
      </c>
      <c r="DO1047" s="93" t="e">
        <f t="shared" si="716"/>
        <v>#VALUE!</v>
      </c>
      <c r="DP1047" s="92" t="e">
        <f t="shared" si="717"/>
        <v>#VALUE!</v>
      </c>
      <c r="DQ1047" s="97">
        <f t="shared" si="729"/>
        <v>0</v>
      </c>
      <c r="DR1047" s="98">
        <f t="shared" si="718"/>
        <v>10</v>
      </c>
      <c r="DS1047" s="93" t="str">
        <f t="shared" si="719"/>
        <v>Mã tin sai !!!</v>
      </c>
      <c r="DT1047" s="93"/>
      <c r="DU1047" s="78" t="e">
        <f t="shared" si="730"/>
        <v>#VALUE!</v>
      </c>
      <c r="DV1047" s="78" t="e">
        <f>INDEX('08_DMGiaDat'!$L:$L,MATCH(DU1047,'08_DMGiaDat'!$R:$R,0))</f>
        <v>#VALUE!</v>
      </c>
      <c r="DW1047" s="78" t="str">
        <f t="shared" si="731"/>
        <v>5010700200100000001</v>
      </c>
      <c r="DX1047" s="78" t="str">
        <f>IFERROR(VLOOKUP(DW1047,'08_DMGiaDat'!C1018:C1019,2,FALSE),"N")</f>
        <v>N</v>
      </c>
      <c r="DY1047" s="78" t="str">
        <f t="shared" si="732"/>
        <v>50107002001001</v>
      </c>
      <c r="DZ1047" s="78" t="str">
        <f>IFERROR(VLOOKUP(DY1047,'08_DMGiaDat'!C1018:C1019,2,FALSE),"N")</f>
        <v>N</v>
      </c>
      <c r="EA1047" s="78" t="str">
        <f t="shared" si="733"/>
        <v>5010700200100000001</v>
      </c>
      <c r="EB1047" s="78" t="str">
        <f>IFERROR(VLOOKUP(EA1047,'08_DMGiaDat'!C1018:C1019,2,FALSE),"N")</f>
        <v>N</v>
      </c>
      <c r="EC1047" s="92" t="e">
        <f>IF(DV1047&lt;&gt;"N",DV1047,IF(DX1047&lt;&gt;"N",DX1047,IF(DZ1047&lt;&gt;"N",DZ1047*VLOOKUP(LEFT(CB1047,3),'03_DMMucDich'!C1002:C1006,5,FALSE),IF(EB1047&lt;&gt;"N",EB1047*VLOOKUP(LEFT(CB1047,3),'03_DMMucDich'!C1002:C1006,5,FALSE),"N/A"))))</f>
        <v>#VALUE!</v>
      </c>
    </row>
    <row r="1048" spans="1:133" s="34" customFormat="1" ht="16" x14ac:dyDescent="0.2">
      <c r="A1048" s="85">
        <v>1034</v>
      </c>
      <c r="B1048" s="86"/>
      <c r="C1048" s="87"/>
      <c r="D1048" s="141"/>
      <c r="E1048" s="86"/>
      <c r="F1048" s="88"/>
      <c r="G1048" s="88" t="s">
        <v>5718</v>
      </c>
      <c r="H1048" s="151">
        <v>2022</v>
      </c>
      <c r="I1048" s="86"/>
      <c r="J1048" s="86"/>
      <c r="K1048" s="145"/>
      <c r="L1048" s="105"/>
      <c r="M1048" s="86"/>
      <c r="N1048" s="105"/>
      <c r="O1048" s="105"/>
      <c r="P1048" s="86"/>
      <c r="Q1048" s="86"/>
      <c r="R1048" s="153"/>
      <c r="S1048" s="86"/>
      <c r="T1048" s="86"/>
      <c r="U1048" s="86"/>
      <c r="V1048" s="86" t="str">
        <f t="shared" si="699"/>
        <v xml:space="preserve">, </v>
      </c>
      <c r="W1048" s="86"/>
      <c r="X1048" s="86"/>
      <c r="Y1048" s="86"/>
      <c r="Z1048" s="88"/>
      <c r="AA1048" s="105"/>
      <c r="AB1048" s="86"/>
      <c r="AC1048" s="90"/>
      <c r="AD1048" s="86"/>
      <c r="AE1048" s="86"/>
      <c r="AF1048" s="86"/>
      <c r="AG1048" s="86"/>
      <c r="AH1048" s="160"/>
      <c r="AI1048" s="153"/>
      <c r="AJ1048" s="153"/>
      <c r="AK1048" s="86"/>
      <c r="AL1048" s="86"/>
      <c r="AM1048" s="153"/>
      <c r="AN1048" s="153"/>
      <c r="AO1048" s="165"/>
      <c r="AP1048" s="153"/>
      <c r="AQ1048" s="153"/>
      <c r="AR1048" s="166">
        <v>0</v>
      </c>
      <c r="AS1048" s="88" t="s">
        <v>5719</v>
      </c>
      <c r="AT1048" s="92">
        <f t="shared" si="710"/>
        <v>0</v>
      </c>
      <c r="AU1048" s="93">
        <v>0</v>
      </c>
      <c r="AV1048" s="93">
        <v>0</v>
      </c>
      <c r="AW1048" s="166">
        <v>0</v>
      </c>
      <c r="AX1048" s="93">
        <v>0</v>
      </c>
      <c r="AY1048" s="177"/>
      <c r="AZ1048" s="177">
        <v>0</v>
      </c>
      <c r="BA1048" s="178"/>
      <c r="BB1048" s="105"/>
      <c r="BC1048" s="105"/>
      <c r="BD1048" s="93"/>
      <c r="BE1048" s="93">
        <v>0</v>
      </c>
      <c r="BF1048" s="91">
        <v>0</v>
      </c>
      <c r="BG1048" s="94"/>
      <c r="BH1048" s="95"/>
      <c r="BI1048" s="93">
        <f t="shared" si="720"/>
        <v>0</v>
      </c>
      <c r="BJ1048" s="105">
        <f t="shared" si="721"/>
        <v>0</v>
      </c>
      <c r="BK1048" s="88">
        <f t="shared" si="722"/>
        <v>0</v>
      </c>
      <c r="BL1048" s="86">
        <f t="shared" si="723"/>
        <v>0</v>
      </c>
      <c r="BM1048" s="105">
        <f t="shared" si="724"/>
        <v>0</v>
      </c>
      <c r="BN1048" s="86">
        <f t="shared" si="725"/>
        <v>0</v>
      </c>
      <c r="BO1048" s="86">
        <f t="shared" si="726"/>
        <v>0</v>
      </c>
      <c r="BP1048" s="86">
        <f t="shared" si="700"/>
        <v>0</v>
      </c>
      <c r="BQ1048" s="160"/>
      <c r="BR1048" s="86" t="s">
        <v>5720</v>
      </c>
      <c r="BS1048" s="88" t="s">
        <v>5721</v>
      </c>
      <c r="BT1048" s="86" t="s">
        <v>5722</v>
      </c>
      <c r="BU1048" s="86"/>
      <c r="BV1048" s="86">
        <f t="shared" si="701"/>
        <v>0</v>
      </c>
      <c r="BW1048" s="105" t="str">
        <f t="shared" si="702"/>
        <v/>
      </c>
      <c r="BX1048" s="86">
        <f t="shared" si="737"/>
        <v>0</v>
      </c>
      <c r="BY1048" s="86">
        <f t="shared" si="738"/>
        <v>0</v>
      </c>
      <c r="BZ1048" s="91">
        <f t="shared" si="739"/>
        <v>0</v>
      </c>
      <c r="CA1048" s="91">
        <v>0</v>
      </c>
      <c r="CB1048" s="96" t="s">
        <v>5719</v>
      </c>
      <c r="CC1048" s="91">
        <f t="shared" si="703"/>
        <v>0</v>
      </c>
      <c r="CD1048" s="91">
        <f t="shared" si="704"/>
        <v>0</v>
      </c>
      <c r="CE1048" s="93">
        <f t="shared" si="705"/>
        <v>0</v>
      </c>
      <c r="CF1048" s="93">
        <f t="shared" si="706"/>
        <v>0</v>
      </c>
      <c r="CG1048" s="105"/>
      <c r="CH1048" s="105"/>
      <c r="CI1048" s="86"/>
      <c r="CJ1048" s="188"/>
      <c r="CK1048" s="181">
        <f t="shared" si="707"/>
        <v>0</v>
      </c>
      <c r="CL1048" s="181">
        <f t="shared" si="708"/>
        <v>0</v>
      </c>
      <c r="CM1048" s="86" t="s">
        <v>5723</v>
      </c>
      <c r="CN1048" s="182"/>
      <c r="CO1048" s="183"/>
      <c r="CP1048" s="86" t="s">
        <v>5724</v>
      </c>
      <c r="CQ1048" s="153"/>
      <c r="CR1048" s="187" t="e">
        <f t="shared" si="709"/>
        <v>#VALUE!</v>
      </c>
      <c r="CS1048" s="188">
        <v>0</v>
      </c>
      <c r="CT1048" s="188" t="e">
        <f t="shared" si="711"/>
        <v>#VALUE!</v>
      </c>
      <c r="CU1048" s="93"/>
      <c r="CV1048" s="94">
        <f t="shared" si="734"/>
        <v>0</v>
      </c>
      <c r="CW1048" s="93">
        <f t="shared" si="735"/>
        <v>0</v>
      </c>
      <c r="CX1048" s="86">
        <f t="shared" si="736"/>
        <v>0</v>
      </c>
      <c r="CY1048" s="93" t="e">
        <f t="shared" si="712"/>
        <v>#VALUE!</v>
      </c>
      <c r="CZ1048" s="93">
        <v>0</v>
      </c>
      <c r="DA1048" s="93">
        <v>0</v>
      </c>
      <c r="DB1048" s="93" t="e">
        <f t="shared" si="713"/>
        <v>#VALUE!</v>
      </c>
      <c r="DC1048" s="93">
        <v>0</v>
      </c>
      <c r="DD1048" s="91">
        <v>0</v>
      </c>
      <c r="DE1048" s="93" t="e">
        <f t="shared" si="714"/>
        <v>#VALUE!</v>
      </c>
      <c r="DF1048" s="93">
        <f t="shared" si="727"/>
        <v>0</v>
      </c>
      <c r="DG1048" s="93"/>
      <c r="DH1048" s="93">
        <v>0</v>
      </c>
      <c r="DI1048" s="93">
        <v>0</v>
      </c>
      <c r="DJ1048" s="86">
        <f t="shared" si="715"/>
        <v>0</v>
      </c>
      <c r="DK1048" s="91">
        <v>0</v>
      </c>
      <c r="DL1048" s="93"/>
      <c r="DM1048" s="93">
        <v>0</v>
      </c>
      <c r="DN1048" s="93" t="e">
        <f t="shared" si="728"/>
        <v>#VALUE!</v>
      </c>
      <c r="DO1048" s="93" t="e">
        <f t="shared" si="716"/>
        <v>#VALUE!</v>
      </c>
      <c r="DP1048" s="92" t="e">
        <f t="shared" si="717"/>
        <v>#VALUE!</v>
      </c>
      <c r="DQ1048" s="97">
        <f t="shared" si="729"/>
        <v>0</v>
      </c>
      <c r="DR1048" s="98">
        <f t="shared" si="718"/>
        <v>10</v>
      </c>
      <c r="DS1048" s="93" t="str">
        <f t="shared" si="719"/>
        <v>Mã tin sai !!!</v>
      </c>
      <c r="DT1048" s="93"/>
      <c r="DU1048" s="78" t="e">
        <f t="shared" si="730"/>
        <v>#VALUE!</v>
      </c>
      <c r="DV1048" s="78" t="e">
        <f>INDEX('08_DMGiaDat'!$L:$L,MATCH(DU1048,'08_DMGiaDat'!$R:$R,0))</f>
        <v>#VALUE!</v>
      </c>
      <c r="DW1048" s="78" t="str">
        <f t="shared" si="731"/>
        <v>5010700200100000001</v>
      </c>
      <c r="DX1048" s="78" t="str">
        <f>IFERROR(VLOOKUP(DW1048,'08_DMGiaDat'!C1018:C1019,2,FALSE),"N")</f>
        <v>N</v>
      </c>
      <c r="DY1048" s="78" t="str">
        <f t="shared" si="732"/>
        <v>50107002001001</v>
      </c>
      <c r="DZ1048" s="78" t="str">
        <f>IFERROR(VLOOKUP(DY1048,'08_DMGiaDat'!C1018:C1019,2,FALSE),"N")</f>
        <v>N</v>
      </c>
      <c r="EA1048" s="78" t="str">
        <f t="shared" si="733"/>
        <v>5010700200100000001</v>
      </c>
      <c r="EB1048" s="78" t="str">
        <f>IFERROR(VLOOKUP(EA1048,'08_DMGiaDat'!C1018:C1019,2,FALSE),"N")</f>
        <v>N</v>
      </c>
      <c r="EC1048" s="92" t="e">
        <f>IF(DV1048&lt;&gt;"N",DV1048,IF(DX1048&lt;&gt;"N",DX1048,IF(DZ1048&lt;&gt;"N",DZ1048*VLOOKUP(LEFT(CB1048,3),'03_DMMucDich'!C1002:C1006,5,FALSE),IF(EB1048&lt;&gt;"N",EB1048*VLOOKUP(LEFT(CB1048,3),'03_DMMucDich'!C1002:C1006,5,FALSE),"N/A"))))</f>
        <v>#VALUE!</v>
      </c>
    </row>
    <row r="1049" spans="1:133" s="34" customFormat="1" ht="16" x14ac:dyDescent="0.2">
      <c r="A1049" s="85">
        <v>1035</v>
      </c>
      <c r="B1049" s="86"/>
      <c r="C1049" s="87"/>
      <c r="D1049" s="141"/>
      <c r="E1049" s="86"/>
      <c r="F1049" s="88"/>
      <c r="G1049" s="88" t="s">
        <v>5718</v>
      </c>
      <c r="H1049" s="151">
        <v>2022</v>
      </c>
      <c r="I1049" s="86"/>
      <c r="J1049" s="86"/>
      <c r="K1049" s="145"/>
      <c r="L1049" s="105"/>
      <c r="M1049" s="86"/>
      <c r="N1049" s="105"/>
      <c r="O1049" s="105"/>
      <c r="P1049" s="86"/>
      <c r="Q1049" s="86"/>
      <c r="R1049" s="153"/>
      <c r="S1049" s="86"/>
      <c r="T1049" s="86"/>
      <c r="U1049" s="86"/>
      <c r="V1049" s="86" t="str">
        <f t="shared" si="699"/>
        <v xml:space="preserve">, </v>
      </c>
      <c r="W1049" s="86"/>
      <c r="X1049" s="86"/>
      <c r="Y1049" s="86"/>
      <c r="Z1049" s="88"/>
      <c r="AA1049" s="105"/>
      <c r="AB1049" s="86"/>
      <c r="AC1049" s="90"/>
      <c r="AD1049" s="86"/>
      <c r="AE1049" s="86"/>
      <c r="AF1049" s="86"/>
      <c r="AG1049" s="86"/>
      <c r="AH1049" s="160"/>
      <c r="AI1049" s="153"/>
      <c r="AJ1049" s="153"/>
      <c r="AK1049" s="86"/>
      <c r="AL1049" s="86"/>
      <c r="AM1049" s="153"/>
      <c r="AN1049" s="153"/>
      <c r="AO1049" s="165"/>
      <c r="AP1049" s="153"/>
      <c r="AQ1049" s="153"/>
      <c r="AR1049" s="166">
        <v>0</v>
      </c>
      <c r="AS1049" s="88" t="s">
        <v>5719</v>
      </c>
      <c r="AT1049" s="92">
        <f t="shared" si="710"/>
        <v>0</v>
      </c>
      <c r="AU1049" s="93">
        <v>0</v>
      </c>
      <c r="AV1049" s="93">
        <v>0</v>
      </c>
      <c r="AW1049" s="166">
        <v>0</v>
      </c>
      <c r="AX1049" s="93">
        <v>0</v>
      </c>
      <c r="AY1049" s="177"/>
      <c r="AZ1049" s="177">
        <v>0</v>
      </c>
      <c r="BA1049" s="178"/>
      <c r="BB1049" s="105"/>
      <c r="BC1049" s="105"/>
      <c r="BD1049" s="93"/>
      <c r="BE1049" s="93">
        <v>0</v>
      </c>
      <c r="BF1049" s="91">
        <v>0</v>
      </c>
      <c r="BG1049" s="94"/>
      <c r="BH1049" s="95"/>
      <c r="BI1049" s="93">
        <f t="shared" si="720"/>
        <v>0</v>
      </c>
      <c r="BJ1049" s="105">
        <f t="shared" si="721"/>
        <v>0</v>
      </c>
      <c r="BK1049" s="88">
        <f t="shared" si="722"/>
        <v>0</v>
      </c>
      <c r="BL1049" s="86">
        <f t="shared" si="723"/>
        <v>0</v>
      </c>
      <c r="BM1049" s="105">
        <f t="shared" si="724"/>
        <v>0</v>
      </c>
      <c r="BN1049" s="86">
        <f t="shared" si="725"/>
        <v>0</v>
      </c>
      <c r="BO1049" s="86">
        <f t="shared" si="726"/>
        <v>0</v>
      </c>
      <c r="BP1049" s="86">
        <f t="shared" si="700"/>
        <v>0</v>
      </c>
      <c r="BQ1049" s="160"/>
      <c r="BR1049" s="86" t="s">
        <v>5720</v>
      </c>
      <c r="BS1049" s="88" t="s">
        <v>5721</v>
      </c>
      <c r="BT1049" s="86" t="s">
        <v>5722</v>
      </c>
      <c r="BU1049" s="86"/>
      <c r="BV1049" s="86">
        <f t="shared" si="701"/>
        <v>0</v>
      </c>
      <c r="BW1049" s="105" t="str">
        <f t="shared" si="702"/>
        <v/>
      </c>
      <c r="BX1049" s="86">
        <f t="shared" si="737"/>
        <v>0</v>
      </c>
      <c r="BY1049" s="86">
        <f t="shared" si="738"/>
        <v>0</v>
      </c>
      <c r="BZ1049" s="91">
        <f t="shared" si="739"/>
        <v>0</v>
      </c>
      <c r="CA1049" s="91">
        <v>0</v>
      </c>
      <c r="CB1049" s="96" t="s">
        <v>5719</v>
      </c>
      <c r="CC1049" s="91">
        <f t="shared" si="703"/>
        <v>0</v>
      </c>
      <c r="CD1049" s="91">
        <f t="shared" si="704"/>
        <v>0</v>
      </c>
      <c r="CE1049" s="93">
        <f t="shared" si="705"/>
        <v>0</v>
      </c>
      <c r="CF1049" s="93">
        <f t="shared" si="706"/>
        <v>0</v>
      </c>
      <c r="CG1049" s="105"/>
      <c r="CH1049" s="105"/>
      <c r="CI1049" s="86"/>
      <c r="CJ1049" s="188"/>
      <c r="CK1049" s="181">
        <f t="shared" si="707"/>
        <v>0</v>
      </c>
      <c r="CL1049" s="181">
        <f t="shared" si="708"/>
        <v>0</v>
      </c>
      <c r="CM1049" s="86" t="s">
        <v>5723</v>
      </c>
      <c r="CN1049" s="182"/>
      <c r="CO1049" s="183"/>
      <c r="CP1049" s="86" t="s">
        <v>5724</v>
      </c>
      <c r="CQ1049" s="153"/>
      <c r="CR1049" s="187" t="e">
        <f t="shared" si="709"/>
        <v>#VALUE!</v>
      </c>
      <c r="CS1049" s="188">
        <v>0</v>
      </c>
      <c r="CT1049" s="188" t="e">
        <f t="shared" si="711"/>
        <v>#VALUE!</v>
      </c>
      <c r="CU1049" s="93"/>
      <c r="CV1049" s="94">
        <f t="shared" si="734"/>
        <v>0</v>
      </c>
      <c r="CW1049" s="93">
        <f t="shared" si="735"/>
        <v>0</v>
      </c>
      <c r="CX1049" s="86">
        <f t="shared" si="736"/>
        <v>0</v>
      </c>
      <c r="CY1049" s="93" t="e">
        <f t="shared" si="712"/>
        <v>#VALUE!</v>
      </c>
      <c r="CZ1049" s="93">
        <v>0</v>
      </c>
      <c r="DA1049" s="93">
        <v>0</v>
      </c>
      <c r="DB1049" s="93" t="e">
        <f t="shared" si="713"/>
        <v>#VALUE!</v>
      </c>
      <c r="DC1049" s="93">
        <v>0</v>
      </c>
      <c r="DD1049" s="91">
        <v>0</v>
      </c>
      <c r="DE1049" s="93" t="e">
        <f t="shared" si="714"/>
        <v>#VALUE!</v>
      </c>
      <c r="DF1049" s="93">
        <f t="shared" si="727"/>
        <v>0</v>
      </c>
      <c r="DG1049" s="93"/>
      <c r="DH1049" s="93">
        <v>0</v>
      </c>
      <c r="DI1049" s="93">
        <v>0</v>
      </c>
      <c r="DJ1049" s="86">
        <f t="shared" si="715"/>
        <v>0</v>
      </c>
      <c r="DK1049" s="91">
        <v>0</v>
      </c>
      <c r="DL1049" s="93"/>
      <c r="DM1049" s="93">
        <v>0</v>
      </c>
      <c r="DN1049" s="93" t="e">
        <f t="shared" si="728"/>
        <v>#VALUE!</v>
      </c>
      <c r="DO1049" s="93" t="e">
        <f t="shared" si="716"/>
        <v>#VALUE!</v>
      </c>
      <c r="DP1049" s="92" t="e">
        <f t="shared" si="717"/>
        <v>#VALUE!</v>
      </c>
      <c r="DQ1049" s="97">
        <f t="shared" si="729"/>
        <v>0</v>
      </c>
      <c r="DR1049" s="98">
        <f t="shared" si="718"/>
        <v>10</v>
      </c>
      <c r="DS1049" s="93" t="str">
        <f t="shared" si="719"/>
        <v>Mã tin sai !!!</v>
      </c>
      <c r="DT1049" s="93"/>
      <c r="DU1049" s="78" t="e">
        <f t="shared" si="730"/>
        <v>#VALUE!</v>
      </c>
      <c r="DV1049" s="78" t="e">
        <f>INDEX('08_DMGiaDat'!$L:$L,MATCH(DU1049,'08_DMGiaDat'!$R:$R,0))</f>
        <v>#VALUE!</v>
      </c>
      <c r="DW1049" s="78" t="str">
        <f t="shared" si="731"/>
        <v>5010700200100000001</v>
      </c>
      <c r="DX1049" s="78" t="str">
        <f>IFERROR(VLOOKUP(DW1049,'08_DMGiaDat'!C1018:C1019,2,FALSE),"N")</f>
        <v>N</v>
      </c>
      <c r="DY1049" s="78" t="str">
        <f t="shared" si="732"/>
        <v>50107002001001</v>
      </c>
      <c r="DZ1049" s="78" t="str">
        <f>IFERROR(VLOOKUP(DY1049,'08_DMGiaDat'!C1018:C1019,2,FALSE),"N")</f>
        <v>N</v>
      </c>
      <c r="EA1049" s="78" t="str">
        <f t="shared" si="733"/>
        <v>5010700200100000001</v>
      </c>
      <c r="EB1049" s="78" t="str">
        <f>IFERROR(VLOOKUP(EA1049,'08_DMGiaDat'!C1018:C1019,2,FALSE),"N")</f>
        <v>N</v>
      </c>
      <c r="EC1049" s="92" t="e">
        <f>IF(DV1049&lt;&gt;"N",DV1049,IF(DX1049&lt;&gt;"N",DX1049,IF(DZ1049&lt;&gt;"N",DZ1049*VLOOKUP(LEFT(CB1049,3),'03_DMMucDich'!C1002:C1006,5,FALSE),IF(EB1049&lt;&gt;"N",EB1049*VLOOKUP(LEFT(CB1049,3),'03_DMMucDich'!C1002:C1006,5,FALSE),"N/A"))))</f>
        <v>#VALUE!</v>
      </c>
    </row>
    <row r="1050" spans="1:133" s="34" customFormat="1" ht="16" x14ac:dyDescent="0.2">
      <c r="A1050" s="85">
        <v>1036</v>
      </c>
      <c r="B1050" s="86"/>
      <c r="C1050" s="87"/>
      <c r="D1050" s="141"/>
      <c r="E1050" s="86"/>
      <c r="F1050" s="88"/>
      <c r="G1050" s="88" t="s">
        <v>5718</v>
      </c>
      <c r="H1050" s="151">
        <v>2022</v>
      </c>
      <c r="I1050" s="86"/>
      <c r="J1050" s="86"/>
      <c r="K1050" s="145"/>
      <c r="L1050" s="105"/>
      <c r="M1050" s="86"/>
      <c r="N1050" s="105"/>
      <c r="O1050" s="105"/>
      <c r="P1050" s="86"/>
      <c r="Q1050" s="86"/>
      <c r="R1050" s="153"/>
      <c r="S1050" s="86"/>
      <c r="T1050" s="86"/>
      <c r="U1050" s="86"/>
      <c r="V1050" s="86" t="str">
        <f t="shared" si="699"/>
        <v xml:space="preserve">, </v>
      </c>
      <c r="W1050" s="86"/>
      <c r="X1050" s="86"/>
      <c r="Y1050" s="86"/>
      <c r="Z1050" s="88"/>
      <c r="AA1050" s="105"/>
      <c r="AB1050" s="86"/>
      <c r="AC1050" s="90"/>
      <c r="AD1050" s="86"/>
      <c r="AE1050" s="86"/>
      <c r="AF1050" s="86"/>
      <c r="AG1050" s="86"/>
      <c r="AH1050" s="160"/>
      <c r="AI1050" s="153"/>
      <c r="AJ1050" s="153"/>
      <c r="AK1050" s="86"/>
      <c r="AL1050" s="86"/>
      <c r="AM1050" s="153"/>
      <c r="AN1050" s="153"/>
      <c r="AO1050" s="165"/>
      <c r="AP1050" s="153"/>
      <c r="AQ1050" s="153"/>
      <c r="AR1050" s="166">
        <v>0</v>
      </c>
      <c r="AS1050" s="88" t="s">
        <v>5719</v>
      </c>
      <c r="AT1050" s="92">
        <f t="shared" si="710"/>
        <v>0</v>
      </c>
      <c r="AU1050" s="93">
        <v>0</v>
      </c>
      <c r="AV1050" s="93">
        <v>0</v>
      </c>
      <c r="AW1050" s="166">
        <v>0</v>
      </c>
      <c r="AX1050" s="93">
        <v>0</v>
      </c>
      <c r="AY1050" s="177"/>
      <c r="AZ1050" s="177">
        <v>0</v>
      </c>
      <c r="BA1050" s="178"/>
      <c r="BB1050" s="105"/>
      <c r="BC1050" s="105"/>
      <c r="BD1050" s="93"/>
      <c r="BE1050" s="93">
        <v>0</v>
      </c>
      <c r="BF1050" s="91">
        <v>0</v>
      </c>
      <c r="BG1050" s="94"/>
      <c r="BH1050" s="95"/>
      <c r="BI1050" s="93">
        <f t="shared" si="720"/>
        <v>0</v>
      </c>
      <c r="BJ1050" s="105">
        <f t="shared" si="721"/>
        <v>0</v>
      </c>
      <c r="BK1050" s="88">
        <f t="shared" si="722"/>
        <v>0</v>
      </c>
      <c r="BL1050" s="86">
        <f t="shared" si="723"/>
        <v>0</v>
      </c>
      <c r="BM1050" s="105">
        <f t="shared" si="724"/>
        <v>0</v>
      </c>
      <c r="BN1050" s="86">
        <f t="shared" si="725"/>
        <v>0</v>
      </c>
      <c r="BO1050" s="86">
        <f t="shared" si="726"/>
        <v>0</v>
      </c>
      <c r="BP1050" s="86">
        <f t="shared" si="700"/>
        <v>0</v>
      </c>
      <c r="BQ1050" s="160"/>
      <c r="BR1050" s="86" t="s">
        <v>5720</v>
      </c>
      <c r="BS1050" s="88" t="s">
        <v>5721</v>
      </c>
      <c r="BT1050" s="86" t="s">
        <v>5722</v>
      </c>
      <c r="BU1050" s="86"/>
      <c r="BV1050" s="86">
        <f t="shared" si="701"/>
        <v>0</v>
      </c>
      <c r="BW1050" s="105" t="str">
        <f t="shared" si="702"/>
        <v/>
      </c>
      <c r="BX1050" s="86">
        <f t="shared" si="737"/>
        <v>0</v>
      </c>
      <c r="BY1050" s="86">
        <f t="shared" si="738"/>
        <v>0</v>
      </c>
      <c r="BZ1050" s="91">
        <f t="shared" si="739"/>
        <v>0</v>
      </c>
      <c r="CA1050" s="91">
        <v>0</v>
      </c>
      <c r="CB1050" s="96" t="s">
        <v>5719</v>
      </c>
      <c r="CC1050" s="91">
        <f t="shared" si="703"/>
        <v>0</v>
      </c>
      <c r="CD1050" s="91">
        <f t="shared" si="704"/>
        <v>0</v>
      </c>
      <c r="CE1050" s="93">
        <f t="shared" si="705"/>
        <v>0</v>
      </c>
      <c r="CF1050" s="93">
        <f t="shared" si="706"/>
        <v>0</v>
      </c>
      <c r="CG1050" s="105"/>
      <c r="CH1050" s="105"/>
      <c r="CI1050" s="86"/>
      <c r="CJ1050" s="188"/>
      <c r="CK1050" s="181">
        <f t="shared" si="707"/>
        <v>0</v>
      </c>
      <c r="CL1050" s="181">
        <f t="shared" si="708"/>
        <v>0</v>
      </c>
      <c r="CM1050" s="86" t="s">
        <v>5723</v>
      </c>
      <c r="CN1050" s="182"/>
      <c r="CO1050" s="183"/>
      <c r="CP1050" s="86" t="s">
        <v>5724</v>
      </c>
      <c r="CQ1050" s="153"/>
      <c r="CR1050" s="187" t="e">
        <f t="shared" si="709"/>
        <v>#VALUE!</v>
      </c>
      <c r="CS1050" s="188">
        <v>0</v>
      </c>
      <c r="CT1050" s="188" t="e">
        <f t="shared" si="711"/>
        <v>#VALUE!</v>
      </c>
      <c r="CU1050" s="93"/>
      <c r="CV1050" s="94">
        <f t="shared" si="734"/>
        <v>0</v>
      </c>
      <c r="CW1050" s="93">
        <f t="shared" si="735"/>
        <v>0</v>
      </c>
      <c r="CX1050" s="86">
        <f t="shared" si="736"/>
        <v>0</v>
      </c>
      <c r="CY1050" s="93" t="e">
        <f t="shared" si="712"/>
        <v>#VALUE!</v>
      </c>
      <c r="CZ1050" s="93">
        <v>0</v>
      </c>
      <c r="DA1050" s="93">
        <v>0</v>
      </c>
      <c r="DB1050" s="93" t="e">
        <f t="shared" si="713"/>
        <v>#VALUE!</v>
      </c>
      <c r="DC1050" s="93">
        <v>0</v>
      </c>
      <c r="DD1050" s="91">
        <v>0</v>
      </c>
      <c r="DE1050" s="93" t="e">
        <f t="shared" si="714"/>
        <v>#VALUE!</v>
      </c>
      <c r="DF1050" s="93">
        <f t="shared" si="727"/>
        <v>0</v>
      </c>
      <c r="DG1050" s="93"/>
      <c r="DH1050" s="93">
        <v>0</v>
      </c>
      <c r="DI1050" s="93">
        <v>0</v>
      </c>
      <c r="DJ1050" s="86">
        <f t="shared" si="715"/>
        <v>0</v>
      </c>
      <c r="DK1050" s="91">
        <v>0</v>
      </c>
      <c r="DL1050" s="93"/>
      <c r="DM1050" s="93">
        <v>0</v>
      </c>
      <c r="DN1050" s="93" t="e">
        <f t="shared" si="728"/>
        <v>#VALUE!</v>
      </c>
      <c r="DO1050" s="93" t="e">
        <f t="shared" si="716"/>
        <v>#VALUE!</v>
      </c>
      <c r="DP1050" s="92" t="e">
        <f t="shared" si="717"/>
        <v>#VALUE!</v>
      </c>
      <c r="DQ1050" s="97">
        <f t="shared" si="729"/>
        <v>0</v>
      </c>
      <c r="DR1050" s="98">
        <f t="shared" si="718"/>
        <v>10</v>
      </c>
      <c r="DS1050" s="93" t="str">
        <f t="shared" si="719"/>
        <v>Mã tin sai !!!</v>
      </c>
      <c r="DT1050" s="93"/>
      <c r="DU1050" s="78" t="e">
        <f t="shared" si="730"/>
        <v>#VALUE!</v>
      </c>
      <c r="DV1050" s="78" t="e">
        <f>INDEX('08_DMGiaDat'!$L:$L,MATCH(DU1050,'08_DMGiaDat'!$R:$R,0))</f>
        <v>#VALUE!</v>
      </c>
      <c r="DW1050" s="78" t="str">
        <f t="shared" si="731"/>
        <v>5010700200100000001</v>
      </c>
      <c r="DX1050" s="78" t="str">
        <f>IFERROR(VLOOKUP(DW1050,'08_DMGiaDat'!C1018:C1019,2,FALSE),"N")</f>
        <v>N</v>
      </c>
      <c r="DY1050" s="78" t="str">
        <f t="shared" si="732"/>
        <v>50107002001001</v>
      </c>
      <c r="DZ1050" s="78" t="str">
        <f>IFERROR(VLOOKUP(DY1050,'08_DMGiaDat'!C1018:C1019,2,FALSE),"N")</f>
        <v>N</v>
      </c>
      <c r="EA1050" s="78" t="str">
        <f t="shared" si="733"/>
        <v>5010700200100000001</v>
      </c>
      <c r="EB1050" s="78" t="str">
        <f>IFERROR(VLOOKUP(EA1050,'08_DMGiaDat'!C1018:C1019,2,FALSE),"N")</f>
        <v>N</v>
      </c>
      <c r="EC1050" s="92" t="e">
        <f>IF(DV1050&lt;&gt;"N",DV1050,IF(DX1050&lt;&gt;"N",DX1050,IF(DZ1050&lt;&gt;"N",DZ1050*VLOOKUP(LEFT(CB1050,3),'03_DMMucDich'!C1002:C1006,5,FALSE),IF(EB1050&lt;&gt;"N",EB1050*VLOOKUP(LEFT(CB1050,3),'03_DMMucDich'!C1002:C1006,5,FALSE),"N/A"))))</f>
        <v>#VALUE!</v>
      </c>
    </row>
    <row r="1051" spans="1:133" s="34" customFormat="1" ht="16" x14ac:dyDescent="0.2">
      <c r="A1051" s="85">
        <v>1037</v>
      </c>
      <c r="B1051" s="86"/>
      <c r="C1051" s="87"/>
      <c r="D1051" s="141"/>
      <c r="E1051" s="86"/>
      <c r="F1051" s="88"/>
      <c r="G1051" s="88" t="s">
        <v>5718</v>
      </c>
      <c r="H1051" s="151">
        <v>2022</v>
      </c>
      <c r="I1051" s="86"/>
      <c r="J1051" s="86"/>
      <c r="K1051" s="145"/>
      <c r="L1051" s="105"/>
      <c r="M1051" s="86"/>
      <c r="N1051" s="105"/>
      <c r="O1051" s="105"/>
      <c r="P1051" s="86"/>
      <c r="Q1051" s="86"/>
      <c r="R1051" s="153"/>
      <c r="S1051" s="86"/>
      <c r="T1051" s="86"/>
      <c r="U1051" s="86"/>
      <c r="V1051" s="86" t="str">
        <f t="shared" si="699"/>
        <v xml:space="preserve">, </v>
      </c>
      <c r="W1051" s="86"/>
      <c r="X1051" s="86"/>
      <c r="Y1051" s="86"/>
      <c r="Z1051" s="88"/>
      <c r="AA1051" s="105"/>
      <c r="AB1051" s="86"/>
      <c r="AC1051" s="90"/>
      <c r="AD1051" s="86"/>
      <c r="AE1051" s="86"/>
      <c r="AF1051" s="86"/>
      <c r="AG1051" s="86"/>
      <c r="AH1051" s="160"/>
      <c r="AI1051" s="153"/>
      <c r="AJ1051" s="153"/>
      <c r="AK1051" s="86"/>
      <c r="AL1051" s="86"/>
      <c r="AM1051" s="153"/>
      <c r="AN1051" s="153"/>
      <c r="AO1051" s="165"/>
      <c r="AP1051" s="153"/>
      <c r="AQ1051" s="153"/>
      <c r="AR1051" s="166">
        <v>0</v>
      </c>
      <c r="AS1051" s="88" t="s">
        <v>5719</v>
      </c>
      <c r="AT1051" s="92">
        <f t="shared" si="710"/>
        <v>0</v>
      </c>
      <c r="AU1051" s="93">
        <v>0</v>
      </c>
      <c r="AV1051" s="93">
        <v>0</v>
      </c>
      <c r="AW1051" s="166">
        <v>0</v>
      </c>
      <c r="AX1051" s="93">
        <v>0</v>
      </c>
      <c r="AY1051" s="177"/>
      <c r="AZ1051" s="177">
        <v>0</v>
      </c>
      <c r="BA1051" s="178"/>
      <c r="BB1051" s="105"/>
      <c r="BC1051" s="105"/>
      <c r="BD1051" s="93"/>
      <c r="BE1051" s="93">
        <v>0</v>
      </c>
      <c r="BF1051" s="91">
        <v>0</v>
      </c>
      <c r="BG1051" s="94"/>
      <c r="BH1051" s="95"/>
      <c r="BI1051" s="93">
        <f t="shared" si="720"/>
        <v>0</v>
      </c>
      <c r="BJ1051" s="105">
        <f t="shared" si="721"/>
        <v>0</v>
      </c>
      <c r="BK1051" s="88">
        <f t="shared" si="722"/>
        <v>0</v>
      </c>
      <c r="BL1051" s="86">
        <f t="shared" si="723"/>
        <v>0</v>
      </c>
      <c r="BM1051" s="105">
        <f t="shared" si="724"/>
        <v>0</v>
      </c>
      <c r="BN1051" s="86">
        <f t="shared" si="725"/>
        <v>0</v>
      </c>
      <c r="BO1051" s="86">
        <f t="shared" si="726"/>
        <v>0</v>
      </c>
      <c r="BP1051" s="86">
        <f t="shared" si="700"/>
        <v>0</v>
      </c>
      <c r="BQ1051" s="160"/>
      <c r="BR1051" s="86" t="s">
        <v>5720</v>
      </c>
      <c r="BS1051" s="88" t="s">
        <v>5721</v>
      </c>
      <c r="BT1051" s="86" t="s">
        <v>5722</v>
      </c>
      <c r="BU1051" s="86"/>
      <c r="BV1051" s="86">
        <f t="shared" si="701"/>
        <v>0</v>
      </c>
      <c r="BW1051" s="105" t="str">
        <f t="shared" si="702"/>
        <v/>
      </c>
      <c r="BX1051" s="86">
        <f t="shared" si="737"/>
        <v>0</v>
      </c>
      <c r="BY1051" s="86">
        <f t="shared" si="738"/>
        <v>0</v>
      </c>
      <c r="BZ1051" s="91">
        <f t="shared" si="739"/>
        <v>0</v>
      </c>
      <c r="CA1051" s="91">
        <v>0</v>
      </c>
      <c r="CB1051" s="96" t="s">
        <v>5719</v>
      </c>
      <c r="CC1051" s="91">
        <f t="shared" si="703"/>
        <v>0</v>
      </c>
      <c r="CD1051" s="91">
        <f t="shared" si="704"/>
        <v>0</v>
      </c>
      <c r="CE1051" s="93">
        <f t="shared" si="705"/>
        <v>0</v>
      </c>
      <c r="CF1051" s="93">
        <f t="shared" si="706"/>
        <v>0</v>
      </c>
      <c r="CG1051" s="105"/>
      <c r="CH1051" s="105"/>
      <c r="CI1051" s="86"/>
      <c r="CJ1051" s="188"/>
      <c r="CK1051" s="181">
        <f t="shared" si="707"/>
        <v>0</v>
      </c>
      <c r="CL1051" s="181">
        <f t="shared" si="708"/>
        <v>0</v>
      </c>
      <c r="CM1051" s="86" t="s">
        <v>5723</v>
      </c>
      <c r="CN1051" s="182"/>
      <c r="CO1051" s="183"/>
      <c r="CP1051" s="86" t="s">
        <v>5724</v>
      </c>
      <c r="CQ1051" s="153"/>
      <c r="CR1051" s="187" t="e">
        <f t="shared" si="709"/>
        <v>#VALUE!</v>
      </c>
      <c r="CS1051" s="188">
        <v>0</v>
      </c>
      <c r="CT1051" s="188" t="e">
        <f t="shared" si="711"/>
        <v>#VALUE!</v>
      </c>
      <c r="CU1051" s="93"/>
      <c r="CV1051" s="94">
        <f t="shared" si="734"/>
        <v>0</v>
      </c>
      <c r="CW1051" s="93">
        <f t="shared" si="735"/>
        <v>0</v>
      </c>
      <c r="CX1051" s="86">
        <f t="shared" si="736"/>
        <v>0</v>
      </c>
      <c r="CY1051" s="93" t="e">
        <f t="shared" si="712"/>
        <v>#VALUE!</v>
      </c>
      <c r="CZ1051" s="93">
        <v>0</v>
      </c>
      <c r="DA1051" s="93">
        <v>0</v>
      </c>
      <c r="DB1051" s="93" t="e">
        <f t="shared" si="713"/>
        <v>#VALUE!</v>
      </c>
      <c r="DC1051" s="93">
        <v>0</v>
      </c>
      <c r="DD1051" s="91">
        <v>0</v>
      </c>
      <c r="DE1051" s="93" t="e">
        <f t="shared" si="714"/>
        <v>#VALUE!</v>
      </c>
      <c r="DF1051" s="93">
        <f t="shared" si="727"/>
        <v>0</v>
      </c>
      <c r="DG1051" s="93"/>
      <c r="DH1051" s="93">
        <v>0</v>
      </c>
      <c r="DI1051" s="93">
        <v>0</v>
      </c>
      <c r="DJ1051" s="86">
        <f t="shared" si="715"/>
        <v>0</v>
      </c>
      <c r="DK1051" s="91">
        <v>0</v>
      </c>
      <c r="DL1051" s="93"/>
      <c r="DM1051" s="93">
        <v>0</v>
      </c>
      <c r="DN1051" s="93" t="e">
        <f t="shared" si="728"/>
        <v>#VALUE!</v>
      </c>
      <c r="DO1051" s="93" t="e">
        <f t="shared" si="716"/>
        <v>#VALUE!</v>
      </c>
      <c r="DP1051" s="92" t="e">
        <f t="shared" si="717"/>
        <v>#VALUE!</v>
      </c>
      <c r="DQ1051" s="97">
        <f t="shared" si="729"/>
        <v>0</v>
      </c>
      <c r="DR1051" s="98">
        <f t="shared" si="718"/>
        <v>10</v>
      </c>
      <c r="DS1051" s="93" t="str">
        <f t="shared" si="719"/>
        <v>Mã tin sai !!!</v>
      </c>
      <c r="DT1051" s="93"/>
      <c r="DU1051" s="78" t="e">
        <f t="shared" si="730"/>
        <v>#VALUE!</v>
      </c>
      <c r="DV1051" s="78" t="e">
        <f>INDEX('08_DMGiaDat'!$L:$L,MATCH(DU1051,'08_DMGiaDat'!$R:$R,0))</f>
        <v>#VALUE!</v>
      </c>
      <c r="DW1051" s="78" t="str">
        <f t="shared" si="731"/>
        <v>5010700200100000001</v>
      </c>
      <c r="DX1051" s="78" t="str">
        <f>IFERROR(VLOOKUP(DW1051,'08_DMGiaDat'!C1018:C1019,2,FALSE),"N")</f>
        <v>N</v>
      </c>
      <c r="DY1051" s="78" t="str">
        <f t="shared" si="732"/>
        <v>50107002001001</v>
      </c>
      <c r="DZ1051" s="78" t="str">
        <f>IFERROR(VLOOKUP(DY1051,'08_DMGiaDat'!C1018:C1019,2,FALSE),"N")</f>
        <v>N</v>
      </c>
      <c r="EA1051" s="78" t="str">
        <f t="shared" si="733"/>
        <v>5010700200100000001</v>
      </c>
      <c r="EB1051" s="78" t="str">
        <f>IFERROR(VLOOKUP(EA1051,'08_DMGiaDat'!C1018:C1019,2,FALSE),"N")</f>
        <v>N</v>
      </c>
      <c r="EC1051" s="92" t="e">
        <f>IF(DV1051&lt;&gt;"N",DV1051,IF(DX1051&lt;&gt;"N",DX1051,IF(DZ1051&lt;&gt;"N",DZ1051*VLOOKUP(LEFT(CB1051,3),'03_DMMucDich'!C1002:C1006,5,FALSE),IF(EB1051&lt;&gt;"N",EB1051*VLOOKUP(LEFT(CB1051,3),'03_DMMucDich'!C1002:C1006,5,FALSE),"N/A"))))</f>
        <v>#VALUE!</v>
      </c>
    </row>
    <row r="1052" spans="1:133" s="34" customFormat="1" ht="16" x14ac:dyDescent="0.2">
      <c r="A1052" s="85">
        <v>1038</v>
      </c>
      <c r="B1052" s="86"/>
      <c r="C1052" s="87"/>
      <c r="D1052" s="141"/>
      <c r="E1052" s="86"/>
      <c r="F1052" s="88"/>
      <c r="G1052" s="88" t="s">
        <v>5718</v>
      </c>
      <c r="H1052" s="151">
        <v>2022</v>
      </c>
      <c r="I1052" s="86"/>
      <c r="J1052" s="86"/>
      <c r="K1052" s="145"/>
      <c r="L1052" s="105"/>
      <c r="M1052" s="86"/>
      <c r="N1052" s="105"/>
      <c r="O1052" s="105"/>
      <c r="P1052" s="86"/>
      <c r="Q1052" s="86"/>
      <c r="R1052" s="153"/>
      <c r="S1052" s="86"/>
      <c r="T1052" s="86"/>
      <c r="U1052" s="86"/>
      <c r="V1052" s="86" t="str">
        <f t="shared" si="699"/>
        <v xml:space="preserve">, </v>
      </c>
      <c r="W1052" s="86"/>
      <c r="X1052" s="86"/>
      <c r="Y1052" s="86"/>
      <c r="Z1052" s="88"/>
      <c r="AA1052" s="105"/>
      <c r="AB1052" s="86"/>
      <c r="AC1052" s="90"/>
      <c r="AD1052" s="86"/>
      <c r="AE1052" s="86"/>
      <c r="AF1052" s="86"/>
      <c r="AG1052" s="86"/>
      <c r="AH1052" s="160"/>
      <c r="AI1052" s="153"/>
      <c r="AJ1052" s="153"/>
      <c r="AK1052" s="86"/>
      <c r="AL1052" s="86"/>
      <c r="AM1052" s="153"/>
      <c r="AN1052" s="153"/>
      <c r="AO1052" s="165"/>
      <c r="AP1052" s="153"/>
      <c r="AQ1052" s="153"/>
      <c r="AR1052" s="166">
        <v>0</v>
      </c>
      <c r="AS1052" s="88" t="s">
        <v>5719</v>
      </c>
      <c r="AT1052" s="92">
        <f t="shared" si="710"/>
        <v>0</v>
      </c>
      <c r="AU1052" s="93">
        <v>0</v>
      </c>
      <c r="AV1052" s="93">
        <v>0</v>
      </c>
      <c r="AW1052" s="166">
        <v>0</v>
      </c>
      <c r="AX1052" s="93">
        <v>0</v>
      </c>
      <c r="AY1052" s="177"/>
      <c r="AZ1052" s="177">
        <v>0</v>
      </c>
      <c r="BA1052" s="178"/>
      <c r="BB1052" s="105"/>
      <c r="BC1052" s="105"/>
      <c r="BD1052" s="93"/>
      <c r="BE1052" s="93">
        <v>0</v>
      </c>
      <c r="BF1052" s="91">
        <v>0</v>
      </c>
      <c r="BG1052" s="94"/>
      <c r="BH1052" s="95"/>
      <c r="BI1052" s="93">
        <f t="shared" si="720"/>
        <v>0</v>
      </c>
      <c r="BJ1052" s="105">
        <f t="shared" si="721"/>
        <v>0</v>
      </c>
      <c r="BK1052" s="88">
        <f t="shared" si="722"/>
        <v>0</v>
      </c>
      <c r="BL1052" s="86">
        <f t="shared" si="723"/>
        <v>0</v>
      </c>
      <c r="BM1052" s="105">
        <f t="shared" si="724"/>
        <v>0</v>
      </c>
      <c r="BN1052" s="86">
        <f t="shared" si="725"/>
        <v>0</v>
      </c>
      <c r="BO1052" s="86">
        <f t="shared" si="726"/>
        <v>0</v>
      </c>
      <c r="BP1052" s="86">
        <f t="shared" si="700"/>
        <v>0</v>
      </c>
      <c r="BQ1052" s="160"/>
      <c r="BR1052" s="86" t="s">
        <v>5720</v>
      </c>
      <c r="BS1052" s="88" t="s">
        <v>5721</v>
      </c>
      <c r="BT1052" s="86" t="s">
        <v>5722</v>
      </c>
      <c r="BU1052" s="86"/>
      <c r="BV1052" s="86">
        <f t="shared" si="701"/>
        <v>0</v>
      </c>
      <c r="BW1052" s="105" t="str">
        <f t="shared" si="702"/>
        <v/>
      </c>
      <c r="BX1052" s="86">
        <f t="shared" si="737"/>
        <v>0</v>
      </c>
      <c r="BY1052" s="86">
        <f t="shared" si="738"/>
        <v>0</v>
      </c>
      <c r="BZ1052" s="91">
        <f t="shared" si="739"/>
        <v>0</v>
      </c>
      <c r="CA1052" s="91">
        <v>0</v>
      </c>
      <c r="CB1052" s="96" t="s">
        <v>5719</v>
      </c>
      <c r="CC1052" s="91">
        <f t="shared" si="703"/>
        <v>0</v>
      </c>
      <c r="CD1052" s="91">
        <f t="shared" si="704"/>
        <v>0</v>
      </c>
      <c r="CE1052" s="93">
        <f t="shared" si="705"/>
        <v>0</v>
      </c>
      <c r="CF1052" s="93">
        <f t="shared" si="706"/>
        <v>0</v>
      </c>
      <c r="CG1052" s="105"/>
      <c r="CH1052" s="105"/>
      <c r="CI1052" s="86"/>
      <c r="CJ1052" s="188"/>
      <c r="CK1052" s="181">
        <f t="shared" si="707"/>
        <v>0</v>
      </c>
      <c r="CL1052" s="181">
        <f t="shared" si="708"/>
        <v>0</v>
      </c>
      <c r="CM1052" s="86" t="s">
        <v>5723</v>
      </c>
      <c r="CN1052" s="182"/>
      <c r="CO1052" s="183"/>
      <c r="CP1052" s="86" t="s">
        <v>5724</v>
      </c>
      <c r="CQ1052" s="153"/>
      <c r="CR1052" s="187" t="e">
        <f t="shared" si="709"/>
        <v>#VALUE!</v>
      </c>
      <c r="CS1052" s="188">
        <v>0</v>
      </c>
      <c r="CT1052" s="188" t="e">
        <f t="shared" si="711"/>
        <v>#VALUE!</v>
      </c>
      <c r="CU1052" s="93"/>
      <c r="CV1052" s="94">
        <f t="shared" si="734"/>
        <v>0</v>
      </c>
      <c r="CW1052" s="93">
        <f t="shared" si="735"/>
        <v>0</v>
      </c>
      <c r="CX1052" s="86">
        <f t="shared" si="736"/>
        <v>0</v>
      </c>
      <c r="CY1052" s="93" t="e">
        <f t="shared" si="712"/>
        <v>#VALUE!</v>
      </c>
      <c r="CZ1052" s="93">
        <v>0</v>
      </c>
      <c r="DA1052" s="93">
        <v>0</v>
      </c>
      <c r="DB1052" s="93" t="e">
        <f t="shared" si="713"/>
        <v>#VALUE!</v>
      </c>
      <c r="DC1052" s="93">
        <v>0</v>
      </c>
      <c r="DD1052" s="91">
        <v>0</v>
      </c>
      <c r="DE1052" s="93" t="e">
        <f t="shared" si="714"/>
        <v>#VALUE!</v>
      </c>
      <c r="DF1052" s="93">
        <f t="shared" si="727"/>
        <v>0</v>
      </c>
      <c r="DG1052" s="93"/>
      <c r="DH1052" s="93">
        <v>0</v>
      </c>
      <c r="DI1052" s="93">
        <v>0</v>
      </c>
      <c r="DJ1052" s="86">
        <f t="shared" si="715"/>
        <v>0</v>
      </c>
      <c r="DK1052" s="91">
        <v>0</v>
      </c>
      <c r="DL1052" s="93"/>
      <c r="DM1052" s="93">
        <v>0</v>
      </c>
      <c r="DN1052" s="93" t="e">
        <f t="shared" si="728"/>
        <v>#VALUE!</v>
      </c>
      <c r="DO1052" s="93" t="e">
        <f t="shared" si="716"/>
        <v>#VALUE!</v>
      </c>
      <c r="DP1052" s="92" t="e">
        <f t="shared" si="717"/>
        <v>#VALUE!</v>
      </c>
      <c r="DQ1052" s="97">
        <f t="shared" si="729"/>
        <v>0</v>
      </c>
      <c r="DR1052" s="98">
        <f t="shared" si="718"/>
        <v>10</v>
      </c>
      <c r="DS1052" s="93" t="str">
        <f t="shared" si="719"/>
        <v>Mã tin sai !!!</v>
      </c>
      <c r="DT1052" s="93"/>
      <c r="DU1052" s="78" t="e">
        <f t="shared" si="730"/>
        <v>#VALUE!</v>
      </c>
      <c r="DV1052" s="78" t="e">
        <f>INDEX('08_DMGiaDat'!$L:$L,MATCH(DU1052,'08_DMGiaDat'!$R:$R,0))</f>
        <v>#VALUE!</v>
      </c>
      <c r="DW1052" s="78" t="str">
        <f t="shared" si="731"/>
        <v>5010700200100000001</v>
      </c>
      <c r="DX1052" s="78" t="str">
        <f>IFERROR(VLOOKUP(DW1052,'08_DMGiaDat'!C1018:C1019,2,FALSE),"N")</f>
        <v>N</v>
      </c>
      <c r="DY1052" s="78" t="str">
        <f t="shared" si="732"/>
        <v>50107002001001</v>
      </c>
      <c r="DZ1052" s="78" t="str">
        <f>IFERROR(VLOOKUP(DY1052,'08_DMGiaDat'!C1018:C1019,2,FALSE),"N")</f>
        <v>N</v>
      </c>
      <c r="EA1052" s="78" t="str">
        <f t="shared" si="733"/>
        <v>5010700200100000001</v>
      </c>
      <c r="EB1052" s="78" t="str">
        <f>IFERROR(VLOOKUP(EA1052,'08_DMGiaDat'!C1018:C1019,2,FALSE),"N")</f>
        <v>N</v>
      </c>
      <c r="EC1052" s="92" t="e">
        <f>IF(DV1052&lt;&gt;"N",DV1052,IF(DX1052&lt;&gt;"N",DX1052,IF(DZ1052&lt;&gt;"N",DZ1052*VLOOKUP(LEFT(CB1052,3),'03_DMMucDich'!C1002:C1006,5,FALSE),IF(EB1052&lt;&gt;"N",EB1052*VLOOKUP(LEFT(CB1052,3),'03_DMMucDich'!C1002:C1006,5,FALSE),"N/A"))))</f>
        <v>#VALUE!</v>
      </c>
    </row>
    <row r="1053" spans="1:133" s="34" customFormat="1" ht="16" x14ac:dyDescent="0.2">
      <c r="A1053" s="85">
        <v>1039</v>
      </c>
      <c r="B1053" s="86"/>
      <c r="C1053" s="87"/>
      <c r="D1053" s="141"/>
      <c r="E1053" s="86"/>
      <c r="F1053" s="88"/>
      <c r="G1053" s="88" t="s">
        <v>5718</v>
      </c>
      <c r="H1053" s="151">
        <v>2022</v>
      </c>
      <c r="I1053" s="86"/>
      <c r="J1053" s="86"/>
      <c r="K1053" s="145"/>
      <c r="L1053" s="105"/>
      <c r="M1053" s="86"/>
      <c r="N1053" s="105"/>
      <c r="O1053" s="105"/>
      <c r="P1053" s="86"/>
      <c r="Q1053" s="86"/>
      <c r="R1053" s="153"/>
      <c r="S1053" s="86"/>
      <c r="T1053" s="86"/>
      <c r="U1053" s="86"/>
      <c r="V1053" s="86" t="str">
        <f t="shared" si="699"/>
        <v xml:space="preserve">, </v>
      </c>
      <c r="W1053" s="86"/>
      <c r="X1053" s="86"/>
      <c r="Y1053" s="86"/>
      <c r="Z1053" s="88"/>
      <c r="AA1053" s="105"/>
      <c r="AB1053" s="86"/>
      <c r="AC1053" s="90"/>
      <c r="AD1053" s="86"/>
      <c r="AE1053" s="86"/>
      <c r="AF1053" s="86"/>
      <c r="AG1053" s="86"/>
      <c r="AH1053" s="160"/>
      <c r="AI1053" s="153"/>
      <c r="AJ1053" s="153"/>
      <c r="AK1053" s="86"/>
      <c r="AL1053" s="86"/>
      <c r="AM1053" s="153"/>
      <c r="AN1053" s="153"/>
      <c r="AO1053" s="165"/>
      <c r="AP1053" s="153"/>
      <c r="AQ1053" s="153"/>
      <c r="AR1053" s="166">
        <v>0</v>
      </c>
      <c r="AS1053" s="88" t="s">
        <v>5719</v>
      </c>
      <c r="AT1053" s="92">
        <f t="shared" si="710"/>
        <v>0</v>
      </c>
      <c r="AU1053" s="93">
        <v>0</v>
      </c>
      <c r="AV1053" s="93">
        <v>0</v>
      </c>
      <c r="AW1053" s="166">
        <v>0</v>
      </c>
      <c r="AX1053" s="93">
        <v>0</v>
      </c>
      <c r="AY1053" s="177"/>
      <c r="AZ1053" s="177">
        <v>0</v>
      </c>
      <c r="BA1053" s="178"/>
      <c r="BB1053" s="105"/>
      <c r="BC1053" s="105"/>
      <c r="BD1053" s="93"/>
      <c r="BE1053" s="93">
        <v>0</v>
      </c>
      <c r="BF1053" s="91">
        <v>0</v>
      </c>
      <c r="BG1053" s="94"/>
      <c r="BH1053" s="95"/>
      <c r="BI1053" s="93">
        <f t="shared" si="720"/>
        <v>0</v>
      </c>
      <c r="BJ1053" s="105">
        <f t="shared" si="721"/>
        <v>0</v>
      </c>
      <c r="BK1053" s="88">
        <f t="shared" si="722"/>
        <v>0</v>
      </c>
      <c r="BL1053" s="86">
        <f t="shared" si="723"/>
        <v>0</v>
      </c>
      <c r="BM1053" s="105">
        <f t="shared" si="724"/>
        <v>0</v>
      </c>
      <c r="BN1053" s="86">
        <f t="shared" si="725"/>
        <v>0</v>
      </c>
      <c r="BO1053" s="86">
        <f t="shared" si="726"/>
        <v>0</v>
      </c>
      <c r="BP1053" s="86">
        <f t="shared" si="700"/>
        <v>0</v>
      </c>
      <c r="BQ1053" s="160"/>
      <c r="BR1053" s="86" t="s">
        <v>5720</v>
      </c>
      <c r="BS1053" s="88" t="s">
        <v>5721</v>
      </c>
      <c r="BT1053" s="86" t="s">
        <v>5722</v>
      </c>
      <c r="BU1053" s="86"/>
      <c r="BV1053" s="86">
        <f t="shared" si="701"/>
        <v>0</v>
      </c>
      <c r="BW1053" s="105" t="str">
        <f t="shared" si="702"/>
        <v/>
      </c>
      <c r="BX1053" s="86">
        <f t="shared" si="737"/>
        <v>0</v>
      </c>
      <c r="BY1053" s="86">
        <f t="shared" si="738"/>
        <v>0</v>
      </c>
      <c r="BZ1053" s="91">
        <f t="shared" si="739"/>
        <v>0</v>
      </c>
      <c r="CA1053" s="91">
        <v>0</v>
      </c>
      <c r="CB1053" s="96" t="s">
        <v>5719</v>
      </c>
      <c r="CC1053" s="91">
        <f t="shared" si="703"/>
        <v>0</v>
      </c>
      <c r="CD1053" s="91">
        <f t="shared" si="704"/>
        <v>0</v>
      </c>
      <c r="CE1053" s="93">
        <f t="shared" si="705"/>
        <v>0</v>
      </c>
      <c r="CF1053" s="93">
        <f t="shared" si="706"/>
        <v>0</v>
      </c>
      <c r="CG1053" s="105"/>
      <c r="CH1053" s="105"/>
      <c r="CI1053" s="86"/>
      <c r="CJ1053" s="188"/>
      <c r="CK1053" s="181">
        <f t="shared" si="707"/>
        <v>0</v>
      </c>
      <c r="CL1053" s="181">
        <f t="shared" si="708"/>
        <v>0</v>
      </c>
      <c r="CM1053" s="86" t="s">
        <v>5723</v>
      </c>
      <c r="CN1053" s="182"/>
      <c r="CO1053" s="183"/>
      <c r="CP1053" s="86" t="s">
        <v>5724</v>
      </c>
      <c r="CQ1053" s="153"/>
      <c r="CR1053" s="187" t="e">
        <f t="shared" si="709"/>
        <v>#VALUE!</v>
      </c>
      <c r="CS1053" s="188">
        <v>0</v>
      </c>
      <c r="CT1053" s="188" t="e">
        <f t="shared" si="711"/>
        <v>#VALUE!</v>
      </c>
      <c r="CU1053" s="93"/>
      <c r="CV1053" s="94">
        <f t="shared" si="734"/>
        <v>0</v>
      </c>
      <c r="CW1053" s="93">
        <f t="shared" si="735"/>
        <v>0</v>
      </c>
      <c r="CX1053" s="86">
        <f t="shared" si="736"/>
        <v>0</v>
      </c>
      <c r="CY1053" s="93" t="e">
        <f t="shared" si="712"/>
        <v>#VALUE!</v>
      </c>
      <c r="CZ1053" s="93">
        <v>0</v>
      </c>
      <c r="DA1053" s="93">
        <v>0</v>
      </c>
      <c r="DB1053" s="93" t="e">
        <f t="shared" si="713"/>
        <v>#VALUE!</v>
      </c>
      <c r="DC1053" s="93">
        <v>0</v>
      </c>
      <c r="DD1053" s="91">
        <v>0</v>
      </c>
      <c r="DE1053" s="93" t="e">
        <f t="shared" si="714"/>
        <v>#VALUE!</v>
      </c>
      <c r="DF1053" s="93">
        <f t="shared" si="727"/>
        <v>0</v>
      </c>
      <c r="DG1053" s="93"/>
      <c r="DH1053" s="93">
        <v>0</v>
      </c>
      <c r="DI1053" s="93">
        <v>0</v>
      </c>
      <c r="DJ1053" s="86">
        <f t="shared" si="715"/>
        <v>0</v>
      </c>
      <c r="DK1053" s="91">
        <v>0</v>
      </c>
      <c r="DL1053" s="93"/>
      <c r="DM1053" s="93">
        <v>0</v>
      </c>
      <c r="DN1053" s="93" t="e">
        <f t="shared" si="728"/>
        <v>#VALUE!</v>
      </c>
      <c r="DO1053" s="93" t="e">
        <f t="shared" si="716"/>
        <v>#VALUE!</v>
      </c>
      <c r="DP1053" s="92" t="e">
        <f t="shared" si="717"/>
        <v>#VALUE!</v>
      </c>
      <c r="DQ1053" s="97">
        <f t="shared" si="729"/>
        <v>0</v>
      </c>
      <c r="DR1053" s="98">
        <f t="shared" si="718"/>
        <v>10</v>
      </c>
      <c r="DS1053" s="93" t="str">
        <f t="shared" si="719"/>
        <v>Mã tin sai !!!</v>
      </c>
      <c r="DT1053" s="93"/>
      <c r="DU1053" s="78" t="e">
        <f t="shared" si="730"/>
        <v>#VALUE!</v>
      </c>
      <c r="DV1053" s="78" t="e">
        <f>INDEX('08_DMGiaDat'!$L:$L,MATCH(DU1053,'08_DMGiaDat'!$R:$R,0))</f>
        <v>#VALUE!</v>
      </c>
      <c r="DW1053" s="78" t="str">
        <f t="shared" si="731"/>
        <v>5010700200100000001</v>
      </c>
      <c r="DX1053" s="78" t="str">
        <f>IFERROR(VLOOKUP(DW1053,'08_DMGiaDat'!C1018:C1019,2,FALSE),"N")</f>
        <v>N</v>
      </c>
      <c r="DY1053" s="78" t="str">
        <f t="shared" si="732"/>
        <v>50107002001001</v>
      </c>
      <c r="DZ1053" s="78" t="str">
        <f>IFERROR(VLOOKUP(DY1053,'08_DMGiaDat'!C1018:C1019,2,FALSE),"N")</f>
        <v>N</v>
      </c>
      <c r="EA1053" s="78" t="str">
        <f t="shared" si="733"/>
        <v>5010700200100000001</v>
      </c>
      <c r="EB1053" s="78" t="str">
        <f>IFERROR(VLOOKUP(EA1053,'08_DMGiaDat'!C1018:C1019,2,FALSE),"N")</f>
        <v>N</v>
      </c>
      <c r="EC1053" s="92" t="e">
        <f>IF(DV1053&lt;&gt;"N",DV1053,IF(DX1053&lt;&gt;"N",DX1053,IF(DZ1053&lt;&gt;"N",DZ1053*VLOOKUP(LEFT(CB1053,3),'03_DMMucDich'!C1002:C1006,5,FALSE),IF(EB1053&lt;&gt;"N",EB1053*VLOOKUP(LEFT(CB1053,3),'03_DMMucDich'!C1002:C1006,5,FALSE),"N/A"))))</f>
        <v>#VALUE!</v>
      </c>
    </row>
    <row r="1054" spans="1:133" s="34" customFormat="1" ht="16" x14ac:dyDescent="0.2">
      <c r="A1054" s="85">
        <v>1040</v>
      </c>
      <c r="B1054" s="86"/>
      <c r="C1054" s="87"/>
      <c r="D1054" s="141"/>
      <c r="E1054" s="86"/>
      <c r="F1054" s="88"/>
      <c r="G1054" s="88" t="s">
        <v>5718</v>
      </c>
      <c r="H1054" s="151">
        <v>2022</v>
      </c>
      <c r="I1054" s="86"/>
      <c r="J1054" s="86"/>
      <c r="K1054" s="145"/>
      <c r="L1054" s="105"/>
      <c r="M1054" s="86"/>
      <c r="N1054" s="105"/>
      <c r="O1054" s="105"/>
      <c r="P1054" s="86"/>
      <c r="Q1054" s="86"/>
      <c r="R1054" s="153"/>
      <c r="S1054" s="86"/>
      <c r="T1054" s="86"/>
      <c r="U1054" s="86"/>
      <c r="V1054" s="86" t="str">
        <f t="shared" si="699"/>
        <v xml:space="preserve">, </v>
      </c>
      <c r="W1054" s="86"/>
      <c r="X1054" s="86"/>
      <c r="Y1054" s="86"/>
      <c r="Z1054" s="88"/>
      <c r="AA1054" s="105"/>
      <c r="AB1054" s="86"/>
      <c r="AC1054" s="90"/>
      <c r="AD1054" s="86"/>
      <c r="AE1054" s="86"/>
      <c r="AF1054" s="86"/>
      <c r="AG1054" s="86"/>
      <c r="AH1054" s="160"/>
      <c r="AI1054" s="153"/>
      <c r="AJ1054" s="153"/>
      <c r="AK1054" s="86"/>
      <c r="AL1054" s="86"/>
      <c r="AM1054" s="153"/>
      <c r="AN1054" s="153"/>
      <c r="AO1054" s="165"/>
      <c r="AP1054" s="153"/>
      <c r="AQ1054" s="153"/>
      <c r="AR1054" s="166">
        <v>0</v>
      </c>
      <c r="AS1054" s="88" t="s">
        <v>5719</v>
      </c>
      <c r="AT1054" s="92">
        <f t="shared" si="710"/>
        <v>0</v>
      </c>
      <c r="AU1054" s="93">
        <v>0</v>
      </c>
      <c r="AV1054" s="93">
        <v>0</v>
      </c>
      <c r="AW1054" s="166">
        <v>0</v>
      </c>
      <c r="AX1054" s="93">
        <v>0</v>
      </c>
      <c r="AY1054" s="177"/>
      <c r="AZ1054" s="177">
        <v>0</v>
      </c>
      <c r="BA1054" s="178"/>
      <c r="BB1054" s="105"/>
      <c r="BC1054" s="105"/>
      <c r="BD1054" s="93"/>
      <c r="BE1054" s="93">
        <v>0</v>
      </c>
      <c r="BF1054" s="91">
        <v>0</v>
      </c>
      <c r="BG1054" s="94"/>
      <c r="BH1054" s="95"/>
      <c r="BI1054" s="93">
        <f t="shared" si="720"/>
        <v>0</v>
      </c>
      <c r="BJ1054" s="105">
        <f t="shared" si="721"/>
        <v>0</v>
      </c>
      <c r="BK1054" s="88">
        <f t="shared" si="722"/>
        <v>0</v>
      </c>
      <c r="BL1054" s="86">
        <f t="shared" si="723"/>
        <v>0</v>
      </c>
      <c r="BM1054" s="105">
        <f t="shared" si="724"/>
        <v>0</v>
      </c>
      <c r="BN1054" s="86">
        <f t="shared" si="725"/>
        <v>0</v>
      </c>
      <c r="BO1054" s="86">
        <f t="shared" si="726"/>
        <v>0</v>
      </c>
      <c r="BP1054" s="86">
        <f t="shared" si="700"/>
        <v>0</v>
      </c>
      <c r="BQ1054" s="160"/>
      <c r="BR1054" s="86" t="s">
        <v>5720</v>
      </c>
      <c r="BS1054" s="88" t="s">
        <v>5721</v>
      </c>
      <c r="BT1054" s="86" t="s">
        <v>5722</v>
      </c>
      <c r="BU1054" s="86"/>
      <c r="BV1054" s="86">
        <f t="shared" si="701"/>
        <v>0</v>
      </c>
      <c r="BW1054" s="105" t="str">
        <f t="shared" si="702"/>
        <v/>
      </c>
      <c r="BX1054" s="86">
        <f t="shared" si="737"/>
        <v>0</v>
      </c>
      <c r="BY1054" s="86">
        <f t="shared" si="738"/>
        <v>0</v>
      </c>
      <c r="BZ1054" s="91">
        <f t="shared" si="739"/>
        <v>0</v>
      </c>
      <c r="CA1054" s="91">
        <v>0</v>
      </c>
      <c r="CB1054" s="96" t="s">
        <v>5719</v>
      </c>
      <c r="CC1054" s="91">
        <f t="shared" si="703"/>
        <v>0</v>
      </c>
      <c r="CD1054" s="91">
        <f t="shared" si="704"/>
        <v>0</v>
      </c>
      <c r="CE1054" s="93">
        <f t="shared" si="705"/>
        <v>0</v>
      </c>
      <c r="CF1054" s="93">
        <f t="shared" si="706"/>
        <v>0</v>
      </c>
      <c r="CG1054" s="105"/>
      <c r="CH1054" s="105"/>
      <c r="CI1054" s="86"/>
      <c r="CJ1054" s="188"/>
      <c r="CK1054" s="181">
        <f t="shared" si="707"/>
        <v>0</v>
      </c>
      <c r="CL1054" s="181">
        <f t="shared" si="708"/>
        <v>0</v>
      </c>
      <c r="CM1054" s="86" t="s">
        <v>5723</v>
      </c>
      <c r="CN1054" s="182"/>
      <c r="CO1054" s="183"/>
      <c r="CP1054" s="86" t="s">
        <v>5724</v>
      </c>
      <c r="CQ1054" s="153"/>
      <c r="CR1054" s="187" t="e">
        <f t="shared" si="709"/>
        <v>#VALUE!</v>
      </c>
      <c r="CS1054" s="188">
        <v>0</v>
      </c>
      <c r="CT1054" s="188" t="e">
        <f t="shared" si="711"/>
        <v>#VALUE!</v>
      </c>
      <c r="CU1054" s="93"/>
      <c r="CV1054" s="94">
        <f t="shared" si="734"/>
        <v>0</v>
      </c>
      <c r="CW1054" s="93">
        <f t="shared" si="735"/>
        <v>0</v>
      </c>
      <c r="CX1054" s="86">
        <f t="shared" si="736"/>
        <v>0</v>
      </c>
      <c r="CY1054" s="93" t="e">
        <f t="shared" si="712"/>
        <v>#VALUE!</v>
      </c>
      <c r="CZ1054" s="93">
        <v>0</v>
      </c>
      <c r="DA1054" s="93">
        <v>0</v>
      </c>
      <c r="DB1054" s="93" t="e">
        <f t="shared" si="713"/>
        <v>#VALUE!</v>
      </c>
      <c r="DC1054" s="93">
        <v>0</v>
      </c>
      <c r="DD1054" s="91">
        <v>0</v>
      </c>
      <c r="DE1054" s="93" t="e">
        <f t="shared" si="714"/>
        <v>#VALUE!</v>
      </c>
      <c r="DF1054" s="93">
        <f t="shared" si="727"/>
        <v>0</v>
      </c>
      <c r="DG1054" s="93"/>
      <c r="DH1054" s="93">
        <v>0</v>
      </c>
      <c r="DI1054" s="93">
        <v>0</v>
      </c>
      <c r="DJ1054" s="86">
        <f t="shared" si="715"/>
        <v>0</v>
      </c>
      <c r="DK1054" s="91">
        <v>0</v>
      </c>
      <c r="DL1054" s="93"/>
      <c r="DM1054" s="93">
        <v>0</v>
      </c>
      <c r="DN1054" s="93" t="e">
        <f t="shared" si="728"/>
        <v>#VALUE!</v>
      </c>
      <c r="DO1054" s="93" t="e">
        <f t="shared" si="716"/>
        <v>#VALUE!</v>
      </c>
      <c r="DP1054" s="92" t="e">
        <f t="shared" si="717"/>
        <v>#VALUE!</v>
      </c>
      <c r="DQ1054" s="97">
        <f t="shared" si="729"/>
        <v>0</v>
      </c>
      <c r="DR1054" s="98">
        <f t="shared" si="718"/>
        <v>10</v>
      </c>
      <c r="DS1054" s="93" t="str">
        <f t="shared" si="719"/>
        <v>Mã tin sai !!!</v>
      </c>
      <c r="DT1054" s="93"/>
      <c r="DU1054" s="78" t="e">
        <f t="shared" si="730"/>
        <v>#VALUE!</v>
      </c>
      <c r="DV1054" s="78" t="e">
        <f>INDEX('08_DMGiaDat'!$L:$L,MATCH(DU1054,'08_DMGiaDat'!$R:$R,0))</f>
        <v>#VALUE!</v>
      </c>
      <c r="DW1054" s="78" t="str">
        <f t="shared" si="731"/>
        <v>5010700200100000001</v>
      </c>
      <c r="DX1054" s="78" t="str">
        <f>IFERROR(VLOOKUP(DW1054,'08_DMGiaDat'!C1018:C1019,2,FALSE),"N")</f>
        <v>N</v>
      </c>
      <c r="DY1054" s="78" t="str">
        <f t="shared" si="732"/>
        <v>50107002001001</v>
      </c>
      <c r="DZ1054" s="78" t="str">
        <f>IFERROR(VLOOKUP(DY1054,'08_DMGiaDat'!C1018:C1019,2,FALSE),"N")</f>
        <v>N</v>
      </c>
      <c r="EA1054" s="78" t="str">
        <f t="shared" si="733"/>
        <v>5010700200100000001</v>
      </c>
      <c r="EB1054" s="78" t="str">
        <f>IFERROR(VLOOKUP(EA1054,'08_DMGiaDat'!C1018:C1019,2,FALSE),"N")</f>
        <v>N</v>
      </c>
      <c r="EC1054" s="92" t="e">
        <f>IF(DV1054&lt;&gt;"N",DV1054,IF(DX1054&lt;&gt;"N",DX1054,IF(DZ1054&lt;&gt;"N",DZ1054*VLOOKUP(LEFT(CB1054,3),'03_DMMucDich'!C1002:C1006,5,FALSE),IF(EB1054&lt;&gt;"N",EB1054*VLOOKUP(LEFT(CB1054,3),'03_DMMucDich'!C1002:C1006,5,FALSE),"N/A"))))</f>
        <v>#VALUE!</v>
      </c>
    </row>
    <row r="1055" spans="1:133" s="34" customFormat="1" ht="16" x14ac:dyDescent="0.2">
      <c r="A1055" s="85">
        <v>1041</v>
      </c>
      <c r="B1055" s="86"/>
      <c r="C1055" s="87"/>
      <c r="D1055" s="141"/>
      <c r="E1055" s="86"/>
      <c r="F1055" s="88"/>
      <c r="G1055" s="88" t="s">
        <v>5718</v>
      </c>
      <c r="H1055" s="151">
        <v>2022</v>
      </c>
      <c r="I1055" s="86"/>
      <c r="J1055" s="86"/>
      <c r="K1055" s="145"/>
      <c r="L1055" s="105"/>
      <c r="M1055" s="86"/>
      <c r="N1055" s="105"/>
      <c r="O1055" s="105"/>
      <c r="P1055" s="86"/>
      <c r="Q1055" s="86"/>
      <c r="R1055" s="153"/>
      <c r="S1055" s="86"/>
      <c r="T1055" s="86"/>
      <c r="U1055" s="86"/>
      <c r="V1055" s="86" t="str">
        <f t="shared" si="699"/>
        <v xml:space="preserve">, </v>
      </c>
      <c r="W1055" s="86"/>
      <c r="X1055" s="86"/>
      <c r="Y1055" s="86"/>
      <c r="Z1055" s="88"/>
      <c r="AA1055" s="105"/>
      <c r="AB1055" s="86"/>
      <c r="AC1055" s="90"/>
      <c r="AD1055" s="86"/>
      <c r="AE1055" s="86"/>
      <c r="AF1055" s="86"/>
      <c r="AG1055" s="86"/>
      <c r="AH1055" s="160"/>
      <c r="AI1055" s="153"/>
      <c r="AJ1055" s="153"/>
      <c r="AK1055" s="86"/>
      <c r="AL1055" s="86"/>
      <c r="AM1055" s="153"/>
      <c r="AN1055" s="153"/>
      <c r="AO1055" s="165"/>
      <c r="AP1055" s="153"/>
      <c r="AQ1055" s="153"/>
      <c r="AR1055" s="166">
        <v>0</v>
      </c>
      <c r="AS1055" s="88" t="s">
        <v>5719</v>
      </c>
      <c r="AT1055" s="92">
        <f t="shared" si="710"/>
        <v>0</v>
      </c>
      <c r="AU1055" s="93">
        <v>0</v>
      </c>
      <c r="AV1055" s="93">
        <v>0</v>
      </c>
      <c r="AW1055" s="166">
        <v>0</v>
      </c>
      <c r="AX1055" s="93">
        <v>0</v>
      </c>
      <c r="AY1055" s="177"/>
      <c r="AZ1055" s="177">
        <v>0</v>
      </c>
      <c r="BA1055" s="178"/>
      <c r="BB1055" s="105"/>
      <c r="BC1055" s="105"/>
      <c r="BD1055" s="93"/>
      <c r="BE1055" s="93">
        <v>0</v>
      </c>
      <c r="BF1055" s="91">
        <v>0</v>
      </c>
      <c r="BG1055" s="94"/>
      <c r="BH1055" s="95"/>
      <c r="BI1055" s="93">
        <f t="shared" si="720"/>
        <v>0</v>
      </c>
      <c r="BJ1055" s="105">
        <f t="shared" si="721"/>
        <v>0</v>
      </c>
      <c r="BK1055" s="88">
        <f t="shared" si="722"/>
        <v>0</v>
      </c>
      <c r="BL1055" s="86">
        <f t="shared" si="723"/>
        <v>0</v>
      </c>
      <c r="BM1055" s="105">
        <f t="shared" si="724"/>
        <v>0</v>
      </c>
      <c r="BN1055" s="86">
        <f t="shared" si="725"/>
        <v>0</v>
      </c>
      <c r="BO1055" s="86">
        <f t="shared" si="726"/>
        <v>0</v>
      </c>
      <c r="BP1055" s="86">
        <f t="shared" si="700"/>
        <v>0</v>
      </c>
      <c r="BQ1055" s="160"/>
      <c r="BR1055" s="86" t="s">
        <v>5720</v>
      </c>
      <c r="BS1055" s="88" t="s">
        <v>5721</v>
      </c>
      <c r="BT1055" s="86" t="s">
        <v>5722</v>
      </c>
      <c r="BU1055" s="86"/>
      <c r="BV1055" s="86">
        <f t="shared" si="701"/>
        <v>0</v>
      </c>
      <c r="BW1055" s="105" t="str">
        <f t="shared" si="702"/>
        <v/>
      </c>
      <c r="BX1055" s="86">
        <f t="shared" si="737"/>
        <v>0</v>
      </c>
      <c r="BY1055" s="86">
        <f t="shared" si="738"/>
        <v>0</v>
      </c>
      <c r="BZ1055" s="91">
        <f t="shared" si="739"/>
        <v>0</v>
      </c>
      <c r="CA1055" s="91">
        <v>0</v>
      </c>
      <c r="CB1055" s="96" t="s">
        <v>5719</v>
      </c>
      <c r="CC1055" s="91">
        <f t="shared" si="703"/>
        <v>0</v>
      </c>
      <c r="CD1055" s="91">
        <f t="shared" si="704"/>
        <v>0</v>
      </c>
      <c r="CE1055" s="93">
        <f t="shared" si="705"/>
        <v>0</v>
      </c>
      <c r="CF1055" s="93">
        <f t="shared" si="706"/>
        <v>0</v>
      </c>
      <c r="CG1055" s="105"/>
      <c r="CH1055" s="105"/>
      <c r="CI1055" s="86"/>
      <c r="CJ1055" s="188"/>
      <c r="CK1055" s="181">
        <f t="shared" si="707"/>
        <v>0</v>
      </c>
      <c r="CL1055" s="181">
        <f t="shared" si="708"/>
        <v>0</v>
      </c>
      <c r="CM1055" s="86" t="s">
        <v>5723</v>
      </c>
      <c r="CN1055" s="182"/>
      <c r="CO1055" s="183"/>
      <c r="CP1055" s="86" t="s">
        <v>5724</v>
      </c>
      <c r="CQ1055" s="153"/>
      <c r="CR1055" s="187" t="e">
        <f t="shared" si="709"/>
        <v>#VALUE!</v>
      </c>
      <c r="CS1055" s="188">
        <v>0</v>
      </c>
      <c r="CT1055" s="188" t="e">
        <f t="shared" si="711"/>
        <v>#VALUE!</v>
      </c>
      <c r="CU1055" s="93"/>
      <c r="CV1055" s="94">
        <f t="shared" si="734"/>
        <v>0</v>
      </c>
      <c r="CW1055" s="93">
        <f t="shared" si="735"/>
        <v>0</v>
      </c>
      <c r="CX1055" s="86">
        <f t="shared" si="736"/>
        <v>0</v>
      </c>
      <c r="CY1055" s="93" t="e">
        <f t="shared" si="712"/>
        <v>#VALUE!</v>
      </c>
      <c r="CZ1055" s="93">
        <v>0</v>
      </c>
      <c r="DA1055" s="93">
        <v>0</v>
      </c>
      <c r="DB1055" s="93" t="e">
        <f t="shared" si="713"/>
        <v>#VALUE!</v>
      </c>
      <c r="DC1055" s="93">
        <v>0</v>
      </c>
      <c r="DD1055" s="91">
        <v>0</v>
      </c>
      <c r="DE1055" s="93" t="e">
        <f t="shared" si="714"/>
        <v>#VALUE!</v>
      </c>
      <c r="DF1055" s="93">
        <f t="shared" si="727"/>
        <v>0</v>
      </c>
      <c r="DG1055" s="93"/>
      <c r="DH1055" s="93">
        <v>0</v>
      </c>
      <c r="DI1055" s="93">
        <v>0</v>
      </c>
      <c r="DJ1055" s="86">
        <f t="shared" si="715"/>
        <v>0</v>
      </c>
      <c r="DK1055" s="91">
        <v>0</v>
      </c>
      <c r="DL1055" s="93"/>
      <c r="DM1055" s="93">
        <v>0</v>
      </c>
      <c r="DN1055" s="93" t="e">
        <f t="shared" si="728"/>
        <v>#VALUE!</v>
      </c>
      <c r="DO1055" s="93" t="e">
        <f t="shared" si="716"/>
        <v>#VALUE!</v>
      </c>
      <c r="DP1055" s="92" t="e">
        <f t="shared" si="717"/>
        <v>#VALUE!</v>
      </c>
      <c r="DQ1055" s="97">
        <f t="shared" si="729"/>
        <v>0</v>
      </c>
      <c r="DR1055" s="98">
        <f t="shared" si="718"/>
        <v>10</v>
      </c>
      <c r="DS1055" s="93" t="str">
        <f t="shared" si="719"/>
        <v>Mã tin sai !!!</v>
      </c>
      <c r="DT1055" s="93"/>
      <c r="DU1055" s="78" t="e">
        <f t="shared" si="730"/>
        <v>#VALUE!</v>
      </c>
      <c r="DV1055" s="78" t="e">
        <f>INDEX('08_DMGiaDat'!$L:$L,MATCH(DU1055,'08_DMGiaDat'!$R:$R,0))</f>
        <v>#VALUE!</v>
      </c>
      <c r="DW1055" s="78" t="str">
        <f t="shared" si="731"/>
        <v>5010700200100000001</v>
      </c>
      <c r="DX1055" s="78" t="str">
        <f>IFERROR(VLOOKUP(DW1055,'08_DMGiaDat'!C1018:C1019,2,FALSE),"N")</f>
        <v>N</v>
      </c>
      <c r="DY1055" s="78" t="str">
        <f t="shared" si="732"/>
        <v>50107002001001</v>
      </c>
      <c r="DZ1055" s="78" t="str">
        <f>IFERROR(VLOOKUP(DY1055,'08_DMGiaDat'!C1018:C1019,2,FALSE),"N")</f>
        <v>N</v>
      </c>
      <c r="EA1055" s="78" t="str">
        <f t="shared" si="733"/>
        <v>5010700200100000001</v>
      </c>
      <c r="EB1055" s="78" t="str">
        <f>IFERROR(VLOOKUP(EA1055,'08_DMGiaDat'!C1018:C1019,2,FALSE),"N")</f>
        <v>N</v>
      </c>
      <c r="EC1055" s="92" t="e">
        <f>IF(DV1055&lt;&gt;"N",DV1055,IF(DX1055&lt;&gt;"N",DX1055,IF(DZ1055&lt;&gt;"N",DZ1055*VLOOKUP(LEFT(CB1055,3),'03_DMMucDich'!C1002:C1006,5,FALSE),IF(EB1055&lt;&gt;"N",EB1055*VLOOKUP(LEFT(CB1055,3),'03_DMMucDich'!C1002:C1006,5,FALSE),"N/A"))))</f>
        <v>#VALUE!</v>
      </c>
    </row>
    <row r="1056" spans="1:133" s="34" customFormat="1" ht="16" x14ac:dyDescent="0.2">
      <c r="A1056" s="85">
        <v>1042</v>
      </c>
      <c r="B1056" s="86"/>
      <c r="C1056" s="87"/>
      <c r="D1056" s="141"/>
      <c r="E1056" s="86"/>
      <c r="F1056" s="88"/>
      <c r="G1056" s="88" t="s">
        <v>5718</v>
      </c>
      <c r="H1056" s="151">
        <v>2022</v>
      </c>
      <c r="I1056" s="86"/>
      <c r="J1056" s="86"/>
      <c r="K1056" s="145"/>
      <c r="L1056" s="105"/>
      <c r="M1056" s="86"/>
      <c r="N1056" s="105"/>
      <c r="O1056" s="105"/>
      <c r="P1056" s="86"/>
      <c r="Q1056" s="86"/>
      <c r="R1056" s="153"/>
      <c r="S1056" s="86"/>
      <c r="T1056" s="86"/>
      <c r="U1056" s="86"/>
      <c r="V1056" s="86" t="str">
        <f t="shared" si="699"/>
        <v xml:space="preserve">, </v>
      </c>
      <c r="W1056" s="86"/>
      <c r="X1056" s="86"/>
      <c r="Y1056" s="86"/>
      <c r="Z1056" s="88"/>
      <c r="AA1056" s="105"/>
      <c r="AB1056" s="86"/>
      <c r="AC1056" s="90"/>
      <c r="AD1056" s="86"/>
      <c r="AE1056" s="86"/>
      <c r="AF1056" s="86"/>
      <c r="AG1056" s="86"/>
      <c r="AH1056" s="160"/>
      <c r="AI1056" s="153"/>
      <c r="AJ1056" s="153"/>
      <c r="AK1056" s="86"/>
      <c r="AL1056" s="86"/>
      <c r="AM1056" s="153"/>
      <c r="AN1056" s="153"/>
      <c r="AO1056" s="165"/>
      <c r="AP1056" s="153"/>
      <c r="AQ1056" s="153"/>
      <c r="AR1056" s="166">
        <v>0</v>
      </c>
      <c r="AS1056" s="88" t="s">
        <v>5719</v>
      </c>
      <c r="AT1056" s="92">
        <f t="shared" si="710"/>
        <v>0</v>
      </c>
      <c r="AU1056" s="93">
        <v>0</v>
      </c>
      <c r="AV1056" s="93">
        <v>0</v>
      </c>
      <c r="AW1056" s="166">
        <v>0</v>
      </c>
      <c r="AX1056" s="93">
        <v>0</v>
      </c>
      <c r="AY1056" s="177"/>
      <c r="AZ1056" s="177">
        <v>0</v>
      </c>
      <c r="BA1056" s="178"/>
      <c r="BB1056" s="105"/>
      <c r="BC1056" s="105"/>
      <c r="BD1056" s="93"/>
      <c r="BE1056" s="93">
        <v>0</v>
      </c>
      <c r="BF1056" s="91">
        <v>0</v>
      </c>
      <c r="BG1056" s="94"/>
      <c r="BH1056" s="95"/>
      <c r="BI1056" s="93">
        <f t="shared" si="720"/>
        <v>0</v>
      </c>
      <c r="BJ1056" s="105">
        <f t="shared" si="721"/>
        <v>0</v>
      </c>
      <c r="BK1056" s="88">
        <f t="shared" si="722"/>
        <v>0</v>
      </c>
      <c r="BL1056" s="86">
        <f t="shared" si="723"/>
        <v>0</v>
      </c>
      <c r="BM1056" s="105">
        <f t="shared" si="724"/>
        <v>0</v>
      </c>
      <c r="BN1056" s="86">
        <f t="shared" si="725"/>
        <v>0</v>
      </c>
      <c r="BO1056" s="86">
        <f t="shared" si="726"/>
        <v>0</v>
      </c>
      <c r="BP1056" s="86">
        <f t="shared" si="700"/>
        <v>0</v>
      </c>
      <c r="BQ1056" s="160"/>
      <c r="BR1056" s="86" t="s">
        <v>5720</v>
      </c>
      <c r="BS1056" s="88" t="s">
        <v>5721</v>
      </c>
      <c r="BT1056" s="86" t="s">
        <v>5722</v>
      </c>
      <c r="BU1056" s="86"/>
      <c r="BV1056" s="86">
        <f t="shared" si="701"/>
        <v>0</v>
      </c>
      <c r="BW1056" s="105" t="str">
        <f t="shared" si="702"/>
        <v/>
      </c>
      <c r="BX1056" s="86">
        <f t="shared" si="737"/>
        <v>0</v>
      </c>
      <c r="BY1056" s="86">
        <f t="shared" si="738"/>
        <v>0</v>
      </c>
      <c r="BZ1056" s="91">
        <f t="shared" si="739"/>
        <v>0</v>
      </c>
      <c r="CA1056" s="91">
        <v>0</v>
      </c>
      <c r="CB1056" s="96" t="s">
        <v>5719</v>
      </c>
      <c r="CC1056" s="91">
        <f t="shared" si="703"/>
        <v>0</v>
      </c>
      <c r="CD1056" s="91">
        <f t="shared" si="704"/>
        <v>0</v>
      </c>
      <c r="CE1056" s="93">
        <f t="shared" si="705"/>
        <v>0</v>
      </c>
      <c r="CF1056" s="93">
        <f t="shared" si="706"/>
        <v>0</v>
      </c>
      <c r="CG1056" s="105"/>
      <c r="CH1056" s="105"/>
      <c r="CI1056" s="86"/>
      <c r="CJ1056" s="188"/>
      <c r="CK1056" s="181">
        <f t="shared" si="707"/>
        <v>0</v>
      </c>
      <c r="CL1056" s="181">
        <f t="shared" si="708"/>
        <v>0</v>
      </c>
      <c r="CM1056" s="86" t="s">
        <v>5723</v>
      </c>
      <c r="CN1056" s="182"/>
      <c r="CO1056" s="183"/>
      <c r="CP1056" s="86" t="s">
        <v>5724</v>
      </c>
      <c r="CQ1056" s="153"/>
      <c r="CR1056" s="187" t="e">
        <f t="shared" si="709"/>
        <v>#VALUE!</v>
      </c>
      <c r="CS1056" s="188">
        <v>0</v>
      </c>
      <c r="CT1056" s="188" t="e">
        <f t="shared" si="711"/>
        <v>#VALUE!</v>
      </c>
      <c r="CU1056" s="93"/>
      <c r="CV1056" s="94">
        <f t="shared" si="734"/>
        <v>0</v>
      </c>
      <c r="CW1056" s="93">
        <f t="shared" si="735"/>
        <v>0</v>
      </c>
      <c r="CX1056" s="86">
        <f t="shared" si="736"/>
        <v>0</v>
      </c>
      <c r="CY1056" s="93" t="e">
        <f t="shared" si="712"/>
        <v>#VALUE!</v>
      </c>
      <c r="CZ1056" s="93">
        <v>0</v>
      </c>
      <c r="DA1056" s="93">
        <v>0</v>
      </c>
      <c r="DB1056" s="93" t="e">
        <f t="shared" si="713"/>
        <v>#VALUE!</v>
      </c>
      <c r="DC1056" s="93">
        <v>0</v>
      </c>
      <c r="DD1056" s="91">
        <v>0</v>
      </c>
      <c r="DE1056" s="93" t="e">
        <f t="shared" si="714"/>
        <v>#VALUE!</v>
      </c>
      <c r="DF1056" s="93">
        <f t="shared" si="727"/>
        <v>0</v>
      </c>
      <c r="DG1056" s="93"/>
      <c r="DH1056" s="93">
        <v>0</v>
      </c>
      <c r="DI1056" s="93">
        <v>0</v>
      </c>
      <c r="DJ1056" s="86">
        <f t="shared" si="715"/>
        <v>0</v>
      </c>
      <c r="DK1056" s="91">
        <v>0</v>
      </c>
      <c r="DL1056" s="93"/>
      <c r="DM1056" s="93">
        <v>0</v>
      </c>
      <c r="DN1056" s="93" t="e">
        <f t="shared" si="728"/>
        <v>#VALUE!</v>
      </c>
      <c r="DO1056" s="93" t="e">
        <f t="shared" si="716"/>
        <v>#VALUE!</v>
      </c>
      <c r="DP1056" s="92" t="e">
        <f t="shared" si="717"/>
        <v>#VALUE!</v>
      </c>
      <c r="DQ1056" s="97">
        <f t="shared" si="729"/>
        <v>0</v>
      </c>
      <c r="DR1056" s="98">
        <f t="shared" si="718"/>
        <v>10</v>
      </c>
      <c r="DS1056" s="93" t="str">
        <f t="shared" si="719"/>
        <v>Mã tin sai !!!</v>
      </c>
      <c r="DT1056" s="93"/>
      <c r="DU1056" s="78" t="e">
        <f t="shared" si="730"/>
        <v>#VALUE!</v>
      </c>
      <c r="DV1056" s="78" t="e">
        <f>INDEX('08_DMGiaDat'!$L:$L,MATCH(DU1056,'08_DMGiaDat'!$R:$R,0))</f>
        <v>#VALUE!</v>
      </c>
      <c r="DW1056" s="78" t="str">
        <f t="shared" si="731"/>
        <v>5010700200100000001</v>
      </c>
      <c r="DX1056" s="78" t="str">
        <f>IFERROR(VLOOKUP(DW1056,'08_DMGiaDat'!C1018:C1019,2,FALSE),"N")</f>
        <v>N</v>
      </c>
      <c r="DY1056" s="78" t="str">
        <f t="shared" si="732"/>
        <v>50107002001001</v>
      </c>
      <c r="DZ1056" s="78" t="str">
        <f>IFERROR(VLOOKUP(DY1056,'08_DMGiaDat'!C1018:C1019,2,FALSE),"N")</f>
        <v>N</v>
      </c>
      <c r="EA1056" s="78" t="str">
        <f t="shared" si="733"/>
        <v>5010700200100000001</v>
      </c>
      <c r="EB1056" s="78" t="str">
        <f>IFERROR(VLOOKUP(EA1056,'08_DMGiaDat'!C1018:C1019,2,FALSE),"N")</f>
        <v>N</v>
      </c>
      <c r="EC1056" s="92" t="e">
        <f>IF(DV1056&lt;&gt;"N",DV1056,IF(DX1056&lt;&gt;"N",DX1056,IF(DZ1056&lt;&gt;"N",DZ1056*VLOOKUP(LEFT(CB1056,3),'03_DMMucDich'!C1002:C1006,5,FALSE),IF(EB1056&lt;&gt;"N",EB1056*VLOOKUP(LEFT(CB1056,3),'03_DMMucDich'!C1002:C1006,5,FALSE),"N/A"))))</f>
        <v>#VALUE!</v>
      </c>
    </row>
    <row r="1057" spans="1:133" s="34" customFormat="1" ht="16" x14ac:dyDescent="0.2">
      <c r="A1057" s="85">
        <v>1043</v>
      </c>
      <c r="B1057" s="86"/>
      <c r="C1057" s="87"/>
      <c r="D1057" s="141"/>
      <c r="E1057" s="86"/>
      <c r="F1057" s="88"/>
      <c r="G1057" s="88" t="s">
        <v>5718</v>
      </c>
      <c r="H1057" s="151">
        <v>2022</v>
      </c>
      <c r="I1057" s="86"/>
      <c r="J1057" s="86"/>
      <c r="K1057" s="145"/>
      <c r="L1057" s="105"/>
      <c r="M1057" s="86"/>
      <c r="N1057" s="105"/>
      <c r="O1057" s="105"/>
      <c r="P1057" s="86"/>
      <c r="Q1057" s="86"/>
      <c r="R1057" s="153"/>
      <c r="S1057" s="86"/>
      <c r="T1057" s="86"/>
      <c r="U1057" s="86"/>
      <c r="V1057" s="86" t="str">
        <f t="shared" si="699"/>
        <v xml:space="preserve">, </v>
      </c>
      <c r="W1057" s="86"/>
      <c r="X1057" s="86"/>
      <c r="Y1057" s="86"/>
      <c r="Z1057" s="88"/>
      <c r="AA1057" s="105"/>
      <c r="AB1057" s="86"/>
      <c r="AC1057" s="90"/>
      <c r="AD1057" s="86"/>
      <c r="AE1057" s="86"/>
      <c r="AF1057" s="86"/>
      <c r="AG1057" s="86"/>
      <c r="AH1057" s="160"/>
      <c r="AI1057" s="153"/>
      <c r="AJ1057" s="153"/>
      <c r="AK1057" s="86"/>
      <c r="AL1057" s="86"/>
      <c r="AM1057" s="153"/>
      <c r="AN1057" s="153"/>
      <c r="AO1057" s="165"/>
      <c r="AP1057" s="153"/>
      <c r="AQ1057" s="153"/>
      <c r="AR1057" s="166">
        <v>0</v>
      </c>
      <c r="AS1057" s="88" t="s">
        <v>5719</v>
      </c>
      <c r="AT1057" s="92">
        <f t="shared" si="710"/>
        <v>0</v>
      </c>
      <c r="AU1057" s="93">
        <v>0</v>
      </c>
      <c r="AV1057" s="93">
        <v>0</v>
      </c>
      <c r="AW1057" s="166">
        <v>0</v>
      </c>
      <c r="AX1057" s="93">
        <v>0</v>
      </c>
      <c r="AY1057" s="177"/>
      <c r="AZ1057" s="177">
        <v>0</v>
      </c>
      <c r="BA1057" s="178"/>
      <c r="BB1057" s="105"/>
      <c r="BC1057" s="105"/>
      <c r="BD1057" s="93"/>
      <c r="BE1057" s="93">
        <v>0</v>
      </c>
      <c r="BF1057" s="91">
        <v>0</v>
      </c>
      <c r="BG1057" s="94"/>
      <c r="BH1057" s="95"/>
      <c r="BI1057" s="93">
        <f t="shared" si="720"/>
        <v>0</v>
      </c>
      <c r="BJ1057" s="105">
        <f t="shared" si="721"/>
        <v>0</v>
      </c>
      <c r="BK1057" s="88">
        <f t="shared" si="722"/>
        <v>0</v>
      </c>
      <c r="BL1057" s="86">
        <f t="shared" si="723"/>
        <v>0</v>
      </c>
      <c r="BM1057" s="105">
        <f t="shared" si="724"/>
        <v>0</v>
      </c>
      <c r="BN1057" s="86">
        <f t="shared" si="725"/>
        <v>0</v>
      </c>
      <c r="BO1057" s="86">
        <f t="shared" si="726"/>
        <v>0</v>
      </c>
      <c r="BP1057" s="86">
        <f t="shared" si="700"/>
        <v>0</v>
      </c>
      <c r="BQ1057" s="160"/>
      <c r="BR1057" s="86" t="s">
        <v>5720</v>
      </c>
      <c r="BS1057" s="88" t="s">
        <v>5721</v>
      </c>
      <c r="BT1057" s="86" t="s">
        <v>5722</v>
      </c>
      <c r="BU1057" s="86"/>
      <c r="BV1057" s="86">
        <f t="shared" si="701"/>
        <v>0</v>
      </c>
      <c r="BW1057" s="105" t="str">
        <f t="shared" si="702"/>
        <v/>
      </c>
      <c r="BX1057" s="86">
        <f t="shared" si="737"/>
        <v>0</v>
      </c>
      <c r="BY1057" s="86">
        <f t="shared" si="738"/>
        <v>0</v>
      </c>
      <c r="BZ1057" s="91">
        <f t="shared" si="739"/>
        <v>0</v>
      </c>
      <c r="CA1057" s="91">
        <v>0</v>
      </c>
      <c r="CB1057" s="96" t="s">
        <v>5719</v>
      </c>
      <c r="CC1057" s="91">
        <f t="shared" si="703"/>
        <v>0</v>
      </c>
      <c r="CD1057" s="91">
        <f t="shared" si="704"/>
        <v>0</v>
      </c>
      <c r="CE1057" s="93">
        <f t="shared" si="705"/>
        <v>0</v>
      </c>
      <c r="CF1057" s="93">
        <f t="shared" si="706"/>
        <v>0</v>
      </c>
      <c r="CG1057" s="105"/>
      <c r="CH1057" s="105"/>
      <c r="CI1057" s="86"/>
      <c r="CJ1057" s="188"/>
      <c r="CK1057" s="181">
        <f t="shared" si="707"/>
        <v>0</v>
      </c>
      <c r="CL1057" s="181">
        <f t="shared" si="708"/>
        <v>0</v>
      </c>
      <c r="CM1057" s="86" t="s">
        <v>5723</v>
      </c>
      <c r="CN1057" s="182"/>
      <c r="CO1057" s="183"/>
      <c r="CP1057" s="86" t="s">
        <v>5724</v>
      </c>
      <c r="CQ1057" s="153"/>
      <c r="CR1057" s="187" t="e">
        <f t="shared" si="709"/>
        <v>#VALUE!</v>
      </c>
      <c r="CS1057" s="188">
        <v>0</v>
      </c>
      <c r="CT1057" s="188" t="e">
        <f t="shared" si="711"/>
        <v>#VALUE!</v>
      </c>
      <c r="CU1057" s="93"/>
      <c r="CV1057" s="94">
        <f t="shared" si="734"/>
        <v>0</v>
      </c>
      <c r="CW1057" s="93">
        <f t="shared" si="735"/>
        <v>0</v>
      </c>
      <c r="CX1057" s="86">
        <f t="shared" si="736"/>
        <v>0</v>
      </c>
      <c r="CY1057" s="93" t="e">
        <f t="shared" si="712"/>
        <v>#VALUE!</v>
      </c>
      <c r="CZ1057" s="93">
        <v>0</v>
      </c>
      <c r="DA1057" s="93">
        <v>0</v>
      </c>
      <c r="DB1057" s="93" t="e">
        <f t="shared" si="713"/>
        <v>#VALUE!</v>
      </c>
      <c r="DC1057" s="93">
        <v>0</v>
      </c>
      <c r="DD1057" s="91">
        <v>0</v>
      </c>
      <c r="DE1057" s="93" t="e">
        <f t="shared" si="714"/>
        <v>#VALUE!</v>
      </c>
      <c r="DF1057" s="93">
        <f t="shared" si="727"/>
        <v>0</v>
      </c>
      <c r="DG1057" s="93"/>
      <c r="DH1057" s="93">
        <v>0</v>
      </c>
      <c r="DI1057" s="93">
        <v>0</v>
      </c>
      <c r="DJ1057" s="86">
        <f t="shared" si="715"/>
        <v>0</v>
      </c>
      <c r="DK1057" s="91">
        <v>0</v>
      </c>
      <c r="DL1057" s="93"/>
      <c r="DM1057" s="93">
        <v>0</v>
      </c>
      <c r="DN1057" s="93" t="e">
        <f t="shared" si="728"/>
        <v>#VALUE!</v>
      </c>
      <c r="DO1057" s="93" t="e">
        <f t="shared" si="716"/>
        <v>#VALUE!</v>
      </c>
      <c r="DP1057" s="92" t="e">
        <f t="shared" si="717"/>
        <v>#VALUE!</v>
      </c>
      <c r="DQ1057" s="97">
        <f t="shared" si="729"/>
        <v>0</v>
      </c>
      <c r="DR1057" s="98">
        <f t="shared" si="718"/>
        <v>10</v>
      </c>
      <c r="DS1057" s="93" t="str">
        <f t="shared" si="719"/>
        <v>Mã tin sai !!!</v>
      </c>
      <c r="DT1057" s="93"/>
      <c r="DU1057" s="78" t="e">
        <f t="shared" si="730"/>
        <v>#VALUE!</v>
      </c>
      <c r="DV1057" s="78" t="e">
        <f>INDEX('08_DMGiaDat'!$L:$L,MATCH(DU1057,'08_DMGiaDat'!$R:$R,0))</f>
        <v>#VALUE!</v>
      </c>
      <c r="DW1057" s="78" t="str">
        <f t="shared" si="731"/>
        <v>5010700200100000001</v>
      </c>
      <c r="DX1057" s="78" t="str">
        <f>IFERROR(VLOOKUP(DW1057,'08_DMGiaDat'!C1018:C1019,2,FALSE),"N")</f>
        <v>N</v>
      </c>
      <c r="DY1057" s="78" t="str">
        <f t="shared" si="732"/>
        <v>50107002001001</v>
      </c>
      <c r="DZ1057" s="78" t="str">
        <f>IFERROR(VLOOKUP(DY1057,'08_DMGiaDat'!C1018:C1019,2,FALSE),"N")</f>
        <v>N</v>
      </c>
      <c r="EA1057" s="78" t="str">
        <f t="shared" si="733"/>
        <v>5010700200100000001</v>
      </c>
      <c r="EB1057" s="78" t="str">
        <f>IFERROR(VLOOKUP(EA1057,'08_DMGiaDat'!C1018:C1019,2,FALSE),"N")</f>
        <v>N</v>
      </c>
      <c r="EC1057" s="92" t="e">
        <f>IF(DV1057&lt;&gt;"N",DV1057,IF(DX1057&lt;&gt;"N",DX1057,IF(DZ1057&lt;&gt;"N",DZ1057*VLOOKUP(LEFT(CB1057,3),'03_DMMucDich'!C1002:C1006,5,FALSE),IF(EB1057&lt;&gt;"N",EB1057*VLOOKUP(LEFT(CB1057,3),'03_DMMucDich'!C1002:C1006,5,FALSE),"N/A"))))</f>
        <v>#VALUE!</v>
      </c>
    </row>
    <row r="1058" spans="1:133" s="34" customFormat="1" ht="16" x14ac:dyDescent="0.2">
      <c r="A1058" s="85">
        <v>1044</v>
      </c>
      <c r="B1058" s="86"/>
      <c r="C1058" s="87"/>
      <c r="D1058" s="141"/>
      <c r="E1058" s="86"/>
      <c r="F1058" s="88"/>
      <c r="G1058" s="88" t="s">
        <v>5718</v>
      </c>
      <c r="H1058" s="151">
        <v>2022</v>
      </c>
      <c r="I1058" s="86"/>
      <c r="J1058" s="86"/>
      <c r="K1058" s="145"/>
      <c r="L1058" s="105"/>
      <c r="M1058" s="86"/>
      <c r="N1058" s="105"/>
      <c r="O1058" s="105"/>
      <c r="P1058" s="86"/>
      <c r="Q1058" s="86"/>
      <c r="R1058" s="153"/>
      <c r="S1058" s="86"/>
      <c r="T1058" s="86"/>
      <c r="U1058" s="86"/>
      <c r="V1058" s="86" t="str">
        <f t="shared" si="699"/>
        <v xml:space="preserve">, </v>
      </c>
      <c r="W1058" s="86"/>
      <c r="X1058" s="86"/>
      <c r="Y1058" s="86"/>
      <c r="Z1058" s="88"/>
      <c r="AA1058" s="105"/>
      <c r="AB1058" s="86"/>
      <c r="AC1058" s="90"/>
      <c r="AD1058" s="86"/>
      <c r="AE1058" s="86"/>
      <c r="AF1058" s="86"/>
      <c r="AG1058" s="86"/>
      <c r="AH1058" s="160"/>
      <c r="AI1058" s="153"/>
      <c r="AJ1058" s="153"/>
      <c r="AK1058" s="86"/>
      <c r="AL1058" s="86"/>
      <c r="AM1058" s="153"/>
      <c r="AN1058" s="153"/>
      <c r="AO1058" s="165"/>
      <c r="AP1058" s="153"/>
      <c r="AQ1058" s="153"/>
      <c r="AR1058" s="166">
        <v>0</v>
      </c>
      <c r="AS1058" s="88" t="s">
        <v>5719</v>
      </c>
      <c r="AT1058" s="92">
        <f t="shared" si="710"/>
        <v>0</v>
      </c>
      <c r="AU1058" s="93">
        <v>0</v>
      </c>
      <c r="AV1058" s="93">
        <v>0</v>
      </c>
      <c r="AW1058" s="166">
        <v>0</v>
      </c>
      <c r="AX1058" s="93">
        <v>0</v>
      </c>
      <c r="AY1058" s="177"/>
      <c r="AZ1058" s="177">
        <v>0</v>
      </c>
      <c r="BA1058" s="178"/>
      <c r="BB1058" s="105"/>
      <c r="BC1058" s="105"/>
      <c r="BD1058" s="93"/>
      <c r="BE1058" s="93">
        <v>0</v>
      </c>
      <c r="BF1058" s="91">
        <v>0</v>
      </c>
      <c r="BG1058" s="94"/>
      <c r="BH1058" s="95"/>
      <c r="BI1058" s="93">
        <f t="shared" si="720"/>
        <v>0</v>
      </c>
      <c r="BJ1058" s="105">
        <f t="shared" si="721"/>
        <v>0</v>
      </c>
      <c r="BK1058" s="88">
        <f t="shared" si="722"/>
        <v>0</v>
      </c>
      <c r="BL1058" s="86">
        <f t="shared" si="723"/>
        <v>0</v>
      </c>
      <c r="BM1058" s="105">
        <f t="shared" si="724"/>
        <v>0</v>
      </c>
      <c r="BN1058" s="86">
        <f t="shared" si="725"/>
        <v>0</v>
      </c>
      <c r="BO1058" s="86">
        <f t="shared" si="726"/>
        <v>0</v>
      </c>
      <c r="BP1058" s="86">
        <f t="shared" si="700"/>
        <v>0</v>
      </c>
      <c r="BQ1058" s="160"/>
      <c r="BR1058" s="86" t="s">
        <v>5720</v>
      </c>
      <c r="BS1058" s="88" t="s">
        <v>5721</v>
      </c>
      <c r="BT1058" s="86" t="s">
        <v>5722</v>
      </c>
      <c r="BU1058" s="86"/>
      <c r="BV1058" s="86">
        <f t="shared" si="701"/>
        <v>0</v>
      </c>
      <c r="BW1058" s="105" t="str">
        <f t="shared" si="702"/>
        <v/>
      </c>
      <c r="BX1058" s="86">
        <f t="shared" si="737"/>
        <v>0</v>
      </c>
      <c r="BY1058" s="86">
        <f t="shared" si="738"/>
        <v>0</v>
      </c>
      <c r="BZ1058" s="91">
        <f t="shared" si="739"/>
        <v>0</v>
      </c>
      <c r="CA1058" s="91">
        <v>0</v>
      </c>
      <c r="CB1058" s="96" t="s">
        <v>5719</v>
      </c>
      <c r="CC1058" s="91">
        <f t="shared" si="703"/>
        <v>0</v>
      </c>
      <c r="CD1058" s="91">
        <f t="shared" si="704"/>
        <v>0</v>
      </c>
      <c r="CE1058" s="93">
        <f t="shared" si="705"/>
        <v>0</v>
      </c>
      <c r="CF1058" s="93">
        <f t="shared" si="706"/>
        <v>0</v>
      </c>
      <c r="CG1058" s="105"/>
      <c r="CH1058" s="105"/>
      <c r="CI1058" s="86"/>
      <c r="CJ1058" s="188"/>
      <c r="CK1058" s="181">
        <f t="shared" si="707"/>
        <v>0</v>
      </c>
      <c r="CL1058" s="181">
        <f t="shared" si="708"/>
        <v>0</v>
      </c>
      <c r="CM1058" s="86" t="s">
        <v>5723</v>
      </c>
      <c r="CN1058" s="182"/>
      <c r="CO1058" s="183"/>
      <c r="CP1058" s="86" t="s">
        <v>5724</v>
      </c>
      <c r="CQ1058" s="153"/>
      <c r="CR1058" s="187" t="e">
        <f t="shared" si="709"/>
        <v>#VALUE!</v>
      </c>
      <c r="CS1058" s="188">
        <v>0</v>
      </c>
      <c r="CT1058" s="188" t="e">
        <f t="shared" si="711"/>
        <v>#VALUE!</v>
      </c>
      <c r="CU1058" s="93"/>
      <c r="CV1058" s="94">
        <f t="shared" si="734"/>
        <v>0</v>
      </c>
      <c r="CW1058" s="93">
        <f t="shared" si="735"/>
        <v>0</v>
      </c>
      <c r="CX1058" s="86">
        <f t="shared" si="736"/>
        <v>0</v>
      </c>
      <c r="CY1058" s="93" t="e">
        <f t="shared" si="712"/>
        <v>#VALUE!</v>
      </c>
      <c r="CZ1058" s="93">
        <v>0</v>
      </c>
      <c r="DA1058" s="93">
        <v>0</v>
      </c>
      <c r="DB1058" s="93" t="e">
        <f t="shared" si="713"/>
        <v>#VALUE!</v>
      </c>
      <c r="DC1058" s="93">
        <v>0</v>
      </c>
      <c r="DD1058" s="91">
        <v>0</v>
      </c>
      <c r="DE1058" s="93" t="e">
        <f t="shared" si="714"/>
        <v>#VALUE!</v>
      </c>
      <c r="DF1058" s="93">
        <f t="shared" si="727"/>
        <v>0</v>
      </c>
      <c r="DG1058" s="93"/>
      <c r="DH1058" s="93">
        <v>0</v>
      </c>
      <c r="DI1058" s="93">
        <v>0</v>
      </c>
      <c r="DJ1058" s="86">
        <f t="shared" si="715"/>
        <v>0</v>
      </c>
      <c r="DK1058" s="91">
        <v>0</v>
      </c>
      <c r="DL1058" s="93"/>
      <c r="DM1058" s="93">
        <v>0</v>
      </c>
      <c r="DN1058" s="93" t="e">
        <f t="shared" si="728"/>
        <v>#VALUE!</v>
      </c>
      <c r="DO1058" s="93" t="e">
        <f t="shared" si="716"/>
        <v>#VALUE!</v>
      </c>
      <c r="DP1058" s="92" t="e">
        <f t="shared" si="717"/>
        <v>#VALUE!</v>
      </c>
      <c r="DQ1058" s="97">
        <f t="shared" si="729"/>
        <v>0</v>
      </c>
      <c r="DR1058" s="98">
        <f t="shared" si="718"/>
        <v>10</v>
      </c>
      <c r="DS1058" s="93" t="str">
        <f t="shared" si="719"/>
        <v>Mã tin sai !!!</v>
      </c>
      <c r="DT1058" s="93"/>
      <c r="DU1058" s="78" t="e">
        <f t="shared" si="730"/>
        <v>#VALUE!</v>
      </c>
      <c r="DV1058" s="78" t="e">
        <f>INDEX('08_DMGiaDat'!$L:$L,MATCH(DU1058,'08_DMGiaDat'!$R:$R,0))</f>
        <v>#VALUE!</v>
      </c>
      <c r="DW1058" s="78" t="str">
        <f t="shared" si="731"/>
        <v>5010700200100000001</v>
      </c>
      <c r="DX1058" s="78" t="str">
        <f>IFERROR(VLOOKUP(DW1058,'08_DMGiaDat'!C1018:C1019,2,FALSE),"N")</f>
        <v>N</v>
      </c>
      <c r="DY1058" s="78" t="str">
        <f t="shared" si="732"/>
        <v>50107002001001</v>
      </c>
      <c r="DZ1058" s="78" t="str">
        <f>IFERROR(VLOOKUP(DY1058,'08_DMGiaDat'!C1018:C1019,2,FALSE),"N")</f>
        <v>N</v>
      </c>
      <c r="EA1058" s="78" t="str">
        <f t="shared" si="733"/>
        <v>5010700200100000001</v>
      </c>
      <c r="EB1058" s="78" t="str">
        <f>IFERROR(VLOOKUP(EA1058,'08_DMGiaDat'!C1018:C1019,2,FALSE),"N")</f>
        <v>N</v>
      </c>
      <c r="EC1058" s="92" t="e">
        <f>IF(DV1058&lt;&gt;"N",DV1058,IF(DX1058&lt;&gt;"N",DX1058,IF(DZ1058&lt;&gt;"N",DZ1058*VLOOKUP(LEFT(CB1058,3),'03_DMMucDich'!C1002:C1006,5,FALSE),IF(EB1058&lt;&gt;"N",EB1058*VLOOKUP(LEFT(CB1058,3),'03_DMMucDich'!C1002:C1006,5,FALSE),"N/A"))))</f>
        <v>#VALUE!</v>
      </c>
    </row>
    <row r="1059" spans="1:133" s="34" customFormat="1" ht="16" x14ac:dyDescent="0.2">
      <c r="A1059" s="85">
        <v>1045</v>
      </c>
      <c r="B1059" s="86"/>
      <c r="C1059" s="87"/>
      <c r="D1059" s="141"/>
      <c r="E1059" s="86"/>
      <c r="F1059" s="88"/>
      <c r="G1059" s="88" t="s">
        <v>5718</v>
      </c>
      <c r="H1059" s="151">
        <v>2022</v>
      </c>
      <c r="I1059" s="86"/>
      <c r="J1059" s="86"/>
      <c r="K1059" s="145"/>
      <c r="L1059" s="105"/>
      <c r="M1059" s="86"/>
      <c r="N1059" s="105"/>
      <c r="O1059" s="105"/>
      <c r="P1059" s="86"/>
      <c r="Q1059" s="86"/>
      <c r="R1059" s="153"/>
      <c r="S1059" s="86"/>
      <c r="T1059" s="86"/>
      <c r="U1059" s="86"/>
      <c r="V1059" s="86" t="str">
        <f t="shared" si="699"/>
        <v xml:space="preserve">, </v>
      </c>
      <c r="W1059" s="86"/>
      <c r="X1059" s="86"/>
      <c r="Y1059" s="86"/>
      <c r="Z1059" s="88"/>
      <c r="AA1059" s="105"/>
      <c r="AB1059" s="86"/>
      <c r="AC1059" s="90"/>
      <c r="AD1059" s="86"/>
      <c r="AE1059" s="86"/>
      <c r="AF1059" s="86"/>
      <c r="AG1059" s="86"/>
      <c r="AH1059" s="160"/>
      <c r="AI1059" s="153"/>
      <c r="AJ1059" s="153"/>
      <c r="AK1059" s="86"/>
      <c r="AL1059" s="86"/>
      <c r="AM1059" s="153"/>
      <c r="AN1059" s="153"/>
      <c r="AO1059" s="165"/>
      <c r="AP1059" s="153"/>
      <c r="AQ1059" s="153"/>
      <c r="AR1059" s="166">
        <v>0</v>
      </c>
      <c r="AS1059" s="88" t="s">
        <v>5719</v>
      </c>
      <c r="AT1059" s="92">
        <f t="shared" si="710"/>
        <v>0</v>
      </c>
      <c r="AU1059" s="93">
        <v>0</v>
      </c>
      <c r="AV1059" s="93">
        <v>0</v>
      </c>
      <c r="AW1059" s="166">
        <v>0</v>
      </c>
      <c r="AX1059" s="93">
        <v>0</v>
      </c>
      <c r="AY1059" s="177"/>
      <c r="AZ1059" s="177">
        <v>0</v>
      </c>
      <c r="BA1059" s="178"/>
      <c r="BB1059" s="105"/>
      <c r="BC1059" s="105"/>
      <c r="BD1059" s="93"/>
      <c r="BE1059" s="93">
        <v>0</v>
      </c>
      <c r="BF1059" s="91">
        <v>0</v>
      </c>
      <c r="BG1059" s="94"/>
      <c r="BH1059" s="95"/>
      <c r="BI1059" s="93">
        <f t="shared" si="720"/>
        <v>0</v>
      </c>
      <c r="BJ1059" s="105">
        <f t="shared" si="721"/>
        <v>0</v>
      </c>
      <c r="BK1059" s="88">
        <f t="shared" si="722"/>
        <v>0</v>
      </c>
      <c r="BL1059" s="86">
        <f t="shared" si="723"/>
        <v>0</v>
      </c>
      <c r="BM1059" s="105">
        <f t="shared" si="724"/>
        <v>0</v>
      </c>
      <c r="BN1059" s="86">
        <f t="shared" si="725"/>
        <v>0</v>
      </c>
      <c r="BO1059" s="86">
        <f t="shared" si="726"/>
        <v>0</v>
      </c>
      <c r="BP1059" s="86">
        <f t="shared" si="700"/>
        <v>0</v>
      </c>
      <c r="BQ1059" s="160"/>
      <c r="BR1059" s="86" t="s">
        <v>5720</v>
      </c>
      <c r="BS1059" s="88" t="s">
        <v>5721</v>
      </c>
      <c r="BT1059" s="86" t="s">
        <v>5722</v>
      </c>
      <c r="BU1059" s="86"/>
      <c r="BV1059" s="86">
        <f t="shared" si="701"/>
        <v>0</v>
      </c>
      <c r="BW1059" s="105" t="str">
        <f t="shared" si="702"/>
        <v/>
      </c>
      <c r="BX1059" s="86">
        <f t="shared" si="737"/>
        <v>0</v>
      </c>
      <c r="BY1059" s="86">
        <f t="shared" si="738"/>
        <v>0</v>
      </c>
      <c r="BZ1059" s="91">
        <f t="shared" si="739"/>
        <v>0</v>
      </c>
      <c r="CA1059" s="91">
        <v>0</v>
      </c>
      <c r="CB1059" s="96" t="s">
        <v>5719</v>
      </c>
      <c r="CC1059" s="91">
        <f t="shared" si="703"/>
        <v>0</v>
      </c>
      <c r="CD1059" s="91">
        <f t="shared" si="704"/>
        <v>0</v>
      </c>
      <c r="CE1059" s="93">
        <f t="shared" si="705"/>
        <v>0</v>
      </c>
      <c r="CF1059" s="93">
        <f t="shared" si="706"/>
        <v>0</v>
      </c>
      <c r="CG1059" s="105"/>
      <c r="CH1059" s="105"/>
      <c r="CI1059" s="86"/>
      <c r="CJ1059" s="188"/>
      <c r="CK1059" s="181">
        <f t="shared" si="707"/>
        <v>0</v>
      </c>
      <c r="CL1059" s="181">
        <f t="shared" si="708"/>
        <v>0</v>
      </c>
      <c r="CM1059" s="86" t="s">
        <v>5723</v>
      </c>
      <c r="CN1059" s="182"/>
      <c r="CO1059" s="183"/>
      <c r="CP1059" s="86" t="s">
        <v>5724</v>
      </c>
      <c r="CQ1059" s="153"/>
      <c r="CR1059" s="187" t="e">
        <f t="shared" si="709"/>
        <v>#VALUE!</v>
      </c>
      <c r="CS1059" s="188">
        <v>0</v>
      </c>
      <c r="CT1059" s="188" t="e">
        <f t="shared" si="711"/>
        <v>#VALUE!</v>
      </c>
      <c r="CU1059" s="93"/>
      <c r="CV1059" s="94">
        <f t="shared" si="734"/>
        <v>0</v>
      </c>
      <c r="CW1059" s="93">
        <f t="shared" si="735"/>
        <v>0</v>
      </c>
      <c r="CX1059" s="86">
        <f t="shared" si="736"/>
        <v>0</v>
      </c>
      <c r="CY1059" s="93" t="e">
        <f t="shared" si="712"/>
        <v>#VALUE!</v>
      </c>
      <c r="CZ1059" s="93">
        <v>0</v>
      </c>
      <c r="DA1059" s="93">
        <v>0</v>
      </c>
      <c r="DB1059" s="93" t="e">
        <f t="shared" si="713"/>
        <v>#VALUE!</v>
      </c>
      <c r="DC1059" s="93">
        <v>0</v>
      </c>
      <c r="DD1059" s="91">
        <v>0</v>
      </c>
      <c r="DE1059" s="93" t="e">
        <f t="shared" si="714"/>
        <v>#VALUE!</v>
      </c>
      <c r="DF1059" s="93">
        <f t="shared" si="727"/>
        <v>0</v>
      </c>
      <c r="DG1059" s="93"/>
      <c r="DH1059" s="93">
        <v>0</v>
      </c>
      <c r="DI1059" s="93">
        <v>0</v>
      </c>
      <c r="DJ1059" s="86">
        <f t="shared" si="715"/>
        <v>0</v>
      </c>
      <c r="DK1059" s="91">
        <v>0</v>
      </c>
      <c r="DL1059" s="93"/>
      <c r="DM1059" s="93">
        <v>0</v>
      </c>
      <c r="DN1059" s="93" t="e">
        <f t="shared" si="728"/>
        <v>#VALUE!</v>
      </c>
      <c r="DO1059" s="93" t="e">
        <f t="shared" si="716"/>
        <v>#VALUE!</v>
      </c>
      <c r="DP1059" s="92" t="e">
        <f t="shared" si="717"/>
        <v>#VALUE!</v>
      </c>
      <c r="DQ1059" s="97">
        <f t="shared" si="729"/>
        <v>0</v>
      </c>
      <c r="DR1059" s="98">
        <f t="shared" si="718"/>
        <v>10</v>
      </c>
      <c r="DS1059" s="93" t="str">
        <f t="shared" si="719"/>
        <v>Mã tin sai !!!</v>
      </c>
      <c r="DT1059" s="93"/>
      <c r="DU1059" s="78" t="e">
        <f t="shared" si="730"/>
        <v>#VALUE!</v>
      </c>
      <c r="DV1059" s="78" t="e">
        <f>INDEX('08_DMGiaDat'!$L:$L,MATCH(DU1059,'08_DMGiaDat'!$R:$R,0))</f>
        <v>#VALUE!</v>
      </c>
      <c r="DW1059" s="78" t="str">
        <f t="shared" si="731"/>
        <v>5010700200100000001</v>
      </c>
      <c r="DX1059" s="78" t="str">
        <f>IFERROR(VLOOKUP(DW1059,'08_DMGiaDat'!C1018:C1019,2,FALSE),"N")</f>
        <v>N</v>
      </c>
      <c r="DY1059" s="78" t="str">
        <f t="shared" si="732"/>
        <v>50107002001001</v>
      </c>
      <c r="DZ1059" s="78" t="str">
        <f>IFERROR(VLOOKUP(DY1059,'08_DMGiaDat'!C1018:C1019,2,FALSE),"N")</f>
        <v>N</v>
      </c>
      <c r="EA1059" s="78" t="str">
        <f t="shared" si="733"/>
        <v>5010700200100000001</v>
      </c>
      <c r="EB1059" s="78" t="str">
        <f>IFERROR(VLOOKUP(EA1059,'08_DMGiaDat'!C1018:C1019,2,FALSE),"N")</f>
        <v>N</v>
      </c>
      <c r="EC1059" s="92" t="e">
        <f>IF(DV1059&lt;&gt;"N",DV1059,IF(DX1059&lt;&gt;"N",DX1059,IF(DZ1059&lt;&gt;"N",DZ1059*VLOOKUP(LEFT(CB1059,3),'03_DMMucDich'!C1002:C1006,5,FALSE),IF(EB1059&lt;&gt;"N",EB1059*VLOOKUP(LEFT(CB1059,3),'03_DMMucDich'!C1002:C1006,5,FALSE),"N/A"))))</f>
        <v>#VALUE!</v>
      </c>
    </row>
    <row r="1060" spans="1:133" s="34" customFormat="1" ht="16" x14ac:dyDescent="0.2">
      <c r="A1060" s="85">
        <v>1046</v>
      </c>
      <c r="B1060" s="86"/>
      <c r="C1060" s="87"/>
      <c r="D1060" s="141"/>
      <c r="E1060" s="86"/>
      <c r="F1060" s="88"/>
      <c r="G1060" s="88" t="s">
        <v>5718</v>
      </c>
      <c r="H1060" s="151">
        <v>2022</v>
      </c>
      <c r="I1060" s="86"/>
      <c r="J1060" s="86"/>
      <c r="K1060" s="145"/>
      <c r="L1060" s="105"/>
      <c r="M1060" s="86"/>
      <c r="N1060" s="105"/>
      <c r="O1060" s="105"/>
      <c r="P1060" s="86"/>
      <c r="Q1060" s="86"/>
      <c r="R1060" s="153"/>
      <c r="S1060" s="86"/>
      <c r="T1060" s="86"/>
      <c r="U1060" s="86"/>
      <c r="V1060" s="86" t="str">
        <f t="shared" si="699"/>
        <v xml:space="preserve">, </v>
      </c>
      <c r="W1060" s="86"/>
      <c r="X1060" s="86"/>
      <c r="Y1060" s="86"/>
      <c r="Z1060" s="88"/>
      <c r="AA1060" s="105"/>
      <c r="AB1060" s="86"/>
      <c r="AC1060" s="90"/>
      <c r="AD1060" s="86"/>
      <c r="AE1060" s="86"/>
      <c r="AF1060" s="86"/>
      <c r="AG1060" s="86"/>
      <c r="AH1060" s="160"/>
      <c r="AI1060" s="153"/>
      <c r="AJ1060" s="153"/>
      <c r="AK1060" s="86"/>
      <c r="AL1060" s="86"/>
      <c r="AM1060" s="153"/>
      <c r="AN1060" s="153"/>
      <c r="AO1060" s="165"/>
      <c r="AP1060" s="153"/>
      <c r="AQ1060" s="153"/>
      <c r="AR1060" s="166">
        <v>0</v>
      </c>
      <c r="AS1060" s="88" t="s">
        <v>5719</v>
      </c>
      <c r="AT1060" s="92">
        <f t="shared" si="710"/>
        <v>0</v>
      </c>
      <c r="AU1060" s="93">
        <v>0</v>
      </c>
      <c r="AV1060" s="93">
        <v>0</v>
      </c>
      <c r="AW1060" s="166">
        <v>0</v>
      </c>
      <c r="AX1060" s="93">
        <v>0</v>
      </c>
      <c r="AY1060" s="177"/>
      <c r="AZ1060" s="177">
        <v>0</v>
      </c>
      <c r="BA1060" s="178"/>
      <c r="BB1060" s="105"/>
      <c r="BC1060" s="105"/>
      <c r="BD1060" s="93"/>
      <c r="BE1060" s="93">
        <v>0</v>
      </c>
      <c r="BF1060" s="91">
        <v>0</v>
      </c>
      <c r="BG1060" s="94"/>
      <c r="BH1060" s="95"/>
      <c r="BI1060" s="93">
        <f t="shared" si="720"/>
        <v>0</v>
      </c>
      <c r="BJ1060" s="105">
        <f t="shared" si="721"/>
        <v>0</v>
      </c>
      <c r="BK1060" s="88">
        <f t="shared" si="722"/>
        <v>0</v>
      </c>
      <c r="BL1060" s="86">
        <f t="shared" si="723"/>
        <v>0</v>
      </c>
      <c r="BM1060" s="105">
        <f t="shared" si="724"/>
        <v>0</v>
      </c>
      <c r="BN1060" s="86">
        <f t="shared" si="725"/>
        <v>0</v>
      </c>
      <c r="BO1060" s="86">
        <f t="shared" si="726"/>
        <v>0</v>
      </c>
      <c r="BP1060" s="86">
        <f t="shared" si="700"/>
        <v>0</v>
      </c>
      <c r="BQ1060" s="160"/>
      <c r="BR1060" s="86" t="s">
        <v>5720</v>
      </c>
      <c r="BS1060" s="88" t="s">
        <v>5721</v>
      </c>
      <c r="BT1060" s="86" t="s">
        <v>5722</v>
      </c>
      <c r="BU1060" s="86"/>
      <c r="BV1060" s="86">
        <f t="shared" si="701"/>
        <v>0</v>
      </c>
      <c r="BW1060" s="105" t="str">
        <f t="shared" si="702"/>
        <v/>
      </c>
      <c r="BX1060" s="86">
        <f t="shared" si="737"/>
        <v>0</v>
      </c>
      <c r="BY1060" s="86">
        <f t="shared" si="738"/>
        <v>0</v>
      </c>
      <c r="BZ1060" s="91">
        <f t="shared" si="739"/>
        <v>0</v>
      </c>
      <c r="CA1060" s="91">
        <v>0</v>
      </c>
      <c r="CB1060" s="96" t="s">
        <v>5719</v>
      </c>
      <c r="CC1060" s="91">
        <f t="shared" si="703"/>
        <v>0</v>
      </c>
      <c r="CD1060" s="91">
        <f t="shared" si="704"/>
        <v>0</v>
      </c>
      <c r="CE1060" s="93">
        <f t="shared" si="705"/>
        <v>0</v>
      </c>
      <c r="CF1060" s="93">
        <f t="shared" si="706"/>
        <v>0</v>
      </c>
      <c r="CG1060" s="105"/>
      <c r="CH1060" s="105"/>
      <c r="CI1060" s="86"/>
      <c r="CJ1060" s="188"/>
      <c r="CK1060" s="181">
        <f t="shared" si="707"/>
        <v>0</v>
      </c>
      <c r="CL1060" s="181">
        <f t="shared" si="708"/>
        <v>0</v>
      </c>
      <c r="CM1060" s="86" t="s">
        <v>5723</v>
      </c>
      <c r="CN1060" s="182"/>
      <c r="CO1060" s="183"/>
      <c r="CP1060" s="86" t="s">
        <v>5724</v>
      </c>
      <c r="CQ1060" s="153"/>
      <c r="CR1060" s="187" t="e">
        <f t="shared" si="709"/>
        <v>#VALUE!</v>
      </c>
      <c r="CS1060" s="188">
        <v>0</v>
      </c>
      <c r="CT1060" s="188" t="e">
        <f t="shared" si="711"/>
        <v>#VALUE!</v>
      </c>
      <c r="CU1060" s="93"/>
      <c r="CV1060" s="94">
        <f t="shared" si="734"/>
        <v>0</v>
      </c>
      <c r="CW1060" s="93">
        <f t="shared" si="735"/>
        <v>0</v>
      </c>
      <c r="CX1060" s="86">
        <f t="shared" si="736"/>
        <v>0</v>
      </c>
      <c r="CY1060" s="93" t="e">
        <f t="shared" si="712"/>
        <v>#VALUE!</v>
      </c>
      <c r="CZ1060" s="93">
        <v>0</v>
      </c>
      <c r="DA1060" s="93">
        <v>0</v>
      </c>
      <c r="DB1060" s="93" t="e">
        <f t="shared" si="713"/>
        <v>#VALUE!</v>
      </c>
      <c r="DC1060" s="93">
        <v>0</v>
      </c>
      <c r="DD1060" s="91">
        <v>0</v>
      </c>
      <c r="DE1060" s="93" t="e">
        <f t="shared" si="714"/>
        <v>#VALUE!</v>
      </c>
      <c r="DF1060" s="93">
        <f t="shared" si="727"/>
        <v>0</v>
      </c>
      <c r="DG1060" s="93"/>
      <c r="DH1060" s="93">
        <v>0</v>
      </c>
      <c r="DI1060" s="93">
        <v>0</v>
      </c>
      <c r="DJ1060" s="86">
        <f t="shared" si="715"/>
        <v>0</v>
      </c>
      <c r="DK1060" s="91">
        <v>0</v>
      </c>
      <c r="DL1060" s="93"/>
      <c r="DM1060" s="93">
        <v>0</v>
      </c>
      <c r="DN1060" s="93" t="e">
        <f t="shared" si="728"/>
        <v>#VALUE!</v>
      </c>
      <c r="DO1060" s="93" t="e">
        <f t="shared" si="716"/>
        <v>#VALUE!</v>
      </c>
      <c r="DP1060" s="92" t="e">
        <f t="shared" si="717"/>
        <v>#VALUE!</v>
      </c>
      <c r="DQ1060" s="97">
        <f t="shared" si="729"/>
        <v>0</v>
      </c>
      <c r="DR1060" s="98">
        <f t="shared" si="718"/>
        <v>10</v>
      </c>
      <c r="DS1060" s="93" t="str">
        <f t="shared" si="719"/>
        <v>Mã tin sai !!!</v>
      </c>
      <c r="DT1060" s="93"/>
      <c r="DU1060" s="78" t="e">
        <f t="shared" si="730"/>
        <v>#VALUE!</v>
      </c>
      <c r="DV1060" s="78" t="e">
        <f>INDEX('08_DMGiaDat'!$L:$L,MATCH(DU1060,'08_DMGiaDat'!$R:$R,0))</f>
        <v>#VALUE!</v>
      </c>
      <c r="DW1060" s="78" t="str">
        <f t="shared" si="731"/>
        <v>5010700200100000001</v>
      </c>
      <c r="DX1060" s="78" t="str">
        <f>IFERROR(VLOOKUP(DW1060,'08_DMGiaDat'!C1018:C1019,2,FALSE),"N")</f>
        <v>N</v>
      </c>
      <c r="DY1060" s="78" t="str">
        <f t="shared" si="732"/>
        <v>50107002001001</v>
      </c>
      <c r="DZ1060" s="78" t="str">
        <f>IFERROR(VLOOKUP(DY1060,'08_DMGiaDat'!C1018:C1019,2,FALSE),"N")</f>
        <v>N</v>
      </c>
      <c r="EA1060" s="78" t="str">
        <f t="shared" si="733"/>
        <v>5010700200100000001</v>
      </c>
      <c r="EB1060" s="78" t="str">
        <f>IFERROR(VLOOKUP(EA1060,'08_DMGiaDat'!C1018:C1019,2,FALSE),"N")</f>
        <v>N</v>
      </c>
      <c r="EC1060" s="92" t="e">
        <f>IF(DV1060&lt;&gt;"N",DV1060,IF(DX1060&lt;&gt;"N",DX1060,IF(DZ1060&lt;&gt;"N",DZ1060*VLOOKUP(LEFT(CB1060,3),'03_DMMucDich'!C1002:C1006,5,FALSE),IF(EB1060&lt;&gt;"N",EB1060*VLOOKUP(LEFT(CB1060,3),'03_DMMucDich'!C1002:C1006,5,FALSE),"N/A"))))</f>
        <v>#VALUE!</v>
      </c>
    </row>
    <row r="1061" spans="1:133" s="34" customFormat="1" ht="16" x14ac:dyDescent="0.2">
      <c r="A1061" s="85">
        <v>1047</v>
      </c>
      <c r="B1061" s="86"/>
      <c r="C1061" s="87"/>
      <c r="D1061" s="141"/>
      <c r="E1061" s="86"/>
      <c r="F1061" s="88"/>
      <c r="G1061" s="88" t="s">
        <v>5718</v>
      </c>
      <c r="H1061" s="151">
        <v>2022</v>
      </c>
      <c r="I1061" s="86"/>
      <c r="J1061" s="86"/>
      <c r="K1061" s="145"/>
      <c r="L1061" s="105"/>
      <c r="M1061" s="86"/>
      <c r="N1061" s="105"/>
      <c r="O1061" s="105"/>
      <c r="P1061" s="86"/>
      <c r="Q1061" s="86"/>
      <c r="R1061" s="153"/>
      <c r="S1061" s="86"/>
      <c r="T1061" s="86"/>
      <c r="U1061" s="86"/>
      <c r="V1061" s="86" t="str">
        <f t="shared" si="699"/>
        <v xml:space="preserve">, </v>
      </c>
      <c r="W1061" s="86"/>
      <c r="X1061" s="86"/>
      <c r="Y1061" s="86"/>
      <c r="Z1061" s="88"/>
      <c r="AA1061" s="105"/>
      <c r="AB1061" s="86"/>
      <c r="AC1061" s="90"/>
      <c r="AD1061" s="86"/>
      <c r="AE1061" s="86"/>
      <c r="AF1061" s="86"/>
      <c r="AG1061" s="86"/>
      <c r="AH1061" s="160"/>
      <c r="AI1061" s="153"/>
      <c r="AJ1061" s="153"/>
      <c r="AK1061" s="86"/>
      <c r="AL1061" s="86"/>
      <c r="AM1061" s="153"/>
      <c r="AN1061" s="153"/>
      <c r="AO1061" s="165"/>
      <c r="AP1061" s="153"/>
      <c r="AQ1061" s="153"/>
      <c r="AR1061" s="166">
        <v>0</v>
      </c>
      <c r="AS1061" s="88" t="s">
        <v>5719</v>
      </c>
      <c r="AT1061" s="92">
        <f t="shared" si="710"/>
        <v>0</v>
      </c>
      <c r="AU1061" s="93">
        <v>0</v>
      </c>
      <c r="AV1061" s="93">
        <v>0</v>
      </c>
      <c r="AW1061" s="166">
        <v>0</v>
      </c>
      <c r="AX1061" s="93">
        <v>0</v>
      </c>
      <c r="AY1061" s="177"/>
      <c r="AZ1061" s="177">
        <v>0</v>
      </c>
      <c r="BA1061" s="178"/>
      <c r="BB1061" s="105"/>
      <c r="BC1061" s="105"/>
      <c r="BD1061" s="93"/>
      <c r="BE1061" s="93">
        <v>0</v>
      </c>
      <c r="BF1061" s="91">
        <v>0</v>
      </c>
      <c r="BG1061" s="94"/>
      <c r="BH1061" s="95"/>
      <c r="BI1061" s="93">
        <f t="shared" si="720"/>
        <v>0</v>
      </c>
      <c r="BJ1061" s="105">
        <f t="shared" si="721"/>
        <v>0</v>
      </c>
      <c r="BK1061" s="88">
        <f t="shared" si="722"/>
        <v>0</v>
      </c>
      <c r="BL1061" s="86">
        <f t="shared" si="723"/>
        <v>0</v>
      </c>
      <c r="BM1061" s="105">
        <f t="shared" si="724"/>
        <v>0</v>
      </c>
      <c r="BN1061" s="86">
        <f t="shared" si="725"/>
        <v>0</v>
      </c>
      <c r="BO1061" s="86">
        <f t="shared" si="726"/>
        <v>0</v>
      </c>
      <c r="BP1061" s="86">
        <f t="shared" si="700"/>
        <v>0</v>
      </c>
      <c r="BQ1061" s="160"/>
      <c r="BR1061" s="86" t="s">
        <v>5720</v>
      </c>
      <c r="BS1061" s="88" t="s">
        <v>5721</v>
      </c>
      <c r="BT1061" s="86" t="s">
        <v>5722</v>
      </c>
      <c r="BU1061" s="86"/>
      <c r="BV1061" s="86">
        <f t="shared" si="701"/>
        <v>0</v>
      </c>
      <c r="BW1061" s="105" t="str">
        <f t="shared" si="702"/>
        <v/>
      </c>
      <c r="BX1061" s="86">
        <f t="shared" si="737"/>
        <v>0</v>
      </c>
      <c r="BY1061" s="86">
        <f t="shared" si="738"/>
        <v>0</v>
      </c>
      <c r="BZ1061" s="91">
        <f t="shared" si="739"/>
        <v>0</v>
      </c>
      <c r="CA1061" s="91">
        <v>0</v>
      </c>
      <c r="CB1061" s="96" t="s">
        <v>5719</v>
      </c>
      <c r="CC1061" s="91">
        <f t="shared" si="703"/>
        <v>0</v>
      </c>
      <c r="CD1061" s="91">
        <f t="shared" si="704"/>
        <v>0</v>
      </c>
      <c r="CE1061" s="93">
        <f t="shared" si="705"/>
        <v>0</v>
      </c>
      <c r="CF1061" s="93">
        <f t="shared" si="706"/>
        <v>0</v>
      </c>
      <c r="CG1061" s="105"/>
      <c r="CH1061" s="105"/>
      <c r="CI1061" s="86"/>
      <c r="CJ1061" s="188"/>
      <c r="CK1061" s="181">
        <f t="shared" si="707"/>
        <v>0</v>
      </c>
      <c r="CL1061" s="181">
        <f t="shared" si="708"/>
        <v>0</v>
      </c>
      <c r="CM1061" s="86" t="s">
        <v>5723</v>
      </c>
      <c r="CN1061" s="182"/>
      <c r="CO1061" s="183"/>
      <c r="CP1061" s="86" t="s">
        <v>5724</v>
      </c>
      <c r="CQ1061" s="153"/>
      <c r="CR1061" s="187" t="e">
        <f t="shared" si="709"/>
        <v>#VALUE!</v>
      </c>
      <c r="CS1061" s="188">
        <v>0</v>
      </c>
      <c r="CT1061" s="188" t="e">
        <f t="shared" si="711"/>
        <v>#VALUE!</v>
      </c>
      <c r="CU1061" s="93"/>
      <c r="CV1061" s="94">
        <f t="shared" si="734"/>
        <v>0</v>
      </c>
      <c r="CW1061" s="93">
        <f t="shared" si="735"/>
        <v>0</v>
      </c>
      <c r="CX1061" s="86">
        <f t="shared" si="736"/>
        <v>0</v>
      </c>
      <c r="CY1061" s="93" t="e">
        <f t="shared" si="712"/>
        <v>#VALUE!</v>
      </c>
      <c r="CZ1061" s="93">
        <v>0</v>
      </c>
      <c r="DA1061" s="93">
        <v>0</v>
      </c>
      <c r="DB1061" s="93" t="e">
        <f t="shared" si="713"/>
        <v>#VALUE!</v>
      </c>
      <c r="DC1061" s="93">
        <v>0</v>
      </c>
      <c r="DD1061" s="91">
        <v>0</v>
      </c>
      <c r="DE1061" s="93" t="e">
        <f t="shared" si="714"/>
        <v>#VALUE!</v>
      </c>
      <c r="DF1061" s="93">
        <f t="shared" si="727"/>
        <v>0</v>
      </c>
      <c r="DG1061" s="93"/>
      <c r="DH1061" s="93">
        <v>0</v>
      </c>
      <c r="DI1061" s="93">
        <v>0</v>
      </c>
      <c r="DJ1061" s="86">
        <f t="shared" si="715"/>
        <v>0</v>
      </c>
      <c r="DK1061" s="91">
        <v>0</v>
      </c>
      <c r="DL1061" s="93"/>
      <c r="DM1061" s="93">
        <v>0</v>
      </c>
      <c r="DN1061" s="93" t="e">
        <f t="shared" si="728"/>
        <v>#VALUE!</v>
      </c>
      <c r="DO1061" s="93" t="e">
        <f t="shared" si="716"/>
        <v>#VALUE!</v>
      </c>
      <c r="DP1061" s="92" t="e">
        <f t="shared" si="717"/>
        <v>#VALUE!</v>
      </c>
      <c r="DQ1061" s="97">
        <f t="shared" si="729"/>
        <v>0</v>
      </c>
      <c r="DR1061" s="98">
        <f t="shared" si="718"/>
        <v>10</v>
      </c>
      <c r="DS1061" s="93" t="str">
        <f t="shared" si="719"/>
        <v>Mã tin sai !!!</v>
      </c>
      <c r="DT1061" s="93"/>
      <c r="DU1061" s="78" t="e">
        <f t="shared" si="730"/>
        <v>#VALUE!</v>
      </c>
      <c r="DV1061" s="78" t="e">
        <f>INDEX('08_DMGiaDat'!$L:$L,MATCH(DU1061,'08_DMGiaDat'!$R:$R,0))</f>
        <v>#VALUE!</v>
      </c>
      <c r="DW1061" s="78" t="str">
        <f t="shared" si="731"/>
        <v>5010700200100000001</v>
      </c>
      <c r="DX1061" s="78" t="str">
        <f>IFERROR(VLOOKUP(DW1061,'08_DMGiaDat'!C1018:C1019,2,FALSE),"N")</f>
        <v>N</v>
      </c>
      <c r="DY1061" s="78" t="str">
        <f t="shared" si="732"/>
        <v>50107002001001</v>
      </c>
      <c r="DZ1061" s="78" t="str">
        <f>IFERROR(VLOOKUP(DY1061,'08_DMGiaDat'!C1018:C1019,2,FALSE),"N")</f>
        <v>N</v>
      </c>
      <c r="EA1061" s="78" t="str">
        <f t="shared" si="733"/>
        <v>5010700200100000001</v>
      </c>
      <c r="EB1061" s="78" t="str">
        <f>IFERROR(VLOOKUP(EA1061,'08_DMGiaDat'!C1018:C1019,2,FALSE),"N")</f>
        <v>N</v>
      </c>
      <c r="EC1061" s="92" t="e">
        <f>IF(DV1061&lt;&gt;"N",DV1061,IF(DX1061&lt;&gt;"N",DX1061,IF(DZ1061&lt;&gt;"N",DZ1061*VLOOKUP(LEFT(CB1061,3),'03_DMMucDich'!C1002:C1006,5,FALSE),IF(EB1061&lt;&gt;"N",EB1061*VLOOKUP(LEFT(CB1061,3),'03_DMMucDich'!C1002:C1006,5,FALSE),"N/A"))))</f>
        <v>#VALUE!</v>
      </c>
    </row>
    <row r="1062" spans="1:133" s="34" customFormat="1" ht="16" x14ac:dyDescent="0.2">
      <c r="A1062" s="85">
        <v>1048</v>
      </c>
      <c r="B1062" s="86"/>
      <c r="C1062" s="87"/>
      <c r="D1062" s="141"/>
      <c r="E1062" s="86"/>
      <c r="F1062" s="88"/>
      <c r="G1062" s="88" t="s">
        <v>5718</v>
      </c>
      <c r="H1062" s="151">
        <v>2022</v>
      </c>
      <c r="I1062" s="86"/>
      <c r="J1062" s="86"/>
      <c r="K1062" s="145"/>
      <c r="L1062" s="105"/>
      <c r="M1062" s="86"/>
      <c r="N1062" s="105"/>
      <c r="O1062" s="105"/>
      <c r="P1062" s="86"/>
      <c r="Q1062" s="86"/>
      <c r="R1062" s="153"/>
      <c r="S1062" s="86"/>
      <c r="T1062" s="86"/>
      <c r="U1062" s="86"/>
      <c r="V1062" s="86" t="str">
        <f t="shared" si="699"/>
        <v xml:space="preserve">, </v>
      </c>
      <c r="W1062" s="86"/>
      <c r="X1062" s="86"/>
      <c r="Y1062" s="86"/>
      <c r="Z1062" s="88"/>
      <c r="AA1062" s="105"/>
      <c r="AB1062" s="86"/>
      <c r="AC1062" s="90"/>
      <c r="AD1062" s="86"/>
      <c r="AE1062" s="86"/>
      <c r="AF1062" s="86"/>
      <c r="AG1062" s="86"/>
      <c r="AH1062" s="160"/>
      <c r="AI1062" s="153"/>
      <c r="AJ1062" s="153"/>
      <c r="AK1062" s="86"/>
      <c r="AL1062" s="86"/>
      <c r="AM1062" s="153"/>
      <c r="AN1062" s="153"/>
      <c r="AO1062" s="165"/>
      <c r="AP1062" s="153"/>
      <c r="AQ1062" s="153"/>
      <c r="AR1062" s="166">
        <v>0</v>
      </c>
      <c r="AS1062" s="88" t="s">
        <v>5719</v>
      </c>
      <c r="AT1062" s="92">
        <f t="shared" si="710"/>
        <v>0</v>
      </c>
      <c r="AU1062" s="93">
        <v>0</v>
      </c>
      <c r="AV1062" s="93">
        <v>0</v>
      </c>
      <c r="AW1062" s="166">
        <v>0</v>
      </c>
      <c r="AX1062" s="93">
        <v>0</v>
      </c>
      <c r="AY1062" s="177"/>
      <c r="AZ1062" s="177">
        <v>0</v>
      </c>
      <c r="BA1062" s="178"/>
      <c r="BB1062" s="105"/>
      <c r="BC1062" s="105"/>
      <c r="BD1062" s="93"/>
      <c r="BE1062" s="93">
        <v>0</v>
      </c>
      <c r="BF1062" s="91">
        <v>0</v>
      </c>
      <c r="BG1062" s="94"/>
      <c r="BH1062" s="95"/>
      <c r="BI1062" s="93">
        <f t="shared" si="720"/>
        <v>0</v>
      </c>
      <c r="BJ1062" s="105">
        <f t="shared" si="721"/>
        <v>0</v>
      </c>
      <c r="BK1062" s="88">
        <f t="shared" si="722"/>
        <v>0</v>
      </c>
      <c r="BL1062" s="86">
        <f t="shared" si="723"/>
        <v>0</v>
      </c>
      <c r="BM1062" s="105">
        <f t="shared" si="724"/>
        <v>0</v>
      </c>
      <c r="BN1062" s="86">
        <f t="shared" si="725"/>
        <v>0</v>
      </c>
      <c r="BO1062" s="86">
        <f t="shared" si="726"/>
        <v>0</v>
      </c>
      <c r="BP1062" s="86">
        <f t="shared" si="700"/>
        <v>0</v>
      </c>
      <c r="BQ1062" s="160"/>
      <c r="BR1062" s="86" t="s">
        <v>5720</v>
      </c>
      <c r="BS1062" s="88" t="s">
        <v>5721</v>
      </c>
      <c r="BT1062" s="86" t="s">
        <v>5722</v>
      </c>
      <c r="BU1062" s="86"/>
      <c r="BV1062" s="86">
        <f t="shared" si="701"/>
        <v>0</v>
      </c>
      <c r="BW1062" s="105" t="str">
        <f t="shared" si="702"/>
        <v/>
      </c>
      <c r="BX1062" s="86">
        <f t="shared" si="737"/>
        <v>0</v>
      </c>
      <c r="BY1062" s="86">
        <f t="shared" si="738"/>
        <v>0</v>
      </c>
      <c r="BZ1062" s="91">
        <f t="shared" si="739"/>
        <v>0</v>
      </c>
      <c r="CA1062" s="91">
        <v>0</v>
      </c>
      <c r="CB1062" s="96" t="s">
        <v>5719</v>
      </c>
      <c r="CC1062" s="91">
        <f t="shared" si="703"/>
        <v>0</v>
      </c>
      <c r="CD1062" s="91">
        <f t="shared" si="704"/>
        <v>0</v>
      </c>
      <c r="CE1062" s="93">
        <f t="shared" si="705"/>
        <v>0</v>
      </c>
      <c r="CF1062" s="93">
        <f t="shared" si="706"/>
        <v>0</v>
      </c>
      <c r="CG1062" s="105"/>
      <c r="CH1062" s="105"/>
      <c r="CI1062" s="86"/>
      <c r="CJ1062" s="188"/>
      <c r="CK1062" s="181">
        <f t="shared" si="707"/>
        <v>0</v>
      </c>
      <c r="CL1062" s="181">
        <f t="shared" si="708"/>
        <v>0</v>
      </c>
      <c r="CM1062" s="86" t="s">
        <v>5723</v>
      </c>
      <c r="CN1062" s="182"/>
      <c r="CO1062" s="183"/>
      <c r="CP1062" s="86" t="s">
        <v>5724</v>
      </c>
      <c r="CQ1062" s="153"/>
      <c r="CR1062" s="187" t="e">
        <f t="shared" si="709"/>
        <v>#VALUE!</v>
      </c>
      <c r="CS1062" s="188">
        <v>0</v>
      </c>
      <c r="CT1062" s="188" t="e">
        <f t="shared" si="711"/>
        <v>#VALUE!</v>
      </c>
      <c r="CU1062" s="93"/>
      <c r="CV1062" s="94">
        <f t="shared" si="734"/>
        <v>0</v>
      </c>
      <c r="CW1062" s="93">
        <f t="shared" si="735"/>
        <v>0</v>
      </c>
      <c r="CX1062" s="86">
        <f t="shared" si="736"/>
        <v>0</v>
      </c>
      <c r="CY1062" s="93" t="e">
        <f t="shared" si="712"/>
        <v>#VALUE!</v>
      </c>
      <c r="CZ1062" s="93">
        <v>0</v>
      </c>
      <c r="DA1062" s="93">
        <v>0</v>
      </c>
      <c r="DB1062" s="93" t="e">
        <f t="shared" si="713"/>
        <v>#VALUE!</v>
      </c>
      <c r="DC1062" s="93">
        <v>0</v>
      </c>
      <c r="DD1062" s="91">
        <v>0</v>
      </c>
      <c r="DE1062" s="93" t="e">
        <f t="shared" si="714"/>
        <v>#VALUE!</v>
      </c>
      <c r="DF1062" s="93">
        <f t="shared" si="727"/>
        <v>0</v>
      </c>
      <c r="DG1062" s="93"/>
      <c r="DH1062" s="93">
        <v>0</v>
      </c>
      <c r="DI1062" s="93">
        <v>0</v>
      </c>
      <c r="DJ1062" s="86">
        <f t="shared" si="715"/>
        <v>0</v>
      </c>
      <c r="DK1062" s="91">
        <v>0</v>
      </c>
      <c r="DL1062" s="93"/>
      <c r="DM1062" s="93">
        <v>0</v>
      </c>
      <c r="DN1062" s="93" t="e">
        <f t="shared" si="728"/>
        <v>#VALUE!</v>
      </c>
      <c r="DO1062" s="93" t="e">
        <f t="shared" si="716"/>
        <v>#VALUE!</v>
      </c>
      <c r="DP1062" s="92" t="e">
        <f t="shared" si="717"/>
        <v>#VALUE!</v>
      </c>
      <c r="DQ1062" s="97">
        <f t="shared" si="729"/>
        <v>0</v>
      </c>
      <c r="DR1062" s="98">
        <f t="shared" si="718"/>
        <v>10</v>
      </c>
      <c r="DS1062" s="93" t="str">
        <f t="shared" si="719"/>
        <v>Mã tin sai !!!</v>
      </c>
      <c r="DT1062" s="93"/>
      <c r="DU1062" s="78" t="e">
        <f t="shared" si="730"/>
        <v>#VALUE!</v>
      </c>
      <c r="DV1062" s="78" t="e">
        <f>INDEX('08_DMGiaDat'!$L:$L,MATCH(DU1062,'08_DMGiaDat'!$R:$R,0))</f>
        <v>#VALUE!</v>
      </c>
      <c r="DW1062" s="78" t="str">
        <f t="shared" si="731"/>
        <v>5010700200100000001</v>
      </c>
      <c r="DX1062" s="78" t="str">
        <f>IFERROR(VLOOKUP(DW1062,'08_DMGiaDat'!C1018:C1019,2,FALSE),"N")</f>
        <v>N</v>
      </c>
      <c r="DY1062" s="78" t="str">
        <f t="shared" si="732"/>
        <v>50107002001001</v>
      </c>
      <c r="DZ1062" s="78" t="str">
        <f>IFERROR(VLOOKUP(DY1062,'08_DMGiaDat'!C1018:C1019,2,FALSE),"N")</f>
        <v>N</v>
      </c>
      <c r="EA1062" s="78" t="str">
        <f t="shared" si="733"/>
        <v>5010700200100000001</v>
      </c>
      <c r="EB1062" s="78" t="str">
        <f>IFERROR(VLOOKUP(EA1062,'08_DMGiaDat'!C1018:C1019,2,FALSE),"N")</f>
        <v>N</v>
      </c>
      <c r="EC1062" s="92" t="e">
        <f>IF(DV1062&lt;&gt;"N",DV1062,IF(DX1062&lt;&gt;"N",DX1062,IF(DZ1062&lt;&gt;"N",DZ1062*VLOOKUP(LEFT(CB1062,3),'03_DMMucDich'!C1002:C1006,5,FALSE),IF(EB1062&lt;&gt;"N",EB1062*VLOOKUP(LEFT(CB1062,3),'03_DMMucDich'!C1002:C1006,5,FALSE),"N/A"))))</f>
        <v>#VALUE!</v>
      </c>
    </row>
    <row r="1063" spans="1:133" s="34" customFormat="1" ht="16" x14ac:dyDescent="0.2">
      <c r="A1063" s="85">
        <v>1049</v>
      </c>
      <c r="B1063" s="86"/>
      <c r="C1063" s="87"/>
      <c r="D1063" s="141"/>
      <c r="E1063" s="86"/>
      <c r="F1063" s="88"/>
      <c r="G1063" s="88" t="s">
        <v>5718</v>
      </c>
      <c r="H1063" s="151">
        <v>2022</v>
      </c>
      <c r="I1063" s="86"/>
      <c r="J1063" s="86"/>
      <c r="K1063" s="145"/>
      <c r="L1063" s="105"/>
      <c r="M1063" s="86"/>
      <c r="N1063" s="105"/>
      <c r="O1063" s="105"/>
      <c r="P1063" s="86"/>
      <c r="Q1063" s="86"/>
      <c r="R1063" s="153"/>
      <c r="S1063" s="86"/>
      <c r="T1063" s="86"/>
      <c r="U1063" s="86"/>
      <c r="V1063" s="86" t="str">
        <f t="shared" si="699"/>
        <v xml:space="preserve">, </v>
      </c>
      <c r="W1063" s="86"/>
      <c r="X1063" s="86"/>
      <c r="Y1063" s="86"/>
      <c r="Z1063" s="88"/>
      <c r="AA1063" s="105"/>
      <c r="AB1063" s="86"/>
      <c r="AC1063" s="90"/>
      <c r="AD1063" s="86"/>
      <c r="AE1063" s="86"/>
      <c r="AF1063" s="86"/>
      <c r="AG1063" s="86"/>
      <c r="AH1063" s="160"/>
      <c r="AI1063" s="153"/>
      <c r="AJ1063" s="153"/>
      <c r="AK1063" s="86"/>
      <c r="AL1063" s="86"/>
      <c r="AM1063" s="153"/>
      <c r="AN1063" s="153"/>
      <c r="AO1063" s="165"/>
      <c r="AP1063" s="153"/>
      <c r="AQ1063" s="153"/>
      <c r="AR1063" s="166">
        <v>0</v>
      </c>
      <c r="AS1063" s="88" t="s">
        <v>5719</v>
      </c>
      <c r="AT1063" s="92">
        <f t="shared" si="710"/>
        <v>0</v>
      </c>
      <c r="AU1063" s="93">
        <v>0</v>
      </c>
      <c r="AV1063" s="93">
        <v>0</v>
      </c>
      <c r="AW1063" s="166">
        <v>0</v>
      </c>
      <c r="AX1063" s="93">
        <v>0</v>
      </c>
      <c r="AY1063" s="177"/>
      <c r="AZ1063" s="177">
        <v>0</v>
      </c>
      <c r="BA1063" s="178"/>
      <c r="BB1063" s="105"/>
      <c r="BC1063" s="105"/>
      <c r="BD1063" s="93"/>
      <c r="BE1063" s="93">
        <v>0</v>
      </c>
      <c r="BF1063" s="91">
        <v>0</v>
      </c>
      <c r="BG1063" s="94"/>
      <c r="BH1063" s="95"/>
      <c r="BI1063" s="93">
        <f t="shared" si="720"/>
        <v>0</v>
      </c>
      <c r="BJ1063" s="105">
        <f t="shared" si="721"/>
        <v>0</v>
      </c>
      <c r="BK1063" s="88">
        <f t="shared" si="722"/>
        <v>0</v>
      </c>
      <c r="BL1063" s="86">
        <f t="shared" si="723"/>
        <v>0</v>
      </c>
      <c r="BM1063" s="105">
        <f t="shared" si="724"/>
        <v>0</v>
      </c>
      <c r="BN1063" s="86">
        <f t="shared" si="725"/>
        <v>0</v>
      </c>
      <c r="BO1063" s="86">
        <f t="shared" si="726"/>
        <v>0</v>
      </c>
      <c r="BP1063" s="86">
        <f t="shared" si="700"/>
        <v>0</v>
      </c>
      <c r="BQ1063" s="160"/>
      <c r="BR1063" s="86" t="s">
        <v>5720</v>
      </c>
      <c r="BS1063" s="88" t="s">
        <v>5721</v>
      </c>
      <c r="BT1063" s="86" t="s">
        <v>5722</v>
      </c>
      <c r="BU1063" s="86"/>
      <c r="BV1063" s="86">
        <f t="shared" si="701"/>
        <v>0</v>
      </c>
      <c r="BW1063" s="105" t="str">
        <f t="shared" si="702"/>
        <v/>
      </c>
      <c r="BX1063" s="86">
        <f t="shared" si="737"/>
        <v>0</v>
      </c>
      <c r="BY1063" s="86">
        <f t="shared" si="738"/>
        <v>0</v>
      </c>
      <c r="BZ1063" s="91">
        <f t="shared" si="739"/>
        <v>0</v>
      </c>
      <c r="CA1063" s="91">
        <v>0</v>
      </c>
      <c r="CB1063" s="96" t="s">
        <v>5719</v>
      </c>
      <c r="CC1063" s="91">
        <f t="shared" si="703"/>
        <v>0</v>
      </c>
      <c r="CD1063" s="91">
        <f t="shared" si="704"/>
        <v>0</v>
      </c>
      <c r="CE1063" s="93">
        <f t="shared" si="705"/>
        <v>0</v>
      </c>
      <c r="CF1063" s="93">
        <f t="shared" si="706"/>
        <v>0</v>
      </c>
      <c r="CG1063" s="105"/>
      <c r="CH1063" s="105"/>
      <c r="CI1063" s="86"/>
      <c r="CJ1063" s="188"/>
      <c r="CK1063" s="181">
        <f t="shared" si="707"/>
        <v>0</v>
      </c>
      <c r="CL1063" s="181">
        <f t="shared" si="708"/>
        <v>0</v>
      </c>
      <c r="CM1063" s="86" t="s">
        <v>5723</v>
      </c>
      <c r="CN1063" s="182"/>
      <c r="CO1063" s="183"/>
      <c r="CP1063" s="86" t="s">
        <v>5724</v>
      </c>
      <c r="CQ1063" s="153"/>
      <c r="CR1063" s="187" t="e">
        <f t="shared" si="709"/>
        <v>#VALUE!</v>
      </c>
      <c r="CS1063" s="188">
        <v>0</v>
      </c>
      <c r="CT1063" s="188" t="e">
        <f t="shared" si="711"/>
        <v>#VALUE!</v>
      </c>
      <c r="CU1063" s="93"/>
      <c r="CV1063" s="94">
        <f t="shared" si="734"/>
        <v>0</v>
      </c>
      <c r="CW1063" s="93">
        <f t="shared" si="735"/>
        <v>0</v>
      </c>
      <c r="CX1063" s="86">
        <f t="shared" si="736"/>
        <v>0</v>
      </c>
      <c r="CY1063" s="93" t="e">
        <f t="shared" si="712"/>
        <v>#VALUE!</v>
      </c>
      <c r="CZ1063" s="93">
        <v>0</v>
      </c>
      <c r="DA1063" s="93">
        <v>0</v>
      </c>
      <c r="DB1063" s="93" t="e">
        <f t="shared" si="713"/>
        <v>#VALUE!</v>
      </c>
      <c r="DC1063" s="93">
        <v>0</v>
      </c>
      <c r="DD1063" s="91">
        <v>0</v>
      </c>
      <c r="DE1063" s="93" t="e">
        <f t="shared" si="714"/>
        <v>#VALUE!</v>
      </c>
      <c r="DF1063" s="93">
        <f t="shared" si="727"/>
        <v>0</v>
      </c>
      <c r="DG1063" s="93"/>
      <c r="DH1063" s="93">
        <v>0</v>
      </c>
      <c r="DI1063" s="93">
        <v>0</v>
      </c>
      <c r="DJ1063" s="86">
        <f t="shared" si="715"/>
        <v>0</v>
      </c>
      <c r="DK1063" s="91">
        <v>0</v>
      </c>
      <c r="DL1063" s="93"/>
      <c r="DM1063" s="93">
        <v>0</v>
      </c>
      <c r="DN1063" s="93" t="e">
        <f t="shared" si="728"/>
        <v>#VALUE!</v>
      </c>
      <c r="DO1063" s="93" t="e">
        <f t="shared" si="716"/>
        <v>#VALUE!</v>
      </c>
      <c r="DP1063" s="92" t="e">
        <f t="shared" si="717"/>
        <v>#VALUE!</v>
      </c>
      <c r="DQ1063" s="97">
        <f t="shared" si="729"/>
        <v>0</v>
      </c>
      <c r="DR1063" s="98">
        <f t="shared" si="718"/>
        <v>10</v>
      </c>
      <c r="DS1063" s="93" t="str">
        <f t="shared" si="719"/>
        <v>Mã tin sai !!!</v>
      </c>
      <c r="DT1063" s="93"/>
      <c r="DU1063" s="78" t="e">
        <f t="shared" si="730"/>
        <v>#VALUE!</v>
      </c>
      <c r="DV1063" s="78" t="e">
        <f>INDEX('08_DMGiaDat'!$L:$L,MATCH(DU1063,'08_DMGiaDat'!$R:$R,0))</f>
        <v>#VALUE!</v>
      </c>
      <c r="DW1063" s="78" t="str">
        <f t="shared" si="731"/>
        <v>5010700200100000001</v>
      </c>
      <c r="DX1063" s="78" t="str">
        <f>IFERROR(VLOOKUP(DW1063,'08_DMGiaDat'!C1018:C1019,2,FALSE),"N")</f>
        <v>N</v>
      </c>
      <c r="DY1063" s="78" t="str">
        <f t="shared" si="732"/>
        <v>50107002001001</v>
      </c>
      <c r="DZ1063" s="78" t="str">
        <f>IFERROR(VLOOKUP(DY1063,'08_DMGiaDat'!C1018:C1019,2,FALSE),"N")</f>
        <v>N</v>
      </c>
      <c r="EA1063" s="78" t="str">
        <f t="shared" si="733"/>
        <v>5010700200100000001</v>
      </c>
      <c r="EB1063" s="78" t="str">
        <f>IFERROR(VLOOKUP(EA1063,'08_DMGiaDat'!C1018:C1019,2,FALSE),"N")</f>
        <v>N</v>
      </c>
      <c r="EC1063" s="92" t="e">
        <f>IF(DV1063&lt;&gt;"N",DV1063,IF(DX1063&lt;&gt;"N",DX1063,IF(DZ1063&lt;&gt;"N",DZ1063*VLOOKUP(LEFT(CB1063,3),'03_DMMucDich'!C1002:C1006,5,FALSE),IF(EB1063&lt;&gt;"N",EB1063*VLOOKUP(LEFT(CB1063,3),'03_DMMucDich'!C1002:C1006,5,FALSE),"N/A"))))</f>
        <v>#VALUE!</v>
      </c>
    </row>
    <row r="1064" spans="1:133" s="34" customFormat="1" ht="16" x14ac:dyDescent="0.2">
      <c r="A1064" s="85">
        <v>1050</v>
      </c>
      <c r="B1064" s="86"/>
      <c r="C1064" s="87"/>
      <c r="D1064" s="141"/>
      <c r="E1064" s="86"/>
      <c r="F1064" s="88"/>
      <c r="G1064" s="88" t="s">
        <v>5718</v>
      </c>
      <c r="H1064" s="151">
        <v>2022</v>
      </c>
      <c r="I1064" s="86"/>
      <c r="J1064" s="86"/>
      <c r="K1064" s="145"/>
      <c r="L1064" s="105"/>
      <c r="M1064" s="86"/>
      <c r="N1064" s="105"/>
      <c r="O1064" s="105"/>
      <c r="P1064" s="86"/>
      <c r="Q1064" s="86"/>
      <c r="R1064" s="153"/>
      <c r="S1064" s="86"/>
      <c r="T1064" s="86"/>
      <c r="U1064" s="86"/>
      <c r="V1064" s="86" t="str">
        <f t="shared" ref="V1064:V1127" si="740">AJ1064&amp;", "&amp;AI1064</f>
        <v xml:space="preserve">, </v>
      </c>
      <c r="W1064" s="86"/>
      <c r="X1064" s="86"/>
      <c r="Y1064" s="86"/>
      <c r="Z1064" s="88"/>
      <c r="AA1064" s="105"/>
      <c r="AB1064" s="86"/>
      <c r="AC1064" s="90"/>
      <c r="AD1064" s="86"/>
      <c r="AE1064" s="86"/>
      <c r="AF1064" s="86"/>
      <c r="AG1064" s="86"/>
      <c r="AH1064" s="160"/>
      <c r="AI1064" s="153"/>
      <c r="AJ1064" s="153"/>
      <c r="AK1064" s="86"/>
      <c r="AL1064" s="86"/>
      <c r="AM1064" s="153"/>
      <c r="AN1064" s="153"/>
      <c r="AO1064" s="165"/>
      <c r="AP1064" s="153"/>
      <c r="AQ1064" s="153"/>
      <c r="AR1064" s="166">
        <v>0</v>
      </c>
      <c r="AS1064" s="88" t="s">
        <v>5719</v>
      </c>
      <c r="AT1064" s="92">
        <f t="shared" si="710"/>
        <v>0</v>
      </c>
      <c r="AU1064" s="93">
        <v>0</v>
      </c>
      <c r="AV1064" s="93">
        <v>0</v>
      </c>
      <c r="AW1064" s="166">
        <v>0</v>
      </c>
      <c r="AX1064" s="93">
        <v>0</v>
      </c>
      <c r="AY1064" s="177"/>
      <c r="AZ1064" s="177">
        <v>0</v>
      </c>
      <c r="BA1064" s="178"/>
      <c r="BB1064" s="105"/>
      <c r="BC1064" s="105"/>
      <c r="BD1064" s="93"/>
      <c r="BE1064" s="93">
        <v>0</v>
      </c>
      <c r="BF1064" s="91">
        <v>0</v>
      </c>
      <c r="BG1064" s="94"/>
      <c r="BH1064" s="95"/>
      <c r="BI1064" s="93">
        <f t="shared" si="720"/>
        <v>0</v>
      </c>
      <c r="BJ1064" s="105">
        <f t="shared" si="721"/>
        <v>0</v>
      </c>
      <c r="BK1064" s="88">
        <f t="shared" si="722"/>
        <v>0</v>
      </c>
      <c r="BL1064" s="86">
        <f t="shared" si="723"/>
        <v>0</v>
      </c>
      <c r="BM1064" s="105">
        <f t="shared" si="724"/>
        <v>0</v>
      </c>
      <c r="BN1064" s="86">
        <f t="shared" si="725"/>
        <v>0</v>
      </c>
      <c r="BO1064" s="86">
        <f t="shared" si="726"/>
        <v>0</v>
      </c>
      <c r="BP1064" s="86">
        <f t="shared" ref="BP1064:BP1127" si="741">AI1064</f>
        <v>0</v>
      </c>
      <c r="BQ1064" s="160"/>
      <c r="BR1064" s="86" t="s">
        <v>5720</v>
      </c>
      <c r="BS1064" s="88" t="s">
        <v>5721</v>
      </c>
      <c r="BT1064" s="86" t="s">
        <v>5722</v>
      </c>
      <c r="BU1064" s="86"/>
      <c r="BV1064" s="86">
        <f t="shared" ref="BV1064:BV1127" si="742">AN1064</f>
        <v>0</v>
      </c>
      <c r="BW1064" s="105" t="str">
        <f t="shared" ref="BW1064:BW1127" si="743">IF(BU1064="X",AO1064,"")</f>
        <v/>
      </c>
      <c r="BX1064" s="86">
        <f t="shared" si="737"/>
        <v>0</v>
      </c>
      <c r="BY1064" s="86">
        <f t="shared" si="738"/>
        <v>0</v>
      </c>
      <c r="BZ1064" s="91">
        <f t="shared" si="739"/>
        <v>0</v>
      </c>
      <c r="CA1064" s="91">
        <v>0</v>
      </c>
      <c r="CB1064" s="96" t="s">
        <v>5719</v>
      </c>
      <c r="CC1064" s="91">
        <f t="shared" ref="CC1064:CC1127" si="744">AW1064</f>
        <v>0</v>
      </c>
      <c r="CD1064" s="91">
        <f t="shared" ref="CD1064:CD1127" si="745">AY1064</f>
        <v>0</v>
      </c>
      <c r="CE1064" s="93">
        <f t="shared" ref="CE1064:CE1127" si="746">AZ1064</f>
        <v>0</v>
      </c>
      <c r="CF1064" s="93">
        <f t="shared" ref="CF1064:CF1127" si="747">BA1064</f>
        <v>0</v>
      </c>
      <c r="CG1064" s="105"/>
      <c r="CH1064" s="105"/>
      <c r="CI1064" s="86"/>
      <c r="CJ1064" s="188"/>
      <c r="CK1064" s="181">
        <f t="shared" ref="CK1064:CK1127" si="748">BZ1064</f>
        <v>0</v>
      </c>
      <c r="CL1064" s="181">
        <f t="shared" ref="CL1064:CL1127" si="749">AW1064</f>
        <v>0</v>
      </c>
      <c r="CM1064" s="86" t="s">
        <v>5723</v>
      </c>
      <c r="CN1064" s="182"/>
      <c r="CO1064" s="183"/>
      <c r="CP1064" s="86" t="s">
        <v>5724</v>
      </c>
      <c r="CQ1064" s="153"/>
      <c r="CR1064" s="187" t="e">
        <f t="shared" ref="CR1064:CR1127" si="750">EC1064</f>
        <v>#VALUE!</v>
      </c>
      <c r="CS1064" s="188">
        <v>0</v>
      </c>
      <c r="CT1064" s="188" t="e">
        <f t="shared" si="711"/>
        <v>#VALUE!</v>
      </c>
      <c r="CU1064" s="93"/>
      <c r="CV1064" s="94">
        <f t="shared" si="734"/>
        <v>0</v>
      </c>
      <c r="CW1064" s="93">
        <f t="shared" si="735"/>
        <v>0</v>
      </c>
      <c r="CX1064" s="86">
        <f t="shared" si="736"/>
        <v>0</v>
      </c>
      <c r="CY1064" s="93" t="e">
        <f t="shared" si="712"/>
        <v>#VALUE!</v>
      </c>
      <c r="CZ1064" s="93">
        <v>0</v>
      </c>
      <c r="DA1064" s="93">
        <v>0</v>
      </c>
      <c r="DB1064" s="93" t="e">
        <f t="shared" si="713"/>
        <v>#VALUE!</v>
      </c>
      <c r="DC1064" s="93">
        <v>0</v>
      </c>
      <c r="DD1064" s="91">
        <v>0</v>
      </c>
      <c r="DE1064" s="93" t="e">
        <f t="shared" si="714"/>
        <v>#VALUE!</v>
      </c>
      <c r="DF1064" s="93">
        <f t="shared" si="727"/>
        <v>0</v>
      </c>
      <c r="DG1064" s="93"/>
      <c r="DH1064" s="93">
        <v>0</v>
      </c>
      <c r="DI1064" s="93">
        <v>0</v>
      </c>
      <c r="DJ1064" s="86">
        <f t="shared" si="715"/>
        <v>0</v>
      </c>
      <c r="DK1064" s="91">
        <v>0</v>
      </c>
      <c r="DL1064" s="93"/>
      <c r="DM1064" s="93">
        <v>0</v>
      </c>
      <c r="DN1064" s="93" t="e">
        <f t="shared" si="728"/>
        <v>#VALUE!</v>
      </c>
      <c r="DO1064" s="93" t="e">
        <f t="shared" si="716"/>
        <v>#VALUE!</v>
      </c>
      <c r="DP1064" s="92" t="e">
        <f t="shared" si="717"/>
        <v>#VALUE!</v>
      </c>
      <c r="DQ1064" s="97">
        <f t="shared" si="729"/>
        <v>0</v>
      </c>
      <c r="DR1064" s="98">
        <f t="shared" si="718"/>
        <v>10</v>
      </c>
      <c r="DS1064" s="93" t="str">
        <f t="shared" si="719"/>
        <v>Mã tin sai !!!</v>
      </c>
      <c r="DT1064" s="93"/>
      <c r="DU1064" s="78" t="e">
        <f t="shared" si="730"/>
        <v>#VALUE!</v>
      </c>
      <c r="DV1064" s="78" t="e">
        <f>INDEX('08_DMGiaDat'!$L:$L,MATCH(DU1064,'08_DMGiaDat'!$R:$R,0))</f>
        <v>#VALUE!</v>
      </c>
      <c r="DW1064" s="78" t="str">
        <f t="shared" si="731"/>
        <v>5010700200100000001</v>
      </c>
      <c r="DX1064" s="78" t="str">
        <f>IFERROR(VLOOKUP(DW1064,'08_DMGiaDat'!C1018:C1019,2,FALSE),"N")</f>
        <v>N</v>
      </c>
      <c r="DY1064" s="78" t="str">
        <f t="shared" si="732"/>
        <v>50107002001001</v>
      </c>
      <c r="DZ1064" s="78" t="str">
        <f>IFERROR(VLOOKUP(DY1064,'08_DMGiaDat'!C1018:C1019,2,FALSE),"N")</f>
        <v>N</v>
      </c>
      <c r="EA1064" s="78" t="str">
        <f t="shared" si="733"/>
        <v>5010700200100000001</v>
      </c>
      <c r="EB1064" s="78" t="str">
        <f>IFERROR(VLOOKUP(EA1064,'08_DMGiaDat'!C1018:C1019,2,FALSE),"N")</f>
        <v>N</v>
      </c>
      <c r="EC1064" s="92" t="e">
        <f>IF(DV1064&lt;&gt;"N",DV1064,IF(DX1064&lt;&gt;"N",DX1064,IF(DZ1064&lt;&gt;"N",DZ1064*VLOOKUP(LEFT(CB1064,3),'03_DMMucDich'!C1002:C1006,5,FALSE),IF(EB1064&lt;&gt;"N",EB1064*VLOOKUP(LEFT(CB1064,3),'03_DMMucDich'!C1002:C1006,5,FALSE),"N/A"))))</f>
        <v>#VALUE!</v>
      </c>
    </row>
    <row r="1065" spans="1:133" s="34" customFormat="1" ht="16" x14ac:dyDescent="0.2">
      <c r="A1065" s="85">
        <v>1051</v>
      </c>
      <c r="B1065" s="86"/>
      <c r="C1065" s="87"/>
      <c r="D1065" s="141"/>
      <c r="E1065" s="86"/>
      <c r="F1065" s="88"/>
      <c r="G1065" s="88" t="s">
        <v>5718</v>
      </c>
      <c r="H1065" s="151">
        <v>2022</v>
      </c>
      <c r="I1065" s="86"/>
      <c r="J1065" s="86"/>
      <c r="K1065" s="145"/>
      <c r="L1065" s="105"/>
      <c r="M1065" s="86"/>
      <c r="N1065" s="105"/>
      <c r="O1065" s="105"/>
      <c r="P1065" s="86"/>
      <c r="Q1065" s="86"/>
      <c r="R1065" s="153"/>
      <c r="S1065" s="86"/>
      <c r="T1065" s="86"/>
      <c r="U1065" s="86"/>
      <c r="V1065" s="86" t="str">
        <f t="shared" si="740"/>
        <v xml:space="preserve">, </v>
      </c>
      <c r="W1065" s="86"/>
      <c r="X1065" s="86"/>
      <c r="Y1065" s="86"/>
      <c r="Z1065" s="88"/>
      <c r="AA1065" s="105"/>
      <c r="AB1065" s="86"/>
      <c r="AC1065" s="90"/>
      <c r="AD1065" s="86"/>
      <c r="AE1065" s="86"/>
      <c r="AF1065" s="86"/>
      <c r="AG1065" s="86"/>
      <c r="AH1065" s="160"/>
      <c r="AI1065" s="153"/>
      <c r="AJ1065" s="153"/>
      <c r="AK1065" s="86"/>
      <c r="AL1065" s="86"/>
      <c r="AM1065" s="153"/>
      <c r="AN1065" s="153"/>
      <c r="AO1065" s="165"/>
      <c r="AP1065" s="153"/>
      <c r="AQ1065" s="153"/>
      <c r="AR1065" s="166">
        <v>0</v>
      </c>
      <c r="AS1065" s="88" t="s">
        <v>5719</v>
      </c>
      <c r="AT1065" s="92">
        <f t="shared" si="710"/>
        <v>0</v>
      </c>
      <c r="AU1065" s="93">
        <v>0</v>
      </c>
      <c r="AV1065" s="93">
        <v>0</v>
      </c>
      <c r="AW1065" s="166">
        <v>0</v>
      </c>
      <c r="AX1065" s="93">
        <v>0</v>
      </c>
      <c r="AY1065" s="177"/>
      <c r="AZ1065" s="177">
        <v>0</v>
      </c>
      <c r="BA1065" s="178"/>
      <c r="BB1065" s="105"/>
      <c r="BC1065" s="105"/>
      <c r="BD1065" s="93"/>
      <c r="BE1065" s="93">
        <v>0</v>
      </c>
      <c r="BF1065" s="91">
        <v>0</v>
      </c>
      <c r="BG1065" s="94"/>
      <c r="BH1065" s="95"/>
      <c r="BI1065" s="93">
        <f t="shared" si="720"/>
        <v>0</v>
      </c>
      <c r="BJ1065" s="105">
        <f t="shared" si="721"/>
        <v>0</v>
      </c>
      <c r="BK1065" s="88">
        <f t="shared" si="722"/>
        <v>0</v>
      </c>
      <c r="BL1065" s="86">
        <f t="shared" si="723"/>
        <v>0</v>
      </c>
      <c r="BM1065" s="105">
        <f t="shared" si="724"/>
        <v>0</v>
      </c>
      <c r="BN1065" s="86">
        <f t="shared" si="725"/>
        <v>0</v>
      </c>
      <c r="BO1065" s="86">
        <f t="shared" si="726"/>
        <v>0</v>
      </c>
      <c r="BP1065" s="86">
        <f t="shared" si="741"/>
        <v>0</v>
      </c>
      <c r="BQ1065" s="160"/>
      <c r="BR1065" s="86" t="s">
        <v>5720</v>
      </c>
      <c r="BS1065" s="88" t="s">
        <v>5721</v>
      </c>
      <c r="BT1065" s="86" t="s">
        <v>5722</v>
      </c>
      <c r="BU1065" s="86"/>
      <c r="BV1065" s="86">
        <f t="shared" si="742"/>
        <v>0</v>
      </c>
      <c r="BW1065" s="105" t="str">
        <f t="shared" si="743"/>
        <v/>
      </c>
      <c r="BX1065" s="86">
        <f t="shared" si="737"/>
        <v>0</v>
      </c>
      <c r="BY1065" s="86">
        <f t="shared" si="738"/>
        <v>0</v>
      </c>
      <c r="BZ1065" s="91">
        <f t="shared" si="739"/>
        <v>0</v>
      </c>
      <c r="CA1065" s="91">
        <v>0</v>
      </c>
      <c r="CB1065" s="96" t="s">
        <v>5719</v>
      </c>
      <c r="CC1065" s="91">
        <f t="shared" si="744"/>
        <v>0</v>
      </c>
      <c r="CD1065" s="91">
        <f t="shared" si="745"/>
        <v>0</v>
      </c>
      <c r="CE1065" s="93">
        <f t="shared" si="746"/>
        <v>0</v>
      </c>
      <c r="CF1065" s="93">
        <f t="shared" si="747"/>
        <v>0</v>
      </c>
      <c r="CG1065" s="105"/>
      <c r="CH1065" s="105"/>
      <c r="CI1065" s="86"/>
      <c r="CJ1065" s="188"/>
      <c r="CK1065" s="181">
        <f t="shared" si="748"/>
        <v>0</v>
      </c>
      <c r="CL1065" s="181">
        <f t="shared" si="749"/>
        <v>0</v>
      </c>
      <c r="CM1065" s="86" t="s">
        <v>5723</v>
      </c>
      <c r="CN1065" s="182"/>
      <c r="CO1065" s="183"/>
      <c r="CP1065" s="86" t="s">
        <v>5724</v>
      </c>
      <c r="CQ1065" s="153"/>
      <c r="CR1065" s="187" t="e">
        <f t="shared" si="750"/>
        <v>#VALUE!</v>
      </c>
      <c r="CS1065" s="188">
        <v>0</v>
      </c>
      <c r="CT1065" s="188" t="e">
        <f t="shared" si="711"/>
        <v>#VALUE!</v>
      </c>
      <c r="CU1065" s="93"/>
      <c r="CV1065" s="94">
        <f t="shared" si="734"/>
        <v>0</v>
      </c>
      <c r="CW1065" s="93">
        <f t="shared" si="735"/>
        <v>0</v>
      </c>
      <c r="CX1065" s="86">
        <f t="shared" si="736"/>
        <v>0</v>
      </c>
      <c r="CY1065" s="93" t="e">
        <f t="shared" si="712"/>
        <v>#VALUE!</v>
      </c>
      <c r="CZ1065" s="93">
        <v>0</v>
      </c>
      <c r="DA1065" s="93">
        <v>0</v>
      </c>
      <c r="DB1065" s="93" t="e">
        <f t="shared" si="713"/>
        <v>#VALUE!</v>
      </c>
      <c r="DC1065" s="93">
        <v>0</v>
      </c>
      <c r="DD1065" s="91">
        <v>0</v>
      </c>
      <c r="DE1065" s="93" t="e">
        <f t="shared" si="714"/>
        <v>#VALUE!</v>
      </c>
      <c r="DF1065" s="93">
        <f t="shared" si="727"/>
        <v>0</v>
      </c>
      <c r="DG1065" s="93"/>
      <c r="DH1065" s="93">
        <v>0</v>
      </c>
      <c r="DI1065" s="93">
        <v>0</v>
      </c>
      <c r="DJ1065" s="86">
        <f t="shared" si="715"/>
        <v>0</v>
      </c>
      <c r="DK1065" s="91">
        <v>0</v>
      </c>
      <c r="DL1065" s="93"/>
      <c r="DM1065" s="93">
        <v>0</v>
      </c>
      <c r="DN1065" s="93" t="e">
        <f t="shared" si="728"/>
        <v>#VALUE!</v>
      </c>
      <c r="DO1065" s="93" t="e">
        <f t="shared" si="716"/>
        <v>#VALUE!</v>
      </c>
      <c r="DP1065" s="92" t="e">
        <f t="shared" si="717"/>
        <v>#VALUE!</v>
      </c>
      <c r="DQ1065" s="97">
        <f t="shared" si="729"/>
        <v>0</v>
      </c>
      <c r="DR1065" s="98">
        <f t="shared" si="718"/>
        <v>10</v>
      </c>
      <c r="DS1065" s="93" t="str">
        <f t="shared" si="719"/>
        <v>Mã tin sai !!!</v>
      </c>
      <c r="DT1065" s="93"/>
      <c r="DU1065" s="78" t="e">
        <f t="shared" si="730"/>
        <v>#VALUE!</v>
      </c>
      <c r="DV1065" s="78" t="e">
        <f>INDEX('08_DMGiaDat'!$L:$L,MATCH(DU1065,'08_DMGiaDat'!$R:$R,0))</f>
        <v>#VALUE!</v>
      </c>
      <c r="DW1065" s="78" t="str">
        <f t="shared" si="731"/>
        <v>5010700200100000001</v>
      </c>
      <c r="DX1065" s="78" t="str">
        <f>IFERROR(VLOOKUP(DW1065,'08_DMGiaDat'!C1018:C1019,2,FALSE),"N")</f>
        <v>N</v>
      </c>
      <c r="DY1065" s="78" t="str">
        <f t="shared" si="732"/>
        <v>50107002001001</v>
      </c>
      <c r="DZ1065" s="78" t="str">
        <f>IFERROR(VLOOKUP(DY1065,'08_DMGiaDat'!C1018:C1019,2,FALSE),"N")</f>
        <v>N</v>
      </c>
      <c r="EA1065" s="78" t="str">
        <f t="shared" si="733"/>
        <v>5010700200100000001</v>
      </c>
      <c r="EB1065" s="78" t="str">
        <f>IFERROR(VLOOKUP(EA1065,'08_DMGiaDat'!C1018:C1019,2,FALSE),"N")</f>
        <v>N</v>
      </c>
      <c r="EC1065" s="92" t="e">
        <f>IF(DV1065&lt;&gt;"N",DV1065,IF(DX1065&lt;&gt;"N",DX1065,IF(DZ1065&lt;&gt;"N",DZ1065*VLOOKUP(LEFT(CB1065,3),'03_DMMucDich'!C1002:C1006,5,FALSE),IF(EB1065&lt;&gt;"N",EB1065*VLOOKUP(LEFT(CB1065,3),'03_DMMucDich'!C1002:C1006,5,FALSE),"N/A"))))</f>
        <v>#VALUE!</v>
      </c>
    </row>
    <row r="1066" spans="1:133" s="34" customFormat="1" ht="16" x14ac:dyDescent="0.2">
      <c r="A1066" s="85">
        <v>1052</v>
      </c>
      <c r="B1066" s="86"/>
      <c r="C1066" s="87"/>
      <c r="D1066" s="141"/>
      <c r="E1066" s="86"/>
      <c r="F1066" s="88"/>
      <c r="G1066" s="88" t="s">
        <v>5718</v>
      </c>
      <c r="H1066" s="151">
        <v>2022</v>
      </c>
      <c r="I1066" s="86"/>
      <c r="J1066" s="86"/>
      <c r="K1066" s="145"/>
      <c r="L1066" s="105"/>
      <c r="M1066" s="86"/>
      <c r="N1066" s="105"/>
      <c r="O1066" s="105"/>
      <c r="P1066" s="86"/>
      <c r="Q1066" s="86"/>
      <c r="R1066" s="153"/>
      <c r="S1066" s="86"/>
      <c r="T1066" s="86"/>
      <c r="U1066" s="86"/>
      <c r="V1066" s="86" t="str">
        <f t="shared" si="740"/>
        <v xml:space="preserve">, </v>
      </c>
      <c r="W1066" s="86"/>
      <c r="X1066" s="86"/>
      <c r="Y1066" s="86"/>
      <c r="Z1066" s="88"/>
      <c r="AA1066" s="105"/>
      <c r="AB1066" s="86"/>
      <c r="AC1066" s="90"/>
      <c r="AD1066" s="86"/>
      <c r="AE1066" s="86"/>
      <c r="AF1066" s="86"/>
      <c r="AG1066" s="86"/>
      <c r="AH1066" s="160"/>
      <c r="AI1066" s="153"/>
      <c r="AJ1066" s="153"/>
      <c r="AK1066" s="86"/>
      <c r="AL1066" s="86"/>
      <c r="AM1066" s="153"/>
      <c r="AN1066" s="153"/>
      <c r="AO1066" s="165"/>
      <c r="AP1066" s="153"/>
      <c r="AQ1066" s="153"/>
      <c r="AR1066" s="166">
        <v>0</v>
      </c>
      <c r="AS1066" s="88" t="s">
        <v>5719</v>
      </c>
      <c r="AT1066" s="92">
        <f t="shared" si="710"/>
        <v>0</v>
      </c>
      <c r="AU1066" s="93">
        <v>0</v>
      </c>
      <c r="AV1066" s="93">
        <v>0</v>
      </c>
      <c r="AW1066" s="166">
        <v>0</v>
      </c>
      <c r="AX1066" s="93">
        <v>0</v>
      </c>
      <c r="AY1066" s="177"/>
      <c r="AZ1066" s="177">
        <v>0</v>
      </c>
      <c r="BA1066" s="178"/>
      <c r="BB1066" s="105"/>
      <c r="BC1066" s="105"/>
      <c r="BD1066" s="93"/>
      <c r="BE1066" s="93">
        <v>0</v>
      </c>
      <c r="BF1066" s="91">
        <v>0</v>
      </c>
      <c r="BG1066" s="94"/>
      <c r="BH1066" s="95"/>
      <c r="BI1066" s="93">
        <f t="shared" si="720"/>
        <v>0</v>
      </c>
      <c r="BJ1066" s="105">
        <f t="shared" si="721"/>
        <v>0</v>
      </c>
      <c r="BK1066" s="88">
        <f t="shared" si="722"/>
        <v>0</v>
      </c>
      <c r="BL1066" s="86">
        <f t="shared" si="723"/>
        <v>0</v>
      </c>
      <c r="BM1066" s="105">
        <f t="shared" si="724"/>
        <v>0</v>
      </c>
      <c r="BN1066" s="86">
        <f t="shared" si="725"/>
        <v>0</v>
      </c>
      <c r="BO1066" s="86">
        <f t="shared" si="726"/>
        <v>0</v>
      </c>
      <c r="BP1066" s="86">
        <f t="shared" si="741"/>
        <v>0</v>
      </c>
      <c r="BQ1066" s="160"/>
      <c r="BR1066" s="86" t="s">
        <v>5720</v>
      </c>
      <c r="BS1066" s="88" t="s">
        <v>5721</v>
      </c>
      <c r="BT1066" s="86" t="s">
        <v>5722</v>
      </c>
      <c r="BU1066" s="86"/>
      <c r="BV1066" s="86">
        <f t="shared" si="742"/>
        <v>0</v>
      </c>
      <c r="BW1066" s="105" t="str">
        <f t="shared" si="743"/>
        <v/>
      </c>
      <c r="BX1066" s="86">
        <f t="shared" si="737"/>
        <v>0</v>
      </c>
      <c r="BY1066" s="86">
        <f t="shared" si="738"/>
        <v>0</v>
      </c>
      <c r="BZ1066" s="91">
        <f t="shared" si="739"/>
        <v>0</v>
      </c>
      <c r="CA1066" s="91">
        <v>0</v>
      </c>
      <c r="CB1066" s="96" t="s">
        <v>5719</v>
      </c>
      <c r="CC1066" s="91">
        <f t="shared" si="744"/>
        <v>0</v>
      </c>
      <c r="CD1066" s="91">
        <f t="shared" si="745"/>
        <v>0</v>
      </c>
      <c r="CE1066" s="93">
        <f t="shared" si="746"/>
        <v>0</v>
      </c>
      <c r="CF1066" s="93">
        <f t="shared" si="747"/>
        <v>0</v>
      </c>
      <c r="CG1066" s="105"/>
      <c r="CH1066" s="105"/>
      <c r="CI1066" s="86"/>
      <c r="CJ1066" s="188"/>
      <c r="CK1066" s="181">
        <f t="shared" si="748"/>
        <v>0</v>
      </c>
      <c r="CL1066" s="181">
        <f t="shared" si="749"/>
        <v>0</v>
      </c>
      <c r="CM1066" s="86" t="s">
        <v>5723</v>
      </c>
      <c r="CN1066" s="182"/>
      <c r="CO1066" s="183"/>
      <c r="CP1066" s="86" t="s">
        <v>5724</v>
      </c>
      <c r="CQ1066" s="153"/>
      <c r="CR1066" s="187" t="e">
        <f t="shared" si="750"/>
        <v>#VALUE!</v>
      </c>
      <c r="CS1066" s="188">
        <v>0</v>
      </c>
      <c r="CT1066" s="188" t="e">
        <f t="shared" si="711"/>
        <v>#VALUE!</v>
      </c>
      <c r="CU1066" s="93"/>
      <c r="CV1066" s="94">
        <f t="shared" si="734"/>
        <v>0</v>
      </c>
      <c r="CW1066" s="93">
        <f t="shared" si="735"/>
        <v>0</v>
      </c>
      <c r="CX1066" s="86">
        <f t="shared" si="736"/>
        <v>0</v>
      </c>
      <c r="CY1066" s="93" t="e">
        <f t="shared" si="712"/>
        <v>#VALUE!</v>
      </c>
      <c r="CZ1066" s="93">
        <v>0</v>
      </c>
      <c r="DA1066" s="93">
        <v>0</v>
      </c>
      <c r="DB1066" s="93" t="e">
        <f t="shared" si="713"/>
        <v>#VALUE!</v>
      </c>
      <c r="DC1066" s="93">
        <v>0</v>
      </c>
      <c r="DD1066" s="91">
        <v>0</v>
      </c>
      <c r="DE1066" s="93" t="e">
        <f t="shared" si="714"/>
        <v>#VALUE!</v>
      </c>
      <c r="DF1066" s="93">
        <f t="shared" si="727"/>
        <v>0</v>
      </c>
      <c r="DG1066" s="93"/>
      <c r="DH1066" s="93">
        <v>0</v>
      </c>
      <c r="DI1066" s="93">
        <v>0</v>
      </c>
      <c r="DJ1066" s="86">
        <f t="shared" si="715"/>
        <v>0</v>
      </c>
      <c r="DK1066" s="91">
        <v>0</v>
      </c>
      <c r="DL1066" s="93"/>
      <c r="DM1066" s="93">
        <v>0</v>
      </c>
      <c r="DN1066" s="93" t="e">
        <f t="shared" si="728"/>
        <v>#VALUE!</v>
      </c>
      <c r="DO1066" s="93" t="e">
        <f t="shared" si="716"/>
        <v>#VALUE!</v>
      </c>
      <c r="DP1066" s="92" t="e">
        <f t="shared" si="717"/>
        <v>#VALUE!</v>
      </c>
      <c r="DQ1066" s="97">
        <f t="shared" si="729"/>
        <v>0</v>
      </c>
      <c r="DR1066" s="98">
        <f t="shared" si="718"/>
        <v>10</v>
      </c>
      <c r="DS1066" s="93" t="str">
        <f t="shared" si="719"/>
        <v>Mã tin sai !!!</v>
      </c>
      <c r="DT1066" s="93"/>
      <c r="DU1066" s="78" t="e">
        <f t="shared" si="730"/>
        <v>#VALUE!</v>
      </c>
      <c r="DV1066" s="78" t="e">
        <f>INDEX('08_DMGiaDat'!$L:$L,MATCH(DU1066,'08_DMGiaDat'!$R:$R,0))</f>
        <v>#VALUE!</v>
      </c>
      <c r="DW1066" s="78" t="str">
        <f t="shared" si="731"/>
        <v>5010700200100000001</v>
      </c>
      <c r="DX1066" s="78" t="str">
        <f>IFERROR(VLOOKUP(DW1066,'08_DMGiaDat'!C1018:C1019,2,FALSE),"N")</f>
        <v>N</v>
      </c>
      <c r="DY1066" s="78" t="str">
        <f t="shared" si="732"/>
        <v>50107002001001</v>
      </c>
      <c r="DZ1066" s="78" t="str">
        <f>IFERROR(VLOOKUP(DY1066,'08_DMGiaDat'!C1018:C1019,2,FALSE),"N")</f>
        <v>N</v>
      </c>
      <c r="EA1066" s="78" t="str">
        <f t="shared" si="733"/>
        <v>5010700200100000001</v>
      </c>
      <c r="EB1066" s="78" t="str">
        <f>IFERROR(VLOOKUP(EA1066,'08_DMGiaDat'!C1018:C1019,2,FALSE),"N")</f>
        <v>N</v>
      </c>
      <c r="EC1066" s="92" t="e">
        <f>IF(DV1066&lt;&gt;"N",DV1066,IF(DX1066&lt;&gt;"N",DX1066,IF(DZ1066&lt;&gt;"N",DZ1066*VLOOKUP(LEFT(CB1066,3),'03_DMMucDich'!C1002:C1006,5,FALSE),IF(EB1066&lt;&gt;"N",EB1066*VLOOKUP(LEFT(CB1066,3),'03_DMMucDich'!C1002:C1006,5,FALSE),"N/A"))))</f>
        <v>#VALUE!</v>
      </c>
    </row>
    <row r="1067" spans="1:133" s="34" customFormat="1" ht="16" x14ac:dyDescent="0.2">
      <c r="A1067" s="85">
        <v>1053</v>
      </c>
      <c r="B1067" s="86"/>
      <c r="C1067" s="87"/>
      <c r="D1067" s="141"/>
      <c r="E1067" s="86"/>
      <c r="F1067" s="88"/>
      <c r="G1067" s="88" t="s">
        <v>5718</v>
      </c>
      <c r="H1067" s="151">
        <v>2022</v>
      </c>
      <c r="I1067" s="86"/>
      <c r="J1067" s="86"/>
      <c r="K1067" s="145"/>
      <c r="L1067" s="105"/>
      <c r="M1067" s="86"/>
      <c r="N1067" s="105"/>
      <c r="O1067" s="105"/>
      <c r="P1067" s="86"/>
      <c r="Q1067" s="86"/>
      <c r="R1067" s="153"/>
      <c r="S1067" s="86"/>
      <c r="T1067" s="86"/>
      <c r="U1067" s="86"/>
      <c r="V1067" s="86" t="str">
        <f t="shared" si="740"/>
        <v xml:space="preserve">, </v>
      </c>
      <c r="W1067" s="86"/>
      <c r="X1067" s="86"/>
      <c r="Y1067" s="86"/>
      <c r="Z1067" s="88"/>
      <c r="AA1067" s="105"/>
      <c r="AB1067" s="86"/>
      <c r="AC1067" s="90"/>
      <c r="AD1067" s="86"/>
      <c r="AE1067" s="86"/>
      <c r="AF1067" s="86"/>
      <c r="AG1067" s="86"/>
      <c r="AH1067" s="160"/>
      <c r="AI1067" s="153"/>
      <c r="AJ1067" s="153"/>
      <c r="AK1067" s="86"/>
      <c r="AL1067" s="86"/>
      <c r="AM1067" s="153"/>
      <c r="AN1067" s="153"/>
      <c r="AO1067" s="165"/>
      <c r="AP1067" s="153"/>
      <c r="AQ1067" s="153"/>
      <c r="AR1067" s="166">
        <v>0</v>
      </c>
      <c r="AS1067" s="88" t="s">
        <v>5719</v>
      </c>
      <c r="AT1067" s="92">
        <f t="shared" si="710"/>
        <v>0</v>
      </c>
      <c r="AU1067" s="93">
        <v>0</v>
      </c>
      <c r="AV1067" s="93">
        <v>0</v>
      </c>
      <c r="AW1067" s="166">
        <v>0</v>
      </c>
      <c r="AX1067" s="93">
        <v>0</v>
      </c>
      <c r="AY1067" s="177"/>
      <c r="AZ1067" s="177">
        <v>0</v>
      </c>
      <c r="BA1067" s="178"/>
      <c r="BB1067" s="105"/>
      <c r="BC1067" s="105"/>
      <c r="BD1067" s="93"/>
      <c r="BE1067" s="93">
        <v>0</v>
      </c>
      <c r="BF1067" s="91">
        <v>0</v>
      </c>
      <c r="BG1067" s="94"/>
      <c r="BH1067" s="95"/>
      <c r="BI1067" s="93">
        <f t="shared" si="720"/>
        <v>0</v>
      </c>
      <c r="BJ1067" s="105">
        <f t="shared" si="721"/>
        <v>0</v>
      </c>
      <c r="BK1067" s="88">
        <f t="shared" si="722"/>
        <v>0</v>
      </c>
      <c r="BL1067" s="86">
        <f t="shared" si="723"/>
        <v>0</v>
      </c>
      <c r="BM1067" s="105">
        <f t="shared" si="724"/>
        <v>0</v>
      </c>
      <c r="BN1067" s="86">
        <f t="shared" si="725"/>
        <v>0</v>
      </c>
      <c r="BO1067" s="86">
        <f t="shared" si="726"/>
        <v>0</v>
      </c>
      <c r="BP1067" s="86">
        <f t="shared" si="741"/>
        <v>0</v>
      </c>
      <c r="BQ1067" s="160"/>
      <c r="BR1067" s="86" t="s">
        <v>5720</v>
      </c>
      <c r="BS1067" s="88" t="s">
        <v>5721</v>
      </c>
      <c r="BT1067" s="86" t="s">
        <v>5722</v>
      </c>
      <c r="BU1067" s="86"/>
      <c r="BV1067" s="86">
        <f t="shared" si="742"/>
        <v>0</v>
      </c>
      <c r="BW1067" s="105" t="str">
        <f t="shared" si="743"/>
        <v/>
      </c>
      <c r="BX1067" s="86">
        <f t="shared" si="737"/>
        <v>0</v>
      </c>
      <c r="BY1067" s="86">
        <f t="shared" si="738"/>
        <v>0</v>
      </c>
      <c r="BZ1067" s="91">
        <f t="shared" si="739"/>
        <v>0</v>
      </c>
      <c r="CA1067" s="91">
        <v>0</v>
      </c>
      <c r="CB1067" s="96" t="s">
        <v>5719</v>
      </c>
      <c r="CC1067" s="91">
        <f t="shared" si="744"/>
        <v>0</v>
      </c>
      <c r="CD1067" s="91">
        <f t="shared" si="745"/>
        <v>0</v>
      </c>
      <c r="CE1067" s="93">
        <f t="shared" si="746"/>
        <v>0</v>
      </c>
      <c r="CF1067" s="93">
        <f t="shared" si="747"/>
        <v>0</v>
      </c>
      <c r="CG1067" s="105"/>
      <c r="CH1067" s="105"/>
      <c r="CI1067" s="86"/>
      <c r="CJ1067" s="188"/>
      <c r="CK1067" s="181">
        <f t="shared" si="748"/>
        <v>0</v>
      </c>
      <c r="CL1067" s="181">
        <f t="shared" si="749"/>
        <v>0</v>
      </c>
      <c r="CM1067" s="86" t="s">
        <v>5723</v>
      </c>
      <c r="CN1067" s="182"/>
      <c r="CO1067" s="183"/>
      <c r="CP1067" s="86" t="s">
        <v>5724</v>
      </c>
      <c r="CQ1067" s="153"/>
      <c r="CR1067" s="187" t="e">
        <f t="shared" si="750"/>
        <v>#VALUE!</v>
      </c>
      <c r="CS1067" s="188">
        <v>0</v>
      </c>
      <c r="CT1067" s="188" t="e">
        <f t="shared" si="711"/>
        <v>#VALUE!</v>
      </c>
      <c r="CU1067" s="93"/>
      <c r="CV1067" s="94">
        <f t="shared" si="734"/>
        <v>0</v>
      </c>
      <c r="CW1067" s="93">
        <f t="shared" si="735"/>
        <v>0</v>
      </c>
      <c r="CX1067" s="86">
        <f t="shared" si="736"/>
        <v>0</v>
      </c>
      <c r="CY1067" s="93" t="e">
        <f t="shared" si="712"/>
        <v>#VALUE!</v>
      </c>
      <c r="CZ1067" s="93">
        <v>0</v>
      </c>
      <c r="DA1067" s="93">
        <v>0</v>
      </c>
      <c r="DB1067" s="93" t="e">
        <f t="shared" si="713"/>
        <v>#VALUE!</v>
      </c>
      <c r="DC1067" s="93">
        <v>0</v>
      </c>
      <c r="DD1067" s="91">
        <v>0</v>
      </c>
      <c r="DE1067" s="93" t="e">
        <f t="shared" si="714"/>
        <v>#VALUE!</v>
      </c>
      <c r="DF1067" s="93">
        <f t="shared" si="727"/>
        <v>0</v>
      </c>
      <c r="DG1067" s="93"/>
      <c r="DH1067" s="93">
        <v>0</v>
      </c>
      <c r="DI1067" s="93">
        <v>0</v>
      </c>
      <c r="DJ1067" s="86">
        <f t="shared" si="715"/>
        <v>0</v>
      </c>
      <c r="DK1067" s="91">
        <v>0</v>
      </c>
      <c r="DL1067" s="93"/>
      <c r="DM1067" s="93">
        <v>0</v>
      </c>
      <c r="DN1067" s="93" t="e">
        <f t="shared" si="728"/>
        <v>#VALUE!</v>
      </c>
      <c r="DO1067" s="93" t="e">
        <f t="shared" si="716"/>
        <v>#VALUE!</v>
      </c>
      <c r="DP1067" s="92" t="e">
        <f t="shared" si="717"/>
        <v>#VALUE!</v>
      </c>
      <c r="DQ1067" s="97">
        <f t="shared" si="729"/>
        <v>0</v>
      </c>
      <c r="DR1067" s="98">
        <f t="shared" si="718"/>
        <v>10</v>
      </c>
      <c r="DS1067" s="93" t="str">
        <f t="shared" si="719"/>
        <v>Mã tin sai !!!</v>
      </c>
      <c r="DT1067" s="93"/>
      <c r="DU1067" s="78" t="e">
        <f t="shared" si="730"/>
        <v>#VALUE!</v>
      </c>
      <c r="DV1067" s="78" t="e">
        <f>INDEX('08_DMGiaDat'!$L:$L,MATCH(DU1067,'08_DMGiaDat'!$R:$R,0))</f>
        <v>#VALUE!</v>
      </c>
      <c r="DW1067" s="78" t="str">
        <f t="shared" si="731"/>
        <v>5010700200100000001</v>
      </c>
      <c r="DX1067" s="78" t="str">
        <f>IFERROR(VLOOKUP(DW1067,'08_DMGiaDat'!C1018:C1019,2,FALSE),"N")</f>
        <v>N</v>
      </c>
      <c r="DY1067" s="78" t="str">
        <f t="shared" si="732"/>
        <v>50107002001001</v>
      </c>
      <c r="DZ1067" s="78" t="str">
        <f>IFERROR(VLOOKUP(DY1067,'08_DMGiaDat'!C1018:C1019,2,FALSE),"N")</f>
        <v>N</v>
      </c>
      <c r="EA1067" s="78" t="str">
        <f t="shared" si="733"/>
        <v>5010700200100000001</v>
      </c>
      <c r="EB1067" s="78" t="str">
        <f>IFERROR(VLOOKUP(EA1067,'08_DMGiaDat'!C1018:C1019,2,FALSE),"N")</f>
        <v>N</v>
      </c>
      <c r="EC1067" s="92" t="e">
        <f>IF(DV1067&lt;&gt;"N",DV1067,IF(DX1067&lt;&gt;"N",DX1067,IF(DZ1067&lt;&gt;"N",DZ1067*VLOOKUP(LEFT(CB1067,3),'03_DMMucDich'!C1002:C1006,5,FALSE),IF(EB1067&lt;&gt;"N",EB1067*VLOOKUP(LEFT(CB1067,3),'03_DMMucDich'!C1002:C1006,5,FALSE),"N/A"))))</f>
        <v>#VALUE!</v>
      </c>
    </row>
    <row r="1068" spans="1:133" s="34" customFormat="1" ht="16" x14ac:dyDescent="0.2">
      <c r="A1068" s="85">
        <v>1054</v>
      </c>
      <c r="B1068" s="86"/>
      <c r="C1068" s="87"/>
      <c r="D1068" s="141"/>
      <c r="E1068" s="86"/>
      <c r="F1068" s="88"/>
      <c r="G1068" s="88" t="s">
        <v>5718</v>
      </c>
      <c r="H1068" s="151">
        <v>2022</v>
      </c>
      <c r="I1068" s="86"/>
      <c r="J1068" s="86"/>
      <c r="K1068" s="145"/>
      <c r="L1068" s="105"/>
      <c r="M1068" s="86"/>
      <c r="N1068" s="105"/>
      <c r="O1068" s="105"/>
      <c r="P1068" s="86"/>
      <c r="Q1068" s="86"/>
      <c r="R1068" s="153"/>
      <c r="S1068" s="86"/>
      <c r="T1068" s="86"/>
      <c r="U1068" s="86"/>
      <c r="V1068" s="86" t="str">
        <f t="shared" si="740"/>
        <v xml:space="preserve">, </v>
      </c>
      <c r="W1068" s="86"/>
      <c r="X1068" s="86"/>
      <c r="Y1068" s="86"/>
      <c r="Z1068" s="88"/>
      <c r="AA1068" s="105"/>
      <c r="AB1068" s="86"/>
      <c r="AC1068" s="90"/>
      <c r="AD1068" s="86"/>
      <c r="AE1068" s="86"/>
      <c r="AF1068" s="86"/>
      <c r="AG1068" s="86"/>
      <c r="AH1068" s="160"/>
      <c r="AI1068" s="153"/>
      <c r="AJ1068" s="153"/>
      <c r="AK1068" s="86"/>
      <c r="AL1068" s="86"/>
      <c r="AM1068" s="153"/>
      <c r="AN1068" s="153"/>
      <c r="AO1068" s="165"/>
      <c r="AP1068" s="153"/>
      <c r="AQ1068" s="153"/>
      <c r="AR1068" s="166">
        <v>0</v>
      </c>
      <c r="AS1068" s="88" t="s">
        <v>5719</v>
      </c>
      <c r="AT1068" s="92">
        <f t="shared" si="710"/>
        <v>0</v>
      </c>
      <c r="AU1068" s="93">
        <v>0</v>
      </c>
      <c r="AV1068" s="93">
        <v>0</v>
      </c>
      <c r="AW1068" s="166">
        <v>0</v>
      </c>
      <c r="AX1068" s="93">
        <v>0</v>
      </c>
      <c r="AY1068" s="177"/>
      <c r="AZ1068" s="177">
        <v>0</v>
      </c>
      <c r="BA1068" s="178"/>
      <c r="BB1068" s="105"/>
      <c r="BC1068" s="105"/>
      <c r="BD1068" s="93"/>
      <c r="BE1068" s="93">
        <v>0</v>
      </c>
      <c r="BF1068" s="91">
        <v>0</v>
      </c>
      <c r="BG1068" s="94"/>
      <c r="BH1068" s="95"/>
      <c r="BI1068" s="93">
        <f t="shared" si="720"/>
        <v>0</v>
      </c>
      <c r="BJ1068" s="105">
        <f t="shared" si="721"/>
        <v>0</v>
      </c>
      <c r="BK1068" s="88">
        <f t="shared" si="722"/>
        <v>0</v>
      </c>
      <c r="BL1068" s="86">
        <f t="shared" si="723"/>
        <v>0</v>
      </c>
      <c r="BM1068" s="105">
        <f t="shared" si="724"/>
        <v>0</v>
      </c>
      <c r="BN1068" s="86">
        <f t="shared" si="725"/>
        <v>0</v>
      </c>
      <c r="BO1068" s="86">
        <f t="shared" si="726"/>
        <v>0</v>
      </c>
      <c r="BP1068" s="86">
        <f t="shared" si="741"/>
        <v>0</v>
      </c>
      <c r="BQ1068" s="160"/>
      <c r="BR1068" s="86" t="s">
        <v>5720</v>
      </c>
      <c r="BS1068" s="88" t="s">
        <v>5721</v>
      </c>
      <c r="BT1068" s="86" t="s">
        <v>5722</v>
      </c>
      <c r="BU1068" s="86"/>
      <c r="BV1068" s="86">
        <f t="shared" si="742"/>
        <v>0</v>
      </c>
      <c r="BW1068" s="105" t="str">
        <f t="shared" si="743"/>
        <v/>
      </c>
      <c r="BX1068" s="86">
        <f t="shared" si="737"/>
        <v>0</v>
      </c>
      <c r="BY1068" s="86">
        <f t="shared" si="738"/>
        <v>0</v>
      </c>
      <c r="BZ1068" s="91">
        <f t="shared" si="739"/>
        <v>0</v>
      </c>
      <c r="CA1068" s="91">
        <v>0</v>
      </c>
      <c r="CB1068" s="96" t="s">
        <v>5719</v>
      </c>
      <c r="CC1068" s="91">
        <f t="shared" si="744"/>
        <v>0</v>
      </c>
      <c r="CD1068" s="91">
        <f t="shared" si="745"/>
        <v>0</v>
      </c>
      <c r="CE1068" s="93">
        <f t="shared" si="746"/>
        <v>0</v>
      </c>
      <c r="CF1068" s="93">
        <f t="shared" si="747"/>
        <v>0</v>
      </c>
      <c r="CG1068" s="105"/>
      <c r="CH1068" s="105"/>
      <c r="CI1068" s="86"/>
      <c r="CJ1068" s="188"/>
      <c r="CK1068" s="181">
        <f t="shared" si="748"/>
        <v>0</v>
      </c>
      <c r="CL1068" s="181">
        <f t="shared" si="749"/>
        <v>0</v>
      </c>
      <c r="CM1068" s="86" t="s">
        <v>5723</v>
      </c>
      <c r="CN1068" s="182"/>
      <c r="CO1068" s="183"/>
      <c r="CP1068" s="86" t="s">
        <v>5724</v>
      </c>
      <c r="CQ1068" s="153"/>
      <c r="CR1068" s="187" t="e">
        <f t="shared" si="750"/>
        <v>#VALUE!</v>
      </c>
      <c r="CS1068" s="188">
        <v>0</v>
      </c>
      <c r="CT1068" s="188" t="e">
        <f t="shared" si="711"/>
        <v>#VALUE!</v>
      </c>
      <c r="CU1068" s="93"/>
      <c r="CV1068" s="94">
        <f t="shared" si="734"/>
        <v>0</v>
      </c>
      <c r="CW1068" s="93">
        <f t="shared" si="735"/>
        <v>0</v>
      </c>
      <c r="CX1068" s="86">
        <f t="shared" si="736"/>
        <v>0</v>
      </c>
      <c r="CY1068" s="93" t="e">
        <f t="shared" si="712"/>
        <v>#VALUE!</v>
      </c>
      <c r="CZ1068" s="93">
        <v>0</v>
      </c>
      <c r="DA1068" s="93">
        <v>0</v>
      </c>
      <c r="DB1068" s="93" t="e">
        <f t="shared" si="713"/>
        <v>#VALUE!</v>
      </c>
      <c r="DC1068" s="93">
        <v>0</v>
      </c>
      <c r="DD1068" s="91">
        <v>0</v>
      </c>
      <c r="DE1068" s="93" t="e">
        <f t="shared" si="714"/>
        <v>#VALUE!</v>
      </c>
      <c r="DF1068" s="93">
        <f t="shared" si="727"/>
        <v>0</v>
      </c>
      <c r="DG1068" s="93"/>
      <c r="DH1068" s="93">
        <v>0</v>
      </c>
      <c r="DI1068" s="93">
        <v>0</v>
      </c>
      <c r="DJ1068" s="86">
        <f t="shared" si="715"/>
        <v>0</v>
      </c>
      <c r="DK1068" s="91">
        <v>0</v>
      </c>
      <c r="DL1068" s="93"/>
      <c r="DM1068" s="93">
        <v>0</v>
      </c>
      <c r="DN1068" s="93" t="e">
        <f t="shared" si="728"/>
        <v>#VALUE!</v>
      </c>
      <c r="DO1068" s="93" t="e">
        <f t="shared" si="716"/>
        <v>#VALUE!</v>
      </c>
      <c r="DP1068" s="92" t="e">
        <f t="shared" si="717"/>
        <v>#VALUE!</v>
      </c>
      <c r="DQ1068" s="97">
        <f t="shared" si="729"/>
        <v>0</v>
      </c>
      <c r="DR1068" s="98">
        <f t="shared" si="718"/>
        <v>10</v>
      </c>
      <c r="DS1068" s="93" t="str">
        <f t="shared" si="719"/>
        <v>Mã tin sai !!!</v>
      </c>
      <c r="DT1068" s="93"/>
      <c r="DU1068" s="78" t="e">
        <f t="shared" si="730"/>
        <v>#VALUE!</v>
      </c>
      <c r="DV1068" s="78" t="e">
        <f>INDEX('08_DMGiaDat'!$L:$L,MATCH(DU1068,'08_DMGiaDat'!$R:$R,0))</f>
        <v>#VALUE!</v>
      </c>
      <c r="DW1068" s="78" t="str">
        <f t="shared" si="731"/>
        <v>5010700200100000001</v>
      </c>
      <c r="DX1068" s="78" t="str">
        <f>IFERROR(VLOOKUP(DW1068,'08_DMGiaDat'!C1018:C1019,2,FALSE),"N")</f>
        <v>N</v>
      </c>
      <c r="DY1068" s="78" t="str">
        <f t="shared" si="732"/>
        <v>50107002001001</v>
      </c>
      <c r="DZ1068" s="78" t="str">
        <f>IFERROR(VLOOKUP(DY1068,'08_DMGiaDat'!C1018:C1019,2,FALSE),"N")</f>
        <v>N</v>
      </c>
      <c r="EA1068" s="78" t="str">
        <f t="shared" si="733"/>
        <v>5010700200100000001</v>
      </c>
      <c r="EB1068" s="78" t="str">
        <f>IFERROR(VLOOKUP(EA1068,'08_DMGiaDat'!C1018:C1019,2,FALSE),"N")</f>
        <v>N</v>
      </c>
      <c r="EC1068" s="92" t="e">
        <f>IF(DV1068&lt;&gt;"N",DV1068,IF(DX1068&lt;&gt;"N",DX1068,IF(DZ1068&lt;&gt;"N",DZ1068*VLOOKUP(LEFT(CB1068,3),'03_DMMucDich'!C1002:C1006,5,FALSE),IF(EB1068&lt;&gt;"N",EB1068*VLOOKUP(LEFT(CB1068,3),'03_DMMucDich'!C1002:C1006,5,FALSE),"N/A"))))</f>
        <v>#VALUE!</v>
      </c>
    </row>
    <row r="1069" spans="1:133" s="34" customFormat="1" ht="16" x14ac:dyDescent="0.2">
      <c r="A1069" s="85">
        <v>1055</v>
      </c>
      <c r="B1069" s="86"/>
      <c r="C1069" s="87"/>
      <c r="D1069" s="141"/>
      <c r="E1069" s="86"/>
      <c r="F1069" s="88"/>
      <c r="G1069" s="88" t="s">
        <v>5718</v>
      </c>
      <c r="H1069" s="151">
        <v>2022</v>
      </c>
      <c r="I1069" s="86"/>
      <c r="J1069" s="86"/>
      <c r="K1069" s="145"/>
      <c r="L1069" s="105"/>
      <c r="M1069" s="86"/>
      <c r="N1069" s="105"/>
      <c r="O1069" s="105"/>
      <c r="P1069" s="86"/>
      <c r="Q1069" s="86"/>
      <c r="R1069" s="153"/>
      <c r="S1069" s="86"/>
      <c r="T1069" s="86"/>
      <c r="U1069" s="86"/>
      <c r="V1069" s="86" t="str">
        <f t="shared" si="740"/>
        <v xml:space="preserve">, </v>
      </c>
      <c r="W1069" s="86"/>
      <c r="X1069" s="86"/>
      <c r="Y1069" s="86"/>
      <c r="Z1069" s="88"/>
      <c r="AA1069" s="105"/>
      <c r="AB1069" s="86"/>
      <c r="AC1069" s="90"/>
      <c r="AD1069" s="86"/>
      <c r="AE1069" s="86"/>
      <c r="AF1069" s="86"/>
      <c r="AG1069" s="86"/>
      <c r="AH1069" s="160"/>
      <c r="AI1069" s="153"/>
      <c r="AJ1069" s="153"/>
      <c r="AK1069" s="86"/>
      <c r="AL1069" s="86"/>
      <c r="AM1069" s="153"/>
      <c r="AN1069" s="153"/>
      <c r="AO1069" s="165"/>
      <c r="AP1069" s="153"/>
      <c r="AQ1069" s="153"/>
      <c r="AR1069" s="166">
        <v>0</v>
      </c>
      <c r="AS1069" s="88" t="s">
        <v>5719</v>
      </c>
      <c r="AT1069" s="92">
        <f t="shared" si="710"/>
        <v>0</v>
      </c>
      <c r="AU1069" s="93">
        <v>0</v>
      </c>
      <c r="AV1069" s="93">
        <v>0</v>
      </c>
      <c r="AW1069" s="166">
        <v>0</v>
      </c>
      <c r="AX1069" s="93">
        <v>0</v>
      </c>
      <c r="AY1069" s="177"/>
      <c r="AZ1069" s="177">
        <v>0</v>
      </c>
      <c r="BA1069" s="178"/>
      <c r="BB1069" s="105"/>
      <c r="BC1069" s="105"/>
      <c r="BD1069" s="93"/>
      <c r="BE1069" s="93">
        <v>0</v>
      </c>
      <c r="BF1069" s="91">
        <v>0</v>
      </c>
      <c r="BG1069" s="94"/>
      <c r="BH1069" s="95"/>
      <c r="BI1069" s="93">
        <f t="shared" si="720"/>
        <v>0</v>
      </c>
      <c r="BJ1069" s="105">
        <f t="shared" si="721"/>
        <v>0</v>
      </c>
      <c r="BK1069" s="88">
        <f t="shared" si="722"/>
        <v>0</v>
      </c>
      <c r="BL1069" s="86">
        <f t="shared" si="723"/>
        <v>0</v>
      </c>
      <c r="BM1069" s="105">
        <f t="shared" si="724"/>
        <v>0</v>
      </c>
      <c r="BN1069" s="86">
        <f t="shared" si="725"/>
        <v>0</v>
      </c>
      <c r="BO1069" s="86">
        <f t="shared" si="726"/>
        <v>0</v>
      </c>
      <c r="BP1069" s="86">
        <f t="shared" si="741"/>
        <v>0</v>
      </c>
      <c r="BQ1069" s="160"/>
      <c r="BR1069" s="86" t="s">
        <v>5720</v>
      </c>
      <c r="BS1069" s="88" t="s">
        <v>5721</v>
      </c>
      <c r="BT1069" s="86" t="s">
        <v>5722</v>
      </c>
      <c r="BU1069" s="86"/>
      <c r="BV1069" s="86">
        <f t="shared" si="742"/>
        <v>0</v>
      </c>
      <c r="BW1069" s="105" t="str">
        <f t="shared" si="743"/>
        <v/>
      </c>
      <c r="BX1069" s="86">
        <f t="shared" si="737"/>
        <v>0</v>
      </c>
      <c r="BY1069" s="86">
        <f t="shared" si="738"/>
        <v>0</v>
      </c>
      <c r="BZ1069" s="91">
        <f t="shared" si="739"/>
        <v>0</v>
      </c>
      <c r="CA1069" s="91">
        <v>0</v>
      </c>
      <c r="CB1069" s="96" t="s">
        <v>5719</v>
      </c>
      <c r="CC1069" s="91">
        <f t="shared" si="744"/>
        <v>0</v>
      </c>
      <c r="CD1069" s="91">
        <f t="shared" si="745"/>
        <v>0</v>
      </c>
      <c r="CE1069" s="93">
        <f t="shared" si="746"/>
        <v>0</v>
      </c>
      <c r="CF1069" s="93">
        <f t="shared" si="747"/>
        <v>0</v>
      </c>
      <c r="CG1069" s="105"/>
      <c r="CH1069" s="105"/>
      <c r="CI1069" s="86"/>
      <c r="CJ1069" s="188"/>
      <c r="CK1069" s="181">
        <f t="shared" si="748"/>
        <v>0</v>
      </c>
      <c r="CL1069" s="181">
        <f t="shared" si="749"/>
        <v>0</v>
      </c>
      <c r="CM1069" s="86" t="s">
        <v>5723</v>
      </c>
      <c r="CN1069" s="182"/>
      <c r="CO1069" s="183"/>
      <c r="CP1069" s="86" t="s">
        <v>5724</v>
      </c>
      <c r="CQ1069" s="153"/>
      <c r="CR1069" s="187" t="e">
        <f t="shared" si="750"/>
        <v>#VALUE!</v>
      </c>
      <c r="CS1069" s="188">
        <v>0</v>
      </c>
      <c r="CT1069" s="188" t="e">
        <f t="shared" si="711"/>
        <v>#VALUE!</v>
      </c>
      <c r="CU1069" s="93"/>
      <c r="CV1069" s="94">
        <f t="shared" si="734"/>
        <v>0</v>
      </c>
      <c r="CW1069" s="93">
        <f t="shared" si="735"/>
        <v>0</v>
      </c>
      <c r="CX1069" s="86">
        <f t="shared" si="736"/>
        <v>0</v>
      </c>
      <c r="CY1069" s="93" t="e">
        <f t="shared" si="712"/>
        <v>#VALUE!</v>
      </c>
      <c r="CZ1069" s="93">
        <v>0</v>
      </c>
      <c r="DA1069" s="93">
        <v>0</v>
      </c>
      <c r="DB1069" s="93" t="e">
        <f t="shared" si="713"/>
        <v>#VALUE!</v>
      </c>
      <c r="DC1069" s="93">
        <v>0</v>
      </c>
      <c r="DD1069" s="91">
        <v>0</v>
      </c>
      <c r="DE1069" s="93" t="e">
        <f t="shared" si="714"/>
        <v>#VALUE!</v>
      </c>
      <c r="DF1069" s="93">
        <f t="shared" si="727"/>
        <v>0</v>
      </c>
      <c r="DG1069" s="93"/>
      <c r="DH1069" s="93">
        <v>0</v>
      </c>
      <c r="DI1069" s="93">
        <v>0</v>
      </c>
      <c r="DJ1069" s="86">
        <f t="shared" si="715"/>
        <v>0</v>
      </c>
      <c r="DK1069" s="91">
        <v>0</v>
      </c>
      <c r="DL1069" s="93"/>
      <c r="DM1069" s="93">
        <v>0</v>
      </c>
      <c r="DN1069" s="93" t="e">
        <f t="shared" si="728"/>
        <v>#VALUE!</v>
      </c>
      <c r="DO1069" s="93" t="e">
        <f t="shared" si="716"/>
        <v>#VALUE!</v>
      </c>
      <c r="DP1069" s="92" t="e">
        <f t="shared" si="717"/>
        <v>#VALUE!</v>
      </c>
      <c r="DQ1069" s="97">
        <f t="shared" si="729"/>
        <v>0</v>
      </c>
      <c r="DR1069" s="98">
        <f t="shared" si="718"/>
        <v>10</v>
      </c>
      <c r="DS1069" s="93" t="str">
        <f t="shared" si="719"/>
        <v>Mã tin sai !!!</v>
      </c>
      <c r="DT1069" s="93"/>
      <c r="DU1069" s="78" t="e">
        <f t="shared" si="730"/>
        <v>#VALUE!</v>
      </c>
      <c r="DV1069" s="78" t="e">
        <f>INDEX('08_DMGiaDat'!$L:$L,MATCH(DU1069,'08_DMGiaDat'!$R:$R,0))</f>
        <v>#VALUE!</v>
      </c>
      <c r="DW1069" s="78" t="str">
        <f t="shared" si="731"/>
        <v>5010700200100000001</v>
      </c>
      <c r="DX1069" s="78" t="str">
        <f>IFERROR(VLOOKUP(DW1069,'08_DMGiaDat'!C1018:C1019,2,FALSE),"N")</f>
        <v>N</v>
      </c>
      <c r="DY1069" s="78" t="str">
        <f t="shared" si="732"/>
        <v>50107002001001</v>
      </c>
      <c r="DZ1069" s="78" t="str">
        <f>IFERROR(VLOOKUP(DY1069,'08_DMGiaDat'!C1018:C1019,2,FALSE),"N")</f>
        <v>N</v>
      </c>
      <c r="EA1069" s="78" t="str">
        <f t="shared" si="733"/>
        <v>5010700200100000001</v>
      </c>
      <c r="EB1069" s="78" t="str">
        <f>IFERROR(VLOOKUP(EA1069,'08_DMGiaDat'!C1018:C1019,2,FALSE),"N")</f>
        <v>N</v>
      </c>
      <c r="EC1069" s="92" t="e">
        <f>IF(DV1069&lt;&gt;"N",DV1069,IF(DX1069&lt;&gt;"N",DX1069,IF(DZ1069&lt;&gt;"N",DZ1069*VLOOKUP(LEFT(CB1069,3),'03_DMMucDich'!C1002:C1006,5,FALSE),IF(EB1069&lt;&gt;"N",EB1069*VLOOKUP(LEFT(CB1069,3),'03_DMMucDich'!C1002:C1006,5,FALSE),"N/A"))))</f>
        <v>#VALUE!</v>
      </c>
    </row>
    <row r="1070" spans="1:133" s="34" customFormat="1" ht="16" x14ac:dyDescent="0.2">
      <c r="A1070" s="85">
        <v>1056</v>
      </c>
      <c r="B1070" s="86"/>
      <c r="C1070" s="87"/>
      <c r="D1070" s="141"/>
      <c r="E1070" s="86"/>
      <c r="F1070" s="88"/>
      <c r="G1070" s="88" t="s">
        <v>5718</v>
      </c>
      <c r="H1070" s="151">
        <v>2022</v>
      </c>
      <c r="I1070" s="86"/>
      <c r="J1070" s="86"/>
      <c r="K1070" s="145"/>
      <c r="L1070" s="105"/>
      <c r="M1070" s="86"/>
      <c r="N1070" s="105"/>
      <c r="O1070" s="105"/>
      <c r="P1070" s="86"/>
      <c r="Q1070" s="86"/>
      <c r="R1070" s="153"/>
      <c r="S1070" s="86"/>
      <c r="T1070" s="86"/>
      <c r="U1070" s="86"/>
      <c r="V1070" s="86" t="str">
        <f t="shared" si="740"/>
        <v xml:space="preserve">, </v>
      </c>
      <c r="W1070" s="86"/>
      <c r="X1070" s="86"/>
      <c r="Y1070" s="86"/>
      <c r="Z1070" s="88"/>
      <c r="AA1070" s="105"/>
      <c r="AB1070" s="86"/>
      <c r="AC1070" s="90"/>
      <c r="AD1070" s="86"/>
      <c r="AE1070" s="86"/>
      <c r="AF1070" s="86"/>
      <c r="AG1070" s="86"/>
      <c r="AH1070" s="160"/>
      <c r="AI1070" s="153"/>
      <c r="AJ1070" s="153"/>
      <c r="AK1070" s="86"/>
      <c r="AL1070" s="86"/>
      <c r="AM1070" s="153"/>
      <c r="AN1070" s="153"/>
      <c r="AO1070" s="165"/>
      <c r="AP1070" s="153"/>
      <c r="AQ1070" s="153"/>
      <c r="AR1070" s="166">
        <v>0</v>
      </c>
      <c r="AS1070" s="88" t="s">
        <v>5719</v>
      </c>
      <c r="AT1070" s="92">
        <f t="shared" si="710"/>
        <v>0</v>
      </c>
      <c r="AU1070" s="93">
        <v>0</v>
      </c>
      <c r="AV1070" s="93">
        <v>0</v>
      </c>
      <c r="AW1070" s="166">
        <v>0</v>
      </c>
      <c r="AX1070" s="93">
        <v>0</v>
      </c>
      <c r="AY1070" s="177"/>
      <c r="AZ1070" s="177">
        <v>0</v>
      </c>
      <c r="BA1070" s="178"/>
      <c r="BB1070" s="105"/>
      <c r="BC1070" s="105"/>
      <c r="BD1070" s="93"/>
      <c r="BE1070" s="93">
        <v>0</v>
      </c>
      <c r="BF1070" s="91">
        <v>0</v>
      </c>
      <c r="BG1070" s="94"/>
      <c r="BH1070" s="95"/>
      <c r="BI1070" s="93">
        <f t="shared" si="720"/>
        <v>0</v>
      </c>
      <c r="BJ1070" s="105">
        <f t="shared" si="721"/>
        <v>0</v>
      </c>
      <c r="BK1070" s="88">
        <f t="shared" si="722"/>
        <v>0</v>
      </c>
      <c r="BL1070" s="86">
        <f t="shared" si="723"/>
        <v>0</v>
      </c>
      <c r="BM1070" s="105">
        <f t="shared" si="724"/>
        <v>0</v>
      </c>
      <c r="BN1070" s="86">
        <f t="shared" si="725"/>
        <v>0</v>
      </c>
      <c r="BO1070" s="86">
        <f t="shared" si="726"/>
        <v>0</v>
      </c>
      <c r="BP1070" s="86">
        <f t="shared" si="741"/>
        <v>0</v>
      </c>
      <c r="BQ1070" s="160"/>
      <c r="BR1070" s="86" t="s">
        <v>5720</v>
      </c>
      <c r="BS1070" s="88" t="s">
        <v>5721</v>
      </c>
      <c r="BT1070" s="86" t="s">
        <v>5722</v>
      </c>
      <c r="BU1070" s="86"/>
      <c r="BV1070" s="86">
        <f t="shared" si="742"/>
        <v>0</v>
      </c>
      <c r="BW1070" s="105" t="str">
        <f t="shared" si="743"/>
        <v/>
      </c>
      <c r="BX1070" s="86">
        <f t="shared" si="737"/>
        <v>0</v>
      </c>
      <c r="BY1070" s="86">
        <f t="shared" si="738"/>
        <v>0</v>
      </c>
      <c r="BZ1070" s="91">
        <f t="shared" si="739"/>
        <v>0</v>
      </c>
      <c r="CA1070" s="91">
        <v>0</v>
      </c>
      <c r="CB1070" s="96" t="s">
        <v>5719</v>
      </c>
      <c r="CC1070" s="91">
        <f t="shared" si="744"/>
        <v>0</v>
      </c>
      <c r="CD1070" s="91">
        <f t="shared" si="745"/>
        <v>0</v>
      </c>
      <c r="CE1070" s="93">
        <f t="shared" si="746"/>
        <v>0</v>
      </c>
      <c r="CF1070" s="93">
        <f t="shared" si="747"/>
        <v>0</v>
      </c>
      <c r="CG1070" s="105"/>
      <c r="CH1070" s="105"/>
      <c r="CI1070" s="86"/>
      <c r="CJ1070" s="188"/>
      <c r="CK1070" s="181">
        <f t="shared" si="748"/>
        <v>0</v>
      </c>
      <c r="CL1070" s="181">
        <f t="shared" si="749"/>
        <v>0</v>
      </c>
      <c r="CM1070" s="86" t="s">
        <v>5723</v>
      </c>
      <c r="CN1070" s="182"/>
      <c r="CO1070" s="183"/>
      <c r="CP1070" s="86" t="s">
        <v>5724</v>
      </c>
      <c r="CQ1070" s="153"/>
      <c r="CR1070" s="187" t="e">
        <f t="shared" si="750"/>
        <v>#VALUE!</v>
      </c>
      <c r="CS1070" s="188">
        <v>0</v>
      </c>
      <c r="CT1070" s="188" t="e">
        <f t="shared" si="711"/>
        <v>#VALUE!</v>
      </c>
      <c r="CU1070" s="93"/>
      <c r="CV1070" s="94">
        <f t="shared" si="734"/>
        <v>0</v>
      </c>
      <c r="CW1070" s="93">
        <f t="shared" si="735"/>
        <v>0</v>
      </c>
      <c r="CX1070" s="86">
        <f t="shared" si="736"/>
        <v>0</v>
      </c>
      <c r="CY1070" s="93" t="e">
        <f t="shared" si="712"/>
        <v>#VALUE!</v>
      </c>
      <c r="CZ1070" s="93">
        <v>0</v>
      </c>
      <c r="DA1070" s="93">
        <v>0</v>
      </c>
      <c r="DB1070" s="93" t="e">
        <f t="shared" si="713"/>
        <v>#VALUE!</v>
      </c>
      <c r="DC1070" s="93">
        <v>0</v>
      </c>
      <c r="DD1070" s="91">
        <v>0</v>
      </c>
      <c r="DE1070" s="93" t="e">
        <f t="shared" si="714"/>
        <v>#VALUE!</v>
      </c>
      <c r="DF1070" s="93">
        <f t="shared" si="727"/>
        <v>0</v>
      </c>
      <c r="DG1070" s="93"/>
      <c r="DH1070" s="93">
        <v>0</v>
      </c>
      <c r="DI1070" s="93">
        <v>0</v>
      </c>
      <c r="DJ1070" s="86">
        <f t="shared" si="715"/>
        <v>0</v>
      </c>
      <c r="DK1070" s="91">
        <v>0</v>
      </c>
      <c r="DL1070" s="93"/>
      <c r="DM1070" s="93">
        <v>0</v>
      </c>
      <c r="DN1070" s="93" t="e">
        <f t="shared" si="728"/>
        <v>#VALUE!</v>
      </c>
      <c r="DO1070" s="93" t="e">
        <f t="shared" si="716"/>
        <v>#VALUE!</v>
      </c>
      <c r="DP1070" s="92" t="e">
        <f t="shared" si="717"/>
        <v>#VALUE!</v>
      </c>
      <c r="DQ1070" s="97">
        <f t="shared" si="729"/>
        <v>0</v>
      </c>
      <c r="DR1070" s="98">
        <f t="shared" si="718"/>
        <v>10</v>
      </c>
      <c r="DS1070" s="93" t="str">
        <f t="shared" si="719"/>
        <v>Mã tin sai !!!</v>
      </c>
      <c r="DT1070" s="93"/>
      <c r="DU1070" s="78" t="e">
        <f t="shared" si="730"/>
        <v>#VALUE!</v>
      </c>
      <c r="DV1070" s="78" t="e">
        <f>INDEX('08_DMGiaDat'!$L:$L,MATCH(DU1070,'08_DMGiaDat'!$R:$R,0))</f>
        <v>#VALUE!</v>
      </c>
      <c r="DW1070" s="78" t="str">
        <f t="shared" si="731"/>
        <v>5010700200100000001</v>
      </c>
      <c r="DX1070" s="78" t="str">
        <f>IFERROR(VLOOKUP(DW1070,'08_DMGiaDat'!C1018:C1019,2,FALSE),"N")</f>
        <v>N</v>
      </c>
      <c r="DY1070" s="78" t="str">
        <f t="shared" si="732"/>
        <v>50107002001001</v>
      </c>
      <c r="DZ1070" s="78" t="str">
        <f>IFERROR(VLOOKUP(DY1070,'08_DMGiaDat'!C1018:C1019,2,FALSE),"N")</f>
        <v>N</v>
      </c>
      <c r="EA1070" s="78" t="str">
        <f t="shared" si="733"/>
        <v>5010700200100000001</v>
      </c>
      <c r="EB1070" s="78" t="str">
        <f>IFERROR(VLOOKUP(EA1070,'08_DMGiaDat'!C1018:C1019,2,FALSE),"N")</f>
        <v>N</v>
      </c>
      <c r="EC1070" s="92" t="e">
        <f>IF(DV1070&lt;&gt;"N",DV1070,IF(DX1070&lt;&gt;"N",DX1070,IF(DZ1070&lt;&gt;"N",DZ1070*VLOOKUP(LEFT(CB1070,3),'03_DMMucDich'!C1002:C1006,5,FALSE),IF(EB1070&lt;&gt;"N",EB1070*VLOOKUP(LEFT(CB1070,3),'03_DMMucDich'!C1002:C1006,5,FALSE),"N/A"))))</f>
        <v>#VALUE!</v>
      </c>
    </row>
    <row r="1071" spans="1:133" s="34" customFormat="1" ht="16" x14ac:dyDescent="0.2">
      <c r="A1071" s="85">
        <v>1057</v>
      </c>
      <c r="B1071" s="86"/>
      <c r="C1071" s="87"/>
      <c r="D1071" s="141"/>
      <c r="E1071" s="86"/>
      <c r="F1071" s="88"/>
      <c r="G1071" s="88" t="s">
        <v>5718</v>
      </c>
      <c r="H1071" s="151">
        <v>2022</v>
      </c>
      <c r="I1071" s="86"/>
      <c r="J1071" s="86"/>
      <c r="K1071" s="145"/>
      <c r="L1071" s="105"/>
      <c r="M1071" s="86"/>
      <c r="N1071" s="105"/>
      <c r="O1071" s="105"/>
      <c r="P1071" s="86"/>
      <c r="Q1071" s="86"/>
      <c r="R1071" s="153"/>
      <c r="S1071" s="86"/>
      <c r="T1071" s="86"/>
      <c r="U1071" s="86"/>
      <c r="V1071" s="86" t="str">
        <f t="shared" si="740"/>
        <v xml:space="preserve">, </v>
      </c>
      <c r="W1071" s="86"/>
      <c r="X1071" s="86"/>
      <c r="Y1071" s="86"/>
      <c r="Z1071" s="88"/>
      <c r="AA1071" s="105"/>
      <c r="AB1071" s="86"/>
      <c r="AC1071" s="90"/>
      <c r="AD1071" s="86"/>
      <c r="AE1071" s="86"/>
      <c r="AF1071" s="86"/>
      <c r="AG1071" s="86"/>
      <c r="AH1071" s="160"/>
      <c r="AI1071" s="153"/>
      <c r="AJ1071" s="153"/>
      <c r="AK1071" s="86"/>
      <c r="AL1071" s="86"/>
      <c r="AM1071" s="153"/>
      <c r="AN1071" s="153"/>
      <c r="AO1071" s="165"/>
      <c r="AP1071" s="153"/>
      <c r="AQ1071" s="153"/>
      <c r="AR1071" s="166">
        <v>0</v>
      </c>
      <c r="AS1071" s="88" t="s">
        <v>5719</v>
      </c>
      <c r="AT1071" s="92">
        <f t="shared" ref="AT1071:AT1134" si="751">AU1071+AV1071+AX1071</f>
        <v>0</v>
      </c>
      <c r="AU1071" s="93">
        <v>0</v>
      </c>
      <c r="AV1071" s="93">
        <v>0</v>
      </c>
      <c r="AW1071" s="166">
        <v>0</v>
      </c>
      <c r="AX1071" s="93">
        <v>0</v>
      </c>
      <c r="AY1071" s="177"/>
      <c r="AZ1071" s="177">
        <v>0</v>
      </c>
      <c r="BA1071" s="178"/>
      <c r="BB1071" s="105"/>
      <c r="BC1071" s="105"/>
      <c r="BD1071" s="93"/>
      <c r="BE1071" s="93">
        <v>0</v>
      </c>
      <c r="BF1071" s="91">
        <v>0</v>
      </c>
      <c r="BG1071" s="94"/>
      <c r="BH1071" s="95"/>
      <c r="BI1071" s="93">
        <f t="shared" si="720"/>
        <v>0</v>
      </c>
      <c r="BJ1071" s="105">
        <f t="shared" si="721"/>
        <v>0</v>
      </c>
      <c r="BK1071" s="88">
        <f t="shared" si="722"/>
        <v>0</v>
      </c>
      <c r="BL1071" s="86">
        <f t="shared" si="723"/>
        <v>0</v>
      </c>
      <c r="BM1071" s="105">
        <f t="shared" si="724"/>
        <v>0</v>
      </c>
      <c r="BN1071" s="86">
        <f t="shared" si="725"/>
        <v>0</v>
      </c>
      <c r="BO1071" s="86">
        <f t="shared" si="726"/>
        <v>0</v>
      </c>
      <c r="BP1071" s="86">
        <f t="shared" si="741"/>
        <v>0</v>
      </c>
      <c r="BQ1071" s="160"/>
      <c r="BR1071" s="86" t="s">
        <v>5720</v>
      </c>
      <c r="BS1071" s="88" t="s">
        <v>5721</v>
      </c>
      <c r="BT1071" s="86" t="s">
        <v>5722</v>
      </c>
      <c r="BU1071" s="86"/>
      <c r="BV1071" s="86">
        <f t="shared" si="742"/>
        <v>0</v>
      </c>
      <c r="BW1071" s="105" t="str">
        <f t="shared" si="743"/>
        <v/>
      </c>
      <c r="BX1071" s="86">
        <f t="shared" si="737"/>
        <v>0</v>
      </c>
      <c r="BY1071" s="86">
        <f t="shared" si="738"/>
        <v>0</v>
      </c>
      <c r="BZ1071" s="91">
        <f t="shared" si="739"/>
        <v>0</v>
      </c>
      <c r="CA1071" s="91">
        <v>0</v>
      </c>
      <c r="CB1071" s="96" t="s">
        <v>5719</v>
      </c>
      <c r="CC1071" s="91">
        <f t="shared" si="744"/>
        <v>0</v>
      </c>
      <c r="CD1071" s="91">
        <f t="shared" si="745"/>
        <v>0</v>
      </c>
      <c r="CE1071" s="93">
        <f t="shared" si="746"/>
        <v>0</v>
      </c>
      <c r="CF1071" s="93">
        <f t="shared" si="747"/>
        <v>0</v>
      </c>
      <c r="CG1071" s="105"/>
      <c r="CH1071" s="105"/>
      <c r="CI1071" s="86"/>
      <c r="CJ1071" s="188"/>
      <c r="CK1071" s="181">
        <f t="shared" si="748"/>
        <v>0</v>
      </c>
      <c r="CL1071" s="181">
        <f t="shared" si="749"/>
        <v>0</v>
      </c>
      <c r="CM1071" s="86" t="s">
        <v>5723</v>
      </c>
      <c r="CN1071" s="182"/>
      <c r="CO1071" s="183"/>
      <c r="CP1071" s="86" t="s">
        <v>5724</v>
      </c>
      <c r="CQ1071" s="153"/>
      <c r="CR1071" s="187" t="e">
        <f t="shared" si="750"/>
        <v>#VALUE!</v>
      </c>
      <c r="CS1071" s="188">
        <v>0</v>
      </c>
      <c r="CT1071" s="188" t="e">
        <f t="shared" ref="CT1071:CT1134" si="752">CR1071*CS1071</f>
        <v>#VALUE!</v>
      </c>
      <c r="CU1071" s="93"/>
      <c r="CV1071" s="94">
        <f t="shared" si="734"/>
        <v>0</v>
      </c>
      <c r="CW1071" s="93">
        <f t="shared" si="735"/>
        <v>0</v>
      </c>
      <c r="CX1071" s="86">
        <f t="shared" si="736"/>
        <v>0</v>
      </c>
      <c r="CY1071" s="93" t="e">
        <f t="shared" ref="CY1071:CY1134" si="753">(CV1071*0.03/100+CW1071*0.07/100+CX1071*0.15/100)*CT1071</f>
        <v>#VALUE!</v>
      </c>
      <c r="CZ1071" s="93">
        <v>0</v>
      </c>
      <c r="DA1071" s="93">
        <v>0</v>
      </c>
      <c r="DB1071" s="93" t="e">
        <f t="shared" ref="DB1071:DB1134" si="754">CZ1071*DA1071*CT1071</f>
        <v>#VALUE!</v>
      </c>
      <c r="DC1071" s="93">
        <v>0</v>
      </c>
      <c r="DD1071" s="91">
        <v>0</v>
      </c>
      <c r="DE1071" s="93" t="e">
        <f t="shared" ref="DE1071:DE1134" si="755">DC1071*DD1071*CT1071*0.03/100</f>
        <v>#VALUE!</v>
      </c>
      <c r="DF1071" s="93">
        <f t="shared" si="727"/>
        <v>0</v>
      </c>
      <c r="DG1071" s="93"/>
      <c r="DH1071" s="93">
        <v>0</v>
      </c>
      <c r="DI1071" s="93">
        <v>0</v>
      </c>
      <c r="DJ1071" s="86">
        <f t="shared" ref="DJ1071:DJ1134" si="756">IF(DH1071&gt;0,DF1071*DH1071*DI1071*0.15/100,DF1071*DI1071*0.15/100)</f>
        <v>0</v>
      </c>
      <c r="DK1071" s="91">
        <v>0</v>
      </c>
      <c r="DL1071" s="93"/>
      <c r="DM1071" s="93">
        <v>0</v>
      </c>
      <c r="DN1071" s="93" t="e">
        <f t="shared" si="728"/>
        <v>#VALUE!</v>
      </c>
      <c r="DO1071" s="93" t="e">
        <f t="shared" ref="DO1071:DO1134" si="757">IF(DM1071&gt;0,DK1071*DM1071*DN1071*0.2/100,DK1071*DN1071*0.2/100)</f>
        <v>#VALUE!</v>
      </c>
      <c r="DP1071" s="92" t="e">
        <f t="shared" ref="DP1071:DP1134" si="758">CY1071+DB1071+DE1071+DJ1071+DO1071</f>
        <v>#VALUE!</v>
      </c>
      <c r="DQ1071" s="97">
        <f t="shared" si="729"/>
        <v>0</v>
      </c>
      <c r="DR1071" s="98">
        <f t="shared" ref="DR1071:DR1134" si="759">10-MOD(VALUE(LEFT(RIGHT(LEFT(DQ1071,10),2)))*3+VALUE(LEFT(LEFT(DQ1071,10)))*31+VALUE(LEFT(RIGHT(LEFT(DQ1071,10),9)))*29+VALUE(LEFT(RIGHT(LEFT(DQ1071,10),8)))*23+VALUE(LEFT(RIGHT(LEFT(DQ1071,10),7)))*19+VALUE(LEFT(RIGHT(LEFT(DQ1071,10),6)))*17+VALUE(LEFT(RIGHT(LEFT(DQ1071,10),5)))*13+VALUE(LEFT(RIGHT(LEFT(DQ1071,10),4)))*7+VALUE(LEFT(RIGHT(LEFT(DQ1071,10),3)))*5,11)-VALUE(RIGHT(LEFT(DQ1071,10)))</f>
        <v>10</v>
      </c>
      <c r="DS1071" s="93" t="str">
        <f t="shared" ref="DS1071:DS1134" si="760">IF(ISERROR(DR1071),"Mã tin sai !!!",IF(DR1071=0,"OK","Mã tin sai !!!"))</f>
        <v>Mã tin sai !!!</v>
      </c>
      <c r="DT1071" s="93"/>
      <c r="DU1071" s="78" t="e">
        <f t="shared" si="730"/>
        <v>#VALUE!</v>
      </c>
      <c r="DV1071" s="78" t="e">
        <f>INDEX('08_DMGiaDat'!$L:$L,MATCH(DU1071,'08_DMGiaDat'!$R:$R,0))</f>
        <v>#VALUE!</v>
      </c>
      <c r="DW1071" s="78" t="str">
        <f t="shared" si="731"/>
        <v>5010700200100000001</v>
      </c>
      <c r="DX1071" s="78" t="str">
        <f>IFERROR(VLOOKUP(DW1071,'08_DMGiaDat'!C1018:C1019,2,FALSE),"N")</f>
        <v>N</v>
      </c>
      <c r="DY1071" s="78" t="str">
        <f t="shared" si="732"/>
        <v>50107002001001</v>
      </c>
      <c r="DZ1071" s="78" t="str">
        <f>IFERROR(VLOOKUP(DY1071,'08_DMGiaDat'!C1018:C1019,2,FALSE),"N")</f>
        <v>N</v>
      </c>
      <c r="EA1071" s="78" t="str">
        <f t="shared" si="733"/>
        <v>5010700200100000001</v>
      </c>
      <c r="EB1071" s="78" t="str">
        <f>IFERROR(VLOOKUP(EA1071,'08_DMGiaDat'!C1018:C1019,2,FALSE),"N")</f>
        <v>N</v>
      </c>
      <c r="EC1071" s="92" t="e">
        <f>IF(DV1071&lt;&gt;"N",DV1071,IF(DX1071&lt;&gt;"N",DX1071,IF(DZ1071&lt;&gt;"N",DZ1071*VLOOKUP(LEFT(CB1071,3),'03_DMMucDich'!C1002:C1006,5,FALSE),IF(EB1071&lt;&gt;"N",EB1071*VLOOKUP(LEFT(CB1071,3),'03_DMMucDich'!C1002:C1006,5,FALSE),"N/A"))))</f>
        <v>#VALUE!</v>
      </c>
    </row>
    <row r="1072" spans="1:133" s="34" customFormat="1" ht="16" x14ac:dyDescent="0.2">
      <c r="A1072" s="85">
        <v>1058</v>
      </c>
      <c r="B1072" s="86"/>
      <c r="C1072" s="87"/>
      <c r="D1072" s="141"/>
      <c r="E1072" s="86"/>
      <c r="F1072" s="88"/>
      <c r="G1072" s="88" t="s">
        <v>5718</v>
      </c>
      <c r="H1072" s="151">
        <v>2022</v>
      </c>
      <c r="I1072" s="86"/>
      <c r="J1072" s="86"/>
      <c r="K1072" s="145"/>
      <c r="L1072" s="105"/>
      <c r="M1072" s="86"/>
      <c r="N1072" s="105"/>
      <c r="O1072" s="105"/>
      <c r="P1072" s="86"/>
      <c r="Q1072" s="86"/>
      <c r="R1072" s="153"/>
      <c r="S1072" s="86"/>
      <c r="T1072" s="86"/>
      <c r="U1072" s="86"/>
      <c r="V1072" s="86" t="str">
        <f t="shared" si="740"/>
        <v xml:space="preserve">, </v>
      </c>
      <c r="W1072" s="86"/>
      <c r="X1072" s="86"/>
      <c r="Y1072" s="86"/>
      <c r="Z1072" s="88"/>
      <c r="AA1072" s="105"/>
      <c r="AB1072" s="86"/>
      <c r="AC1072" s="90"/>
      <c r="AD1072" s="86"/>
      <c r="AE1072" s="86"/>
      <c r="AF1072" s="86"/>
      <c r="AG1072" s="86"/>
      <c r="AH1072" s="160"/>
      <c r="AI1072" s="153"/>
      <c r="AJ1072" s="153"/>
      <c r="AK1072" s="86"/>
      <c r="AL1072" s="86"/>
      <c r="AM1072" s="153"/>
      <c r="AN1072" s="153"/>
      <c r="AO1072" s="165"/>
      <c r="AP1072" s="153"/>
      <c r="AQ1072" s="153"/>
      <c r="AR1072" s="166">
        <v>0</v>
      </c>
      <c r="AS1072" s="88" t="s">
        <v>5719</v>
      </c>
      <c r="AT1072" s="92">
        <f t="shared" si="751"/>
        <v>0</v>
      </c>
      <c r="AU1072" s="93">
        <v>0</v>
      </c>
      <c r="AV1072" s="93">
        <v>0</v>
      </c>
      <c r="AW1072" s="166">
        <v>0</v>
      </c>
      <c r="AX1072" s="93">
        <v>0</v>
      </c>
      <c r="AY1072" s="177"/>
      <c r="AZ1072" s="177">
        <v>0</v>
      </c>
      <c r="BA1072" s="178"/>
      <c r="BB1072" s="105"/>
      <c r="BC1072" s="105"/>
      <c r="BD1072" s="93"/>
      <c r="BE1072" s="93">
        <v>0</v>
      </c>
      <c r="BF1072" s="91">
        <v>0</v>
      </c>
      <c r="BG1072" s="94"/>
      <c r="BH1072" s="95"/>
      <c r="BI1072" s="93">
        <f t="shared" si="720"/>
        <v>0</v>
      </c>
      <c r="BJ1072" s="105">
        <f t="shared" si="721"/>
        <v>0</v>
      </c>
      <c r="BK1072" s="88">
        <f t="shared" si="722"/>
        <v>0</v>
      </c>
      <c r="BL1072" s="86">
        <f t="shared" si="723"/>
        <v>0</v>
      </c>
      <c r="BM1072" s="105">
        <f t="shared" si="724"/>
        <v>0</v>
      </c>
      <c r="BN1072" s="86">
        <f t="shared" si="725"/>
        <v>0</v>
      </c>
      <c r="BO1072" s="86">
        <f t="shared" si="726"/>
        <v>0</v>
      </c>
      <c r="BP1072" s="86">
        <f t="shared" si="741"/>
        <v>0</v>
      </c>
      <c r="BQ1072" s="160"/>
      <c r="BR1072" s="86" t="s">
        <v>5720</v>
      </c>
      <c r="BS1072" s="88" t="s">
        <v>5721</v>
      </c>
      <c r="BT1072" s="86" t="s">
        <v>5722</v>
      </c>
      <c r="BU1072" s="86"/>
      <c r="BV1072" s="86">
        <f t="shared" si="742"/>
        <v>0</v>
      </c>
      <c r="BW1072" s="105" t="str">
        <f t="shared" si="743"/>
        <v/>
      </c>
      <c r="BX1072" s="86">
        <f t="shared" si="737"/>
        <v>0</v>
      </c>
      <c r="BY1072" s="86">
        <f t="shared" si="738"/>
        <v>0</v>
      </c>
      <c r="BZ1072" s="91">
        <f t="shared" si="739"/>
        <v>0</v>
      </c>
      <c r="CA1072" s="91">
        <v>0</v>
      </c>
      <c r="CB1072" s="96" t="s">
        <v>5719</v>
      </c>
      <c r="CC1072" s="91">
        <f t="shared" si="744"/>
        <v>0</v>
      </c>
      <c r="CD1072" s="91">
        <f t="shared" si="745"/>
        <v>0</v>
      </c>
      <c r="CE1072" s="93">
        <f t="shared" si="746"/>
        <v>0</v>
      </c>
      <c r="CF1072" s="93">
        <f t="shared" si="747"/>
        <v>0</v>
      </c>
      <c r="CG1072" s="105"/>
      <c r="CH1072" s="105"/>
      <c r="CI1072" s="86"/>
      <c r="CJ1072" s="188"/>
      <c r="CK1072" s="181">
        <f t="shared" si="748"/>
        <v>0</v>
      </c>
      <c r="CL1072" s="181">
        <f t="shared" si="749"/>
        <v>0</v>
      </c>
      <c r="CM1072" s="86" t="s">
        <v>5723</v>
      </c>
      <c r="CN1072" s="182"/>
      <c r="CO1072" s="183"/>
      <c r="CP1072" s="86" t="s">
        <v>5724</v>
      </c>
      <c r="CQ1072" s="153"/>
      <c r="CR1072" s="187" t="e">
        <f t="shared" si="750"/>
        <v>#VALUE!</v>
      </c>
      <c r="CS1072" s="188">
        <v>0</v>
      </c>
      <c r="CT1072" s="188" t="e">
        <f t="shared" si="752"/>
        <v>#VALUE!</v>
      </c>
      <c r="CU1072" s="93"/>
      <c r="CV1072" s="94">
        <f t="shared" si="734"/>
        <v>0</v>
      </c>
      <c r="CW1072" s="93">
        <f t="shared" si="735"/>
        <v>0</v>
      </c>
      <c r="CX1072" s="86">
        <f t="shared" si="736"/>
        <v>0</v>
      </c>
      <c r="CY1072" s="93" t="e">
        <f t="shared" si="753"/>
        <v>#VALUE!</v>
      </c>
      <c r="CZ1072" s="93">
        <v>0</v>
      </c>
      <c r="DA1072" s="93">
        <v>0</v>
      </c>
      <c r="DB1072" s="93" t="e">
        <f t="shared" si="754"/>
        <v>#VALUE!</v>
      </c>
      <c r="DC1072" s="93">
        <v>0</v>
      </c>
      <c r="DD1072" s="91">
        <v>0</v>
      </c>
      <c r="DE1072" s="93" t="e">
        <f t="shared" si="755"/>
        <v>#VALUE!</v>
      </c>
      <c r="DF1072" s="93">
        <f t="shared" si="727"/>
        <v>0</v>
      </c>
      <c r="DG1072" s="93"/>
      <c r="DH1072" s="93">
        <v>0</v>
      </c>
      <c r="DI1072" s="93">
        <v>0</v>
      </c>
      <c r="DJ1072" s="86">
        <f t="shared" si="756"/>
        <v>0</v>
      </c>
      <c r="DK1072" s="91">
        <v>0</v>
      </c>
      <c r="DL1072" s="93"/>
      <c r="DM1072" s="93">
        <v>0</v>
      </c>
      <c r="DN1072" s="93" t="e">
        <f t="shared" si="728"/>
        <v>#VALUE!</v>
      </c>
      <c r="DO1072" s="93" t="e">
        <f t="shared" si="757"/>
        <v>#VALUE!</v>
      </c>
      <c r="DP1072" s="92" t="e">
        <f t="shared" si="758"/>
        <v>#VALUE!</v>
      </c>
      <c r="DQ1072" s="97">
        <f t="shared" si="729"/>
        <v>0</v>
      </c>
      <c r="DR1072" s="98">
        <f t="shared" si="759"/>
        <v>10</v>
      </c>
      <c r="DS1072" s="93" t="str">
        <f t="shared" si="760"/>
        <v>Mã tin sai !!!</v>
      </c>
      <c r="DT1072" s="93"/>
      <c r="DU1072" s="78" t="e">
        <f t="shared" si="730"/>
        <v>#VALUE!</v>
      </c>
      <c r="DV1072" s="78" t="e">
        <f>INDEX('08_DMGiaDat'!$L:$L,MATCH(DU1072,'08_DMGiaDat'!$R:$R,0))</f>
        <v>#VALUE!</v>
      </c>
      <c r="DW1072" s="78" t="str">
        <f t="shared" si="731"/>
        <v>5010700200100000001</v>
      </c>
      <c r="DX1072" s="78" t="str">
        <f>IFERROR(VLOOKUP(DW1072,'08_DMGiaDat'!C1018:C1019,2,FALSE),"N")</f>
        <v>N</v>
      </c>
      <c r="DY1072" s="78" t="str">
        <f t="shared" si="732"/>
        <v>50107002001001</v>
      </c>
      <c r="DZ1072" s="78" t="str">
        <f>IFERROR(VLOOKUP(DY1072,'08_DMGiaDat'!C1018:C1019,2,FALSE),"N")</f>
        <v>N</v>
      </c>
      <c r="EA1072" s="78" t="str">
        <f t="shared" si="733"/>
        <v>5010700200100000001</v>
      </c>
      <c r="EB1072" s="78" t="str">
        <f>IFERROR(VLOOKUP(EA1072,'08_DMGiaDat'!C1018:C1019,2,FALSE),"N")</f>
        <v>N</v>
      </c>
      <c r="EC1072" s="92" t="e">
        <f>IF(DV1072&lt;&gt;"N",DV1072,IF(DX1072&lt;&gt;"N",DX1072,IF(DZ1072&lt;&gt;"N",DZ1072*VLOOKUP(LEFT(CB1072,3),'03_DMMucDich'!C1002:C1006,5,FALSE),IF(EB1072&lt;&gt;"N",EB1072*VLOOKUP(LEFT(CB1072,3),'03_DMMucDich'!C1002:C1006,5,FALSE),"N/A"))))</f>
        <v>#VALUE!</v>
      </c>
    </row>
    <row r="1073" spans="1:133" s="34" customFormat="1" ht="16" x14ac:dyDescent="0.2">
      <c r="A1073" s="85">
        <v>1059</v>
      </c>
      <c r="B1073" s="86"/>
      <c r="C1073" s="87"/>
      <c r="D1073" s="141"/>
      <c r="E1073" s="86"/>
      <c r="F1073" s="88"/>
      <c r="G1073" s="88" t="s">
        <v>5718</v>
      </c>
      <c r="H1073" s="151">
        <v>2022</v>
      </c>
      <c r="I1073" s="86"/>
      <c r="J1073" s="86"/>
      <c r="K1073" s="145"/>
      <c r="L1073" s="105"/>
      <c r="M1073" s="86"/>
      <c r="N1073" s="105"/>
      <c r="O1073" s="105"/>
      <c r="P1073" s="86"/>
      <c r="Q1073" s="86"/>
      <c r="R1073" s="153"/>
      <c r="S1073" s="86"/>
      <c r="T1073" s="86"/>
      <c r="U1073" s="86"/>
      <c r="V1073" s="86" t="str">
        <f t="shared" si="740"/>
        <v xml:space="preserve">, </v>
      </c>
      <c r="W1073" s="86"/>
      <c r="X1073" s="86"/>
      <c r="Y1073" s="86"/>
      <c r="Z1073" s="88"/>
      <c r="AA1073" s="105"/>
      <c r="AB1073" s="86"/>
      <c r="AC1073" s="90"/>
      <c r="AD1073" s="86"/>
      <c r="AE1073" s="86"/>
      <c r="AF1073" s="86"/>
      <c r="AG1073" s="86"/>
      <c r="AH1073" s="160"/>
      <c r="AI1073" s="153"/>
      <c r="AJ1073" s="153"/>
      <c r="AK1073" s="86"/>
      <c r="AL1073" s="86"/>
      <c r="AM1073" s="153"/>
      <c r="AN1073" s="153"/>
      <c r="AO1073" s="165"/>
      <c r="AP1073" s="153"/>
      <c r="AQ1073" s="153"/>
      <c r="AR1073" s="166">
        <v>0</v>
      </c>
      <c r="AS1073" s="88" t="s">
        <v>5719</v>
      </c>
      <c r="AT1073" s="92">
        <f t="shared" si="751"/>
        <v>0</v>
      </c>
      <c r="AU1073" s="93">
        <v>0</v>
      </c>
      <c r="AV1073" s="93">
        <v>0</v>
      </c>
      <c r="AW1073" s="166">
        <v>0</v>
      </c>
      <c r="AX1073" s="93">
        <v>0</v>
      </c>
      <c r="AY1073" s="177"/>
      <c r="AZ1073" s="177">
        <v>0</v>
      </c>
      <c r="BA1073" s="178"/>
      <c r="BB1073" s="105"/>
      <c r="BC1073" s="105"/>
      <c r="BD1073" s="93"/>
      <c r="BE1073" s="93">
        <v>0</v>
      </c>
      <c r="BF1073" s="91">
        <v>0</v>
      </c>
      <c r="BG1073" s="94"/>
      <c r="BH1073" s="95"/>
      <c r="BI1073" s="93">
        <f t="shared" si="720"/>
        <v>0</v>
      </c>
      <c r="BJ1073" s="105">
        <f t="shared" si="721"/>
        <v>0</v>
      </c>
      <c r="BK1073" s="88">
        <f t="shared" si="722"/>
        <v>0</v>
      </c>
      <c r="BL1073" s="86">
        <f t="shared" si="723"/>
        <v>0</v>
      </c>
      <c r="BM1073" s="105">
        <f t="shared" si="724"/>
        <v>0</v>
      </c>
      <c r="BN1073" s="86">
        <f t="shared" si="725"/>
        <v>0</v>
      </c>
      <c r="BO1073" s="86">
        <f t="shared" si="726"/>
        <v>0</v>
      </c>
      <c r="BP1073" s="86">
        <f t="shared" si="741"/>
        <v>0</v>
      </c>
      <c r="BQ1073" s="160"/>
      <c r="BR1073" s="86" t="s">
        <v>5720</v>
      </c>
      <c r="BS1073" s="88" t="s">
        <v>5721</v>
      </c>
      <c r="BT1073" s="86" t="s">
        <v>5722</v>
      </c>
      <c r="BU1073" s="86"/>
      <c r="BV1073" s="86">
        <f t="shared" si="742"/>
        <v>0</v>
      </c>
      <c r="BW1073" s="105" t="str">
        <f t="shared" si="743"/>
        <v/>
      </c>
      <c r="BX1073" s="86">
        <f t="shared" si="737"/>
        <v>0</v>
      </c>
      <c r="BY1073" s="86">
        <f t="shared" si="738"/>
        <v>0</v>
      </c>
      <c r="BZ1073" s="91">
        <f t="shared" si="739"/>
        <v>0</v>
      </c>
      <c r="CA1073" s="91">
        <v>0</v>
      </c>
      <c r="CB1073" s="96" t="s">
        <v>5719</v>
      </c>
      <c r="CC1073" s="91">
        <f t="shared" si="744"/>
        <v>0</v>
      </c>
      <c r="CD1073" s="91">
        <f t="shared" si="745"/>
        <v>0</v>
      </c>
      <c r="CE1073" s="93">
        <f t="shared" si="746"/>
        <v>0</v>
      </c>
      <c r="CF1073" s="93">
        <f t="shared" si="747"/>
        <v>0</v>
      </c>
      <c r="CG1073" s="105"/>
      <c r="CH1073" s="105"/>
      <c r="CI1073" s="86"/>
      <c r="CJ1073" s="188"/>
      <c r="CK1073" s="181">
        <f t="shared" si="748"/>
        <v>0</v>
      </c>
      <c r="CL1073" s="181">
        <f t="shared" si="749"/>
        <v>0</v>
      </c>
      <c r="CM1073" s="86" t="s">
        <v>5723</v>
      </c>
      <c r="CN1073" s="182"/>
      <c r="CO1073" s="183"/>
      <c r="CP1073" s="86" t="s">
        <v>5724</v>
      </c>
      <c r="CQ1073" s="153"/>
      <c r="CR1073" s="187" t="e">
        <f t="shared" si="750"/>
        <v>#VALUE!</v>
      </c>
      <c r="CS1073" s="188">
        <v>0</v>
      </c>
      <c r="CT1073" s="188" t="e">
        <f t="shared" si="752"/>
        <v>#VALUE!</v>
      </c>
      <c r="CU1073" s="93"/>
      <c r="CV1073" s="94">
        <f t="shared" si="734"/>
        <v>0</v>
      </c>
      <c r="CW1073" s="93">
        <f t="shared" si="735"/>
        <v>0</v>
      </c>
      <c r="CX1073" s="86">
        <f t="shared" si="736"/>
        <v>0</v>
      </c>
      <c r="CY1073" s="93" t="e">
        <f t="shared" si="753"/>
        <v>#VALUE!</v>
      </c>
      <c r="CZ1073" s="93">
        <v>0</v>
      </c>
      <c r="DA1073" s="93">
        <v>0</v>
      </c>
      <c r="DB1073" s="93" t="e">
        <f t="shared" si="754"/>
        <v>#VALUE!</v>
      </c>
      <c r="DC1073" s="93">
        <v>0</v>
      </c>
      <c r="DD1073" s="91">
        <v>0</v>
      </c>
      <c r="DE1073" s="93" t="e">
        <f t="shared" si="755"/>
        <v>#VALUE!</v>
      </c>
      <c r="DF1073" s="93">
        <f t="shared" si="727"/>
        <v>0</v>
      </c>
      <c r="DG1073" s="93"/>
      <c r="DH1073" s="93">
        <v>0</v>
      </c>
      <c r="DI1073" s="93">
        <v>0</v>
      </c>
      <c r="DJ1073" s="86">
        <f t="shared" si="756"/>
        <v>0</v>
      </c>
      <c r="DK1073" s="91">
        <v>0</v>
      </c>
      <c r="DL1073" s="93"/>
      <c r="DM1073" s="93">
        <v>0</v>
      </c>
      <c r="DN1073" s="93" t="e">
        <f t="shared" si="728"/>
        <v>#VALUE!</v>
      </c>
      <c r="DO1073" s="93" t="e">
        <f t="shared" si="757"/>
        <v>#VALUE!</v>
      </c>
      <c r="DP1073" s="92" t="e">
        <f t="shared" si="758"/>
        <v>#VALUE!</v>
      </c>
      <c r="DQ1073" s="97">
        <f t="shared" si="729"/>
        <v>0</v>
      </c>
      <c r="DR1073" s="98">
        <f t="shared" si="759"/>
        <v>10</v>
      </c>
      <c r="DS1073" s="93" t="str">
        <f t="shared" si="760"/>
        <v>Mã tin sai !!!</v>
      </c>
      <c r="DT1073" s="93"/>
      <c r="DU1073" s="78" t="e">
        <f t="shared" si="730"/>
        <v>#VALUE!</v>
      </c>
      <c r="DV1073" s="78" t="e">
        <f>INDEX('08_DMGiaDat'!$L:$L,MATCH(DU1073,'08_DMGiaDat'!$R:$R,0))</f>
        <v>#VALUE!</v>
      </c>
      <c r="DW1073" s="78" t="str">
        <f t="shared" si="731"/>
        <v>5010700200100000001</v>
      </c>
      <c r="DX1073" s="78" t="str">
        <f>IFERROR(VLOOKUP(DW1073,'08_DMGiaDat'!C1018:C1019,2,FALSE),"N")</f>
        <v>N</v>
      </c>
      <c r="DY1073" s="78" t="str">
        <f t="shared" si="732"/>
        <v>50107002001001</v>
      </c>
      <c r="DZ1073" s="78" t="str">
        <f>IFERROR(VLOOKUP(DY1073,'08_DMGiaDat'!C1018:C1019,2,FALSE),"N")</f>
        <v>N</v>
      </c>
      <c r="EA1073" s="78" t="str">
        <f t="shared" si="733"/>
        <v>5010700200100000001</v>
      </c>
      <c r="EB1073" s="78" t="str">
        <f>IFERROR(VLOOKUP(EA1073,'08_DMGiaDat'!C1018:C1019,2,FALSE),"N")</f>
        <v>N</v>
      </c>
      <c r="EC1073" s="92" t="e">
        <f>IF(DV1073&lt;&gt;"N",DV1073,IF(DX1073&lt;&gt;"N",DX1073,IF(DZ1073&lt;&gt;"N",DZ1073*VLOOKUP(LEFT(CB1073,3),'03_DMMucDich'!C1002:C1006,5,FALSE),IF(EB1073&lt;&gt;"N",EB1073*VLOOKUP(LEFT(CB1073,3),'03_DMMucDich'!C1002:C1006,5,FALSE),"N/A"))))</f>
        <v>#VALUE!</v>
      </c>
    </row>
    <row r="1074" spans="1:133" s="34" customFormat="1" ht="16" x14ac:dyDescent="0.2">
      <c r="A1074" s="85">
        <v>1060</v>
      </c>
      <c r="B1074" s="86"/>
      <c r="C1074" s="87"/>
      <c r="D1074" s="141"/>
      <c r="E1074" s="86"/>
      <c r="F1074" s="88"/>
      <c r="G1074" s="88" t="s">
        <v>5718</v>
      </c>
      <c r="H1074" s="151">
        <v>2022</v>
      </c>
      <c r="I1074" s="86"/>
      <c r="J1074" s="86"/>
      <c r="K1074" s="145"/>
      <c r="L1074" s="105"/>
      <c r="M1074" s="86"/>
      <c r="N1074" s="105"/>
      <c r="O1074" s="105"/>
      <c r="P1074" s="86"/>
      <c r="Q1074" s="86"/>
      <c r="R1074" s="153"/>
      <c r="S1074" s="86"/>
      <c r="T1074" s="86"/>
      <c r="U1074" s="86"/>
      <c r="V1074" s="86" t="str">
        <f t="shared" si="740"/>
        <v xml:space="preserve">, </v>
      </c>
      <c r="W1074" s="86"/>
      <c r="X1074" s="86"/>
      <c r="Y1074" s="86"/>
      <c r="Z1074" s="88"/>
      <c r="AA1074" s="105"/>
      <c r="AB1074" s="86"/>
      <c r="AC1074" s="90"/>
      <c r="AD1074" s="86"/>
      <c r="AE1074" s="86"/>
      <c r="AF1074" s="86"/>
      <c r="AG1074" s="86"/>
      <c r="AH1074" s="160"/>
      <c r="AI1074" s="153"/>
      <c r="AJ1074" s="153"/>
      <c r="AK1074" s="86"/>
      <c r="AL1074" s="86"/>
      <c r="AM1074" s="153"/>
      <c r="AN1074" s="153"/>
      <c r="AO1074" s="165"/>
      <c r="AP1074" s="153"/>
      <c r="AQ1074" s="153"/>
      <c r="AR1074" s="166">
        <v>0</v>
      </c>
      <c r="AS1074" s="88" t="s">
        <v>5719</v>
      </c>
      <c r="AT1074" s="92">
        <f t="shared" si="751"/>
        <v>0</v>
      </c>
      <c r="AU1074" s="93">
        <v>0</v>
      </c>
      <c r="AV1074" s="93">
        <v>0</v>
      </c>
      <c r="AW1074" s="166">
        <v>0</v>
      </c>
      <c r="AX1074" s="93">
        <v>0</v>
      </c>
      <c r="AY1074" s="177"/>
      <c r="AZ1074" s="177">
        <v>0</v>
      </c>
      <c r="BA1074" s="178"/>
      <c r="BB1074" s="105"/>
      <c r="BC1074" s="105"/>
      <c r="BD1074" s="93"/>
      <c r="BE1074" s="93">
        <v>0</v>
      </c>
      <c r="BF1074" s="91">
        <v>0</v>
      </c>
      <c r="BG1074" s="94"/>
      <c r="BH1074" s="95"/>
      <c r="BI1074" s="93">
        <f t="shared" si="720"/>
        <v>0</v>
      </c>
      <c r="BJ1074" s="105">
        <f t="shared" si="721"/>
        <v>0</v>
      </c>
      <c r="BK1074" s="88">
        <f t="shared" si="722"/>
        <v>0</v>
      </c>
      <c r="BL1074" s="86">
        <f t="shared" si="723"/>
        <v>0</v>
      </c>
      <c r="BM1074" s="105">
        <f t="shared" si="724"/>
        <v>0</v>
      </c>
      <c r="BN1074" s="86">
        <f t="shared" si="725"/>
        <v>0</v>
      </c>
      <c r="BO1074" s="86">
        <f t="shared" si="726"/>
        <v>0</v>
      </c>
      <c r="BP1074" s="86">
        <f t="shared" si="741"/>
        <v>0</v>
      </c>
      <c r="BQ1074" s="160"/>
      <c r="BR1074" s="86" t="s">
        <v>5720</v>
      </c>
      <c r="BS1074" s="88" t="s">
        <v>5721</v>
      </c>
      <c r="BT1074" s="86" t="s">
        <v>5722</v>
      </c>
      <c r="BU1074" s="86"/>
      <c r="BV1074" s="86">
        <f t="shared" si="742"/>
        <v>0</v>
      </c>
      <c r="BW1074" s="105" t="str">
        <f t="shared" si="743"/>
        <v/>
      </c>
      <c r="BX1074" s="86">
        <f t="shared" si="737"/>
        <v>0</v>
      </c>
      <c r="BY1074" s="86">
        <f t="shared" si="738"/>
        <v>0</v>
      </c>
      <c r="BZ1074" s="91">
        <f t="shared" si="739"/>
        <v>0</v>
      </c>
      <c r="CA1074" s="91">
        <v>0</v>
      </c>
      <c r="CB1074" s="96" t="s">
        <v>5719</v>
      </c>
      <c r="CC1074" s="91">
        <f t="shared" si="744"/>
        <v>0</v>
      </c>
      <c r="CD1074" s="91">
        <f t="shared" si="745"/>
        <v>0</v>
      </c>
      <c r="CE1074" s="93">
        <f t="shared" si="746"/>
        <v>0</v>
      </c>
      <c r="CF1074" s="93">
        <f t="shared" si="747"/>
        <v>0</v>
      </c>
      <c r="CG1074" s="105"/>
      <c r="CH1074" s="105"/>
      <c r="CI1074" s="86"/>
      <c r="CJ1074" s="188"/>
      <c r="CK1074" s="181">
        <f t="shared" si="748"/>
        <v>0</v>
      </c>
      <c r="CL1074" s="181">
        <f t="shared" si="749"/>
        <v>0</v>
      </c>
      <c r="CM1074" s="86" t="s">
        <v>5723</v>
      </c>
      <c r="CN1074" s="182"/>
      <c r="CO1074" s="183"/>
      <c r="CP1074" s="86" t="s">
        <v>5724</v>
      </c>
      <c r="CQ1074" s="153"/>
      <c r="CR1074" s="187" t="e">
        <f t="shared" si="750"/>
        <v>#VALUE!</v>
      </c>
      <c r="CS1074" s="188">
        <v>0</v>
      </c>
      <c r="CT1074" s="188" t="e">
        <f t="shared" si="752"/>
        <v>#VALUE!</v>
      </c>
      <c r="CU1074" s="93"/>
      <c r="CV1074" s="94">
        <f t="shared" si="734"/>
        <v>0</v>
      </c>
      <c r="CW1074" s="93">
        <f t="shared" si="735"/>
        <v>0</v>
      </c>
      <c r="CX1074" s="86">
        <f t="shared" si="736"/>
        <v>0</v>
      </c>
      <c r="CY1074" s="93" t="e">
        <f t="shared" si="753"/>
        <v>#VALUE!</v>
      </c>
      <c r="CZ1074" s="93">
        <v>0</v>
      </c>
      <c r="DA1074" s="93">
        <v>0</v>
      </c>
      <c r="DB1074" s="93" t="e">
        <f t="shared" si="754"/>
        <v>#VALUE!</v>
      </c>
      <c r="DC1074" s="93">
        <v>0</v>
      </c>
      <c r="DD1074" s="91">
        <v>0</v>
      </c>
      <c r="DE1074" s="93" t="e">
        <f t="shared" si="755"/>
        <v>#VALUE!</v>
      </c>
      <c r="DF1074" s="93">
        <f t="shared" si="727"/>
        <v>0</v>
      </c>
      <c r="DG1074" s="93"/>
      <c r="DH1074" s="93">
        <v>0</v>
      </c>
      <c r="DI1074" s="93">
        <v>0</v>
      </c>
      <c r="DJ1074" s="86">
        <f t="shared" si="756"/>
        <v>0</v>
      </c>
      <c r="DK1074" s="91">
        <v>0</v>
      </c>
      <c r="DL1074" s="93"/>
      <c r="DM1074" s="93">
        <v>0</v>
      </c>
      <c r="DN1074" s="93" t="e">
        <f t="shared" si="728"/>
        <v>#VALUE!</v>
      </c>
      <c r="DO1074" s="93" t="e">
        <f t="shared" si="757"/>
        <v>#VALUE!</v>
      </c>
      <c r="DP1074" s="92" t="e">
        <f t="shared" si="758"/>
        <v>#VALUE!</v>
      </c>
      <c r="DQ1074" s="97">
        <f t="shared" si="729"/>
        <v>0</v>
      </c>
      <c r="DR1074" s="98">
        <f t="shared" si="759"/>
        <v>10</v>
      </c>
      <c r="DS1074" s="93" t="str">
        <f t="shared" si="760"/>
        <v>Mã tin sai !!!</v>
      </c>
      <c r="DT1074" s="93"/>
      <c r="DU1074" s="78" t="e">
        <f t="shared" si="730"/>
        <v>#VALUE!</v>
      </c>
      <c r="DV1074" s="78" t="e">
        <f>INDEX('08_DMGiaDat'!$L:$L,MATCH(DU1074,'08_DMGiaDat'!$R:$R,0))</f>
        <v>#VALUE!</v>
      </c>
      <c r="DW1074" s="78" t="str">
        <f t="shared" si="731"/>
        <v>5010700200100000001</v>
      </c>
      <c r="DX1074" s="78" t="str">
        <f>IFERROR(VLOOKUP(DW1074,'08_DMGiaDat'!C1018:C1019,2,FALSE),"N")</f>
        <v>N</v>
      </c>
      <c r="DY1074" s="78" t="str">
        <f t="shared" si="732"/>
        <v>50107002001001</v>
      </c>
      <c r="DZ1074" s="78" t="str">
        <f>IFERROR(VLOOKUP(DY1074,'08_DMGiaDat'!C1018:C1019,2,FALSE),"N")</f>
        <v>N</v>
      </c>
      <c r="EA1074" s="78" t="str">
        <f t="shared" si="733"/>
        <v>5010700200100000001</v>
      </c>
      <c r="EB1074" s="78" t="str">
        <f>IFERROR(VLOOKUP(EA1074,'08_DMGiaDat'!C1018:C1019,2,FALSE),"N")</f>
        <v>N</v>
      </c>
      <c r="EC1074" s="92" t="e">
        <f>IF(DV1074&lt;&gt;"N",DV1074,IF(DX1074&lt;&gt;"N",DX1074,IF(DZ1074&lt;&gt;"N",DZ1074*VLOOKUP(LEFT(CB1074,3),'03_DMMucDich'!C1002:C1006,5,FALSE),IF(EB1074&lt;&gt;"N",EB1074*VLOOKUP(LEFT(CB1074,3),'03_DMMucDich'!C1002:C1006,5,FALSE),"N/A"))))</f>
        <v>#VALUE!</v>
      </c>
    </row>
    <row r="1075" spans="1:133" s="34" customFormat="1" ht="16" x14ac:dyDescent="0.2">
      <c r="A1075" s="85">
        <v>1061</v>
      </c>
      <c r="B1075" s="86"/>
      <c r="C1075" s="87"/>
      <c r="D1075" s="141"/>
      <c r="E1075" s="86"/>
      <c r="F1075" s="88"/>
      <c r="G1075" s="88" t="s">
        <v>5718</v>
      </c>
      <c r="H1075" s="151">
        <v>2022</v>
      </c>
      <c r="I1075" s="86"/>
      <c r="J1075" s="86"/>
      <c r="K1075" s="145"/>
      <c r="L1075" s="105"/>
      <c r="M1075" s="86"/>
      <c r="N1075" s="105"/>
      <c r="O1075" s="105"/>
      <c r="P1075" s="86"/>
      <c r="Q1075" s="86"/>
      <c r="R1075" s="153"/>
      <c r="S1075" s="86"/>
      <c r="T1075" s="86"/>
      <c r="U1075" s="86"/>
      <c r="V1075" s="86" t="str">
        <f t="shared" si="740"/>
        <v xml:space="preserve">, </v>
      </c>
      <c r="W1075" s="86"/>
      <c r="X1075" s="86"/>
      <c r="Y1075" s="86"/>
      <c r="Z1075" s="88"/>
      <c r="AA1075" s="105"/>
      <c r="AB1075" s="86"/>
      <c r="AC1075" s="90"/>
      <c r="AD1075" s="86"/>
      <c r="AE1075" s="86"/>
      <c r="AF1075" s="86"/>
      <c r="AG1075" s="86"/>
      <c r="AH1075" s="160"/>
      <c r="AI1075" s="153"/>
      <c r="AJ1075" s="153"/>
      <c r="AK1075" s="86"/>
      <c r="AL1075" s="86"/>
      <c r="AM1075" s="153"/>
      <c r="AN1075" s="153"/>
      <c r="AO1075" s="165"/>
      <c r="AP1075" s="153"/>
      <c r="AQ1075" s="153"/>
      <c r="AR1075" s="166">
        <v>0</v>
      </c>
      <c r="AS1075" s="88" t="s">
        <v>5719</v>
      </c>
      <c r="AT1075" s="92">
        <f t="shared" si="751"/>
        <v>0</v>
      </c>
      <c r="AU1075" s="93">
        <v>0</v>
      </c>
      <c r="AV1075" s="93">
        <v>0</v>
      </c>
      <c r="AW1075" s="166">
        <v>0</v>
      </c>
      <c r="AX1075" s="93">
        <v>0</v>
      </c>
      <c r="AY1075" s="177"/>
      <c r="AZ1075" s="177">
        <v>0</v>
      </c>
      <c r="BA1075" s="178"/>
      <c r="BB1075" s="105"/>
      <c r="BC1075" s="105"/>
      <c r="BD1075" s="93"/>
      <c r="BE1075" s="93">
        <v>0</v>
      </c>
      <c r="BF1075" s="91">
        <v>0</v>
      </c>
      <c r="BG1075" s="94"/>
      <c r="BH1075" s="95"/>
      <c r="BI1075" s="93">
        <f t="shared" si="720"/>
        <v>0</v>
      </c>
      <c r="BJ1075" s="105">
        <f t="shared" si="721"/>
        <v>0</v>
      </c>
      <c r="BK1075" s="88">
        <f t="shared" si="722"/>
        <v>0</v>
      </c>
      <c r="BL1075" s="86">
        <f t="shared" si="723"/>
        <v>0</v>
      </c>
      <c r="BM1075" s="105">
        <f t="shared" si="724"/>
        <v>0</v>
      </c>
      <c r="BN1075" s="86">
        <f t="shared" si="725"/>
        <v>0</v>
      </c>
      <c r="BO1075" s="86">
        <f t="shared" si="726"/>
        <v>0</v>
      </c>
      <c r="BP1075" s="86">
        <f t="shared" si="741"/>
        <v>0</v>
      </c>
      <c r="BQ1075" s="160"/>
      <c r="BR1075" s="86" t="s">
        <v>5720</v>
      </c>
      <c r="BS1075" s="88" t="s">
        <v>5721</v>
      </c>
      <c r="BT1075" s="86" t="s">
        <v>5722</v>
      </c>
      <c r="BU1075" s="86"/>
      <c r="BV1075" s="86">
        <f t="shared" si="742"/>
        <v>0</v>
      </c>
      <c r="BW1075" s="105" t="str">
        <f t="shared" si="743"/>
        <v/>
      </c>
      <c r="BX1075" s="86">
        <f t="shared" si="737"/>
        <v>0</v>
      </c>
      <c r="BY1075" s="86">
        <f t="shared" si="738"/>
        <v>0</v>
      </c>
      <c r="BZ1075" s="91">
        <f t="shared" si="739"/>
        <v>0</v>
      </c>
      <c r="CA1075" s="91">
        <v>0</v>
      </c>
      <c r="CB1075" s="96" t="s">
        <v>5719</v>
      </c>
      <c r="CC1075" s="91">
        <f t="shared" si="744"/>
        <v>0</v>
      </c>
      <c r="CD1075" s="91">
        <f t="shared" si="745"/>
        <v>0</v>
      </c>
      <c r="CE1075" s="93">
        <f t="shared" si="746"/>
        <v>0</v>
      </c>
      <c r="CF1075" s="93">
        <f t="shared" si="747"/>
        <v>0</v>
      </c>
      <c r="CG1075" s="105"/>
      <c r="CH1075" s="105"/>
      <c r="CI1075" s="86"/>
      <c r="CJ1075" s="188"/>
      <c r="CK1075" s="181">
        <f t="shared" si="748"/>
        <v>0</v>
      </c>
      <c r="CL1075" s="181">
        <f t="shared" si="749"/>
        <v>0</v>
      </c>
      <c r="CM1075" s="86" t="s">
        <v>5723</v>
      </c>
      <c r="CN1075" s="182"/>
      <c r="CO1075" s="183"/>
      <c r="CP1075" s="86" t="s">
        <v>5724</v>
      </c>
      <c r="CQ1075" s="153"/>
      <c r="CR1075" s="187" t="e">
        <f t="shared" si="750"/>
        <v>#VALUE!</v>
      </c>
      <c r="CS1075" s="188">
        <v>0</v>
      </c>
      <c r="CT1075" s="188" t="e">
        <f t="shared" si="752"/>
        <v>#VALUE!</v>
      </c>
      <c r="CU1075" s="93"/>
      <c r="CV1075" s="94">
        <f t="shared" si="734"/>
        <v>0</v>
      </c>
      <c r="CW1075" s="93">
        <f t="shared" si="735"/>
        <v>0</v>
      </c>
      <c r="CX1075" s="86">
        <f t="shared" si="736"/>
        <v>0</v>
      </c>
      <c r="CY1075" s="93" t="e">
        <f t="shared" si="753"/>
        <v>#VALUE!</v>
      </c>
      <c r="CZ1075" s="93">
        <v>0</v>
      </c>
      <c r="DA1075" s="93">
        <v>0</v>
      </c>
      <c r="DB1075" s="93" t="e">
        <f t="shared" si="754"/>
        <v>#VALUE!</v>
      </c>
      <c r="DC1075" s="93">
        <v>0</v>
      </c>
      <c r="DD1075" s="91">
        <v>0</v>
      </c>
      <c r="DE1075" s="93" t="e">
        <f t="shared" si="755"/>
        <v>#VALUE!</v>
      </c>
      <c r="DF1075" s="93">
        <f t="shared" si="727"/>
        <v>0</v>
      </c>
      <c r="DG1075" s="93"/>
      <c r="DH1075" s="93">
        <v>0</v>
      </c>
      <c r="DI1075" s="93">
        <v>0</v>
      </c>
      <c r="DJ1075" s="86">
        <f t="shared" si="756"/>
        <v>0</v>
      </c>
      <c r="DK1075" s="91">
        <v>0</v>
      </c>
      <c r="DL1075" s="93"/>
      <c r="DM1075" s="93">
        <v>0</v>
      </c>
      <c r="DN1075" s="93" t="e">
        <f t="shared" si="728"/>
        <v>#VALUE!</v>
      </c>
      <c r="DO1075" s="93" t="e">
        <f t="shared" si="757"/>
        <v>#VALUE!</v>
      </c>
      <c r="DP1075" s="92" t="e">
        <f t="shared" si="758"/>
        <v>#VALUE!</v>
      </c>
      <c r="DQ1075" s="97">
        <f t="shared" si="729"/>
        <v>0</v>
      </c>
      <c r="DR1075" s="98">
        <f t="shared" si="759"/>
        <v>10</v>
      </c>
      <c r="DS1075" s="93" t="str">
        <f t="shared" si="760"/>
        <v>Mã tin sai !!!</v>
      </c>
      <c r="DT1075" s="93"/>
      <c r="DU1075" s="78" t="e">
        <f t="shared" si="730"/>
        <v>#VALUE!</v>
      </c>
      <c r="DV1075" s="78" t="e">
        <f>INDEX('08_DMGiaDat'!$L:$L,MATCH(DU1075,'08_DMGiaDat'!$R:$R,0))</f>
        <v>#VALUE!</v>
      </c>
      <c r="DW1075" s="78" t="str">
        <f t="shared" si="731"/>
        <v>5010700200100000001</v>
      </c>
      <c r="DX1075" s="78" t="str">
        <f>IFERROR(VLOOKUP(DW1075,'08_DMGiaDat'!C1018:C1019,2,FALSE),"N")</f>
        <v>N</v>
      </c>
      <c r="DY1075" s="78" t="str">
        <f t="shared" si="732"/>
        <v>50107002001001</v>
      </c>
      <c r="DZ1075" s="78" t="str">
        <f>IFERROR(VLOOKUP(DY1075,'08_DMGiaDat'!C1018:C1019,2,FALSE),"N")</f>
        <v>N</v>
      </c>
      <c r="EA1075" s="78" t="str">
        <f t="shared" si="733"/>
        <v>5010700200100000001</v>
      </c>
      <c r="EB1075" s="78" t="str">
        <f>IFERROR(VLOOKUP(EA1075,'08_DMGiaDat'!C1018:C1019,2,FALSE),"N")</f>
        <v>N</v>
      </c>
      <c r="EC1075" s="92" t="e">
        <f>IF(DV1075&lt;&gt;"N",DV1075,IF(DX1075&lt;&gt;"N",DX1075,IF(DZ1075&lt;&gt;"N",DZ1075*VLOOKUP(LEFT(CB1075,3),'03_DMMucDich'!C1002:C1006,5,FALSE),IF(EB1075&lt;&gt;"N",EB1075*VLOOKUP(LEFT(CB1075,3),'03_DMMucDich'!C1002:C1006,5,FALSE),"N/A"))))</f>
        <v>#VALUE!</v>
      </c>
    </row>
    <row r="1076" spans="1:133" s="34" customFormat="1" ht="16" x14ac:dyDescent="0.2">
      <c r="A1076" s="85">
        <v>1062</v>
      </c>
      <c r="B1076" s="86"/>
      <c r="C1076" s="87"/>
      <c r="D1076" s="141"/>
      <c r="E1076" s="86"/>
      <c r="F1076" s="88"/>
      <c r="G1076" s="88" t="s">
        <v>5718</v>
      </c>
      <c r="H1076" s="151">
        <v>2022</v>
      </c>
      <c r="I1076" s="86"/>
      <c r="J1076" s="86"/>
      <c r="K1076" s="145"/>
      <c r="L1076" s="105"/>
      <c r="M1076" s="86"/>
      <c r="N1076" s="105"/>
      <c r="O1076" s="105"/>
      <c r="P1076" s="86"/>
      <c r="Q1076" s="86"/>
      <c r="R1076" s="153"/>
      <c r="S1076" s="86"/>
      <c r="T1076" s="86"/>
      <c r="U1076" s="86"/>
      <c r="V1076" s="86" t="str">
        <f t="shared" si="740"/>
        <v xml:space="preserve">, </v>
      </c>
      <c r="W1076" s="86"/>
      <c r="X1076" s="86"/>
      <c r="Y1076" s="86"/>
      <c r="Z1076" s="88"/>
      <c r="AA1076" s="105"/>
      <c r="AB1076" s="86"/>
      <c r="AC1076" s="90"/>
      <c r="AD1076" s="86"/>
      <c r="AE1076" s="86"/>
      <c r="AF1076" s="86"/>
      <c r="AG1076" s="86"/>
      <c r="AH1076" s="160"/>
      <c r="AI1076" s="153"/>
      <c r="AJ1076" s="153"/>
      <c r="AK1076" s="86"/>
      <c r="AL1076" s="86"/>
      <c r="AM1076" s="153"/>
      <c r="AN1076" s="153"/>
      <c r="AO1076" s="165"/>
      <c r="AP1076" s="153"/>
      <c r="AQ1076" s="153"/>
      <c r="AR1076" s="166">
        <v>0</v>
      </c>
      <c r="AS1076" s="88" t="s">
        <v>5719</v>
      </c>
      <c r="AT1076" s="92">
        <f t="shared" si="751"/>
        <v>0</v>
      </c>
      <c r="AU1076" s="93">
        <v>0</v>
      </c>
      <c r="AV1076" s="93">
        <v>0</v>
      </c>
      <c r="AW1076" s="166">
        <v>0</v>
      </c>
      <c r="AX1076" s="93">
        <v>0</v>
      </c>
      <c r="AY1076" s="177"/>
      <c r="AZ1076" s="177">
        <v>0</v>
      </c>
      <c r="BA1076" s="178"/>
      <c r="BB1076" s="105"/>
      <c r="BC1076" s="105"/>
      <c r="BD1076" s="93"/>
      <c r="BE1076" s="93">
        <v>0</v>
      </c>
      <c r="BF1076" s="91">
        <v>0</v>
      </c>
      <c r="BG1076" s="94"/>
      <c r="BH1076" s="95"/>
      <c r="BI1076" s="93">
        <f t="shared" si="720"/>
        <v>0</v>
      </c>
      <c r="BJ1076" s="105">
        <f t="shared" si="721"/>
        <v>0</v>
      </c>
      <c r="BK1076" s="88">
        <f t="shared" si="722"/>
        <v>0</v>
      </c>
      <c r="BL1076" s="86">
        <f t="shared" si="723"/>
        <v>0</v>
      </c>
      <c r="BM1076" s="105">
        <f t="shared" si="724"/>
        <v>0</v>
      </c>
      <c r="BN1076" s="86">
        <f t="shared" si="725"/>
        <v>0</v>
      </c>
      <c r="BO1076" s="86">
        <f t="shared" si="726"/>
        <v>0</v>
      </c>
      <c r="BP1076" s="86">
        <f t="shared" si="741"/>
        <v>0</v>
      </c>
      <c r="BQ1076" s="160"/>
      <c r="BR1076" s="86" t="s">
        <v>5720</v>
      </c>
      <c r="BS1076" s="88" t="s">
        <v>5721</v>
      </c>
      <c r="BT1076" s="86" t="s">
        <v>5722</v>
      </c>
      <c r="BU1076" s="86"/>
      <c r="BV1076" s="86">
        <f t="shared" si="742"/>
        <v>0</v>
      </c>
      <c r="BW1076" s="105" t="str">
        <f t="shared" si="743"/>
        <v/>
      </c>
      <c r="BX1076" s="86">
        <f t="shared" si="737"/>
        <v>0</v>
      </c>
      <c r="BY1076" s="86">
        <f t="shared" si="738"/>
        <v>0</v>
      </c>
      <c r="BZ1076" s="91">
        <f t="shared" si="739"/>
        <v>0</v>
      </c>
      <c r="CA1076" s="91">
        <v>0</v>
      </c>
      <c r="CB1076" s="96" t="s">
        <v>5719</v>
      </c>
      <c r="CC1076" s="91">
        <f t="shared" si="744"/>
        <v>0</v>
      </c>
      <c r="CD1076" s="91">
        <f t="shared" si="745"/>
        <v>0</v>
      </c>
      <c r="CE1076" s="93">
        <f t="shared" si="746"/>
        <v>0</v>
      </c>
      <c r="CF1076" s="93">
        <f t="shared" si="747"/>
        <v>0</v>
      </c>
      <c r="CG1076" s="105"/>
      <c r="CH1076" s="105"/>
      <c r="CI1076" s="86"/>
      <c r="CJ1076" s="188"/>
      <c r="CK1076" s="181">
        <f t="shared" si="748"/>
        <v>0</v>
      </c>
      <c r="CL1076" s="181">
        <f t="shared" si="749"/>
        <v>0</v>
      </c>
      <c r="CM1076" s="86" t="s">
        <v>5723</v>
      </c>
      <c r="CN1076" s="182"/>
      <c r="CO1076" s="183"/>
      <c r="CP1076" s="86" t="s">
        <v>5724</v>
      </c>
      <c r="CQ1076" s="153"/>
      <c r="CR1076" s="187" t="e">
        <f t="shared" si="750"/>
        <v>#VALUE!</v>
      </c>
      <c r="CS1076" s="188">
        <v>0</v>
      </c>
      <c r="CT1076" s="188" t="e">
        <f t="shared" si="752"/>
        <v>#VALUE!</v>
      </c>
      <c r="CU1076" s="93"/>
      <c r="CV1076" s="94">
        <f t="shared" si="734"/>
        <v>0</v>
      </c>
      <c r="CW1076" s="93">
        <f t="shared" si="735"/>
        <v>0</v>
      </c>
      <c r="CX1076" s="86">
        <f t="shared" si="736"/>
        <v>0</v>
      </c>
      <c r="CY1076" s="93" t="e">
        <f t="shared" si="753"/>
        <v>#VALUE!</v>
      </c>
      <c r="CZ1076" s="93">
        <v>0</v>
      </c>
      <c r="DA1076" s="93">
        <v>0</v>
      </c>
      <c r="DB1076" s="93" t="e">
        <f t="shared" si="754"/>
        <v>#VALUE!</v>
      </c>
      <c r="DC1076" s="93">
        <v>0</v>
      </c>
      <c r="DD1076" s="91">
        <v>0</v>
      </c>
      <c r="DE1076" s="93" t="e">
        <f t="shared" si="755"/>
        <v>#VALUE!</v>
      </c>
      <c r="DF1076" s="93">
        <f t="shared" si="727"/>
        <v>0</v>
      </c>
      <c r="DG1076" s="93"/>
      <c r="DH1076" s="93">
        <v>0</v>
      </c>
      <c r="DI1076" s="93">
        <v>0</v>
      </c>
      <c r="DJ1076" s="86">
        <f t="shared" si="756"/>
        <v>0</v>
      </c>
      <c r="DK1076" s="91">
        <v>0</v>
      </c>
      <c r="DL1076" s="93"/>
      <c r="DM1076" s="93">
        <v>0</v>
      </c>
      <c r="DN1076" s="93" t="e">
        <f t="shared" si="728"/>
        <v>#VALUE!</v>
      </c>
      <c r="DO1076" s="93" t="e">
        <f t="shared" si="757"/>
        <v>#VALUE!</v>
      </c>
      <c r="DP1076" s="92" t="e">
        <f t="shared" si="758"/>
        <v>#VALUE!</v>
      </c>
      <c r="DQ1076" s="97">
        <f t="shared" si="729"/>
        <v>0</v>
      </c>
      <c r="DR1076" s="98">
        <f t="shared" si="759"/>
        <v>10</v>
      </c>
      <c r="DS1076" s="93" t="str">
        <f t="shared" si="760"/>
        <v>Mã tin sai !!!</v>
      </c>
      <c r="DT1076" s="93"/>
      <c r="DU1076" s="78" t="e">
        <f t="shared" si="730"/>
        <v>#VALUE!</v>
      </c>
      <c r="DV1076" s="78" t="e">
        <f>INDEX('08_DMGiaDat'!$L:$L,MATCH(DU1076,'08_DMGiaDat'!$R:$R,0))</f>
        <v>#VALUE!</v>
      </c>
      <c r="DW1076" s="78" t="str">
        <f t="shared" si="731"/>
        <v>5010700200100000001</v>
      </c>
      <c r="DX1076" s="78" t="str">
        <f>IFERROR(VLOOKUP(DW1076,'08_DMGiaDat'!C1018:C1019,2,FALSE),"N")</f>
        <v>N</v>
      </c>
      <c r="DY1076" s="78" t="str">
        <f t="shared" si="732"/>
        <v>50107002001001</v>
      </c>
      <c r="DZ1076" s="78" t="str">
        <f>IFERROR(VLOOKUP(DY1076,'08_DMGiaDat'!C1018:C1019,2,FALSE),"N")</f>
        <v>N</v>
      </c>
      <c r="EA1076" s="78" t="str">
        <f t="shared" si="733"/>
        <v>5010700200100000001</v>
      </c>
      <c r="EB1076" s="78" t="str">
        <f>IFERROR(VLOOKUP(EA1076,'08_DMGiaDat'!C1018:C1019,2,FALSE),"N")</f>
        <v>N</v>
      </c>
      <c r="EC1076" s="92" t="e">
        <f>IF(DV1076&lt;&gt;"N",DV1076,IF(DX1076&lt;&gt;"N",DX1076,IF(DZ1076&lt;&gt;"N",DZ1076*VLOOKUP(LEFT(CB1076,3),'03_DMMucDich'!C1002:C1006,5,FALSE),IF(EB1076&lt;&gt;"N",EB1076*VLOOKUP(LEFT(CB1076,3),'03_DMMucDich'!C1002:C1006,5,FALSE),"N/A"))))</f>
        <v>#VALUE!</v>
      </c>
    </row>
    <row r="1077" spans="1:133" s="34" customFormat="1" ht="16" x14ac:dyDescent="0.2">
      <c r="A1077" s="85">
        <v>1063</v>
      </c>
      <c r="B1077" s="86"/>
      <c r="C1077" s="87"/>
      <c r="D1077" s="141"/>
      <c r="E1077" s="86"/>
      <c r="F1077" s="88"/>
      <c r="G1077" s="88" t="s">
        <v>5718</v>
      </c>
      <c r="H1077" s="151">
        <v>2022</v>
      </c>
      <c r="I1077" s="86"/>
      <c r="J1077" s="86"/>
      <c r="K1077" s="145"/>
      <c r="L1077" s="105"/>
      <c r="M1077" s="86"/>
      <c r="N1077" s="105"/>
      <c r="O1077" s="105"/>
      <c r="P1077" s="86"/>
      <c r="Q1077" s="86"/>
      <c r="R1077" s="153"/>
      <c r="S1077" s="86"/>
      <c r="T1077" s="86"/>
      <c r="U1077" s="86"/>
      <c r="V1077" s="86" t="str">
        <f t="shared" si="740"/>
        <v xml:space="preserve">, </v>
      </c>
      <c r="W1077" s="86"/>
      <c r="X1077" s="86"/>
      <c r="Y1077" s="86"/>
      <c r="Z1077" s="88"/>
      <c r="AA1077" s="105"/>
      <c r="AB1077" s="86"/>
      <c r="AC1077" s="90"/>
      <c r="AD1077" s="86"/>
      <c r="AE1077" s="86"/>
      <c r="AF1077" s="86"/>
      <c r="AG1077" s="86"/>
      <c r="AH1077" s="160"/>
      <c r="AI1077" s="153"/>
      <c r="AJ1077" s="153"/>
      <c r="AK1077" s="86"/>
      <c r="AL1077" s="86"/>
      <c r="AM1077" s="153"/>
      <c r="AN1077" s="153"/>
      <c r="AO1077" s="165"/>
      <c r="AP1077" s="153"/>
      <c r="AQ1077" s="153"/>
      <c r="AR1077" s="166">
        <v>0</v>
      </c>
      <c r="AS1077" s="88" t="s">
        <v>5719</v>
      </c>
      <c r="AT1077" s="92">
        <f t="shared" si="751"/>
        <v>0</v>
      </c>
      <c r="AU1077" s="93">
        <v>0</v>
      </c>
      <c r="AV1077" s="93">
        <v>0</v>
      </c>
      <c r="AW1077" s="166">
        <v>0</v>
      </c>
      <c r="AX1077" s="93">
        <v>0</v>
      </c>
      <c r="AY1077" s="177"/>
      <c r="AZ1077" s="177">
        <v>0</v>
      </c>
      <c r="BA1077" s="178"/>
      <c r="BB1077" s="105"/>
      <c r="BC1077" s="105"/>
      <c r="BD1077" s="93"/>
      <c r="BE1077" s="93">
        <v>0</v>
      </c>
      <c r="BF1077" s="91">
        <v>0</v>
      </c>
      <c r="BG1077" s="94"/>
      <c r="BH1077" s="95"/>
      <c r="BI1077" s="93">
        <f t="shared" si="720"/>
        <v>0</v>
      </c>
      <c r="BJ1077" s="105">
        <f t="shared" si="721"/>
        <v>0</v>
      </c>
      <c r="BK1077" s="88">
        <f t="shared" si="722"/>
        <v>0</v>
      </c>
      <c r="BL1077" s="86">
        <f t="shared" si="723"/>
        <v>0</v>
      </c>
      <c r="BM1077" s="105">
        <f t="shared" si="724"/>
        <v>0</v>
      </c>
      <c r="BN1077" s="86">
        <f t="shared" si="725"/>
        <v>0</v>
      </c>
      <c r="BO1077" s="86">
        <f t="shared" si="726"/>
        <v>0</v>
      </c>
      <c r="BP1077" s="86">
        <f t="shared" si="741"/>
        <v>0</v>
      </c>
      <c r="BQ1077" s="160"/>
      <c r="BR1077" s="86" t="s">
        <v>5720</v>
      </c>
      <c r="BS1077" s="88" t="s">
        <v>5721</v>
      </c>
      <c r="BT1077" s="86" t="s">
        <v>5722</v>
      </c>
      <c r="BU1077" s="86"/>
      <c r="BV1077" s="86">
        <f t="shared" si="742"/>
        <v>0</v>
      </c>
      <c r="BW1077" s="105" t="str">
        <f t="shared" si="743"/>
        <v/>
      </c>
      <c r="BX1077" s="86">
        <f t="shared" si="737"/>
        <v>0</v>
      </c>
      <c r="BY1077" s="86">
        <f t="shared" si="738"/>
        <v>0</v>
      </c>
      <c r="BZ1077" s="91">
        <f t="shared" si="739"/>
        <v>0</v>
      </c>
      <c r="CA1077" s="91">
        <v>0</v>
      </c>
      <c r="CB1077" s="96" t="s">
        <v>5719</v>
      </c>
      <c r="CC1077" s="91">
        <f t="shared" si="744"/>
        <v>0</v>
      </c>
      <c r="CD1077" s="91">
        <f t="shared" si="745"/>
        <v>0</v>
      </c>
      <c r="CE1077" s="93">
        <f t="shared" si="746"/>
        <v>0</v>
      </c>
      <c r="CF1077" s="93">
        <f t="shared" si="747"/>
        <v>0</v>
      </c>
      <c r="CG1077" s="105"/>
      <c r="CH1077" s="105"/>
      <c r="CI1077" s="86"/>
      <c r="CJ1077" s="188"/>
      <c r="CK1077" s="181">
        <f t="shared" si="748"/>
        <v>0</v>
      </c>
      <c r="CL1077" s="181">
        <f t="shared" si="749"/>
        <v>0</v>
      </c>
      <c r="CM1077" s="86" t="s">
        <v>5723</v>
      </c>
      <c r="CN1077" s="182"/>
      <c r="CO1077" s="183"/>
      <c r="CP1077" s="86" t="s">
        <v>5724</v>
      </c>
      <c r="CQ1077" s="153"/>
      <c r="CR1077" s="187" t="e">
        <f t="shared" si="750"/>
        <v>#VALUE!</v>
      </c>
      <c r="CS1077" s="188">
        <v>0</v>
      </c>
      <c r="CT1077" s="188" t="e">
        <f t="shared" si="752"/>
        <v>#VALUE!</v>
      </c>
      <c r="CU1077" s="93"/>
      <c r="CV1077" s="94">
        <f t="shared" si="734"/>
        <v>0</v>
      </c>
      <c r="CW1077" s="93">
        <f t="shared" si="735"/>
        <v>0</v>
      </c>
      <c r="CX1077" s="86">
        <f t="shared" si="736"/>
        <v>0</v>
      </c>
      <c r="CY1077" s="93" t="e">
        <f t="shared" si="753"/>
        <v>#VALUE!</v>
      </c>
      <c r="CZ1077" s="93">
        <v>0</v>
      </c>
      <c r="DA1077" s="93">
        <v>0</v>
      </c>
      <c r="DB1077" s="93" t="e">
        <f t="shared" si="754"/>
        <v>#VALUE!</v>
      </c>
      <c r="DC1077" s="93">
        <v>0</v>
      </c>
      <c r="DD1077" s="91">
        <v>0</v>
      </c>
      <c r="DE1077" s="93" t="e">
        <f t="shared" si="755"/>
        <v>#VALUE!</v>
      </c>
      <c r="DF1077" s="93">
        <f t="shared" si="727"/>
        <v>0</v>
      </c>
      <c r="DG1077" s="93"/>
      <c r="DH1077" s="93">
        <v>0</v>
      </c>
      <c r="DI1077" s="93">
        <v>0</v>
      </c>
      <c r="DJ1077" s="86">
        <f t="shared" si="756"/>
        <v>0</v>
      </c>
      <c r="DK1077" s="91">
        <v>0</v>
      </c>
      <c r="DL1077" s="93"/>
      <c r="DM1077" s="93">
        <v>0</v>
      </c>
      <c r="DN1077" s="93" t="e">
        <f t="shared" si="728"/>
        <v>#VALUE!</v>
      </c>
      <c r="DO1077" s="93" t="e">
        <f t="shared" si="757"/>
        <v>#VALUE!</v>
      </c>
      <c r="DP1077" s="92" t="e">
        <f t="shared" si="758"/>
        <v>#VALUE!</v>
      </c>
      <c r="DQ1077" s="97">
        <f t="shared" si="729"/>
        <v>0</v>
      </c>
      <c r="DR1077" s="98">
        <f t="shared" si="759"/>
        <v>10</v>
      </c>
      <c r="DS1077" s="93" t="str">
        <f t="shared" si="760"/>
        <v>Mã tin sai !!!</v>
      </c>
      <c r="DT1077" s="93"/>
      <c r="DU1077" s="78" t="e">
        <f t="shared" si="730"/>
        <v>#VALUE!</v>
      </c>
      <c r="DV1077" s="78" t="e">
        <f>INDEX('08_DMGiaDat'!$L:$L,MATCH(DU1077,'08_DMGiaDat'!$R:$R,0))</f>
        <v>#VALUE!</v>
      </c>
      <c r="DW1077" s="78" t="str">
        <f t="shared" si="731"/>
        <v>5010700200100000001</v>
      </c>
      <c r="DX1077" s="78" t="str">
        <f>IFERROR(VLOOKUP(DW1077,'08_DMGiaDat'!C1018:C1019,2,FALSE),"N")</f>
        <v>N</v>
      </c>
      <c r="DY1077" s="78" t="str">
        <f t="shared" si="732"/>
        <v>50107002001001</v>
      </c>
      <c r="DZ1077" s="78" t="str">
        <f>IFERROR(VLOOKUP(DY1077,'08_DMGiaDat'!C1018:C1019,2,FALSE),"N")</f>
        <v>N</v>
      </c>
      <c r="EA1077" s="78" t="str">
        <f t="shared" si="733"/>
        <v>5010700200100000001</v>
      </c>
      <c r="EB1077" s="78" t="str">
        <f>IFERROR(VLOOKUP(EA1077,'08_DMGiaDat'!C1018:C1019,2,FALSE),"N")</f>
        <v>N</v>
      </c>
      <c r="EC1077" s="92" t="e">
        <f>IF(DV1077&lt;&gt;"N",DV1077,IF(DX1077&lt;&gt;"N",DX1077,IF(DZ1077&lt;&gt;"N",DZ1077*VLOOKUP(LEFT(CB1077,3),'03_DMMucDich'!C1002:C1006,5,FALSE),IF(EB1077&lt;&gt;"N",EB1077*VLOOKUP(LEFT(CB1077,3),'03_DMMucDich'!C1002:C1006,5,FALSE),"N/A"))))</f>
        <v>#VALUE!</v>
      </c>
    </row>
    <row r="1078" spans="1:133" s="34" customFormat="1" ht="16" x14ac:dyDescent="0.2">
      <c r="A1078" s="85">
        <v>1064</v>
      </c>
      <c r="B1078" s="86"/>
      <c r="C1078" s="87"/>
      <c r="D1078" s="141"/>
      <c r="E1078" s="86"/>
      <c r="F1078" s="88"/>
      <c r="G1078" s="88" t="s">
        <v>5718</v>
      </c>
      <c r="H1078" s="151">
        <v>2022</v>
      </c>
      <c r="I1078" s="86"/>
      <c r="J1078" s="86"/>
      <c r="K1078" s="145"/>
      <c r="L1078" s="105"/>
      <c r="M1078" s="86"/>
      <c r="N1078" s="105"/>
      <c r="O1078" s="105"/>
      <c r="P1078" s="86"/>
      <c r="Q1078" s="86"/>
      <c r="R1078" s="153"/>
      <c r="S1078" s="86"/>
      <c r="T1078" s="86"/>
      <c r="U1078" s="86"/>
      <c r="V1078" s="86" t="str">
        <f t="shared" si="740"/>
        <v xml:space="preserve">, </v>
      </c>
      <c r="W1078" s="86"/>
      <c r="X1078" s="86"/>
      <c r="Y1078" s="86"/>
      <c r="Z1078" s="88"/>
      <c r="AA1078" s="105"/>
      <c r="AB1078" s="86"/>
      <c r="AC1078" s="90"/>
      <c r="AD1078" s="86"/>
      <c r="AE1078" s="86"/>
      <c r="AF1078" s="86"/>
      <c r="AG1078" s="86"/>
      <c r="AH1078" s="160"/>
      <c r="AI1078" s="153"/>
      <c r="AJ1078" s="153"/>
      <c r="AK1078" s="86"/>
      <c r="AL1078" s="86"/>
      <c r="AM1078" s="153"/>
      <c r="AN1078" s="153"/>
      <c r="AO1078" s="165"/>
      <c r="AP1078" s="153"/>
      <c r="AQ1078" s="153"/>
      <c r="AR1078" s="166">
        <v>0</v>
      </c>
      <c r="AS1078" s="88" t="s">
        <v>5719</v>
      </c>
      <c r="AT1078" s="92">
        <f t="shared" si="751"/>
        <v>0</v>
      </c>
      <c r="AU1078" s="93">
        <v>0</v>
      </c>
      <c r="AV1078" s="93">
        <v>0</v>
      </c>
      <c r="AW1078" s="166">
        <v>0</v>
      </c>
      <c r="AX1078" s="93">
        <v>0</v>
      </c>
      <c r="AY1078" s="177"/>
      <c r="AZ1078" s="177">
        <v>0</v>
      </c>
      <c r="BA1078" s="178"/>
      <c r="BB1078" s="105"/>
      <c r="BC1078" s="105"/>
      <c r="BD1078" s="93"/>
      <c r="BE1078" s="93">
        <v>0</v>
      </c>
      <c r="BF1078" s="91">
        <v>0</v>
      </c>
      <c r="BG1078" s="94"/>
      <c r="BH1078" s="95"/>
      <c r="BI1078" s="93">
        <f t="shared" si="720"/>
        <v>0</v>
      </c>
      <c r="BJ1078" s="105">
        <f t="shared" si="721"/>
        <v>0</v>
      </c>
      <c r="BK1078" s="88">
        <f t="shared" si="722"/>
        <v>0</v>
      </c>
      <c r="BL1078" s="86">
        <f t="shared" si="723"/>
        <v>0</v>
      </c>
      <c r="BM1078" s="105">
        <f t="shared" si="724"/>
        <v>0</v>
      </c>
      <c r="BN1078" s="86">
        <f t="shared" si="725"/>
        <v>0</v>
      </c>
      <c r="BO1078" s="86">
        <f t="shared" si="726"/>
        <v>0</v>
      </c>
      <c r="BP1078" s="86">
        <f t="shared" si="741"/>
        <v>0</v>
      </c>
      <c r="BQ1078" s="160"/>
      <c r="BR1078" s="86" t="s">
        <v>5720</v>
      </c>
      <c r="BS1078" s="88" t="s">
        <v>5721</v>
      </c>
      <c r="BT1078" s="86" t="s">
        <v>5722</v>
      </c>
      <c r="BU1078" s="86"/>
      <c r="BV1078" s="86">
        <f t="shared" si="742"/>
        <v>0</v>
      </c>
      <c r="BW1078" s="105" t="str">
        <f t="shared" si="743"/>
        <v/>
      </c>
      <c r="BX1078" s="86">
        <f t="shared" si="737"/>
        <v>0</v>
      </c>
      <c r="BY1078" s="86">
        <f t="shared" si="738"/>
        <v>0</v>
      </c>
      <c r="BZ1078" s="91">
        <f t="shared" si="739"/>
        <v>0</v>
      </c>
      <c r="CA1078" s="91">
        <v>0</v>
      </c>
      <c r="CB1078" s="96" t="s">
        <v>5719</v>
      </c>
      <c r="CC1078" s="91">
        <f t="shared" si="744"/>
        <v>0</v>
      </c>
      <c r="CD1078" s="91">
        <f t="shared" si="745"/>
        <v>0</v>
      </c>
      <c r="CE1078" s="93">
        <f t="shared" si="746"/>
        <v>0</v>
      </c>
      <c r="CF1078" s="93">
        <f t="shared" si="747"/>
        <v>0</v>
      </c>
      <c r="CG1078" s="105"/>
      <c r="CH1078" s="105"/>
      <c r="CI1078" s="86"/>
      <c r="CJ1078" s="188"/>
      <c r="CK1078" s="181">
        <f t="shared" si="748"/>
        <v>0</v>
      </c>
      <c r="CL1078" s="181">
        <f t="shared" si="749"/>
        <v>0</v>
      </c>
      <c r="CM1078" s="86" t="s">
        <v>5723</v>
      </c>
      <c r="CN1078" s="182"/>
      <c r="CO1078" s="183"/>
      <c r="CP1078" s="86" t="s">
        <v>5724</v>
      </c>
      <c r="CQ1078" s="153"/>
      <c r="CR1078" s="187" t="e">
        <f t="shared" si="750"/>
        <v>#VALUE!</v>
      </c>
      <c r="CS1078" s="188">
        <v>0</v>
      </c>
      <c r="CT1078" s="188" t="e">
        <f t="shared" si="752"/>
        <v>#VALUE!</v>
      </c>
      <c r="CU1078" s="93"/>
      <c r="CV1078" s="94">
        <f t="shared" si="734"/>
        <v>0</v>
      </c>
      <c r="CW1078" s="93">
        <f t="shared" si="735"/>
        <v>0</v>
      </c>
      <c r="CX1078" s="86">
        <f t="shared" si="736"/>
        <v>0</v>
      </c>
      <c r="CY1078" s="93" t="e">
        <f t="shared" si="753"/>
        <v>#VALUE!</v>
      </c>
      <c r="CZ1078" s="93">
        <v>0</v>
      </c>
      <c r="DA1078" s="93">
        <v>0</v>
      </c>
      <c r="DB1078" s="93" t="e">
        <f t="shared" si="754"/>
        <v>#VALUE!</v>
      </c>
      <c r="DC1078" s="93">
        <v>0</v>
      </c>
      <c r="DD1078" s="91">
        <v>0</v>
      </c>
      <c r="DE1078" s="93" t="e">
        <f t="shared" si="755"/>
        <v>#VALUE!</v>
      </c>
      <c r="DF1078" s="93">
        <f t="shared" si="727"/>
        <v>0</v>
      </c>
      <c r="DG1078" s="93"/>
      <c r="DH1078" s="93">
        <v>0</v>
      </c>
      <c r="DI1078" s="93">
        <v>0</v>
      </c>
      <c r="DJ1078" s="86">
        <f t="shared" si="756"/>
        <v>0</v>
      </c>
      <c r="DK1078" s="91">
        <v>0</v>
      </c>
      <c r="DL1078" s="93"/>
      <c r="DM1078" s="93">
        <v>0</v>
      </c>
      <c r="DN1078" s="93" t="e">
        <f t="shared" si="728"/>
        <v>#VALUE!</v>
      </c>
      <c r="DO1078" s="93" t="e">
        <f t="shared" si="757"/>
        <v>#VALUE!</v>
      </c>
      <c r="DP1078" s="92" t="e">
        <f t="shared" si="758"/>
        <v>#VALUE!</v>
      </c>
      <c r="DQ1078" s="97">
        <f t="shared" si="729"/>
        <v>0</v>
      </c>
      <c r="DR1078" s="98">
        <f t="shared" si="759"/>
        <v>10</v>
      </c>
      <c r="DS1078" s="93" t="str">
        <f t="shared" si="760"/>
        <v>Mã tin sai !!!</v>
      </c>
      <c r="DT1078" s="93"/>
      <c r="DU1078" s="78" t="e">
        <f t="shared" si="730"/>
        <v>#VALUE!</v>
      </c>
      <c r="DV1078" s="78" t="e">
        <f>INDEX('08_DMGiaDat'!$L:$L,MATCH(DU1078,'08_DMGiaDat'!$R:$R,0))</f>
        <v>#VALUE!</v>
      </c>
      <c r="DW1078" s="78" t="str">
        <f t="shared" si="731"/>
        <v>5010700200100000001</v>
      </c>
      <c r="DX1078" s="78" t="str">
        <f>IFERROR(VLOOKUP(DW1078,'08_DMGiaDat'!C1018:C1019,2,FALSE),"N")</f>
        <v>N</v>
      </c>
      <c r="DY1078" s="78" t="str">
        <f t="shared" si="732"/>
        <v>50107002001001</v>
      </c>
      <c r="DZ1078" s="78" t="str">
        <f>IFERROR(VLOOKUP(DY1078,'08_DMGiaDat'!C1018:C1019,2,FALSE),"N")</f>
        <v>N</v>
      </c>
      <c r="EA1078" s="78" t="str">
        <f t="shared" si="733"/>
        <v>5010700200100000001</v>
      </c>
      <c r="EB1078" s="78" t="str">
        <f>IFERROR(VLOOKUP(EA1078,'08_DMGiaDat'!C1018:C1019,2,FALSE),"N")</f>
        <v>N</v>
      </c>
      <c r="EC1078" s="92" t="e">
        <f>IF(DV1078&lt;&gt;"N",DV1078,IF(DX1078&lt;&gt;"N",DX1078,IF(DZ1078&lt;&gt;"N",DZ1078*VLOOKUP(LEFT(CB1078,3),'03_DMMucDich'!C1002:C1006,5,FALSE),IF(EB1078&lt;&gt;"N",EB1078*VLOOKUP(LEFT(CB1078,3),'03_DMMucDich'!C1002:C1006,5,FALSE),"N/A"))))</f>
        <v>#VALUE!</v>
      </c>
    </row>
    <row r="1079" spans="1:133" s="34" customFormat="1" ht="16" x14ac:dyDescent="0.2">
      <c r="A1079" s="85">
        <v>1065</v>
      </c>
      <c r="B1079" s="86"/>
      <c r="C1079" s="87"/>
      <c r="D1079" s="141"/>
      <c r="E1079" s="86"/>
      <c r="F1079" s="88"/>
      <c r="G1079" s="88" t="s">
        <v>5718</v>
      </c>
      <c r="H1079" s="151">
        <v>2022</v>
      </c>
      <c r="I1079" s="86"/>
      <c r="J1079" s="86"/>
      <c r="K1079" s="145"/>
      <c r="L1079" s="105"/>
      <c r="M1079" s="86"/>
      <c r="N1079" s="105"/>
      <c r="O1079" s="105"/>
      <c r="P1079" s="86"/>
      <c r="Q1079" s="86"/>
      <c r="R1079" s="153"/>
      <c r="S1079" s="86"/>
      <c r="T1079" s="86"/>
      <c r="U1079" s="86"/>
      <c r="V1079" s="86" t="str">
        <f t="shared" si="740"/>
        <v xml:space="preserve">, </v>
      </c>
      <c r="W1079" s="86"/>
      <c r="X1079" s="86"/>
      <c r="Y1079" s="86"/>
      <c r="Z1079" s="88"/>
      <c r="AA1079" s="105"/>
      <c r="AB1079" s="86"/>
      <c r="AC1079" s="90"/>
      <c r="AD1079" s="86"/>
      <c r="AE1079" s="86"/>
      <c r="AF1079" s="86"/>
      <c r="AG1079" s="86"/>
      <c r="AH1079" s="160"/>
      <c r="AI1079" s="153"/>
      <c r="AJ1079" s="153"/>
      <c r="AK1079" s="86"/>
      <c r="AL1079" s="86"/>
      <c r="AM1079" s="153"/>
      <c r="AN1079" s="153"/>
      <c r="AO1079" s="165"/>
      <c r="AP1079" s="153"/>
      <c r="AQ1079" s="153"/>
      <c r="AR1079" s="166">
        <v>0</v>
      </c>
      <c r="AS1079" s="88" t="s">
        <v>5719</v>
      </c>
      <c r="AT1079" s="92">
        <f t="shared" si="751"/>
        <v>0</v>
      </c>
      <c r="AU1079" s="93">
        <v>0</v>
      </c>
      <c r="AV1079" s="93">
        <v>0</v>
      </c>
      <c r="AW1079" s="166">
        <v>0</v>
      </c>
      <c r="AX1079" s="93">
        <v>0</v>
      </c>
      <c r="AY1079" s="177"/>
      <c r="AZ1079" s="177">
        <v>0</v>
      </c>
      <c r="BA1079" s="178"/>
      <c r="BB1079" s="105"/>
      <c r="BC1079" s="105"/>
      <c r="BD1079" s="93"/>
      <c r="BE1079" s="93">
        <v>0</v>
      </c>
      <c r="BF1079" s="91">
        <v>0</v>
      </c>
      <c r="BG1079" s="94"/>
      <c r="BH1079" s="95"/>
      <c r="BI1079" s="93">
        <f t="shared" si="720"/>
        <v>0</v>
      </c>
      <c r="BJ1079" s="105">
        <f t="shared" si="721"/>
        <v>0</v>
      </c>
      <c r="BK1079" s="88">
        <f t="shared" si="722"/>
        <v>0</v>
      </c>
      <c r="BL1079" s="86">
        <f t="shared" si="723"/>
        <v>0</v>
      </c>
      <c r="BM1079" s="105">
        <f t="shared" si="724"/>
        <v>0</v>
      </c>
      <c r="BN1079" s="86">
        <f t="shared" si="725"/>
        <v>0</v>
      </c>
      <c r="BO1079" s="86">
        <f t="shared" si="726"/>
        <v>0</v>
      </c>
      <c r="BP1079" s="86">
        <f t="shared" si="741"/>
        <v>0</v>
      </c>
      <c r="BQ1079" s="160"/>
      <c r="BR1079" s="86" t="s">
        <v>5720</v>
      </c>
      <c r="BS1079" s="88" t="s">
        <v>5721</v>
      </c>
      <c r="BT1079" s="86" t="s">
        <v>5722</v>
      </c>
      <c r="BU1079" s="86"/>
      <c r="BV1079" s="86">
        <f t="shared" si="742"/>
        <v>0</v>
      </c>
      <c r="BW1079" s="105" t="str">
        <f t="shared" si="743"/>
        <v/>
      </c>
      <c r="BX1079" s="86">
        <f t="shared" si="737"/>
        <v>0</v>
      </c>
      <c r="BY1079" s="86">
        <f t="shared" si="738"/>
        <v>0</v>
      </c>
      <c r="BZ1079" s="91">
        <f t="shared" si="739"/>
        <v>0</v>
      </c>
      <c r="CA1079" s="91">
        <v>0</v>
      </c>
      <c r="CB1079" s="96" t="s">
        <v>5719</v>
      </c>
      <c r="CC1079" s="91">
        <f t="shared" si="744"/>
        <v>0</v>
      </c>
      <c r="CD1079" s="91">
        <f t="shared" si="745"/>
        <v>0</v>
      </c>
      <c r="CE1079" s="93">
        <f t="shared" si="746"/>
        <v>0</v>
      </c>
      <c r="CF1079" s="93">
        <f t="shared" si="747"/>
        <v>0</v>
      </c>
      <c r="CG1079" s="105"/>
      <c r="CH1079" s="105"/>
      <c r="CI1079" s="86"/>
      <c r="CJ1079" s="188"/>
      <c r="CK1079" s="181">
        <f t="shared" si="748"/>
        <v>0</v>
      </c>
      <c r="CL1079" s="181">
        <f t="shared" si="749"/>
        <v>0</v>
      </c>
      <c r="CM1079" s="86" t="s">
        <v>5723</v>
      </c>
      <c r="CN1079" s="182"/>
      <c r="CO1079" s="183"/>
      <c r="CP1079" s="86" t="s">
        <v>5724</v>
      </c>
      <c r="CQ1079" s="153"/>
      <c r="CR1079" s="187" t="e">
        <f t="shared" si="750"/>
        <v>#VALUE!</v>
      </c>
      <c r="CS1079" s="188">
        <v>0</v>
      </c>
      <c r="CT1079" s="188" t="e">
        <f t="shared" si="752"/>
        <v>#VALUE!</v>
      </c>
      <c r="CU1079" s="93"/>
      <c r="CV1079" s="94">
        <f t="shared" si="734"/>
        <v>0</v>
      </c>
      <c r="CW1079" s="93">
        <f t="shared" si="735"/>
        <v>0</v>
      </c>
      <c r="CX1079" s="86">
        <f t="shared" si="736"/>
        <v>0</v>
      </c>
      <c r="CY1079" s="93" t="e">
        <f t="shared" si="753"/>
        <v>#VALUE!</v>
      </c>
      <c r="CZ1079" s="93">
        <v>0</v>
      </c>
      <c r="DA1079" s="93">
        <v>0</v>
      </c>
      <c r="DB1079" s="93" t="e">
        <f t="shared" si="754"/>
        <v>#VALUE!</v>
      </c>
      <c r="DC1079" s="93">
        <v>0</v>
      </c>
      <c r="DD1079" s="91">
        <v>0</v>
      </c>
      <c r="DE1079" s="93" t="e">
        <f t="shared" si="755"/>
        <v>#VALUE!</v>
      </c>
      <c r="DF1079" s="93">
        <f t="shared" si="727"/>
        <v>0</v>
      </c>
      <c r="DG1079" s="93"/>
      <c r="DH1079" s="93">
        <v>0</v>
      </c>
      <c r="DI1079" s="93">
        <v>0</v>
      </c>
      <c r="DJ1079" s="86">
        <f t="shared" si="756"/>
        <v>0</v>
      </c>
      <c r="DK1079" s="91">
        <v>0</v>
      </c>
      <c r="DL1079" s="93"/>
      <c r="DM1079" s="93">
        <v>0</v>
      </c>
      <c r="DN1079" s="93" t="e">
        <f t="shared" si="728"/>
        <v>#VALUE!</v>
      </c>
      <c r="DO1079" s="93" t="e">
        <f t="shared" si="757"/>
        <v>#VALUE!</v>
      </c>
      <c r="DP1079" s="92" t="e">
        <f t="shared" si="758"/>
        <v>#VALUE!</v>
      </c>
      <c r="DQ1079" s="97">
        <f t="shared" si="729"/>
        <v>0</v>
      </c>
      <c r="DR1079" s="98">
        <f t="shared" si="759"/>
        <v>10</v>
      </c>
      <c r="DS1079" s="93" t="str">
        <f t="shared" si="760"/>
        <v>Mã tin sai !!!</v>
      </c>
      <c r="DT1079" s="93"/>
      <c r="DU1079" s="78" t="e">
        <f t="shared" si="730"/>
        <v>#VALUE!</v>
      </c>
      <c r="DV1079" s="78" t="e">
        <f>INDEX('08_DMGiaDat'!$L:$L,MATCH(DU1079,'08_DMGiaDat'!$R:$R,0))</f>
        <v>#VALUE!</v>
      </c>
      <c r="DW1079" s="78" t="str">
        <f t="shared" si="731"/>
        <v>5010700200100000001</v>
      </c>
      <c r="DX1079" s="78" t="str">
        <f>IFERROR(VLOOKUP(DW1079,'08_DMGiaDat'!C1018:C1019,2,FALSE),"N")</f>
        <v>N</v>
      </c>
      <c r="DY1079" s="78" t="str">
        <f t="shared" si="732"/>
        <v>50107002001001</v>
      </c>
      <c r="DZ1079" s="78" t="str">
        <f>IFERROR(VLOOKUP(DY1079,'08_DMGiaDat'!C1018:C1019,2,FALSE),"N")</f>
        <v>N</v>
      </c>
      <c r="EA1079" s="78" t="str">
        <f t="shared" si="733"/>
        <v>5010700200100000001</v>
      </c>
      <c r="EB1079" s="78" t="str">
        <f>IFERROR(VLOOKUP(EA1079,'08_DMGiaDat'!C1018:C1019,2,FALSE),"N")</f>
        <v>N</v>
      </c>
      <c r="EC1079" s="92" t="e">
        <f>IF(DV1079&lt;&gt;"N",DV1079,IF(DX1079&lt;&gt;"N",DX1079,IF(DZ1079&lt;&gt;"N",DZ1079*VLOOKUP(LEFT(CB1079,3),'03_DMMucDich'!C1002:C1006,5,FALSE),IF(EB1079&lt;&gt;"N",EB1079*VLOOKUP(LEFT(CB1079,3),'03_DMMucDich'!C1002:C1006,5,FALSE),"N/A"))))</f>
        <v>#VALUE!</v>
      </c>
    </row>
    <row r="1080" spans="1:133" s="34" customFormat="1" ht="16" x14ac:dyDescent="0.2">
      <c r="A1080" s="85">
        <v>1066</v>
      </c>
      <c r="B1080" s="86"/>
      <c r="C1080" s="87"/>
      <c r="D1080" s="141"/>
      <c r="E1080" s="86"/>
      <c r="F1080" s="88"/>
      <c r="G1080" s="88" t="s">
        <v>5718</v>
      </c>
      <c r="H1080" s="151">
        <v>2022</v>
      </c>
      <c r="I1080" s="86"/>
      <c r="J1080" s="86"/>
      <c r="K1080" s="145"/>
      <c r="L1080" s="105"/>
      <c r="M1080" s="86"/>
      <c r="N1080" s="105"/>
      <c r="O1080" s="105"/>
      <c r="P1080" s="86"/>
      <c r="Q1080" s="86"/>
      <c r="R1080" s="153"/>
      <c r="S1080" s="86"/>
      <c r="T1080" s="86"/>
      <c r="U1080" s="86"/>
      <c r="V1080" s="86" t="str">
        <f t="shared" si="740"/>
        <v xml:space="preserve">, </v>
      </c>
      <c r="W1080" s="86"/>
      <c r="X1080" s="86"/>
      <c r="Y1080" s="86"/>
      <c r="Z1080" s="88"/>
      <c r="AA1080" s="105"/>
      <c r="AB1080" s="86"/>
      <c r="AC1080" s="90"/>
      <c r="AD1080" s="86"/>
      <c r="AE1080" s="86"/>
      <c r="AF1080" s="86"/>
      <c r="AG1080" s="86"/>
      <c r="AH1080" s="160"/>
      <c r="AI1080" s="153"/>
      <c r="AJ1080" s="153"/>
      <c r="AK1080" s="86"/>
      <c r="AL1080" s="86"/>
      <c r="AM1080" s="153"/>
      <c r="AN1080" s="153"/>
      <c r="AO1080" s="165"/>
      <c r="AP1080" s="153"/>
      <c r="AQ1080" s="153"/>
      <c r="AR1080" s="166">
        <v>0</v>
      </c>
      <c r="AS1080" s="88" t="s">
        <v>5719</v>
      </c>
      <c r="AT1080" s="92">
        <f t="shared" si="751"/>
        <v>0</v>
      </c>
      <c r="AU1080" s="93">
        <v>0</v>
      </c>
      <c r="AV1080" s="93">
        <v>0</v>
      </c>
      <c r="AW1080" s="166">
        <v>0</v>
      </c>
      <c r="AX1080" s="93">
        <v>0</v>
      </c>
      <c r="AY1080" s="177"/>
      <c r="AZ1080" s="177">
        <v>0</v>
      </c>
      <c r="BA1080" s="178"/>
      <c r="BB1080" s="105"/>
      <c r="BC1080" s="105"/>
      <c r="BD1080" s="93"/>
      <c r="BE1080" s="93">
        <v>0</v>
      </c>
      <c r="BF1080" s="91">
        <v>0</v>
      </c>
      <c r="BG1080" s="94"/>
      <c r="BH1080" s="95"/>
      <c r="BI1080" s="93">
        <f t="shared" si="720"/>
        <v>0</v>
      </c>
      <c r="BJ1080" s="105">
        <f t="shared" si="721"/>
        <v>0</v>
      </c>
      <c r="BK1080" s="88">
        <f t="shared" si="722"/>
        <v>0</v>
      </c>
      <c r="BL1080" s="86">
        <f t="shared" si="723"/>
        <v>0</v>
      </c>
      <c r="BM1080" s="105">
        <f t="shared" si="724"/>
        <v>0</v>
      </c>
      <c r="BN1080" s="86">
        <f t="shared" si="725"/>
        <v>0</v>
      </c>
      <c r="BO1080" s="86">
        <f t="shared" si="726"/>
        <v>0</v>
      </c>
      <c r="BP1080" s="86">
        <f t="shared" si="741"/>
        <v>0</v>
      </c>
      <c r="BQ1080" s="160"/>
      <c r="BR1080" s="86" t="s">
        <v>5720</v>
      </c>
      <c r="BS1080" s="88" t="s">
        <v>5721</v>
      </c>
      <c r="BT1080" s="86" t="s">
        <v>5722</v>
      </c>
      <c r="BU1080" s="86"/>
      <c r="BV1080" s="86">
        <f t="shared" si="742"/>
        <v>0</v>
      </c>
      <c r="BW1080" s="105" t="str">
        <f t="shared" si="743"/>
        <v/>
      </c>
      <c r="BX1080" s="86">
        <f t="shared" si="737"/>
        <v>0</v>
      </c>
      <c r="BY1080" s="86">
        <f t="shared" si="738"/>
        <v>0</v>
      </c>
      <c r="BZ1080" s="91">
        <f t="shared" si="739"/>
        <v>0</v>
      </c>
      <c r="CA1080" s="91">
        <v>0</v>
      </c>
      <c r="CB1080" s="96" t="s">
        <v>5719</v>
      </c>
      <c r="CC1080" s="91">
        <f t="shared" si="744"/>
        <v>0</v>
      </c>
      <c r="CD1080" s="91">
        <f t="shared" si="745"/>
        <v>0</v>
      </c>
      <c r="CE1080" s="93">
        <f t="shared" si="746"/>
        <v>0</v>
      </c>
      <c r="CF1080" s="93">
        <f t="shared" si="747"/>
        <v>0</v>
      </c>
      <c r="CG1080" s="105"/>
      <c r="CH1080" s="105"/>
      <c r="CI1080" s="86"/>
      <c r="CJ1080" s="188"/>
      <c r="CK1080" s="181">
        <f t="shared" si="748"/>
        <v>0</v>
      </c>
      <c r="CL1080" s="181">
        <f t="shared" si="749"/>
        <v>0</v>
      </c>
      <c r="CM1080" s="86" t="s">
        <v>5723</v>
      </c>
      <c r="CN1080" s="182"/>
      <c r="CO1080" s="183"/>
      <c r="CP1080" s="86" t="s">
        <v>5724</v>
      </c>
      <c r="CQ1080" s="153"/>
      <c r="CR1080" s="187" t="e">
        <f t="shared" si="750"/>
        <v>#VALUE!</v>
      </c>
      <c r="CS1080" s="188">
        <v>0</v>
      </c>
      <c r="CT1080" s="188" t="e">
        <f t="shared" si="752"/>
        <v>#VALUE!</v>
      </c>
      <c r="CU1080" s="93"/>
      <c r="CV1080" s="94">
        <f t="shared" si="734"/>
        <v>0</v>
      </c>
      <c r="CW1080" s="93">
        <f t="shared" si="735"/>
        <v>0</v>
      </c>
      <c r="CX1080" s="86">
        <f t="shared" si="736"/>
        <v>0</v>
      </c>
      <c r="CY1080" s="93" t="e">
        <f t="shared" si="753"/>
        <v>#VALUE!</v>
      </c>
      <c r="CZ1080" s="93">
        <v>0</v>
      </c>
      <c r="DA1080" s="93">
        <v>0</v>
      </c>
      <c r="DB1080" s="93" t="e">
        <f t="shared" si="754"/>
        <v>#VALUE!</v>
      </c>
      <c r="DC1080" s="93">
        <v>0</v>
      </c>
      <c r="DD1080" s="91">
        <v>0</v>
      </c>
      <c r="DE1080" s="93" t="e">
        <f t="shared" si="755"/>
        <v>#VALUE!</v>
      </c>
      <c r="DF1080" s="93">
        <f t="shared" si="727"/>
        <v>0</v>
      </c>
      <c r="DG1080" s="93"/>
      <c r="DH1080" s="93">
        <v>0</v>
      </c>
      <c r="DI1080" s="93">
        <v>0</v>
      </c>
      <c r="DJ1080" s="86">
        <f t="shared" si="756"/>
        <v>0</v>
      </c>
      <c r="DK1080" s="91">
        <v>0</v>
      </c>
      <c r="DL1080" s="93"/>
      <c r="DM1080" s="93">
        <v>0</v>
      </c>
      <c r="DN1080" s="93" t="e">
        <f t="shared" si="728"/>
        <v>#VALUE!</v>
      </c>
      <c r="DO1080" s="93" t="e">
        <f t="shared" si="757"/>
        <v>#VALUE!</v>
      </c>
      <c r="DP1080" s="92" t="e">
        <f t="shared" si="758"/>
        <v>#VALUE!</v>
      </c>
      <c r="DQ1080" s="97">
        <f t="shared" si="729"/>
        <v>0</v>
      </c>
      <c r="DR1080" s="98">
        <f t="shared" si="759"/>
        <v>10</v>
      </c>
      <c r="DS1080" s="93" t="str">
        <f t="shared" si="760"/>
        <v>Mã tin sai !!!</v>
      </c>
      <c r="DT1080" s="93"/>
      <c r="DU1080" s="78" t="e">
        <f t="shared" si="730"/>
        <v>#VALUE!</v>
      </c>
      <c r="DV1080" s="78" t="e">
        <f>INDEX('08_DMGiaDat'!$L:$L,MATCH(DU1080,'08_DMGiaDat'!$R:$R,0))</f>
        <v>#VALUE!</v>
      </c>
      <c r="DW1080" s="78" t="str">
        <f t="shared" si="731"/>
        <v>5010700200100000001</v>
      </c>
      <c r="DX1080" s="78" t="str">
        <f>IFERROR(VLOOKUP(DW1080,'08_DMGiaDat'!C1018:C1019,2,FALSE),"N")</f>
        <v>N</v>
      </c>
      <c r="DY1080" s="78" t="str">
        <f t="shared" si="732"/>
        <v>50107002001001</v>
      </c>
      <c r="DZ1080" s="78" t="str">
        <f>IFERROR(VLOOKUP(DY1080,'08_DMGiaDat'!C1018:C1019,2,FALSE),"N")</f>
        <v>N</v>
      </c>
      <c r="EA1080" s="78" t="str">
        <f t="shared" si="733"/>
        <v>5010700200100000001</v>
      </c>
      <c r="EB1080" s="78" t="str">
        <f>IFERROR(VLOOKUP(EA1080,'08_DMGiaDat'!C1018:C1019,2,FALSE),"N")</f>
        <v>N</v>
      </c>
      <c r="EC1080" s="92" t="e">
        <f>IF(DV1080&lt;&gt;"N",DV1080,IF(DX1080&lt;&gt;"N",DX1080,IF(DZ1080&lt;&gt;"N",DZ1080*VLOOKUP(LEFT(CB1080,3),'03_DMMucDich'!C1002:C1006,5,FALSE),IF(EB1080&lt;&gt;"N",EB1080*VLOOKUP(LEFT(CB1080,3),'03_DMMucDich'!C1002:C1006,5,FALSE),"N/A"))))</f>
        <v>#VALUE!</v>
      </c>
    </row>
    <row r="1081" spans="1:133" s="34" customFormat="1" ht="16" x14ac:dyDescent="0.2">
      <c r="A1081" s="85">
        <v>1067</v>
      </c>
      <c r="B1081" s="86"/>
      <c r="C1081" s="87"/>
      <c r="D1081" s="141"/>
      <c r="E1081" s="86"/>
      <c r="F1081" s="88"/>
      <c r="G1081" s="88" t="s">
        <v>5718</v>
      </c>
      <c r="H1081" s="151">
        <v>2022</v>
      </c>
      <c r="I1081" s="86"/>
      <c r="J1081" s="86"/>
      <c r="K1081" s="145"/>
      <c r="L1081" s="105"/>
      <c r="M1081" s="86"/>
      <c r="N1081" s="105"/>
      <c r="O1081" s="105"/>
      <c r="P1081" s="86"/>
      <c r="Q1081" s="86"/>
      <c r="R1081" s="153"/>
      <c r="S1081" s="86"/>
      <c r="T1081" s="86"/>
      <c r="U1081" s="86"/>
      <c r="V1081" s="86" t="str">
        <f t="shared" si="740"/>
        <v xml:space="preserve">, </v>
      </c>
      <c r="W1081" s="86"/>
      <c r="X1081" s="86"/>
      <c r="Y1081" s="86"/>
      <c r="Z1081" s="88"/>
      <c r="AA1081" s="105"/>
      <c r="AB1081" s="86"/>
      <c r="AC1081" s="90"/>
      <c r="AD1081" s="86"/>
      <c r="AE1081" s="86"/>
      <c r="AF1081" s="86"/>
      <c r="AG1081" s="86"/>
      <c r="AH1081" s="160"/>
      <c r="AI1081" s="153"/>
      <c r="AJ1081" s="153"/>
      <c r="AK1081" s="86"/>
      <c r="AL1081" s="86"/>
      <c r="AM1081" s="153"/>
      <c r="AN1081" s="153"/>
      <c r="AO1081" s="165"/>
      <c r="AP1081" s="153"/>
      <c r="AQ1081" s="153"/>
      <c r="AR1081" s="166">
        <v>0</v>
      </c>
      <c r="AS1081" s="88" t="s">
        <v>5719</v>
      </c>
      <c r="AT1081" s="92">
        <f t="shared" si="751"/>
        <v>0</v>
      </c>
      <c r="AU1081" s="93">
        <v>0</v>
      </c>
      <c r="AV1081" s="93">
        <v>0</v>
      </c>
      <c r="AW1081" s="166">
        <v>0</v>
      </c>
      <c r="AX1081" s="93">
        <v>0</v>
      </c>
      <c r="AY1081" s="177"/>
      <c r="AZ1081" s="177">
        <v>0</v>
      </c>
      <c r="BA1081" s="178"/>
      <c r="BB1081" s="105"/>
      <c r="BC1081" s="105"/>
      <c r="BD1081" s="93"/>
      <c r="BE1081" s="93">
        <v>0</v>
      </c>
      <c r="BF1081" s="91">
        <v>0</v>
      </c>
      <c r="BG1081" s="94"/>
      <c r="BH1081" s="95"/>
      <c r="BI1081" s="93">
        <f t="shared" si="720"/>
        <v>0</v>
      </c>
      <c r="BJ1081" s="105">
        <f t="shared" si="721"/>
        <v>0</v>
      </c>
      <c r="BK1081" s="88">
        <f t="shared" si="722"/>
        <v>0</v>
      </c>
      <c r="BL1081" s="86">
        <f t="shared" si="723"/>
        <v>0</v>
      </c>
      <c r="BM1081" s="105">
        <f t="shared" si="724"/>
        <v>0</v>
      </c>
      <c r="BN1081" s="86">
        <f t="shared" si="725"/>
        <v>0</v>
      </c>
      <c r="BO1081" s="86">
        <f t="shared" si="726"/>
        <v>0</v>
      </c>
      <c r="BP1081" s="86">
        <f t="shared" si="741"/>
        <v>0</v>
      </c>
      <c r="BQ1081" s="160"/>
      <c r="BR1081" s="86" t="s">
        <v>5720</v>
      </c>
      <c r="BS1081" s="88" t="s">
        <v>5721</v>
      </c>
      <c r="BT1081" s="86" t="s">
        <v>5722</v>
      </c>
      <c r="BU1081" s="86"/>
      <c r="BV1081" s="86">
        <f t="shared" si="742"/>
        <v>0</v>
      </c>
      <c r="BW1081" s="105" t="str">
        <f t="shared" si="743"/>
        <v/>
      </c>
      <c r="BX1081" s="86">
        <f t="shared" si="737"/>
        <v>0</v>
      </c>
      <c r="BY1081" s="86">
        <f t="shared" si="738"/>
        <v>0</v>
      </c>
      <c r="BZ1081" s="91">
        <f t="shared" si="739"/>
        <v>0</v>
      </c>
      <c r="CA1081" s="91">
        <v>0</v>
      </c>
      <c r="CB1081" s="96" t="s">
        <v>5719</v>
      </c>
      <c r="CC1081" s="91">
        <f t="shared" si="744"/>
        <v>0</v>
      </c>
      <c r="CD1081" s="91">
        <f t="shared" si="745"/>
        <v>0</v>
      </c>
      <c r="CE1081" s="93">
        <f t="shared" si="746"/>
        <v>0</v>
      </c>
      <c r="CF1081" s="93">
        <f t="shared" si="747"/>
        <v>0</v>
      </c>
      <c r="CG1081" s="105"/>
      <c r="CH1081" s="105"/>
      <c r="CI1081" s="86"/>
      <c r="CJ1081" s="188"/>
      <c r="CK1081" s="181">
        <f t="shared" si="748"/>
        <v>0</v>
      </c>
      <c r="CL1081" s="181">
        <f t="shared" si="749"/>
        <v>0</v>
      </c>
      <c r="CM1081" s="86" t="s">
        <v>5723</v>
      </c>
      <c r="CN1081" s="182"/>
      <c r="CO1081" s="183"/>
      <c r="CP1081" s="86" t="s">
        <v>5724</v>
      </c>
      <c r="CQ1081" s="153"/>
      <c r="CR1081" s="187" t="e">
        <f t="shared" si="750"/>
        <v>#VALUE!</v>
      </c>
      <c r="CS1081" s="188">
        <v>0</v>
      </c>
      <c r="CT1081" s="188" t="e">
        <f t="shared" si="752"/>
        <v>#VALUE!</v>
      </c>
      <c r="CU1081" s="93"/>
      <c r="CV1081" s="94">
        <f t="shared" si="734"/>
        <v>0</v>
      </c>
      <c r="CW1081" s="93">
        <f t="shared" si="735"/>
        <v>0</v>
      </c>
      <c r="CX1081" s="86">
        <f t="shared" si="736"/>
        <v>0</v>
      </c>
      <c r="CY1081" s="93" t="e">
        <f t="shared" si="753"/>
        <v>#VALUE!</v>
      </c>
      <c r="CZ1081" s="93">
        <v>0</v>
      </c>
      <c r="DA1081" s="93">
        <v>0</v>
      </c>
      <c r="DB1081" s="93" t="e">
        <f t="shared" si="754"/>
        <v>#VALUE!</v>
      </c>
      <c r="DC1081" s="93">
        <v>0</v>
      </c>
      <c r="DD1081" s="91">
        <v>0</v>
      </c>
      <c r="DE1081" s="93" t="e">
        <f t="shared" si="755"/>
        <v>#VALUE!</v>
      </c>
      <c r="DF1081" s="93">
        <f t="shared" si="727"/>
        <v>0</v>
      </c>
      <c r="DG1081" s="93"/>
      <c r="DH1081" s="93">
        <v>0</v>
      </c>
      <c r="DI1081" s="93">
        <v>0</v>
      </c>
      <c r="DJ1081" s="86">
        <f t="shared" si="756"/>
        <v>0</v>
      </c>
      <c r="DK1081" s="91">
        <v>0</v>
      </c>
      <c r="DL1081" s="93"/>
      <c r="DM1081" s="93">
        <v>0</v>
      </c>
      <c r="DN1081" s="93" t="e">
        <f t="shared" si="728"/>
        <v>#VALUE!</v>
      </c>
      <c r="DO1081" s="93" t="e">
        <f t="shared" si="757"/>
        <v>#VALUE!</v>
      </c>
      <c r="DP1081" s="92" t="e">
        <f t="shared" si="758"/>
        <v>#VALUE!</v>
      </c>
      <c r="DQ1081" s="97">
        <f t="shared" si="729"/>
        <v>0</v>
      </c>
      <c r="DR1081" s="98">
        <f t="shared" si="759"/>
        <v>10</v>
      </c>
      <c r="DS1081" s="93" t="str">
        <f t="shared" si="760"/>
        <v>Mã tin sai !!!</v>
      </c>
      <c r="DT1081" s="93"/>
      <c r="DU1081" s="78" t="e">
        <f t="shared" si="730"/>
        <v>#VALUE!</v>
      </c>
      <c r="DV1081" s="78" t="e">
        <f>INDEX('08_DMGiaDat'!$L:$L,MATCH(DU1081,'08_DMGiaDat'!$R:$R,0))</f>
        <v>#VALUE!</v>
      </c>
      <c r="DW1081" s="78" t="str">
        <f t="shared" si="731"/>
        <v>5010700200100000001</v>
      </c>
      <c r="DX1081" s="78" t="str">
        <f>IFERROR(VLOOKUP(DW1081,'08_DMGiaDat'!C1018:C1019,2,FALSE),"N")</f>
        <v>N</v>
      </c>
      <c r="DY1081" s="78" t="str">
        <f t="shared" si="732"/>
        <v>50107002001001</v>
      </c>
      <c r="DZ1081" s="78" t="str">
        <f>IFERROR(VLOOKUP(DY1081,'08_DMGiaDat'!C1018:C1019,2,FALSE),"N")</f>
        <v>N</v>
      </c>
      <c r="EA1081" s="78" t="str">
        <f t="shared" si="733"/>
        <v>5010700200100000001</v>
      </c>
      <c r="EB1081" s="78" t="str">
        <f>IFERROR(VLOOKUP(EA1081,'08_DMGiaDat'!C1018:C1019,2,FALSE),"N")</f>
        <v>N</v>
      </c>
      <c r="EC1081" s="92" t="e">
        <f>IF(DV1081&lt;&gt;"N",DV1081,IF(DX1081&lt;&gt;"N",DX1081,IF(DZ1081&lt;&gt;"N",DZ1081*VLOOKUP(LEFT(CB1081,3),'03_DMMucDich'!C1002:C1006,5,FALSE),IF(EB1081&lt;&gt;"N",EB1081*VLOOKUP(LEFT(CB1081,3),'03_DMMucDich'!C1002:C1006,5,FALSE),"N/A"))))</f>
        <v>#VALUE!</v>
      </c>
    </row>
    <row r="1082" spans="1:133" s="34" customFormat="1" ht="16" x14ac:dyDescent="0.2">
      <c r="A1082" s="85">
        <v>1068</v>
      </c>
      <c r="B1082" s="86"/>
      <c r="C1082" s="87"/>
      <c r="D1082" s="141"/>
      <c r="E1082" s="86"/>
      <c r="F1082" s="88"/>
      <c r="G1082" s="88" t="s">
        <v>5718</v>
      </c>
      <c r="H1082" s="151">
        <v>2022</v>
      </c>
      <c r="I1082" s="86"/>
      <c r="J1082" s="86"/>
      <c r="K1082" s="145"/>
      <c r="L1082" s="105"/>
      <c r="M1082" s="86"/>
      <c r="N1082" s="105"/>
      <c r="O1082" s="105"/>
      <c r="P1082" s="86"/>
      <c r="Q1082" s="86"/>
      <c r="R1082" s="153"/>
      <c r="S1082" s="86"/>
      <c r="T1082" s="86"/>
      <c r="U1082" s="86"/>
      <c r="V1082" s="86" t="str">
        <f t="shared" si="740"/>
        <v xml:space="preserve">, </v>
      </c>
      <c r="W1082" s="86"/>
      <c r="X1082" s="86"/>
      <c r="Y1082" s="86"/>
      <c r="Z1082" s="88"/>
      <c r="AA1082" s="105"/>
      <c r="AB1082" s="86"/>
      <c r="AC1082" s="90"/>
      <c r="AD1082" s="86"/>
      <c r="AE1082" s="86"/>
      <c r="AF1082" s="86"/>
      <c r="AG1082" s="86"/>
      <c r="AH1082" s="160"/>
      <c r="AI1082" s="153"/>
      <c r="AJ1082" s="153"/>
      <c r="AK1082" s="86"/>
      <c r="AL1082" s="86"/>
      <c r="AM1082" s="153"/>
      <c r="AN1082" s="153"/>
      <c r="AO1082" s="165"/>
      <c r="AP1082" s="153"/>
      <c r="AQ1082" s="153"/>
      <c r="AR1082" s="166">
        <v>0</v>
      </c>
      <c r="AS1082" s="88" t="s">
        <v>5719</v>
      </c>
      <c r="AT1082" s="92">
        <f t="shared" si="751"/>
        <v>0</v>
      </c>
      <c r="AU1082" s="93">
        <v>0</v>
      </c>
      <c r="AV1082" s="93">
        <v>0</v>
      </c>
      <c r="AW1082" s="166">
        <v>0</v>
      </c>
      <c r="AX1082" s="93">
        <v>0</v>
      </c>
      <c r="AY1082" s="177"/>
      <c r="AZ1082" s="177">
        <v>0</v>
      </c>
      <c r="BA1082" s="178"/>
      <c r="BB1082" s="105"/>
      <c r="BC1082" s="105"/>
      <c r="BD1082" s="93"/>
      <c r="BE1082" s="93">
        <v>0</v>
      </c>
      <c r="BF1082" s="91">
        <v>0</v>
      </c>
      <c r="BG1082" s="94"/>
      <c r="BH1082" s="95"/>
      <c r="BI1082" s="93">
        <f t="shared" si="720"/>
        <v>0</v>
      </c>
      <c r="BJ1082" s="105">
        <f t="shared" si="721"/>
        <v>0</v>
      </c>
      <c r="BK1082" s="88">
        <f t="shared" si="722"/>
        <v>0</v>
      </c>
      <c r="BL1082" s="86">
        <f t="shared" si="723"/>
        <v>0</v>
      </c>
      <c r="BM1082" s="105">
        <f t="shared" si="724"/>
        <v>0</v>
      </c>
      <c r="BN1082" s="86">
        <f t="shared" si="725"/>
        <v>0</v>
      </c>
      <c r="BO1082" s="86">
        <f t="shared" si="726"/>
        <v>0</v>
      </c>
      <c r="BP1082" s="86">
        <f t="shared" si="741"/>
        <v>0</v>
      </c>
      <c r="BQ1082" s="160"/>
      <c r="BR1082" s="86" t="s">
        <v>5720</v>
      </c>
      <c r="BS1082" s="88" t="s">
        <v>5721</v>
      </c>
      <c r="BT1082" s="86" t="s">
        <v>5722</v>
      </c>
      <c r="BU1082" s="86"/>
      <c r="BV1082" s="86">
        <f t="shared" si="742"/>
        <v>0</v>
      </c>
      <c r="BW1082" s="105" t="str">
        <f t="shared" si="743"/>
        <v/>
      </c>
      <c r="BX1082" s="86">
        <f t="shared" si="737"/>
        <v>0</v>
      </c>
      <c r="BY1082" s="86">
        <f t="shared" si="738"/>
        <v>0</v>
      </c>
      <c r="BZ1082" s="91">
        <f t="shared" si="739"/>
        <v>0</v>
      </c>
      <c r="CA1082" s="91">
        <v>0</v>
      </c>
      <c r="CB1082" s="96" t="s">
        <v>5719</v>
      </c>
      <c r="CC1082" s="91">
        <f t="shared" si="744"/>
        <v>0</v>
      </c>
      <c r="CD1082" s="91">
        <f t="shared" si="745"/>
        <v>0</v>
      </c>
      <c r="CE1082" s="93">
        <f t="shared" si="746"/>
        <v>0</v>
      </c>
      <c r="CF1082" s="93">
        <f t="shared" si="747"/>
        <v>0</v>
      </c>
      <c r="CG1082" s="105"/>
      <c r="CH1082" s="105"/>
      <c r="CI1082" s="86"/>
      <c r="CJ1082" s="188"/>
      <c r="CK1082" s="181">
        <f t="shared" si="748"/>
        <v>0</v>
      </c>
      <c r="CL1082" s="181">
        <f t="shared" si="749"/>
        <v>0</v>
      </c>
      <c r="CM1082" s="86" t="s">
        <v>5723</v>
      </c>
      <c r="CN1082" s="182"/>
      <c r="CO1082" s="183"/>
      <c r="CP1082" s="86" t="s">
        <v>5724</v>
      </c>
      <c r="CQ1082" s="153"/>
      <c r="CR1082" s="187" t="e">
        <f t="shared" si="750"/>
        <v>#VALUE!</v>
      </c>
      <c r="CS1082" s="188">
        <v>0</v>
      </c>
      <c r="CT1082" s="188" t="e">
        <f t="shared" si="752"/>
        <v>#VALUE!</v>
      </c>
      <c r="CU1082" s="93"/>
      <c r="CV1082" s="94">
        <f t="shared" si="734"/>
        <v>0</v>
      </c>
      <c r="CW1082" s="93">
        <f t="shared" si="735"/>
        <v>0</v>
      </c>
      <c r="CX1082" s="86">
        <f t="shared" si="736"/>
        <v>0</v>
      </c>
      <c r="CY1082" s="93" t="e">
        <f t="shared" si="753"/>
        <v>#VALUE!</v>
      </c>
      <c r="CZ1082" s="93">
        <v>0</v>
      </c>
      <c r="DA1082" s="93">
        <v>0</v>
      </c>
      <c r="DB1082" s="93" t="e">
        <f t="shared" si="754"/>
        <v>#VALUE!</v>
      </c>
      <c r="DC1082" s="93">
        <v>0</v>
      </c>
      <c r="DD1082" s="91">
        <v>0</v>
      </c>
      <c r="DE1082" s="93" t="e">
        <f t="shared" si="755"/>
        <v>#VALUE!</v>
      </c>
      <c r="DF1082" s="93">
        <f t="shared" si="727"/>
        <v>0</v>
      </c>
      <c r="DG1082" s="93"/>
      <c r="DH1082" s="93">
        <v>0</v>
      </c>
      <c r="DI1082" s="93">
        <v>0</v>
      </c>
      <c r="DJ1082" s="86">
        <f t="shared" si="756"/>
        <v>0</v>
      </c>
      <c r="DK1082" s="91">
        <v>0</v>
      </c>
      <c r="DL1082" s="93"/>
      <c r="DM1082" s="93">
        <v>0</v>
      </c>
      <c r="DN1082" s="93" t="e">
        <f t="shared" si="728"/>
        <v>#VALUE!</v>
      </c>
      <c r="DO1082" s="93" t="e">
        <f t="shared" si="757"/>
        <v>#VALUE!</v>
      </c>
      <c r="DP1082" s="92" t="e">
        <f t="shared" si="758"/>
        <v>#VALUE!</v>
      </c>
      <c r="DQ1082" s="97">
        <f t="shared" si="729"/>
        <v>0</v>
      </c>
      <c r="DR1082" s="98">
        <f t="shared" si="759"/>
        <v>10</v>
      </c>
      <c r="DS1082" s="93" t="str">
        <f t="shared" si="760"/>
        <v>Mã tin sai !!!</v>
      </c>
      <c r="DT1082" s="93"/>
      <c r="DU1082" s="78" t="e">
        <f t="shared" si="730"/>
        <v>#VALUE!</v>
      </c>
      <c r="DV1082" s="78" t="e">
        <f>INDEX('08_DMGiaDat'!$L:$L,MATCH(DU1082,'08_DMGiaDat'!$R:$R,0))</f>
        <v>#VALUE!</v>
      </c>
      <c r="DW1082" s="78" t="str">
        <f t="shared" si="731"/>
        <v>5010700200100000001</v>
      </c>
      <c r="DX1082" s="78" t="str">
        <f>IFERROR(VLOOKUP(DW1082,'08_DMGiaDat'!C1018:C1019,2,FALSE),"N")</f>
        <v>N</v>
      </c>
      <c r="DY1082" s="78" t="str">
        <f t="shared" si="732"/>
        <v>50107002001001</v>
      </c>
      <c r="DZ1082" s="78" t="str">
        <f>IFERROR(VLOOKUP(DY1082,'08_DMGiaDat'!C1018:C1019,2,FALSE),"N")</f>
        <v>N</v>
      </c>
      <c r="EA1082" s="78" t="str">
        <f t="shared" si="733"/>
        <v>5010700200100000001</v>
      </c>
      <c r="EB1082" s="78" t="str">
        <f>IFERROR(VLOOKUP(EA1082,'08_DMGiaDat'!C1018:C1019,2,FALSE),"N")</f>
        <v>N</v>
      </c>
      <c r="EC1082" s="92" t="e">
        <f>IF(DV1082&lt;&gt;"N",DV1082,IF(DX1082&lt;&gt;"N",DX1082,IF(DZ1082&lt;&gt;"N",DZ1082*VLOOKUP(LEFT(CB1082,3),'03_DMMucDich'!C1002:C1006,5,FALSE),IF(EB1082&lt;&gt;"N",EB1082*VLOOKUP(LEFT(CB1082,3),'03_DMMucDich'!C1002:C1006,5,FALSE),"N/A"))))</f>
        <v>#VALUE!</v>
      </c>
    </row>
    <row r="1083" spans="1:133" s="34" customFormat="1" ht="16" x14ac:dyDescent="0.2">
      <c r="A1083" s="85">
        <v>1069</v>
      </c>
      <c r="B1083" s="86"/>
      <c r="C1083" s="87"/>
      <c r="D1083" s="141"/>
      <c r="E1083" s="86"/>
      <c r="F1083" s="88"/>
      <c r="G1083" s="88" t="s">
        <v>5718</v>
      </c>
      <c r="H1083" s="151">
        <v>2022</v>
      </c>
      <c r="I1083" s="86"/>
      <c r="J1083" s="86"/>
      <c r="K1083" s="145"/>
      <c r="L1083" s="105"/>
      <c r="M1083" s="86"/>
      <c r="N1083" s="105"/>
      <c r="O1083" s="105"/>
      <c r="P1083" s="86"/>
      <c r="Q1083" s="86"/>
      <c r="R1083" s="153"/>
      <c r="S1083" s="86"/>
      <c r="T1083" s="86"/>
      <c r="U1083" s="86"/>
      <c r="V1083" s="86" t="str">
        <f t="shared" si="740"/>
        <v xml:space="preserve">, </v>
      </c>
      <c r="W1083" s="86"/>
      <c r="X1083" s="86"/>
      <c r="Y1083" s="86"/>
      <c r="Z1083" s="88"/>
      <c r="AA1083" s="105"/>
      <c r="AB1083" s="86"/>
      <c r="AC1083" s="90"/>
      <c r="AD1083" s="86"/>
      <c r="AE1083" s="86"/>
      <c r="AF1083" s="86"/>
      <c r="AG1083" s="86"/>
      <c r="AH1083" s="160"/>
      <c r="AI1083" s="153"/>
      <c r="AJ1083" s="153"/>
      <c r="AK1083" s="86"/>
      <c r="AL1083" s="86"/>
      <c r="AM1083" s="153"/>
      <c r="AN1083" s="153"/>
      <c r="AO1083" s="165"/>
      <c r="AP1083" s="153"/>
      <c r="AQ1083" s="153"/>
      <c r="AR1083" s="166">
        <v>0</v>
      </c>
      <c r="AS1083" s="88" t="s">
        <v>5719</v>
      </c>
      <c r="AT1083" s="92">
        <f t="shared" si="751"/>
        <v>0</v>
      </c>
      <c r="AU1083" s="93">
        <v>0</v>
      </c>
      <c r="AV1083" s="93">
        <v>0</v>
      </c>
      <c r="AW1083" s="166">
        <v>0</v>
      </c>
      <c r="AX1083" s="93">
        <v>0</v>
      </c>
      <c r="AY1083" s="177"/>
      <c r="AZ1083" s="177">
        <v>0</v>
      </c>
      <c r="BA1083" s="178"/>
      <c r="BB1083" s="105"/>
      <c r="BC1083" s="105"/>
      <c r="BD1083" s="93"/>
      <c r="BE1083" s="93">
        <v>0</v>
      </c>
      <c r="BF1083" s="91">
        <v>0</v>
      </c>
      <c r="BG1083" s="94"/>
      <c r="BH1083" s="95"/>
      <c r="BI1083" s="93">
        <f t="shared" si="720"/>
        <v>0</v>
      </c>
      <c r="BJ1083" s="105">
        <f t="shared" si="721"/>
        <v>0</v>
      </c>
      <c r="BK1083" s="88">
        <f t="shared" si="722"/>
        <v>0</v>
      </c>
      <c r="BL1083" s="86">
        <f t="shared" si="723"/>
        <v>0</v>
      </c>
      <c r="BM1083" s="105">
        <f t="shared" si="724"/>
        <v>0</v>
      </c>
      <c r="BN1083" s="86">
        <f t="shared" si="725"/>
        <v>0</v>
      </c>
      <c r="BO1083" s="86">
        <f t="shared" si="726"/>
        <v>0</v>
      </c>
      <c r="BP1083" s="86">
        <f t="shared" si="741"/>
        <v>0</v>
      </c>
      <c r="BQ1083" s="160"/>
      <c r="BR1083" s="86" t="s">
        <v>5720</v>
      </c>
      <c r="BS1083" s="88" t="s">
        <v>5721</v>
      </c>
      <c r="BT1083" s="86" t="s">
        <v>5722</v>
      </c>
      <c r="BU1083" s="86"/>
      <c r="BV1083" s="86">
        <f t="shared" si="742"/>
        <v>0</v>
      </c>
      <c r="BW1083" s="105" t="str">
        <f t="shared" si="743"/>
        <v/>
      </c>
      <c r="BX1083" s="86">
        <f t="shared" si="737"/>
        <v>0</v>
      </c>
      <c r="BY1083" s="86">
        <f t="shared" si="738"/>
        <v>0</v>
      </c>
      <c r="BZ1083" s="91">
        <f t="shared" si="739"/>
        <v>0</v>
      </c>
      <c r="CA1083" s="91">
        <v>0</v>
      </c>
      <c r="CB1083" s="96" t="s">
        <v>5719</v>
      </c>
      <c r="CC1083" s="91">
        <f t="shared" si="744"/>
        <v>0</v>
      </c>
      <c r="CD1083" s="91">
        <f t="shared" si="745"/>
        <v>0</v>
      </c>
      <c r="CE1083" s="93">
        <f t="shared" si="746"/>
        <v>0</v>
      </c>
      <c r="CF1083" s="93">
        <f t="shared" si="747"/>
        <v>0</v>
      </c>
      <c r="CG1083" s="105"/>
      <c r="CH1083" s="105"/>
      <c r="CI1083" s="86"/>
      <c r="CJ1083" s="188"/>
      <c r="CK1083" s="181">
        <f t="shared" si="748"/>
        <v>0</v>
      </c>
      <c r="CL1083" s="181">
        <f t="shared" si="749"/>
        <v>0</v>
      </c>
      <c r="CM1083" s="86" t="s">
        <v>5723</v>
      </c>
      <c r="CN1083" s="182"/>
      <c r="CO1083" s="183"/>
      <c r="CP1083" s="86" t="s">
        <v>5724</v>
      </c>
      <c r="CQ1083" s="153"/>
      <c r="CR1083" s="187" t="e">
        <f t="shared" si="750"/>
        <v>#VALUE!</v>
      </c>
      <c r="CS1083" s="188">
        <v>0</v>
      </c>
      <c r="CT1083" s="188" t="e">
        <f t="shared" si="752"/>
        <v>#VALUE!</v>
      </c>
      <c r="CU1083" s="93"/>
      <c r="CV1083" s="94">
        <f t="shared" si="734"/>
        <v>0</v>
      </c>
      <c r="CW1083" s="93">
        <f t="shared" si="735"/>
        <v>0</v>
      </c>
      <c r="CX1083" s="86">
        <f t="shared" si="736"/>
        <v>0</v>
      </c>
      <c r="CY1083" s="93" t="e">
        <f t="shared" si="753"/>
        <v>#VALUE!</v>
      </c>
      <c r="CZ1083" s="93">
        <v>0</v>
      </c>
      <c r="DA1083" s="93">
        <v>0</v>
      </c>
      <c r="DB1083" s="93" t="e">
        <f t="shared" si="754"/>
        <v>#VALUE!</v>
      </c>
      <c r="DC1083" s="93">
        <v>0</v>
      </c>
      <c r="DD1083" s="91">
        <v>0</v>
      </c>
      <c r="DE1083" s="93" t="e">
        <f t="shared" si="755"/>
        <v>#VALUE!</v>
      </c>
      <c r="DF1083" s="93">
        <f t="shared" si="727"/>
        <v>0</v>
      </c>
      <c r="DG1083" s="93"/>
      <c r="DH1083" s="93">
        <v>0</v>
      </c>
      <c r="DI1083" s="93">
        <v>0</v>
      </c>
      <c r="DJ1083" s="86">
        <f t="shared" si="756"/>
        <v>0</v>
      </c>
      <c r="DK1083" s="91">
        <v>0</v>
      </c>
      <c r="DL1083" s="93"/>
      <c r="DM1083" s="93">
        <v>0</v>
      </c>
      <c r="DN1083" s="93" t="e">
        <f t="shared" si="728"/>
        <v>#VALUE!</v>
      </c>
      <c r="DO1083" s="93" t="e">
        <f t="shared" si="757"/>
        <v>#VALUE!</v>
      </c>
      <c r="DP1083" s="92" t="e">
        <f t="shared" si="758"/>
        <v>#VALUE!</v>
      </c>
      <c r="DQ1083" s="97">
        <f t="shared" si="729"/>
        <v>0</v>
      </c>
      <c r="DR1083" s="98">
        <f t="shared" si="759"/>
        <v>10</v>
      </c>
      <c r="DS1083" s="93" t="str">
        <f t="shared" si="760"/>
        <v>Mã tin sai !!!</v>
      </c>
      <c r="DT1083" s="93"/>
      <c r="DU1083" s="78" t="e">
        <f t="shared" si="730"/>
        <v>#VALUE!</v>
      </c>
      <c r="DV1083" s="78" t="e">
        <f>INDEX('08_DMGiaDat'!$L:$L,MATCH(DU1083,'08_DMGiaDat'!$R:$R,0))</f>
        <v>#VALUE!</v>
      </c>
      <c r="DW1083" s="78" t="str">
        <f t="shared" si="731"/>
        <v>5010700200100000001</v>
      </c>
      <c r="DX1083" s="78" t="str">
        <f>IFERROR(VLOOKUP(DW1083,'08_DMGiaDat'!C1018:C1019,2,FALSE),"N")</f>
        <v>N</v>
      </c>
      <c r="DY1083" s="78" t="str">
        <f t="shared" si="732"/>
        <v>50107002001001</v>
      </c>
      <c r="DZ1083" s="78" t="str">
        <f>IFERROR(VLOOKUP(DY1083,'08_DMGiaDat'!C1018:C1019,2,FALSE),"N")</f>
        <v>N</v>
      </c>
      <c r="EA1083" s="78" t="str">
        <f t="shared" si="733"/>
        <v>5010700200100000001</v>
      </c>
      <c r="EB1083" s="78" t="str">
        <f>IFERROR(VLOOKUP(EA1083,'08_DMGiaDat'!C1018:C1019,2,FALSE),"N")</f>
        <v>N</v>
      </c>
      <c r="EC1083" s="92" t="e">
        <f>IF(DV1083&lt;&gt;"N",DV1083,IF(DX1083&lt;&gt;"N",DX1083,IF(DZ1083&lt;&gt;"N",DZ1083*VLOOKUP(LEFT(CB1083,3),'03_DMMucDich'!C1002:C1006,5,FALSE),IF(EB1083&lt;&gt;"N",EB1083*VLOOKUP(LEFT(CB1083,3),'03_DMMucDich'!C1002:C1006,5,FALSE),"N/A"))))</f>
        <v>#VALUE!</v>
      </c>
    </row>
    <row r="1084" spans="1:133" s="34" customFormat="1" ht="16" x14ac:dyDescent="0.2">
      <c r="A1084" s="85">
        <v>1070</v>
      </c>
      <c r="B1084" s="86"/>
      <c r="C1084" s="87"/>
      <c r="D1084" s="141"/>
      <c r="E1084" s="86"/>
      <c r="F1084" s="88"/>
      <c r="G1084" s="88" t="s">
        <v>5718</v>
      </c>
      <c r="H1084" s="151">
        <v>2022</v>
      </c>
      <c r="I1084" s="86"/>
      <c r="J1084" s="86"/>
      <c r="K1084" s="145"/>
      <c r="L1084" s="105"/>
      <c r="M1084" s="86"/>
      <c r="N1084" s="105"/>
      <c r="O1084" s="105"/>
      <c r="P1084" s="86"/>
      <c r="Q1084" s="86"/>
      <c r="R1084" s="153"/>
      <c r="S1084" s="86"/>
      <c r="T1084" s="86"/>
      <c r="U1084" s="86"/>
      <c r="V1084" s="86" t="str">
        <f t="shared" si="740"/>
        <v xml:space="preserve">, </v>
      </c>
      <c r="W1084" s="86"/>
      <c r="X1084" s="86"/>
      <c r="Y1084" s="86"/>
      <c r="Z1084" s="88"/>
      <c r="AA1084" s="105"/>
      <c r="AB1084" s="86"/>
      <c r="AC1084" s="90"/>
      <c r="AD1084" s="86"/>
      <c r="AE1084" s="86"/>
      <c r="AF1084" s="86"/>
      <c r="AG1084" s="86"/>
      <c r="AH1084" s="160"/>
      <c r="AI1084" s="153"/>
      <c r="AJ1084" s="153"/>
      <c r="AK1084" s="86"/>
      <c r="AL1084" s="86"/>
      <c r="AM1084" s="153"/>
      <c r="AN1084" s="153"/>
      <c r="AO1084" s="165"/>
      <c r="AP1084" s="153"/>
      <c r="AQ1084" s="153"/>
      <c r="AR1084" s="166">
        <v>0</v>
      </c>
      <c r="AS1084" s="88" t="s">
        <v>5719</v>
      </c>
      <c r="AT1084" s="92">
        <f t="shared" si="751"/>
        <v>0</v>
      </c>
      <c r="AU1084" s="93">
        <v>0</v>
      </c>
      <c r="AV1084" s="93">
        <v>0</v>
      </c>
      <c r="AW1084" s="166">
        <v>0</v>
      </c>
      <c r="AX1084" s="93">
        <v>0</v>
      </c>
      <c r="AY1084" s="177"/>
      <c r="AZ1084" s="177">
        <v>0</v>
      </c>
      <c r="BA1084" s="178"/>
      <c r="BB1084" s="105"/>
      <c r="BC1084" s="105"/>
      <c r="BD1084" s="93"/>
      <c r="BE1084" s="93">
        <v>0</v>
      </c>
      <c r="BF1084" s="91">
        <v>0</v>
      </c>
      <c r="BG1084" s="94"/>
      <c r="BH1084" s="95"/>
      <c r="BI1084" s="93">
        <f t="shared" si="720"/>
        <v>0</v>
      </c>
      <c r="BJ1084" s="105">
        <f t="shared" si="721"/>
        <v>0</v>
      </c>
      <c r="BK1084" s="88">
        <f t="shared" si="722"/>
        <v>0</v>
      </c>
      <c r="BL1084" s="86">
        <f t="shared" si="723"/>
        <v>0</v>
      </c>
      <c r="BM1084" s="105">
        <f t="shared" si="724"/>
        <v>0</v>
      </c>
      <c r="BN1084" s="86">
        <f t="shared" si="725"/>
        <v>0</v>
      </c>
      <c r="BO1084" s="86">
        <f t="shared" si="726"/>
        <v>0</v>
      </c>
      <c r="BP1084" s="86">
        <f t="shared" si="741"/>
        <v>0</v>
      </c>
      <c r="BQ1084" s="160"/>
      <c r="BR1084" s="86" t="s">
        <v>5720</v>
      </c>
      <c r="BS1084" s="88" t="s">
        <v>5721</v>
      </c>
      <c r="BT1084" s="86" t="s">
        <v>5722</v>
      </c>
      <c r="BU1084" s="86"/>
      <c r="BV1084" s="86">
        <f t="shared" si="742"/>
        <v>0</v>
      </c>
      <c r="BW1084" s="105" t="str">
        <f t="shared" si="743"/>
        <v/>
      </c>
      <c r="BX1084" s="86">
        <f t="shared" si="737"/>
        <v>0</v>
      </c>
      <c r="BY1084" s="86">
        <f t="shared" si="738"/>
        <v>0</v>
      </c>
      <c r="BZ1084" s="91">
        <f t="shared" si="739"/>
        <v>0</v>
      </c>
      <c r="CA1084" s="91">
        <v>0</v>
      </c>
      <c r="CB1084" s="96" t="s">
        <v>5719</v>
      </c>
      <c r="CC1084" s="91">
        <f t="shared" si="744"/>
        <v>0</v>
      </c>
      <c r="CD1084" s="91">
        <f t="shared" si="745"/>
        <v>0</v>
      </c>
      <c r="CE1084" s="93">
        <f t="shared" si="746"/>
        <v>0</v>
      </c>
      <c r="CF1084" s="93">
        <f t="shared" si="747"/>
        <v>0</v>
      </c>
      <c r="CG1084" s="105"/>
      <c r="CH1084" s="105"/>
      <c r="CI1084" s="86"/>
      <c r="CJ1084" s="188"/>
      <c r="CK1084" s="181">
        <f t="shared" si="748"/>
        <v>0</v>
      </c>
      <c r="CL1084" s="181">
        <f t="shared" si="749"/>
        <v>0</v>
      </c>
      <c r="CM1084" s="86" t="s">
        <v>5723</v>
      </c>
      <c r="CN1084" s="182"/>
      <c r="CO1084" s="183"/>
      <c r="CP1084" s="86" t="s">
        <v>5724</v>
      </c>
      <c r="CQ1084" s="153"/>
      <c r="CR1084" s="187" t="e">
        <f t="shared" si="750"/>
        <v>#VALUE!</v>
      </c>
      <c r="CS1084" s="188">
        <v>0</v>
      </c>
      <c r="CT1084" s="188" t="e">
        <f t="shared" si="752"/>
        <v>#VALUE!</v>
      </c>
      <c r="CU1084" s="93"/>
      <c r="CV1084" s="94">
        <f t="shared" si="734"/>
        <v>0</v>
      </c>
      <c r="CW1084" s="93">
        <f t="shared" si="735"/>
        <v>0</v>
      </c>
      <c r="CX1084" s="86">
        <f t="shared" si="736"/>
        <v>0</v>
      </c>
      <c r="CY1084" s="93" t="e">
        <f t="shared" si="753"/>
        <v>#VALUE!</v>
      </c>
      <c r="CZ1084" s="93">
        <v>0</v>
      </c>
      <c r="DA1084" s="93">
        <v>0</v>
      </c>
      <c r="DB1084" s="93" t="e">
        <f t="shared" si="754"/>
        <v>#VALUE!</v>
      </c>
      <c r="DC1084" s="93">
        <v>0</v>
      </c>
      <c r="DD1084" s="91">
        <v>0</v>
      </c>
      <c r="DE1084" s="93" t="e">
        <f t="shared" si="755"/>
        <v>#VALUE!</v>
      </c>
      <c r="DF1084" s="93">
        <f t="shared" si="727"/>
        <v>0</v>
      </c>
      <c r="DG1084" s="93"/>
      <c r="DH1084" s="93">
        <v>0</v>
      </c>
      <c r="DI1084" s="93">
        <v>0</v>
      </c>
      <c r="DJ1084" s="86">
        <f t="shared" si="756"/>
        <v>0</v>
      </c>
      <c r="DK1084" s="91">
        <v>0</v>
      </c>
      <c r="DL1084" s="93"/>
      <c r="DM1084" s="93">
        <v>0</v>
      </c>
      <c r="DN1084" s="93" t="e">
        <f t="shared" si="728"/>
        <v>#VALUE!</v>
      </c>
      <c r="DO1084" s="93" t="e">
        <f t="shared" si="757"/>
        <v>#VALUE!</v>
      </c>
      <c r="DP1084" s="92" t="e">
        <f t="shared" si="758"/>
        <v>#VALUE!</v>
      </c>
      <c r="DQ1084" s="97">
        <f t="shared" si="729"/>
        <v>0</v>
      </c>
      <c r="DR1084" s="98">
        <f t="shared" si="759"/>
        <v>10</v>
      </c>
      <c r="DS1084" s="93" t="str">
        <f t="shared" si="760"/>
        <v>Mã tin sai !!!</v>
      </c>
      <c r="DT1084" s="93"/>
      <c r="DU1084" s="78" t="e">
        <f t="shared" si="730"/>
        <v>#VALUE!</v>
      </c>
      <c r="DV1084" s="78" t="e">
        <f>INDEX('08_DMGiaDat'!$L:$L,MATCH(DU1084,'08_DMGiaDat'!$R:$R,0))</f>
        <v>#VALUE!</v>
      </c>
      <c r="DW1084" s="78" t="str">
        <f t="shared" si="731"/>
        <v>5010700200100000001</v>
      </c>
      <c r="DX1084" s="78" t="str">
        <f>IFERROR(VLOOKUP(DW1084,'08_DMGiaDat'!C1018:C1019,2,FALSE),"N")</f>
        <v>N</v>
      </c>
      <c r="DY1084" s="78" t="str">
        <f t="shared" si="732"/>
        <v>50107002001001</v>
      </c>
      <c r="DZ1084" s="78" t="str">
        <f>IFERROR(VLOOKUP(DY1084,'08_DMGiaDat'!C1018:C1019,2,FALSE),"N")</f>
        <v>N</v>
      </c>
      <c r="EA1084" s="78" t="str">
        <f t="shared" si="733"/>
        <v>5010700200100000001</v>
      </c>
      <c r="EB1084" s="78" t="str">
        <f>IFERROR(VLOOKUP(EA1084,'08_DMGiaDat'!C1018:C1019,2,FALSE),"N")</f>
        <v>N</v>
      </c>
      <c r="EC1084" s="92" t="e">
        <f>IF(DV1084&lt;&gt;"N",DV1084,IF(DX1084&lt;&gt;"N",DX1084,IF(DZ1084&lt;&gt;"N",DZ1084*VLOOKUP(LEFT(CB1084,3),'03_DMMucDich'!C1002:C1006,5,FALSE),IF(EB1084&lt;&gt;"N",EB1084*VLOOKUP(LEFT(CB1084,3),'03_DMMucDich'!C1002:C1006,5,FALSE),"N/A"))))</f>
        <v>#VALUE!</v>
      </c>
    </row>
    <row r="1085" spans="1:133" s="34" customFormat="1" ht="16" x14ac:dyDescent="0.2">
      <c r="A1085" s="85">
        <v>1071</v>
      </c>
      <c r="B1085" s="86"/>
      <c r="C1085" s="87"/>
      <c r="D1085" s="141"/>
      <c r="E1085" s="86"/>
      <c r="F1085" s="88"/>
      <c r="G1085" s="88" t="s">
        <v>5718</v>
      </c>
      <c r="H1085" s="151">
        <v>2022</v>
      </c>
      <c r="I1085" s="86"/>
      <c r="J1085" s="86"/>
      <c r="K1085" s="145"/>
      <c r="L1085" s="105"/>
      <c r="M1085" s="86"/>
      <c r="N1085" s="105"/>
      <c r="O1085" s="105"/>
      <c r="P1085" s="86"/>
      <c r="Q1085" s="86"/>
      <c r="R1085" s="153"/>
      <c r="S1085" s="86"/>
      <c r="T1085" s="86"/>
      <c r="U1085" s="86"/>
      <c r="V1085" s="86" t="str">
        <f t="shared" si="740"/>
        <v xml:space="preserve">, </v>
      </c>
      <c r="W1085" s="86"/>
      <c r="X1085" s="86"/>
      <c r="Y1085" s="86"/>
      <c r="Z1085" s="88"/>
      <c r="AA1085" s="105"/>
      <c r="AB1085" s="86"/>
      <c r="AC1085" s="90"/>
      <c r="AD1085" s="86"/>
      <c r="AE1085" s="86"/>
      <c r="AF1085" s="86"/>
      <c r="AG1085" s="86"/>
      <c r="AH1085" s="160"/>
      <c r="AI1085" s="153"/>
      <c r="AJ1085" s="153"/>
      <c r="AK1085" s="86"/>
      <c r="AL1085" s="86"/>
      <c r="AM1085" s="153"/>
      <c r="AN1085" s="153"/>
      <c r="AO1085" s="165"/>
      <c r="AP1085" s="153"/>
      <c r="AQ1085" s="153"/>
      <c r="AR1085" s="166">
        <v>0</v>
      </c>
      <c r="AS1085" s="88" t="s">
        <v>5719</v>
      </c>
      <c r="AT1085" s="92">
        <f t="shared" si="751"/>
        <v>0</v>
      </c>
      <c r="AU1085" s="93">
        <v>0</v>
      </c>
      <c r="AV1085" s="93">
        <v>0</v>
      </c>
      <c r="AW1085" s="166">
        <v>0</v>
      </c>
      <c r="AX1085" s="93">
        <v>0</v>
      </c>
      <c r="AY1085" s="177"/>
      <c r="AZ1085" s="177">
        <v>0</v>
      </c>
      <c r="BA1085" s="178"/>
      <c r="BB1085" s="105"/>
      <c r="BC1085" s="105"/>
      <c r="BD1085" s="93"/>
      <c r="BE1085" s="93">
        <v>0</v>
      </c>
      <c r="BF1085" s="91">
        <v>0</v>
      </c>
      <c r="BG1085" s="94"/>
      <c r="BH1085" s="95"/>
      <c r="BI1085" s="93">
        <f t="shared" si="720"/>
        <v>0</v>
      </c>
      <c r="BJ1085" s="105">
        <f t="shared" si="721"/>
        <v>0</v>
      </c>
      <c r="BK1085" s="88">
        <f t="shared" si="722"/>
        <v>0</v>
      </c>
      <c r="BL1085" s="86">
        <f t="shared" si="723"/>
        <v>0</v>
      </c>
      <c r="BM1085" s="105">
        <f t="shared" si="724"/>
        <v>0</v>
      </c>
      <c r="BN1085" s="86">
        <f t="shared" si="725"/>
        <v>0</v>
      </c>
      <c r="BO1085" s="86">
        <f t="shared" si="726"/>
        <v>0</v>
      </c>
      <c r="BP1085" s="86">
        <f t="shared" si="741"/>
        <v>0</v>
      </c>
      <c r="BQ1085" s="160"/>
      <c r="BR1085" s="86" t="s">
        <v>5720</v>
      </c>
      <c r="BS1085" s="88" t="s">
        <v>5721</v>
      </c>
      <c r="BT1085" s="86" t="s">
        <v>5722</v>
      </c>
      <c r="BU1085" s="86"/>
      <c r="BV1085" s="86">
        <f t="shared" si="742"/>
        <v>0</v>
      </c>
      <c r="BW1085" s="105" t="str">
        <f t="shared" si="743"/>
        <v/>
      </c>
      <c r="BX1085" s="86">
        <f t="shared" si="737"/>
        <v>0</v>
      </c>
      <c r="BY1085" s="86">
        <f t="shared" si="738"/>
        <v>0</v>
      </c>
      <c r="BZ1085" s="91">
        <f t="shared" si="739"/>
        <v>0</v>
      </c>
      <c r="CA1085" s="91">
        <v>0</v>
      </c>
      <c r="CB1085" s="96" t="s">
        <v>5719</v>
      </c>
      <c r="CC1085" s="91">
        <f t="shared" si="744"/>
        <v>0</v>
      </c>
      <c r="CD1085" s="91">
        <f t="shared" si="745"/>
        <v>0</v>
      </c>
      <c r="CE1085" s="93">
        <f t="shared" si="746"/>
        <v>0</v>
      </c>
      <c r="CF1085" s="93">
        <f t="shared" si="747"/>
        <v>0</v>
      </c>
      <c r="CG1085" s="105"/>
      <c r="CH1085" s="105"/>
      <c r="CI1085" s="86"/>
      <c r="CJ1085" s="188"/>
      <c r="CK1085" s="181">
        <f t="shared" si="748"/>
        <v>0</v>
      </c>
      <c r="CL1085" s="181">
        <f t="shared" si="749"/>
        <v>0</v>
      </c>
      <c r="CM1085" s="86" t="s">
        <v>5723</v>
      </c>
      <c r="CN1085" s="182"/>
      <c r="CO1085" s="183"/>
      <c r="CP1085" s="86" t="s">
        <v>5724</v>
      </c>
      <c r="CQ1085" s="153"/>
      <c r="CR1085" s="187" t="e">
        <f t="shared" si="750"/>
        <v>#VALUE!</v>
      </c>
      <c r="CS1085" s="188">
        <v>0</v>
      </c>
      <c r="CT1085" s="188" t="e">
        <f t="shared" si="752"/>
        <v>#VALUE!</v>
      </c>
      <c r="CU1085" s="93"/>
      <c r="CV1085" s="94">
        <f t="shared" si="734"/>
        <v>0</v>
      </c>
      <c r="CW1085" s="93">
        <f t="shared" si="735"/>
        <v>0</v>
      </c>
      <c r="CX1085" s="86">
        <f t="shared" si="736"/>
        <v>0</v>
      </c>
      <c r="CY1085" s="93" t="e">
        <f t="shared" si="753"/>
        <v>#VALUE!</v>
      </c>
      <c r="CZ1085" s="93">
        <v>0</v>
      </c>
      <c r="DA1085" s="93">
        <v>0</v>
      </c>
      <c r="DB1085" s="93" t="e">
        <f t="shared" si="754"/>
        <v>#VALUE!</v>
      </c>
      <c r="DC1085" s="93">
        <v>0</v>
      </c>
      <c r="DD1085" s="91">
        <v>0</v>
      </c>
      <c r="DE1085" s="93" t="e">
        <f t="shared" si="755"/>
        <v>#VALUE!</v>
      </c>
      <c r="DF1085" s="93">
        <f t="shared" si="727"/>
        <v>0</v>
      </c>
      <c r="DG1085" s="93"/>
      <c r="DH1085" s="93">
        <v>0</v>
      </c>
      <c r="DI1085" s="93">
        <v>0</v>
      </c>
      <c r="DJ1085" s="86">
        <f t="shared" si="756"/>
        <v>0</v>
      </c>
      <c r="DK1085" s="91">
        <v>0</v>
      </c>
      <c r="DL1085" s="93"/>
      <c r="DM1085" s="93">
        <v>0</v>
      </c>
      <c r="DN1085" s="93" t="e">
        <f t="shared" si="728"/>
        <v>#VALUE!</v>
      </c>
      <c r="DO1085" s="93" t="e">
        <f t="shared" si="757"/>
        <v>#VALUE!</v>
      </c>
      <c r="DP1085" s="92" t="e">
        <f t="shared" si="758"/>
        <v>#VALUE!</v>
      </c>
      <c r="DQ1085" s="97">
        <f t="shared" si="729"/>
        <v>0</v>
      </c>
      <c r="DR1085" s="98">
        <f t="shared" si="759"/>
        <v>10</v>
      </c>
      <c r="DS1085" s="93" t="str">
        <f t="shared" si="760"/>
        <v>Mã tin sai !!!</v>
      </c>
      <c r="DT1085" s="93"/>
      <c r="DU1085" s="78" t="e">
        <f t="shared" si="730"/>
        <v>#VALUE!</v>
      </c>
      <c r="DV1085" s="78" t="e">
        <f>INDEX('08_DMGiaDat'!$L:$L,MATCH(DU1085,'08_DMGiaDat'!$R:$R,0))</f>
        <v>#VALUE!</v>
      </c>
      <c r="DW1085" s="78" t="str">
        <f t="shared" si="731"/>
        <v>5010700200100000001</v>
      </c>
      <c r="DX1085" s="78" t="str">
        <f>IFERROR(VLOOKUP(DW1085,'08_DMGiaDat'!C1018:C1019,2,FALSE),"N")</f>
        <v>N</v>
      </c>
      <c r="DY1085" s="78" t="str">
        <f t="shared" si="732"/>
        <v>50107002001001</v>
      </c>
      <c r="DZ1085" s="78" t="str">
        <f>IFERROR(VLOOKUP(DY1085,'08_DMGiaDat'!C1018:C1019,2,FALSE),"N")</f>
        <v>N</v>
      </c>
      <c r="EA1085" s="78" t="str">
        <f t="shared" si="733"/>
        <v>5010700200100000001</v>
      </c>
      <c r="EB1085" s="78" t="str">
        <f>IFERROR(VLOOKUP(EA1085,'08_DMGiaDat'!C1018:C1019,2,FALSE),"N")</f>
        <v>N</v>
      </c>
      <c r="EC1085" s="92" t="e">
        <f>IF(DV1085&lt;&gt;"N",DV1085,IF(DX1085&lt;&gt;"N",DX1085,IF(DZ1085&lt;&gt;"N",DZ1085*VLOOKUP(LEFT(CB1085,3),'03_DMMucDich'!C1002:C1006,5,FALSE),IF(EB1085&lt;&gt;"N",EB1085*VLOOKUP(LEFT(CB1085,3),'03_DMMucDich'!C1002:C1006,5,FALSE),"N/A"))))</f>
        <v>#VALUE!</v>
      </c>
    </row>
    <row r="1086" spans="1:133" s="34" customFormat="1" ht="16" x14ac:dyDescent="0.2">
      <c r="A1086" s="85">
        <v>1072</v>
      </c>
      <c r="B1086" s="86"/>
      <c r="C1086" s="87"/>
      <c r="D1086" s="141"/>
      <c r="E1086" s="86"/>
      <c r="F1086" s="88"/>
      <c r="G1086" s="88" t="s">
        <v>5718</v>
      </c>
      <c r="H1086" s="151">
        <v>2022</v>
      </c>
      <c r="I1086" s="86"/>
      <c r="J1086" s="86"/>
      <c r="K1086" s="145"/>
      <c r="L1086" s="105"/>
      <c r="M1086" s="86"/>
      <c r="N1086" s="105"/>
      <c r="O1086" s="105"/>
      <c r="P1086" s="86"/>
      <c r="Q1086" s="86"/>
      <c r="R1086" s="153"/>
      <c r="S1086" s="86"/>
      <c r="T1086" s="86"/>
      <c r="U1086" s="86"/>
      <c r="V1086" s="86" t="str">
        <f t="shared" si="740"/>
        <v xml:space="preserve">, </v>
      </c>
      <c r="W1086" s="86"/>
      <c r="X1086" s="86"/>
      <c r="Y1086" s="86"/>
      <c r="Z1086" s="88"/>
      <c r="AA1086" s="105"/>
      <c r="AB1086" s="86"/>
      <c r="AC1086" s="90"/>
      <c r="AD1086" s="86"/>
      <c r="AE1086" s="86"/>
      <c r="AF1086" s="86"/>
      <c r="AG1086" s="86"/>
      <c r="AH1086" s="160"/>
      <c r="AI1086" s="153"/>
      <c r="AJ1086" s="153"/>
      <c r="AK1086" s="86"/>
      <c r="AL1086" s="86"/>
      <c r="AM1086" s="153"/>
      <c r="AN1086" s="153"/>
      <c r="AO1086" s="165"/>
      <c r="AP1086" s="153"/>
      <c r="AQ1086" s="153"/>
      <c r="AR1086" s="166">
        <v>0</v>
      </c>
      <c r="AS1086" s="88" t="s">
        <v>5719</v>
      </c>
      <c r="AT1086" s="92">
        <f t="shared" si="751"/>
        <v>0</v>
      </c>
      <c r="AU1086" s="93">
        <v>0</v>
      </c>
      <c r="AV1086" s="93">
        <v>0</v>
      </c>
      <c r="AW1086" s="166">
        <v>0</v>
      </c>
      <c r="AX1086" s="93">
        <v>0</v>
      </c>
      <c r="AY1086" s="177"/>
      <c r="AZ1086" s="177">
        <v>0</v>
      </c>
      <c r="BA1086" s="178"/>
      <c r="BB1086" s="105"/>
      <c r="BC1086" s="105"/>
      <c r="BD1086" s="93"/>
      <c r="BE1086" s="93">
        <v>0</v>
      </c>
      <c r="BF1086" s="91">
        <v>0</v>
      </c>
      <c r="BG1086" s="94"/>
      <c r="BH1086" s="95"/>
      <c r="BI1086" s="93">
        <f t="shared" si="720"/>
        <v>0</v>
      </c>
      <c r="BJ1086" s="105">
        <f t="shared" si="721"/>
        <v>0</v>
      </c>
      <c r="BK1086" s="88">
        <f t="shared" si="722"/>
        <v>0</v>
      </c>
      <c r="BL1086" s="86">
        <f t="shared" si="723"/>
        <v>0</v>
      </c>
      <c r="BM1086" s="105">
        <f t="shared" si="724"/>
        <v>0</v>
      </c>
      <c r="BN1086" s="86">
        <f t="shared" si="725"/>
        <v>0</v>
      </c>
      <c r="BO1086" s="86">
        <f t="shared" si="726"/>
        <v>0</v>
      </c>
      <c r="BP1086" s="86">
        <f t="shared" si="741"/>
        <v>0</v>
      </c>
      <c r="BQ1086" s="160"/>
      <c r="BR1086" s="86" t="s">
        <v>5720</v>
      </c>
      <c r="BS1086" s="88" t="s">
        <v>5721</v>
      </c>
      <c r="BT1086" s="86" t="s">
        <v>5722</v>
      </c>
      <c r="BU1086" s="86"/>
      <c r="BV1086" s="86">
        <f t="shared" si="742"/>
        <v>0</v>
      </c>
      <c r="BW1086" s="105" t="str">
        <f t="shared" si="743"/>
        <v/>
      </c>
      <c r="BX1086" s="86">
        <f t="shared" si="737"/>
        <v>0</v>
      </c>
      <c r="BY1086" s="86">
        <f t="shared" si="738"/>
        <v>0</v>
      </c>
      <c r="BZ1086" s="91">
        <f t="shared" si="739"/>
        <v>0</v>
      </c>
      <c r="CA1086" s="91">
        <v>0</v>
      </c>
      <c r="CB1086" s="96" t="s">
        <v>5719</v>
      </c>
      <c r="CC1086" s="91">
        <f t="shared" si="744"/>
        <v>0</v>
      </c>
      <c r="CD1086" s="91">
        <f t="shared" si="745"/>
        <v>0</v>
      </c>
      <c r="CE1086" s="93">
        <f t="shared" si="746"/>
        <v>0</v>
      </c>
      <c r="CF1086" s="93">
        <f t="shared" si="747"/>
        <v>0</v>
      </c>
      <c r="CG1086" s="105"/>
      <c r="CH1086" s="105"/>
      <c r="CI1086" s="86"/>
      <c r="CJ1086" s="188"/>
      <c r="CK1086" s="181">
        <f t="shared" si="748"/>
        <v>0</v>
      </c>
      <c r="CL1086" s="181">
        <f t="shared" si="749"/>
        <v>0</v>
      </c>
      <c r="CM1086" s="86" t="s">
        <v>5723</v>
      </c>
      <c r="CN1086" s="182"/>
      <c r="CO1086" s="183"/>
      <c r="CP1086" s="86" t="s">
        <v>5724</v>
      </c>
      <c r="CQ1086" s="153"/>
      <c r="CR1086" s="187" t="e">
        <f t="shared" si="750"/>
        <v>#VALUE!</v>
      </c>
      <c r="CS1086" s="188">
        <v>0</v>
      </c>
      <c r="CT1086" s="188" t="e">
        <f t="shared" si="752"/>
        <v>#VALUE!</v>
      </c>
      <c r="CU1086" s="93"/>
      <c r="CV1086" s="94">
        <f t="shared" si="734"/>
        <v>0</v>
      </c>
      <c r="CW1086" s="93">
        <f t="shared" si="735"/>
        <v>0</v>
      </c>
      <c r="CX1086" s="86">
        <f t="shared" si="736"/>
        <v>0</v>
      </c>
      <c r="CY1086" s="93" t="e">
        <f t="shared" si="753"/>
        <v>#VALUE!</v>
      </c>
      <c r="CZ1086" s="93">
        <v>0</v>
      </c>
      <c r="DA1086" s="93">
        <v>0</v>
      </c>
      <c r="DB1086" s="93" t="e">
        <f t="shared" si="754"/>
        <v>#VALUE!</v>
      </c>
      <c r="DC1086" s="93">
        <v>0</v>
      </c>
      <c r="DD1086" s="91">
        <v>0</v>
      </c>
      <c r="DE1086" s="93" t="e">
        <f t="shared" si="755"/>
        <v>#VALUE!</v>
      </c>
      <c r="DF1086" s="93">
        <f t="shared" si="727"/>
        <v>0</v>
      </c>
      <c r="DG1086" s="93"/>
      <c r="DH1086" s="93">
        <v>0</v>
      </c>
      <c r="DI1086" s="93">
        <v>0</v>
      </c>
      <c r="DJ1086" s="86">
        <f t="shared" si="756"/>
        <v>0</v>
      </c>
      <c r="DK1086" s="91">
        <v>0</v>
      </c>
      <c r="DL1086" s="93"/>
      <c r="DM1086" s="93">
        <v>0</v>
      </c>
      <c r="DN1086" s="93" t="e">
        <f t="shared" si="728"/>
        <v>#VALUE!</v>
      </c>
      <c r="DO1086" s="93" t="e">
        <f t="shared" si="757"/>
        <v>#VALUE!</v>
      </c>
      <c r="DP1086" s="92" t="e">
        <f t="shared" si="758"/>
        <v>#VALUE!</v>
      </c>
      <c r="DQ1086" s="97">
        <f t="shared" si="729"/>
        <v>0</v>
      </c>
      <c r="DR1086" s="98">
        <f t="shared" si="759"/>
        <v>10</v>
      </c>
      <c r="DS1086" s="93" t="str">
        <f t="shared" si="760"/>
        <v>Mã tin sai !!!</v>
      </c>
      <c r="DT1086" s="93"/>
      <c r="DU1086" s="78" t="e">
        <f t="shared" si="730"/>
        <v>#VALUE!</v>
      </c>
      <c r="DV1086" s="78" t="e">
        <f>INDEX('08_DMGiaDat'!$L:$L,MATCH(DU1086,'08_DMGiaDat'!$R:$R,0))</f>
        <v>#VALUE!</v>
      </c>
      <c r="DW1086" s="78" t="str">
        <f t="shared" si="731"/>
        <v>5010700200100000001</v>
      </c>
      <c r="DX1086" s="78" t="str">
        <f>IFERROR(VLOOKUP(DW1086,'08_DMGiaDat'!C1018:C1019,2,FALSE),"N")</f>
        <v>N</v>
      </c>
      <c r="DY1086" s="78" t="str">
        <f t="shared" si="732"/>
        <v>50107002001001</v>
      </c>
      <c r="DZ1086" s="78" t="str">
        <f>IFERROR(VLOOKUP(DY1086,'08_DMGiaDat'!C1018:C1019,2,FALSE),"N")</f>
        <v>N</v>
      </c>
      <c r="EA1086" s="78" t="str">
        <f t="shared" si="733"/>
        <v>5010700200100000001</v>
      </c>
      <c r="EB1086" s="78" t="str">
        <f>IFERROR(VLOOKUP(EA1086,'08_DMGiaDat'!C1018:C1019,2,FALSE),"N")</f>
        <v>N</v>
      </c>
      <c r="EC1086" s="92" t="e">
        <f>IF(DV1086&lt;&gt;"N",DV1086,IF(DX1086&lt;&gt;"N",DX1086,IF(DZ1086&lt;&gt;"N",DZ1086*VLOOKUP(LEFT(CB1086,3),'03_DMMucDich'!C1002:C1006,5,FALSE),IF(EB1086&lt;&gt;"N",EB1086*VLOOKUP(LEFT(CB1086,3),'03_DMMucDich'!C1002:C1006,5,FALSE),"N/A"))))</f>
        <v>#VALUE!</v>
      </c>
    </row>
    <row r="1087" spans="1:133" s="34" customFormat="1" ht="16" x14ac:dyDescent="0.2">
      <c r="A1087" s="85">
        <v>1073</v>
      </c>
      <c r="B1087" s="86"/>
      <c r="C1087" s="87"/>
      <c r="D1087" s="141"/>
      <c r="E1087" s="86"/>
      <c r="F1087" s="88"/>
      <c r="G1087" s="88" t="s">
        <v>5718</v>
      </c>
      <c r="H1087" s="151">
        <v>2022</v>
      </c>
      <c r="I1087" s="86"/>
      <c r="J1087" s="86"/>
      <c r="K1087" s="145"/>
      <c r="L1087" s="105"/>
      <c r="M1087" s="86"/>
      <c r="N1087" s="105"/>
      <c r="O1087" s="105"/>
      <c r="P1087" s="86"/>
      <c r="Q1087" s="86"/>
      <c r="R1087" s="153"/>
      <c r="S1087" s="86"/>
      <c r="T1087" s="86"/>
      <c r="U1087" s="86"/>
      <c r="V1087" s="86" t="str">
        <f t="shared" si="740"/>
        <v xml:space="preserve">, </v>
      </c>
      <c r="W1087" s="86"/>
      <c r="X1087" s="86"/>
      <c r="Y1087" s="86"/>
      <c r="Z1087" s="88"/>
      <c r="AA1087" s="105"/>
      <c r="AB1087" s="86"/>
      <c r="AC1087" s="90"/>
      <c r="AD1087" s="86"/>
      <c r="AE1087" s="86"/>
      <c r="AF1087" s="86"/>
      <c r="AG1087" s="86"/>
      <c r="AH1087" s="160"/>
      <c r="AI1087" s="153"/>
      <c r="AJ1087" s="153"/>
      <c r="AK1087" s="86"/>
      <c r="AL1087" s="86"/>
      <c r="AM1087" s="153"/>
      <c r="AN1087" s="153"/>
      <c r="AO1087" s="165"/>
      <c r="AP1087" s="153"/>
      <c r="AQ1087" s="153"/>
      <c r="AR1087" s="166">
        <v>0</v>
      </c>
      <c r="AS1087" s="88" t="s">
        <v>5719</v>
      </c>
      <c r="AT1087" s="92">
        <f t="shared" si="751"/>
        <v>0</v>
      </c>
      <c r="AU1087" s="93">
        <v>0</v>
      </c>
      <c r="AV1087" s="93">
        <v>0</v>
      </c>
      <c r="AW1087" s="166">
        <v>0</v>
      </c>
      <c r="AX1087" s="93">
        <v>0</v>
      </c>
      <c r="AY1087" s="177"/>
      <c r="AZ1087" s="177">
        <v>0</v>
      </c>
      <c r="BA1087" s="178"/>
      <c r="BB1087" s="105"/>
      <c r="BC1087" s="105"/>
      <c r="BD1087" s="93"/>
      <c r="BE1087" s="93">
        <v>0</v>
      </c>
      <c r="BF1087" s="91">
        <v>0</v>
      </c>
      <c r="BG1087" s="94"/>
      <c r="BH1087" s="95"/>
      <c r="BI1087" s="93">
        <f t="shared" si="720"/>
        <v>0</v>
      </c>
      <c r="BJ1087" s="105">
        <f t="shared" si="721"/>
        <v>0</v>
      </c>
      <c r="BK1087" s="88">
        <f t="shared" si="722"/>
        <v>0</v>
      </c>
      <c r="BL1087" s="86">
        <f t="shared" si="723"/>
        <v>0</v>
      </c>
      <c r="BM1087" s="105">
        <f t="shared" si="724"/>
        <v>0</v>
      </c>
      <c r="BN1087" s="86">
        <f t="shared" si="725"/>
        <v>0</v>
      </c>
      <c r="BO1087" s="86">
        <f t="shared" si="726"/>
        <v>0</v>
      </c>
      <c r="BP1087" s="86">
        <f t="shared" si="741"/>
        <v>0</v>
      </c>
      <c r="BQ1087" s="160"/>
      <c r="BR1087" s="86" t="s">
        <v>5720</v>
      </c>
      <c r="BS1087" s="88" t="s">
        <v>5721</v>
      </c>
      <c r="BT1087" s="86" t="s">
        <v>5722</v>
      </c>
      <c r="BU1087" s="86"/>
      <c r="BV1087" s="86">
        <f t="shared" si="742"/>
        <v>0</v>
      </c>
      <c r="BW1087" s="105" t="str">
        <f t="shared" si="743"/>
        <v/>
      </c>
      <c r="BX1087" s="86">
        <f t="shared" si="737"/>
        <v>0</v>
      </c>
      <c r="BY1087" s="86">
        <f t="shared" si="738"/>
        <v>0</v>
      </c>
      <c r="BZ1087" s="91">
        <f t="shared" si="739"/>
        <v>0</v>
      </c>
      <c r="CA1087" s="91">
        <v>0</v>
      </c>
      <c r="CB1087" s="96" t="s">
        <v>5719</v>
      </c>
      <c r="CC1087" s="91">
        <f t="shared" si="744"/>
        <v>0</v>
      </c>
      <c r="CD1087" s="91">
        <f t="shared" si="745"/>
        <v>0</v>
      </c>
      <c r="CE1087" s="93">
        <f t="shared" si="746"/>
        <v>0</v>
      </c>
      <c r="CF1087" s="93">
        <f t="shared" si="747"/>
        <v>0</v>
      </c>
      <c r="CG1087" s="105"/>
      <c r="CH1087" s="105"/>
      <c r="CI1087" s="86"/>
      <c r="CJ1087" s="188"/>
      <c r="CK1087" s="181">
        <f t="shared" si="748"/>
        <v>0</v>
      </c>
      <c r="CL1087" s="181">
        <f t="shared" si="749"/>
        <v>0</v>
      </c>
      <c r="CM1087" s="86" t="s">
        <v>5723</v>
      </c>
      <c r="CN1087" s="182"/>
      <c r="CO1087" s="183"/>
      <c r="CP1087" s="86" t="s">
        <v>5724</v>
      </c>
      <c r="CQ1087" s="153"/>
      <c r="CR1087" s="187" t="e">
        <f t="shared" si="750"/>
        <v>#VALUE!</v>
      </c>
      <c r="CS1087" s="188">
        <v>0</v>
      </c>
      <c r="CT1087" s="188" t="e">
        <f t="shared" si="752"/>
        <v>#VALUE!</v>
      </c>
      <c r="CU1087" s="93"/>
      <c r="CV1087" s="94">
        <f t="shared" si="734"/>
        <v>0</v>
      </c>
      <c r="CW1087" s="93">
        <f t="shared" si="735"/>
        <v>0</v>
      </c>
      <c r="CX1087" s="86">
        <f t="shared" si="736"/>
        <v>0</v>
      </c>
      <c r="CY1087" s="93" t="e">
        <f t="shared" si="753"/>
        <v>#VALUE!</v>
      </c>
      <c r="CZ1087" s="93">
        <v>0</v>
      </c>
      <c r="DA1087" s="93">
        <v>0</v>
      </c>
      <c r="DB1087" s="93" t="e">
        <f t="shared" si="754"/>
        <v>#VALUE!</v>
      </c>
      <c r="DC1087" s="93">
        <v>0</v>
      </c>
      <c r="DD1087" s="91">
        <v>0</v>
      </c>
      <c r="DE1087" s="93" t="e">
        <f t="shared" si="755"/>
        <v>#VALUE!</v>
      </c>
      <c r="DF1087" s="93">
        <f t="shared" si="727"/>
        <v>0</v>
      </c>
      <c r="DG1087" s="93"/>
      <c r="DH1087" s="93">
        <v>0</v>
      </c>
      <c r="DI1087" s="93">
        <v>0</v>
      </c>
      <c r="DJ1087" s="86">
        <f t="shared" si="756"/>
        <v>0</v>
      </c>
      <c r="DK1087" s="91">
        <v>0</v>
      </c>
      <c r="DL1087" s="93"/>
      <c r="DM1087" s="93">
        <v>0</v>
      </c>
      <c r="DN1087" s="93" t="e">
        <f t="shared" si="728"/>
        <v>#VALUE!</v>
      </c>
      <c r="DO1087" s="93" t="e">
        <f t="shared" si="757"/>
        <v>#VALUE!</v>
      </c>
      <c r="DP1087" s="92" t="e">
        <f t="shared" si="758"/>
        <v>#VALUE!</v>
      </c>
      <c r="DQ1087" s="97">
        <f t="shared" si="729"/>
        <v>0</v>
      </c>
      <c r="DR1087" s="98">
        <f t="shared" si="759"/>
        <v>10</v>
      </c>
      <c r="DS1087" s="93" t="str">
        <f t="shared" si="760"/>
        <v>Mã tin sai !!!</v>
      </c>
      <c r="DT1087" s="93"/>
      <c r="DU1087" s="78" t="e">
        <f t="shared" si="730"/>
        <v>#VALUE!</v>
      </c>
      <c r="DV1087" s="78" t="e">
        <f>INDEX('08_DMGiaDat'!$L:$L,MATCH(DU1087,'08_DMGiaDat'!$R:$R,0))</f>
        <v>#VALUE!</v>
      </c>
      <c r="DW1087" s="78" t="str">
        <f t="shared" si="731"/>
        <v>5010700200100000001</v>
      </c>
      <c r="DX1087" s="78" t="str">
        <f>IFERROR(VLOOKUP(DW1087,'08_DMGiaDat'!C1018:C1019,2,FALSE),"N")</f>
        <v>N</v>
      </c>
      <c r="DY1087" s="78" t="str">
        <f t="shared" si="732"/>
        <v>50107002001001</v>
      </c>
      <c r="DZ1087" s="78" t="str">
        <f>IFERROR(VLOOKUP(DY1087,'08_DMGiaDat'!C1018:C1019,2,FALSE),"N")</f>
        <v>N</v>
      </c>
      <c r="EA1087" s="78" t="str">
        <f t="shared" si="733"/>
        <v>5010700200100000001</v>
      </c>
      <c r="EB1087" s="78" t="str">
        <f>IFERROR(VLOOKUP(EA1087,'08_DMGiaDat'!C1018:C1019,2,FALSE),"N")</f>
        <v>N</v>
      </c>
      <c r="EC1087" s="92" t="e">
        <f>IF(DV1087&lt;&gt;"N",DV1087,IF(DX1087&lt;&gt;"N",DX1087,IF(DZ1087&lt;&gt;"N",DZ1087*VLOOKUP(LEFT(CB1087,3),'03_DMMucDich'!C1002:C1006,5,FALSE),IF(EB1087&lt;&gt;"N",EB1087*VLOOKUP(LEFT(CB1087,3),'03_DMMucDich'!C1002:C1006,5,FALSE),"N/A"))))</f>
        <v>#VALUE!</v>
      </c>
    </row>
    <row r="1088" spans="1:133" s="34" customFormat="1" ht="16" x14ac:dyDescent="0.2">
      <c r="A1088" s="85">
        <v>1074</v>
      </c>
      <c r="B1088" s="86"/>
      <c r="C1088" s="87"/>
      <c r="D1088" s="141"/>
      <c r="E1088" s="86"/>
      <c r="F1088" s="88"/>
      <c r="G1088" s="88" t="s">
        <v>5718</v>
      </c>
      <c r="H1088" s="151">
        <v>2022</v>
      </c>
      <c r="I1088" s="86"/>
      <c r="J1088" s="86"/>
      <c r="K1088" s="145"/>
      <c r="L1088" s="105"/>
      <c r="M1088" s="86"/>
      <c r="N1088" s="105"/>
      <c r="O1088" s="105"/>
      <c r="P1088" s="86"/>
      <c r="Q1088" s="86"/>
      <c r="R1088" s="153"/>
      <c r="S1088" s="86"/>
      <c r="T1088" s="86"/>
      <c r="U1088" s="86"/>
      <c r="V1088" s="86" t="str">
        <f t="shared" si="740"/>
        <v xml:space="preserve">, </v>
      </c>
      <c r="W1088" s="86"/>
      <c r="X1088" s="86"/>
      <c r="Y1088" s="86"/>
      <c r="Z1088" s="88"/>
      <c r="AA1088" s="105"/>
      <c r="AB1088" s="86"/>
      <c r="AC1088" s="90"/>
      <c r="AD1088" s="86"/>
      <c r="AE1088" s="86"/>
      <c r="AF1088" s="86"/>
      <c r="AG1088" s="86"/>
      <c r="AH1088" s="160"/>
      <c r="AI1088" s="153"/>
      <c r="AJ1088" s="153"/>
      <c r="AK1088" s="86"/>
      <c r="AL1088" s="86"/>
      <c r="AM1088" s="153"/>
      <c r="AN1088" s="153"/>
      <c r="AO1088" s="165"/>
      <c r="AP1088" s="153"/>
      <c r="AQ1088" s="153"/>
      <c r="AR1088" s="166">
        <v>0</v>
      </c>
      <c r="AS1088" s="88" t="s">
        <v>5719</v>
      </c>
      <c r="AT1088" s="92">
        <f t="shared" si="751"/>
        <v>0</v>
      </c>
      <c r="AU1088" s="93">
        <v>0</v>
      </c>
      <c r="AV1088" s="93">
        <v>0</v>
      </c>
      <c r="AW1088" s="166">
        <v>0</v>
      </c>
      <c r="AX1088" s="93">
        <v>0</v>
      </c>
      <c r="AY1088" s="177"/>
      <c r="AZ1088" s="177">
        <v>0</v>
      </c>
      <c r="BA1088" s="178"/>
      <c r="BB1088" s="105"/>
      <c r="BC1088" s="105"/>
      <c r="BD1088" s="93"/>
      <c r="BE1088" s="93">
        <v>0</v>
      </c>
      <c r="BF1088" s="91">
        <v>0</v>
      </c>
      <c r="BG1088" s="94"/>
      <c r="BH1088" s="95"/>
      <c r="BI1088" s="93">
        <f t="shared" si="720"/>
        <v>0</v>
      </c>
      <c r="BJ1088" s="105">
        <f t="shared" si="721"/>
        <v>0</v>
      </c>
      <c r="BK1088" s="88">
        <f t="shared" si="722"/>
        <v>0</v>
      </c>
      <c r="BL1088" s="86">
        <f t="shared" si="723"/>
        <v>0</v>
      </c>
      <c r="BM1088" s="105">
        <f t="shared" si="724"/>
        <v>0</v>
      </c>
      <c r="BN1088" s="86">
        <f t="shared" si="725"/>
        <v>0</v>
      </c>
      <c r="BO1088" s="86">
        <f t="shared" si="726"/>
        <v>0</v>
      </c>
      <c r="BP1088" s="86">
        <f t="shared" si="741"/>
        <v>0</v>
      </c>
      <c r="BQ1088" s="160"/>
      <c r="BR1088" s="86" t="s">
        <v>5720</v>
      </c>
      <c r="BS1088" s="88" t="s">
        <v>5721</v>
      </c>
      <c r="BT1088" s="86" t="s">
        <v>5722</v>
      </c>
      <c r="BU1088" s="86"/>
      <c r="BV1088" s="86">
        <f t="shared" si="742"/>
        <v>0</v>
      </c>
      <c r="BW1088" s="105" t="str">
        <f t="shared" si="743"/>
        <v/>
      </c>
      <c r="BX1088" s="86">
        <f t="shared" si="737"/>
        <v>0</v>
      </c>
      <c r="BY1088" s="86">
        <f t="shared" si="738"/>
        <v>0</v>
      </c>
      <c r="BZ1088" s="91">
        <f t="shared" si="739"/>
        <v>0</v>
      </c>
      <c r="CA1088" s="91">
        <v>0</v>
      </c>
      <c r="CB1088" s="96" t="s">
        <v>5719</v>
      </c>
      <c r="CC1088" s="91">
        <f t="shared" si="744"/>
        <v>0</v>
      </c>
      <c r="CD1088" s="91">
        <f t="shared" si="745"/>
        <v>0</v>
      </c>
      <c r="CE1088" s="93">
        <f t="shared" si="746"/>
        <v>0</v>
      </c>
      <c r="CF1088" s="93">
        <f t="shared" si="747"/>
        <v>0</v>
      </c>
      <c r="CG1088" s="105"/>
      <c r="CH1088" s="105"/>
      <c r="CI1088" s="86"/>
      <c r="CJ1088" s="188"/>
      <c r="CK1088" s="181">
        <f t="shared" si="748"/>
        <v>0</v>
      </c>
      <c r="CL1088" s="181">
        <f t="shared" si="749"/>
        <v>0</v>
      </c>
      <c r="CM1088" s="86" t="s">
        <v>5723</v>
      </c>
      <c r="CN1088" s="182"/>
      <c r="CO1088" s="183"/>
      <c r="CP1088" s="86" t="s">
        <v>5724</v>
      </c>
      <c r="CQ1088" s="153"/>
      <c r="CR1088" s="187" t="e">
        <f t="shared" si="750"/>
        <v>#VALUE!</v>
      </c>
      <c r="CS1088" s="188">
        <v>0</v>
      </c>
      <c r="CT1088" s="188" t="e">
        <f t="shared" si="752"/>
        <v>#VALUE!</v>
      </c>
      <c r="CU1088" s="93"/>
      <c r="CV1088" s="94">
        <f t="shared" si="734"/>
        <v>0</v>
      </c>
      <c r="CW1088" s="93">
        <f t="shared" si="735"/>
        <v>0</v>
      </c>
      <c r="CX1088" s="86">
        <f t="shared" si="736"/>
        <v>0</v>
      </c>
      <c r="CY1088" s="93" t="e">
        <f t="shared" si="753"/>
        <v>#VALUE!</v>
      </c>
      <c r="CZ1088" s="93">
        <v>0</v>
      </c>
      <c r="DA1088" s="93">
        <v>0</v>
      </c>
      <c r="DB1088" s="93" t="e">
        <f t="shared" si="754"/>
        <v>#VALUE!</v>
      </c>
      <c r="DC1088" s="93">
        <v>0</v>
      </c>
      <c r="DD1088" s="91">
        <v>0</v>
      </c>
      <c r="DE1088" s="93" t="e">
        <f t="shared" si="755"/>
        <v>#VALUE!</v>
      </c>
      <c r="DF1088" s="93">
        <f t="shared" si="727"/>
        <v>0</v>
      </c>
      <c r="DG1088" s="93"/>
      <c r="DH1088" s="93">
        <v>0</v>
      </c>
      <c r="DI1088" s="93">
        <v>0</v>
      </c>
      <c r="DJ1088" s="86">
        <f t="shared" si="756"/>
        <v>0</v>
      </c>
      <c r="DK1088" s="91">
        <v>0</v>
      </c>
      <c r="DL1088" s="93"/>
      <c r="DM1088" s="93">
        <v>0</v>
      </c>
      <c r="DN1088" s="93" t="e">
        <f t="shared" si="728"/>
        <v>#VALUE!</v>
      </c>
      <c r="DO1088" s="93" t="e">
        <f t="shared" si="757"/>
        <v>#VALUE!</v>
      </c>
      <c r="DP1088" s="92" t="e">
        <f t="shared" si="758"/>
        <v>#VALUE!</v>
      </c>
      <c r="DQ1088" s="97">
        <f t="shared" si="729"/>
        <v>0</v>
      </c>
      <c r="DR1088" s="98">
        <f t="shared" si="759"/>
        <v>10</v>
      </c>
      <c r="DS1088" s="93" t="str">
        <f t="shared" si="760"/>
        <v>Mã tin sai !!!</v>
      </c>
      <c r="DT1088" s="93"/>
      <c r="DU1088" s="78" t="e">
        <f t="shared" si="730"/>
        <v>#VALUE!</v>
      </c>
      <c r="DV1088" s="78" t="e">
        <f>INDEX('08_DMGiaDat'!$L:$L,MATCH(DU1088,'08_DMGiaDat'!$R:$R,0))</f>
        <v>#VALUE!</v>
      </c>
      <c r="DW1088" s="78" t="str">
        <f t="shared" si="731"/>
        <v>5010700200100000001</v>
      </c>
      <c r="DX1088" s="78" t="str">
        <f>IFERROR(VLOOKUP(DW1088,'08_DMGiaDat'!C1018:C1019,2,FALSE),"N")</f>
        <v>N</v>
      </c>
      <c r="DY1088" s="78" t="str">
        <f t="shared" si="732"/>
        <v>50107002001001</v>
      </c>
      <c r="DZ1088" s="78" t="str">
        <f>IFERROR(VLOOKUP(DY1088,'08_DMGiaDat'!C1018:C1019,2,FALSE),"N")</f>
        <v>N</v>
      </c>
      <c r="EA1088" s="78" t="str">
        <f t="shared" si="733"/>
        <v>5010700200100000001</v>
      </c>
      <c r="EB1088" s="78" t="str">
        <f>IFERROR(VLOOKUP(EA1088,'08_DMGiaDat'!C1018:C1019,2,FALSE),"N")</f>
        <v>N</v>
      </c>
      <c r="EC1088" s="92" t="e">
        <f>IF(DV1088&lt;&gt;"N",DV1088,IF(DX1088&lt;&gt;"N",DX1088,IF(DZ1088&lt;&gt;"N",DZ1088*VLOOKUP(LEFT(CB1088,3),'03_DMMucDich'!C1002:C1006,5,FALSE),IF(EB1088&lt;&gt;"N",EB1088*VLOOKUP(LEFT(CB1088,3),'03_DMMucDich'!C1002:C1006,5,FALSE),"N/A"))))</f>
        <v>#VALUE!</v>
      </c>
    </row>
    <row r="1089" spans="1:133" s="34" customFormat="1" ht="16" x14ac:dyDescent="0.2">
      <c r="A1089" s="85">
        <v>1075</v>
      </c>
      <c r="B1089" s="86"/>
      <c r="C1089" s="87"/>
      <c r="D1089" s="141"/>
      <c r="E1089" s="86"/>
      <c r="F1089" s="88"/>
      <c r="G1089" s="88" t="s">
        <v>5718</v>
      </c>
      <c r="H1089" s="151">
        <v>2022</v>
      </c>
      <c r="I1089" s="86"/>
      <c r="J1089" s="86"/>
      <c r="K1089" s="145"/>
      <c r="L1089" s="105"/>
      <c r="M1089" s="86"/>
      <c r="N1089" s="105"/>
      <c r="O1089" s="105"/>
      <c r="P1089" s="86"/>
      <c r="Q1089" s="86"/>
      <c r="R1089" s="153"/>
      <c r="S1089" s="86"/>
      <c r="T1089" s="86"/>
      <c r="U1089" s="86"/>
      <c r="V1089" s="86" t="str">
        <f t="shared" si="740"/>
        <v xml:space="preserve">, </v>
      </c>
      <c r="W1089" s="86"/>
      <c r="X1089" s="86"/>
      <c r="Y1089" s="86"/>
      <c r="Z1089" s="88"/>
      <c r="AA1089" s="105"/>
      <c r="AB1089" s="86"/>
      <c r="AC1089" s="90"/>
      <c r="AD1089" s="86"/>
      <c r="AE1089" s="86"/>
      <c r="AF1089" s="86"/>
      <c r="AG1089" s="86"/>
      <c r="AH1089" s="160"/>
      <c r="AI1089" s="153"/>
      <c r="AJ1089" s="153"/>
      <c r="AK1089" s="86"/>
      <c r="AL1089" s="86"/>
      <c r="AM1089" s="153"/>
      <c r="AN1089" s="153"/>
      <c r="AO1089" s="165"/>
      <c r="AP1089" s="153"/>
      <c r="AQ1089" s="153"/>
      <c r="AR1089" s="166">
        <v>0</v>
      </c>
      <c r="AS1089" s="88" t="s">
        <v>5719</v>
      </c>
      <c r="AT1089" s="92">
        <f t="shared" si="751"/>
        <v>0</v>
      </c>
      <c r="AU1089" s="93">
        <v>0</v>
      </c>
      <c r="AV1089" s="93">
        <v>0</v>
      </c>
      <c r="AW1089" s="166">
        <v>0</v>
      </c>
      <c r="AX1089" s="93">
        <v>0</v>
      </c>
      <c r="AY1089" s="177"/>
      <c r="AZ1089" s="177">
        <v>0</v>
      </c>
      <c r="BA1089" s="178"/>
      <c r="BB1089" s="105"/>
      <c r="BC1089" s="105"/>
      <c r="BD1089" s="93"/>
      <c r="BE1089" s="93">
        <v>0</v>
      </c>
      <c r="BF1089" s="91">
        <v>0</v>
      </c>
      <c r="BG1089" s="94"/>
      <c r="BH1089" s="95"/>
      <c r="BI1089" s="93">
        <f t="shared" si="720"/>
        <v>0</v>
      </c>
      <c r="BJ1089" s="105">
        <f t="shared" si="721"/>
        <v>0</v>
      </c>
      <c r="BK1089" s="88">
        <f t="shared" si="722"/>
        <v>0</v>
      </c>
      <c r="BL1089" s="86">
        <f t="shared" si="723"/>
        <v>0</v>
      </c>
      <c r="BM1089" s="105">
        <f t="shared" si="724"/>
        <v>0</v>
      </c>
      <c r="BN1089" s="86">
        <f t="shared" si="725"/>
        <v>0</v>
      </c>
      <c r="BO1089" s="86">
        <f t="shared" si="726"/>
        <v>0</v>
      </c>
      <c r="BP1089" s="86">
        <f t="shared" si="741"/>
        <v>0</v>
      </c>
      <c r="BQ1089" s="160"/>
      <c r="BR1089" s="86" t="s">
        <v>5720</v>
      </c>
      <c r="BS1089" s="88" t="s">
        <v>5721</v>
      </c>
      <c r="BT1089" s="86" t="s">
        <v>5722</v>
      </c>
      <c r="BU1089" s="86"/>
      <c r="BV1089" s="86">
        <f t="shared" si="742"/>
        <v>0</v>
      </c>
      <c r="BW1089" s="105" t="str">
        <f t="shared" si="743"/>
        <v/>
      </c>
      <c r="BX1089" s="86">
        <f t="shared" si="737"/>
        <v>0</v>
      </c>
      <c r="BY1089" s="86">
        <f t="shared" si="738"/>
        <v>0</v>
      </c>
      <c r="BZ1089" s="91">
        <f t="shared" si="739"/>
        <v>0</v>
      </c>
      <c r="CA1089" s="91">
        <v>0</v>
      </c>
      <c r="CB1089" s="96" t="s">
        <v>5719</v>
      </c>
      <c r="CC1089" s="91">
        <f t="shared" si="744"/>
        <v>0</v>
      </c>
      <c r="CD1089" s="91">
        <f t="shared" si="745"/>
        <v>0</v>
      </c>
      <c r="CE1089" s="93">
        <f t="shared" si="746"/>
        <v>0</v>
      </c>
      <c r="CF1089" s="93">
        <f t="shared" si="747"/>
        <v>0</v>
      </c>
      <c r="CG1089" s="105"/>
      <c r="CH1089" s="105"/>
      <c r="CI1089" s="86"/>
      <c r="CJ1089" s="188"/>
      <c r="CK1089" s="181">
        <f t="shared" si="748"/>
        <v>0</v>
      </c>
      <c r="CL1089" s="181">
        <f t="shared" si="749"/>
        <v>0</v>
      </c>
      <c r="CM1089" s="86" t="s">
        <v>5723</v>
      </c>
      <c r="CN1089" s="182"/>
      <c r="CO1089" s="183"/>
      <c r="CP1089" s="86" t="s">
        <v>5724</v>
      </c>
      <c r="CQ1089" s="153"/>
      <c r="CR1089" s="187" t="e">
        <f t="shared" si="750"/>
        <v>#VALUE!</v>
      </c>
      <c r="CS1089" s="188">
        <v>0</v>
      </c>
      <c r="CT1089" s="188" t="e">
        <f t="shared" si="752"/>
        <v>#VALUE!</v>
      </c>
      <c r="CU1089" s="93"/>
      <c r="CV1089" s="94">
        <f t="shared" si="734"/>
        <v>0</v>
      </c>
      <c r="CW1089" s="93">
        <f t="shared" si="735"/>
        <v>0</v>
      </c>
      <c r="CX1089" s="86">
        <f t="shared" si="736"/>
        <v>0</v>
      </c>
      <c r="CY1089" s="93" t="e">
        <f t="shared" si="753"/>
        <v>#VALUE!</v>
      </c>
      <c r="CZ1089" s="93">
        <v>0</v>
      </c>
      <c r="DA1089" s="93">
        <v>0</v>
      </c>
      <c r="DB1089" s="93" t="e">
        <f t="shared" si="754"/>
        <v>#VALUE!</v>
      </c>
      <c r="DC1089" s="93">
        <v>0</v>
      </c>
      <c r="DD1089" s="91">
        <v>0</v>
      </c>
      <c r="DE1089" s="93" t="e">
        <f t="shared" si="755"/>
        <v>#VALUE!</v>
      </c>
      <c r="DF1089" s="93">
        <f t="shared" si="727"/>
        <v>0</v>
      </c>
      <c r="DG1089" s="93"/>
      <c r="DH1089" s="93">
        <v>0</v>
      </c>
      <c r="DI1089" s="93">
        <v>0</v>
      </c>
      <c r="DJ1089" s="86">
        <f t="shared" si="756"/>
        <v>0</v>
      </c>
      <c r="DK1089" s="91">
        <v>0</v>
      </c>
      <c r="DL1089" s="93"/>
      <c r="DM1089" s="93">
        <v>0</v>
      </c>
      <c r="DN1089" s="93" t="e">
        <f t="shared" si="728"/>
        <v>#VALUE!</v>
      </c>
      <c r="DO1089" s="93" t="e">
        <f t="shared" si="757"/>
        <v>#VALUE!</v>
      </c>
      <c r="DP1089" s="92" t="e">
        <f t="shared" si="758"/>
        <v>#VALUE!</v>
      </c>
      <c r="DQ1089" s="97">
        <f t="shared" si="729"/>
        <v>0</v>
      </c>
      <c r="DR1089" s="98">
        <f t="shared" si="759"/>
        <v>10</v>
      </c>
      <c r="DS1089" s="93" t="str">
        <f t="shared" si="760"/>
        <v>Mã tin sai !!!</v>
      </c>
      <c r="DT1089" s="93"/>
      <c r="DU1089" s="78" t="e">
        <f t="shared" si="730"/>
        <v>#VALUE!</v>
      </c>
      <c r="DV1089" s="78" t="e">
        <f>INDEX('08_DMGiaDat'!$L:$L,MATCH(DU1089,'08_DMGiaDat'!$R:$R,0))</f>
        <v>#VALUE!</v>
      </c>
      <c r="DW1089" s="78" t="str">
        <f t="shared" si="731"/>
        <v>5010700200100000001</v>
      </c>
      <c r="DX1089" s="78" t="str">
        <f>IFERROR(VLOOKUP(DW1089,'08_DMGiaDat'!C1018:C1019,2,FALSE),"N")</f>
        <v>N</v>
      </c>
      <c r="DY1089" s="78" t="str">
        <f t="shared" si="732"/>
        <v>50107002001001</v>
      </c>
      <c r="DZ1089" s="78" t="str">
        <f>IFERROR(VLOOKUP(DY1089,'08_DMGiaDat'!C1018:C1019,2,FALSE),"N")</f>
        <v>N</v>
      </c>
      <c r="EA1089" s="78" t="str">
        <f t="shared" si="733"/>
        <v>5010700200100000001</v>
      </c>
      <c r="EB1089" s="78" t="str">
        <f>IFERROR(VLOOKUP(EA1089,'08_DMGiaDat'!C1018:C1019,2,FALSE),"N")</f>
        <v>N</v>
      </c>
      <c r="EC1089" s="92" t="e">
        <f>IF(DV1089&lt;&gt;"N",DV1089,IF(DX1089&lt;&gt;"N",DX1089,IF(DZ1089&lt;&gt;"N",DZ1089*VLOOKUP(LEFT(CB1089,3),'03_DMMucDich'!C1002:C1006,5,FALSE),IF(EB1089&lt;&gt;"N",EB1089*VLOOKUP(LEFT(CB1089,3),'03_DMMucDich'!C1002:C1006,5,FALSE),"N/A"))))</f>
        <v>#VALUE!</v>
      </c>
    </row>
    <row r="1090" spans="1:133" s="34" customFormat="1" ht="16" x14ac:dyDescent="0.2">
      <c r="A1090" s="85">
        <v>1076</v>
      </c>
      <c r="B1090" s="86"/>
      <c r="C1090" s="87"/>
      <c r="D1090" s="141"/>
      <c r="E1090" s="86"/>
      <c r="F1090" s="88"/>
      <c r="G1090" s="88" t="s">
        <v>5718</v>
      </c>
      <c r="H1090" s="151">
        <v>2022</v>
      </c>
      <c r="I1090" s="86"/>
      <c r="J1090" s="86"/>
      <c r="K1090" s="145"/>
      <c r="L1090" s="105"/>
      <c r="M1090" s="86"/>
      <c r="N1090" s="105"/>
      <c r="O1090" s="105"/>
      <c r="P1090" s="86"/>
      <c r="Q1090" s="86"/>
      <c r="R1090" s="153"/>
      <c r="S1090" s="86"/>
      <c r="T1090" s="86"/>
      <c r="U1090" s="86"/>
      <c r="V1090" s="86" t="str">
        <f t="shared" si="740"/>
        <v xml:space="preserve">, </v>
      </c>
      <c r="W1090" s="86"/>
      <c r="X1090" s="86"/>
      <c r="Y1090" s="86"/>
      <c r="Z1090" s="88"/>
      <c r="AA1090" s="105"/>
      <c r="AB1090" s="86"/>
      <c r="AC1090" s="90"/>
      <c r="AD1090" s="86"/>
      <c r="AE1090" s="86"/>
      <c r="AF1090" s="86"/>
      <c r="AG1090" s="86"/>
      <c r="AH1090" s="160"/>
      <c r="AI1090" s="153"/>
      <c r="AJ1090" s="153"/>
      <c r="AK1090" s="86"/>
      <c r="AL1090" s="86"/>
      <c r="AM1090" s="153"/>
      <c r="AN1090" s="153"/>
      <c r="AO1090" s="165"/>
      <c r="AP1090" s="153"/>
      <c r="AQ1090" s="153"/>
      <c r="AR1090" s="166">
        <v>0</v>
      </c>
      <c r="AS1090" s="88" t="s">
        <v>5719</v>
      </c>
      <c r="AT1090" s="92">
        <f t="shared" si="751"/>
        <v>0</v>
      </c>
      <c r="AU1090" s="93">
        <v>0</v>
      </c>
      <c r="AV1090" s="93">
        <v>0</v>
      </c>
      <c r="AW1090" s="166">
        <v>0</v>
      </c>
      <c r="AX1090" s="93">
        <v>0</v>
      </c>
      <c r="AY1090" s="177"/>
      <c r="AZ1090" s="177">
        <v>0</v>
      </c>
      <c r="BA1090" s="178"/>
      <c r="BB1090" s="105"/>
      <c r="BC1090" s="105"/>
      <c r="BD1090" s="93"/>
      <c r="BE1090" s="93">
        <v>0</v>
      </c>
      <c r="BF1090" s="91">
        <v>0</v>
      </c>
      <c r="BG1090" s="94"/>
      <c r="BH1090" s="95"/>
      <c r="BI1090" s="93">
        <f t="shared" si="720"/>
        <v>0</v>
      </c>
      <c r="BJ1090" s="105">
        <f t="shared" si="721"/>
        <v>0</v>
      </c>
      <c r="BK1090" s="88">
        <f t="shared" si="722"/>
        <v>0</v>
      </c>
      <c r="BL1090" s="86">
        <f t="shared" si="723"/>
        <v>0</v>
      </c>
      <c r="BM1090" s="105">
        <f t="shared" si="724"/>
        <v>0</v>
      </c>
      <c r="BN1090" s="86">
        <f t="shared" si="725"/>
        <v>0</v>
      </c>
      <c r="BO1090" s="86">
        <f t="shared" si="726"/>
        <v>0</v>
      </c>
      <c r="BP1090" s="86">
        <f t="shared" si="741"/>
        <v>0</v>
      </c>
      <c r="BQ1090" s="160"/>
      <c r="BR1090" s="86" t="s">
        <v>5720</v>
      </c>
      <c r="BS1090" s="88" t="s">
        <v>5721</v>
      </c>
      <c r="BT1090" s="86" t="s">
        <v>5722</v>
      </c>
      <c r="BU1090" s="86"/>
      <c r="BV1090" s="86">
        <f t="shared" si="742"/>
        <v>0</v>
      </c>
      <c r="BW1090" s="105" t="str">
        <f t="shared" si="743"/>
        <v/>
      </c>
      <c r="BX1090" s="86">
        <f t="shared" si="737"/>
        <v>0</v>
      </c>
      <c r="BY1090" s="86">
        <f t="shared" si="738"/>
        <v>0</v>
      </c>
      <c r="BZ1090" s="91">
        <f t="shared" si="739"/>
        <v>0</v>
      </c>
      <c r="CA1090" s="91">
        <v>0</v>
      </c>
      <c r="CB1090" s="96" t="s">
        <v>5719</v>
      </c>
      <c r="CC1090" s="91">
        <f t="shared" si="744"/>
        <v>0</v>
      </c>
      <c r="CD1090" s="91">
        <f t="shared" si="745"/>
        <v>0</v>
      </c>
      <c r="CE1090" s="93">
        <f t="shared" si="746"/>
        <v>0</v>
      </c>
      <c r="CF1090" s="93">
        <f t="shared" si="747"/>
        <v>0</v>
      </c>
      <c r="CG1090" s="105"/>
      <c r="CH1090" s="105"/>
      <c r="CI1090" s="86"/>
      <c r="CJ1090" s="188"/>
      <c r="CK1090" s="181">
        <f t="shared" si="748"/>
        <v>0</v>
      </c>
      <c r="CL1090" s="181">
        <f t="shared" si="749"/>
        <v>0</v>
      </c>
      <c r="CM1090" s="86" t="s">
        <v>5723</v>
      </c>
      <c r="CN1090" s="182"/>
      <c r="CO1090" s="183"/>
      <c r="CP1090" s="86" t="s">
        <v>5724</v>
      </c>
      <c r="CQ1090" s="153"/>
      <c r="CR1090" s="187" t="e">
        <f t="shared" si="750"/>
        <v>#VALUE!</v>
      </c>
      <c r="CS1090" s="188">
        <v>0</v>
      </c>
      <c r="CT1090" s="188" t="e">
        <f t="shared" si="752"/>
        <v>#VALUE!</v>
      </c>
      <c r="CU1090" s="93"/>
      <c r="CV1090" s="94">
        <f t="shared" si="734"/>
        <v>0</v>
      </c>
      <c r="CW1090" s="93">
        <f t="shared" si="735"/>
        <v>0</v>
      </c>
      <c r="CX1090" s="86">
        <f t="shared" si="736"/>
        <v>0</v>
      </c>
      <c r="CY1090" s="93" t="e">
        <f t="shared" si="753"/>
        <v>#VALUE!</v>
      </c>
      <c r="CZ1090" s="93">
        <v>0</v>
      </c>
      <c r="DA1090" s="93">
        <v>0</v>
      </c>
      <c r="DB1090" s="93" t="e">
        <f t="shared" si="754"/>
        <v>#VALUE!</v>
      </c>
      <c r="DC1090" s="93">
        <v>0</v>
      </c>
      <c r="DD1090" s="91">
        <v>0</v>
      </c>
      <c r="DE1090" s="93" t="e">
        <f t="shared" si="755"/>
        <v>#VALUE!</v>
      </c>
      <c r="DF1090" s="93">
        <f t="shared" si="727"/>
        <v>0</v>
      </c>
      <c r="DG1090" s="93"/>
      <c r="DH1090" s="93">
        <v>0</v>
      </c>
      <c r="DI1090" s="93">
        <v>0</v>
      </c>
      <c r="DJ1090" s="86">
        <f t="shared" si="756"/>
        <v>0</v>
      </c>
      <c r="DK1090" s="91">
        <v>0</v>
      </c>
      <c r="DL1090" s="93"/>
      <c r="DM1090" s="93">
        <v>0</v>
      </c>
      <c r="DN1090" s="93" t="e">
        <f t="shared" si="728"/>
        <v>#VALUE!</v>
      </c>
      <c r="DO1090" s="93" t="e">
        <f t="shared" si="757"/>
        <v>#VALUE!</v>
      </c>
      <c r="DP1090" s="92" t="e">
        <f t="shared" si="758"/>
        <v>#VALUE!</v>
      </c>
      <c r="DQ1090" s="97">
        <f t="shared" si="729"/>
        <v>0</v>
      </c>
      <c r="DR1090" s="98">
        <f t="shared" si="759"/>
        <v>10</v>
      </c>
      <c r="DS1090" s="93" t="str">
        <f t="shared" si="760"/>
        <v>Mã tin sai !!!</v>
      </c>
      <c r="DT1090" s="93"/>
      <c r="DU1090" s="78" t="e">
        <f t="shared" si="730"/>
        <v>#VALUE!</v>
      </c>
      <c r="DV1090" s="78" t="e">
        <f>INDEX('08_DMGiaDat'!$L:$L,MATCH(DU1090,'08_DMGiaDat'!$R:$R,0))</f>
        <v>#VALUE!</v>
      </c>
      <c r="DW1090" s="78" t="str">
        <f t="shared" si="731"/>
        <v>5010700200100000001</v>
      </c>
      <c r="DX1090" s="78" t="str">
        <f>IFERROR(VLOOKUP(DW1090,'08_DMGiaDat'!C1018:C1019,2,FALSE),"N")</f>
        <v>N</v>
      </c>
      <c r="DY1090" s="78" t="str">
        <f t="shared" si="732"/>
        <v>50107002001001</v>
      </c>
      <c r="DZ1090" s="78" t="str">
        <f>IFERROR(VLOOKUP(DY1090,'08_DMGiaDat'!C1018:C1019,2,FALSE),"N")</f>
        <v>N</v>
      </c>
      <c r="EA1090" s="78" t="str">
        <f t="shared" si="733"/>
        <v>5010700200100000001</v>
      </c>
      <c r="EB1090" s="78" t="str">
        <f>IFERROR(VLOOKUP(EA1090,'08_DMGiaDat'!C1018:C1019,2,FALSE),"N")</f>
        <v>N</v>
      </c>
      <c r="EC1090" s="92" t="e">
        <f>IF(DV1090&lt;&gt;"N",DV1090,IF(DX1090&lt;&gt;"N",DX1090,IF(DZ1090&lt;&gt;"N",DZ1090*VLOOKUP(LEFT(CB1090,3),'03_DMMucDich'!C1002:C1006,5,FALSE),IF(EB1090&lt;&gt;"N",EB1090*VLOOKUP(LEFT(CB1090,3),'03_DMMucDich'!C1002:C1006,5,FALSE),"N/A"))))</f>
        <v>#VALUE!</v>
      </c>
    </row>
    <row r="1091" spans="1:133" s="34" customFormat="1" ht="16" x14ac:dyDescent="0.2">
      <c r="A1091" s="85">
        <v>1077</v>
      </c>
      <c r="B1091" s="86"/>
      <c r="C1091" s="87"/>
      <c r="D1091" s="141"/>
      <c r="E1091" s="86"/>
      <c r="F1091" s="88"/>
      <c r="G1091" s="88" t="s">
        <v>5718</v>
      </c>
      <c r="H1091" s="151">
        <v>2022</v>
      </c>
      <c r="I1091" s="86"/>
      <c r="J1091" s="86"/>
      <c r="K1091" s="145"/>
      <c r="L1091" s="105"/>
      <c r="M1091" s="86"/>
      <c r="N1091" s="105"/>
      <c r="O1091" s="105"/>
      <c r="P1091" s="86"/>
      <c r="Q1091" s="86"/>
      <c r="R1091" s="153"/>
      <c r="S1091" s="86"/>
      <c r="T1091" s="86"/>
      <c r="U1091" s="86"/>
      <c r="V1091" s="86" t="str">
        <f t="shared" si="740"/>
        <v xml:space="preserve">, </v>
      </c>
      <c r="W1091" s="86"/>
      <c r="X1091" s="86"/>
      <c r="Y1091" s="86"/>
      <c r="Z1091" s="88"/>
      <c r="AA1091" s="105"/>
      <c r="AB1091" s="86"/>
      <c r="AC1091" s="90"/>
      <c r="AD1091" s="86"/>
      <c r="AE1091" s="86"/>
      <c r="AF1091" s="86"/>
      <c r="AG1091" s="86"/>
      <c r="AH1091" s="160"/>
      <c r="AI1091" s="153"/>
      <c r="AJ1091" s="153"/>
      <c r="AK1091" s="86"/>
      <c r="AL1091" s="86"/>
      <c r="AM1091" s="153"/>
      <c r="AN1091" s="153"/>
      <c r="AO1091" s="165"/>
      <c r="AP1091" s="153"/>
      <c r="AQ1091" s="153"/>
      <c r="AR1091" s="166">
        <v>0</v>
      </c>
      <c r="AS1091" s="88" t="s">
        <v>5719</v>
      </c>
      <c r="AT1091" s="92">
        <f t="shared" si="751"/>
        <v>0</v>
      </c>
      <c r="AU1091" s="93">
        <v>0</v>
      </c>
      <c r="AV1091" s="93">
        <v>0</v>
      </c>
      <c r="AW1091" s="166">
        <v>0</v>
      </c>
      <c r="AX1091" s="93">
        <v>0</v>
      </c>
      <c r="AY1091" s="177"/>
      <c r="AZ1091" s="177">
        <v>0</v>
      </c>
      <c r="BA1091" s="178"/>
      <c r="BB1091" s="105"/>
      <c r="BC1091" s="105"/>
      <c r="BD1091" s="93"/>
      <c r="BE1091" s="93">
        <v>0</v>
      </c>
      <c r="BF1091" s="91">
        <v>0</v>
      </c>
      <c r="BG1091" s="94"/>
      <c r="BH1091" s="95"/>
      <c r="BI1091" s="93">
        <f t="shared" si="720"/>
        <v>0</v>
      </c>
      <c r="BJ1091" s="105">
        <f t="shared" si="721"/>
        <v>0</v>
      </c>
      <c r="BK1091" s="88">
        <f t="shared" si="722"/>
        <v>0</v>
      </c>
      <c r="BL1091" s="86">
        <f t="shared" si="723"/>
        <v>0</v>
      </c>
      <c r="BM1091" s="105">
        <f t="shared" si="724"/>
        <v>0</v>
      </c>
      <c r="BN1091" s="86">
        <f t="shared" si="725"/>
        <v>0</v>
      </c>
      <c r="BO1091" s="86">
        <f t="shared" si="726"/>
        <v>0</v>
      </c>
      <c r="BP1091" s="86">
        <f t="shared" si="741"/>
        <v>0</v>
      </c>
      <c r="BQ1091" s="160"/>
      <c r="BR1091" s="86" t="s">
        <v>5720</v>
      </c>
      <c r="BS1091" s="88" t="s">
        <v>5721</v>
      </c>
      <c r="BT1091" s="86" t="s">
        <v>5722</v>
      </c>
      <c r="BU1091" s="86"/>
      <c r="BV1091" s="86">
        <f t="shared" si="742"/>
        <v>0</v>
      </c>
      <c r="BW1091" s="105" t="str">
        <f t="shared" si="743"/>
        <v/>
      </c>
      <c r="BX1091" s="86">
        <f t="shared" si="737"/>
        <v>0</v>
      </c>
      <c r="BY1091" s="86">
        <f t="shared" si="738"/>
        <v>0</v>
      </c>
      <c r="BZ1091" s="91">
        <f t="shared" si="739"/>
        <v>0</v>
      </c>
      <c r="CA1091" s="91">
        <v>0</v>
      </c>
      <c r="CB1091" s="96" t="s">
        <v>5719</v>
      </c>
      <c r="CC1091" s="91">
        <f t="shared" si="744"/>
        <v>0</v>
      </c>
      <c r="CD1091" s="91">
        <f t="shared" si="745"/>
        <v>0</v>
      </c>
      <c r="CE1091" s="93">
        <f t="shared" si="746"/>
        <v>0</v>
      </c>
      <c r="CF1091" s="93">
        <f t="shared" si="747"/>
        <v>0</v>
      </c>
      <c r="CG1091" s="105"/>
      <c r="CH1091" s="105"/>
      <c r="CI1091" s="86"/>
      <c r="CJ1091" s="188"/>
      <c r="CK1091" s="181">
        <f t="shared" si="748"/>
        <v>0</v>
      </c>
      <c r="CL1091" s="181">
        <f t="shared" si="749"/>
        <v>0</v>
      </c>
      <c r="CM1091" s="86" t="s">
        <v>5723</v>
      </c>
      <c r="CN1091" s="182"/>
      <c r="CO1091" s="183"/>
      <c r="CP1091" s="86" t="s">
        <v>5724</v>
      </c>
      <c r="CQ1091" s="153"/>
      <c r="CR1091" s="187" t="e">
        <f t="shared" si="750"/>
        <v>#VALUE!</v>
      </c>
      <c r="CS1091" s="188">
        <v>0</v>
      </c>
      <c r="CT1091" s="188" t="e">
        <f t="shared" si="752"/>
        <v>#VALUE!</v>
      </c>
      <c r="CU1091" s="93"/>
      <c r="CV1091" s="94">
        <f t="shared" si="734"/>
        <v>0</v>
      </c>
      <c r="CW1091" s="93">
        <f t="shared" si="735"/>
        <v>0</v>
      </c>
      <c r="CX1091" s="86">
        <f t="shared" si="736"/>
        <v>0</v>
      </c>
      <c r="CY1091" s="93" t="e">
        <f t="shared" si="753"/>
        <v>#VALUE!</v>
      </c>
      <c r="CZ1091" s="93">
        <v>0</v>
      </c>
      <c r="DA1091" s="93">
        <v>0</v>
      </c>
      <c r="DB1091" s="93" t="e">
        <f t="shared" si="754"/>
        <v>#VALUE!</v>
      </c>
      <c r="DC1091" s="93">
        <v>0</v>
      </c>
      <c r="DD1091" s="91">
        <v>0</v>
      </c>
      <c r="DE1091" s="93" t="e">
        <f t="shared" si="755"/>
        <v>#VALUE!</v>
      </c>
      <c r="DF1091" s="93">
        <f t="shared" si="727"/>
        <v>0</v>
      </c>
      <c r="DG1091" s="93"/>
      <c r="DH1091" s="93">
        <v>0</v>
      </c>
      <c r="DI1091" s="93">
        <v>0</v>
      </c>
      <c r="DJ1091" s="86">
        <f t="shared" si="756"/>
        <v>0</v>
      </c>
      <c r="DK1091" s="91">
        <v>0</v>
      </c>
      <c r="DL1091" s="93"/>
      <c r="DM1091" s="93">
        <v>0</v>
      </c>
      <c r="DN1091" s="93" t="e">
        <f t="shared" si="728"/>
        <v>#VALUE!</v>
      </c>
      <c r="DO1091" s="93" t="e">
        <f t="shared" si="757"/>
        <v>#VALUE!</v>
      </c>
      <c r="DP1091" s="92" t="e">
        <f t="shared" si="758"/>
        <v>#VALUE!</v>
      </c>
      <c r="DQ1091" s="97">
        <f t="shared" si="729"/>
        <v>0</v>
      </c>
      <c r="DR1091" s="98">
        <f t="shared" si="759"/>
        <v>10</v>
      </c>
      <c r="DS1091" s="93" t="str">
        <f t="shared" si="760"/>
        <v>Mã tin sai !!!</v>
      </c>
      <c r="DT1091" s="93"/>
      <c r="DU1091" s="78" t="e">
        <f t="shared" si="730"/>
        <v>#VALUE!</v>
      </c>
      <c r="DV1091" s="78" t="e">
        <f>INDEX('08_DMGiaDat'!$L:$L,MATCH(DU1091,'08_DMGiaDat'!$R:$R,0))</f>
        <v>#VALUE!</v>
      </c>
      <c r="DW1091" s="78" t="str">
        <f t="shared" si="731"/>
        <v>5010700200100000001</v>
      </c>
      <c r="DX1091" s="78" t="str">
        <f>IFERROR(VLOOKUP(DW1091,'08_DMGiaDat'!C1018:C1019,2,FALSE),"N")</f>
        <v>N</v>
      </c>
      <c r="DY1091" s="78" t="str">
        <f t="shared" si="732"/>
        <v>50107002001001</v>
      </c>
      <c r="DZ1091" s="78" t="str">
        <f>IFERROR(VLOOKUP(DY1091,'08_DMGiaDat'!C1018:C1019,2,FALSE),"N")</f>
        <v>N</v>
      </c>
      <c r="EA1091" s="78" t="str">
        <f t="shared" si="733"/>
        <v>5010700200100000001</v>
      </c>
      <c r="EB1091" s="78" t="str">
        <f>IFERROR(VLOOKUP(EA1091,'08_DMGiaDat'!C1018:C1019,2,FALSE),"N")</f>
        <v>N</v>
      </c>
      <c r="EC1091" s="92" t="e">
        <f>IF(DV1091&lt;&gt;"N",DV1091,IF(DX1091&lt;&gt;"N",DX1091,IF(DZ1091&lt;&gt;"N",DZ1091*VLOOKUP(LEFT(CB1091,3),'03_DMMucDich'!C1002:C1006,5,FALSE),IF(EB1091&lt;&gt;"N",EB1091*VLOOKUP(LEFT(CB1091,3),'03_DMMucDich'!C1002:C1006,5,FALSE),"N/A"))))</f>
        <v>#VALUE!</v>
      </c>
    </row>
    <row r="1092" spans="1:133" s="34" customFormat="1" ht="16" x14ac:dyDescent="0.2">
      <c r="A1092" s="85">
        <v>1078</v>
      </c>
      <c r="B1092" s="86"/>
      <c r="C1092" s="87"/>
      <c r="D1092" s="141"/>
      <c r="E1092" s="86"/>
      <c r="F1092" s="88"/>
      <c r="G1092" s="88" t="s">
        <v>5718</v>
      </c>
      <c r="H1092" s="151">
        <v>2022</v>
      </c>
      <c r="I1092" s="86"/>
      <c r="J1092" s="86"/>
      <c r="K1092" s="145"/>
      <c r="L1092" s="105"/>
      <c r="M1092" s="86"/>
      <c r="N1092" s="105"/>
      <c r="O1092" s="105"/>
      <c r="P1092" s="86"/>
      <c r="Q1092" s="86"/>
      <c r="R1092" s="153"/>
      <c r="S1092" s="86"/>
      <c r="T1092" s="86"/>
      <c r="U1092" s="86"/>
      <c r="V1092" s="86" t="str">
        <f t="shared" si="740"/>
        <v xml:space="preserve">, </v>
      </c>
      <c r="W1092" s="86"/>
      <c r="X1092" s="86"/>
      <c r="Y1092" s="86"/>
      <c r="Z1092" s="88"/>
      <c r="AA1092" s="105"/>
      <c r="AB1092" s="86"/>
      <c r="AC1092" s="90"/>
      <c r="AD1092" s="86"/>
      <c r="AE1092" s="86"/>
      <c r="AF1092" s="86"/>
      <c r="AG1092" s="86"/>
      <c r="AH1092" s="160"/>
      <c r="AI1092" s="153"/>
      <c r="AJ1092" s="153"/>
      <c r="AK1092" s="86"/>
      <c r="AL1092" s="86"/>
      <c r="AM1092" s="153"/>
      <c r="AN1092" s="153"/>
      <c r="AO1092" s="165"/>
      <c r="AP1092" s="153"/>
      <c r="AQ1092" s="153"/>
      <c r="AR1092" s="166">
        <v>0</v>
      </c>
      <c r="AS1092" s="88" t="s">
        <v>5719</v>
      </c>
      <c r="AT1092" s="92">
        <f t="shared" si="751"/>
        <v>0</v>
      </c>
      <c r="AU1092" s="93">
        <v>0</v>
      </c>
      <c r="AV1092" s="93">
        <v>0</v>
      </c>
      <c r="AW1092" s="166">
        <v>0</v>
      </c>
      <c r="AX1092" s="93">
        <v>0</v>
      </c>
      <c r="AY1092" s="177"/>
      <c r="AZ1092" s="177">
        <v>0</v>
      </c>
      <c r="BA1092" s="178"/>
      <c r="BB1092" s="105"/>
      <c r="BC1092" s="105"/>
      <c r="BD1092" s="93"/>
      <c r="BE1092" s="93">
        <v>0</v>
      </c>
      <c r="BF1092" s="91">
        <v>0</v>
      </c>
      <c r="BG1092" s="94"/>
      <c r="BH1092" s="95"/>
      <c r="BI1092" s="93">
        <f t="shared" si="720"/>
        <v>0</v>
      </c>
      <c r="BJ1092" s="105">
        <f t="shared" si="721"/>
        <v>0</v>
      </c>
      <c r="BK1092" s="88">
        <f t="shared" si="722"/>
        <v>0</v>
      </c>
      <c r="BL1092" s="86">
        <f t="shared" si="723"/>
        <v>0</v>
      </c>
      <c r="BM1092" s="105">
        <f t="shared" si="724"/>
        <v>0</v>
      </c>
      <c r="BN1092" s="86">
        <f t="shared" si="725"/>
        <v>0</v>
      </c>
      <c r="BO1092" s="86">
        <f t="shared" si="726"/>
        <v>0</v>
      </c>
      <c r="BP1092" s="86">
        <f t="shared" si="741"/>
        <v>0</v>
      </c>
      <c r="BQ1092" s="160"/>
      <c r="BR1092" s="86" t="s">
        <v>5720</v>
      </c>
      <c r="BS1092" s="88" t="s">
        <v>5721</v>
      </c>
      <c r="BT1092" s="86" t="s">
        <v>5722</v>
      </c>
      <c r="BU1092" s="86"/>
      <c r="BV1092" s="86">
        <f t="shared" si="742"/>
        <v>0</v>
      </c>
      <c r="BW1092" s="105" t="str">
        <f t="shared" si="743"/>
        <v/>
      </c>
      <c r="BX1092" s="86">
        <f t="shared" si="737"/>
        <v>0</v>
      </c>
      <c r="BY1092" s="86">
        <f t="shared" si="738"/>
        <v>0</v>
      </c>
      <c r="BZ1092" s="91">
        <f t="shared" si="739"/>
        <v>0</v>
      </c>
      <c r="CA1092" s="91">
        <v>0</v>
      </c>
      <c r="CB1092" s="96" t="s">
        <v>5719</v>
      </c>
      <c r="CC1092" s="91">
        <f t="shared" si="744"/>
        <v>0</v>
      </c>
      <c r="CD1092" s="91">
        <f t="shared" si="745"/>
        <v>0</v>
      </c>
      <c r="CE1092" s="93">
        <f t="shared" si="746"/>
        <v>0</v>
      </c>
      <c r="CF1092" s="93">
        <f t="shared" si="747"/>
        <v>0</v>
      </c>
      <c r="CG1092" s="105"/>
      <c r="CH1092" s="105"/>
      <c r="CI1092" s="86"/>
      <c r="CJ1092" s="188"/>
      <c r="CK1092" s="181">
        <f t="shared" si="748"/>
        <v>0</v>
      </c>
      <c r="CL1092" s="181">
        <f t="shared" si="749"/>
        <v>0</v>
      </c>
      <c r="CM1092" s="86" t="s">
        <v>5723</v>
      </c>
      <c r="CN1092" s="182"/>
      <c r="CO1092" s="183"/>
      <c r="CP1092" s="86" t="s">
        <v>5724</v>
      </c>
      <c r="CQ1092" s="153"/>
      <c r="CR1092" s="187" t="e">
        <f t="shared" si="750"/>
        <v>#VALUE!</v>
      </c>
      <c r="CS1092" s="188">
        <v>0</v>
      </c>
      <c r="CT1092" s="188" t="e">
        <f t="shared" si="752"/>
        <v>#VALUE!</v>
      </c>
      <c r="CU1092" s="93"/>
      <c r="CV1092" s="94">
        <f t="shared" si="734"/>
        <v>0</v>
      </c>
      <c r="CW1092" s="93">
        <f t="shared" si="735"/>
        <v>0</v>
      </c>
      <c r="CX1092" s="86">
        <f t="shared" si="736"/>
        <v>0</v>
      </c>
      <c r="CY1092" s="93" t="e">
        <f t="shared" si="753"/>
        <v>#VALUE!</v>
      </c>
      <c r="CZ1092" s="93">
        <v>0</v>
      </c>
      <c r="DA1092" s="93">
        <v>0</v>
      </c>
      <c r="DB1092" s="93" t="e">
        <f t="shared" si="754"/>
        <v>#VALUE!</v>
      </c>
      <c r="DC1092" s="93">
        <v>0</v>
      </c>
      <c r="DD1092" s="91">
        <v>0</v>
      </c>
      <c r="DE1092" s="93" t="e">
        <f t="shared" si="755"/>
        <v>#VALUE!</v>
      </c>
      <c r="DF1092" s="93">
        <f t="shared" si="727"/>
        <v>0</v>
      </c>
      <c r="DG1092" s="93"/>
      <c r="DH1092" s="93">
        <v>0</v>
      </c>
      <c r="DI1092" s="93">
        <v>0</v>
      </c>
      <c r="DJ1092" s="86">
        <f t="shared" si="756"/>
        <v>0</v>
      </c>
      <c r="DK1092" s="91">
        <v>0</v>
      </c>
      <c r="DL1092" s="93"/>
      <c r="DM1092" s="93">
        <v>0</v>
      </c>
      <c r="DN1092" s="93" t="e">
        <f t="shared" si="728"/>
        <v>#VALUE!</v>
      </c>
      <c r="DO1092" s="93" t="e">
        <f t="shared" si="757"/>
        <v>#VALUE!</v>
      </c>
      <c r="DP1092" s="92" t="e">
        <f t="shared" si="758"/>
        <v>#VALUE!</v>
      </c>
      <c r="DQ1092" s="97">
        <f t="shared" si="729"/>
        <v>0</v>
      </c>
      <c r="DR1092" s="98">
        <f t="shared" si="759"/>
        <v>10</v>
      </c>
      <c r="DS1092" s="93" t="str">
        <f t="shared" si="760"/>
        <v>Mã tin sai !!!</v>
      </c>
      <c r="DT1092" s="93"/>
      <c r="DU1092" s="78" t="e">
        <f t="shared" si="730"/>
        <v>#VALUE!</v>
      </c>
      <c r="DV1092" s="78" t="e">
        <f>INDEX('08_DMGiaDat'!$L:$L,MATCH(DU1092,'08_DMGiaDat'!$R:$R,0))</f>
        <v>#VALUE!</v>
      </c>
      <c r="DW1092" s="78" t="str">
        <f t="shared" si="731"/>
        <v>5010700200100000001</v>
      </c>
      <c r="DX1092" s="78" t="str">
        <f>IFERROR(VLOOKUP(DW1092,'08_DMGiaDat'!C1018:C1019,2,FALSE),"N")</f>
        <v>N</v>
      </c>
      <c r="DY1092" s="78" t="str">
        <f t="shared" si="732"/>
        <v>50107002001001</v>
      </c>
      <c r="DZ1092" s="78" t="str">
        <f>IFERROR(VLOOKUP(DY1092,'08_DMGiaDat'!C1018:C1019,2,FALSE),"N")</f>
        <v>N</v>
      </c>
      <c r="EA1092" s="78" t="str">
        <f t="shared" si="733"/>
        <v>5010700200100000001</v>
      </c>
      <c r="EB1092" s="78" t="str">
        <f>IFERROR(VLOOKUP(EA1092,'08_DMGiaDat'!C1018:C1019,2,FALSE),"N")</f>
        <v>N</v>
      </c>
      <c r="EC1092" s="92" t="e">
        <f>IF(DV1092&lt;&gt;"N",DV1092,IF(DX1092&lt;&gt;"N",DX1092,IF(DZ1092&lt;&gt;"N",DZ1092*VLOOKUP(LEFT(CB1092,3),'03_DMMucDich'!C1002:C1006,5,FALSE),IF(EB1092&lt;&gt;"N",EB1092*VLOOKUP(LEFT(CB1092,3),'03_DMMucDich'!C1002:C1006,5,FALSE),"N/A"))))</f>
        <v>#VALUE!</v>
      </c>
    </row>
    <row r="1093" spans="1:133" s="34" customFormat="1" ht="16" x14ac:dyDescent="0.2">
      <c r="A1093" s="85">
        <v>1079</v>
      </c>
      <c r="B1093" s="86"/>
      <c r="C1093" s="87"/>
      <c r="D1093" s="141"/>
      <c r="E1093" s="86"/>
      <c r="F1093" s="88"/>
      <c r="G1093" s="88" t="s">
        <v>5718</v>
      </c>
      <c r="H1093" s="151">
        <v>2022</v>
      </c>
      <c r="I1093" s="86"/>
      <c r="J1093" s="86"/>
      <c r="K1093" s="145"/>
      <c r="L1093" s="105"/>
      <c r="M1093" s="86"/>
      <c r="N1093" s="105"/>
      <c r="O1093" s="105"/>
      <c r="P1093" s="86"/>
      <c r="Q1093" s="86"/>
      <c r="R1093" s="153"/>
      <c r="S1093" s="86"/>
      <c r="T1093" s="86"/>
      <c r="U1093" s="86"/>
      <c r="V1093" s="86" t="str">
        <f t="shared" si="740"/>
        <v xml:space="preserve">, </v>
      </c>
      <c r="W1093" s="86"/>
      <c r="X1093" s="86"/>
      <c r="Y1093" s="86"/>
      <c r="Z1093" s="88"/>
      <c r="AA1093" s="105"/>
      <c r="AB1093" s="86"/>
      <c r="AC1093" s="90"/>
      <c r="AD1093" s="86"/>
      <c r="AE1093" s="86"/>
      <c r="AF1093" s="86"/>
      <c r="AG1093" s="86"/>
      <c r="AH1093" s="160"/>
      <c r="AI1093" s="153"/>
      <c r="AJ1093" s="153"/>
      <c r="AK1093" s="86"/>
      <c r="AL1093" s="86"/>
      <c r="AM1093" s="153"/>
      <c r="AN1093" s="153"/>
      <c r="AO1093" s="165"/>
      <c r="AP1093" s="153"/>
      <c r="AQ1093" s="153"/>
      <c r="AR1093" s="166">
        <v>0</v>
      </c>
      <c r="AS1093" s="88" t="s">
        <v>5719</v>
      </c>
      <c r="AT1093" s="92">
        <f t="shared" si="751"/>
        <v>0</v>
      </c>
      <c r="AU1093" s="93">
        <v>0</v>
      </c>
      <c r="AV1093" s="93">
        <v>0</v>
      </c>
      <c r="AW1093" s="166">
        <v>0</v>
      </c>
      <c r="AX1093" s="93">
        <v>0</v>
      </c>
      <c r="AY1093" s="177"/>
      <c r="AZ1093" s="177">
        <v>0</v>
      </c>
      <c r="BA1093" s="178"/>
      <c r="BB1093" s="105"/>
      <c r="BC1093" s="105"/>
      <c r="BD1093" s="93"/>
      <c r="BE1093" s="93">
        <v>0</v>
      </c>
      <c r="BF1093" s="91">
        <v>0</v>
      </c>
      <c r="BG1093" s="94"/>
      <c r="BH1093" s="95"/>
      <c r="BI1093" s="93">
        <f t="shared" si="720"/>
        <v>0</v>
      </c>
      <c r="BJ1093" s="105">
        <f t="shared" si="721"/>
        <v>0</v>
      </c>
      <c r="BK1093" s="88">
        <f t="shared" si="722"/>
        <v>0</v>
      </c>
      <c r="BL1093" s="86">
        <f t="shared" si="723"/>
        <v>0</v>
      </c>
      <c r="BM1093" s="105">
        <f t="shared" si="724"/>
        <v>0</v>
      </c>
      <c r="BN1093" s="86">
        <f t="shared" si="725"/>
        <v>0</v>
      </c>
      <c r="BO1093" s="86">
        <f t="shared" si="726"/>
        <v>0</v>
      </c>
      <c r="BP1093" s="86">
        <f t="shared" si="741"/>
        <v>0</v>
      </c>
      <c r="BQ1093" s="160"/>
      <c r="BR1093" s="86" t="s">
        <v>5720</v>
      </c>
      <c r="BS1093" s="88" t="s">
        <v>5721</v>
      </c>
      <c r="BT1093" s="86" t="s">
        <v>5722</v>
      </c>
      <c r="BU1093" s="86"/>
      <c r="BV1093" s="86">
        <f t="shared" si="742"/>
        <v>0</v>
      </c>
      <c r="BW1093" s="105" t="str">
        <f t="shared" si="743"/>
        <v/>
      </c>
      <c r="BX1093" s="86">
        <f t="shared" si="737"/>
        <v>0</v>
      </c>
      <c r="BY1093" s="86">
        <f t="shared" si="738"/>
        <v>0</v>
      </c>
      <c r="BZ1093" s="91">
        <f t="shared" si="739"/>
        <v>0</v>
      </c>
      <c r="CA1093" s="91">
        <v>0</v>
      </c>
      <c r="CB1093" s="96" t="s">
        <v>5719</v>
      </c>
      <c r="CC1093" s="91">
        <f t="shared" si="744"/>
        <v>0</v>
      </c>
      <c r="CD1093" s="91">
        <f t="shared" si="745"/>
        <v>0</v>
      </c>
      <c r="CE1093" s="93">
        <f t="shared" si="746"/>
        <v>0</v>
      </c>
      <c r="CF1093" s="93">
        <f t="shared" si="747"/>
        <v>0</v>
      </c>
      <c r="CG1093" s="105"/>
      <c r="CH1093" s="105"/>
      <c r="CI1093" s="86"/>
      <c r="CJ1093" s="188"/>
      <c r="CK1093" s="181">
        <f t="shared" si="748"/>
        <v>0</v>
      </c>
      <c r="CL1093" s="181">
        <f t="shared" si="749"/>
        <v>0</v>
      </c>
      <c r="CM1093" s="86" t="s">
        <v>5723</v>
      </c>
      <c r="CN1093" s="182"/>
      <c r="CO1093" s="183"/>
      <c r="CP1093" s="86" t="s">
        <v>5724</v>
      </c>
      <c r="CQ1093" s="153"/>
      <c r="CR1093" s="187" t="e">
        <f t="shared" si="750"/>
        <v>#VALUE!</v>
      </c>
      <c r="CS1093" s="188">
        <v>0</v>
      </c>
      <c r="CT1093" s="188" t="e">
        <f t="shared" si="752"/>
        <v>#VALUE!</v>
      </c>
      <c r="CU1093" s="93"/>
      <c r="CV1093" s="94">
        <f t="shared" si="734"/>
        <v>0</v>
      </c>
      <c r="CW1093" s="93">
        <f t="shared" si="735"/>
        <v>0</v>
      </c>
      <c r="CX1093" s="86">
        <f t="shared" si="736"/>
        <v>0</v>
      </c>
      <c r="CY1093" s="93" t="e">
        <f t="shared" si="753"/>
        <v>#VALUE!</v>
      </c>
      <c r="CZ1093" s="93">
        <v>0</v>
      </c>
      <c r="DA1093" s="93">
        <v>0</v>
      </c>
      <c r="DB1093" s="93" t="e">
        <f t="shared" si="754"/>
        <v>#VALUE!</v>
      </c>
      <c r="DC1093" s="93">
        <v>0</v>
      </c>
      <c r="DD1093" s="91">
        <v>0</v>
      </c>
      <c r="DE1093" s="93" t="e">
        <f t="shared" si="755"/>
        <v>#VALUE!</v>
      </c>
      <c r="DF1093" s="93">
        <f t="shared" si="727"/>
        <v>0</v>
      </c>
      <c r="DG1093" s="93"/>
      <c r="DH1093" s="93">
        <v>0</v>
      </c>
      <c r="DI1093" s="93">
        <v>0</v>
      </c>
      <c r="DJ1093" s="86">
        <f t="shared" si="756"/>
        <v>0</v>
      </c>
      <c r="DK1093" s="91">
        <v>0</v>
      </c>
      <c r="DL1093" s="93"/>
      <c r="DM1093" s="93">
        <v>0</v>
      </c>
      <c r="DN1093" s="93" t="e">
        <f t="shared" si="728"/>
        <v>#VALUE!</v>
      </c>
      <c r="DO1093" s="93" t="e">
        <f t="shared" si="757"/>
        <v>#VALUE!</v>
      </c>
      <c r="DP1093" s="92" t="e">
        <f t="shared" si="758"/>
        <v>#VALUE!</v>
      </c>
      <c r="DQ1093" s="97">
        <f t="shared" si="729"/>
        <v>0</v>
      </c>
      <c r="DR1093" s="98">
        <f t="shared" si="759"/>
        <v>10</v>
      </c>
      <c r="DS1093" s="93" t="str">
        <f t="shared" si="760"/>
        <v>Mã tin sai !!!</v>
      </c>
      <c r="DT1093" s="93"/>
      <c r="DU1093" s="78" t="e">
        <f t="shared" si="730"/>
        <v>#VALUE!</v>
      </c>
      <c r="DV1093" s="78" t="e">
        <f>INDEX('08_DMGiaDat'!$L:$L,MATCH(DU1093,'08_DMGiaDat'!$R:$R,0))</f>
        <v>#VALUE!</v>
      </c>
      <c r="DW1093" s="78" t="str">
        <f t="shared" si="731"/>
        <v>5010700200100000001</v>
      </c>
      <c r="DX1093" s="78" t="str">
        <f>IFERROR(VLOOKUP(DW1093,'08_DMGiaDat'!C1018:C1019,2,FALSE),"N")</f>
        <v>N</v>
      </c>
      <c r="DY1093" s="78" t="str">
        <f t="shared" si="732"/>
        <v>50107002001001</v>
      </c>
      <c r="DZ1093" s="78" t="str">
        <f>IFERROR(VLOOKUP(DY1093,'08_DMGiaDat'!C1018:C1019,2,FALSE),"N")</f>
        <v>N</v>
      </c>
      <c r="EA1093" s="78" t="str">
        <f t="shared" si="733"/>
        <v>5010700200100000001</v>
      </c>
      <c r="EB1093" s="78" t="str">
        <f>IFERROR(VLOOKUP(EA1093,'08_DMGiaDat'!C1018:C1019,2,FALSE),"N")</f>
        <v>N</v>
      </c>
      <c r="EC1093" s="92" t="e">
        <f>IF(DV1093&lt;&gt;"N",DV1093,IF(DX1093&lt;&gt;"N",DX1093,IF(DZ1093&lt;&gt;"N",DZ1093*VLOOKUP(LEFT(CB1093,3),'03_DMMucDich'!C1002:C1006,5,FALSE),IF(EB1093&lt;&gt;"N",EB1093*VLOOKUP(LEFT(CB1093,3),'03_DMMucDich'!C1002:C1006,5,FALSE),"N/A"))))</f>
        <v>#VALUE!</v>
      </c>
    </row>
    <row r="1094" spans="1:133" s="34" customFormat="1" ht="16" x14ac:dyDescent="0.2">
      <c r="A1094" s="85">
        <v>1080</v>
      </c>
      <c r="B1094" s="86"/>
      <c r="C1094" s="87"/>
      <c r="D1094" s="141"/>
      <c r="E1094" s="86"/>
      <c r="F1094" s="88"/>
      <c r="G1094" s="88" t="s">
        <v>5718</v>
      </c>
      <c r="H1094" s="151">
        <v>2022</v>
      </c>
      <c r="I1094" s="86"/>
      <c r="J1094" s="86"/>
      <c r="K1094" s="145"/>
      <c r="L1094" s="105"/>
      <c r="M1094" s="86"/>
      <c r="N1094" s="105"/>
      <c r="O1094" s="105"/>
      <c r="P1094" s="86"/>
      <c r="Q1094" s="86"/>
      <c r="R1094" s="153"/>
      <c r="S1094" s="86"/>
      <c r="T1094" s="86"/>
      <c r="U1094" s="86"/>
      <c r="V1094" s="86" t="str">
        <f t="shared" si="740"/>
        <v xml:space="preserve">, </v>
      </c>
      <c r="W1094" s="86"/>
      <c r="X1094" s="86"/>
      <c r="Y1094" s="86"/>
      <c r="Z1094" s="88"/>
      <c r="AA1094" s="105"/>
      <c r="AB1094" s="86"/>
      <c r="AC1094" s="90"/>
      <c r="AD1094" s="86"/>
      <c r="AE1094" s="86"/>
      <c r="AF1094" s="86"/>
      <c r="AG1094" s="86"/>
      <c r="AH1094" s="160"/>
      <c r="AI1094" s="153"/>
      <c r="AJ1094" s="153"/>
      <c r="AK1094" s="86"/>
      <c r="AL1094" s="86"/>
      <c r="AM1094" s="153"/>
      <c r="AN1094" s="153"/>
      <c r="AO1094" s="165"/>
      <c r="AP1094" s="153"/>
      <c r="AQ1094" s="153"/>
      <c r="AR1094" s="166">
        <v>0</v>
      </c>
      <c r="AS1094" s="88" t="s">
        <v>5719</v>
      </c>
      <c r="AT1094" s="92">
        <f t="shared" si="751"/>
        <v>0</v>
      </c>
      <c r="AU1094" s="93">
        <v>0</v>
      </c>
      <c r="AV1094" s="93">
        <v>0</v>
      </c>
      <c r="AW1094" s="166">
        <v>0</v>
      </c>
      <c r="AX1094" s="93">
        <v>0</v>
      </c>
      <c r="AY1094" s="177"/>
      <c r="AZ1094" s="177">
        <v>0</v>
      </c>
      <c r="BA1094" s="178"/>
      <c r="BB1094" s="105"/>
      <c r="BC1094" s="105"/>
      <c r="BD1094" s="93"/>
      <c r="BE1094" s="93">
        <v>0</v>
      </c>
      <c r="BF1094" s="91">
        <v>0</v>
      </c>
      <c r="BG1094" s="94"/>
      <c r="BH1094" s="95"/>
      <c r="BI1094" s="93">
        <f t="shared" si="720"/>
        <v>0</v>
      </c>
      <c r="BJ1094" s="105">
        <f t="shared" si="721"/>
        <v>0</v>
      </c>
      <c r="BK1094" s="88">
        <f t="shared" si="722"/>
        <v>0</v>
      </c>
      <c r="BL1094" s="86">
        <f t="shared" si="723"/>
        <v>0</v>
      </c>
      <c r="BM1094" s="105">
        <f t="shared" si="724"/>
        <v>0</v>
      </c>
      <c r="BN1094" s="86">
        <f t="shared" si="725"/>
        <v>0</v>
      </c>
      <c r="BO1094" s="86">
        <f t="shared" si="726"/>
        <v>0</v>
      </c>
      <c r="BP1094" s="86">
        <f t="shared" si="741"/>
        <v>0</v>
      </c>
      <c r="BQ1094" s="160"/>
      <c r="BR1094" s="86" t="s">
        <v>5720</v>
      </c>
      <c r="BS1094" s="88" t="s">
        <v>5721</v>
      </c>
      <c r="BT1094" s="86" t="s">
        <v>5722</v>
      </c>
      <c r="BU1094" s="86"/>
      <c r="BV1094" s="86">
        <f t="shared" si="742"/>
        <v>0</v>
      </c>
      <c r="BW1094" s="105" t="str">
        <f t="shared" si="743"/>
        <v/>
      </c>
      <c r="BX1094" s="86">
        <f t="shared" si="737"/>
        <v>0</v>
      </c>
      <c r="BY1094" s="86">
        <f t="shared" si="738"/>
        <v>0</v>
      </c>
      <c r="BZ1094" s="91">
        <f t="shared" si="739"/>
        <v>0</v>
      </c>
      <c r="CA1094" s="91">
        <v>0</v>
      </c>
      <c r="CB1094" s="96" t="s">
        <v>5719</v>
      </c>
      <c r="CC1094" s="91">
        <f t="shared" si="744"/>
        <v>0</v>
      </c>
      <c r="CD1094" s="91">
        <f t="shared" si="745"/>
        <v>0</v>
      </c>
      <c r="CE1094" s="93">
        <f t="shared" si="746"/>
        <v>0</v>
      </c>
      <c r="CF1094" s="93">
        <f t="shared" si="747"/>
        <v>0</v>
      </c>
      <c r="CG1094" s="105"/>
      <c r="CH1094" s="105"/>
      <c r="CI1094" s="86"/>
      <c r="CJ1094" s="188"/>
      <c r="CK1094" s="181">
        <f t="shared" si="748"/>
        <v>0</v>
      </c>
      <c r="CL1094" s="181">
        <f t="shared" si="749"/>
        <v>0</v>
      </c>
      <c r="CM1094" s="86" t="s">
        <v>5723</v>
      </c>
      <c r="CN1094" s="182"/>
      <c r="CO1094" s="183"/>
      <c r="CP1094" s="86" t="s">
        <v>5724</v>
      </c>
      <c r="CQ1094" s="153"/>
      <c r="CR1094" s="187" t="e">
        <f t="shared" si="750"/>
        <v>#VALUE!</v>
      </c>
      <c r="CS1094" s="188">
        <v>0</v>
      </c>
      <c r="CT1094" s="188" t="e">
        <f t="shared" si="752"/>
        <v>#VALUE!</v>
      </c>
      <c r="CU1094" s="93"/>
      <c r="CV1094" s="94">
        <f t="shared" si="734"/>
        <v>0</v>
      </c>
      <c r="CW1094" s="93">
        <f t="shared" si="735"/>
        <v>0</v>
      </c>
      <c r="CX1094" s="86">
        <f t="shared" si="736"/>
        <v>0</v>
      </c>
      <c r="CY1094" s="93" t="e">
        <f t="shared" si="753"/>
        <v>#VALUE!</v>
      </c>
      <c r="CZ1094" s="93">
        <v>0</v>
      </c>
      <c r="DA1094" s="93">
        <v>0</v>
      </c>
      <c r="DB1094" s="93" t="e">
        <f t="shared" si="754"/>
        <v>#VALUE!</v>
      </c>
      <c r="DC1094" s="93">
        <v>0</v>
      </c>
      <c r="DD1094" s="91">
        <v>0</v>
      </c>
      <c r="DE1094" s="93" t="e">
        <f t="shared" si="755"/>
        <v>#VALUE!</v>
      </c>
      <c r="DF1094" s="93">
        <f t="shared" si="727"/>
        <v>0</v>
      </c>
      <c r="DG1094" s="93"/>
      <c r="DH1094" s="93">
        <v>0</v>
      </c>
      <c r="DI1094" s="93">
        <v>0</v>
      </c>
      <c r="DJ1094" s="86">
        <f t="shared" si="756"/>
        <v>0</v>
      </c>
      <c r="DK1094" s="91">
        <v>0</v>
      </c>
      <c r="DL1094" s="93"/>
      <c r="DM1094" s="93">
        <v>0</v>
      </c>
      <c r="DN1094" s="93" t="e">
        <f t="shared" si="728"/>
        <v>#VALUE!</v>
      </c>
      <c r="DO1094" s="93" t="e">
        <f t="shared" si="757"/>
        <v>#VALUE!</v>
      </c>
      <c r="DP1094" s="92" t="e">
        <f t="shared" si="758"/>
        <v>#VALUE!</v>
      </c>
      <c r="DQ1094" s="97">
        <f t="shared" si="729"/>
        <v>0</v>
      </c>
      <c r="DR1094" s="98">
        <f t="shared" si="759"/>
        <v>10</v>
      </c>
      <c r="DS1094" s="93" t="str">
        <f t="shared" si="760"/>
        <v>Mã tin sai !!!</v>
      </c>
      <c r="DT1094" s="93"/>
      <c r="DU1094" s="78" t="e">
        <f t="shared" si="730"/>
        <v>#VALUE!</v>
      </c>
      <c r="DV1094" s="78" t="e">
        <f>INDEX('08_DMGiaDat'!$L:$L,MATCH(DU1094,'08_DMGiaDat'!$R:$R,0))</f>
        <v>#VALUE!</v>
      </c>
      <c r="DW1094" s="78" t="str">
        <f t="shared" si="731"/>
        <v>5010700200100000001</v>
      </c>
      <c r="DX1094" s="78" t="str">
        <f>IFERROR(VLOOKUP(DW1094,'08_DMGiaDat'!C1018:C1019,2,FALSE),"N")</f>
        <v>N</v>
      </c>
      <c r="DY1094" s="78" t="str">
        <f t="shared" si="732"/>
        <v>50107002001001</v>
      </c>
      <c r="DZ1094" s="78" t="str">
        <f>IFERROR(VLOOKUP(DY1094,'08_DMGiaDat'!C1018:C1019,2,FALSE),"N")</f>
        <v>N</v>
      </c>
      <c r="EA1094" s="78" t="str">
        <f t="shared" si="733"/>
        <v>5010700200100000001</v>
      </c>
      <c r="EB1094" s="78" t="str">
        <f>IFERROR(VLOOKUP(EA1094,'08_DMGiaDat'!C1018:C1019,2,FALSE),"N")</f>
        <v>N</v>
      </c>
      <c r="EC1094" s="92" t="e">
        <f>IF(DV1094&lt;&gt;"N",DV1094,IF(DX1094&lt;&gt;"N",DX1094,IF(DZ1094&lt;&gt;"N",DZ1094*VLOOKUP(LEFT(CB1094,3),'03_DMMucDich'!C1002:C1006,5,FALSE),IF(EB1094&lt;&gt;"N",EB1094*VLOOKUP(LEFT(CB1094,3),'03_DMMucDich'!C1002:C1006,5,FALSE),"N/A"))))</f>
        <v>#VALUE!</v>
      </c>
    </row>
    <row r="1095" spans="1:133" s="34" customFormat="1" ht="16" x14ac:dyDescent="0.2">
      <c r="A1095" s="85">
        <v>1081</v>
      </c>
      <c r="B1095" s="86"/>
      <c r="C1095" s="87"/>
      <c r="D1095" s="141"/>
      <c r="E1095" s="86"/>
      <c r="F1095" s="88"/>
      <c r="G1095" s="88" t="s">
        <v>5718</v>
      </c>
      <c r="H1095" s="151">
        <v>2022</v>
      </c>
      <c r="I1095" s="86"/>
      <c r="J1095" s="86"/>
      <c r="K1095" s="145"/>
      <c r="L1095" s="105"/>
      <c r="M1095" s="86"/>
      <c r="N1095" s="105"/>
      <c r="O1095" s="105"/>
      <c r="P1095" s="86"/>
      <c r="Q1095" s="86"/>
      <c r="R1095" s="153"/>
      <c r="S1095" s="86"/>
      <c r="T1095" s="86"/>
      <c r="U1095" s="86"/>
      <c r="V1095" s="86" t="str">
        <f t="shared" si="740"/>
        <v xml:space="preserve">, </v>
      </c>
      <c r="W1095" s="86"/>
      <c r="X1095" s="86"/>
      <c r="Y1095" s="86"/>
      <c r="Z1095" s="88"/>
      <c r="AA1095" s="105"/>
      <c r="AB1095" s="86"/>
      <c r="AC1095" s="90"/>
      <c r="AD1095" s="86"/>
      <c r="AE1095" s="86"/>
      <c r="AF1095" s="86"/>
      <c r="AG1095" s="86"/>
      <c r="AH1095" s="160"/>
      <c r="AI1095" s="153"/>
      <c r="AJ1095" s="153"/>
      <c r="AK1095" s="86"/>
      <c r="AL1095" s="86"/>
      <c r="AM1095" s="153"/>
      <c r="AN1095" s="153"/>
      <c r="AO1095" s="165"/>
      <c r="AP1095" s="153"/>
      <c r="AQ1095" s="153"/>
      <c r="AR1095" s="166">
        <v>0</v>
      </c>
      <c r="AS1095" s="88" t="s">
        <v>5719</v>
      </c>
      <c r="AT1095" s="92">
        <f t="shared" si="751"/>
        <v>0</v>
      </c>
      <c r="AU1095" s="93">
        <v>0</v>
      </c>
      <c r="AV1095" s="93">
        <v>0</v>
      </c>
      <c r="AW1095" s="166">
        <v>0</v>
      </c>
      <c r="AX1095" s="93">
        <v>0</v>
      </c>
      <c r="AY1095" s="177"/>
      <c r="AZ1095" s="177">
        <v>0</v>
      </c>
      <c r="BA1095" s="178"/>
      <c r="BB1095" s="105"/>
      <c r="BC1095" s="105"/>
      <c r="BD1095" s="93"/>
      <c r="BE1095" s="93">
        <v>0</v>
      </c>
      <c r="BF1095" s="91">
        <v>0</v>
      </c>
      <c r="BG1095" s="94"/>
      <c r="BH1095" s="95"/>
      <c r="BI1095" s="93">
        <f t="shared" si="720"/>
        <v>0</v>
      </c>
      <c r="BJ1095" s="105">
        <f t="shared" si="721"/>
        <v>0</v>
      </c>
      <c r="BK1095" s="88">
        <f t="shared" si="722"/>
        <v>0</v>
      </c>
      <c r="BL1095" s="86">
        <f t="shared" si="723"/>
        <v>0</v>
      </c>
      <c r="BM1095" s="105">
        <f t="shared" si="724"/>
        <v>0</v>
      </c>
      <c r="BN1095" s="86">
        <f t="shared" si="725"/>
        <v>0</v>
      </c>
      <c r="BO1095" s="86">
        <f t="shared" si="726"/>
        <v>0</v>
      </c>
      <c r="BP1095" s="86">
        <f t="shared" si="741"/>
        <v>0</v>
      </c>
      <c r="BQ1095" s="160"/>
      <c r="BR1095" s="86" t="s">
        <v>5720</v>
      </c>
      <c r="BS1095" s="88" t="s">
        <v>5721</v>
      </c>
      <c r="BT1095" s="86" t="s">
        <v>5722</v>
      </c>
      <c r="BU1095" s="86"/>
      <c r="BV1095" s="86">
        <f t="shared" si="742"/>
        <v>0</v>
      </c>
      <c r="BW1095" s="105" t="str">
        <f t="shared" si="743"/>
        <v/>
      </c>
      <c r="BX1095" s="86">
        <f t="shared" si="737"/>
        <v>0</v>
      </c>
      <c r="BY1095" s="86">
        <f t="shared" si="738"/>
        <v>0</v>
      </c>
      <c r="BZ1095" s="91">
        <f t="shared" si="739"/>
        <v>0</v>
      </c>
      <c r="CA1095" s="91">
        <v>0</v>
      </c>
      <c r="CB1095" s="96" t="s">
        <v>5719</v>
      </c>
      <c r="CC1095" s="91">
        <f t="shared" si="744"/>
        <v>0</v>
      </c>
      <c r="CD1095" s="91">
        <f t="shared" si="745"/>
        <v>0</v>
      </c>
      <c r="CE1095" s="93">
        <f t="shared" si="746"/>
        <v>0</v>
      </c>
      <c r="CF1095" s="93">
        <f t="shared" si="747"/>
        <v>0</v>
      </c>
      <c r="CG1095" s="105"/>
      <c r="CH1095" s="105"/>
      <c r="CI1095" s="86"/>
      <c r="CJ1095" s="188"/>
      <c r="CK1095" s="181">
        <f t="shared" si="748"/>
        <v>0</v>
      </c>
      <c r="CL1095" s="181">
        <f t="shared" si="749"/>
        <v>0</v>
      </c>
      <c r="CM1095" s="86" t="s">
        <v>5723</v>
      </c>
      <c r="CN1095" s="182"/>
      <c r="CO1095" s="183"/>
      <c r="CP1095" s="86" t="s">
        <v>5724</v>
      </c>
      <c r="CQ1095" s="153"/>
      <c r="CR1095" s="187" t="e">
        <f t="shared" si="750"/>
        <v>#VALUE!</v>
      </c>
      <c r="CS1095" s="188">
        <v>0</v>
      </c>
      <c r="CT1095" s="188" t="e">
        <f t="shared" si="752"/>
        <v>#VALUE!</v>
      </c>
      <c r="CU1095" s="93"/>
      <c r="CV1095" s="94">
        <f t="shared" si="734"/>
        <v>0</v>
      </c>
      <c r="CW1095" s="93">
        <f t="shared" si="735"/>
        <v>0</v>
      </c>
      <c r="CX1095" s="86">
        <f t="shared" si="736"/>
        <v>0</v>
      </c>
      <c r="CY1095" s="93" t="e">
        <f t="shared" si="753"/>
        <v>#VALUE!</v>
      </c>
      <c r="CZ1095" s="93">
        <v>0</v>
      </c>
      <c r="DA1095" s="93">
        <v>0</v>
      </c>
      <c r="DB1095" s="93" t="e">
        <f t="shared" si="754"/>
        <v>#VALUE!</v>
      </c>
      <c r="DC1095" s="93">
        <v>0</v>
      </c>
      <c r="DD1095" s="91">
        <v>0</v>
      </c>
      <c r="DE1095" s="93" t="e">
        <f t="shared" si="755"/>
        <v>#VALUE!</v>
      </c>
      <c r="DF1095" s="93">
        <f t="shared" si="727"/>
        <v>0</v>
      </c>
      <c r="DG1095" s="93"/>
      <c r="DH1095" s="93">
        <v>0</v>
      </c>
      <c r="DI1095" s="93">
        <v>0</v>
      </c>
      <c r="DJ1095" s="86">
        <f t="shared" si="756"/>
        <v>0</v>
      </c>
      <c r="DK1095" s="91">
        <v>0</v>
      </c>
      <c r="DL1095" s="93"/>
      <c r="DM1095" s="93">
        <v>0</v>
      </c>
      <c r="DN1095" s="93" t="e">
        <f t="shared" si="728"/>
        <v>#VALUE!</v>
      </c>
      <c r="DO1095" s="93" t="e">
        <f t="shared" si="757"/>
        <v>#VALUE!</v>
      </c>
      <c r="DP1095" s="92" t="e">
        <f t="shared" si="758"/>
        <v>#VALUE!</v>
      </c>
      <c r="DQ1095" s="97">
        <f t="shared" si="729"/>
        <v>0</v>
      </c>
      <c r="DR1095" s="98">
        <f t="shared" si="759"/>
        <v>10</v>
      </c>
      <c r="DS1095" s="93" t="str">
        <f t="shared" si="760"/>
        <v>Mã tin sai !!!</v>
      </c>
      <c r="DT1095" s="93"/>
      <c r="DU1095" s="78" t="e">
        <f t="shared" si="730"/>
        <v>#VALUE!</v>
      </c>
      <c r="DV1095" s="78" t="e">
        <f>INDEX('08_DMGiaDat'!$L:$L,MATCH(DU1095,'08_DMGiaDat'!$R:$R,0))</f>
        <v>#VALUE!</v>
      </c>
      <c r="DW1095" s="78" t="str">
        <f t="shared" si="731"/>
        <v>5010700200100000001</v>
      </c>
      <c r="DX1095" s="78" t="str">
        <f>IFERROR(VLOOKUP(DW1095,'08_DMGiaDat'!C1018:C1019,2,FALSE),"N")</f>
        <v>N</v>
      </c>
      <c r="DY1095" s="78" t="str">
        <f t="shared" si="732"/>
        <v>50107002001001</v>
      </c>
      <c r="DZ1095" s="78" t="str">
        <f>IFERROR(VLOOKUP(DY1095,'08_DMGiaDat'!C1018:C1019,2,FALSE),"N")</f>
        <v>N</v>
      </c>
      <c r="EA1095" s="78" t="str">
        <f t="shared" si="733"/>
        <v>5010700200100000001</v>
      </c>
      <c r="EB1095" s="78" t="str">
        <f>IFERROR(VLOOKUP(EA1095,'08_DMGiaDat'!C1018:C1019,2,FALSE),"N")</f>
        <v>N</v>
      </c>
      <c r="EC1095" s="92" t="e">
        <f>IF(DV1095&lt;&gt;"N",DV1095,IF(DX1095&lt;&gt;"N",DX1095,IF(DZ1095&lt;&gt;"N",DZ1095*VLOOKUP(LEFT(CB1095,3),'03_DMMucDich'!C1002:C1006,5,FALSE),IF(EB1095&lt;&gt;"N",EB1095*VLOOKUP(LEFT(CB1095,3),'03_DMMucDich'!C1002:C1006,5,FALSE),"N/A"))))</f>
        <v>#VALUE!</v>
      </c>
    </row>
    <row r="1096" spans="1:133" s="34" customFormat="1" ht="16" x14ac:dyDescent="0.2">
      <c r="A1096" s="85">
        <v>1082</v>
      </c>
      <c r="B1096" s="86"/>
      <c r="C1096" s="87"/>
      <c r="D1096" s="141"/>
      <c r="E1096" s="86"/>
      <c r="F1096" s="88"/>
      <c r="G1096" s="88" t="s">
        <v>5718</v>
      </c>
      <c r="H1096" s="151">
        <v>2022</v>
      </c>
      <c r="I1096" s="86"/>
      <c r="J1096" s="86"/>
      <c r="K1096" s="145"/>
      <c r="L1096" s="105"/>
      <c r="M1096" s="86"/>
      <c r="N1096" s="105"/>
      <c r="O1096" s="105"/>
      <c r="P1096" s="86"/>
      <c r="Q1096" s="86"/>
      <c r="R1096" s="153"/>
      <c r="S1096" s="86"/>
      <c r="T1096" s="86"/>
      <c r="U1096" s="86"/>
      <c r="V1096" s="86" t="str">
        <f t="shared" si="740"/>
        <v xml:space="preserve">, </v>
      </c>
      <c r="W1096" s="86"/>
      <c r="X1096" s="86"/>
      <c r="Y1096" s="86"/>
      <c r="Z1096" s="88"/>
      <c r="AA1096" s="105"/>
      <c r="AB1096" s="86"/>
      <c r="AC1096" s="90"/>
      <c r="AD1096" s="86"/>
      <c r="AE1096" s="86"/>
      <c r="AF1096" s="86"/>
      <c r="AG1096" s="86"/>
      <c r="AH1096" s="160"/>
      <c r="AI1096" s="153"/>
      <c r="AJ1096" s="153"/>
      <c r="AK1096" s="86"/>
      <c r="AL1096" s="86"/>
      <c r="AM1096" s="153"/>
      <c r="AN1096" s="153"/>
      <c r="AO1096" s="165"/>
      <c r="AP1096" s="153"/>
      <c r="AQ1096" s="153"/>
      <c r="AR1096" s="166">
        <v>0</v>
      </c>
      <c r="AS1096" s="88" t="s">
        <v>5719</v>
      </c>
      <c r="AT1096" s="92">
        <f t="shared" si="751"/>
        <v>0</v>
      </c>
      <c r="AU1096" s="93">
        <v>0</v>
      </c>
      <c r="AV1096" s="93">
        <v>0</v>
      </c>
      <c r="AW1096" s="166">
        <v>0</v>
      </c>
      <c r="AX1096" s="93">
        <v>0</v>
      </c>
      <c r="AY1096" s="177"/>
      <c r="AZ1096" s="177">
        <v>0</v>
      </c>
      <c r="BA1096" s="178"/>
      <c r="BB1096" s="105"/>
      <c r="BC1096" s="105"/>
      <c r="BD1096" s="93"/>
      <c r="BE1096" s="93">
        <v>0</v>
      </c>
      <c r="BF1096" s="91">
        <v>0</v>
      </c>
      <c r="BG1096" s="94"/>
      <c r="BH1096" s="95"/>
      <c r="BI1096" s="93">
        <f t="shared" si="720"/>
        <v>0</v>
      </c>
      <c r="BJ1096" s="105">
        <f t="shared" si="721"/>
        <v>0</v>
      </c>
      <c r="BK1096" s="88">
        <f t="shared" si="722"/>
        <v>0</v>
      </c>
      <c r="BL1096" s="86">
        <f t="shared" si="723"/>
        <v>0</v>
      </c>
      <c r="BM1096" s="105">
        <f t="shared" si="724"/>
        <v>0</v>
      </c>
      <c r="BN1096" s="86">
        <f t="shared" si="725"/>
        <v>0</v>
      </c>
      <c r="BO1096" s="86">
        <f t="shared" si="726"/>
        <v>0</v>
      </c>
      <c r="BP1096" s="86">
        <f t="shared" si="741"/>
        <v>0</v>
      </c>
      <c r="BQ1096" s="160"/>
      <c r="BR1096" s="86" t="s">
        <v>5720</v>
      </c>
      <c r="BS1096" s="88" t="s">
        <v>5721</v>
      </c>
      <c r="BT1096" s="86" t="s">
        <v>5722</v>
      </c>
      <c r="BU1096" s="86"/>
      <c r="BV1096" s="86">
        <f t="shared" si="742"/>
        <v>0</v>
      </c>
      <c r="BW1096" s="105" t="str">
        <f t="shared" si="743"/>
        <v/>
      </c>
      <c r="BX1096" s="86">
        <f t="shared" si="737"/>
        <v>0</v>
      </c>
      <c r="BY1096" s="86">
        <f t="shared" si="738"/>
        <v>0</v>
      </c>
      <c r="BZ1096" s="91">
        <f t="shared" si="739"/>
        <v>0</v>
      </c>
      <c r="CA1096" s="91">
        <v>0</v>
      </c>
      <c r="CB1096" s="96" t="s">
        <v>5719</v>
      </c>
      <c r="CC1096" s="91">
        <f t="shared" si="744"/>
        <v>0</v>
      </c>
      <c r="CD1096" s="91">
        <f t="shared" si="745"/>
        <v>0</v>
      </c>
      <c r="CE1096" s="93">
        <f t="shared" si="746"/>
        <v>0</v>
      </c>
      <c r="CF1096" s="93">
        <f t="shared" si="747"/>
        <v>0</v>
      </c>
      <c r="CG1096" s="105"/>
      <c r="CH1096" s="105"/>
      <c r="CI1096" s="86"/>
      <c r="CJ1096" s="188"/>
      <c r="CK1096" s="181">
        <f t="shared" si="748"/>
        <v>0</v>
      </c>
      <c r="CL1096" s="181">
        <f t="shared" si="749"/>
        <v>0</v>
      </c>
      <c r="CM1096" s="86" t="s">
        <v>5723</v>
      </c>
      <c r="CN1096" s="182"/>
      <c r="CO1096" s="183"/>
      <c r="CP1096" s="86" t="s">
        <v>5724</v>
      </c>
      <c r="CQ1096" s="153"/>
      <c r="CR1096" s="187" t="e">
        <f t="shared" si="750"/>
        <v>#VALUE!</v>
      </c>
      <c r="CS1096" s="188">
        <v>0</v>
      </c>
      <c r="CT1096" s="188" t="e">
        <f t="shared" si="752"/>
        <v>#VALUE!</v>
      </c>
      <c r="CU1096" s="93"/>
      <c r="CV1096" s="94">
        <f t="shared" si="734"/>
        <v>0</v>
      </c>
      <c r="CW1096" s="93">
        <f t="shared" si="735"/>
        <v>0</v>
      </c>
      <c r="CX1096" s="86">
        <f t="shared" si="736"/>
        <v>0</v>
      </c>
      <c r="CY1096" s="93" t="e">
        <f t="shared" si="753"/>
        <v>#VALUE!</v>
      </c>
      <c r="CZ1096" s="93">
        <v>0</v>
      </c>
      <c r="DA1096" s="93">
        <v>0</v>
      </c>
      <c r="DB1096" s="93" t="e">
        <f t="shared" si="754"/>
        <v>#VALUE!</v>
      </c>
      <c r="DC1096" s="93">
        <v>0</v>
      </c>
      <c r="DD1096" s="91">
        <v>0</v>
      </c>
      <c r="DE1096" s="93" t="e">
        <f t="shared" si="755"/>
        <v>#VALUE!</v>
      </c>
      <c r="DF1096" s="93">
        <f t="shared" si="727"/>
        <v>0</v>
      </c>
      <c r="DG1096" s="93"/>
      <c r="DH1096" s="93">
        <v>0</v>
      </c>
      <c r="DI1096" s="93">
        <v>0</v>
      </c>
      <c r="DJ1096" s="86">
        <f t="shared" si="756"/>
        <v>0</v>
      </c>
      <c r="DK1096" s="91">
        <v>0</v>
      </c>
      <c r="DL1096" s="93"/>
      <c r="DM1096" s="93">
        <v>0</v>
      </c>
      <c r="DN1096" s="93" t="e">
        <f t="shared" si="728"/>
        <v>#VALUE!</v>
      </c>
      <c r="DO1096" s="93" t="e">
        <f t="shared" si="757"/>
        <v>#VALUE!</v>
      </c>
      <c r="DP1096" s="92" t="e">
        <f t="shared" si="758"/>
        <v>#VALUE!</v>
      </c>
      <c r="DQ1096" s="97">
        <f t="shared" si="729"/>
        <v>0</v>
      </c>
      <c r="DR1096" s="98">
        <f t="shared" si="759"/>
        <v>10</v>
      </c>
      <c r="DS1096" s="93" t="str">
        <f t="shared" si="760"/>
        <v>Mã tin sai !!!</v>
      </c>
      <c r="DT1096" s="93"/>
      <c r="DU1096" s="78" t="e">
        <f t="shared" si="730"/>
        <v>#VALUE!</v>
      </c>
      <c r="DV1096" s="78" t="e">
        <f>INDEX('08_DMGiaDat'!$L:$L,MATCH(DU1096,'08_DMGiaDat'!$R:$R,0))</f>
        <v>#VALUE!</v>
      </c>
      <c r="DW1096" s="78" t="str">
        <f t="shared" si="731"/>
        <v>5010700200100000001</v>
      </c>
      <c r="DX1096" s="78" t="str">
        <f>IFERROR(VLOOKUP(DW1096,'08_DMGiaDat'!C1018:C1019,2,FALSE),"N")</f>
        <v>N</v>
      </c>
      <c r="DY1096" s="78" t="str">
        <f t="shared" si="732"/>
        <v>50107002001001</v>
      </c>
      <c r="DZ1096" s="78" t="str">
        <f>IFERROR(VLOOKUP(DY1096,'08_DMGiaDat'!C1018:C1019,2,FALSE),"N")</f>
        <v>N</v>
      </c>
      <c r="EA1096" s="78" t="str">
        <f t="shared" si="733"/>
        <v>5010700200100000001</v>
      </c>
      <c r="EB1096" s="78" t="str">
        <f>IFERROR(VLOOKUP(EA1096,'08_DMGiaDat'!C1018:C1019,2,FALSE),"N")</f>
        <v>N</v>
      </c>
      <c r="EC1096" s="92" t="e">
        <f>IF(DV1096&lt;&gt;"N",DV1096,IF(DX1096&lt;&gt;"N",DX1096,IF(DZ1096&lt;&gt;"N",DZ1096*VLOOKUP(LEFT(CB1096,3),'03_DMMucDich'!C1002:C1006,5,FALSE),IF(EB1096&lt;&gt;"N",EB1096*VLOOKUP(LEFT(CB1096,3),'03_DMMucDich'!C1002:C1006,5,FALSE),"N/A"))))</f>
        <v>#VALUE!</v>
      </c>
    </row>
    <row r="1097" spans="1:133" s="34" customFormat="1" ht="16" x14ac:dyDescent="0.2">
      <c r="A1097" s="85">
        <v>1083</v>
      </c>
      <c r="B1097" s="86"/>
      <c r="C1097" s="87"/>
      <c r="D1097" s="141"/>
      <c r="E1097" s="86"/>
      <c r="F1097" s="88"/>
      <c r="G1097" s="88" t="s">
        <v>5718</v>
      </c>
      <c r="H1097" s="151">
        <v>2022</v>
      </c>
      <c r="I1097" s="86"/>
      <c r="J1097" s="86"/>
      <c r="K1097" s="145"/>
      <c r="L1097" s="105"/>
      <c r="M1097" s="86"/>
      <c r="N1097" s="105"/>
      <c r="O1097" s="105"/>
      <c r="P1097" s="86"/>
      <c r="Q1097" s="86"/>
      <c r="R1097" s="153"/>
      <c r="S1097" s="86"/>
      <c r="T1097" s="86"/>
      <c r="U1097" s="86"/>
      <c r="V1097" s="86" t="str">
        <f t="shared" si="740"/>
        <v xml:space="preserve">, </v>
      </c>
      <c r="W1097" s="86"/>
      <c r="X1097" s="86"/>
      <c r="Y1097" s="86"/>
      <c r="Z1097" s="88"/>
      <c r="AA1097" s="105"/>
      <c r="AB1097" s="86"/>
      <c r="AC1097" s="90"/>
      <c r="AD1097" s="86"/>
      <c r="AE1097" s="86"/>
      <c r="AF1097" s="86"/>
      <c r="AG1097" s="86"/>
      <c r="AH1097" s="160"/>
      <c r="AI1097" s="153"/>
      <c r="AJ1097" s="153"/>
      <c r="AK1097" s="86"/>
      <c r="AL1097" s="86"/>
      <c r="AM1097" s="153"/>
      <c r="AN1097" s="153"/>
      <c r="AO1097" s="165"/>
      <c r="AP1097" s="153"/>
      <c r="AQ1097" s="153"/>
      <c r="AR1097" s="166">
        <v>0</v>
      </c>
      <c r="AS1097" s="88" t="s">
        <v>5719</v>
      </c>
      <c r="AT1097" s="92">
        <f t="shared" si="751"/>
        <v>0</v>
      </c>
      <c r="AU1097" s="93">
        <v>0</v>
      </c>
      <c r="AV1097" s="93">
        <v>0</v>
      </c>
      <c r="AW1097" s="166">
        <v>0</v>
      </c>
      <c r="AX1097" s="93">
        <v>0</v>
      </c>
      <c r="AY1097" s="177"/>
      <c r="AZ1097" s="177">
        <v>0</v>
      </c>
      <c r="BA1097" s="178"/>
      <c r="BB1097" s="105"/>
      <c r="BC1097" s="105"/>
      <c r="BD1097" s="93"/>
      <c r="BE1097" s="93">
        <v>0</v>
      </c>
      <c r="BF1097" s="91">
        <v>0</v>
      </c>
      <c r="BG1097" s="94"/>
      <c r="BH1097" s="95"/>
      <c r="BI1097" s="93">
        <f t="shared" si="720"/>
        <v>0</v>
      </c>
      <c r="BJ1097" s="105">
        <f t="shared" si="721"/>
        <v>0</v>
      </c>
      <c r="BK1097" s="88">
        <f t="shared" si="722"/>
        <v>0</v>
      </c>
      <c r="BL1097" s="86">
        <f t="shared" si="723"/>
        <v>0</v>
      </c>
      <c r="BM1097" s="105">
        <f t="shared" si="724"/>
        <v>0</v>
      </c>
      <c r="BN1097" s="86">
        <f t="shared" si="725"/>
        <v>0</v>
      </c>
      <c r="BO1097" s="86">
        <f t="shared" si="726"/>
        <v>0</v>
      </c>
      <c r="BP1097" s="86">
        <f t="shared" si="741"/>
        <v>0</v>
      </c>
      <c r="BQ1097" s="160"/>
      <c r="BR1097" s="86" t="s">
        <v>5720</v>
      </c>
      <c r="BS1097" s="88" t="s">
        <v>5721</v>
      </c>
      <c r="BT1097" s="86" t="s">
        <v>5722</v>
      </c>
      <c r="BU1097" s="86"/>
      <c r="BV1097" s="86">
        <f t="shared" si="742"/>
        <v>0</v>
      </c>
      <c r="BW1097" s="105" t="str">
        <f t="shared" si="743"/>
        <v/>
      </c>
      <c r="BX1097" s="86">
        <f t="shared" si="737"/>
        <v>0</v>
      </c>
      <c r="BY1097" s="86">
        <f t="shared" si="738"/>
        <v>0</v>
      </c>
      <c r="BZ1097" s="91">
        <f t="shared" si="739"/>
        <v>0</v>
      </c>
      <c r="CA1097" s="91">
        <v>0</v>
      </c>
      <c r="CB1097" s="96" t="s">
        <v>5719</v>
      </c>
      <c r="CC1097" s="91">
        <f t="shared" si="744"/>
        <v>0</v>
      </c>
      <c r="CD1097" s="91">
        <f t="shared" si="745"/>
        <v>0</v>
      </c>
      <c r="CE1097" s="93">
        <f t="shared" si="746"/>
        <v>0</v>
      </c>
      <c r="CF1097" s="93">
        <f t="shared" si="747"/>
        <v>0</v>
      </c>
      <c r="CG1097" s="105"/>
      <c r="CH1097" s="105"/>
      <c r="CI1097" s="86"/>
      <c r="CJ1097" s="188"/>
      <c r="CK1097" s="181">
        <f t="shared" si="748"/>
        <v>0</v>
      </c>
      <c r="CL1097" s="181">
        <f t="shared" si="749"/>
        <v>0</v>
      </c>
      <c r="CM1097" s="86" t="s">
        <v>5723</v>
      </c>
      <c r="CN1097" s="182"/>
      <c r="CO1097" s="183"/>
      <c r="CP1097" s="86" t="s">
        <v>5724</v>
      </c>
      <c r="CQ1097" s="153"/>
      <c r="CR1097" s="187" t="e">
        <f t="shared" si="750"/>
        <v>#VALUE!</v>
      </c>
      <c r="CS1097" s="188">
        <v>0</v>
      </c>
      <c r="CT1097" s="188" t="e">
        <f t="shared" si="752"/>
        <v>#VALUE!</v>
      </c>
      <c r="CU1097" s="93"/>
      <c r="CV1097" s="94">
        <f t="shared" si="734"/>
        <v>0</v>
      </c>
      <c r="CW1097" s="93">
        <f t="shared" si="735"/>
        <v>0</v>
      </c>
      <c r="CX1097" s="86">
        <f t="shared" si="736"/>
        <v>0</v>
      </c>
      <c r="CY1097" s="93" t="e">
        <f t="shared" si="753"/>
        <v>#VALUE!</v>
      </c>
      <c r="CZ1097" s="93">
        <v>0</v>
      </c>
      <c r="DA1097" s="93">
        <v>0</v>
      </c>
      <c r="DB1097" s="93" t="e">
        <f t="shared" si="754"/>
        <v>#VALUE!</v>
      </c>
      <c r="DC1097" s="93">
        <v>0</v>
      </c>
      <c r="DD1097" s="91">
        <v>0</v>
      </c>
      <c r="DE1097" s="93" t="e">
        <f t="shared" si="755"/>
        <v>#VALUE!</v>
      </c>
      <c r="DF1097" s="93">
        <f t="shared" si="727"/>
        <v>0</v>
      </c>
      <c r="DG1097" s="93"/>
      <c r="DH1097" s="93">
        <v>0</v>
      </c>
      <c r="DI1097" s="93">
        <v>0</v>
      </c>
      <c r="DJ1097" s="86">
        <f t="shared" si="756"/>
        <v>0</v>
      </c>
      <c r="DK1097" s="91">
        <v>0</v>
      </c>
      <c r="DL1097" s="93"/>
      <c r="DM1097" s="93">
        <v>0</v>
      </c>
      <c r="DN1097" s="93" t="e">
        <f t="shared" si="728"/>
        <v>#VALUE!</v>
      </c>
      <c r="DO1097" s="93" t="e">
        <f t="shared" si="757"/>
        <v>#VALUE!</v>
      </c>
      <c r="DP1097" s="92" t="e">
        <f t="shared" si="758"/>
        <v>#VALUE!</v>
      </c>
      <c r="DQ1097" s="97">
        <f t="shared" si="729"/>
        <v>0</v>
      </c>
      <c r="DR1097" s="98">
        <f t="shared" si="759"/>
        <v>10</v>
      </c>
      <c r="DS1097" s="93" t="str">
        <f t="shared" si="760"/>
        <v>Mã tin sai !!!</v>
      </c>
      <c r="DT1097" s="93"/>
      <c r="DU1097" s="78" t="e">
        <f t="shared" si="730"/>
        <v>#VALUE!</v>
      </c>
      <c r="DV1097" s="78" t="e">
        <f>INDEX('08_DMGiaDat'!$L:$L,MATCH(DU1097,'08_DMGiaDat'!$R:$R,0))</f>
        <v>#VALUE!</v>
      </c>
      <c r="DW1097" s="78" t="str">
        <f t="shared" si="731"/>
        <v>5010700200100000001</v>
      </c>
      <c r="DX1097" s="78" t="str">
        <f>IFERROR(VLOOKUP(DW1097,'08_DMGiaDat'!C1018:C1019,2,FALSE),"N")</f>
        <v>N</v>
      </c>
      <c r="DY1097" s="78" t="str">
        <f t="shared" si="732"/>
        <v>50107002001001</v>
      </c>
      <c r="DZ1097" s="78" t="str">
        <f>IFERROR(VLOOKUP(DY1097,'08_DMGiaDat'!C1018:C1019,2,FALSE),"N")</f>
        <v>N</v>
      </c>
      <c r="EA1097" s="78" t="str">
        <f t="shared" si="733"/>
        <v>5010700200100000001</v>
      </c>
      <c r="EB1097" s="78" t="str">
        <f>IFERROR(VLOOKUP(EA1097,'08_DMGiaDat'!C1018:C1019,2,FALSE),"N")</f>
        <v>N</v>
      </c>
      <c r="EC1097" s="92" t="e">
        <f>IF(DV1097&lt;&gt;"N",DV1097,IF(DX1097&lt;&gt;"N",DX1097,IF(DZ1097&lt;&gt;"N",DZ1097*VLOOKUP(LEFT(CB1097,3),'03_DMMucDich'!C1002:C1006,5,FALSE),IF(EB1097&lt;&gt;"N",EB1097*VLOOKUP(LEFT(CB1097,3),'03_DMMucDich'!C1002:C1006,5,FALSE),"N/A"))))</f>
        <v>#VALUE!</v>
      </c>
    </row>
    <row r="1098" spans="1:133" s="34" customFormat="1" ht="16" x14ac:dyDescent="0.2">
      <c r="A1098" s="85">
        <v>1084</v>
      </c>
      <c r="B1098" s="86"/>
      <c r="C1098" s="87"/>
      <c r="D1098" s="141"/>
      <c r="E1098" s="86"/>
      <c r="F1098" s="88"/>
      <c r="G1098" s="88" t="s">
        <v>5718</v>
      </c>
      <c r="H1098" s="151">
        <v>2022</v>
      </c>
      <c r="I1098" s="86"/>
      <c r="J1098" s="86"/>
      <c r="K1098" s="145"/>
      <c r="L1098" s="105"/>
      <c r="M1098" s="86"/>
      <c r="N1098" s="105"/>
      <c r="O1098" s="105"/>
      <c r="P1098" s="86"/>
      <c r="Q1098" s="86"/>
      <c r="R1098" s="153"/>
      <c r="S1098" s="86"/>
      <c r="T1098" s="86"/>
      <c r="U1098" s="86"/>
      <c r="V1098" s="86" t="str">
        <f t="shared" si="740"/>
        <v xml:space="preserve">, </v>
      </c>
      <c r="W1098" s="86"/>
      <c r="X1098" s="86"/>
      <c r="Y1098" s="86"/>
      <c r="Z1098" s="88"/>
      <c r="AA1098" s="105"/>
      <c r="AB1098" s="86"/>
      <c r="AC1098" s="90"/>
      <c r="AD1098" s="86"/>
      <c r="AE1098" s="86"/>
      <c r="AF1098" s="86"/>
      <c r="AG1098" s="86"/>
      <c r="AH1098" s="160"/>
      <c r="AI1098" s="153"/>
      <c r="AJ1098" s="153"/>
      <c r="AK1098" s="86"/>
      <c r="AL1098" s="86"/>
      <c r="AM1098" s="153"/>
      <c r="AN1098" s="153"/>
      <c r="AO1098" s="165"/>
      <c r="AP1098" s="153"/>
      <c r="AQ1098" s="153"/>
      <c r="AR1098" s="166">
        <v>0</v>
      </c>
      <c r="AS1098" s="88" t="s">
        <v>5719</v>
      </c>
      <c r="AT1098" s="92">
        <f t="shared" si="751"/>
        <v>0</v>
      </c>
      <c r="AU1098" s="93">
        <v>0</v>
      </c>
      <c r="AV1098" s="93">
        <v>0</v>
      </c>
      <c r="AW1098" s="166">
        <v>0</v>
      </c>
      <c r="AX1098" s="93">
        <v>0</v>
      </c>
      <c r="AY1098" s="177"/>
      <c r="AZ1098" s="177">
        <v>0</v>
      </c>
      <c r="BA1098" s="178"/>
      <c r="BB1098" s="105"/>
      <c r="BC1098" s="105"/>
      <c r="BD1098" s="93"/>
      <c r="BE1098" s="93">
        <v>0</v>
      </c>
      <c r="BF1098" s="91">
        <v>0</v>
      </c>
      <c r="BG1098" s="94"/>
      <c r="BH1098" s="95"/>
      <c r="BI1098" s="93">
        <f t="shared" si="720"/>
        <v>0</v>
      </c>
      <c r="BJ1098" s="105">
        <f t="shared" si="721"/>
        <v>0</v>
      </c>
      <c r="BK1098" s="88">
        <f t="shared" si="722"/>
        <v>0</v>
      </c>
      <c r="BL1098" s="86">
        <f t="shared" si="723"/>
        <v>0</v>
      </c>
      <c r="BM1098" s="105">
        <f t="shared" si="724"/>
        <v>0</v>
      </c>
      <c r="BN1098" s="86">
        <f t="shared" si="725"/>
        <v>0</v>
      </c>
      <c r="BO1098" s="86">
        <f t="shared" si="726"/>
        <v>0</v>
      </c>
      <c r="BP1098" s="86">
        <f t="shared" si="741"/>
        <v>0</v>
      </c>
      <c r="BQ1098" s="160"/>
      <c r="BR1098" s="86" t="s">
        <v>5720</v>
      </c>
      <c r="BS1098" s="88" t="s">
        <v>5721</v>
      </c>
      <c r="BT1098" s="86" t="s">
        <v>5722</v>
      </c>
      <c r="BU1098" s="86"/>
      <c r="BV1098" s="86">
        <f t="shared" si="742"/>
        <v>0</v>
      </c>
      <c r="BW1098" s="105" t="str">
        <f t="shared" si="743"/>
        <v/>
      </c>
      <c r="BX1098" s="86">
        <f t="shared" si="737"/>
        <v>0</v>
      </c>
      <c r="BY1098" s="86">
        <f t="shared" si="738"/>
        <v>0</v>
      </c>
      <c r="BZ1098" s="91">
        <f t="shared" si="739"/>
        <v>0</v>
      </c>
      <c r="CA1098" s="91">
        <v>0</v>
      </c>
      <c r="CB1098" s="96" t="s">
        <v>5719</v>
      </c>
      <c r="CC1098" s="91">
        <f t="shared" si="744"/>
        <v>0</v>
      </c>
      <c r="CD1098" s="91">
        <f t="shared" si="745"/>
        <v>0</v>
      </c>
      <c r="CE1098" s="93">
        <f t="shared" si="746"/>
        <v>0</v>
      </c>
      <c r="CF1098" s="93">
        <f t="shared" si="747"/>
        <v>0</v>
      </c>
      <c r="CG1098" s="105"/>
      <c r="CH1098" s="105"/>
      <c r="CI1098" s="86"/>
      <c r="CJ1098" s="188"/>
      <c r="CK1098" s="181">
        <f t="shared" si="748"/>
        <v>0</v>
      </c>
      <c r="CL1098" s="181">
        <f t="shared" si="749"/>
        <v>0</v>
      </c>
      <c r="CM1098" s="86" t="s">
        <v>5723</v>
      </c>
      <c r="CN1098" s="182"/>
      <c r="CO1098" s="183"/>
      <c r="CP1098" s="86" t="s">
        <v>5724</v>
      </c>
      <c r="CQ1098" s="153"/>
      <c r="CR1098" s="187" t="e">
        <f t="shared" si="750"/>
        <v>#VALUE!</v>
      </c>
      <c r="CS1098" s="188">
        <v>0</v>
      </c>
      <c r="CT1098" s="188" t="e">
        <f t="shared" si="752"/>
        <v>#VALUE!</v>
      </c>
      <c r="CU1098" s="93"/>
      <c r="CV1098" s="94">
        <f t="shared" si="734"/>
        <v>0</v>
      </c>
      <c r="CW1098" s="93">
        <f t="shared" si="735"/>
        <v>0</v>
      </c>
      <c r="CX1098" s="86">
        <f t="shared" si="736"/>
        <v>0</v>
      </c>
      <c r="CY1098" s="93" t="e">
        <f t="shared" si="753"/>
        <v>#VALUE!</v>
      </c>
      <c r="CZ1098" s="93">
        <v>0</v>
      </c>
      <c r="DA1098" s="93">
        <v>0</v>
      </c>
      <c r="DB1098" s="93" t="e">
        <f t="shared" si="754"/>
        <v>#VALUE!</v>
      </c>
      <c r="DC1098" s="93">
        <v>0</v>
      </c>
      <c r="DD1098" s="91">
        <v>0</v>
      </c>
      <c r="DE1098" s="93" t="e">
        <f t="shared" si="755"/>
        <v>#VALUE!</v>
      </c>
      <c r="DF1098" s="93">
        <f t="shared" si="727"/>
        <v>0</v>
      </c>
      <c r="DG1098" s="93"/>
      <c r="DH1098" s="93">
        <v>0</v>
      </c>
      <c r="DI1098" s="93">
        <v>0</v>
      </c>
      <c r="DJ1098" s="86">
        <f t="shared" si="756"/>
        <v>0</v>
      </c>
      <c r="DK1098" s="91">
        <v>0</v>
      </c>
      <c r="DL1098" s="93"/>
      <c r="DM1098" s="93">
        <v>0</v>
      </c>
      <c r="DN1098" s="93" t="e">
        <f t="shared" si="728"/>
        <v>#VALUE!</v>
      </c>
      <c r="DO1098" s="93" t="e">
        <f t="shared" si="757"/>
        <v>#VALUE!</v>
      </c>
      <c r="DP1098" s="92" t="e">
        <f t="shared" si="758"/>
        <v>#VALUE!</v>
      </c>
      <c r="DQ1098" s="97">
        <f t="shared" si="729"/>
        <v>0</v>
      </c>
      <c r="DR1098" s="98">
        <f t="shared" si="759"/>
        <v>10</v>
      </c>
      <c r="DS1098" s="93" t="str">
        <f t="shared" si="760"/>
        <v>Mã tin sai !!!</v>
      </c>
      <c r="DT1098" s="93"/>
      <c r="DU1098" s="78" t="e">
        <f t="shared" si="730"/>
        <v>#VALUE!</v>
      </c>
      <c r="DV1098" s="78" t="e">
        <f>INDEX('08_DMGiaDat'!$L:$L,MATCH(DU1098,'08_DMGiaDat'!$R:$R,0))</f>
        <v>#VALUE!</v>
      </c>
      <c r="DW1098" s="78" t="str">
        <f t="shared" si="731"/>
        <v>5010700200100000001</v>
      </c>
      <c r="DX1098" s="78" t="str">
        <f>IFERROR(VLOOKUP(DW1098,'08_DMGiaDat'!C1018:C1019,2,FALSE),"N")</f>
        <v>N</v>
      </c>
      <c r="DY1098" s="78" t="str">
        <f t="shared" si="732"/>
        <v>50107002001001</v>
      </c>
      <c r="DZ1098" s="78" t="str">
        <f>IFERROR(VLOOKUP(DY1098,'08_DMGiaDat'!C1018:C1019,2,FALSE),"N")</f>
        <v>N</v>
      </c>
      <c r="EA1098" s="78" t="str">
        <f t="shared" si="733"/>
        <v>5010700200100000001</v>
      </c>
      <c r="EB1098" s="78" t="str">
        <f>IFERROR(VLOOKUP(EA1098,'08_DMGiaDat'!C1018:C1019,2,FALSE),"N")</f>
        <v>N</v>
      </c>
      <c r="EC1098" s="92" t="e">
        <f>IF(DV1098&lt;&gt;"N",DV1098,IF(DX1098&lt;&gt;"N",DX1098,IF(DZ1098&lt;&gt;"N",DZ1098*VLOOKUP(LEFT(CB1098,3),'03_DMMucDich'!C1002:C1006,5,FALSE),IF(EB1098&lt;&gt;"N",EB1098*VLOOKUP(LEFT(CB1098,3),'03_DMMucDich'!C1002:C1006,5,FALSE),"N/A"))))</f>
        <v>#VALUE!</v>
      </c>
    </row>
    <row r="1099" spans="1:133" s="34" customFormat="1" ht="16" x14ac:dyDescent="0.2">
      <c r="A1099" s="85">
        <v>1085</v>
      </c>
      <c r="B1099" s="86"/>
      <c r="C1099" s="87"/>
      <c r="D1099" s="141"/>
      <c r="E1099" s="86"/>
      <c r="F1099" s="88"/>
      <c r="G1099" s="88" t="s">
        <v>5718</v>
      </c>
      <c r="H1099" s="151">
        <v>2022</v>
      </c>
      <c r="I1099" s="86"/>
      <c r="J1099" s="86"/>
      <c r="K1099" s="145"/>
      <c r="L1099" s="105"/>
      <c r="M1099" s="86"/>
      <c r="N1099" s="105"/>
      <c r="O1099" s="105"/>
      <c r="P1099" s="86"/>
      <c r="Q1099" s="86"/>
      <c r="R1099" s="153"/>
      <c r="S1099" s="86"/>
      <c r="T1099" s="86"/>
      <c r="U1099" s="86"/>
      <c r="V1099" s="86" t="str">
        <f t="shared" si="740"/>
        <v xml:space="preserve">, </v>
      </c>
      <c r="W1099" s="86"/>
      <c r="X1099" s="86"/>
      <c r="Y1099" s="86"/>
      <c r="Z1099" s="88"/>
      <c r="AA1099" s="105"/>
      <c r="AB1099" s="86"/>
      <c r="AC1099" s="90"/>
      <c r="AD1099" s="86"/>
      <c r="AE1099" s="86"/>
      <c r="AF1099" s="86"/>
      <c r="AG1099" s="86"/>
      <c r="AH1099" s="160"/>
      <c r="AI1099" s="153"/>
      <c r="AJ1099" s="153"/>
      <c r="AK1099" s="86"/>
      <c r="AL1099" s="86"/>
      <c r="AM1099" s="153"/>
      <c r="AN1099" s="153"/>
      <c r="AO1099" s="165"/>
      <c r="AP1099" s="153"/>
      <c r="AQ1099" s="153"/>
      <c r="AR1099" s="166">
        <v>0</v>
      </c>
      <c r="AS1099" s="88" t="s">
        <v>5719</v>
      </c>
      <c r="AT1099" s="92">
        <f t="shared" si="751"/>
        <v>0</v>
      </c>
      <c r="AU1099" s="93">
        <v>0</v>
      </c>
      <c r="AV1099" s="93">
        <v>0</v>
      </c>
      <c r="AW1099" s="166">
        <v>0</v>
      </c>
      <c r="AX1099" s="93">
        <v>0</v>
      </c>
      <c r="AY1099" s="177"/>
      <c r="AZ1099" s="177">
        <v>0</v>
      </c>
      <c r="BA1099" s="178"/>
      <c r="BB1099" s="105"/>
      <c r="BC1099" s="105"/>
      <c r="BD1099" s="93"/>
      <c r="BE1099" s="93">
        <v>0</v>
      </c>
      <c r="BF1099" s="91">
        <v>0</v>
      </c>
      <c r="BG1099" s="94"/>
      <c r="BH1099" s="95"/>
      <c r="BI1099" s="93">
        <f t="shared" si="720"/>
        <v>0</v>
      </c>
      <c r="BJ1099" s="105">
        <f t="shared" si="721"/>
        <v>0</v>
      </c>
      <c r="BK1099" s="88">
        <f t="shared" si="722"/>
        <v>0</v>
      </c>
      <c r="BL1099" s="86">
        <f t="shared" si="723"/>
        <v>0</v>
      </c>
      <c r="BM1099" s="105">
        <f t="shared" si="724"/>
        <v>0</v>
      </c>
      <c r="BN1099" s="86">
        <f t="shared" si="725"/>
        <v>0</v>
      </c>
      <c r="BO1099" s="86">
        <f t="shared" si="726"/>
        <v>0</v>
      </c>
      <c r="BP1099" s="86">
        <f t="shared" si="741"/>
        <v>0</v>
      </c>
      <c r="BQ1099" s="160"/>
      <c r="BR1099" s="86" t="s">
        <v>5720</v>
      </c>
      <c r="BS1099" s="88" t="s">
        <v>5721</v>
      </c>
      <c r="BT1099" s="86" t="s">
        <v>5722</v>
      </c>
      <c r="BU1099" s="86"/>
      <c r="BV1099" s="86">
        <f t="shared" si="742"/>
        <v>0</v>
      </c>
      <c r="BW1099" s="105" t="str">
        <f t="shared" si="743"/>
        <v/>
      </c>
      <c r="BX1099" s="86">
        <f t="shared" si="737"/>
        <v>0</v>
      </c>
      <c r="BY1099" s="86">
        <f t="shared" si="738"/>
        <v>0</v>
      </c>
      <c r="BZ1099" s="91">
        <f t="shared" si="739"/>
        <v>0</v>
      </c>
      <c r="CA1099" s="91">
        <v>0</v>
      </c>
      <c r="CB1099" s="96" t="s">
        <v>5719</v>
      </c>
      <c r="CC1099" s="91">
        <f t="shared" si="744"/>
        <v>0</v>
      </c>
      <c r="CD1099" s="91">
        <f t="shared" si="745"/>
        <v>0</v>
      </c>
      <c r="CE1099" s="93">
        <f t="shared" si="746"/>
        <v>0</v>
      </c>
      <c r="CF1099" s="93">
        <f t="shared" si="747"/>
        <v>0</v>
      </c>
      <c r="CG1099" s="105"/>
      <c r="CH1099" s="105"/>
      <c r="CI1099" s="86"/>
      <c r="CJ1099" s="188"/>
      <c r="CK1099" s="181">
        <f t="shared" si="748"/>
        <v>0</v>
      </c>
      <c r="CL1099" s="181">
        <f t="shared" si="749"/>
        <v>0</v>
      </c>
      <c r="CM1099" s="86" t="s">
        <v>5723</v>
      </c>
      <c r="CN1099" s="182"/>
      <c r="CO1099" s="183"/>
      <c r="CP1099" s="86" t="s">
        <v>5724</v>
      </c>
      <c r="CQ1099" s="153"/>
      <c r="CR1099" s="187" t="e">
        <f t="shared" si="750"/>
        <v>#VALUE!</v>
      </c>
      <c r="CS1099" s="188">
        <v>0</v>
      </c>
      <c r="CT1099" s="188" t="e">
        <f t="shared" si="752"/>
        <v>#VALUE!</v>
      </c>
      <c r="CU1099" s="93"/>
      <c r="CV1099" s="94">
        <f t="shared" si="734"/>
        <v>0</v>
      </c>
      <c r="CW1099" s="93">
        <f t="shared" si="735"/>
        <v>0</v>
      </c>
      <c r="CX1099" s="86">
        <f t="shared" si="736"/>
        <v>0</v>
      </c>
      <c r="CY1099" s="93" t="e">
        <f t="shared" si="753"/>
        <v>#VALUE!</v>
      </c>
      <c r="CZ1099" s="93">
        <v>0</v>
      </c>
      <c r="DA1099" s="93">
        <v>0</v>
      </c>
      <c r="DB1099" s="93" t="e">
        <f t="shared" si="754"/>
        <v>#VALUE!</v>
      </c>
      <c r="DC1099" s="93">
        <v>0</v>
      </c>
      <c r="DD1099" s="91">
        <v>0</v>
      </c>
      <c r="DE1099" s="93" t="e">
        <f t="shared" si="755"/>
        <v>#VALUE!</v>
      </c>
      <c r="DF1099" s="93">
        <f t="shared" si="727"/>
        <v>0</v>
      </c>
      <c r="DG1099" s="93"/>
      <c r="DH1099" s="93">
        <v>0</v>
      </c>
      <c r="DI1099" s="93">
        <v>0</v>
      </c>
      <c r="DJ1099" s="86">
        <f t="shared" si="756"/>
        <v>0</v>
      </c>
      <c r="DK1099" s="91">
        <v>0</v>
      </c>
      <c r="DL1099" s="93"/>
      <c r="DM1099" s="93">
        <v>0</v>
      </c>
      <c r="DN1099" s="93" t="e">
        <f t="shared" si="728"/>
        <v>#VALUE!</v>
      </c>
      <c r="DO1099" s="93" t="e">
        <f t="shared" si="757"/>
        <v>#VALUE!</v>
      </c>
      <c r="DP1099" s="92" t="e">
        <f t="shared" si="758"/>
        <v>#VALUE!</v>
      </c>
      <c r="DQ1099" s="97">
        <f t="shared" si="729"/>
        <v>0</v>
      </c>
      <c r="DR1099" s="98">
        <f t="shared" si="759"/>
        <v>10</v>
      </c>
      <c r="DS1099" s="93" t="str">
        <f t="shared" si="760"/>
        <v>Mã tin sai !!!</v>
      </c>
      <c r="DT1099" s="93"/>
      <c r="DU1099" s="78" t="e">
        <f t="shared" si="730"/>
        <v>#VALUE!</v>
      </c>
      <c r="DV1099" s="78" t="e">
        <f>INDEX('08_DMGiaDat'!$L:$L,MATCH(DU1099,'08_DMGiaDat'!$R:$R,0))</f>
        <v>#VALUE!</v>
      </c>
      <c r="DW1099" s="78" t="str">
        <f t="shared" si="731"/>
        <v>5010700200100000001</v>
      </c>
      <c r="DX1099" s="78" t="str">
        <f>IFERROR(VLOOKUP(DW1099,'08_DMGiaDat'!C1018:C1019,2,FALSE),"N")</f>
        <v>N</v>
      </c>
      <c r="DY1099" s="78" t="str">
        <f t="shared" si="732"/>
        <v>50107002001001</v>
      </c>
      <c r="DZ1099" s="78" t="str">
        <f>IFERROR(VLOOKUP(DY1099,'08_DMGiaDat'!C1018:C1019,2,FALSE),"N")</f>
        <v>N</v>
      </c>
      <c r="EA1099" s="78" t="str">
        <f t="shared" si="733"/>
        <v>5010700200100000001</v>
      </c>
      <c r="EB1099" s="78" t="str">
        <f>IFERROR(VLOOKUP(EA1099,'08_DMGiaDat'!C1018:C1019,2,FALSE),"N")</f>
        <v>N</v>
      </c>
      <c r="EC1099" s="92" t="e">
        <f>IF(DV1099&lt;&gt;"N",DV1099,IF(DX1099&lt;&gt;"N",DX1099,IF(DZ1099&lt;&gt;"N",DZ1099*VLOOKUP(LEFT(CB1099,3),'03_DMMucDich'!C1002:C1006,5,FALSE),IF(EB1099&lt;&gt;"N",EB1099*VLOOKUP(LEFT(CB1099,3),'03_DMMucDich'!C1002:C1006,5,FALSE),"N/A"))))</f>
        <v>#VALUE!</v>
      </c>
    </row>
    <row r="1100" spans="1:133" s="34" customFormat="1" ht="16" x14ac:dyDescent="0.2">
      <c r="A1100" s="85">
        <v>1086</v>
      </c>
      <c r="B1100" s="86"/>
      <c r="C1100" s="87"/>
      <c r="D1100" s="141"/>
      <c r="E1100" s="86"/>
      <c r="F1100" s="88"/>
      <c r="G1100" s="88" t="s">
        <v>5718</v>
      </c>
      <c r="H1100" s="151">
        <v>2022</v>
      </c>
      <c r="I1100" s="86"/>
      <c r="J1100" s="86"/>
      <c r="K1100" s="145"/>
      <c r="L1100" s="105"/>
      <c r="M1100" s="86"/>
      <c r="N1100" s="105"/>
      <c r="O1100" s="105"/>
      <c r="P1100" s="86"/>
      <c r="Q1100" s="86"/>
      <c r="R1100" s="153"/>
      <c r="S1100" s="86"/>
      <c r="T1100" s="86"/>
      <c r="U1100" s="86"/>
      <c r="V1100" s="86" t="str">
        <f t="shared" si="740"/>
        <v xml:space="preserve">, </v>
      </c>
      <c r="W1100" s="86"/>
      <c r="X1100" s="86"/>
      <c r="Y1100" s="86"/>
      <c r="Z1100" s="88"/>
      <c r="AA1100" s="105"/>
      <c r="AB1100" s="86"/>
      <c r="AC1100" s="90"/>
      <c r="AD1100" s="86"/>
      <c r="AE1100" s="86"/>
      <c r="AF1100" s="86"/>
      <c r="AG1100" s="86"/>
      <c r="AH1100" s="160"/>
      <c r="AI1100" s="153"/>
      <c r="AJ1100" s="153"/>
      <c r="AK1100" s="86"/>
      <c r="AL1100" s="86"/>
      <c r="AM1100" s="153"/>
      <c r="AN1100" s="153"/>
      <c r="AO1100" s="165"/>
      <c r="AP1100" s="153"/>
      <c r="AQ1100" s="153"/>
      <c r="AR1100" s="166">
        <v>0</v>
      </c>
      <c r="AS1100" s="88" t="s">
        <v>5719</v>
      </c>
      <c r="AT1100" s="92">
        <f t="shared" si="751"/>
        <v>0</v>
      </c>
      <c r="AU1100" s="93">
        <v>0</v>
      </c>
      <c r="AV1100" s="93">
        <v>0</v>
      </c>
      <c r="AW1100" s="166">
        <v>0</v>
      </c>
      <c r="AX1100" s="93">
        <v>0</v>
      </c>
      <c r="AY1100" s="177"/>
      <c r="AZ1100" s="177">
        <v>0</v>
      </c>
      <c r="BA1100" s="178"/>
      <c r="BB1100" s="105"/>
      <c r="BC1100" s="105"/>
      <c r="BD1100" s="93"/>
      <c r="BE1100" s="93">
        <v>0</v>
      </c>
      <c r="BF1100" s="91">
        <v>0</v>
      </c>
      <c r="BG1100" s="94"/>
      <c r="BH1100" s="95"/>
      <c r="BI1100" s="93">
        <f t="shared" si="720"/>
        <v>0</v>
      </c>
      <c r="BJ1100" s="105">
        <f t="shared" si="721"/>
        <v>0</v>
      </c>
      <c r="BK1100" s="88">
        <f t="shared" si="722"/>
        <v>0</v>
      </c>
      <c r="BL1100" s="86">
        <f t="shared" si="723"/>
        <v>0</v>
      </c>
      <c r="BM1100" s="105">
        <f t="shared" si="724"/>
        <v>0</v>
      </c>
      <c r="BN1100" s="86">
        <f t="shared" si="725"/>
        <v>0</v>
      </c>
      <c r="BO1100" s="86">
        <f t="shared" si="726"/>
        <v>0</v>
      </c>
      <c r="BP1100" s="86">
        <f t="shared" si="741"/>
        <v>0</v>
      </c>
      <c r="BQ1100" s="160"/>
      <c r="BR1100" s="86" t="s">
        <v>5720</v>
      </c>
      <c r="BS1100" s="88" t="s">
        <v>5721</v>
      </c>
      <c r="BT1100" s="86" t="s">
        <v>5722</v>
      </c>
      <c r="BU1100" s="86"/>
      <c r="BV1100" s="86">
        <f t="shared" si="742"/>
        <v>0</v>
      </c>
      <c r="BW1100" s="105" t="str">
        <f t="shared" si="743"/>
        <v/>
      </c>
      <c r="BX1100" s="86">
        <f t="shared" si="737"/>
        <v>0</v>
      </c>
      <c r="BY1100" s="86">
        <f t="shared" si="738"/>
        <v>0</v>
      </c>
      <c r="BZ1100" s="91">
        <f t="shared" si="739"/>
        <v>0</v>
      </c>
      <c r="CA1100" s="91">
        <v>0</v>
      </c>
      <c r="CB1100" s="96" t="s">
        <v>5719</v>
      </c>
      <c r="CC1100" s="91">
        <f t="shared" si="744"/>
        <v>0</v>
      </c>
      <c r="CD1100" s="91">
        <f t="shared" si="745"/>
        <v>0</v>
      </c>
      <c r="CE1100" s="93">
        <f t="shared" si="746"/>
        <v>0</v>
      </c>
      <c r="CF1100" s="93">
        <f t="shared" si="747"/>
        <v>0</v>
      </c>
      <c r="CG1100" s="105"/>
      <c r="CH1100" s="105"/>
      <c r="CI1100" s="86"/>
      <c r="CJ1100" s="188"/>
      <c r="CK1100" s="181">
        <f t="shared" si="748"/>
        <v>0</v>
      </c>
      <c r="CL1100" s="181">
        <f t="shared" si="749"/>
        <v>0</v>
      </c>
      <c r="CM1100" s="86" t="s">
        <v>5723</v>
      </c>
      <c r="CN1100" s="182"/>
      <c r="CO1100" s="183"/>
      <c r="CP1100" s="86" t="s">
        <v>5724</v>
      </c>
      <c r="CQ1100" s="153"/>
      <c r="CR1100" s="187" t="e">
        <f t="shared" si="750"/>
        <v>#VALUE!</v>
      </c>
      <c r="CS1100" s="188">
        <v>0</v>
      </c>
      <c r="CT1100" s="188" t="e">
        <f t="shared" si="752"/>
        <v>#VALUE!</v>
      </c>
      <c r="CU1100" s="93"/>
      <c r="CV1100" s="94">
        <f t="shared" si="734"/>
        <v>0</v>
      </c>
      <c r="CW1100" s="93">
        <f t="shared" si="735"/>
        <v>0</v>
      </c>
      <c r="CX1100" s="86">
        <f t="shared" si="736"/>
        <v>0</v>
      </c>
      <c r="CY1100" s="93" t="e">
        <f t="shared" si="753"/>
        <v>#VALUE!</v>
      </c>
      <c r="CZ1100" s="93">
        <v>0</v>
      </c>
      <c r="DA1100" s="93">
        <v>0</v>
      </c>
      <c r="DB1100" s="93" t="e">
        <f t="shared" si="754"/>
        <v>#VALUE!</v>
      </c>
      <c r="DC1100" s="93">
        <v>0</v>
      </c>
      <c r="DD1100" s="91">
        <v>0</v>
      </c>
      <c r="DE1100" s="93" t="e">
        <f t="shared" si="755"/>
        <v>#VALUE!</v>
      </c>
      <c r="DF1100" s="93">
        <f t="shared" si="727"/>
        <v>0</v>
      </c>
      <c r="DG1100" s="93"/>
      <c r="DH1100" s="93">
        <v>0</v>
      </c>
      <c r="DI1100" s="93">
        <v>0</v>
      </c>
      <c r="DJ1100" s="86">
        <f t="shared" si="756"/>
        <v>0</v>
      </c>
      <c r="DK1100" s="91">
        <v>0</v>
      </c>
      <c r="DL1100" s="93"/>
      <c r="DM1100" s="93">
        <v>0</v>
      </c>
      <c r="DN1100" s="93" t="e">
        <f t="shared" si="728"/>
        <v>#VALUE!</v>
      </c>
      <c r="DO1100" s="93" t="e">
        <f t="shared" si="757"/>
        <v>#VALUE!</v>
      </c>
      <c r="DP1100" s="92" t="e">
        <f t="shared" si="758"/>
        <v>#VALUE!</v>
      </c>
      <c r="DQ1100" s="97">
        <f t="shared" si="729"/>
        <v>0</v>
      </c>
      <c r="DR1100" s="98">
        <f t="shared" si="759"/>
        <v>10</v>
      </c>
      <c r="DS1100" s="93" t="str">
        <f t="shared" si="760"/>
        <v>Mã tin sai !!!</v>
      </c>
      <c r="DT1100" s="93"/>
      <c r="DU1100" s="78" t="e">
        <f t="shared" si="730"/>
        <v>#VALUE!</v>
      </c>
      <c r="DV1100" s="78" t="e">
        <f>INDEX('08_DMGiaDat'!$L:$L,MATCH(DU1100,'08_DMGiaDat'!$R:$R,0))</f>
        <v>#VALUE!</v>
      </c>
      <c r="DW1100" s="78" t="str">
        <f t="shared" si="731"/>
        <v>5010700200100000001</v>
      </c>
      <c r="DX1100" s="78" t="str">
        <f>IFERROR(VLOOKUP(DW1100,'08_DMGiaDat'!C1018:C1019,2,FALSE),"N")</f>
        <v>N</v>
      </c>
      <c r="DY1100" s="78" t="str">
        <f t="shared" si="732"/>
        <v>50107002001001</v>
      </c>
      <c r="DZ1100" s="78" t="str">
        <f>IFERROR(VLOOKUP(DY1100,'08_DMGiaDat'!C1018:C1019,2,FALSE),"N")</f>
        <v>N</v>
      </c>
      <c r="EA1100" s="78" t="str">
        <f t="shared" si="733"/>
        <v>5010700200100000001</v>
      </c>
      <c r="EB1100" s="78" t="str">
        <f>IFERROR(VLOOKUP(EA1100,'08_DMGiaDat'!C1018:C1019,2,FALSE),"N")</f>
        <v>N</v>
      </c>
      <c r="EC1100" s="92" t="e">
        <f>IF(DV1100&lt;&gt;"N",DV1100,IF(DX1100&lt;&gt;"N",DX1100,IF(DZ1100&lt;&gt;"N",DZ1100*VLOOKUP(LEFT(CB1100,3),'03_DMMucDich'!C1002:C1006,5,FALSE),IF(EB1100&lt;&gt;"N",EB1100*VLOOKUP(LEFT(CB1100,3),'03_DMMucDich'!C1002:C1006,5,FALSE),"N/A"))))</f>
        <v>#VALUE!</v>
      </c>
    </row>
    <row r="1101" spans="1:133" s="34" customFormat="1" ht="16" x14ac:dyDescent="0.2">
      <c r="A1101" s="85">
        <v>1087</v>
      </c>
      <c r="B1101" s="86"/>
      <c r="C1101" s="87"/>
      <c r="D1101" s="141"/>
      <c r="E1101" s="86"/>
      <c r="F1101" s="88"/>
      <c r="G1101" s="88" t="s">
        <v>5718</v>
      </c>
      <c r="H1101" s="151">
        <v>2022</v>
      </c>
      <c r="I1101" s="86"/>
      <c r="J1101" s="86"/>
      <c r="K1101" s="145"/>
      <c r="L1101" s="105"/>
      <c r="M1101" s="86"/>
      <c r="N1101" s="105"/>
      <c r="O1101" s="105"/>
      <c r="P1101" s="86"/>
      <c r="Q1101" s="86"/>
      <c r="R1101" s="153"/>
      <c r="S1101" s="86"/>
      <c r="T1101" s="86"/>
      <c r="U1101" s="86"/>
      <c r="V1101" s="86" t="str">
        <f t="shared" si="740"/>
        <v xml:space="preserve">, </v>
      </c>
      <c r="W1101" s="86"/>
      <c r="X1101" s="86"/>
      <c r="Y1101" s="86"/>
      <c r="Z1101" s="88"/>
      <c r="AA1101" s="105"/>
      <c r="AB1101" s="86"/>
      <c r="AC1101" s="90"/>
      <c r="AD1101" s="86"/>
      <c r="AE1101" s="86"/>
      <c r="AF1101" s="86"/>
      <c r="AG1101" s="86"/>
      <c r="AH1101" s="160"/>
      <c r="AI1101" s="153"/>
      <c r="AJ1101" s="153"/>
      <c r="AK1101" s="86"/>
      <c r="AL1101" s="86"/>
      <c r="AM1101" s="153"/>
      <c r="AN1101" s="153"/>
      <c r="AO1101" s="165"/>
      <c r="AP1101" s="153"/>
      <c r="AQ1101" s="153"/>
      <c r="AR1101" s="166">
        <v>0</v>
      </c>
      <c r="AS1101" s="88" t="s">
        <v>5719</v>
      </c>
      <c r="AT1101" s="92">
        <f t="shared" si="751"/>
        <v>0</v>
      </c>
      <c r="AU1101" s="93">
        <v>0</v>
      </c>
      <c r="AV1101" s="93">
        <v>0</v>
      </c>
      <c r="AW1101" s="166">
        <v>0</v>
      </c>
      <c r="AX1101" s="93">
        <v>0</v>
      </c>
      <c r="AY1101" s="177"/>
      <c r="AZ1101" s="177">
        <v>0</v>
      </c>
      <c r="BA1101" s="178"/>
      <c r="BB1101" s="105"/>
      <c r="BC1101" s="105"/>
      <c r="BD1101" s="93"/>
      <c r="BE1101" s="93">
        <v>0</v>
      </c>
      <c r="BF1101" s="91">
        <v>0</v>
      </c>
      <c r="BG1101" s="94"/>
      <c r="BH1101" s="95"/>
      <c r="BI1101" s="93">
        <f t="shared" si="720"/>
        <v>0</v>
      </c>
      <c r="BJ1101" s="105">
        <f t="shared" si="721"/>
        <v>0</v>
      </c>
      <c r="BK1101" s="88">
        <f t="shared" si="722"/>
        <v>0</v>
      </c>
      <c r="BL1101" s="86">
        <f t="shared" si="723"/>
        <v>0</v>
      </c>
      <c r="BM1101" s="105">
        <f t="shared" si="724"/>
        <v>0</v>
      </c>
      <c r="BN1101" s="86">
        <f t="shared" si="725"/>
        <v>0</v>
      </c>
      <c r="BO1101" s="86">
        <f t="shared" si="726"/>
        <v>0</v>
      </c>
      <c r="BP1101" s="86">
        <f t="shared" si="741"/>
        <v>0</v>
      </c>
      <c r="BQ1101" s="160"/>
      <c r="BR1101" s="86" t="s">
        <v>5720</v>
      </c>
      <c r="BS1101" s="88" t="s">
        <v>5721</v>
      </c>
      <c r="BT1101" s="86" t="s">
        <v>5722</v>
      </c>
      <c r="BU1101" s="86"/>
      <c r="BV1101" s="86">
        <f t="shared" si="742"/>
        <v>0</v>
      </c>
      <c r="BW1101" s="105" t="str">
        <f t="shared" si="743"/>
        <v/>
      </c>
      <c r="BX1101" s="86">
        <f t="shared" si="737"/>
        <v>0</v>
      </c>
      <c r="BY1101" s="86">
        <f t="shared" si="738"/>
        <v>0</v>
      </c>
      <c r="BZ1101" s="91">
        <f t="shared" si="739"/>
        <v>0</v>
      </c>
      <c r="CA1101" s="91">
        <v>0</v>
      </c>
      <c r="CB1101" s="96" t="s">
        <v>5719</v>
      </c>
      <c r="CC1101" s="91">
        <f t="shared" si="744"/>
        <v>0</v>
      </c>
      <c r="CD1101" s="91">
        <f t="shared" si="745"/>
        <v>0</v>
      </c>
      <c r="CE1101" s="93">
        <f t="shared" si="746"/>
        <v>0</v>
      </c>
      <c r="CF1101" s="93">
        <f t="shared" si="747"/>
        <v>0</v>
      </c>
      <c r="CG1101" s="105"/>
      <c r="CH1101" s="105"/>
      <c r="CI1101" s="86"/>
      <c r="CJ1101" s="188"/>
      <c r="CK1101" s="181">
        <f t="shared" si="748"/>
        <v>0</v>
      </c>
      <c r="CL1101" s="181">
        <f t="shared" si="749"/>
        <v>0</v>
      </c>
      <c r="CM1101" s="86" t="s">
        <v>5723</v>
      </c>
      <c r="CN1101" s="182"/>
      <c r="CO1101" s="183"/>
      <c r="CP1101" s="86" t="s">
        <v>5724</v>
      </c>
      <c r="CQ1101" s="153"/>
      <c r="CR1101" s="187" t="e">
        <f t="shared" si="750"/>
        <v>#VALUE!</v>
      </c>
      <c r="CS1101" s="188">
        <v>0</v>
      </c>
      <c r="CT1101" s="188" t="e">
        <f t="shared" si="752"/>
        <v>#VALUE!</v>
      </c>
      <c r="CU1101" s="93"/>
      <c r="CV1101" s="94">
        <f t="shared" si="734"/>
        <v>0</v>
      </c>
      <c r="CW1101" s="93">
        <f t="shared" si="735"/>
        <v>0</v>
      </c>
      <c r="CX1101" s="86">
        <f t="shared" si="736"/>
        <v>0</v>
      </c>
      <c r="CY1101" s="93" t="e">
        <f t="shared" si="753"/>
        <v>#VALUE!</v>
      </c>
      <c r="CZ1101" s="93">
        <v>0</v>
      </c>
      <c r="DA1101" s="93">
        <v>0</v>
      </c>
      <c r="DB1101" s="93" t="e">
        <f t="shared" si="754"/>
        <v>#VALUE!</v>
      </c>
      <c r="DC1101" s="93">
        <v>0</v>
      </c>
      <c r="DD1101" s="91">
        <v>0</v>
      </c>
      <c r="DE1101" s="93" t="e">
        <f t="shared" si="755"/>
        <v>#VALUE!</v>
      </c>
      <c r="DF1101" s="93">
        <f t="shared" si="727"/>
        <v>0</v>
      </c>
      <c r="DG1101" s="93"/>
      <c r="DH1101" s="93">
        <v>0</v>
      </c>
      <c r="DI1101" s="93">
        <v>0</v>
      </c>
      <c r="DJ1101" s="86">
        <f t="shared" si="756"/>
        <v>0</v>
      </c>
      <c r="DK1101" s="91">
        <v>0</v>
      </c>
      <c r="DL1101" s="93"/>
      <c r="DM1101" s="93">
        <v>0</v>
      </c>
      <c r="DN1101" s="93" t="e">
        <f t="shared" si="728"/>
        <v>#VALUE!</v>
      </c>
      <c r="DO1101" s="93" t="e">
        <f t="shared" si="757"/>
        <v>#VALUE!</v>
      </c>
      <c r="DP1101" s="92" t="e">
        <f t="shared" si="758"/>
        <v>#VALUE!</v>
      </c>
      <c r="DQ1101" s="97">
        <f t="shared" si="729"/>
        <v>0</v>
      </c>
      <c r="DR1101" s="98">
        <f t="shared" si="759"/>
        <v>10</v>
      </c>
      <c r="DS1101" s="93" t="str">
        <f t="shared" si="760"/>
        <v>Mã tin sai !!!</v>
      </c>
      <c r="DT1101" s="93"/>
      <c r="DU1101" s="78" t="e">
        <f t="shared" si="730"/>
        <v>#VALUE!</v>
      </c>
      <c r="DV1101" s="78" t="e">
        <f>INDEX('08_DMGiaDat'!$L:$L,MATCH(DU1101,'08_DMGiaDat'!$R:$R,0))</f>
        <v>#VALUE!</v>
      </c>
      <c r="DW1101" s="78" t="str">
        <f t="shared" si="731"/>
        <v>5010700200100000001</v>
      </c>
      <c r="DX1101" s="78" t="str">
        <f>IFERROR(VLOOKUP(DW1101,'08_DMGiaDat'!C1018:C1019,2,FALSE),"N")</f>
        <v>N</v>
      </c>
      <c r="DY1101" s="78" t="str">
        <f t="shared" si="732"/>
        <v>50107002001001</v>
      </c>
      <c r="DZ1101" s="78" t="str">
        <f>IFERROR(VLOOKUP(DY1101,'08_DMGiaDat'!C1018:C1019,2,FALSE),"N")</f>
        <v>N</v>
      </c>
      <c r="EA1101" s="78" t="str">
        <f t="shared" si="733"/>
        <v>5010700200100000001</v>
      </c>
      <c r="EB1101" s="78" t="str">
        <f>IFERROR(VLOOKUP(EA1101,'08_DMGiaDat'!C1018:C1019,2,FALSE),"N")</f>
        <v>N</v>
      </c>
      <c r="EC1101" s="92" t="e">
        <f>IF(DV1101&lt;&gt;"N",DV1101,IF(DX1101&lt;&gt;"N",DX1101,IF(DZ1101&lt;&gt;"N",DZ1101*VLOOKUP(LEFT(CB1101,3),'03_DMMucDich'!C1002:C1006,5,FALSE),IF(EB1101&lt;&gt;"N",EB1101*VLOOKUP(LEFT(CB1101,3),'03_DMMucDich'!C1002:C1006,5,FALSE),"N/A"))))</f>
        <v>#VALUE!</v>
      </c>
    </row>
    <row r="1102" spans="1:133" s="34" customFormat="1" ht="16" x14ac:dyDescent="0.2">
      <c r="A1102" s="85">
        <v>1088</v>
      </c>
      <c r="B1102" s="86"/>
      <c r="C1102" s="87"/>
      <c r="D1102" s="141"/>
      <c r="E1102" s="86"/>
      <c r="F1102" s="88"/>
      <c r="G1102" s="88" t="s">
        <v>5718</v>
      </c>
      <c r="H1102" s="151">
        <v>2022</v>
      </c>
      <c r="I1102" s="86"/>
      <c r="J1102" s="86"/>
      <c r="K1102" s="145"/>
      <c r="L1102" s="105"/>
      <c r="M1102" s="86"/>
      <c r="N1102" s="105"/>
      <c r="O1102" s="105"/>
      <c r="P1102" s="86"/>
      <c r="Q1102" s="86"/>
      <c r="R1102" s="153"/>
      <c r="S1102" s="86"/>
      <c r="T1102" s="86"/>
      <c r="U1102" s="86"/>
      <c r="V1102" s="86" t="str">
        <f t="shared" si="740"/>
        <v xml:space="preserve">, </v>
      </c>
      <c r="W1102" s="86"/>
      <c r="X1102" s="86"/>
      <c r="Y1102" s="86"/>
      <c r="Z1102" s="88"/>
      <c r="AA1102" s="105"/>
      <c r="AB1102" s="86"/>
      <c r="AC1102" s="90"/>
      <c r="AD1102" s="86"/>
      <c r="AE1102" s="86"/>
      <c r="AF1102" s="86"/>
      <c r="AG1102" s="86"/>
      <c r="AH1102" s="160"/>
      <c r="AI1102" s="153"/>
      <c r="AJ1102" s="153"/>
      <c r="AK1102" s="86"/>
      <c r="AL1102" s="86"/>
      <c r="AM1102" s="153"/>
      <c r="AN1102" s="153"/>
      <c r="AO1102" s="165"/>
      <c r="AP1102" s="153"/>
      <c r="AQ1102" s="153"/>
      <c r="AR1102" s="166">
        <v>0</v>
      </c>
      <c r="AS1102" s="88" t="s">
        <v>5719</v>
      </c>
      <c r="AT1102" s="92">
        <f t="shared" si="751"/>
        <v>0</v>
      </c>
      <c r="AU1102" s="93">
        <v>0</v>
      </c>
      <c r="AV1102" s="93">
        <v>0</v>
      </c>
      <c r="AW1102" s="166">
        <v>0</v>
      </c>
      <c r="AX1102" s="93">
        <v>0</v>
      </c>
      <c r="AY1102" s="177"/>
      <c r="AZ1102" s="177">
        <v>0</v>
      </c>
      <c r="BA1102" s="178"/>
      <c r="BB1102" s="105"/>
      <c r="BC1102" s="105"/>
      <c r="BD1102" s="93"/>
      <c r="BE1102" s="93">
        <v>0</v>
      </c>
      <c r="BF1102" s="91">
        <v>0</v>
      </c>
      <c r="BG1102" s="94"/>
      <c r="BH1102" s="95"/>
      <c r="BI1102" s="93">
        <f t="shared" si="720"/>
        <v>0</v>
      </c>
      <c r="BJ1102" s="105">
        <f t="shared" si="721"/>
        <v>0</v>
      </c>
      <c r="BK1102" s="88">
        <f t="shared" si="722"/>
        <v>0</v>
      </c>
      <c r="BL1102" s="86">
        <f t="shared" si="723"/>
        <v>0</v>
      </c>
      <c r="BM1102" s="105">
        <f t="shared" si="724"/>
        <v>0</v>
      </c>
      <c r="BN1102" s="86">
        <f t="shared" si="725"/>
        <v>0</v>
      </c>
      <c r="BO1102" s="86">
        <f t="shared" si="726"/>
        <v>0</v>
      </c>
      <c r="BP1102" s="86">
        <f t="shared" si="741"/>
        <v>0</v>
      </c>
      <c r="BQ1102" s="160"/>
      <c r="BR1102" s="86" t="s">
        <v>5720</v>
      </c>
      <c r="BS1102" s="88" t="s">
        <v>5721</v>
      </c>
      <c r="BT1102" s="86" t="s">
        <v>5722</v>
      </c>
      <c r="BU1102" s="86"/>
      <c r="BV1102" s="86">
        <f t="shared" si="742"/>
        <v>0</v>
      </c>
      <c r="BW1102" s="105" t="str">
        <f t="shared" si="743"/>
        <v/>
      </c>
      <c r="BX1102" s="86">
        <f t="shared" si="737"/>
        <v>0</v>
      </c>
      <c r="BY1102" s="86">
        <f t="shared" si="738"/>
        <v>0</v>
      </c>
      <c r="BZ1102" s="91">
        <f t="shared" si="739"/>
        <v>0</v>
      </c>
      <c r="CA1102" s="91">
        <v>0</v>
      </c>
      <c r="CB1102" s="96" t="s">
        <v>5719</v>
      </c>
      <c r="CC1102" s="91">
        <f t="shared" si="744"/>
        <v>0</v>
      </c>
      <c r="CD1102" s="91">
        <f t="shared" si="745"/>
        <v>0</v>
      </c>
      <c r="CE1102" s="93">
        <f t="shared" si="746"/>
        <v>0</v>
      </c>
      <c r="CF1102" s="93">
        <f t="shared" si="747"/>
        <v>0</v>
      </c>
      <c r="CG1102" s="105"/>
      <c r="CH1102" s="105"/>
      <c r="CI1102" s="86"/>
      <c r="CJ1102" s="188"/>
      <c r="CK1102" s="181">
        <f t="shared" si="748"/>
        <v>0</v>
      </c>
      <c r="CL1102" s="181">
        <f t="shared" si="749"/>
        <v>0</v>
      </c>
      <c r="CM1102" s="86" t="s">
        <v>5723</v>
      </c>
      <c r="CN1102" s="182"/>
      <c r="CO1102" s="183"/>
      <c r="CP1102" s="86" t="s">
        <v>5724</v>
      </c>
      <c r="CQ1102" s="153"/>
      <c r="CR1102" s="187" t="e">
        <f t="shared" si="750"/>
        <v>#VALUE!</v>
      </c>
      <c r="CS1102" s="188">
        <v>0</v>
      </c>
      <c r="CT1102" s="188" t="e">
        <f t="shared" si="752"/>
        <v>#VALUE!</v>
      </c>
      <c r="CU1102" s="93"/>
      <c r="CV1102" s="94">
        <f t="shared" si="734"/>
        <v>0</v>
      </c>
      <c r="CW1102" s="93">
        <f t="shared" si="735"/>
        <v>0</v>
      </c>
      <c r="CX1102" s="86">
        <f t="shared" si="736"/>
        <v>0</v>
      </c>
      <c r="CY1102" s="93" t="e">
        <f t="shared" si="753"/>
        <v>#VALUE!</v>
      </c>
      <c r="CZ1102" s="93">
        <v>0</v>
      </c>
      <c r="DA1102" s="93">
        <v>0</v>
      </c>
      <c r="DB1102" s="93" t="e">
        <f t="shared" si="754"/>
        <v>#VALUE!</v>
      </c>
      <c r="DC1102" s="93">
        <v>0</v>
      </c>
      <c r="DD1102" s="91">
        <v>0</v>
      </c>
      <c r="DE1102" s="93" t="e">
        <f t="shared" si="755"/>
        <v>#VALUE!</v>
      </c>
      <c r="DF1102" s="93">
        <f t="shared" si="727"/>
        <v>0</v>
      </c>
      <c r="DG1102" s="93"/>
      <c r="DH1102" s="93">
        <v>0</v>
      </c>
      <c r="DI1102" s="93">
        <v>0</v>
      </c>
      <c r="DJ1102" s="86">
        <f t="shared" si="756"/>
        <v>0</v>
      </c>
      <c r="DK1102" s="91">
        <v>0</v>
      </c>
      <c r="DL1102" s="93"/>
      <c r="DM1102" s="93">
        <v>0</v>
      </c>
      <c r="DN1102" s="93" t="e">
        <f t="shared" si="728"/>
        <v>#VALUE!</v>
      </c>
      <c r="DO1102" s="93" t="e">
        <f t="shared" si="757"/>
        <v>#VALUE!</v>
      </c>
      <c r="DP1102" s="92" t="e">
        <f t="shared" si="758"/>
        <v>#VALUE!</v>
      </c>
      <c r="DQ1102" s="97">
        <f t="shared" si="729"/>
        <v>0</v>
      </c>
      <c r="DR1102" s="98">
        <f t="shared" si="759"/>
        <v>10</v>
      </c>
      <c r="DS1102" s="93" t="str">
        <f t="shared" si="760"/>
        <v>Mã tin sai !!!</v>
      </c>
      <c r="DT1102" s="93"/>
      <c r="DU1102" s="78" t="e">
        <f t="shared" si="730"/>
        <v>#VALUE!</v>
      </c>
      <c r="DV1102" s="78" t="e">
        <f>INDEX('08_DMGiaDat'!$L:$L,MATCH(DU1102,'08_DMGiaDat'!$R:$R,0))</f>
        <v>#VALUE!</v>
      </c>
      <c r="DW1102" s="78" t="str">
        <f t="shared" si="731"/>
        <v>5010700200100000001</v>
      </c>
      <c r="DX1102" s="78" t="str">
        <f>IFERROR(VLOOKUP(DW1102,'08_DMGiaDat'!C1018:C1019,2,FALSE),"N")</f>
        <v>N</v>
      </c>
      <c r="DY1102" s="78" t="str">
        <f t="shared" si="732"/>
        <v>50107002001001</v>
      </c>
      <c r="DZ1102" s="78" t="str">
        <f>IFERROR(VLOOKUP(DY1102,'08_DMGiaDat'!C1018:C1019,2,FALSE),"N")</f>
        <v>N</v>
      </c>
      <c r="EA1102" s="78" t="str">
        <f t="shared" si="733"/>
        <v>5010700200100000001</v>
      </c>
      <c r="EB1102" s="78" t="str">
        <f>IFERROR(VLOOKUP(EA1102,'08_DMGiaDat'!C1018:C1019,2,FALSE),"N")</f>
        <v>N</v>
      </c>
      <c r="EC1102" s="92" t="e">
        <f>IF(DV1102&lt;&gt;"N",DV1102,IF(DX1102&lt;&gt;"N",DX1102,IF(DZ1102&lt;&gt;"N",DZ1102*VLOOKUP(LEFT(CB1102,3),'03_DMMucDich'!C1002:C1006,5,FALSE),IF(EB1102&lt;&gt;"N",EB1102*VLOOKUP(LEFT(CB1102,3),'03_DMMucDich'!C1002:C1006,5,FALSE),"N/A"))))</f>
        <v>#VALUE!</v>
      </c>
    </row>
    <row r="1103" spans="1:133" s="34" customFormat="1" ht="16" x14ac:dyDescent="0.2">
      <c r="A1103" s="85">
        <v>1089</v>
      </c>
      <c r="B1103" s="86"/>
      <c r="C1103" s="87"/>
      <c r="D1103" s="141"/>
      <c r="E1103" s="86"/>
      <c r="F1103" s="88"/>
      <c r="G1103" s="88" t="s">
        <v>5718</v>
      </c>
      <c r="H1103" s="151">
        <v>2022</v>
      </c>
      <c r="I1103" s="86"/>
      <c r="J1103" s="86"/>
      <c r="K1103" s="145"/>
      <c r="L1103" s="105"/>
      <c r="M1103" s="86"/>
      <c r="N1103" s="105"/>
      <c r="O1103" s="105"/>
      <c r="P1103" s="86"/>
      <c r="Q1103" s="86"/>
      <c r="R1103" s="153"/>
      <c r="S1103" s="86"/>
      <c r="T1103" s="86"/>
      <c r="U1103" s="86"/>
      <c r="V1103" s="86" t="str">
        <f t="shared" si="740"/>
        <v xml:space="preserve">, </v>
      </c>
      <c r="W1103" s="86"/>
      <c r="X1103" s="86"/>
      <c r="Y1103" s="86"/>
      <c r="Z1103" s="88"/>
      <c r="AA1103" s="105"/>
      <c r="AB1103" s="86"/>
      <c r="AC1103" s="90"/>
      <c r="AD1103" s="86"/>
      <c r="AE1103" s="86"/>
      <c r="AF1103" s="86"/>
      <c r="AG1103" s="86"/>
      <c r="AH1103" s="160"/>
      <c r="AI1103" s="153"/>
      <c r="AJ1103" s="153"/>
      <c r="AK1103" s="86"/>
      <c r="AL1103" s="86"/>
      <c r="AM1103" s="153"/>
      <c r="AN1103" s="153"/>
      <c r="AO1103" s="165"/>
      <c r="AP1103" s="153"/>
      <c r="AQ1103" s="153"/>
      <c r="AR1103" s="166">
        <v>0</v>
      </c>
      <c r="AS1103" s="88" t="s">
        <v>5719</v>
      </c>
      <c r="AT1103" s="92">
        <f t="shared" si="751"/>
        <v>0</v>
      </c>
      <c r="AU1103" s="93">
        <v>0</v>
      </c>
      <c r="AV1103" s="93">
        <v>0</v>
      </c>
      <c r="AW1103" s="166">
        <v>0</v>
      </c>
      <c r="AX1103" s="93">
        <v>0</v>
      </c>
      <c r="AY1103" s="177"/>
      <c r="AZ1103" s="177">
        <v>0</v>
      </c>
      <c r="BA1103" s="178"/>
      <c r="BB1103" s="105"/>
      <c r="BC1103" s="105"/>
      <c r="BD1103" s="93"/>
      <c r="BE1103" s="93">
        <v>0</v>
      </c>
      <c r="BF1103" s="91">
        <v>0</v>
      </c>
      <c r="BG1103" s="94"/>
      <c r="BH1103" s="95"/>
      <c r="BI1103" s="93">
        <f t="shared" ref="BI1103:BI1166" si="761">K1103</f>
        <v>0</v>
      </c>
      <c r="BJ1103" s="105">
        <f t="shared" ref="BJ1103:BJ1166" si="762">L1103</f>
        <v>0</v>
      </c>
      <c r="BK1103" s="88">
        <f t="shared" ref="BK1103:BK1166" si="763">D1103</f>
        <v>0</v>
      </c>
      <c r="BL1103" s="86">
        <f t="shared" ref="BL1103:BL1166" si="764">M1103</f>
        <v>0</v>
      </c>
      <c r="BM1103" s="105">
        <f t="shared" ref="BM1103:BM1166" si="765">N1103</f>
        <v>0</v>
      </c>
      <c r="BN1103" s="86">
        <f t="shared" ref="BN1103:BN1166" si="766">O1103</f>
        <v>0</v>
      </c>
      <c r="BO1103" s="86">
        <f t="shared" ref="BO1103:BO1166" si="767">AJ1103</f>
        <v>0</v>
      </c>
      <c r="BP1103" s="86">
        <f t="shared" si="741"/>
        <v>0</v>
      </c>
      <c r="BQ1103" s="160"/>
      <c r="BR1103" s="86" t="s">
        <v>5720</v>
      </c>
      <c r="BS1103" s="88" t="s">
        <v>5721</v>
      </c>
      <c r="BT1103" s="86" t="s">
        <v>5722</v>
      </c>
      <c r="BU1103" s="86"/>
      <c r="BV1103" s="86">
        <f t="shared" si="742"/>
        <v>0</v>
      </c>
      <c r="BW1103" s="105" t="str">
        <f t="shared" si="743"/>
        <v/>
      </c>
      <c r="BX1103" s="86">
        <f t="shared" si="737"/>
        <v>0</v>
      </c>
      <c r="BY1103" s="86">
        <f t="shared" si="738"/>
        <v>0</v>
      </c>
      <c r="BZ1103" s="91">
        <f t="shared" si="739"/>
        <v>0</v>
      </c>
      <c r="CA1103" s="91">
        <v>0</v>
      </c>
      <c r="CB1103" s="96" t="s">
        <v>5719</v>
      </c>
      <c r="CC1103" s="91">
        <f t="shared" si="744"/>
        <v>0</v>
      </c>
      <c r="CD1103" s="91">
        <f t="shared" si="745"/>
        <v>0</v>
      </c>
      <c r="CE1103" s="93">
        <f t="shared" si="746"/>
        <v>0</v>
      </c>
      <c r="CF1103" s="93">
        <f t="shared" si="747"/>
        <v>0</v>
      </c>
      <c r="CG1103" s="105"/>
      <c r="CH1103" s="105"/>
      <c r="CI1103" s="86"/>
      <c r="CJ1103" s="188"/>
      <c r="CK1103" s="181">
        <f t="shared" si="748"/>
        <v>0</v>
      </c>
      <c r="CL1103" s="181">
        <f t="shared" si="749"/>
        <v>0</v>
      </c>
      <c r="CM1103" s="86" t="s">
        <v>5723</v>
      </c>
      <c r="CN1103" s="182"/>
      <c r="CO1103" s="183"/>
      <c r="CP1103" s="86" t="s">
        <v>5724</v>
      </c>
      <c r="CQ1103" s="153"/>
      <c r="CR1103" s="187" t="e">
        <f t="shared" si="750"/>
        <v>#VALUE!</v>
      </c>
      <c r="CS1103" s="188">
        <v>0</v>
      </c>
      <c r="CT1103" s="188" t="e">
        <f t="shared" si="752"/>
        <v>#VALUE!</v>
      </c>
      <c r="CU1103" s="93"/>
      <c r="CV1103" s="94">
        <f t="shared" si="734"/>
        <v>0</v>
      </c>
      <c r="CW1103" s="93">
        <f t="shared" si="735"/>
        <v>0</v>
      </c>
      <c r="CX1103" s="86">
        <f t="shared" si="736"/>
        <v>0</v>
      </c>
      <c r="CY1103" s="93" t="e">
        <f t="shared" si="753"/>
        <v>#VALUE!</v>
      </c>
      <c r="CZ1103" s="93">
        <v>0</v>
      </c>
      <c r="DA1103" s="93">
        <v>0</v>
      </c>
      <c r="DB1103" s="93" t="e">
        <f t="shared" si="754"/>
        <v>#VALUE!</v>
      </c>
      <c r="DC1103" s="93">
        <v>0</v>
      </c>
      <c r="DD1103" s="91">
        <v>0</v>
      </c>
      <c r="DE1103" s="93" t="e">
        <f t="shared" si="755"/>
        <v>#VALUE!</v>
      </c>
      <c r="DF1103" s="93">
        <f t="shared" ref="DF1103:DF1166" si="768">AV1103</f>
        <v>0</v>
      </c>
      <c r="DG1103" s="93"/>
      <c r="DH1103" s="93">
        <v>0</v>
      </c>
      <c r="DI1103" s="93">
        <v>0</v>
      </c>
      <c r="DJ1103" s="86">
        <f t="shared" si="756"/>
        <v>0</v>
      </c>
      <c r="DK1103" s="91">
        <v>0</v>
      </c>
      <c r="DL1103" s="93"/>
      <c r="DM1103" s="93">
        <v>0</v>
      </c>
      <c r="DN1103" s="93" t="e">
        <f t="shared" ref="DN1103:DN1166" si="769">CT1103</f>
        <v>#VALUE!</v>
      </c>
      <c r="DO1103" s="93" t="e">
        <f t="shared" si="757"/>
        <v>#VALUE!</v>
      </c>
      <c r="DP1103" s="92" t="e">
        <f t="shared" si="758"/>
        <v>#VALUE!</v>
      </c>
      <c r="DQ1103" s="97">
        <f t="shared" ref="DQ1103:DQ1166" si="770">IF(LEN(D1103)=13,LEFT(D1103,10)&amp;"-"&amp;RIGHT(D1103,3),D1103)</f>
        <v>0</v>
      </c>
      <c r="DR1103" s="98">
        <f t="shared" si="759"/>
        <v>10</v>
      </c>
      <c r="DS1103" s="93" t="str">
        <f t="shared" si="760"/>
        <v>Mã tin sai !!!</v>
      </c>
      <c r="DT1103" s="93"/>
      <c r="DU1103" s="78" t="e">
        <f t="shared" ref="DU1103:DU1166" si="771">IF(CP1103="",CONCATENATE(LEFT(BS1103,FIND("-",BS1103)-1),LEFT(CM1103,FIND("-",CM1103)-1),LEFT(CN1103,FIND("-",CN1103)-1),LEFT(CO1103,FIND("-",CO1103)-1),LEFT(CQ1103,FIND("-",CQ1103)-1),LEFT(CB1103,FIND("-",CB1103)-1)),CONCATENATE(LEFT(BS1103,FIND("-",BS1103)-1),LEFT(CM1103,FIND("-",CM1103)-1),LEFT(CN1103,FIND("-",CN1103)-1),LEFT(CO1103,FIND("-",CO1103)-1),LEFT(CP1103,FIND("-",CP1103)-1),LEFT(CQ1103,FIND("-",CQ1103)-1),LEFT(CB1103,FIND("-",CB1103)-1)))</f>
        <v>#VALUE!</v>
      </c>
      <c r="DV1103" s="78" t="e">
        <f>INDEX('08_DMGiaDat'!$L:$L,MATCH(DU1103,'08_DMGiaDat'!$R:$R,0))</f>
        <v>#VALUE!</v>
      </c>
      <c r="DW1103" s="78" t="str">
        <f t="shared" ref="DW1103:DW1166" si="772">CONCATENATE(LEFT(BS1103,5),LEFT(CM1103,3),LEFT(CN1103,3),MID(CO1103,4,2),LEFT(CP1103,3),"00000",LEFT(CB1103,3))</f>
        <v>5010700200100000001</v>
      </c>
      <c r="DX1103" s="78" t="str">
        <f>IFERROR(VLOOKUP(DW1103,'08_DMGiaDat'!C1018:C1019,2,FALSE),"N")</f>
        <v>N</v>
      </c>
      <c r="DY1103" s="78" t="str">
        <f t="shared" ref="DY1103:DY1166" si="773">CONCATENATE(LEFT(BS1103,5),LEFT(CM1103,3),LEFT(CN1103,3),MID(CO1103,4,2),LEFT(CP1103,3),LEFT(CQ1103,5),"001")</f>
        <v>50107002001001</v>
      </c>
      <c r="DZ1103" s="78" t="str">
        <f>IFERROR(VLOOKUP(DY1103,'08_DMGiaDat'!C1018:C1019,2,FALSE),"N")</f>
        <v>N</v>
      </c>
      <c r="EA1103" s="78" t="str">
        <f t="shared" ref="EA1103:EA1166" si="774">CONCATENATE(LEFT(BS1103,5),LEFT(CM1103,3),LEFT(CN1103,3),MID(CO1103,4,2),LEFT(CP1103,3),"00000","001")</f>
        <v>5010700200100000001</v>
      </c>
      <c r="EB1103" s="78" t="str">
        <f>IFERROR(VLOOKUP(EA1103,'08_DMGiaDat'!C1018:C1019,2,FALSE),"N")</f>
        <v>N</v>
      </c>
      <c r="EC1103" s="92" t="e">
        <f>IF(DV1103&lt;&gt;"N",DV1103,IF(DX1103&lt;&gt;"N",DX1103,IF(DZ1103&lt;&gt;"N",DZ1103*VLOOKUP(LEFT(CB1103,3),'03_DMMucDich'!C1002:C1006,5,FALSE),IF(EB1103&lt;&gt;"N",EB1103*VLOOKUP(LEFT(CB1103,3),'03_DMMucDich'!C1002:C1006,5,FALSE),"N/A"))))</f>
        <v>#VALUE!</v>
      </c>
    </row>
    <row r="1104" spans="1:133" s="34" customFormat="1" ht="16" x14ac:dyDescent="0.2">
      <c r="A1104" s="85">
        <v>1090</v>
      </c>
      <c r="B1104" s="86"/>
      <c r="C1104" s="87"/>
      <c r="D1104" s="141"/>
      <c r="E1104" s="86"/>
      <c r="F1104" s="88"/>
      <c r="G1104" s="88" t="s">
        <v>5718</v>
      </c>
      <c r="H1104" s="151">
        <v>2022</v>
      </c>
      <c r="I1104" s="86"/>
      <c r="J1104" s="86"/>
      <c r="K1104" s="145"/>
      <c r="L1104" s="105"/>
      <c r="M1104" s="86"/>
      <c r="N1104" s="105"/>
      <c r="O1104" s="105"/>
      <c r="P1104" s="86"/>
      <c r="Q1104" s="86"/>
      <c r="R1104" s="153"/>
      <c r="S1104" s="86"/>
      <c r="T1104" s="86"/>
      <c r="U1104" s="86"/>
      <c r="V1104" s="86" t="str">
        <f t="shared" si="740"/>
        <v xml:space="preserve">, </v>
      </c>
      <c r="W1104" s="86"/>
      <c r="X1104" s="86"/>
      <c r="Y1104" s="86"/>
      <c r="Z1104" s="88"/>
      <c r="AA1104" s="105"/>
      <c r="AB1104" s="86"/>
      <c r="AC1104" s="90"/>
      <c r="AD1104" s="86"/>
      <c r="AE1104" s="86"/>
      <c r="AF1104" s="86"/>
      <c r="AG1104" s="86"/>
      <c r="AH1104" s="160"/>
      <c r="AI1104" s="153"/>
      <c r="AJ1104" s="153"/>
      <c r="AK1104" s="86"/>
      <c r="AL1104" s="86"/>
      <c r="AM1104" s="153"/>
      <c r="AN1104" s="153"/>
      <c r="AO1104" s="165"/>
      <c r="AP1104" s="153"/>
      <c r="AQ1104" s="153"/>
      <c r="AR1104" s="166">
        <v>0</v>
      </c>
      <c r="AS1104" s="88" t="s">
        <v>5719</v>
      </c>
      <c r="AT1104" s="92">
        <f t="shared" si="751"/>
        <v>0</v>
      </c>
      <c r="AU1104" s="93">
        <v>0</v>
      </c>
      <c r="AV1104" s="93">
        <v>0</v>
      </c>
      <c r="AW1104" s="166">
        <v>0</v>
      </c>
      <c r="AX1104" s="93">
        <v>0</v>
      </c>
      <c r="AY1104" s="177"/>
      <c r="AZ1104" s="177">
        <v>0</v>
      </c>
      <c r="BA1104" s="178"/>
      <c r="BB1104" s="105"/>
      <c r="BC1104" s="105"/>
      <c r="BD1104" s="93"/>
      <c r="BE1104" s="93">
        <v>0</v>
      </c>
      <c r="BF1104" s="91">
        <v>0</v>
      </c>
      <c r="BG1104" s="94"/>
      <c r="BH1104" s="95"/>
      <c r="BI1104" s="93">
        <f t="shared" si="761"/>
        <v>0</v>
      </c>
      <c r="BJ1104" s="105">
        <f t="shared" si="762"/>
        <v>0</v>
      </c>
      <c r="BK1104" s="88">
        <f t="shared" si="763"/>
        <v>0</v>
      </c>
      <c r="BL1104" s="86">
        <f t="shared" si="764"/>
        <v>0</v>
      </c>
      <c r="BM1104" s="105">
        <f t="shared" si="765"/>
        <v>0</v>
      </c>
      <c r="BN1104" s="86">
        <f t="shared" si="766"/>
        <v>0</v>
      </c>
      <c r="BO1104" s="86">
        <f t="shared" si="767"/>
        <v>0</v>
      </c>
      <c r="BP1104" s="86">
        <f t="shared" si="741"/>
        <v>0</v>
      </c>
      <c r="BQ1104" s="160"/>
      <c r="BR1104" s="86" t="s">
        <v>5720</v>
      </c>
      <c r="BS1104" s="88" t="s">
        <v>5721</v>
      </c>
      <c r="BT1104" s="86" t="s">
        <v>5722</v>
      </c>
      <c r="BU1104" s="86"/>
      <c r="BV1104" s="86">
        <f t="shared" si="742"/>
        <v>0</v>
      </c>
      <c r="BW1104" s="105" t="str">
        <f t="shared" si="743"/>
        <v/>
      </c>
      <c r="BX1104" s="86">
        <f t="shared" si="737"/>
        <v>0</v>
      </c>
      <c r="BY1104" s="86">
        <f t="shared" si="738"/>
        <v>0</v>
      </c>
      <c r="BZ1104" s="91">
        <f t="shared" si="739"/>
        <v>0</v>
      </c>
      <c r="CA1104" s="91">
        <v>0</v>
      </c>
      <c r="CB1104" s="96" t="s">
        <v>5719</v>
      </c>
      <c r="CC1104" s="91">
        <f t="shared" si="744"/>
        <v>0</v>
      </c>
      <c r="CD1104" s="91">
        <f t="shared" si="745"/>
        <v>0</v>
      </c>
      <c r="CE1104" s="93">
        <f t="shared" si="746"/>
        <v>0</v>
      </c>
      <c r="CF1104" s="93">
        <f t="shared" si="747"/>
        <v>0</v>
      </c>
      <c r="CG1104" s="105"/>
      <c r="CH1104" s="105"/>
      <c r="CI1104" s="86"/>
      <c r="CJ1104" s="188"/>
      <c r="CK1104" s="181">
        <f t="shared" si="748"/>
        <v>0</v>
      </c>
      <c r="CL1104" s="181">
        <f t="shared" si="749"/>
        <v>0</v>
      </c>
      <c r="CM1104" s="86" t="s">
        <v>5723</v>
      </c>
      <c r="CN1104" s="182"/>
      <c r="CO1104" s="183"/>
      <c r="CP1104" s="86" t="s">
        <v>5724</v>
      </c>
      <c r="CQ1104" s="153"/>
      <c r="CR1104" s="187" t="e">
        <f t="shared" si="750"/>
        <v>#VALUE!</v>
      </c>
      <c r="CS1104" s="188">
        <v>0</v>
      </c>
      <c r="CT1104" s="188" t="e">
        <f t="shared" si="752"/>
        <v>#VALUE!</v>
      </c>
      <c r="CU1104" s="93"/>
      <c r="CV1104" s="94">
        <f t="shared" ref="CV1104:CV1167" si="775">IF(OR(CK1104=0,CK1104&lt;=CL1104),CK1104,CL1104)</f>
        <v>0</v>
      </c>
      <c r="CW1104" s="93">
        <f t="shared" ref="CW1104:CW1167" si="776">IF(AND(CK1104&gt;CL1104,CK1104&lt;=CL1104*4),CK1104-CL1104,IF(CK1104&gt;=CL1104*4,CL1104*3,0))</f>
        <v>0</v>
      </c>
      <c r="CX1104" s="86">
        <f t="shared" ref="CX1104:CX1167" si="777">IF(CK1104&gt;=CL1104*4,CK1104-CL1104*4,0)</f>
        <v>0</v>
      </c>
      <c r="CY1104" s="93" t="e">
        <f t="shared" si="753"/>
        <v>#VALUE!</v>
      </c>
      <c r="CZ1104" s="93">
        <v>0</v>
      </c>
      <c r="DA1104" s="93">
        <v>0</v>
      </c>
      <c r="DB1104" s="93" t="e">
        <f t="shared" si="754"/>
        <v>#VALUE!</v>
      </c>
      <c r="DC1104" s="93">
        <v>0</v>
      </c>
      <c r="DD1104" s="91">
        <v>0</v>
      </c>
      <c r="DE1104" s="93" t="e">
        <f t="shared" si="755"/>
        <v>#VALUE!</v>
      </c>
      <c r="DF1104" s="93">
        <f t="shared" si="768"/>
        <v>0</v>
      </c>
      <c r="DG1104" s="93"/>
      <c r="DH1104" s="93">
        <v>0</v>
      </c>
      <c r="DI1104" s="93">
        <v>0</v>
      </c>
      <c r="DJ1104" s="86">
        <f t="shared" si="756"/>
        <v>0</v>
      </c>
      <c r="DK1104" s="91">
        <v>0</v>
      </c>
      <c r="DL1104" s="93"/>
      <c r="DM1104" s="93">
        <v>0</v>
      </c>
      <c r="DN1104" s="93" t="e">
        <f t="shared" si="769"/>
        <v>#VALUE!</v>
      </c>
      <c r="DO1104" s="93" t="e">
        <f t="shared" si="757"/>
        <v>#VALUE!</v>
      </c>
      <c r="DP1104" s="92" t="e">
        <f t="shared" si="758"/>
        <v>#VALUE!</v>
      </c>
      <c r="DQ1104" s="97">
        <f t="shared" si="770"/>
        <v>0</v>
      </c>
      <c r="DR1104" s="98">
        <f t="shared" si="759"/>
        <v>10</v>
      </c>
      <c r="DS1104" s="93" t="str">
        <f t="shared" si="760"/>
        <v>Mã tin sai !!!</v>
      </c>
      <c r="DT1104" s="93"/>
      <c r="DU1104" s="78" t="e">
        <f t="shared" si="771"/>
        <v>#VALUE!</v>
      </c>
      <c r="DV1104" s="78" t="e">
        <f>INDEX('08_DMGiaDat'!$L:$L,MATCH(DU1104,'08_DMGiaDat'!$R:$R,0))</f>
        <v>#VALUE!</v>
      </c>
      <c r="DW1104" s="78" t="str">
        <f t="shared" si="772"/>
        <v>5010700200100000001</v>
      </c>
      <c r="DX1104" s="78" t="str">
        <f>IFERROR(VLOOKUP(DW1104,'08_DMGiaDat'!C1018:C1019,2,FALSE),"N")</f>
        <v>N</v>
      </c>
      <c r="DY1104" s="78" t="str">
        <f t="shared" si="773"/>
        <v>50107002001001</v>
      </c>
      <c r="DZ1104" s="78" t="str">
        <f>IFERROR(VLOOKUP(DY1104,'08_DMGiaDat'!C1018:C1019,2,FALSE),"N")</f>
        <v>N</v>
      </c>
      <c r="EA1104" s="78" t="str">
        <f t="shared" si="774"/>
        <v>5010700200100000001</v>
      </c>
      <c r="EB1104" s="78" t="str">
        <f>IFERROR(VLOOKUP(EA1104,'08_DMGiaDat'!C1018:C1019,2,FALSE),"N")</f>
        <v>N</v>
      </c>
      <c r="EC1104" s="92" t="e">
        <f>IF(DV1104&lt;&gt;"N",DV1104,IF(DX1104&lt;&gt;"N",DX1104,IF(DZ1104&lt;&gt;"N",DZ1104*VLOOKUP(LEFT(CB1104,3),'03_DMMucDich'!C1002:C1006,5,FALSE),IF(EB1104&lt;&gt;"N",EB1104*VLOOKUP(LEFT(CB1104,3),'03_DMMucDich'!C1002:C1006,5,FALSE),"N/A"))))</f>
        <v>#VALUE!</v>
      </c>
    </row>
    <row r="1105" spans="1:133" s="34" customFormat="1" ht="16" x14ac:dyDescent="0.2">
      <c r="A1105" s="85">
        <v>1091</v>
      </c>
      <c r="B1105" s="86"/>
      <c r="C1105" s="87"/>
      <c r="D1105" s="141"/>
      <c r="E1105" s="86"/>
      <c r="F1105" s="88"/>
      <c r="G1105" s="88" t="s">
        <v>5718</v>
      </c>
      <c r="H1105" s="151">
        <v>2022</v>
      </c>
      <c r="I1105" s="86"/>
      <c r="J1105" s="86"/>
      <c r="K1105" s="145"/>
      <c r="L1105" s="105"/>
      <c r="M1105" s="86"/>
      <c r="N1105" s="105"/>
      <c r="O1105" s="105"/>
      <c r="P1105" s="86"/>
      <c r="Q1105" s="86"/>
      <c r="R1105" s="153"/>
      <c r="S1105" s="86"/>
      <c r="T1105" s="86"/>
      <c r="U1105" s="86"/>
      <c r="V1105" s="86" t="str">
        <f t="shared" si="740"/>
        <v xml:space="preserve">, </v>
      </c>
      <c r="W1105" s="86"/>
      <c r="X1105" s="86"/>
      <c r="Y1105" s="86"/>
      <c r="Z1105" s="88"/>
      <c r="AA1105" s="105"/>
      <c r="AB1105" s="86"/>
      <c r="AC1105" s="90"/>
      <c r="AD1105" s="86"/>
      <c r="AE1105" s="86"/>
      <c r="AF1105" s="86"/>
      <c r="AG1105" s="86"/>
      <c r="AH1105" s="160"/>
      <c r="AI1105" s="153"/>
      <c r="AJ1105" s="153"/>
      <c r="AK1105" s="86"/>
      <c r="AL1105" s="86"/>
      <c r="AM1105" s="153"/>
      <c r="AN1105" s="153"/>
      <c r="AO1105" s="165"/>
      <c r="AP1105" s="153"/>
      <c r="AQ1105" s="153"/>
      <c r="AR1105" s="166">
        <v>0</v>
      </c>
      <c r="AS1105" s="88" t="s">
        <v>5719</v>
      </c>
      <c r="AT1105" s="92">
        <f t="shared" si="751"/>
        <v>0</v>
      </c>
      <c r="AU1105" s="93">
        <v>0</v>
      </c>
      <c r="AV1105" s="93">
        <v>0</v>
      </c>
      <c r="AW1105" s="166">
        <v>0</v>
      </c>
      <c r="AX1105" s="93">
        <v>0</v>
      </c>
      <c r="AY1105" s="177"/>
      <c r="AZ1105" s="177">
        <v>0</v>
      </c>
      <c r="BA1105" s="178"/>
      <c r="BB1105" s="105"/>
      <c r="BC1105" s="105"/>
      <c r="BD1105" s="93"/>
      <c r="BE1105" s="93">
        <v>0</v>
      </c>
      <c r="BF1105" s="91">
        <v>0</v>
      </c>
      <c r="BG1105" s="94"/>
      <c r="BH1105" s="95"/>
      <c r="BI1105" s="93">
        <f t="shared" si="761"/>
        <v>0</v>
      </c>
      <c r="BJ1105" s="105">
        <f t="shared" si="762"/>
        <v>0</v>
      </c>
      <c r="BK1105" s="88">
        <f t="shared" si="763"/>
        <v>0</v>
      </c>
      <c r="BL1105" s="86">
        <f t="shared" si="764"/>
        <v>0</v>
      </c>
      <c r="BM1105" s="105">
        <f t="shared" si="765"/>
        <v>0</v>
      </c>
      <c r="BN1105" s="86">
        <f t="shared" si="766"/>
        <v>0</v>
      </c>
      <c r="BO1105" s="86">
        <f t="shared" si="767"/>
        <v>0</v>
      </c>
      <c r="BP1105" s="86">
        <f t="shared" si="741"/>
        <v>0</v>
      </c>
      <c r="BQ1105" s="160"/>
      <c r="BR1105" s="86" t="s">
        <v>5720</v>
      </c>
      <c r="BS1105" s="88" t="s">
        <v>5721</v>
      </c>
      <c r="BT1105" s="86" t="s">
        <v>5722</v>
      </c>
      <c r="BU1105" s="86"/>
      <c r="BV1105" s="86">
        <f t="shared" si="742"/>
        <v>0</v>
      </c>
      <c r="BW1105" s="105" t="str">
        <f t="shared" si="743"/>
        <v/>
      </c>
      <c r="BX1105" s="86">
        <f t="shared" ref="BX1105:BX1168" si="778">AP1105</f>
        <v>0</v>
      </c>
      <c r="BY1105" s="86">
        <f t="shared" ref="BY1105:BY1168" si="779">AQ1105</f>
        <v>0</v>
      </c>
      <c r="BZ1105" s="91">
        <f t="shared" ref="BZ1105:BZ1168" si="780">AR1105</f>
        <v>0</v>
      </c>
      <c r="CA1105" s="91">
        <v>0</v>
      </c>
      <c r="CB1105" s="96" t="s">
        <v>5719</v>
      </c>
      <c r="CC1105" s="91">
        <f t="shared" si="744"/>
        <v>0</v>
      </c>
      <c r="CD1105" s="91">
        <f t="shared" si="745"/>
        <v>0</v>
      </c>
      <c r="CE1105" s="93">
        <f t="shared" si="746"/>
        <v>0</v>
      </c>
      <c r="CF1105" s="93">
        <f t="shared" si="747"/>
        <v>0</v>
      </c>
      <c r="CG1105" s="105"/>
      <c r="CH1105" s="105"/>
      <c r="CI1105" s="86"/>
      <c r="CJ1105" s="188"/>
      <c r="CK1105" s="181">
        <f t="shared" si="748"/>
        <v>0</v>
      </c>
      <c r="CL1105" s="181">
        <f t="shared" si="749"/>
        <v>0</v>
      </c>
      <c r="CM1105" s="86" t="s">
        <v>5723</v>
      </c>
      <c r="CN1105" s="182"/>
      <c r="CO1105" s="183"/>
      <c r="CP1105" s="86" t="s">
        <v>5724</v>
      </c>
      <c r="CQ1105" s="153"/>
      <c r="CR1105" s="187" t="e">
        <f t="shared" si="750"/>
        <v>#VALUE!</v>
      </c>
      <c r="CS1105" s="188">
        <v>0</v>
      </c>
      <c r="CT1105" s="188" t="e">
        <f t="shared" si="752"/>
        <v>#VALUE!</v>
      </c>
      <c r="CU1105" s="93"/>
      <c r="CV1105" s="94">
        <f t="shared" si="775"/>
        <v>0</v>
      </c>
      <c r="CW1105" s="93">
        <f t="shared" si="776"/>
        <v>0</v>
      </c>
      <c r="CX1105" s="86">
        <f t="shared" si="777"/>
        <v>0</v>
      </c>
      <c r="CY1105" s="93" t="e">
        <f t="shared" si="753"/>
        <v>#VALUE!</v>
      </c>
      <c r="CZ1105" s="93">
        <v>0</v>
      </c>
      <c r="DA1105" s="93">
        <v>0</v>
      </c>
      <c r="DB1105" s="93" t="e">
        <f t="shared" si="754"/>
        <v>#VALUE!</v>
      </c>
      <c r="DC1105" s="93">
        <v>0</v>
      </c>
      <c r="DD1105" s="91">
        <v>0</v>
      </c>
      <c r="DE1105" s="93" t="e">
        <f t="shared" si="755"/>
        <v>#VALUE!</v>
      </c>
      <c r="DF1105" s="93">
        <f t="shared" si="768"/>
        <v>0</v>
      </c>
      <c r="DG1105" s="93"/>
      <c r="DH1105" s="93">
        <v>0</v>
      </c>
      <c r="DI1105" s="93">
        <v>0</v>
      </c>
      <c r="DJ1105" s="86">
        <f t="shared" si="756"/>
        <v>0</v>
      </c>
      <c r="DK1105" s="91">
        <v>0</v>
      </c>
      <c r="DL1105" s="93"/>
      <c r="DM1105" s="93">
        <v>0</v>
      </c>
      <c r="DN1105" s="93" t="e">
        <f t="shared" si="769"/>
        <v>#VALUE!</v>
      </c>
      <c r="DO1105" s="93" t="e">
        <f t="shared" si="757"/>
        <v>#VALUE!</v>
      </c>
      <c r="DP1105" s="92" t="e">
        <f t="shared" si="758"/>
        <v>#VALUE!</v>
      </c>
      <c r="DQ1105" s="97">
        <f t="shared" si="770"/>
        <v>0</v>
      </c>
      <c r="DR1105" s="98">
        <f t="shared" si="759"/>
        <v>10</v>
      </c>
      <c r="DS1105" s="93" t="str">
        <f t="shared" si="760"/>
        <v>Mã tin sai !!!</v>
      </c>
      <c r="DT1105" s="93"/>
      <c r="DU1105" s="78" t="e">
        <f t="shared" si="771"/>
        <v>#VALUE!</v>
      </c>
      <c r="DV1105" s="78" t="e">
        <f>INDEX('08_DMGiaDat'!$L:$L,MATCH(DU1105,'08_DMGiaDat'!$R:$R,0))</f>
        <v>#VALUE!</v>
      </c>
      <c r="DW1105" s="78" t="str">
        <f t="shared" si="772"/>
        <v>5010700200100000001</v>
      </c>
      <c r="DX1105" s="78" t="str">
        <f>IFERROR(VLOOKUP(DW1105,'08_DMGiaDat'!C1018:C1019,2,FALSE),"N")</f>
        <v>N</v>
      </c>
      <c r="DY1105" s="78" t="str">
        <f t="shared" si="773"/>
        <v>50107002001001</v>
      </c>
      <c r="DZ1105" s="78" t="str">
        <f>IFERROR(VLOOKUP(DY1105,'08_DMGiaDat'!C1018:C1019,2,FALSE),"N")</f>
        <v>N</v>
      </c>
      <c r="EA1105" s="78" t="str">
        <f t="shared" si="774"/>
        <v>5010700200100000001</v>
      </c>
      <c r="EB1105" s="78" t="str">
        <f>IFERROR(VLOOKUP(EA1105,'08_DMGiaDat'!C1018:C1019,2,FALSE),"N")</f>
        <v>N</v>
      </c>
      <c r="EC1105" s="92" t="e">
        <f>IF(DV1105&lt;&gt;"N",DV1105,IF(DX1105&lt;&gt;"N",DX1105,IF(DZ1105&lt;&gt;"N",DZ1105*VLOOKUP(LEFT(CB1105,3),'03_DMMucDich'!C1002:C1006,5,FALSE),IF(EB1105&lt;&gt;"N",EB1105*VLOOKUP(LEFT(CB1105,3),'03_DMMucDich'!C1002:C1006,5,FALSE),"N/A"))))</f>
        <v>#VALUE!</v>
      </c>
    </row>
    <row r="1106" spans="1:133" s="34" customFormat="1" ht="16" x14ac:dyDescent="0.2">
      <c r="A1106" s="85">
        <v>1092</v>
      </c>
      <c r="B1106" s="86"/>
      <c r="C1106" s="87"/>
      <c r="D1106" s="141"/>
      <c r="E1106" s="86"/>
      <c r="F1106" s="88"/>
      <c r="G1106" s="88" t="s">
        <v>5718</v>
      </c>
      <c r="H1106" s="151">
        <v>2022</v>
      </c>
      <c r="I1106" s="86"/>
      <c r="J1106" s="86"/>
      <c r="K1106" s="145"/>
      <c r="L1106" s="105"/>
      <c r="M1106" s="86"/>
      <c r="N1106" s="105"/>
      <c r="O1106" s="105"/>
      <c r="P1106" s="86"/>
      <c r="Q1106" s="86"/>
      <c r="R1106" s="153"/>
      <c r="S1106" s="86"/>
      <c r="T1106" s="86"/>
      <c r="U1106" s="86"/>
      <c r="V1106" s="86" t="str">
        <f t="shared" si="740"/>
        <v xml:space="preserve">, </v>
      </c>
      <c r="W1106" s="86"/>
      <c r="X1106" s="86"/>
      <c r="Y1106" s="86"/>
      <c r="Z1106" s="88"/>
      <c r="AA1106" s="105"/>
      <c r="AB1106" s="86"/>
      <c r="AC1106" s="90"/>
      <c r="AD1106" s="86"/>
      <c r="AE1106" s="86"/>
      <c r="AF1106" s="86"/>
      <c r="AG1106" s="86"/>
      <c r="AH1106" s="160"/>
      <c r="AI1106" s="153"/>
      <c r="AJ1106" s="153"/>
      <c r="AK1106" s="86"/>
      <c r="AL1106" s="86"/>
      <c r="AM1106" s="153"/>
      <c r="AN1106" s="153"/>
      <c r="AO1106" s="165"/>
      <c r="AP1106" s="153"/>
      <c r="AQ1106" s="153"/>
      <c r="AR1106" s="166">
        <v>0</v>
      </c>
      <c r="AS1106" s="88" t="s">
        <v>5719</v>
      </c>
      <c r="AT1106" s="92">
        <f t="shared" si="751"/>
        <v>0</v>
      </c>
      <c r="AU1106" s="93">
        <v>0</v>
      </c>
      <c r="AV1106" s="93">
        <v>0</v>
      </c>
      <c r="AW1106" s="166">
        <v>0</v>
      </c>
      <c r="AX1106" s="93">
        <v>0</v>
      </c>
      <c r="AY1106" s="177"/>
      <c r="AZ1106" s="177">
        <v>0</v>
      </c>
      <c r="BA1106" s="178"/>
      <c r="BB1106" s="105"/>
      <c r="BC1106" s="105"/>
      <c r="BD1106" s="93"/>
      <c r="BE1106" s="93">
        <v>0</v>
      </c>
      <c r="BF1106" s="91">
        <v>0</v>
      </c>
      <c r="BG1106" s="94"/>
      <c r="BH1106" s="95"/>
      <c r="BI1106" s="93">
        <f t="shared" si="761"/>
        <v>0</v>
      </c>
      <c r="BJ1106" s="105">
        <f t="shared" si="762"/>
        <v>0</v>
      </c>
      <c r="BK1106" s="88">
        <f t="shared" si="763"/>
        <v>0</v>
      </c>
      <c r="BL1106" s="86">
        <f t="shared" si="764"/>
        <v>0</v>
      </c>
      <c r="BM1106" s="105">
        <f t="shared" si="765"/>
        <v>0</v>
      </c>
      <c r="BN1106" s="86">
        <f t="shared" si="766"/>
        <v>0</v>
      </c>
      <c r="BO1106" s="86">
        <f t="shared" si="767"/>
        <v>0</v>
      </c>
      <c r="BP1106" s="86">
        <f t="shared" si="741"/>
        <v>0</v>
      </c>
      <c r="BQ1106" s="160"/>
      <c r="BR1106" s="86" t="s">
        <v>5720</v>
      </c>
      <c r="BS1106" s="88" t="s">
        <v>5721</v>
      </c>
      <c r="BT1106" s="86" t="s">
        <v>5722</v>
      </c>
      <c r="BU1106" s="86"/>
      <c r="BV1106" s="86">
        <f t="shared" si="742"/>
        <v>0</v>
      </c>
      <c r="BW1106" s="105" t="str">
        <f t="shared" si="743"/>
        <v/>
      </c>
      <c r="BX1106" s="86">
        <f t="shared" si="778"/>
        <v>0</v>
      </c>
      <c r="BY1106" s="86">
        <f t="shared" si="779"/>
        <v>0</v>
      </c>
      <c r="BZ1106" s="91">
        <f t="shared" si="780"/>
        <v>0</v>
      </c>
      <c r="CA1106" s="91">
        <v>0</v>
      </c>
      <c r="CB1106" s="96" t="s">
        <v>5719</v>
      </c>
      <c r="CC1106" s="91">
        <f t="shared" si="744"/>
        <v>0</v>
      </c>
      <c r="CD1106" s="91">
        <f t="shared" si="745"/>
        <v>0</v>
      </c>
      <c r="CE1106" s="93">
        <f t="shared" si="746"/>
        <v>0</v>
      </c>
      <c r="CF1106" s="93">
        <f t="shared" si="747"/>
        <v>0</v>
      </c>
      <c r="CG1106" s="105"/>
      <c r="CH1106" s="105"/>
      <c r="CI1106" s="86"/>
      <c r="CJ1106" s="188"/>
      <c r="CK1106" s="181">
        <f t="shared" si="748"/>
        <v>0</v>
      </c>
      <c r="CL1106" s="181">
        <f t="shared" si="749"/>
        <v>0</v>
      </c>
      <c r="CM1106" s="86" t="s">
        <v>5723</v>
      </c>
      <c r="CN1106" s="182"/>
      <c r="CO1106" s="183"/>
      <c r="CP1106" s="86" t="s">
        <v>5724</v>
      </c>
      <c r="CQ1106" s="153"/>
      <c r="CR1106" s="187" t="e">
        <f t="shared" si="750"/>
        <v>#VALUE!</v>
      </c>
      <c r="CS1106" s="188">
        <v>0</v>
      </c>
      <c r="CT1106" s="188" t="e">
        <f t="shared" si="752"/>
        <v>#VALUE!</v>
      </c>
      <c r="CU1106" s="93"/>
      <c r="CV1106" s="94">
        <f t="shared" si="775"/>
        <v>0</v>
      </c>
      <c r="CW1106" s="93">
        <f t="shared" si="776"/>
        <v>0</v>
      </c>
      <c r="CX1106" s="86">
        <f t="shared" si="777"/>
        <v>0</v>
      </c>
      <c r="CY1106" s="93" t="e">
        <f t="shared" si="753"/>
        <v>#VALUE!</v>
      </c>
      <c r="CZ1106" s="93">
        <v>0</v>
      </c>
      <c r="DA1106" s="93">
        <v>0</v>
      </c>
      <c r="DB1106" s="93" t="e">
        <f t="shared" si="754"/>
        <v>#VALUE!</v>
      </c>
      <c r="DC1106" s="93">
        <v>0</v>
      </c>
      <c r="DD1106" s="91">
        <v>0</v>
      </c>
      <c r="DE1106" s="93" t="e">
        <f t="shared" si="755"/>
        <v>#VALUE!</v>
      </c>
      <c r="DF1106" s="93">
        <f t="shared" si="768"/>
        <v>0</v>
      </c>
      <c r="DG1106" s="93"/>
      <c r="DH1106" s="93">
        <v>0</v>
      </c>
      <c r="DI1106" s="93">
        <v>0</v>
      </c>
      <c r="DJ1106" s="86">
        <f t="shared" si="756"/>
        <v>0</v>
      </c>
      <c r="DK1106" s="91">
        <v>0</v>
      </c>
      <c r="DL1106" s="93"/>
      <c r="DM1106" s="93">
        <v>0</v>
      </c>
      <c r="DN1106" s="93" t="e">
        <f t="shared" si="769"/>
        <v>#VALUE!</v>
      </c>
      <c r="DO1106" s="93" t="e">
        <f t="shared" si="757"/>
        <v>#VALUE!</v>
      </c>
      <c r="DP1106" s="92" t="e">
        <f t="shared" si="758"/>
        <v>#VALUE!</v>
      </c>
      <c r="DQ1106" s="97">
        <f t="shared" si="770"/>
        <v>0</v>
      </c>
      <c r="DR1106" s="98">
        <f t="shared" si="759"/>
        <v>10</v>
      </c>
      <c r="DS1106" s="93" t="str">
        <f t="shared" si="760"/>
        <v>Mã tin sai !!!</v>
      </c>
      <c r="DT1106" s="93"/>
      <c r="DU1106" s="78" t="e">
        <f t="shared" si="771"/>
        <v>#VALUE!</v>
      </c>
      <c r="DV1106" s="78" t="e">
        <f>INDEX('08_DMGiaDat'!$L:$L,MATCH(DU1106,'08_DMGiaDat'!$R:$R,0))</f>
        <v>#VALUE!</v>
      </c>
      <c r="DW1106" s="78" t="str">
        <f t="shared" si="772"/>
        <v>5010700200100000001</v>
      </c>
      <c r="DX1106" s="78" t="str">
        <f>IFERROR(VLOOKUP(DW1106,'08_DMGiaDat'!C1018:C1019,2,FALSE),"N")</f>
        <v>N</v>
      </c>
      <c r="DY1106" s="78" t="str">
        <f t="shared" si="773"/>
        <v>50107002001001</v>
      </c>
      <c r="DZ1106" s="78" t="str">
        <f>IFERROR(VLOOKUP(DY1106,'08_DMGiaDat'!C1018:C1019,2,FALSE),"N")</f>
        <v>N</v>
      </c>
      <c r="EA1106" s="78" t="str">
        <f t="shared" si="774"/>
        <v>5010700200100000001</v>
      </c>
      <c r="EB1106" s="78" t="str">
        <f>IFERROR(VLOOKUP(EA1106,'08_DMGiaDat'!C1018:C1019,2,FALSE),"N")</f>
        <v>N</v>
      </c>
      <c r="EC1106" s="92" t="e">
        <f>IF(DV1106&lt;&gt;"N",DV1106,IF(DX1106&lt;&gt;"N",DX1106,IF(DZ1106&lt;&gt;"N",DZ1106*VLOOKUP(LEFT(CB1106,3),'03_DMMucDich'!C1002:C1006,5,FALSE),IF(EB1106&lt;&gt;"N",EB1106*VLOOKUP(LEFT(CB1106,3),'03_DMMucDich'!C1002:C1006,5,FALSE),"N/A"))))</f>
        <v>#VALUE!</v>
      </c>
    </row>
    <row r="1107" spans="1:133" s="34" customFormat="1" ht="16" x14ac:dyDescent="0.2">
      <c r="A1107" s="85">
        <v>1093</v>
      </c>
      <c r="B1107" s="86"/>
      <c r="C1107" s="87"/>
      <c r="D1107" s="141"/>
      <c r="E1107" s="86"/>
      <c r="F1107" s="88"/>
      <c r="G1107" s="88" t="s">
        <v>5718</v>
      </c>
      <c r="H1107" s="151">
        <v>2022</v>
      </c>
      <c r="I1107" s="86"/>
      <c r="J1107" s="86"/>
      <c r="K1107" s="145"/>
      <c r="L1107" s="105"/>
      <c r="M1107" s="86"/>
      <c r="N1107" s="105"/>
      <c r="O1107" s="105"/>
      <c r="P1107" s="86"/>
      <c r="Q1107" s="86"/>
      <c r="R1107" s="153"/>
      <c r="S1107" s="86"/>
      <c r="T1107" s="86"/>
      <c r="U1107" s="86"/>
      <c r="V1107" s="86" t="str">
        <f t="shared" si="740"/>
        <v xml:space="preserve">, </v>
      </c>
      <c r="W1107" s="86"/>
      <c r="X1107" s="86"/>
      <c r="Y1107" s="86"/>
      <c r="Z1107" s="88"/>
      <c r="AA1107" s="105"/>
      <c r="AB1107" s="86"/>
      <c r="AC1107" s="90"/>
      <c r="AD1107" s="86"/>
      <c r="AE1107" s="86"/>
      <c r="AF1107" s="86"/>
      <c r="AG1107" s="86"/>
      <c r="AH1107" s="160"/>
      <c r="AI1107" s="153"/>
      <c r="AJ1107" s="153"/>
      <c r="AK1107" s="86"/>
      <c r="AL1107" s="86"/>
      <c r="AM1107" s="153"/>
      <c r="AN1107" s="153"/>
      <c r="AO1107" s="165"/>
      <c r="AP1107" s="153"/>
      <c r="AQ1107" s="153"/>
      <c r="AR1107" s="166">
        <v>0</v>
      </c>
      <c r="AS1107" s="88" t="s">
        <v>5719</v>
      </c>
      <c r="AT1107" s="92">
        <f t="shared" si="751"/>
        <v>0</v>
      </c>
      <c r="AU1107" s="93">
        <v>0</v>
      </c>
      <c r="AV1107" s="93">
        <v>0</v>
      </c>
      <c r="AW1107" s="166">
        <v>0</v>
      </c>
      <c r="AX1107" s="93">
        <v>0</v>
      </c>
      <c r="AY1107" s="177"/>
      <c r="AZ1107" s="177">
        <v>0</v>
      </c>
      <c r="BA1107" s="178"/>
      <c r="BB1107" s="105"/>
      <c r="BC1107" s="105"/>
      <c r="BD1107" s="93"/>
      <c r="BE1107" s="93">
        <v>0</v>
      </c>
      <c r="BF1107" s="91">
        <v>0</v>
      </c>
      <c r="BG1107" s="94"/>
      <c r="BH1107" s="95"/>
      <c r="BI1107" s="93">
        <f t="shared" si="761"/>
        <v>0</v>
      </c>
      <c r="BJ1107" s="105">
        <f t="shared" si="762"/>
        <v>0</v>
      </c>
      <c r="BK1107" s="88">
        <f t="shared" si="763"/>
        <v>0</v>
      </c>
      <c r="BL1107" s="86">
        <f t="shared" si="764"/>
        <v>0</v>
      </c>
      <c r="BM1107" s="105">
        <f t="shared" si="765"/>
        <v>0</v>
      </c>
      <c r="BN1107" s="86">
        <f t="shared" si="766"/>
        <v>0</v>
      </c>
      <c r="BO1107" s="86">
        <f t="shared" si="767"/>
        <v>0</v>
      </c>
      <c r="BP1107" s="86">
        <f t="shared" si="741"/>
        <v>0</v>
      </c>
      <c r="BQ1107" s="160"/>
      <c r="BR1107" s="86" t="s">
        <v>5720</v>
      </c>
      <c r="BS1107" s="88" t="s">
        <v>5721</v>
      </c>
      <c r="BT1107" s="86" t="s">
        <v>5722</v>
      </c>
      <c r="BU1107" s="86"/>
      <c r="BV1107" s="86">
        <f t="shared" si="742"/>
        <v>0</v>
      </c>
      <c r="BW1107" s="105" t="str">
        <f t="shared" si="743"/>
        <v/>
      </c>
      <c r="BX1107" s="86">
        <f t="shared" si="778"/>
        <v>0</v>
      </c>
      <c r="BY1107" s="86">
        <f t="shared" si="779"/>
        <v>0</v>
      </c>
      <c r="BZ1107" s="91">
        <f t="shared" si="780"/>
        <v>0</v>
      </c>
      <c r="CA1107" s="91">
        <v>0</v>
      </c>
      <c r="CB1107" s="96" t="s">
        <v>5719</v>
      </c>
      <c r="CC1107" s="91">
        <f t="shared" si="744"/>
        <v>0</v>
      </c>
      <c r="CD1107" s="91">
        <f t="shared" si="745"/>
        <v>0</v>
      </c>
      <c r="CE1107" s="93">
        <f t="shared" si="746"/>
        <v>0</v>
      </c>
      <c r="CF1107" s="93">
        <f t="shared" si="747"/>
        <v>0</v>
      </c>
      <c r="CG1107" s="105"/>
      <c r="CH1107" s="105"/>
      <c r="CI1107" s="86"/>
      <c r="CJ1107" s="188"/>
      <c r="CK1107" s="181">
        <f t="shared" si="748"/>
        <v>0</v>
      </c>
      <c r="CL1107" s="181">
        <f t="shared" si="749"/>
        <v>0</v>
      </c>
      <c r="CM1107" s="86" t="s">
        <v>5723</v>
      </c>
      <c r="CN1107" s="182"/>
      <c r="CO1107" s="183"/>
      <c r="CP1107" s="86" t="s">
        <v>5724</v>
      </c>
      <c r="CQ1107" s="153"/>
      <c r="CR1107" s="187" t="e">
        <f t="shared" si="750"/>
        <v>#VALUE!</v>
      </c>
      <c r="CS1107" s="188">
        <v>0</v>
      </c>
      <c r="CT1107" s="188" t="e">
        <f t="shared" si="752"/>
        <v>#VALUE!</v>
      </c>
      <c r="CU1107" s="93"/>
      <c r="CV1107" s="94">
        <f t="shared" si="775"/>
        <v>0</v>
      </c>
      <c r="CW1107" s="93">
        <f t="shared" si="776"/>
        <v>0</v>
      </c>
      <c r="CX1107" s="86">
        <f t="shared" si="777"/>
        <v>0</v>
      </c>
      <c r="CY1107" s="93" t="e">
        <f t="shared" si="753"/>
        <v>#VALUE!</v>
      </c>
      <c r="CZ1107" s="93">
        <v>0</v>
      </c>
      <c r="DA1107" s="93">
        <v>0</v>
      </c>
      <c r="DB1107" s="93" t="e">
        <f t="shared" si="754"/>
        <v>#VALUE!</v>
      </c>
      <c r="DC1107" s="93">
        <v>0</v>
      </c>
      <c r="DD1107" s="91">
        <v>0</v>
      </c>
      <c r="DE1107" s="93" t="e">
        <f t="shared" si="755"/>
        <v>#VALUE!</v>
      </c>
      <c r="DF1107" s="93">
        <f t="shared" si="768"/>
        <v>0</v>
      </c>
      <c r="DG1107" s="93"/>
      <c r="DH1107" s="93">
        <v>0</v>
      </c>
      <c r="DI1107" s="93">
        <v>0</v>
      </c>
      <c r="DJ1107" s="86">
        <f t="shared" si="756"/>
        <v>0</v>
      </c>
      <c r="DK1107" s="91">
        <v>0</v>
      </c>
      <c r="DL1107" s="93"/>
      <c r="DM1107" s="93">
        <v>0</v>
      </c>
      <c r="DN1107" s="93" t="e">
        <f t="shared" si="769"/>
        <v>#VALUE!</v>
      </c>
      <c r="DO1107" s="93" t="e">
        <f t="shared" si="757"/>
        <v>#VALUE!</v>
      </c>
      <c r="DP1107" s="92" t="e">
        <f t="shared" si="758"/>
        <v>#VALUE!</v>
      </c>
      <c r="DQ1107" s="97">
        <f t="shared" si="770"/>
        <v>0</v>
      </c>
      <c r="DR1107" s="98">
        <f t="shared" si="759"/>
        <v>10</v>
      </c>
      <c r="DS1107" s="93" t="str">
        <f t="shared" si="760"/>
        <v>Mã tin sai !!!</v>
      </c>
      <c r="DT1107" s="93"/>
      <c r="DU1107" s="78" t="e">
        <f t="shared" si="771"/>
        <v>#VALUE!</v>
      </c>
      <c r="DV1107" s="78" t="e">
        <f>INDEX('08_DMGiaDat'!$L:$L,MATCH(DU1107,'08_DMGiaDat'!$R:$R,0))</f>
        <v>#VALUE!</v>
      </c>
      <c r="DW1107" s="78" t="str">
        <f t="shared" si="772"/>
        <v>5010700200100000001</v>
      </c>
      <c r="DX1107" s="78" t="str">
        <f>IFERROR(VLOOKUP(DW1107,'08_DMGiaDat'!C1018:C1019,2,FALSE),"N")</f>
        <v>N</v>
      </c>
      <c r="DY1107" s="78" t="str">
        <f t="shared" si="773"/>
        <v>50107002001001</v>
      </c>
      <c r="DZ1107" s="78" t="str">
        <f>IFERROR(VLOOKUP(DY1107,'08_DMGiaDat'!C1018:C1019,2,FALSE),"N")</f>
        <v>N</v>
      </c>
      <c r="EA1107" s="78" t="str">
        <f t="shared" si="774"/>
        <v>5010700200100000001</v>
      </c>
      <c r="EB1107" s="78" t="str">
        <f>IFERROR(VLOOKUP(EA1107,'08_DMGiaDat'!C1018:C1019,2,FALSE),"N")</f>
        <v>N</v>
      </c>
      <c r="EC1107" s="92" t="e">
        <f>IF(DV1107&lt;&gt;"N",DV1107,IF(DX1107&lt;&gt;"N",DX1107,IF(DZ1107&lt;&gt;"N",DZ1107*VLOOKUP(LEFT(CB1107,3),'03_DMMucDich'!C1002:C1006,5,FALSE),IF(EB1107&lt;&gt;"N",EB1107*VLOOKUP(LEFT(CB1107,3),'03_DMMucDich'!C1002:C1006,5,FALSE),"N/A"))))</f>
        <v>#VALUE!</v>
      </c>
    </row>
    <row r="1108" spans="1:133" s="34" customFormat="1" ht="16" x14ac:dyDescent="0.2">
      <c r="A1108" s="85">
        <v>1094</v>
      </c>
      <c r="B1108" s="86"/>
      <c r="C1108" s="87"/>
      <c r="D1108" s="141"/>
      <c r="E1108" s="86"/>
      <c r="F1108" s="88"/>
      <c r="G1108" s="88" t="s">
        <v>5718</v>
      </c>
      <c r="H1108" s="151">
        <v>2022</v>
      </c>
      <c r="I1108" s="86"/>
      <c r="J1108" s="86"/>
      <c r="K1108" s="145"/>
      <c r="L1108" s="105"/>
      <c r="M1108" s="86"/>
      <c r="N1108" s="105"/>
      <c r="O1108" s="105"/>
      <c r="P1108" s="86"/>
      <c r="Q1108" s="86"/>
      <c r="R1108" s="153"/>
      <c r="S1108" s="86"/>
      <c r="T1108" s="86"/>
      <c r="U1108" s="86"/>
      <c r="V1108" s="86" t="str">
        <f t="shared" si="740"/>
        <v xml:space="preserve">, </v>
      </c>
      <c r="W1108" s="86"/>
      <c r="X1108" s="86"/>
      <c r="Y1108" s="86"/>
      <c r="Z1108" s="88"/>
      <c r="AA1108" s="105"/>
      <c r="AB1108" s="86"/>
      <c r="AC1108" s="90"/>
      <c r="AD1108" s="86"/>
      <c r="AE1108" s="86"/>
      <c r="AF1108" s="86"/>
      <c r="AG1108" s="86"/>
      <c r="AH1108" s="160"/>
      <c r="AI1108" s="153"/>
      <c r="AJ1108" s="153"/>
      <c r="AK1108" s="86"/>
      <c r="AL1108" s="86"/>
      <c r="AM1108" s="153"/>
      <c r="AN1108" s="153"/>
      <c r="AO1108" s="165"/>
      <c r="AP1108" s="153"/>
      <c r="AQ1108" s="153"/>
      <c r="AR1108" s="166">
        <v>0</v>
      </c>
      <c r="AS1108" s="88" t="s">
        <v>5719</v>
      </c>
      <c r="AT1108" s="92">
        <f t="shared" si="751"/>
        <v>0</v>
      </c>
      <c r="AU1108" s="93">
        <v>0</v>
      </c>
      <c r="AV1108" s="93">
        <v>0</v>
      </c>
      <c r="AW1108" s="166">
        <v>0</v>
      </c>
      <c r="AX1108" s="93">
        <v>0</v>
      </c>
      <c r="AY1108" s="177"/>
      <c r="AZ1108" s="177">
        <v>0</v>
      </c>
      <c r="BA1108" s="178"/>
      <c r="BB1108" s="105"/>
      <c r="BC1108" s="105"/>
      <c r="BD1108" s="93"/>
      <c r="BE1108" s="93">
        <v>0</v>
      </c>
      <c r="BF1108" s="91">
        <v>0</v>
      </c>
      <c r="BG1108" s="94"/>
      <c r="BH1108" s="95"/>
      <c r="BI1108" s="93">
        <f t="shared" si="761"/>
        <v>0</v>
      </c>
      <c r="BJ1108" s="105">
        <f t="shared" si="762"/>
        <v>0</v>
      </c>
      <c r="BK1108" s="88">
        <f t="shared" si="763"/>
        <v>0</v>
      </c>
      <c r="BL1108" s="86">
        <f t="shared" si="764"/>
        <v>0</v>
      </c>
      <c r="BM1108" s="105">
        <f t="shared" si="765"/>
        <v>0</v>
      </c>
      <c r="BN1108" s="86">
        <f t="shared" si="766"/>
        <v>0</v>
      </c>
      <c r="BO1108" s="86">
        <f t="shared" si="767"/>
        <v>0</v>
      </c>
      <c r="BP1108" s="86">
        <f t="shared" si="741"/>
        <v>0</v>
      </c>
      <c r="BQ1108" s="160"/>
      <c r="BR1108" s="86" t="s">
        <v>5720</v>
      </c>
      <c r="BS1108" s="88" t="s">
        <v>5721</v>
      </c>
      <c r="BT1108" s="86" t="s">
        <v>5722</v>
      </c>
      <c r="BU1108" s="86"/>
      <c r="BV1108" s="86">
        <f t="shared" si="742"/>
        <v>0</v>
      </c>
      <c r="BW1108" s="105" t="str">
        <f t="shared" si="743"/>
        <v/>
      </c>
      <c r="BX1108" s="86">
        <f t="shared" si="778"/>
        <v>0</v>
      </c>
      <c r="BY1108" s="86">
        <f t="shared" si="779"/>
        <v>0</v>
      </c>
      <c r="BZ1108" s="91">
        <f t="shared" si="780"/>
        <v>0</v>
      </c>
      <c r="CA1108" s="91">
        <v>0</v>
      </c>
      <c r="CB1108" s="96" t="s">
        <v>5719</v>
      </c>
      <c r="CC1108" s="91">
        <f t="shared" si="744"/>
        <v>0</v>
      </c>
      <c r="CD1108" s="91">
        <f t="shared" si="745"/>
        <v>0</v>
      </c>
      <c r="CE1108" s="93">
        <f t="shared" si="746"/>
        <v>0</v>
      </c>
      <c r="CF1108" s="93">
        <f t="shared" si="747"/>
        <v>0</v>
      </c>
      <c r="CG1108" s="105"/>
      <c r="CH1108" s="105"/>
      <c r="CI1108" s="86"/>
      <c r="CJ1108" s="188"/>
      <c r="CK1108" s="181">
        <f t="shared" si="748"/>
        <v>0</v>
      </c>
      <c r="CL1108" s="181">
        <f t="shared" si="749"/>
        <v>0</v>
      </c>
      <c r="CM1108" s="86" t="s">
        <v>5723</v>
      </c>
      <c r="CN1108" s="182"/>
      <c r="CO1108" s="183"/>
      <c r="CP1108" s="86" t="s">
        <v>5724</v>
      </c>
      <c r="CQ1108" s="153"/>
      <c r="CR1108" s="187" t="e">
        <f t="shared" si="750"/>
        <v>#VALUE!</v>
      </c>
      <c r="CS1108" s="188">
        <v>0</v>
      </c>
      <c r="CT1108" s="188" t="e">
        <f t="shared" si="752"/>
        <v>#VALUE!</v>
      </c>
      <c r="CU1108" s="93"/>
      <c r="CV1108" s="94">
        <f t="shared" si="775"/>
        <v>0</v>
      </c>
      <c r="CW1108" s="93">
        <f t="shared" si="776"/>
        <v>0</v>
      </c>
      <c r="CX1108" s="86">
        <f t="shared" si="777"/>
        <v>0</v>
      </c>
      <c r="CY1108" s="93" t="e">
        <f t="shared" si="753"/>
        <v>#VALUE!</v>
      </c>
      <c r="CZ1108" s="93">
        <v>0</v>
      </c>
      <c r="DA1108" s="93">
        <v>0</v>
      </c>
      <c r="DB1108" s="93" t="e">
        <f t="shared" si="754"/>
        <v>#VALUE!</v>
      </c>
      <c r="DC1108" s="93">
        <v>0</v>
      </c>
      <c r="DD1108" s="91">
        <v>0</v>
      </c>
      <c r="DE1108" s="93" t="e">
        <f t="shared" si="755"/>
        <v>#VALUE!</v>
      </c>
      <c r="DF1108" s="93">
        <f t="shared" si="768"/>
        <v>0</v>
      </c>
      <c r="DG1108" s="93"/>
      <c r="DH1108" s="93">
        <v>0</v>
      </c>
      <c r="DI1108" s="93">
        <v>0</v>
      </c>
      <c r="DJ1108" s="86">
        <f t="shared" si="756"/>
        <v>0</v>
      </c>
      <c r="DK1108" s="91">
        <v>0</v>
      </c>
      <c r="DL1108" s="93"/>
      <c r="DM1108" s="93">
        <v>0</v>
      </c>
      <c r="DN1108" s="93" t="e">
        <f t="shared" si="769"/>
        <v>#VALUE!</v>
      </c>
      <c r="DO1108" s="93" t="e">
        <f t="shared" si="757"/>
        <v>#VALUE!</v>
      </c>
      <c r="DP1108" s="92" t="e">
        <f t="shared" si="758"/>
        <v>#VALUE!</v>
      </c>
      <c r="DQ1108" s="97">
        <f t="shared" si="770"/>
        <v>0</v>
      </c>
      <c r="DR1108" s="98">
        <f t="shared" si="759"/>
        <v>10</v>
      </c>
      <c r="DS1108" s="93" t="str">
        <f t="shared" si="760"/>
        <v>Mã tin sai !!!</v>
      </c>
      <c r="DT1108" s="93"/>
      <c r="DU1108" s="78" t="e">
        <f t="shared" si="771"/>
        <v>#VALUE!</v>
      </c>
      <c r="DV1108" s="78" t="e">
        <f>INDEX('08_DMGiaDat'!$L:$L,MATCH(DU1108,'08_DMGiaDat'!$R:$R,0))</f>
        <v>#VALUE!</v>
      </c>
      <c r="DW1108" s="78" t="str">
        <f t="shared" si="772"/>
        <v>5010700200100000001</v>
      </c>
      <c r="DX1108" s="78" t="str">
        <f>IFERROR(VLOOKUP(DW1108,'08_DMGiaDat'!C1018:C1019,2,FALSE),"N")</f>
        <v>N</v>
      </c>
      <c r="DY1108" s="78" t="str">
        <f t="shared" si="773"/>
        <v>50107002001001</v>
      </c>
      <c r="DZ1108" s="78" t="str">
        <f>IFERROR(VLOOKUP(DY1108,'08_DMGiaDat'!C1018:C1019,2,FALSE),"N")</f>
        <v>N</v>
      </c>
      <c r="EA1108" s="78" t="str">
        <f t="shared" si="774"/>
        <v>5010700200100000001</v>
      </c>
      <c r="EB1108" s="78" t="str">
        <f>IFERROR(VLOOKUP(EA1108,'08_DMGiaDat'!C1018:C1019,2,FALSE),"N")</f>
        <v>N</v>
      </c>
      <c r="EC1108" s="92" t="e">
        <f>IF(DV1108&lt;&gt;"N",DV1108,IF(DX1108&lt;&gt;"N",DX1108,IF(DZ1108&lt;&gt;"N",DZ1108*VLOOKUP(LEFT(CB1108,3),'03_DMMucDich'!C1002:C1006,5,FALSE),IF(EB1108&lt;&gt;"N",EB1108*VLOOKUP(LEFT(CB1108,3),'03_DMMucDich'!C1002:C1006,5,FALSE),"N/A"))))</f>
        <v>#VALUE!</v>
      </c>
    </row>
    <row r="1109" spans="1:133" s="34" customFormat="1" ht="16" x14ac:dyDescent="0.2">
      <c r="A1109" s="85">
        <v>1095</v>
      </c>
      <c r="B1109" s="86"/>
      <c r="C1109" s="87"/>
      <c r="D1109" s="141"/>
      <c r="E1109" s="86"/>
      <c r="F1109" s="88"/>
      <c r="G1109" s="88" t="s">
        <v>5718</v>
      </c>
      <c r="H1109" s="151">
        <v>2022</v>
      </c>
      <c r="I1109" s="86"/>
      <c r="J1109" s="86"/>
      <c r="K1109" s="145"/>
      <c r="L1109" s="105"/>
      <c r="M1109" s="86"/>
      <c r="N1109" s="105"/>
      <c r="O1109" s="105"/>
      <c r="P1109" s="86"/>
      <c r="Q1109" s="86"/>
      <c r="R1109" s="153"/>
      <c r="S1109" s="86"/>
      <c r="T1109" s="86"/>
      <c r="U1109" s="86"/>
      <c r="V1109" s="86" t="str">
        <f t="shared" si="740"/>
        <v xml:space="preserve">, </v>
      </c>
      <c r="W1109" s="86"/>
      <c r="X1109" s="86"/>
      <c r="Y1109" s="86"/>
      <c r="Z1109" s="88"/>
      <c r="AA1109" s="105"/>
      <c r="AB1109" s="86"/>
      <c r="AC1109" s="90"/>
      <c r="AD1109" s="86"/>
      <c r="AE1109" s="86"/>
      <c r="AF1109" s="86"/>
      <c r="AG1109" s="86"/>
      <c r="AH1109" s="160"/>
      <c r="AI1109" s="153"/>
      <c r="AJ1109" s="153"/>
      <c r="AK1109" s="86"/>
      <c r="AL1109" s="86"/>
      <c r="AM1109" s="153"/>
      <c r="AN1109" s="153"/>
      <c r="AO1109" s="165"/>
      <c r="AP1109" s="153"/>
      <c r="AQ1109" s="153"/>
      <c r="AR1109" s="166">
        <v>0</v>
      </c>
      <c r="AS1109" s="88" t="s">
        <v>5719</v>
      </c>
      <c r="AT1109" s="92">
        <f t="shared" si="751"/>
        <v>0</v>
      </c>
      <c r="AU1109" s="93">
        <v>0</v>
      </c>
      <c r="AV1109" s="93">
        <v>0</v>
      </c>
      <c r="AW1109" s="166">
        <v>0</v>
      </c>
      <c r="AX1109" s="93">
        <v>0</v>
      </c>
      <c r="AY1109" s="177"/>
      <c r="AZ1109" s="177">
        <v>0</v>
      </c>
      <c r="BA1109" s="178"/>
      <c r="BB1109" s="105"/>
      <c r="BC1109" s="105"/>
      <c r="BD1109" s="93"/>
      <c r="BE1109" s="93">
        <v>0</v>
      </c>
      <c r="BF1109" s="91">
        <v>0</v>
      </c>
      <c r="BG1109" s="94"/>
      <c r="BH1109" s="95"/>
      <c r="BI1109" s="93">
        <f t="shared" si="761"/>
        <v>0</v>
      </c>
      <c r="BJ1109" s="105">
        <f t="shared" si="762"/>
        <v>0</v>
      </c>
      <c r="BK1109" s="88">
        <f t="shared" si="763"/>
        <v>0</v>
      </c>
      <c r="BL1109" s="86">
        <f t="shared" si="764"/>
        <v>0</v>
      </c>
      <c r="BM1109" s="105">
        <f t="shared" si="765"/>
        <v>0</v>
      </c>
      <c r="BN1109" s="86">
        <f t="shared" si="766"/>
        <v>0</v>
      </c>
      <c r="BO1109" s="86">
        <f t="shared" si="767"/>
        <v>0</v>
      </c>
      <c r="BP1109" s="86">
        <f t="shared" si="741"/>
        <v>0</v>
      </c>
      <c r="BQ1109" s="160"/>
      <c r="BR1109" s="86" t="s">
        <v>5720</v>
      </c>
      <c r="BS1109" s="88" t="s">
        <v>5721</v>
      </c>
      <c r="BT1109" s="86" t="s">
        <v>5722</v>
      </c>
      <c r="BU1109" s="86"/>
      <c r="BV1109" s="86">
        <f t="shared" si="742"/>
        <v>0</v>
      </c>
      <c r="BW1109" s="105" t="str">
        <f t="shared" si="743"/>
        <v/>
      </c>
      <c r="BX1109" s="86">
        <f t="shared" si="778"/>
        <v>0</v>
      </c>
      <c r="BY1109" s="86">
        <f t="shared" si="779"/>
        <v>0</v>
      </c>
      <c r="BZ1109" s="91">
        <f t="shared" si="780"/>
        <v>0</v>
      </c>
      <c r="CA1109" s="91">
        <v>0</v>
      </c>
      <c r="CB1109" s="96" t="s">
        <v>5719</v>
      </c>
      <c r="CC1109" s="91">
        <f t="shared" si="744"/>
        <v>0</v>
      </c>
      <c r="CD1109" s="91">
        <f t="shared" si="745"/>
        <v>0</v>
      </c>
      <c r="CE1109" s="93">
        <f t="shared" si="746"/>
        <v>0</v>
      </c>
      <c r="CF1109" s="93">
        <f t="shared" si="747"/>
        <v>0</v>
      </c>
      <c r="CG1109" s="105"/>
      <c r="CH1109" s="105"/>
      <c r="CI1109" s="86"/>
      <c r="CJ1109" s="188"/>
      <c r="CK1109" s="181">
        <f t="shared" si="748"/>
        <v>0</v>
      </c>
      <c r="CL1109" s="181">
        <f t="shared" si="749"/>
        <v>0</v>
      </c>
      <c r="CM1109" s="86" t="s">
        <v>5723</v>
      </c>
      <c r="CN1109" s="182"/>
      <c r="CO1109" s="183"/>
      <c r="CP1109" s="86" t="s">
        <v>5724</v>
      </c>
      <c r="CQ1109" s="153"/>
      <c r="CR1109" s="187" t="e">
        <f t="shared" si="750"/>
        <v>#VALUE!</v>
      </c>
      <c r="CS1109" s="188">
        <v>0</v>
      </c>
      <c r="CT1109" s="188" t="e">
        <f t="shared" si="752"/>
        <v>#VALUE!</v>
      </c>
      <c r="CU1109" s="93"/>
      <c r="CV1109" s="94">
        <f t="shared" si="775"/>
        <v>0</v>
      </c>
      <c r="CW1109" s="93">
        <f t="shared" si="776"/>
        <v>0</v>
      </c>
      <c r="CX1109" s="86">
        <f t="shared" si="777"/>
        <v>0</v>
      </c>
      <c r="CY1109" s="93" t="e">
        <f t="shared" si="753"/>
        <v>#VALUE!</v>
      </c>
      <c r="CZ1109" s="93">
        <v>0</v>
      </c>
      <c r="DA1109" s="93">
        <v>0</v>
      </c>
      <c r="DB1109" s="93" t="e">
        <f t="shared" si="754"/>
        <v>#VALUE!</v>
      </c>
      <c r="DC1109" s="93">
        <v>0</v>
      </c>
      <c r="DD1109" s="91">
        <v>0</v>
      </c>
      <c r="DE1109" s="93" t="e">
        <f t="shared" si="755"/>
        <v>#VALUE!</v>
      </c>
      <c r="DF1109" s="93">
        <f t="shared" si="768"/>
        <v>0</v>
      </c>
      <c r="DG1109" s="93"/>
      <c r="DH1109" s="93">
        <v>0</v>
      </c>
      <c r="DI1109" s="93">
        <v>0</v>
      </c>
      <c r="DJ1109" s="86">
        <f t="shared" si="756"/>
        <v>0</v>
      </c>
      <c r="DK1109" s="91">
        <v>0</v>
      </c>
      <c r="DL1109" s="93"/>
      <c r="DM1109" s="93">
        <v>0</v>
      </c>
      <c r="DN1109" s="93" t="e">
        <f t="shared" si="769"/>
        <v>#VALUE!</v>
      </c>
      <c r="DO1109" s="93" t="e">
        <f t="shared" si="757"/>
        <v>#VALUE!</v>
      </c>
      <c r="DP1109" s="92" t="e">
        <f t="shared" si="758"/>
        <v>#VALUE!</v>
      </c>
      <c r="DQ1109" s="97">
        <f t="shared" si="770"/>
        <v>0</v>
      </c>
      <c r="DR1109" s="98">
        <f t="shared" si="759"/>
        <v>10</v>
      </c>
      <c r="DS1109" s="93" t="str">
        <f t="shared" si="760"/>
        <v>Mã tin sai !!!</v>
      </c>
      <c r="DT1109" s="93"/>
      <c r="DU1109" s="78" t="e">
        <f t="shared" si="771"/>
        <v>#VALUE!</v>
      </c>
      <c r="DV1109" s="78" t="e">
        <f>INDEX('08_DMGiaDat'!$L:$L,MATCH(DU1109,'08_DMGiaDat'!$R:$R,0))</f>
        <v>#VALUE!</v>
      </c>
      <c r="DW1109" s="78" t="str">
        <f t="shared" si="772"/>
        <v>5010700200100000001</v>
      </c>
      <c r="DX1109" s="78" t="str">
        <f>IFERROR(VLOOKUP(DW1109,'08_DMGiaDat'!C1018:C1019,2,FALSE),"N")</f>
        <v>N</v>
      </c>
      <c r="DY1109" s="78" t="str">
        <f t="shared" si="773"/>
        <v>50107002001001</v>
      </c>
      <c r="DZ1109" s="78" t="str">
        <f>IFERROR(VLOOKUP(DY1109,'08_DMGiaDat'!C1018:C1019,2,FALSE),"N")</f>
        <v>N</v>
      </c>
      <c r="EA1109" s="78" t="str">
        <f t="shared" si="774"/>
        <v>5010700200100000001</v>
      </c>
      <c r="EB1109" s="78" t="str">
        <f>IFERROR(VLOOKUP(EA1109,'08_DMGiaDat'!C1018:C1019,2,FALSE),"N")</f>
        <v>N</v>
      </c>
      <c r="EC1109" s="92" t="e">
        <f>IF(DV1109&lt;&gt;"N",DV1109,IF(DX1109&lt;&gt;"N",DX1109,IF(DZ1109&lt;&gt;"N",DZ1109*VLOOKUP(LEFT(CB1109,3),'03_DMMucDich'!C1002:C1006,5,FALSE),IF(EB1109&lt;&gt;"N",EB1109*VLOOKUP(LEFT(CB1109,3),'03_DMMucDich'!C1002:C1006,5,FALSE),"N/A"))))</f>
        <v>#VALUE!</v>
      </c>
    </row>
    <row r="1110" spans="1:133" s="34" customFormat="1" ht="16" x14ac:dyDescent="0.2">
      <c r="A1110" s="85">
        <v>1096</v>
      </c>
      <c r="B1110" s="86"/>
      <c r="C1110" s="87"/>
      <c r="D1110" s="141"/>
      <c r="E1110" s="86"/>
      <c r="F1110" s="88"/>
      <c r="G1110" s="88" t="s">
        <v>5718</v>
      </c>
      <c r="H1110" s="151">
        <v>2022</v>
      </c>
      <c r="I1110" s="86"/>
      <c r="J1110" s="86"/>
      <c r="K1110" s="145"/>
      <c r="L1110" s="105"/>
      <c r="M1110" s="86"/>
      <c r="N1110" s="105"/>
      <c r="O1110" s="105"/>
      <c r="P1110" s="86"/>
      <c r="Q1110" s="86"/>
      <c r="R1110" s="153"/>
      <c r="S1110" s="86"/>
      <c r="T1110" s="86"/>
      <c r="U1110" s="86"/>
      <c r="V1110" s="86" t="str">
        <f t="shared" si="740"/>
        <v xml:space="preserve">, </v>
      </c>
      <c r="W1110" s="86"/>
      <c r="X1110" s="86"/>
      <c r="Y1110" s="86"/>
      <c r="Z1110" s="88"/>
      <c r="AA1110" s="105"/>
      <c r="AB1110" s="86"/>
      <c r="AC1110" s="90"/>
      <c r="AD1110" s="86"/>
      <c r="AE1110" s="86"/>
      <c r="AF1110" s="86"/>
      <c r="AG1110" s="86"/>
      <c r="AH1110" s="160"/>
      <c r="AI1110" s="153"/>
      <c r="AJ1110" s="153"/>
      <c r="AK1110" s="86"/>
      <c r="AL1110" s="86"/>
      <c r="AM1110" s="153"/>
      <c r="AN1110" s="153"/>
      <c r="AO1110" s="165"/>
      <c r="AP1110" s="153"/>
      <c r="AQ1110" s="153"/>
      <c r="AR1110" s="166">
        <v>0</v>
      </c>
      <c r="AS1110" s="88" t="s">
        <v>5719</v>
      </c>
      <c r="AT1110" s="92">
        <f t="shared" si="751"/>
        <v>0</v>
      </c>
      <c r="AU1110" s="93">
        <v>0</v>
      </c>
      <c r="AV1110" s="93">
        <v>0</v>
      </c>
      <c r="AW1110" s="166">
        <v>0</v>
      </c>
      <c r="AX1110" s="93">
        <v>0</v>
      </c>
      <c r="AY1110" s="177"/>
      <c r="AZ1110" s="177">
        <v>0</v>
      </c>
      <c r="BA1110" s="178"/>
      <c r="BB1110" s="105"/>
      <c r="BC1110" s="105"/>
      <c r="BD1110" s="93"/>
      <c r="BE1110" s="93">
        <v>0</v>
      </c>
      <c r="BF1110" s="91">
        <v>0</v>
      </c>
      <c r="BG1110" s="94"/>
      <c r="BH1110" s="95"/>
      <c r="BI1110" s="93">
        <f t="shared" si="761"/>
        <v>0</v>
      </c>
      <c r="BJ1110" s="105">
        <f t="shared" si="762"/>
        <v>0</v>
      </c>
      <c r="BK1110" s="88">
        <f t="shared" si="763"/>
        <v>0</v>
      </c>
      <c r="BL1110" s="86">
        <f t="shared" si="764"/>
        <v>0</v>
      </c>
      <c r="BM1110" s="105">
        <f t="shared" si="765"/>
        <v>0</v>
      </c>
      <c r="BN1110" s="86">
        <f t="shared" si="766"/>
        <v>0</v>
      </c>
      <c r="BO1110" s="86">
        <f t="shared" si="767"/>
        <v>0</v>
      </c>
      <c r="BP1110" s="86">
        <f t="shared" si="741"/>
        <v>0</v>
      </c>
      <c r="BQ1110" s="160"/>
      <c r="BR1110" s="86" t="s">
        <v>5720</v>
      </c>
      <c r="BS1110" s="88" t="s">
        <v>5721</v>
      </c>
      <c r="BT1110" s="86" t="s">
        <v>5722</v>
      </c>
      <c r="BU1110" s="86"/>
      <c r="BV1110" s="86">
        <f t="shared" si="742"/>
        <v>0</v>
      </c>
      <c r="BW1110" s="105" t="str">
        <f t="shared" si="743"/>
        <v/>
      </c>
      <c r="BX1110" s="86">
        <f t="shared" si="778"/>
        <v>0</v>
      </c>
      <c r="BY1110" s="86">
        <f t="shared" si="779"/>
        <v>0</v>
      </c>
      <c r="BZ1110" s="91">
        <f t="shared" si="780"/>
        <v>0</v>
      </c>
      <c r="CA1110" s="91">
        <v>0</v>
      </c>
      <c r="CB1110" s="96" t="s">
        <v>5719</v>
      </c>
      <c r="CC1110" s="91">
        <f t="shared" si="744"/>
        <v>0</v>
      </c>
      <c r="CD1110" s="91">
        <f t="shared" si="745"/>
        <v>0</v>
      </c>
      <c r="CE1110" s="93">
        <f t="shared" si="746"/>
        <v>0</v>
      </c>
      <c r="CF1110" s="93">
        <f t="shared" si="747"/>
        <v>0</v>
      </c>
      <c r="CG1110" s="105"/>
      <c r="CH1110" s="105"/>
      <c r="CI1110" s="86"/>
      <c r="CJ1110" s="188"/>
      <c r="CK1110" s="181">
        <f t="shared" si="748"/>
        <v>0</v>
      </c>
      <c r="CL1110" s="181">
        <f t="shared" si="749"/>
        <v>0</v>
      </c>
      <c r="CM1110" s="86" t="s">
        <v>5723</v>
      </c>
      <c r="CN1110" s="182"/>
      <c r="CO1110" s="183"/>
      <c r="CP1110" s="86" t="s">
        <v>5724</v>
      </c>
      <c r="CQ1110" s="153"/>
      <c r="CR1110" s="187" t="e">
        <f t="shared" si="750"/>
        <v>#VALUE!</v>
      </c>
      <c r="CS1110" s="188">
        <v>0</v>
      </c>
      <c r="CT1110" s="188" t="e">
        <f t="shared" si="752"/>
        <v>#VALUE!</v>
      </c>
      <c r="CU1110" s="93"/>
      <c r="CV1110" s="94">
        <f t="shared" si="775"/>
        <v>0</v>
      </c>
      <c r="CW1110" s="93">
        <f t="shared" si="776"/>
        <v>0</v>
      </c>
      <c r="CX1110" s="86">
        <f t="shared" si="777"/>
        <v>0</v>
      </c>
      <c r="CY1110" s="93" t="e">
        <f t="shared" si="753"/>
        <v>#VALUE!</v>
      </c>
      <c r="CZ1110" s="93">
        <v>0</v>
      </c>
      <c r="DA1110" s="93">
        <v>0</v>
      </c>
      <c r="DB1110" s="93" t="e">
        <f t="shared" si="754"/>
        <v>#VALUE!</v>
      </c>
      <c r="DC1110" s="93">
        <v>0</v>
      </c>
      <c r="DD1110" s="91">
        <v>0</v>
      </c>
      <c r="DE1110" s="93" t="e">
        <f t="shared" si="755"/>
        <v>#VALUE!</v>
      </c>
      <c r="DF1110" s="93">
        <f t="shared" si="768"/>
        <v>0</v>
      </c>
      <c r="DG1110" s="93"/>
      <c r="DH1110" s="93">
        <v>0</v>
      </c>
      <c r="DI1110" s="93">
        <v>0</v>
      </c>
      <c r="DJ1110" s="86">
        <f t="shared" si="756"/>
        <v>0</v>
      </c>
      <c r="DK1110" s="91">
        <v>0</v>
      </c>
      <c r="DL1110" s="93"/>
      <c r="DM1110" s="93">
        <v>0</v>
      </c>
      <c r="DN1110" s="93" t="e">
        <f t="shared" si="769"/>
        <v>#VALUE!</v>
      </c>
      <c r="DO1110" s="93" t="e">
        <f t="shared" si="757"/>
        <v>#VALUE!</v>
      </c>
      <c r="DP1110" s="92" t="e">
        <f t="shared" si="758"/>
        <v>#VALUE!</v>
      </c>
      <c r="DQ1110" s="97">
        <f t="shared" si="770"/>
        <v>0</v>
      </c>
      <c r="DR1110" s="98">
        <f t="shared" si="759"/>
        <v>10</v>
      </c>
      <c r="DS1110" s="93" t="str">
        <f t="shared" si="760"/>
        <v>Mã tin sai !!!</v>
      </c>
      <c r="DT1110" s="93"/>
      <c r="DU1110" s="78" t="e">
        <f t="shared" si="771"/>
        <v>#VALUE!</v>
      </c>
      <c r="DV1110" s="78" t="e">
        <f>INDEX('08_DMGiaDat'!$L:$L,MATCH(DU1110,'08_DMGiaDat'!$R:$R,0))</f>
        <v>#VALUE!</v>
      </c>
      <c r="DW1110" s="78" t="str">
        <f t="shared" si="772"/>
        <v>5010700200100000001</v>
      </c>
      <c r="DX1110" s="78" t="str">
        <f>IFERROR(VLOOKUP(DW1110,'08_DMGiaDat'!C1018:C1019,2,FALSE),"N")</f>
        <v>N</v>
      </c>
      <c r="DY1110" s="78" t="str">
        <f t="shared" si="773"/>
        <v>50107002001001</v>
      </c>
      <c r="DZ1110" s="78" t="str">
        <f>IFERROR(VLOOKUP(DY1110,'08_DMGiaDat'!C1018:C1019,2,FALSE),"N")</f>
        <v>N</v>
      </c>
      <c r="EA1110" s="78" t="str">
        <f t="shared" si="774"/>
        <v>5010700200100000001</v>
      </c>
      <c r="EB1110" s="78" t="str">
        <f>IFERROR(VLOOKUP(EA1110,'08_DMGiaDat'!C1018:C1019,2,FALSE),"N")</f>
        <v>N</v>
      </c>
      <c r="EC1110" s="92" t="e">
        <f>IF(DV1110&lt;&gt;"N",DV1110,IF(DX1110&lt;&gt;"N",DX1110,IF(DZ1110&lt;&gt;"N",DZ1110*VLOOKUP(LEFT(CB1110,3),'03_DMMucDich'!C1002:C1006,5,FALSE),IF(EB1110&lt;&gt;"N",EB1110*VLOOKUP(LEFT(CB1110,3),'03_DMMucDich'!C1002:C1006,5,FALSE),"N/A"))))</f>
        <v>#VALUE!</v>
      </c>
    </row>
    <row r="1111" spans="1:133" s="34" customFormat="1" ht="16" x14ac:dyDescent="0.2">
      <c r="A1111" s="85">
        <v>1097</v>
      </c>
      <c r="B1111" s="86"/>
      <c r="C1111" s="87"/>
      <c r="D1111" s="141"/>
      <c r="E1111" s="86"/>
      <c r="F1111" s="88"/>
      <c r="G1111" s="88" t="s">
        <v>5718</v>
      </c>
      <c r="H1111" s="151">
        <v>2022</v>
      </c>
      <c r="I1111" s="86"/>
      <c r="J1111" s="86"/>
      <c r="K1111" s="145"/>
      <c r="L1111" s="105"/>
      <c r="M1111" s="86"/>
      <c r="N1111" s="105"/>
      <c r="O1111" s="105"/>
      <c r="P1111" s="86"/>
      <c r="Q1111" s="86"/>
      <c r="R1111" s="153"/>
      <c r="S1111" s="86"/>
      <c r="T1111" s="86"/>
      <c r="U1111" s="86"/>
      <c r="V1111" s="86" t="str">
        <f t="shared" si="740"/>
        <v xml:space="preserve">, </v>
      </c>
      <c r="W1111" s="86"/>
      <c r="X1111" s="86"/>
      <c r="Y1111" s="86"/>
      <c r="Z1111" s="88"/>
      <c r="AA1111" s="105"/>
      <c r="AB1111" s="86"/>
      <c r="AC1111" s="90"/>
      <c r="AD1111" s="86"/>
      <c r="AE1111" s="86"/>
      <c r="AF1111" s="86"/>
      <c r="AG1111" s="86"/>
      <c r="AH1111" s="160"/>
      <c r="AI1111" s="153"/>
      <c r="AJ1111" s="153"/>
      <c r="AK1111" s="86"/>
      <c r="AL1111" s="86"/>
      <c r="AM1111" s="153"/>
      <c r="AN1111" s="153"/>
      <c r="AO1111" s="165"/>
      <c r="AP1111" s="153"/>
      <c r="AQ1111" s="153"/>
      <c r="AR1111" s="166">
        <v>0</v>
      </c>
      <c r="AS1111" s="88" t="s">
        <v>5719</v>
      </c>
      <c r="AT1111" s="92">
        <f t="shared" si="751"/>
        <v>0</v>
      </c>
      <c r="AU1111" s="93">
        <v>0</v>
      </c>
      <c r="AV1111" s="93">
        <v>0</v>
      </c>
      <c r="AW1111" s="166">
        <v>0</v>
      </c>
      <c r="AX1111" s="93">
        <v>0</v>
      </c>
      <c r="AY1111" s="177"/>
      <c r="AZ1111" s="177">
        <v>0</v>
      </c>
      <c r="BA1111" s="178"/>
      <c r="BB1111" s="105"/>
      <c r="BC1111" s="105"/>
      <c r="BD1111" s="93"/>
      <c r="BE1111" s="93">
        <v>0</v>
      </c>
      <c r="BF1111" s="91">
        <v>0</v>
      </c>
      <c r="BG1111" s="94"/>
      <c r="BH1111" s="95"/>
      <c r="BI1111" s="93">
        <f t="shared" si="761"/>
        <v>0</v>
      </c>
      <c r="BJ1111" s="105">
        <f t="shared" si="762"/>
        <v>0</v>
      </c>
      <c r="BK1111" s="88">
        <f t="shared" si="763"/>
        <v>0</v>
      </c>
      <c r="BL1111" s="86">
        <f t="shared" si="764"/>
        <v>0</v>
      </c>
      <c r="BM1111" s="105">
        <f t="shared" si="765"/>
        <v>0</v>
      </c>
      <c r="BN1111" s="86">
        <f t="shared" si="766"/>
        <v>0</v>
      </c>
      <c r="BO1111" s="86">
        <f t="shared" si="767"/>
        <v>0</v>
      </c>
      <c r="BP1111" s="86">
        <f t="shared" si="741"/>
        <v>0</v>
      </c>
      <c r="BQ1111" s="160"/>
      <c r="BR1111" s="86" t="s">
        <v>5720</v>
      </c>
      <c r="BS1111" s="88" t="s">
        <v>5721</v>
      </c>
      <c r="BT1111" s="86" t="s">
        <v>5722</v>
      </c>
      <c r="BU1111" s="86"/>
      <c r="BV1111" s="86">
        <f t="shared" si="742"/>
        <v>0</v>
      </c>
      <c r="BW1111" s="105" t="str">
        <f t="shared" si="743"/>
        <v/>
      </c>
      <c r="BX1111" s="86">
        <f t="shared" si="778"/>
        <v>0</v>
      </c>
      <c r="BY1111" s="86">
        <f t="shared" si="779"/>
        <v>0</v>
      </c>
      <c r="BZ1111" s="91">
        <f t="shared" si="780"/>
        <v>0</v>
      </c>
      <c r="CA1111" s="91">
        <v>0</v>
      </c>
      <c r="CB1111" s="96" t="s">
        <v>5719</v>
      </c>
      <c r="CC1111" s="91">
        <f t="shared" si="744"/>
        <v>0</v>
      </c>
      <c r="CD1111" s="91">
        <f t="shared" si="745"/>
        <v>0</v>
      </c>
      <c r="CE1111" s="93">
        <f t="shared" si="746"/>
        <v>0</v>
      </c>
      <c r="CF1111" s="93">
        <f t="shared" si="747"/>
        <v>0</v>
      </c>
      <c r="CG1111" s="105"/>
      <c r="CH1111" s="105"/>
      <c r="CI1111" s="86"/>
      <c r="CJ1111" s="188"/>
      <c r="CK1111" s="181">
        <f t="shared" si="748"/>
        <v>0</v>
      </c>
      <c r="CL1111" s="181">
        <f t="shared" si="749"/>
        <v>0</v>
      </c>
      <c r="CM1111" s="86" t="s">
        <v>5723</v>
      </c>
      <c r="CN1111" s="182"/>
      <c r="CO1111" s="183"/>
      <c r="CP1111" s="86" t="s">
        <v>5724</v>
      </c>
      <c r="CQ1111" s="153"/>
      <c r="CR1111" s="187" t="e">
        <f t="shared" si="750"/>
        <v>#VALUE!</v>
      </c>
      <c r="CS1111" s="188">
        <v>0</v>
      </c>
      <c r="CT1111" s="188" t="e">
        <f t="shared" si="752"/>
        <v>#VALUE!</v>
      </c>
      <c r="CU1111" s="93"/>
      <c r="CV1111" s="94">
        <f t="shared" si="775"/>
        <v>0</v>
      </c>
      <c r="CW1111" s="93">
        <f t="shared" si="776"/>
        <v>0</v>
      </c>
      <c r="CX1111" s="86">
        <f t="shared" si="777"/>
        <v>0</v>
      </c>
      <c r="CY1111" s="93" t="e">
        <f t="shared" si="753"/>
        <v>#VALUE!</v>
      </c>
      <c r="CZ1111" s="93">
        <v>0</v>
      </c>
      <c r="DA1111" s="93">
        <v>0</v>
      </c>
      <c r="DB1111" s="93" t="e">
        <f t="shared" si="754"/>
        <v>#VALUE!</v>
      </c>
      <c r="DC1111" s="93">
        <v>0</v>
      </c>
      <c r="DD1111" s="91">
        <v>0</v>
      </c>
      <c r="DE1111" s="93" t="e">
        <f t="shared" si="755"/>
        <v>#VALUE!</v>
      </c>
      <c r="DF1111" s="93">
        <f t="shared" si="768"/>
        <v>0</v>
      </c>
      <c r="DG1111" s="93"/>
      <c r="DH1111" s="93">
        <v>0</v>
      </c>
      <c r="DI1111" s="93">
        <v>0</v>
      </c>
      <c r="DJ1111" s="86">
        <f t="shared" si="756"/>
        <v>0</v>
      </c>
      <c r="DK1111" s="91">
        <v>0</v>
      </c>
      <c r="DL1111" s="93"/>
      <c r="DM1111" s="93">
        <v>0</v>
      </c>
      <c r="DN1111" s="93" t="e">
        <f t="shared" si="769"/>
        <v>#VALUE!</v>
      </c>
      <c r="DO1111" s="93" t="e">
        <f t="shared" si="757"/>
        <v>#VALUE!</v>
      </c>
      <c r="DP1111" s="92" t="e">
        <f t="shared" si="758"/>
        <v>#VALUE!</v>
      </c>
      <c r="DQ1111" s="97">
        <f t="shared" si="770"/>
        <v>0</v>
      </c>
      <c r="DR1111" s="98">
        <f t="shared" si="759"/>
        <v>10</v>
      </c>
      <c r="DS1111" s="93" t="str">
        <f t="shared" si="760"/>
        <v>Mã tin sai !!!</v>
      </c>
      <c r="DT1111" s="93"/>
      <c r="DU1111" s="78" t="e">
        <f t="shared" si="771"/>
        <v>#VALUE!</v>
      </c>
      <c r="DV1111" s="78" t="e">
        <f>INDEX('08_DMGiaDat'!$L:$L,MATCH(DU1111,'08_DMGiaDat'!$R:$R,0))</f>
        <v>#VALUE!</v>
      </c>
      <c r="DW1111" s="78" t="str">
        <f t="shared" si="772"/>
        <v>5010700200100000001</v>
      </c>
      <c r="DX1111" s="78" t="str">
        <f>IFERROR(VLOOKUP(DW1111,'08_DMGiaDat'!C1018:C1019,2,FALSE),"N")</f>
        <v>N</v>
      </c>
      <c r="DY1111" s="78" t="str">
        <f t="shared" si="773"/>
        <v>50107002001001</v>
      </c>
      <c r="DZ1111" s="78" t="str">
        <f>IFERROR(VLOOKUP(DY1111,'08_DMGiaDat'!C1018:C1019,2,FALSE),"N")</f>
        <v>N</v>
      </c>
      <c r="EA1111" s="78" t="str">
        <f t="shared" si="774"/>
        <v>5010700200100000001</v>
      </c>
      <c r="EB1111" s="78" t="str">
        <f>IFERROR(VLOOKUP(EA1111,'08_DMGiaDat'!C1018:C1019,2,FALSE),"N")</f>
        <v>N</v>
      </c>
      <c r="EC1111" s="92" t="e">
        <f>IF(DV1111&lt;&gt;"N",DV1111,IF(DX1111&lt;&gt;"N",DX1111,IF(DZ1111&lt;&gt;"N",DZ1111*VLOOKUP(LEFT(CB1111,3),'03_DMMucDich'!C1002:C1006,5,FALSE),IF(EB1111&lt;&gt;"N",EB1111*VLOOKUP(LEFT(CB1111,3),'03_DMMucDich'!C1002:C1006,5,FALSE),"N/A"))))</f>
        <v>#VALUE!</v>
      </c>
    </row>
    <row r="1112" spans="1:133" s="34" customFormat="1" ht="16" x14ac:dyDescent="0.2">
      <c r="A1112" s="85">
        <v>1098</v>
      </c>
      <c r="B1112" s="86"/>
      <c r="C1112" s="87"/>
      <c r="D1112" s="141"/>
      <c r="E1112" s="86"/>
      <c r="F1112" s="88"/>
      <c r="G1112" s="88" t="s">
        <v>5718</v>
      </c>
      <c r="H1112" s="151">
        <v>2022</v>
      </c>
      <c r="I1112" s="86"/>
      <c r="J1112" s="86"/>
      <c r="K1112" s="145"/>
      <c r="L1112" s="105"/>
      <c r="M1112" s="86"/>
      <c r="N1112" s="105"/>
      <c r="O1112" s="105"/>
      <c r="P1112" s="86"/>
      <c r="Q1112" s="86"/>
      <c r="R1112" s="153"/>
      <c r="S1112" s="86"/>
      <c r="T1112" s="86"/>
      <c r="U1112" s="86"/>
      <c r="V1112" s="86" t="str">
        <f t="shared" si="740"/>
        <v xml:space="preserve">, </v>
      </c>
      <c r="W1112" s="86"/>
      <c r="X1112" s="86"/>
      <c r="Y1112" s="86"/>
      <c r="Z1112" s="88"/>
      <c r="AA1112" s="105"/>
      <c r="AB1112" s="86"/>
      <c r="AC1112" s="90"/>
      <c r="AD1112" s="86"/>
      <c r="AE1112" s="86"/>
      <c r="AF1112" s="86"/>
      <c r="AG1112" s="86"/>
      <c r="AH1112" s="160"/>
      <c r="AI1112" s="153"/>
      <c r="AJ1112" s="153"/>
      <c r="AK1112" s="86"/>
      <c r="AL1112" s="86"/>
      <c r="AM1112" s="153"/>
      <c r="AN1112" s="153"/>
      <c r="AO1112" s="165"/>
      <c r="AP1112" s="153"/>
      <c r="AQ1112" s="153"/>
      <c r="AR1112" s="166">
        <v>0</v>
      </c>
      <c r="AS1112" s="88" t="s">
        <v>5719</v>
      </c>
      <c r="AT1112" s="92">
        <f t="shared" si="751"/>
        <v>0</v>
      </c>
      <c r="AU1112" s="93">
        <v>0</v>
      </c>
      <c r="AV1112" s="93">
        <v>0</v>
      </c>
      <c r="AW1112" s="166">
        <v>0</v>
      </c>
      <c r="AX1112" s="93">
        <v>0</v>
      </c>
      <c r="AY1112" s="177"/>
      <c r="AZ1112" s="177">
        <v>0</v>
      </c>
      <c r="BA1112" s="178"/>
      <c r="BB1112" s="105"/>
      <c r="BC1112" s="105"/>
      <c r="BD1112" s="93"/>
      <c r="BE1112" s="93">
        <v>0</v>
      </c>
      <c r="BF1112" s="91">
        <v>0</v>
      </c>
      <c r="BG1112" s="94"/>
      <c r="BH1112" s="95"/>
      <c r="BI1112" s="93">
        <f t="shared" si="761"/>
        <v>0</v>
      </c>
      <c r="BJ1112" s="105">
        <f t="shared" si="762"/>
        <v>0</v>
      </c>
      <c r="BK1112" s="88">
        <f t="shared" si="763"/>
        <v>0</v>
      </c>
      <c r="BL1112" s="86">
        <f t="shared" si="764"/>
        <v>0</v>
      </c>
      <c r="BM1112" s="105">
        <f t="shared" si="765"/>
        <v>0</v>
      </c>
      <c r="BN1112" s="86">
        <f t="shared" si="766"/>
        <v>0</v>
      </c>
      <c r="BO1112" s="86">
        <f t="shared" si="767"/>
        <v>0</v>
      </c>
      <c r="BP1112" s="86">
        <f t="shared" si="741"/>
        <v>0</v>
      </c>
      <c r="BQ1112" s="160"/>
      <c r="BR1112" s="86" t="s">
        <v>5720</v>
      </c>
      <c r="BS1112" s="88" t="s">
        <v>5721</v>
      </c>
      <c r="BT1112" s="86" t="s">
        <v>5722</v>
      </c>
      <c r="BU1112" s="86"/>
      <c r="BV1112" s="86">
        <f t="shared" si="742"/>
        <v>0</v>
      </c>
      <c r="BW1112" s="105" t="str">
        <f t="shared" si="743"/>
        <v/>
      </c>
      <c r="BX1112" s="86">
        <f t="shared" si="778"/>
        <v>0</v>
      </c>
      <c r="BY1112" s="86">
        <f t="shared" si="779"/>
        <v>0</v>
      </c>
      <c r="BZ1112" s="91">
        <f t="shared" si="780"/>
        <v>0</v>
      </c>
      <c r="CA1112" s="91">
        <v>0</v>
      </c>
      <c r="CB1112" s="96" t="s">
        <v>5719</v>
      </c>
      <c r="CC1112" s="91">
        <f t="shared" si="744"/>
        <v>0</v>
      </c>
      <c r="CD1112" s="91">
        <f t="shared" si="745"/>
        <v>0</v>
      </c>
      <c r="CE1112" s="93">
        <f t="shared" si="746"/>
        <v>0</v>
      </c>
      <c r="CF1112" s="93">
        <f t="shared" si="747"/>
        <v>0</v>
      </c>
      <c r="CG1112" s="105"/>
      <c r="CH1112" s="105"/>
      <c r="CI1112" s="86"/>
      <c r="CJ1112" s="188"/>
      <c r="CK1112" s="181">
        <f t="shared" si="748"/>
        <v>0</v>
      </c>
      <c r="CL1112" s="181">
        <f t="shared" si="749"/>
        <v>0</v>
      </c>
      <c r="CM1112" s="86" t="s">
        <v>5723</v>
      </c>
      <c r="CN1112" s="182"/>
      <c r="CO1112" s="183"/>
      <c r="CP1112" s="86" t="s">
        <v>5724</v>
      </c>
      <c r="CQ1112" s="153"/>
      <c r="CR1112" s="187" t="e">
        <f t="shared" si="750"/>
        <v>#VALUE!</v>
      </c>
      <c r="CS1112" s="188">
        <v>0</v>
      </c>
      <c r="CT1112" s="188" t="e">
        <f t="shared" si="752"/>
        <v>#VALUE!</v>
      </c>
      <c r="CU1112" s="93"/>
      <c r="CV1112" s="94">
        <f t="shared" si="775"/>
        <v>0</v>
      </c>
      <c r="CW1112" s="93">
        <f t="shared" si="776"/>
        <v>0</v>
      </c>
      <c r="CX1112" s="86">
        <f t="shared" si="777"/>
        <v>0</v>
      </c>
      <c r="CY1112" s="93" t="e">
        <f t="shared" si="753"/>
        <v>#VALUE!</v>
      </c>
      <c r="CZ1112" s="93">
        <v>0</v>
      </c>
      <c r="DA1112" s="93">
        <v>0</v>
      </c>
      <c r="DB1112" s="93" t="e">
        <f t="shared" si="754"/>
        <v>#VALUE!</v>
      </c>
      <c r="DC1112" s="93">
        <v>0</v>
      </c>
      <c r="DD1112" s="91">
        <v>0</v>
      </c>
      <c r="DE1112" s="93" t="e">
        <f t="shared" si="755"/>
        <v>#VALUE!</v>
      </c>
      <c r="DF1112" s="93">
        <f t="shared" si="768"/>
        <v>0</v>
      </c>
      <c r="DG1112" s="93"/>
      <c r="DH1112" s="93">
        <v>0</v>
      </c>
      <c r="DI1112" s="93">
        <v>0</v>
      </c>
      <c r="DJ1112" s="86">
        <f t="shared" si="756"/>
        <v>0</v>
      </c>
      <c r="DK1112" s="91">
        <v>0</v>
      </c>
      <c r="DL1112" s="93"/>
      <c r="DM1112" s="93">
        <v>0</v>
      </c>
      <c r="DN1112" s="93" t="e">
        <f t="shared" si="769"/>
        <v>#VALUE!</v>
      </c>
      <c r="DO1112" s="93" t="e">
        <f t="shared" si="757"/>
        <v>#VALUE!</v>
      </c>
      <c r="DP1112" s="92" t="e">
        <f t="shared" si="758"/>
        <v>#VALUE!</v>
      </c>
      <c r="DQ1112" s="97">
        <f t="shared" si="770"/>
        <v>0</v>
      </c>
      <c r="DR1112" s="98">
        <f t="shared" si="759"/>
        <v>10</v>
      </c>
      <c r="DS1112" s="93" t="str">
        <f t="shared" si="760"/>
        <v>Mã tin sai !!!</v>
      </c>
      <c r="DT1112" s="93"/>
      <c r="DU1112" s="78" t="e">
        <f t="shared" si="771"/>
        <v>#VALUE!</v>
      </c>
      <c r="DV1112" s="78" t="e">
        <f>INDEX('08_DMGiaDat'!$L:$L,MATCH(DU1112,'08_DMGiaDat'!$R:$R,0))</f>
        <v>#VALUE!</v>
      </c>
      <c r="DW1112" s="78" t="str">
        <f t="shared" si="772"/>
        <v>5010700200100000001</v>
      </c>
      <c r="DX1112" s="78" t="str">
        <f>IFERROR(VLOOKUP(DW1112,'08_DMGiaDat'!C1018:C1019,2,FALSE),"N")</f>
        <v>N</v>
      </c>
      <c r="DY1112" s="78" t="str">
        <f t="shared" si="773"/>
        <v>50107002001001</v>
      </c>
      <c r="DZ1112" s="78" t="str">
        <f>IFERROR(VLOOKUP(DY1112,'08_DMGiaDat'!C1018:C1019,2,FALSE),"N")</f>
        <v>N</v>
      </c>
      <c r="EA1112" s="78" t="str">
        <f t="shared" si="774"/>
        <v>5010700200100000001</v>
      </c>
      <c r="EB1112" s="78" t="str">
        <f>IFERROR(VLOOKUP(EA1112,'08_DMGiaDat'!C1018:C1019,2,FALSE),"N")</f>
        <v>N</v>
      </c>
      <c r="EC1112" s="92" t="e">
        <f>IF(DV1112&lt;&gt;"N",DV1112,IF(DX1112&lt;&gt;"N",DX1112,IF(DZ1112&lt;&gt;"N",DZ1112*VLOOKUP(LEFT(CB1112,3),'03_DMMucDich'!C1002:C1006,5,FALSE),IF(EB1112&lt;&gt;"N",EB1112*VLOOKUP(LEFT(CB1112,3),'03_DMMucDich'!C1002:C1006,5,FALSE),"N/A"))))</f>
        <v>#VALUE!</v>
      </c>
    </row>
    <row r="1113" spans="1:133" s="34" customFormat="1" ht="16" x14ac:dyDescent="0.2">
      <c r="A1113" s="85">
        <v>1099</v>
      </c>
      <c r="B1113" s="86"/>
      <c r="C1113" s="87"/>
      <c r="D1113" s="141"/>
      <c r="E1113" s="86"/>
      <c r="F1113" s="88"/>
      <c r="G1113" s="88" t="s">
        <v>5718</v>
      </c>
      <c r="H1113" s="151">
        <v>2022</v>
      </c>
      <c r="I1113" s="86"/>
      <c r="J1113" s="86"/>
      <c r="K1113" s="145"/>
      <c r="L1113" s="105"/>
      <c r="M1113" s="86"/>
      <c r="N1113" s="105"/>
      <c r="O1113" s="105"/>
      <c r="P1113" s="86"/>
      <c r="Q1113" s="86"/>
      <c r="R1113" s="153"/>
      <c r="S1113" s="86"/>
      <c r="T1113" s="86"/>
      <c r="U1113" s="86"/>
      <c r="V1113" s="86" t="str">
        <f t="shared" si="740"/>
        <v xml:space="preserve">, </v>
      </c>
      <c r="W1113" s="86"/>
      <c r="X1113" s="86"/>
      <c r="Y1113" s="86"/>
      <c r="Z1113" s="88"/>
      <c r="AA1113" s="105"/>
      <c r="AB1113" s="86"/>
      <c r="AC1113" s="90"/>
      <c r="AD1113" s="86"/>
      <c r="AE1113" s="86"/>
      <c r="AF1113" s="86"/>
      <c r="AG1113" s="86"/>
      <c r="AH1113" s="160"/>
      <c r="AI1113" s="153"/>
      <c r="AJ1113" s="153"/>
      <c r="AK1113" s="86"/>
      <c r="AL1113" s="86"/>
      <c r="AM1113" s="153"/>
      <c r="AN1113" s="153"/>
      <c r="AO1113" s="165"/>
      <c r="AP1113" s="153"/>
      <c r="AQ1113" s="153"/>
      <c r="AR1113" s="166">
        <v>0</v>
      </c>
      <c r="AS1113" s="88" t="s">
        <v>5719</v>
      </c>
      <c r="AT1113" s="92">
        <f t="shared" si="751"/>
        <v>0</v>
      </c>
      <c r="AU1113" s="93">
        <v>0</v>
      </c>
      <c r="AV1113" s="93">
        <v>0</v>
      </c>
      <c r="AW1113" s="166">
        <v>0</v>
      </c>
      <c r="AX1113" s="93">
        <v>0</v>
      </c>
      <c r="AY1113" s="177"/>
      <c r="AZ1113" s="177">
        <v>0</v>
      </c>
      <c r="BA1113" s="178"/>
      <c r="BB1113" s="105"/>
      <c r="BC1113" s="105"/>
      <c r="BD1113" s="93"/>
      <c r="BE1113" s="93">
        <v>0</v>
      </c>
      <c r="BF1113" s="91">
        <v>0</v>
      </c>
      <c r="BG1113" s="94"/>
      <c r="BH1113" s="95"/>
      <c r="BI1113" s="93">
        <f t="shared" si="761"/>
        <v>0</v>
      </c>
      <c r="BJ1113" s="105">
        <f t="shared" si="762"/>
        <v>0</v>
      </c>
      <c r="BK1113" s="88">
        <f t="shared" si="763"/>
        <v>0</v>
      </c>
      <c r="BL1113" s="86">
        <f t="shared" si="764"/>
        <v>0</v>
      </c>
      <c r="BM1113" s="105">
        <f t="shared" si="765"/>
        <v>0</v>
      </c>
      <c r="BN1113" s="86">
        <f t="shared" si="766"/>
        <v>0</v>
      </c>
      <c r="BO1113" s="86">
        <f t="shared" si="767"/>
        <v>0</v>
      </c>
      <c r="BP1113" s="86">
        <f t="shared" si="741"/>
        <v>0</v>
      </c>
      <c r="BQ1113" s="160"/>
      <c r="BR1113" s="86" t="s">
        <v>5720</v>
      </c>
      <c r="BS1113" s="88" t="s">
        <v>5721</v>
      </c>
      <c r="BT1113" s="86" t="s">
        <v>5722</v>
      </c>
      <c r="BU1113" s="86"/>
      <c r="BV1113" s="86">
        <f t="shared" si="742"/>
        <v>0</v>
      </c>
      <c r="BW1113" s="105" t="str">
        <f t="shared" si="743"/>
        <v/>
      </c>
      <c r="BX1113" s="86">
        <f t="shared" si="778"/>
        <v>0</v>
      </c>
      <c r="BY1113" s="86">
        <f t="shared" si="779"/>
        <v>0</v>
      </c>
      <c r="BZ1113" s="91">
        <f t="shared" si="780"/>
        <v>0</v>
      </c>
      <c r="CA1113" s="91">
        <v>0</v>
      </c>
      <c r="CB1113" s="96" t="s">
        <v>5719</v>
      </c>
      <c r="CC1113" s="91">
        <f t="shared" si="744"/>
        <v>0</v>
      </c>
      <c r="CD1113" s="91">
        <f t="shared" si="745"/>
        <v>0</v>
      </c>
      <c r="CE1113" s="93">
        <f t="shared" si="746"/>
        <v>0</v>
      </c>
      <c r="CF1113" s="93">
        <f t="shared" si="747"/>
        <v>0</v>
      </c>
      <c r="CG1113" s="105"/>
      <c r="CH1113" s="105"/>
      <c r="CI1113" s="86"/>
      <c r="CJ1113" s="188"/>
      <c r="CK1113" s="181">
        <f t="shared" si="748"/>
        <v>0</v>
      </c>
      <c r="CL1113" s="181">
        <f t="shared" si="749"/>
        <v>0</v>
      </c>
      <c r="CM1113" s="86" t="s">
        <v>5723</v>
      </c>
      <c r="CN1113" s="182"/>
      <c r="CO1113" s="183"/>
      <c r="CP1113" s="86" t="s">
        <v>5724</v>
      </c>
      <c r="CQ1113" s="153"/>
      <c r="CR1113" s="187" t="e">
        <f t="shared" si="750"/>
        <v>#VALUE!</v>
      </c>
      <c r="CS1113" s="188">
        <v>0</v>
      </c>
      <c r="CT1113" s="188" t="e">
        <f t="shared" si="752"/>
        <v>#VALUE!</v>
      </c>
      <c r="CU1113" s="93"/>
      <c r="CV1113" s="94">
        <f t="shared" si="775"/>
        <v>0</v>
      </c>
      <c r="CW1113" s="93">
        <f t="shared" si="776"/>
        <v>0</v>
      </c>
      <c r="CX1113" s="86">
        <f t="shared" si="777"/>
        <v>0</v>
      </c>
      <c r="CY1113" s="93" t="e">
        <f t="shared" si="753"/>
        <v>#VALUE!</v>
      </c>
      <c r="CZ1113" s="93">
        <v>0</v>
      </c>
      <c r="DA1113" s="93">
        <v>0</v>
      </c>
      <c r="DB1113" s="93" t="e">
        <f t="shared" si="754"/>
        <v>#VALUE!</v>
      </c>
      <c r="DC1113" s="93">
        <v>0</v>
      </c>
      <c r="DD1113" s="91">
        <v>0</v>
      </c>
      <c r="DE1113" s="93" t="e">
        <f t="shared" si="755"/>
        <v>#VALUE!</v>
      </c>
      <c r="DF1113" s="93">
        <f t="shared" si="768"/>
        <v>0</v>
      </c>
      <c r="DG1113" s="93"/>
      <c r="DH1113" s="93">
        <v>0</v>
      </c>
      <c r="DI1113" s="93">
        <v>0</v>
      </c>
      <c r="DJ1113" s="86">
        <f t="shared" si="756"/>
        <v>0</v>
      </c>
      <c r="DK1113" s="91">
        <v>0</v>
      </c>
      <c r="DL1113" s="93"/>
      <c r="DM1113" s="93">
        <v>0</v>
      </c>
      <c r="DN1113" s="93" t="e">
        <f t="shared" si="769"/>
        <v>#VALUE!</v>
      </c>
      <c r="DO1113" s="93" t="e">
        <f t="shared" si="757"/>
        <v>#VALUE!</v>
      </c>
      <c r="DP1113" s="92" t="e">
        <f t="shared" si="758"/>
        <v>#VALUE!</v>
      </c>
      <c r="DQ1113" s="97">
        <f t="shared" si="770"/>
        <v>0</v>
      </c>
      <c r="DR1113" s="98">
        <f t="shared" si="759"/>
        <v>10</v>
      </c>
      <c r="DS1113" s="93" t="str">
        <f t="shared" si="760"/>
        <v>Mã tin sai !!!</v>
      </c>
      <c r="DT1113" s="93"/>
      <c r="DU1113" s="78" t="e">
        <f t="shared" si="771"/>
        <v>#VALUE!</v>
      </c>
      <c r="DV1113" s="78" t="e">
        <f>INDEX('08_DMGiaDat'!$L:$L,MATCH(DU1113,'08_DMGiaDat'!$R:$R,0))</f>
        <v>#VALUE!</v>
      </c>
      <c r="DW1113" s="78" t="str">
        <f t="shared" si="772"/>
        <v>5010700200100000001</v>
      </c>
      <c r="DX1113" s="78" t="str">
        <f>IFERROR(VLOOKUP(DW1113,'08_DMGiaDat'!C1018:C1019,2,FALSE),"N")</f>
        <v>N</v>
      </c>
      <c r="DY1113" s="78" t="str">
        <f t="shared" si="773"/>
        <v>50107002001001</v>
      </c>
      <c r="DZ1113" s="78" t="str">
        <f>IFERROR(VLOOKUP(DY1113,'08_DMGiaDat'!C1018:C1019,2,FALSE),"N")</f>
        <v>N</v>
      </c>
      <c r="EA1113" s="78" t="str">
        <f t="shared" si="774"/>
        <v>5010700200100000001</v>
      </c>
      <c r="EB1113" s="78" t="str">
        <f>IFERROR(VLOOKUP(EA1113,'08_DMGiaDat'!C1018:C1019,2,FALSE),"N")</f>
        <v>N</v>
      </c>
      <c r="EC1113" s="92" t="e">
        <f>IF(DV1113&lt;&gt;"N",DV1113,IF(DX1113&lt;&gt;"N",DX1113,IF(DZ1113&lt;&gt;"N",DZ1113*VLOOKUP(LEFT(CB1113,3),'03_DMMucDich'!C1002:C1006,5,FALSE),IF(EB1113&lt;&gt;"N",EB1113*VLOOKUP(LEFT(CB1113,3),'03_DMMucDich'!C1002:C1006,5,FALSE),"N/A"))))</f>
        <v>#VALUE!</v>
      </c>
    </row>
    <row r="1114" spans="1:133" s="34" customFormat="1" ht="16" x14ac:dyDescent="0.2">
      <c r="A1114" s="85">
        <v>1100</v>
      </c>
      <c r="B1114" s="86"/>
      <c r="C1114" s="87"/>
      <c r="D1114" s="141"/>
      <c r="E1114" s="86"/>
      <c r="F1114" s="88"/>
      <c r="G1114" s="88" t="s">
        <v>5718</v>
      </c>
      <c r="H1114" s="151">
        <v>2022</v>
      </c>
      <c r="I1114" s="86"/>
      <c r="J1114" s="86"/>
      <c r="K1114" s="145"/>
      <c r="L1114" s="105"/>
      <c r="M1114" s="86"/>
      <c r="N1114" s="105"/>
      <c r="O1114" s="105"/>
      <c r="P1114" s="86"/>
      <c r="Q1114" s="86"/>
      <c r="R1114" s="153"/>
      <c r="S1114" s="86"/>
      <c r="T1114" s="86"/>
      <c r="U1114" s="86"/>
      <c r="V1114" s="86" t="str">
        <f t="shared" si="740"/>
        <v xml:space="preserve">, </v>
      </c>
      <c r="W1114" s="86"/>
      <c r="X1114" s="86"/>
      <c r="Y1114" s="86"/>
      <c r="Z1114" s="88"/>
      <c r="AA1114" s="105"/>
      <c r="AB1114" s="86"/>
      <c r="AC1114" s="90"/>
      <c r="AD1114" s="86"/>
      <c r="AE1114" s="86"/>
      <c r="AF1114" s="86"/>
      <c r="AG1114" s="86"/>
      <c r="AH1114" s="160"/>
      <c r="AI1114" s="153"/>
      <c r="AJ1114" s="153"/>
      <c r="AK1114" s="86"/>
      <c r="AL1114" s="86"/>
      <c r="AM1114" s="153"/>
      <c r="AN1114" s="153"/>
      <c r="AO1114" s="165"/>
      <c r="AP1114" s="153"/>
      <c r="AQ1114" s="153"/>
      <c r="AR1114" s="166">
        <v>0</v>
      </c>
      <c r="AS1114" s="88" t="s">
        <v>5719</v>
      </c>
      <c r="AT1114" s="92">
        <f t="shared" si="751"/>
        <v>0</v>
      </c>
      <c r="AU1114" s="93">
        <v>0</v>
      </c>
      <c r="AV1114" s="93">
        <v>0</v>
      </c>
      <c r="AW1114" s="166">
        <v>0</v>
      </c>
      <c r="AX1114" s="93">
        <v>0</v>
      </c>
      <c r="AY1114" s="177"/>
      <c r="AZ1114" s="177">
        <v>0</v>
      </c>
      <c r="BA1114" s="178"/>
      <c r="BB1114" s="105"/>
      <c r="BC1114" s="105"/>
      <c r="BD1114" s="93"/>
      <c r="BE1114" s="93">
        <v>0</v>
      </c>
      <c r="BF1114" s="91">
        <v>0</v>
      </c>
      <c r="BG1114" s="94"/>
      <c r="BH1114" s="95"/>
      <c r="BI1114" s="93">
        <f t="shared" si="761"/>
        <v>0</v>
      </c>
      <c r="BJ1114" s="105">
        <f t="shared" si="762"/>
        <v>0</v>
      </c>
      <c r="BK1114" s="88">
        <f t="shared" si="763"/>
        <v>0</v>
      </c>
      <c r="BL1114" s="86">
        <f t="shared" si="764"/>
        <v>0</v>
      </c>
      <c r="BM1114" s="105">
        <f t="shared" si="765"/>
        <v>0</v>
      </c>
      <c r="BN1114" s="86">
        <f t="shared" si="766"/>
        <v>0</v>
      </c>
      <c r="BO1114" s="86">
        <f t="shared" si="767"/>
        <v>0</v>
      </c>
      <c r="BP1114" s="86">
        <f t="shared" si="741"/>
        <v>0</v>
      </c>
      <c r="BQ1114" s="160"/>
      <c r="BR1114" s="86" t="s">
        <v>5720</v>
      </c>
      <c r="BS1114" s="88" t="s">
        <v>5721</v>
      </c>
      <c r="BT1114" s="86" t="s">
        <v>5722</v>
      </c>
      <c r="BU1114" s="86"/>
      <c r="BV1114" s="86">
        <f t="shared" si="742"/>
        <v>0</v>
      </c>
      <c r="BW1114" s="105" t="str">
        <f t="shared" si="743"/>
        <v/>
      </c>
      <c r="BX1114" s="86">
        <f t="shared" si="778"/>
        <v>0</v>
      </c>
      <c r="BY1114" s="86">
        <f t="shared" si="779"/>
        <v>0</v>
      </c>
      <c r="BZ1114" s="91">
        <f t="shared" si="780"/>
        <v>0</v>
      </c>
      <c r="CA1114" s="91">
        <v>0</v>
      </c>
      <c r="CB1114" s="96" t="s">
        <v>5719</v>
      </c>
      <c r="CC1114" s="91">
        <f t="shared" si="744"/>
        <v>0</v>
      </c>
      <c r="CD1114" s="91">
        <f t="shared" si="745"/>
        <v>0</v>
      </c>
      <c r="CE1114" s="93">
        <f t="shared" si="746"/>
        <v>0</v>
      </c>
      <c r="CF1114" s="93">
        <f t="shared" si="747"/>
        <v>0</v>
      </c>
      <c r="CG1114" s="105"/>
      <c r="CH1114" s="105"/>
      <c r="CI1114" s="86"/>
      <c r="CJ1114" s="188"/>
      <c r="CK1114" s="181">
        <f t="shared" si="748"/>
        <v>0</v>
      </c>
      <c r="CL1114" s="181">
        <f t="shared" si="749"/>
        <v>0</v>
      </c>
      <c r="CM1114" s="86" t="s">
        <v>5723</v>
      </c>
      <c r="CN1114" s="182"/>
      <c r="CO1114" s="183"/>
      <c r="CP1114" s="86" t="s">
        <v>5724</v>
      </c>
      <c r="CQ1114" s="153"/>
      <c r="CR1114" s="187" t="e">
        <f t="shared" si="750"/>
        <v>#VALUE!</v>
      </c>
      <c r="CS1114" s="188">
        <v>0</v>
      </c>
      <c r="CT1114" s="188" t="e">
        <f t="shared" si="752"/>
        <v>#VALUE!</v>
      </c>
      <c r="CU1114" s="93"/>
      <c r="CV1114" s="94">
        <f t="shared" si="775"/>
        <v>0</v>
      </c>
      <c r="CW1114" s="93">
        <f t="shared" si="776"/>
        <v>0</v>
      </c>
      <c r="CX1114" s="86">
        <f t="shared" si="777"/>
        <v>0</v>
      </c>
      <c r="CY1114" s="93" t="e">
        <f t="shared" si="753"/>
        <v>#VALUE!</v>
      </c>
      <c r="CZ1114" s="93">
        <v>0</v>
      </c>
      <c r="DA1114" s="93">
        <v>0</v>
      </c>
      <c r="DB1114" s="93" t="e">
        <f t="shared" si="754"/>
        <v>#VALUE!</v>
      </c>
      <c r="DC1114" s="93">
        <v>0</v>
      </c>
      <c r="DD1114" s="91">
        <v>0</v>
      </c>
      <c r="DE1114" s="93" t="e">
        <f t="shared" si="755"/>
        <v>#VALUE!</v>
      </c>
      <c r="DF1114" s="93">
        <f t="shared" si="768"/>
        <v>0</v>
      </c>
      <c r="DG1114" s="93"/>
      <c r="DH1114" s="93">
        <v>0</v>
      </c>
      <c r="DI1114" s="93">
        <v>0</v>
      </c>
      <c r="DJ1114" s="86">
        <f t="shared" si="756"/>
        <v>0</v>
      </c>
      <c r="DK1114" s="91">
        <v>0</v>
      </c>
      <c r="DL1114" s="93"/>
      <c r="DM1114" s="93">
        <v>0</v>
      </c>
      <c r="DN1114" s="93" t="e">
        <f t="shared" si="769"/>
        <v>#VALUE!</v>
      </c>
      <c r="DO1114" s="93" t="e">
        <f t="shared" si="757"/>
        <v>#VALUE!</v>
      </c>
      <c r="DP1114" s="92" t="e">
        <f t="shared" si="758"/>
        <v>#VALUE!</v>
      </c>
      <c r="DQ1114" s="97">
        <f t="shared" si="770"/>
        <v>0</v>
      </c>
      <c r="DR1114" s="98">
        <f t="shared" si="759"/>
        <v>10</v>
      </c>
      <c r="DS1114" s="93" t="str">
        <f t="shared" si="760"/>
        <v>Mã tin sai !!!</v>
      </c>
      <c r="DT1114" s="93"/>
      <c r="DU1114" s="78" t="e">
        <f t="shared" si="771"/>
        <v>#VALUE!</v>
      </c>
      <c r="DV1114" s="78" t="e">
        <f>INDEX('08_DMGiaDat'!$L:$L,MATCH(DU1114,'08_DMGiaDat'!$R:$R,0))</f>
        <v>#VALUE!</v>
      </c>
      <c r="DW1114" s="78" t="str">
        <f t="shared" si="772"/>
        <v>5010700200100000001</v>
      </c>
      <c r="DX1114" s="78" t="str">
        <f>IFERROR(VLOOKUP(DW1114,'08_DMGiaDat'!C1018:C1019,2,FALSE),"N")</f>
        <v>N</v>
      </c>
      <c r="DY1114" s="78" t="str">
        <f t="shared" si="773"/>
        <v>50107002001001</v>
      </c>
      <c r="DZ1114" s="78" t="str">
        <f>IFERROR(VLOOKUP(DY1114,'08_DMGiaDat'!C1018:C1019,2,FALSE),"N")</f>
        <v>N</v>
      </c>
      <c r="EA1114" s="78" t="str">
        <f t="shared" si="774"/>
        <v>5010700200100000001</v>
      </c>
      <c r="EB1114" s="78" t="str">
        <f>IFERROR(VLOOKUP(EA1114,'08_DMGiaDat'!C1018:C1019,2,FALSE),"N")</f>
        <v>N</v>
      </c>
      <c r="EC1114" s="92" t="e">
        <f>IF(DV1114&lt;&gt;"N",DV1114,IF(DX1114&lt;&gt;"N",DX1114,IF(DZ1114&lt;&gt;"N",DZ1114*VLOOKUP(LEFT(CB1114,3),'03_DMMucDich'!C1002:C1006,5,FALSE),IF(EB1114&lt;&gt;"N",EB1114*VLOOKUP(LEFT(CB1114,3),'03_DMMucDich'!C1002:C1006,5,FALSE),"N/A"))))</f>
        <v>#VALUE!</v>
      </c>
    </row>
    <row r="1115" spans="1:133" s="34" customFormat="1" ht="16" x14ac:dyDescent="0.2">
      <c r="A1115" s="85">
        <v>1101</v>
      </c>
      <c r="B1115" s="86"/>
      <c r="C1115" s="87"/>
      <c r="D1115" s="141"/>
      <c r="E1115" s="86"/>
      <c r="F1115" s="88"/>
      <c r="G1115" s="88" t="s">
        <v>5718</v>
      </c>
      <c r="H1115" s="151">
        <v>2022</v>
      </c>
      <c r="I1115" s="86"/>
      <c r="J1115" s="86"/>
      <c r="K1115" s="145"/>
      <c r="L1115" s="105"/>
      <c r="M1115" s="86"/>
      <c r="N1115" s="105"/>
      <c r="O1115" s="105"/>
      <c r="P1115" s="86"/>
      <c r="Q1115" s="86"/>
      <c r="R1115" s="153"/>
      <c r="S1115" s="86"/>
      <c r="T1115" s="86"/>
      <c r="U1115" s="86"/>
      <c r="V1115" s="86" t="str">
        <f t="shared" si="740"/>
        <v xml:space="preserve">, </v>
      </c>
      <c r="W1115" s="86"/>
      <c r="X1115" s="86"/>
      <c r="Y1115" s="86"/>
      <c r="Z1115" s="88"/>
      <c r="AA1115" s="105"/>
      <c r="AB1115" s="86"/>
      <c r="AC1115" s="90"/>
      <c r="AD1115" s="86"/>
      <c r="AE1115" s="86"/>
      <c r="AF1115" s="86"/>
      <c r="AG1115" s="86"/>
      <c r="AH1115" s="160"/>
      <c r="AI1115" s="153"/>
      <c r="AJ1115" s="153"/>
      <c r="AK1115" s="86"/>
      <c r="AL1115" s="86"/>
      <c r="AM1115" s="153"/>
      <c r="AN1115" s="153"/>
      <c r="AO1115" s="165"/>
      <c r="AP1115" s="153"/>
      <c r="AQ1115" s="153"/>
      <c r="AR1115" s="166">
        <v>0</v>
      </c>
      <c r="AS1115" s="88" t="s">
        <v>5719</v>
      </c>
      <c r="AT1115" s="92">
        <f t="shared" si="751"/>
        <v>0</v>
      </c>
      <c r="AU1115" s="93">
        <v>0</v>
      </c>
      <c r="AV1115" s="93">
        <v>0</v>
      </c>
      <c r="AW1115" s="166">
        <v>0</v>
      </c>
      <c r="AX1115" s="93">
        <v>0</v>
      </c>
      <c r="AY1115" s="177"/>
      <c r="AZ1115" s="177">
        <v>0</v>
      </c>
      <c r="BA1115" s="178"/>
      <c r="BB1115" s="105"/>
      <c r="BC1115" s="105"/>
      <c r="BD1115" s="93"/>
      <c r="BE1115" s="93">
        <v>0</v>
      </c>
      <c r="BF1115" s="91">
        <v>0</v>
      </c>
      <c r="BG1115" s="94"/>
      <c r="BH1115" s="95"/>
      <c r="BI1115" s="93">
        <f t="shared" si="761"/>
        <v>0</v>
      </c>
      <c r="BJ1115" s="105">
        <f t="shared" si="762"/>
        <v>0</v>
      </c>
      <c r="BK1115" s="88">
        <f t="shared" si="763"/>
        <v>0</v>
      </c>
      <c r="BL1115" s="86">
        <f t="shared" si="764"/>
        <v>0</v>
      </c>
      <c r="BM1115" s="105">
        <f t="shared" si="765"/>
        <v>0</v>
      </c>
      <c r="BN1115" s="86">
        <f t="shared" si="766"/>
        <v>0</v>
      </c>
      <c r="BO1115" s="86">
        <f t="shared" si="767"/>
        <v>0</v>
      </c>
      <c r="BP1115" s="86">
        <f t="shared" si="741"/>
        <v>0</v>
      </c>
      <c r="BQ1115" s="160"/>
      <c r="BR1115" s="86" t="s">
        <v>5720</v>
      </c>
      <c r="BS1115" s="88" t="s">
        <v>5721</v>
      </c>
      <c r="BT1115" s="86" t="s">
        <v>5722</v>
      </c>
      <c r="BU1115" s="86"/>
      <c r="BV1115" s="86">
        <f t="shared" si="742"/>
        <v>0</v>
      </c>
      <c r="BW1115" s="105" t="str">
        <f t="shared" si="743"/>
        <v/>
      </c>
      <c r="BX1115" s="86">
        <f t="shared" si="778"/>
        <v>0</v>
      </c>
      <c r="BY1115" s="86">
        <f t="shared" si="779"/>
        <v>0</v>
      </c>
      <c r="BZ1115" s="91">
        <f t="shared" si="780"/>
        <v>0</v>
      </c>
      <c r="CA1115" s="91">
        <v>0</v>
      </c>
      <c r="CB1115" s="96" t="s">
        <v>5719</v>
      </c>
      <c r="CC1115" s="91">
        <f t="shared" si="744"/>
        <v>0</v>
      </c>
      <c r="CD1115" s="91">
        <f t="shared" si="745"/>
        <v>0</v>
      </c>
      <c r="CE1115" s="93">
        <f t="shared" si="746"/>
        <v>0</v>
      </c>
      <c r="CF1115" s="93">
        <f t="shared" si="747"/>
        <v>0</v>
      </c>
      <c r="CG1115" s="105"/>
      <c r="CH1115" s="105"/>
      <c r="CI1115" s="86"/>
      <c r="CJ1115" s="188"/>
      <c r="CK1115" s="181">
        <f t="shared" si="748"/>
        <v>0</v>
      </c>
      <c r="CL1115" s="181">
        <f t="shared" si="749"/>
        <v>0</v>
      </c>
      <c r="CM1115" s="86" t="s">
        <v>5723</v>
      </c>
      <c r="CN1115" s="182"/>
      <c r="CO1115" s="183"/>
      <c r="CP1115" s="86" t="s">
        <v>5724</v>
      </c>
      <c r="CQ1115" s="153"/>
      <c r="CR1115" s="187" t="e">
        <f t="shared" si="750"/>
        <v>#VALUE!</v>
      </c>
      <c r="CS1115" s="188">
        <v>0</v>
      </c>
      <c r="CT1115" s="188" t="e">
        <f t="shared" si="752"/>
        <v>#VALUE!</v>
      </c>
      <c r="CU1115" s="93"/>
      <c r="CV1115" s="94">
        <f t="shared" si="775"/>
        <v>0</v>
      </c>
      <c r="CW1115" s="93">
        <f t="shared" si="776"/>
        <v>0</v>
      </c>
      <c r="CX1115" s="86">
        <f t="shared" si="777"/>
        <v>0</v>
      </c>
      <c r="CY1115" s="93" t="e">
        <f t="shared" si="753"/>
        <v>#VALUE!</v>
      </c>
      <c r="CZ1115" s="93">
        <v>0</v>
      </c>
      <c r="DA1115" s="93">
        <v>0</v>
      </c>
      <c r="DB1115" s="93" t="e">
        <f t="shared" si="754"/>
        <v>#VALUE!</v>
      </c>
      <c r="DC1115" s="93">
        <v>0</v>
      </c>
      <c r="DD1115" s="91">
        <v>0</v>
      </c>
      <c r="DE1115" s="93" t="e">
        <f t="shared" si="755"/>
        <v>#VALUE!</v>
      </c>
      <c r="DF1115" s="93">
        <f t="shared" si="768"/>
        <v>0</v>
      </c>
      <c r="DG1115" s="93"/>
      <c r="DH1115" s="93">
        <v>0</v>
      </c>
      <c r="DI1115" s="93">
        <v>0</v>
      </c>
      <c r="DJ1115" s="86">
        <f t="shared" si="756"/>
        <v>0</v>
      </c>
      <c r="DK1115" s="91">
        <v>0</v>
      </c>
      <c r="DL1115" s="93"/>
      <c r="DM1115" s="93">
        <v>0</v>
      </c>
      <c r="DN1115" s="93" t="e">
        <f t="shared" si="769"/>
        <v>#VALUE!</v>
      </c>
      <c r="DO1115" s="93" t="e">
        <f t="shared" si="757"/>
        <v>#VALUE!</v>
      </c>
      <c r="DP1115" s="92" t="e">
        <f t="shared" si="758"/>
        <v>#VALUE!</v>
      </c>
      <c r="DQ1115" s="97">
        <f t="shared" si="770"/>
        <v>0</v>
      </c>
      <c r="DR1115" s="98">
        <f t="shared" si="759"/>
        <v>10</v>
      </c>
      <c r="DS1115" s="93" t="str">
        <f t="shared" si="760"/>
        <v>Mã tin sai !!!</v>
      </c>
      <c r="DT1115" s="93"/>
      <c r="DU1115" s="78" t="e">
        <f t="shared" si="771"/>
        <v>#VALUE!</v>
      </c>
      <c r="DV1115" s="78" t="e">
        <f>INDEX('08_DMGiaDat'!$L:$L,MATCH(DU1115,'08_DMGiaDat'!$R:$R,0))</f>
        <v>#VALUE!</v>
      </c>
      <c r="DW1115" s="78" t="str">
        <f t="shared" si="772"/>
        <v>5010700200100000001</v>
      </c>
      <c r="DX1115" s="78" t="str">
        <f>IFERROR(VLOOKUP(DW1115,'08_DMGiaDat'!C1118:C1119,2,FALSE),"N")</f>
        <v>N</v>
      </c>
      <c r="DY1115" s="78" t="str">
        <f t="shared" si="773"/>
        <v>50107002001001</v>
      </c>
      <c r="DZ1115" s="78" t="str">
        <f>IFERROR(VLOOKUP(DY1115,'08_DMGiaDat'!C1118:C1119,2,FALSE),"N")</f>
        <v>N</v>
      </c>
      <c r="EA1115" s="78" t="str">
        <f t="shared" si="774"/>
        <v>5010700200100000001</v>
      </c>
      <c r="EB1115" s="78" t="str">
        <f>IFERROR(VLOOKUP(EA1115,'08_DMGiaDat'!C1118:C1119,2,FALSE),"N")</f>
        <v>N</v>
      </c>
      <c r="EC1115" s="92" t="e">
        <f>IF(DV1115&lt;&gt;"N",DV1115,IF(DX1115&lt;&gt;"N",DX1115,IF(DZ1115&lt;&gt;"N",DZ1115*VLOOKUP(LEFT(CB1115,3),'03_DMMucDich'!C1102:C1106,5,FALSE),IF(EB1115&lt;&gt;"N",EB1115*VLOOKUP(LEFT(CB1115,3),'03_DMMucDich'!C1102:C1106,5,FALSE),"N/A"))))</f>
        <v>#VALUE!</v>
      </c>
    </row>
    <row r="1116" spans="1:133" s="34" customFormat="1" ht="16" x14ac:dyDescent="0.2">
      <c r="A1116" s="85">
        <v>1102</v>
      </c>
      <c r="B1116" s="86"/>
      <c r="C1116" s="87"/>
      <c r="D1116" s="141"/>
      <c r="E1116" s="86"/>
      <c r="F1116" s="88"/>
      <c r="G1116" s="88" t="s">
        <v>5718</v>
      </c>
      <c r="H1116" s="151">
        <v>2022</v>
      </c>
      <c r="I1116" s="86"/>
      <c r="J1116" s="86"/>
      <c r="K1116" s="145"/>
      <c r="L1116" s="105"/>
      <c r="M1116" s="86"/>
      <c r="N1116" s="105"/>
      <c r="O1116" s="105"/>
      <c r="P1116" s="86"/>
      <c r="Q1116" s="86"/>
      <c r="R1116" s="153"/>
      <c r="S1116" s="86"/>
      <c r="T1116" s="86"/>
      <c r="U1116" s="86"/>
      <c r="V1116" s="86" t="str">
        <f t="shared" si="740"/>
        <v xml:space="preserve">, </v>
      </c>
      <c r="W1116" s="86"/>
      <c r="X1116" s="86"/>
      <c r="Y1116" s="86"/>
      <c r="Z1116" s="88"/>
      <c r="AA1116" s="105"/>
      <c r="AB1116" s="86"/>
      <c r="AC1116" s="90"/>
      <c r="AD1116" s="86"/>
      <c r="AE1116" s="86"/>
      <c r="AF1116" s="86"/>
      <c r="AG1116" s="86"/>
      <c r="AH1116" s="160"/>
      <c r="AI1116" s="153"/>
      <c r="AJ1116" s="153"/>
      <c r="AK1116" s="86"/>
      <c r="AL1116" s="86"/>
      <c r="AM1116" s="153"/>
      <c r="AN1116" s="153"/>
      <c r="AO1116" s="165"/>
      <c r="AP1116" s="153"/>
      <c r="AQ1116" s="153"/>
      <c r="AR1116" s="166">
        <v>0</v>
      </c>
      <c r="AS1116" s="88" t="s">
        <v>5719</v>
      </c>
      <c r="AT1116" s="92">
        <f t="shared" si="751"/>
        <v>0</v>
      </c>
      <c r="AU1116" s="93">
        <v>0</v>
      </c>
      <c r="AV1116" s="93">
        <v>0</v>
      </c>
      <c r="AW1116" s="166">
        <v>0</v>
      </c>
      <c r="AX1116" s="93">
        <v>0</v>
      </c>
      <c r="AY1116" s="177"/>
      <c r="AZ1116" s="177">
        <v>0</v>
      </c>
      <c r="BA1116" s="178"/>
      <c r="BB1116" s="105"/>
      <c r="BC1116" s="105"/>
      <c r="BD1116" s="93"/>
      <c r="BE1116" s="93">
        <v>0</v>
      </c>
      <c r="BF1116" s="91">
        <v>0</v>
      </c>
      <c r="BG1116" s="94"/>
      <c r="BH1116" s="95"/>
      <c r="BI1116" s="93">
        <f t="shared" si="761"/>
        <v>0</v>
      </c>
      <c r="BJ1116" s="105">
        <f t="shared" si="762"/>
        <v>0</v>
      </c>
      <c r="BK1116" s="88">
        <f t="shared" si="763"/>
        <v>0</v>
      </c>
      <c r="BL1116" s="86">
        <f t="shared" si="764"/>
        <v>0</v>
      </c>
      <c r="BM1116" s="105">
        <f t="shared" si="765"/>
        <v>0</v>
      </c>
      <c r="BN1116" s="86">
        <f t="shared" si="766"/>
        <v>0</v>
      </c>
      <c r="BO1116" s="86">
        <f t="shared" si="767"/>
        <v>0</v>
      </c>
      <c r="BP1116" s="86">
        <f t="shared" si="741"/>
        <v>0</v>
      </c>
      <c r="BQ1116" s="160"/>
      <c r="BR1116" s="86" t="s">
        <v>5720</v>
      </c>
      <c r="BS1116" s="88" t="s">
        <v>5721</v>
      </c>
      <c r="BT1116" s="86" t="s">
        <v>5722</v>
      </c>
      <c r="BU1116" s="86"/>
      <c r="BV1116" s="86">
        <f t="shared" si="742"/>
        <v>0</v>
      </c>
      <c r="BW1116" s="105" t="str">
        <f t="shared" si="743"/>
        <v/>
      </c>
      <c r="BX1116" s="86">
        <f t="shared" si="778"/>
        <v>0</v>
      </c>
      <c r="BY1116" s="86">
        <f t="shared" si="779"/>
        <v>0</v>
      </c>
      <c r="BZ1116" s="91">
        <f t="shared" si="780"/>
        <v>0</v>
      </c>
      <c r="CA1116" s="91">
        <v>0</v>
      </c>
      <c r="CB1116" s="96" t="s">
        <v>5719</v>
      </c>
      <c r="CC1116" s="91">
        <f t="shared" si="744"/>
        <v>0</v>
      </c>
      <c r="CD1116" s="91">
        <f t="shared" si="745"/>
        <v>0</v>
      </c>
      <c r="CE1116" s="93">
        <f t="shared" si="746"/>
        <v>0</v>
      </c>
      <c r="CF1116" s="93">
        <f t="shared" si="747"/>
        <v>0</v>
      </c>
      <c r="CG1116" s="105"/>
      <c r="CH1116" s="105"/>
      <c r="CI1116" s="86"/>
      <c r="CJ1116" s="188"/>
      <c r="CK1116" s="181">
        <f t="shared" si="748"/>
        <v>0</v>
      </c>
      <c r="CL1116" s="181">
        <f t="shared" si="749"/>
        <v>0</v>
      </c>
      <c r="CM1116" s="86" t="s">
        <v>5723</v>
      </c>
      <c r="CN1116" s="182"/>
      <c r="CO1116" s="183"/>
      <c r="CP1116" s="86" t="s">
        <v>5724</v>
      </c>
      <c r="CQ1116" s="153"/>
      <c r="CR1116" s="187" t="e">
        <f t="shared" si="750"/>
        <v>#VALUE!</v>
      </c>
      <c r="CS1116" s="188">
        <v>0</v>
      </c>
      <c r="CT1116" s="188" t="e">
        <f t="shared" si="752"/>
        <v>#VALUE!</v>
      </c>
      <c r="CU1116" s="93"/>
      <c r="CV1116" s="94">
        <f t="shared" si="775"/>
        <v>0</v>
      </c>
      <c r="CW1116" s="93">
        <f t="shared" si="776"/>
        <v>0</v>
      </c>
      <c r="CX1116" s="86">
        <f t="shared" si="777"/>
        <v>0</v>
      </c>
      <c r="CY1116" s="93" t="e">
        <f t="shared" si="753"/>
        <v>#VALUE!</v>
      </c>
      <c r="CZ1116" s="93">
        <v>0</v>
      </c>
      <c r="DA1116" s="93">
        <v>0</v>
      </c>
      <c r="DB1116" s="93" t="e">
        <f t="shared" si="754"/>
        <v>#VALUE!</v>
      </c>
      <c r="DC1116" s="93">
        <v>0</v>
      </c>
      <c r="DD1116" s="91">
        <v>0</v>
      </c>
      <c r="DE1116" s="93" t="e">
        <f t="shared" si="755"/>
        <v>#VALUE!</v>
      </c>
      <c r="DF1116" s="93">
        <f t="shared" si="768"/>
        <v>0</v>
      </c>
      <c r="DG1116" s="93"/>
      <c r="DH1116" s="93">
        <v>0</v>
      </c>
      <c r="DI1116" s="93">
        <v>0</v>
      </c>
      <c r="DJ1116" s="86">
        <f t="shared" si="756"/>
        <v>0</v>
      </c>
      <c r="DK1116" s="91">
        <v>0</v>
      </c>
      <c r="DL1116" s="93"/>
      <c r="DM1116" s="93">
        <v>0</v>
      </c>
      <c r="DN1116" s="93" t="e">
        <f t="shared" si="769"/>
        <v>#VALUE!</v>
      </c>
      <c r="DO1116" s="93" t="e">
        <f t="shared" si="757"/>
        <v>#VALUE!</v>
      </c>
      <c r="DP1116" s="92" t="e">
        <f t="shared" si="758"/>
        <v>#VALUE!</v>
      </c>
      <c r="DQ1116" s="97">
        <f t="shared" si="770"/>
        <v>0</v>
      </c>
      <c r="DR1116" s="98">
        <f t="shared" si="759"/>
        <v>10</v>
      </c>
      <c r="DS1116" s="93" t="str">
        <f t="shared" si="760"/>
        <v>Mã tin sai !!!</v>
      </c>
      <c r="DT1116" s="93"/>
      <c r="DU1116" s="78" t="e">
        <f t="shared" si="771"/>
        <v>#VALUE!</v>
      </c>
      <c r="DV1116" s="78" t="e">
        <f>INDEX('08_DMGiaDat'!$L:$L,MATCH(DU1116,'08_DMGiaDat'!$R:$R,0))</f>
        <v>#VALUE!</v>
      </c>
      <c r="DW1116" s="78" t="str">
        <f t="shared" si="772"/>
        <v>5010700200100000001</v>
      </c>
      <c r="DX1116" s="78" t="str">
        <f>IFERROR(VLOOKUP(DW1116,'08_DMGiaDat'!C1118:C1119,2,FALSE),"N")</f>
        <v>N</v>
      </c>
      <c r="DY1116" s="78" t="str">
        <f t="shared" si="773"/>
        <v>50107002001001</v>
      </c>
      <c r="DZ1116" s="78" t="str">
        <f>IFERROR(VLOOKUP(DY1116,'08_DMGiaDat'!C1118:C1119,2,FALSE),"N")</f>
        <v>N</v>
      </c>
      <c r="EA1116" s="78" t="str">
        <f t="shared" si="774"/>
        <v>5010700200100000001</v>
      </c>
      <c r="EB1116" s="78" t="str">
        <f>IFERROR(VLOOKUP(EA1116,'08_DMGiaDat'!C1118:C1119,2,FALSE),"N")</f>
        <v>N</v>
      </c>
      <c r="EC1116" s="92" t="e">
        <f>IF(DV1116&lt;&gt;"N",DV1116,IF(DX1116&lt;&gt;"N",DX1116,IF(DZ1116&lt;&gt;"N",DZ1116*VLOOKUP(LEFT(CB1116,3),'03_DMMucDich'!C1102:C1106,5,FALSE),IF(EB1116&lt;&gt;"N",EB1116*VLOOKUP(LEFT(CB1116,3),'03_DMMucDich'!C1102:C1106,5,FALSE),"N/A"))))</f>
        <v>#VALUE!</v>
      </c>
    </row>
    <row r="1117" spans="1:133" s="34" customFormat="1" ht="16" x14ac:dyDescent="0.2">
      <c r="A1117" s="85">
        <v>1103</v>
      </c>
      <c r="B1117" s="86"/>
      <c r="C1117" s="87"/>
      <c r="D1117" s="141"/>
      <c r="E1117" s="86"/>
      <c r="F1117" s="88"/>
      <c r="G1117" s="88" t="s">
        <v>5718</v>
      </c>
      <c r="H1117" s="151">
        <v>2022</v>
      </c>
      <c r="I1117" s="86"/>
      <c r="J1117" s="86"/>
      <c r="K1117" s="145"/>
      <c r="L1117" s="105"/>
      <c r="M1117" s="86"/>
      <c r="N1117" s="105"/>
      <c r="O1117" s="105"/>
      <c r="P1117" s="86"/>
      <c r="Q1117" s="86"/>
      <c r="R1117" s="153"/>
      <c r="S1117" s="86"/>
      <c r="T1117" s="86"/>
      <c r="U1117" s="86"/>
      <c r="V1117" s="86" t="str">
        <f t="shared" si="740"/>
        <v xml:space="preserve">, </v>
      </c>
      <c r="W1117" s="86"/>
      <c r="X1117" s="86"/>
      <c r="Y1117" s="86"/>
      <c r="Z1117" s="88"/>
      <c r="AA1117" s="105"/>
      <c r="AB1117" s="86"/>
      <c r="AC1117" s="90"/>
      <c r="AD1117" s="86"/>
      <c r="AE1117" s="86"/>
      <c r="AF1117" s="86"/>
      <c r="AG1117" s="86"/>
      <c r="AH1117" s="160"/>
      <c r="AI1117" s="153"/>
      <c r="AJ1117" s="153"/>
      <c r="AK1117" s="86"/>
      <c r="AL1117" s="86"/>
      <c r="AM1117" s="153"/>
      <c r="AN1117" s="153"/>
      <c r="AO1117" s="165"/>
      <c r="AP1117" s="153"/>
      <c r="AQ1117" s="153"/>
      <c r="AR1117" s="166">
        <v>0</v>
      </c>
      <c r="AS1117" s="88" t="s">
        <v>5719</v>
      </c>
      <c r="AT1117" s="92">
        <f t="shared" si="751"/>
        <v>0</v>
      </c>
      <c r="AU1117" s="93">
        <v>0</v>
      </c>
      <c r="AV1117" s="93">
        <v>0</v>
      </c>
      <c r="AW1117" s="166">
        <v>0</v>
      </c>
      <c r="AX1117" s="93">
        <v>0</v>
      </c>
      <c r="AY1117" s="177"/>
      <c r="AZ1117" s="177">
        <v>0</v>
      </c>
      <c r="BA1117" s="178"/>
      <c r="BB1117" s="105"/>
      <c r="BC1117" s="105"/>
      <c r="BD1117" s="93"/>
      <c r="BE1117" s="93">
        <v>0</v>
      </c>
      <c r="BF1117" s="91">
        <v>0</v>
      </c>
      <c r="BG1117" s="94"/>
      <c r="BH1117" s="95"/>
      <c r="BI1117" s="93">
        <f t="shared" si="761"/>
        <v>0</v>
      </c>
      <c r="BJ1117" s="105">
        <f t="shared" si="762"/>
        <v>0</v>
      </c>
      <c r="BK1117" s="88">
        <f t="shared" si="763"/>
        <v>0</v>
      </c>
      <c r="BL1117" s="86">
        <f t="shared" si="764"/>
        <v>0</v>
      </c>
      <c r="BM1117" s="105">
        <f t="shared" si="765"/>
        <v>0</v>
      </c>
      <c r="BN1117" s="86">
        <f t="shared" si="766"/>
        <v>0</v>
      </c>
      <c r="BO1117" s="86">
        <f t="shared" si="767"/>
        <v>0</v>
      </c>
      <c r="BP1117" s="86">
        <f t="shared" si="741"/>
        <v>0</v>
      </c>
      <c r="BQ1117" s="160"/>
      <c r="BR1117" s="86" t="s">
        <v>5720</v>
      </c>
      <c r="BS1117" s="88" t="s">
        <v>5721</v>
      </c>
      <c r="BT1117" s="86" t="s">
        <v>5722</v>
      </c>
      <c r="BU1117" s="86"/>
      <c r="BV1117" s="86">
        <f t="shared" si="742"/>
        <v>0</v>
      </c>
      <c r="BW1117" s="105" t="str">
        <f t="shared" si="743"/>
        <v/>
      </c>
      <c r="BX1117" s="86">
        <f t="shared" si="778"/>
        <v>0</v>
      </c>
      <c r="BY1117" s="86">
        <f t="shared" si="779"/>
        <v>0</v>
      </c>
      <c r="BZ1117" s="91">
        <f t="shared" si="780"/>
        <v>0</v>
      </c>
      <c r="CA1117" s="91">
        <v>0</v>
      </c>
      <c r="CB1117" s="96" t="s">
        <v>5719</v>
      </c>
      <c r="CC1117" s="91">
        <f t="shared" si="744"/>
        <v>0</v>
      </c>
      <c r="CD1117" s="91">
        <f t="shared" si="745"/>
        <v>0</v>
      </c>
      <c r="CE1117" s="93">
        <f t="shared" si="746"/>
        <v>0</v>
      </c>
      <c r="CF1117" s="93">
        <f t="shared" si="747"/>
        <v>0</v>
      </c>
      <c r="CG1117" s="105"/>
      <c r="CH1117" s="105"/>
      <c r="CI1117" s="86"/>
      <c r="CJ1117" s="188"/>
      <c r="CK1117" s="181">
        <f t="shared" si="748"/>
        <v>0</v>
      </c>
      <c r="CL1117" s="181">
        <f t="shared" si="749"/>
        <v>0</v>
      </c>
      <c r="CM1117" s="86" t="s">
        <v>5723</v>
      </c>
      <c r="CN1117" s="182"/>
      <c r="CO1117" s="183"/>
      <c r="CP1117" s="86" t="s">
        <v>5724</v>
      </c>
      <c r="CQ1117" s="153"/>
      <c r="CR1117" s="187" t="e">
        <f t="shared" si="750"/>
        <v>#VALUE!</v>
      </c>
      <c r="CS1117" s="188">
        <v>0</v>
      </c>
      <c r="CT1117" s="188" t="e">
        <f t="shared" si="752"/>
        <v>#VALUE!</v>
      </c>
      <c r="CU1117" s="93"/>
      <c r="CV1117" s="94">
        <f t="shared" si="775"/>
        <v>0</v>
      </c>
      <c r="CW1117" s="93">
        <f t="shared" si="776"/>
        <v>0</v>
      </c>
      <c r="CX1117" s="86">
        <f t="shared" si="777"/>
        <v>0</v>
      </c>
      <c r="CY1117" s="93" t="e">
        <f t="shared" si="753"/>
        <v>#VALUE!</v>
      </c>
      <c r="CZ1117" s="93">
        <v>0</v>
      </c>
      <c r="DA1117" s="93">
        <v>0</v>
      </c>
      <c r="DB1117" s="93" t="e">
        <f t="shared" si="754"/>
        <v>#VALUE!</v>
      </c>
      <c r="DC1117" s="93">
        <v>0</v>
      </c>
      <c r="DD1117" s="91">
        <v>0</v>
      </c>
      <c r="DE1117" s="93" t="e">
        <f t="shared" si="755"/>
        <v>#VALUE!</v>
      </c>
      <c r="DF1117" s="93">
        <f t="shared" si="768"/>
        <v>0</v>
      </c>
      <c r="DG1117" s="93"/>
      <c r="DH1117" s="93">
        <v>0</v>
      </c>
      <c r="DI1117" s="93">
        <v>0</v>
      </c>
      <c r="DJ1117" s="86">
        <f t="shared" si="756"/>
        <v>0</v>
      </c>
      <c r="DK1117" s="91">
        <v>0</v>
      </c>
      <c r="DL1117" s="93"/>
      <c r="DM1117" s="93">
        <v>0</v>
      </c>
      <c r="DN1117" s="93" t="e">
        <f t="shared" si="769"/>
        <v>#VALUE!</v>
      </c>
      <c r="DO1117" s="93" t="e">
        <f t="shared" si="757"/>
        <v>#VALUE!</v>
      </c>
      <c r="DP1117" s="92" t="e">
        <f t="shared" si="758"/>
        <v>#VALUE!</v>
      </c>
      <c r="DQ1117" s="97">
        <f t="shared" si="770"/>
        <v>0</v>
      </c>
      <c r="DR1117" s="98">
        <f t="shared" si="759"/>
        <v>10</v>
      </c>
      <c r="DS1117" s="93" t="str">
        <f t="shared" si="760"/>
        <v>Mã tin sai !!!</v>
      </c>
      <c r="DT1117" s="93"/>
      <c r="DU1117" s="78" t="e">
        <f t="shared" si="771"/>
        <v>#VALUE!</v>
      </c>
      <c r="DV1117" s="78" t="e">
        <f>INDEX('08_DMGiaDat'!$L:$L,MATCH(DU1117,'08_DMGiaDat'!$R:$R,0))</f>
        <v>#VALUE!</v>
      </c>
      <c r="DW1117" s="78" t="str">
        <f t="shared" si="772"/>
        <v>5010700200100000001</v>
      </c>
      <c r="DX1117" s="78" t="str">
        <f>IFERROR(VLOOKUP(DW1117,'08_DMGiaDat'!C1118:C1119,2,FALSE),"N")</f>
        <v>N</v>
      </c>
      <c r="DY1117" s="78" t="str">
        <f t="shared" si="773"/>
        <v>50107002001001</v>
      </c>
      <c r="DZ1117" s="78" t="str">
        <f>IFERROR(VLOOKUP(DY1117,'08_DMGiaDat'!C1118:C1119,2,FALSE),"N")</f>
        <v>N</v>
      </c>
      <c r="EA1117" s="78" t="str">
        <f t="shared" si="774"/>
        <v>5010700200100000001</v>
      </c>
      <c r="EB1117" s="78" t="str">
        <f>IFERROR(VLOOKUP(EA1117,'08_DMGiaDat'!C1118:C1119,2,FALSE),"N")</f>
        <v>N</v>
      </c>
      <c r="EC1117" s="92" t="e">
        <f>IF(DV1117&lt;&gt;"N",DV1117,IF(DX1117&lt;&gt;"N",DX1117,IF(DZ1117&lt;&gt;"N",DZ1117*VLOOKUP(LEFT(CB1117,3),'03_DMMucDich'!C1102:C1106,5,FALSE),IF(EB1117&lt;&gt;"N",EB1117*VLOOKUP(LEFT(CB1117,3),'03_DMMucDich'!C1102:C1106,5,FALSE),"N/A"))))</f>
        <v>#VALUE!</v>
      </c>
    </row>
    <row r="1118" spans="1:133" s="34" customFormat="1" ht="16" x14ac:dyDescent="0.2">
      <c r="A1118" s="85">
        <v>1104</v>
      </c>
      <c r="B1118" s="86"/>
      <c r="C1118" s="87"/>
      <c r="D1118" s="141"/>
      <c r="E1118" s="86"/>
      <c r="F1118" s="88"/>
      <c r="G1118" s="88" t="s">
        <v>5718</v>
      </c>
      <c r="H1118" s="151">
        <v>2022</v>
      </c>
      <c r="I1118" s="86"/>
      <c r="J1118" s="86"/>
      <c r="K1118" s="145"/>
      <c r="L1118" s="105"/>
      <c r="M1118" s="86"/>
      <c r="N1118" s="105"/>
      <c r="O1118" s="105"/>
      <c r="P1118" s="86"/>
      <c r="Q1118" s="86"/>
      <c r="R1118" s="153"/>
      <c r="S1118" s="86"/>
      <c r="T1118" s="86"/>
      <c r="U1118" s="86"/>
      <c r="V1118" s="86" t="str">
        <f t="shared" si="740"/>
        <v xml:space="preserve">, </v>
      </c>
      <c r="W1118" s="86"/>
      <c r="X1118" s="86"/>
      <c r="Y1118" s="86"/>
      <c r="Z1118" s="88"/>
      <c r="AA1118" s="105"/>
      <c r="AB1118" s="86"/>
      <c r="AC1118" s="90"/>
      <c r="AD1118" s="86"/>
      <c r="AE1118" s="86"/>
      <c r="AF1118" s="86"/>
      <c r="AG1118" s="86"/>
      <c r="AH1118" s="160"/>
      <c r="AI1118" s="153"/>
      <c r="AJ1118" s="153"/>
      <c r="AK1118" s="86"/>
      <c r="AL1118" s="86"/>
      <c r="AM1118" s="153"/>
      <c r="AN1118" s="153"/>
      <c r="AO1118" s="165"/>
      <c r="AP1118" s="153"/>
      <c r="AQ1118" s="153"/>
      <c r="AR1118" s="166">
        <v>0</v>
      </c>
      <c r="AS1118" s="88" t="s">
        <v>5719</v>
      </c>
      <c r="AT1118" s="92">
        <f t="shared" si="751"/>
        <v>0</v>
      </c>
      <c r="AU1118" s="93">
        <v>0</v>
      </c>
      <c r="AV1118" s="93">
        <v>0</v>
      </c>
      <c r="AW1118" s="166">
        <v>0</v>
      </c>
      <c r="AX1118" s="93">
        <v>0</v>
      </c>
      <c r="AY1118" s="177"/>
      <c r="AZ1118" s="177">
        <v>0</v>
      </c>
      <c r="BA1118" s="178"/>
      <c r="BB1118" s="105"/>
      <c r="BC1118" s="105"/>
      <c r="BD1118" s="93"/>
      <c r="BE1118" s="93">
        <v>0</v>
      </c>
      <c r="BF1118" s="91">
        <v>0</v>
      </c>
      <c r="BG1118" s="94"/>
      <c r="BH1118" s="95"/>
      <c r="BI1118" s="93">
        <f t="shared" si="761"/>
        <v>0</v>
      </c>
      <c r="BJ1118" s="105">
        <f t="shared" si="762"/>
        <v>0</v>
      </c>
      <c r="BK1118" s="88">
        <f t="shared" si="763"/>
        <v>0</v>
      </c>
      <c r="BL1118" s="86">
        <f t="shared" si="764"/>
        <v>0</v>
      </c>
      <c r="BM1118" s="105">
        <f t="shared" si="765"/>
        <v>0</v>
      </c>
      <c r="BN1118" s="86">
        <f t="shared" si="766"/>
        <v>0</v>
      </c>
      <c r="BO1118" s="86">
        <f t="shared" si="767"/>
        <v>0</v>
      </c>
      <c r="BP1118" s="86">
        <f t="shared" si="741"/>
        <v>0</v>
      </c>
      <c r="BQ1118" s="160"/>
      <c r="BR1118" s="86" t="s">
        <v>5720</v>
      </c>
      <c r="BS1118" s="88" t="s">
        <v>5721</v>
      </c>
      <c r="BT1118" s="86" t="s">
        <v>5722</v>
      </c>
      <c r="BU1118" s="86"/>
      <c r="BV1118" s="86">
        <f t="shared" si="742"/>
        <v>0</v>
      </c>
      <c r="BW1118" s="105" t="str">
        <f t="shared" si="743"/>
        <v/>
      </c>
      <c r="BX1118" s="86">
        <f t="shared" si="778"/>
        <v>0</v>
      </c>
      <c r="BY1118" s="86">
        <f t="shared" si="779"/>
        <v>0</v>
      </c>
      <c r="BZ1118" s="91">
        <f t="shared" si="780"/>
        <v>0</v>
      </c>
      <c r="CA1118" s="91">
        <v>0</v>
      </c>
      <c r="CB1118" s="96" t="s">
        <v>5719</v>
      </c>
      <c r="CC1118" s="91">
        <f t="shared" si="744"/>
        <v>0</v>
      </c>
      <c r="CD1118" s="91">
        <f t="shared" si="745"/>
        <v>0</v>
      </c>
      <c r="CE1118" s="93">
        <f t="shared" si="746"/>
        <v>0</v>
      </c>
      <c r="CF1118" s="93">
        <f t="shared" si="747"/>
        <v>0</v>
      </c>
      <c r="CG1118" s="105"/>
      <c r="CH1118" s="105"/>
      <c r="CI1118" s="86"/>
      <c r="CJ1118" s="188"/>
      <c r="CK1118" s="181">
        <f t="shared" si="748"/>
        <v>0</v>
      </c>
      <c r="CL1118" s="181">
        <f t="shared" si="749"/>
        <v>0</v>
      </c>
      <c r="CM1118" s="86" t="s">
        <v>5723</v>
      </c>
      <c r="CN1118" s="182"/>
      <c r="CO1118" s="183"/>
      <c r="CP1118" s="86" t="s">
        <v>5724</v>
      </c>
      <c r="CQ1118" s="153"/>
      <c r="CR1118" s="187" t="e">
        <f t="shared" si="750"/>
        <v>#VALUE!</v>
      </c>
      <c r="CS1118" s="188">
        <v>0</v>
      </c>
      <c r="CT1118" s="188" t="e">
        <f t="shared" si="752"/>
        <v>#VALUE!</v>
      </c>
      <c r="CU1118" s="93"/>
      <c r="CV1118" s="94">
        <f t="shared" si="775"/>
        <v>0</v>
      </c>
      <c r="CW1118" s="93">
        <f t="shared" si="776"/>
        <v>0</v>
      </c>
      <c r="CX1118" s="86">
        <f t="shared" si="777"/>
        <v>0</v>
      </c>
      <c r="CY1118" s="93" t="e">
        <f t="shared" si="753"/>
        <v>#VALUE!</v>
      </c>
      <c r="CZ1118" s="93">
        <v>0</v>
      </c>
      <c r="DA1118" s="93">
        <v>0</v>
      </c>
      <c r="DB1118" s="93" t="e">
        <f t="shared" si="754"/>
        <v>#VALUE!</v>
      </c>
      <c r="DC1118" s="93">
        <v>0</v>
      </c>
      <c r="DD1118" s="91">
        <v>0</v>
      </c>
      <c r="DE1118" s="93" t="e">
        <f t="shared" si="755"/>
        <v>#VALUE!</v>
      </c>
      <c r="DF1118" s="93">
        <f t="shared" si="768"/>
        <v>0</v>
      </c>
      <c r="DG1118" s="93"/>
      <c r="DH1118" s="93">
        <v>0</v>
      </c>
      <c r="DI1118" s="93">
        <v>0</v>
      </c>
      <c r="DJ1118" s="86">
        <f t="shared" si="756"/>
        <v>0</v>
      </c>
      <c r="DK1118" s="91">
        <v>0</v>
      </c>
      <c r="DL1118" s="93"/>
      <c r="DM1118" s="93">
        <v>0</v>
      </c>
      <c r="DN1118" s="93" t="e">
        <f t="shared" si="769"/>
        <v>#VALUE!</v>
      </c>
      <c r="DO1118" s="93" t="e">
        <f t="shared" si="757"/>
        <v>#VALUE!</v>
      </c>
      <c r="DP1118" s="92" t="e">
        <f t="shared" si="758"/>
        <v>#VALUE!</v>
      </c>
      <c r="DQ1118" s="97">
        <f t="shared" si="770"/>
        <v>0</v>
      </c>
      <c r="DR1118" s="98">
        <f t="shared" si="759"/>
        <v>10</v>
      </c>
      <c r="DS1118" s="93" t="str">
        <f t="shared" si="760"/>
        <v>Mã tin sai !!!</v>
      </c>
      <c r="DT1118" s="93"/>
      <c r="DU1118" s="78" t="e">
        <f t="shared" si="771"/>
        <v>#VALUE!</v>
      </c>
      <c r="DV1118" s="78" t="e">
        <f>INDEX('08_DMGiaDat'!$L:$L,MATCH(DU1118,'08_DMGiaDat'!$R:$R,0))</f>
        <v>#VALUE!</v>
      </c>
      <c r="DW1118" s="78" t="str">
        <f t="shared" si="772"/>
        <v>5010700200100000001</v>
      </c>
      <c r="DX1118" s="78" t="str">
        <f>IFERROR(VLOOKUP(DW1118,'08_DMGiaDat'!C1118:C1119,2,FALSE),"N")</f>
        <v>N</v>
      </c>
      <c r="DY1118" s="78" t="str">
        <f t="shared" si="773"/>
        <v>50107002001001</v>
      </c>
      <c r="DZ1118" s="78" t="str">
        <f>IFERROR(VLOOKUP(DY1118,'08_DMGiaDat'!C1118:C1119,2,FALSE),"N")</f>
        <v>N</v>
      </c>
      <c r="EA1118" s="78" t="str">
        <f t="shared" si="774"/>
        <v>5010700200100000001</v>
      </c>
      <c r="EB1118" s="78" t="str">
        <f>IFERROR(VLOOKUP(EA1118,'08_DMGiaDat'!C1118:C1119,2,FALSE),"N")</f>
        <v>N</v>
      </c>
      <c r="EC1118" s="92" t="e">
        <f>IF(DV1118&lt;&gt;"N",DV1118,IF(DX1118&lt;&gt;"N",DX1118,IF(DZ1118&lt;&gt;"N",DZ1118*VLOOKUP(LEFT(CB1118,3),'03_DMMucDich'!C1102:C1106,5,FALSE),IF(EB1118&lt;&gt;"N",EB1118*VLOOKUP(LEFT(CB1118,3),'03_DMMucDich'!C1102:C1106,5,FALSE),"N/A"))))</f>
        <v>#VALUE!</v>
      </c>
    </row>
    <row r="1119" spans="1:133" s="34" customFormat="1" ht="16" x14ac:dyDescent="0.2">
      <c r="A1119" s="85">
        <v>1105</v>
      </c>
      <c r="B1119" s="86"/>
      <c r="C1119" s="87"/>
      <c r="D1119" s="141"/>
      <c r="E1119" s="86"/>
      <c r="F1119" s="88"/>
      <c r="G1119" s="88" t="s">
        <v>5718</v>
      </c>
      <c r="H1119" s="151">
        <v>2022</v>
      </c>
      <c r="I1119" s="86"/>
      <c r="J1119" s="86"/>
      <c r="K1119" s="145"/>
      <c r="L1119" s="105"/>
      <c r="M1119" s="86"/>
      <c r="N1119" s="105"/>
      <c r="O1119" s="105"/>
      <c r="P1119" s="86"/>
      <c r="Q1119" s="86"/>
      <c r="R1119" s="153"/>
      <c r="S1119" s="86"/>
      <c r="T1119" s="86"/>
      <c r="U1119" s="86"/>
      <c r="V1119" s="86" t="str">
        <f t="shared" si="740"/>
        <v xml:space="preserve">, </v>
      </c>
      <c r="W1119" s="86"/>
      <c r="X1119" s="86"/>
      <c r="Y1119" s="86"/>
      <c r="Z1119" s="88"/>
      <c r="AA1119" s="105"/>
      <c r="AB1119" s="86"/>
      <c r="AC1119" s="90"/>
      <c r="AD1119" s="86"/>
      <c r="AE1119" s="86"/>
      <c r="AF1119" s="86"/>
      <c r="AG1119" s="86"/>
      <c r="AH1119" s="160"/>
      <c r="AI1119" s="153"/>
      <c r="AJ1119" s="153"/>
      <c r="AK1119" s="86"/>
      <c r="AL1119" s="86"/>
      <c r="AM1119" s="153"/>
      <c r="AN1119" s="153"/>
      <c r="AO1119" s="165"/>
      <c r="AP1119" s="153"/>
      <c r="AQ1119" s="153"/>
      <c r="AR1119" s="166">
        <v>0</v>
      </c>
      <c r="AS1119" s="88" t="s">
        <v>5719</v>
      </c>
      <c r="AT1119" s="92">
        <f t="shared" si="751"/>
        <v>0</v>
      </c>
      <c r="AU1119" s="93">
        <v>0</v>
      </c>
      <c r="AV1119" s="93">
        <v>0</v>
      </c>
      <c r="AW1119" s="166">
        <v>0</v>
      </c>
      <c r="AX1119" s="93">
        <v>0</v>
      </c>
      <c r="AY1119" s="177"/>
      <c r="AZ1119" s="177">
        <v>0</v>
      </c>
      <c r="BA1119" s="178"/>
      <c r="BB1119" s="105"/>
      <c r="BC1119" s="105"/>
      <c r="BD1119" s="93"/>
      <c r="BE1119" s="93">
        <v>0</v>
      </c>
      <c r="BF1119" s="91">
        <v>0</v>
      </c>
      <c r="BG1119" s="94"/>
      <c r="BH1119" s="95"/>
      <c r="BI1119" s="93">
        <f t="shared" si="761"/>
        <v>0</v>
      </c>
      <c r="BJ1119" s="105">
        <f t="shared" si="762"/>
        <v>0</v>
      </c>
      <c r="BK1119" s="88">
        <f t="shared" si="763"/>
        <v>0</v>
      </c>
      <c r="BL1119" s="86">
        <f t="shared" si="764"/>
        <v>0</v>
      </c>
      <c r="BM1119" s="105">
        <f t="shared" si="765"/>
        <v>0</v>
      </c>
      <c r="BN1119" s="86">
        <f t="shared" si="766"/>
        <v>0</v>
      </c>
      <c r="BO1119" s="86">
        <f t="shared" si="767"/>
        <v>0</v>
      </c>
      <c r="BP1119" s="86">
        <f t="shared" si="741"/>
        <v>0</v>
      </c>
      <c r="BQ1119" s="160"/>
      <c r="BR1119" s="86" t="s">
        <v>5720</v>
      </c>
      <c r="BS1119" s="88" t="s">
        <v>5721</v>
      </c>
      <c r="BT1119" s="86" t="s">
        <v>5722</v>
      </c>
      <c r="BU1119" s="86"/>
      <c r="BV1119" s="86">
        <f t="shared" si="742"/>
        <v>0</v>
      </c>
      <c r="BW1119" s="105" t="str">
        <f t="shared" si="743"/>
        <v/>
      </c>
      <c r="BX1119" s="86">
        <f t="shared" si="778"/>
        <v>0</v>
      </c>
      <c r="BY1119" s="86">
        <f t="shared" si="779"/>
        <v>0</v>
      </c>
      <c r="BZ1119" s="91">
        <f t="shared" si="780"/>
        <v>0</v>
      </c>
      <c r="CA1119" s="91">
        <v>0</v>
      </c>
      <c r="CB1119" s="96" t="s">
        <v>5719</v>
      </c>
      <c r="CC1119" s="91">
        <f t="shared" si="744"/>
        <v>0</v>
      </c>
      <c r="CD1119" s="91">
        <f t="shared" si="745"/>
        <v>0</v>
      </c>
      <c r="CE1119" s="93">
        <f t="shared" si="746"/>
        <v>0</v>
      </c>
      <c r="CF1119" s="93">
        <f t="shared" si="747"/>
        <v>0</v>
      </c>
      <c r="CG1119" s="105"/>
      <c r="CH1119" s="105"/>
      <c r="CI1119" s="86"/>
      <c r="CJ1119" s="188"/>
      <c r="CK1119" s="181">
        <f t="shared" si="748"/>
        <v>0</v>
      </c>
      <c r="CL1119" s="181">
        <f t="shared" si="749"/>
        <v>0</v>
      </c>
      <c r="CM1119" s="86" t="s">
        <v>5723</v>
      </c>
      <c r="CN1119" s="182"/>
      <c r="CO1119" s="183"/>
      <c r="CP1119" s="86" t="s">
        <v>5724</v>
      </c>
      <c r="CQ1119" s="153"/>
      <c r="CR1119" s="187" t="e">
        <f t="shared" si="750"/>
        <v>#VALUE!</v>
      </c>
      <c r="CS1119" s="188">
        <v>0</v>
      </c>
      <c r="CT1119" s="188" t="e">
        <f t="shared" si="752"/>
        <v>#VALUE!</v>
      </c>
      <c r="CU1119" s="93"/>
      <c r="CV1119" s="94">
        <f t="shared" si="775"/>
        <v>0</v>
      </c>
      <c r="CW1119" s="93">
        <f t="shared" si="776"/>
        <v>0</v>
      </c>
      <c r="CX1119" s="86">
        <f t="shared" si="777"/>
        <v>0</v>
      </c>
      <c r="CY1119" s="93" t="e">
        <f t="shared" si="753"/>
        <v>#VALUE!</v>
      </c>
      <c r="CZ1119" s="93">
        <v>0</v>
      </c>
      <c r="DA1119" s="93">
        <v>0</v>
      </c>
      <c r="DB1119" s="93" t="e">
        <f t="shared" si="754"/>
        <v>#VALUE!</v>
      </c>
      <c r="DC1119" s="93">
        <v>0</v>
      </c>
      <c r="DD1119" s="91">
        <v>0</v>
      </c>
      <c r="DE1119" s="93" t="e">
        <f t="shared" si="755"/>
        <v>#VALUE!</v>
      </c>
      <c r="DF1119" s="93">
        <f t="shared" si="768"/>
        <v>0</v>
      </c>
      <c r="DG1119" s="93"/>
      <c r="DH1119" s="93">
        <v>0</v>
      </c>
      <c r="DI1119" s="93">
        <v>0</v>
      </c>
      <c r="DJ1119" s="86">
        <f t="shared" si="756"/>
        <v>0</v>
      </c>
      <c r="DK1119" s="91">
        <v>0</v>
      </c>
      <c r="DL1119" s="93"/>
      <c r="DM1119" s="93">
        <v>0</v>
      </c>
      <c r="DN1119" s="93" t="e">
        <f t="shared" si="769"/>
        <v>#VALUE!</v>
      </c>
      <c r="DO1119" s="93" t="e">
        <f t="shared" si="757"/>
        <v>#VALUE!</v>
      </c>
      <c r="DP1119" s="92" t="e">
        <f t="shared" si="758"/>
        <v>#VALUE!</v>
      </c>
      <c r="DQ1119" s="97">
        <f t="shared" si="770"/>
        <v>0</v>
      </c>
      <c r="DR1119" s="98">
        <f t="shared" si="759"/>
        <v>10</v>
      </c>
      <c r="DS1119" s="93" t="str">
        <f t="shared" si="760"/>
        <v>Mã tin sai !!!</v>
      </c>
      <c r="DT1119" s="93"/>
      <c r="DU1119" s="78" t="e">
        <f t="shared" si="771"/>
        <v>#VALUE!</v>
      </c>
      <c r="DV1119" s="78" t="e">
        <f>INDEX('08_DMGiaDat'!$L:$L,MATCH(DU1119,'08_DMGiaDat'!$R:$R,0))</f>
        <v>#VALUE!</v>
      </c>
      <c r="DW1119" s="78" t="str">
        <f t="shared" si="772"/>
        <v>5010700200100000001</v>
      </c>
      <c r="DX1119" s="78" t="str">
        <f>IFERROR(VLOOKUP(DW1119,'08_DMGiaDat'!C1118:C1119,2,FALSE),"N")</f>
        <v>N</v>
      </c>
      <c r="DY1119" s="78" t="str">
        <f t="shared" si="773"/>
        <v>50107002001001</v>
      </c>
      <c r="DZ1119" s="78" t="str">
        <f>IFERROR(VLOOKUP(DY1119,'08_DMGiaDat'!C1118:C1119,2,FALSE),"N")</f>
        <v>N</v>
      </c>
      <c r="EA1119" s="78" t="str">
        <f t="shared" si="774"/>
        <v>5010700200100000001</v>
      </c>
      <c r="EB1119" s="78" t="str">
        <f>IFERROR(VLOOKUP(EA1119,'08_DMGiaDat'!C1118:C1119,2,FALSE),"N")</f>
        <v>N</v>
      </c>
      <c r="EC1119" s="92" t="e">
        <f>IF(DV1119&lt;&gt;"N",DV1119,IF(DX1119&lt;&gt;"N",DX1119,IF(DZ1119&lt;&gt;"N",DZ1119*VLOOKUP(LEFT(CB1119,3),'03_DMMucDich'!C1102:C1106,5,FALSE),IF(EB1119&lt;&gt;"N",EB1119*VLOOKUP(LEFT(CB1119,3),'03_DMMucDich'!C1102:C1106,5,FALSE),"N/A"))))</f>
        <v>#VALUE!</v>
      </c>
    </row>
    <row r="1120" spans="1:133" s="34" customFormat="1" ht="16" x14ac:dyDescent="0.2">
      <c r="A1120" s="85">
        <v>1106</v>
      </c>
      <c r="B1120" s="86"/>
      <c r="C1120" s="87"/>
      <c r="D1120" s="141"/>
      <c r="E1120" s="86"/>
      <c r="F1120" s="88"/>
      <c r="G1120" s="88" t="s">
        <v>5718</v>
      </c>
      <c r="H1120" s="151">
        <v>2022</v>
      </c>
      <c r="I1120" s="86"/>
      <c r="J1120" s="86"/>
      <c r="K1120" s="145"/>
      <c r="L1120" s="105"/>
      <c r="M1120" s="86"/>
      <c r="N1120" s="105"/>
      <c r="O1120" s="105"/>
      <c r="P1120" s="86"/>
      <c r="Q1120" s="86"/>
      <c r="R1120" s="153"/>
      <c r="S1120" s="86"/>
      <c r="T1120" s="86"/>
      <c r="U1120" s="86"/>
      <c r="V1120" s="86" t="str">
        <f t="shared" si="740"/>
        <v xml:space="preserve">, </v>
      </c>
      <c r="W1120" s="86"/>
      <c r="X1120" s="86"/>
      <c r="Y1120" s="86"/>
      <c r="Z1120" s="88"/>
      <c r="AA1120" s="105"/>
      <c r="AB1120" s="86"/>
      <c r="AC1120" s="90"/>
      <c r="AD1120" s="86"/>
      <c r="AE1120" s="86"/>
      <c r="AF1120" s="86"/>
      <c r="AG1120" s="86"/>
      <c r="AH1120" s="160"/>
      <c r="AI1120" s="153"/>
      <c r="AJ1120" s="153"/>
      <c r="AK1120" s="86"/>
      <c r="AL1120" s="86"/>
      <c r="AM1120" s="153"/>
      <c r="AN1120" s="153"/>
      <c r="AO1120" s="165"/>
      <c r="AP1120" s="153"/>
      <c r="AQ1120" s="153"/>
      <c r="AR1120" s="166">
        <v>0</v>
      </c>
      <c r="AS1120" s="88" t="s">
        <v>5719</v>
      </c>
      <c r="AT1120" s="92">
        <f t="shared" si="751"/>
        <v>0</v>
      </c>
      <c r="AU1120" s="93">
        <v>0</v>
      </c>
      <c r="AV1120" s="93">
        <v>0</v>
      </c>
      <c r="AW1120" s="166">
        <v>0</v>
      </c>
      <c r="AX1120" s="93">
        <v>0</v>
      </c>
      <c r="AY1120" s="177"/>
      <c r="AZ1120" s="177">
        <v>0</v>
      </c>
      <c r="BA1120" s="178"/>
      <c r="BB1120" s="105"/>
      <c r="BC1120" s="105"/>
      <c r="BD1120" s="93"/>
      <c r="BE1120" s="93">
        <v>0</v>
      </c>
      <c r="BF1120" s="91">
        <v>0</v>
      </c>
      <c r="BG1120" s="94"/>
      <c r="BH1120" s="95"/>
      <c r="BI1120" s="93">
        <f t="shared" si="761"/>
        <v>0</v>
      </c>
      <c r="BJ1120" s="105">
        <f t="shared" si="762"/>
        <v>0</v>
      </c>
      <c r="BK1120" s="88">
        <f t="shared" si="763"/>
        <v>0</v>
      </c>
      <c r="BL1120" s="86">
        <f t="shared" si="764"/>
        <v>0</v>
      </c>
      <c r="BM1120" s="105">
        <f t="shared" si="765"/>
        <v>0</v>
      </c>
      <c r="BN1120" s="86">
        <f t="shared" si="766"/>
        <v>0</v>
      </c>
      <c r="BO1120" s="86">
        <f t="shared" si="767"/>
        <v>0</v>
      </c>
      <c r="BP1120" s="86">
        <f t="shared" si="741"/>
        <v>0</v>
      </c>
      <c r="BQ1120" s="160"/>
      <c r="BR1120" s="86" t="s">
        <v>5720</v>
      </c>
      <c r="BS1120" s="88" t="s">
        <v>5721</v>
      </c>
      <c r="BT1120" s="86" t="s">
        <v>5722</v>
      </c>
      <c r="BU1120" s="86"/>
      <c r="BV1120" s="86">
        <f t="shared" si="742"/>
        <v>0</v>
      </c>
      <c r="BW1120" s="105" t="str">
        <f t="shared" si="743"/>
        <v/>
      </c>
      <c r="BX1120" s="86">
        <f t="shared" si="778"/>
        <v>0</v>
      </c>
      <c r="BY1120" s="86">
        <f t="shared" si="779"/>
        <v>0</v>
      </c>
      <c r="BZ1120" s="91">
        <f t="shared" si="780"/>
        <v>0</v>
      </c>
      <c r="CA1120" s="91">
        <v>0</v>
      </c>
      <c r="CB1120" s="96" t="s">
        <v>5719</v>
      </c>
      <c r="CC1120" s="91">
        <f t="shared" si="744"/>
        <v>0</v>
      </c>
      <c r="CD1120" s="91">
        <f t="shared" si="745"/>
        <v>0</v>
      </c>
      <c r="CE1120" s="93">
        <f t="shared" si="746"/>
        <v>0</v>
      </c>
      <c r="CF1120" s="93">
        <f t="shared" si="747"/>
        <v>0</v>
      </c>
      <c r="CG1120" s="105"/>
      <c r="CH1120" s="105"/>
      <c r="CI1120" s="86"/>
      <c r="CJ1120" s="188"/>
      <c r="CK1120" s="181">
        <f t="shared" si="748"/>
        <v>0</v>
      </c>
      <c r="CL1120" s="181">
        <f t="shared" si="749"/>
        <v>0</v>
      </c>
      <c r="CM1120" s="86" t="s">
        <v>5723</v>
      </c>
      <c r="CN1120" s="182"/>
      <c r="CO1120" s="183"/>
      <c r="CP1120" s="86" t="s">
        <v>5724</v>
      </c>
      <c r="CQ1120" s="153"/>
      <c r="CR1120" s="187" t="e">
        <f t="shared" si="750"/>
        <v>#VALUE!</v>
      </c>
      <c r="CS1120" s="188">
        <v>0</v>
      </c>
      <c r="CT1120" s="188" t="e">
        <f t="shared" si="752"/>
        <v>#VALUE!</v>
      </c>
      <c r="CU1120" s="93"/>
      <c r="CV1120" s="94">
        <f t="shared" si="775"/>
        <v>0</v>
      </c>
      <c r="CW1120" s="93">
        <f t="shared" si="776"/>
        <v>0</v>
      </c>
      <c r="CX1120" s="86">
        <f t="shared" si="777"/>
        <v>0</v>
      </c>
      <c r="CY1120" s="93" t="e">
        <f t="shared" si="753"/>
        <v>#VALUE!</v>
      </c>
      <c r="CZ1120" s="93">
        <v>0</v>
      </c>
      <c r="DA1120" s="93">
        <v>0</v>
      </c>
      <c r="DB1120" s="93" t="e">
        <f t="shared" si="754"/>
        <v>#VALUE!</v>
      </c>
      <c r="DC1120" s="93">
        <v>0</v>
      </c>
      <c r="DD1120" s="91">
        <v>0</v>
      </c>
      <c r="DE1120" s="93" t="e">
        <f t="shared" si="755"/>
        <v>#VALUE!</v>
      </c>
      <c r="DF1120" s="93">
        <f t="shared" si="768"/>
        <v>0</v>
      </c>
      <c r="DG1120" s="93"/>
      <c r="DH1120" s="93">
        <v>0</v>
      </c>
      <c r="DI1120" s="93">
        <v>0</v>
      </c>
      <c r="DJ1120" s="86">
        <f t="shared" si="756"/>
        <v>0</v>
      </c>
      <c r="DK1120" s="91">
        <v>0</v>
      </c>
      <c r="DL1120" s="93"/>
      <c r="DM1120" s="93">
        <v>0</v>
      </c>
      <c r="DN1120" s="93" t="e">
        <f t="shared" si="769"/>
        <v>#VALUE!</v>
      </c>
      <c r="DO1120" s="93" t="e">
        <f t="shared" si="757"/>
        <v>#VALUE!</v>
      </c>
      <c r="DP1120" s="92" t="e">
        <f t="shared" si="758"/>
        <v>#VALUE!</v>
      </c>
      <c r="DQ1120" s="97">
        <f t="shared" si="770"/>
        <v>0</v>
      </c>
      <c r="DR1120" s="98">
        <f t="shared" si="759"/>
        <v>10</v>
      </c>
      <c r="DS1120" s="93" t="str">
        <f t="shared" si="760"/>
        <v>Mã tin sai !!!</v>
      </c>
      <c r="DT1120" s="93"/>
      <c r="DU1120" s="78" t="e">
        <f t="shared" si="771"/>
        <v>#VALUE!</v>
      </c>
      <c r="DV1120" s="78" t="e">
        <f>INDEX('08_DMGiaDat'!$L:$L,MATCH(DU1120,'08_DMGiaDat'!$R:$R,0))</f>
        <v>#VALUE!</v>
      </c>
      <c r="DW1120" s="78" t="str">
        <f t="shared" si="772"/>
        <v>5010700200100000001</v>
      </c>
      <c r="DX1120" s="78" t="str">
        <f>IFERROR(VLOOKUP(DW1120,'08_DMGiaDat'!C1118:C1119,2,FALSE),"N")</f>
        <v>N</v>
      </c>
      <c r="DY1120" s="78" t="str">
        <f t="shared" si="773"/>
        <v>50107002001001</v>
      </c>
      <c r="DZ1120" s="78" t="str">
        <f>IFERROR(VLOOKUP(DY1120,'08_DMGiaDat'!C1118:C1119,2,FALSE),"N")</f>
        <v>N</v>
      </c>
      <c r="EA1120" s="78" t="str">
        <f t="shared" si="774"/>
        <v>5010700200100000001</v>
      </c>
      <c r="EB1120" s="78" t="str">
        <f>IFERROR(VLOOKUP(EA1120,'08_DMGiaDat'!C1118:C1119,2,FALSE),"N")</f>
        <v>N</v>
      </c>
      <c r="EC1120" s="92" t="e">
        <f>IF(DV1120&lt;&gt;"N",DV1120,IF(DX1120&lt;&gt;"N",DX1120,IF(DZ1120&lt;&gt;"N",DZ1120*VLOOKUP(LEFT(CB1120,3),'03_DMMucDich'!C1102:C1106,5,FALSE),IF(EB1120&lt;&gt;"N",EB1120*VLOOKUP(LEFT(CB1120,3),'03_DMMucDich'!C1102:C1106,5,FALSE),"N/A"))))</f>
        <v>#VALUE!</v>
      </c>
    </row>
    <row r="1121" spans="1:133" s="34" customFormat="1" ht="16" x14ac:dyDescent="0.2">
      <c r="A1121" s="85">
        <v>1107</v>
      </c>
      <c r="B1121" s="86"/>
      <c r="C1121" s="87"/>
      <c r="D1121" s="141"/>
      <c r="E1121" s="86"/>
      <c r="F1121" s="88"/>
      <c r="G1121" s="88" t="s">
        <v>5718</v>
      </c>
      <c r="H1121" s="151">
        <v>2022</v>
      </c>
      <c r="I1121" s="86"/>
      <c r="J1121" s="86"/>
      <c r="K1121" s="145"/>
      <c r="L1121" s="105"/>
      <c r="M1121" s="86"/>
      <c r="N1121" s="105"/>
      <c r="O1121" s="105"/>
      <c r="P1121" s="86"/>
      <c r="Q1121" s="86"/>
      <c r="R1121" s="153"/>
      <c r="S1121" s="86"/>
      <c r="T1121" s="86"/>
      <c r="U1121" s="86"/>
      <c r="V1121" s="86" t="str">
        <f t="shared" si="740"/>
        <v xml:space="preserve">, </v>
      </c>
      <c r="W1121" s="86"/>
      <c r="X1121" s="86"/>
      <c r="Y1121" s="86"/>
      <c r="Z1121" s="88"/>
      <c r="AA1121" s="105"/>
      <c r="AB1121" s="86"/>
      <c r="AC1121" s="90"/>
      <c r="AD1121" s="86"/>
      <c r="AE1121" s="86"/>
      <c r="AF1121" s="86"/>
      <c r="AG1121" s="86"/>
      <c r="AH1121" s="160"/>
      <c r="AI1121" s="153"/>
      <c r="AJ1121" s="153"/>
      <c r="AK1121" s="86"/>
      <c r="AL1121" s="86"/>
      <c r="AM1121" s="153"/>
      <c r="AN1121" s="153"/>
      <c r="AO1121" s="165"/>
      <c r="AP1121" s="153"/>
      <c r="AQ1121" s="153"/>
      <c r="AR1121" s="166">
        <v>0</v>
      </c>
      <c r="AS1121" s="88" t="s">
        <v>5719</v>
      </c>
      <c r="AT1121" s="92">
        <f t="shared" si="751"/>
        <v>0</v>
      </c>
      <c r="AU1121" s="93">
        <v>0</v>
      </c>
      <c r="AV1121" s="93">
        <v>0</v>
      </c>
      <c r="AW1121" s="166">
        <v>0</v>
      </c>
      <c r="AX1121" s="93">
        <v>0</v>
      </c>
      <c r="AY1121" s="177"/>
      <c r="AZ1121" s="177">
        <v>0</v>
      </c>
      <c r="BA1121" s="178"/>
      <c r="BB1121" s="105"/>
      <c r="BC1121" s="105"/>
      <c r="BD1121" s="93"/>
      <c r="BE1121" s="93">
        <v>0</v>
      </c>
      <c r="BF1121" s="91">
        <v>0</v>
      </c>
      <c r="BG1121" s="94"/>
      <c r="BH1121" s="95"/>
      <c r="BI1121" s="93">
        <f t="shared" si="761"/>
        <v>0</v>
      </c>
      <c r="BJ1121" s="105">
        <f t="shared" si="762"/>
        <v>0</v>
      </c>
      <c r="BK1121" s="88">
        <f t="shared" si="763"/>
        <v>0</v>
      </c>
      <c r="BL1121" s="86">
        <f t="shared" si="764"/>
        <v>0</v>
      </c>
      <c r="BM1121" s="105">
        <f t="shared" si="765"/>
        <v>0</v>
      </c>
      <c r="BN1121" s="86">
        <f t="shared" si="766"/>
        <v>0</v>
      </c>
      <c r="BO1121" s="86">
        <f t="shared" si="767"/>
        <v>0</v>
      </c>
      <c r="BP1121" s="86">
        <f t="shared" si="741"/>
        <v>0</v>
      </c>
      <c r="BQ1121" s="160"/>
      <c r="BR1121" s="86" t="s">
        <v>5720</v>
      </c>
      <c r="BS1121" s="88" t="s">
        <v>5721</v>
      </c>
      <c r="BT1121" s="86" t="s">
        <v>5722</v>
      </c>
      <c r="BU1121" s="86"/>
      <c r="BV1121" s="86">
        <f t="shared" si="742"/>
        <v>0</v>
      </c>
      <c r="BW1121" s="105" t="str">
        <f t="shared" si="743"/>
        <v/>
      </c>
      <c r="BX1121" s="86">
        <f t="shared" si="778"/>
        <v>0</v>
      </c>
      <c r="BY1121" s="86">
        <f t="shared" si="779"/>
        <v>0</v>
      </c>
      <c r="BZ1121" s="91">
        <f t="shared" si="780"/>
        <v>0</v>
      </c>
      <c r="CA1121" s="91">
        <v>0</v>
      </c>
      <c r="CB1121" s="96" t="s">
        <v>5719</v>
      </c>
      <c r="CC1121" s="91">
        <f t="shared" si="744"/>
        <v>0</v>
      </c>
      <c r="CD1121" s="91">
        <f t="shared" si="745"/>
        <v>0</v>
      </c>
      <c r="CE1121" s="93">
        <f t="shared" si="746"/>
        <v>0</v>
      </c>
      <c r="CF1121" s="93">
        <f t="shared" si="747"/>
        <v>0</v>
      </c>
      <c r="CG1121" s="105"/>
      <c r="CH1121" s="105"/>
      <c r="CI1121" s="86"/>
      <c r="CJ1121" s="188"/>
      <c r="CK1121" s="181">
        <f t="shared" si="748"/>
        <v>0</v>
      </c>
      <c r="CL1121" s="181">
        <f t="shared" si="749"/>
        <v>0</v>
      </c>
      <c r="CM1121" s="86" t="s">
        <v>5723</v>
      </c>
      <c r="CN1121" s="182"/>
      <c r="CO1121" s="183"/>
      <c r="CP1121" s="86" t="s">
        <v>5724</v>
      </c>
      <c r="CQ1121" s="153"/>
      <c r="CR1121" s="187" t="e">
        <f t="shared" si="750"/>
        <v>#VALUE!</v>
      </c>
      <c r="CS1121" s="188">
        <v>0</v>
      </c>
      <c r="CT1121" s="188" t="e">
        <f t="shared" si="752"/>
        <v>#VALUE!</v>
      </c>
      <c r="CU1121" s="93"/>
      <c r="CV1121" s="94">
        <f t="shared" si="775"/>
        <v>0</v>
      </c>
      <c r="CW1121" s="93">
        <f t="shared" si="776"/>
        <v>0</v>
      </c>
      <c r="CX1121" s="86">
        <f t="shared" si="777"/>
        <v>0</v>
      </c>
      <c r="CY1121" s="93" t="e">
        <f t="shared" si="753"/>
        <v>#VALUE!</v>
      </c>
      <c r="CZ1121" s="93">
        <v>0</v>
      </c>
      <c r="DA1121" s="93">
        <v>0</v>
      </c>
      <c r="DB1121" s="93" t="e">
        <f t="shared" si="754"/>
        <v>#VALUE!</v>
      </c>
      <c r="DC1121" s="93">
        <v>0</v>
      </c>
      <c r="DD1121" s="91">
        <v>0</v>
      </c>
      <c r="DE1121" s="93" t="e">
        <f t="shared" si="755"/>
        <v>#VALUE!</v>
      </c>
      <c r="DF1121" s="93">
        <f t="shared" si="768"/>
        <v>0</v>
      </c>
      <c r="DG1121" s="93"/>
      <c r="DH1121" s="93">
        <v>0</v>
      </c>
      <c r="DI1121" s="93">
        <v>0</v>
      </c>
      <c r="DJ1121" s="86">
        <f t="shared" si="756"/>
        <v>0</v>
      </c>
      <c r="DK1121" s="91">
        <v>0</v>
      </c>
      <c r="DL1121" s="93"/>
      <c r="DM1121" s="93">
        <v>0</v>
      </c>
      <c r="DN1121" s="93" t="e">
        <f t="shared" si="769"/>
        <v>#VALUE!</v>
      </c>
      <c r="DO1121" s="93" t="e">
        <f t="shared" si="757"/>
        <v>#VALUE!</v>
      </c>
      <c r="DP1121" s="92" t="e">
        <f t="shared" si="758"/>
        <v>#VALUE!</v>
      </c>
      <c r="DQ1121" s="97">
        <f t="shared" si="770"/>
        <v>0</v>
      </c>
      <c r="DR1121" s="98">
        <f t="shared" si="759"/>
        <v>10</v>
      </c>
      <c r="DS1121" s="93" t="str">
        <f t="shared" si="760"/>
        <v>Mã tin sai !!!</v>
      </c>
      <c r="DT1121" s="93"/>
      <c r="DU1121" s="78" t="e">
        <f t="shared" si="771"/>
        <v>#VALUE!</v>
      </c>
      <c r="DV1121" s="78" t="e">
        <f>INDEX('08_DMGiaDat'!$L:$L,MATCH(DU1121,'08_DMGiaDat'!$R:$R,0))</f>
        <v>#VALUE!</v>
      </c>
      <c r="DW1121" s="78" t="str">
        <f t="shared" si="772"/>
        <v>5010700200100000001</v>
      </c>
      <c r="DX1121" s="78" t="str">
        <f>IFERROR(VLOOKUP(DW1121,'08_DMGiaDat'!C1118:C1119,2,FALSE),"N")</f>
        <v>N</v>
      </c>
      <c r="DY1121" s="78" t="str">
        <f t="shared" si="773"/>
        <v>50107002001001</v>
      </c>
      <c r="DZ1121" s="78" t="str">
        <f>IFERROR(VLOOKUP(DY1121,'08_DMGiaDat'!C1118:C1119,2,FALSE),"N")</f>
        <v>N</v>
      </c>
      <c r="EA1121" s="78" t="str">
        <f t="shared" si="774"/>
        <v>5010700200100000001</v>
      </c>
      <c r="EB1121" s="78" t="str">
        <f>IFERROR(VLOOKUP(EA1121,'08_DMGiaDat'!C1118:C1119,2,FALSE),"N")</f>
        <v>N</v>
      </c>
      <c r="EC1121" s="92" t="e">
        <f>IF(DV1121&lt;&gt;"N",DV1121,IF(DX1121&lt;&gt;"N",DX1121,IF(DZ1121&lt;&gt;"N",DZ1121*VLOOKUP(LEFT(CB1121,3),'03_DMMucDich'!C1102:C1106,5,FALSE),IF(EB1121&lt;&gt;"N",EB1121*VLOOKUP(LEFT(CB1121,3),'03_DMMucDich'!C1102:C1106,5,FALSE),"N/A"))))</f>
        <v>#VALUE!</v>
      </c>
    </row>
    <row r="1122" spans="1:133" s="34" customFormat="1" ht="16" x14ac:dyDescent="0.2">
      <c r="A1122" s="85">
        <v>1108</v>
      </c>
      <c r="B1122" s="86"/>
      <c r="C1122" s="87"/>
      <c r="D1122" s="141"/>
      <c r="E1122" s="86"/>
      <c r="F1122" s="88"/>
      <c r="G1122" s="88" t="s">
        <v>5718</v>
      </c>
      <c r="H1122" s="151">
        <v>2022</v>
      </c>
      <c r="I1122" s="86"/>
      <c r="J1122" s="86"/>
      <c r="K1122" s="145"/>
      <c r="L1122" s="105"/>
      <c r="M1122" s="86"/>
      <c r="N1122" s="105"/>
      <c r="O1122" s="105"/>
      <c r="P1122" s="86"/>
      <c r="Q1122" s="86"/>
      <c r="R1122" s="153"/>
      <c r="S1122" s="86"/>
      <c r="T1122" s="86"/>
      <c r="U1122" s="86"/>
      <c r="V1122" s="86" t="str">
        <f t="shared" si="740"/>
        <v xml:space="preserve">, </v>
      </c>
      <c r="W1122" s="86"/>
      <c r="X1122" s="86"/>
      <c r="Y1122" s="86"/>
      <c r="Z1122" s="88"/>
      <c r="AA1122" s="105"/>
      <c r="AB1122" s="86"/>
      <c r="AC1122" s="90"/>
      <c r="AD1122" s="86"/>
      <c r="AE1122" s="86"/>
      <c r="AF1122" s="86"/>
      <c r="AG1122" s="86"/>
      <c r="AH1122" s="160"/>
      <c r="AI1122" s="153"/>
      <c r="AJ1122" s="153"/>
      <c r="AK1122" s="86"/>
      <c r="AL1122" s="86"/>
      <c r="AM1122" s="153"/>
      <c r="AN1122" s="153"/>
      <c r="AO1122" s="165"/>
      <c r="AP1122" s="153"/>
      <c r="AQ1122" s="153"/>
      <c r="AR1122" s="166">
        <v>0</v>
      </c>
      <c r="AS1122" s="88" t="s">
        <v>5719</v>
      </c>
      <c r="AT1122" s="92">
        <f t="shared" si="751"/>
        <v>0</v>
      </c>
      <c r="AU1122" s="93">
        <v>0</v>
      </c>
      <c r="AV1122" s="93">
        <v>0</v>
      </c>
      <c r="AW1122" s="166">
        <v>0</v>
      </c>
      <c r="AX1122" s="93">
        <v>0</v>
      </c>
      <c r="AY1122" s="177"/>
      <c r="AZ1122" s="177">
        <v>0</v>
      </c>
      <c r="BA1122" s="178"/>
      <c r="BB1122" s="105"/>
      <c r="BC1122" s="105"/>
      <c r="BD1122" s="93"/>
      <c r="BE1122" s="93">
        <v>0</v>
      </c>
      <c r="BF1122" s="91">
        <v>0</v>
      </c>
      <c r="BG1122" s="94"/>
      <c r="BH1122" s="95"/>
      <c r="BI1122" s="93">
        <f t="shared" si="761"/>
        <v>0</v>
      </c>
      <c r="BJ1122" s="105">
        <f t="shared" si="762"/>
        <v>0</v>
      </c>
      <c r="BK1122" s="88">
        <f t="shared" si="763"/>
        <v>0</v>
      </c>
      <c r="BL1122" s="86">
        <f t="shared" si="764"/>
        <v>0</v>
      </c>
      <c r="BM1122" s="105">
        <f t="shared" si="765"/>
        <v>0</v>
      </c>
      <c r="BN1122" s="86">
        <f t="shared" si="766"/>
        <v>0</v>
      </c>
      <c r="BO1122" s="86">
        <f t="shared" si="767"/>
        <v>0</v>
      </c>
      <c r="BP1122" s="86">
        <f t="shared" si="741"/>
        <v>0</v>
      </c>
      <c r="BQ1122" s="160"/>
      <c r="BR1122" s="86" t="s">
        <v>5720</v>
      </c>
      <c r="BS1122" s="88" t="s">
        <v>5721</v>
      </c>
      <c r="BT1122" s="86" t="s">
        <v>5722</v>
      </c>
      <c r="BU1122" s="86"/>
      <c r="BV1122" s="86">
        <f t="shared" si="742"/>
        <v>0</v>
      </c>
      <c r="BW1122" s="105" t="str">
        <f t="shared" si="743"/>
        <v/>
      </c>
      <c r="BX1122" s="86">
        <f t="shared" si="778"/>
        <v>0</v>
      </c>
      <c r="BY1122" s="86">
        <f t="shared" si="779"/>
        <v>0</v>
      </c>
      <c r="BZ1122" s="91">
        <f t="shared" si="780"/>
        <v>0</v>
      </c>
      <c r="CA1122" s="91">
        <v>0</v>
      </c>
      <c r="CB1122" s="96" t="s">
        <v>5719</v>
      </c>
      <c r="CC1122" s="91">
        <f t="shared" si="744"/>
        <v>0</v>
      </c>
      <c r="CD1122" s="91">
        <f t="shared" si="745"/>
        <v>0</v>
      </c>
      <c r="CE1122" s="93">
        <f t="shared" si="746"/>
        <v>0</v>
      </c>
      <c r="CF1122" s="93">
        <f t="shared" si="747"/>
        <v>0</v>
      </c>
      <c r="CG1122" s="105"/>
      <c r="CH1122" s="105"/>
      <c r="CI1122" s="86"/>
      <c r="CJ1122" s="188"/>
      <c r="CK1122" s="181">
        <f t="shared" si="748"/>
        <v>0</v>
      </c>
      <c r="CL1122" s="181">
        <f t="shared" si="749"/>
        <v>0</v>
      </c>
      <c r="CM1122" s="86" t="s">
        <v>5723</v>
      </c>
      <c r="CN1122" s="182"/>
      <c r="CO1122" s="183"/>
      <c r="CP1122" s="86" t="s">
        <v>5724</v>
      </c>
      <c r="CQ1122" s="153"/>
      <c r="CR1122" s="187" t="e">
        <f t="shared" si="750"/>
        <v>#VALUE!</v>
      </c>
      <c r="CS1122" s="188">
        <v>0</v>
      </c>
      <c r="CT1122" s="188" t="e">
        <f t="shared" si="752"/>
        <v>#VALUE!</v>
      </c>
      <c r="CU1122" s="93"/>
      <c r="CV1122" s="94">
        <f t="shared" si="775"/>
        <v>0</v>
      </c>
      <c r="CW1122" s="93">
        <f t="shared" si="776"/>
        <v>0</v>
      </c>
      <c r="CX1122" s="86">
        <f t="shared" si="777"/>
        <v>0</v>
      </c>
      <c r="CY1122" s="93" t="e">
        <f t="shared" si="753"/>
        <v>#VALUE!</v>
      </c>
      <c r="CZ1122" s="93">
        <v>0</v>
      </c>
      <c r="DA1122" s="93">
        <v>0</v>
      </c>
      <c r="DB1122" s="93" t="e">
        <f t="shared" si="754"/>
        <v>#VALUE!</v>
      </c>
      <c r="DC1122" s="93">
        <v>0</v>
      </c>
      <c r="DD1122" s="91">
        <v>0</v>
      </c>
      <c r="DE1122" s="93" t="e">
        <f t="shared" si="755"/>
        <v>#VALUE!</v>
      </c>
      <c r="DF1122" s="93">
        <f t="shared" si="768"/>
        <v>0</v>
      </c>
      <c r="DG1122" s="93"/>
      <c r="DH1122" s="93">
        <v>0</v>
      </c>
      <c r="DI1122" s="93">
        <v>0</v>
      </c>
      <c r="DJ1122" s="86">
        <f t="shared" si="756"/>
        <v>0</v>
      </c>
      <c r="DK1122" s="91">
        <v>0</v>
      </c>
      <c r="DL1122" s="93"/>
      <c r="DM1122" s="93">
        <v>0</v>
      </c>
      <c r="DN1122" s="93" t="e">
        <f t="shared" si="769"/>
        <v>#VALUE!</v>
      </c>
      <c r="DO1122" s="93" t="e">
        <f t="shared" si="757"/>
        <v>#VALUE!</v>
      </c>
      <c r="DP1122" s="92" t="e">
        <f t="shared" si="758"/>
        <v>#VALUE!</v>
      </c>
      <c r="DQ1122" s="97">
        <f t="shared" si="770"/>
        <v>0</v>
      </c>
      <c r="DR1122" s="98">
        <f t="shared" si="759"/>
        <v>10</v>
      </c>
      <c r="DS1122" s="93" t="str">
        <f t="shared" si="760"/>
        <v>Mã tin sai !!!</v>
      </c>
      <c r="DT1122" s="93"/>
      <c r="DU1122" s="78" t="e">
        <f t="shared" si="771"/>
        <v>#VALUE!</v>
      </c>
      <c r="DV1122" s="78" t="e">
        <f>INDEX('08_DMGiaDat'!$L:$L,MATCH(DU1122,'08_DMGiaDat'!$R:$R,0))</f>
        <v>#VALUE!</v>
      </c>
      <c r="DW1122" s="78" t="str">
        <f t="shared" si="772"/>
        <v>5010700200100000001</v>
      </c>
      <c r="DX1122" s="78" t="str">
        <f>IFERROR(VLOOKUP(DW1122,'08_DMGiaDat'!C1118:C1119,2,FALSE),"N")</f>
        <v>N</v>
      </c>
      <c r="DY1122" s="78" t="str">
        <f t="shared" si="773"/>
        <v>50107002001001</v>
      </c>
      <c r="DZ1122" s="78" t="str">
        <f>IFERROR(VLOOKUP(DY1122,'08_DMGiaDat'!C1118:C1119,2,FALSE),"N")</f>
        <v>N</v>
      </c>
      <c r="EA1122" s="78" t="str">
        <f t="shared" si="774"/>
        <v>5010700200100000001</v>
      </c>
      <c r="EB1122" s="78" t="str">
        <f>IFERROR(VLOOKUP(EA1122,'08_DMGiaDat'!C1118:C1119,2,FALSE),"N")</f>
        <v>N</v>
      </c>
      <c r="EC1122" s="92" t="e">
        <f>IF(DV1122&lt;&gt;"N",DV1122,IF(DX1122&lt;&gt;"N",DX1122,IF(DZ1122&lt;&gt;"N",DZ1122*VLOOKUP(LEFT(CB1122,3),'03_DMMucDich'!C1102:C1106,5,FALSE),IF(EB1122&lt;&gt;"N",EB1122*VLOOKUP(LEFT(CB1122,3),'03_DMMucDich'!C1102:C1106,5,FALSE),"N/A"))))</f>
        <v>#VALUE!</v>
      </c>
    </row>
    <row r="1123" spans="1:133" s="34" customFormat="1" ht="16" x14ac:dyDescent="0.2">
      <c r="A1123" s="85">
        <v>1109</v>
      </c>
      <c r="B1123" s="86"/>
      <c r="C1123" s="87"/>
      <c r="D1123" s="141"/>
      <c r="E1123" s="86"/>
      <c r="F1123" s="88"/>
      <c r="G1123" s="88" t="s">
        <v>5718</v>
      </c>
      <c r="H1123" s="151">
        <v>2022</v>
      </c>
      <c r="I1123" s="86"/>
      <c r="J1123" s="86"/>
      <c r="K1123" s="145"/>
      <c r="L1123" s="105"/>
      <c r="M1123" s="86"/>
      <c r="N1123" s="105"/>
      <c r="O1123" s="105"/>
      <c r="P1123" s="86"/>
      <c r="Q1123" s="86"/>
      <c r="R1123" s="153"/>
      <c r="S1123" s="86"/>
      <c r="T1123" s="86"/>
      <c r="U1123" s="86"/>
      <c r="V1123" s="86" t="str">
        <f t="shared" si="740"/>
        <v xml:space="preserve">, </v>
      </c>
      <c r="W1123" s="86"/>
      <c r="X1123" s="86"/>
      <c r="Y1123" s="86"/>
      <c r="Z1123" s="88"/>
      <c r="AA1123" s="105"/>
      <c r="AB1123" s="86"/>
      <c r="AC1123" s="90"/>
      <c r="AD1123" s="86"/>
      <c r="AE1123" s="86"/>
      <c r="AF1123" s="86"/>
      <c r="AG1123" s="86"/>
      <c r="AH1123" s="160"/>
      <c r="AI1123" s="153"/>
      <c r="AJ1123" s="153"/>
      <c r="AK1123" s="86"/>
      <c r="AL1123" s="86"/>
      <c r="AM1123" s="153"/>
      <c r="AN1123" s="153"/>
      <c r="AO1123" s="165"/>
      <c r="AP1123" s="153"/>
      <c r="AQ1123" s="153"/>
      <c r="AR1123" s="166">
        <v>0</v>
      </c>
      <c r="AS1123" s="88" t="s">
        <v>5719</v>
      </c>
      <c r="AT1123" s="92">
        <f t="shared" si="751"/>
        <v>0</v>
      </c>
      <c r="AU1123" s="93">
        <v>0</v>
      </c>
      <c r="AV1123" s="93">
        <v>0</v>
      </c>
      <c r="AW1123" s="166">
        <v>0</v>
      </c>
      <c r="AX1123" s="93">
        <v>0</v>
      </c>
      <c r="AY1123" s="177"/>
      <c r="AZ1123" s="177">
        <v>0</v>
      </c>
      <c r="BA1123" s="178"/>
      <c r="BB1123" s="105"/>
      <c r="BC1123" s="105"/>
      <c r="BD1123" s="93"/>
      <c r="BE1123" s="93">
        <v>0</v>
      </c>
      <c r="BF1123" s="91">
        <v>0</v>
      </c>
      <c r="BG1123" s="94"/>
      <c r="BH1123" s="95"/>
      <c r="BI1123" s="93">
        <f t="shared" si="761"/>
        <v>0</v>
      </c>
      <c r="BJ1123" s="105">
        <f t="shared" si="762"/>
        <v>0</v>
      </c>
      <c r="BK1123" s="88">
        <f t="shared" si="763"/>
        <v>0</v>
      </c>
      <c r="BL1123" s="86">
        <f t="shared" si="764"/>
        <v>0</v>
      </c>
      <c r="BM1123" s="105">
        <f t="shared" si="765"/>
        <v>0</v>
      </c>
      <c r="BN1123" s="86">
        <f t="shared" si="766"/>
        <v>0</v>
      </c>
      <c r="BO1123" s="86">
        <f t="shared" si="767"/>
        <v>0</v>
      </c>
      <c r="BP1123" s="86">
        <f t="shared" si="741"/>
        <v>0</v>
      </c>
      <c r="BQ1123" s="160"/>
      <c r="BR1123" s="86" t="s">
        <v>5720</v>
      </c>
      <c r="BS1123" s="88" t="s">
        <v>5721</v>
      </c>
      <c r="BT1123" s="86" t="s">
        <v>5722</v>
      </c>
      <c r="BU1123" s="86"/>
      <c r="BV1123" s="86">
        <f t="shared" si="742"/>
        <v>0</v>
      </c>
      <c r="BW1123" s="105" t="str">
        <f t="shared" si="743"/>
        <v/>
      </c>
      <c r="BX1123" s="86">
        <f t="shared" si="778"/>
        <v>0</v>
      </c>
      <c r="BY1123" s="86">
        <f t="shared" si="779"/>
        <v>0</v>
      </c>
      <c r="BZ1123" s="91">
        <f t="shared" si="780"/>
        <v>0</v>
      </c>
      <c r="CA1123" s="91">
        <v>0</v>
      </c>
      <c r="CB1123" s="96" t="s">
        <v>5719</v>
      </c>
      <c r="CC1123" s="91">
        <f t="shared" si="744"/>
        <v>0</v>
      </c>
      <c r="CD1123" s="91">
        <f t="shared" si="745"/>
        <v>0</v>
      </c>
      <c r="CE1123" s="93">
        <f t="shared" si="746"/>
        <v>0</v>
      </c>
      <c r="CF1123" s="93">
        <f t="shared" si="747"/>
        <v>0</v>
      </c>
      <c r="CG1123" s="105"/>
      <c r="CH1123" s="105"/>
      <c r="CI1123" s="86"/>
      <c r="CJ1123" s="188"/>
      <c r="CK1123" s="181">
        <f t="shared" si="748"/>
        <v>0</v>
      </c>
      <c r="CL1123" s="181">
        <f t="shared" si="749"/>
        <v>0</v>
      </c>
      <c r="CM1123" s="86" t="s">
        <v>5723</v>
      </c>
      <c r="CN1123" s="182"/>
      <c r="CO1123" s="183"/>
      <c r="CP1123" s="86" t="s">
        <v>5724</v>
      </c>
      <c r="CQ1123" s="153"/>
      <c r="CR1123" s="187" t="e">
        <f t="shared" si="750"/>
        <v>#VALUE!</v>
      </c>
      <c r="CS1123" s="188">
        <v>0</v>
      </c>
      <c r="CT1123" s="188" t="e">
        <f t="shared" si="752"/>
        <v>#VALUE!</v>
      </c>
      <c r="CU1123" s="93"/>
      <c r="CV1123" s="94">
        <f t="shared" si="775"/>
        <v>0</v>
      </c>
      <c r="CW1123" s="93">
        <f t="shared" si="776"/>
        <v>0</v>
      </c>
      <c r="CX1123" s="86">
        <f t="shared" si="777"/>
        <v>0</v>
      </c>
      <c r="CY1123" s="93" t="e">
        <f t="shared" si="753"/>
        <v>#VALUE!</v>
      </c>
      <c r="CZ1123" s="93">
        <v>0</v>
      </c>
      <c r="DA1123" s="93">
        <v>0</v>
      </c>
      <c r="DB1123" s="93" t="e">
        <f t="shared" si="754"/>
        <v>#VALUE!</v>
      </c>
      <c r="DC1123" s="93">
        <v>0</v>
      </c>
      <c r="DD1123" s="91">
        <v>0</v>
      </c>
      <c r="DE1123" s="93" t="e">
        <f t="shared" si="755"/>
        <v>#VALUE!</v>
      </c>
      <c r="DF1123" s="93">
        <f t="shared" si="768"/>
        <v>0</v>
      </c>
      <c r="DG1123" s="93"/>
      <c r="DH1123" s="93">
        <v>0</v>
      </c>
      <c r="DI1123" s="93">
        <v>0</v>
      </c>
      <c r="DJ1123" s="86">
        <f t="shared" si="756"/>
        <v>0</v>
      </c>
      <c r="DK1123" s="91">
        <v>0</v>
      </c>
      <c r="DL1123" s="93"/>
      <c r="DM1123" s="93">
        <v>0</v>
      </c>
      <c r="DN1123" s="93" t="e">
        <f t="shared" si="769"/>
        <v>#VALUE!</v>
      </c>
      <c r="DO1123" s="93" t="e">
        <f t="shared" si="757"/>
        <v>#VALUE!</v>
      </c>
      <c r="DP1123" s="92" t="e">
        <f t="shared" si="758"/>
        <v>#VALUE!</v>
      </c>
      <c r="DQ1123" s="97">
        <f t="shared" si="770"/>
        <v>0</v>
      </c>
      <c r="DR1123" s="98">
        <f t="shared" si="759"/>
        <v>10</v>
      </c>
      <c r="DS1123" s="93" t="str">
        <f t="shared" si="760"/>
        <v>Mã tin sai !!!</v>
      </c>
      <c r="DT1123" s="93"/>
      <c r="DU1123" s="78" t="e">
        <f t="shared" si="771"/>
        <v>#VALUE!</v>
      </c>
      <c r="DV1123" s="78" t="e">
        <f>INDEX('08_DMGiaDat'!$L:$L,MATCH(DU1123,'08_DMGiaDat'!$R:$R,0))</f>
        <v>#VALUE!</v>
      </c>
      <c r="DW1123" s="78" t="str">
        <f t="shared" si="772"/>
        <v>5010700200100000001</v>
      </c>
      <c r="DX1123" s="78" t="str">
        <f>IFERROR(VLOOKUP(DW1123,'08_DMGiaDat'!C1118:C1119,2,FALSE),"N")</f>
        <v>N</v>
      </c>
      <c r="DY1123" s="78" t="str">
        <f t="shared" si="773"/>
        <v>50107002001001</v>
      </c>
      <c r="DZ1123" s="78" t="str">
        <f>IFERROR(VLOOKUP(DY1123,'08_DMGiaDat'!C1118:C1119,2,FALSE),"N")</f>
        <v>N</v>
      </c>
      <c r="EA1123" s="78" t="str">
        <f t="shared" si="774"/>
        <v>5010700200100000001</v>
      </c>
      <c r="EB1123" s="78" t="str">
        <f>IFERROR(VLOOKUP(EA1123,'08_DMGiaDat'!C1118:C1119,2,FALSE),"N")</f>
        <v>N</v>
      </c>
      <c r="EC1123" s="92" t="e">
        <f>IF(DV1123&lt;&gt;"N",DV1123,IF(DX1123&lt;&gt;"N",DX1123,IF(DZ1123&lt;&gt;"N",DZ1123*VLOOKUP(LEFT(CB1123,3),'03_DMMucDich'!C1102:C1106,5,FALSE),IF(EB1123&lt;&gt;"N",EB1123*VLOOKUP(LEFT(CB1123,3),'03_DMMucDich'!C1102:C1106,5,FALSE),"N/A"))))</f>
        <v>#VALUE!</v>
      </c>
    </row>
    <row r="1124" spans="1:133" s="34" customFormat="1" ht="16" x14ac:dyDescent="0.2">
      <c r="A1124" s="85">
        <v>1110</v>
      </c>
      <c r="B1124" s="86"/>
      <c r="C1124" s="87"/>
      <c r="D1124" s="141"/>
      <c r="E1124" s="86"/>
      <c r="F1124" s="88"/>
      <c r="G1124" s="88" t="s">
        <v>5718</v>
      </c>
      <c r="H1124" s="151">
        <v>2022</v>
      </c>
      <c r="I1124" s="86"/>
      <c r="J1124" s="86"/>
      <c r="K1124" s="145"/>
      <c r="L1124" s="105"/>
      <c r="M1124" s="86"/>
      <c r="N1124" s="105"/>
      <c r="O1124" s="105"/>
      <c r="P1124" s="86"/>
      <c r="Q1124" s="86"/>
      <c r="R1124" s="153"/>
      <c r="S1124" s="86"/>
      <c r="T1124" s="86"/>
      <c r="U1124" s="86"/>
      <c r="V1124" s="86" t="str">
        <f t="shared" si="740"/>
        <v xml:space="preserve">, </v>
      </c>
      <c r="W1124" s="86"/>
      <c r="X1124" s="86"/>
      <c r="Y1124" s="86"/>
      <c r="Z1124" s="88"/>
      <c r="AA1124" s="105"/>
      <c r="AB1124" s="86"/>
      <c r="AC1124" s="90"/>
      <c r="AD1124" s="86"/>
      <c r="AE1124" s="86"/>
      <c r="AF1124" s="86"/>
      <c r="AG1124" s="86"/>
      <c r="AH1124" s="160"/>
      <c r="AI1124" s="153"/>
      <c r="AJ1124" s="153"/>
      <c r="AK1124" s="86"/>
      <c r="AL1124" s="86"/>
      <c r="AM1124" s="153"/>
      <c r="AN1124" s="153"/>
      <c r="AO1124" s="165"/>
      <c r="AP1124" s="153"/>
      <c r="AQ1124" s="153"/>
      <c r="AR1124" s="166">
        <v>0</v>
      </c>
      <c r="AS1124" s="88" t="s">
        <v>5719</v>
      </c>
      <c r="AT1124" s="92">
        <f t="shared" si="751"/>
        <v>0</v>
      </c>
      <c r="AU1124" s="93">
        <v>0</v>
      </c>
      <c r="AV1124" s="93">
        <v>0</v>
      </c>
      <c r="AW1124" s="166">
        <v>0</v>
      </c>
      <c r="AX1124" s="93">
        <v>0</v>
      </c>
      <c r="AY1124" s="177"/>
      <c r="AZ1124" s="177">
        <v>0</v>
      </c>
      <c r="BA1124" s="178"/>
      <c r="BB1124" s="105"/>
      <c r="BC1124" s="105"/>
      <c r="BD1124" s="93"/>
      <c r="BE1124" s="93">
        <v>0</v>
      </c>
      <c r="BF1124" s="91">
        <v>0</v>
      </c>
      <c r="BG1124" s="94"/>
      <c r="BH1124" s="95"/>
      <c r="BI1124" s="93">
        <f t="shared" si="761"/>
        <v>0</v>
      </c>
      <c r="BJ1124" s="105">
        <f t="shared" si="762"/>
        <v>0</v>
      </c>
      <c r="BK1124" s="88">
        <f t="shared" si="763"/>
        <v>0</v>
      </c>
      <c r="BL1124" s="86">
        <f t="shared" si="764"/>
        <v>0</v>
      </c>
      <c r="BM1124" s="105">
        <f t="shared" si="765"/>
        <v>0</v>
      </c>
      <c r="BN1124" s="86">
        <f t="shared" si="766"/>
        <v>0</v>
      </c>
      <c r="BO1124" s="86">
        <f t="shared" si="767"/>
        <v>0</v>
      </c>
      <c r="BP1124" s="86">
        <f t="shared" si="741"/>
        <v>0</v>
      </c>
      <c r="BQ1124" s="160"/>
      <c r="BR1124" s="86" t="s">
        <v>5720</v>
      </c>
      <c r="BS1124" s="88" t="s">
        <v>5721</v>
      </c>
      <c r="BT1124" s="86" t="s">
        <v>5722</v>
      </c>
      <c r="BU1124" s="86"/>
      <c r="BV1124" s="86">
        <f t="shared" si="742"/>
        <v>0</v>
      </c>
      <c r="BW1124" s="105" t="str">
        <f t="shared" si="743"/>
        <v/>
      </c>
      <c r="BX1124" s="86">
        <f t="shared" si="778"/>
        <v>0</v>
      </c>
      <c r="BY1124" s="86">
        <f t="shared" si="779"/>
        <v>0</v>
      </c>
      <c r="BZ1124" s="91">
        <f t="shared" si="780"/>
        <v>0</v>
      </c>
      <c r="CA1124" s="91">
        <v>0</v>
      </c>
      <c r="CB1124" s="96" t="s">
        <v>5719</v>
      </c>
      <c r="CC1124" s="91">
        <f t="shared" si="744"/>
        <v>0</v>
      </c>
      <c r="CD1124" s="91">
        <f t="shared" si="745"/>
        <v>0</v>
      </c>
      <c r="CE1124" s="93">
        <f t="shared" si="746"/>
        <v>0</v>
      </c>
      <c r="CF1124" s="93">
        <f t="shared" si="747"/>
        <v>0</v>
      </c>
      <c r="CG1124" s="105"/>
      <c r="CH1124" s="105"/>
      <c r="CI1124" s="86"/>
      <c r="CJ1124" s="188"/>
      <c r="CK1124" s="181">
        <f t="shared" si="748"/>
        <v>0</v>
      </c>
      <c r="CL1124" s="181">
        <f t="shared" si="749"/>
        <v>0</v>
      </c>
      <c r="CM1124" s="86" t="s">
        <v>5723</v>
      </c>
      <c r="CN1124" s="182"/>
      <c r="CO1124" s="183"/>
      <c r="CP1124" s="86" t="s">
        <v>5724</v>
      </c>
      <c r="CQ1124" s="153"/>
      <c r="CR1124" s="187" t="e">
        <f t="shared" si="750"/>
        <v>#VALUE!</v>
      </c>
      <c r="CS1124" s="188">
        <v>0</v>
      </c>
      <c r="CT1124" s="188" t="e">
        <f t="shared" si="752"/>
        <v>#VALUE!</v>
      </c>
      <c r="CU1124" s="93"/>
      <c r="CV1124" s="94">
        <f t="shared" si="775"/>
        <v>0</v>
      </c>
      <c r="CW1124" s="93">
        <f t="shared" si="776"/>
        <v>0</v>
      </c>
      <c r="CX1124" s="86">
        <f t="shared" si="777"/>
        <v>0</v>
      </c>
      <c r="CY1124" s="93" t="e">
        <f t="shared" si="753"/>
        <v>#VALUE!</v>
      </c>
      <c r="CZ1124" s="93">
        <v>0</v>
      </c>
      <c r="DA1124" s="93">
        <v>0</v>
      </c>
      <c r="DB1124" s="93" t="e">
        <f t="shared" si="754"/>
        <v>#VALUE!</v>
      </c>
      <c r="DC1124" s="93">
        <v>0</v>
      </c>
      <c r="DD1124" s="91">
        <v>0</v>
      </c>
      <c r="DE1124" s="93" t="e">
        <f t="shared" si="755"/>
        <v>#VALUE!</v>
      </c>
      <c r="DF1124" s="93">
        <f t="shared" si="768"/>
        <v>0</v>
      </c>
      <c r="DG1124" s="93"/>
      <c r="DH1124" s="93">
        <v>0</v>
      </c>
      <c r="DI1124" s="93">
        <v>0</v>
      </c>
      <c r="DJ1124" s="86">
        <f t="shared" si="756"/>
        <v>0</v>
      </c>
      <c r="DK1124" s="91">
        <v>0</v>
      </c>
      <c r="DL1124" s="93"/>
      <c r="DM1124" s="93">
        <v>0</v>
      </c>
      <c r="DN1124" s="93" t="e">
        <f t="shared" si="769"/>
        <v>#VALUE!</v>
      </c>
      <c r="DO1124" s="93" t="e">
        <f t="shared" si="757"/>
        <v>#VALUE!</v>
      </c>
      <c r="DP1124" s="92" t="e">
        <f t="shared" si="758"/>
        <v>#VALUE!</v>
      </c>
      <c r="DQ1124" s="97">
        <f t="shared" si="770"/>
        <v>0</v>
      </c>
      <c r="DR1124" s="98">
        <f t="shared" si="759"/>
        <v>10</v>
      </c>
      <c r="DS1124" s="93" t="str">
        <f t="shared" si="760"/>
        <v>Mã tin sai !!!</v>
      </c>
      <c r="DT1124" s="93"/>
      <c r="DU1124" s="78" t="e">
        <f t="shared" si="771"/>
        <v>#VALUE!</v>
      </c>
      <c r="DV1124" s="78" t="e">
        <f>INDEX('08_DMGiaDat'!$L:$L,MATCH(DU1124,'08_DMGiaDat'!$R:$R,0))</f>
        <v>#VALUE!</v>
      </c>
      <c r="DW1124" s="78" t="str">
        <f t="shared" si="772"/>
        <v>5010700200100000001</v>
      </c>
      <c r="DX1124" s="78" t="str">
        <f>IFERROR(VLOOKUP(DW1124,'08_DMGiaDat'!C1118:C1119,2,FALSE),"N")</f>
        <v>N</v>
      </c>
      <c r="DY1124" s="78" t="str">
        <f t="shared" si="773"/>
        <v>50107002001001</v>
      </c>
      <c r="DZ1124" s="78" t="str">
        <f>IFERROR(VLOOKUP(DY1124,'08_DMGiaDat'!C1118:C1119,2,FALSE),"N")</f>
        <v>N</v>
      </c>
      <c r="EA1124" s="78" t="str">
        <f t="shared" si="774"/>
        <v>5010700200100000001</v>
      </c>
      <c r="EB1124" s="78" t="str">
        <f>IFERROR(VLOOKUP(EA1124,'08_DMGiaDat'!C1118:C1119,2,FALSE),"N")</f>
        <v>N</v>
      </c>
      <c r="EC1124" s="92" t="e">
        <f>IF(DV1124&lt;&gt;"N",DV1124,IF(DX1124&lt;&gt;"N",DX1124,IF(DZ1124&lt;&gt;"N",DZ1124*VLOOKUP(LEFT(CB1124,3),'03_DMMucDich'!C1102:C1106,5,FALSE),IF(EB1124&lt;&gt;"N",EB1124*VLOOKUP(LEFT(CB1124,3),'03_DMMucDich'!C1102:C1106,5,FALSE),"N/A"))))</f>
        <v>#VALUE!</v>
      </c>
    </row>
    <row r="1125" spans="1:133" s="34" customFormat="1" ht="16" x14ac:dyDescent="0.2">
      <c r="A1125" s="85">
        <v>1111</v>
      </c>
      <c r="B1125" s="86"/>
      <c r="C1125" s="87"/>
      <c r="D1125" s="141"/>
      <c r="E1125" s="86"/>
      <c r="F1125" s="88"/>
      <c r="G1125" s="88" t="s">
        <v>5718</v>
      </c>
      <c r="H1125" s="151">
        <v>2022</v>
      </c>
      <c r="I1125" s="86"/>
      <c r="J1125" s="86"/>
      <c r="K1125" s="145"/>
      <c r="L1125" s="105"/>
      <c r="M1125" s="86"/>
      <c r="N1125" s="105"/>
      <c r="O1125" s="105"/>
      <c r="P1125" s="86"/>
      <c r="Q1125" s="86"/>
      <c r="R1125" s="153"/>
      <c r="S1125" s="86"/>
      <c r="T1125" s="86"/>
      <c r="U1125" s="86"/>
      <c r="V1125" s="86" t="str">
        <f t="shared" si="740"/>
        <v xml:space="preserve">, </v>
      </c>
      <c r="W1125" s="86"/>
      <c r="X1125" s="86"/>
      <c r="Y1125" s="86"/>
      <c r="Z1125" s="88"/>
      <c r="AA1125" s="105"/>
      <c r="AB1125" s="86"/>
      <c r="AC1125" s="90"/>
      <c r="AD1125" s="86"/>
      <c r="AE1125" s="86"/>
      <c r="AF1125" s="86"/>
      <c r="AG1125" s="86"/>
      <c r="AH1125" s="160"/>
      <c r="AI1125" s="153"/>
      <c r="AJ1125" s="153"/>
      <c r="AK1125" s="86"/>
      <c r="AL1125" s="86"/>
      <c r="AM1125" s="153"/>
      <c r="AN1125" s="153"/>
      <c r="AO1125" s="165"/>
      <c r="AP1125" s="153"/>
      <c r="AQ1125" s="153"/>
      <c r="AR1125" s="166">
        <v>0</v>
      </c>
      <c r="AS1125" s="88" t="s">
        <v>5719</v>
      </c>
      <c r="AT1125" s="92">
        <f t="shared" si="751"/>
        <v>0</v>
      </c>
      <c r="AU1125" s="93">
        <v>0</v>
      </c>
      <c r="AV1125" s="93">
        <v>0</v>
      </c>
      <c r="AW1125" s="166">
        <v>0</v>
      </c>
      <c r="AX1125" s="93">
        <v>0</v>
      </c>
      <c r="AY1125" s="177"/>
      <c r="AZ1125" s="177">
        <v>0</v>
      </c>
      <c r="BA1125" s="178"/>
      <c r="BB1125" s="105"/>
      <c r="BC1125" s="105"/>
      <c r="BD1125" s="93"/>
      <c r="BE1125" s="93">
        <v>0</v>
      </c>
      <c r="BF1125" s="91">
        <v>0</v>
      </c>
      <c r="BG1125" s="94"/>
      <c r="BH1125" s="95"/>
      <c r="BI1125" s="93">
        <f t="shared" si="761"/>
        <v>0</v>
      </c>
      <c r="BJ1125" s="105">
        <f t="shared" si="762"/>
        <v>0</v>
      </c>
      <c r="BK1125" s="88">
        <f t="shared" si="763"/>
        <v>0</v>
      </c>
      <c r="BL1125" s="86">
        <f t="shared" si="764"/>
        <v>0</v>
      </c>
      <c r="BM1125" s="105">
        <f t="shared" si="765"/>
        <v>0</v>
      </c>
      <c r="BN1125" s="86">
        <f t="shared" si="766"/>
        <v>0</v>
      </c>
      <c r="BO1125" s="86">
        <f t="shared" si="767"/>
        <v>0</v>
      </c>
      <c r="BP1125" s="86">
        <f t="shared" si="741"/>
        <v>0</v>
      </c>
      <c r="BQ1125" s="160"/>
      <c r="BR1125" s="86" t="s">
        <v>5720</v>
      </c>
      <c r="BS1125" s="88" t="s">
        <v>5721</v>
      </c>
      <c r="BT1125" s="86" t="s">
        <v>5722</v>
      </c>
      <c r="BU1125" s="86"/>
      <c r="BV1125" s="86">
        <f t="shared" si="742"/>
        <v>0</v>
      </c>
      <c r="BW1125" s="105" t="str">
        <f t="shared" si="743"/>
        <v/>
      </c>
      <c r="BX1125" s="86">
        <f t="shared" si="778"/>
        <v>0</v>
      </c>
      <c r="BY1125" s="86">
        <f t="shared" si="779"/>
        <v>0</v>
      </c>
      <c r="BZ1125" s="91">
        <f t="shared" si="780"/>
        <v>0</v>
      </c>
      <c r="CA1125" s="91">
        <v>0</v>
      </c>
      <c r="CB1125" s="96" t="s">
        <v>5719</v>
      </c>
      <c r="CC1125" s="91">
        <f t="shared" si="744"/>
        <v>0</v>
      </c>
      <c r="CD1125" s="91">
        <f t="shared" si="745"/>
        <v>0</v>
      </c>
      <c r="CE1125" s="93">
        <f t="shared" si="746"/>
        <v>0</v>
      </c>
      <c r="CF1125" s="93">
        <f t="shared" si="747"/>
        <v>0</v>
      </c>
      <c r="CG1125" s="105"/>
      <c r="CH1125" s="105"/>
      <c r="CI1125" s="86"/>
      <c r="CJ1125" s="188"/>
      <c r="CK1125" s="181">
        <f t="shared" si="748"/>
        <v>0</v>
      </c>
      <c r="CL1125" s="181">
        <f t="shared" si="749"/>
        <v>0</v>
      </c>
      <c r="CM1125" s="86" t="s">
        <v>5723</v>
      </c>
      <c r="CN1125" s="182"/>
      <c r="CO1125" s="183"/>
      <c r="CP1125" s="86" t="s">
        <v>5724</v>
      </c>
      <c r="CQ1125" s="153"/>
      <c r="CR1125" s="187" t="e">
        <f t="shared" si="750"/>
        <v>#VALUE!</v>
      </c>
      <c r="CS1125" s="188">
        <v>0</v>
      </c>
      <c r="CT1125" s="188" t="e">
        <f t="shared" si="752"/>
        <v>#VALUE!</v>
      </c>
      <c r="CU1125" s="93"/>
      <c r="CV1125" s="94">
        <f t="shared" si="775"/>
        <v>0</v>
      </c>
      <c r="CW1125" s="93">
        <f t="shared" si="776"/>
        <v>0</v>
      </c>
      <c r="CX1125" s="86">
        <f t="shared" si="777"/>
        <v>0</v>
      </c>
      <c r="CY1125" s="93" t="e">
        <f t="shared" si="753"/>
        <v>#VALUE!</v>
      </c>
      <c r="CZ1125" s="93">
        <v>0</v>
      </c>
      <c r="DA1125" s="93">
        <v>0</v>
      </c>
      <c r="DB1125" s="93" t="e">
        <f t="shared" si="754"/>
        <v>#VALUE!</v>
      </c>
      <c r="DC1125" s="93">
        <v>0</v>
      </c>
      <c r="DD1125" s="91">
        <v>0</v>
      </c>
      <c r="DE1125" s="93" t="e">
        <f t="shared" si="755"/>
        <v>#VALUE!</v>
      </c>
      <c r="DF1125" s="93">
        <f t="shared" si="768"/>
        <v>0</v>
      </c>
      <c r="DG1125" s="93"/>
      <c r="DH1125" s="93">
        <v>0</v>
      </c>
      <c r="DI1125" s="93">
        <v>0</v>
      </c>
      <c r="DJ1125" s="86">
        <f t="shared" si="756"/>
        <v>0</v>
      </c>
      <c r="DK1125" s="91">
        <v>0</v>
      </c>
      <c r="DL1125" s="93"/>
      <c r="DM1125" s="93">
        <v>0</v>
      </c>
      <c r="DN1125" s="93" t="e">
        <f t="shared" si="769"/>
        <v>#VALUE!</v>
      </c>
      <c r="DO1125" s="93" t="e">
        <f t="shared" si="757"/>
        <v>#VALUE!</v>
      </c>
      <c r="DP1125" s="92" t="e">
        <f t="shared" si="758"/>
        <v>#VALUE!</v>
      </c>
      <c r="DQ1125" s="97">
        <f t="shared" si="770"/>
        <v>0</v>
      </c>
      <c r="DR1125" s="98">
        <f t="shared" si="759"/>
        <v>10</v>
      </c>
      <c r="DS1125" s="93" t="str">
        <f t="shared" si="760"/>
        <v>Mã tin sai !!!</v>
      </c>
      <c r="DT1125" s="93"/>
      <c r="DU1125" s="78" t="e">
        <f t="shared" si="771"/>
        <v>#VALUE!</v>
      </c>
      <c r="DV1125" s="78" t="e">
        <f>INDEX('08_DMGiaDat'!$L:$L,MATCH(DU1125,'08_DMGiaDat'!$R:$R,0))</f>
        <v>#VALUE!</v>
      </c>
      <c r="DW1125" s="78" t="str">
        <f t="shared" si="772"/>
        <v>5010700200100000001</v>
      </c>
      <c r="DX1125" s="78" t="str">
        <f>IFERROR(VLOOKUP(DW1125,'08_DMGiaDat'!C1118:C1119,2,FALSE),"N")</f>
        <v>N</v>
      </c>
      <c r="DY1125" s="78" t="str">
        <f t="shared" si="773"/>
        <v>50107002001001</v>
      </c>
      <c r="DZ1125" s="78" t="str">
        <f>IFERROR(VLOOKUP(DY1125,'08_DMGiaDat'!C1118:C1119,2,FALSE),"N")</f>
        <v>N</v>
      </c>
      <c r="EA1125" s="78" t="str">
        <f t="shared" si="774"/>
        <v>5010700200100000001</v>
      </c>
      <c r="EB1125" s="78" t="str">
        <f>IFERROR(VLOOKUP(EA1125,'08_DMGiaDat'!C1118:C1119,2,FALSE),"N")</f>
        <v>N</v>
      </c>
      <c r="EC1125" s="92" t="e">
        <f>IF(DV1125&lt;&gt;"N",DV1125,IF(DX1125&lt;&gt;"N",DX1125,IF(DZ1125&lt;&gt;"N",DZ1125*VLOOKUP(LEFT(CB1125,3),'03_DMMucDich'!C1102:C1106,5,FALSE),IF(EB1125&lt;&gt;"N",EB1125*VLOOKUP(LEFT(CB1125,3),'03_DMMucDich'!C1102:C1106,5,FALSE),"N/A"))))</f>
        <v>#VALUE!</v>
      </c>
    </row>
    <row r="1126" spans="1:133" s="34" customFormat="1" ht="16" x14ac:dyDescent="0.2">
      <c r="A1126" s="85">
        <v>1112</v>
      </c>
      <c r="B1126" s="86"/>
      <c r="C1126" s="87"/>
      <c r="D1126" s="141"/>
      <c r="E1126" s="86"/>
      <c r="F1126" s="88"/>
      <c r="G1126" s="88" t="s">
        <v>5718</v>
      </c>
      <c r="H1126" s="151">
        <v>2022</v>
      </c>
      <c r="I1126" s="86"/>
      <c r="J1126" s="86"/>
      <c r="K1126" s="145"/>
      <c r="L1126" s="105"/>
      <c r="M1126" s="86"/>
      <c r="N1126" s="105"/>
      <c r="O1126" s="105"/>
      <c r="P1126" s="86"/>
      <c r="Q1126" s="86"/>
      <c r="R1126" s="153"/>
      <c r="S1126" s="86"/>
      <c r="T1126" s="86"/>
      <c r="U1126" s="86"/>
      <c r="V1126" s="86" t="str">
        <f t="shared" si="740"/>
        <v xml:space="preserve">, </v>
      </c>
      <c r="W1126" s="86"/>
      <c r="X1126" s="86"/>
      <c r="Y1126" s="86"/>
      <c r="Z1126" s="88"/>
      <c r="AA1126" s="105"/>
      <c r="AB1126" s="86"/>
      <c r="AC1126" s="90"/>
      <c r="AD1126" s="86"/>
      <c r="AE1126" s="86"/>
      <c r="AF1126" s="86"/>
      <c r="AG1126" s="86"/>
      <c r="AH1126" s="160"/>
      <c r="AI1126" s="153"/>
      <c r="AJ1126" s="153"/>
      <c r="AK1126" s="86"/>
      <c r="AL1126" s="86"/>
      <c r="AM1126" s="153"/>
      <c r="AN1126" s="153"/>
      <c r="AO1126" s="165"/>
      <c r="AP1126" s="153"/>
      <c r="AQ1126" s="153"/>
      <c r="AR1126" s="166">
        <v>0</v>
      </c>
      <c r="AS1126" s="88" t="s">
        <v>5719</v>
      </c>
      <c r="AT1126" s="92">
        <f t="shared" si="751"/>
        <v>0</v>
      </c>
      <c r="AU1126" s="93">
        <v>0</v>
      </c>
      <c r="AV1126" s="93">
        <v>0</v>
      </c>
      <c r="AW1126" s="166">
        <v>0</v>
      </c>
      <c r="AX1126" s="93">
        <v>0</v>
      </c>
      <c r="AY1126" s="177"/>
      <c r="AZ1126" s="177">
        <v>0</v>
      </c>
      <c r="BA1126" s="178"/>
      <c r="BB1126" s="105"/>
      <c r="BC1126" s="105"/>
      <c r="BD1126" s="93"/>
      <c r="BE1126" s="93">
        <v>0</v>
      </c>
      <c r="BF1126" s="91">
        <v>0</v>
      </c>
      <c r="BG1126" s="94"/>
      <c r="BH1126" s="95"/>
      <c r="BI1126" s="93">
        <f t="shared" si="761"/>
        <v>0</v>
      </c>
      <c r="BJ1126" s="105">
        <f t="shared" si="762"/>
        <v>0</v>
      </c>
      <c r="BK1126" s="88">
        <f t="shared" si="763"/>
        <v>0</v>
      </c>
      <c r="BL1126" s="86">
        <f t="shared" si="764"/>
        <v>0</v>
      </c>
      <c r="BM1126" s="105">
        <f t="shared" si="765"/>
        <v>0</v>
      </c>
      <c r="BN1126" s="86">
        <f t="shared" si="766"/>
        <v>0</v>
      </c>
      <c r="BO1126" s="86">
        <f t="shared" si="767"/>
        <v>0</v>
      </c>
      <c r="BP1126" s="86">
        <f t="shared" si="741"/>
        <v>0</v>
      </c>
      <c r="BQ1126" s="160"/>
      <c r="BR1126" s="86" t="s">
        <v>5720</v>
      </c>
      <c r="BS1126" s="88" t="s">
        <v>5721</v>
      </c>
      <c r="BT1126" s="86" t="s">
        <v>5722</v>
      </c>
      <c r="BU1126" s="86"/>
      <c r="BV1126" s="86">
        <f t="shared" si="742"/>
        <v>0</v>
      </c>
      <c r="BW1126" s="105" t="str">
        <f t="shared" si="743"/>
        <v/>
      </c>
      <c r="BX1126" s="86">
        <f t="shared" si="778"/>
        <v>0</v>
      </c>
      <c r="BY1126" s="86">
        <f t="shared" si="779"/>
        <v>0</v>
      </c>
      <c r="BZ1126" s="91">
        <f t="shared" si="780"/>
        <v>0</v>
      </c>
      <c r="CA1126" s="91">
        <v>0</v>
      </c>
      <c r="CB1126" s="96" t="s">
        <v>5719</v>
      </c>
      <c r="CC1126" s="91">
        <f t="shared" si="744"/>
        <v>0</v>
      </c>
      <c r="CD1126" s="91">
        <f t="shared" si="745"/>
        <v>0</v>
      </c>
      <c r="CE1126" s="93">
        <f t="shared" si="746"/>
        <v>0</v>
      </c>
      <c r="CF1126" s="93">
        <f t="shared" si="747"/>
        <v>0</v>
      </c>
      <c r="CG1126" s="105"/>
      <c r="CH1126" s="105"/>
      <c r="CI1126" s="86"/>
      <c r="CJ1126" s="188"/>
      <c r="CK1126" s="181">
        <f t="shared" si="748"/>
        <v>0</v>
      </c>
      <c r="CL1126" s="181">
        <f t="shared" si="749"/>
        <v>0</v>
      </c>
      <c r="CM1126" s="86" t="s">
        <v>5723</v>
      </c>
      <c r="CN1126" s="182"/>
      <c r="CO1126" s="183"/>
      <c r="CP1126" s="86" t="s">
        <v>5724</v>
      </c>
      <c r="CQ1126" s="153"/>
      <c r="CR1126" s="187" t="e">
        <f t="shared" si="750"/>
        <v>#VALUE!</v>
      </c>
      <c r="CS1126" s="188">
        <v>0</v>
      </c>
      <c r="CT1126" s="188" t="e">
        <f t="shared" si="752"/>
        <v>#VALUE!</v>
      </c>
      <c r="CU1126" s="93"/>
      <c r="CV1126" s="94">
        <f t="shared" si="775"/>
        <v>0</v>
      </c>
      <c r="CW1126" s="93">
        <f t="shared" si="776"/>
        <v>0</v>
      </c>
      <c r="CX1126" s="86">
        <f t="shared" si="777"/>
        <v>0</v>
      </c>
      <c r="CY1126" s="93" t="e">
        <f t="shared" si="753"/>
        <v>#VALUE!</v>
      </c>
      <c r="CZ1126" s="93">
        <v>0</v>
      </c>
      <c r="DA1126" s="93">
        <v>0</v>
      </c>
      <c r="DB1126" s="93" t="e">
        <f t="shared" si="754"/>
        <v>#VALUE!</v>
      </c>
      <c r="DC1126" s="93">
        <v>0</v>
      </c>
      <c r="DD1126" s="91">
        <v>0</v>
      </c>
      <c r="DE1126" s="93" t="e">
        <f t="shared" si="755"/>
        <v>#VALUE!</v>
      </c>
      <c r="DF1126" s="93">
        <f t="shared" si="768"/>
        <v>0</v>
      </c>
      <c r="DG1126" s="93"/>
      <c r="DH1126" s="93">
        <v>0</v>
      </c>
      <c r="DI1126" s="93">
        <v>0</v>
      </c>
      <c r="DJ1126" s="86">
        <f t="shared" si="756"/>
        <v>0</v>
      </c>
      <c r="DK1126" s="91">
        <v>0</v>
      </c>
      <c r="DL1126" s="93"/>
      <c r="DM1126" s="93">
        <v>0</v>
      </c>
      <c r="DN1126" s="93" t="e">
        <f t="shared" si="769"/>
        <v>#VALUE!</v>
      </c>
      <c r="DO1126" s="93" t="e">
        <f t="shared" si="757"/>
        <v>#VALUE!</v>
      </c>
      <c r="DP1126" s="92" t="e">
        <f t="shared" si="758"/>
        <v>#VALUE!</v>
      </c>
      <c r="DQ1126" s="97">
        <f t="shared" si="770"/>
        <v>0</v>
      </c>
      <c r="DR1126" s="98">
        <f t="shared" si="759"/>
        <v>10</v>
      </c>
      <c r="DS1126" s="93" t="str">
        <f t="shared" si="760"/>
        <v>Mã tin sai !!!</v>
      </c>
      <c r="DT1126" s="93"/>
      <c r="DU1126" s="78" t="e">
        <f t="shared" si="771"/>
        <v>#VALUE!</v>
      </c>
      <c r="DV1126" s="78" t="e">
        <f>INDEX('08_DMGiaDat'!$L:$L,MATCH(DU1126,'08_DMGiaDat'!$R:$R,0))</f>
        <v>#VALUE!</v>
      </c>
      <c r="DW1126" s="78" t="str">
        <f t="shared" si="772"/>
        <v>5010700200100000001</v>
      </c>
      <c r="DX1126" s="78" t="str">
        <f>IFERROR(VLOOKUP(DW1126,'08_DMGiaDat'!C1118:C1119,2,FALSE),"N")</f>
        <v>N</v>
      </c>
      <c r="DY1126" s="78" t="str">
        <f t="shared" si="773"/>
        <v>50107002001001</v>
      </c>
      <c r="DZ1126" s="78" t="str">
        <f>IFERROR(VLOOKUP(DY1126,'08_DMGiaDat'!C1118:C1119,2,FALSE),"N")</f>
        <v>N</v>
      </c>
      <c r="EA1126" s="78" t="str">
        <f t="shared" si="774"/>
        <v>5010700200100000001</v>
      </c>
      <c r="EB1126" s="78" t="str">
        <f>IFERROR(VLOOKUP(EA1126,'08_DMGiaDat'!C1118:C1119,2,FALSE),"N")</f>
        <v>N</v>
      </c>
      <c r="EC1126" s="92" t="e">
        <f>IF(DV1126&lt;&gt;"N",DV1126,IF(DX1126&lt;&gt;"N",DX1126,IF(DZ1126&lt;&gt;"N",DZ1126*VLOOKUP(LEFT(CB1126,3),'03_DMMucDich'!C1102:C1106,5,FALSE),IF(EB1126&lt;&gt;"N",EB1126*VLOOKUP(LEFT(CB1126,3),'03_DMMucDich'!C1102:C1106,5,FALSE),"N/A"))))</f>
        <v>#VALUE!</v>
      </c>
    </row>
    <row r="1127" spans="1:133" s="34" customFormat="1" ht="16" x14ac:dyDescent="0.2">
      <c r="A1127" s="85">
        <v>1113</v>
      </c>
      <c r="B1127" s="86"/>
      <c r="C1127" s="87"/>
      <c r="D1127" s="141"/>
      <c r="E1127" s="86"/>
      <c r="F1127" s="88"/>
      <c r="G1127" s="88" t="s">
        <v>5718</v>
      </c>
      <c r="H1127" s="151">
        <v>2022</v>
      </c>
      <c r="I1127" s="86"/>
      <c r="J1127" s="86"/>
      <c r="K1127" s="145"/>
      <c r="L1127" s="105"/>
      <c r="M1127" s="86"/>
      <c r="N1127" s="105"/>
      <c r="O1127" s="105"/>
      <c r="P1127" s="86"/>
      <c r="Q1127" s="86"/>
      <c r="R1127" s="153"/>
      <c r="S1127" s="86"/>
      <c r="T1127" s="86"/>
      <c r="U1127" s="86"/>
      <c r="V1127" s="86" t="str">
        <f t="shared" si="740"/>
        <v xml:space="preserve">, </v>
      </c>
      <c r="W1127" s="86"/>
      <c r="X1127" s="86"/>
      <c r="Y1127" s="86"/>
      <c r="Z1127" s="88"/>
      <c r="AA1127" s="105"/>
      <c r="AB1127" s="86"/>
      <c r="AC1127" s="90"/>
      <c r="AD1127" s="86"/>
      <c r="AE1127" s="86"/>
      <c r="AF1127" s="86"/>
      <c r="AG1127" s="86"/>
      <c r="AH1127" s="160"/>
      <c r="AI1127" s="153"/>
      <c r="AJ1127" s="153"/>
      <c r="AK1127" s="86"/>
      <c r="AL1127" s="86"/>
      <c r="AM1127" s="153"/>
      <c r="AN1127" s="153"/>
      <c r="AO1127" s="165"/>
      <c r="AP1127" s="153"/>
      <c r="AQ1127" s="153"/>
      <c r="AR1127" s="166">
        <v>0</v>
      </c>
      <c r="AS1127" s="88" t="s">
        <v>5719</v>
      </c>
      <c r="AT1127" s="92">
        <f t="shared" si="751"/>
        <v>0</v>
      </c>
      <c r="AU1127" s="93">
        <v>0</v>
      </c>
      <c r="AV1127" s="93">
        <v>0</v>
      </c>
      <c r="AW1127" s="166">
        <v>0</v>
      </c>
      <c r="AX1127" s="93">
        <v>0</v>
      </c>
      <c r="AY1127" s="177"/>
      <c r="AZ1127" s="177">
        <v>0</v>
      </c>
      <c r="BA1127" s="178"/>
      <c r="BB1127" s="105"/>
      <c r="BC1127" s="105"/>
      <c r="BD1127" s="93"/>
      <c r="BE1127" s="93">
        <v>0</v>
      </c>
      <c r="BF1127" s="91">
        <v>0</v>
      </c>
      <c r="BG1127" s="94"/>
      <c r="BH1127" s="95"/>
      <c r="BI1127" s="93">
        <f t="shared" si="761"/>
        <v>0</v>
      </c>
      <c r="BJ1127" s="105">
        <f t="shared" si="762"/>
        <v>0</v>
      </c>
      <c r="BK1127" s="88">
        <f t="shared" si="763"/>
        <v>0</v>
      </c>
      <c r="BL1127" s="86">
        <f t="shared" si="764"/>
        <v>0</v>
      </c>
      <c r="BM1127" s="105">
        <f t="shared" si="765"/>
        <v>0</v>
      </c>
      <c r="BN1127" s="86">
        <f t="shared" si="766"/>
        <v>0</v>
      </c>
      <c r="BO1127" s="86">
        <f t="shared" si="767"/>
        <v>0</v>
      </c>
      <c r="BP1127" s="86">
        <f t="shared" si="741"/>
        <v>0</v>
      </c>
      <c r="BQ1127" s="160"/>
      <c r="BR1127" s="86" t="s">
        <v>5720</v>
      </c>
      <c r="BS1127" s="88" t="s">
        <v>5721</v>
      </c>
      <c r="BT1127" s="86" t="s">
        <v>5722</v>
      </c>
      <c r="BU1127" s="86"/>
      <c r="BV1127" s="86">
        <f t="shared" si="742"/>
        <v>0</v>
      </c>
      <c r="BW1127" s="105" t="str">
        <f t="shared" si="743"/>
        <v/>
      </c>
      <c r="BX1127" s="86">
        <f t="shared" si="778"/>
        <v>0</v>
      </c>
      <c r="BY1127" s="86">
        <f t="shared" si="779"/>
        <v>0</v>
      </c>
      <c r="BZ1127" s="91">
        <f t="shared" si="780"/>
        <v>0</v>
      </c>
      <c r="CA1127" s="91">
        <v>0</v>
      </c>
      <c r="CB1127" s="96" t="s">
        <v>5719</v>
      </c>
      <c r="CC1127" s="91">
        <f t="shared" si="744"/>
        <v>0</v>
      </c>
      <c r="CD1127" s="91">
        <f t="shared" si="745"/>
        <v>0</v>
      </c>
      <c r="CE1127" s="93">
        <f t="shared" si="746"/>
        <v>0</v>
      </c>
      <c r="CF1127" s="93">
        <f t="shared" si="747"/>
        <v>0</v>
      </c>
      <c r="CG1127" s="105"/>
      <c r="CH1127" s="105"/>
      <c r="CI1127" s="86"/>
      <c r="CJ1127" s="188"/>
      <c r="CK1127" s="181">
        <f t="shared" si="748"/>
        <v>0</v>
      </c>
      <c r="CL1127" s="181">
        <f t="shared" si="749"/>
        <v>0</v>
      </c>
      <c r="CM1127" s="86" t="s">
        <v>5723</v>
      </c>
      <c r="CN1127" s="182"/>
      <c r="CO1127" s="183"/>
      <c r="CP1127" s="86" t="s">
        <v>5724</v>
      </c>
      <c r="CQ1127" s="153"/>
      <c r="CR1127" s="187" t="e">
        <f t="shared" si="750"/>
        <v>#VALUE!</v>
      </c>
      <c r="CS1127" s="188">
        <v>0</v>
      </c>
      <c r="CT1127" s="188" t="e">
        <f t="shared" si="752"/>
        <v>#VALUE!</v>
      </c>
      <c r="CU1127" s="93"/>
      <c r="CV1127" s="94">
        <f t="shared" si="775"/>
        <v>0</v>
      </c>
      <c r="CW1127" s="93">
        <f t="shared" si="776"/>
        <v>0</v>
      </c>
      <c r="CX1127" s="86">
        <f t="shared" si="777"/>
        <v>0</v>
      </c>
      <c r="CY1127" s="93" t="e">
        <f t="shared" si="753"/>
        <v>#VALUE!</v>
      </c>
      <c r="CZ1127" s="93">
        <v>0</v>
      </c>
      <c r="DA1127" s="93">
        <v>0</v>
      </c>
      <c r="DB1127" s="93" t="e">
        <f t="shared" si="754"/>
        <v>#VALUE!</v>
      </c>
      <c r="DC1127" s="93">
        <v>0</v>
      </c>
      <c r="DD1127" s="91">
        <v>0</v>
      </c>
      <c r="DE1127" s="93" t="e">
        <f t="shared" si="755"/>
        <v>#VALUE!</v>
      </c>
      <c r="DF1127" s="93">
        <f t="shared" si="768"/>
        <v>0</v>
      </c>
      <c r="DG1127" s="93"/>
      <c r="DH1127" s="93">
        <v>0</v>
      </c>
      <c r="DI1127" s="93">
        <v>0</v>
      </c>
      <c r="DJ1127" s="86">
        <f t="shared" si="756"/>
        <v>0</v>
      </c>
      <c r="DK1127" s="91">
        <v>0</v>
      </c>
      <c r="DL1127" s="93"/>
      <c r="DM1127" s="93">
        <v>0</v>
      </c>
      <c r="DN1127" s="93" t="e">
        <f t="shared" si="769"/>
        <v>#VALUE!</v>
      </c>
      <c r="DO1127" s="93" t="e">
        <f t="shared" si="757"/>
        <v>#VALUE!</v>
      </c>
      <c r="DP1127" s="92" t="e">
        <f t="shared" si="758"/>
        <v>#VALUE!</v>
      </c>
      <c r="DQ1127" s="97">
        <f t="shared" si="770"/>
        <v>0</v>
      </c>
      <c r="DR1127" s="98">
        <f t="shared" si="759"/>
        <v>10</v>
      </c>
      <c r="DS1127" s="93" t="str">
        <f t="shared" si="760"/>
        <v>Mã tin sai !!!</v>
      </c>
      <c r="DT1127" s="93"/>
      <c r="DU1127" s="78" t="e">
        <f t="shared" si="771"/>
        <v>#VALUE!</v>
      </c>
      <c r="DV1127" s="78" t="e">
        <f>INDEX('08_DMGiaDat'!$L:$L,MATCH(DU1127,'08_DMGiaDat'!$R:$R,0))</f>
        <v>#VALUE!</v>
      </c>
      <c r="DW1127" s="78" t="str">
        <f t="shared" si="772"/>
        <v>5010700200100000001</v>
      </c>
      <c r="DX1127" s="78" t="str">
        <f>IFERROR(VLOOKUP(DW1127,'08_DMGiaDat'!C1118:C1119,2,FALSE),"N")</f>
        <v>N</v>
      </c>
      <c r="DY1127" s="78" t="str">
        <f t="shared" si="773"/>
        <v>50107002001001</v>
      </c>
      <c r="DZ1127" s="78" t="str">
        <f>IFERROR(VLOOKUP(DY1127,'08_DMGiaDat'!C1118:C1119,2,FALSE),"N")</f>
        <v>N</v>
      </c>
      <c r="EA1127" s="78" t="str">
        <f t="shared" si="774"/>
        <v>5010700200100000001</v>
      </c>
      <c r="EB1127" s="78" t="str">
        <f>IFERROR(VLOOKUP(EA1127,'08_DMGiaDat'!C1118:C1119,2,FALSE),"N")</f>
        <v>N</v>
      </c>
      <c r="EC1127" s="92" t="e">
        <f>IF(DV1127&lt;&gt;"N",DV1127,IF(DX1127&lt;&gt;"N",DX1127,IF(DZ1127&lt;&gt;"N",DZ1127*VLOOKUP(LEFT(CB1127,3),'03_DMMucDich'!C1102:C1106,5,FALSE),IF(EB1127&lt;&gt;"N",EB1127*VLOOKUP(LEFT(CB1127,3),'03_DMMucDich'!C1102:C1106,5,FALSE),"N/A"))))</f>
        <v>#VALUE!</v>
      </c>
    </row>
    <row r="1128" spans="1:133" s="34" customFormat="1" ht="16" x14ac:dyDescent="0.2">
      <c r="A1128" s="85">
        <v>1114</v>
      </c>
      <c r="B1128" s="86"/>
      <c r="C1128" s="87"/>
      <c r="D1128" s="141"/>
      <c r="E1128" s="86"/>
      <c r="F1128" s="88"/>
      <c r="G1128" s="88" t="s">
        <v>5718</v>
      </c>
      <c r="H1128" s="151">
        <v>2022</v>
      </c>
      <c r="I1128" s="86"/>
      <c r="J1128" s="86"/>
      <c r="K1128" s="145"/>
      <c r="L1128" s="105"/>
      <c r="M1128" s="86"/>
      <c r="N1128" s="105"/>
      <c r="O1128" s="105"/>
      <c r="P1128" s="86"/>
      <c r="Q1128" s="86"/>
      <c r="R1128" s="153"/>
      <c r="S1128" s="86"/>
      <c r="T1128" s="86"/>
      <c r="U1128" s="86"/>
      <c r="V1128" s="86" t="str">
        <f t="shared" ref="V1128:V1170" si="781">AJ1128&amp;", "&amp;AI1128</f>
        <v xml:space="preserve">, </v>
      </c>
      <c r="W1128" s="86"/>
      <c r="X1128" s="86"/>
      <c r="Y1128" s="86"/>
      <c r="Z1128" s="88"/>
      <c r="AA1128" s="105"/>
      <c r="AB1128" s="86"/>
      <c r="AC1128" s="90"/>
      <c r="AD1128" s="86"/>
      <c r="AE1128" s="86"/>
      <c r="AF1128" s="86"/>
      <c r="AG1128" s="86"/>
      <c r="AH1128" s="160"/>
      <c r="AI1128" s="153"/>
      <c r="AJ1128" s="153"/>
      <c r="AK1128" s="86"/>
      <c r="AL1128" s="86"/>
      <c r="AM1128" s="153"/>
      <c r="AN1128" s="153"/>
      <c r="AO1128" s="165"/>
      <c r="AP1128" s="153"/>
      <c r="AQ1128" s="153"/>
      <c r="AR1128" s="166">
        <v>0</v>
      </c>
      <c r="AS1128" s="88" t="s">
        <v>5719</v>
      </c>
      <c r="AT1128" s="92">
        <f t="shared" si="751"/>
        <v>0</v>
      </c>
      <c r="AU1128" s="93">
        <v>0</v>
      </c>
      <c r="AV1128" s="93">
        <v>0</v>
      </c>
      <c r="AW1128" s="166">
        <v>0</v>
      </c>
      <c r="AX1128" s="93">
        <v>0</v>
      </c>
      <c r="AY1128" s="177"/>
      <c r="AZ1128" s="177">
        <v>0</v>
      </c>
      <c r="BA1128" s="178"/>
      <c r="BB1128" s="105"/>
      <c r="BC1128" s="105"/>
      <c r="BD1128" s="93"/>
      <c r="BE1128" s="93">
        <v>0</v>
      </c>
      <c r="BF1128" s="91">
        <v>0</v>
      </c>
      <c r="BG1128" s="94"/>
      <c r="BH1128" s="95"/>
      <c r="BI1128" s="93">
        <f t="shared" si="761"/>
        <v>0</v>
      </c>
      <c r="BJ1128" s="105">
        <f t="shared" si="762"/>
        <v>0</v>
      </c>
      <c r="BK1128" s="88">
        <f t="shared" si="763"/>
        <v>0</v>
      </c>
      <c r="BL1128" s="86">
        <f t="shared" si="764"/>
        <v>0</v>
      </c>
      <c r="BM1128" s="105">
        <f t="shared" si="765"/>
        <v>0</v>
      </c>
      <c r="BN1128" s="86">
        <f t="shared" si="766"/>
        <v>0</v>
      </c>
      <c r="BO1128" s="86">
        <f t="shared" si="767"/>
        <v>0</v>
      </c>
      <c r="BP1128" s="86">
        <f t="shared" ref="BP1128:BP1170" si="782">AI1128</f>
        <v>0</v>
      </c>
      <c r="BQ1128" s="160"/>
      <c r="BR1128" s="86" t="s">
        <v>5720</v>
      </c>
      <c r="BS1128" s="88" t="s">
        <v>5721</v>
      </c>
      <c r="BT1128" s="86" t="s">
        <v>5722</v>
      </c>
      <c r="BU1128" s="86"/>
      <c r="BV1128" s="86">
        <f t="shared" ref="BV1128:BV1170" si="783">AN1128</f>
        <v>0</v>
      </c>
      <c r="BW1128" s="105" t="str">
        <f t="shared" ref="BW1128:BW1170" si="784">IF(BU1128="X",AO1128,"")</f>
        <v/>
      </c>
      <c r="BX1128" s="86">
        <f t="shared" si="778"/>
        <v>0</v>
      </c>
      <c r="BY1128" s="86">
        <f t="shared" si="779"/>
        <v>0</v>
      </c>
      <c r="BZ1128" s="91">
        <f t="shared" si="780"/>
        <v>0</v>
      </c>
      <c r="CA1128" s="91">
        <v>0</v>
      </c>
      <c r="CB1128" s="96" t="s">
        <v>5719</v>
      </c>
      <c r="CC1128" s="91">
        <f t="shared" ref="CC1128:CC1170" si="785">AW1128</f>
        <v>0</v>
      </c>
      <c r="CD1128" s="91">
        <f t="shared" ref="CD1128:CD1170" si="786">AY1128</f>
        <v>0</v>
      </c>
      <c r="CE1128" s="93">
        <f t="shared" ref="CE1128:CE1170" si="787">AZ1128</f>
        <v>0</v>
      </c>
      <c r="CF1128" s="93">
        <f t="shared" ref="CF1128:CF1170" si="788">BA1128</f>
        <v>0</v>
      </c>
      <c r="CG1128" s="105"/>
      <c r="CH1128" s="105"/>
      <c r="CI1128" s="86"/>
      <c r="CJ1128" s="188"/>
      <c r="CK1128" s="181">
        <f t="shared" ref="CK1128:CK1170" si="789">BZ1128</f>
        <v>0</v>
      </c>
      <c r="CL1128" s="181">
        <f t="shared" ref="CL1128:CL1170" si="790">AW1128</f>
        <v>0</v>
      </c>
      <c r="CM1128" s="86" t="s">
        <v>5723</v>
      </c>
      <c r="CN1128" s="182"/>
      <c r="CO1128" s="183"/>
      <c r="CP1128" s="86" t="s">
        <v>5724</v>
      </c>
      <c r="CQ1128" s="153"/>
      <c r="CR1128" s="187" t="e">
        <f t="shared" ref="CR1128:CR1170" si="791">EC1128</f>
        <v>#VALUE!</v>
      </c>
      <c r="CS1128" s="188">
        <v>0</v>
      </c>
      <c r="CT1128" s="188" t="e">
        <f t="shared" si="752"/>
        <v>#VALUE!</v>
      </c>
      <c r="CU1128" s="93"/>
      <c r="CV1128" s="94">
        <f t="shared" si="775"/>
        <v>0</v>
      </c>
      <c r="CW1128" s="93">
        <f t="shared" si="776"/>
        <v>0</v>
      </c>
      <c r="CX1128" s="86">
        <f t="shared" si="777"/>
        <v>0</v>
      </c>
      <c r="CY1128" s="93" t="e">
        <f t="shared" si="753"/>
        <v>#VALUE!</v>
      </c>
      <c r="CZ1128" s="93">
        <v>0</v>
      </c>
      <c r="DA1128" s="93">
        <v>0</v>
      </c>
      <c r="DB1128" s="93" t="e">
        <f t="shared" si="754"/>
        <v>#VALUE!</v>
      </c>
      <c r="DC1128" s="93">
        <v>0</v>
      </c>
      <c r="DD1128" s="91">
        <v>0</v>
      </c>
      <c r="DE1128" s="93" t="e">
        <f t="shared" si="755"/>
        <v>#VALUE!</v>
      </c>
      <c r="DF1128" s="93">
        <f t="shared" si="768"/>
        <v>0</v>
      </c>
      <c r="DG1128" s="93"/>
      <c r="DH1128" s="93">
        <v>0</v>
      </c>
      <c r="DI1128" s="93">
        <v>0</v>
      </c>
      <c r="DJ1128" s="86">
        <f t="shared" si="756"/>
        <v>0</v>
      </c>
      <c r="DK1128" s="91">
        <v>0</v>
      </c>
      <c r="DL1128" s="93"/>
      <c r="DM1128" s="93">
        <v>0</v>
      </c>
      <c r="DN1128" s="93" t="e">
        <f t="shared" si="769"/>
        <v>#VALUE!</v>
      </c>
      <c r="DO1128" s="93" t="e">
        <f t="shared" si="757"/>
        <v>#VALUE!</v>
      </c>
      <c r="DP1128" s="92" t="e">
        <f t="shared" si="758"/>
        <v>#VALUE!</v>
      </c>
      <c r="DQ1128" s="97">
        <f t="shared" si="770"/>
        <v>0</v>
      </c>
      <c r="DR1128" s="98">
        <f t="shared" si="759"/>
        <v>10</v>
      </c>
      <c r="DS1128" s="93" t="str">
        <f t="shared" si="760"/>
        <v>Mã tin sai !!!</v>
      </c>
      <c r="DT1128" s="93"/>
      <c r="DU1128" s="78" t="e">
        <f t="shared" si="771"/>
        <v>#VALUE!</v>
      </c>
      <c r="DV1128" s="78" t="e">
        <f>INDEX('08_DMGiaDat'!$L:$L,MATCH(DU1128,'08_DMGiaDat'!$R:$R,0))</f>
        <v>#VALUE!</v>
      </c>
      <c r="DW1128" s="78" t="str">
        <f t="shared" si="772"/>
        <v>5010700200100000001</v>
      </c>
      <c r="DX1128" s="78" t="str">
        <f>IFERROR(VLOOKUP(DW1128,'08_DMGiaDat'!C1118:C1119,2,FALSE),"N")</f>
        <v>N</v>
      </c>
      <c r="DY1128" s="78" t="str">
        <f t="shared" si="773"/>
        <v>50107002001001</v>
      </c>
      <c r="DZ1128" s="78" t="str">
        <f>IFERROR(VLOOKUP(DY1128,'08_DMGiaDat'!C1118:C1119,2,FALSE),"N")</f>
        <v>N</v>
      </c>
      <c r="EA1128" s="78" t="str">
        <f t="shared" si="774"/>
        <v>5010700200100000001</v>
      </c>
      <c r="EB1128" s="78" t="str">
        <f>IFERROR(VLOOKUP(EA1128,'08_DMGiaDat'!C1118:C1119,2,FALSE),"N")</f>
        <v>N</v>
      </c>
      <c r="EC1128" s="92" t="e">
        <f>IF(DV1128&lt;&gt;"N",DV1128,IF(DX1128&lt;&gt;"N",DX1128,IF(DZ1128&lt;&gt;"N",DZ1128*VLOOKUP(LEFT(CB1128,3),'03_DMMucDich'!C1102:C1106,5,FALSE),IF(EB1128&lt;&gt;"N",EB1128*VLOOKUP(LEFT(CB1128,3),'03_DMMucDich'!C1102:C1106,5,FALSE),"N/A"))))</f>
        <v>#VALUE!</v>
      </c>
    </row>
    <row r="1129" spans="1:133" s="34" customFormat="1" ht="16" x14ac:dyDescent="0.2">
      <c r="A1129" s="85">
        <v>1115</v>
      </c>
      <c r="B1129" s="86"/>
      <c r="C1129" s="87"/>
      <c r="D1129" s="141"/>
      <c r="E1129" s="86"/>
      <c r="F1129" s="88"/>
      <c r="G1129" s="88" t="s">
        <v>5718</v>
      </c>
      <c r="H1129" s="151">
        <v>2022</v>
      </c>
      <c r="I1129" s="86"/>
      <c r="J1129" s="86"/>
      <c r="K1129" s="145"/>
      <c r="L1129" s="105"/>
      <c r="M1129" s="86"/>
      <c r="N1129" s="105"/>
      <c r="O1129" s="105"/>
      <c r="P1129" s="86"/>
      <c r="Q1129" s="86"/>
      <c r="R1129" s="153"/>
      <c r="S1129" s="86"/>
      <c r="T1129" s="86"/>
      <c r="U1129" s="86"/>
      <c r="V1129" s="86" t="str">
        <f t="shared" si="781"/>
        <v xml:space="preserve">, </v>
      </c>
      <c r="W1129" s="86"/>
      <c r="X1129" s="86"/>
      <c r="Y1129" s="86"/>
      <c r="Z1129" s="88"/>
      <c r="AA1129" s="105"/>
      <c r="AB1129" s="86"/>
      <c r="AC1129" s="90"/>
      <c r="AD1129" s="86"/>
      <c r="AE1129" s="86"/>
      <c r="AF1129" s="86"/>
      <c r="AG1129" s="86"/>
      <c r="AH1129" s="160"/>
      <c r="AI1129" s="153"/>
      <c r="AJ1129" s="153"/>
      <c r="AK1129" s="86"/>
      <c r="AL1129" s="86"/>
      <c r="AM1129" s="153"/>
      <c r="AN1129" s="153"/>
      <c r="AO1129" s="165"/>
      <c r="AP1129" s="153"/>
      <c r="AQ1129" s="153"/>
      <c r="AR1129" s="166">
        <v>0</v>
      </c>
      <c r="AS1129" s="88" t="s">
        <v>5719</v>
      </c>
      <c r="AT1129" s="92">
        <f t="shared" si="751"/>
        <v>0</v>
      </c>
      <c r="AU1129" s="93">
        <v>0</v>
      </c>
      <c r="AV1129" s="93">
        <v>0</v>
      </c>
      <c r="AW1129" s="166">
        <v>0</v>
      </c>
      <c r="AX1129" s="93">
        <v>0</v>
      </c>
      <c r="AY1129" s="177"/>
      <c r="AZ1129" s="177">
        <v>0</v>
      </c>
      <c r="BA1129" s="178"/>
      <c r="BB1129" s="105"/>
      <c r="BC1129" s="105"/>
      <c r="BD1129" s="93"/>
      <c r="BE1129" s="93">
        <v>0</v>
      </c>
      <c r="BF1129" s="91">
        <v>0</v>
      </c>
      <c r="BG1129" s="94"/>
      <c r="BH1129" s="95"/>
      <c r="BI1129" s="93">
        <f t="shared" si="761"/>
        <v>0</v>
      </c>
      <c r="BJ1129" s="105">
        <f t="shared" si="762"/>
        <v>0</v>
      </c>
      <c r="BK1129" s="88">
        <f t="shared" si="763"/>
        <v>0</v>
      </c>
      <c r="BL1129" s="86">
        <f t="shared" si="764"/>
        <v>0</v>
      </c>
      <c r="BM1129" s="105">
        <f t="shared" si="765"/>
        <v>0</v>
      </c>
      <c r="BN1129" s="86">
        <f t="shared" si="766"/>
        <v>0</v>
      </c>
      <c r="BO1129" s="86">
        <f t="shared" si="767"/>
        <v>0</v>
      </c>
      <c r="BP1129" s="86">
        <f t="shared" si="782"/>
        <v>0</v>
      </c>
      <c r="BQ1129" s="160"/>
      <c r="BR1129" s="86" t="s">
        <v>5720</v>
      </c>
      <c r="BS1129" s="88" t="s">
        <v>5721</v>
      </c>
      <c r="BT1129" s="86" t="s">
        <v>5722</v>
      </c>
      <c r="BU1129" s="86"/>
      <c r="BV1129" s="86">
        <f t="shared" si="783"/>
        <v>0</v>
      </c>
      <c r="BW1129" s="105" t="str">
        <f t="shared" si="784"/>
        <v/>
      </c>
      <c r="BX1129" s="86">
        <f t="shared" si="778"/>
        <v>0</v>
      </c>
      <c r="BY1129" s="86">
        <f t="shared" si="779"/>
        <v>0</v>
      </c>
      <c r="BZ1129" s="91">
        <f t="shared" si="780"/>
        <v>0</v>
      </c>
      <c r="CA1129" s="91">
        <v>0</v>
      </c>
      <c r="CB1129" s="96" t="s">
        <v>5719</v>
      </c>
      <c r="CC1129" s="91">
        <f t="shared" si="785"/>
        <v>0</v>
      </c>
      <c r="CD1129" s="91">
        <f t="shared" si="786"/>
        <v>0</v>
      </c>
      <c r="CE1129" s="93">
        <f t="shared" si="787"/>
        <v>0</v>
      </c>
      <c r="CF1129" s="93">
        <f t="shared" si="788"/>
        <v>0</v>
      </c>
      <c r="CG1129" s="105"/>
      <c r="CH1129" s="105"/>
      <c r="CI1129" s="86"/>
      <c r="CJ1129" s="188"/>
      <c r="CK1129" s="181">
        <f t="shared" si="789"/>
        <v>0</v>
      </c>
      <c r="CL1129" s="181">
        <f t="shared" si="790"/>
        <v>0</v>
      </c>
      <c r="CM1129" s="86" t="s">
        <v>5723</v>
      </c>
      <c r="CN1129" s="182"/>
      <c r="CO1129" s="183"/>
      <c r="CP1129" s="86" t="s">
        <v>5724</v>
      </c>
      <c r="CQ1129" s="153"/>
      <c r="CR1129" s="187" t="e">
        <f t="shared" si="791"/>
        <v>#VALUE!</v>
      </c>
      <c r="CS1129" s="188">
        <v>0</v>
      </c>
      <c r="CT1129" s="188" t="e">
        <f t="shared" si="752"/>
        <v>#VALUE!</v>
      </c>
      <c r="CU1129" s="93"/>
      <c r="CV1129" s="94">
        <f t="shared" si="775"/>
        <v>0</v>
      </c>
      <c r="CW1129" s="93">
        <f t="shared" si="776"/>
        <v>0</v>
      </c>
      <c r="CX1129" s="86">
        <f t="shared" si="777"/>
        <v>0</v>
      </c>
      <c r="CY1129" s="93" t="e">
        <f t="shared" si="753"/>
        <v>#VALUE!</v>
      </c>
      <c r="CZ1129" s="93">
        <v>0</v>
      </c>
      <c r="DA1129" s="93">
        <v>0</v>
      </c>
      <c r="DB1129" s="93" t="e">
        <f t="shared" si="754"/>
        <v>#VALUE!</v>
      </c>
      <c r="DC1129" s="93">
        <v>0</v>
      </c>
      <c r="DD1129" s="91">
        <v>0</v>
      </c>
      <c r="DE1129" s="93" t="e">
        <f t="shared" si="755"/>
        <v>#VALUE!</v>
      </c>
      <c r="DF1129" s="93">
        <f t="shared" si="768"/>
        <v>0</v>
      </c>
      <c r="DG1129" s="93"/>
      <c r="DH1129" s="93">
        <v>0</v>
      </c>
      <c r="DI1129" s="93">
        <v>0</v>
      </c>
      <c r="DJ1129" s="86">
        <f t="shared" si="756"/>
        <v>0</v>
      </c>
      <c r="DK1129" s="91">
        <v>0</v>
      </c>
      <c r="DL1129" s="93"/>
      <c r="DM1129" s="93">
        <v>0</v>
      </c>
      <c r="DN1129" s="93" t="e">
        <f t="shared" si="769"/>
        <v>#VALUE!</v>
      </c>
      <c r="DO1129" s="93" t="e">
        <f t="shared" si="757"/>
        <v>#VALUE!</v>
      </c>
      <c r="DP1129" s="92" t="e">
        <f t="shared" si="758"/>
        <v>#VALUE!</v>
      </c>
      <c r="DQ1129" s="97">
        <f t="shared" si="770"/>
        <v>0</v>
      </c>
      <c r="DR1129" s="98">
        <f t="shared" si="759"/>
        <v>10</v>
      </c>
      <c r="DS1129" s="93" t="str">
        <f t="shared" si="760"/>
        <v>Mã tin sai !!!</v>
      </c>
      <c r="DT1129" s="93"/>
      <c r="DU1129" s="78" t="e">
        <f t="shared" si="771"/>
        <v>#VALUE!</v>
      </c>
      <c r="DV1129" s="78" t="e">
        <f>INDEX('08_DMGiaDat'!$L:$L,MATCH(DU1129,'08_DMGiaDat'!$R:$R,0))</f>
        <v>#VALUE!</v>
      </c>
      <c r="DW1129" s="78" t="str">
        <f t="shared" si="772"/>
        <v>5010700200100000001</v>
      </c>
      <c r="DX1129" s="78" t="str">
        <f>IFERROR(VLOOKUP(DW1129,'08_DMGiaDat'!C1118:C1119,2,FALSE),"N")</f>
        <v>N</v>
      </c>
      <c r="DY1129" s="78" t="str">
        <f t="shared" si="773"/>
        <v>50107002001001</v>
      </c>
      <c r="DZ1129" s="78" t="str">
        <f>IFERROR(VLOOKUP(DY1129,'08_DMGiaDat'!C1118:C1119,2,FALSE),"N")</f>
        <v>N</v>
      </c>
      <c r="EA1129" s="78" t="str">
        <f t="shared" si="774"/>
        <v>5010700200100000001</v>
      </c>
      <c r="EB1129" s="78" t="str">
        <f>IFERROR(VLOOKUP(EA1129,'08_DMGiaDat'!C1118:C1119,2,FALSE),"N")</f>
        <v>N</v>
      </c>
      <c r="EC1129" s="92" t="e">
        <f>IF(DV1129&lt;&gt;"N",DV1129,IF(DX1129&lt;&gt;"N",DX1129,IF(DZ1129&lt;&gt;"N",DZ1129*VLOOKUP(LEFT(CB1129,3),'03_DMMucDich'!C1102:C1106,5,FALSE),IF(EB1129&lt;&gt;"N",EB1129*VLOOKUP(LEFT(CB1129,3),'03_DMMucDich'!C1102:C1106,5,FALSE),"N/A"))))</f>
        <v>#VALUE!</v>
      </c>
    </row>
    <row r="1130" spans="1:133" s="34" customFormat="1" ht="16" x14ac:dyDescent="0.2">
      <c r="A1130" s="85">
        <v>1116</v>
      </c>
      <c r="B1130" s="86"/>
      <c r="C1130" s="87"/>
      <c r="D1130" s="141"/>
      <c r="E1130" s="86"/>
      <c r="F1130" s="88"/>
      <c r="G1130" s="88" t="s">
        <v>5718</v>
      </c>
      <c r="H1130" s="151">
        <v>2022</v>
      </c>
      <c r="I1130" s="86"/>
      <c r="J1130" s="86"/>
      <c r="K1130" s="145"/>
      <c r="L1130" s="105"/>
      <c r="M1130" s="86"/>
      <c r="N1130" s="105"/>
      <c r="O1130" s="105"/>
      <c r="P1130" s="86"/>
      <c r="Q1130" s="86"/>
      <c r="R1130" s="153"/>
      <c r="S1130" s="86"/>
      <c r="T1130" s="86"/>
      <c r="U1130" s="86"/>
      <c r="V1130" s="86" t="str">
        <f t="shared" si="781"/>
        <v xml:space="preserve">, </v>
      </c>
      <c r="W1130" s="86"/>
      <c r="X1130" s="86"/>
      <c r="Y1130" s="86"/>
      <c r="Z1130" s="88"/>
      <c r="AA1130" s="105"/>
      <c r="AB1130" s="86"/>
      <c r="AC1130" s="90"/>
      <c r="AD1130" s="86"/>
      <c r="AE1130" s="86"/>
      <c r="AF1130" s="86"/>
      <c r="AG1130" s="86"/>
      <c r="AH1130" s="160"/>
      <c r="AI1130" s="153"/>
      <c r="AJ1130" s="153"/>
      <c r="AK1130" s="86"/>
      <c r="AL1130" s="86"/>
      <c r="AM1130" s="153"/>
      <c r="AN1130" s="153"/>
      <c r="AO1130" s="165"/>
      <c r="AP1130" s="153"/>
      <c r="AQ1130" s="153"/>
      <c r="AR1130" s="166">
        <v>0</v>
      </c>
      <c r="AS1130" s="88" t="s">
        <v>5719</v>
      </c>
      <c r="AT1130" s="92">
        <f t="shared" si="751"/>
        <v>0</v>
      </c>
      <c r="AU1130" s="93">
        <v>0</v>
      </c>
      <c r="AV1130" s="93">
        <v>0</v>
      </c>
      <c r="AW1130" s="166">
        <v>0</v>
      </c>
      <c r="AX1130" s="93">
        <v>0</v>
      </c>
      <c r="AY1130" s="177"/>
      <c r="AZ1130" s="177">
        <v>0</v>
      </c>
      <c r="BA1130" s="178"/>
      <c r="BB1130" s="105"/>
      <c r="BC1130" s="105"/>
      <c r="BD1130" s="93"/>
      <c r="BE1130" s="93">
        <v>0</v>
      </c>
      <c r="BF1130" s="91">
        <v>0</v>
      </c>
      <c r="BG1130" s="94"/>
      <c r="BH1130" s="95"/>
      <c r="BI1130" s="93">
        <f t="shared" si="761"/>
        <v>0</v>
      </c>
      <c r="BJ1130" s="105">
        <f t="shared" si="762"/>
        <v>0</v>
      </c>
      <c r="BK1130" s="88">
        <f t="shared" si="763"/>
        <v>0</v>
      </c>
      <c r="BL1130" s="86">
        <f t="shared" si="764"/>
        <v>0</v>
      </c>
      <c r="BM1130" s="105">
        <f t="shared" si="765"/>
        <v>0</v>
      </c>
      <c r="BN1130" s="86">
        <f t="shared" si="766"/>
        <v>0</v>
      </c>
      <c r="BO1130" s="86">
        <f t="shared" si="767"/>
        <v>0</v>
      </c>
      <c r="BP1130" s="86">
        <f t="shared" si="782"/>
        <v>0</v>
      </c>
      <c r="BQ1130" s="160"/>
      <c r="BR1130" s="86" t="s">
        <v>5720</v>
      </c>
      <c r="BS1130" s="88" t="s">
        <v>5721</v>
      </c>
      <c r="BT1130" s="86" t="s">
        <v>5722</v>
      </c>
      <c r="BU1130" s="86"/>
      <c r="BV1130" s="86">
        <f t="shared" si="783"/>
        <v>0</v>
      </c>
      <c r="BW1130" s="105" t="str">
        <f t="shared" si="784"/>
        <v/>
      </c>
      <c r="BX1130" s="86">
        <f t="shared" si="778"/>
        <v>0</v>
      </c>
      <c r="BY1130" s="86">
        <f t="shared" si="779"/>
        <v>0</v>
      </c>
      <c r="BZ1130" s="91">
        <f t="shared" si="780"/>
        <v>0</v>
      </c>
      <c r="CA1130" s="91">
        <v>0</v>
      </c>
      <c r="CB1130" s="96" t="s">
        <v>5719</v>
      </c>
      <c r="CC1130" s="91">
        <f t="shared" si="785"/>
        <v>0</v>
      </c>
      <c r="CD1130" s="91">
        <f t="shared" si="786"/>
        <v>0</v>
      </c>
      <c r="CE1130" s="93">
        <f t="shared" si="787"/>
        <v>0</v>
      </c>
      <c r="CF1130" s="93">
        <f t="shared" si="788"/>
        <v>0</v>
      </c>
      <c r="CG1130" s="105"/>
      <c r="CH1130" s="105"/>
      <c r="CI1130" s="86"/>
      <c r="CJ1130" s="188"/>
      <c r="CK1130" s="181">
        <f t="shared" si="789"/>
        <v>0</v>
      </c>
      <c r="CL1130" s="181">
        <f t="shared" si="790"/>
        <v>0</v>
      </c>
      <c r="CM1130" s="86" t="s">
        <v>5723</v>
      </c>
      <c r="CN1130" s="182"/>
      <c r="CO1130" s="183"/>
      <c r="CP1130" s="86" t="s">
        <v>5724</v>
      </c>
      <c r="CQ1130" s="153"/>
      <c r="CR1130" s="187" t="e">
        <f t="shared" si="791"/>
        <v>#VALUE!</v>
      </c>
      <c r="CS1130" s="188">
        <v>0</v>
      </c>
      <c r="CT1130" s="188" t="e">
        <f t="shared" si="752"/>
        <v>#VALUE!</v>
      </c>
      <c r="CU1130" s="93"/>
      <c r="CV1130" s="94">
        <f t="shared" si="775"/>
        <v>0</v>
      </c>
      <c r="CW1130" s="93">
        <f t="shared" si="776"/>
        <v>0</v>
      </c>
      <c r="CX1130" s="86">
        <f t="shared" si="777"/>
        <v>0</v>
      </c>
      <c r="CY1130" s="93" t="e">
        <f t="shared" si="753"/>
        <v>#VALUE!</v>
      </c>
      <c r="CZ1130" s="93">
        <v>0</v>
      </c>
      <c r="DA1130" s="93">
        <v>0</v>
      </c>
      <c r="DB1130" s="93" t="e">
        <f t="shared" si="754"/>
        <v>#VALUE!</v>
      </c>
      <c r="DC1130" s="93">
        <v>0</v>
      </c>
      <c r="DD1130" s="91">
        <v>0</v>
      </c>
      <c r="DE1130" s="93" t="e">
        <f t="shared" si="755"/>
        <v>#VALUE!</v>
      </c>
      <c r="DF1130" s="93">
        <f t="shared" si="768"/>
        <v>0</v>
      </c>
      <c r="DG1130" s="93"/>
      <c r="DH1130" s="93">
        <v>0</v>
      </c>
      <c r="DI1130" s="93">
        <v>0</v>
      </c>
      <c r="DJ1130" s="86">
        <f t="shared" si="756"/>
        <v>0</v>
      </c>
      <c r="DK1130" s="91">
        <v>0</v>
      </c>
      <c r="DL1130" s="93"/>
      <c r="DM1130" s="93">
        <v>0</v>
      </c>
      <c r="DN1130" s="93" t="e">
        <f t="shared" si="769"/>
        <v>#VALUE!</v>
      </c>
      <c r="DO1130" s="93" t="e">
        <f t="shared" si="757"/>
        <v>#VALUE!</v>
      </c>
      <c r="DP1130" s="92" t="e">
        <f t="shared" si="758"/>
        <v>#VALUE!</v>
      </c>
      <c r="DQ1130" s="97">
        <f t="shared" si="770"/>
        <v>0</v>
      </c>
      <c r="DR1130" s="98">
        <f t="shared" si="759"/>
        <v>10</v>
      </c>
      <c r="DS1130" s="93" t="str">
        <f t="shared" si="760"/>
        <v>Mã tin sai !!!</v>
      </c>
      <c r="DT1130" s="93"/>
      <c r="DU1130" s="78" t="e">
        <f t="shared" si="771"/>
        <v>#VALUE!</v>
      </c>
      <c r="DV1130" s="78" t="e">
        <f>INDEX('08_DMGiaDat'!$L:$L,MATCH(DU1130,'08_DMGiaDat'!$R:$R,0))</f>
        <v>#VALUE!</v>
      </c>
      <c r="DW1130" s="78" t="str">
        <f t="shared" si="772"/>
        <v>5010700200100000001</v>
      </c>
      <c r="DX1130" s="78" t="str">
        <f>IFERROR(VLOOKUP(DW1130,'08_DMGiaDat'!C1118:C1119,2,FALSE),"N")</f>
        <v>N</v>
      </c>
      <c r="DY1130" s="78" t="str">
        <f t="shared" si="773"/>
        <v>50107002001001</v>
      </c>
      <c r="DZ1130" s="78" t="str">
        <f>IFERROR(VLOOKUP(DY1130,'08_DMGiaDat'!C1118:C1119,2,FALSE),"N")</f>
        <v>N</v>
      </c>
      <c r="EA1130" s="78" t="str">
        <f t="shared" si="774"/>
        <v>5010700200100000001</v>
      </c>
      <c r="EB1130" s="78" t="str">
        <f>IFERROR(VLOOKUP(EA1130,'08_DMGiaDat'!C1118:C1119,2,FALSE),"N")</f>
        <v>N</v>
      </c>
      <c r="EC1130" s="92" t="e">
        <f>IF(DV1130&lt;&gt;"N",DV1130,IF(DX1130&lt;&gt;"N",DX1130,IF(DZ1130&lt;&gt;"N",DZ1130*VLOOKUP(LEFT(CB1130,3),'03_DMMucDich'!C1102:C1106,5,FALSE),IF(EB1130&lt;&gt;"N",EB1130*VLOOKUP(LEFT(CB1130,3),'03_DMMucDich'!C1102:C1106,5,FALSE),"N/A"))))</f>
        <v>#VALUE!</v>
      </c>
    </row>
    <row r="1131" spans="1:133" s="34" customFormat="1" ht="16" x14ac:dyDescent="0.2">
      <c r="A1131" s="85">
        <v>1117</v>
      </c>
      <c r="B1131" s="86"/>
      <c r="C1131" s="87"/>
      <c r="D1131" s="141"/>
      <c r="E1131" s="86"/>
      <c r="F1131" s="88"/>
      <c r="G1131" s="88" t="s">
        <v>5718</v>
      </c>
      <c r="H1131" s="151">
        <v>2022</v>
      </c>
      <c r="I1131" s="86"/>
      <c r="J1131" s="86"/>
      <c r="K1131" s="145"/>
      <c r="L1131" s="105"/>
      <c r="M1131" s="86"/>
      <c r="N1131" s="105"/>
      <c r="O1131" s="105"/>
      <c r="P1131" s="86"/>
      <c r="Q1131" s="86"/>
      <c r="R1131" s="153"/>
      <c r="S1131" s="86"/>
      <c r="T1131" s="86"/>
      <c r="U1131" s="86"/>
      <c r="V1131" s="86" t="str">
        <f t="shared" si="781"/>
        <v xml:space="preserve">, </v>
      </c>
      <c r="W1131" s="86"/>
      <c r="X1131" s="86"/>
      <c r="Y1131" s="86"/>
      <c r="Z1131" s="88"/>
      <c r="AA1131" s="105"/>
      <c r="AB1131" s="86"/>
      <c r="AC1131" s="90"/>
      <c r="AD1131" s="86"/>
      <c r="AE1131" s="86"/>
      <c r="AF1131" s="86"/>
      <c r="AG1131" s="86"/>
      <c r="AH1131" s="160"/>
      <c r="AI1131" s="153"/>
      <c r="AJ1131" s="153"/>
      <c r="AK1131" s="86"/>
      <c r="AL1131" s="86"/>
      <c r="AM1131" s="153"/>
      <c r="AN1131" s="153"/>
      <c r="AO1131" s="165"/>
      <c r="AP1131" s="153"/>
      <c r="AQ1131" s="153"/>
      <c r="AR1131" s="166">
        <v>0</v>
      </c>
      <c r="AS1131" s="88" t="s">
        <v>5719</v>
      </c>
      <c r="AT1131" s="92">
        <f t="shared" si="751"/>
        <v>0</v>
      </c>
      <c r="AU1131" s="93">
        <v>0</v>
      </c>
      <c r="AV1131" s="93">
        <v>0</v>
      </c>
      <c r="AW1131" s="166">
        <v>0</v>
      </c>
      <c r="AX1131" s="93">
        <v>0</v>
      </c>
      <c r="AY1131" s="177"/>
      <c r="AZ1131" s="177">
        <v>0</v>
      </c>
      <c r="BA1131" s="178"/>
      <c r="BB1131" s="105"/>
      <c r="BC1131" s="105"/>
      <c r="BD1131" s="93"/>
      <c r="BE1131" s="93">
        <v>0</v>
      </c>
      <c r="BF1131" s="91">
        <v>0</v>
      </c>
      <c r="BG1131" s="94"/>
      <c r="BH1131" s="95"/>
      <c r="BI1131" s="93">
        <f t="shared" si="761"/>
        <v>0</v>
      </c>
      <c r="BJ1131" s="105">
        <f t="shared" si="762"/>
        <v>0</v>
      </c>
      <c r="BK1131" s="88">
        <f t="shared" si="763"/>
        <v>0</v>
      </c>
      <c r="BL1131" s="86">
        <f t="shared" si="764"/>
        <v>0</v>
      </c>
      <c r="BM1131" s="105">
        <f t="shared" si="765"/>
        <v>0</v>
      </c>
      <c r="BN1131" s="86">
        <f t="shared" si="766"/>
        <v>0</v>
      </c>
      <c r="BO1131" s="86">
        <f t="shared" si="767"/>
        <v>0</v>
      </c>
      <c r="BP1131" s="86">
        <f t="shared" si="782"/>
        <v>0</v>
      </c>
      <c r="BQ1131" s="160"/>
      <c r="BR1131" s="86" t="s">
        <v>5720</v>
      </c>
      <c r="BS1131" s="88" t="s">
        <v>5721</v>
      </c>
      <c r="BT1131" s="86" t="s">
        <v>5722</v>
      </c>
      <c r="BU1131" s="86"/>
      <c r="BV1131" s="86">
        <f t="shared" si="783"/>
        <v>0</v>
      </c>
      <c r="BW1131" s="105" t="str">
        <f t="shared" si="784"/>
        <v/>
      </c>
      <c r="BX1131" s="86">
        <f t="shared" si="778"/>
        <v>0</v>
      </c>
      <c r="BY1131" s="86">
        <f t="shared" si="779"/>
        <v>0</v>
      </c>
      <c r="BZ1131" s="91">
        <f t="shared" si="780"/>
        <v>0</v>
      </c>
      <c r="CA1131" s="91">
        <v>0</v>
      </c>
      <c r="CB1131" s="96" t="s">
        <v>5719</v>
      </c>
      <c r="CC1131" s="91">
        <f t="shared" si="785"/>
        <v>0</v>
      </c>
      <c r="CD1131" s="91">
        <f t="shared" si="786"/>
        <v>0</v>
      </c>
      <c r="CE1131" s="93">
        <f t="shared" si="787"/>
        <v>0</v>
      </c>
      <c r="CF1131" s="93">
        <f t="shared" si="788"/>
        <v>0</v>
      </c>
      <c r="CG1131" s="105"/>
      <c r="CH1131" s="105"/>
      <c r="CI1131" s="86"/>
      <c r="CJ1131" s="188"/>
      <c r="CK1131" s="181">
        <f t="shared" si="789"/>
        <v>0</v>
      </c>
      <c r="CL1131" s="181">
        <f t="shared" si="790"/>
        <v>0</v>
      </c>
      <c r="CM1131" s="86" t="s">
        <v>5723</v>
      </c>
      <c r="CN1131" s="182"/>
      <c r="CO1131" s="183"/>
      <c r="CP1131" s="86" t="s">
        <v>5724</v>
      </c>
      <c r="CQ1131" s="153"/>
      <c r="CR1131" s="187" t="e">
        <f t="shared" si="791"/>
        <v>#VALUE!</v>
      </c>
      <c r="CS1131" s="188">
        <v>0</v>
      </c>
      <c r="CT1131" s="188" t="e">
        <f t="shared" si="752"/>
        <v>#VALUE!</v>
      </c>
      <c r="CU1131" s="93"/>
      <c r="CV1131" s="94">
        <f t="shared" si="775"/>
        <v>0</v>
      </c>
      <c r="CW1131" s="93">
        <f t="shared" si="776"/>
        <v>0</v>
      </c>
      <c r="CX1131" s="86">
        <f t="shared" si="777"/>
        <v>0</v>
      </c>
      <c r="CY1131" s="93" t="e">
        <f t="shared" si="753"/>
        <v>#VALUE!</v>
      </c>
      <c r="CZ1131" s="93">
        <v>0</v>
      </c>
      <c r="DA1131" s="93">
        <v>0</v>
      </c>
      <c r="DB1131" s="93" t="e">
        <f t="shared" si="754"/>
        <v>#VALUE!</v>
      </c>
      <c r="DC1131" s="93">
        <v>0</v>
      </c>
      <c r="DD1131" s="91">
        <v>0</v>
      </c>
      <c r="DE1131" s="93" t="e">
        <f t="shared" si="755"/>
        <v>#VALUE!</v>
      </c>
      <c r="DF1131" s="93">
        <f t="shared" si="768"/>
        <v>0</v>
      </c>
      <c r="DG1131" s="93"/>
      <c r="DH1131" s="93">
        <v>0</v>
      </c>
      <c r="DI1131" s="93">
        <v>0</v>
      </c>
      <c r="DJ1131" s="86">
        <f t="shared" si="756"/>
        <v>0</v>
      </c>
      <c r="DK1131" s="91">
        <v>0</v>
      </c>
      <c r="DL1131" s="93"/>
      <c r="DM1131" s="93">
        <v>0</v>
      </c>
      <c r="DN1131" s="93" t="e">
        <f t="shared" si="769"/>
        <v>#VALUE!</v>
      </c>
      <c r="DO1131" s="93" t="e">
        <f t="shared" si="757"/>
        <v>#VALUE!</v>
      </c>
      <c r="DP1131" s="92" t="e">
        <f t="shared" si="758"/>
        <v>#VALUE!</v>
      </c>
      <c r="DQ1131" s="97">
        <f t="shared" si="770"/>
        <v>0</v>
      </c>
      <c r="DR1131" s="98">
        <f t="shared" si="759"/>
        <v>10</v>
      </c>
      <c r="DS1131" s="93" t="str">
        <f t="shared" si="760"/>
        <v>Mã tin sai !!!</v>
      </c>
      <c r="DT1131" s="93"/>
      <c r="DU1131" s="78" t="e">
        <f t="shared" si="771"/>
        <v>#VALUE!</v>
      </c>
      <c r="DV1131" s="78" t="e">
        <f>INDEX('08_DMGiaDat'!$L:$L,MATCH(DU1131,'08_DMGiaDat'!$R:$R,0))</f>
        <v>#VALUE!</v>
      </c>
      <c r="DW1131" s="78" t="str">
        <f t="shared" si="772"/>
        <v>5010700200100000001</v>
      </c>
      <c r="DX1131" s="78" t="str">
        <f>IFERROR(VLOOKUP(DW1131,'08_DMGiaDat'!C1118:C1119,2,FALSE),"N")</f>
        <v>N</v>
      </c>
      <c r="DY1131" s="78" t="str">
        <f t="shared" si="773"/>
        <v>50107002001001</v>
      </c>
      <c r="DZ1131" s="78" t="str">
        <f>IFERROR(VLOOKUP(DY1131,'08_DMGiaDat'!C1118:C1119,2,FALSE),"N")</f>
        <v>N</v>
      </c>
      <c r="EA1131" s="78" t="str">
        <f t="shared" si="774"/>
        <v>5010700200100000001</v>
      </c>
      <c r="EB1131" s="78" t="str">
        <f>IFERROR(VLOOKUP(EA1131,'08_DMGiaDat'!C1118:C1119,2,FALSE),"N")</f>
        <v>N</v>
      </c>
      <c r="EC1131" s="92" t="e">
        <f>IF(DV1131&lt;&gt;"N",DV1131,IF(DX1131&lt;&gt;"N",DX1131,IF(DZ1131&lt;&gt;"N",DZ1131*VLOOKUP(LEFT(CB1131,3),'03_DMMucDich'!C1102:C1106,5,FALSE),IF(EB1131&lt;&gt;"N",EB1131*VLOOKUP(LEFT(CB1131,3),'03_DMMucDich'!C1102:C1106,5,FALSE),"N/A"))))</f>
        <v>#VALUE!</v>
      </c>
    </row>
    <row r="1132" spans="1:133" s="34" customFormat="1" ht="16" x14ac:dyDescent="0.2">
      <c r="A1132" s="85">
        <v>1118</v>
      </c>
      <c r="B1132" s="86"/>
      <c r="C1132" s="87"/>
      <c r="D1132" s="141"/>
      <c r="E1132" s="86"/>
      <c r="F1132" s="88"/>
      <c r="G1132" s="88" t="s">
        <v>5718</v>
      </c>
      <c r="H1132" s="151">
        <v>2022</v>
      </c>
      <c r="I1132" s="86"/>
      <c r="J1132" s="86"/>
      <c r="K1132" s="145"/>
      <c r="L1132" s="105"/>
      <c r="M1132" s="86"/>
      <c r="N1132" s="105"/>
      <c r="O1132" s="105"/>
      <c r="P1132" s="86"/>
      <c r="Q1132" s="86"/>
      <c r="R1132" s="153"/>
      <c r="S1132" s="86"/>
      <c r="T1132" s="86"/>
      <c r="U1132" s="86"/>
      <c r="V1132" s="86" t="str">
        <f t="shared" si="781"/>
        <v xml:space="preserve">, </v>
      </c>
      <c r="W1132" s="86"/>
      <c r="X1132" s="86"/>
      <c r="Y1132" s="86"/>
      <c r="Z1132" s="88"/>
      <c r="AA1132" s="105"/>
      <c r="AB1132" s="86"/>
      <c r="AC1132" s="90"/>
      <c r="AD1132" s="86"/>
      <c r="AE1132" s="86"/>
      <c r="AF1132" s="86"/>
      <c r="AG1132" s="86"/>
      <c r="AH1132" s="160"/>
      <c r="AI1132" s="153"/>
      <c r="AJ1132" s="153"/>
      <c r="AK1132" s="86"/>
      <c r="AL1132" s="86"/>
      <c r="AM1132" s="153"/>
      <c r="AN1132" s="153"/>
      <c r="AO1132" s="165"/>
      <c r="AP1132" s="153"/>
      <c r="AQ1132" s="153"/>
      <c r="AR1132" s="166">
        <v>0</v>
      </c>
      <c r="AS1132" s="88" t="s">
        <v>5719</v>
      </c>
      <c r="AT1132" s="92">
        <f t="shared" si="751"/>
        <v>0</v>
      </c>
      <c r="AU1132" s="93">
        <v>0</v>
      </c>
      <c r="AV1132" s="93">
        <v>0</v>
      </c>
      <c r="AW1132" s="166">
        <v>0</v>
      </c>
      <c r="AX1132" s="93">
        <v>0</v>
      </c>
      <c r="AY1132" s="177"/>
      <c r="AZ1132" s="177">
        <v>0</v>
      </c>
      <c r="BA1132" s="178"/>
      <c r="BB1132" s="105"/>
      <c r="BC1132" s="105"/>
      <c r="BD1132" s="93"/>
      <c r="BE1132" s="93">
        <v>0</v>
      </c>
      <c r="BF1132" s="91">
        <v>0</v>
      </c>
      <c r="BG1132" s="94"/>
      <c r="BH1132" s="95"/>
      <c r="BI1132" s="93">
        <f t="shared" si="761"/>
        <v>0</v>
      </c>
      <c r="BJ1132" s="105">
        <f t="shared" si="762"/>
        <v>0</v>
      </c>
      <c r="BK1132" s="88">
        <f t="shared" si="763"/>
        <v>0</v>
      </c>
      <c r="BL1132" s="86">
        <f t="shared" si="764"/>
        <v>0</v>
      </c>
      <c r="BM1132" s="105">
        <f t="shared" si="765"/>
        <v>0</v>
      </c>
      <c r="BN1132" s="86">
        <f t="shared" si="766"/>
        <v>0</v>
      </c>
      <c r="BO1132" s="86">
        <f t="shared" si="767"/>
        <v>0</v>
      </c>
      <c r="BP1132" s="86">
        <f t="shared" si="782"/>
        <v>0</v>
      </c>
      <c r="BQ1132" s="160"/>
      <c r="BR1132" s="86" t="s">
        <v>5720</v>
      </c>
      <c r="BS1132" s="88" t="s">
        <v>5721</v>
      </c>
      <c r="BT1132" s="86" t="s">
        <v>5722</v>
      </c>
      <c r="BU1132" s="86"/>
      <c r="BV1132" s="86">
        <f t="shared" si="783"/>
        <v>0</v>
      </c>
      <c r="BW1132" s="105" t="str">
        <f t="shared" si="784"/>
        <v/>
      </c>
      <c r="BX1132" s="86">
        <f t="shared" si="778"/>
        <v>0</v>
      </c>
      <c r="BY1132" s="86">
        <f t="shared" si="779"/>
        <v>0</v>
      </c>
      <c r="BZ1132" s="91">
        <f t="shared" si="780"/>
        <v>0</v>
      </c>
      <c r="CA1132" s="91">
        <v>0</v>
      </c>
      <c r="CB1132" s="96" t="s">
        <v>5719</v>
      </c>
      <c r="CC1132" s="91">
        <f t="shared" si="785"/>
        <v>0</v>
      </c>
      <c r="CD1132" s="91">
        <f t="shared" si="786"/>
        <v>0</v>
      </c>
      <c r="CE1132" s="93">
        <f t="shared" si="787"/>
        <v>0</v>
      </c>
      <c r="CF1132" s="93">
        <f t="shared" si="788"/>
        <v>0</v>
      </c>
      <c r="CG1132" s="105"/>
      <c r="CH1132" s="105"/>
      <c r="CI1132" s="86"/>
      <c r="CJ1132" s="188"/>
      <c r="CK1132" s="181">
        <f t="shared" si="789"/>
        <v>0</v>
      </c>
      <c r="CL1132" s="181">
        <f t="shared" si="790"/>
        <v>0</v>
      </c>
      <c r="CM1132" s="86" t="s">
        <v>5723</v>
      </c>
      <c r="CN1132" s="182"/>
      <c r="CO1132" s="183"/>
      <c r="CP1132" s="86" t="s">
        <v>5724</v>
      </c>
      <c r="CQ1132" s="153"/>
      <c r="CR1132" s="187" t="e">
        <f t="shared" si="791"/>
        <v>#VALUE!</v>
      </c>
      <c r="CS1132" s="188">
        <v>0</v>
      </c>
      <c r="CT1132" s="188" t="e">
        <f t="shared" si="752"/>
        <v>#VALUE!</v>
      </c>
      <c r="CU1132" s="93"/>
      <c r="CV1132" s="94">
        <f t="shared" si="775"/>
        <v>0</v>
      </c>
      <c r="CW1132" s="93">
        <f t="shared" si="776"/>
        <v>0</v>
      </c>
      <c r="CX1132" s="86">
        <f t="shared" si="777"/>
        <v>0</v>
      </c>
      <c r="CY1132" s="93" t="e">
        <f t="shared" si="753"/>
        <v>#VALUE!</v>
      </c>
      <c r="CZ1132" s="93">
        <v>0</v>
      </c>
      <c r="DA1132" s="93">
        <v>0</v>
      </c>
      <c r="DB1132" s="93" t="e">
        <f t="shared" si="754"/>
        <v>#VALUE!</v>
      </c>
      <c r="DC1132" s="93">
        <v>0</v>
      </c>
      <c r="DD1132" s="91">
        <v>0</v>
      </c>
      <c r="DE1132" s="93" t="e">
        <f t="shared" si="755"/>
        <v>#VALUE!</v>
      </c>
      <c r="DF1132" s="93">
        <f t="shared" si="768"/>
        <v>0</v>
      </c>
      <c r="DG1132" s="93"/>
      <c r="DH1132" s="93">
        <v>0</v>
      </c>
      <c r="DI1132" s="93">
        <v>0</v>
      </c>
      <c r="DJ1132" s="86">
        <f t="shared" si="756"/>
        <v>0</v>
      </c>
      <c r="DK1132" s="91">
        <v>0</v>
      </c>
      <c r="DL1132" s="93"/>
      <c r="DM1132" s="93">
        <v>0</v>
      </c>
      <c r="DN1132" s="93" t="e">
        <f t="shared" si="769"/>
        <v>#VALUE!</v>
      </c>
      <c r="DO1132" s="93" t="e">
        <f t="shared" si="757"/>
        <v>#VALUE!</v>
      </c>
      <c r="DP1132" s="92" t="e">
        <f t="shared" si="758"/>
        <v>#VALUE!</v>
      </c>
      <c r="DQ1132" s="97">
        <f t="shared" si="770"/>
        <v>0</v>
      </c>
      <c r="DR1132" s="98">
        <f t="shared" si="759"/>
        <v>10</v>
      </c>
      <c r="DS1132" s="93" t="str">
        <f t="shared" si="760"/>
        <v>Mã tin sai !!!</v>
      </c>
      <c r="DT1132" s="93"/>
      <c r="DU1132" s="78" t="e">
        <f t="shared" si="771"/>
        <v>#VALUE!</v>
      </c>
      <c r="DV1132" s="78" t="e">
        <f>INDEX('08_DMGiaDat'!$L:$L,MATCH(DU1132,'08_DMGiaDat'!$R:$R,0))</f>
        <v>#VALUE!</v>
      </c>
      <c r="DW1132" s="78" t="str">
        <f t="shared" si="772"/>
        <v>5010700200100000001</v>
      </c>
      <c r="DX1132" s="78" t="str">
        <f>IFERROR(VLOOKUP(DW1132,'08_DMGiaDat'!C1118:C1119,2,FALSE),"N")</f>
        <v>N</v>
      </c>
      <c r="DY1132" s="78" t="str">
        <f t="shared" si="773"/>
        <v>50107002001001</v>
      </c>
      <c r="DZ1132" s="78" t="str">
        <f>IFERROR(VLOOKUP(DY1132,'08_DMGiaDat'!C1118:C1119,2,FALSE),"N")</f>
        <v>N</v>
      </c>
      <c r="EA1132" s="78" t="str">
        <f t="shared" si="774"/>
        <v>5010700200100000001</v>
      </c>
      <c r="EB1132" s="78" t="str">
        <f>IFERROR(VLOOKUP(EA1132,'08_DMGiaDat'!C1118:C1119,2,FALSE),"N")</f>
        <v>N</v>
      </c>
      <c r="EC1132" s="92" t="e">
        <f>IF(DV1132&lt;&gt;"N",DV1132,IF(DX1132&lt;&gt;"N",DX1132,IF(DZ1132&lt;&gt;"N",DZ1132*VLOOKUP(LEFT(CB1132,3),'03_DMMucDich'!C1102:C1106,5,FALSE),IF(EB1132&lt;&gt;"N",EB1132*VLOOKUP(LEFT(CB1132,3),'03_DMMucDich'!C1102:C1106,5,FALSE),"N/A"))))</f>
        <v>#VALUE!</v>
      </c>
    </row>
    <row r="1133" spans="1:133" s="34" customFormat="1" ht="16" x14ac:dyDescent="0.2">
      <c r="A1133" s="85">
        <v>1119</v>
      </c>
      <c r="B1133" s="86"/>
      <c r="C1133" s="87"/>
      <c r="D1133" s="141"/>
      <c r="E1133" s="86"/>
      <c r="F1133" s="88"/>
      <c r="G1133" s="88" t="s">
        <v>5718</v>
      </c>
      <c r="H1133" s="151">
        <v>2022</v>
      </c>
      <c r="I1133" s="86"/>
      <c r="J1133" s="86"/>
      <c r="K1133" s="145"/>
      <c r="L1133" s="105"/>
      <c r="M1133" s="86"/>
      <c r="N1133" s="105"/>
      <c r="O1133" s="105"/>
      <c r="P1133" s="86"/>
      <c r="Q1133" s="86"/>
      <c r="R1133" s="153"/>
      <c r="S1133" s="86"/>
      <c r="T1133" s="86"/>
      <c r="U1133" s="86"/>
      <c r="V1133" s="86" t="str">
        <f t="shared" si="781"/>
        <v xml:space="preserve">, </v>
      </c>
      <c r="W1133" s="86"/>
      <c r="X1133" s="86"/>
      <c r="Y1133" s="86"/>
      <c r="Z1133" s="88"/>
      <c r="AA1133" s="105"/>
      <c r="AB1133" s="86"/>
      <c r="AC1133" s="90"/>
      <c r="AD1133" s="86"/>
      <c r="AE1133" s="86"/>
      <c r="AF1133" s="86"/>
      <c r="AG1133" s="86"/>
      <c r="AH1133" s="160"/>
      <c r="AI1133" s="153"/>
      <c r="AJ1133" s="153"/>
      <c r="AK1133" s="86"/>
      <c r="AL1133" s="86"/>
      <c r="AM1133" s="153"/>
      <c r="AN1133" s="153"/>
      <c r="AO1133" s="165"/>
      <c r="AP1133" s="153"/>
      <c r="AQ1133" s="153"/>
      <c r="AR1133" s="166">
        <v>0</v>
      </c>
      <c r="AS1133" s="88" t="s">
        <v>5719</v>
      </c>
      <c r="AT1133" s="92">
        <f t="shared" si="751"/>
        <v>0</v>
      </c>
      <c r="AU1133" s="93">
        <v>0</v>
      </c>
      <c r="AV1133" s="93">
        <v>0</v>
      </c>
      <c r="AW1133" s="166">
        <v>0</v>
      </c>
      <c r="AX1133" s="93">
        <v>0</v>
      </c>
      <c r="AY1133" s="177"/>
      <c r="AZ1133" s="177">
        <v>0</v>
      </c>
      <c r="BA1133" s="178"/>
      <c r="BB1133" s="105"/>
      <c r="BC1133" s="105"/>
      <c r="BD1133" s="93"/>
      <c r="BE1133" s="93">
        <v>0</v>
      </c>
      <c r="BF1133" s="91">
        <v>0</v>
      </c>
      <c r="BG1133" s="94"/>
      <c r="BH1133" s="95"/>
      <c r="BI1133" s="93">
        <f t="shared" si="761"/>
        <v>0</v>
      </c>
      <c r="BJ1133" s="105">
        <f t="shared" si="762"/>
        <v>0</v>
      </c>
      <c r="BK1133" s="88">
        <f t="shared" si="763"/>
        <v>0</v>
      </c>
      <c r="BL1133" s="86">
        <f t="shared" si="764"/>
        <v>0</v>
      </c>
      <c r="BM1133" s="105">
        <f t="shared" si="765"/>
        <v>0</v>
      </c>
      <c r="BN1133" s="86">
        <f t="shared" si="766"/>
        <v>0</v>
      </c>
      <c r="BO1133" s="86">
        <f t="shared" si="767"/>
        <v>0</v>
      </c>
      <c r="BP1133" s="86">
        <f t="shared" si="782"/>
        <v>0</v>
      </c>
      <c r="BQ1133" s="160"/>
      <c r="BR1133" s="86" t="s">
        <v>5720</v>
      </c>
      <c r="BS1133" s="88" t="s">
        <v>5721</v>
      </c>
      <c r="BT1133" s="86" t="s">
        <v>5722</v>
      </c>
      <c r="BU1133" s="86"/>
      <c r="BV1133" s="86">
        <f t="shared" si="783"/>
        <v>0</v>
      </c>
      <c r="BW1133" s="105" t="str">
        <f t="shared" si="784"/>
        <v/>
      </c>
      <c r="BX1133" s="86">
        <f t="shared" si="778"/>
        <v>0</v>
      </c>
      <c r="BY1133" s="86">
        <f t="shared" si="779"/>
        <v>0</v>
      </c>
      <c r="BZ1133" s="91">
        <f t="shared" si="780"/>
        <v>0</v>
      </c>
      <c r="CA1133" s="91">
        <v>0</v>
      </c>
      <c r="CB1133" s="96" t="s">
        <v>5719</v>
      </c>
      <c r="CC1133" s="91">
        <f t="shared" si="785"/>
        <v>0</v>
      </c>
      <c r="CD1133" s="91">
        <f t="shared" si="786"/>
        <v>0</v>
      </c>
      <c r="CE1133" s="93">
        <f t="shared" si="787"/>
        <v>0</v>
      </c>
      <c r="CF1133" s="93">
        <f t="shared" si="788"/>
        <v>0</v>
      </c>
      <c r="CG1133" s="105"/>
      <c r="CH1133" s="105"/>
      <c r="CI1133" s="86"/>
      <c r="CJ1133" s="188"/>
      <c r="CK1133" s="181">
        <f t="shared" si="789"/>
        <v>0</v>
      </c>
      <c r="CL1133" s="181">
        <f t="shared" si="790"/>
        <v>0</v>
      </c>
      <c r="CM1133" s="86" t="s">
        <v>5723</v>
      </c>
      <c r="CN1133" s="182"/>
      <c r="CO1133" s="183"/>
      <c r="CP1133" s="86" t="s">
        <v>5724</v>
      </c>
      <c r="CQ1133" s="153"/>
      <c r="CR1133" s="187" t="e">
        <f t="shared" si="791"/>
        <v>#VALUE!</v>
      </c>
      <c r="CS1133" s="188">
        <v>0</v>
      </c>
      <c r="CT1133" s="188" t="e">
        <f t="shared" si="752"/>
        <v>#VALUE!</v>
      </c>
      <c r="CU1133" s="93"/>
      <c r="CV1133" s="94">
        <f t="shared" si="775"/>
        <v>0</v>
      </c>
      <c r="CW1133" s="93">
        <f t="shared" si="776"/>
        <v>0</v>
      </c>
      <c r="CX1133" s="86">
        <f t="shared" si="777"/>
        <v>0</v>
      </c>
      <c r="CY1133" s="93" t="e">
        <f t="shared" si="753"/>
        <v>#VALUE!</v>
      </c>
      <c r="CZ1133" s="93">
        <v>0</v>
      </c>
      <c r="DA1133" s="93">
        <v>0</v>
      </c>
      <c r="DB1133" s="93" t="e">
        <f t="shared" si="754"/>
        <v>#VALUE!</v>
      </c>
      <c r="DC1133" s="93">
        <v>0</v>
      </c>
      <c r="DD1133" s="91">
        <v>0</v>
      </c>
      <c r="DE1133" s="93" t="e">
        <f t="shared" si="755"/>
        <v>#VALUE!</v>
      </c>
      <c r="DF1133" s="93">
        <f t="shared" si="768"/>
        <v>0</v>
      </c>
      <c r="DG1133" s="93"/>
      <c r="DH1133" s="93">
        <v>0</v>
      </c>
      <c r="DI1133" s="93">
        <v>0</v>
      </c>
      <c r="DJ1133" s="86">
        <f t="shared" si="756"/>
        <v>0</v>
      </c>
      <c r="DK1133" s="91">
        <v>0</v>
      </c>
      <c r="DL1133" s="93"/>
      <c r="DM1133" s="93">
        <v>0</v>
      </c>
      <c r="DN1133" s="93" t="e">
        <f t="shared" si="769"/>
        <v>#VALUE!</v>
      </c>
      <c r="DO1133" s="93" t="e">
        <f t="shared" si="757"/>
        <v>#VALUE!</v>
      </c>
      <c r="DP1133" s="92" t="e">
        <f t="shared" si="758"/>
        <v>#VALUE!</v>
      </c>
      <c r="DQ1133" s="97">
        <f t="shared" si="770"/>
        <v>0</v>
      </c>
      <c r="DR1133" s="98">
        <f t="shared" si="759"/>
        <v>10</v>
      </c>
      <c r="DS1133" s="93" t="str">
        <f t="shared" si="760"/>
        <v>Mã tin sai !!!</v>
      </c>
      <c r="DT1133" s="93"/>
      <c r="DU1133" s="78" t="e">
        <f t="shared" si="771"/>
        <v>#VALUE!</v>
      </c>
      <c r="DV1133" s="78" t="e">
        <f>INDEX('08_DMGiaDat'!$L:$L,MATCH(DU1133,'08_DMGiaDat'!$R:$R,0))</f>
        <v>#VALUE!</v>
      </c>
      <c r="DW1133" s="78" t="str">
        <f t="shared" si="772"/>
        <v>5010700200100000001</v>
      </c>
      <c r="DX1133" s="78" t="str">
        <f>IFERROR(VLOOKUP(DW1133,'08_DMGiaDat'!C1118:C1119,2,FALSE),"N")</f>
        <v>N</v>
      </c>
      <c r="DY1133" s="78" t="str">
        <f t="shared" si="773"/>
        <v>50107002001001</v>
      </c>
      <c r="DZ1133" s="78" t="str">
        <f>IFERROR(VLOOKUP(DY1133,'08_DMGiaDat'!C1118:C1119,2,FALSE),"N")</f>
        <v>N</v>
      </c>
      <c r="EA1133" s="78" t="str">
        <f t="shared" si="774"/>
        <v>5010700200100000001</v>
      </c>
      <c r="EB1133" s="78" t="str">
        <f>IFERROR(VLOOKUP(EA1133,'08_DMGiaDat'!C1118:C1119,2,FALSE),"N")</f>
        <v>N</v>
      </c>
      <c r="EC1133" s="92" t="e">
        <f>IF(DV1133&lt;&gt;"N",DV1133,IF(DX1133&lt;&gt;"N",DX1133,IF(DZ1133&lt;&gt;"N",DZ1133*VLOOKUP(LEFT(CB1133,3),'03_DMMucDich'!C1102:C1106,5,FALSE),IF(EB1133&lt;&gt;"N",EB1133*VLOOKUP(LEFT(CB1133,3),'03_DMMucDich'!C1102:C1106,5,FALSE),"N/A"))))</f>
        <v>#VALUE!</v>
      </c>
    </row>
    <row r="1134" spans="1:133" s="34" customFormat="1" ht="16" x14ac:dyDescent="0.2">
      <c r="A1134" s="85">
        <v>1120</v>
      </c>
      <c r="B1134" s="86"/>
      <c r="C1134" s="87"/>
      <c r="D1134" s="141"/>
      <c r="E1134" s="86"/>
      <c r="F1134" s="88"/>
      <c r="G1134" s="88" t="s">
        <v>5718</v>
      </c>
      <c r="H1134" s="151">
        <v>2022</v>
      </c>
      <c r="I1134" s="86"/>
      <c r="J1134" s="86"/>
      <c r="K1134" s="145"/>
      <c r="L1134" s="105"/>
      <c r="M1134" s="86"/>
      <c r="N1134" s="105"/>
      <c r="O1134" s="105"/>
      <c r="P1134" s="86"/>
      <c r="Q1134" s="86"/>
      <c r="R1134" s="153"/>
      <c r="S1134" s="86"/>
      <c r="T1134" s="86"/>
      <c r="U1134" s="86"/>
      <c r="V1134" s="86" t="str">
        <f t="shared" si="781"/>
        <v xml:space="preserve">, </v>
      </c>
      <c r="W1134" s="86"/>
      <c r="X1134" s="86"/>
      <c r="Y1134" s="86"/>
      <c r="Z1134" s="88"/>
      <c r="AA1134" s="105"/>
      <c r="AB1134" s="86"/>
      <c r="AC1134" s="90"/>
      <c r="AD1134" s="86"/>
      <c r="AE1134" s="86"/>
      <c r="AF1134" s="86"/>
      <c r="AG1134" s="86"/>
      <c r="AH1134" s="160"/>
      <c r="AI1134" s="153"/>
      <c r="AJ1134" s="153"/>
      <c r="AK1134" s="86"/>
      <c r="AL1134" s="86"/>
      <c r="AM1134" s="153"/>
      <c r="AN1134" s="153"/>
      <c r="AO1134" s="165"/>
      <c r="AP1134" s="153"/>
      <c r="AQ1134" s="153"/>
      <c r="AR1134" s="166">
        <v>0</v>
      </c>
      <c r="AS1134" s="88" t="s">
        <v>5719</v>
      </c>
      <c r="AT1134" s="92">
        <f t="shared" si="751"/>
        <v>0</v>
      </c>
      <c r="AU1134" s="93">
        <v>0</v>
      </c>
      <c r="AV1134" s="93">
        <v>0</v>
      </c>
      <c r="AW1134" s="166">
        <v>0</v>
      </c>
      <c r="AX1134" s="93">
        <v>0</v>
      </c>
      <c r="AY1134" s="177"/>
      <c r="AZ1134" s="177">
        <v>0</v>
      </c>
      <c r="BA1134" s="178"/>
      <c r="BB1134" s="105"/>
      <c r="BC1134" s="105"/>
      <c r="BD1134" s="93"/>
      <c r="BE1134" s="93">
        <v>0</v>
      </c>
      <c r="BF1134" s="91">
        <v>0</v>
      </c>
      <c r="BG1134" s="94"/>
      <c r="BH1134" s="95"/>
      <c r="BI1134" s="93">
        <f t="shared" si="761"/>
        <v>0</v>
      </c>
      <c r="BJ1134" s="105">
        <f t="shared" si="762"/>
        <v>0</v>
      </c>
      <c r="BK1134" s="88">
        <f t="shared" si="763"/>
        <v>0</v>
      </c>
      <c r="BL1134" s="86">
        <f t="shared" si="764"/>
        <v>0</v>
      </c>
      <c r="BM1134" s="105">
        <f t="shared" si="765"/>
        <v>0</v>
      </c>
      <c r="BN1134" s="86">
        <f t="shared" si="766"/>
        <v>0</v>
      </c>
      <c r="BO1134" s="86">
        <f t="shared" si="767"/>
        <v>0</v>
      </c>
      <c r="BP1134" s="86">
        <f t="shared" si="782"/>
        <v>0</v>
      </c>
      <c r="BQ1134" s="160"/>
      <c r="BR1134" s="86" t="s">
        <v>5720</v>
      </c>
      <c r="BS1134" s="88" t="s">
        <v>5721</v>
      </c>
      <c r="BT1134" s="86" t="s">
        <v>5722</v>
      </c>
      <c r="BU1134" s="86"/>
      <c r="BV1134" s="86">
        <f t="shared" si="783"/>
        <v>0</v>
      </c>
      <c r="BW1134" s="105" t="str">
        <f t="shared" si="784"/>
        <v/>
      </c>
      <c r="BX1134" s="86">
        <f t="shared" si="778"/>
        <v>0</v>
      </c>
      <c r="BY1134" s="86">
        <f t="shared" si="779"/>
        <v>0</v>
      </c>
      <c r="BZ1134" s="91">
        <f t="shared" si="780"/>
        <v>0</v>
      </c>
      <c r="CA1134" s="91">
        <v>0</v>
      </c>
      <c r="CB1134" s="96" t="s">
        <v>5719</v>
      </c>
      <c r="CC1134" s="91">
        <f t="shared" si="785"/>
        <v>0</v>
      </c>
      <c r="CD1134" s="91">
        <f t="shared" si="786"/>
        <v>0</v>
      </c>
      <c r="CE1134" s="93">
        <f t="shared" si="787"/>
        <v>0</v>
      </c>
      <c r="CF1134" s="93">
        <f t="shared" si="788"/>
        <v>0</v>
      </c>
      <c r="CG1134" s="105"/>
      <c r="CH1134" s="105"/>
      <c r="CI1134" s="86"/>
      <c r="CJ1134" s="188"/>
      <c r="CK1134" s="181">
        <f t="shared" si="789"/>
        <v>0</v>
      </c>
      <c r="CL1134" s="181">
        <f t="shared" si="790"/>
        <v>0</v>
      </c>
      <c r="CM1134" s="86" t="s">
        <v>5723</v>
      </c>
      <c r="CN1134" s="182"/>
      <c r="CO1134" s="183"/>
      <c r="CP1134" s="86" t="s">
        <v>5724</v>
      </c>
      <c r="CQ1134" s="153"/>
      <c r="CR1134" s="187" t="e">
        <f t="shared" si="791"/>
        <v>#VALUE!</v>
      </c>
      <c r="CS1134" s="188">
        <v>0</v>
      </c>
      <c r="CT1134" s="188" t="e">
        <f t="shared" si="752"/>
        <v>#VALUE!</v>
      </c>
      <c r="CU1134" s="93"/>
      <c r="CV1134" s="94">
        <f t="shared" si="775"/>
        <v>0</v>
      </c>
      <c r="CW1134" s="93">
        <f t="shared" si="776"/>
        <v>0</v>
      </c>
      <c r="CX1134" s="86">
        <f t="shared" si="777"/>
        <v>0</v>
      </c>
      <c r="CY1134" s="93" t="e">
        <f t="shared" si="753"/>
        <v>#VALUE!</v>
      </c>
      <c r="CZ1134" s="93">
        <v>0</v>
      </c>
      <c r="DA1134" s="93">
        <v>0</v>
      </c>
      <c r="DB1134" s="93" t="e">
        <f t="shared" si="754"/>
        <v>#VALUE!</v>
      </c>
      <c r="DC1134" s="93">
        <v>0</v>
      </c>
      <c r="DD1134" s="91">
        <v>0</v>
      </c>
      <c r="DE1134" s="93" t="e">
        <f t="shared" si="755"/>
        <v>#VALUE!</v>
      </c>
      <c r="DF1134" s="93">
        <f t="shared" si="768"/>
        <v>0</v>
      </c>
      <c r="DG1134" s="93"/>
      <c r="DH1134" s="93">
        <v>0</v>
      </c>
      <c r="DI1134" s="93">
        <v>0</v>
      </c>
      <c r="DJ1134" s="86">
        <f t="shared" si="756"/>
        <v>0</v>
      </c>
      <c r="DK1134" s="91">
        <v>0</v>
      </c>
      <c r="DL1134" s="93"/>
      <c r="DM1134" s="93">
        <v>0</v>
      </c>
      <c r="DN1134" s="93" t="e">
        <f t="shared" si="769"/>
        <v>#VALUE!</v>
      </c>
      <c r="DO1134" s="93" t="e">
        <f t="shared" si="757"/>
        <v>#VALUE!</v>
      </c>
      <c r="DP1134" s="92" t="e">
        <f t="shared" si="758"/>
        <v>#VALUE!</v>
      </c>
      <c r="DQ1134" s="97">
        <f t="shared" si="770"/>
        <v>0</v>
      </c>
      <c r="DR1134" s="98">
        <f t="shared" si="759"/>
        <v>10</v>
      </c>
      <c r="DS1134" s="93" t="str">
        <f t="shared" si="760"/>
        <v>Mã tin sai !!!</v>
      </c>
      <c r="DT1134" s="93"/>
      <c r="DU1134" s="78" t="e">
        <f t="shared" si="771"/>
        <v>#VALUE!</v>
      </c>
      <c r="DV1134" s="78" t="e">
        <f>INDEX('08_DMGiaDat'!$L:$L,MATCH(DU1134,'08_DMGiaDat'!$R:$R,0))</f>
        <v>#VALUE!</v>
      </c>
      <c r="DW1134" s="78" t="str">
        <f t="shared" si="772"/>
        <v>5010700200100000001</v>
      </c>
      <c r="DX1134" s="78" t="str">
        <f>IFERROR(VLOOKUP(DW1134,'08_DMGiaDat'!C1118:C1119,2,FALSE),"N")</f>
        <v>N</v>
      </c>
      <c r="DY1134" s="78" t="str">
        <f t="shared" si="773"/>
        <v>50107002001001</v>
      </c>
      <c r="DZ1134" s="78" t="str">
        <f>IFERROR(VLOOKUP(DY1134,'08_DMGiaDat'!C1118:C1119,2,FALSE),"N")</f>
        <v>N</v>
      </c>
      <c r="EA1134" s="78" t="str">
        <f t="shared" si="774"/>
        <v>5010700200100000001</v>
      </c>
      <c r="EB1134" s="78" t="str">
        <f>IFERROR(VLOOKUP(EA1134,'08_DMGiaDat'!C1118:C1119,2,FALSE),"N")</f>
        <v>N</v>
      </c>
      <c r="EC1134" s="92" t="e">
        <f>IF(DV1134&lt;&gt;"N",DV1134,IF(DX1134&lt;&gt;"N",DX1134,IF(DZ1134&lt;&gt;"N",DZ1134*VLOOKUP(LEFT(CB1134,3),'03_DMMucDich'!C1102:C1106,5,FALSE),IF(EB1134&lt;&gt;"N",EB1134*VLOOKUP(LEFT(CB1134,3),'03_DMMucDich'!C1102:C1106,5,FALSE),"N/A"))))</f>
        <v>#VALUE!</v>
      </c>
    </row>
    <row r="1135" spans="1:133" s="34" customFormat="1" ht="16" x14ac:dyDescent="0.2">
      <c r="A1135" s="85">
        <v>1121</v>
      </c>
      <c r="B1135" s="86"/>
      <c r="C1135" s="87"/>
      <c r="D1135" s="141"/>
      <c r="E1135" s="86"/>
      <c r="F1135" s="88"/>
      <c r="G1135" s="88" t="s">
        <v>5718</v>
      </c>
      <c r="H1135" s="151">
        <v>2022</v>
      </c>
      <c r="I1135" s="86"/>
      <c r="J1135" s="86"/>
      <c r="K1135" s="145"/>
      <c r="L1135" s="105"/>
      <c r="M1135" s="86"/>
      <c r="N1135" s="105"/>
      <c r="O1135" s="105"/>
      <c r="P1135" s="86"/>
      <c r="Q1135" s="86"/>
      <c r="R1135" s="153"/>
      <c r="S1135" s="86"/>
      <c r="T1135" s="86"/>
      <c r="U1135" s="86"/>
      <c r="V1135" s="86" t="str">
        <f t="shared" si="781"/>
        <v xml:space="preserve">, </v>
      </c>
      <c r="W1135" s="86"/>
      <c r="X1135" s="86"/>
      <c r="Y1135" s="86"/>
      <c r="Z1135" s="88"/>
      <c r="AA1135" s="105"/>
      <c r="AB1135" s="86"/>
      <c r="AC1135" s="90"/>
      <c r="AD1135" s="86"/>
      <c r="AE1135" s="86"/>
      <c r="AF1135" s="86"/>
      <c r="AG1135" s="86"/>
      <c r="AH1135" s="160"/>
      <c r="AI1135" s="153"/>
      <c r="AJ1135" s="153"/>
      <c r="AK1135" s="86"/>
      <c r="AL1135" s="86"/>
      <c r="AM1135" s="153"/>
      <c r="AN1135" s="153"/>
      <c r="AO1135" s="165"/>
      <c r="AP1135" s="153"/>
      <c r="AQ1135" s="153"/>
      <c r="AR1135" s="166">
        <v>0</v>
      </c>
      <c r="AS1135" s="88" t="s">
        <v>5719</v>
      </c>
      <c r="AT1135" s="92">
        <f t="shared" ref="AT1135:AT1170" si="792">AU1135+AV1135+AX1135</f>
        <v>0</v>
      </c>
      <c r="AU1135" s="93">
        <v>0</v>
      </c>
      <c r="AV1135" s="93">
        <v>0</v>
      </c>
      <c r="AW1135" s="166">
        <v>0</v>
      </c>
      <c r="AX1135" s="93">
        <v>0</v>
      </c>
      <c r="AY1135" s="177"/>
      <c r="AZ1135" s="177">
        <v>0</v>
      </c>
      <c r="BA1135" s="178"/>
      <c r="BB1135" s="105"/>
      <c r="BC1135" s="105"/>
      <c r="BD1135" s="93"/>
      <c r="BE1135" s="93">
        <v>0</v>
      </c>
      <c r="BF1135" s="91">
        <v>0</v>
      </c>
      <c r="BG1135" s="94"/>
      <c r="BH1135" s="95"/>
      <c r="BI1135" s="93">
        <f t="shared" si="761"/>
        <v>0</v>
      </c>
      <c r="BJ1135" s="105">
        <f t="shared" si="762"/>
        <v>0</v>
      </c>
      <c r="BK1135" s="88">
        <f t="shared" si="763"/>
        <v>0</v>
      </c>
      <c r="BL1135" s="86">
        <f t="shared" si="764"/>
        <v>0</v>
      </c>
      <c r="BM1135" s="105">
        <f t="shared" si="765"/>
        <v>0</v>
      </c>
      <c r="BN1135" s="86">
        <f t="shared" si="766"/>
        <v>0</v>
      </c>
      <c r="BO1135" s="86">
        <f t="shared" si="767"/>
        <v>0</v>
      </c>
      <c r="BP1135" s="86">
        <f t="shared" si="782"/>
        <v>0</v>
      </c>
      <c r="BQ1135" s="160"/>
      <c r="BR1135" s="86" t="s">
        <v>5720</v>
      </c>
      <c r="BS1135" s="88" t="s">
        <v>5721</v>
      </c>
      <c r="BT1135" s="86" t="s">
        <v>5722</v>
      </c>
      <c r="BU1135" s="86"/>
      <c r="BV1135" s="86">
        <f t="shared" si="783"/>
        <v>0</v>
      </c>
      <c r="BW1135" s="105" t="str">
        <f t="shared" si="784"/>
        <v/>
      </c>
      <c r="BX1135" s="86">
        <f t="shared" si="778"/>
        <v>0</v>
      </c>
      <c r="BY1135" s="86">
        <f t="shared" si="779"/>
        <v>0</v>
      </c>
      <c r="BZ1135" s="91">
        <f t="shared" si="780"/>
        <v>0</v>
      </c>
      <c r="CA1135" s="91">
        <v>0</v>
      </c>
      <c r="CB1135" s="96" t="s">
        <v>5719</v>
      </c>
      <c r="CC1135" s="91">
        <f t="shared" si="785"/>
        <v>0</v>
      </c>
      <c r="CD1135" s="91">
        <f t="shared" si="786"/>
        <v>0</v>
      </c>
      <c r="CE1135" s="93">
        <f t="shared" si="787"/>
        <v>0</v>
      </c>
      <c r="CF1135" s="93">
        <f t="shared" si="788"/>
        <v>0</v>
      </c>
      <c r="CG1135" s="105"/>
      <c r="CH1135" s="105"/>
      <c r="CI1135" s="86"/>
      <c r="CJ1135" s="188"/>
      <c r="CK1135" s="181">
        <f t="shared" si="789"/>
        <v>0</v>
      </c>
      <c r="CL1135" s="181">
        <f t="shared" si="790"/>
        <v>0</v>
      </c>
      <c r="CM1135" s="86" t="s">
        <v>5723</v>
      </c>
      <c r="CN1135" s="182"/>
      <c r="CO1135" s="183"/>
      <c r="CP1135" s="86" t="s">
        <v>5724</v>
      </c>
      <c r="CQ1135" s="153"/>
      <c r="CR1135" s="187" t="e">
        <f t="shared" si="791"/>
        <v>#VALUE!</v>
      </c>
      <c r="CS1135" s="188">
        <v>0</v>
      </c>
      <c r="CT1135" s="188" t="e">
        <f t="shared" ref="CT1135:CT1170" si="793">CR1135*CS1135</f>
        <v>#VALUE!</v>
      </c>
      <c r="CU1135" s="93"/>
      <c r="CV1135" s="94">
        <f t="shared" si="775"/>
        <v>0</v>
      </c>
      <c r="CW1135" s="93">
        <f t="shared" si="776"/>
        <v>0</v>
      </c>
      <c r="CX1135" s="86">
        <f t="shared" si="777"/>
        <v>0</v>
      </c>
      <c r="CY1135" s="93" t="e">
        <f t="shared" ref="CY1135:CY1170" si="794">(CV1135*0.03/100+CW1135*0.07/100+CX1135*0.15/100)*CT1135</f>
        <v>#VALUE!</v>
      </c>
      <c r="CZ1135" s="93">
        <v>0</v>
      </c>
      <c r="DA1135" s="93">
        <v>0</v>
      </c>
      <c r="DB1135" s="93" t="e">
        <f t="shared" ref="DB1135:DB1170" si="795">CZ1135*DA1135*CT1135</f>
        <v>#VALUE!</v>
      </c>
      <c r="DC1135" s="93">
        <v>0</v>
      </c>
      <c r="DD1135" s="91">
        <v>0</v>
      </c>
      <c r="DE1135" s="93" t="e">
        <f t="shared" ref="DE1135:DE1170" si="796">DC1135*DD1135*CT1135*0.03/100</f>
        <v>#VALUE!</v>
      </c>
      <c r="DF1135" s="93">
        <f t="shared" si="768"/>
        <v>0</v>
      </c>
      <c r="DG1135" s="93"/>
      <c r="DH1135" s="93">
        <v>0</v>
      </c>
      <c r="DI1135" s="93">
        <v>0</v>
      </c>
      <c r="DJ1135" s="86">
        <f t="shared" ref="DJ1135:DJ1170" si="797">IF(DH1135&gt;0,DF1135*DH1135*DI1135*0.15/100,DF1135*DI1135*0.15/100)</f>
        <v>0</v>
      </c>
      <c r="DK1135" s="91">
        <v>0</v>
      </c>
      <c r="DL1135" s="93"/>
      <c r="DM1135" s="93">
        <v>0</v>
      </c>
      <c r="DN1135" s="93" t="e">
        <f t="shared" si="769"/>
        <v>#VALUE!</v>
      </c>
      <c r="DO1135" s="93" t="e">
        <f t="shared" ref="DO1135:DO1170" si="798">IF(DM1135&gt;0,DK1135*DM1135*DN1135*0.2/100,DK1135*DN1135*0.2/100)</f>
        <v>#VALUE!</v>
      </c>
      <c r="DP1135" s="92" t="e">
        <f t="shared" ref="DP1135:DP1170" si="799">CY1135+DB1135+DE1135+DJ1135+DO1135</f>
        <v>#VALUE!</v>
      </c>
      <c r="DQ1135" s="97">
        <f t="shared" si="770"/>
        <v>0</v>
      </c>
      <c r="DR1135" s="98">
        <f t="shared" ref="DR1135:DR1170" si="800">10-MOD(VALUE(LEFT(RIGHT(LEFT(DQ1135,10),2)))*3+VALUE(LEFT(LEFT(DQ1135,10)))*31+VALUE(LEFT(RIGHT(LEFT(DQ1135,10),9)))*29+VALUE(LEFT(RIGHT(LEFT(DQ1135,10),8)))*23+VALUE(LEFT(RIGHT(LEFT(DQ1135,10),7)))*19+VALUE(LEFT(RIGHT(LEFT(DQ1135,10),6)))*17+VALUE(LEFT(RIGHT(LEFT(DQ1135,10),5)))*13+VALUE(LEFT(RIGHT(LEFT(DQ1135,10),4)))*7+VALUE(LEFT(RIGHT(LEFT(DQ1135,10),3)))*5,11)-VALUE(RIGHT(LEFT(DQ1135,10)))</f>
        <v>10</v>
      </c>
      <c r="DS1135" s="93" t="str">
        <f t="shared" ref="DS1135:DS1170" si="801">IF(ISERROR(DR1135),"Mã tin sai !!!",IF(DR1135=0,"OK","Mã tin sai !!!"))</f>
        <v>Mã tin sai !!!</v>
      </c>
      <c r="DT1135" s="93"/>
      <c r="DU1135" s="78" t="e">
        <f t="shared" si="771"/>
        <v>#VALUE!</v>
      </c>
      <c r="DV1135" s="78" t="e">
        <f>INDEX('08_DMGiaDat'!$L:$L,MATCH(DU1135,'08_DMGiaDat'!$R:$R,0))</f>
        <v>#VALUE!</v>
      </c>
      <c r="DW1135" s="78" t="str">
        <f t="shared" si="772"/>
        <v>5010700200100000001</v>
      </c>
      <c r="DX1135" s="78" t="str">
        <f>IFERROR(VLOOKUP(DW1135,'08_DMGiaDat'!C1118:C1119,2,FALSE),"N")</f>
        <v>N</v>
      </c>
      <c r="DY1135" s="78" t="str">
        <f t="shared" si="773"/>
        <v>50107002001001</v>
      </c>
      <c r="DZ1135" s="78" t="str">
        <f>IFERROR(VLOOKUP(DY1135,'08_DMGiaDat'!C1118:C1119,2,FALSE),"N")</f>
        <v>N</v>
      </c>
      <c r="EA1135" s="78" t="str">
        <f t="shared" si="774"/>
        <v>5010700200100000001</v>
      </c>
      <c r="EB1135" s="78" t="str">
        <f>IFERROR(VLOOKUP(EA1135,'08_DMGiaDat'!C1118:C1119,2,FALSE),"N")</f>
        <v>N</v>
      </c>
      <c r="EC1135" s="92" t="e">
        <f>IF(DV1135&lt;&gt;"N",DV1135,IF(DX1135&lt;&gt;"N",DX1135,IF(DZ1135&lt;&gt;"N",DZ1135*VLOOKUP(LEFT(CB1135,3),'03_DMMucDich'!C1102:C1106,5,FALSE),IF(EB1135&lt;&gt;"N",EB1135*VLOOKUP(LEFT(CB1135,3),'03_DMMucDich'!C1102:C1106,5,FALSE),"N/A"))))</f>
        <v>#VALUE!</v>
      </c>
    </row>
    <row r="1136" spans="1:133" s="34" customFormat="1" ht="16" x14ac:dyDescent="0.2">
      <c r="A1136" s="85">
        <v>1122</v>
      </c>
      <c r="B1136" s="86"/>
      <c r="C1136" s="87"/>
      <c r="D1136" s="141"/>
      <c r="E1136" s="86"/>
      <c r="F1136" s="88"/>
      <c r="G1136" s="88" t="s">
        <v>5718</v>
      </c>
      <c r="H1136" s="151">
        <v>2022</v>
      </c>
      <c r="I1136" s="86"/>
      <c r="J1136" s="86"/>
      <c r="K1136" s="145"/>
      <c r="L1136" s="105"/>
      <c r="M1136" s="86"/>
      <c r="N1136" s="105"/>
      <c r="O1136" s="105"/>
      <c r="P1136" s="86"/>
      <c r="Q1136" s="86"/>
      <c r="R1136" s="153"/>
      <c r="S1136" s="86"/>
      <c r="T1136" s="86"/>
      <c r="U1136" s="86"/>
      <c r="V1136" s="86" t="str">
        <f t="shared" si="781"/>
        <v xml:space="preserve">, </v>
      </c>
      <c r="W1136" s="86"/>
      <c r="X1136" s="86"/>
      <c r="Y1136" s="86"/>
      <c r="Z1136" s="88"/>
      <c r="AA1136" s="105"/>
      <c r="AB1136" s="86"/>
      <c r="AC1136" s="90"/>
      <c r="AD1136" s="86"/>
      <c r="AE1136" s="86"/>
      <c r="AF1136" s="86"/>
      <c r="AG1136" s="86"/>
      <c r="AH1136" s="160"/>
      <c r="AI1136" s="153"/>
      <c r="AJ1136" s="153"/>
      <c r="AK1136" s="86"/>
      <c r="AL1136" s="86"/>
      <c r="AM1136" s="153"/>
      <c r="AN1136" s="153"/>
      <c r="AO1136" s="165"/>
      <c r="AP1136" s="153"/>
      <c r="AQ1136" s="153"/>
      <c r="AR1136" s="166">
        <v>0</v>
      </c>
      <c r="AS1136" s="88" t="s">
        <v>5719</v>
      </c>
      <c r="AT1136" s="92">
        <f t="shared" si="792"/>
        <v>0</v>
      </c>
      <c r="AU1136" s="93">
        <v>0</v>
      </c>
      <c r="AV1136" s="93">
        <v>0</v>
      </c>
      <c r="AW1136" s="166">
        <v>0</v>
      </c>
      <c r="AX1136" s="93">
        <v>0</v>
      </c>
      <c r="AY1136" s="177"/>
      <c r="AZ1136" s="177">
        <v>0</v>
      </c>
      <c r="BA1136" s="178"/>
      <c r="BB1136" s="105"/>
      <c r="BC1136" s="105"/>
      <c r="BD1136" s="93"/>
      <c r="BE1136" s="93">
        <v>0</v>
      </c>
      <c r="BF1136" s="91">
        <v>0</v>
      </c>
      <c r="BG1136" s="94"/>
      <c r="BH1136" s="95"/>
      <c r="BI1136" s="93">
        <f t="shared" si="761"/>
        <v>0</v>
      </c>
      <c r="BJ1136" s="105">
        <f t="shared" si="762"/>
        <v>0</v>
      </c>
      <c r="BK1136" s="88">
        <f t="shared" si="763"/>
        <v>0</v>
      </c>
      <c r="BL1136" s="86">
        <f t="shared" si="764"/>
        <v>0</v>
      </c>
      <c r="BM1136" s="105">
        <f t="shared" si="765"/>
        <v>0</v>
      </c>
      <c r="BN1136" s="86">
        <f t="shared" si="766"/>
        <v>0</v>
      </c>
      <c r="BO1136" s="86">
        <f t="shared" si="767"/>
        <v>0</v>
      </c>
      <c r="BP1136" s="86">
        <f t="shared" si="782"/>
        <v>0</v>
      </c>
      <c r="BQ1136" s="160"/>
      <c r="BR1136" s="86" t="s">
        <v>5720</v>
      </c>
      <c r="BS1136" s="88" t="s">
        <v>5721</v>
      </c>
      <c r="BT1136" s="86" t="s">
        <v>5722</v>
      </c>
      <c r="BU1136" s="86"/>
      <c r="BV1136" s="86">
        <f t="shared" si="783"/>
        <v>0</v>
      </c>
      <c r="BW1136" s="105" t="str">
        <f t="shared" si="784"/>
        <v/>
      </c>
      <c r="BX1136" s="86">
        <f t="shared" si="778"/>
        <v>0</v>
      </c>
      <c r="BY1136" s="86">
        <f t="shared" si="779"/>
        <v>0</v>
      </c>
      <c r="BZ1136" s="91">
        <f t="shared" si="780"/>
        <v>0</v>
      </c>
      <c r="CA1136" s="91">
        <v>0</v>
      </c>
      <c r="CB1136" s="96" t="s">
        <v>5719</v>
      </c>
      <c r="CC1136" s="91">
        <f t="shared" si="785"/>
        <v>0</v>
      </c>
      <c r="CD1136" s="91">
        <f t="shared" si="786"/>
        <v>0</v>
      </c>
      <c r="CE1136" s="93">
        <f t="shared" si="787"/>
        <v>0</v>
      </c>
      <c r="CF1136" s="93">
        <f t="shared" si="788"/>
        <v>0</v>
      </c>
      <c r="CG1136" s="105"/>
      <c r="CH1136" s="105"/>
      <c r="CI1136" s="86"/>
      <c r="CJ1136" s="188"/>
      <c r="CK1136" s="181">
        <f t="shared" si="789"/>
        <v>0</v>
      </c>
      <c r="CL1136" s="181">
        <f t="shared" si="790"/>
        <v>0</v>
      </c>
      <c r="CM1136" s="86" t="s">
        <v>5723</v>
      </c>
      <c r="CN1136" s="182"/>
      <c r="CO1136" s="183"/>
      <c r="CP1136" s="86" t="s">
        <v>5724</v>
      </c>
      <c r="CQ1136" s="153"/>
      <c r="CR1136" s="187" t="e">
        <f t="shared" si="791"/>
        <v>#VALUE!</v>
      </c>
      <c r="CS1136" s="188">
        <v>0</v>
      </c>
      <c r="CT1136" s="188" t="e">
        <f t="shared" si="793"/>
        <v>#VALUE!</v>
      </c>
      <c r="CU1136" s="93"/>
      <c r="CV1136" s="94">
        <f t="shared" si="775"/>
        <v>0</v>
      </c>
      <c r="CW1136" s="93">
        <f t="shared" si="776"/>
        <v>0</v>
      </c>
      <c r="CX1136" s="86">
        <f t="shared" si="777"/>
        <v>0</v>
      </c>
      <c r="CY1136" s="93" t="e">
        <f t="shared" si="794"/>
        <v>#VALUE!</v>
      </c>
      <c r="CZ1136" s="93">
        <v>0</v>
      </c>
      <c r="DA1136" s="93">
        <v>0</v>
      </c>
      <c r="DB1136" s="93" t="e">
        <f t="shared" si="795"/>
        <v>#VALUE!</v>
      </c>
      <c r="DC1136" s="93">
        <v>0</v>
      </c>
      <c r="DD1136" s="91">
        <v>0</v>
      </c>
      <c r="DE1136" s="93" t="e">
        <f t="shared" si="796"/>
        <v>#VALUE!</v>
      </c>
      <c r="DF1136" s="93">
        <f t="shared" si="768"/>
        <v>0</v>
      </c>
      <c r="DG1136" s="93"/>
      <c r="DH1136" s="93">
        <v>0</v>
      </c>
      <c r="DI1136" s="93">
        <v>0</v>
      </c>
      <c r="DJ1136" s="86">
        <f t="shared" si="797"/>
        <v>0</v>
      </c>
      <c r="DK1136" s="91">
        <v>0</v>
      </c>
      <c r="DL1136" s="93"/>
      <c r="DM1136" s="93">
        <v>0</v>
      </c>
      <c r="DN1136" s="93" t="e">
        <f t="shared" si="769"/>
        <v>#VALUE!</v>
      </c>
      <c r="DO1136" s="93" t="e">
        <f t="shared" si="798"/>
        <v>#VALUE!</v>
      </c>
      <c r="DP1136" s="92" t="e">
        <f t="shared" si="799"/>
        <v>#VALUE!</v>
      </c>
      <c r="DQ1136" s="97">
        <f t="shared" si="770"/>
        <v>0</v>
      </c>
      <c r="DR1136" s="98">
        <f t="shared" si="800"/>
        <v>10</v>
      </c>
      <c r="DS1136" s="93" t="str">
        <f t="shared" si="801"/>
        <v>Mã tin sai !!!</v>
      </c>
      <c r="DT1136" s="93"/>
      <c r="DU1136" s="78" t="e">
        <f t="shared" si="771"/>
        <v>#VALUE!</v>
      </c>
      <c r="DV1136" s="78" t="e">
        <f>INDEX('08_DMGiaDat'!$L:$L,MATCH(DU1136,'08_DMGiaDat'!$R:$R,0))</f>
        <v>#VALUE!</v>
      </c>
      <c r="DW1136" s="78" t="str">
        <f t="shared" si="772"/>
        <v>5010700200100000001</v>
      </c>
      <c r="DX1136" s="78" t="str">
        <f>IFERROR(VLOOKUP(DW1136,'08_DMGiaDat'!C1118:C1119,2,FALSE),"N")</f>
        <v>N</v>
      </c>
      <c r="DY1136" s="78" t="str">
        <f t="shared" si="773"/>
        <v>50107002001001</v>
      </c>
      <c r="DZ1136" s="78" t="str">
        <f>IFERROR(VLOOKUP(DY1136,'08_DMGiaDat'!C1118:C1119,2,FALSE),"N")</f>
        <v>N</v>
      </c>
      <c r="EA1136" s="78" t="str">
        <f t="shared" si="774"/>
        <v>5010700200100000001</v>
      </c>
      <c r="EB1136" s="78" t="str">
        <f>IFERROR(VLOOKUP(EA1136,'08_DMGiaDat'!C1118:C1119,2,FALSE),"N")</f>
        <v>N</v>
      </c>
      <c r="EC1136" s="92" t="e">
        <f>IF(DV1136&lt;&gt;"N",DV1136,IF(DX1136&lt;&gt;"N",DX1136,IF(DZ1136&lt;&gt;"N",DZ1136*VLOOKUP(LEFT(CB1136,3),'03_DMMucDich'!C1102:C1106,5,FALSE),IF(EB1136&lt;&gt;"N",EB1136*VLOOKUP(LEFT(CB1136,3),'03_DMMucDich'!C1102:C1106,5,FALSE),"N/A"))))</f>
        <v>#VALUE!</v>
      </c>
    </row>
    <row r="1137" spans="1:133" s="34" customFormat="1" ht="16" x14ac:dyDescent="0.2">
      <c r="A1137" s="85">
        <v>1123</v>
      </c>
      <c r="B1137" s="86"/>
      <c r="C1137" s="87"/>
      <c r="D1137" s="141"/>
      <c r="E1137" s="86"/>
      <c r="F1137" s="88"/>
      <c r="G1137" s="88" t="s">
        <v>5718</v>
      </c>
      <c r="H1137" s="151">
        <v>2022</v>
      </c>
      <c r="I1137" s="86"/>
      <c r="J1137" s="86"/>
      <c r="K1137" s="145"/>
      <c r="L1137" s="105"/>
      <c r="M1137" s="86"/>
      <c r="N1137" s="105"/>
      <c r="O1137" s="105"/>
      <c r="P1137" s="86"/>
      <c r="Q1137" s="86"/>
      <c r="R1137" s="153"/>
      <c r="S1137" s="86"/>
      <c r="T1137" s="86"/>
      <c r="U1137" s="86"/>
      <c r="V1137" s="86" t="str">
        <f t="shared" si="781"/>
        <v xml:space="preserve">, </v>
      </c>
      <c r="W1137" s="86"/>
      <c r="X1137" s="86"/>
      <c r="Y1137" s="86"/>
      <c r="Z1137" s="88"/>
      <c r="AA1137" s="105"/>
      <c r="AB1137" s="86"/>
      <c r="AC1137" s="90"/>
      <c r="AD1137" s="86"/>
      <c r="AE1137" s="86"/>
      <c r="AF1137" s="86"/>
      <c r="AG1137" s="86"/>
      <c r="AH1137" s="160"/>
      <c r="AI1137" s="153"/>
      <c r="AJ1137" s="153"/>
      <c r="AK1137" s="86"/>
      <c r="AL1137" s="86"/>
      <c r="AM1137" s="153"/>
      <c r="AN1137" s="153"/>
      <c r="AO1137" s="165"/>
      <c r="AP1137" s="153"/>
      <c r="AQ1137" s="153"/>
      <c r="AR1137" s="166">
        <v>0</v>
      </c>
      <c r="AS1137" s="88" t="s">
        <v>5719</v>
      </c>
      <c r="AT1137" s="92">
        <f t="shared" si="792"/>
        <v>0</v>
      </c>
      <c r="AU1137" s="93">
        <v>0</v>
      </c>
      <c r="AV1137" s="93">
        <v>0</v>
      </c>
      <c r="AW1137" s="166">
        <v>0</v>
      </c>
      <c r="AX1137" s="93">
        <v>0</v>
      </c>
      <c r="AY1137" s="177"/>
      <c r="AZ1137" s="177">
        <v>0</v>
      </c>
      <c r="BA1137" s="178"/>
      <c r="BB1137" s="105"/>
      <c r="BC1137" s="105"/>
      <c r="BD1137" s="93"/>
      <c r="BE1137" s="93">
        <v>0</v>
      </c>
      <c r="BF1137" s="91">
        <v>0</v>
      </c>
      <c r="BG1137" s="94"/>
      <c r="BH1137" s="95"/>
      <c r="BI1137" s="93">
        <f t="shared" si="761"/>
        <v>0</v>
      </c>
      <c r="BJ1137" s="105">
        <f t="shared" si="762"/>
        <v>0</v>
      </c>
      <c r="BK1137" s="88">
        <f t="shared" si="763"/>
        <v>0</v>
      </c>
      <c r="BL1137" s="86">
        <f t="shared" si="764"/>
        <v>0</v>
      </c>
      <c r="BM1137" s="105">
        <f t="shared" si="765"/>
        <v>0</v>
      </c>
      <c r="BN1137" s="86">
        <f t="shared" si="766"/>
        <v>0</v>
      </c>
      <c r="BO1137" s="86">
        <f t="shared" si="767"/>
        <v>0</v>
      </c>
      <c r="BP1137" s="86">
        <f t="shared" si="782"/>
        <v>0</v>
      </c>
      <c r="BQ1137" s="160"/>
      <c r="BR1137" s="86" t="s">
        <v>5720</v>
      </c>
      <c r="BS1137" s="88" t="s">
        <v>5721</v>
      </c>
      <c r="BT1137" s="86" t="s">
        <v>5722</v>
      </c>
      <c r="BU1137" s="86"/>
      <c r="BV1137" s="86">
        <f t="shared" si="783"/>
        <v>0</v>
      </c>
      <c r="BW1137" s="105" t="str">
        <f t="shared" si="784"/>
        <v/>
      </c>
      <c r="BX1137" s="86">
        <f t="shared" si="778"/>
        <v>0</v>
      </c>
      <c r="BY1137" s="86">
        <f t="shared" si="779"/>
        <v>0</v>
      </c>
      <c r="BZ1137" s="91">
        <f t="shared" si="780"/>
        <v>0</v>
      </c>
      <c r="CA1137" s="91">
        <v>0</v>
      </c>
      <c r="CB1137" s="96" t="s">
        <v>5719</v>
      </c>
      <c r="CC1137" s="91">
        <f t="shared" si="785"/>
        <v>0</v>
      </c>
      <c r="CD1137" s="91">
        <f t="shared" si="786"/>
        <v>0</v>
      </c>
      <c r="CE1137" s="93">
        <f t="shared" si="787"/>
        <v>0</v>
      </c>
      <c r="CF1137" s="93">
        <f t="shared" si="788"/>
        <v>0</v>
      </c>
      <c r="CG1137" s="105"/>
      <c r="CH1137" s="105"/>
      <c r="CI1137" s="86"/>
      <c r="CJ1137" s="188"/>
      <c r="CK1137" s="181">
        <f t="shared" si="789"/>
        <v>0</v>
      </c>
      <c r="CL1137" s="181">
        <f t="shared" si="790"/>
        <v>0</v>
      </c>
      <c r="CM1137" s="86" t="s">
        <v>5723</v>
      </c>
      <c r="CN1137" s="182"/>
      <c r="CO1137" s="183"/>
      <c r="CP1137" s="86" t="s">
        <v>5724</v>
      </c>
      <c r="CQ1137" s="153"/>
      <c r="CR1137" s="187" t="e">
        <f t="shared" si="791"/>
        <v>#VALUE!</v>
      </c>
      <c r="CS1137" s="188">
        <v>0</v>
      </c>
      <c r="CT1137" s="188" t="e">
        <f t="shared" si="793"/>
        <v>#VALUE!</v>
      </c>
      <c r="CU1137" s="93"/>
      <c r="CV1137" s="94">
        <f t="shared" si="775"/>
        <v>0</v>
      </c>
      <c r="CW1137" s="93">
        <f t="shared" si="776"/>
        <v>0</v>
      </c>
      <c r="CX1137" s="86">
        <f t="shared" si="777"/>
        <v>0</v>
      </c>
      <c r="CY1137" s="93" t="e">
        <f t="shared" si="794"/>
        <v>#VALUE!</v>
      </c>
      <c r="CZ1137" s="93">
        <v>0</v>
      </c>
      <c r="DA1137" s="93">
        <v>0</v>
      </c>
      <c r="DB1137" s="93" t="e">
        <f t="shared" si="795"/>
        <v>#VALUE!</v>
      </c>
      <c r="DC1137" s="93">
        <v>0</v>
      </c>
      <c r="DD1137" s="91">
        <v>0</v>
      </c>
      <c r="DE1137" s="93" t="e">
        <f t="shared" si="796"/>
        <v>#VALUE!</v>
      </c>
      <c r="DF1137" s="93">
        <f t="shared" si="768"/>
        <v>0</v>
      </c>
      <c r="DG1137" s="93"/>
      <c r="DH1137" s="93">
        <v>0</v>
      </c>
      <c r="DI1137" s="93">
        <v>0</v>
      </c>
      <c r="DJ1137" s="86">
        <f t="shared" si="797"/>
        <v>0</v>
      </c>
      <c r="DK1137" s="91">
        <v>0</v>
      </c>
      <c r="DL1137" s="93"/>
      <c r="DM1137" s="93">
        <v>0</v>
      </c>
      <c r="DN1137" s="93" t="e">
        <f t="shared" si="769"/>
        <v>#VALUE!</v>
      </c>
      <c r="DO1137" s="93" t="e">
        <f t="shared" si="798"/>
        <v>#VALUE!</v>
      </c>
      <c r="DP1137" s="92" t="e">
        <f t="shared" si="799"/>
        <v>#VALUE!</v>
      </c>
      <c r="DQ1137" s="97">
        <f t="shared" si="770"/>
        <v>0</v>
      </c>
      <c r="DR1137" s="98">
        <f t="shared" si="800"/>
        <v>10</v>
      </c>
      <c r="DS1137" s="93" t="str">
        <f t="shared" si="801"/>
        <v>Mã tin sai !!!</v>
      </c>
      <c r="DT1137" s="93"/>
      <c r="DU1137" s="78" t="e">
        <f t="shared" si="771"/>
        <v>#VALUE!</v>
      </c>
      <c r="DV1137" s="78" t="e">
        <f>INDEX('08_DMGiaDat'!$L:$L,MATCH(DU1137,'08_DMGiaDat'!$R:$R,0))</f>
        <v>#VALUE!</v>
      </c>
      <c r="DW1137" s="78" t="str">
        <f t="shared" si="772"/>
        <v>5010700200100000001</v>
      </c>
      <c r="DX1137" s="78" t="str">
        <f>IFERROR(VLOOKUP(DW1137,'08_DMGiaDat'!C1118:C1119,2,FALSE),"N")</f>
        <v>N</v>
      </c>
      <c r="DY1137" s="78" t="str">
        <f t="shared" si="773"/>
        <v>50107002001001</v>
      </c>
      <c r="DZ1137" s="78" t="str">
        <f>IFERROR(VLOOKUP(DY1137,'08_DMGiaDat'!C1118:C1119,2,FALSE),"N")</f>
        <v>N</v>
      </c>
      <c r="EA1137" s="78" t="str">
        <f t="shared" si="774"/>
        <v>5010700200100000001</v>
      </c>
      <c r="EB1137" s="78" t="str">
        <f>IFERROR(VLOOKUP(EA1137,'08_DMGiaDat'!C1118:C1119,2,FALSE),"N")</f>
        <v>N</v>
      </c>
      <c r="EC1137" s="92" t="e">
        <f>IF(DV1137&lt;&gt;"N",DV1137,IF(DX1137&lt;&gt;"N",DX1137,IF(DZ1137&lt;&gt;"N",DZ1137*VLOOKUP(LEFT(CB1137,3),'03_DMMucDich'!C1102:C1106,5,FALSE),IF(EB1137&lt;&gt;"N",EB1137*VLOOKUP(LEFT(CB1137,3),'03_DMMucDich'!C1102:C1106,5,FALSE),"N/A"))))</f>
        <v>#VALUE!</v>
      </c>
    </row>
    <row r="1138" spans="1:133" s="34" customFormat="1" ht="16" x14ac:dyDescent="0.2">
      <c r="A1138" s="85">
        <v>1124</v>
      </c>
      <c r="B1138" s="86"/>
      <c r="C1138" s="87"/>
      <c r="D1138" s="141"/>
      <c r="E1138" s="86"/>
      <c r="F1138" s="88"/>
      <c r="G1138" s="88" t="s">
        <v>5718</v>
      </c>
      <c r="H1138" s="151">
        <v>2022</v>
      </c>
      <c r="I1138" s="86"/>
      <c r="J1138" s="86"/>
      <c r="K1138" s="145"/>
      <c r="L1138" s="105"/>
      <c r="M1138" s="86"/>
      <c r="N1138" s="105"/>
      <c r="O1138" s="105"/>
      <c r="P1138" s="86"/>
      <c r="Q1138" s="86"/>
      <c r="R1138" s="153"/>
      <c r="S1138" s="86"/>
      <c r="T1138" s="86"/>
      <c r="U1138" s="86"/>
      <c r="V1138" s="86" t="str">
        <f t="shared" si="781"/>
        <v xml:space="preserve">, </v>
      </c>
      <c r="W1138" s="86"/>
      <c r="X1138" s="86"/>
      <c r="Y1138" s="86"/>
      <c r="Z1138" s="88"/>
      <c r="AA1138" s="105"/>
      <c r="AB1138" s="86"/>
      <c r="AC1138" s="90"/>
      <c r="AD1138" s="86"/>
      <c r="AE1138" s="86"/>
      <c r="AF1138" s="86"/>
      <c r="AG1138" s="86"/>
      <c r="AH1138" s="160"/>
      <c r="AI1138" s="153"/>
      <c r="AJ1138" s="153"/>
      <c r="AK1138" s="86"/>
      <c r="AL1138" s="86"/>
      <c r="AM1138" s="153"/>
      <c r="AN1138" s="153"/>
      <c r="AO1138" s="165"/>
      <c r="AP1138" s="153"/>
      <c r="AQ1138" s="153"/>
      <c r="AR1138" s="166">
        <v>0</v>
      </c>
      <c r="AS1138" s="88" t="s">
        <v>5719</v>
      </c>
      <c r="AT1138" s="92">
        <f t="shared" si="792"/>
        <v>0</v>
      </c>
      <c r="AU1138" s="93">
        <v>0</v>
      </c>
      <c r="AV1138" s="93">
        <v>0</v>
      </c>
      <c r="AW1138" s="166">
        <v>0</v>
      </c>
      <c r="AX1138" s="93">
        <v>0</v>
      </c>
      <c r="AY1138" s="177"/>
      <c r="AZ1138" s="177">
        <v>0</v>
      </c>
      <c r="BA1138" s="178"/>
      <c r="BB1138" s="105"/>
      <c r="BC1138" s="105"/>
      <c r="BD1138" s="93"/>
      <c r="BE1138" s="93">
        <v>0</v>
      </c>
      <c r="BF1138" s="91">
        <v>0</v>
      </c>
      <c r="BG1138" s="94"/>
      <c r="BH1138" s="95"/>
      <c r="BI1138" s="93">
        <f t="shared" si="761"/>
        <v>0</v>
      </c>
      <c r="BJ1138" s="105">
        <f t="shared" si="762"/>
        <v>0</v>
      </c>
      <c r="BK1138" s="88">
        <f t="shared" si="763"/>
        <v>0</v>
      </c>
      <c r="BL1138" s="86">
        <f t="shared" si="764"/>
        <v>0</v>
      </c>
      <c r="BM1138" s="105">
        <f t="shared" si="765"/>
        <v>0</v>
      </c>
      <c r="BN1138" s="86">
        <f t="shared" si="766"/>
        <v>0</v>
      </c>
      <c r="BO1138" s="86">
        <f t="shared" si="767"/>
        <v>0</v>
      </c>
      <c r="BP1138" s="86">
        <f t="shared" si="782"/>
        <v>0</v>
      </c>
      <c r="BQ1138" s="160"/>
      <c r="BR1138" s="86" t="s">
        <v>5720</v>
      </c>
      <c r="BS1138" s="88" t="s">
        <v>5721</v>
      </c>
      <c r="BT1138" s="86" t="s">
        <v>5722</v>
      </c>
      <c r="BU1138" s="86"/>
      <c r="BV1138" s="86">
        <f t="shared" si="783"/>
        <v>0</v>
      </c>
      <c r="BW1138" s="105" t="str">
        <f t="shared" si="784"/>
        <v/>
      </c>
      <c r="BX1138" s="86">
        <f t="shared" si="778"/>
        <v>0</v>
      </c>
      <c r="BY1138" s="86">
        <f t="shared" si="779"/>
        <v>0</v>
      </c>
      <c r="BZ1138" s="91">
        <f t="shared" si="780"/>
        <v>0</v>
      </c>
      <c r="CA1138" s="91">
        <v>0</v>
      </c>
      <c r="CB1138" s="96" t="s">
        <v>5719</v>
      </c>
      <c r="CC1138" s="91">
        <f t="shared" si="785"/>
        <v>0</v>
      </c>
      <c r="CD1138" s="91">
        <f t="shared" si="786"/>
        <v>0</v>
      </c>
      <c r="CE1138" s="93">
        <f t="shared" si="787"/>
        <v>0</v>
      </c>
      <c r="CF1138" s="93">
        <f t="shared" si="788"/>
        <v>0</v>
      </c>
      <c r="CG1138" s="105"/>
      <c r="CH1138" s="105"/>
      <c r="CI1138" s="86"/>
      <c r="CJ1138" s="188"/>
      <c r="CK1138" s="181">
        <f t="shared" si="789"/>
        <v>0</v>
      </c>
      <c r="CL1138" s="181">
        <f t="shared" si="790"/>
        <v>0</v>
      </c>
      <c r="CM1138" s="86" t="s">
        <v>5723</v>
      </c>
      <c r="CN1138" s="182"/>
      <c r="CO1138" s="183"/>
      <c r="CP1138" s="86" t="s">
        <v>5724</v>
      </c>
      <c r="CQ1138" s="153"/>
      <c r="CR1138" s="187" t="e">
        <f t="shared" si="791"/>
        <v>#VALUE!</v>
      </c>
      <c r="CS1138" s="188">
        <v>0</v>
      </c>
      <c r="CT1138" s="188" t="e">
        <f t="shared" si="793"/>
        <v>#VALUE!</v>
      </c>
      <c r="CU1138" s="93"/>
      <c r="CV1138" s="94">
        <f t="shared" si="775"/>
        <v>0</v>
      </c>
      <c r="CW1138" s="93">
        <f t="shared" si="776"/>
        <v>0</v>
      </c>
      <c r="CX1138" s="86">
        <f t="shared" si="777"/>
        <v>0</v>
      </c>
      <c r="CY1138" s="93" t="e">
        <f t="shared" si="794"/>
        <v>#VALUE!</v>
      </c>
      <c r="CZ1138" s="93">
        <v>0</v>
      </c>
      <c r="DA1138" s="93">
        <v>0</v>
      </c>
      <c r="DB1138" s="93" t="e">
        <f t="shared" si="795"/>
        <v>#VALUE!</v>
      </c>
      <c r="DC1138" s="93">
        <v>0</v>
      </c>
      <c r="DD1138" s="91">
        <v>0</v>
      </c>
      <c r="DE1138" s="93" t="e">
        <f t="shared" si="796"/>
        <v>#VALUE!</v>
      </c>
      <c r="DF1138" s="93">
        <f t="shared" si="768"/>
        <v>0</v>
      </c>
      <c r="DG1138" s="93"/>
      <c r="DH1138" s="93">
        <v>0</v>
      </c>
      <c r="DI1138" s="93">
        <v>0</v>
      </c>
      <c r="DJ1138" s="86">
        <f t="shared" si="797"/>
        <v>0</v>
      </c>
      <c r="DK1138" s="91">
        <v>0</v>
      </c>
      <c r="DL1138" s="93"/>
      <c r="DM1138" s="93">
        <v>0</v>
      </c>
      <c r="DN1138" s="93" t="e">
        <f t="shared" si="769"/>
        <v>#VALUE!</v>
      </c>
      <c r="DO1138" s="93" t="e">
        <f t="shared" si="798"/>
        <v>#VALUE!</v>
      </c>
      <c r="DP1138" s="92" t="e">
        <f t="shared" si="799"/>
        <v>#VALUE!</v>
      </c>
      <c r="DQ1138" s="97">
        <f t="shared" si="770"/>
        <v>0</v>
      </c>
      <c r="DR1138" s="98">
        <f t="shared" si="800"/>
        <v>10</v>
      </c>
      <c r="DS1138" s="93" t="str">
        <f t="shared" si="801"/>
        <v>Mã tin sai !!!</v>
      </c>
      <c r="DT1138" s="93"/>
      <c r="DU1138" s="78" t="e">
        <f t="shared" si="771"/>
        <v>#VALUE!</v>
      </c>
      <c r="DV1138" s="78" t="e">
        <f>INDEX('08_DMGiaDat'!$L:$L,MATCH(DU1138,'08_DMGiaDat'!$R:$R,0))</f>
        <v>#VALUE!</v>
      </c>
      <c r="DW1138" s="78" t="str">
        <f t="shared" si="772"/>
        <v>5010700200100000001</v>
      </c>
      <c r="DX1138" s="78" t="str">
        <f>IFERROR(VLOOKUP(DW1138,'08_DMGiaDat'!C1118:C1119,2,FALSE),"N")</f>
        <v>N</v>
      </c>
      <c r="DY1138" s="78" t="str">
        <f t="shared" si="773"/>
        <v>50107002001001</v>
      </c>
      <c r="DZ1138" s="78" t="str">
        <f>IFERROR(VLOOKUP(DY1138,'08_DMGiaDat'!C1118:C1119,2,FALSE),"N")</f>
        <v>N</v>
      </c>
      <c r="EA1138" s="78" t="str">
        <f t="shared" si="774"/>
        <v>5010700200100000001</v>
      </c>
      <c r="EB1138" s="78" t="str">
        <f>IFERROR(VLOOKUP(EA1138,'08_DMGiaDat'!C1118:C1119,2,FALSE),"N")</f>
        <v>N</v>
      </c>
      <c r="EC1138" s="92" t="e">
        <f>IF(DV1138&lt;&gt;"N",DV1138,IF(DX1138&lt;&gt;"N",DX1138,IF(DZ1138&lt;&gt;"N",DZ1138*VLOOKUP(LEFT(CB1138,3),'03_DMMucDich'!C1102:C1106,5,FALSE),IF(EB1138&lt;&gt;"N",EB1138*VLOOKUP(LEFT(CB1138,3),'03_DMMucDich'!C1102:C1106,5,FALSE),"N/A"))))</f>
        <v>#VALUE!</v>
      </c>
    </row>
    <row r="1139" spans="1:133" s="34" customFormat="1" ht="16" x14ac:dyDescent="0.2">
      <c r="A1139" s="85">
        <v>1125</v>
      </c>
      <c r="B1139" s="86"/>
      <c r="C1139" s="87"/>
      <c r="D1139" s="141"/>
      <c r="E1139" s="86"/>
      <c r="F1139" s="88"/>
      <c r="G1139" s="88" t="s">
        <v>5718</v>
      </c>
      <c r="H1139" s="151">
        <v>2022</v>
      </c>
      <c r="I1139" s="86"/>
      <c r="J1139" s="86"/>
      <c r="K1139" s="145"/>
      <c r="L1139" s="105"/>
      <c r="M1139" s="86"/>
      <c r="N1139" s="105"/>
      <c r="O1139" s="105"/>
      <c r="P1139" s="86"/>
      <c r="Q1139" s="86"/>
      <c r="R1139" s="153"/>
      <c r="S1139" s="86"/>
      <c r="T1139" s="86"/>
      <c r="U1139" s="86"/>
      <c r="V1139" s="86" t="str">
        <f t="shared" si="781"/>
        <v xml:space="preserve">, </v>
      </c>
      <c r="W1139" s="86"/>
      <c r="X1139" s="86"/>
      <c r="Y1139" s="86"/>
      <c r="Z1139" s="88"/>
      <c r="AA1139" s="105"/>
      <c r="AB1139" s="86"/>
      <c r="AC1139" s="90"/>
      <c r="AD1139" s="86"/>
      <c r="AE1139" s="86"/>
      <c r="AF1139" s="86"/>
      <c r="AG1139" s="86"/>
      <c r="AH1139" s="160"/>
      <c r="AI1139" s="153"/>
      <c r="AJ1139" s="153"/>
      <c r="AK1139" s="86"/>
      <c r="AL1139" s="86"/>
      <c r="AM1139" s="153"/>
      <c r="AN1139" s="153"/>
      <c r="AO1139" s="165"/>
      <c r="AP1139" s="153"/>
      <c r="AQ1139" s="153"/>
      <c r="AR1139" s="166">
        <v>0</v>
      </c>
      <c r="AS1139" s="88" t="s">
        <v>5719</v>
      </c>
      <c r="AT1139" s="92">
        <f t="shared" si="792"/>
        <v>0</v>
      </c>
      <c r="AU1139" s="93">
        <v>0</v>
      </c>
      <c r="AV1139" s="93">
        <v>0</v>
      </c>
      <c r="AW1139" s="166">
        <v>0</v>
      </c>
      <c r="AX1139" s="93">
        <v>0</v>
      </c>
      <c r="AY1139" s="177"/>
      <c r="AZ1139" s="177">
        <v>0</v>
      </c>
      <c r="BA1139" s="178"/>
      <c r="BB1139" s="105"/>
      <c r="BC1139" s="105"/>
      <c r="BD1139" s="93"/>
      <c r="BE1139" s="93">
        <v>0</v>
      </c>
      <c r="BF1139" s="91">
        <v>0</v>
      </c>
      <c r="BG1139" s="94"/>
      <c r="BH1139" s="95"/>
      <c r="BI1139" s="93">
        <f t="shared" si="761"/>
        <v>0</v>
      </c>
      <c r="BJ1139" s="105">
        <f t="shared" si="762"/>
        <v>0</v>
      </c>
      <c r="BK1139" s="88">
        <f t="shared" si="763"/>
        <v>0</v>
      </c>
      <c r="BL1139" s="86">
        <f t="shared" si="764"/>
        <v>0</v>
      </c>
      <c r="BM1139" s="105">
        <f t="shared" si="765"/>
        <v>0</v>
      </c>
      <c r="BN1139" s="86">
        <f t="shared" si="766"/>
        <v>0</v>
      </c>
      <c r="BO1139" s="86">
        <f t="shared" si="767"/>
        <v>0</v>
      </c>
      <c r="BP1139" s="86">
        <f t="shared" si="782"/>
        <v>0</v>
      </c>
      <c r="BQ1139" s="160"/>
      <c r="BR1139" s="86" t="s">
        <v>5720</v>
      </c>
      <c r="BS1139" s="88" t="s">
        <v>5721</v>
      </c>
      <c r="BT1139" s="86" t="s">
        <v>5722</v>
      </c>
      <c r="BU1139" s="86"/>
      <c r="BV1139" s="86">
        <f t="shared" si="783"/>
        <v>0</v>
      </c>
      <c r="BW1139" s="105" t="str">
        <f t="shared" si="784"/>
        <v/>
      </c>
      <c r="BX1139" s="86">
        <f t="shared" si="778"/>
        <v>0</v>
      </c>
      <c r="BY1139" s="86">
        <f t="shared" si="779"/>
        <v>0</v>
      </c>
      <c r="BZ1139" s="91">
        <f t="shared" si="780"/>
        <v>0</v>
      </c>
      <c r="CA1139" s="91">
        <v>0</v>
      </c>
      <c r="CB1139" s="96" t="s">
        <v>5719</v>
      </c>
      <c r="CC1139" s="91">
        <f t="shared" si="785"/>
        <v>0</v>
      </c>
      <c r="CD1139" s="91">
        <f t="shared" si="786"/>
        <v>0</v>
      </c>
      <c r="CE1139" s="93">
        <f t="shared" si="787"/>
        <v>0</v>
      </c>
      <c r="CF1139" s="93">
        <f t="shared" si="788"/>
        <v>0</v>
      </c>
      <c r="CG1139" s="105"/>
      <c r="CH1139" s="105"/>
      <c r="CI1139" s="86"/>
      <c r="CJ1139" s="188"/>
      <c r="CK1139" s="181">
        <f t="shared" si="789"/>
        <v>0</v>
      </c>
      <c r="CL1139" s="181">
        <f t="shared" si="790"/>
        <v>0</v>
      </c>
      <c r="CM1139" s="86" t="s">
        <v>5723</v>
      </c>
      <c r="CN1139" s="182"/>
      <c r="CO1139" s="183"/>
      <c r="CP1139" s="86" t="s">
        <v>5724</v>
      </c>
      <c r="CQ1139" s="153"/>
      <c r="CR1139" s="187" t="e">
        <f t="shared" si="791"/>
        <v>#VALUE!</v>
      </c>
      <c r="CS1139" s="188">
        <v>0</v>
      </c>
      <c r="CT1139" s="188" t="e">
        <f t="shared" si="793"/>
        <v>#VALUE!</v>
      </c>
      <c r="CU1139" s="93"/>
      <c r="CV1139" s="94">
        <f t="shared" si="775"/>
        <v>0</v>
      </c>
      <c r="CW1139" s="93">
        <f t="shared" si="776"/>
        <v>0</v>
      </c>
      <c r="CX1139" s="86">
        <f t="shared" si="777"/>
        <v>0</v>
      </c>
      <c r="CY1139" s="93" t="e">
        <f t="shared" si="794"/>
        <v>#VALUE!</v>
      </c>
      <c r="CZ1139" s="93">
        <v>0</v>
      </c>
      <c r="DA1139" s="93">
        <v>0</v>
      </c>
      <c r="DB1139" s="93" t="e">
        <f t="shared" si="795"/>
        <v>#VALUE!</v>
      </c>
      <c r="DC1139" s="93">
        <v>0</v>
      </c>
      <c r="DD1139" s="91">
        <v>0</v>
      </c>
      <c r="DE1139" s="93" t="e">
        <f t="shared" si="796"/>
        <v>#VALUE!</v>
      </c>
      <c r="DF1139" s="93">
        <f t="shared" si="768"/>
        <v>0</v>
      </c>
      <c r="DG1139" s="93"/>
      <c r="DH1139" s="93">
        <v>0</v>
      </c>
      <c r="DI1139" s="93">
        <v>0</v>
      </c>
      <c r="DJ1139" s="86">
        <f t="shared" si="797"/>
        <v>0</v>
      </c>
      <c r="DK1139" s="91">
        <v>0</v>
      </c>
      <c r="DL1139" s="93"/>
      <c r="DM1139" s="93">
        <v>0</v>
      </c>
      <c r="DN1139" s="93" t="e">
        <f t="shared" si="769"/>
        <v>#VALUE!</v>
      </c>
      <c r="DO1139" s="93" t="e">
        <f t="shared" si="798"/>
        <v>#VALUE!</v>
      </c>
      <c r="DP1139" s="92" t="e">
        <f t="shared" si="799"/>
        <v>#VALUE!</v>
      </c>
      <c r="DQ1139" s="97">
        <f t="shared" si="770"/>
        <v>0</v>
      </c>
      <c r="DR1139" s="98">
        <f t="shared" si="800"/>
        <v>10</v>
      </c>
      <c r="DS1139" s="93" t="str">
        <f t="shared" si="801"/>
        <v>Mã tin sai !!!</v>
      </c>
      <c r="DT1139" s="93"/>
      <c r="DU1139" s="78" t="e">
        <f t="shared" si="771"/>
        <v>#VALUE!</v>
      </c>
      <c r="DV1139" s="78" t="e">
        <f>INDEX('08_DMGiaDat'!$L:$L,MATCH(DU1139,'08_DMGiaDat'!$R:$R,0))</f>
        <v>#VALUE!</v>
      </c>
      <c r="DW1139" s="78" t="str">
        <f t="shared" si="772"/>
        <v>5010700200100000001</v>
      </c>
      <c r="DX1139" s="78" t="str">
        <f>IFERROR(VLOOKUP(DW1139,'08_DMGiaDat'!C1118:C1119,2,FALSE),"N")</f>
        <v>N</v>
      </c>
      <c r="DY1139" s="78" t="str">
        <f t="shared" si="773"/>
        <v>50107002001001</v>
      </c>
      <c r="DZ1139" s="78" t="str">
        <f>IFERROR(VLOOKUP(DY1139,'08_DMGiaDat'!C1118:C1119,2,FALSE),"N")</f>
        <v>N</v>
      </c>
      <c r="EA1139" s="78" t="str">
        <f t="shared" si="774"/>
        <v>5010700200100000001</v>
      </c>
      <c r="EB1139" s="78" t="str">
        <f>IFERROR(VLOOKUP(EA1139,'08_DMGiaDat'!C1118:C1119,2,FALSE),"N")</f>
        <v>N</v>
      </c>
      <c r="EC1139" s="92" t="e">
        <f>IF(DV1139&lt;&gt;"N",DV1139,IF(DX1139&lt;&gt;"N",DX1139,IF(DZ1139&lt;&gt;"N",DZ1139*VLOOKUP(LEFT(CB1139,3),'03_DMMucDich'!C1102:C1106,5,FALSE),IF(EB1139&lt;&gt;"N",EB1139*VLOOKUP(LEFT(CB1139,3),'03_DMMucDich'!C1102:C1106,5,FALSE),"N/A"))))</f>
        <v>#VALUE!</v>
      </c>
    </row>
    <row r="1140" spans="1:133" s="34" customFormat="1" ht="16" x14ac:dyDescent="0.2">
      <c r="A1140" s="85">
        <v>1126</v>
      </c>
      <c r="B1140" s="86"/>
      <c r="C1140" s="87"/>
      <c r="D1140" s="141"/>
      <c r="E1140" s="86"/>
      <c r="F1140" s="88"/>
      <c r="G1140" s="88" t="s">
        <v>5718</v>
      </c>
      <c r="H1140" s="151">
        <v>2022</v>
      </c>
      <c r="I1140" s="86"/>
      <c r="J1140" s="86"/>
      <c r="K1140" s="145"/>
      <c r="L1140" s="105"/>
      <c r="M1140" s="86"/>
      <c r="N1140" s="105"/>
      <c r="O1140" s="105"/>
      <c r="P1140" s="86"/>
      <c r="Q1140" s="86"/>
      <c r="R1140" s="153"/>
      <c r="S1140" s="86"/>
      <c r="T1140" s="86"/>
      <c r="U1140" s="86"/>
      <c r="V1140" s="86" t="str">
        <f t="shared" si="781"/>
        <v xml:space="preserve">, </v>
      </c>
      <c r="W1140" s="86"/>
      <c r="X1140" s="86"/>
      <c r="Y1140" s="86"/>
      <c r="Z1140" s="88"/>
      <c r="AA1140" s="105"/>
      <c r="AB1140" s="86"/>
      <c r="AC1140" s="90"/>
      <c r="AD1140" s="86"/>
      <c r="AE1140" s="86"/>
      <c r="AF1140" s="86"/>
      <c r="AG1140" s="86"/>
      <c r="AH1140" s="160"/>
      <c r="AI1140" s="153"/>
      <c r="AJ1140" s="153"/>
      <c r="AK1140" s="86"/>
      <c r="AL1140" s="86"/>
      <c r="AM1140" s="153"/>
      <c r="AN1140" s="153"/>
      <c r="AO1140" s="165"/>
      <c r="AP1140" s="153"/>
      <c r="AQ1140" s="153"/>
      <c r="AR1140" s="166">
        <v>0</v>
      </c>
      <c r="AS1140" s="88" t="s">
        <v>5719</v>
      </c>
      <c r="AT1140" s="92">
        <f t="shared" si="792"/>
        <v>0</v>
      </c>
      <c r="AU1140" s="93">
        <v>0</v>
      </c>
      <c r="AV1140" s="93">
        <v>0</v>
      </c>
      <c r="AW1140" s="166">
        <v>0</v>
      </c>
      <c r="AX1140" s="93">
        <v>0</v>
      </c>
      <c r="AY1140" s="177"/>
      <c r="AZ1140" s="177">
        <v>0</v>
      </c>
      <c r="BA1140" s="178"/>
      <c r="BB1140" s="105"/>
      <c r="BC1140" s="105"/>
      <c r="BD1140" s="93"/>
      <c r="BE1140" s="93">
        <v>0</v>
      </c>
      <c r="BF1140" s="91">
        <v>0</v>
      </c>
      <c r="BG1140" s="94"/>
      <c r="BH1140" s="95"/>
      <c r="BI1140" s="93">
        <f t="shared" si="761"/>
        <v>0</v>
      </c>
      <c r="BJ1140" s="105">
        <f t="shared" si="762"/>
        <v>0</v>
      </c>
      <c r="BK1140" s="88">
        <f t="shared" si="763"/>
        <v>0</v>
      </c>
      <c r="BL1140" s="86">
        <f t="shared" si="764"/>
        <v>0</v>
      </c>
      <c r="BM1140" s="105">
        <f t="shared" si="765"/>
        <v>0</v>
      </c>
      <c r="BN1140" s="86">
        <f t="shared" si="766"/>
        <v>0</v>
      </c>
      <c r="BO1140" s="86">
        <f t="shared" si="767"/>
        <v>0</v>
      </c>
      <c r="BP1140" s="86">
        <f t="shared" si="782"/>
        <v>0</v>
      </c>
      <c r="BQ1140" s="160"/>
      <c r="BR1140" s="86" t="s">
        <v>5720</v>
      </c>
      <c r="BS1140" s="88" t="s">
        <v>5721</v>
      </c>
      <c r="BT1140" s="86" t="s">
        <v>5722</v>
      </c>
      <c r="BU1140" s="86"/>
      <c r="BV1140" s="86">
        <f t="shared" si="783"/>
        <v>0</v>
      </c>
      <c r="BW1140" s="105" t="str">
        <f t="shared" si="784"/>
        <v/>
      </c>
      <c r="BX1140" s="86">
        <f t="shared" si="778"/>
        <v>0</v>
      </c>
      <c r="BY1140" s="86">
        <f t="shared" si="779"/>
        <v>0</v>
      </c>
      <c r="BZ1140" s="91">
        <f t="shared" si="780"/>
        <v>0</v>
      </c>
      <c r="CA1140" s="91">
        <v>0</v>
      </c>
      <c r="CB1140" s="96" t="s">
        <v>5719</v>
      </c>
      <c r="CC1140" s="91">
        <f t="shared" si="785"/>
        <v>0</v>
      </c>
      <c r="CD1140" s="91">
        <f t="shared" si="786"/>
        <v>0</v>
      </c>
      <c r="CE1140" s="93">
        <f t="shared" si="787"/>
        <v>0</v>
      </c>
      <c r="CF1140" s="93">
        <f t="shared" si="788"/>
        <v>0</v>
      </c>
      <c r="CG1140" s="105"/>
      <c r="CH1140" s="105"/>
      <c r="CI1140" s="86"/>
      <c r="CJ1140" s="188"/>
      <c r="CK1140" s="181">
        <f t="shared" si="789"/>
        <v>0</v>
      </c>
      <c r="CL1140" s="181">
        <f t="shared" si="790"/>
        <v>0</v>
      </c>
      <c r="CM1140" s="86" t="s">
        <v>5723</v>
      </c>
      <c r="CN1140" s="182"/>
      <c r="CO1140" s="183"/>
      <c r="CP1140" s="86" t="s">
        <v>5724</v>
      </c>
      <c r="CQ1140" s="153"/>
      <c r="CR1140" s="187" t="e">
        <f t="shared" si="791"/>
        <v>#VALUE!</v>
      </c>
      <c r="CS1140" s="188">
        <v>0</v>
      </c>
      <c r="CT1140" s="188" t="e">
        <f t="shared" si="793"/>
        <v>#VALUE!</v>
      </c>
      <c r="CU1140" s="93"/>
      <c r="CV1140" s="94">
        <f t="shared" si="775"/>
        <v>0</v>
      </c>
      <c r="CW1140" s="93">
        <f t="shared" si="776"/>
        <v>0</v>
      </c>
      <c r="CX1140" s="86">
        <f t="shared" si="777"/>
        <v>0</v>
      </c>
      <c r="CY1140" s="93" t="e">
        <f t="shared" si="794"/>
        <v>#VALUE!</v>
      </c>
      <c r="CZ1140" s="93">
        <v>0</v>
      </c>
      <c r="DA1140" s="93">
        <v>0</v>
      </c>
      <c r="DB1140" s="93" t="e">
        <f t="shared" si="795"/>
        <v>#VALUE!</v>
      </c>
      <c r="DC1140" s="93">
        <v>0</v>
      </c>
      <c r="DD1140" s="91">
        <v>0</v>
      </c>
      <c r="DE1140" s="93" t="e">
        <f t="shared" si="796"/>
        <v>#VALUE!</v>
      </c>
      <c r="DF1140" s="93">
        <f t="shared" si="768"/>
        <v>0</v>
      </c>
      <c r="DG1140" s="93"/>
      <c r="DH1140" s="93">
        <v>0</v>
      </c>
      <c r="DI1140" s="93">
        <v>0</v>
      </c>
      <c r="DJ1140" s="86">
        <f t="shared" si="797"/>
        <v>0</v>
      </c>
      <c r="DK1140" s="91">
        <v>0</v>
      </c>
      <c r="DL1140" s="93"/>
      <c r="DM1140" s="93">
        <v>0</v>
      </c>
      <c r="DN1140" s="93" t="e">
        <f t="shared" si="769"/>
        <v>#VALUE!</v>
      </c>
      <c r="DO1140" s="93" t="e">
        <f t="shared" si="798"/>
        <v>#VALUE!</v>
      </c>
      <c r="DP1140" s="92" t="e">
        <f t="shared" si="799"/>
        <v>#VALUE!</v>
      </c>
      <c r="DQ1140" s="97">
        <f t="shared" si="770"/>
        <v>0</v>
      </c>
      <c r="DR1140" s="98">
        <f t="shared" si="800"/>
        <v>10</v>
      </c>
      <c r="DS1140" s="93" t="str">
        <f t="shared" si="801"/>
        <v>Mã tin sai !!!</v>
      </c>
      <c r="DT1140" s="93"/>
      <c r="DU1140" s="78" t="e">
        <f t="shared" si="771"/>
        <v>#VALUE!</v>
      </c>
      <c r="DV1140" s="78" t="e">
        <f>INDEX('08_DMGiaDat'!$L:$L,MATCH(DU1140,'08_DMGiaDat'!$R:$R,0))</f>
        <v>#VALUE!</v>
      </c>
      <c r="DW1140" s="78" t="str">
        <f t="shared" si="772"/>
        <v>5010700200100000001</v>
      </c>
      <c r="DX1140" s="78" t="str">
        <f>IFERROR(VLOOKUP(DW1140,'08_DMGiaDat'!C1118:C1119,2,FALSE),"N")</f>
        <v>N</v>
      </c>
      <c r="DY1140" s="78" t="str">
        <f t="shared" si="773"/>
        <v>50107002001001</v>
      </c>
      <c r="DZ1140" s="78" t="str">
        <f>IFERROR(VLOOKUP(DY1140,'08_DMGiaDat'!C1118:C1119,2,FALSE),"N")</f>
        <v>N</v>
      </c>
      <c r="EA1140" s="78" t="str">
        <f t="shared" si="774"/>
        <v>5010700200100000001</v>
      </c>
      <c r="EB1140" s="78" t="str">
        <f>IFERROR(VLOOKUP(EA1140,'08_DMGiaDat'!C1118:C1119,2,FALSE),"N")</f>
        <v>N</v>
      </c>
      <c r="EC1140" s="92" t="e">
        <f>IF(DV1140&lt;&gt;"N",DV1140,IF(DX1140&lt;&gt;"N",DX1140,IF(DZ1140&lt;&gt;"N",DZ1140*VLOOKUP(LEFT(CB1140,3),'03_DMMucDich'!C1102:C1106,5,FALSE),IF(EB1140&lt;&gt;"N",EB1140*VLOOKUP(LEFT(CB1140,3),'03_DMMucDich'!C1102:C1106,5,FALSE),"N/A"))))</f>
        <v>#VALUE!</v>
      </c>
    </row>
    <row r="1141" spans="1:133" s="34" customFormat="1" ht="16" x14ac:dyDescent="0.2">
      <c r="A1141" s="85">
        <v>1127</v>
      </c>
      <c r="B1141" s="86"/>
      <c r="C1141" s="87"/>
      <c r="D1141" s="141"/>
      <c r="E1141" s="86"/>
      <c r="F1141" s="88"/>
      <c r="G1141" s="88" t="s">
        <v>5718</v>
      </c>
      <c r="H1141" s="151">
        <v>2022</v>
      </c>
      <c r="I1141" s="86"/>
      <c r="J1141" s="86"/>
      <c r="K1141" s="145"/>
      <c r="L1141" s="105"/>
      <c r="M1141" s="86"/>
      <c r="N1141" s="105"/>
      <c r="O1141" s="105"/>
      <c r="P1141" s="86"/>
      <c r="Q1141" s="86"/>
      <c r="R1141" s="153"/>
      <c r="S1141" s="86"/>
      <c r="T1141" s="86"/>
      <c r="U1141" s="86"/>
      <c r="V1141" s="86" t="str">
        <f t="shared" si="781"/>
        <v xml:space="preserve">, </v>
      </c>
      <c r="W1141" s="86"/>
      <c r="X1141" s="86"/>
      <c r="Y1141" s="86"/>
      <c r="Z1141" s="88"/>
      <c r="AA1141" s="105"/>
      <c r="AB1141" s="86"/>
      <c r="AC1141" s="90"/>
      <c r="AD1141" s="86"/>
      <c r="AE1141" s="86"/>
      <c r="AF1141" s="86"/>
      <c r="AG1141" s="86"/>
      <c r="AH1141" s="160"/>
      <c r="AI1141" s="153"/>
      <c r="AJ1141" s="153"/>
      <c r="AK1141" s="86"/>
      <c r="AL1141" s="86"/>
      <c r="AM1141" s="153"/>
      <c r="AN1141" s="153"/>
      <c r="AO1141" s="165"/>
      <c r="AP1141" s="153"/>
      <c r="AQ1141" s="153"/>
      <c r="AR1141" s="166">
        <v>0</v>
      </c>
      <c r="AS1141" s="88" t="s">
        <v>5719</v>
      </c>
      <c r="AT1141" s="92">
        <f t="shared" si="792"/>
        <v>0</v>
      </c>
      <c r="AU1141" s="93">
        <v>0</v>
      </c>
      <c r="AV1141" s="93">
        <v>0</v>
      </c>
      <c r="AW1141" s="166">
        <v>0</v>
      </c>
      <c r="AX1141" s="93">
        <v>0</v>
      </c>
      <c r="AY1141" s="177"/>
      <c r="AZ1141" s="177">
        <v>0</v>
      </c>
      <c r="BA1141" s="178"/>
      <c r="BB1141" s="105"/>
      <c r="BC1141" s="105"/>
      <c r="BD1141" s="93"/>
      <c r="BE1141" s="93">
        <v>0</v>
      </c>
      <c r="BF1141" s="91">
        <v>0</v>
      </c>
      <c r="BG1141" s="94"/>
      <c r="BH1141" s="95"/>
      <c r="BI1141" s="93">
        <f t="shared" si="761"/>
        <v>0</v>
      </c>
      <c r="BJ1141" s="105">
        <f t="shared" si="762"/>
        <v>0</v>
      </c>
      <c r="BK1141" s="88">
        <f t="shared" si="763"/>
        <v>0</v>
      </c>
      <c r="BL1141" s="86">
        <f t="shared" si="764"/>
        <v>0</v>
      </c>
      <c r="BM1141" s="105">
        <f t="shared" si="765"/>
        <v>0</v>
      </c>
      <c r="BN1141" s="86">
        <f t="shared" si="766"/>
        <v>0</v>
      </c>
      <c r="BO1141" s="86">
        <f t="shared" si="767"/>
        <v>0</v>
      </c>
      <c r="BP1141" s="86">
        <f t="shared" si="782"/>
        <v>0</v>
      </c>
      <c r="BQ1141" s="160"/>
      <c r="BR1141" s="86" t="s">
        <v>5720</v>
      </c>
      <c r="BS1141" s="88" t="s">
        <v>5721</v>
      </c>
      <c r="BT1141" s="86" t="s">
        <v>5722</v>
      </c>
      <c r="BU1141" s="86"/>
      <c r="BV1141" s="86">
        <f t="shared" si="783"/>
        <v>0</v>
      </c>
      <c r="BW1141" s="105" t="str">
        <f t="shared" si="784"/>
        <v/>
      </c>
      <c r="BX1141" s="86">
        <f t="shared" si="778"/>
        <v>0</v>
      </c>
      <c r="BY1141" s="86">
        <f t="shared" si="779"/>
        <v>0</v>
      </c>
      <c r="BZ1141" s="91">
        <f t="shared" si="780"/>
        <v>0</v>
      </c>
      <c r="CA1141" s="91">
        <v>0</v>
      </c>
      <c r="CB1141" s="96" t="s">
        <v>5719</v>
      </c>
      <c r="CC1141" s="91">
        <f t="shared" si="785"/>
        <v>0</v>
      </c>
      <c r="CD1141" s="91">
        <f t="shared" si="786"/>
        <v>0</v>
      </c>
      <c r="CE1141" s="93">
        <f t="shared" si="787"/>
        <v>0</v>
      </c>
      <c r="CF1141" s="93">
        <f t="shared" si="788"/>
        <v>0</v>
      </c>
      <c r="CG1141" s="105"/>
      <c r="CH1141" s="105"/>
      <c r="CI1141" s="86"/>
      <c r="CJ1141" s="188"/>
      <c r="CK1141" s="181">
        <f t="shared" si="789"/>
        <v>0</v>
      </c>
      <c r="CL1141" s="181">
        <f t="shared" si="790"/>
        <v>0</v>
      </c>
      <c r="CM1141" s="86" t="s">
        <v>5723</v>
      </c>
      <c r="CN1141" s="182"/>
      <c r="CO1141" s="183"/>
      <c r="CP1141" s="86" t="s">
        <v>5724</v>
      </c>
      <c r="CQ1141" s="153"/>
      <c r="CR1141" s="187" t="e">
        <f t="shared" si="791"/>
        <v>#VALUE!</v>
      </c>
      <c r="CS1141" s="188">
        <v>0</v>
      </c>
      <c r="CT1141" s="188" t="e">
        <f t="shared" si="793"/>
        <v>#VALUE!</v>
      </c>
      <c r="CU1141" s="93"/>
      <c r="CV1141" s="94">
        <f t="shared" si="775"/>
        <v>0</v>
      </c>
      <c r="CW1141" s="93">
        <f t="shared" si="776"/>
        <v>0</v>
      </c>
      <c r="CX1141" s="86">
        <f t="shared" si="777"/>
        <v>0</v>
      </c>
      <c r="CY1141" s="93" t="e">
        <f t="shared" si="794"/>
        <v>#VALUE!</v>
      </c>
      <c r="CZ1141" s="93">
        <v>0</v>
      </c>
      <c r="DA1141" s="93">
        <v>0</v>
      </c>
      <c r="DB1141" s="93" t="e">
        <f t="shared" si="795"/>
        <v>#VALUE!</v>
      </c>
      <c r="DC1141" s="93">
        <v>0</v>
      </c>
      <c r="DD1141" s="91">
        <v>0</v>
      </c>
      <c r="DE1141" s="93" t="e">
        <f t="shared" si="796"/>
        <v>#VALUE!</v>
      </c>
      <c r="DF1141" s="93">
        <f t="shared" si="768"/>
        <v>0</v>
      </c>
      <c r="DG1141" s="93"/>
      <c r="DH1141" s="93">
        <v>0</v>
      </c>
      <c r="DI1141" s="93">
        <v>0</v>
      </c>
      <c r="DJ1141" s="86">
        <f t="shared" si="797"/>
        <v>0</v>
      </c>
      <c r="DK1141" s="91">
        <v>0</v>
      </c>
      <c r="DL1141" s="93"/>
      <c r="DM1141" s="93">
        <v>0</v>
      </c>
      <c r="DN1141" s="93" t="e">
        <f t="shared" si="769"/>
        <v>#VALUE!</v>
      </c>
      <c r="DO1141" s="93" t="e">
        <f t="shared" si="798"/>
        <v>#VALUE!</v>
      </c>
      <c r="DP1141" s="92" t="e">
        <f t="shared" si="799"/>
        <v>#VALUE!</v>
      </c>
      <c r="DQ1141" s="97">
        <f t="shared" si="770"/>
        <v>0</v>
      </c>
      <c r="DR1141" s="98">
        <f t="shared" si="800"/>
        <v>10</v>
      </c>
      <c r="DS1141" s="93" t="str">
        <f t="shared" si="801"/>
        <v>Mã tin sai !!!</v>
      </c>
      <c r="DT1141" s="93"/>
      <c r="DU1141" s="78" t="e">
        <f t="shared" si="771"/>
        <v>#VALUE!</v>
      </c>
      <c r="DV1141" s="78" t="e">
        <f>INDEX('08_DMGiaDat'!$L:$L,MATCH(DU1141,'08_DMGiaDat'!$R:$R,0))</f>
        <v>#VALUE!</v>
      </c>
      <c r="DW1141" s="78" t="str">
        <f t="shared" si="772"/>
        <v>5010700200100000001</v>
      </c>
      <c r="DX1141" s="78" t="str">
        <f>IFERROR(VLOOKUP(DW1141,'08_DMGiaDat'!C1118:C1119,2,FALSE),"N")</f>
        <v>N</v>
      </c>
      <c r="DY1141" s="78" t="str">
        <f t="shared" si="773"/>
        <v>50107002001001</v>
      </c>
      <c r="DZ1141" s="78" t="str">
        <f>IFERROR(VLOOKUP(DY1141,'08_DMGiaDat'!C1118:C1119,2,FALSE),"N")</f>
        <v>N</v>
      </c>
      <c r="EA1141" s="78" t="str">
        <f t="shared" si="774"/>
        <v>5010700200100000001</v>
      </c>
      <c r="EB1141" s="78" t="str">
        <f>IFERROR(VLOOKUP(EA1141,'08_DMGiaDat'!C1118:C1119,2,FALSE),"N")</f>
        <v>N</v>
      </c>
      <c r="EC1141" s="92" t="e">
        <f>IF(DV1141&lt;&gt;"N",DV1141,IF(DX1141&lt;&gt;"N",DX1141,IF(DZ1141&lt;&gt;"N",DZ1141*VLOOKUP(LEFT(CB1141,3),'03_DMMucDich'!C1102:C1106,5,FALSE),IF(EB1141&lt;&gt;"N",EB1141*VLOOKUP(LEFT(CB1141,3),'03_DMMucDich'!C1102:C1106,5,FALSE),"N/A"))))</f>
        <v>#VALUE!</v>
      </c>
    </row>
    <row r="1142" spans="1:133" s="34" customFormat="1" ht="16" x14ac:dyDescent="0.2">
      <c r="A1142" s="85">
        <v>1128</v>
      </c>
      <c r="B1142" s="86"/>
      <c r="C1142" s="87"/>
      <c r="D1142" s="141"/>
      <c r="E1142" s="86"/>
      <c r="F1142" s="88"/>
      <c r="G1142" s="88" t="s">
        <v>5718</v>
      </c>
      <c r="H1142" s="151">
        <v>2022</v>
      </c>
      <c r="I1142" s="86"/>
      <c r="J1142" s="86"/>
      <c r="K1142" s="145"/>
      <c r="L1142" s="105"/>
      <c r="M1142" s="86"/>
      <c r="N1142" s="105"/>
      <c r="O1142" s="105"/>
      <c r="P1142" s="86"/>
      <c r="Q1142" s="86"/>
      <c r="R1142" s="153"/>
      <c r="S1142" s="86"/>
      <c r="T1142" s="86"/>
      <c r="U1142" s="86"/>
      <c r="V1142" s="86" t="str">
        <f t="shared" si="781"/>
        <v xml:space="preserve">, </v>
      </c>
      <c r="W1142" s="86"/>
      <c r="X1142" s="86"/>
      <c r="Y1142" s="86"/>
      <c r="Z1142" s="88"/>
      <c r="AA1142" s="105"/>
      <c r="AB1142" s="86"/>
      <c r="AC1142" s="90"/>
      <c r="AD1142" s="86"/>
      <c r="AE1142" s="86"/>
      <c r="AF1142" s="86"/>
      <c r="AG1142" s="86"/>
      <c r="AH1142" s="160"/>
      <c r="AI1142" s="153"/>
      <c r="AJ1142" s="153"/>
      <c r="AK1142" s="86"/>
      <c r="AL1142" s="86"/>
      <c r="AM1142" s="153"/>
      <c r="AN1142" s="153"/>
      <c r="AO1142" s="165"/>
      <c r="AP1142" s="153"/>
      <c r="AQ1142" s="153"/>
      <c r="AR1142" s="166">
        <v>0</v>
      </c>
      <c r="AS1142" s="88" t="s">
        <v>5719</v>
      </c>
      <c r="AT1142" s="92">
        <f t="shared" si="792"/>
        <v>0</v>
      </c>
      <c r="AU1142" s="93">
        <v>0</v>
      </c>
      <c r="AV1142" s="93">
        <v>0</v>
      </c>
      <c r="AW1142" s="166">
        <v>0</v>
      </c>
      <c r="AX1142" s="93">
        <v>0</v>
      </c>
      <c r="AY1142" s="177"/>
      <c r="AZ1142" s="177">
        <v>0</v>
      </c>
      <c r="BA1142" s="178"/>
      <c r="BB1142" s="105"/>
      <c r="BC1142" s="105"/>
      <c r="BD1142" s="93"/>
      <c r="BE1142" s="93">
        <v>0</v>
      </c>
      <c r="BF1142" s="91">
        <v>0</v>
      </c>
      <c r="BG1142" s="94"/>
      <c r="BH1142" s="95"/>
      <c r="BI1142" s="93">
        <f t="shared" si="761"/>
        <v>0</v>
      </c>
      <c r="BJ1142" s="105">
        <f t="shared" si="762"/>
        <v>0</v>
      </c>
      <c r="BK1142" s="88">
        <f t="shared" si="763"/>
        <v>0</v>
      </c>
      <c r="BL1142" s="86">
        <f t="shared" si="764"/>
        <v>0</v>
      </c>
      <c r="BM1142" s="105">
        <f t="shared" si="765"/>
        <v>0</v>
      </c>
      <c r="BN1142" s="86">
        <f t="shared" si="766"/>
        <v>0</v>
      </c>
      <c r="BO1142" s="86">
        <f t="shared" si="767"/>
        <v>0</v>
      </c>
      <c r="BP1142" s="86">
        <f t="shared" si="782"/>
        <v>0</v>
      </c>
      <c r="BQ1142" s="160"/>
      <c r="BR1142" s="86" t="s">
        <v>5720</v>
      </c>
      <c r="BS1142" s="88" t="s">
        <v>5721</v>
      </c>
      <c r="BT1142" s="86" t="s">
        <v>5722</v>
      </c>
      <c r="BU1142" s="86"/>
      <c r="BV1142" s="86">
        <f t="shared" si="783"/>
        <v>0</v>
      </c>
      <c r="BW1142" s="105" t="str">
        <f t="shared" si="784"/>
        <v/>
      </c>
      <c r="BX1142" s="86">
        <f t="shared" si="778"/>
        <v>0</v>
      </c>
      <c r="BY1142" s="86">
        <f t="shared" si="779"/>
        <v>0</v>
      </c>
      <c r="BZ1142" s="91">
        <f t="shared" si="780"/>
        <v>0</v>
      </c>
      <c r="CA1142" s="91">
        <v>0</v>
      </c>
      <c r="CB1142" s="96" t="s">
        <v>5719</v>
      </c>
      <c r="CC1142" s="91">
        <f t="shared" si="785"/>
        <v>0</v>
      </c>
      <c r="CD1142" s="91">
        <f t="shared" si="786"/>
        <v>0</v>
      </c>
      <c r="CE1142" s="93">
        <f t="shared" si="787"/>
        <v>0</v>
      </c>
      <c r="CF1142" s="93">
        <f t="shared" si="788"/>
        <v>0</v>
      </c>
      <c r="CG1142" s="105"/>
      <c r="CH1142" s="105"/>
      <c r="CI1142" s="86"/>
      <c r="CJ1142" s="188"/>
      <c r="CK1142" s="181">
        <f t="shared" si="789"/>
        <v>0</v>
      </c>
      <c r="CL1142" s="181">
        <f t="shared" si="790"/>
        <v>0</v>
      </c>
      <c r="CM1142" s="86" t="s">
        <v>5723</v>
      </c>
      <c r="CN1142" s="182"/>
      <c r="CO1142" s="183"/>
      <c r="CP1142" s="86" t="s">
        <v>5724</v>
      </c>
      <c r="CQ1142" s="153"/>
      <c r="CR1142" s="187" t="e">
        <f t="shared" si="791"/>
        <v>#VALUE!</v>
      </c>
      <c r="CS1142" s="188">
        <v>0</v>
      </c>
      <c r="CT1142" s="188" t="e">
        <f t="shared" si="793"/>
        <v>#VALUE!</v>
      </c>
      <c r="CU1142" s="93"/>
      <c r="CV1142" s="94">
        <f t="shared" si="775"/>
        <v>0</v>
      </c>
      <c r="CW1142" s="93">
        <f t="shared" si="776"/>
        <v>0</v>
      </c>
      <c r="CX1142" s="86">
        <f t="shared" si="777"/>
        <v>0</v>
      </c>
      <c r="CY1142" s="93" t="e">
        <f t="shared" si="794"/>
        <v>#VALUE!</v>
      </c>
      <c r="CZ1142" s="93">
        <v>0</v>
      </c>
      <c r="DA1142" s="93">
        <v>0</v>
      </c>
      <c r="DB1142" s="93" t="e">
        <f t="shared" si="795"/>
        <v>#VALUE!</v>
      </c>
      <c r="DC1142" s="93">
        <v>0</v>
      </c>
      <c r="DD1142" s="91">
        <v>0</v>
      </c>
      <c r="DE1142" s="93" t="e">
        <f t="shared" si="796"/>
        <v>#VALUE!</v>
      </c>
      <c r="DF1142" s="93">
        <f t="shared" si="768"/>
        <v>0</v>
      </c>
      <c r="DG1142" s="93"/>
      <c r="DH1142" s="93">
        <v>0</v>
      </c>
      <c r="DI1142" s="93">
        <v>0</v>
      </c>
      <c r="DJ1142" s="86">
        <f t="shared" si="797"/>
        <v>0</v>
      </c>
      <c r="DK1142" s="91">
        <v>0</v>
      </c>
      <c r="DL1142" s="93"/>
      <c r="DM1142" s="93">
        <v>0</v>
      </c>
      <c r="DN1142" s="93" t="e">
        <f t="shared" si="769"/>
        <v>#VALUE!</v>
      </c>
      <c r="DO1142" s="93" t="e">
        <f t="shared" si="798"/>
        <v>#VALUE!</v>
      </c>
      <c r="DP1142" s="92" t="e">
        <f t="shared" si="799"/>
        <v>#VALUE!</v>
      </c>
      <c r="DQ1142" s="97">
        <f t="shared" si="770"/>
        <v>0</v>
      </c>
      <c r="DR1142" s="98">
        <f t="shared" si="800"/>
        <v>10</v>
      </c>
      <c r="DS1142" s="93" t="str">
        <f t="shared" si="801"/>
        <v>Mã tin sai !!!</v>
      </c>
      <c r="DT1142" s="93"/>
      <c r="DU1142" s="78" t="e">
        <f t="shared" si="771"/>
        <v>#VALUE!</v>
      </c>
      <c r="DV1142" s="78" t="e">
        <f>INDEX('08_DMGiaDat'!$L:$L,MATCH(DU1142,'08_DMGiaDat'!$R:$R,0))</f>
        <v>#VALUE!</v>
      </c>
      <c r="DW1142" s="78" t="str">
        <f t="shared" si="772"/>
        <v>5010700200100000001</v>
      </c>
      <c r="DX1142" s="78" t="str">
        <f>IFERROR(VLOOKUP(DW1142,'08_DMGiaDat'!C1118:C1119,2,FALSE),"N")</f>
        <v>N</v>
      </c>
      <c r="DY1142" s="78" t="str">
        <f t="shared" si="773"/>
        <v>50107002001001</v>
      </c>
      <c r="DZ1142" s="78" t="str">
        <f>IFERROR(VLOOKUP(DY1142,'08_DMGiaDat'!C1118:C1119,2,FALSE),"N")</f>
        <v>N</v>
      </c>
      <c r="EA1142" s="78" t="str">
        <f t="shared" si="774"/>
        <v>5010700200100000001</v>
      </c>
      <c r="EB1142" s="78" t="str">
        <f>IFERROR(VLOOKUP(EA1142,'08_DMGiaDat'!C1118:C1119,2,FALSE),"N")</f>
        <v>N</v>
      </c>
      <c r="EC1142" s="92" t="e">
        <f>IF(DV1142&lt;&gt;"N",DV1142,IF(DX1142&lt;&gt;"N",DX1142,IF(DZ1142&lt;&gt;"N",DZ1142*VLOOKUP(LEFT(CB1142,3),'03_DMMucDich'!C1102:C1106,5,FALSE),IF(EB1142&lt;&gt;"N",EB1142*VLOOKUP(LEFT(CB1142,3),'03_DMMucDich'!C1102:C1106,5,FALSE),"N/A"))))</f>
        <v>#VALUE!</v>
      </c>
    </row>
    <row r="1143" spans="1:133" s="34" customFormat="1" ht="16" x14ac:dyDescent="0.2">
      <c r="A1143" s="85">
        <v>1129</v>
      </c>
      <c r="B1143" s="86"/>
      <c r="C1143" s="87"/>
      <c r="D1143" s="141"/>
      <c r="E1143" s="86"/>
      <c r="F1143" s="88"/>
      <c r="G1143" s="88" t="s">
        <v>5718</v>
      </c>
      <c r="H1143" s="151">
        <v>2022</v>
      </c>
      <c r="I1143" s="86"/>
      <c r="J1143" s="86"/>
      <c r="K1143" s="145"/>
      <c r="L1143" s="105"/>
      <c r="M1143" s="86"/>
      <c r="N1143" s="105"/>
      <c r="O1143" s="105"/>
      <c r="P1143" s="86"/>
      <c r="Q1143" s="86"/>
      <c r="R1143" s="153"/>
      <c r="S1143" s="86"/>
      <c r="T1143" s="86"/>
      <c r="U1143" s="86"/>
      <c r="V1143" s="86" t="str">
        <f t="shared" si="781"/>
        <v xml:space="preserve">, </v>
      </c>
      <c r="W1143" s="86"/>
      <c r="X1143" s="86"/>
      <c r="Y1143" s="86"/>
      <c r="Z1143" s="88"/>
      <c r="AA1143" s="105"/>
      <c r="AB1143" s="86"/>
      <c r="AC1143" s="90"/>
      <c r="AD1143" s="86"/>
      <c r="AE1143" s="86"/>
      <c r="AF1143" s="86"/>
      <c r="AG1143" s="86"/>
      <c r="AH1143" s="160"/>
      <c r="AI1143" s="153"/>
      <c r="AJ1143" s="153"/>
      <c r="AK1143" s="86"/>
      <c r="AL1143" s="86"/>
      <c r="AM1143" s="153"/>
      <c r="AN1143" s="153"/>
      <c r="AO1143" s="165"/>
      <c r="AP1143" s="153"/>
      <c r="AQ1143" s="153"/>
      <c r="AR1143" s="166">
        <v>0</v>
      </c>
      <c r="AS1143" s="88" t="s">
        <v>5719</v>
      </c>
      <c r="AT1143" s="92">
        <f t="shared" si="792"/>
        <v>0</v>
      </c>
      <c r="AU1143" s="93">
        <v>0</v>
      </c>
      <c r="AV1143" s="93">
        <v>0</v>
      </c>
      <c r="AW1143" s="166">
        <v>0</v>
      </c>
      <c r="AX1143" s="93">
        <v>0</v>
      </c>
      <c r="AY1143" s="177"/>
      <c r="AZ1143" s="177">
        <v>0</v>
      </c>
      <c r="BA1143" s="178"/>
      <c r="BB1143" s="105"/>
      <c r="BC1143" s="105"/>
      <c r="BD1143" s="93"/>
      <c r="BE1143" s="93">
        <v>0</v>
      </c>
      <c r="BF1143" s="91">
        <v>0</v>
      </c>
      <c r="BG1143" s="94"/>
      <c r="BH1143" s="95"/>
      <c r="BI1143" s="93">
        <f t="shared" si="761"/>
        <v>0</v>
      </c>
      <c r="BJ1143" s="105">
        <f t="shared" si="762"/>
        <v>0</v>
      </c>
      <c r="BK1143" s="88">
        <f t="shared" si="763"/>
        <v>0</v>
      </c>
      <c r="BL1143" s="86">
        <f t="shared" si="764"/>
        <v>0</v>
      </c>
      <c r="BM1143" s="105">
        <f t="shared" si="765"/>
        <v>0</v>
      </c>
      <c r="BN1143" s="86">
        <f t="shared" si="766"/>
        <v>0</v>
      </c>
      <c r="BO1143" s="86">
        <f t="shared" si="767"/>
        <v>0</v>
      </c>
      <c r="BP1143" s="86">
        <f t="shared" si="782"/>
        <v>0</v>
      </c>
      <c r="BQ1143" s="160"/>
      <c r="BR1143" s="86" t="s">
        <v>5720</v>
      </c>
      <c r="BS1143" s="88" t="s">
        <v>5721</v>
      </c>
      <c r="BT1143" s="86" t="s">
        <v>5722</v>
      </c>
      <c r="BU1143" s="86"/>
      <c r="BV1143" s="86">
        <f t="shared" si="783"/>
        <v>0</v>
      </c>
      <c r="BW1143" s="105" t="str">
        <f t="shared" si="784"/>
        <v/>
      </c>
      <c r="BX1143" s="86">
        <f t="shared" si="778"/>
        <v>0</v>
      </c>
      <c r="BY1143" s="86">
        <f t="shared" si="779"/>
        <v>0</v>
      </c>
      <c r="BZ1143" s="91">
        <f t="shared" si="780"/>
        <v>0</v>
      </c>
      <c r="CA1143" s="91">
        <v>0</v>
      </c>
      <c r="CB1143" s="96" t="s">
        <v>5719</v>
      </c>
      <c r="CC1143" s="91">
        <f t="shared" si="785"/>
        <v>0</v>
      </c>
      <c r="CD1143" s="91">
        <f t="shared" si="786"/>
        <v>0</v>
      </c>
      <c r="CE1143" s="93">
        <f t="shared" si="787"/>
        <v>0</v>
      </c>
      <c r="CF1143" s="93">
        <f t="shared" si="788"/>
        <v>0</v>
      </c>
      <c r="CG1143" s="105"/>
      <c r="CH1143" s="105"/>
      <c r="CI1143" s="86"/>
      <c r="CJ1143" s="188"/>
      <c r="CK1143" s="181">
        <f t="shared" si="789"/>
        <v>0</v>
      </c>
      <c r="CL1143" s="181">
        <f t="shared" si="790"/>
        <v>0</v>
      </c>
      <c r="CM1143" s="86" t="s">
        <v>5723</v>
      </c>
      <c r="CN1143" s="182"/>
      <c r="CO1143" s="183"/>
      <c r="CP1143" s="86" t="s">
        <v>5724</v>
      </c>
      <c r="CQ1143" s="153"/>
      <c r="CR1143" s="187" t="e">
        <f t="shared" si="791"/>
        <v>#VALUE!</v>
      </c>
      <c r="CS1143" s="188">
        <v>0</v>
      </c>
      <c r="CT1143" s="188" t="e">
        <f t="shared" si="793"/>
        <v>#VALUE!</v>
      </c>
      <c r="CU1143" s="93"/>
      <c r="CV1143" s="94">
        <f t="shared" si="775"/>
        <v>0</v>
      </c>
      <c r="CW1143" s="93">
        <f t="shared" si="776"/>
        <v>0</v>
      </c>
      <c r="CX1143" s="86">
        <f t="shared" si="777"/>
        <v>0</v>
      </c>
      <c r="CY1143" s="93" t="e">
        <f t="shared" si="794"/>
        <v>#VALUE!</v>
      </c>
      <c r="CZ1143" s="93">
        <v>0</v>
      </c>
      <c r="DA1143" s="93">
        <v>0</v>
      </c>
      <c r="DB1143" s="93" t="e">
        <f t="shared" si="795"/>
        <v>#VALUE!</v>
      </c>
      <c r="DC1143" s="93">
        <v>0</v>
      </c>
      <c r="DD1143" s="91">
        <v>0</v>
      </c>
      <c r="DE1143" s="93" t="e">
        <f t="shared" si="796"/>
        <v>#VALUE!</v>
      </c>
      <c r="DF1143" s="93">
        <f t="shared" si="768"/>
        <v>0</v>
      </c>
      <c r="DG1143" s="93"/>
      <c r="DH1143" s="93">
        <v>0</v>
      </c>
      <c r="DI1143" s="93">
        <v>0</v>
      </c>
      <c r="DJ1143" s="86">
        <f t="shared" si="797"/>
        <v>0</v>
      </c>
      <c r="DK1143" s="91">
        <v>0</v>
      </c>
      <c r="DL1143" s="93"/>
      <c r="DM1143" s="93">
        <v>0</v>
      </c>
      <c r="DN1143" s="93" t="e">
        <f t="shared" si="769"/>
        <v>#VALUE!</v>
      </c>
      <c r="DO1143" s="93" t="e">
        <f t="shared" si="798"/>
        <v>#VALUE!</v>
      </c>
      <c r="DP1143" s="92" t="e">
        <f t="shared" si="799"/>
        <v>#VALUE!</v>
      </c>
      <c r="DQ1143" s="97">
        <f t="shared" si="770"/>
        <v>0</v>
      </c>
      <c r="DR1143" s="98">
        <f t="shared" si="800"/>
        <v>10</v>
      </c>
      <c r="DS1143" s="93" t="str">
        <f t="shared" si="801"/>
        <v>Mã tin sai !!!</v>
      </c>
      <c r="DT1143" s="93"/>
      <c r="DU1143" s="78" t="e">
        <f t="shared" si="771"/>
        <v>#VALUE!</v>
      </c>
      <c r="DV1143" s="78" t="e">
        <f>INDEX('08_DMGiaDat'!$L:$L,MATCH(DU1143,'08_DMGiaDat'!$R:$R,0))</f>
        <v>#VALUE!</v>
      </c>
      <c r="DW1143" s="78" t="str">
        <f t="shared" si="772"/>
        <v>5010700200100000001</v>
      </c>
      <c r="DX1143" s="78" t="str">
        <f>IFERROR(VLOOKUP(DW1143,'08_DMGiaDat'!C1118:C1119,2,FALSE),"N")</f>
        <v>N</v>
      </c>
      <c r="DY1143" s="78" t="str">
        <f t="shared" si="773"/>
        <v>50107002001001</v>
      </c>
      <c r="DZ1143" s="78" t="str">
        <f>IFERROR(VLOOKUP(DY1143,'08_DMGiaDat'!C1118:C1119,2,FALSE),"N")</f>
        <v>N</v>
      </c>
      <c r="EA1143" s="78" t="str">
        <f t="shared" si="774"/>
        <v>5010700200100000001</v>
      </c>
      <c r="EB1143" s="78" t="str">
        <f>IFERROR(VLOOKUP(EA1143,'08_DMGiaDat'!C1118:C1119,2,FALSE),"N")</f>
        <v>N</v>
      </c>
      <c r="EC1143" s="92" t="e">
        <f>IF(DV1143&lt;&gt;"N",DV1143,IF(DX1143&lt;&gt;"N",DX1143,IF(DZ1143&lt;&gt;"N",DZ1143*VLOOKUP(LEFT(CB1143,3),'03_DMMucDich'!C1102:C1106,5,FALSE),IF(EB1143&lt;&gt;"N",EB1143*VLOOKUP(LEFT(CB1143,3),'03_DMMucDich'!C1102:C1106,5,FALSE),"N/A"))))</f>
        <v>#VALUE!</v>
      </c>
    </row>
    <row r="1144" spans="1:133" s="34" customFormat="1" ht="16" x14ac:dyDescent="0.2">
      <c r="A1144" s="85">
        <v>1130</v>
      </c>
      <c r="B1144" s="86"/>
      <c r="C1144" s="87"/>
      <c r="D1144" s="141"/>
      <c r="E1144" s="86"/>
      <c r="F1144" s="88"/>
      <c r="G1144" s="88" t="s">
        <v>5718</v>
      </c>
      <c r="H1144" s="151">
        <v>2022</v>
      </c>
      <c r="I1144" s="86"/>
      <c r="J1144" s="86"/>
      <c r="K1144" s="145"/>
      <c r="L1144" s="105"/>
      <c r="M1144" s="86"/>
      <c r="N1144" s="105"/>
      <c r="O1144" s="105"/>
      <c r="P1144" s="86"/>
      <c r="Q1144" s="86"/>
      <c r="R1144" s="153"/>
      <c r="S1144" s="86"/>
      <c r="T1144" s="86"/>
      <c r="U1144" s="86"/>
      <c r="V1144" s="86" t="str">
        <f t="shared" si="781"/>
        <v xml:space="preserve">, </v>
      </c>
      <c r="W1144" s="86"/>
      <c r="X1144" s="86"/>
      <c r="Y1144" s="86"/>
      <c r="Z1144" s="88"/>
      <c r="AA1144" s="105"/>
      <c r="AB1144" s="86"/>
      <c r="AC1144" s="90"/>
      <c r="AD1144" s="86"/>
      <c r="AE1144" s="86"/>
      <c r="AF1144" s="86"/>
      <c r="AG1144" s="86"/>
      <c r="AH1144" s="160"/>
      <c r="AI1144" s="153"/>
      <c r="AJ1144" s="153"/>
      <c r="AK1144" s="86"/>
      <c r="AL1144" s="86"/>
      <c r="AM1144" s="153"/>
      <c r="AN1144" s="153"/>
      <c r="AO1144" s="165"/>
      <c r="AP1144" s="153"/>
      <c r="AQ1144" s="153"/>
      <c r="AR1144" s="166">
        <v>0</v>
      </c>
      <c r="AS1144" s="88" t="s">
        <v>5719</v>
      </c>
      <c r="AT1144" s="92">
        <f t="shared" si="792"/>
        <v>0</v>
      </c>
      <c r="AU1144" s="93">
        <v>0</v>
      </c>
      <c r="AV1144" s="93">
        <v>0</v>
      </c>
      <c r="AW1144" s="166">
        <v>0</v>
      </c>
      <c r="AX1144" s="93">
        <v>0</v>
      </c>
      <c r="AY1144" s="177"/>
      <c r="AZ1144" s="177">
        <v>0</v>
      </c>
      <c r="BA1144" s="178"/>
      <c r="BB1144" s="105"/>
      <c r="BC1144" s="105"/>
      <c r="BD1144" s="93"/>
      <c r="BE1144" s="93">
        <v>0</v>
      </c>
      <c r="BF1144" s="91">
        <v>0</v>
      </c>
      <c r="BG1144" s="94"/>
      <c r="BH1144" s="95"/>
      <c r="BI1144" s="93">
        <f t="shared" si="761"/>
        <v>0</v>
      </c>
      <c r="BJ1144" s="105">
        <f t="shared" si="762"/>
        <v>0</v>
      </c>
      <c r="BK1144" s="88">
        <f t="shared" si="763"/>
        <v>0</v>
      </c>
      <c r="BL1144" s="86">
        <f t="shared" si="764"/>
        <v>0</v>
      </c>
      <c r="BM1144" s="105">
        <f t="shared" si="765"/>
        <v>0</v>
      </c>
      <c r="BN1144" s="86">
        <f t="shared" si="766"/>
        <v>0</v>
      </c>
      <c r="BO1144" s="86">
        <f t="shared" si="767"/>
        <v>0</v>
      </c>
      <c r="BP1144" s="86">
        <f t="shared" si="782"/>
        <v>0</v>
      </c>
      <c r="BQ1144" s="160"/>
      <c r="BR1144" s="86" t="s">
        <v>5720</v>
      </c>
      <c r="BS1144" s="88" t="s">
        <v>5721</v>
      </c>
      <c r="BT1144" s="86" t="s">
        <v>5722</v>
      </c>
      <c r="BU1144" s="86"/>
      <c r="BV1144" s="86">
        <f t="shared" si="783"/>
        <v>0</v>
      </c>
      <c r="BW1144" s="105" t="str">
        <f t="shared" si="784"/>
        <v/>
      </c>
      <c r="BX1144" s="86">
        <f t="shared" si="778"/>
        <v>0</v>
      </c>
      <c r="BY1144" s="86">
        <f t="shared" si="779"/>
        <v>0</v>
      </c>
      <c r="BZ1144" s="91">
        <f t="shared" si="780"/>
        <v>0</v>
      </c>
      <c r="CA1144" s="91">
        <v>0</v>
      </c>
      <c r="CB1144" s="96" t="s">
        <v>5719</v>
      </c>
      <c r="CC1144" s="91">
        <f t="shared" si="785"/>
        <v>0</v>
      </c>
      <c r="CD1144" s="91">
        <f t="shared" si="786"/>
        <v>0</v>
      </c>
      <c r="CE1144" s="93">
        <f t="shared" si="787"/>
        <v>0</v>
      </c>
      <c r="CF1144" s="93">
        <f t="shared" si="788"/>
        <v>0</v>
      </c>
      <c r="CG1144" s="105"/>
      <c r="CH1144" s="105"/>
      <c r="CI1144" s="86"/>
      <c r="CJ1144" s="188"/>
      <c r="CK1144" s="181">
        <f t="shared" si="789"/>
        <v>0</v>
      </c>
      <c r="CL1144" s="181">
        <f t="shared" si="790"/>
        <v>0</v>
      </c>
      <c r="CM1144" s="86" t="s">
        <v>5723</v>
      </c>
      <c r="CN1144" s="182"/>
      <c r="CO1144" s="183"/>
      <c r="CP1144" s="86" t="s">
        <v>5724</v>
      </c>
      <c r="CQ1144" s="153"/>
      <c r="CR1144" s="187" t="e">
        <f t="shared" si="791"/>
        <v>#VALUE!</v>
      </c>
      <c r="CS1144" s="188">
        <v>0</v>
      </c>
      <c r="CT1144" s="188" t="e">
        <f t="shared" si="793"/>
        <v>#VALUE!</v>
      </c>
      <c r="CU1144" s="93"/>
      <c r="CV1144" s="94">
        <f t="shared" si="775"/>
        <v>0</v>
      </c>
      <c r="CW1144" s="93">
        <f t="shared" si="776"/>
        <v>0</v>
      </c>
      <c r="CX1144" s="86">
        <f t="shared" si="777"/>
        <v>0</v>
      </c>
      <c r="CY1144" s="93" t="e">
        <f t="shared" si="794"/>
        <v>#VALUE!</v>
      </c>
      <c r="CZ1144" s="93">
        <v>0</v>
      </c>
      <c r="DA1144" s="93">
        <v>0</v>
      </c>
      <c r="DB1144" s="93" t="e">
        <f t="shared" si="795"/>
        <v>#VALUE!</v>
      </c>
      <c r="DC1144" s="93">
        <v>0</v>
      </c>
      <c r="DD1144" s="91">
        <v>0</v>
      </c>
      <c r="DE1144" s="93" t="e">
        <f t="shared" si="796"/>
        <v>#VALUE!</v>
      </c>
      <c r="DF1144" s="93">
        <f t="shared" si="768"/>
        <v>0</v>
      </c>
      <c r="DG1144" s="93"/>
      <c r="DH1144" s="93">
        <v>0</v>
      </c>
      <c r="DI1144" s="93">
        <v>0</v>
      </c>
      <c r="DJ1144" s="86">
        <f t="shared" si="797"/>
        <v>0</v>
      </c>
      <c r="DK1144" s="91">
        <v>0</v>
      </c>
      <c r="DL1144" s="93"/>
      <c r="DM1144" s="93">
        <v>0</v>
      </c>
      <c r="DN1144" s="93" t="e">
        <f t="shared" si="769"/>
        <v>#VALUE!</v>
      </c>
      <c r="DO1144" s="93" t="e">
        <f t="shared" si="798"/>
        <v>#VALUE!</v>
      </c>
      <c r="DP1144" s="92" t="e">
        <f t="shared" si="799"/>
        <v>#VALUE!</v>
      </c>
      <c r="DQ1144" s="97">
        <f t="shared" si="770"/>
        <v>0</v>
      </c>
      <c r="DR1144" s="98">
        <f t="shared" si="800"/>
        <v>10</v>
      </c>
      <c r="DS1144" s="93" t="str">
        <f t="shared" si="801"/>
        <v>Mã tin sai !!!</v>
      </c>
      <c r="DT1144" s="93"/>
      <c r="DU1144" s="78" t="e">
        <f t="shared" si="771"/>
        <v>#VALUE!</v>
      </c>
      <c r="DV1144" s="78" t="e">
        <f>INDEX('08_DMGiaDat'!$L:$L,MATCH(DU1144,'08_DMGiaDat'!$R:$R,0))</f>
        <v>#VALUE!</v>
      </c>
      <c r="DW1144" s="78" t="str">
        <f t="shared" si="772"/>
        <v>5010700200100000001</v>
      </c>
      <c r="DX1144" s="78" t="str">
        <f>IFERROR(VLOOKUP(DW1144,'08_DMGiaDat'!C1118:C1119,2,FALSE),"N")</f>
        <v>N</v>
      </c>
      <c r="DY1144" s="78" t="str">
        <f t="shared" si="773"/>
        <v>50107002001001</v>
      </c>
      <c r="DZ1144" s="78" t="str">
        <f>IFERROR(VLOOKUP(DY1144,'08_DMGiaDat'!C1118:C1119,2,FALSE),"N")</f>
        <v>N</v>
      </c>
      <c r="EA1144" s="78" t="str">
        <f t="shared" si="774"/>
        <v>5010700200100000001</v>
      </c>
      <c r="EB1144" s="78" t="str">
        <f>IFERROR(VLOOKUP(EA1144,'08_DMGiaDat'!C1118:C1119,2,FALSE),"N")</f>
        <v>N</v>
      </c>
      <c r="EC1144" s="92" t="e">
        <f>IF(DV1144&lt;&gt;"N",DV1144,IF(DX1144&lt;&gt;"N",DX1144,IF(DZ1144&lt;&gt;"N",DZ1144*VLOOKUP(LEFT(CB1144,3),'03_DMMucDich'!C1102:C1106,5,FALSE),IF(EB1144&lt;&gt;"N",EB1144*VLOOKUP(LEFT(CB1144,3),'03_DMMucDich'!C1102:C1106,5,FALSE),"N/A"))))</f>
        <v>#VALUE!</v>
      </c>
    </row>
    <row r="1145" spans="1:133" s="34" customFormat="1" ht="16" x14ac:dyDescent="0.2">
      <c r="A1145" s="85">
        <v>1131</v>
      </c>
      <c r="B1145" s="86"/>
      <c r="C1145" s="87"/>
      <c r="D1145" s="141"/>
      <c r="E1145" s="86"/>
      <c r="F1145" s="88"/>
      <c r="G1145" s="88" t="s">
        <v>5718</v>
      </c>
      <c r="H1145" s="151">
        <v>2022</v>
      </c>
      <c r="I1145" s="86"/>
      <c r="J1145" s="86"/>
      <c r="K1145" s="145"/>
      <c r="L1145" s="105"/>
      <c r="M1145" s="86"/>
      <c r="N1145" s="105"/>
      <c r="O1145" s="105"/>
      <c r="P1145" s="86"/>
      <c r="Q1145" s="86"/>
      <c r="R1145" s="153"/>
      <c r="S1145" s="86"/>
      <c r="T1145" s="86"/>
      <c r="U1145" s="86"/>
      <c r="V1145" s="86" t="str">
        <f t="shared" si="781"/>
        <v xml:space="preserve">, </v>
      </c>
      <c r="W1145" s="86"/>
      <c r="X1145" s="86"/>
      <c r="Y1145" s="86"/>
      <c r="Z1145" s="88"/>
      <c r="AA1145" s="105"/>
      <c r="AB1145" s="86"/>
      <c r="AC1145" s="90"/>
      <c r="AD1145" s="86"/>
      <c r="AE1145" s="86"/>
      <c r="AF1145" s="86"/>
      <c r="AG1145" s="86"/>
      <c r="AH1145" s="160"/>
      <c r="AI1145" s="153"/>
      <c r="AJ1145" s="153"/>
      <c r="AK1145" s="86"/>
      <c r="AL1145" s="86"/>
      <c r="AM1145" s="153"/>
      <c r="AN1145" s="153"/>
      <c r="AO1145" s="165"/>
      <c r="AP1145" s="153"/>
      <c r="AQ1145" s="153"/>
      <c r="AR1145" s="166">
        <v>0</v>
      </c>
      <c r="AS1145" s="88" t="s">
        <v>5719</v>
      </c>
      <c r="AT1145" s="92">
        <f t="shared" si="792"/>
        <v>0</v>
      </c>
      <c r="AU1145" s="93">
        <v>0</v>
      </c>
      <c r="AV1145" s="93">
        <v>0</v>
      </c>
      <c r="AW1145" s="166">
        <v>0</v>
      </c>
      <c r="AX1145" s="93">
        <v>0</v>
      </c>
      <c r="AY1145" s="177"/>
      <c r="AZ1145" s="177">
        <v>0</v>
      </c>
      <c r="BA1145" s="178"/>
      <c r="BB1145" s="105"/>
      <c r="BC1145" s="105"/>
      <c r="BD1145" s="93"/>
      <c r="BE1145" s="93">
        <v>0</v>
      </c>
      <c r="BF1145" s="91">
        <v>0</v>
      </c>
      <c r="BG1145" s="94"/>
      <c r="BH1145" s="95"/>
      <c r="BI1145" s="93">
        <f t="shared" si="761"/>
        <v>0</v>
      </c>
      <c r="BJ1145" s="105">
        <f t="shared" si="762"/>
        <v>0</v>
      </c>
      <c r="BK1145" s="88">
        <f t="shared" si="763"/>
        <v>0</v>
      </c>
      <c r="BL1145" s="86">
        <f t="shared" si="764"/>
        <v>0</v>
      </c>
      <c r="BM1145" s="105">
        <f t="shared" si="765"/>
        <v>0</v>
      </c>
      <c r="BN1145" s="86">
        <f t="shared" si="766"/>
        <v>0</v>
      </c>
      <c r="BO1145" s="86">
        <f t="shared" si="767"/>
        <v>0</v>
      </c>
      <c r="BP1145" s="86">
        <f t="shared" si="782"/>
        <v>0</v>
      </c>
      <c r="BQ1145" s="160"/>
      <c r="BR1145" s="86" t="s">
        <v>5720</v>
      </c>
      <c r="BS1145" s="88" t="s">
        <v>5721</v>
      </c>
      <c r="BT1145" s="86" t="s">
        <v>5722</v>
      </c>
      <c r="BU1145" s="86"/>
      <c r="BV1145" s="86">
        <f t="shared" si="783"/>
        <v>0</v>
      </c>
      <c r="BW1145" s="105" t="str">
        <f t="shared" si="784"/>
        <v/>
      </c>
      <c r="BX1145" s="86">
        <f t="shared" si="778"/>
        <v>0</v>
      </c>
      <c r="BY1145" s="86">
        <f t="shared" si="779"/>
        <v>0</v>
      </c>
      <c r="BZ1145" s="91">
        <f t="shared" si="780"/>
        <v>0</v>
      </c>
      <c r="CA1145" s="91">
        <v>0</v>
      </c>
      <c r="CB1145" s="96" t="s">
        <v>5719</v>
      </c>
      <c r="CC1145" s="91">
        <f t="shared" si="785"/>
        <v>0</v>
      </c>
      <c r="CD1145" s="91">
        <f t="shared" si="786"/>
        <v>0</v>
      </c>
      <c r="CE1145" s="93">
        <f t="shared" si="787"/>
        <v>0</v>
      </c>
      <c r="CF1145" s="93">
        <f t="shared" si="788"/>
        <v>0</v>
      </c>
      <c r="CG1145" s="105"/>
      <c r="CH1145" s="105"/>
      <c r="CI1145" s="86"/>
      <c r="CJ1145" s="188"/>
      <c r="CK1145" s="181">
        <f t="shared" si="789"/>
        <v>0</v>
      </c>
      <c r="CL1145" s="181">
        <f t="shared" si="790"/>
        <v>0</v>
      </c>
      <c r="CM1145" s="86" t="s">
        <v>5723</v>
      </c>
      <c r="CN1145" s="182"/>
      <c r="CO1145" s="183"/>
      <c r="CP1145" s="86" t="s">
        <v>5724</v>
      </c>
      <c r="CQ1145" s="153"/>
      <c r="CR1145" s="187" t="e">
        <f t="shared" si="791"/>
        <v>#VALUE!</v>
      </c>
      <c r="CS1145" s="188">
        <v>0</v>
      </c>
      <c r="CT1145" s="188" t="e">
        <f t="shared" si="793"/>
        <v>#VALUE!</v>
      </c>
      <c r="CU1145" s="93"/>
      <c r="CV1145" s="94">
        <f t="shared" si="775"/>
        <v>0</v>
      </c>
      <c r="CW1145" s="93">
        <f t="shared" si="776"/>
        <v>0</v>
      </c>
      <c r="CX1145" s="86">
        <f t="shared" si="777"/>
        <v>0</v>
      </c>
      <c r="CY1145" s="93" t="e">
        <f t="shared" si="794"/>
        <v>#VALUE!</v>
      </c>
      <c r="CZ1145" s="93">
        <v>0</v>
      </c>
      <c r="DA1145" s="93">
        <v>0</v>
      </c>
      <c r="DB1145" s="93" t="e">
        <f t="shared" si="795"/>
        <v>#VALUE!</v>
      </c>
      <c r="DC1145" s="93">
        <v>0</v>
      </c>
      <c r="DD1145" s="91">
        <v>0</v>
      </c>
      <c r="DE1145" s="93" t="e">
        <f t="shared" si="796"/>
        <v>#VALUE!</v>
      </c>
      <c r="DF1145" s="93">
        <f t="shared" si="768"/>
        <v>0</v>
      </c>
      <c r="DG1145" s="93"/>
      <c r="DH1145" s="93">
        <v>0</v>
      </c>
      <c r="DI1145" s="93">
        <v>0</v>
      </c>
      <c r="DJ1145" s="86">
        <f t="shared" si="797"/>
        <v>0</v>
      </c>
      <c r="DK1145" s="91">
        <v>0</v>
      </c>
      <c r="DL1145" s="93"/>
      <c r="DM1145" s="93">
        <v>0</v>
      </c>
      <c r="DN1145" s="93" t="e">
        <f t="shared" si="769"/>
        <v>#VALUE!</v>
      </c>
      <c r="DO1145" s="93" t="e">
        <f t="shared" si="798"/>
        <v>#VALUE!</v>
      </c>
      <c r="DP1145" s="92" t="e">
        <f t="shared" si="799"/>
        <v>#VALUE!</v>
      </c>
      <c r="DQ1145" s="97">
        <f t="shared" si="770"/>
        <v>0</v>
      </c>
      <c r="DR1145" s="98">
        <f t="shared" si="800"/>
        <v>10</v>
      </c>
      <c r="DS1145" s="93" t="str">
        <f t="shared" si="801"/>
        <v>Mã tin sai !!!</v>
      </c>
      <c r="DT1145" s="93"/>
      <c r="DU1145" s="78" t="e">
        <f t="shared" si="771"/>
        <v>#VALUE!</v>
      </c>
      <c r="DV1145" s="78" t="e">
        <f>INDEX('08_DMGiaDat'!$L:$L,MATCH(DU1145,'08_DMGiaDat'!$R:$R,0))</f>
        <v>#VALUE!</v>
      </c>
      <c r="DW1145" s="78" t="str">
        <f t="shared" si="772"/>
        <v>5010700200100000001</v>
      </c>
      <c r="DX1145" s="78" t="str">
        <f>IFERROR(VLOOKUP(DW1145,'08_DMGiaDat'!C1118:C1119,2,FALSE),"N")</f>
        <v>N</v>
      </c>
      <c r="DY1145" s="78" t="str">
        <f t="shared" si="773"/>
        <v>50107002001001</v>
      </c>
      <c r="DZ1145" s="78" t="str">
        <f>IFERROR(VLOOKUP(DY1145,'08_DMGiaDat'!C1118:C1119,2,FALSE),"N")</f>
        <v>N</v>
      </c>
      <c r="EA1145" s="78" t="str">
        <f t="shared" si="774"/>
        <v>5010700200100000001</v>
      </c>
      <c r="EB1145" s="78" t="str">
        <f>IFERROR(VLOOKUP(EA1145,'08_DMGiaDat'!C1118:C1119,2,FALSE),"N")</f>
        <v>N</v>
      </c>
      <c r="EC1145" s="92" t="e">
        <f>IF(DV1145&lt;&gt;"N",DV1145,IF(DX1145&lt;&gt;"N",DX1145,IF(DZ1145&lt;&gt;"N",DZ1145*VLOOKUP(LEFT(CB1145,3),'03_DMMucDich'!C1102:C1106,5,FALSE),IF(EB1145&lt;&gt;"N",EB1145*VLOOKUP(LEFT(CB1145,3),'03_DMMucDich'!C1102:C1106,5,FALSE),"N/A"))))</f>
        <v>#VALUE!</v>
      </c>
    </row>
    <row r="1146" spans="1:133" s="34" customFormat="1" ht="16" x14ac:dyDescent="0.2">
      <c r="A1146" s="85">
        <v>1132</v>
      </c>
      <c r="B1146" s="86"/>
      <c r="C1146" s="87"/>
      <c r="D1146" s="141"/>
      <c r="E1146" s="86"/>
      <c r="F1146" s="88"/>
      <c r="G1146" s="88" t="s">
        <v>5718</v>
      </c>
      <c r="H1146" s="151">
        <v>2022</v>
      </c>
      <c r="I1146" s="86"/>
      <c r="J1146" s="86"/>
      <c r="K1146" s="145"/>
      <c r="L1146" s="105"/>
      <c r="M1146" s="86"/>
      <c r="N1146" s="105"/>
      <c r="O1146" s="105"/>
      <c r="P1146" s="86"/>
      <c r="Q1146" s="86"/>
      <c r="R1146" s="153"/>
      <c r="S1146" s="86"/>
      <c r="T1146" s="86"/>
      <c r="U1146" s="86"/>
      <c r="V1146" s="86" t="str">
        <f t="shared" si="781"/>
        <v xml:space="preserve">, </v>
      </c>
      <c r="W1146" s="86"/>
      <c r="X1146" s="86"/>
      <c r="Y1146" s="86"/>
      <c r="Z1146" s="88"/>
      <c r="AA1146" s="105"/>
      <c r="AB1146" s="86"/>
      <c r="AC1146" s="90"/>
      <c r="AD1146" s="86"/>
      <c r="AE1146" s="86"/>
      <c r="AF1146" s="86"/>
      <c r="AG1146" s="86"/>
      <c r="AH1146" s="160"/>
      <c r="AI1146" s="153"/>
      <c r="AJ1146" s="153"/>
      <c r="AK1146" s="86"/>
      <c r="AL1146" s="86"/>
      <c r="AM1146" s="153"/>
      <c r="AN1146" s="153"/>
      <c r="AO1146" s="165"/>
      <c r="AP1146" s="153"/>
      <c r="AQ1146" s="153"/>
      <c r="AR1146" s="166">
        <v>0</v>
      </c>
      <c r="AS1146" s="88" t="s">
        <v>5719</v>
      </c>
      <c r="AT1146" s="92">
        <f t="shared" si="792"/>
        <v>0</v>
      </c>
      <c r="AU1146" s="93">
        <v>0</v>
      </c>
      <c r="AV1146" s="93">
        <v>0</v>
      </c>
      <c r="AW1146" s="166">
        <v>0</v>
      </c>
      <c r="AX1146" s="93">
        <v>0</v>
      </c>
      <c r="AY1146" s="177"/>
      <c r="AZ1146" s="177">
        <v>0</v>
      </c>
      <c r="BA1146" s="178"/>
      <c r="BB1146" s="105"/>
      <c r="BC1146" s="105"/>
      <c r="BD1146" s="93"/>
      <c r="BE1146" s="93">
        <v>0</v>
      </c>
      <c r="BF1146" s="91">
        <v>0</v>
      </c>
      <c r="BG1146" s="94"/>
      <c r="BH1146" s="95"/>
      <c r="BI1146" s="93">
        <f t="shared" si="761"/>
        <v>0</v>
      </c>
      <c r="BJ1146" s="105">
        <f t="shared" si="762"/>
        <v>0</v>
      </c>
      <c r="BK1146" s="88">
        <f t="shared" si="763"/>
        <v>0</v>
      </c>
      <c r="BL1146" s="86">
        <f t="shared" si="764"/>
        <v>0</v>
      </c>
      <c r="BM1146" s="105">
        <f t="shared" si="765"/>
        <v>0</v>
      </c>
      <c r="BN1146" s="86">
        <f t="shared" si="766"/>
        <v>0</v>
      </c>
      <c r="BO1146" s="86">
        <f t="shared" si="767"/>
        <v>0</v>
      </c>
      <c r="BP1146" s="86">
        <f t="shared" si="782"/>
        <v>0</v>
      </c>
      <c r="BQ1146" s="160"/>
      <c r="BR1146" s="86" t="s">
        <v>5720</v>
      </c>
      <c r="BS1146" s="88" t="s">
        <v>5721</v>
      </c>
      <c r="BT1146" s="86" t="s">
        <v>5722</v>
      </c>
      <c r="BU1146" s="86"/>
      <c r="BV1146" s="86">
        <f t="shared" si="783"/>
        <v>0</v>
      </c>
      <c r="BW1146" s="105" t="str">
        <f t="shared" si="784"/>
        <v/>
      </c>
      <c r="BX1146" s="86">
        <f t="shared" si="778"/>
        <v>0</v>
      </c>
      <c r="BY1146" s="86">
        <f t="shared" si="779"/>
        <v>0</v>
      </c>
      <c r="BZ1146" s="91">
        <f t="shared" si="780"/>
        <v>0</v>
      </c>
      <c r="CA1146" s="91">
        <v>0</v>
      </c>
      <c r="CB1146" s="96" t="s">
        <v>5719</v>
      </c>
      <c r="CC1146" s="91">
        <f t="shared" si="785"/>
        <v>0</v>
      </c>
      <c r="CD1146" s="91">
        <f t="shared" si="786"/>
        <v>0</v>
      </c>
      <c r="CE1146" s="93">
        <f t="shared" si="787"/>
        <v>0</v>
      </c>
      <c r="CF1146" s="93">
        <f t="shared" si="788"/>
        <v>0</v>
      </c>
      <c r="CG1146" s="105"/>
      <c r="CH1146" s="105"/>
      <c r="CI1146" s="86"/>
      <c r="CJ1146" s="188"/>
      <c r="CK1146" s="181">
        <f t="shared" si="789"/>
        <v>0</v>
      </c>
      <c r="CL1146" s="181">
        <f t="shared" si="790"/>
        <v>0</v>
      </c>
      <c r="CM1146" s="86" t="s">
        <v>5723</v>
      </c>
      <c r="CN1146" s="182"/>
      <c r="CO1146" s="183"/>
      <c r="CP1146" s="86" t="s">
        <v>5724</v>
      </c>
      <c r="CQ1146" s="153"/>
      <c r="CR1146" s="187" t="e">
        <f t="shared" si="791"/>
        <v>#VALUE!</v>
      </c>
      <c r="CS1146" s="188">
        <v>0</v>
      </c>
      <c r="CT1146" s="188" t="e">
        <f t="shared" si="793"/>
        <v>#VALUE!</v>
      </c>
      <c r="CU1146" s="93"/>
      <c r="CV1146" s="94">
        <f t="shared" si="775"/>
        <v>0</v>
      </c>
      <c r="CW1146" s="93">
        <f t="shared" si="776"/>
        <v>0</v>
      </c>
      <c r="CX1146" s="86">
        <f t="shared" si="777"/>
        <v>0</v>
      </c>
      <c r="CY1146" s="93" t="e">
        <f t="shared" si="794"/>
        <v>#VALUE!</v>
      </c>
      <c r="CZ1146" s="93">
        <v>0</v>
      </c>
      <c r="DA1146" s="93">
        <v>0</v>
      </c>
      <c r="DB1146" s="93" t="e">
        <f t="shared" si="795"/>
        <v>#VALUE!</v>
      </c>
      <c r="DC1146" s="93">
        <v>0</v>
      </c>
      <c r="DD1146" s="91">
        <v>0</v>
      </c>
      <c r="DE1146" s="93" t="e">
        <f t="shared" si="796"/>
        <v>#VALUE!</v>
      </c>
      <c r="DF1146" s="93">
        <f t="shared" si="768"/>
        <v>0</v>
      </c>
      <c r="DG1146" s="93"/>
      <c r="DH1146" s="93">
        <v>0</v>
      </c>
      <c r="DI1146" s="93">
        <v>0</v>
      </c>
      <c r="DJ1146" s="86">
        <f t="shared" si="797"/>
        <v>0</v>
      </c>
      <c r="DK1146" s="91">
        <v>0</v>
      </c>
      <c r="DL1146" s="93"/>
      <c r="DM1146" s="93">
        <v>0</v>
      </c>
      <c r="DN1146" s="93" t="e">
        <f t="shared" si="769"/>
        <v>#VALUE!</v>
      </c>
      <c r="DO1146" s="93" t="e">
        <f t="shared" si="798"/>
        <v>#VALUE!</v>
      </c>
      <c r="DP1146" s="92" t="e">
        <f t="shared" si="799"/>
        <v>#VALUE!</v>
      </c>
      <c r="DQ1146" s="97">
        <f t="shared" si="770"/>
        <v>0</v>
      </c>
      <c r="DR1146" s="98">
        <f t="shared" si="800"/>
        <v>10</v>
      </c>
      <c r="DS1146" s="93" t="str">
        <f t="shared" si="801"/>
        <v>Mã tin sai !!!</v>
      </c>
      <c r="DT1146" s="93"/>
      <c r="DU1146" s="78" t="e">
        <f t="shared" si="771"/>
        <v>#VALUE!</v>
      </c>
      <c r="DV1146" s="78" t="e">
        <f>INDEX('08_DMGiaDat'!$L:$L,MATCH(DU1146,'08_DMGiaDat'!$R:$R,0))</f>
        <v>#VALUE!</v>
      </c>
      <c r="DW1146" s="78" t="str">
        <f t="shared" si="772"/>
        <v>5010700200100000001</v>
      </c>
      <c r="DX1146" s="78" t="str">
        <f>IFERROR(VLOOKUP(DW1146,'08_DMGiaDat'!C1118:C1119,2,FALSE),"N")</f>
        <v>N</v>
      </c>
      <c r="DY1146" s="78" t="str">
        <f t="shared" si="773"/>
        <v>50107002001001</v>
      </c>
      <c r="DZ1146" s="78" t="str">
        <f>IFERROR(VLOOKUP(DY1146,'08_DMGiaDat'!C1118:C1119,2,FALSE),"N")</f>
        <v>N</v>
      </c>
      <c r="EA1146" s="78" t="str">
        <f t="shared" si="774"/>
        <v>5010700200100000001</v>
      </c>
      <c r="EB1146" s="78" t="str">
        <f>IFERROR(VLOOKUP(EA1146,'08_DMGiaDat'!C1118:C1119,2,FALSE),"N")</f>
        <v>N</v>
      </c>
      <c r="EC1146" s="92" t="e">
        <f>IF(DV1146&lt;&gt;"N",DV1146,IF(DX1146&lt;&gt;"N",DX1146,IF(DZ1146&lt;&gt;"N",DZ1146*VLOOKUP(LEFT(CB1146,3),'03_DMMucDich'!C1102:C1106,5,FALSE),IF(EB1146&lt;&gt;"N",EB1146*VLOOKUP(LEFT(CB1146,3),'03_DMMucDich'!C1102:C1106,5,FALSE),"N/A"))))</f>
        <v>#VALUE!</v>
      </c>
    </row>
    <row r="1147" spans="1:133" s="34" customFormat="1" ht="16" x14ac:dyDescent="0.2">
      <c r="A1147" s="85">
        <v>1133</v>
      </c>
      <c r="B1147" s="86"/>
      <c r="C1147" s="87"/>
      <c r="D1147" s="141"/>
      <c r="E1147" s="86"/>
      <c r="F1147" s="88"/>
      <c r="G1147" s="88" t="s">
        <v>5718</v>
      </c>
      <c r="H1147" s="151">
        <v>2022</v>
      </c>
      <c r="I1147" s="86"/>
      <c r="J1147" s="86"/>
      <c r="K1147" s="145"/>
      <c r="L1147" s="105"/>
      <c r="M1147" s="86"/>
      <c r="N1147" s="105"/>
      <c r="O1147" s="105"/>
      <c r="P1147" s="86"/>
      <c r="Q1147" s="86"/>
      <c r="R1147" s="153"/>
      <c r="S1147" s="86"/>
      <c r="T1147" s="86"/>
      <c r="U1147" s="86"/>
      <c r="V1147" s="86" t="str">
        <f t="shared" si="781"/>
        <v xml:space="preserve">, </v>
      </c>
      <c r="W1147" s="86"/>
      <c r="X1147" s="86"/>
      <c r="Y1147" s="86"/>
      <c r="Z1147" s="88"/>
      <c r="AA1147" s="105"/>
      <c r="AB1147" s="86"/>
      <c r="AC1147" s="90"/>
      <c r="AD1147" s="86"/>
      <c r="AE1147" s="86"/>
      <c r="AF1147" s="86"/>
      <c r="AG1147" s="86"/>
      <c r="AH1147" s="160"/>
      <c r="AI1147" s="153"/>
      <c r="AJ1147" s="153"/>
      <c r="AK1147" s="86"/>
      <c r="AL1147" s="86"/>
      <c r="AM1147" s="153"/>
      <c r="AN1147" s="153"/>
      <c r="AO1147" s="165"/>
      <c r="AP1147" s="153"/>
      <c r="AQ1147" s="153"/>
      <c r="AR1147" s="166">
        <v>0</v>
      </c>
      <c r="AS1147" s="88" t="s">
        <v>5719</v>
      </c>
      <c r="AT1147" s="92">
        <f t="shared" si="792"/>
        <v>0</v>
      </c>
      <c r="AU1147" s="93">
        <v>0</v>
      </c>
      <c r="AV1147" s="93">
        <v>0</v>
      </c>
      <c r="AW1147" s="166">
        <v>0</v>
      </c>
      <c r="AX1147" s="93">
        <v>0</v>
      </c>
      <c r="AY1147" s="177"/>
      <c r="AZ1147" s="177">
        <v>0</v>
      </c>
      <c r="BA1147" s="178"/>
      <c r="BB1147" s="105"/>
      <c r="BC1147" s="105"/>
      <c r="BD1147" s="93"/>
      <c r="BE1147" s="93">
        <v>0</v>
      </c>
      <c r="BF1147" s="91">
        <v>0</v>
      </c>
      <c r="BG1147" s="94"/>
      <c r="BH1147" s="95"/>
      <c r="BI1147" s="93">
        <f t="shared" si="761"/>
        <v>0</v>
      </c>
      <c r="BJ1147" s="105">
        <f t="shared" si="762"/>
        <v>0</v>
      </c>
      <c r="BK1147" s="88">
        <f t="shared" si="763"/>
        <v>0</v>
      </c>
      <c r="BL1147" s="86">
        <f t="shared" si="764"/>
        <v>0</v>
      </c>
      <c r="BM1147" s="105">
        <f t="shared" si="765"/>
        <v>0</v>
      </c>
      <c r="BN1147" s="86">
        <f t="shared" si="766"/>
        <v>0</v>
      </c>
      <c r="BO1147" s="86">
        <f t="shared" si="767"/>
        <v>0</v>
      </c>
      <c r="BP1147" s="86">
        <f t="shared" si="782"/>
        <v>0</v>
      </c>
      <c r="BQ1147" s="160"/>
      <c r="BR1147" s="86" t="s">
        <v>5720</v>
      </c>
      <c r="BS1147" s="88" t="s">
        <v>5721</v>
      </c>
      <c r="BT1147" s="86" t="s">
        <v>5722</v>
      </c>
      <c r="BU1147" s="86"/>
      <c r="BV1147" s="86">
        <f t="shared" si="783"/>
        <v>0</v>
      </c>
      <c r="BW1147" s="105" t="str">
        <f t="shared" si="784"/>
        <v/>
      </c>
      <c r="BX1147" s="86">
        <f t="shared" si="778"/>
        <v>0</v>
      </c>
      <c r="BY1147" s="86">
        <f t="shared" si="779"/>
        <v>0</v>
      </c>
      <c r="BZ1147" s="91">
        <f t="shared" si="780"/>
        <v>0</v>
      </c>
      <c r="CA1147" s="91">
        <v>0</v>
      </c>
      <c r="CB1147" s="96" t="s">
        <v>5719</v>
      </c>
      <c r="CC1147" s="91">
        <f t="shared" si="785"/>
        <v>0</v>
      </c>
      <c r="CD1147" s="91">
        <f t="shared" si="786"/>
        <v>0</v>
      </c>
      <c r="CE1147" s="93">
        <f t="shared" si="787"/>
        <v>0</v>
      </c>
      <c r="CF1147" s="93">
        <f t="shared" si="788"/>
        <v>0</v>
      </c>
      <c r="CG1147" s="105"/>
      <c r="CH1147" s="105"/>
      <c r="CI1147" s="86"/>
      <c r="CJ1147" s="188"/>
      <c r="CK1147" s="181">
        <f t="shared" si="789"/>
        <v>0</v>
      </c>
      <c r="CL1147" s="181">
        <f t="shared" si="790"/>
        <v>0</v>
      </c>
      <c r="CM1147" s="86" t="s">
        <v>5723</v>
      </c>
      <c r="CN1147" s="182"/>
      <c r="CO1147" s="183"/>
      <c r="CP1147" s="86" t="s">
        <v>5724</v>
      </c>
      <c r="CQ1147" s="153"/>
      <c r="CR1147" s="187" t="e">
        <f t="shared" si="791"/>
        <v>#VALUE!</v>
      </c>
      <c r="CS1147" s="188">
        <v>0</v>
      </c>
      <c r="CT1147" s="188" t="e">
        <f t="shared" si="793"/>
        <v>#VALUE!</v>
      </c>
      <c r="CU1147" s="93"/>
      <c r="CV1147" s="94">
        <f t="shared" si="775"/>
        <v>0</v>
      </c>
      <c r="CW1147" s="93">
        <f t="shared" si="776"/>
        <v>0</v>
      </c>
      <c r="CX1147" s="86">
        <f t="shared" si="777"/>
        <v>0</v>
      </c>
      <c r="CY1147" s="93" t="e">
        <f t="shared" si="794"/>
        <v>#VALUE!</v>
      </c>
      <c r="CZ1147" s="93">
        <v>0</v>
      </c>
      <c r="DA1147" s="93">
        <v>0</v>
      </c>
      <c r="DB1147" s="93" t="e">
        <f t="shared" si="795"/>
        <v>#VALUE!</v>
      </c>
      <c r="DC1147" s="93">
        <v>0</v>
      </c>
      <c r="DD1147" s="91">
        <v>0</v>
      </c>
      <c r="DE1147" s="93" t="e">
        <f t="shared" si="796"/>
        <v>#VALUE!</v>
      </c>
      <c r="DF1147" s="93">
        <f t="shared" si="768"/>
        <v>0</v>
      </c>
      <c r="DG1147" s="93"/>
      <c r="DH1147" s="93">
        <v>0</v>
      </c>
      <c r="DI1147" s="93">
        <v>0</v>
      </c>
      <c r="DJ1147" s="86">
        <f t="shared" si="797"/>
        <v>0</v>
      </c>
      <c r="DK1147" s="91">
        <v>0</v>
      </c>
      <c r="DL1147" s="93"/>
      <c r="DM1147" s="93">
        <v>0</v>
      </c>
      <c r="DN1147" s="93" t="e">
        <f t="shared" si="769"/>
        <v>#VALUE!</v>
      </c>
      <c r="DO1147" s="93" t="e">
        <f t="shared" si="798"/>
        <v>#VALUE!</v>
      </c>
      <c r="DP1147" s="92" t="e">
        <f t="shared" si="799"/>
        <v>#VALUE!</v>
      </c>
      <c r="DQ1147" s="97">
        <f t="shared" si="770"/>
        <v>0</v>
      </c>
      <c r="DR1147" s="98">
        <f t="shared" si="800"/>
        <v>10</v>
      </c>
      <c r="DS1147" s="93" t="str">
        <f t="shared" si="801"/>
        <v>Mã tin sai !!!</v>
      </c>
      <c r="DT1147" s="93"/>
      <c r="DU1147" s="78" t="e">
        <f t="shared" si="771"/>
        <v>#VALUE!</v>
      </c>
      <c r="DV1147" s="78" t="e">
        <f>INDEX('08_DMGiaDat'!$L:$L,MATCH(DU1147,'08_DMGiaDat'!$R:$R,0))</f>
        <v>#VALUE!</v>
      </c>
      <c r="DW1147" s="78" t="str">
        <f t="shared" si="772"/>
        <v>5010700200100000001</v>
      </c>
      <c r="DX1147" s="78" t="str">
        <f>IFERROR(VLOOKUP(DW1147,'08_DMGiaDat'!C1118:C1119,2,FALSE),"N")</f>
        <v>N</v>
      </c>
      <c r="DY1147" s="78" t="str">
        <f t="shared" si="773"/>
        <v>50107002001001</v>
      </c>
      <c r="DZ1147" s="78" t="str">
        <f>IFERROR(VLOOKUP(DY1147,'08_DMGiaDat'!C1118:C1119,2,FALSE),"N")</f>
        <v>N</v>
      </c>
      <c r="EA1147" s="78" t="str">
        <f t="shared" si="774"/>
        <v>5010700200100000001</v>
      </c>
      <c r="EB1147" s="78" t="str">
        <f>IFERROR(VLOOKUP(EA1147,'08_DMGiaDat'!C1118:C1119,2,FALSE),"N")</f>
        <v>N</v>
      </c>
      <c r="EC1147" s="92" t="e">
        <f>IF(DV1147&lt;&gt;"N",DV1147,IF(DX1147&lt;&gt;"N",DX1147,IF(DZ1147&lt;&gt;"N",DZ1147*VLOOKUP(LEFT(CB1147,3),'03_DMMucDich'!C1102:C1106,5,FALSE),IF(EB1147&lt;&gt;"N",EB1147*VLOOKUP(LEFT(CB1147,3),'03_DMMucDich'!C1102:C1106,5,FALSE),"N/A"))))</f>
        <v>#VALUE!</v>
      </c>
    </row>
    <row r="1148" spans="1:133" s="34" customFormat="1" ht="16" x14ac:dyDescent="0.2">
      <c r="A1148" s="85">
        <v>1134</v>
      </c>
      <c r="B1148" s="86"/>
      <c r="C1148" s="87"/>
      <c r="D1148" s="141"/>
      <c r="E1148" s="86"/>
      <c r="F1148" s="88"/>
      <c r="G1148" s="88" t="s">
        <v>5718</v>
      </c>
      <c r="H1148" s="151">
        <v>2022</v>
      </c>
      <c r="I1148" s="86"/>
      <c r="J1148" s="86"/>
      <c r="K1148" s="145"/>
      <c r="L1148" s="105"/>
      <c r="M1148" s="86"/>
      <c r="N1148" s="105"/>
      <c r="O1148" s="105"/>
      <c r="P1148" s="86"/>
      <c r="Q1148" s="86"/>
      <c r="R1148" s="153"/>
      <c r="S1148" s="86"/>
      <c r="T1148" s="86"/>
      <c r="U1148" s="86"/>
      <c r="V1148" s="86" t="str">
        <f t="shared" si="781"/>
        <v xml:space="preserve">, </v>
      </c>
      <c r="W1148" s="86"/>
      <c r="X1148" s="86"/>
      <c r="Y1148" s="86"/>
      <c r="Z1148" s="88"/>
      <c r="AA1148" s="105"/>
      <c r="AB1148" s="86"/>
      <c r="AC1148" s="90"/>
      <c r="AD1148" s="86"/>
      <c r="AE1148" s="86"/>
      <c r="AF1148" s="86"/>
      <c r="AG1148" s="86"/>
      <c r="AH1148" s="160"/>
      <c r="AI1148" s="153"/>
      <c r="AJ1148" s="153"/>
      <c r="AK1148" s="86"/>
      <c r="AL1148" s="86"/>
      <c r="AM1148" s="153"/>
      <c r="AN1148" s="153"/>
      <c r="AO1148" s="165"/>
      <c r="AP1148" s="153"/>
      <c r="AQ1148" s="153"/>
      <c r="AR1148" s="166">
        <v>0</v>
      </c>
      <c r="AS1148" s="88" t="s">
        <v>5719</v>
      </c>
      <c r="AT1148" s="92">
        <f t="shared" si="792"/>
        <v>0</v>
      </c>
      <c r="AU1148" s="93">
        <v>0</v>
      </c>
      <c r="AV1148" s="93">
        <v>0</v>
      </c>
      <c r="AW1148" s="166">
        <v>0</v>
      </c>
      <c r="AX1148" s="93">
        <v>0</v>
      </c>
      <c r="AY1148" s="177"/>
      <c r="AZ1148" s="177">
        <v>0</v>
      </c>
      <c r="BA1148" s="178"/>
      <c r="BB1148" s="105"/>
      <c r="BC1148" s="105"/>
      <c r="BD1148" s="93"/>
      <c r="BE1148" s="93">
        <v>0</v>
      </c>
      <c r="BF1148" s="91">
        <v>0</v>
      </c>
      <c r="BG1148" s="94"/>
      <c r="BH1148" s="95"/>
      <c r="BI1148" s="93">
        <f t="shared" si="761"/>
        <v>0</v>
      </c>
      <c r="BJ1148" s="105">
        <f t="shared" si="762"/>
        <v>0</v>
      </c>
      <c r="BK1148" s="88">
        <f t="shared" si="763"/>
        <v>0</v>
      </c>
      <c r="BL1148" s="86">
        <f t="shared" si="764"/>
        <v>0</v>
      </c>
      <c r="BM1148" s="105">
        <f t="shared" si="765"/>
        <v>0</v>
      </c>
      <c r="BN1148" s="86">
        <f t="shared" si="766"/>
        <v>0</v>
      </c>
      <c r="BO1148" s="86">
        <f t="shared" si="767"/>
        <v>0</v>
      </c>
      <c r="BP1148" s="86">
        <f t="shared" si="782"/>
        <v>0</v>
      </c>
      <c r="BQ1148" s="160"/>
      <c r="BR1148" s="86" t="s">
        <v>5720</v>
      </c>
      <c r="BS1148" s="88" t="s">
        <v>5721</v>
      </c>
      <c r="BT1148" s="86" t="s">
        <v>5722</v>
      </c>
      <c r="BU1148" s="86"/>
      <c r="BV1148" s="86">
        <f t="shared" si="783"/>
        <v>0</v>
      </c>
      <c r="BW1148" s="105" t="str">
        <f t="shared" si="784"/>
        <v/>
      </c>
      <c r="BX1148" s="86">
        <f t="shared" si="778"/>
        <v>0</v>
      </c>
      <c r="BY1148" s="86">
        <f t="shared" si="779"/>
        <v>0</v>
      </c>
      <c r="BZ1148" s="91">
        <f t="shared" si="780"/>
        <v>0</v>
      </c>
      <c r="CA1148" s="91">
        <v>0</v>
      </c>
      <c r="CB1148" s="96" t="s">
        <v>5719</v>
      </c>
      <c r="CC1148" s="91">
        <f t="shared" si="785"/>
        <v>0</v>
      </c>
      <c r="CD1148" s="91">
        <f t="shared" si="786"/>
        <v>0</v>
      </c>
      <c r="CE1148" s="93">
        <f t="shared" si="787"/>
        <v>0</v>
      </c>
      <c r="CF1148" s="93">
        <f t="shared" si="788"/>
        <v>0</v>
      </c>
      <c r="CG1148" s="105"/>
      <c r="CH1148" s="105"/>
      <c r="CI1148" s="86"/>
      <c r="CJ1148" s="188"/>
      <c r="CK1148" s="181">
        <f t="shared" si="789"/>
        <v>0</v>
      </c>
      <c r="CL1148" s="181">
        <f t="shared" si="790"/>
        <v>0</v>
      </c>
      <c r="CM1148" s="86" t="s">
        <v>5723</v>
      </c>
      <c r="CN1148" s="182"/>
      <c r="CO1148" s="183"/>
      <c r="CP1148" s="86" t="s">
        <v>5724</v>
      </c>
      <c r="CQ1148" s="153"/>
      <c r="CR1148" s="187" t="e">
        <f t="shared" si="791"/>
        <v>#VALUE!</v>
      </c>
      <c r="CS1148" s="188">
        <v>0</v>
      </c>
      <c r="CT1148" s="188" t="e">
        <f t="shared" si="793"/>
        <v>#VALUE!</v>
      </c>
      <c r="CU1148" s="93"/>
      <c r="CV1148" s="94">
        <f t="shared" si="775"/>
        <v>0</v>
      </c>
      <c r="CW1148" s="93">
        <f t="shared" si="776"/>
        <v>0</v>
      </c>
      <c r="CX1148" s="86">
        <f t="shared" si="777"/>
        <v>0</v>
      </c>
      <c r="CY1148" s="93" t="e">
        <f t="shared" si="794"/>
        <v>#VALUE!</v>
      </c>
      <c r="CZ1148" s="93">
        <v>0</v>
      </c>
      <c r="DA1148" s="93">
        <v>0</v>
      </c>
      <c r="DB1148" s="93" t="e">
        <f t="shared" si="795"/>
        <v>#VALUE!</v>
      </c>
      <c r="DC1148" s="93">
        <v>0</v>
      </c>
      <c r="DD1148" s="91">
        <v>0</v>
      </c>
      <c r="DE1148" s="93" t="e">
        <f t="shared" si="796"/>
        <v>#VALUE!</v>
      </c>
      <c r="DF1148" s="93">
        <f t="shared" si="768"/>
        <v>0</v>
      </c>
      <c r="DG1148" s="93"/>
      <c r="DH1148" s="93">
        <v>0</v>
      </c>
      <c r="DI1148" s="93">
        <v>0</v>
      </c>
      <c r="DJ1148" s="86">
        <f t="shared" si="797"/>
        <v>0</v>
      </c>
      <c r="DK1148" s="91">
        <v>0</v>
      </c>
      <c r="DL1148" s="93"/>
      <c r="DM1148" s="93">
        <v>0</v>
      </c>
      <c r="DN1148" s="93" t="e">
        <f t="shared" si="769"/>
        <v>#VALUE!</v>
      </c>
      <c r="DO1148" s="93" t="e">
        <f t="shared" si="798"/>
        <v>#VALUE!</v>
      </c>
      <c r="DP1148" s="92" t="e">
        <f t="shared" si="799"/>
        <v>#VALUE!</v>
      </c>
      <c r="DQ1148" s="97">
        <f t="shared" si="770"/>
        <v>0</v>
      </c>
      <c r="DR1148" s="98">
        <f t="shared" si="800"/>
        <v>10</v>
      </c>
      <c r="DS1148" s="93" t="str">
        <f t="shared" si="801"/>
        <v>Mã tin sai !!!</v>
      </c>
      <c r="DT1148" s="93"/>
      <c r="DU1148" s="78" t="e">
        <f t="shared" si="771"/>
        <v>#VALUE!</v>
      </c>
      <c r="DV1148" s="78" t="e">
        <f>INDEX('08_DMGiaDat'!$L:$L,MATCH(DU1148,'08_DMGiaDat'!$R:$R,0))</f>
        <v>#VALUE!</v>
      </c>
      <c r="DW1148" s="78" t="str">
        <f t="shared" si="772"/>
        <v>5010700200100000001</v>
      </c>
      <c r="DX1148" s="78" t="str">
        <f>IFERROR(VLOOKUP(DW1148,'08_DMGiaDat'!C1118:C1119,2,FALSE),"N")</f>
        <v>N</v>
      </c>
      <c r="DY1148" s="78" t="str">
        <f t="shared" si="773"/>
        <v>50107002001001</v>
      </c>
      <c r="DZ1148" s="78" t="str">
        <f>IFERROR(VLOOKUP(DY1148,'08_DMGiaDat'!C1118:C1119,2,FALSE),"N")</f>
        <v>N</v>
      </c>
      <c r="EA1148" s="78" t="str">
        <f t="shared" si="774"/>
        <v>5010700200100000001</v>
      </c>
      <c r="EB1148" s="78" t="str">
        <f>IFERROR(VLOOKUP(EA1148,'08_DMGiaDat'!C1118:C1119,2,FALSE),"N")</f>
        <v>N</v>
      </c>
      <c r="EC1148" s="92" t="e">
        <f>IF(DV1148&lt;&gt;"N",DV1148,IF(DX1148&lt;&gt;"N",DX1148,IF(DZ1148&lt;&gt;"N",DZ1148*VLOOKUP(LEFT(CB1148,3),'03_DMMucDich'!C1102:C1106,5,FALSE),IF(EB1148&lt;&gt;"N",EB1148*VLOOKUP(LEFT(CB1148,3),'03_DMMucDich'!C1102:C1106,5,FALSE),"N/A"))))</f>
        <v>#VALUE!</v>
      </c>
    </row>
    <row r="1149" spans="1:133" s="34" customFormat="1" ht="16" x14ac:dyDescent="0.2">
      <c r="A1149" s="85">
        <v>1135</v>
      </c>
      <c r="B1149" s="86"/>
      <c r="C1149" s="87"/>
      <c r="D1149" s="141"/>
      <c r="E1149" s="86"/>
      <c r="F1149" s="88"/>
      <c r="G1149" s="88" t="s">
        <v>5718</v>
      </c>
      <c r="H1149" s="151">
        <v>2022</v>
      </c>
      <c r="I1149" s="86"/>
      <c r="J1149" s="86"/>
      <c r="K1149" s="145"/>
      <c r="L1149" s="105"/>
      <c r="M1149" s="86"/>
      <c r="N1149" s="105"/>
      <c r="O1149" s="105"/>
      <c r="P1149" s="86"/>
      <c r="Q1149" s="86"/>
      <c r="R1149" s="153"/>
      <c r="S1149" s="86"/>
      <c r="T1149" s="86"/>
      <c r="U1149" s="86"/>
      <c r="V1149" s="86" t="str">
        <f t="shared" si="781"/>
        <v xml:space="preserve">, </v>
      </c>
      <c r="W1149" s="86"/>
      <c r="X1149" s="86"/>
      <c r="Y1149" s="86"/>
      <c r="Z1149" s="88"/>
      <c r="AA1149" s="105"/>
      <c r="AB1149" s="86"/>
      <c r="AC1149" s="90"/>
      <c r="AD1149" s="86"/>
      <c r="AE1149" s="86"/>
      <c r="AF1149" s="86"/>
      <c r="AG1149" s="86"/>
      <c r="AH1149" s="160"/>
      <c r="AI1149" s="153"/>
      <c r="AJ1149" s="153"/>
      <c r="AK1149" s="86"/>
      <c r="AL1149" s="86"/>
      <c r="AM1149" s="153"/>
      <c r="AN1149" s="153"/>
      <c r="AO1149" s="165"/>
      <c r="AP1149" s="153"/>
      <c r="AQ1149" s="153"/>
      <c r="AR1149" s="166">
        <v>0</v>
      </c>
      <c r="AS1149" s="88" t="s">
        <v>5719</v>
      </c>
      <c r="AT1149" s="92">
        <f t="shared" si="792"/>
        <v>0</v>
      </c>
      <c r="AU1149" s="93">
        <v>0</v>
      </c>
      <c r="AV1149" s="93">
        <v>0</v>
      </c>
      <c r="AW1149" s="166">
        <v>0</v>
      </c>
      <c r="AX1149" s="93">
        <v>0</v>
      </c>
      <c r="AY1149" s="177"/>
      <c r="AZ1149" s="177">
        <v>0</v>
      </c>
      <c r="BA1149" s="178"/>
      <c r="BB1149" s="105"/>
      <c r="BC1149" s="105"/>
      <c r="BD1149" s="93"/>
      <c r="BE1149" s="93">
        <v>0</v>
      </c>
      <c r="BF1149" s="91">
        <v>0</v>
      </c>
      <c r="BG1149" s="94"/>
      <c r="BH1149" s="95"/>
      <c r="BI1149" s="93">
        <f t="shared" si="761"/>
        <v>0</v>
      </c>
      <c r="BJ1149" s="105">
        <f t="shared" si="762"/>
        <v>0</v>
      </c>
      <c r="BK1149" s="88">
        <f t="shared" si="763"/>
        <v>0</v>
      </c>
      <c r="BL1149" s="86">
        <f t="shared" si="764"/>
        <v>0</v>
      </c>
      <c r="BM1149" s="105">
        <f t="shared" si="765"/>
        <v>0</v>
      </c>
      <c r="BN1149" s="86">
        <f t="shared" si="766"/>
        <v>0</v>
      </c>
      <c r="BO1149" s="86">
        <f t="shared" si="767"/>
        <v>0</v>
      </c>
      <c r="BP1149" s="86">
        <f t="shared" si="782"/>
        <v>0</v>
      </c>
      <c r="BQ1149" s="160"/>
      <c r="BR1149" s="86" t="s">
        <v>5720</v>
      </c>
      <c r="BS1149" s="88" t="s">
        <v>5721</v>
      </c>
      <c r="BT1149" s="86" t="s">
        <v>5722</v>
      </c>
      <c r="BU1149" s="86"/>
      <c r="BV1149" s="86">
        <f t="shared" si="783"/>
        <v>0</v>
      </c>
      <c r="BW1149" s="105" t="str">
        <f t="shared" si="784"/>
        <v/>
      </c>
      <c r="BX1149" s="86">
        <f t="shared" si="778"/>
        <v>0</v>
      </c>
      <c r="BY1149" s="86">
        <f t="shared" si="779"/>
        <v>0</v>
      </c>
      <c r="BZ1149" s="91">
        <f t="shared" si="780"/>
        <v>0</v>
      </c>
      <c r="CA1149" s="91">
        <v>0</v>
      </c>
      <c r="CB1149" s="96" t="s">
        <v>5719</v>
      </c>
      <c r="CC1149" s="91">
        <f t="shared" si="785"/>
        <v>0</v>
      </c>
      <c r="CD1149" s="91">
        <f t="shared" si="786"/>
        <v>0</v>
      </c>
      <c r="CE1149" s="93">
        <f t="shared" si="787"/>
        <v>0</v>
      </c>
      <c r="CF1149" s="93">
        <f t="shared" si="788"/>
        <v>0</v>
      </c>
      <c r="CG1149" s="105"/>
      <c r="CH1149" s="105"/>
      <c r="CI1149" s="86"/>
      <c r="CJ1149" s="188"/>
      <c r="CK1149" s="181">
        <f t="shared" si="789"/>
        <v>0</v>
      </c>
      <c r="CL1149" s="181">
        <f t="shared" si="790"/>
        <v>0</v>
      </c>
      <c r="CM1149" s="86" t="s">
        <v>5723</v>
      </c>
      <c r="CN1149" s="182"/>
      <c r="CO1149" s="183"/>
      <c r="CP1149" s="86" t="s">
        <v>5724</v>
      </c>
      <c r="CQ1149" s="153"/>
      <c r="CR1149" s="187" t="e">
        <f t="shared" si="791"/>
        <v>#VALUE!</v>
      </c>
      <c r="CS1149" s="188">
        <v>0</v>
      </c>
      <c r="CT1149" s="188" t="e">
        <f t="shared" si="793"/>
        <v>#VALUE!</v>
      </c>
      <c r="CU1149" s="93"/>
      <c r="CV1149" s="94">
        <f t="shared" si="775"/>
        <v>0</v>
      </c>
      <c r="CW1149" s="93">
        <f t="shared" si="776"/>
        <v>0</v>
      </c>
      <c r="CX1149" s="86">
        <f t="shared" si="777"/>
        <v>0</v>
      </c>
      <c r="CY1149" s="93" t="e">
        <f t="shared" si="794"/>
        <v>#VALUE!</v>
      </c>
      <c r="CZ1149" s="93">
        <v>0</v>
      </c>
      <c r="DA1149" s="93">
        <v>0</v>
      </c>
      <c r="DB1149" s="93" t="e">
        <f t="shared" si="795"/>
        <v>#VALUE!</v>
      </c>
      <c r="DC1149" s="93">
        <v>0</v>
      </c>
      <c r="DD1149" s="91">
        <v>0</v>
      </c>
      <c r="DE1149" s="93" t="e">
        <f t="shared" si="796"/>
        <v>#VALUE!</v>
      </c>
      <c r="DF1149" s="93">
        <f t="shared" si="768"/>
        <v>0</v>
      </c>
      <c r="DG1149" s="93"/>
      <c r="DH1149" s="93">
        <v>0</v>
      </c>
      <c r="DI1149" s="93">
        <v>0</v>
      </c>
      <c r="DJ1149" s="86">
        <f t="shared" si="797"/>
        <v>0</v>
      </c>
      <c r="DK1149" s="91">
        <v>0</v>
      </c>
      <c r="DL1149" s="93"/>
      <c r="DM1149" s="93">
        <v>0</v>
      </c>
      <c r="DN1149" s="93" t="e">
        <f t="shared" si="769"/>
        <v>#VALUE!</v>
      </c>
      <c r="DO1149" s="93" t="e">
        <f t="shared" si="798"/>
        <v>#VALUE!</v>
      </c>
      <c r="DP1149" s="92" t="e">
        <f t="shared" si="799"/>
        <v>#VALUE!</v>
      </c>
      <c r="DQ1149" s="97">
        <f t="shared" si="770"/>
        <v>0</v>
      </c>
      <c r="DR1149" s="98">
        <f t="shared" si="800"/>
        <v>10</v>
      </c>
      <c r="DS1149" s="93" t="str">
        <f t="shared" si="801"/>
        <v>Mã tin sai !!!</v>
      </c>
      <c r="DT1149" s="93"/>
      <c r="DU1149" s="78" t="e">
        <f t="shared" si="771"/>
        <v>#VALUE!</v>
      </c>
      <c r="DV1149" s="78" t="e">
        <f>INDEX('08_DMGiaDat'!$L:$L,MATCH(DU1149,'08_DMGiaDat'!$R:$R,0))</f>
        <v>#VALUE!</v>
      </c>
      <c r="DW1149" s="78" t="str">
        <f t="shared" si="772"/>
        <v>5010700200100000001</v>
      </c>
      <c r="DX1149" s="78" t="str">
        <f>IFERROR(VLOOKUP(DW1149,'08_DMGiaDat'!C1118:C1119,2,FALSE),"N")</f>
        <v>N</v>
      </c>
      <c r="DY1149" s="78" t="str">
        <f t="shared" si="773"/>
        <v>50107002001001</v>
      </c>
      <c r="DZ1149" s="78" t="str">
        <f>IFERROR(VLOOKUP(DY1149,'08_DMGiaDat'!C1118:C1119,2,FALSE),"N")</f>
        <v>N</v>
      </c>
      <c r="EA1149" s="78" t="str">
        <f t="shared" si="774"/>
        <v>5010700200100000001</v>
      </c>
      <c r="EB1149" s="78" t="str">
        <f>IFERROR(VLOOKUP(EA1149,'08_DMGiaDat'!C1118:C1119,2,FALSE),"N")</f>
        <v>N</v>
      </c>
      <c r="EC1149" s="92" t="e">
        <f>IF(DV1149&lt;&gt;"N",DV1149,IF(DX1149&lt;&gt;"N",DX1149,IF(DZ1149&lt;&gt;"N",DZ1149*VLOOKUP(LEFT(CB1149,3),'03_DMMucDich'!C1102:C1106,5,FALSE),IF(EB1149&lt;&gt;"N",EB1149*VLOOKUP(LEFT(CB1149,3),'03_DMMucDich'!C1102:C1106,5,FALSE),"N/A"))))</f>
        <v>#VALUE!</v>
      </c>
    </row>
    <row r="1150" spans="1:133" s="34" customFormat="1" ht="16" x14ac:dyDescent="0.2">
      <c r="A1150" s="85">
        <v>1136</v>
      </c>
      <c r="B1150" s="86"/>
      <c r="C1150" s="87"/>
      <c r="D1150" s="141"/>
      <c r="E1150" s="86"/>
      <c r="F1150" s="88"/>
      <c r="G1150" s="88" t="s">
        <v>5718</v>
      </c>
      <c r="H1150" s="151">
        <v>2022</v>
      </c>
      <c r="I1150" s="86"/>
      <c r="J1150" s="86"/>
      <c r="K1150" s="145"/>
      <c r="L1150" s="105"/>
      <c r="M1150" s="86"/>
      <c r="N1150" s="105"/>
      <c r="O1150" s="105"/>
      <c r="P1150" s="86"/>
      <c r="Q1150" s="86"/>
      <c r="R1150" s="153"/>
      <c r="S1150" s="86"/>
      <c r="T1150" s="86"/>
      <c r="U1150" s="86"/>
      <c r="V1150" s="86" t="str">
        <f t="shared" si="781"/>
        <v xml:space="preserve">, </v>
      </c>
      <c r="W1150" s="86"/>
      <c r="X1150" s="86"/>
      <c r="Y1150" s="86"/>
      <c r="Z1150" s="88"/>
      <c r="AA1150" s="105"/>
      <c r="AB1150" s="86"/>
      <c r="AC1150" s="90"/>
      <c r="AD1150" s="86"/>
      <c r="AE1150" s="86"/>
      <c r="AF1150" s="86"/>
      <c r="AG1150" s="86"/>
      <c r="AH1150" s="160"/>
      <c r="AI1150" s="153"/>
      <c r="AJ1150" s="153"/>
      <c r="AK1150" s="86"/>
      <c r="AL1150" s="86"/>
      <c r="AM1150" s="153"/>
      <c r="AN1150" s="153"/>
      <c r="AO1150" s="165"/>
      <c r="AP1150" s="153"/>
      <c r="AQ1150" s="153"/>
      <c r="AR1150" s="166">
        <v>0</v>
      </c>
      <c r="AS1150" s="88" t="s">
        <v>5719</v>
      </c>
      <c r="AT1150" s="92">
        <f t="shared" si="792"/>
        <v>0</v>
      </c>
      <c r="AU1150" s="93">
        <v>0</v>
      </c>
      <c r="AV1150" s="93">
        <v>0</v>
      </c>
      <c r="AW1150" s="166">
        <v>0</v>
      </c>
      <c r="AX1150" s="93">
        <v>0</v>
      </c>
      <c r="AY1150" s="177"/>
      <c r="AZ1150" s="177">
        <v>0</v>
      </c>
      <c r="BA1150" s="178"/>
      <c r="BB1150" s="105"/>
      <c r="BC1150" s="105"/>
      <c r="BD1150" s="93"/>
      <c r="BE1150" s="93">
        <v>0</v>
      </c>
      <c r="BF1150" s="91">
        <v>0</v>
      </c>
      <c r="BG1150" s="94"/>
      <c r="BH1150" s="95"/>
      <c r="BI1150" s="93">
        <f t="shared" si="761"/>
        <v>0</v>
      </c>
      <c r="BJ1150" s="105">
        <f t="shared" si="762"/>
        <v>0</v>
      </c>
      <c r="BK1150" s="88">
        <f t="shared" si="763"/>
        <v>0</v>
      </c>
      <c r="BL1150" s="86">
        <f t="shared" si="764"/>
        <v>0</v>
      </c>
      <c r="BM1150" s="105">
        <f t="shared" si="765"/>
        <v>0</v>
      </c>
      <c r="BN1150" s="86">
        <f t="shared" si="766"/>
        <v>0</v>
      </c>
      <c r="BO1150" s="86">
        <f t="shared" si="767"/>
        <v>0</v>
      </c>
      <c r="BP1150" s="86">
        <f t="shared" si="782"/>
        <v>0</v>
      </c>
      <c r="BQ1150" s="160"/>
      <c r="BR1150" s="86" t="s">
        <v>5720</v>
      </c>
      <c r="BS1150" s="88" t="s">
        <v>5721</v>
      </c>
      <c r="BT1150" s="86" t="s">
        <v>5722</v>
      </c>
      <c r="BU1150" s="86"/>
      <c r="BV1150" s="86">
        <f t="shared" si="783"/>
        <v>0</v>
      </c>
      <c r="BW1150" s="105" t="str">
        <f t="shared" si="784"/>
        <v/>
      </c>
      <c r="BX1150" s="86">
        <f t="shared" si="778"/>
        <v>0</v>
      </c>
      <c r="BY1150" s="86">
        <f t="shared" si="779"/>
        <v>0</v>
      </c>
      <c r="BZ1150" s="91">
        <f t="shared" si="780"/>
        <v>0</v>
      </c>
      <c r="CA1150" s="91">
        <v>0</v>
      </c>
      <c r="CB1150" s="96" t="s">
        <v>5719</v>
      </c>
      <c r="CC1150" s="91">
        <f t="shared" si="785"/>
        <v>0</v>
      </c>
      <c r="CD1150" s="91">
        <f t="shared" si="786"/>
        <v>0</v>
      </c>
      <c r="CE1150" s="93">
        <f t="shared" si="787"/>
        <v>0</v>
      </c>
      <c r="CF1150" s="93">
        <f t="shared" si="788"/>
        <v>0</v>
      </c>
      <c r="CG1150" s="105"/>
      <c r="CH1150" s="105"/>
      <c r="CI1150" s="86"/>
      <c r="CJ1150" s="188"/>
      <c r="CK1150" s="181">
        <f t="shared" si="789"/>
        <v>0</v>
      </c>
      <c r="CL1150" s="181">
        <f t="shared" si="790"/>
        <v>0</v>
      </c>
      <c r="CM1150" s="86" t="s">
        <v>5723</v>
      </c>
      <c r="CN1150" s="182"/>
      <c r="CO1150" s="183"/>
      <c r="CP1150" s="86" t="s">
        <v>5724</v>
      </c>
      <c r="CQ1150" s="153"/>
      <c r="CR1150" s="187" t="e">
        <f t="shared" si="791"/>
        <v>#VALUE!</v>
      </c>
      <c r="CS1150" s="188">
        <v>0</v>
      </c>
      <c r="CT1150" s="188" t="e">
        <f t="shared" si="793"/>
        <v>#VALUE!</v>
      </c>
      <c r="CU1150" s="93"/>
      <c r="CV1150" s="94">
        <f t="shared" si="775"/>
        <v>0</v>
      </c>
      <c r="CW1150" s="93">
        <f t="shared" si="776"/>
        <v>0</v>
      </c>
      <c r="CX1150" s="86">
        <f t="shared" si="777"/>
        <v>0</v>
      </c>
      <c r="CY1150" s="93" t="e">
        <f t="shared" si="794"/>
        <v>#VALUE!</v>
      </c>
      <c r="CZ1150" s="93">
        <v>0</v>
      </c>
      <c r="DA1150" s="93">
        <v>0</v>
      </c>
      <c r="DB1150" s="93" t="e">
        <f t="shared" si="795"/>
        <v>#VALUE!</v>
      </c>
      <c r="DC1150" s="93">
        <v>0</v>
      </c>
      <c r="DD1150" s="91">
        <v>0</v>
      </c>
      <c r="DE1150" s="93" t="e">
        <f t="shared" si="796"/>
        <v>#VALUE!</v>
      </c>
      <c r="DF1150" s="93">
        <f t="shared" si="768"/>
        <v>0</v>
      </c>
      <c r="DG1150" s="93"/>
      <c r="DH1150" s="93">
        <v>0</v>
      </c>
      <c r="DI1150" s="93">
        <v>0</v>
      </c>
      <c r="DJ1150" s="86">
        <f t="shared" si="797"/>
        <v>0</v>
      </c>
      <c r="DK1150" s="91">
        <v>0</v>
      </c>
      <c r="DL1150" s="93"/>
      <c r="DM1150" s="93">
        <v>0</v>
      </c>
      <c r="DN1150" s="93" t="e">
        <f t="shared" si="769"/>
        <v>#VALUE!</v>
      </c>
      <c r="DO1150" s="93" t="e">
        <f t="shared" si="798"/>
        <v>#VALUE!</v>
      </c>
      <c r="DP1150" s="92" t="e">
        <f t="shared" si="799"/>
        <v>#VALUE!</v>
      </c>
      <c r="DQ1150" s="97">
        <f t="shared" si="770"/>
        <v>0</v>
      </c>
      <c r="DR1150" s="98">
        <f t="shared" si="800"/>
        <v>10</v>
      </c>
      <c r="DS1150" s="93" t="str">
        <f t="shared" si="801"/>
        <v>Mã tin sai !!!</v>
      </c>
      <c r="DT1150" s="93"/>
      <c r="DU1150" s="78" t="e">
        <f t="shared" si="771"/>
        <v>#VALUE!</v>
      </c>
      <c r="DV1150" s="78" t="e">
        <f>INDEX('08_DMGiaDat'!$L:$L,MATCH(DU1150,'08_DMGiaDat'!$R:$R,0))</f>
        <v>#VALUE!</v>
      </c>
      <c r="DW1150" s="78" t="str">
        <f t="shared" si="772"/>
        <v>5010700200100000001</v>
      </c>
      <c r="DX1150" s="78" t="str">
        <f>IFERROR(VLOOKUP(DW1150,'08_DMGiaDat'!C1118:C1119,2,FALSE),"N")</f>
        <v>N</v>
      </c>
      <c r="DY1150" s="78" t="str">
        <f t="shared" si="773"/>
        <v>50107002001001</v>
      </c>
      <c r="DZ1150" s="78" t="str">
        <f>IFERROR(VLOOKUP(DY1150,'08_DMGiaDat'!C1118:C1119,2,FALSE),"N")</f>
        <v>N</v>
      </c>
      <c r="EA1150" s="78" t="str">
        <f t="shared" si="774"/>
        <v>5010700200100000001</v>
      </c>
      <c r="EB1150" s="78" t="str">
        <f>IFERROR(VLOOKUP(EA1150,'08_DMGiaDat'!C1118:C1119,2,FALSE),"N")</f>
        <v>N</v>
      </c>
      <c r="EC1150" s="92" t="e">
        <f>IF(DV1150&lt;&gt;"N",DV1150,IF(DX1150&lt;&gt;"N",DX1150,IF(DZ1150&lt;&gt;"N",DZ1150*VLOOKUP(LEFT(CB1150,3),'03_DMMucDich'!C1102:C1106,5,FALSE),IF(EB1150&lt;&gt;"N",EB1150*VLOOKUP(LEFT(CB1150,3),'03_DMMucDich'!C1102:C1106,5,FALSE),"N/A"))))</f>
        <v>#VALUE!</v>
      </c>
    </row>
    <row r="1151" spans="1:133" s="34" customFormat="1" ht="16" x14ac:dyDescent="0.2">
      <c r="A1151" s="85">
        <v>1137</v>
      </c>
      <c r="B1151" s="86"/>
      <c r="C1151" s="87"/>
      <c r="D1151" s="141"/>
      <c r="E1151" s="86"/>
      <c r="F1151" s="88"/>
      <c r="G1151" s="88" t="s">
        <v>5718</v>
      </c>
      <c r="H1151" s="151">
        <v>2022</v>
      </c>
      <c r="I1151" s="86"/>
      <c r="J1151" s="86"/>
      <c r="K1151" s="145"/>
      <c r="L1151" s="105"/>
      <c r="M1151" s="86"/>
      <c r="N1151" s="105"/>
      <c r="O1151" s="105"/>
      <c r="P1151" s="86"/>
      <c r="Q1151" s="86"/>
      <c r="R1151" s="153"/>
      <c r="S1151" s="86"/>
      <c r="T1151" s="86"/>
      <c r="U1151" s="86"/>
      <c r="V1151" s="86" t="str">
        <f t="shared" si="781"/>
        <v xml:space="preserve">, </v>
      </c>
      <c r="W1151" s="86"/>
      <c r="X1151" s="86"/>
      <c r="Y1151" s="86"/>
      <c r="Z1151" s="88"/>
      <c r="AA1151" s="105"/>
      <c r="AB1151" s="86"/>
      <c r="AC1151" s="90"/>
      <c r="AD1151" s="86"/>
      <c r="AE1151" s="86"/>
      <c r="AF1151" s="86"/>
      <c r="AG1151" s="86"/>
      <c r="AH1151" s="160"/>
      <c r="AI1151" s="153"/>
      <c r="AJ1151" s="153"/>
      <c r="AK1151" s="86"/>
      <c r="AL1151" s="86"/>
      <c r="AM1151" s="153"/>
      <c r="AN1151" s="153"/>
      <c r="AO1151" s="165"/>
      <c r="AP1151" s="153"/>
      <c r="AQ1151" s="153"/>
      <c r="AR1151" s="166">
        <v>0</v>
      </c>
      <c r="AS1151" s="88" t="s">
        <v>5719</v>
      </c>
      <c r="AT1151" s="92">
        <f t="shared" si="792"/>
        <v>0</v>
      </c>
      <c r="AU1151" s="93">
        <v>0</v>
      </c>
      <c r="AV1151" s="93">
        <v>0</v>
      </c>
      <c r="AW1151" s="166">
        <v>0</v>
      </c>
      <c r="AX1151" s="93">
        <v>0</v>
      </c>
      <c r="AY1151" s="177"/>
      <c r="AZ1151" s="177">
        <v>0</v>
      </c>
      <c r="BA1151" s="178"/>
      <c r="BB1151" s="105"/>
      <c r="BC1151" s="105"/>
      <c r="BD1151" s="93"/>
      <c r="BE1151" s="93">
        <v>0</v>
      </c>
      <c r="BF1151" s="91">
        <v>0</v>
      </c>
      <c r="BG1151" s="94"/>
      <c r="BH1151" s="95"/>
      <c r="BI1151" s="93">
        <f t="shared" si="761"/>
        <v>0</v>
      </c>
      <c r="BJ1151" s="105">
        <f t="shared" si="762"/>
        <v>0</v>
      </c>
      <c r="BK1151" s="88">
        <f t="shared" si="763"/>
        <v>0</v>
      </c>
      <c r="BL1151" s="86">
        <f t="shared" si="764"/>
        <v>0</v>
      </c>
      <c r="BM1151" s="105">
        <f t="shared" si="765"/>
        <v>0</v>
      </c>
      <c r="BN1151" s="86">
        <f t="shared" si="766"/>
        <v>0</v>
      </c>
      <c r="BO1151" s="86">
        <f t="shared" si="767"/>
        <v>0</v>
      </c>
      <c r="BP1151" s="86">
        <f t="shared" si="782"/>
        <v>0</v>
      </c>
      <c r="BQ1151" s="160"/>
      <c r="BR1151" s="86" t="s">
        <v>5720</v>
      </c>
      <c r="BS1151" s="88" t="s">
        <v>5721</v>
      </c>
      <c r="BT1151" s="86" t="s">
        <v>5722</v>
      </c>
      <c r="BU1151" s="86"/>
      <c r="BV1151" s="86">
        <f t="shared" si="783"/>
        <v>0</v>
      </c>
      <c r="BW1151" s="105" t="str">
        <f t="shared" si="784"/>
        <v/>
      </c>
      <c r="BX1151" s="86">
        <f t="shared" si="778"/>
        <v>0</v>
      </c>
      <c r="BY1151" s="86">
        <f t="shared" si="779"/>
        <v>0</v>
      </c>
      <c r="BZ1151" s="91">
        <f t="shared" si="780"/>
        <v>0</v>
      </c>
      <c r="CA1151" s="91">
        <v>0</v>
      </c>
      <c r="CB1151" s="96" t="s">
        <v>5719</v>
      </c>
      <c r="CC1151" s="91">
        <f t="shared" si="785"/>
        <v>0</v>
      </c>
      <c r="CD1151" s="91">
        <f t="shared" si="786"/>
        <v>0</v>
      </c>
      <c r="CE1151" s="93">
        <f t="shared" si="787"/>
        <v>0</v>
      </c>
      <c r="CF1151" s="93">
        <f t="shared" si="788"/>
        <v>0</v>
      </c>
      <c r="CG1151" s="105"/>
      <c r="CH1151" s="105"/>
      <c r="CI1151" s="86"/>
      <c r="CJ1151" s="188"/>
      <c r="CK1151" s="181">
        <f t="shared" si="789"/>
        <v>0</v>
      </c>
      <c r="CL1151" s="181">
        <f t="shared" si="790"/>
        <v>0</v>
      </c>
      <c r="CM1151" s="86" t="s">
        <v>5723</v>
      </c>
      <c r="CN1151" s="182"/>
      <c r="CO1151" s="183"/>
      <c r="CP1151" s="86" t="s">
        <v>5724</v>
      </c>
      <c r="CQ1151" s="153"/>
      <c r="CR1151" s="187" t="e">
        <f t="shared" si="791"/>
        <v>#VALUE!</v>
      </c>
      <c r="CS1151" s="188">
        <v>0</v>
      </c>
      <c r="CT1151" s="188" t="e">
        <f t="shared" si="793"/>
        <v>#VALUE!</v>
      </c>
      <c r="CU1151" s="93"/>
      <c r="CV1151" s="94">
        <f t="shared" si="775"/>
        <v>0</v>
      </c>
      <c r="CW1151" s="93">
        <f t="shared" si="776"/>
        <v>0</v>
      </c>
      <c r="CX1151" s="86">
        <f t="shared" si="777"/>
        <v>0</v>
      </c>
      <c r="CY1151" s="93" t="e">
        <f t="shared" si="794"/>
        <v>#VALUE!</v>
      </c>
      <c r="CZ1151" s="93">
        <v>0</v>
      </c>
      <c r="DA1151" s="93">
        <v>0</v>
      </c>
      <c r="DB1151" s="93" t="e">
        <f t="shared" si="795"/>
        <v>#VALUE!</v>
      </c>
      <c r="DC1151" s="93">
        <v>0</v>
      </c>
      <c r="DD1151" s="91">
        <v>0</v>
      </c>
      <c r="DE1151" s="93" t="e">
        <f t="shared" si="796"/>
        <v>#VALUE!</v>
      </c>
      <c r="DF1151" s="93">
        <f t="shared" si="768"/>
        <v>0</v>
      </c>
      <c r="DG1151" s="93"/>
      <c r="DH1151" s="93">
        <v>0</v>
      </c>
      <c r="DI1151" s="93">
        <v>0</v>
      </c>
      <c r="DJ1151" s="86">
        <f t="shared" si="797"/>
        <v>0</v>
      </c>
      <c r="DK1151" s="91">
        <v>0</v>
      </c>
      <c r="DL1151" s="93"/>
      <c r="DM1151" s="93">
        <v>0</v>
      </c>
      <c r="DN1151" s="93" t="e">
        <f t="shared" si="769"/>
        <v>#VALUE!</v>
      </c>
      <c r="DO1151" s="93" t="e">
        <f t="shared" si="798"/>
        <v>#VALUE!</v>
      </c>
      <c r="DP1151" s="92" t="e">
        <f t="shared" si="799"/>
        <v>#VALUE!</v>
      </c>
      <c r="DQ1151" s="97">
        <f t="shared" si="770"/>
        <v>0</v>
      </c>
      <c r="DR1151" s="98">
        <f t="shared" si="800"/>
        <v>10</v>
      </c>
      <c r="DS1151" s="93" t="str">
        <f t="shared" si="801"/>
        <v>Mã tin sai !!!</v>
      </c>
      <c r="DT1151" s="93"/>
      <c r="DU1151" s="78" t="e">
        <f t="shared" si="771"/>
        <v>#VALUE!</v>
      </c>
      <c r="DV1151" s="78" t="e">
        <f>INDEX('08_DMGiaDat'!$L:$L,MATCH(DU1151,'08_DMGiaDat'!$R:$R,0))</f>
        <v>#VALUE!</v>
      </c>
      <c r="DW1151" s="78" t="str">
        <f t="shared" si="772"/>
        <v>5010700200100000001</v>
      </c>
      <c r="DX1151" s="78" t="str">
        <f>IFERROR(VLOOKUP(DW1151,'08_DMGiaDat'!C1118:C1119,2,FALSE),"N")</f>
        <v>N</v>
      </c>
      <c r="DY1151" s="78" t="str">
        <f t="shared" si="773"/>
        <v>50107002001001</v>
      </c>
      <c r="DZ1151" s="78" t="str">
        <f>IFERROR(VLOOKUP(DY1151,'08_DMGiaDat'!C1118:C1119,2,FALSE),"N")</f>
        <v>N</v>
      </c>
      <c r="EA1151" s="78" t="str">
        <f t="shared" si="774"/>
        <v>5010700200100000001</v>
      </c>
      <c r="EB1151" s="78" t="str">
        <f>IFERROR(VLOOKUP(EA1151,'08_DMGiaDat'!C1118:C1119,2,FALSE),"N")</f>
        <v>N</v>
      </c>
      <c r="EC1151" s="92" t="e">
        <f>IF(DV1151&lt;&gt;"N",DV1151,IF(DX1151&lt;&gt;"N",DX1151,IF(DZ1151&lt;&gt;"N",DZ1151*VLOOKUP(LEFT(CB1151,3),'03_DMMucDich'!C1102:C1106,5,FALSE),IF(EB1151&lt;&gt;"N",EB1151*VLOOKUP(LEFT(CB1151,3),'03_DMMucDich'!C1102:C1106,5,FALSE),"N/A"))))</f>
        <v>#VALUE!</v>
      </c>
    </row>
    <row r="1152" spans="1:133" s="34" customFormat="1" ht="16" x14ac:dyDescent="0.2">
      <c r="A1152" s="85">
        <v>1138</v>
      </c>
      <c r="B1152" s="86"/>
      <c r="C1152" s="87"/>
      <c r="D1152" s="141"/>
      <c r="E1152" s="86"/>
      <c r="F1152" s="88"/>
      <c r="G1152" s="88" t="s">
        <v>5718</v>
      </c>
      <c r="H1152" s="151">
        <v>2022</v>
      </c>
      <c r="I1152" s="86"/>
      <c r="J1152" s="86"/>
      <c r="K1152" s="145"/>
      <c r="L1152" s="105"/>
      <c r="M1152" s="86"/>
      <c r="N1152" s="105"/>
      <c r="O1152" s="105"/>
      <c r="P1152" s="86"/>
      <c r="Q1152" s="86"/>
      <c r="R1152" s="153"/>
      <c r="S1152" s="86"/>
      <c r="T1152" s="86"/>
      <c r="U1152" s="86"/>
      <c r="V1152" s="86" t="str">
        <f t="shared" si="781"/>
        <v xml:space="preserve">, </v>
      </c>
      <c r="W1152" s="86"/>
      <c r="X1152" s="86"/>
      <c r="Y1152" s="86"/>
      <c r="Z1152" s="88"/>
      <c r="AA1152" s="105"/>
      <c r="AB1152" s="86"/>
      <c r="AC1152" s="90"/>
      <c r="AD1152" s="86"/>
      <c r="AE1152" s="86"/>
      <c r="AF1152" s="86"/>
      <c r="AG1152" s="86"/>
      <c r="AH1152" s="160"/>
      <c r="AI1152" s="153"/>
      <c r="AJ1152" s="153"/>
      <c r="AK1152" s="86"/>
      <c r="AL1152" s="86"/>
      <c r="AM1152" s="153"/>
      <c r="AN1152" s="153"/>
      <c r="AO1152" s="165"/>
      <c r="AP1152" s="153"/>
      <c r="AQ1152" s="153"/>
      <c r="AR1152" s="166">
        <v>0</v>
      </c>
      <c r="AS1152" s="88" t="s">
        <v>5719</v>
      </c>
      <c r="AT1152" s="92">
        <f t="shared" si="792"/>
        <v>0</v>
      </c>
      <c r="AU1152" s="93">
        <v>0</v>
      </c>
      <c r="AV1152" s="93">
        <v>0</v>
      </c>
      <c r="AW1152" s="166">
        <v>0</v>
      </c>
      <c r="AX1152" s="93">
        <v>0</v>
      </c>
      <c r="AY1152" s="177"/>
      <c r="AZ1152" s="177">
        <v>0</v>
      </c>
      <c r="BA1152" s="178"/>
      <c r="BB1152" s="105"/>
      <c r="BC1152" s="105"/>
      <c r="BD1152" s="93"/>
      <c r="BE1152" s="93">
        <v>0</v>
      </c>
      <c r="BF1152" s="91">
        <v>0</v>
      </c>
      <c r="BG1152" s="94"/>
      <c r="BH1152" s="95"/>
      <c r="BI1152" s="93">
        <f t="shared" si="761"/>
        <v>0</v>
      </c>
      <c r="BJ1152" s="105">
        <f t="shared" si="762"/>
        <v>0</v>
      </c>
      <c r="BK1152" s="88">
        <f t="shared" si="763"/>
        <v>0</v>
      </c>
      <c r="BL1152" s="86">
        <f t="shared" si="764"/>
        <v>0</v>
      </c>
      <c r="BM1152" s="105">
        <f t="shared" si="765"/>
        <v>0</v>
      </c>
      <c r="BN1152" s="86">
        <f t="shared" si="766"/>
        <v>0</v>
      </c>
      <c r="BO1152" s="86">
        <f t="shared" si="767"/>
        <v>0</v>
      </c>
      <c r="BP1152" s="86">
        <f t="shared" si="782"/>
        <v>0</v>
      </c>
      <c r="BQ1152" s="160"/>
      <c r="BR1152" s="86" t="s">
        <v>5720</v>
      </c>
      <c r="BS1152" s="88" t="s">
        <v>5721</v>
      </c>
      <c r="BT1152" s="86" t="s">
        <v>5722</v>
      </c>
      <c r="BU1152" s="86"/>
      <c r="BV1152" s="86">
        <f t="shared" si="783"/>
        <v>0</v>
      </c>
      <c r="BW1152" s="105" t="str">
        <f t="shared" si="784"/>
        <v/>
      </c>
      <c r="BX1152" s="86">
        <f t="shared" si="778"/>
        <v>0</v>
      </c>
      <c r="BY1152" s="86">
        <f t="shared" si="779"/>
        <v>0</v>
      </c>
      <c r="BZ1152" s="91">
        <f t="shared" si="780"/>
        <v>0</v>
      </c>
      <c r="CA1152" s="91">
        <v>0</v>
      </c>
      <c r="CB1152" s="96" t="s">
        <v>5719</v>
      </c>
      <c r="CC1152" s="91">
        <f t="shared" si="785"/>
        <v>0</v>
      </c>
      <c r="CD1152" s="91">
        <f t="shared" si="786"/>
        <v>0</v>
      </c>
      <c r="CE1152" s="93">
        <f t="shared" si="787"/>
        <v>0</v>
      </c>
      <c r="CF1152" s="93">
        <f t="shared" si="788"/>
        <v>0</v>
      </c>
      <c r="CG1152" s="105"/>
      <c r="CH1152" s="105"/>
      <c r="CI1152" s="86"/>
      <c r="CJ1152" s="188"/>
      <c r="CK1152" s="181">
        <f t="shared" si="789"/>
        <v>0</v>
      </c>
      <c r="CL1152" s="181">
        <f t="shared" si="790"/>
        <v>0</v>
      </c>
      <c r="CM1152" s="86" t="s">
        <v>5723</v>
      </c>
      <c r="CN1152" s="182"/>
      <c r="CO1152" s="183"/>
      <c r="CP1152" s="86" t="s">
        <v>5724</v>
      </c>
      <c r="CQ1152" s="153"/>
      <c r="CR1152" s="187" t="e">
        <f t="shared" si="791"/>
        <v>#VALUE!</v>
      </c>
      <c r="CS1152" s="188">
        <v>0</v>
      </c>
      <c r="CT1152" s="188" t="e">
        <f t="shared" si="793"/>
        <v>#VALUE!</v>
      </c>
      <c r="CU1152" s="93"/>
      <c r="CV1152" s="94">
        <f t="shared" si="775"/>
        <v>0</v>
      </c>
      <c r="CW1152" s="93">
        <f t="shared" si="776"/>
        <v>0</v>
      </c>
      <c r="CX1152" s="86">
        <f t="shared" si="777"/>
        <v>0</v>
      </c>
      <c r="CY1152" s="93" t="e">
        <f t="shared" si="794"/>
        <v>#VALUE!</v>
      </c>
      <c r="CZ1152" s="93">
        <v>0</v>
      </c>
      <c r="DA1152" s="93">
        <v>0</v>
      </c>
      <c r="DB1152" s="93" t="e">
        <f t="shared" si="795"/>
        <v>#VALUE!</v>
      </c>
      <c r="DC1152" s="93">
        <v>0</v>
      </c>
      <c r="DD1152" s="91">
        <v>0</v>
      </c>
      <c r="DE1152" s="93" t="e">
        <f t="shared" si="796"/>
        <v>#VALUE!</v>
      </c>
      <c r="DF1152" s="93">
        <f t="shared" si="768"/>
        <v>0</v>
      </c>
      <c r="DG1152" s="93"/>
      <c r="DH1152" s="93">
        <v>0</v>
      </c>
      <c r="DI1152" s="93">
        <v>0</v>
      </c>
      <c r="DJ1152" s="86">
        <f t="shared" si="797"/>
        <v>0</v>
      </c>
      <c r="DK1152" s="91">
        <v>0</v>
      </c>
      <c r="DL1152" s="93"/>
      <c r="DM1152" s="93">
        <v>0</v>
      </c>
      <c r="DN1152" s="93" t="e">
        <f t="shared" si="769"/>
        <v>#VALUE!</v>
      </c>
      <c r="DO1152" s="93" t="e">
        <f t="shared" si="798"/>
        <v>#VALUE!</v>
      </c>
      <c r="DP1152" s="92" t="e">
        <f t="shared" si="799"/>
        <v>#VALUE!</v>
      </c>
      <c r="DQ1152" s="97">
        <f t="shared" si="770"/>
        <v>0</v>
      </c>
      <c r="DR1152" s="98">
        <f t="shared" si="800"/>
        <v>10</v>
      </c>
      <c r="DS1152" s="93" t="str">
        <f t="shared" si="801"/>
        <v>Mã tin sai !!!</v>
      </c>
      <c r="DT1152" s="93"/>
      <c r="DU1152" s="78" t="e">
        <f t="shared" si="771"/>
        <v>#VALUE!</v>
      </c>
      <c r="DV1152" s="78" t="e">
        <f>INDEX('08_DMGiaDat'!$L:$L,MATCH(DU1152,'08_DMGiaDat'!$R:$R,0))</f>
        <v>#VALUE!</v>
      </c>
      <c r="DW1152" s="78" t="str">
        <f t="shared" si="772"/>
        <v>5010700200100000001</v>
      </c>
      <c r="DX1152" s="78" t="str">
        <f>IFERROR(VLOOKUP(DW1152,'08_DMGiaDat'!C1118:C1119,2,FALSE),"N")</f>
        <v>N</v>
      </c>
      <c r="DY1152" s="78" t="str">
        <f t="shared" si="773"/>
        <v>50107002001001</v>
      </c>
      <c r="DZ1152" s="78" t="str">
        <f>IFERROR(VLOOKUP(DY1152,'08_DMGiaDat'!C1118:C1119,2,FALSE),"N")</f>
        <v>N</v>
      </c>
      <c r="EA1152" s="78" t="str">
        <f t="shared" si="774"/>
        <v>5010700200100000001</v>
      </c>
      <c r="EB1152" s="78" t="str">
        <f>IFERROR(VLOOKUP(EA1152,'08_DMGiaDat'!C1118:C1119,2,FALSE),"N")</f>
        <v>N</v>
      </c>
      <c r="EC1152" s="92" t="e">
        <f>IF(DV1152&lt;&gt;"N",DV1152,IF(DX1152&lt;&gt;"N",DX1152,IF(DZ1152&lt;&gt;"N",DZ1152*VLOOKUP(LEFT(CB1152,3),'03_DMMucDich'!C1102:C1106,5,FALSE),IF(EB1152&lt;&gt;"N",EB1152*VLOOKUP(LEFT(CB1152,3),'03_DMMucDich'!C1102:C1106,5,FALSE),"N/A"))))</f>
        <v>#VALUE!</v>
      </c>
    </row>
    <row r="1153" spans="1:133" s="34" customFormat="1" ht="16" x14ac:dyDescent="0.2">
      <c r="A1153" s="85">
        <v>1139</v>
      </c>
      <c r="B1153" s="86"/>
      <c r="C1153" s="87"/>
      <c r="D1153" s="141"/>
      <c r="E1153" s="86"/>
      <c r="F1153" s="88"/>
      <c r="G1153" s="88" t="s">
        <v>5718</v>
      </c>
      <c r="H1153" s="151">
        <v>2022</v>
      </c>
      <c r="I1153" s="86"/>
      <c r="J1153" s="86"/>
      <c r="K1153" s="145"/>
      <c r="L1153" s="105"/>
      <c r="M1153" s="86"/>
      <c r="N1153" s="105"/>
      <c r="O1153" s="105"/>
      <c r="P1153" s="86"/>
      <c r="Q1153" s="86"/>
      <c r="R1153" s="153"/>
      <c r="S1153" s="86"/>
      <c r="T1153" s="86"/>
      <c r="U1153" s="86"/>
      <c r="V1153" s="86" t="str">
        <f t="shared" si="781"/>
        <v xml:space="preserve">, </v>
      </c>
      <c r="W1153" s="86"/>
      <c r="X1153" s="86"/>
      <c r="Y1153" s="86"/>
      <c r="Z1153" s="88"/>
      <c r="AA1153" s="105"/>
      <c r="AB1153" s="86"/>
      <c r="AC1153" s="90"/>
      <c r="AD1153" s="86"/>
      <c r="AE1153" s="86"/>
      <c r="AF1153" s="86"/>
      <c r="AG1153" s="86"/>
      <c r="AH1153" s="160"/>
      <c r="AI1153" s="153"/>
      <c r="AJ1153" s="153"/>
      <c r="AK1153" s="86"/>
      <c r="AL1153" s="86"/>
      <c r="AM1153" s="153"/>
      <c r="AN1153" s="153"/>
      <c r="AO1153" s="165"/>
      <c r="AP1153" s="153"/>
      <c r="AQ1153" s="153"/>
      <c r="AR1153" s="166">
        <v>0</v>
      </c>
      <c r="AS1153" s="88" t="s">
        <v>5719</v>
      </c>
      <c r="AT1153" s="92">
        <f t="shared" si="792"/>
        <v>0</v>
      </c>
      <c r="AU1153" s="93">
        <v>0</v>
      </c>
      <c r="AV1153" s="93">
        <v>0</v>
      </c>
      <c r="AW1153" s="166">
        <v>0</v>
      </c>
      <c r="AX1153" s="93">
        <v>0</v>
      </c>
      <c r="AY1153" s="177"/>
      <c r="AZ1153" s="177">
        <v>0</v>
      </c>
      <c r="BA1153" s="178"/>
      <c r="BB1153" s="105"/>
      <c r="BC1153" s="105"/>
      <c r="BD1153" s="93"/>
      <c r="BE1153" s="93">
        <v>0</v>
      </c>
      <c r="BF1153" s="91">
        <v>0</v>
      </c>
      <c r="BG1153" s="94"/>
      <c r="BH1153" s="95"/>
      <c r="BI1153" s="93">
        <f t="shared" si="761"/>
        <v>0</v>
      </c>
      <c r="BJ1153" s="105">
        <f t="shared" si="762"/>
        <v>0</v>
      </c>
      <c r="BK1153" s="88">
        <f t="shared" si="763"/>
        <v>0</v>
      </c>
      <c r="BL1153" s="86">
        <f t="shared" si="764"/>
        <v>0</v>
      </c>
      <c r="BM1153" s="105">
        <f t="shared" si="765"/>
        <v>0</v>
      </c>
      <c r="BN1153" s="86">
        <f t="shared" si="766"/>
        <v>0</v>
      </c>
      <c r="BO1153" s="86">
        <f t="shared" si="767"/>
        <v>0</v>
      </c>
      <c r="BP1153" s="86">
        <f t="shared" si="782"/>
        <v>0</v>
      </c>
      <c r="BQ1153" s="160"/>
      <c r="BR1153" s="86" t="s">
        <v>5720</v>
      </c>
      <c r="BS1153" s="88" t="s">
        <v>5721</v>
      </c>
      <c r="BT1153" s="86" t="s">
        <v>5722</v>
      </c>
      <c r="BU1153" s="86"/>
      <c r="BV1153" s="86">
        <f t="shared" si="783"/>
        <v>0</v>
      </c>
      <c r="BW1153" s="105" t="str">
        <f t="shared" si="784"/>
        <v/>
      </c>
      <c r="BX1153" s="86">
        <f t="shared" si="778"/>
        <v>0</v>
      </c>
      <c r="BY1153" s="86">
        <f t="shared" si="779"/>
        <v>0</v>
      </c>
      <c r="BZ1153" s="91">
        <f t="shared" si="780"/>
        <v>0</v>
      </c>
      <c r="CA1153" s="91">
        <v>0</v>
      </c>
      <c r="CB1153" s="96" t="s">
        <v>5719</v>
      </c>
      <c r="CC1153" s="91">
        <f t="shared" si="785"/>
        <v>0</v>
      </c>
      <c r="CD1153" s="91">
        <f t="shared" si="786"/>
        <v>0</v>
      </c>
      <c r="CE1153" s="93">
        <f t="shared" si="787"/>
        <v>0</v>
      </c>
      <c r="CF1153" s="93">
        <f t="shared" si="788"/>
        <v>0</v>
      </c>
      <c r="CG1153" s="105"/>
      <c r="CH1153" s="105"/>
      <c r="CI1153" s="86"/>
      <c r="CJ1153" s="188"/>
      <c r="CK1153" s="181">
        <f t="shared" si="789"/>
        <v>0</v>
      </c>
      <c r="CL1153" s="181">
        <f t="shared" si="790"/>
        <v>0</v>
      </c>
      <c r="CM1153" s="86" t="s">
        <v>5723</v>
      </c>
      <c r="CN1153" s="182"/>
      <c r="CO1153" s="183"/>
      <c r="CP1153" s="86" t="s">
        <v>5724</v>
      </c>
      <c r="CQ1153" s="153"/>
      <c r="CR1153" s="187" t="e">
        <f t="shared" si="791"/>
        <v>#VALUE!</v>
      </c>
      <c r="CS1153" s="188">
        <v>0</v>
      </c>
      <c r="CT1153" s="188" t="e">
        <f t="shared" si="793"/>
        <v>#VALUE!</v>
      </c>
      <c r="CU1153" s="93"/>
      <c r="CV1153" s="94">
        <f t="shared" si="775"/>
        <v>0</v>
      </c>
      <c r="CW1153" s="93">
        <f t="shared" si="776"/>
        <v>0</v>
      </c>
      <c r="CX1153" s="86">
        <f t="shared" si="777"/>
        <v>0</v>
      </c>
      <c r="CY1153" s="93" t="e">
        <f t="shared" si="794"/>
        <v>#VALUE!</v>
      </c>
      <c r="CZ1153" s="93">
        <v>0</v>
      </c>
      <c r="DA1153" s="93">
        <v>0</v>
      </c>
      <c r="DB1153" s="93" t="e">
        <f t="shared" si="795"/>
        <v>#VALUE!</v>
      </c>
      <c r="DC1153" s="93">
        <v>0</v>
      </c>
      <c r="DD1153" s="91">
        <v>0</v>
      </c>
      <c r="DE1153" s="93" t="e">
        <f t="shared" si="796"/>
        <v>#VALUE!</v>
      </c>
      <c r="DF1153" s="93">
        <f t="shared" si="768"/>
        <v>0</v>
      </c>
      <c r="DG1153" s="93"/>
      <c r="DH1153" s="93">
        <v>0</v>
      </c>
      <c r="DI1153" s="93">
        <v>0</v>
      </c>
      <c r="DJ1153" s="86">
        <f t="shared" si="797"/>
        <v>0</v>
      </c>
      <c r="DK1153" s="91">
        <v>0</v>
      </c>
      <c r="DL1153" s="93"/>
      <c r="DM1153" s="93">
        <v>0</v>
      </c>
      <c r="DN1153" s="93" t="e">
        <f t="shared" si="769"/>
        <v>#VALUE!</v>
      </c>
      <c r="DO1153" s="93" t="e">
        <f t="shared" si="798"/>
        <v>#VALUE!</v>
      </c>
      <c r="DP1153" s="92" t="e">
        <f t="shared" si="799"/>
        <v>#VALUE!</v>
      </c>
      <c r="DQ1153" s="97">
        <f t="shared" si="770"/>
        <v>0</v>
      </c>
      <c r="DR1153" s="98">
        <f t="shared" si="800"/>
        <v>10</v>
      </c>
      <c r="DS1153" s="93" t="str">
        <f t="shared" si="801"/>
        <v>Mã tin sai !!!</v>
      </c>
      <c r="DT1153" s="93"/>
      <c r="DU1153" s="78" t="e">
        <f t="shared" si="771"/>
        <v>#VALUE!</v>
      </c>
      <c r="DV1153" s="78" t="e">
        <f>INDEX('08_DMGiaDat'!$L:$L,MATCH(DU1153,'08_DMGiaDat'!$R:$R,0))</f>
        <v>#VALUE!</v>
      </c>
      <c r="DW1153" s="78" t="str">
        <f t="shared" si="772"/>
        <v>5010700200100000001</v>
      </c>
      <c r="DX1153" s="78" t="str">
        <f>IFERROR(VLOOKUP(DW1153,'08_DMGiaDat'!C1118:C1119,2,FALSE),"N")</f>
        <v>N</v>
      </c>
      <c r="DY1153" s="78" t="str">
        <f t="shared" si="773"/>
        <v>50107002001001</v>
      </c>
      <c r="DZ1153" s="78" t="str">
        <f>IFERROR(VLOOKUP(DY1153,'08_DMGiaDat'!C1118:C1119,2,FALSE),"N")</f>
        <v>N</v>
      </c>
      <c r="EA1153" s="78" t="str">
        <f t="shared" si="774"/>
        <v>5010700200100000001</v>
      </c>
      <c r="EB1153" s="78" t="str">
        <f>IFERROR(VLOOKUP(EA1153,'08_DMGiaDat'!C1118:C1119,2,FALSE),"N")</f>
        <v>N</v>
      </c>
      <c r="EC1153" s="92" t="e">
        <f>IF(DV1153&lt;&gt;"N",DV1153,IF(DX1153&lt;&gt;"N",DX1153,IF(DZ1153&lt;&gt;"N",DZ1153*VLOOKUP(LEFT(CB1153,3),'03_DMMucDich'!C1102:C1106,5,FALSE),IF(EB1153&lt;&gt;"N",EB1153*VLOOKUP(LEFT(CB1153,3),'03_DMMucDich'!C1102:C1106,5,FALSE),"N/A"))))</f>
        <v>#VALUE!</v>
      </c>
    </row>
    <row r="1154" spans="1:133" s="34" customFormat="1" ht="16" x14ac:dyDescent="0.2">
      <c r="A1154" s="85">
        <v>1140</v>
      </c>
      <c r="B1154" s="86"/>
      <c r="C1154" s="87"/>
      <c r="D1154" s="141"/>
      <c r="E1154" s="86"/>
      <c r="F1154" s="88"/>
      <c r="G1154" s="88" t="s">
        <v>5718</v>
      </c>
      <c r="H1154" s="151">
        <v>2022</v>
      </c>
      <c r="I1154" s="86"/>
      <c r="J1154" s="86"/>
      <c r="K1154" s="145"/>
      <c r="L1154" s="105"/>
      <c r="M1154" s="86"/>
      <c r="N1154" s="105"/>
      <c r="O1154" s="105"/>
      <c r="P1154" s="86"/>
      <c r="Q1154" s="86"/>
      <c r="R1154" s="153"/>
      <c r="S1154" s="86"/>
      <c r="T1154" s="86"/>
      <c r="U1154" s="86"/>
      <c r="V1154" s="86" t="str">
        <f t="shared" si="781"/>
        <v xml:space="preserve">, </v>
      </c>
      <c r="W1154" s="86"/>
      <c r="X1154" s="86"/>
      <c r="Y1154" s="86"/>
      <c r="Z1154" s="88"/>
      <c r="AA1154" s="105"/>
      <c r="AB1154" s="86"/>
      <c r="AC1154" s="90"/>
      <c r="AD1154" s="86"/>
      <c r="AE1154" s="86"/>
      <c r="AF1154" s="86"/>
      <c r="AG1154" s="86"/>
      <c r="AH1154" s="160"/>
      <c r="AI1154" s="153"/>
      <c r="AJ1154" s="153"/>
      <c r="AK1154" s="86"/>
      <c r="AL1154" s="86"/>
      <c r="AM1154" s="153"/>
      <c r="AN1154" s="153"/>
      <c r="AO1154" s="165"/>
      <c r="AP1154" s="153"/>
      <c r="AQ1154" s="153"/>
      <c r="AR1154" s="166">
        <v>0</v>
      </c>
      <c r="AS1154" s="88" t="s">
        <v>5719</v>
      </c>
      <c r="AT1154" s="92">
        <f t="shared" si="792"/>
        <v>0</v>
      </c>
      <c r="AU1154" s="93">
        <v>0</v>
      </c>
      <c r="AV1154" s="93">
        <v>0</v>
      </c>
      <c r="AW1154" s="166">
        <v>0</v>
      </c>
      <c r="AX1154" s="93">
        <v>0</v>
      </c>
      <c r="AY1154" s="177"/>
      <c r="AZ1154" s="177">
        <v>0</v>
      </c>
      <c r="BA1154" s="178"/>
      <c r="BB1154" s="105"/>
      <c r="BC1154" s="105"/>
      <c r="BD1154" s="93"/>
      <c r="BE1154" s="93">
        <v>0</v>
      </c>
      <c r="BF1154" s="91">
        <v>0</v>
      </c>
      <c r="BG1154" s="94"/>
      <c r="BH1154" s="95"/>
      <c r="BI1154" s="93">
        <f t="shared" si="761"/>
        <v>0</v>
      </c>
      <c r="BJ1154" s="105">
        <f t="shared" si="762"/>
        <v>0</v>
      </c>
      <c r="BK1154" s="88">
        <f t="shared" si="763"/>
        <v>0</v>
      </c>
      <c r="BL1154" s="86">
        <f t="shared" si="764"/>
        <v>0</v>
      </c>
      <c r="BM1154" s="105">
        <f t="shared" si="765"/>
        <v>0</v>
      </c>
      <c r="BN1154" s="86">
        <f t="shared" si="766"/>
        <v>0</v>
      </c>
      <c r="BO1154" s="86">
        <f t="shared" si="767"/>
        <v>0</v>
      </c>
      <c r="BP1154" s="86">
        <f t="shared" si="782"/>
        <v>0</v>
      </c>
      <c r="BQ1154" s="160"/>
      <c r="BR1154" s="86" t="s">
        <v>5720</v>
      </c>
      <c r="BS1154" s="88" t="s">
        <v>5721</v>
      </c>
      <c r="BT1154" s="86" t="s">
        <v>5722</v>
      </c>
      <c r="BU1154" s="86"/>
      <c r="BV1154" s="86">
        <f t="shared" si="783"/>
        <v>0</v>
      </c>
      <c r="BW1154" s="105" t="str">
        <f t="shared" si="784"/>
        <v/>
      </c>
      <c r="BX1154" s="86">
        <f t="shared" si="778"/>
        <v>0</v>
      </c>
      <c r="BY1154" s="86">
        <f t="shared" si="779"/>
        <v>0</v>
      </c>
      <c r="BZ1154" s="91">
        <f t="shared" si="780"/>
        <v>0</v>
      </c>
      <c r="CA1154" s="91">
        <v>0</v>
      </c>
      <c r="CB1154" s="96" t="s">
        <v>5719</v>
      </c>
      <c r="CC1154" s="91">
        <f t="shared" si="785"/>
        <v>0</v>
      </c>
      <c r="CD1154" s="91">
        <f t="shared" si="786"/>
        <v>0</v>
      </c>
      <c r="CE1154" s="93">
        <f t="shared" si="787"/>
        <v>0</v>
      </c>
      <c r="CF1154" s="93">
        <f t="shared" si="788"/>
        <v>0</v>
      </c>
      <c r="CG1154" s="105"/>
      <c r="CH1154" s="105"/>
      <c r="CI1154" s="86"/>
      <c r="CJ1154" s="188"/>
      <c r="CK1154" s="181">
        <f t="shared" si="789"/>
        <v>0</v>
      </c>
      <c r="CL1154" s="181">
        <f t="shared" si="790"/>
        <v>0</v>
      </c>
      <c r="CM1154" s="86" t="s">
        <v>5723</v>
      </c>
      <c r="CN1154" s="182"/>
      <c r="CO1154" s="183"/>
      <c r="CP1154" s="86" t="s">
        <v>5724</v>
      </c>
      <c r="CQ1154" s="153"/>
      <c r="CR1154" s="187" t="e">
        <f t="shared" si="791"/>
        <v>#VALUE!</v>
      </c>
      <c r="CS1154" s="188">
        <v>0</v>
      </c>
      <c r="CT1154" s="188" t="e">
        <f t="shared" si="793"/>
        <v>#VALUE!</v>
      </c>
      <c r="CU1154" s="93"/>
      <c r="CV1154" s="94">
        <f t="shared" si="775"/>
        <v>0</v>
      </c>
      <c r="CW1154" s="93">
        <f t="shared" si="776"/>
        <v>0</v>
      </c>
      <c r="CX1154" s="86">
        <f t="shared" si="777"/>
        <v>0</v>
      </c>
      <c r="CY1154" s="93" t="e">
        <f t="shared" si="794"/>
        <v>#VALUE!</v>
      </c>
      <c r="CZ1154" s="93">
        <v>0</v>
      </c>
      <c r="DA1154" s="93">
        <v>0</v>
      </c>
      <c r="DB1154" s="93" t="e">
        <f t="shared" si="795"/>
        <v>#VALUE!</v>
      </c>
      <c r="DC1154" s="93">
        <v>0</v>
      </c>
      <c r="DD1154" s="91">
        <v>0</v>
      </c>
      <c r="DE1154" s="93" t="e">
        <f t="shared" si="796"/>
        <v>#VALUE!</v>
      </c>
      <c r="DF1154" s="93">
        <f t="shared" si="768"/>
        <v>0</v>
      </c>
      <c r="DG1154" s="93"/>
      <c r="DH1154" s="93">
        <v>0</v>
      </c>
      <c r="DI1154" s="93">
        <v>0</v>
      </c>
      <c r="DJ1154" s="86">
        <f t="shared" si="797"/>
        <v>0</v>
      </c>
      <c r="DK1154" s="91">
        <v>0</v>
      </c>
      <c r="DL1154" s="93"/>
      <c r="DM1154" s="93">
        <v>0</v>
      </c>
      <c r="DN1154" s="93" t="e">
        <f t="shared" si="769"/>
        <v>#VALUE!</v>
      </c>
      <c r="DO1154" s="93" t="e">
        <f t="shared" si="798"/>
        <v>#VALUE!</v>
      </c>
      <c r="DP1154" s="92" t="e">
        <f t="shared" si="799"/>
        <v>#VALUE!</v>
      </c>
      <c r="DQ1154" s="97">
        <f t="shared" si="770"/>
        <v>0</v>
      </c>
      <c r="DR1154" s="98">
        <f t="shared" si="800"/>
        <v>10</v>
      </c>
      <c r="DS1154" s="93" t="str">
        <f t="shared" si="801"/>
        <v>Mã tin sai !!!</v>
      </c>
      <c r="DT1154" s="93"/>
      <c r="DU1154" s="78" t="e">
        <f t="shared" si="771"/>
        <v>#VALUE!</v>
      </c>
      <c r="DV1154" s="78" t="e">
        <f>INDEX('08_DMGiaDat'!$L:$L,MATCH(DU1154,'08_DMGiaDat'!$R:$R,0))</f>
        <v>#VALUE!</v>
      </c>
      <c r="DW1154" s="78" t="str">
        <f t="shared" si="772"/>
        <v>5010700200100000001</v>
      </c>
      <c r="DX1154" s="78" t="str">
        <f>IFERROR(VLOOKUP(DW1154,'08_DMGiaDat'!C1118:C1119,2,FALSE),"N")</f>
        <v>N</v>
      </c>
      <c r="DY1154" s="78" t="str">
        <f t="shared" si="773"/>
        <v>50107002001001</v>
      </c>
      <c r="DZ1154" s="78" t="str">
        <f>IFERROR(VLOOKUP(DY1154,'08_DMGiaDat'!C1118:C1119,2,FALSE),"N")</f>
        <v>N</v>
      </c>
      <c r="EA1154" s="78" t="str">
        <f t="shared" si="774"/>
        <v>5010700200100000001</v>
      </c>
      <c r="EB1154" s="78" t="str">
        <f>IFERROR(VLOOKUP(EA1154,'08_DMGiaDat'!C1118:C1119,2,FALSE),"N")</f>
        <v>N</v>
      </c>
      <c r="EC1154" s="92" t="e">
        <f>IF(DV1154&lt;&gt;"N",DV1154,IF(DX1154&lt;&gt;"N",DX1154,IF(DZ1154&lt;&gt;"N",DZ1154*VLOOKUP(LEFT(CB1154,3),'03_DMMucDich'!C1102:C1106,5,FALSE),IF(EB1154&lt;&gt;"N",EB1154*VLOOKUP(LEFT(CB1154,3),'03_DMMucDich'!C1102:C1106,5,FALSE),"N/A"))))</f>
        <v>#VALUE!</v>
      </c>
    </row>
    <row r="1155" spans="1:133" s="34" customFormat="1" ht="16" x14ac:dyDescent="0.2">
      <c r="A1155" s="85">
        <v>1141</v>
      </c>
      <c r="B1155" s="86"/>
      <c r="C1155" s="87"/>
      <c r="D1155" s="141"/>
      <c r="E1155" s="86"/>
      <c r="F1155" s="88"/>
      <c r="G1155" s="88" t="s">
        <v>5718</v>
      </c>
      <c r="H1155" s="151">
        <v>2022</v>
      </c>
      <c r="I1155" s="86"/>
      <c r="J1155" s="86"/>
      <c r="K1155" s="145"/>
      <c r="L1155" s="105"/>
      <c r="M1155" s="86"/>
      <c r="N1155" s="105"/>
      <c r="O1155" s="105"/>
      <c r="P1155" s="86"/>
      <c r="Q1155" s="86"/>
      <c r="R1155" s="153"/>
      <c r="S1155" s="86"/>
      <c r="T1155" s="86"/>
      <c r="U1155" s="86"/>
      <c r="V1155" s="86" t="str">
        <f t="shared" si="781"/>
        <v xml:space="preserve">, </v>
      </c>
      <c r="W1155" s="86"/>
      <c r="X1155" s="86"/>
      <c r="Y1155" s="86"/>
      <c r="Z1155" s="88"/>
      <c r="AA1155" s="105"/>
      <c r="AB1155" s="86"/>
      <c r="AC1155" s="90"/>
      <c r="AD1155" s="86"/>
      <c r="AE1155" s="86"/>
      <c r="AF1155" s="86"/>
      <c r="AG1155" s="86"/>
      <c r="AH1155" s="160"/>
      <c r="AI1155" s="153"/>
      <c r="AJ1155" s="153"/>
      <c r="AK1155" s="86"/>
      <c r="AL1155" s="86"/>
      <c r="AM1155" s="153"/>
      <c r="AN1155" s="153"/>
      <c r="AO1155" s="165"/>
      <c r="AP1155" s="153"/>
      <c r="AQ1155" s="153"/>
      <c r="AR1155" s="166">
        <v>0</v>
      </c>
      <c r="AS1155" s="88" t="s">
        <v>5719</v>
      </c>
      <c r="AT1155" s="92">
        <f t="shared" si="792"/>
        <v>0</v>
      </c>
      <c r="AU1155" s="93">
        <v>0</v>
      </c>
      <c r="AV1155" s="93">
        <v>0</v>
      </c>
      <c r="AW1155" s="166">
        <v>0</v>
      </c>
      <c r="AX1155" s="93">
        <v>0</v>
      </c>
      <c r="AY1155" s="177"/>
      <c r="AZ1155" s="177">
        <v>0</v>
      </c>
      <c r="BA1155" s="178"/>
      <c r="BB1155" s="105"/>
      <c r="BC1155" s="105"/>
      <c r="BD1155" s="93"/>
      <c r="BE1155" s="93">
        <v>0</v>
      </c>
      <c r="BF1155" s="91">
        <v>0</v>
      </c>
      <c r="BG1155" s="94"/>
      <c r="BH1155" s="95"/>
      <c r="BI1155" s="93">
        <f t="shared" si="761"/>
        <v>0</v>
      </c>
      <c r="BJ1155" s="105">
        <f t="shared" si="762"/>
        <v>0</v>
      </c>
      <c r="BK1155" s="88">
        <f t="shared" si="763"/>
        <v>0</v>
      </c>
      <c r="BL1155" s="86">
        <f t="shared" si="764"/>
        <v>0</v>
      </c>
      <c r="BM1155" s="105">
        <f t="shared" si="765"/>
        <v>0</v>
      </c>
      <c r="BN1155" s="86">
        <f t="shared" si="766"/>
        <v>0</v>
      </c>
      <c r="BO1155" s="86">
        <f t="shared" si="767"/>
        <v>0</v>
      </c>
      <c r="BP1155" s="86">
        <f t="shared" si="782"/>
        <v>0</v>
      </c>
      <c r="BQ1155" s="160"/>
      <c r="BR1155" s="86" t="s">
        <v>5720</v>
      </c>
      <c r="BS1155" s="88" t="s">
        <v>5721</v>
      </c>
      <c r="BT1155" s="86" t="s">
        <v>5722</v>
      </c>
      <c r="BU1155" s="86"/>
      <c r="BV1155" s="86">
        <f t="shared" si="783"/>
        <v>0</v>
      </c>
      <c r="BW1155" s="105" t="str">
        <f t="shared" si="784"/>
        <v/>
      </c>
      <c r="BX1155" s="86">
        <f t="shared" si="778"/>
        <v>0</v>
      </c>
      <c r="BY1155" s="86">
        <f t="shared" si="779"/>
        <v>0</v>
      </c>
      <c r="BZ1155" s="91">
        <f t="shared" si="780"/>
        <v>0</v>
      </c>
      <c r="CA1155" s="91">
        <v>0</v>
      </c>
      <c r="CB1155" s="96" t="s">
        <v>5719</v>
      </c>
      <c r="CC1155" s="91">
        <f t="shared" si="785"/>
        <v>0</v>
      </c>
      <c r="CD1155" s="91">
        <f t="shared" si="786"/>
        <v>0</v>
      </c>
      <c r="CE1155" s="93">
        <f t="shared" si="787"/>
        <v>0</v>
      </c>
      <c r="CF1155" s="93">
        <f t="shared" si="788"/>
        <v>0</v>
      </c>
      <c r="CG1155" s="105"/>
      <c r="CH1155" s="105"/>
      <c r="CI1155" s="86"/>
      <c r="CJ1155" s="188"/>
      <c r="CK1155" s="181">
        <f t="shared" si="789"/>
        <v>0</v>
      </c>
      <c r="CL1155" s="181">
        <f t="shared" si="790"/>
        <v>0</v>
      </c>
      <c r="CM1155" s="86" t="s">
        <v>5723</v>
      </c>
      <c r="CN1155" s="182"/>
      <c r="CO1155" s="183"/>
      <c r="CP1155" s="86" t="s">
        <v>5724</v>
      </c>
      <c r="CQ1155" s="153"/>
      <c r="CR1155" s="187" t="e">
        <f t="shared" si="791"/>
        <v>#VALUE!</v>
      </c>
      <c r="CS1155" s="188">
        <v>0</v>
      </c>
      <c r="CT1155" s="188" t="e">
        <f t="shared" si="793"/>
        <v>#VALUE!</v>
      </c>
      <c r="CU1155" s="93"/>
      <c r="CV1155" s="94">
        <f t="shared" si="775"/>
        <v>0</v>
      </c>
      <c r="CW1155" s="93">
        <f t="shared" si="776"/>
        <v>0</v>
      </c>
      <c r="CX1155" s="86">
        <f t="shared" si="777"/>
        <v>0</v>
      </c>
      <c r="CY1155" s="93" t="e">
        <f t="shared" si="794"/>
        <v>#VALUE!</v>
      </c>
      <c r="CZ1155" s="93">
        <v>0</v>
      </c>
      <c r="DA1155" s="93">
        <v>0</v>
      </c>
      <c r="DB1155" s="93" t="e">
        <f t="shared" si="795"/>
        <v>#VALUE!</v>
      </c>
      <c r="DC1155" s="93">
        <v>0</v>
      </c>
      <c r="DD1155" s="91">
        <v>0</v>
      </c>
      <c r="DE1155" s="93" t="e">
        <f t="shared" si="796"/>
        <v>#VALUE!</v>
      </c>
      <c r="DF1155" s="93">
        <f t="shared" si="768"/>
        <v>0</v>
      </c>
      <c r="DG1155" s="93"/>
      <c r="DH1155" s="93">
        <v>0</v>
      </c>
      <c r="DI1155" s="93">
        <v>0</v>
      </c>
      <c r="DJ1155" s="86">
        <f t="shared" si="797"/>
        <v>0</v>
      </c>
      <c r="DK1155" s="91">
        <v>0</v>
      </c>
      <c r="DL1155" s="93"/>
      <c r="DM1155" s="93">
        <v>0</v>
      </c>
      <c r="DN1155" s="93" t="e">
        <f t="shared" si="769"/>
        <v>#VALUE!</v>
      </c>
      <c r="DO1155" s="93" t="e">
        <f t="shared" si="798"/>
        <v>#VALUE!</v>
      </c>
      <c r="DP1155" s="92" t="e">
        <f t="shared" si="799"/>
        <v>#VALUE!</v>
      </c>
      <c r="DQ1155" s="97">
        <f t="shared" si="770"/>
        <v>0</v>
      </c>
      <c r="DR1155" s="98">
        <f t="shared" si="800"/>
        <v>10</v>
      </c>
      <c r="DS1155" s="93" t="str">
        <f t="shared" si="801"/>
        <v>Mã tin sai !!!</v>
      </c>
      <c r="DT1155" s="93"/>
      <c r="DU1155" s="78" t="e">
        <f t="shared" si="771"/>
        <v>#VALUE!</v>
      </c>
      <c r="DV1155" s="78" t="e">
        <f>INDEX('08_DMGiaDat'!$L:$L,MATCH(DU1155,'08_DMGiaDat'!$R:$R,0))</f>
        <v>#VALUE!</v>
      </c>
      <c r="DW1155" s="78" t="str">
        <f t="shared" si="772"/>
        <v>5010700200100000001</v>
      </c>
      <c r="DX1155" s="78" t="str">
        <f>IFERROR(VLOOKUP(DW1155,'08_DMGiaDat'!C1118:C1119,2,FALSE),"N")</f>
        <v>N</v>
      </c>
      <c r="DY1155" s="78" t="str">
        <f t="shared" si="773"/>
        <v>50107002001001</v>
      </c>
      <c r="DZ1155" s="78" t="str">
        <f>IFERROR(VLOOKUP(DY1155,'08_DMGiaDat'!C1118:C1119,2,FALSE),"N")</f>
        <v>N</v>
      </c>
      <c r="EA1155" s="78" t="str">
        <f t="shared" si="774"/>
        <v>5010700200100000001</v>
      </c>
      <c r="EB1155" s="78" t="str">
        <f>IFERROR(VLOOKUP(EA1155,'08_DMGiaDat'!C1118:C1119,2,FALSE),"N")</f>
        <v>N</v>
      </c>
      <c r="EC1155" s="92" t="e">
        <f>IF(DV1155&lt;&gt;"N",DV1155,IF(DX1155&lt;&gt;"N",DX1155,IF(DZ1155&lt;&gt;"N",DZ1155*VLOOKUP(LEFT(CB1155,3),'03_DMMucDich'!C1102:C1106,5,FALSE),IF(EB1155&lt;&gt;"N",EB1155*VLOOKUP(LEFT(CB1155,3),'03_DMMucDich'!C1102:C1106,5,FALSE),"N/A"))))</f>
        <v>#VALUE!</v>
      </c>
    </row>
    <row r="1156" spans="1:133" s="34" customFormat="1" ht="16" x14ac:dyDescent="0.2">
      <c r="A1156" s="85">
        <v>1142</v>
      </c>
      <c r="B1156" s="86"/>
      <c r="C1156" s="87"/>
      <c r="D1156" s="141"/>
      <c r="E1156" s="86"/>
      <c r="F1156" s="88"/>
      <c r="G1156" s="88" t="s">
        <v>5718</v>
      </c>
      <c r="H1156" s="151">
        <v>2022</v>
      </c>
      <c r="I1156" s="86"/>
      <c r="J1156" s="86"/>
      <c r="K1156" s="145"/>
      <c r="L1156" s="105"/>
      <c r="M1156" s="86"/>
      <c r="N1156" s="105"/>
      <c r="O1156" s="105"/>
      <c r="P1156" s="86"/>
      <c r="Q1156" s="86"/>
      <c r="R1156" s="153"/>
      <c r="S1156" s="86"/>
      <c r="T1156" s="86"/>
      <c r="U1156" s="86"/>
      <c r="V1156" s="86" t="str">
        <f t="shared" si="781"/>
        <v xml:space="preserve">, </v>
      </c>
      <c r="W1156" s="86"/>
      <c r="X1156" s="86"/>
      <c r="Y1156" s="86"/>
      <c r="Z1156" s="88"/>
      <c r="AA1156" s="105"/>
      <c r="AB1156" s="86"/>
      <c r="AC1156" s="90"/>
      <c r="AD1156" s="86"/>
      <c r="AE1156" s="86"/>
      <c r="AF1156" s="86"/>
      <c r="AG1156" s="86"/>
      <c r="AH1156" s="160"/>
      <c r="AI1156" s="153"/>
      <c r="AJ1156" s="153"/>
      <c r="AK1156" s="86"/>
      <c r="AL1156" s="86"/>
      <c r="AM1156" s="153"/>
      <c r="AN1156" s="153"/>
      <c r="AO1156" s="165"/>
      <c r="AP1156" s="153"/>
      <c r="AQ1156" s="153"/>
      <c r="AR1156" s="166">
        <v>0</v>
      </c>
      <c r="AS1156" s="88" t="s">
        <v>5719</v>
      </c>
      <c r="AT1156" s="92">
        <f t="shared" si="792"/>
        <v>0</v>
      </c>
      <c r="AU1156" s="93">
        <v>0</v>
      </c>
      <c r="AV1156" s="93">
        <v>0</v>
      </c>
      <c r="AW1156" s="166">
        <v>0</v>
      </c>
      <c r="AX1156" s="93">
        <v>0</v>
      </c>
      <c r="AY1156" s="177"/>
      <c r="AZ1156" s="177">
        <v>0</v>
      </c>
      <c r="BA1156" s="178"/>
      <c r="BB1156" s="105"/>
      <c r="BC1156" s="105"/>
      <c r="BD1156" s="93"/>
      <c r="BE1156" s="93">
        <v>0</v>
      </c>
      <c r="BF1156" s="91">
        <v>0</v>
      </c>
      <c r="BG1156" s="94"/>
      <c r="BH1156" s="95"/>
      <c r="BI1156" s="93">
        <f t="shared" si="761"/>
        <v>0</v>
      </c>
      <c r="BJ1156" s="105">
        <f t="shared" si="762"/>
        <v>0</v>
      </c>
      <c r="BK1156" s="88">
        <f t="shared" si="763"/>
        <v>0</v>
      </c>
      <c r="BL1156" s="86">
        <f t="shared" si="764"/>
        <v>0</v>
      </c>
      <c r="BM1156" s="105">
        <f t="shared" si="765"/>
        <v>0</v>
      </c>
      <c r="BN1156" s="86">
        <f t="shared" si="766"/>
        <v>0</v>
      </c>
      <c r="BO1156" s="86">
        <f t="shared" si="767"/>
        <v>0</v>
      </c>
      <c r="BP1156" s="86">
        <f t="shared" si="782"/>
        <v>0</v>
      </c>
      <c r="BQ1156" s="160"/>
      <c r="BR1156" s="86" t="s">
        <v>5720</v>
      </c>
      <c r="BS1156" s="88" t="s">
        <v>5721</v>
      </c>
      <c r="BT1156" s="86" t="s">
        <v>5722</v>
      </c>
      <c r="BU1156" s="86"/>
      <c r="BV1156" s="86">
        <f t="shared" si="783"/>
        <v>0</v>
      </c>
      <c r="BW1156" s="105" t="str">
        <f t="shared" si="784"/>
        <v/>
      </c>
      <c r="BX1156" s="86">
        <f t="shared" si="778"/>
        <v>0</v>
      </c>
      <c r="BY1156" s="86">
        <f t="shared" si="779"/>
        <v>0</v>
      </c>
      <c r="BZ1156" s="91">
        <f t="shared" si="780"/>
        <v>0</v>
      </c>
      <c r="CA1156" s="91">
        <v>0</v>
      </c>
      <c r="CB1156" s="96" t="s">
        <v>5719</v>
      </c>
      <c r="CC1156" s="91">
        <f t="shared" si="785"/>
        <v>0</v>
      </c>
      <c r="CD1156" s="91">
        <f t="shared" si="786"/>
        <v>0</v>
      </c>
      <c r="CE1156" s="93">
        <f t="shared" si="787"/>
        <v>0</v>
      </c>
      <c r="CF1156" s="93">
        <f t="shared" si="788"/>
        <v>0</v>
      </c>
      <c r="CG1156" s="105"/>
      <c r="CH1156" s="105"/>
      <c r="CI1156" s="86"/>
      <c r="CJ1156" s="188"/>
      <c r="CK1156" s="181">
        <f t="shared" si="789"/>
        <v>0</v>
      </c>
      <c r="CL1156" s="181">
        <f t="shared" si="790"/>
        <v>0</v>
      </c>
      <c r="CM1156" s="86" t="s">
        <v>5723</v>
      </c>
      <c r="CN1156" s="182"/>
      <c r="CO1156" s="183"/>
      <c r="CP1156" s="86" t="s">
        <v>5724</v>
      </c>
      <c r="CQ1156" s="153"/>
      <c r="CR1156" s="187" t="e">
        <f t="shared" si="791"/>
        <v>#VALUE!</v>
      </c>
      <c r="CS1156" s="188">
        <v>0</v>
      </c>
      <c r="CT1156" s="188" t="e">
        <f t="shared" si="793"/>
        <v>#VALUE!</v>
      </c>
      <c r="CU1156" s="93"/>
      <c r="CV1156" s="94">
        <f t="shared" si="775"/>
        <v>0</v>
      </c>
      <c r="CW1156" s="93">
        <f t="shared" si="776"/>
        <v>0</v>
      </c>
      <c r="CX1156" s="86">
        <f t="shared" si="777"/>
        <v>0</v>
      </c>
      <c r="CY1156" s="93" t="e">
        <f t="shared" si="794"/>
        <v>#VALUE!</v>
      </c>
      <c r="CZ1156" s="93">
        <v>0</v>
      </c>
      <c r="DA1156" s="93">
        <v>0</v>
      </c>
      <c r="DB1156" s="93" t="e">
        <f t="shared" si="795"/>
        <v>#VALUE!</v>
      </c>
      <c r="DC1156" s="93">
        <v>0</v>
      </c>
      <c r="DD1156" s="91">
        <v>0</v>
      </c>
      <c r="DE1156" s="93" t="e">
        <f t="shared" si="796"/>
        <v>#VALUE!</v>
      </c>
      <c r="DF1156" s="93">
        <f t="shared" si="768"/>
        <v>0</v>
      </c>
      <c r="DG1156" s="93"/>
      <c r="DH1156" s="93">
        <v>0</v>
      </c>
      <c r="DI1156" s="93">
        <v>0</v>
      </c>
      <c r="DJ1156" s="86">
        <f t="shared" si="797"/>
        <v>0</v>
      </c>
      <c r="DK1156" s="91">
        <v>0</v>
      </c>
      <c r="DL1156" s="93"/>
      <c r="DM1156" s="93">
        <v>0</v>
      </c>
      <c r="DN1156" s="93" t="e">
        <f t="shared" si="769"/>
        <v>#VALUE!</v>
      </c>
      <c r="DO1156" s="93" t="e">
        <f t="shared" si="798"/>
        <v>#VALUE!</v>
      </c>
      <c r="DP1156" s="92" t="e">
        <f t="shared" si="799"/>
        <v>#VALUE!</v>
      </c>
      <c r="DQ1156" s="97">
        <f t="shared" si="770"/>
        <v>0</v>
      </c>
      <c r="DR1156" s="98">
        <f t="shared" si="800"/>
        <v>10</v>
      </c>
      <c r="DS1156" s="93" t="str">
        <f t="shared" si="801"/>
        <v>Mã tin sai !!!</v>
      </c>
      <c r="DT1156" s="93"/>
      <c r="DU1156" s="78" t="e">
        <f t="shared" si="771"/>
        <v>#VALUE!</v>
      </c>
      <c r="DV1156" s="78" t="e">
        <f>INDEX('08_DMGiaDat'!$L:$L,MATCH(DU1156,'08_DMGiaDat'!$R:$R,0))</f>
        <v>#VALUE!</v>
      </c>
      <c r="DW1156" s="78" t="str">
        <f t="shared" si="772"/>
        <v>5010700200100000001</v>
      </c>
      <c r="DX1156" s="78" t="str">
        <f>IFERROR(VLOOKUP(DW1156,'08_DMGiaDat'!C1118:C1119,2,FALSE),"N")</f>
        <v>N</v>
      </c>
      <c r="DY1156" s="78" t="str">
        <f t="shared" si="773"/>
        <v>50107002001001</v>
      </c>
      <c r="DZ1156" s="78" t="str">
        <f>IFERROR(VLOOKUP(DY1156,'08_DMGiaDat'!C1118:C1119,2,FALSE),"N")</f>
        <v>N</v>
      </c>
      <c r="EA1156" s="78" t="str">
        <f t="shared" si="774"/>
        <v>5010700200100000001</v>
      </c>
      <c r="EB1156" s="78" t="str">
        <f>IFERROR(VLOOKUP(EA1156,'08_DMGiaDat'!C1118:C1119,2,FALSE),"N")</f>
        <v>N</v>
      </c>
      <c r="EC1156" s="92" t="e">
        <f>IF(DV1156&lt;&gt;"N",DV1156,IF(DX1156&lt;&gt;"N",DX1156,IF(DZ1156&lt;&gt;"N",DZ1156*VLOOKUP(LEFT(CB1156,3),'03_DMMucDich'!C1102:C1106,5,FALSE),IF(EB1156&lt;&gt;"N",EB1156*VLOOKUP(LEFT(CB1156,3),'03_DMMucDich'!C1102:C1106,5,FALSE),"N/A"))))</f>
        <v>#VALUE!</v>
      </c>
    </row>
    <row r="1157" spans="1:133" s="34" customFormat="1" ht="16" x14ac:dyDescent="0.2">
      <c r="A1157" s="85">
        <v>1143</v>
      </c>
      <c r="B1157" s="86"/>
      <c r="C1157" s="87"/>
      <c r="D1157" s="141"/>
      <c r="E1157" s="86"/>
      <c r="F1157" s="88"/>
      <c r="G1157" s="88" t="s">
        <v>5718</v>
      </c>
      <c r="H1157" s="151">
        <v>2022</v>
      </c>
      <c r="I1157" s="86"/>
      <c r="J1157" s="86"/>
      <c r="K1157" s="145"/>
      <c r="L1157" s="105"/>
      <c r="M1157" s="86"/>
      <c r="N1157" s="105"/>
      <c r="O1157" s="105"/>
      <c r="P1157" s="86"/>
      <c r="Q1157" s="86"/>
      <c r="R1157" s="153"/>
      <c r="S1157" s="86"/>
      <c r="T1157" s="86"/>
      <c r="U1157" s="86"/>
      <c r="V1157" s="86" t="str">
        <f t="shared" si="781"/>
        <v xml:space="preserve">, </v>
      </c>
      <c r="W1157" s="86"/>
      <c r="X1157" s="86"/>
      <c r="Y1157" s="86"/>
      <c r="Z1157" s="88"/>
      <c r="AA1157" s="105"/>
      <c r="AB1157" s="86"/>
      <c r="AC1157" s="90"/>
      <c r="AD1157" s="86"/>
      <c r="AE1157" s="86"/>
      <c r="AF1157" s="86"/>
      <c r="AG1157" s="86"/>
      <c r="AH1157" s="160"/>
      <c r="AI1157" s="153"/>
      <c r="AJ1157" s="153"/>
      <c r="AK1157" s="86"/>
      <c r="AL1157" s="86"/>
      <c r="AM1157" s="153"/>
      <c r="AN1157" s="153"/>
      <c r="AO1157" s="165"/>
      <c r="AP1157" s="153"/>
      <c r="AQ1157" s="153"/>
      <c r="AR1157" s="166">
        <v>0</v>
      </c>
      <c r="AS1157" s="88" t="s">
        <v>5719</v>
      </c>
      <c r="AT1157" s="92">
        <f t="shared" si="792"/>
        <v>0</v>
      </c>
      <c r="AU1157" s="93">
        <v>0</v>
      </c>
      <c r="AV1157" s="93">
        <v>0</v>
      </c>
      <c r="AW1157" s="166">
        <v>0</v>
      </c>
      <c r="AX1157" s="93">
        <v>0</v>
      </c>
      <c r="AY1157" s="177"/>
      <c r="AZ1157" s="177">
        <v>0</v>
      </c>
      <c r="BA1157" s="178"/>
      <c r="BB1157" s="105"/>
      <c r="BC1157" s="105"/>
      <c r="BD1157" s="93"/>
      <c r="BE1157" s="93">
        <v>0</v>
      </c>
      <c r="BF1157" s="91">
        <v>0</v>
      </c>
      <c r="BG1157" s="94"/>
      <c r="BH1157" s="95"/>
      <c r="BI1157" s="93">
        <f t="shared" si="761"/>
        <v>0</v>
      </c>
      <c r="BJ1157" s="105">
        <f t="shared" si="762"/>
        <v>0</v>
      </c>
      <c r="BK1157" s="88">
        <f t="shared" si="763"/>
        <v>0</v>
      </c>
      <c r="BL1157" s="86">
        <f t="shared" si="764"/>
        <v>0</v>
      </c>
      <c r="BM1157" s="105">
        <f t="shared" si="765"/>
        <v>0</v>
      </c>
      <c r="BN1157" s="86">
        <f t="shared" si="766"/>
        <v>0</v>
      </c>
      <c r="BO1157" s="86">
        <f t="shared" si="767"/>
        <v>0</v>
      </c>
      <c r="BP1157" s="86">
        <f t="shared" si="782"/>
        <v>0</v>
      </c>
      <c r="BQ1157" s="160"/>
      <c r="BR1157" s="86" t="s">
        <v>5720</v>
      </c>
      <c r="BS1157" s="88" t="s">
        <v>5721</v>
      </c>
      <c r="BT1157" s="86" t="s">
        <v>5722</v>
      </c>
      <c r="BU1157" s="86"/>
      <c r="BV1157" s="86">
        <f t="shared" si="783"/>
        <v>0</v>
      </c>
      <c r="BW1157" s="105" t="str">
        <f t="shared" si="784"/>
        <v/>
      </c>
      <c r="BX1157" s="86">
        <f t="shared" si="778"/>
        <v>0</v>
      </c>
      <c r="BY1157" s="86">
        <f t="shared" si="779"/>
        <v>0</v>
      </c>
      <c r="BZ1157" s="91">
        <f t="shared" si="780"/>
        <v>0</v>
      </c>
      <c r="CA1157" s="91">
        <v>0</v>
      </c>
      <c r="CB1157" s="96" t="s">
        <v>5719</v>
      </c>
      <c r="CC1157" s="91">
        <f t="shared" si="785"/>
        <v>0</v>
      </c>
      <c r="CD1157" s="91">
        <f t="shared" si="786"/>
        <v>0</v>
      </c>
      <c r="CE1157" s="93">
        <f t="shared" si="787"/>
        <v>0</v>
      </c>
      <c r="CF1157" s="93">
        <f t="shared" si="788"/>
        <v>0</v>
      </c>
      <c r="CG1157" s="105"/>
      <c r="CH1157" s="105"/>
      <c r="CI1157" s="86"/>
      <c r="CJ1157" s="188"/>
      <c r="CK1157" s="181">
        <f t="shared" si="789"/>
        <v>0</v>
      </c>
      <c r="CL1157" s="181">
        <f t="shared" si="790"/>
        <v>0</v>
      </c>
      <c r="CM1157" s="86" t="s">
        <v>5723</v>
      </c>
      <c r="CN1157" s="182"/>
      <c r="CO1157" s="183"/>
      <c r="CP1157" s="86" t="s">
        <v>5724</v>
      </c>
      <c r="CQ1157" s="153"/>
      <c r="CR1157" s="187" t="e">
        <f t="shared" si="791"/>
        <v>#VALUE!</v>
      </c>
      <c r="CS1157" s="188">
        <v>0</v>
      </c>
      <c r="CT1157" s="188" t="e">
        <f t="shared" si="793"/>
        <v>#VALUE!</v>
      </c>
      <c r="CU1157" s="93"/>
      <c r="CV1157" s="94">
        <f t="shared" si="775"/>
        <v>0</v>
      </c>
      <c r="CW1157" s="93">
        <f t="shared" si="776"/>
        <v>0</v>
      </c>
      <c r="CX1157" s="86">
        <f t="shared" si="777"/>
        <v>0</v>
      </c>
      <c r="CY1157" s="93" t="e">
        <f t="shared" si="794"/>
        <v>#VALUE!</v>
      </c>
      <c r="CZ1157" s="93">
        <v>0</v>
      </c>
      <c r="DA1157" s="93">
        <v>0</v>
      </c>
      <c r="DB1157" s="93" t="e">
        <f t="shared" si="795"/>
        <v>#VALUE!</v>
      </c>
      <c r="DC1157" s="93">
        <v>0</v>
      </c>
      <c r="DD1157" s="91">
        <v>0</v>
      </c>
      <c r="DE1157" s="93" t="e">
        <f t="shared" si="796"/>
        <v>#VALUE!</v>
      </c>
      <c r="DF1157" s="93">
        <f t="shared" si="768"/>
        <v>0</v>
      </c>
      <c r="DG1157" s="93"/>
      <c r="DH1157" s="93">
        <v>0</v>
      </c>
      <c r="DI1157" s="93">
        <v>0</v>
      </c>
      <c r="DJ1157" s="86">
        <f t="shared" si="797"/>
        <v>0</v>
      </c>
      <c r="DK1157" s="91">
        <v>0</v>
      </c>
      <c r="DL1157" s="93"/>
      <c r="DM1157" s="93">
        <v>0</v>
      </c>
      <c r="DN1157" s="93" t="e">
        <f t="shared" si="769"/>
        <v>#VALUE!</v>
      </c>
      <c r="DO1157" s="93" t="e">
        <f t="shared" si="798"/>
        <v>#VALUE!</v>
      </c>
      <c r="DP1157" s="92" t="e">
        <f t="shared" si="799"/>
        <v>#VALUE!</v>
      </c>
      <c r="DQ1157" s="97">
        <f t="shared" si="770"/>
        <v>0</v>
      </c>
      <c r="DR1157" s="98">
        <f t="shared" si="800"/>
        <v>10</v>
      </c>
      <c r="DS1157" s="93" t="str">
        <f t="shared" si="801"/>
        <v>Mã tin sai !!!</v>
      </c>
      <c r="DT1157" s="93"/>
      <c r="DU1157" s="78" t="e">
        <f t="shared" si="771"/>
        <v>#VALUE!</v>
      </c>
      <c r="DV1157" s="78" t="e">
        <f>INDEX('08_DMGiaDat'!$L:$L,MATCH(DU1157,'08_DMGiaDat'!$R:$R,0))</f>
        <v>#VALUE!</v>
      </c>
      <c r="DW1157" s="78" t="str">
        <f t="shared" si="772"/>
        <v>5010700200100000001</v>
      </c>
      <c r="DX1157" s="78" t="str">
        <f>IFERROR(VLOOKUP(DW1157,'08_DMGiaDat'!C1118:C1119,2,FALSE),"N")</f>
        <v>N</v>
      </c>
      <c r="DY1157" s="78" t="str">
        <f t="shared" si="773"/>
        <v>50107002001001</v>
      </c>
      <c r="DZ1157" s="78" t="str">
        <f>IFERROR(VLOOKUP(DY1157,'08_DMGiaDat'!C1118:C1119,2,FALSE),"N")</f>
        <v>N</v>
      </c>
      <c r="EA1157" s="78" t="str">
        <f t="shared" si="774"/>
        <v>5010700200100000001</v>
      </c>
      <c r="EB1157" s="78" t="str">
        <f>IFERROR(VLOOKUP(EA1157,'08_DMGiaDat'!C1118:C1119,2,FALSE),"N")</f>
        <v>N</v>
      </c>
      <c r="EC1157" s="92" t="e">
        <f>IF(DV1157&lt;&gt;"N",DV1157,IF(DX1157&lt;&gt;"N",DX1157,IF(DZ1157&lt;&gt;"N",DZ1157*VLOOKUP(LEFT(CB1157,3),'03_DMMucDich'!C1102:C1106,5,FALSE),IF(EB1157&lt;&gt;"N",EB1157*VLOOKUP(LEFT(CB1157,3),'03_DMMucDich'!C1102:C1106,5,FALSE),"N/A"))))</f>
        <v>#VALUE!</v>
      </c>
    </row>
    <row r="1158" spans="1:133" s="34" customFormat="1" ht="16" x14ac:dyDescent="0.2">
      <c r="A1158" s="85">
        <v>1144</v>
      </c>
      <c r="B1158" s="86"/>
      <c r="C1158" s="87"/>
      <c r="D1158" s="141"/>
      <c r="E1158" s="86"/>
      <c r="F1158" s="88"/>
      <c r="G1158" s="88" t="s">
        <v>5718</v>
      </c>
      <c r="H1158" s="151">
        <v>2022</v>
      </c>
      <c r="I1158" s="86"/>
      <c r="J1158" s="86"/>
      <c r="K1158" s="145"/>
      <c r="L1158" s="105"/>
      <c r="M1158" s="86"/>
      <c r="N1158" s="105"/>
      <c r="O1158" s="105"/>
      <c r="P1158" s="86"/>
      <c r="Q1158" s="86"/>
      <c r="R1158" s="153"/>
      <c r="S1158" s="86"/>
      <c r="T1158" s="86"/>
      <c r="U1158" s="86"/>
      <c r="V1158" s="86" t="str">
        <f t="shared" si="781"/>
        <v xml:space="preserve">, </v>
      </c>
      <c r="W1158" s="86"/>
      <c r="X1158" s="86"/>
      <c r="Y1158" s="86"/>
      <c r="Z1158" s="88"/>
      <c r="AA1158" s="105"/>
      <c r="AB1158" s="86"/>
      <c r="AC1158" s="90"/>
      <c r="AD1158" s="86"/>
      <c r="AE1158" s="86"/>
      <c r="AF1158" s="86"/>
      <c r="AG1158" s="86"/>
      <c r="AH1158" s="160"/>
      <c r="AI1158" s="153"/>
      <c r="AJ1158" s="153"/>
      <c r="AK1158" s="86"/>
      <c r="AL1158" s="86"/>
      <c r="AM1158" s="153"/>
      <c r="AN1158" s="153"/>
      <c r="AO1158" s="165"/>
      <c r="AP1158" s="153"/>
      <c r="AQ1158" s="153"/>
      <c r="AR1158" s="166">
        <v>0</v>
      </c>
      <c r="AS1158" s="88" t="s">
        <v>5719</v>
      </c>
      <c r="AT1158" s="92">
        <f t="shared" si="792"/>
        <v>0</v>
      </c>
      <c r="AU1158" s="93">
        <v>0</v>
      </c>
      <c r="AV1158" s="93">
        <v>0</v>
      </c>
      <c r="AW1158" s="166">
        <v>0</v>
      </c>
      <c r="AX1158" s="93">
        <v>0</v>
      </c>
      <c r="AY1158" s="177"/>
      <c r="AZ1158" s="177">
        <v>0</v>
      </c>
      <c r="BA1158" s="178"/>
      <c r="BB1158" s="105"/>
      <c r="BC1158" s="105"/>
      <c r="BD1158" s="93"/>
      <c r="BE1158" s="93">
        <v>0</v>
      </c>
      <c r="BF1158" s="91">
        <v>0</v>
      </c>
      <c r="BG1158" s="94"/>
      <c r="BH1158" s="95"/>
      <c r="BI1158" s="93">
        <f t="shared" si="761"/>
        <v>0</v>
      </c>
      <c r="BJ1158" s="105">
        <f t="shared" si="762"/>
        <v>0</v>
      </c>
      <c r="BK1158" s="88">
        <f t="shared" si="763"/>
        <v>0</v>
      </c>
      <c r="BL1158" s="86">
        <f t="shared" si="764"/>
        <v>0</v>
      </c>
      <c r="BM1158" s="105">
        <f t="shared" si="765"/>
        <v>0</v>
      </c>
      <c r="BN1158" s="86">
        <f t="shared" si="766"/>
        <v>0</v>
      </c>
      <c r="BO1158" s="86">
        <f t="shared" si="767"/>
        <v>0</v>
      </c>
      <c r="BP1158" s="86">
        <f t="shared" si="782"/>
        <v>0</v>
      </c>
      <c r="BQ1158" s="160"/>
      <c r="BR1158" s="86" t="s">
        <v>5720</v>
      </c>
      <c r="BS1158" s="88" t="s">
        <v>5721</v>
      </c>
      <c r="BT1158" s="86" t="s">
        <v>5722</v>
      </c>
      <c r="BU1158" s="86"/>
      <c r="BV1158" s="86">
        <f t="shared" si="783"/>
        <v>0</v>
      </c>
      <c r="BW1158" s="105" t="str">
        <f t="shared" si="784"/>
        <v/>
      </c>
      <c r="BX1158" s="86">
        <f t="shared" si="778"/>
        <v>0</v>
      </c>
      <c r="BY1158" s="86">
        <f t="shared" si="779"/>
        <v>0</v>
      </c>
      <c r="BZ1158" s="91">
        <f t="shared" si="780"/>
        <v>0</v>
      </c>
      <c r="CA1158" s="91">
        <v>0</v>
      </c>
      <c r="CB1158" s="96" t="s">
        <v>5719</v>
      </c>
      <c r="CC1158" s="91">
        <f t="shared" si="785"/>
        <v>0</v>
      </c>
      <c r="CD1158" s="91">
        <f t="shared" si="786"/>
        <v>0</v>
      </c>
      <c r="CE1158" s="93">
        <f t="shared" si="787"/>
        <v>0</v>
      </c>
      <c r="CF1158" s="93">
        <f t="shared" si="788"/>
        <v>0</v>
      </c>
      <c r="CG1158" s="105"/>
      <c r="CH1158" s="105"/>
      <c r="CI1158" s="86"/>
      <c r="CJ1158" s="188"/>
      <c r="CK1158" s="181">
        <f t="shared" si="789"/>
        <v>0</v>
      </c>
      <c r="CL1158" s="181">
        <f t="shared" si="790"/>
        <v>0</v>
      </c>
      <c r="CM1158" s="86" t="s">
        <v>5723</v>
      </c>
      <c r="CN1158" s="182"/>
      <c r="CO1158" s="183"/>
      <c r="CP1158" s="86" t="s">
        <v>5724</v>
      </c>
      <c r="CQ1158" s="153"/>
      <c r="CR1158" s="187" t="e">
        <f t="shared" si="791"/>
        <v>#VALUE!</v>
      </c>
      <c r="CS1158" s="188">
        <v>0</v>
      </c>
      <c r="CT1158" s="188" t="e">
        <f t="shared" si="793"/>
        <v>#VALUE!</v>
      </c>
      <c r="CU1158" s="93"/>
      <c r="CV1158" s="94">
        <f t="shared" si="775"/>
        <v>0</v>
      </c>
      <c r="CW1158" s="93">
        <f t="shared" si="776"/>
        <v>0</v>
      </c>
      <c r="CX1158" s="86">
        <f t="shared" si="777"/>
        <v>0</v>
      </c>
      <c r="CY1158" s="93" t="e">
        <f t="shared" si="794"/>
        <v>#VALUE!</v>
      </c>
      <c r="CZ1158" s="93">
        <v>0</v>
      </c>
      <c r="DA1158" s="93">
        <v>0</v>
      </c>
      <c r="DB1158" s="93" t="e">
        <f t="shared" si="795"/>
        <v>#VALUE!</v>
      </c>
      <c r="DC1158" s="93">
        <v>0</v>
      </c>
      <c r="DD1158" s="91">
        <v>0</v>
      </c>
      <c r="DE1158" s="93" t="e">
        <f t="shared" si="796"/>
        <v>#VALUE!</v>
      </c>
      <c r="DF1158" s="93">
        <f t="shared" si="768"/>
        <v>0</v>
      </c>
      <c r="DG1158" s="93"/>
      <c r="DH1158" s="93">
        <v>0</v>
      </c>
      <c r="DI1158" s="93">
        <v>0</v>
      </c>
      <c r="DJ1158" s="86">
        <f t="shared" si="797"/>
        <v>0</v>
      </c>
      <c r="DK1158" s="91">
        <v>0</v>
      </c>
      <c r="DL1158" s="93"/>
      <c r="DM1158" s="93">
        <v>0</v>
      </c>
      <c r="DN1158" s="93" t="e">
        <f t="shared" si="769"/>
        <v>#VALUE!</v>
      </c>
      <c r="DO1158" s="93" t="e">
        <f t="shared" si="798"/>
        <v>#VALUE!</v>
      </c>
      <c r="DP1158" s="92" t="e">
        <f t="shared" si="799"/>
        <v>#VALUE!</v>
      </c>
      <c r="DQ1158" s="97">
        <f t="shared" si="770"/>
        <v>0</v>
      </c>
      <c r="DR1158" s="98">
        <f t="shared" si="800"/>
        <v>10</v>
      </c>
      <c r="DS1158" s="93" t="str">
        <f t="shared" si="801"/>
        <v>Mã tin sai !!!</v>
      </c>
      <c r="DT1158" s="93"/>
      <c r="DU1158" s="78" t="e">
        <f t="shared" si="771"/>
        <v>#VALUE!</v>
      </c>
      <c r="DV1158" s="78" t="e">
        <f>INDEX('08_DMGiaDat'!$L:$L,MATCH(DU1158,'08_DMGiaDat'!$R:$R,0))</f>
        <v>#VALUE!</v>
      </c>
      <c r="DW1158" s="78" t="str">
        <f t="shared" si="772"/>
        <v>5010700200100000001</v>
      </c>
      <c r="DX1158" s="78" t="str">
        <f>IFERROR(VLOOKUP(DW1158,'08_DMGiaDat'!C1118:C1119,2,FALSE),"N")</f>
        <v>N</v>
      </c>
      <c r="DY1158" s="78" t="str">
        <f t="shared" si="773"/>
        <v>50107002001001</v>
      </c>
      <c r="DZ1158" s="78" t="str">
        <f>IFERROR(VLOOKUP(DY1158,'08_DMGiaDat'!C1118:C1119,2,FALSE),"N")</f>
        <v>N</v>
      </c>
      <c r="EA1158" s="78" t="str">
        <f t="shared" si="774"/>
        <v>5010700200100000001</v>
      </c>
      <c r="EB1158" s="78" t="str">
        <f>IFERROR(VLOOKUP(EA1158,'08_DMGiaDat'!C1118:C1119,2,FALSE),"N")</f>
        <v>N</v>
      </c>
      <c r="EC1158" s="92" t="e">
        <f>IF(DV1158&lt;&gt;"N",DV1158,IF(DX1158&lt;&gt;"N",DX1158,IF(DZ1158&lt;&gt;"N",DZ1158*VLOOKUP(LEFT(CB1158,3),'03_DMMucDich'!C1102:C1106,5,FALSE),IF(EB1158&lt;&gt;"N",EB1158*VLOOKUP(LEFT(CB1158,3),'03_DMMucDich'!C1102:C1106,5,FALSE),"N/A"))))</f>
        <v>#VALUE!</v>
      </c>
    </row>
    <row r="1159" spans="1:133" s="34" customFormat="1" ht="16" x14ac:dyDescent="0.2">
      <c r="A1159" s="85">
        <v>1145</v>
      </c>
      <c r="B1159" s="86"/>
      <c r="C1159" s="87"/>
      <c r="D1159" s="141"/>
      <c r="E1159" s="86"/>
      <c r="F1159" s="88"/>
      <c r="G1159" s="88" t="s">
        <v>5718</v>
      </c>
      <c r="H1159" s="151">
        <v>2022</v>
      </c>
      <c r="I1159" s="86"/>
      <c r="J1159" s="86"/>
      <c r="K1159" s="145"/>
      <c r="L1159" s="105"/>
      <c r="M1159" s="86"/>
      <c r="N1159" s="105"/>
      <c r="O1159" s="105"/>
      <c r="P1159" s="86"/>
      <c r="Q1159" s="86"/>
      <c r="R1159" s="153"/>
      <c r="S1159" s="86"/>
      <c r="T1159" s="86"/>
      <c r="U1159" s="86"/>
      <c r="V1159" s="86" t="str">
        <f t="shared" si="781"/>
        <v xml:space="preserve">, </v>
      </c>
      <c r="W1159" s="86"/>
      <c r="X1159" s="86"/>
      <c r="Y1159" s="86"/>
      <c r="Z1159" s="88"/>
      <c r="AA1159" s="105"/>
      <c r="AB1159" s="86"/>
      <c r="AC1159" s="90"/>
      <c r="AD1159" s="86"/>
      <c r="AE1159" s="86"/>
      <c r="AF1159" s="86"/>
      <c r="AG1159" s="86"/>
      <c r="AH1159" s="160"/>
      <c r="AI1159" s="153"/>
      <c r="AJ1159" s="153"/>
      <c r="AK1159" s="86"/>
      <c r="AL1159" s="86"/>
      <c r="AM1159" s="153"/>
      <c r="AN1159" s="153"/>
      <c r="AO1159" s="165"/>
      <c r="AP1159" s="153"/>
      <c r="AQ1159" s="153"/>
      <c r="AR1159" s="166">
        <v>0</v>
      </c>
      <c r="AS1159" s="88" t="s">
        <v>5719</v>
      </c>
      <c r="AT1159" s="92">
        <f t="shared" si="792"/>
        <v>0</v>
      </c>
      <c r="AU1159" s="93">
        <v>0</v>
      </c>
      <c r="AV1159" s="93">
        <v>0</v>
      </c>
      <c r="AW1159" s="166">
        <v>0</v>
      </c>
      <c r="AX1159" s="93">
        <v>0</v>
      </c>
      <c r="AY1159" s="177"/>
      <c r="AZ1159" s="177">
        <v>0</v>
      </c>
      <c r="BA1159" s="178"/>
      <c r="BB1159" s="105"/>
      <c r="BC1159" s="105"/>
      <c r="BD1159" s="93"/>
      <c r="BE1159" s="93">
        <v>0</v>
      </c>
      <c r="BF1159" s="91">
        <v>0</v>
      </c>
      <c r="BG1159" s="94"/>
      <c r="BH1159" s="95"/>
      <c r="BI1159" s="93">
        <f t="shared" si="761"/>
        <v>0</v>
      </c>
      <c r="BJ1159" s="105">
        <f t="shared" si="762"/>
        <v>0</v>
      </c>
      <c r="BK1159" s="88">
        <f t="shared" si="763"/>
        <v>0</v>
      </c>
      <c r="BL1159" s="86">
        <f t="shared" si="764"/>
        <v>0</v>
      </c>
      <c r="BM1159" s="105">
        <f t="shared" si="765"/>
        <v>0</v>
      </c>
      <c r="BN1159" s="86">
        <f t="shared" si="766"/>
        <v>0</v>
      </c>
      <c r="BO1159" s="86">
        <f t="shared" si="767"/>
        <v>0</v>
      </c>
      <c r="BP1159" s="86">
        <f t="shared" si="782"/>
        <v>0</v>
      </c>
      <c r="BQ1159" s="160"/>
      <c r="BR1159" s="86" t="s">
        <v>5720</v>
      </c>
      <c r="BS1159" s="88" t="s">
        <v>5721</v>
      </c>
      <c r="BT1159" s="86" t="s">
        <v>5722</v>
      </c>
      <c r="BU1159" s="86"/>
      <c r="BV1159" s="86">
        <f t="shared" si="783"/>
        <v>0</v>
      </c>
      <c r="BW1159" s="105" t="str">
        <f t="shared" si="784"/>
        <v/>
      </c>
      <c r="BX1159" s="86">
        <f t="shared" si="778"/>
        <v>0</v>
      </c>
      <c r="BY1159" s="86">
        <f t="shared" si="779"/>
        <v>0</v>
      </c>
      <c r="BZ1159" s="91">
        <f t="shared" si="780"/>
        <v>0</v>
      </c>
      <c r="CA1159" s="91">
        <v>0</v>
      </c>
      <c r="CB1159" s="96" t="s">
        <v>5719</v>
      </c>
      <c r="CC1159" s="91">
        <f t="shared" si="785"/>
        <v>0</v>
      </c>
      <c r="CD1159" s="91">
        <f t="shared" si="786"/>
        <v>0</v>
      </c>
      <c r="CE1159" s="93">
        <f t="shared" si="787"/>
        <v>0</v>
      </c>
      <c r="CF1159" s="93">
        <f t="shared" si="788"/>
        <v>0</v>
      </c>
      <c r="CG1159" s="105"/>
      <c r="CH1159" s="105"/>
      <c r="CI1159" s="86"/>
      <c r="CJ1159" s="188"/>
      <c r="CK1159" s="181">
        <f t="shared" si="789"/>
        <v>0</v>
      </c>
      <c r="CL1159" s="181">
        <f t="shared" si="790"/>
        <v>0</v>
      </c>
      <c r="CM1159" s="86" t="s">
        <v>5723</v>
      </c>
      <c r="CN1159" s="182"/>
      <c r="CO1159" s="183"/>
      <c r="CP1159" s="86" t="s">
        <v>5724</v>
      </c>
      <c r="CQ1159" s="153"/>
      <c r="CR1159" s="187" t="e">
        <f t="shared" si="791"/>
        <v>#VALUE!</v>
      </c>
      <c r="CS1159" s="188">
        <v>0</v>
      </c>
      <c r="CT1159" s="188" t="e">
        <f t="shared" si="793"/>
        <v>#VALUE!</v>
      </c>
      <c r="CU1159" s="93"/>
      <c r="CV1159" s="94">
        <f t="shared" si="775"/>
        <v>0</v>
      </c>
      <c r="CW1159" s="93">
        <f t="shared" si="776"/>
        <v>0</v>
      </c>
      <c r="CX1159" s="86">
        <f t="shared" si="777"/>
        <v>0</v>
      </c>
      <c r="CY1159" s="93" t="e">
        <f t="shared" si="794"/>
        <v>#VALUE!</v>
      </c>
      <c r="CZ1159" s="93">
        <v>0</v>
      </c>
      <c r="DA1159" s="93">
        <v>0</v>
      </c>
      <c r="DB1159" s="93" t="e">
        <f t="shared" si="795"/>
        <v>#VALUE!</v>
      </c>
      <c r="DC1159" s="93">
        <v>0</v>
      </c>
      <c r="DD1159" s="91">
        <v>0</v>
      </c>
      <c r="DE1159" s="93" t="e">
        <f t="shared" si="796"/>
        <v>#VALUE!</v>
      </c>
      <c r="DF1159" s="93">
        <f t="shared" si="768"/>
        <v>0</v>
      </c>
      <c r="DG1159" s="93"/>
      <c r="DH1159" s="93">
        <v>0</v>
      </c>
      <c r="DI1159" s="93">
        <v>0</v>
      </c>
      <c r="DJ1159" s="86">
        <f t="shared" si="797"/>
        <v>0</v>
      </c>
      <c r="DK1159" s="91">
        <v>0</v>
      </c>
      <c r="DL1159" s="93"/>
      <c r="DM1159" s="93">
        <v>0</v>
      </c>
      <c r="DN1159" s="93" t="e">
        <f t="shared" si="769"/>
        <v>#VALUE!</v>
      </c>
      <c r="DO1159" s="93" t="e">
        <f t="shared" si="798"/>
        <v>#VALUE!</v>
      </c>
      <c r="DP1159" s="92" t="e">
        <f t="shared" si="799"/>
        <v>#VALUE!</v>
      </c>
      <c r="DQ1159" s="97">
        <f t="shared" si="770"/>
        <v>0</v>
      </c>
      <c r="DR1159" s="98">
        <f t="shared" si="800"/>
        <v>10</v>
      </c>
      <c r="DS1159" s="93" t="str">
        <f t="shared" si="801"/>
        <v>Mã tin sai !!!</v>
      </c>
      <c r="DT1159" s="93"/>
      <c r="DU1159" s="78" t="e">
        <f t="shared" si="771"/>
        <v>#VALUE!</v>
      </c>
      <c r="DV1159" s="78" t="e">
        <f>INDEX('08_DMGiaDat'!$L:$L,MATCH(DU1159,'08_DMGiaDat'!$R:$R,0))</f>
        <v>#VALUE!</v>
      </c>
      <c r="DW1159" s="78" t="str">
        <f t="shared" si="772"/>
        <v>5010700200100000001</v>
      </c>
      <c r="DX1159" s="78" t="str">
        <f>IFERROR(VLOOKUP(DW1159,'08_DMGiaDat'!C1118:C1119,2,FALSE),"N")</f>
        <v>N</v>
      </c>
      <c r="DY1159" s="78" t="str">
        <f t="shared" si="773"/>
        <v>50107002001001</v>
      </c>
      <c r="DZ1159" s="78" t="str">
        <f>IFERROR(VLOOKUP(DY1159,'08_DMGiaDat'!C1118:C1119,2,FALSE),"N")</f>
        <v>N</v>
      </c>
      <c r="EA1159" s="78" t="str">
        <f t="shared" si="774"/>
        <v>5010700200100000001</v>
      </c>
      <c r="EB1159" s="78" t="str">
        <f>IFERROR(VLOOKUP(EA1159,'08_DMGiaDat'!C1118:C1119,2,FALSE),"N")</f>
        <v>N</v>
      </c>
      <c r="EC1159" s="92" t="e">
        <f>IF(DV1159&lt;&gt;"N",DV1159,IF(DX1159&lt;&gt;"N",DX1159,IF(DZ1159&lt;&gt;"N",DZ1159*VLOOKUP(LEFT(CB1159,3),'03_DMMucDich'!C1102:C1106,5,FALSE),IF(EB1159&lt;&gt;"N",EB1159*VLOOKUP(LEFT(CB1159,3),'03_DMMucDich'!C1102:C1106,5,FALSE),"N/A"))))</f>
        <v>#VALUE!</v>
      </c>
    </row>
    <row r="1160" spans="1:133" s="34" customFormat="1" ht="16" x14ac:dyDescent="0.2">
      <c r="A1160" s="85">
        <v>1146</v>
      </c>
      <c r="B1160" s="86"/>
      <c r="C1160" s="87"/>
      <c r="D1160" s="141"/>
      <c r="E1160" s="86"/>
      <c r="F1160" s="88"/>
      <c r="G1160" s="88" t="s">
        <v>5718</v>
      </c>
      <c r="H1160" s="151">
        <v>2022</v>
      </c>
      <c r="I1160" s="86"/>
      <c r="J1160" s="86"/>
      <c r="K1160" s="145"/>
      <c r="L1160" s="105"/>
      <c r="M1160" s="86"/>
      <c r="N1160" s="105"/>
      <c r="O1160" s="105"/>
      <c r="P1160" s="86"/>
      <c r="Q1160" s="86"/>
      <c r="R1160" s="153"/>
      <c r="S1160" s="86"/>
      <c r="T1160" s="86"/>
      <c r="U1160" s="86"/>
      <c r="V1160" s="86" t="str">
        <f t="shared" si="781"/>
        <v xml:space="preserve">, </v>
      </c>
      <c r="W1160" s="86"/>
      <c r="X1160" s="86"/>
      <c r="Y1160" s="86"/>
      <c r="Z1160" s="88"/>
      <c r="AA1160" s="105"/>
      <c r="AB1160" s="86"/>
      <c r="AC1160" s="90"/>
      <c r="AD1160" s="86"/>
      <c r="AE1160" s="86"/>
      <c r="AF1160" s="86"/>
      <c r="AG1160" s="86"/>
      <c r="AH1160" s="160"/>
      <c r="AI1160" s="153"/>
      <c r="AJ1160" s="153"/>
      <c r="AK1160" s="86"/>
      <c r="AL1160" s="86"/>
      <c r="AM1160" s="153"/>
      <c r="AN1160" s="153"/>
      <c r="AO1160" s="165"/>
      <c r="AP1160" s="153"/>
      <c r="AQ1160" s="153"/>
      <c r="AR1160" s="166">
        <v>0</v>
      </c>
      <c r="AS1160" s="88" t="s">
        <v>5719</v>
      </c>
      <c r="AT1160" s="92">
        <f t="shared" si="792"/>
        <v>0</v>
      </c>
      <c r="AU1160" s="93">
        <v>0</v>
      </c>
      <c r="AV1160" s="93">
        <v>0</v>
      </c>
      <c r="AW1160" s="166">
        <v>0</v>
      </c>
      <c r="AX1160" s="93">
        <v>0</v>
      </c>
      <c r="AY1160" s="177"/>
      <c r="AZ1160" s="177">
        <v>0</v>
      </c>
      <c r="BA1160" s="178"/>
      <c r="BB1160" s="105"/>
      <c r="BC1160" s="105"/>
      <c r="BD1160" s="93"/>
      <c r="BE1160" s="93">
        <v>0</v>
      </c>
      <c r="BF1160" s="91">
        <v>0</v>
      </c>
      <c r="BG1160" s="94"/>
      <c r="BH1160" s="95"/>
      <c r="BI1160" s="93">
        <f t="shared" si="761"/>
        <v>0</v>
      </c>
      <c r="BJ1160" s="105">
        <f t="shared" si="762"/>
        <v>0</v>
      </c>
      <c r="BK1160" s="88">
        <f t="shared" si="763"/>
        <v>0</v>
      </c>
      <c r="BL1160" s="86">
        <f t="shared" si="764"/>
        <v>0</v>
      </c>
      <c r="BM1160" s="105">
        <f t="shared" si="765"/>
        <v>0</v>
      </c>
      <c r="BN1160" s="86">
        <f t="shared" si="766"/>
        <v>0</v>
      </c>
      <c r="BO1160" s="86">
        <f t="shared" si="767"/>
        <v>0</v>
      </c>
      <c r="BP1160" s="86">
        <f t="shared" si="782"/>
        <v>0</v>
      </c>
      <c r="BQ1160" s="160"/>
      <c r="BR1160" s="86" t="s">
        <v>5720</v>
      </c>
      <c r="BS1160" s="88" t="s">
        <v>5721</v>
      </c>
      <c r="BT1160" s="86" t="s">
        <v>5722</v>
      </c>
      <c r="BU1160" s="86"/>
      <c r="BV1160" s="86">
        <f t="shared" si="783"/>
        <v>0</v>
      </c>
      <c r="BW1160" s="105" t="str">
        <f t="shared" si="784"/>
        <v/>
      </c>
      <c r="BX1160" s="86">
        <f t="shared" si="778"/>
        <v>0</v>
      </c>
      <c r="BY1160" s="86">
        <f t="shared" si="779"/>
        <v>0</v>
      </c>
      <c r="BZ1160" s="91">
        <f t="shared" si="780"/>
        <v>0</v>
      </c>
      <c r="CA1160" s="91">
        <v>0</v>
      </c>
      <c r="CB1160" s="96" t="s">
        <v>5719</v>
      </c>
      <c r="CC1160" s="91">
        <f t="shared" si="785"/>
        <v>0</v>
      </c>
      <c r="CD1160" s="91">
        <f t="shared" si="786"/>
        <v>0</v>
      </c>
      <c r="CE1160" s="93">
        <f t="shared" si="787"/>
        <v>0</v>
      </c>
      <c r="CF1160" s="93">
        <f t="shared" si="788"/>
        <v>0</v>
      </c>
      <c r="CG1160" s="105"/>
      <c r="CH1160" s="105"/>
      <c r="CI1160" s="86"/>
      <c r="CJ1160" s="188"/>
      <c r="CK1160" s="181">
        <f t="shared" si="789"/>
        <v>0</v>
      </c>
      <c r="CL1160" s="181">
        <f t="shared" si="790"/>
        <v>0</v>
      </c>
      <c r="CM1160" s="86" t="s">
        <v>5723</v>
      </c>
      <c r="CN1160" s="182"/>
      <c r="CO1160" s="183"/>
      <c r="CP1160" s="86" t="s">
        <v>5724</v>
      </c>
      <c r="CQ1160" s="153"/>
      <c r="CR1160" s="187" t="e">
        <f t="shared" si="791"/>
        <v>#VALUE!</v>
      </c>
      <c r="CS1160" s="188">
        <v>0</v>
      </c>
      <c r="CT1160" s="188" t="e">
        <f t="shared" si="793"/>
        <v>#VALUE!</v>
      </c>
      <c r="CU1160" s="93"/>
      <c r="CV1160" s="94">
        <f t="shared" si="775"/>
        <v>0</v>
      </c>
      <c r="CW1160" s="93">
        <f t="shared" si="776"/>
        <v>0</v>
      </c>
      <c r="CX1160" s="86">
        <f t="shared" si="777"/>
        <v>0</v>
      </c>
      <c r="CY1160" s="93" t="e">
        <f t="shared" si="794"/>
        <v>#VALUE!</v>
      </c>
      <c r="CZ1160" s="93">
        <v>0</v>
      </c>
      <c r="DA1160" s="93">
        <v>0</v>
      </c>
      <c r="DB1160" s="93" t="e">
        <f t="shared" si="795"/>
        <v>#VALUE!</v>
      </c>
      <c r="DC1160" s="93">
        <v>0</v>
      </c>
      <c r="DD1160" s="91">
        <v>0</v>
      </c>
      <c r="DE1160" s="93" t="e">
        <f t="shared" si="796"/>
        <v>#VALUE!</v>
      </c>
      <c r="DF1160" s="93">
        <f t="shared" si="768"/>
        <v>0</v>
      </c>
      <c r="DG1160" s="93"/>
      <c r="DH1160" s="93">
        <v>0</v>
      </c>
      <c r="DI1160" s="93">
        <v>0</v>
      </c>
      <c r="DJ1160" s="86">
        <f t="shared" si="797"/>
        <v>0</v>
      </c>
      <c r="DK1160" s="91">
        <v>0</v>
      </c>
      <c r="DL1160" s="93"/>
      <c r="DM1160" s="93">
        <v>0</v>
      </c>
      <c r="DN1160" s="93" t="e">
        <f t="shared" si="769"/>
        <v>#VALUE!</v>
      </c>
      <c r="DO1160" s="93" t="e">
        <f t="shared" si="798"/>
        <v>#VALUE!</v>
      </c>
      <c r="DP1160" s="92" t="e">
        <f t="shared" si="799"/>
        <v>#VALUE!</v>
      </c>
      <c r="DQ1160" s="97">
        <f t="shared" si="770"/>
        <v>0</v>
      </c>
      <c r="DR1160" s="98">
        <f t="shared" si="800"/>
        <v>10</v>
      </c>
      <c r="DS1160" s="93" t="str">
        <f t="shared" si="801"/>
        <v>Mã tin sai !!!</v>
      </c>
      <c r="DT1160" s="93"/>
      <c r="DU1160" s="78" t="e">
        <f t="shared" si="771"/>
        <v>#VALUE!</v>
      </c>
      <c r="DV1160" s="78" t="e">
        <f>INDEX('08_DMGiaDat'!$L:$L,MATCH(DU1160,'08_DMGiaDat'!$R:$R,0))</f>
        <v>#VALUE!</v>
      </c>
      <c r="DW1160" s="78" t="str">
        <f t="shared" si="772"/>
        <v>5010700200100000001</v>
      </c>
      <c r="DX1160" s="78" t="str">
        <f>IFERROR(VLOOKUP(DW1160,'08_DMGiaDat'!C1118:C1119,2,FALSE),"N")</f>
        <v>N</v>
      </c>
      <c r="DY1160" s="78" t="str">
        <f t="shared" si="773"/>
        <v>50107002001001</v>
      </c>
      <c r="DZ1160" s="78" t="str">
        <f>IFERROR(VLOOKUP(DY1160,'08_DMGiaDat'!C1118:C1119,2,FALSE),"N")</f>
        <v>N</v>
      </c>
      <c r="EA1160" s="78" t="str">
        <f t="shared" si="774"/>
        <v>5010700200100000001</v>
      </c>
      <c r="EB1160" s="78" t="str">
        <f>IFERROR(VLOOKUP(EA1160,'08_DMGiaDat'!C1118:C1119,2,FALSE),"N")</f>
        <v>N</v>
      </c>
      <c r="EC1160" s="92" t="e">
        <f>IF(DV1160&lt;&gt;"N",DV1160,IF(DX1160&lt;&gt;"N",DX1160,IF(DZ1160&lt;&gt;"N",DZ1160*VLOOKUP(LEFT(CB1160,3),'03_DMMucDich'!C1102:C1106,5,FALSE),IF(EB1160&lt;&gt;"N",EB1160*VLOOKUP(LEFT(CB1160,3),'03_DMMucDich'!C1102:C1106,5,FALSE),"N/A"))))</f>
        <v>#VALUE!</v>
      </c>
    </row>
    <row r="1161" spans="1:133" s="34" customFormat="1" ht="16" x14ac:dyDescent="0.2">
      <c r="A1161" s="85">
        <v>1147</v>
      </c>
      <c r="B1161" s="86"/>
      <c r="C1161" s="87"/>
      <c r="D1161" s="141"/>
      <c r="E1161" s="86"/>
      <c r="F1161" s="88"/>
      <c r="G1161" s="88" t="s">
        <v>5718</v>
      </c>
      <c r="H1161" s="151">
        <v>2022</v>
      </c>
      <c r="I1161" s="86"/>
      <c r="J1161" s="86"/>
      <c r="K1161" s="145"/>
      <c r="L1161" s="105"/>
      <c r="M1161" s="86"/>
      <c r="N1161" s="105"/>
      <c r="O1161" s="105"/>
      <c r="P1161" s="86"/>
      <c r="Q1161" s="86"/>
      <c r="R1161" s="153"/>
      <c r="S1161" s="86"/>
      <c r="T1161" s="86"/>
      <c r="U1161" s="86"/>
      <c r="V1161" s="86" t="str">
        <f t="shared" si="781"/>
        <v xml:space="preserve">, </v>
      </c>
      <c r="W1161" s="86"/>
      <c r="X1161" s="86"/>
      <c r="Y1161" s="86"/>
      <c r="Z1161" s="88"/>
      <c r="AA1161" s="105"/>
      <c r="AB1161" s="86"/>
      <c r="AC1161" s="90"/>
      <c r="AD1161" s="86"/>
      <c r="AE1161" s="86"/>
      <c r="AF1161" s="86"/>
      <c r="AG1161" s="86"/>
      <c r="AH1161" s="160"/>
      <c r="AI1161" s="153"/>
      <c r="AJ1161" s="153"/>
      <c r="AK1161" s="86"/>
      <c r="AL1161" s="86"/>
      <c r="AM1161" s="153"/>
      <c r="AN1161" s="153"/>
      <c r="AO1161" s="165"/>
      <c r="AP1161" s="153"/>
      <c r="AQ1161" s="153"/>
      <c r="AR1161" s="166">
        <v>0</v>
      </c>
      <c r="AS1161" s="88" t="s">
        <v>5719</v>
      </c>
      <c r="AT1161" s="92">
        <f t="shared" si="792"/>
        <v>0</v>
      </c>
      <c r="AU1161" s="93">
        <v>0</v>
      </c>
      <c r="AV1161" s="93">
        <v>0</v>
      </c>
      <c r="AW1161" s="166">
        <v>0</v>
      </c>
      <c r="AX1161" s="93">
        <v>0</v>
      </c>
      <c r="AY1161" s="177"/>
      <c r="AZ1161" s="177">
        <v>0</v>
      </c>
      <c r="BA1161" s="178"/>
      <c r="BB1161" s="105"/>
      <c r="BC1161" s="105"/>
      <c r="BD1161" s="93"/>
      <c r="BE1161" s="93">
        <v>0</v>
      </c>
      <c r="BF1161" s="91">
        <v>0</v>
      </c>
      <c r="BG1161" s="94"/>
      <c r="BH1161" s="95"/>
      <c r="BI1161" s="93">
        <f t="shared" si="761"/>
        <v>0</v>
      </c>
      <c r="BJ1161" s="105">
        <f t="shared" si="762"/>
        <v>0</v>
      </c>
      <c r="BK1161" s="88">
        <f t="shared" si="763"/>
        <v>0</v>
      </c>
      <c r="BL1161" s="86">
        <f t="shared" si="764"/>
        <v>0</v>
      </c>
      <c r="BM1161" s="105">
        <f t="shared" si="765"/>
        <v>0</v>
      </c>
      <c r="BN1161" s="86">
        <f t="shared" si="766"/>
        <v>0</v>
      </c>
      <c r="BO1161" s="86">
        <f t="shared" si="767"/>
        <v>0</v>
      </c>
      <c r="BP1161" s="86">
        <f t="shared" si="782"/>
        <v>0</v>
      </c>
      <c r="BQ1161" s="160"/>
      <c r="BR1161" s="86" t="s">
        <v>5720</v>
      </c>
      <c r="BS1161" s="88" t="s">
        <v>5721</v>
      </c>
      <c r="BT1161" s="86" t="s">
        <v>5722</v>
      </c>
      <c r="BU1161" s="86"/>
      <c r="BV1161" s="86">
        <f t="shared" si="783"/>
        <v>0</v>
      </c>
      <c r="BW1161" s="105" t="str">
        <f t="shared" si="784"/>
        <v/>
      </c>
      <c r="BX1161" s="86">
        <f t="shared" si="778"/>
        <v>0</v>
      </c>
      <c r="BY1161" s="86">
        <f t="shared" si="779"/>
        <v>0</v>
      </c>
      <c r="BZ1161" s="91">
        <f t="shared" si="780"/>
        <v>0</v>
      </c>
      <c r="CA1161" s="91">
        <v>0</v>
      </c>
      <c r="CB1161" s="96" t="s">
        <v>5719</v>
      </c>
      <c r="CC1161" s="91">
        <f t="shared" si="785"/>
        <v>0</v>
      </c>
      <c r="CD1161" s="91">
        <f t="shared" si="786"/>
        <v>0</v>
      </c>
      <c r="CE1161" s="93">
        <f t="shared" si="787"/>
        <v>0</v>
      </c>
      <c r="CF1161" s="93">
        <f t="shared" si="788"/>
        <v>0</v>
      </c>
      <c r="CG1161" s="105"/>
      <c r="CH1161" s="105"/>
      <c r="CI1161" s="86"/>
      <c r="CJ1161" s="188"/>
      <c r="CK1161" s="181">
        <f t="shared" si="789"/>
        <v>0</v>
      </c>
      <c r="CL1161" s="181">
        <f t="shared" si="790"/>
        <v>0</v>
      </c>
      <c r="CM1161" s="86" t="s">
        <v>5723</v>
      </c>
      <c r="CN1161" s="182"/>
      <c r="CO1161" s="183"/>
      <c r="CP1161" s="86" t="s">
        <v>5724</v>
      </c>
      <c r="CQ1161" s="153"/>
      <c r="CR1161" s="187" t="e">
        <f t="shared" si="791"/>
        <v>#VALUE!</v>
      </c>
      <c r="CS1161" s="188">
        <v>0</v>
      </c>
      <c r="CT1161" s="188" t="e">
        <f t="shared" si="793"/>
        <v>#VALUE!</v>
      </c>
      <c r="CU1161" s="93"/>
      <c r="CV1161" s="94">
        <f t="shared" si="775"/>
        <v>0</v>
      </c>
      <c r="CW1161" s="93">
        <f t="shared" si="776"/>
        <v>0</v>
      </c>
      <c r="CX1161" s="86">
        <f t="shared" si="777"/>
        <v>0</v>
      </c>
      <c r="CY1161" s="93" t="e">
        <f t="shared" si="794"/>
        <v>#VALUE!</v>
      </c>
      <c r="CZ1161" s="93">
        <v>0</v>
      </c>
      <c r="DA1161" s="93">
        <v>0</v>
      </c>
      <c r="DB1161" s="93" t="e">
        <f t="shared" si="795"/>
        <v>#VALUE!</v>
      </c>
      <c r="DC1161" s="93">
        <v>0</v>
      </c>
      <c r="DD1161" s="91">
        <v>0</v>
      </c>
      <c r="DE1161" s="93" t="e">
        <f t="shared" si="796"/>
        <v>#VALUE!</v>
      </c>
      <c r="DF1161" s="93">
        <f t="shared" si="768"/>
        <v>0</v>
      </c>
      <c r="DG1161" s="93"/>
      <c r="DH1161" s="93">
        <v>0</v>
      </c>
      <c r="DI1161" s="93">
        <v>0</v>
      </c>
      <c r="DJ1161" s="86">
        <f t="shared" si="797"/>
        <v>0</v>
      </c>
      <c r="DK1161" s="91">
        <v>0</v>
      </c>
      <c r="DL1161" s="93"/>
      <c r="DM1161" s="93">
        <v>0</v>
      </c>
      <c r="DN1161" s="93" t="e">
        <f t="shared" si="769"/>
        <v>#VALUE!</v>
      </c>
      <c r="DO1161" s="93" t="e">
        <f t="shared" si="798"/>
        <v>#VALUE!</v>
      </c>
      <c r="DP1161" s="92" t="e">
        <f t="shared" si="799"/>
        <v>#VALUE!</v>
      </c>
      <c r="DQ1161" s="97">
        <f t="shared" si="770"/>
        <v>0</v>
      </c>
      <c r="DR1161" s="98">
        <f t="shared" si="800"/>
        <v>10</v>
      </c>
      <c r="DS1161" s="93" t="str">
        <f t="shared" si="801"/>
        <v>Mã tin sai !!!</v>
      </c>
      <c r="DT1161" s="93"/>
      <c r="DU1161" s="78" t="e">
        <f t="shared" si="771"/>
        <v>#VALUE!</v>
      </c>
      <c r="DV1161" s="78" t="e">
        <f>INDEX('08_DMGiaDat'!$L:$L,MATCH(DU1161,'08_DMGiaDat'!$R:$R,0))</f>
        <v>#VALUE!</v>
      </c>
      <c r="DW1161" s="78" t="str">
        <f t="shared" si="772"/>
        <v>5010700200100000001</v>
      </c>
      <c r="DX1161" s="78" t="str">
        <f>IFERROR(VLOOKUP(DW1161,'08_DMGiaDat'!C1118:C1119,2,FALSE),"N")</f>
        <v>N</v>
      </c>
      <c r="DY1161" s="78" t="str">
        <f t="shared" si="773"/>
        <v>50107002001001</v>
      </c>
      <c r="DZ1161" s="78" t="str">
        <f>IFERROR(VLOOKUP(DY1161,'08_DMGiaDat'!C1118:C1119,2,FALSE),"N")</f>
        <v>N</v>
      </c>
      <c r="EA1161" s="78" t="str">
        <f t="shared" si="774"/>
        <v>5010700200100000001</v>
      </c>
      <c r="EB1161" s="78" t="str">
        <f>IFERROR(VLOOKUP(EA1161,'08_DMGiaDat'!C1118:C1119,2,FALSE),"N")</f>
        <v>N</v>
      </c>
      <c r="EC1161" s="92" t="e">
        <f>IF(DV1161&lt;&gt;"N",DV1161,IF(DX1161&lt;&gt;"N",DX1161,IF(DZ1161&lt;&gt;"N",DZ1161*VLOOKUP(LEFT(CB1161,3),'03_DMMucDich'!C1102:C1106,5,FALSE),IF(EB1161&lt;&gt;"N",EB1161*VLOOKUP(LEFT(CB1161,3),'03_DMMucDich'!C1102:C1106,5,FALSE),"N/A"))))</f>
        <v>#VALUE!</v>
      </c>
    </row>
    <row r="1162" spans="1:133" s="34" customFormat="1" ht="16" x14ac:dyDescent="0.2">
      <c r="A1162" s="85">
        <v>1148</v>
      </c>
      <c r="B1162" s="86"/>
      <c r="C1162" s="87"/>
      <c r="D1162" s="141"/>
      <c r="E1162" s="86"/>
      <c r="F1162" s="88"/>
      <c r="G1162" s="88" t="s">
        <v>5718</v>
      </c>
      <c r="H1162" s="151">
        <v>2022</v>
      </c>
      <c r="I1162" s="86"/>
      <c r="J1162" s="86"/>
      <c r="K1162" s="145"/>
      <c r="L1162" s="105"/>
      <c r="M1162" s="86"/>
      <c r="N1162" s="105"/>
      <c r="O1162" s="105"/>
      <c r="P1162" s="86"/>
      <c r="Q1162" s="86"/>
      <c r="R1162" s="153"/>
      <c r="S1162" s="86"/>
      <c r="T1162" s="86"/>
      <c r="U1162" s="86"/>
      <c r="V1162" s="86" t="str">
        <f t="shared" si="781"/>
        <v xml:space="preserve">, </v>
      </c>
      <c r="W1162" s="86"/>
      <c r="X1162" s="86"/>
      <c r="Y1162" s="86"/>
      <c r="Z1162" s="88"/>
      <c r="AA1162" s="105"/>
      <c r="AB1162" s="86"/>
      <c r="AC1162" s="90"/>
      <c r="AD1162" s="86"/>
      <c r="AE1162" s="86"/>
      <c r="AF1162" s="86"/>
      <c r="AG1162" s="86"/>
      <c r="AH1162" s="160"/>
      <c r="AI1162" s="153"/>
      <c r="AJ1162" s="153"/>
      <c r="AK1162" s="86"/>
      <c r="AL1162" s="86"/>
      <c r="AM1162" s="153"/>
      <c r="AN1162" s="153"/>
      <c r="AO1162" s="165"/>
      <c r="AP1162" s="153"/>
      <c r="AQ1162" s="153"/>
      <c r="AR1162" s="166">
        <v>0</v>
      </c>
      <c r="AS1162" s="88" t="s">
        <v>5719</v>
      </c>
      <c r="AT1162" s="92">
        <f t="shared" si="792"/>
        <v>0</v>
      </c>
      <c r="AU1162" s="93">
        <v>0</v>
      </c>
      <c r="AV1162" s="93">
        <v>0</v>
      </c>
      <c r="AW1162" s="166">
        <v>0</v>
      </c>
      <c r="AX1162" s="93">
        <v>0</v>
      </c>
      <c r="AY1162" s="177"/>
      <c r="AZ1162" s="177">
        <v>0</v>
      </c>
      <c r="BA1162" s="178"/>
      <c r="BB1162" s="105"/>
      <c r="BC1162" s="105"/>
      <c r="BD1162" s="93"/>
      <c r="BE1162" s="93">
        <v>0</v>
      </c>
      <c r="BF1162" s="91">
        <v>0</v>
      </c>
      <c r="BG1162" s="94"/>
      <c r="BH1162" s="95"/>
      <c r="BI1162" s="93">
        <f t="shared" si="761"/>
        <v>0</v>
      </c>
      <c r="BJ1162" s="105">
        <f t="shared" si="762"/>
        <v>0</v>
      </c>
      <c r="BK1162" s="88">
        <f t="shared" si="763"/>
        <v>0</v>
      </c>
      <c r="BL1162" s="86">
        <f t="shared" si="764"/>
        <v>0</v>
      </c>
      <c r="BM1162" s="105">
        <f t="shared" si="765"/>
        <v>0</v>
      </c>
      <c r="BN1162" s="86">
        <f t="shared" si="766"/>
        <v>0</v>
      </c>
      <c r="BO1162" s="86">
        <f t="shared" si="767"/>
        <v>0</v>
      </c>
      <c r="BP1162" s="86">
        <f t="shared" si="782"/>
        <v>0</v>
      </c>
      <c r="BQ1162" s="160"/>
      <c r="BR1162" s="86" t="s">
        <v>5720</v>
      </c>
      <c r="BS1162" s="88" t="s">
        <v>5721</v>
      </c>
      <c r="BT1162" s="86" t="s">
        <v>5722</v>
      </c>
      <c r="BU1162" s="86"/>
      <c r="BV1162" s="86">
        <f t="shared" si="783"/>
        <v>0</v>
      </c>
      <c r="BW1162" s="105" t="str">
        <f t="shared" si="784"/>
        <v/>
      </c>
      <c r="BX1162" s="86">
        <f t="shared" si="778"/>
        <v>0</v>
      </c>
      <c r="BY1162" s="86">
        <f t="shared" si="779"/>
        <v>0</v>
      </c>
      <c r="BZ1162" s="91">
        <f t="shared" si="780"/>
        <v>0</v>
      </c>
      <c r="CA1162" s="91">
        <v>0</v>
      </c>
      <c r="CB1162" s="96" t="s">
        <v>5719</v>
      </c>
      <c r="CC1162" s="91">
        <f t="shared" si="785"/>
        <v>0</v>
      </c>
      <c r="CD1162" s="91">
        <f t="shared" si="786"/>
        <v>0</v>
      </c>
      <c r="CE1162" s="93">
        <f t="shared" si="787"/>
        <v>0</v>
      </c>
      <c r="CF1162" s="93">
        <f t="shared" si="788"/>
        <v>0</v>
      </c>
      <c r="CG1162" s="105"/>
      <c r="CH1162" s="105"/>
      <c r="CI1162" s="86"/>
      <c r="CJ1162" s="188"/>
      <c r="CK1162" s="181">
        <f t="shared" si="789"/>
        <v>0</v>
      </c>
      <c r="CL1162" s="181">
        <f t="shared" si="790"/>
        <v>0</v>
      </c>
      <c r="CM1162" s="86" t="s">
        <v>5723</v>
      </c>
      <c r="CN1162" s="182"/>
      <c r="CO1162" s="183"/>
      <c r="CP1162" s="86" t="s">
        <v>5724</v>
      </c>
      <c r="CQ1162" s="153"/>
      <c r="CR1162" s="187" t="e">
        <f t="shared" si="791"/>
        <v>#VALUE!</v>
      </c>
      <c r="CS1162" s="188">
        <v>0</v>
      </c>
      <c r="CT1162" s="188" t="e">
        <f t="shared" si="793"/>
        <v>#VALUE!</v>
      </c>
      <c r="CU1162" s="93"/>
      <c r="CV1162" s="94">
        <f t="shared" si="775"/>
        <v>0</v>
      </c>
      <c r="CW1162" s="93">
        <f t="shared" si="776"/>
        <v>0</v>
      </c>
      <c r="CX1162" s="86">
        <f t="shared" si="777"/>
        <v>0</v>
      </c>
      <c r="CY1162" s="93" t="e">
        <f t="shared" si="794"/>
        <v>#VALUE!</v>
      </c>
      <c r="CZ1162" s="93">
        <v>0</v>
      </c>
      <c r="DA1162" s="93">
        <v>0</v>
      </c>
      <c r="DB1162" s="93" t="e">
        <f t="shared" si="795"/>
        <v>#VALUE!</v>
      </c>
      <c r="DC1162" s="93">
        <v>0</v>
      </c>
      <c r="DD1162" s="91">
        <v>0</v>
      </c>
      <c r="DE1162" s="93" t="e">
        <f t="shared" si="796"/>
        <v>#VALUE!</v>
      </c>
      <c r="DF1162" s="93">
        <f t="shared" si="768"/>
        <v>0</v>
      </c>
      <c r="DG1162" s="93"/>
      <c r="DH1162" s="93">
        <v>0</v>
      </c>
      <c r="DI1162" s="93">
        <v>0</v>
      </c>
      <c r="DJ1162" s="86">
        <f t="shared" si="797"/>
        <v>0</v>
      </c>
      <c r="DK1162" s="91">
        <v>0</v>
      </c>
      <c r="DL1162" s="93"/>
      <c r="DM1162" s="93">
        <v>0</v>
      </c>
      <c r="DN1162" s="93" t="e">
        <f t="shared" si="769"/>
        <v>#VALUE!</v>
      </c>
      <c r="DO1162" s="93" t="e">
        <f t="shared" si="798"/>
        <v>#VALUE!</v>
      </c>
      <c r="DP1162" s="92" t="e">
        <f t="shared" si="799"/>
        <v>#VALUE!</v>
      </c>
      <c r="DQ1162" s="97">
        <f t="shared" si="770"/>
        <v>0</v>
      </c>
      <c r="DR1162" s="98">
        <f t="shared" si="800"/>
        <v>10</v>
      </c>
      <c r="DS1162" s="93" t="str">
        <f t="shared" si="801"/>
        <v>Mã tin sai !!!</v>
      </c>
      <c r="DT1162" s="93"/>
      <c r="DU1162" s="78" t="e">
        <f t="shared" si="771"/>
        <v>#VALUE!</v>
      </c>
      <c r="DV1162" s="78" t="e">
        <f>INDEX('08_DMGiaDat'!$L:$L,MATCH(DU1162,'08_DMGiaDat'!$R:$R,0))</f>
        <v>#VALUE!</v>
      </c>
      <c r="DW1162" s="78" t="str">
        <f t="shared" si="772"/>
        <v>5010700200100000001</v>
      </c>
      <c r="DX1162" s="78" t="str">
        <f>IFERROR(VLOOKUP(DW1162,'08_DMGiaDat'!C1118:C1119,2,FALSE),"N")</f>
        <v>N</v>
      </c>
      <c r="DY1162" s="78" t="str">
        <f t="shared" si="773"/>
        <v>50107002001001</v>
      </c>
      <c r="DZ1162" s="78" t="str">
        <f>IFERROR(VLOOKUP(DY1162,'08_DMGiaDat'!C1118:C1119,2,FALSE),"N")</f>
        <v>N</v>
      </c>
      <c r="EA1162" s="78" t="str">
        <f t="shared" si="774"/>
        <v>5010700200100000001</v>
      </c>
      <c r="EB1162" s="78" t="str">
        <f>IFERROR(VLOOKUP(EA1162,'08_DMGiaDat'!C1118:C1119,2,FALSE),"N")</f>
        <v>N</v>
      </c>
      <c r="EC1162" s="92" t="e">
        <f>IF(DV1162&lt;&gt;"N",DV1162,IF(DX1162&lt;&gt;"N",DX1162,IF(DZ1162&lt;&gt;"N",DZ1162*VLOOKUP(LEFT(CB1162,3),'03_DMMucDich'!C1102:C1106,5,FALSE),IF(EB1162&lt;&gt;"N",EB1162*VLOOKUP(LEFT(CB1162,3),'03_DMMucDich'!C1102:C1106,5,FALSE),"N/A"))))</f>
        <v>#VALUE!</v>
      </c>
    </row>
    <row r="1163" spans="1:133" s="34" customFormat="1" ht="16" x14ac:dyDescent="0.2">
      <c r="A1163" s="85">
        <v>1149</v>
      </c>
      <c r="B1163" s="86"/>
      <c r="C1163" s="87"/>
      <c r="D1163" s="141"/>
      <c r="E1163" s="86"/>
      <c r="F1163" s="88"/>
      <c r="G1163" s="88" t="s">
        <v>5718</v>
      </c>
      <c r="H1163" s="151">
        <v>2022</v>
      </c>
      <c r="I1163" s="86"/>
      <c r="J1163" s="86"/>
      <c r="K1163" s="145"/>
      <c r="L1163" s="105"/>
      <c r="M1163" s="86"/>
      <c r="N1163" s="105"/>
      <c r="O1163" s="105"/>
      <c r="P1163" s="86"/>
      <c r="Q1163" s="86"/>
      <c r="R1163" s="153"/>
      <c r="S1163" s="86"/>
      <c r="T1163" s="86"/>
      <c r="U1163" s="86"/>
      <c r="V1163" s="86" t="str">
        <f t="shared" si="781"/>
        <v xml:space="preserve">, </v>
      </c>
      <c r="W1163" s="86"/>
      <c r="X1163" s="86"/>
      <c r="Y1163" s="86"/>
      <c r="Z1163" s="88"/>
      <c r="AA1163" s="105"/>
      <c r="AB1163" s="86"/>
      <c r="AC1163" s="90"/>
      <c r="AD1163" s="86"/>
      <c r="AE1163" s="86"/>
      <c r="AF1163" s="86"/>
      <c r="AG1163" s="86"/>
      <c r="AH1163" s="160"/>
      <c r="AI1163" s="153"/>
      <c r="AJ1163" s="153"/>
      <c r="AK1163" s="86"/>
      <c r="AL1163" s="86"/>
      <c r="AM1163" s="153"/>
      <c r="AN1163" s="153"/>
      <c r="AO1163" s="165"/>
      <c r="AP1163" s="153"/>
      <c r="AQ1163" s="153"/>
      <c r="AR1163" s="166">
        <v>0</v>
      </c>
      <c r="AS1163" s="88" t="s">
        <v>5719</v>
      </c>
      <c r="AT1163" s="92">
        <f t="shared" si="792"/>
        <v>0</v>
      </c>
      <c r="AU1163" s="93">
        <v>0</v>
      </c>
      <c r="AV1163" s="93">
        <v>0</v>
      </c>
      <c r="AW1163" s="166">
        <v>0</v>
      </c>
      <c r="AX1163" s="93">
        <v>0</v>
      </c>
      <c r="AY1163" s="177"/>
      <c r="AZ1163" s="177">
        <v>0</v>
      </c>
      <c r="BA1163" s="178"/>
      <c r="BB1163" s="105"/>
      <c r="BC1163" s="105"/>
      <c r="BD1163" s="93"/>
      <c r="BE1163" s="93">
        <v>0</v>
      </c>
      <c r="BF1163" s="91">
        <v>0</v>
      </c>
      <c r="BG1163" s="94"/>
      <c r="BH1163" s="95"/>
      <c r="BI1163" s="93">
        <f t="shared" si="761"/>
        <v>0</v>
      </c>
      <c r="BJ1163" s="105">
        <f t="shared" si="762"/>
        <v>0</v>
      </c>
      <c r="BK1163" s="88">
        <f t="shared" si="763"/>
        <v>0</v>
      </c>
      <c r="BL1163" s="86">
        <f t="shared" si="764"/>
        <v>0</v>
      </c>
      <c r="BM1163" s="105">
        <f t="shared" si="765"/>
        <v>0</v>
      </c>
      <c r="BN1163" s="86">
        <f t="shared" si="766"/>
        <v>0</v>
      </c>
      <c r="BO1163" s="86">
        <f t="shared" si="767"/>
        <v>0</v>
      </c>
      <c r="BP1163" s="86">
        <f t="shared" si="782"/>
        <v>0</v>
      </c>
      <c r="BQ1163" s="160"/>
      <c r="BR1163" s="86" t="s">
        <v>5720</v>
      </c>
      <c r="BS1163" s="88" t="s">
        <v>5721</v>
      </c>
      <c r="BT1163" s="86" t="s">
        <v>5722</v>
      </c>
      <c r="BU1163" s="86"/>
      <c r="BV1163" s="86">
        <f t="shared" si="783"/>
        <v>0</v>
      </c>
      <c r="BW1163" s="105" t="str">
        <f t="shared" si="784"/>
        <v/>
      </c>
      <c r="BX1163" s="86">
        <f t="shared" si="778"/>
        <v>0</v>
      </c>
      <c r="BY1163" s="86">
        <f t="shared" si="779"/>
        <v>0</v>
      </c>
      <c r="BZ1163" s="91">
        <f t="shared" si="780"/>
        <v>0</v>
      </c>
      <c r="CA1163" s="91">
        <v>0</v>
      </c>
      <c r="CB1163" s="96" t="s">
        <v>5719</v>
      </c>
      <c r="CC1163" s="91">
        <f t="shared" si="785"/>
        <v>0</v>
      </c>
      <c r="CD1163" s="91">
        <f t="shared" si="786"/>
        <v>0</v>
      </c>
      <c r="CE1163" s="93">
        <f t="shared" si="787"/>
        <v>0</v>
      </c>
      <c r="CF1163" s="93">
        <f t="shared" si="788"/>
        <v>0</v>
      </c>
      <c r="CG1163" s="105"/>
      <c r="CH1163" s="105"/>
      <c r="CI1163" s="86"/>
      <c r="CJ1163" s="188"/>
      <c r="CK1163" s="181">
        <f t="shared" si="789"/>
        <v>0</v>
      </c>
      <c r="CL1163" s="181">
        <f t="shared" si="790"/>
        <v>0</v>
      </c>
      <c r="CM1163" s="86" t="s">
        <v>5723</v>
      </c>
      <c r="CN1163" s="182"/>
      <c r="CO1163" s="183"/>
      <c r="CP1163" s="86" t="s">
        <v>5724</v>
      </c>
      <c r="CQ1163" s="153"/>
      <c r="CR1163" s="187" t="e">
        <f t="shared" si="791"/>
        <v>#VALUE!</v>
      </c>
      <c r="CS1163" s="188">
        <v>0</v>
      </c>
      <c r="CT1163" s="188" t="e">
        <f t="shared" si="793"/>
        <v>#VALUE!</v>
      </c>
      <c r="CU1163" s="93"/>
      <c r="CV1163" s="94">
        <f t="shared" si="775"/>
        <v>0</v>
      </c>
      <c r="CW1163" s="93">
        <f t="shared" si="776"/>
        <v>0</v>
      </c>
      <c r="CX1163" s="86">
        <f t="shared" si="777"/>
        <v>0</v>
      </c>
      <c r="CY1163" s="93" t="e">
        <f t="shared" si="794"/>
        <v>#VALUE!</v>
      </c>
      <c r="CZ1163" s="93">
        <v>0</v>
      </c>
      <c r="DA1163" s="93">
        <v>0</v>
      </c>
      <c r="DB1163" s="93" t="e">
        <f t="shared" si="795"/>
        <v>#VALUE!</v>
      </c>
      <c r="DC1163" s="93">
        <v>0</v>
      </c>
      <c r="DD1163" s="91">
        <v>0</v>
      </c>
      <c r="DE1163" s="93" t="e">
        <f t="shared" si="796"/>
        <v>#VALUE!</v>
      </c>
      <c r="DF1163" s="93">
        <f t="shared" si="768"/>
        <v>0</v>
      </c>
      <c r="DG1163" s="93"/>
      <c r="DH1163" s="93">
        <v>0</v>
      </c>
      <c r="DI1163" s="93">
        <v>0</v>
      </c>
      <c r="DJ1163" s="86">
        <f t="shared" si="797"/>
        <v>0</v>
      </c>
      <c r="DK1163" s="91">
        <v>0</v>
      </c>
      <c r="DL1163" s="93"/>
      <c r="DM1163" s="93">
        <v>0</v>
      </c>
      <c r="DN1163" s="93" t="e">
        <f t="shared" si="769"/>
        <v>#VALUE!</v>
      </c>
      <c r="DO1163" s="93" t="e">
        <f t="shared" si="798"/>
        <v>#VALUE!</v>
      </c>
      <c r="DP1163" s="92" t="e">
        <f t="shared" si="799"/>
        <v>#VALUE!</v>
      </c>
      <c r="DQ1163" s="97">
        <f t="shared" si="770"/>
        <v>0</v>
      </c>
      <c r="DR1163" s="98">
        <f t="shared" si="800"/>
        <v>10</v>
      </c>
      <c r="DS1163" s="93" t="str">
        <f t="shared" si="801"/>
        <v>Mã tin sai !!!</v>
      </c>
      <c r="DT1163" s="93"/>
      <c r="DU1163" s="78" t="e">
        <f t="shared" si="771"/>
        <v>#VALUE!</v>
      </c>
      <c r="DV1163" s="78" t="e">
        <f>INDEX('08_DMGiaDat'!$L:$L,MATCH(DU1163,'08_DMGiaDat'!$R:$R,0))</f>
        <v>#VALUE!</v>
      </c>
      <c r="DW1163" s="78" t="str">
        <f t="shared" si="772"/>
        <v>5010700200100000001</v>
      </c>
      <c r="DX1163" s="78" t="str">
        <f>IFERROR(VLOOKUP(DW1163,'08_DMGiaDat'!C1118:C1119,2,FALSE),"N")</f>
        <v>N</v>
      </c>
      <c r="DY1163" s="78" t="str">
        <f t="shared" si="773"/>
        <v>50107002001001</v>
      </c>
      <c r="DZ1163" s="78" t="str">
        <f>IFERROR(VLOOKUP(DY1163,'08_DMGiaDat'!C1118:C1119,2,FALSE),"N")</f>
        <v>N</v>
      </c>
      <c r="EA1163" s="78" t="str">
        <f t="shared" si="774"/>
        <v>5010700200100000001</v>
      </c>
      <c r="EB1163" s="78" t="str">
        <f>IFERROR(VLOOKUP(EA1163,'08_DMGiaDat'!C1118:C1119,2,FALSE),"N")</f>
        <v>N</v>
      </c>
      <c r="EC1163" s="92" t="e">
        <f>IF(DV1163&lt;&gt;"N",DV1163,IF(DX1163&lt;&gt;"N",DX1163,IF(DZ1163&lt;&gt;"N",DZ1163*VLOOKUP(LEFT(CB1163,3),'03_DMMucDich'!C1102:C1106,5,FALSE),IF(EB1163&lt;&gt;"N",EB1163*VLOOKUP(LEFT(CB1163,3),'03_DMMucDich'!C1102:C1106,5,FALSE),"N/A"))))</f>
        <v>#VALUE!</v>
      </c>
    </row>
    <row r="1164" spans="1:133" s="34" customFormat="1" ht="16" x14ac:dyDescent="0.2">
      <c r="A1164" s="85">
        <v>1150</v>
      </c>
      <c r="B1164" s="86"/>
      <c r="C1164" s="87"/>
      <c r="D1164" s="141"/>
      <c r="E1164" s="86"/>
      <c r="F1164" s="88"/>
      <c r="G1164" s="88" t="s">
        <v>5718</v>
      </c>
      <c r="H1164" s="151">
        <v>2022</v>
      </c>
      <c r="I1164" s="86"/>
      <c r="J1164" s="86"/>
      <c r="K1164" s="145"/>
      <c r="L1164" s="105"/>
      <c r="M1164" s="86"/>
      <c r="N1164" s="105"/>
      <c r="O1164" s="105"/>
      <c r="P1164" s="86"/>
      <c r="Q1164" s="86"/>
      <c r="R1164" s="153"/>
      <c r="S1164" s="86"/>
      <c r="T1164" s="86"/>
      <c r="U1164" s="86"/>
      <c r="V1164" s="86" t="str">
        <f t="shared" si="781"/>
        <v xml:space="preserve">, </v>
      </c>
      <c r="W1164" s="86"/>
      <c r="X1164" s="86"/>
      <c r="Y1164" s="86"/>
      <c r="Z1164" s="88"/>
      <c r="AA1164" s="105"/>
      <c r="AB1164" s="86"/>
      <c r="AC1164" s="90"/>
      <c r="AD1164" s="86"/>
      <c r="AE1164" s="86"/>
      <c r="AF1164" s="86"/>
      <c r="AG1164" s="86"/>
      <c r="AH1164" s="160"/>
      <c r="AI1164" s="153"/>
      <c r="AJ1164" s="153"/>
      <c r="AK1164" s="86"/>
      <c r="AL1164" s="86"/>
      <c r="AM1164" s="153"/>
      <c r="AN1164" s="153"/>
      <c r="AO1164" s="165"/>
      <c r="AP1164" s="153"/>
      <c r="AQ1164" s="153"/>
      <c r="AR1164" s="166">
        <v>0</v>
      </c>
      <c r="AS1164" s="88" t="s">
        <v>5719</v>
      </c>
      <c r="AT1164" s="92">
        <f t="shared" si="792"/>
        <v>0</v>
      </c>
      <c r="AU1164" s="93">
        <v>0</v>
      </c>
      <c r="AV1164" s="93">
        <v>0</v>
      </c>
      <c r="AW1164" s="166">
        <v>0</v>
      </c>
      <c r="AX1164" s="93">
        <v>0</v>
      </c>
      <c r="AY1164" s="177"/>
      <c r="AZ1164" s="177">
        <v>0</v>
      </c>
      <c r="BA1164" s="178"/>
      <c r="BB1164" s="105"/>
      <c r="BC1164" s="105"/>
      <c r="BD1164" s="93"/>
      <c r="BE1164" s="93">
        <v>0</v>
      </c>
      <c r="BF1164" s="91">
        <v>0</v>
      </c>
      <c r="BG1164" s="94"/>
      <c r="BH1164" s="95"/>
      <c r="BI1164" s="93">
        <f t="shared" si="761"/>
        <v>0</v>
      </c>
      <c r="BJ1164" s="105">
        <f t="shared" si="762"/>
        <v>0</v>
      </c>
      <c r="BK1164" s="88">
        <f t="shared" si="763"/>
        <v>0</v>
      </c>
      <c r="BL1164" s="86">
        <f t="shared" si="764"/>
        <v>0</v>
      </c>
      <c r="BM1164" s="105">
        <f t="shared" si="765"/>
        <v>0</v>
      </c>
      <c r="BN1164" s="86">
        <f t="shared" si="766"/>
        <v>0</v>
      </c>
      <c r="BO1164" s="86">
        <f t="shared" si="767"/>
        <v>0</v>
      </c>
      <c r="BP1164" s="86">
        <f t="shared" si="782"/>
        <v>0</v>
      </c>
      <c r="BQ1164" s="160"/>
      <c r="BR1164" s="86" t="s">
        <v>5720</v>
      </c>
      <c r="BS1164" s="88" t="s">
        <v>5721</v>
      </c>
      <c r="BT1164" s="86" t="s">
        <v>5722</v>
      </c>
      <c r="BU1164" s="86"/>
      <c r="BV1164" s="86">
        <f t="shared" si="783"/>
        <v>0</v>
      </c>
      <c r="BW1164" s="105" t="str">
        <f t="shared" si="784"/>
        <v/>
      </c>
      <c r="BX1164" s="86">
        <f t="shared" si="778"/>
        <v>0</v>
      </c>
      <c r="BY1164" s="86">
        <f t="shared" si="779"/>
        <v>0</v>
      </c>
      <c r="BZ1164" s="91">
        <f t="shared" si="780"/>
        <v>0</v>
      </c>
      <c r="CA1164" s="91">
        <v>0</v>
      </c>
      <c r="CB1164" s="96" t="s">
        <v>5719</v>
      </c>
      <c r="CC1164" s="91">
        <f t="shared" si="785"/>
        <v>0</v>
      </c>
      <c r="CD1164" s="91">
        <f t="shared" si="786"/>
        <v>0</v>
      </c>
      <c r="CE1164" s="93">
        <f t="shared" si="787"/>
        <v>0</v>
      </c>
      <c r="CF1164" s="93">
        <f t="shared" si="788"/>
        <v>0</v>
      </c>
      <c r="CG1164" s="105"/>
      <c r="CH1164" s="105"/>
      <c r="CI1164" s="86"/>
      <c r="CJ1164" s="188"/>
      <c r="CK1164" s="181">
        <f t="shared" si="789"/>
        <v>0</v>
      </c>
      <c r="CL1164" s="181">
        <f t="shared" si="790"/>
        <v>0</v>
      </c>
      <c r="CM1164" s="86" t="s">
        <v>5723</v>
      </c>
      <c r="CN1164" s="182"/>
      <c r="CO1164" s="183"/>
      <c r="CP1164" s="86" t="s">
        <v>5724</v>
      </c>
      <c r="CQ1164" s="153"/>
      <c r="CR1164" s="187" t="e">
        <f t="shared" si="791"/>
        <v>#VALUE!</v>
      </c>
      <c r="CS1164" s="188">
        <v>0</v>
      </c>
      <c r="CT1164" s="188" t="e">
        <f t="shared" si="793"/>
        <v>#VALUE!</v>
      </c>
      <c r="CU1164" s="93"/>
      <c r="CV1164" s="94">
        <f t="shared" si="775"/>
        <v>0</v>
      </c>
      <c r="CW1164" s="93">
        <f t="shared" si="776"/>
        <v>0</v>
      </c>
      <c r="CX1164" s="86">
        <f t="shared" si="777"/>
        <v>0</v>
      </c>
      <c r="CY1164" s="93" t="e">
        <f t="shared" si="794"/>
        <v>#VALUE!</v>
      </c>
      <c r="CZ1164" s="93">
        <v>0</v>
      </c>
      <c r="DA1164" s="93">
        <v>0</v>
      </c>
      <c r="DB1164" s="93" t="e">
        <f t="shared" si="795"/>
        <v>#VALUE!</v>
      </c>
      <c r="DC1164" s="93">
        <v>0</v>
      </c>
      <c r="DD1164" s="91">
        <v>0</v>
      </c>
      <c r="DE1164" s="93" t="e">
        <f t="shared" si="796"/>
        <v>#VALUE!</v>
      </c>
      <c r="DF1164" s="93">
        <f t="shared" si="768"/>
        <v>0</v>
      </c>
      <c r="DG1164" s="93"/>
      <c r="DH1164" s="93">
        <v>0</v>
      </c>
      <c r="DI1164" s="93">
        <v>0</v>
      </c>
      <c r="DJ1164" s="86">
        <f t="shared" si="797"/>
        <v>0</v>
      </c>
      <c r="DK1164" s="91">
        <v>0</v>
      </c>
      <c r="DL1164" s="93"/>
      <c r="DM1164" s="93">
        <v>0</v>
      </c>
      <c r="DN1164" s="93" t="e">
        <f t="shared" si="769"/>
        <v>#VALUE!</v>
      </c>
      <c r="DO1164" s="93" t="e">
        <f t="shared" si="798"/>
        <v>#VALUE!</v>
      </c>
      <c r="DP1164" s="92" t="e">
        <f t="shared" si="799"/>
        <v>#VALUE!</v>
      </c>
      <c r="DQ1164" s="97">
        <f t="shared" si="770"/>
        <v>0</v>
      </c>
      <c r="DR1164" s="98">
        <f t="shared" si="800"/>
        <v>10</v>
      </c>
      <c r="DS1164" s="93" t="str">
        <f t="shared" si="801"/>
        <v>Mã tin sai !!!</v>
      </c>
      <c r="DT1164" s="93"/>
      <c r="DU1164" s="78" t="e">
        <f t="shared" si="771"/>
        <v>#VALUE!</v>
      </c>
      <c r="DV1164" s="78" t="e">
        <f>INDEX('08_DMGiaDat'!$L:$L,MATCH(DU1164,'08_DMGiaDat'!$R:$R,0))</f>
        <v>#VALUE!</v>
      </c>
      <c r="DW1164" s="78" t="str">
        <f t="shared" si="772"/>
        <v>5010700200100000001</v>
      </c>
      <c r="DX1164" s="78" t="str">
        <f>IFERROR(VLOOKUP(DW1164,'08_DMGiaDat'!C1118:C1119,2,FALSE),"N")</f>
        <v>N</v>
      </c>
      <c r="DY1164" s="78" t="str">
        <f t="shared" si="773"/>
        <v>50107002001001</v>
      </c>
      <c r="DZ1164" s="78" t="str">
        <f>IFERROR(VLOOKUP(DY1164,'08_DMGiaDat'!C1118:C1119,2,FALSE),"N")</f>
        <v>N</v>
      </c>
      <c r="EA1164" s="78" t="str">
        <f t="shared" si="774"/>
        <v>5010700200100000001</v>
      </c>
      <c r="EB1164" s="78" t="str">
        <f>IFERROR(VLOOKUP(EA1164,'08_DMGiaDat'!C1118:C1119,2,FALSE),"N")</f>
        <v>N</v>
      </c>
      <c r="EC1164" s="92" t="e">
        <f>IF(DV1164&lt;&gt;"N",DV1164,IF(DX1164&lt;&gt;"N",DX1164,IF(DZ1164&lt;&gt;"N",DZ1164*VLOOKUP(LEFT(CB1164,3),'03_DMMucDich'!C1102:C1106,5,FALSE),IF(EB1164&lt;&gt;"N",EB1164*VLOOKUP(LEFT(CB1164,3),'03_DMMucDich'!C1102:C1106,5,FALSE),"N/A"))))</f>
        <v>#VALUE!</v>
      </c>
    </row>
    <row r="1165" spans="1:133" s="34" customFormat="1" ht="16" x14ac:dyDescent="0.2">
      <c r="A1165" s="85">
        <v>1151</v>
      </c>
      <c r="B1165" s="86"/>
      <c r="C1165" s="87"/>
      <c r="D1165" s="141"/>
      <c r="E1165" s="86"/>
      <c r="F1165" s="88"/>
      <c r="G1165" s="88" t="s">
        <v>5718</v>
      </c>
      <c r="H1165" s="151">
        <v>2022</v>
      </c>
      <c r="I1165" s="86"/>
      <c r="J1165" s="86"/>
      <c r="K1165" s="145"/>
      <c r="L1165" s="105"/>
      <c r="M1165" s="86"/>
      <c r="N1165" s="105"/>
      <c r="O1165" s="105"/>
      <c r="P1165" s="86"/>
      <c r="Q1165" s="86"/>
      <c r="R1165" s="153"/>
      <c r="S1165" s="86"/>
      <c r="T1165" s="86"/>
      <c r="U1165" s="86"/>
      <c r="V1165" s="86" t="str">
        <f t="shared" si="781"/>
        <v xml:space="preserve">, </v>
      </c>
      <c r="W1165" s="86"/>
      <c r="X1165" s="86"/>
      <c r="Y1165" s="86"/>
      <c r="Z1165" s="88"/>
      <c r="AA1165" s="105"/>
      <c r="AB1165" s="86"/>
      <c r="AC1165" s="90"/>
      <c r="AD1165" s="86"/>
      <c r="AE1165" s="86"/>
      <c r="AF1165" s="86"/>
      <c r="AG1165" s="86"/>
      <c r="AH1165" s="160"/>
      <c r="AI1165" s="153"/>
      <c r="AJ1165" s="153"/>
      <c r="AK1165" s="86"/>
      <c r="AL1165" s="86"/>
      <c r="AM1165" s="153"/>
      <c r="AN1165" s="153"/>
      <c r="AO1165" s="165"/>
      <c r="AP1165" s="153"/>
      <c r="AQ1165" s="153"/>
      <c r="AR1165" s="166">
        <v>0</v>
      </c>
      <c r="AS1165" s="88" t="s">
        <v>5719</v>
      </c>
      <c r="AT1165" s="92">
        <f t="shared" si="792"/>
        <v>0</v>
      </c>
      <c r="AU1165" s="93">
        <v>0</v>
      </c>
      <c r="AV1165" s="93">
        <v>0</v>
      </c>
      <c r="AW1165" s="166">
        <v>0</v>
      </c>
      <c r="AX1165" s="93">
        <v>0</v>
      </c>
      <c r="AY1165" s="177"/>
      <c r="AZ1165" s="177">
        <v>0</v>
      </c>
      <c r="BA1165" s="178"/>
      <c r="BB1165" s="105"/>
      <c r="BC1165" s="105"/>
      <c r="BD1165" s="93"/>
      <c r="BE1165" s="93">
        <v>0</v>
      </c>
      <c r="BF1165" s="91">
        <v>0</v>
      </c>
      <c r="BG1165" s="94"/>
      <c r="BH1165" s="95"/>
      <c r="BI1165" s="93">
        <f t="shared" si="761"/>
        <v>0</v>
      </c>
      <c r="BJ1165" s="105">
        <f t="shared" si="762"/>
        <v>0</v>
      </c>
      <c r="BK1165" s="88">
        <f t="shared" si="763"/>
        <v>0</v>
      </c>
      <c r="BL1165" s="86">
        <f t="shared" si="764"/>
        <v>0</v>
      </c>
      <c r="BM1165" s="105">
        <f t="shared" si="765"/>
        <v>0</v>
      </c>
      <c r="BN1165" s="86">
        <f t="shared" si="766"/>
        <v>0</v>
      </c>
      <c r="BO1165" s="86">
        <f t="shared" si="767"/>
        <v>0</v>
      </c>
      <c r="BP1165" s="86">
        <f t="shared" si="782"/>
        <v>0</v>
      </c>
      <c r="BQ1165" s="160"/>
      <c r="BR1165" s="86" t="s">
        <v>5720</v>
      </c>
      <c r="BS1165" s="88" t="s">
        <v>5721</v>
      </c>
      <c r="BT1165" s="86" t="s">
        <v>5722</v>
      </c>
      <c r="BU1165" s="86"/>
      <c r="BV1165" s="86">
        <f t="shared" si="783"/>
        <v>0</v>
      </c>
      <c r="BW1165" s="105" t="str">
        <f t="shared" si="784"/>
        <v/>
      </c>
      <c r="BX1165" s="86">
        <f t="shared" si="778"/>
        <v>0</v>
      </c>
      <c r="BY1165" s="86">
        <f t="shared" si="779"/>
        <v>0</v>
      </c>
      <c r="BZ1165" s="91">
        <f t="shared" si="780"/>
        <v>0</v>
      </c>
      <c r="CA1165" s="91">
        <v>0</v>
      </c>
      <c r="CB1165" s="96" t="s">
        <v>5719</v>
      </c>
      <c r="CC1165" s="91">
        <f t="shared" si="785"/>
        <v>0</v>
      </c>
      <c r="CD1165" s="91">
        <f t="shared" si="786"/>
        <v>0</v>
      </c>
      <c r="CE1165" s="93">
        <f t="shared" si="787"/>
        <v>0</v>
      </c>
      <c r="CF1165" s="93">
        <f t="shared" si="788"/>
        <v>0</v>
      </c>
      <c r="CG1165" s="105"/>
      <c r="CH1165" s="105"/>
      <c r="CI1165" s="86"/>
      <c r="CJ1165" s="188"/>
      <c r="CK1165" s="181">
        <f t="shared" si="789"/>
        <v>0</v>
      </c>
      <c r="CL1165" s="181">
        <f t="shared" si="790"/>
        <v>0</v>
      </c>
      <c r="CM1165" s="86" t="s">
        <v>5723</v>
      </c>
      <c r="CN1165" s="182"/>
      <c r="CO1165" s="183"/>
      <c r="CP1165" s="86" t="s">
        <v>5724</v>
      </c>
      <c r="CQ1165" s="153"/>
      <c r="CR1165" s="187" t="e">
        <f t="shared" si="791"/>
        <v>#VALUE!</v>
      </c>
      <c r="CS1165" s="188">
        <v>0</v>
      </c>
      <c r="CT1165" s="188" t="e">
        <f t="shared" si="793"/>
        <v>#VALUE!</v>
      </c>
      <c r="CU1165" s="93"/>
      <c r="CV1165" s="94">
        <f t="shared" si="775"/>
        <v>0</v>
      </c>
      <c r="CW1165" s="93">
        <f t="shared" si="776"/>
        <v>0</v>
      </c>
      <c r="CX1165" s="86">
        <f t="shared" si="777"/>
        <v>0</v>
      </c>
      <c r="CY1165" s="93" t="e">
        <f t="shared" si="794"/>
        <v>#VALUE!</v>
      </c>
      <c r="CZ1165" s="93">
        <v>0</v>
      </c>
      <c r="DA1165" s="93">
        <v>0</v>
      </c>
      <c r="DB1165" s="93" t="e">
        <f t="shared" si="795"/>
        <v>#VALUE!</v>
      </c>
      <c r="DC1165" s="93">
        <v>0</v>
      </c>
      <c r="DD1165" s="91">
        <v>0</v>
      </c>
      <c r="DE1165" s="93" t="e">
        <f t="shared" si="796"/>
        <v>#VALUE!</v>
      </c>
      <c r="DF1165" s="93">
        <f t="shared" si="768"/>
        <v>0</v>
      </c>
      <c r="DG1165" s="93"/>
      <c r="DH1165" s="93">
        <v>0</v>
      </c>
      <c r="DI1165" s="93">
        <v>0</v>
      </c>
      <c r="DJ1165" s="86">
        <f t="shared" si="797"/>
        <v>0</v>
      </c>
      <c r="DK1165" s="91">
        <v>0</v>
      </c>
      <c r="DL1165" s="93"/>
      <c r="DM1165" s="93">
        <v>0</v>
      </c>
      <c r="DN1165" s="93" t="e">
        <f t="shared" si="769"/>
        <v>#VALUE!</v>
      </c>
      <c r="DO1165" s="93" t="e">
        <f t="shared" si="798"/>
        <v>#VALUE!</v>
      </c>
      <c r="DP1165" s="92" t="e">
        <f t="shared" si="799"/>
        <v>#VALUE!</v>
      </c>
      <c r="DQ1165" s="97">
        <f t="shared" si="770"/>
        <v>0</v>
      </c>
      <c r="DR1165" s="98">
        <f t="shared" si="800"/>
        <v>10</v>
      </c>
      <c r="DS1165" s="93" t="str">
        <f t="shared" si="801"/>
        <v>Mã tin sai !!!</v>
      </c>
      <c r="DT1165" s="93"/>
      <c r="DU1165" s="78" t="e">
        <f t="shared" si="771"/>
        <v>#VALUE!</v>
      </c>
      <c r="DV1165" s="78" t="e">
        <f>INDEX('08_DMGiaDat'!$L:$L,MATCH(DU1165,'08_DMGiaDat'!$R:$R,0))</f>
        <v>#VALUE!</v>
      </c>
      <c r="DW1165" s="78" t="str">
        <f t="shared" si="772"/>
        <v>5010700200100000001</v>
      </c>
      <c r="DX1165" s="78" t="str">
        <f>IFERROR(VLOOKUP(DW1165,'08_DMGiaDat'!C1118:C1119,2,FALSE),"N")</f>
        <v>N</v>
      </c>
      <c r="DY1165" s="78" t="str">
        <f t="shared" si="773"/>
        <v>50107002001001</v>
      </c>
      <c r="DZ1165" s="78" t="str">
        <f>IFERROR(VLOOKUP(DY1165,'08_DMGiaDat'!C1118:C1119,2,FALSE),"N")</f>
        <v>N</v>
      </c>
      <c r="EA1165" s="78" t="str">
        <f t="shared" si="774"/>
        <v>5010700200100000001</v>
      </c>
      <c r="EB1165" s="78" t="str">
        <f>IFERROR(VLOOKUP(EA1165,'08_DMGiaDat'!C1118:C1119,2,FALSE),"N")</f>
        <v>N</v>
      </c>
      <c r="EC1165" s="92" t="e">
        <f>IF(DV1165&lt;&gt;"N",DV1165,IF(DX1165&lt;&gt;"N",DX1165,IF(DZ1165&lt;&gt;"N",DZ1165*VLOOKUP(LEFT(CB1165,3),'03_DMMucDich'!C1102:C1106,5,FALSE),IF(EB1165&lt;&gt;"N",EB1165*VLOOKUP(LEFT(CB1165,3),'03_DMMucDich'!C1102:C1106,5,FALSE),"N/A"))))</f>
        <v>#VALUE!</v>
      </c>
    </row>
    <row r="1166" spans="1:133" s="34" customFormat="1" ht="16" x14ac:dyDescent="0.2">
      <c r="A1166" s="85">
        <v>1152</v>
      </c>
      <c r="B1166" s="86"/>
      <c r="C1166" s="87"/>
      <c r="D1166" s="141"/>
      <c r="E1166" s="86"/>
      <c r="F1166" s="88"/>
      <c r="G1166" s="88" t="s">
        <v>5718</v>
      </c>
      <c r="H1166" s="151">
        <v>2022</v>
      </c>
      <c r="I1166" s="86"/>
      <c r="J1166" s="86"/>
      <c r="K1166" s="145"/>
      <c r="L1166" s="105"/>
      <c r="M1166" s="86"/>
      <c r="N1166" s="105"/>
      <c r="O1166" s="105"/>
      <c r="P1166" s="86"/>
      <c r="Q1166" s="86"/>
      <c r="R1166" s="153"/>
      <c r="S1166" s="86"/>
      <c r="T1166" s="86"/>
      <c r="U1166" s="86"/>
      <c r="V1166" s="86" t="str">
        <f t="shared" si="781"/>
        <v xml:space="preserve">, </v>
      </c>
      <c r="W1166" s="86"/>
      <c r="X1166" s="86"/>
      <c r="Y1166" s="86"/>
      <c r="Z1166" s="88"/>
      <c r="AA1166" s="105"/>
      <c r="AB1166" s="86"/>
      <c r="AC1166" s="90"/>
      <c r="AD1166" s="86"/>
      <c r="AE1166" s="86"/>
      <c r="AF1166" s="86"/>
      <c r="AG1166" s="86"/>
      <c r="AH1166" s="160"/>
      <c r="AI1166" s="153"/>
      <c r="AJ1166" s="153"/>
      <c r="AK1166" s="86"/>
      <c r="AL1166" s="86"/>
      <c r="AM1166" s="153"/>
      <c r="AN1166" s="153"/>
      <c r="AO1166" s="165"/>
      <c r="AP1166" s="153"/>
      <c r="AQ1166" s="153"/>
      <c r="AR1166" s="166">
        <v>0</v>
      </c>
      <c r="AS1166" s="88" t="s">
        <v>5719</v>
      </c>
      <c r="AT1166" s="92">
        <f t="shared" si="792"/>
        <v>0</v>
      </c>
      <c r="AU1166" s="93">
        <v>0</v>
      </c>
      <c r="AV1166" s="93">
        <v>0</v>
      </c>
      <c r="AW1166" s="166">
        <v>0</v>
      </c>
      <c r="AX1166" s="93">
        <v>0</v>
      </c>
      <c r="AY1166" s="177"/>
      <c r="AZ1166" s="177">
        <v>0</v>
      </c>
      <c r="BA1166" s="178"/>
      <c r="BB1166" s="105"/>
      <c r="BC1166" s="105"/>
      <c r="BD1166" s="93"/>
      <c r="BE1166" s="93">
        <v>0</v>
      </c>
      <c r="BF1166" s="91">
        <v>0</v>
      </c>
      <c r="BG1166" s="94"/>
      <c r="BH1166" s="95"/>
      <c r="BI1166" s="93">
        <f t="shared" si="761"/>
        <v>0</v>
      </c>
      <c r="BJ1166" s="105">
        <f t="shared" si="762"/>
        <v>0</v>
      </c>
      <c r="BK1166" s="88">
        <f t="shared" si="763"/>
        <v>0</v>
      </c>
      <c r="BL1166" s="86">
        <f t="shared" si="764"/>
        <v>0</v>
      </c>
      <c r="BM1166" s="105">
        <f t="shared" si="765"/>
        <v>0</v>
      </c>
      <c r="BN1166" s="86">
        <f t="shared" si="766"/>
        <v>0</v>
      </c>
      <c r="BO1166" s="86">
        <f t="shared" si="767"/>
        <v>0</v>
      </c>
      <c r="BP1166" s="86">
        <f t="shared" si="782"/>
        <v>0</v>
      </c>
      <c r="BQ1166" s="160"/>
      <c r="BR1166" s="86" t="s">
        <v>5720</v>
      </c>
      <c r="BS1166" s="88" t="s">
        <v>5721</v>
      </c>
      <c r="BT1166" s="86" t="s">
        <v>5722</v>
      </c>
      <c r="BU1166" s="86"/>
      <c r="BV1166" s="86">
        <f t="shared" si="783"/>
        <v>0</v>
      </c>
      <c r="BW1166" s="105" t="str">
        <f t="shared" si="784"/>
        <v/>
      </c>
      <c r="BX1166" s="86">
        <f t="shared" si="778"/>
        <v>0</v>
      </c>
      <c r="BY1166" s="86">
        <f t="shared" si="779"/>
        <v>0</v>
      </c>
      <c r="BZ1166" s="91">
        <f t="shared" si="780"/>
        <v>0</v>
      </c>
      <c r="CA1166" s="91">
        <v>0</v>
      </c>
      <c r="CB1166" s="96" t="s">
        <v>5719</v>
      </c>
      <c r="CC1166" s="91">
        <f t="shared" si="785"/>
        <v>0</v>
      </c>
      <c r="CD1166" s="91">
        <f t="shared" si="786"/>
        <v>0</v>
      </c>
      <c r="CE1166" s="93">
        <f t="shared" si="787"/>
        <v>0</v>
      </c>
      <c r="CF1166" s="93">
        <f t="shared" si="788"/>
        <v>0</v>
      </c>
      <c r="CG1166" s="105"/>
      <c r="CH1166" s="105"/>
      <c r="CI1166" s="86"/>
      <c r="CJ1166" s="188"/>
      <c r="CK1166" s="181">
        <f t="shared" si="789"/>
        <v>0</v>
      </c>
      <c r="CL1166" s="181">
        <f t="shared" si="790"/>
        <v>0</v>
      </c>
      <c r="CM1166" s="86" t="s">
        <v>5723</v>
      </c>
      <c r="CN1166" s="182"/>
      <c r="CO1166" s="183"/>
      <c r="CP1166" s="86" t="s">
        <v>5724</v>
      </c>
      <c r="CQ1166" s="153"/>
      <c r="CR1166" s="187" t="e">
        <f t="shared" si="791"/>
        <v>#VALUE!</v>
      </c>
      <c r="CS1166" s="188">
        <v>0</v>
      </c>
      <c r="CT1166" s="188" t="e">
        <f t="shared" si="793"/>
        <v>#VALUE!</v>
      </c>
      <c r="CU1166" s="93"/>
      <c r="CV1166" s="94">
        <f t="shared" si="775"/>
        <v>0</v>
      </c>
      <c r="CW1166" s="93">
        <f t="shared" si="776"/>
        <v>0</v>
      </c>
      <c r="CX1166" s="86">
        <f t="shared" si="777"/>
        <v>0</v>
      </c>
      <c r="CY1166" s="93" t="e">
        <f t="shared" si="794"/>
        <v>#VALUE!</v>
      </c>
      <c r="CZ1166" s="93">
        <v>0</v>
      </c>
      <c r="DA1166" s="93">
        <v>0</v>
      </c>
      <c r="DB1166" s="93" t="e">
        <f t="shared" si="795"/>
        <v>#VALUE!</v>
      </c>
      <c r="DC1166" s="93">
        <v>0</v>
      </c>
      <c r="DD1166" s="91">
        <v>0</v>
      </c>
      <c r="DE1166" s="93" t="e">
        <f t="shared" si="796"/>
        <v>#VALUE!</v>
      </c>
      <c r="DF1166" s="93">
        <f t="shared" si="768"/>
        <v>0</v>
      </c>
      <c r="DG1166" s="93"/>
      <c r="DH1166" s="93">
        <v>0</v>
      </c>
      <c r="DI1166" s="93">
        <v>0</v>
      </c>
      <c r="DJ1166" s="86">
        <f t="shared" si="797"/>
        <v>0</v>
      </c>
      <c r="DK1166" s="91">
        <v>0</v>
      </c>
      <c r="DL1166" s="93"/>
      <c r="DM1166" s="93">
        <v>0</v>
      </c>
      <c r="DN1166" s="93" t="e">
        <f t="shared" si="769"/>
        <v>#VALUE!</v>
      </c>
      <c r="DO1166" s="93" t="e">
        <f t="shared" si="798"/>
        <v>#VALUE!</v>
      </c>
      <c r="DP1166" s="92" t="e">
        <f t="shared" si="799"/>
        <v>#VALUE!</v>
      </c>
      <c r="DQ1166" s="97">
        <f t="shared" si="770"/>
        <v>0</v>
      </c>
      <c r="DR1166" s="98">
        <f t="shared" si="800"/>
        <v>10</v>
      </c>
      <c r="DS1166" s="93" t="str">
        <f t="shared" si="801"/>
        <v>Mã tin sai !!!</v>
      </c>
      <c r="DT1166" s="93"/>
      <c r="DU1166" s="78" t="e">
        <f t="shared" si="771"/>
        <v>#VALUE!</v>
      </c>
      <c r="DV1166" s="78" t="e">
        <f>INDEX('08_DMGiaDat'!$L:$L,MATCH(DU1166,'08_DMGiaDat'!$R:$R,0))</f>
        <v>#VALUE!</v>
      </c>
      <c r="DW1166" s="78" t="str">
        <f t="shared" si="772"/>
        <v>5010700200100000001</v>
      </c>
      <c r="DX1166" s="78" t="str">
        <f>IFERROR(VLOOKUP(DW1166,'08_DMGiaDat'!C1118:C1119,2,FALSE),"N")</f>
        <v>N</v>
      </c>
      <c r="DY1166" s="78" t="str">
        <f t="shared" si="773"/>
        <v>50107002001001</v>
      </c>
      <c r="DZ1166" s="78" t="str">
        <f>IFERROR(VLOOKUP(DY1166,'08_DMGiaDat'!C1118:C1119,2,FALSE),"N")</f>
        <v>N</v>
      </c>
      <c r="EA1166" s="78" t="str">
        <f t="shared" si="774"/>
        <v>5010700200100000001</v>
      </c>
      <c r="EB1166" s="78" t="str">
        <f>IFERROR(VLOOKUP(EA1166,'08_DMGiaDat'!C1118:C1119,2,FALSE),"N")</f>
        <v>N</v>
      </c>
      <c r="EC1166" s="92" t="e">
        <f>IF(DV1166&lt;&gt;"N",DV1166,IF(DX1166&lt;&gt;"N",DX1166,IF(DZ1166&lt;&gt;"N",DZ1166*VLOOKUP(LEFT(CB1166,3),'03_DMMucDich'!C1102:C1106,5,FALSE),IF(EB1166&lt;&gt;"N",EB1166*VLOOKUP(LEFT(CB1166,3),'03_DMMucDich'!C1102:C1106,5,FALSE),"N/A"))))</f>
        <v>#VALUE!</v>
      </c>
    </row>
    <row r="1167" spans="1:133" s="34" customFormat="1" ht="16" x14ac:dyDescent="0.2">
      <c r="A1167" s="85">
        <v>1153</v>
      </c>
      <c r="B1167" s="86"/>
      <c r="C1167" s="87"/>
      <c r="D1167" s="141"/>
      <c r="E1167" s="86"/>
      <c r="F1167" s="88"/>
      <c r="G1167" s="88" t="s">
        <v>5718</v>
      </c>
      <c r="H1167" s="151">
        <v>2022</v>
      </c>
      <c r="I1167" s="86"/>
      <c r="J1167" s="86"/>
      <c r="K1167" s="145"/>
      <c r="L1167" s="105"/>
      <c r="M1167" s="86"/>
      <c r="N1167" s="105"/>
      <c r="O1167" s="105"/>
      <c r="P1167" s="86"/>
      <c r="Q1167" s="86"/>
      <c r="R1167" s="153"/>
      <c r="S1167" s="86"/>
      <c r="T1167" s="86"/>
      <c r="U1167" s="86"/>
      <c r="V1167" s="86" t="str">
        <f t="shared" si="781"/>
        <v xml:space="preserve">, </v>
      </c>
      <c r="W1167" s="86"/>
      <c r="X1167" s="86"/>
      <c r="Y1167" s="86"/>
      <c r="Z1167" s="88"/>
      <c r="AA1167" s="105"/>
      <c r="AB1167" s="86"/>
      <c r="AC1167" s="90"/>
      <c r="AD1167" s="86"/>
      <c r="AE1167" s="86"/>
      <c r="AF1167" s="86"/>
      <c r="AG1167" s="86"/>
      <c r="AH1167" s="160"/>
      <c r="AI1167" s="153"/>
      <c r="AJ1167" s="153"/>
      <c r="AK1167" s="86"/>
      <c r="AL1167" s="86"/>
      <c r="AM1167" s="153"/>
      <c r="AN1167" s="153"/>
      <c r="AO1167" s="165"/>
      <c r="AP1167" s="153"/>
      <c r="AQ1167" s="153"/>
      <c r="AR1167" s="166">
        <v>0</v>
      </c>
      <c r="AS1167" s="88" t="s">
        <v>5719</v>
      </c>
      <c r="AT1167" s="92">
        <f t="shared" si="792"/>
        <v>0</v>
      </c>
      <c r="AU1167" s="93">
        <v>0</v>
      </c>
      <c r="AV1167" s="93">
        <v>0</v>
      </c>
      <c r="AW1167" s="166">
        <v>0</v>
      </c>
      <c r="AX1167" s="93">
        <v>0</v>
      </c>
      <c r="AY1167" s="177"/>
      <c r="AZ1167" s="177">
        <v>0</v>
      </c>
      <c r="BA1167" s="178"/>
      <c r="BB1167" s="105"/>
      <c r="BC1167" s="105"/>
      <c r="BD1167" s="93"/>
      <c r="BE1167" s="93">
        <v>0</v>
      </c>
      <c r="BF1167" s="91">
        <v>0</v>
      </c>
      <c r="BG1167" s="94"/>
      <c r="BH1167" s="95"/>
      <c r="BI1167" s="93">
        <f t="shared" ref="BI1167:BI1170" si="802">K1167</f>
        <v>0</v>
      </c>
      <c r="BJ1167" s="105">
        <f t="shared" ref="BJ1167:BJ1170" si="803">L1167</f>
        <v>0</v>
      </c>
      <c r="BK1167" s="88">
        <f t="shared" ref="BK1167:BK1170" si="804">D1167</f>
        <v>0</v>
      </c>
      <c r="BL1167" s="86">
        <f t="shared" ref="BL1167:BL1170" si="805">M1167</f>
        <v>0</v>
      </c>
      <c r="BM1167" s="105">
        <f t="shared" ref="BM1167:BM1170" si="806">N1167</f>
        <v>0</v>
      </c>
      <c r="BN1167" s="86">
        <f t="shared" ref="BN1167:BN1170" si="807">O1167</f>
        <v>0</v>
      </c>
      <c r="BO1167" s="86">
        <f t="shared" ref="BO1167:BO1170" si="808">AJ1167</f>
        <v>0</v>
      </c>
      <c r="BP1167" s="86">
        <f t="shared" si="782"/>
        <v>0</v>
      </c>
      <c r="BQ1167" s="160"/>
      <c r="BR1167" s="86" t="s">
        <v>5720</v>
      </c>
      <c r="BS1167" s="88" t="s">
        <v>5721</v>
      </c>
      <c r="BT1167" s="86" t="s">
        <v>5722</v>
      </c>
      <c r="BU1167" s="86"/>
      <c r="BV1167" s="86">
        <f t="shared" si="783"/>
        <v>0</v>
      </c>
      <c r="BW1167" s="105" t="str">
        <f t="shared" si="784"/>
        <v/>
      </c>
      <c r="BX1167" s="86">
        <f t="shared" si="778"/>
        <v>0</v>
      </c>
      <c r="BY1167" s="86">
        <f t="shared" si="779"/>
        <v>0</v>
      </c>
      <c r="BZ1167" s="91">
        <f t="shared" si="780"/>
        <v>0</v>
      </c>
      <c r="CA1167" s="91">
        <v>0</v>
      </c>
      <c r="CB1167" s="96" t="s">
        <v>5719</v>
      </c>
      <c r="CC1167" s="91">
        <f t="shared" si="785"/>
        <v>0</v>
      </c>
      <c r="CD1167" s="91">
        <f t="shared" si="786"/>
        <v>0</v>
      </c>
      <c r="CE1167" s="93">
        <f t="shared" si="787"/>
        <v>0</v>
      </c>
      <c r="CF1167" s="93">
        <f t="shared" si="788"/>
        <v>0</v>
      </c>
      <c r="CG1167" s="105"/>
      <c r="CH1167" s="105"/>
      <c r="CI1167" s="86"/>
      <c r="CJ1167" s="188"/>
      <c r="CK1167" s="181">
        <f t="shared" si="789"/>
        <v>0</v>
      </c>
      <c r="CL1167" s="181">
        <f t="shared" si="790"/>
        <v>0</v>
      </c>
      <c r="CM1167" s="86" t="s">
        <v>5723</v>
      </c>
      <c r="CN1167" s="182"/>
      <c r="CO1167" s="183"/>
      <c r="CP1167" s="86" t="s">
        <v>5724</v>
      </c>
      <c r="CQ1167" s="153"/>
      <c r="CR1167" s="187" t="e">
        <f t="shared" si="791"/>
        <v>#VALUE!</v>
      </c>
      <c r="CS1167" s="188">
        <v>0</v>
      </c>
      <c r="CT1167" s="188" t="e">
        <f t="shared" si="793"/>
        <v>#VALUE!</v>
      </c>
      <c r="CU1167" s="93"/>
      <c r="CV1167" s="94">
        <f t="shared" si="775"/>
        <v>0</v>
      </c>
      <c r="CW1167" s="93">
        <f t="shared" si="776"/>
        <v>0</v>
      </c>
      <c r="CX1167" s="86">
        <f t="shared" si="777"/>
        <v>0</v>
      </c>
      <c r="CY1167" s="93" t="e">
        <f t="shared" si="794"/>
        <v>#VALUE!</v>
      </c>
      <c r="CZ1167" s="93">
        <v>0</v>
      </c>
      <c r="DA1167" s="93">
        <v>0</v>
      </c>
      <c r="DB1167" s="93" t="e">
        <f t="shared" si="795"/>
        <v>#VALUE!</v>
      </c>
      <c r="DC1167" s="93">
        <v>0</v>
      </c>
      <c r="DD1167" s="91">
        <v>0</v>
      </c>
      <c r="DE1167" s="93" t="e">
        <f t="shared" si="796"/>
        <v>#VALUE!</v>
      </c>
      <c r="DF1167" s="93">
        <f t="shared" ref="DF1167:DF1170" si="809">AV1167</f>
        <v>0</v>
      </c>
      <c r="DG1167" s="93"/>
      <c r="DH1167" s="93">
        <v>0</v>
      </c>
      <c r="DI1167" s="93">
        <v>0</v>
      </c>
      <c r="DJ1167" s="86">
        <f t="shared" si="797"/>
        <v>0</v>
      </c>
      <c r="DK1167" s="91">
        <v>0</v>
      </c>
      <c r="DL1167" s="93"/>
      <c r="DM1167" s="93">
        <v>0</v>
      </c>
      <c r="DN1167" s="93" t="e">
        <f t="shared" ref="DN1167:DN1170" si="810">CT1167</f>
        <v>#VALUE!</v>
      </c>
      <c r="DO1167" s="93" t="e">
        <f t="shared" si="798"/>
        <v>#VALUE!</v>
      </c>
      <c r="DP1167" s="92" t="e">
        <f t="shared" si="799"/>
        <v>#VALUE!</v>
      </c>
      <c r="DQ1167" s="97">
        <f t="shared" ref="DQ1167:DQ1170" si="811">IF(LEN(D1167)=13,LEFT(D1167,10)&amp;"-"&amp;RIGHT(D1167,3),D1167)</f>
        <v>0</v>
      </c>
      <c r="DR1167" s="98">
        <f t="shared" si="800"/>
        <v>10</v>
      </c>
      <c r="DS1167" s="93" t="str">
        <f t="shared" si="801"/>
        <v>Mã tin sai !!!</v>
      </c>
      <c r="DT1167" s="93"/>
      <c r="DU1167" s="78" t="e">
        <f t="shared" ref="DU1167:DU1170" si="812">IF(CP1167="",CONCATENATE(LEFT(BS1167,FIND("-",BS1167)-1),LEFT(CM1167,FIND("-",CM1167)-1),LEFT(CN1167,FIND("-",CN1167)-1),LEFT(CO1167,FIND("-",CO1167)-1),LEFT(CQ1167,FIND("-",CQ1167)-1),LEFT(CB1167,FIND("-",CB1167)-1)),CONCATENATE(LEFT(BS1167,FIND("-",BS1167)-1),LEFT(CM1167,FIND("-",CM1167)-1),LEFT(CN1167,FIND("-",CN1167)-1),LEFT(CO1167,FIND("-",CO1167)-1),LEFT(CP1167,FIND("-",CP1167)-1),LEFT(CQ1167,FIND("-",CQ1167)-1),LEFT(CB1167,FIND("-",CB1167)-1)))</f>
        <v>#VALUE!</v>
      </c>
      <c r="DV1167" s="78" t="e">
        <f>INDEX('08_DMGiaDat'!$L:$L,MATCH(DU1167,'08_DMGiaDat'!$R:$R,0))</f>
        <v>#VALUE!</v>
      </c>
      <c r="DW1167" s="78" t="str">
        <f t="shared" ref="DW1167:DW1170" si="813">CONCATENATE(LEFT(BS1167,5),LEFT(CM1167,3),LEFT(CN1167,3),MID(CO1167,4,2),LEFT(CP1167,3),"00000",LEFT(CB1167,3))</f>
        <v>5010700200100000001</v>
      </c>
      <c r="DX1167" s="78" t="str">
        <f>IFERROR(VLOOKUP(DW1167,'08_DMGiaDat'!C1118:C1119,2,FALSE),"N")</f>
        <v>N</v>
      </c>
      <c r="DY1167" s="78" t="str">
        <f t="shared" ref="DY1167:DY1170" si="814">CONCATENATE(LEFT(BS1167,5),LEFT(CM1167,3),LEFT(CN1167,3),MID(CO1167,4,2),LEFT(CP1167,3),LEFT(CQ1167,5),"001")</f>
        <v>50107002001001</v>
      </c>
      <c r="DZ1167" s="78" t="str">
        <f>IFERROR(VLOOKUP(DY1167,'08_DMGiaDat'!C1118:C1119,2,FALSE),"N")</f>
        <v>N</v>
      </c>
      <c r="EA1167" s="78" t="str">
        <f t="shared" ref="EA1167:EA1170" si="815">CONCATENATE(LEFT(BS1167,5),LEFT(CM1167,3),LEFT(CN1167,3),MID(CO1167,4,2),LEFT(CP1167,3),"00000","001")</f>
        <v>5010700200100000001</v>
      </c>
      <c r="EB1167" s="78" t="str">
        <f>IFERROR(VLOOKUP(EA1167,'08_DMGiaDat'!C1118:C1119,2,FALSE),"N")</f>
        <v>N</v>
      </c>
      <c r="EC1167" s="92" t="e">
        <f>IF(DV1167&lt;&gt;"N",DV1167,IF(DX1167&lt;&gt;"N",DX1167,IF(DZ1167&lt;&gt;"N",DZ1167*VLOOKUP(LEFT(CB1167,3),'03_DMMucDich'!C1102:C1106,5,FALSE),IF(EB1167&lt;&gt;"N",EB1167*VLOOKUP(LEFT(CB1167,3),'03_DMMucDich'!C1102:C1106,5,FALSE),"N/A"))))</f>
        <v>#VALUE!</v>
      </c>
    </row>
    <row r="1168" spans="1:133" s="34" customFormat="1" ht="16" x14ac:dyDescent="0.2">
      <c r="A1168" s="85">
        <v>1154</v>
      </c>
      <c r="B1168" s="86"/>
      <c r="C1168" s="87"/>
      <c r="D1168" s="141"/>
      <c r="E1168" s="86"/>
      <c r="F1168" s="88"/>
      <c r="G1168" s="88" t="s">
        <v>5718</v>
      </c>
      <c r="H1168" s="151">
        <v>2022</v>
      </c>
      <c r="I1168" s="86"/>
      <c r="J1168" s="86"/>
      <c r="K1168" s="145"/>
      <c r="L1168" s="105"/>
      <c r="M1168" s="86"/>
      <c r="N1168" s="105"/>
      <c r="O1168" s="105"/>
      <c r="P1168" s="86"/>
      <c r="Q1168" s="86"/>
      <c r="R1168" s="153"/>
      <c r="S1168" s="86"/>
      <c r="T1168" s="86"/>
      <c r="U1168" s="86"/>
      <c r="V1168" s="86" t="str">
        <f t="shared" si="781"/>
        <v xml:space="preserve">, </v>
      </c>
      <c r="W1168" s="86"/>
      <c r="X1168" s="86"/>
      <c r="Y1168" s="86"/>
      <c r="Z1168" s="88"/>
      <c r="AA1168" s="105"/>
      <c r="AB1168" s="86"/>
      <c r="AC1168" s="90"/>
      <c r="AD1168" s="86"/>
      <c r="AE1168" s="86"/>
      <c r="AF1168" s="86"/>
      <c r="AG1168" s="86"/>
      <c r="AH1168" s="160"/>
      <c r="AI1168" s="153"/>
      <c r="AJ1168" s="153"/>
      <c r="AK1168" s="86"/>
      <c r="AL1168" s="86"/>
      <c r="AM1168" s="153"/>
      <c r="AN1168" s="153"/>
      <c r="AO1168" s="165"/>
      <c r="AP1168" s="153"/>
      <c r="AQ1168" s="153"/>
      <c r="AR1168" s="166">
        <v>0</v>
      </c>
      <c r="AS1168" s="88" t="s">
        <v>5719</v>
      </c>
      <c r="AT1168" s="92">
        <f t="shared" si="792"/>
        <v>0</v>
      </c>
      <c r="AU1168" s="93">
        <v>0</v>
      </c>
      <c r="AV1168" s="93">
        <v>0</v>
      </c>
      <c r="AW1168" s="166">
        <v>0</v>
      </c>
      <c r="AX1168" s="93">
        <v>0</v>
      </c>
      <c r="AY1168" s="177"/>
      <c r="AZ1168" s="177">
        <v>0</v>
      </c>
      <c r="BA1168" s="178"/>
      <c r="BB1168" s="105"/>
      <c r="BC1168" s="105"/>
      <c r="BD1168" s="93"/>
      <c r="BE1168" s="93">
        <v>0</v>
      </c>
      <c r="BF1168" s="91">
        <v>0</v>
      </c>
      <c r="BG1168" s="94"/>
      <c r="BH1168" s="95"/>
      <c r="BI1168" s="93">
        <f t="shared" si="802"/>
        <v>0</v>
      </c>
      <c r="BJ1168" s="105">
        <f t="shared" si="803"/>
        <v>0</v>
      </c>
      <c r="BK1168" s="88">
        <f t="shared" si="804"/>
        <v>0</v>
      </c>
      <c r="BL1168" s="86">
        <f t="shared" si="805"/>
        <v>0</v>
      </c>
      <c r="BM1168" s="105">
        <f t="shared" si="806"/>
        <v>0</v>
      </c>
      <c r="BN1168" s="86">
        <f t="shared" si="807"/>
        <v>0</v>
      </c>
      <c r="BO1168" s="86">
        <f t="shared" si="808"/>
        <v>0</v>
      </c>
      <c r="BP1168" s="86">
        <f t="shared" si="782"/>
        <v>0</v>
      </c>
      <c r="BQ1168" s="160"/>
      <c r="BR1168" s="86" t="s">
        <v>5720</v>
      </c>
      <c r="BS1168" s="88" t="s">
        <v>5721</v>
      </c>
      <c r="BT1168" s="86" t="s">
        <v>5722</v>
      </c>
      <c r="BU1168" s="86"/>
      <c r="BV1168" s="86">
        <f t="shared" si="783"/>
        <v>0</v>
      </c>
      <c r="BW1168" s="105" t="str">
        <f t="shared" si="784"/>
        <v/>
      </c>
      <c r="BX1168" s="86">
        <f t="shared" si="778"/>
        <v>0</v>
      </c>
      <c r="BY1168" s="86">
        <f t="shared" si="779"/>
        <v>0</v>
      </c>
      <c r="BZ1168" s="91">
        <f t="shared" si="780"/>
        <v>0</v>
      </c>
      <c r="CA1168" s="91">
        <v>0</v>
      </c>
      <c r="CB1168" s="96" t="s">
        <v>5719</v>
      </c>
      <c r="CC1168" s="91">
        <f t="shared" si="785"/>
        <v>0</v>
      </c>
      <c r="CD1168" s="91">
        <f t="shared" si="786"/>
        <v>0</v>
      </c>
      <c r="CE1168" s="93">
        <f t="shared" si="787"/>
        <v>0</v>
      </c>
      <c r="CF1168" s="93">
        <f t="shared" si="788"/>
        <v>0</v>
      </c>
      <c r="CG1168" s="105"/>
      <c r="CH1168" s="105"/>
      <c r="CI1168" s="86"/>
      <c r="CJ1168" s="188"/>
      <c r="CK1168" s="181">
        <f t="shared" si="789"/>
        <v>0</v>
      </c>
      <c r="CL1168" s="181">
        <f t="shared" si="790"/>
        <v>0</v>
      </c>
      <c r="CM1168" s="86" t="s">
        <v>5723</v>
      </c>
      <c r="CN1168" s="182"/>
      <c r="CO1168" s="183"/>
      <c r="CP1168" s="86" t="s">
        <v>5724</v>
      </c>
      <c r="CQ1168" s="153"/>
      <c r="CR1168" s="187" t="e">
        <f t="shared" si="791"/>
        <v>#VALUE!</v>
      </c>
      <c r="CS1168" s="188">
        <v>0</v>
      </c>
      <c r="CT1168" s="188" t="e">
        <f t="shared" si="793"/>
        <v>#VALUE!</v>
      </c>
      <c r="CU1168" s="93"/>
      <c r="CV1168" s="94">
        <f t="shared" ref="CV1168:CV1170" si="816">IF(OR(CK1168=0,CK1168&lt;=CL1168),CK1168,CL1168)</f>
        <v>0</v>
      </c>
      <c r="CW1168" s="93">
        <f t="shared" ref="CW1168:CW1170" si="817">IF(AND(CK1168&gt;CL1168,CK1168&lt;=CL1168*4),CK1168-CL1168,IF(CK1168&gt;=CL1168*4,CL1168*3,0))</f>
        <v>0</v>
      </c>
      <c r="CX1168" s="86">
        <f t="shared" ref="CX1168:CX1170" si="818">IF(CK1168&gt;=CL1168*4,CK1168-CL1168*4,0)</f>
        <v>0</v>
      </c>
      <c r="CY1168" s="93" t="e">
        <f t="shared" si="794"/>
        <v>#VALUE!</v>
      </c>
      <c r="CZ1168" s="93">
        <v>0</v>
      </c>
      <c r="DA1168" s="93">
        <v>0</v>
      </c>
      <c r="DB1168" s="93" t="e">
        <f t="shared" si="795"/>
        <v>#VALUE!</v>
      </c>
      <c r="DC1168" s="93">
        <v>0</v>
      </c>
      <c r="DD1168" s="91">
        <v>0</v>
      </c>
      <c r="DE1168" s="93" t="e">
        <f t="shared" si="796"/>
        <v>#VALUE!</v>
      </c>
      <c r="DF1168" s="93">
        <f t="shared" si="809"/>
        <v>0</v>
      </c>
      <c r="DG1168" s="93"/>
      <c r="DH1168" s="93">
        <v>0</v>
      </c>
      <c r="DI1168" s="93">
        <v>0</v>
      </c>
      <c r="DJ1168" s="86">
        <f t="shared" si="797"/>
        <v>0</v>
      </c>
      <c r="DK1168" s="91">
        <v>0</v>
      </c>
      <c r="DL1168" s="93"/>
      <c r="DM1168" s="93">
        <v>0</v>
      </c>
      <c r="DN1168" s="93" t="e">
        <f t="shared" si="810"/>
        <v>#VALUE!</v>
      </c>
      <c r="DO1168" s="93" t="e">
        <f t="shared" si="798"/>
        <v>#VALUE!</v>
      </c>
      <c r="DP1168" s="92" t="e">
        <f t="shared" si="799"/>
        <v>#VALUE!</v>
      </c>
      <c r="DQ1168" s="97">
        <f t="shared" si="811"/>
        <v>0</v>
      </c>
      <c r="DR1168" s="98">
        <f t="shared" si="800"/>
        <v>10</v>
      </c>
      <c r="DS1168" s="93" t="str">
        <f t="shared" si="801"/>
        <v>Mã tin sai !!!</v>
      </c>
      <c r="DT1168" s="93"/>
      <c r="DU1168" s="78" t="e">
        <f t="shared" si="812"/>
        <v>#VALUE!</v>
      </c>
      <c r="DV1168" s="78" t="e">
        <f>INDEX('08_DMGiaDat'!$L:$L,MATCH(DU1168,'08_DMGiaDat'!$R:$R,0))</f>
        <v>#VALUE!</v>
      </c>
      <c r="DW1168" s="78" t="str">
        <f t="shared" si="813"/>
        <v>5010700200100000001</v>
      </c>
      <c r="DX1168" s="78" t="str">
        <f>IFERROR(VLOOKUP(DW1168,'08_DMGiaDat'!C1118:C1119,2,FALSE),"N")</f>
        <v>N</v>
      </c>
      <c r="DY1168" s="78" t="str">
        <f t="shared" si="814"/>
        <v>50107002001001</v>
      </c>
      <c r="DZ1168" s="78" t="str">
        <f>IFERROR(VLOOKUP(DY1168,'08_DMGiaDat'!C1118:C1119,2,FALSE),"N")</f>
        <v>N</v>
      </c>
      <c r="EA1168" s="78" t="str">
        <f t="shared" si="815"/>
        <v>5010700200100000001</v>
      </c>
      <c r="EB1168" s="78" t="str">
        <f>IFERROR(VLOOKUP(EA1168,'08_DMGiaDat'!C1118:C1119,2,FALSE),"N")</f>
        <v>N</v>
      </c>
      <c r="EC1168" s="92" t="e">
        <f>IF(DV1168&lt;&gt;"N",DV1168,IF(DX1168&lt;&gt;"N",DX1168,IF(DZ1168&lt;&gt;"N",DZ1168*VLOOKUP(LEFT(CB1168,3),'03_DMMucDich'!C1102:C1106,5,FALSE),IF(EB1168&lt;&gt;"N",EB1168*VLOOKUP(LEFT(CB1168,3),'03_DMMucDich'!C1102:C1106,5,FALSE),"N/A"))))</f>
        <v>#VALUE!</v>
      </c>
    </row>
    <row r="1169" spans="1:133" s="34" customFormat="1" ht="16" x14ac:dyDescent="0.2">
      <c r="A1169" s="85">
        <v>1155</v>
      </c>
      <c r="B1169" s="86"/>
      <c r="C1169" s="87"/>
      <c r="D1169" s="141"/>
      <c r="E1169" s="86"/>
      <c r="F1169" s="88"/>
      <c r="G1169" s="88" t="s">
        <v>5718</v>
      </c>
      <c r="H1169" s="151">
        <v>2022</v>
      </c>
      <c r="I1169" s="86"/>
      <c r="J1169" s="86"/>
      <c r="K1169" s="145"/>
      <c r="L1169" s="105"/>
      <c r="M1169" s="86"/>
      <c r="N1169" s="105"/>
      <c r="O1169" s="105"/>
      <c r="P1169" s="86"/>
      <c r="Q1169" s="86"/>
      <c r="R1169" s="153"/>
      <c r="S1169" s="86"/>
      <c r="T1169" s="86"/>
      <c r="U1169" s="86"/>
      <c r="V1169" s="86" t="str">
        <f t="shared" si="781"/>
        <v xml:space="preserve">, </v>
      </c>
      <c r="W1169" s="86"/>
      <c r="X1169" s="86"/>
      <c r="Y1169" s="86"/>
      <c r="Z1169" s="88"/>
      <c r="AA1169" s="105"/>
      <c r="AB1169" s="86"/>
      <c r="AC1169" s="90"/>
      <c r="AD1169" s="86"/>
      <c r="AE1169" s="86"/>
      <c r="AF1169" s="86"/>
      <c r="AG1169" s="86"/>
      <c r="AH1169" s="160"/>
      <c r="AI1169" s="153"/>
      <c r="AJ1169" s="153"/>
      <c r="AK1169" s="86"/>
      <c r="AL1169" s="86"/>
      <c r="AM1169" s="153"/>
      <c r="AN1169" s="153"/>
      <c r="AO1169" s="165"/>
      <c r="AP1169" s="153"/>
      <c r="AQ1169" s="153"/>
      <c r="AR1169" s="166">
        <v>0</v>
      </c>
      <c r="AS1169" s="88" t="s">
        <v>5719</v>
      </c>
      <c r="AT1169" s="92">
        <f t="shared" si="792"/>
        <v>0</v>
      </c>
      <c r="AU1169" s="93">
        <v>0</v>
      </c>
      <c r="AV1169" s="93">
        <v>0</v>
      </c>
      <c r="AW1169" s="166">
        <v>0</v>
      </c>
      <c r="AX1169" s="93">
        <v>0</v>
      </c>
      <c r="AY1169" s="177"/>
      <c r="AZ1169" s="177">
        <v>0</v>
      </c>
      <c r="BA1169" s="178"/>
      <c r="BB1169" s="105"/>
      <c r="BC1169" s="105"/>
      <c r="BD1169" s="93"/>
      <c r="BE1169" s="93">
        <v>0</v>
      </c>
      <c r="BF1169" s="91">
        <v>0</v>
      </c>
      <c r="BG1169" s="94"/>
      <c r="BH1169" s="95"/>
      <c r="BI1169" s="93">
        <f t="shared" si="802"/>
        <v>0</v>
      </c>
      <c r="BJ1169" s="105">
        <f t="shared" si="803"/>
        <v>0</v>
      </c>
      <c r="BK1169" s="88">
        <f t="shared" si="804"/>
        <v>0</v>
      </c>
      <c r="BL1169" s="86">
        <f t="shared" si="805"/>
        <v>0</v>
      </c>
      <c r="BM1169" s="105">
        <f t="shared" si="806"/>
        <v>0</v>
      </c>
      <c r="BN1169" s="86">
        <f t="shared" si="807"/>
        <v>0</v>
      </c>
      <c r="BO1169" s="86">
        <f t="shared" si="808"/>
        <v>0</v>
      </c>
      <c r="BP1169" s="86">
        <f t="shared" si="782"/>
        <v>0</v>
      </c>
      <c r="BQ1169" s="160"/>
      <c r="BR1169" s="86" t="s">
        <v>5720</v>
      </c>
      <c r="BS1169" s="88" t="s">
        <v>5721</v>
      </c>
      <c r="BT1169" s="86" t="s">
        <v>5722</v>
      </c>
      <c r="BU1169" s="86"/>
      <c r="BV1169" s="86">
        <f t="shared" si="783"/>
        <v>0</v>
      </c>
      <c r="BW1169" s="105" t="str">
        <f t="shared" si="784"/>
        <v/>
      </c>
      <c r="BX1169" s="86">
        <f t="shared" ref="BX1169:BX1170" si="819">AP1169</f>
        <v>0</v>
      </c>
      <c r="BY1169" s="86">
        <f t="shared" ref="BY1169:BY1170" si="820">AQ1169</f>
        <v>0</v>
      </c>
      <c r="BZ1169" s="91">
        <f t="shared" ref="BZ1169:BZ1170" si="821">AR1169</f>
        <v>0</v>
      </c>
      <c r="CA1169" s="91">
        <v>0</v>
      </c>
      <c r="CB1169" s="96" t="s">
        <v>5719</v>
      </c>
      <c r="CC1169" s="91">
        <f t="shared" si="785"/>
        <v>0</v>
      </c>
      <c r="CD1169" s="91">
        <f t="shared" si="786"/>
        <v>0</v>
      </c>
      <c r="CE1169" s="93">
        <f t="shared" si="787"/>
        <v>0</v>
      </c>
      <c r="CF1169" s="93">
        <f t="shared" si="788"/>
        <v>0</v>
      </c>
      <c r="CG1169" s="105"/>
      <c r="CH1169" s="105"/>
      <c r="CI1169" s="86"/>
      <c r="CJ1169" s="188"/>
      <c r="CK1169" s="181">
        <f t="shared" si="789"/>
        <v>0</v>
      </c>
      <c r="CL1169" s="181">
        <f t="shared" si="790"/>
        <v>0</v>
      </c>
      <c r="CM1169" s="86" t="s">
        <v>5723</v>
      </c>
      <c r="CN1169" s="182"/>
      <c r="CO1169" s="183"/>
      <c r="CP1169" s="86" t="s">
        <v>5724</v>
      </c>
      <c r="CQ1169" s="153"/>
      <c r="CR1169" s="187" t="e">
        <f t="shared" si="791"/>
        <v>#VALUE!</v>
      </c>
      <c r="CS1169" s="188">
        <v>0</v>
      </c>
      <c r="CT1169" s="188" t="e">
        <f t="shared" si="793"/>
        <v>#VALUE!</v>
      </c>
      <c r="CU1169" s="93"/>
      <c r="CV1169" s="94">
        <f t="shared" si="816"/>
        <v>0</v>
      </c>
      <c r="CW1169" s="93">
        <f t="shared" si="817"/>
        <v>0</v>
      </c>
      <c r="CX1169" s="86">
        <f t="shared" si="818"/>
        <v>0</v>
      </c>
      <c r="CY1169" s="93" t="e">
        <f t="shared" si="794"/>
        <v>#VALUE!</v>
      </c>
      <c r="CZ1169" s="93">
        <v>0</v>
      </c>
      <c r="DA1169" s="93">
        <v>0</v>
      </c>
      <c r="DB1169" s="93" t="e">
        <f t="shared" si="795"/>
        <v>#VALUE!</v>
      </c>
      <c r="DC1169" s="93">
        <v>0</v>
      </c>
      <c r="DD1169" s="91">
        <v>0</v>
      </c>
      <c r="DE1169" s="93" t="e">
        <f t="shared" si="796"/>
        <v>#VALUE!</v>
      </c>
      <c r="DF1169" s="93">
        <f t="shared" si="809"/>
        <v>0</v>
      </c>
      <c r="DG1169" s="93"/>
      <c r="DH1169" s="93">
        <v>0</v>
      </c>
      <c r="DI1169" s="93">
        <v>0</v>
      </c>
      <c r="DJ1169" s="86">
        <f t="shared" si="797"/>
        <v>0</v>
      </c>
      <c r="DK1169" s="91">
        <v>0</v>
      </c>
      <c r="DL1169" s="93"/>
      <c r="DM1169" s="93">
        <v>0</v>
      </c>
      <c r="DN1169" s="93" t="e">
        <f t="shared" si="810"/>
        <v>#VALUE!</v>
      </c>
      <c r="DO1169" s="93" t="e">
        <f t="shared" si="798"/>
        <v>#VALUE!</v>
      </c>
      <c r="DP1169" s="92" t="e">
        <f t="shared" si="799"/>
        <v>#VALUE!</v>
      </c>
      <c r="DQ1169" s="97">
        <f t="shared" si="811"/>
        <v>0</v>
      </c>
      <c r="DR1169" s="98">
        <f t="shared" si="800"/>
        <v>10</v>
      </c>
      <c r="DS1169" s="93" t="str">
        <f t="shared" si="801"/>
        <v>Mã tin sai !!!</v>
      </c>
      <c r="DT1169" s="93"/>
      <c r="DU1169" s="78" t="e">
        <f t="shared" si="812"/>
        <v>#VALUE!</v>
      </c>
      <c r="DV1169" s="78" t="e">
        <f>INDEX('08_DMGiaDat'!$L:$L,MATCH(DU1169,'08_DMGiaDat'!$R:$R,0))</f>
        <v>#VALUE!</v>
      </c>
      <c r="DW1169" s="78" t="str">
        <f t="shared" si="813"/>
        <v>5010700200100000001</v>
      </c>
      <c r="DX1169" s="78" t="str">
        <f>IFERROR(VLOOKUP(DW1169,'08_DMGiaDat'!C1118:C1119,2,FALSE),"N")</f>
        <v>N</v>
      </c>
      <c r="DY1169" s="78" t="str">
        <f t="shared" si="814"/>
        <v>50107002001001</v>
      </c>
      <c r="DZ1169" s="78" t="str">
        <f>IFERROR(VLOOKUP(DY1169,'08_DMGiaDat'!C1118:C1119,2,FALSE),"N")</f>
        <v>N</v>
      </c>
      <c r="EA1169" s="78" t="str">
        <f t="shared" si="815"/>
        <v>5010700200100000001</v>
      </c>
      <c r="EB1169" s="78" t="str">
        <f>IFERROR(VLOOKUP(EA1169,'08_DMGiaDat'!C1118:C1119,2,FALSE),"N")</f>
        <v>N</v>
      </c>
      <c r="EC1169" s="92" t="e">
        <f>IF(DV1169&lt;&gt;"N",DV1169,IF(DX1169&lt;&gt;"N",DX1169,IF(DZ1169&lt;&gt;"N",DZ1169*VLOOKUP(LEFT(CB1169,3),'03_DMMucDich'!C1102:C1106,5,FALSE),IF(EB1169&lt;&gt;"N",EB1169*VLOOKUP(LEFT(CB1169,3),'03_DMMucDich'!C1102:C1106,5,FALSE),"N/A"))))</f>
        <v>#VALUE!</v>
      </c>
    </row>
    <row r="1170" spans="1:133" s="34" customFormat="1" ht="16" x14ac:dyDescent="0.2">
      <c r="A1170" s="85">
        <v>1156</v>
      </c>
      <c r="B1170" s="86"/>
      <c r="C1170" s="87"/>
      <c r="D1170" s="141"/>
      <c r="E1170" s="86"/>
      <c r="F1170" s="88"/>
      <c r="G1170" s="88" t="s">
        <v>5718</v>
      </c>
      <c r="H1170" s="151">
        <v>2022</v>
      </c>
      <c r="I1170" s="86"/>
      <c r="J1170" s="86"/>
      <c r="K1170" s="145"/>
      <c r="L1170" s="105"/>
      <c r="M1170" s="86"/>
      <c r="N1170" s="105"/>
      <c r="O1170" s="105"/>
      <c r="P1170" s="86"/>
      <c r="Q1170" s="86"/>
      <c r="R1170" s="153"/>
      <c r="S1170" s="86"/>
      <c r="T1170" s="86"/>
      <c r="U1170" s="86"/>
      <c r="V1170" s="86" t="str">
        <f t="shared" si="781"/>
        <v xml:space="preserve">, </v>
      </c>
      <c r="W1170" s="86"/>
      <c r="X1170" s="86"/>
      <c r="Y1170" s="86"/>
      <c r="Z1170" s="88"/>
      <c r="AA1170" s="105"/>
      <c r="AB1170" s="86"/>
      <c r="AC1170" s="90"/>
      <c r="AD1170" s="86"/>
      <c r="AE1170" s="86"/>
      <c r="AF1170" s="86"/>
      <c r="AG1170" s="86"/>
      <c r="AH1170" s="160"/>
      <c r="AI1170" s="153"/>
      <c r="AJ1170" s="153"/>
      <c r="AK1170" s="86"/>
      <c r="AL1170" s="86"/>
      <c r="AM1170" s="153"/>
      <c r="AN1170" s="153"/>
      <c r="AO1170" s="165"/>
      <c r="AP1170" s="153"/>
      <c r="AQ1170" s="153"/>
      <c r="AR1170" s="166">
        <v>0</v>
      </c>
      <c r="AS1170" s="88" t="s">
        <v>5719</v>
      </c>
      <c r="AT1170" s="92">
        <f t="shared" si="792"/>
        <v>0</v>
      </c>
      <c r="AU1170" s="93">
        <v>0</v>
      </c>
      <c r="AV1170" s="93">
        <v>0</v>
      </c>
      <c r="AW1170" s="166">
        <v>0</v>
      </c>
      <c r="AX1170" s="93">
        <v>0</v>
      </c>
      <c r="AY1170" s="177"/>
      <c r="AZ1170" s="177">
        <v>0</v>
      </c>
      <c r="BA1170" s="178"/>
      <c r="BB1170" s="105"/>
      <c r="BC1170" s="105"/>
      <c r="BD1170" s="93"/>
      <c r="BE1170" s="93">
        <v>0</v>
      </c>
      <c r="BF1170" s="91">
        <v>0</v>
      </c>
      <c r="BG1170" s="94"/>
      <c r="BH1170" s="95"/>
      <c r="BI1170" s="93">
        <f t="shared" si="802"/>
        <v>0</v>
      </c>
      <c r="BJ1170" s="105">
        <f t="shared" si="803"/>
        <v>0</v>
      </c>
      <c r="BK1170" s="88">
        <f t="shared" si="804"/>
        <v>0</v>
      </c>
      <c r="BL1170" s="86">
        <f t="shared" si="805"/>
        <v>0</v>
      </c>
      <c r="BM1170" s="105">
        <f t="shared" si="806"/>
        <v>0</v>
      </c>
      <c r="BN1170" s="86">
        <f t="shared" si="807"/>
        <v>0</v>
      </c>
      <c r="BO1170" s="86">
        <f t="shared" si="808"/>
        <v>0</v>
      </c>
      <c r="BP1170" s="86">
        <f t="shared" si="782"/>
        <v>0</v>
      </c>
      <c r="BQ1170" s="160"/>
      <c r="BR1170" s="86" t="s">
        <v>5720</v>
      </c>
      <c r="BS1170" s="88" t="s">
        <v>5721</v>
      </c>
      <c r="BT1170" s="86" t="s">
        <v>5722</v>
      </c>
      <c r="BU1170" s="86"/>
      <c r="BV1170" s="86">
        <f t="shared" si="783"/>
        <v>0</v>
      </c>
      <c r="BW1170" s="105" t="str">
        <f t="shared" si="784"/>
        <v/>
      </c>
      <c r="BX1170" s="86">
        <f t="shared" si="819"/>
        <v>0</v>
      </c>
      <c r="BY1170" s="86">
        <f t="shared" si="820"/>
        <v>0</v>
      </c>
      <c r="BZ1170" s="91">
        <f t="shared" si="821"/>
        <v>0</v>
      </c>
      <c r="CA1170" s="91">
        <v>0</v>
      </c>
      <c r="CB1170" s="96" t="s">
        <v>5719</v>
      </c>
      <c r="CC1170" s="91">
        <f t="shared" si="785"/>
        <v>0</v>
      </c>
      <c r="CD1170" s="91">
        <f t="shared" si="786"/>
        <v>0</v>
      </c>
      <c r="CE1170" s="93">
        <f t="shared" si="787"/>
        <v>0</v>
      </c>
      <c r="CF1170" s="93">
        <f t="shared" si="788"/>
        <v>0</v>
      </c>
      <c r="CG1170" s="105"/>
      <c r="CH1170" s="105"/>
      <c r="CI1170" s="86"/>
      <c r="CJ1170" s="188"/>
      <c r="CK1170" s="181">
        <f t="shared" si="789"/>
        <v>0</v>
      </c>
      <c r="CL1170" s="181">
        <f t="shared" si="790"/>
        <v>0</v>
      </c>
      <c r="CM1170" s="86" t="s">
        <v>5723</v>
      </c>
      <c r="CN1170" s="182"/>
      <c r="CO1170" s="183"/>
      <c r="CP1170" s="86" t="s">
        <v>5724</v>
      </c>
      <c r="CQ1170" s="153"/>
      <c r="CR1170" s="187" t="e">
        <f t="shared" si="791"/>
        <v>#VALUE!</v>
      </c>
      <c r="CS1170" s="188">
        <v>0</v>
      </c>
      <c r="CT1170" s="188" t="e">
        <f t="shared" si="793"/>
        <v>#VALUE!</v>
      </c>
      <c r="CU1170" s="93"/>
      <c r="CV1170" s="94">
        <f t="shared" si="816"/>
        <v>0</v>
      </c>
      <c r="CW1170" s="93">
        <f t="shared" si="817"/>
        <v>0</v>
      </c>
      <c r="CX1170" s="86">
        <f t="shared" si="818"/>
        <v>0</v>
      </c>
      <c r="CY1170" s="93" t="e">
        <f t="shared" si="794"/>
        <v>#VALUE!</v>
      </c>
      <c r="CZ1170" s="93">
        <v>0</v>
      </c>
      <c r="DA1170" s="93">
        <v>0</v>
      </c>
      <c r="DB1170" s="93" t="e">
        <f t="shared" si="795"/>
        <v>#VALUE!</v>
      </c>
      <c r="DC1170" s="93">
        <v>0</v>
      </c>
      <c r="DD1170" s="91">
        <v>0</v>
      </c>
      <c r="DE1170" s="93" t="e">
        <f t="shared" si="796"/>
        <v>#VALUE!</v>
      </c>
      <c r="DF1170" s="93">
        <f t="shared" si="809"/>
        <v>0</v>
      </c>
      <c r="DG1170" s="93"/>
      <c r="DH1170" s="93">
        <v>0</v>
      </c>
      <c r="DI1170" s="93">
        <v>0</v>
      </c>
      <c r="DJ1170" s="86">
        <f t="shared" si="797"/>
        <v>0</v>
      </c>
      <c r="DK1170" s="91">
        <v>0</v>
      </c>
      <c r="DL1170" s="93"/>
      <c r="DM1170" s="93">
        <v>0</v>
      </c>
      <c r="DN1170" s="93" t="e">
        <f t="shared" si="810"/>
        <v>#VALUE!</v>
      </c>
      <c r="DO1170" s="93" t="e">
        <f t="shared" si="798"/>
        <v>#VALUE!</v>
      </c>
      <c r="DP1170" s="92" t="e">
        <f t="shared" si="799"/>
        <v>#VALUE!</v>
      </c>
      <c r="DQ1170" s="97">
        <f t="shared" si="811"/>
        <v>0</v>
      </c>
      <c r="DR1170" s="98">
        <f t="shared" si="800"/>
        <v>10</v>
      </c>
      <c r="DS1170" s="93" t="str">
        <f t="shared" si="801"/>
        <v>Mã tin sai !!!</v>
      </c>
      <c r="DT1170" s="93"/>
      <c r="DU1170" s="78" t="e">
        <f t="shared" si="812"/>
        <v>#VALUE!</v>
      </c>
      <c r="DV1170" s="78" t="e">
        <f>INDEX('08_DMGiaDat'!$L:$L,MATCH(DU1170,'08_DMGiaDat'!$R:$R,0))</f>
        <v>#VALUE!</v>
      </c>
      <c r="DW1170" s="78" t="str">
        <f t="shared" si="813"/>
        <v>5010700200100000001</v>
      </c>
      <c r="DX1170" s="78" t="str">
        <f>IFERROR(VLOOKUP(DW1170,'08_DMGiaDat'!C1118:C1119,2,FALSE),"N")</f>
        <v>N</v>
      </c>
      <c r="DY1170" s="78" t="str">
        <f t="shared" si="814"/>
        <v>50107002001001</v>
      </c>
      <c r="DZ1170" s="78" t="str">
        <f>IFERROR(VLOOKUP(DY1170,'08_DMGiaDat'!C1118:C1119,2,FALSE),"N")</f>
        <v>N</v>
      </c>
      <c r="EA1170" s="78" t="str">
        <f t="shared" si="815"/>
        <v>5010700200100000001</v>
      </c>
      <c r="EB1170" s="78" t="str">
        <f>IFERROR(VLOOKUP(EA1170,'08_DMGiaDat'!C1118:C1119,2,FALSE),"N")</f>
        <v>N</v>
      </c>
      <c r="EC1170" s="92" t="e">
        <f>IF(DV1170&lt;&gt;"N",DV1170,IF(DX1170&lt;&gt;"N",DX1170,IF(DZ1170&lt;&gt;"N",DZ1170*VLOOKUP(LEFT(CB1170,3),'03_DMMucDich'!C1102:C1106,5,FALSE),IF(EB1170&lt;&gt;"N",EB1170*VLOOKUP(LEFT(CB1170,3),'03_DMMucDich'!C1102:C1106,5,FALSE),"N/A"))))</f>
        <v>#VALUE!</v>
      </c>
    </row>
  </sheetData>
  <mergeCells count="39">
    <mergeCell ref="CV12:CY12"/>
    <mergeCell ref="CZ12:DB12"/>
    <mergeCell ref="DC12:DE12"/>
    <mergeCell ref="BG12:BH12"/>
    <mergeCell ref="BI12:BN12"/>
    <mergeCell ref="BO12:CF12"/>
    <mergeCell ref="A11:A13"/>
    <mergeCell ref="B11:B13"/>
    <mergeCell ref="C11:C13"/>
    <mergeCell ref="D11:D13"/>
    <mergeCell ref="E11:E13"/>
    <mergeCell ref="F11:F13"/>
    <mergeCell ref="G11:G13"/>
    <mergeCell ref="H11:H13"/>
    <mergeCell ref="I11:I13"/>
    <mergeCell ref="J11:J13"/>
    <mergeCell ref="DT11:DT13"/>
    <mergeCell ref="CI12:CJ12"/>
    <mergeCell ref="DS11:DS13"/>
    <mergeCell ref="K11:BH11"/>
    <mergeCell ref="BI11:DP11"/>
    <mergeCell ref="DQ11:DQ13"/>
    <mergeCell ref="DP12:DP13"/>
    <mergeCell ref="K12:W12"/>
    <mergeCell ref="X12:AA12"/>
    <mergeCell ref="AB12:AD12"/>
    <mergeCell ref="AE12:BA12"/>
    <mergeCell ref="BD12:BF12"/>
    <mergeCell ref="DR11:DR13"/>
    <mergeCell ref="CK12:CU12"/>
    <mergeCell ref="DF12:DJ12"/>
    <mergeCell ref="DK12:DO12"/>
    <mergeCell ref="A1:C1"/>
    <mergeCell ref="A2:C2"/>
    <mergeCell ref="A3:C3"/>
    <mergeCell ref="A4:C4"/>
    <mergeCell ref="C8:W8"/>
    <mergeCell ref="C7:W7"/>
    <mergeCell ref="C6:W6"/>
  </mergeCells>
  <phoneticPr fontId="30" type="noConversion"/>
  <dataValidations count="7">
    <dataValidation type="custom" operator="equal" allowBlank="1" showInputMessage="1" showErrorMessage="1" errorTitle="Thông báo" error="{00000000-0002-0000-0100-000000000000}" sqref="AC15:AC1170" xr:uid="{00000000-0002-0000-0100-000000000000}">
      <formula1>#REF!="OK"</formula1>
    </dataValidation>
    <dataValidation type="list" allowBlank="1" showInputMessage="1" showErrorMessage="1" errorTitle="Lỗi" error="{00000000-0002-0000-0100-000007000000}" sqref="BU15:BU1170 AY15:AY1170" xr:uid="{00000000-0002-0000-0100-000001000000}">
      <formula1>"X"</formula1>
    </dataValidation>
    <dataValidation type="list" allowBlank="1" showInputMessage="1" showErrorMessage="1" errorTitle="Lỗi" error="{00000000-0002-0000-0100-00000E000000}" sqref="AK15:AK1170 AM15:AM1170" xr:uid="{00000000-0002-0000-0100-000002000000}">
      <formula1>"X"</formula1>
    </dataValidation>
    <dataValidation type="list" allowBlank="1" showInputMessage="1" showErrorMessage="1" errorTitle="Thông báo" error="{00000000-0002-0000-0100-00000F000000}" sqref="B15:B1170 I15:I1170" xr:uid="{00000000-0002-0000-0100-000003000000}">
      <formula1>"X"</formula1>
    </dataValidation>
    <dataValidation type="list" allowBlank="1" showInputMessage="1" showErrorMessage="1" errorTitle="Thông báo" error="{00000000-0002-0000-0100-000010000000}" sqref="H15:H20 H23 H28:H30 H32 H37 H40:H43 H46:H47 H51:H53 H55:H61 H63:H65 H67 H69:H75 H77:H78 H81:H89 H91 H93:H94 H96:H97 H99:H100 H102 H104:H107 H109:H110 H113:H124 H126 H129 H131 H133:H136 H138 H140 H142:H143 H145:H149 H151:H158 H160:H163 H165:H174 H178:H182 H184:H188 H190:H194 H197:H204 H208:H209 H211:H213 H215:H216 H219 H223 H225:H226 H228:H238 H240 H242:H245 H247:H249 H251 H253:H255 H257 H259 H261:H264 H266:H269 H271:H272 H277 H280:H282 H287 H289:H290 H298:H302 H304 H306:H310 H314:H315 H318:H321 H323:H326 H328 H331 H339 H343:H351 H353:H355 H357:H362 H364:H365 H367:H369 H371:H372 H374:H383 H385 H387:H393 H395 H401:H409 H411:H414 H418:H419 H422:H423 H427:H436 H438:H440 H443 H448:H452 H455 H459:H462 H464:H465 H469:H471 H473 H475:H480 H482:H484 H487:H491 H494:H503 H505:H508 H511:H515 H518:H527 H529:H533 H537:H539 H541 H543 H545:H547 H550:H551 H555:H556 H558:H562 H566:H567 H569:H579 H581:H584 H586 H588:H590 H592:H599 H601:H614 H616:H623 H625:H629 H631:H633 H636:H637 H639:H641 H643 H646:H651 H653 H655:H659 H661:H662 H664 H666 H668:H671 H675:H677 H679:H682 H684:H694 H696:H697 H699:H701 H703 H705:H708 H711 H713:H716 H720:H722 H724 H729:H731 H733:H1170" xr:uid="{00000000-0002-0000-0100-000004000000}">
      <formula1>"2022"</formula1>
    </dataValidation>
    <dataValidation type="custom" operator="equal" allowBlank="1" showInputMessage="1" showErrorMessage="1" errorTitle="Thông báo" error="{00000000-0002-0000-0100-000011000000}" sqref="D15:D1170" xr:uid="{00000000-0002-0000-0100-000005000000}">
      <formula1>DS15="OK"</formula1>
    </dataValidation>
    <dataValidation allowBlank="1" showInputMessage="1" showErrorMessage="1" errorTitle="Lỗi" error="Chọn giá trị &quot;X&quot;, hoặc để trống" promptTitle="Cảnh báo" prompt="{00000000-0002-0000-0100-000001000000}" sqref="CD15:CD1170" xr:uid="{00000000-0002-0000-0100-000006000000}"/>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8">
        <x14:dataValidation type="list" allowBlank="1" showInputMessage="1" showErrorMessage="1" errorTitle="Lỗi" error="Phải tồn tại trong danh mục" xr:uid="{00000000-0002-0000-0100-000007000000}">
          <x14:formula1>
            <xm:f>'10_DMQuanHuyen'!$C$2:$C$1048576</xm:f>
          </x14:formula1>
          <xm:sqref>AF15:AF5000</xm:sqref>
        </x14:dataValidation>
        <x14:dataValidation type="list" allowBlank="1" showInputMessage="1" showErrorMessage="1" errorTitle="Lỗi" error="Giá trị không thuộc danh mục" xr:uid="{00000000-0002-0000-0100-000008000000}">
          <x14:formula1>
            <xm:f>'9_DM_Tinh_TP'!$C$2:$C$1048576</xm:f>
          </x14:formula1>
          <xm:sqref>BT15:BT5000</xm:sqref>
        </x14:dataValidation>
        <x14:dataValidation type="list" allowBlank="1" showInputMessage="1" showErrorMessage="1" errorTitle="Lỗi" error="Giá trị không thuộc danh mục" xr:uid="{00000000-0002-0000-0100-000009000000}">
          <x14:formula1>
            <xm:f>'10_DMQuanHuyen'!$C$2:$C$1048576</xm:f>
          </x14:formula1>
          <xm:sqref>BS15:BS5000</xm:sqref>
        </x14:dataValidation>
        <x14:dataValidation type="list" allowBlank="1" showInputMessage="1" showErrorMessage="1" errorTitle="Lỗi" error="Giá trị không thuộc danh mục" xr:uid="{00000000-0002-0000-0100-00000A000000}">
          <x14:formula1>
            <xm:f>'11_DMPhuongXa'!$C$2:$C$1048576</xm:f>
          </x14:formula1>
          <xm:sqref>BR15:BR5000</xm:sqref>
        </x14:dataValidation>
        <x14:dataValidation type="list" allowBlank="1" showInputMessage="1" showErrorMessage="1" errorTitle="Lỗi" error="Phải tồn tại trong danh mục" xr:uid="{00000000-0002-0000-0100-00000B000000}">
          <x14:formula1>
            <xm:f>'11_DMPhuongXa'!$C$2:$C$1048576</xm:f>
          </x14:formula1>
          <xm:sqref>AG15:AG5000</xm:sqref>
        </x14:dataValidation>
        <x14:dataValidation type="list" allowBlank="1" showInputMessage="1" showErrorMessage="1" errorTitle="Lỗi" error="Phải tồn tại trong danh mục" xr:uid="{00000000-0002-0000-0100-00000C000000}">
          <x14:formula1>
            <xm:f>'9_DM_Tinh_TP'!$C$2:$C$1048576</xm:f>
          </x14:formula1>
          <xm:sqref>AE15:AE5000</xm:sqref>
        </x14:dataValidation>
        <x14:dataValidation type="list" allowBlank="1" showInputMessage="1" showErrorMessage="1" errorTitle="Lỗi" error="Giá trị không thuộc danh mục" xr:uid="{00000000-0002-0000-0100-00000D000000}">
          <x14:formula1>
            <xm:f>'05_DMToThon'!$G$2:$G$1000</xm:f>
          </x14:formula1>
          <xm:sqref>BQ15:BQ5000</xm:sqref>
        </x14:dataValidation>
        <x14:dataValidation type="list" allowBlank="1" showInputMessage="1" showErrorMessage="1" errorTitle="Lỗi" error="Giá trị không thuộc danh mục" xr:uid="{00000000-0002-0000-0100-00000E000000}">
          <x14:formula1>
            <xm:f>'03_DMMucDich'!$E$2:$E$100</xm:f>
          </x14:formula1>
          <xm:sqref>CF1171:CF5000 CB15:CB5000 DL15:DL1048576 DG15:DG1048576</xm:sqref>
        </x14:dataValidation>
        <x14:dataValidation type="list" allowBlank="1" showInputMessage="1" showErrorMessage="1" errorTitle="Lỗi" error="Phải chọn trong danh mục" xr:uid="{00000000-0002-0000-0100-00000F000000}">
          <x14:formula1>
            <xm:f>'12_DM_MienGiam'!$C$2:$C$100</xm:f>
          </x14:formula1>
          <xm:sqref>CI15:CI5000</xm:sqref>
        </x14:dataValidation>
        <x14:dataValidation type="list" allowBlank="1" showInputMessage="1" showErrorMessage="1" xr:uid="{00000000-0002-0000-0100-000010000000}">
          <x14:formula1>
            <xm:f>'05_DMToThon'!$G$2:$G$300</xm:f>
          </x14:formula1>
          <xm:sqref>AH15:AH5000</xm:sqref>
        </x14:dataValidation>
        <x14:dataValidation type="list" allowBlank="1" showInputMessage="1" showErrorMessage="1" errorTitle="Lỗi" error="Giá trị không thuộc danh mục" xr:uid="{00000000-0002-0000-0100-000011000000}">
          <x14:formula1>
            <xm:f>'10_DMQuanHuyen'!$C$2:$C$20000</xm:f>
          </x14:formula1>
          <xm:sqref>AL15:AL5000</xm:sqref>
        </x14:dataValidation>
        <x14:dataValidation type="list" allowBlank="1" showInputMessage="1" showErrorMessage="1" errorTitle="Lỗi" error="Phải tồn tại trong danh mục" xr:uid="{00000000-0002-0000-0100-000012000000}">
          <x14:formula1>
            <xm:f>'03_DMMucDich'!$E$2:$E$200</xm:f>
          </x14:formula1>
          <xm:sqref>AS15:AS5000 BA15:BA5000</xm:sqref>
        </x14:dataValidation>
        <x14:dataValidation type="list" allowBlank="1" showInputMessage="1" showErrorMessage="1" errorTitle="Lỗi" error="Giá trị không thuộc danh mục" xr:uid="{00000000-0002-0000-0100-000013000000}">
          <x14:formula1>
            <xm:f>'12_DM_MienGiam'!$C$2:$C$100</xm:f>
          </x14:formula1>
          <xm:sqref>BG15:BG5000</xm:sqref>
        </x14:dataValidation>
        <x14:dataValidation type="list" allowBlank="1" showInputMessage="1" showErrorMessage="1" errorTitle="Lỗi" error="Giá trị không thuộc danh mục" xr:uid="{00000000-0002-0000-0100-000014000000}">
          <x14:formula1>
            <xm:f>'02_DMLoaiDuong'!$E$2:$E$5000</xm:f>
          </x14:formula1>
          <xm:sqref>CP15:CP1048576</xm:sqref>
        </x14:dataValidation>
        <x14:dataValidation type="list" allowBlank="1" showInputMessage="1" showErrorMessage="1" errorTitle="Lỗi" error="Giá trị phải tồn tại trong danh mục" xr:uid="{00000000-0002-0000-0100-000015000000}">
          <x14:formula1>
            <xm:f>'06_DMDuongVung'!$F$2:$F$50000</xm:f>
          </x14:formula1>
          <xm:sqref>CN15:CN1048576</xm:sqref>
        </x14:dataValidation>
        <x14:dataValidation type="list" allowBlank="1" showInputMessage="1" showErrorMessage="1" errorTitle="Lỗi" error="Giá trị phải tồn tại trong danh mục" xr:uid="{00000000-0002-0000-0100-000016000000}">
          <x14:formula1>
            <xm:f>'07_DMDoanDuong'!$G$2:$G$50000</xm:f>
          </x14:formula1>
          <xm:sqref>CO15:CO1048576</xm:sqref>
        </x14:dataValidation>
        <x14:dataValidation type="list" allowBlank="1" showInputMessage="1" showErrorMessage="1" errorTitle="Lỗi" error="Giá trị không thuộc danh mục" xr:uid="{00000000-0002-0000-0100-000017000000}">
          <x14:formula1>
            <xm:f>'04_DMViTriHang'!$D$2:$D$1000</xm:f>
          </x14:formula1>
          <xm:sqref>CQ15:CQ1048576</xm:sqref>
        </x14:dataValidation>
        <x14:dataValidation type="list" allowBlank="1" showInputMessage="1" showErrorMessage="1" errorTitle="Lỗi" error="Giá trị phải tồn tại trong danh mục" xr:uid="{00000000-0002-0000-0100-000018000000}">
          <x14:formula1>
            <xm:f>'01_DMLoaiDat'!$E$2:$E$50000</xm:f>
          </x14:formula1>
          <xm:sqref>CM15:CM1048576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106"/>
  <sheetViews>
    <sheetView workbookViewId="0"/>
  </sheetViews>
  <sheetFormatPr baseColWidth="10" defaultColWidth="9.1640625" defaultRowHeight="15" x14ac:dyDescent="0.2"/>
  <cols>
    <col min="1" max="1" width="11.33203125" customWidth="1"/>
    <col min="2" max="2" width="18.6640625" customWidth="1"/>
    <col min="3" max="3" width="21.1640625" customWidth="1"/>
    <col min="4" max="4" width="16.83203125" customWidth="1"/>
    <col min="5" max="5" width="17.1640625" customWidth="1"/>
    <col min="6" max="6" width="17.6640625" customWidth="1"/>
    <col min="7" max="7" width="28.5" customWidth="1"/>
  </cols>
  <sheetData>
    <row r="1" spans="1:7" ht="126" x14ac:dyDescent="0.2">
      <c r="A1" s="63" t="s">
        <v>58</v>
      </c>
      <c r="B1" s="106" t="s">
        <v>59</v>
      </c>
      <c r="C1" s="62" t="s">
        <v>60</v>
      </c>
      <c r="D1" s="40" t="s">
        <v>61</v>
      </c>
      <c r="E1" s="40" t="s">
        <v>62</v>
      </c>
      <c r="F1" s="40" t="s">
        <v>61</v>
      </c>
      <c r="G1" s="40" t="s">
        <v>63</v>
      </c>
    </row>
    <row r="2" spans="1:7" x14ac:dyDescent="0.2">
      <c r="A2" s="59" t="s">
        <v>64</v>
      </c>
      <c r="B2" s="58" t="s">
        <v>65</v>
      </c>
      <c r="C2" s="58" t="s">
        <v>65</v>
      </c>
      <c r="D2" s="107" t="s">
        <v>66</v>
      </c>
      <c r="E2" s="107" t="s">
        <v>66</v>
      </c>
      <c r="F2" s="107" t="s">
        <v>66</v>
      </c>
      <c r="G2" s="108" t="s">
        <v>67</v>
      </c>
    </row>
    <row r="3" spans="1:7" ht="16.5" customHeight="1" x14ac:dyDescent="0.2">
      <c r="A3" s="220" t="s">
        <v>68</v>
      </c>
      <c r="B3" s="214" t="s">
        <v>69</v>
      </c>
      <c r="C3" s="214" t="s">
        <v>70</v>
      </c>
      <c r="D3" s="207" t="s">
        <v>71</v>
      </c>
      <c r="E3" s="207"/>
      <c r="F3" s="207"/>
      <c r="G3" s="207"/>
    </row>
    <row r="4" spans="1:7" ht="15" customHeight="1" x14ac:dyDescent="0.2">
      <c r="A4" s="220"/>
      <c r="B4" s="215"/>
      <c r="C4" s="215"/>
      <c r="D4" s="207"/>
      <c r="E4" s="207"/>
      <c r="F4" s="207"/>
      <c r="G4" s="207"/>
    </row>
    <row r="5" spans="1:7" ht="28" x14ac:dyDescent="0.2">
      <c r="A5" s="220"/>
      <c r="B5" s="216"/>
      <c r="C5" s="216"/>
      <c r="D5" s="36" t="s">
        <v>72</v>
      </c>
      <c r="E5" s="36" t="s">
        <v>73</v>
      </c>
      <c r="F5" s="36" t="s">
        <v>74</v>
      </c>
      <c r="G5" s="36" t="s">
        <v>75</v>
      </c>
    </row>
    <row r="6" spans="1:7" x14ac:dyDescent="0.2">
      <c r="A6" s="109" t="s">
        <v>76</v>
      </c>
      <c r="B6" s="110" t="s">
        <v>77</v>
      </c>
      <c r="C6" s="110" t="s">
        <v>78</v>
      </c>
      <c r="D6" s="110" t="s">
        <v>79</v>
      </c>
      <c r="E6" s="110" t="s">
        <v>80</v>
      </c>
      <c r="F6" s="110" t="s">
        <v>81</v>
      </c>
      <c r="G6" s="110" t="s">
        <v>82</v>
      </c>
    </row>
    <row r="7" spans="1:7" x14ac:dyDescent="0.2">
      <c r="A7" s="85">
        <v>0</v>
      </c>
      <c r="B7" s="86"/>
      <c r="C7" s="86"/>
      <c r="D7" s="89"/>
      <c r="E7" s="111"/>
      <c r="F7" s="86"/>
      <c r="G7" s="93">
        <v>0</v>
      </c>
    </row>
    <row r="8" spans="1:7" x14ac:dyDescent="0.2">
      <c r="A8" s="85">
        <v>0</v>
      </c>
      <c r="B8" s="86"/>
      <c r="C8" s="86"/>
      <c r="D8" s="89"/>
      <c r="E8" s="111"/>
      <c r="F8" s="86"/>
      <c r="G8" s="93">
        <v>0</v>
      </c>
    </row>
    <row r="9" spans="1:7" x14ac:dyDescent="0.2">
      <c r="A9" s="85">
        <v>0</v>
      </c>
      <c r="B9" s="86"/>
      <c r="C9" s="86"/>
      <c r="D9" s="89"/>
      <c r="E9" s="111"/>
      <c r="F9" s="86"/>
      <c r="G9" s="93">
        <v>0</v>
      </c>
    </row>
    <row r="10" spans="1:7" x14ac:dyDescent="0.2">
      <c r="A10" s="85">
        <v>0</v>
      </c>
      <c r="B10" s="86"/>
      <c r="C10" s="86"/>
      <c r="D10" s="89"/>
      <c r="E10" s="111"/>
      <c r="F10" s="86"/>
      <c r="G10" s="93">
        <v>0</v>
      </c>
    </row>
    <row r="11" spans="1:7" x14ac:dyDescent="0.2">
      <c r="A11" s="85">
        <v>0</v>
      </c>
      <c r="B11" s="86"/>
      <c r="C11" s="86"/>
      <c r="D11" s="89"/>
      <c r="E11" s="111"/>
      <c r="F11" s="86"/>
      <c r="G11" s="93">
        <v>0</v>
      </c>
    </row>
    <row r="12" spans="1:7" x14ac:dyDescent="0.2">
      <c r="A12" s="85">
        <v>0</v>
      </c>
      <c r="B12" s="86"/>
      <c r="C12" s="86"/>
      <c r="D12" s="89"/>
      <c r="E12" s="111"/>
      <c r="F12" s="86"/>
      <c r="G12" s="93">
        <v>0</v>
      </c>
    </row>
    <row r="13" spans="1:7" x14ac:dyDescent="0.2">
      <c r="A13" s="85">
        <v>0</v>
      </c>
      <c r="B13" s="86"/>
      <c r="C13" s="86"/>
      <c r="D13" s="89"/>
      <c r="E13" s="111"/>
      <c r="F13" s="86"/>
      <c r="G13" s="93">
        <v>0</v>
      </c>
    </row>
    <row r="14" spans="1:7" x14ac:dyDescent="0.2">
      <c r="A14" s="85">
        <v>0</v>
      </c>
      <c r="B14" s="86"/>
      <c r="C14" s="86"/>
      <c r="D14" s="89"/>
      <c r="E14" s="111"/>
      <c r="F14" s="86"/>
      <c r="G14" s="93">
        <v>0</v>
      </c>
    </row>
    <row r="15" spans="1:7" x14ac:dyDescent="0.2">
      <c r="A15" s="85">
        <v>0</v>
      </c>
      <c r="B15" s="86"/>
      <c r="C15" s="86"/>
      <c r="D15" s="89"/>
      <c r="E15" s="111"/>
      <c r="F15" s="86"/>
      <c r="G15" s="93">
        <v>0</v>
      </c>
    </row>
    <row r="16" spans="1:7" x14ac:dyDescent="0.2">
      <c r="A16" s="85">
        <v>0</v>
      </c>
      <c r="B16" s="86"/>
      <c r="C16" s="86"/>
      <c r="D16" s="89"/>
      <c r="E16" s="111"/>
      <c r="F16" s="86"/>
      <c r="G16" s="93">
        <v>0</v>
      </c>
    </row>
    <row r="17" spans="1:7" x14ac:dyDescent="0.2">
      <c r="A17" s="85">
        <v>0</v>
      </c>
      <c r="B17" s="86"/>
      <c r="C17" s="86"/>
      <c r="D17" s="89"/>
      <c r="E17" s="111"/>
      <c r="F17" s="86"/>
      <c r="G17" s="93">
        <v>0</v>
      </c>
    </row>
    <row r="18" spans="1:7" x14ac:dyDescent="0.2">
      <c r="A18" s="85">
        <v>0</v>
      </c>
      <c r="B18" s="86"/>
      <c r="C18" s="86"/>
      <c r="D18" s="89"/>
      <c r="E18" s="111"/>
      <c r="F18" s="86"/>
      <c r="G18" s="93">
        <v>0</v>
      </c>
    </row>
    <row r="19" spans="1:7" x14ac:dyDescent="0.2">
      <c r="A19" s="85">
        <v>0</v>
      </c>
      <c r="B19" s="86"/>
      <c r="C19" s="86"/>
      <c r="D19" s="89"/>
      <c r="E19" s="111"/>
      <c r="F19" s="86"/>
      <c r="G19" s="93">
        <v>0</v>
      </c>
    </row>
    <row r="20" spans="1:7" x14ac:dyDescent="0.2">
      <c r="A20" s="85">
        <v>0</v>
      </c>
      <c r="B20" s="86"/>
      <c r="C20" s="86"/>
      <c r="D20" s="89"/>
      <c r="E20" s="111"/>
      <c r="F20" s="86"/>
      <c r="G20" s="93">
        <v>0</v>
      </c>
    </row>
    <row r="21" spans="1:7" x14ac:dyDescent="0.2">
      <c r="A21" s="85">
        <v>0</v>
      </c>
      <c r="B21" s="86"/>
      <c r="C21" s="86"/>
      <c r="D21" s="89"/>
      <c r="E21" s="111"/>
      <c r="F21" s="86"/>
      <c r="G21" s="93">
        <v>0</v>
      </c>
    </row>
    <row r="22" spans="1:7" x14ac:dyDescent="0.2">
      <c r="A22" s="85">
        <v>0</v>
      </c>
      <c r="B22" s="86"/>
      <c r="C22" s="86"/>
      <c r="D22" s="89"/>
      <c r="E22" s="111"/>
      <c r="F22" s="86"/>
      <c r="G22" s="93">
        <v>0</v>
      </c>
    </row>
    <row r="23" spans="1:7" x14ac:dyDescent="0.2">
      <c r="A23" s="85">
        <v>0</v>
      </c>
      <c r="B23" s="86"/>
      <c r="C23" s="86"/>
      <c r="D23" s="89"/>
      <c r="E23" s="111"/>
      <c r="F23" s="86"/>
      <c r="G23" s="93">
        <v>0</v>
      </c>
    </row>
    <row r="24" spans="1:7" x14ac:dyDescent="0.2">
      <c r="A24" s="85">
        <v>0</v>
      </c>
      <c r="B24" s="86"/>
      <c r="C24" s="86"/>
      <c r="D24" s="89"/>
      <c r="E24" s="111"/>
      <c r="F24" s="86"/>
      <c r="G24" s="93">
        <v>0</v>
      </c>
    </row>
    <row r="25" spans="1:7" x14ac:dyDescent="0.2">
      <c r="A25" s="85">
        <v>0</v>
      </c>
      <c r="B25" s="86"/>
      <c r="C25" s="86"/>
      <c r="D25" s="89"/>
      <c r="E25" s="111"/>
      <c r="F25" s="86"/>
      <c r="G25" s="93">
        <v>0</v>
      </c>
    </row>
    <row r="26" spans="1:7" x14ac:dyDescent="0.2">
      <c r="A26" s="85">
        <v>0</v>
      </c>
      <c r="B26" s="86"/>
      <c r="C26" s="86"/>
      <c r="D26" s="89"/>
      <c r="E26" s="111"/>
      <c r="F26" s="86"/>
      <c r="G26" s="93">
        <v>0</v>
      </c>
    </row>
    <row r="27" spans="1:7" x14ac:dyDescent="0.2">
      <c r="A27" s="85">
        <v>0</v>
      </c>
      <c r="B27" s="86"/>
      <c r="C27" s="86"/>
      <c r="D27" s="89"/>
      <c r="E27" s="111"/>
      <c r="F27" s="86"/>
      <c r="G27" s="93">
        <v>0</v>
      </c>
    </row>
    <row r="28" spans="1:7" x14ac:dyDescent="0.2">
      <c r="A28" s="85">
        <v>0</v>
      </c>
      <c r="B28" s="86"/>
      <c r="C28" s="86"/>
      <c r="D28" s="89"/>
      <c r="E28" s="111"/>
      <c r="F28" s="86"/>
      <c r="G28" s="93">
        <v>0</v>
      </c>
    </row>
    <row r="29" spans="1:7" x14ac:dyDescent="0.2">
      <c r="A29" s="85">
        <v>0</v>
      </c>
      <c r="B29" s="86"/>
      <c r="C29" s="86"/>
      <c r="D29" s="89"/>
      <c r="E29" s="111"/>
      <c r="F29" s="86"/>
      <c r="G29" s="93">
        <v>0</v>
      </c>
    </row>
    <row r="30" spans="1:7" x14ac:dyDescent="0.2">
      <c r="A30" s="85">
        <v>0</v>
      </c>
      <c r="B30" s="86"/>
      <c r="C30" s="86"/>
      <c r="D30" s="89"/>
      <c r="E30" s="111"/>
      <c r="F30" s="86"/>
      <c r="G30" s="93">
        <v>0</v>
      </c>
    </row>
    <row r="31" spans="1:7" x14ac:dyDescent="0.2">
      <c r="A31" s="85">
        <v>0</v>
      </c>
      <c r="B31" s="86"/>
      <c r="C31" s="86"/>
      <c r="D31" s="89"/>
      <c r="E31" s="111"/>
      <c r="F31" s="86"/>
      <c r="G31" s="93">
        <v>0</v>
      </c>
    </row>
    <row r="32" spans="1:7" x14ac:dyDescent="0.2">
      <c r="A32" s="85">
        <v>0</v>
      </c>
      <c r="B32" s="86"/>
      <c r="C32" s="86"/>
      <c r="D32" s="89"/>
      <c r="E32" s="111"/>
      <c r="F32" s="86"/>
      <c r="G32" s="93">
        <v>0</v>
      </c>
    </row>
    <row r="33" spans="1:7" x14ac:dyDescent="0.2">
      <c r="A33" s="85">
        <v>0</v>
      </c>
      <c r="B33" s="86"/>
      <c r="C33" s="86"/>
      <c r="D33" s="89"/>
      <c r="E33" s="111"/>
      <c r="F33" s="86"/>
      <c r="G33" s="93">
        <v>0</v>
      </c>
    </row>
    <row r="34" spans="1:7" x14ac:dyDescent="0.2">
      <c r="A34" s="85">
        <v>0</v>
      </c>
      <c r="B34" s="86"/>
      <c r="C34" s="86"/>
      <c r="D34" s="89"/>
      <c r="E34" s="111"/>
      <c r="F34" s="86"/>
      <c r="G34" s="93">
        <v>0</v>
      </c>
    </row>
    <row r="35" spans="1:7" x14ac:dyDescent="0.2">
      <c r="A35" s="85">
        <v>0</v>
      </c>
      <c r="B35" s="86"/>
      <c r="C35" s="86"/>
      <c r="D35" s="89"/>
      <c r="E35" s="111"/>
      <c r="F35" s="86"/>
      <c r="G35" s="93">
        <v>0</v>
      </c>
    </row>
    <row r="36" spans="1:7" x14ac:dyDescent="0.2">
      <c r="A36" s="85">
        <v>0</v>
      </c>
      <c r="B36" s="86"/>
      <c r="C36" s="86"/>
      <c r="D36" s="89"/>
      <c r="E36" s="111"/>
      <c r="F36" s="86"/>
      <c r="G36" s="93">
        <v>0</v>
      </c>
    </row>
    <row r="37" spans="1:7" x14ac:dyDescent="0.2">
      <c r="A37" s="85">
        <v>0</v>
      </c>
      <c r="B37" s="86"/>
      <c r="C37" s="86"/>
      <c r="D37" s="89"/>
      <c r="E37" s="111"/>
      <c r="F37" s="86"/>
      <c r="G37" s="93">
        <v>0</v>
      </c>
    </row>
    <row r="38" spans="1:7" x14ac:dyDescent="0.2">
      <c r="A38" s="85">
        <v>0</v>
      </c>
      <c r="B38" s="86"/>
      <c r="C38" s="86"/>
      <c r="D38" s="89"/>
      <c r="E38" s="111"/>
      <c r="F38" s="86"/>
      <c r="G38" s="93">
        <v>0</v>
      </c>
    </row>
    <row r="39" spans="1:7" x14ac:dyDescent="0.2">
      <c r="A39" s="85">
        <v>0</v>
      </c>
      <c r="B39" s="86"/>
      <c r="C39" s="86"/>
      <c r="D39" s="89"/>
      <c r="E39" s="111"/>
      <c r="F39" s="86"/>
      <c r="G39" s="93">
        <v>0</v>
      </c>
    </row>
    <row r="40" spans="1:7" x14ac:dyDescent="0.2">
      <c r="A40" s="85">
        <v>0</v>
      </c>
      <c r="B40" s="86"/>
      <c r="C40" s="86"/>
      <c r="D40" s="89"/>
      <c r="E40" s="111"/>
      <c r="F40" s="86"/>
      <c r="G40" s="93">
        <v>0</v>
      </c>
    </row>
    <row r="41" spans="1:7" x14ac:dyDescent="0.2">
      <c r="A41" s="85">
        <v>0</v>
      </c>
      <c r="B41" s="86"/>
      <c r="C41" s="86"/>
      <c r="D41" s="89"/>
      <c r="E41" s="111"/>
      <c r="F41" s="86"/>
      <c r="G41" s="93">
        <v>0</v>
      </c>
    </row>
    <row r="42" spans="1:7" x14ac:dyDescent="0.2">
      <c r="A42" s="85">
        <v>0</v>
      </c>
      <c r="B42" s="86"/>
      <c r="C42" s="86"/>
      <c r="D42" s="89"/>
      <c r="E42" s="111"/>
      <c r="F42" s="86"/>
      <c r="G42" s="93">
        <v>0</v>
      </c>
    </row>
    <row r="43" spans="1:7" x14ac:dyDescent="0.2">
      <c r="A43" s="85">
        <v>0</v>
      </c>
      <c r="B43" s="86"/>
      <c r="C43" s="86"/>
      <c r="D43" s="89"/>
      <c r="E43" s="111"/>
      <c r="F43" s="86"/>
      <c r="G43" s="93">
        <v>0</v>
      </c>
    </row>
    <row r="44" spans="1:7" x14ac:dyDescent="0.2">
      <c r="A44" s="85">
        <v>0</v>
      </c>
      <c r="B44" s="86"/>
      <c r="C44" s="86"/>
      <c r="D44" s="89"/>
      <c r="E44" s="111"/>
      <c r="F44" s="86"/>
      <c r="G44" s="93">
        <v>0</v>
      </c>
    </row>
    <row r="45" spans="1:7" x14ac:dyDescent="0.2">
      <c r="A45" s="85">
        <v>0</v>
      </c>
      <c r="B45" s="86"/>
      <c r="C45" s="86"/>
      <c r="D45" s="89"/>
      <c r="E45" s="111"/>
      <c r="F45" s="86"/>
      <c r="G45" s="93">
        <v>0</v>
      </c>
    </row>
    <row r="46" spans="1:7" x14ac:dyDescent="0.2">
      <c r="A46" s="85">
        <v>0</v>
      </c>
      <c r="B46" s="86"/>
      <c r="C46" s="86"/>
      <c r="D46" s="89"/>
      <c r="E46" s="111"/>
      <c r="F46" s="86"/>
      <c r="G46" s="93">
        <v>0</v>
      </c>
    </row>
    <row r="47" spans="1:7" x14ac:dyDescent="0.2">
      <c r="A47" s="85">
        <v>0</v>
      </c>
      <c r="B47" s="86"/>
      <c r="C47" s="86"/>
      <c r="D47" s="89"/>
      <c r="E47" s="111"/>
      <c r="F47" s="86"/>
      <c r="G47" s="93">
        <v>0</v>
      </c>
    </row>
    <row r="48" spans="1:7" x14ac:dyDescent="0.2">
      <c r="A48" s="85">
        <v>0</v>
      </c>
      <c r="B48" s="86"/>
      <c r="C48" s="86"/>
      <c r="D48" s="89"/>
      <c r="E48" s="111"/>
      <c r="F48" s="86"/>
      <c r="G48" s="93">
        <v>0</v>
      </c>
    </row>
    <row r="49" spans="1:7" x14ac:dyDescent="0.2">
      <c r="A49" s="85">
        <v>0</v>
      </c>
      <c r="B49" s="86"/>
      <c r="C49" s="86"/>
      <c r="D49" s="89"/>
      <c r="E49" s="111"/>
      <c r="F49" s="86"/>
      <c r="G49" s="93">
        <v>0</v>
      </c>
    </row>
    <row r="50" spans="1:7" x14ac:dyDescent="0.2">
      <c r="A50" s="85">
        <v>0</v>
      </c>
      <c r="B50" s="86"/>
      <c r="C50" s="86"/>
      <c r="D50" s="89"/>
      <c r="E50" s="111"/>
      <c r="F50" s="86"/>
      <c r="G50" s="93">
        <v>0</v>
      </c>
    </row>
    <row r="51" spans="1:7" x14ac:dyDescent="0.2">
      <c r="A51" s="85">
        <v>0</v>
      </c>
      <c r="B51" s="86"/>
      <c r="C51" s="86"/>
      <c r="D51" s="89"/>
      <c r="E51" s="111"/>
      <c r="F51" s="86"/>
      <c r="G51" s="93">
        <v>0</v>
      </c>
    </row>
    <row r="52" spans="1:7" x14ac:dyDescent="0.2">
      <c r="A52" s="85">
        <v>0</v>
      </c>
      <c r="B52" s="86"/>
      <c r="C52" s="86"/>
      <c r="D52" s="89"/>
      <c r="E52" s="111"/>
      <c r="F52" s="86"/>
      <c r="G52" s="93">
        <v>0</v>
      </c>
    </row>
    <row r="53" spans="1:7" x14ac:dyDescent="0.2">
      <c r="A53" s="85">
        <v>0</v>
      </c>
      <c r="B53" s="86"/>
      <c r="C53" s="86"/>
      <c r="D53" s="89"/>
      <c r="E53" s="111"/>
      <c r="F53" s="86"/>
      <c r="G53" s="93">
        <v>0</v>
      </c>
    </row>
    <row r="54" spans="1:7" x14ac:dyDescent="0.2">
      <c r="A54" s="85">
        <v>0</v>
      </c>
      <c r="B54" s="86"/>
      <c r="C54" s="86"/>
      <c r="D54" s="89"/>
      <c r="E54" s="111"/>
      <c r="F54" s="86"/>
      <c r="G54" s="93">
        <v>0</v>
      </c>
    </row>
    <row r="55" spans="1:7" x14ac:dyDescent="0.2">
      <c r="A55" s="85">
        <v>0</v>
      </c>
      <c r="B55" s="86"/>
      <c r="C55" s="86"/>
      <c r="D55" s="89"/>
      <c r="E55" s="111"/>
      <c r="F55" s="86"/>
      <c r="G55" s="93">
        <v>0</v>
      </c>
    </row>
    <row r="56" spans="1:7" x14ac:dyDescent="0.2">
      <c r="A56" s="85">
        <v>0</v>
      </c>
      <c r="B56" s="86"/>
      <c r="C56" s="86"/>
      <c r="D56" s="89"/>
      <c r="E56" s="111"/>
      <c r="F56" s="86"/>
      <c r="G56" s="93">
        <v>0</v>
      </c>
    </row>
    <row r="57" spans="1:7" x14ac:dyDescent="0.2">
      <c r="A57" s="85">
        <v>0</v>
      </c>
      <c r="B57" s="86"/>
      <c r="C57" s="86"/>
      <c r="D57" s="89"/>
      <c r="E57" s="111"/>
      <c r="F57" s="86"/>
      <c r="G57" s="93">
        <v>0</v>
      </c>
    </row>
    <row r="58" spans="1:7" x14ac:dyDescent="0.2">
      <c r="A58" s="85">
        <v>0</v>
      </c>
      <c r="B58" s="86"/>
      <c r="C58" s="86"/>
      <c r="D58" s="89"/>
      <c r="E58" s="111"/>
      <c r="F58" s="86"/>
      <c r="G58" s="93">
        <v>0</v>
      </c>
    </row>
    <row r="59" spans="1:7" x14ac:dyDescent="0.2">
      <c r="A59" s="85">
        <v>0</v>
      </c>
      <c r="B59" s="86"/>
      <c r="C59" s="86"/>
      <c r="D59" s="89"/>
      <c r="E59" s="111"/>
      <c r="F59" s="86"/>
      <c r="G59" s="93">
        <v>0</v>
      </c>
    </row>
    <row r="60" spans="1:7" x14ac:dyDescent="0.2">
      <c r="A60" s="85">
        <v>0</v>
      </c>
      <c r="B60" s="86"/>
      <c r="C60" s="86"/>
      <c r="D60" s="89"/>
      <c r="E60" s="111"/>
      <c r="F60" s="86"/>
      <c r="G60" s="93">
        <v>0</v>
      </c>
    </row>
    <row r="61" spans="1:7" x14ac:dyDescent="0.2">
      <c r="A61" s="85">
        <v>0</v>
      </c>
      <c r="B61" s="86"/>
      <c r="C61" s="86"/>
      <c r="D61" s="89"/>
      <c r="E61" s="111"/>
      <c r="F61" s="86"/>
      <c r="G61" s="93">
        <v>0</v>
      </c>
    </row>
    <row r="62" spans="1:7" x14ac:dyDescent="0.2">
      <c r="A62" s="85">
        <v>0</v>
      </c>
      <c r="B62" s="86"/>
      <c r="C62" s="86"/>
      <c r="D62" s="89"/>
      <c r="E62" s="111"/>
      <c r="F62" s="86"/>
      <c r="G62" s="93">
        <v>0</v>
      </c>
    </row>
    <row r="63" spans="1:7" x14ac:dyDescent="0.2">
      <c r="A63" s="85">
        <v>0</v>
      </c>
      <c r="B63" s="86"/>
      <c r="C63" s="86"/>
      <c r="D63" s="89"/>
      <c r="E63" s="111"/>
      <c r="F63" s="86"/>
      <c r="G63" s="93">
        <v>0</v>
      </c>
    </row>
    <row r="64" spans="1:7" x14ac:dyDescent="0.2">
      <c r="A64" s="85">
        <v>0</v>
      </c>
      <c r="B64" s="86"/>
      <c r="C64" s="86"/>
      <c r="D64" s="89"/>
      <c r="E64" s="111"/>
      <c r="F64" s="86"/>
      <c r="G64" s="93">
        <v>0</v>
      </c>
    </row>
    <row r="65" spans="1:7" x14ac:dyDescent="0.2">
      <c r="A65" s="85">
        <v>0</v>
      </c>
      <c r="B65" s="86"/>
      <c r="C65" s="86"/>
      <c r="D65" s="89"/>
      <c r="E65" s="111"/>
      <c r="F65" s="86"/>
      <c r="G65" s="93">
        <v>0</v>
      </c>
    </row>
    <row r="66" spans="1:7" x14ac:dyDescent="0.2">
      <c r="A66" s="85">
        <v>0</v>
      </c>
      <c r="B66" s="86"/>
      <c r="C66" s="86"/>
      <c r="D66" s="89"/>
      <c r="E66" s="111"/>
      <c r="F66" s="86"/>
      <c r="G66" s="93">
        <v>0</v>
      </c>
    </row>
    <row r="67" spans="1:7" x14ac:dyDescent="0.2">
      <c r="A67" s="85">
        <v>0</v>
      </c>
      <c r="B67" s="86"/>
      <c r="C67" s="86"/>
      <c r="D67" s="89"/>
      <c r="E67" s="111"/>
      <c r="F67" s="86"/>
      <c r="G67" s="93">
        <v>0</v>
      </c>
    </row>
    <row r="68" spans="1:7" x14ac:dyDescent="0.2">
      <c r="A68" s="85">
        <v>0</v>
      </c>
      <c r="B68" s="86"/>
      <c r="C68" s="86"/>
      <c r="D68" s="89"/>
      <c r="E68" s="111"/>
      <c r="F68" s="86"/>
      <c r="G68" s="93">
        <v>0</v>
      </c>
    </row>
    <row r="69" spans="1:7" x14ac:dyDescent="0.2">
      <c r="A69" s="85">
        <v>0</v>
      </c>
      <c r="B69" s="86"/>
      <c r="C69" s="86"/>
      <c r="D69" s="89"/>
      <c r="E69" s="111"/>
      <c r="F69" s="86"/>
      <c r="G69" s="93">
        <v>0</v>
      </c>
    </row>
    <row r="70" spans="1:7" x14ac:dyDescent="0.2">
      <c r="A70" s="85">
        <v>0</v>
      </c>
      <c r="B70" s="86"/>
      <c r="C70" s="86"/>
      <c r="D70" s="89"/>
      <c r="E70" s="111"/>
      <c r="F70" s="86"/>
      <c r="G70" s="93">
        <v>0</v>
      </c>
    </row>
    <row r="71" spans="1:7" x14ac:dyDescent="0.2">
      <c r="A71" s="85">
        <v>0</v>
      </c>
      <c r="B71" s="86"/>
      <c r="C71" s="86"/>
      <c r="D71" s="89"/>
      <c r="E71" s="111"/>
      <c r="F71" s="86"/>
      <c r="G71" s="93">
        <v>0</v>
      </c>
    </row>
    <row r="72" spans="1:7" x14ac:dyDescent="0.2">
      <c r="A72" s="85">
        <v>0</v>
      </c>
      <c r="B72" s="86"/>
      <c r="C72" s="86"/>
      <c r="D72" s="89"/>
      <c r="E72" s="111"/>
      <c r="F72" s="86"/>
      <c r="G72" s="93">
        <v>0</v>
      </c>
    </row>
    <row r="73" spans="1:7" x14ac:dyDescent="0.2">
      <c r="A73" s="85">
        <v>0</v>
      </c>
      <c r="B73" s="86"/>
      <c r="C73" s="86"/>
      <c r="D73" s="89"/>
      <c r="E73" s="111"/>
      <c r="F73" s="86"/>
      <c r="G73" s="93">
        <v>0</v>
      </c>
    </row>
    <row r="74" spans="1:7" x14ac:dyDescent="0.2">
      <c r="A74" s="85">
        <v>0</v>
      </c>
      <c r="B74" s="86"/>
      <c r="C74" s="86"/>
      <c r="D74" s="89"/>
      <c r="E74" s="111"/>
      <c r="F74" s="86"/>
      <c r="G74" s="93">
        <v>0</v>
      </c>
    </row>
    <row r="75" spans="1:7" x14ac:dyDescent="0.2">
      <c r="A75" s="85">
        <v>0</v>
      </c>
      <c r="B75" s="86"/>
      <c r="C75" s="86"/>
      <c r="D75" s="89"/>
      <c r="E75" s="111"/>
      <c r="F75" s="86"/>
      <c r="G75" s="93">
        <v>0</v>
      </c>
    </row>
    <row r="76" spans="1:7" x14ac:dyDescent="0.2">
      <c r="A76" s="85">
        <v>0</v>
      </c>
      <c r="B76" s="86"/>
      <c r="C76" s="86"/>
      <c r="D76" s="89"/>
      <c r="E76" s="111"/>
      <c r="F76" s="86"/>
      <c r="G76" s="93">
        <v>0</v>
      </c>
    </row>
    <row r="77" spans="1:7" x14ac:dyDescent="0.2">
      <c r="A77" s="85">
        <v>0</v>
      </c>
      <c r="B77" s="86"/>
      <c r="C77" s="86"/>
      <c r="D77" s="89"/>
      <c r="E77" s="111"/>
      <c r="F77" s="86"/>
      <c r="G77" s="93">
        <v>0</v>
      </c>
    </row>
    <row r="78" spans="1:7" x14ac:dyDescent="0.2">
      <c r="A78" s="85">
        <v>0</v>
      </c>
      <c r="B78" s="86"/>
      <c r="C78" s="86"/>
      <c r="D78" s="89"/>
      <c r="E78" s="111"/>
      <c r="F78" s="86"/>
      <c r="G78" s="93">
        <v>0</v>
      </c>
    </row>
    <row r="79" spans="1:7" x14ac:dyDescent="0.2">
      <c r="A79" s="85">
        <v>0</v>
      </c>
      <c r="B79" s="86"/>
      <c r="C79" s="86"/>
      <c r="D79" s="89"/>
      <c r="E79" s="111"/>
      <c r="F79" s="86"/>
      <c r="G79" s="93">
        <v>0</v>
      </c>
    </row>
    <row r="80" spans="1:7" x14ac:dyDescent="0.2">
      <c r="A80" s="85">
        <v>0</v>
      </c>
      <c r="B80" s="86"/>
      <c r="C80" s="86"/>
      <c r="D80" s="89"/>
      <c r="E80" s="111"/>
      <c r="F80" s="86"/>
      <c r="G80" s="93">
        <v>0</v>
      </c>
    </row>
    <row r="81" spans="1:7" x14ac:dyDescent="0.2">
      <c r="A81" s="85">
        <v>0</v>
      </c>
      <c r="B81" s="86"/>
      <c r="C81" s="86"/>
      <c r="D81" s="89"/>
      <c r="E81" s="111"/>
      <c r="F81" s="86"/>
      <c r="G81" s="93">
        <v>0</v>
      </c>
    </row>
    <row r="82" spans="1:7" x14ac:dyDescent="0.2">
      <c r="A82" s="85">
        <v>0</v>
      </c>
      <c r="B82" s="86"/>
      <c r="C82" s="86"/>
      <c r="D82" s="89"/>
      <c r="E82" s="111"/>
      <c r="F82" s="86"/>
      <c r="G82" s="93">
        <v>0</v>
      </c>
    </row>
    <row r="83" spans="1:7" x14ac:dyDescent="0.2">
      <c r="A83" s="85">
        <v>0</v>
      </c>
      <c r="B83" s="86"/>
      <c r="C83" s="86"/>
      <c r="D83" s="89"/>
      <c r="E83" s="111"/>
      <c r="F83" s="86"/>
      <c r="G83" s="93">
        <v>0</v>
      </c>
    </row>
    <row r="84" spans="1:7" x14ac:dyDescent="0.2">
      <c r="A84" s="85">
        <v>0</v>
      </c>
      <c r="B84" s="86"/>
      <c r="C84" s="86"/>
      <c r="D84" s="89"/>
      <c r="E84" s="111"/>
      <c r="F84" s="86"/>
      <c r="G84" s="93">
        <v>0</v>
      </c>
    </row>
    <row r="85" spans="1:7" x14ac:dyDescent="0.2">
      <c r="A85" s="85">
        <v>0</v>
      </c>
      <c r="B85" s="86"/>
      <c r="C85" s="86"/>
      <c r="D85" s="89"/>
      <c r="E85" s="111"/>
      <c r="F85" s="86"/>
      <c r="G85" s="93">
        <v>0</v>
      </c>
    </row>
    <row r="86" spans="1:7" x14ac:dyDescent="0.2">
      <c r="A86" s="85">
        <v>0</v>
      </c>
      <c r="B86" s="86"/>
      <c r="C86" s="86"/>
      <c r="D86" s="89"/>
      <c r="E86" s="111"/>
      <c r="F86" s="86"/>
      <c r="G86" s="93">
        <v>0</v>
      </c>
    </row>
    <row r="87" spans="1:7" x14ac:dyDescent="0.2">
      <c r="A87" s="85">
        <v>0</v>
      </c>
      <c r="B87" s="86"/>
      <c r="C87" s="86"/>
      <c r="D87" s="89"/>
      <c r="E87" s="111"/>
      <c r="F87" s="86"/>
      <c r="G87" s="93">
        <v>0</v>
      </c>
    </row>
    <row r="88" spans="1:7" x14ac:dyDescent="0.2">
      <c r="A88" s="85">
        <v>0</v>
      </c>
      <c r="B88" s="86"/>
      <c r="C88" s="86"/>
      <c r="D88" s="89"/>
      <c r="E88" s="111"/>
      <c r="F88" s="86"/>
      <c r="G88" s="93">
        <v>0</v>
      </c>
    </row>
    <row r="89" spans="1:7" x14ac:dyDescent="0.2">
      <c r="A89" s="85">
        <v>0</v>
      </c>
      <c r="B89" s="86"/>
      <c r="C89" s="86"/>
      <c r="D89" s="89"/>
      <c r="E89" s="111"/>
      <c r="F89" s="86"/>
      <c r="G89" s="93">
        <v>0</v>
      </c>
    </row>
    <row r="90" spans="1:7" x14ac:dyDescent="0.2">
      <c r="A90" s="85">
        <v>0</v>
      </c>
      <c r="B90" s="86"/>
      <c r="C90" s="86"/>
      <c r="D90" s="89"/>
      <c r="E90" s="111"/>
      <c r="F90" s="86"/>
      <c r="G90" s="93">
        <v>0</v>
      </c>
    </row>
    <row r="91" spans="1:7" x14ac:dyDescent="0.2">
      <c r="A91" s="85">
        <v>0</v>
      </c>
      <c r="B91" s="86"/>
      <c r="C91" s="86"/>
      <c r="D91" s="89"/>
      <c r="E91" s="111"/>
      <c r="F91" s="86"/>
      <c r="G91" s="93">
        <v>0</v>
      </c>
    </row>
    <row r="92" spans="1:7" x14ac:dyDescent="0.2">
      <c r="A92" s="85">
        <v>0</v>
      </c>
      <c r="B92" s="86"/>
      <c r="C92" s="86"/>
      <c r="D92" s="89"/>
      <c r="E92" s="111"/>
      <c r="F92" s="86"/>
      <c r="G92" s="93">
        <v>0</v>
      </c>
    </row>
    <row r="93" spans="1:7" x14ac:dyDescent="0.2">
      <c r="A93" s="85">
        <v>0</v>
      </c>
      <c r="B93" s="86"/>
      <c r="C93" s="86"/>
      <c r="D93" s="89"/>
      <c r="E93" s="111"/>
      <c r="F93" s="86"/>
      <c r="G93" s="93">
        <v>0</v>
      </c>
    </row>
    <row r="94" spans="1:7" x14ac:dyDescent="0.2">
      <c r="A94" s="85">
        <v>0</v>
      </c>
      <c r="B94" s="86"/>
      <c r="C94" s="86"/>
      <c r="D94" s="89"/>
      <c r="E94" s="111"/>
      <c r="F94" s="86"/>
      <c r="G94" s="93">
        <v>0</v>
      </c>
    </row>
    <row r="95" spans="1:7" x14ac:dyDescent="0.2">
      <c r="A95" s="85">
        <v>0</v>
      </c>
      <c r="B95" s="86"/>
      <c r="C95" s="86"/>
      <c r="D95" s="89"/>
      <c r="E95" s="111"/>
      <c r="F95" s="86"/>
      <c r="G95" s="93">
        <v>0</v>
      </c>
    </row>
    <row r="96" spans="1:7" x14ac:dyDescent="0.2">
      <c r="A96" s="85">
        <v>0</v>
      </c>
      <c r="B96" s="86"/>
      <c r="C96" s="86"/>
      <c r="D96" s="89"/>
      <c r="E96" s="111"/>
      <c r="F96" s="86"/>
      <c r="G96" s="93">
        <v>0</v>
      </c>
    </row>
    <row r="97" spans="1:7" x14ac:dyDescent="0.2">
      <c r="A97" s="85">
        <v>0</v>
      </c>
      <c r="B97" s="86"/>
      <c r="C97" s="86"/>
      <c r="D97" s="89"/>
      <c r="E97" s="111"/>
      <c r="F97" s="86"/>
      <c r="G97" s="93">
        <v>0</v>
      </c>
    </row>
    <row r="98" spans="1:7" x14ac:dyDescent="0.2">
      <c r="A98" s="85">
        <v>0</v>
      </c>
      <c r="B98" s="86"/>
      <c r="C98" s="86"/>
      <c r="D98" s="89"/>
      <c r="E98" s="111"/>
      <c r="F98" s="86"/>
      <c r="G98" s="93">
        <v>0</v>
      </c>
    </row>
    <row r="99" spans="1:7" x14ac:dyDescent="0.2">
      <c r="A99" s="85">
        <v>0</v>
      </c>
      <c r="B99" s="86"/>
      <c r="C99" s="86"/>
      <c r="D99" s="89"/>
      <c r="E99" s="111"/>
      <c r="F99" s="86"/>
      <c r="G99" s="93">
        <v>0</v>
      </c>
    </row>
    <row r="100" spans="1:7" x14ac:dyDescent="0.2">
      <c r="A100" s="85">
        <v>0</v>
      </c>
      <c r="B100" s="86"/>
      <c r="C100" s="86"/>
      <c r="D100" s="89"/>
      <c r="E100" s="111"/>
      <c r="F100" s="86"/>
      <c r="G100" s="93">
        <v>0</v>
      </c>
    </row>
    <row r="101" spans="1:7" x14ac:dyDescent="0.2">
      <c r="A101" s="85">
        <v>0</v>
      </c>
      <c r="B101" s="86"/>
      <c r="C101" s="86"/>
      <c r="D101" s="89"/>
      <c r="E101" s="111"/>
      <c r="F101" s="86"/>
      <c r="G101" s="93">
        <v>0</v>
      </c>
    </row>
    <row r="102" spans="1:7" x14ac:dyDescent="0.2">
      <c r="A102" s="85">
        <v>0</v>
      </c>
      <c r="B102" s="86"/>
      <c r="C102" s="86"/>
      <c r="D102" s="89"/>
      <c r="E102" s="111"/>
      <c r="F102" s="86"/>
      <c r="G102" s="93">
        <v>0</v>
      </c>
    </row>
    <row r="103" spans="1:7" x14ac:dyDescent="0.2">
      <c r="A103" s="85">
        <v>0</v>
      </c>
      <c r="B103" s="86"/>
      <c r="C103" s="86"/>
      <c r="D103" s="89"/>
      <c r="E103" s="111"/>
      <c r="F103" s="86"/>
      <c r="G103" s="93">
        <v>0</v>
      </c>
    </row>
    <row r="104" spans="1:7" x14ac:dyDescent="0.2">
      <c r="A104" s="85">
        <v>0</v>
      </c>
      <c r="B104" s="86"/>
      <c r="C104" s="86"/>
      <c r="D104" s="89"/>
      <c r="E104" s="111"/>
      <c r="F104" s="86"/>
      <c r="G104" s="93">
        <v>0</v>
      </c>
    </row>
    <row r="105" spans="1:7" x14ac:dyDescent="0.2">
      <c r="A105" s="85">
        <v>0</v>
      </c>
      <c r="B105" s="86"/>
      <c r="C105" s="86"/>
      <c r="D105" s="89"/>
      <c r="E105" s="111"/>
      <c r="F105" s="86"/>
      <c r="G105" s="93">
        <v>0</v>
      </c>
    </row>
    <row r="106" spans="1:7" x14ac:dyDescent="0.2">
      <c r="A106" s="85">
        <v>0</v>
      </c>
      <c r="B106" s="86"/>
      <c r="C106" s="86"/>
      <c r="D106" s="89"/>
      <c r="E106" s="111"/>
      <c r="F106" s="86"/>
      <c r="G106" s="93">
        <v>0</v>
      </c>
    </row>
  </sheetData>
  <mergeCells count="4">
    <mergeCell ref="A3:A5"/>
    <mergeCell ref="B3:B5"/>
    <mergeCell ref="C3:C5"/>
    <mergeCell ref="D3:G4"/>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dimension ref="A1:AA5"/>
  <sheetViews>
    <sheetView topLeftCell="A2" workbookViewId="0"/>
  </sheetViews>
  <sheetFormatPr baseColWidth="10" defaultColWidth="9" defaultRowHeight="15" x14ac:dyDescent="0.2"/>
  <cols>
    <col min="1" max="1" width="13.1640625" style="113" customWidth="1"/>
    <col min="2" max="2" width="10.5" style="1" customWidth="1"/>
    <col min="3" max="3" width="11.5" style="1" customWidth="1"/>
    <col min="4" max="4" width="24" style="113" customWidth="1"/>
    <col min="5" max="5" width="24" style="1" customWidth="1"/>
    <col min="6" max="6" width="32.6640625" style="1" customWidth="1"/>
    <col min="7" max="7" width="10.5" style="1" customWidth="1"/>
    <col min="8" max="8" width="14.83203125" style="1" customWidth="1"/>
    <col min="9" max="9" width="15.1640625" style="1" customWidth="1"/>
    <col min="10" max="10" width="15.6640625" style="1" customWidth="1"/>
    <col min="11" max="11" width="17.33203125" style="1" customWidth="1"/>
    <col min="12" max="27" width="9" style="1"/>
  </cols>
  <sheetData>
    <row r="1" spans="1:10" s="7" customFormat="1" ht="13" x14ac:dyDescent="0.2">
      <c r="A1" s="112" t="s">
        <v>0</v>
      </c>
      <c r="B1" s="10" t="s">
        <v>1</v>
      </c>
      <c r="C1" s="10" t="s">
        <v>2</v>
      </c>
      <c r="D1" s="112" t="s">
        <v>3</v>
      </c>
      <c r="E1" s="10" t="s">
        <v>4</v>
      </c>
      <c r="F1" s="10" t="s">
        <v>5</v>
      </c>
      <c r="G1" s="10" t="s">
        <v>6</v>
      </c>
      <c r="H1" s="10" t="s">
        <v>7</v>
      </c>
      <c r="I1" s="10" t="s">
        <v>8</v>
      </c>
      <c r="J1" s="10" t="s">
        <v>9</v>
      </c>
    </row>
    <row r="2" spans="1:10" x14ac:dyDescent="0.2">
      <c r="A2" s="79" t="s">
        <v>453</v>
      </c>
      <c r="B2" s="79" t="s">
        <v>454</v>
      </c>
      <c r="C2" s="11">
        <v>501</v>
      </c>
      <c r="D2" s="79" t="s">
        <v>455</v>
      </c>
      <c r="E2" s="1" t="str">
        <f>B2&amp;"-"&amp;D2</f>
        <v>001-Đất ở nông thôn</v>
      </c>
      <c r="F2" s="11">
        <v>1601</v>
      </c>
      <c r="G2" s="99">
        <v>40909</v>
      </c>
      <c r="H2" s="100"/>
      <c r="I2" s="11"/>
      <c r="J2"/>
    </row>
    <row r="3" spans="1:10" x14ac:dyDescent="0.2">
      <c r="A3" s="79" t="s">
        <v>453</v>
      </c>
      <c r="B3" s="79" t="s">
        <v>456</v>
      </c>
      <c r="C3" s="11">
        <v>501</v>
      </c>
      <c r="D3" s="79" t="s">
        <v>457</v>
      </c>
      <c r="E3" s="1" t="str">
        <f>B3&amp;"-"&amp;D3</f>
        <v>002-Đất ở đô thị</v>
      </c>
      <c r="F3" s="11">
        <v>1602</v>
      </c>
      <c r="G3" s="99">
        <v>40909</v>
      </c>
      <c r="H3" s="100"/>
      <c r="I3" s="11"/>
      <c r="J3"/>
    </row>
    <row r="4" spans="1:10" x14ac:dyDescent="0.2">
      <c r="A4" s="79" t="s">
        <v>453</v>
      </c>
      <c r="B4" s="79" t="s">
        <v>458</v>
      </c>
      <c r="C4" s="11">
        <v>501</v>
      </c>
      <c r="D4" s="79" t="s">
        <v>459</v>
      </c>
      <c r="E4" s="1" t="str">
        <f>B4&amp;"-"&amp;D4</f>
        <v>003-Đất sản xuất kinh doanh</v>
      </c>
      <c r="F4" s="11">
        <v>1603</v>
      </c>
      <c r="G4" s="99">
        <v>40909</v>
      </c>
      <c r="H4" s="100"/>
      <c r="I4" s="11"/>
      <c r="J4"/>
    </row>
    <row r="5" spans="1:10" x14ac:dyDescent="0.2">
      <c r="A5" s="79" t="s">
        <v>453</v>
      </c>
      <c r="B5" s="79" t="s">
        <v>460</v>
      </c>
      <c r="C5" s="11">
        <v>501</v>
      </c>
      <c r="D5" s="79" t="s">
        <v>461</v>
      </c>
      <c r="E5" s="1" t="str">
        <f>B5&amp;"-"&amp;D5</f>
        <v>004-Đất khác</v>
      </c>
      <c r="F5" s="11">
        <v>1649</v>
      </c>
      <c r="G5" s="99">
        <v>40909</v>
      </c>
      <c r="H5" s="100"/>
      <c r="I5" s="11"/>
      <c r="J5"/>
    </row>
  </sheetData>
  <sheetProtection algorithmName="SHA-512" hashValue="z8vxaEGhD6+J1MDjyq3oLdSqZRalBcPoBmFbRsRlOVXOhNeBkiCDleevHqag5Wd7km5B0zh18Qn2oYKY5hfbZA==" saltValue="gzMR9JZqWWjh3wXUt8ZluQ==" spinCount="100000" sheet="1" objects="1" scenarios="1" formatCells="0" formatColumns="0" formatRows="0" insertColumns="0" insertRows="0" insertHyperlinks="0" deleteColumns="0" deleteRows="0"/>
  <autoFilter ref="A1:J1" xr:uid="{00000000-0009-0000-0000-000003000000}"/>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I13"/>
  <sheetViews>
    <sheetView topLeftCell="A2" workbookViewId="0"/>
  </sheetViews>
  <sheetFormatPr baseColWidth="10" defaultColWidth="14" defaultRowHeight="15" x14ac:dyDescent="0.2"/>
  <cols>
    <col min="1" max="1" width="14" style="113"/>
    <col min="2" max="3" width="14" style="1"/>
    <col min="4" max="4" width="14" style="113"/>
    <col min="5" max="5" width="25.6640625" style="1" customWidth="1"/>
    <col min="6" max="9" width="14" style="1"/>
  </cols>
  <sheetData>
    <row r="1" spans="1:9" x14ac:dyDescent="0.2">
      <c r="A1" s="112" t="s">
        <v>0</v>
      </c>
      <c r="B1" s="10" t="s">
        <v>10</v>
      </c>
      <c r="C1" s="10" t="s">
        <v>11</v>
      </c>
      <c r="D1" s="112" t="s">
        <v>12</v>
      </c>
      <c r="E1" s="10" t="s">
        <v>13</v>
      </c>
      <c r="F1" s="10" t="s">
        <v>6</v>
      </c>
      <c r="G1" s="10" t="s">
        <v>7</v>
      </c>
      <c r="H1" s="10" t="s">
        <v>8</v>
      </c>
      <c r="I1" s="10" t="s">
        <v>9</v>
      </c>
    </row>
    <row r="2" spans="1:9" x14ac:dyDescent="0.2">
      <c r="A2" s="79" t="s">
        <v>453</v>
      </c>
      <c r="B2" s="11">
        <v>501</v>
      </c>
      <c r="C2" s="79" t="s">
        <v>454</v>
      </c>
      <c r="D2" s="79" t="s">
        <v>462</v>
      </c>
      <c r="E2" s="11" t="str">
        <f t="shared" ref="E2:E13" si="0">C2&amp;"-"&amp;D2</f>
        <v>001-Loại đường I</v>
      </c>
      <c r="F2" s="99">
        <v>40909</v>
      </c>
      <c r="G2" s="99"/>
      <c r="H2" s="11"/>
      <c r="I2" s="11"/>
    </row>
    <row r="3" spans="1:9" x14ac:dyDescent="0.2">
      <c r="A3" s="79" t="s">
        <v>453</v>
      </c>
      <c r="B3" s="11">
        <v>501</v>
      </c>
      <c r="C3" s="79" t="s">
        <v>456</v>
      </c>
      <c r="D3" s="79" t="s">
        <v>463</v>
      </c>
      <c r="E3" s="11" t="str">
        <f t="shared" si="0"/>
        <v>002-Loại  đường II</v>
      </c>
      <c r="F3" s="99">
        <v>40909</v>
      </c>
      <c r="G3" s="99"/>
      <c r="H3" s="11"/>
      <c r="I3" s="11"/>
    </row>
    <row r="4" spans="1:9" x14ac:dyDescent="0.2">
      <c r="A4" s="79" t="s">
        <v>453</v>
      </c>
      <c r="B4" s="11">
        <v>501</v>
      </c>
      <c r="C4" s="79" t="s">
        <v>458</v>
      </c>
      <c r="D4" s="79" t="s">
        <v>464</v>
      </c>
      <c r="E4" s="11" t="str">
        <f t="shared" si="0"/>
        <v>003-Loại đường  III</v>
      </c>
      <c r="F4" s="99">
        <v>40909</v>
      </c>
      <c r="G4" s="99"/>
      <c r="H4" s="11"/>
      <c r="I4" s="11"/>
    </row>
    <row r="5" spans="1:9" x14ac:dyDescent="0.2">
      <c r="A5" s="79" t="s">
        <v>453</v>
      </c>
      <c r="B5" s="11">
        <v>501</v>
      </c>
      <c r="C5" s="79" t="s">
        <v>460</v>
      </c>
      <c r="D5" s="79" t="s">
        <v>465</v>
      </c>
      <c r="E5" s="11" t="str">
        <f t="shared" si="0"/>
        <v>004-Loại đường  IV</v>
      </c>
      <c r="F5" s="99">
        <v>40909</v>
      </c>
      <c r="G5" s="99"/>
      <c r="H5" s="11"/>
      <c r="I5" s="11"/>
    </row>
    <row r="6" spans="1:9" x14ac:dyDescent="0.2">
      <c r="A6" s="79" t="s">
        <v>453</v>
      </c>
      <c r="B6" s="11">
        <v>501</v>
      </c>
      <c r="C6" s="79" t="s">
        <v>466</v>
      </c>
      <c r="D6" s="79" t="s">
        <v>467</v>
      </c>
      <c r="E6" s="11" t="str">
        <f t="shared" si="0"/>
        <v>005-Loại đường  V</v>
      </c>
      <c r="F6" s="99">
        <v>40909</v>
      </c>
      <c r="G6" s="99"/>
      <c r="H6" s="11"/>
      <c r="I6" s="11"/>
    </row>
    <row r="7" spans="1:9" x14ac:dyDescent="0.2">
      <c r="A7" s="79" t="s">
        <v>453</v>
      </c>
      <c r="B7" s="11">
        <v>501</v>
      </c>
      <c r="C7" s="79" t="s">
        <v>468</v>
      </c>
      <c r="D7" s="79" t="s">
        <v>469</v>
      </c>
      <c r="E7" s="11" t="str">
        <f t="shared" si="0"/>
        <v>006-Đường trong các KDC khác</v>
      </c>
      <c r="F7" s="99">
        <v>40909</v>
      </c>
      <c r="G7" s="99"/>
      <c r="H7" s="11"/>
      <c r="I7" s="11"/>
    </row>
    <row r="8" spans="1:9" x14ac:dyDescent="0.2">
      <c r="A8" s="79" t="s">
        <v>453</v>
      </c>
      <c r="B8" s="11">
        <v>501</v>
      </c>
      <c r="C8" s="79" t="s">
        <v>470</v>
      </c>
      <c r="D8" s="79" t="s">
        <v>471</v>
      </c>
      <c r="E8" s="11" t="str">
        <f t="shared" si="0"/>
        <v>007-Loại đường khác</v>
      </c>
      <c r="F8" s="99">
        <v>40909</v>
      </c>
      <c r="G8" s="99"/>
      <c r="H8" s="11"/>
      <c r="I8" s="11"/>
    </row>
    <row r="9" spans="1:9" x14ac:dyDescent="0.2">
      <c r="A9" s="79" t="s">
        <v>453</v>
      </c>
      <c r="B9" s="11">
        <v>501</v>
      </c>
      <c r="C9" s="79" t="s">
        <v>472</v>
      </c>
      <c r="D9" s="79" t="s">
        <v>473</v>
      </c>
      <c r="E9" s="11" t="str">
        <f t="shared" si="0"/>
        <v>008-.</v>
      </c>
      <c r="F9" s="99">
        <v>41275</v>
      </c>
      <c r="G9" s="99">
        <v>41275</v>
      </c>
      <c r="H9" s="11"/>
      <c r="I9" s="11"/>
    </row>
    <row r="10" spans="1:9" x14ac:dyDescent="0.2">
      <c r="A10" s="79" t="s">
        <v>453</v>
      </c>
      <c r="B10" s="11">
        <v>501</v>
      </c>
      <c r="C10" s="79" t="s">
        <v>474</v>
      </c>
      <c r="D10" s="79" t="s">
        <v>475</v>
      </c>
      <c r="E10" s="11" t="str">
        <f t="shared" si="0"/>
        <v>009-Phong Bắc 8</v>
      </c>
      <c r="F10" s="99">
        <v>41640</v>
      </c>
      <c r="G10" s="99"/>
      <c r="H10" s="11"/>
      <c r="I10" s="11"/>
    </row>
    <row r="11" spans="1:9" x14ac:dyDescent="0.2">
      <c r="A11" s="79" t="s">
        <v>453</v>
      </c>
      <c r="B11" s="11">
        <v>501</v>
      </c>
      <c r="C11" s="79" t="s">
        <v>476</v>
      </c>
      <c r="D11" s="79" t="s">
        <v>477</v>
      </c>
      <c r="E11" s="11" t="str">
        <f t="shared" si="0"/>
        <v>010-Đoàn Phú Tứ</v>
      </c>
      <c r="F11" s="99">
        <v>41640</v>
      </c>
      <c r="G11" s="99">
        <v>41640</v>
      </c>
      <c r="H11" s="11"/>
      <c r="I11" s="11"/>
    </row>
    <row r="12" spans="1:9" x14ac:dyDescent="0.2">
      <c r="A12" s="79" t="s">
        <v>453</v>
      </c>
      <c r="B12" s="11">
        <v>501</v>
      </c>
      <c r="C12" s="79" t="s">
        <v>478</v>
      </c>
      <c r="D12" s="79" t="s">
        <v>479</v>
      </c>
      <c r="E12" s="11" t="str">
        <f t="shared" si="0"/>
        <v>011-Loại đường VI</v>
      </c>
      <c r="F12" s="99">
        <v>42005</v>
      </c>
      <c r="G12" s="99"/>
      <c r="H12" s="11"/>
      <c r="I12" s="11"/>
    </row>
    <row r="13" spans="1:9" x14ac:dyDescent="0.2">
      <c r="A13" s="79" t="s">
        <v>453</v>
      </c>
      <c r="B13" s="11">
        <v>501</v>
      </c>
      <c r="C13" s="79" t="s">
        <v>480</v>
      </c>
      <c r="D13" s="79" t="s">
        <v>481</v>
      </c>
      <c r="E13" s="11" t="str">
        <f t="shared" si="0"/>
        <v>012-Loại đườmg VII</v>
      </c>
      <c r="F13" s="99">
        <v>42005</v>
      </c>
      <c r="G13" s="99"/>
      <c r="H13" s="11"/>
      <c r="I13" s="11"/>
    </row>
  </sheetData>
  <sheetProtection algorithmName="SHA-512" hashValue="47ndMUl8HFCHn1j5NiJLRwhCEFuCP6YaKtoRojxkZTn1v5e+p66YxajJcGDxetxiCgfRGjBOTD+u2qltD3GU1A==" saltValue="f9vW3hHu9AHWvfZaDRY1iQ==" spinCount="100000" sheet="1" objects="1" scenarios="1" formatCells="0" formatColumns="0" formatRows="0" insertColumns="0" insertRows="0" insertHyperlinks="0" deleteColumns="0" deleteRows="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5"/>
  <sheetViews>
    <sheetView workbookViewId="0"/>
  </sheetViews>
  <sheetFormatPr baseColWidth="10" defaultColWidth="14.5" defaultRowHeight="15" x14ac:dyDescent="0.2"/>
  <cols>
    <col min="1" max="1" width="14.5" style="113"/>
    <col min="2" max="3" width="14.5" style="1"/>
    <col min="4" max="4" width="24" style="113" customWidth="1"/>
    <col min="5" max="5" width="30.83203125" style="1" customWidth="1"/>
    <col min="6" max="7" width="14.5" style="1"/>
  </cols>
  <sheetData>
    <row r="1" spans="1:7" x14ac:dyDescent="0.2">
      <c r="A1" s="112" t="s">
        <v>14</v>
      </c>
      <c r="B1" s="10" t="s">
        <v>15</v>
      </c>
      <c r="C1" s="10" t="s">
        <v>2</v>
      </c>
      <c r="D1" s="112" t="s">
        <v>16</v>
      </c>
      <c r="E1" s="10" t="s">
        <v>17</v>
      </c>
      <c r="F1" s="10" t="s">
        <v>18</v>
      </c>
      <c r="G1" s="10" t="s">
        <v>9</v>
      </c>
    </row>
    <row r="2" spans="1:7" x14ac:dyDescent="0.2">
      <c r="A2" s="79" t="s">
        <v>453</v>
      </c>
      <c r="B2" s="79" t="s">
        <v>454</v>
      </c>
      <c r="C2" s="11">
        <v>501</v>
      </c>
      <c r="D2" s="79" t="s">
        <v>482</v>
      </c>
      <c r="E2" s="11" t="str">
        <f>B2&amp;"-"&amp;D2</f>
        <v>001-Đất ở</v>
      </c>
      <c r="F2" s="12">
        <v>1</v>
      </c>
      <c r="G2" s="11"/>
    </row>
    <row r="3" spans="1:7" x14ac:dyDescent="0.2">
      <c r="A3" s="79" t="s">
        <v>453</v>
      </c>
      <c r="B3" s="79" t="s">
        <v>456</v>
      </c>
      <c r="C3" s="11">
        <v>501</v>
      </c>
      <c r="D3" s="79" t="s">
        <v>483</v>
      </c>
      <c r="E3" s="11" t="str">
        <f>B3&amp;"-"&amp;D3</f>
        <v>002-Đất Sản xuất kinh doanh</v>
      </c>
      <c r="F3" s="12">
        <v>0.5</v>
      </c>
      <c r="G3" s="11"/>
    </row>
    <row r="4" spans="1:7" x14ac:dyDescent="0.2">
      <c r="A4" s="79" t="s">
        <v>453</v>
      </c>
      <c r="B4" s="79" t="s">
        <v>458</v>
      </c>
      <c r="C4" s="11">
        <v>501</v>
      </c>
      <c r="D4" s="79" t="s">
        <v>484</v>
      </c>
      <c r="E4" s="11" t="str">
        <f>B4&amp;"-"&amp;D4</f>
        <v>003-Đất Thương mại dịch vụ</v>
      </c>
      <c r="F4" s="12">
        <v>0.7</v>
      </c>
      <c r="G4" s="11"/>
    </row>
    <row r="5" spans="1:7" x14ac:dyDescent="0.2">
      <c r="A5" s="79" t="s">
        <v>453</v>
      </c>
      <c r="B5" s="79" t="s">
        <v>485</v>
      </c>
      <c r="C5" s="11">
        <v>501</v>
      </c>
      <c r="D5" s="79" t="s">
        <v>461</v>
      </c>
      <c r="E5" s="11" t="str">
        <f>B5&amp;"-"&amp;D5</f>
        <v>099-Đất khác</v>
      </c>
      <c r="F5" s="12">
        <v>1</v>
      </c>
      <c r="G5" s="11"/>
    </row>
  </sheetData>
  <sheetProtection algorithmName="SHA-512" hashValue="j6YLZ7fpya+I6XjQXfuTuMjrI/bzVZm3PQH0px2brcMJU+Rb/TOWoTA/+x9EXwsjovms/oq8FZBEyCNLFjv1FQ==" saltValue="Vsw9KUwozYR0trDIoDq6+w==" spinCount="100000" sheet="1" objects="1" scenarios="1" formatCells="0" formatColumns="0" formatRows="0" insertColumns="0" insertRows="0" insertHyperlinks="0" deleteColumns="0" deleteRows="0"/>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6"/>
  <sheetViews>
    <sheetView workbookViewId="0"/>
  </sheetViews>
  <sheetFormatPr baseColWidth="10" defaultColWidth="9" defaultRowHeight="15" x14ac:dyDescent="0.2"/>
  <cols>
    <col min="1" max="1" width="13.1640625" style="113" customWidth="1"/>
    <col min="2" max="2" width="21.5" style="1" customWidth="1"/>
    <col min="3" max="3" width="21.5" style="113" customWidth="1"/>
    <col min="4" max="4" width="26.5" style="1" customWidth="1"/>
    <col min="5" max="5" width="18.1640625" style="1" customWidth="1"/>
    <col min="6" max="7" width="14.83203125" style="1" customWidth="1"/>
    <col min="8" max="8" width="13.83203125" style="1" customWidth="1"/>
  </cols>
  <sheetData>
    <row r="1" spans="1:8" x14ac:dyDescent="0.2">
      <c r="A1" s="127" t="s">
        <v>0</v>
      </c>
      <c r="B1" s="5" t="s">
        <v>19</v>
      </c>
      <c r="C1" s="114" t="s">
        <v>20</v>
      </c>
      <c r="D1" s="5" t="s">
        <v>21</v>
      </c>
      <c r="E1" s="13" t="s">
        <v>18</v>
      </c>
      <c r="F1" s="13" t="s">
        <v>6</v>
      </c>
      <c r="G1" s="13" t="s">
        <v>7</v>
      </c>
      <c r="H1" s="13" t="s">
        <v>8</v>
      </c>
    </row>
    <row r="2" spans="1:8" x14ac:dyDescent="0.2">
      <c r="A2" s="79" t="s">
        <v>453</v>
      </c>
      <c r="B2" s="79" t="s">
        <v>486</v>
      </c>
      <c r="C2" s="79" t="s">
        <v>487</v>
      </c>
      <c r="D2" s="1" t="str">
        <f>B2&amp;"-"&amp;C2</f>
        <v>VT100-Vị trí 1</v>
      </c>
      <c r="E2" s="14">
        <v>1</v>
      </c>
      <c r="F2" s="99">
        <v>40909</v>
      </c>
      <c r="G2" s="101"/>
      <c r="H2" s="7"/>
    </row>
    <row r="3" spans="1:8" x14ac:dyDescent="0.2">
      <c r="A3" s="79" t="s">
        <v>453</v>
      </c>
      <c r="B3" s="79" t="s">
        <v>488</v>
      </c>
      <c r="C3" s="79" t="s">
        <v>489</v>
      </c>
      <c r="D3" s="1" t="str">
        <f>B3&amp;"-"&amp;C3</f>
        <v>VT200-Vị trí 2</v>
      </c>
      <c r="E3" s="14">
        <v>1</v>
      </c>
      <c r="F3" s="99">
        <v>40909</v>
      </c>
      <c r="G3" s="101"/>
      <c r="H3" s="7"/>
    </row>
    <row r="4" spans="1:8" x14ac:dyDescent="0.2">
      <c r="A4" s="79" t="s">
        <v>453</v>
      </c>
      <c r="B4" s="79" t="s">
        <v>490</v>
      </c>
      <c r="C4" s="79" t="s">
        <v>491</v>
      </c>
      <c r="D4" s="1" t="str">
        <f>B4&amp;"-"&amp;C4</f>
        <v>VT300-Vị trí 3</v>
      </c>
      <c r="E4" s="14">
        <v>1</v>
      </c>
      <c r="F4" s="99">
        <v>40909</v>
      </c>
      <c r="G4" s="101"/>
      <c r="H4" s="7"/>
    </row>
    <row r="5" spans="1:8" x14ac:dyDescent="0.2">
      <c r="A5" s="79" t="s">
        <v>453</v>
      </c>
      <c r="B5" s="79" t="s">
        <v>492</v>
      </c>
      <c r="C5" s="79" t="s">
        <v>493</v>
      </c>
      <c r="D5" s="1" t="str">
        <f>B5&amp;"-"&amp;C5</f>
        <v>VT400-Vị trí 4</v>
      </c>
      <c r="E5" s="14">
        <v>1</v>
      </c>
      <c r="F5" s="99">
        <v>40909</v>
      </c>
      <c r="G5" s="101"/>
      <c r="H5" s="7"/>
    </row>
    <row r="6" spans="1:8" x14ac:dyDescent="0.2">
      <c r="A6" s="79" t="s">
        <v>453</v>
      </c>
      <c r="B6" s="79" t="s">
        <v>494</v>
      </c>
      <c r="C6" s="79" t="s">
        <v>495</v>
      </c>
      <c r="D6" s="1" t="str">
        <f>B6&amp;"-"&amp;C6</f>
        <v>VT500-Vị trí 5</v>
      </c>
      <c r="E6" s="14">
        <v>1</v>
      </c>
      <c r="F6" s="99">
        <v>40909</v>
      </c>
      <c r="G6" s="101"/>
      <c r="H6" s="7"/>
    </row>
  </sheetData>
  <sheetProtection algorithmName="SHA-512" hashValue="NtfhOL5TgPcW0IHqmqyyZ5Q1osB0K4oLkJ7w8cuTjYiSurz2gCeFdugz8TEh5x77lnZqHMhzXCj9qxb+ZAoDfg==" saltValue="sMAZx79wzdRBVTvrsnTx5g==" spinCount="100000" sheet="1" objects="1" scenarios="1" formatCells="0" formatColumns="0" formatRows="0" insertColumns="0" insertRows="0" insertHyperlinks="0" deleteColumns="0" deleteRows="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dimension ref="A1:I115"/>
  <sheetViews>
    <sheetView workbookViewId="0"/>
  </sheetViews>
  <sheetFormatPr baseColWidth="10" defaultColWidth="14.83203125" defaultRowHeight="15" x14ac:dyDescent="0.2"/>
  <cols>
    <col min="1" max="1" width="14.83203125" style="113"/>
    <col min="2" max="5" width="14.83203125" style="1"/>
    <col min="6" max="6" width="14.83203125" style="113"/>
    <col min="7" max="7" width="24.5" style="1" customWidth="1"/>
    <col min="8" max="9" width="14.83203125" style="1"/>
  </cols>
  <sheetData>
    <row r="1" spans="1:9" s="16" customFormat="1" ht="13" x14ac:dyDescent="0.2">
      <c r="A1" s="115" t="s">
        <v>0</v>
      </c>
      <c r="B1" s="15" t="s">
        <v>22</v>
      </c>
      <c r="C1" s="15" t="s">
        <v>2</v>
      </c>
      <c r="D1" s="15" t="s">
        <v>23</v>
      </c>
      <c r="E1" s="15" t="s">
        <v>24</v>
      </c>
      <c r="F1" s="115" t="s">
        <v>25</v>
      </c>
      <c r="G1" s="15" t="s">
        <v>26</v>
      </c>
      <c r="H1" s="15" t="s">
        <v>7</v>
      </c>
      <c r="I1" s="15" t="s">
        <v>6</v>
      </c>
    </row>
    <row r="2" spans="1:9" x14ac:dyDescent="0.2">
      <c r="A2" s="79" t="s">
        <v>453</v>
      </c>
      <c r="B2" s="79" t="s">
        <v>496</v>
      </c>
      <c r="C2" s="79" t="s">
        <v>497</v>
      </c>
      <c r="D2" s="11">
        <v>50107</v>
      </c>
      <c r="E2" s="11">
        <v>5010701</v>
      </c>
      <c r="F2" s="79" t="s">
        <v>498</v>
      </c>
      <c r="G2" s="11" t="str">
        <f t="shared" ref="G2:G33" si="0">B2&amp;"-"&amp;F2</f>
        <v>0501070101-Tổ 104</v>
      </c>
      <c r="H2" s="99">
        <v>44561</v>
      </c>
      <c r="I2" s="102">
        <v>40909</v>
      </c>
    </row>
    <row r="3" spans="1:9" x14ac:dyDescent="0.2">
      <c r="A3" s="79" t="s">
        <v>453</v>
      </c>
      <c r="B3" s="79" t="s">
        <v>499</v>
      </c>
      <c r="C3" s="79" t="s">
        <v>497</v>
      </c>
      <c r="D3" s="11">
        <v>50107</v>
      </c>
      <c r="E3" s="11">
        <v>5010701</v>
      </c>
      <c r="F3" s="79" t="s">
        <v>500</v>
      </c>
      <c r="G3" s="11" t="str">
        <f t="shared" si="0"/>
        <v>0501070102-Tổ 105</v>
      </c>
      <c r="H3" s="99">
        <v>44561</v>
      </c>
      <c r="I3" s="102">
        <v>42736</v>
      </c>
    </row>
    <row r="4" spans="1:9" x14ac:dyDescent="0.2">
      <c r="A4" s="79" t="s">
        <v>453</v>
      </c>
      <c r="B4" s="79" t="s">
        <v>501</v>
      </c>
      <c r="C4" s="79" t="s">
        <v>497</v>
      </c>
      <c r="D4" s="11">
        <v>50107</v>
      </c>
      <c r="E4" s="11">
        <v>5010701</v>
      </c>
      <c r="F4" s="79" t="s">
        <v>502</v>
      </c>
      <c r="G4" s="11" t="str">
        <f t="shared" si="0"/>
        <v>0501070103-Tổ 107</v>
      </c>
      <c r="H4" s="99">
        <v>44561</v>
      </c>
      <c r="I4" s="102">
        <v>40909</v>
      </c>
    </row>
    <row r="5" spans="1:9" x14ac:dyDescent="0.2">
      <c r="A5" s="79" t="s">
        <v>453</v>
      </c>
      <c r="B5" s="79" t="s">
        <v>503</v>
      </c>
      <c r="C5" s="79" t="s">
        <v>497</v>
      </c>
      <c r="D5" s="11">
        <v>50107</v>
      </c>
      <c r="E5" s="11">
        <v>5010701</v>
      </c>
      <c r="F5" s="79" t="s">
        <v>504</v>
      </c>
      <c r="G5" s="11" t="str">
        <f t="shared" si="0"/>
        <v>0501070104-Tổ 106</v>
      </c>
      <c r="H5" s="99">
        <v>44561</v>
      </c>
      <c r="I5" s="102">
        <v>40909</v>
      </c>
    </row>
    <row r="6" spans="1:9" x14ac:dyDescent="0.2">
      <c r="A6" s="79" t="s">
        <v>453</v>
      </c>
      <c r="B6" s="79" t="s">
        <v>505</v>
      </c>
      <c r="C6" s="79" t="s">
        <v>497</v>
      </c>
      <c r="D6" s="11">
        <v>50107</v>
      </c>
      <c r="E6" s="11">
        <v>5010701</v>
      </c>
      <c r="F6" s="79" t="s">
        <v>506</v>
      </c>
      <c r="G6" s="11" t="str">
        <f t="shared" si="0"/>
        <v>0501070105-Tổ 101</v>
      </c>
      <c r="H6" s="99">
        <v>44561</v>
      </c>
      <c r="I6" s="102">
        <v>40909</v>
      </c>
    </row>
    <row r="7" spans="1:9" x14ac:dyDescent="0.2">
      <c r="A7" s="79" t="s">
        <v>453</v>
      </c>
      <c r="B7" s="79" t="s">
        <v>507</v>
      </c>
      <c r="C7" s="79" t="s">
        <v>497</v>
      </c>
      <c r="D7" s="11">
        <v>50107</v>
      </c>
      <c r="E7" s="11">
        <v>5010701</v>
      </c>
      <c r="F7" s="79" t="s">
        <v>508</v>
      </c>
      <c r="G7" s="11" t="str">
        <f t="shared" si="0"/>
        <v>0501070106-Tổ 102</v>
      </c>
      <c r="H7" s="99">
        <v>44561</v>
      </c>
      <c r="I7" s="102">
        <v>40909</v>
      </c>
    </row>
    <row r="8" spans="1:9" x14ac:dyDescent="0.2">
      <c r="A8" s="79" t="s">
        <v>453</v>
      </c>
      <c r="B8" s="79" t="s">
        <v>509</v>
      </c>
      <c r="C8" s="79" t="s">
        <v>497</v>
      </c>
      <c r="D8" s="11">
        <v>50107</v>
      </c>
      <c r="E8" s="11">
        <v>5010701</v>
      </c>
      <c r="F8" s="79" t="s">
        <v>510</v>
      </c>
      <c r="G8" s="11" t="str">
        <f t="shared" si="0"/>
        <v>0501070107-Tổ 103</v>
      </c>
      <c r="H8" s="99">
        <v>44561</v>
      </c>
      <c r="I8" s="102">
        <v>40909</v>
      </c>
    </row>
    <row r="9" spans="1:9" x14ac:dyDescent="0.2">
      <c r="A9" s="79" t="s">
        <v>453</v>
      </c>
      <c r="B9" s="79" t="s">
        <v>511</v>
      </c>
      <c r="C9" s="79" t="s">
        <v>497</v>
      </c>
      <c r="D9" s="11">
        <v>50107</v>
      </c>
      <c r="E9" s="11">
        <v>5010701</v>
      </c>
      <c r="F9" s="79" t="s">
        <v>512</v>
      </c>
      <c r="G9" s="11" t="str">
        <f t="shared" si="0"/>
        <v>0501070108-Tổ 110</v>
      </c>
      <c r="H9" s="99">
        <v>44561</v>
      </c>
      <c r="I9" s="102">
        <v>40909</v>
      </c>
    </row>
    <row r="10" spans="1:9" x14ac:dyDescent="0.2">
      <c r="A10" s="79" t="s">
        <v>453</v>
      </c>
      <c r="B10" s="79" t="s">
        <v>513</v>
      </c>
      <c r="C10" s="79" t="s">
        <v>497</v>
      </c>
      <c r="D10" s="11">
        <v>50107</v>
      </c>
      <c r="E10" s="11">
        <v>5010701</v>
      </c>
      <c r="F10" s="79" t="s">
        <v>514</v>
      </c>
      <c r="G10" s="11" t="str">
        <f t="shared" si="0"/>
        <v>0501070109-Tổ 113</v>
      </c>
      <c r="H10" s="99">
        <v>44561</v>
      </c>
      <c r="I10" s="102">
        <v>40909</v>
      </c>
    </row>
    <row r="11" spans="1:9" x14ac:dyDescent="0.2">
      <c r="A11" s="79" t="s">
        <v>453</v>
      </c>
      <c r="B11" s="79" t="s">
        <v>515</v>
      </c>
      <c r="C11" s="79" t="s">
        <v>497</v>
      </c>
      <c r="D11" s="11">
        <v>50107</v>
      </c>
      <c r="E11" s="11">
        <v>5010701</v>
      </c>
      <c r="F11" s="79" t="s">
        <v>516</v>
      </c>
      <c r="G11" s="11" t="str">
        <f t="shared" si="0"/>
        <v>050107010A-Tổ 115</v>
      </c>
      <c r="H11" s="99">
        <v>44561</v>
      </c>
      <c r="I11" s="102">
        <v>40909</v>
      </c>
    </row>
    <row r="12" spans="1:9" x14ac:dyDescent="0.2">
      <c r="A12" s="79" t="s">
        <v>453</v>
      </c>
      <c r="B12" s="79" t="s">
        <v>517</v>
      </c>
      <c r="C12" s="79" t="s">
        <v>497</v>
      </c>
      <c r="D12" s="11">
        <v>50107</v>
      </c>
      <c r="E12" s="11">
        <v>5010701</v>
      </c>
      <c r="F12" s="79" t="s">
        <v>518</v>
      </c>
      <c r="G12" s="11" t="str">
        <f t="shared" si="0"/>
        <v>050107010B-Tổ khu công viên</v>
      </c>
      <c r="H12" s="99">
        <v>44561</v>
      </c>
      <c r="I12" s="102">
        <v>40909</v>
      </c>
    </row>
    <row r="13" spans="1:9" x14ac:dyDescent="0.2">
      <c r="A13" s="79" t="s">
        <v>453</v>
      </c>
      <c r="B13" s="79" t="s">
        <v>519</v>
      </c>
      <c r="C13" s="79" t="s">
        <v>497</v>
      </c>
      <c r="D13" s="11">
        <v>50107</v>
      </c>
      <c r="E13" s="11">
        <v>5010701</v>
      </c>
      <c r="F13" s="79" t="s">
        <v>520</v>
      </c>
      <c r="G13" s="11" t="str">
        <f t="shared" si="0"/>
        <v>050107010C-Tổ 65</v>
      </c>
      <c r="H13" s="99"/>
      <c r="I13" s="102">
        <v>44562</v>
      </c>
    </row>
    <row r="14" spans="1:9" x14ac:dyDescent="0.2">
      <c r="A14" s="79" t="s">
        <v>453</v>
      </c>
      <c r="B14" s="79" t="s">
        <v>521</v>
      </c>
      <c r="C14" s="79" t="s">
        <v>497</v>
      </c>
      <c r="D14" s="11">
        <v>50107</v>
      </c>
      <c r="E14" s="11">
        <v>5010701</v>
      </c>
      <c r="F14" s="79" t="s">
        <v>522</v>
      </c>
      <c r="G14" s="11" t="str">
        <f t="shared" si="0"/>
        <v>050107010D-Tổ 66</v>
      </c>
      <c r="H14" s="99"/>
      <c r="I14" s="102">
        <v>44562</v>
      </c>
    </row>
    <row r="15" spans="1:9" x14ac:dyDescent="0.2">
      <c r="A15" s="79" t="s">
        <v>453</v>
      </c>
      <c r="B15" s="79" t="s">
        <v>523</v>
      </c>
      <c r="C15" s="79" t="s">
        <v>497</v>
      </c>
      <c r="D15" s="11">
        <v>50107</v>
      </c>
      <c r="E15" s="11">
        <v>5010701</v>
      </c>
      <c r="F15" s="79" t="s">
        <v>516</v>
      </c>
      <c r="G15" s="11" t="str">
        <f t="shared" si="0"/>
        <v>501070101-Tổ 115</v>
      </c>
      <c r="H15" s="99">
        <v>44561</v>
      </c>
      <c r="I15" s="102">
        <v>40909</v>
      </c>
    </row>
    <row r="16" spans="1:9" x14ac:dyDescent="0.2">
      <c r="A16" s="79" t="s">
        <v>453</v>
      </c>
      <c r="B16" s="79" t="s">
        <v>524</v>
      </c>
      <c r="C16" s="79" t="s">
        <v>497</v>
      </c>
      <c r="D16" s="11">
        <v>50107</v>
      </c>
      <c r="E16" s="11">
        <v>5010701</v>
      </c>
      <c r="F16" s="79" t="s">
        <v>525</v>
      </c>
      <c r="G16" s="11" t="str">
        <f t="shared" si="0"/>
        <v>501070102-Tổ 09</v>
      </c>
      <c r="H16" s="99"/>
      <c r="I16" s="102">
        <v>40909</v>
      </c>
    </row>
    <row r="17" spans="1:9" x14ac:dyDescent="0.2">
      <c r="A17" s="79" t="s">
        <v>453</v>
      </c>
      <c r="B17" s="79" t="s">
        <v>526</v>
      </c>
      <c r="C17" s="79" t="s">
        <v>497</v>
      </c>
      <c r="D17" s="11">
        <v>50107</v>
      </c>
      <c r="E17" s="11">
        <v>5010701</v>
      </c>
      <c r="F17" s="79" t="s">
        <v>527</v>
      </c>
      <c r="G17" s="11" t="str">
        <f t="shared" si="0"/>
        <v>501070103-Tổ 17</v>
      </c>
      <c r="H17" s="99"/>
      <c r="I17" s="102">
        <v>40909</v>
      </c>
    </row>
    <row r="18" spans="1:9" x14ac:dyDescent="0.2">
      <c r="A18" s="79" t="s">
        <v>453</v>
      </c>
      <c r="B18" s="79" t="s">
        <v>528</v>
      </c>
      <c r="C18" s="79" t="s">
        <v>497</v>
      </c>
      <c r="D18" s="11">
        <v>50107</v>
      </c>
      <c r="E18" s="11">
        <v>5010701</v>
      </c>
      <c r="F18" s="79" t="s">
        <v>529</v>
      </c>
      <c r="G18" s="11" t="str">
        <f t="shared" si="0"/>
        <v>501070104-Tổ 01</v>
      </c>
      <c r="H18" s="99"/>
      <c r="I18" s="102">
        <v>40909</v>
      </c>
    </row>
    <row r="19" spans="1:9" x14ac:dyDescent="0.2">
      <c r="A19" s="79" t="s">
        <v>453</v>
      </c>
      <c r="B19" s="79" t="s">
        <v>530</v>
      </c>
      <c r="C19" s="79" t="s">
        <v>497</v>
      </c>
      <c r="D19" s="11">
        <v>50107</v>
      </c>
      <c r="E19" s="11">
        <v>5010701</v>
      </c>
      <c r="F19" s="79" t="s">
        <v>531</v>
      </c>
      <c r="G19" s="11" t="str">
        <f t="shared" si="0"/>
        <v>501070105-Tổ 02</v>
      </c>
      <c r="H19" s="99"/>
      <c r="I19" s="102">
        <v>40909</v>
      </c>
    </row>
    <row r="20" spans="1:9" x14ac:dyDescent="0.2">
      <c r="A20" s="79" t="s">
        <v>453</v>
      </c>
      <c r="B20" s="79" t="s">
        <v>532</v>
      </c>
      <c r="C20" s="79" t="s">
        <v>497</v>
      </c>
      <c r="D20" s="11">
        <v>50107</v>
      </c>
      <c r="E20" s="11">
        <v>5010701</v>
      </c>
      <c r="F20" s="79" t="s">
        <v>533</v>
      </c>
      <c r="G20" s="11" t="str">
        <f t="shared" si="0"/>
        <v>501070106-Tổ 03</v>
      </c>
      <c r="H20" s="99"/>
      <c r="I20" s="102">
        <v>40909</v>
      </c>
    </row>
    <row r="21" spans="1:9" x14ac:dyDescent="0.2">
      <c r="A21" s="79" t="s">
        <v>453</v>
      </c>
      <c r="B21" s="79" t="s">
        <v>534</v>
      </c>
      <c r="C21" s="79" t="s">
        <v>497</v>
      </c>
      <c r="D21" s="11">
        <v>50107</v>
      </c>
      <c r="E21" s="11">
        <v>5010701</v>
      </c>
      <c r="F21" s="79" t="s">
        <v>535</v>
      </c>
      <c r="G21" s="11" t="str">
        <f t="shared" si="0"/>
        <v>501070107-Tổ 04</v>
      </c>
      <c r="H21" s="99"/>
      <c r="I21" s="102">
        <v>40909</v>
      </c>
    </row>
    <row r="22" spans="1:9" x14ac:dyDescent="0.2">
      <c r="A22" s="79" t="s">
        <v>453</v>
      </c>
      <c r="B22" s="79" t="s">
        <v>536</v>
      </c>
      <c r="C22" s="79" t="s">
        <v>497</v>
      </c>
      <c r="D22" s="11">
        <v>50107</v>
      </c>
      <c r="E22" s="11">
        <v>5010701</v>
      </c>
      <c r="F22" s="79" t="s">
        <v>537</v>
      </c>
      <c r="G22" s="11" t="str">
        <f t="shared" si="0"/>
        <v>501070108-Tổ 05</v>
      </c>
      <c r="H22" s="99"/>
      <c r="I22" s="102">
        <v>40909</v>
      </c>
    </row>
    <row r="23" spans="1:9" x14ac:dyDescent="0.2">
      <c r="A23" s="79" t="s">
        <v>453</v>
      </c>
      <c r="B23" s="79" t="s">
        <v>538</v>
      </c>
      <c r="C23" s="79" t="s">
        <v>497</v>
      </c>
      <c r="D23" s="11">
        <v>50107</v>
      </c>
      <c r="E23" s="11">
        <v>5010701</v>
      </c>
      <c r="F23" s="79" t="s">
        <v>539</v>
      </c>
      <c r="G23" s="11" t="str">
        <f t="shared" si="0"/>
        <v>501070109-Tổ 06</v>
      </c>
      <c r="H23" s="99"/>
      <c r="I23" s="102">
        <v>40909</v>
      </c>
    </row>
    <row r="24" spans="1:9" x14ac:dyDescent="0.2">
      <c r="A24" s="79" t="s">
        <v>453</v>
      </c>
      <c r="B24" s="79" t="s">
        <v>540</v>
      </c>
      <c r="C24" s="79" t="s">
        <v>497</v>
      </c>
      <c r="D24" s="11">
        <v>50107</v>
      </c>
      <c r="E24" s="11">
        <v>5010701</v>
      </c>
      <c r="F24" s="79" t="s">
        <v>541</v>
      </c>
      <c r="G24" s="11" t="str">
        <f t="shared" si="0"/>
        <v>501070110-Tổ 07</v>
      </c>
      <c r="H24" s="99"/>
      <c r="I24" s="102">
        <v>40909</v>
      </c>
    </row>
    <row r="25" spans="1:9" x14ac:dyDescent="0.2">
      <c r="A25" s="79" t="s">
        <v>453</v>
      </c>
      <c r="B25" s="79" t="s">
        <v>542</v>
      </c>
      <c r="C25" s="79" t="s">
        <v>497</v>
      </c>
      <c r="D25" s="11">
        <v>50107</v>
      </c>
      <c r="E25" s="11">
        <v>5010701</v>
      </c>
      <c r="F25" s="79" t="s">
        <v>543</v>
      </c>
      <c r="G25" s="11" t="str">
        <f t="shared" si="0"/>
        <v>501070111-Tổ 08</v>
      </c>
      <c r="H25" s="99"/>
      <c r="I25" s="102">
        <v>40909</v>
      </c>
    </row>
    <row r="26" spans="1:9" x14ac:dyDescent="0.2">
      <c r="A26" s="79" t="s">
        <v>453</v>
      </c>
      <c r="B26" s="79" t="s">
        <v>544</v>
      </c>
      <c r="C26" s="79" t="s">
        <v>497</v>
      </c>
      <c r="D26" s="11">
        <v>50107</v>
      </c>
      <c r="E26" s="11">
        <v>5010701</v>
      </c>
      <c r="F26" s="79" t="s">
        <v>545</v>
      </c>
      <c r="G26" s="11" t="str">
        <f t="shared" si="0"/>
        <v>501070112-Tổ 10</v>
      </c>
      <c r="H26" s="99"/>
      <c r="I26" s="102">
        <v>40909</v>
      </c>
    </row>
    <row r="27" spans="1:9" x14ac:dyDescent="0.2">
      <c r="A27" s="79" t="s">
        <v>453</v>
      </c>
      <c r="B27" s="79" t="s">
        <v>546</v>
      </c>
      <c r="C27" s="79" t="s">
        <v>497</v>
      </c>
      <c r="D27" s="11">
        <v>50107</v>
      </c>
      <c r="E27" s="11">
        <v>5010701</v>
      </c>
      <c r="F27" s="79" t="s">
        <v>547</v>
      </c>
      <c r="G27" s="11" t="str">
        <f t="shared" si="0"/>
        <v>501070113-Tổ 11</v>
      </c>
      <c r="H27" s="99"/>
      <c r="I27" s="102">
        <v>40909</v>
      </c>
    </row>
    <row r="28" spans="1:9" x14ac:dyDescent="0.2">
      <c r="A28" s="79" t="s">
        <v>453</v>
      </c>
      <c r="B28" s="79" t="s">
        <v>548</v>
      </c>
      <c r="C28" s="79" t="s">
        <v>497</v>
      </c>
      <c r="D28" s="11">
        <v>50107</v>
      </c>
      <c r="E28" s="11">
        <v>5010701</v>
      </c>
      <c r="F28" s="79" t="s">
        <v>549</v>
      </c>
      <c r="G28" s="11" t="str">
        <f t="shared" si="0"/>
        <v>501070114-Tổ 12</v>
      </c>
      <c r="H28" s="99"/>
      <c r="I28" s="102">
        <v>40909</v>
      </c>
    </row>
    <row r="29" spans="1:9" x14ac:dyDescent="0.2">
      <c r="A29" s="79" t="s">
        <v>453</v>
      </c>
      <c r="B29" s="79" t="s">
        <v>550</v>
      </c>
      <c r="C29" s="79" t="s">
        <v>497</v>
      </c>
      <c r="D29" s="11">
        <v>50107</v>
      </c>
      <c r="E29" s="11">
        <v>5010701</v>
      </c>
      <c r="F29" s="79" t="s">
        <v>551</v>
      </c>
      <c r="G29" s="11" t="str">
        <f t="shared" si="0"/>
        <v>501070115-Tổ 13</v>
      </c>
      <c r="H29" s="99"/>
      <c r="I29" s="102">
        <v>40909</v>
      </c>
    </row>
    <row r="30" spans="1:9" x14ac:dyDescent="0.2">
      <c r="A30" s="79" t="s">
        <v>453</v>
      </c>
      <c r="B30" s="79" t="s">
        <v>552</v>
      </c>
      <c r="C30" s="79" t="s">
        <v>497</v>
      </c>
      <c r="D30" s="11">
        <v>50107</v>
      </c>
      <c r="E30" s="11">
        <v>5010701</v>
      </c>
      <c r="F30" s="79" t="s">
        <v>553</v>
      </c>
      <c r="G30" s="11" t="str">
        <f t="shared" si="0"/>
        <v>501070116-Tổ 14</v>
      </c>
      <c r="H30" s="99"/>
      <c r="I30" s="102">
        <v>40909</v>
      </c>
    </row>
    <row r="31" spans="1:9" x14ac:dyDescent="0.2">
      <c r="A31" s="79" t="s">
        <v>453</v>
      </c>
      <c r="B31" s="79" t="s">
        <v>554</v>
      </c>
      <c r="C31" s="79" t="s">
        <v>497</v>
      </c>
      <c r="D31" s="11">
        <v>50107</v>
      </c>
      <c r="E31" s="11">
        <v>5010701</v>
      </c>
      <c r="F31" s="79" t="s">
        <v>555</v>
      </c>
      <c r="G31" s="11" t="str">
        <f t="shared" si="0"/>
        <v>501070117-Tổ 15</v>
      </c>
      <c r="H31" s="99"/>
      <c r="I31" s="102">
        <v>40909</v>
      </c>
    </row>
    <row r="32" spans="1:9" x14ac:dyDescent="0.2">
      <c r="A32" s="79" t="s">
        <v>453</v>
      </c>
      <c r="B32" s="79" t="s">
        <v>556</v>
      </c>
      <c r="C32" s="79" t="s">
        <v>497</v>
      </c>
      <c r="D32" s="11">
        <v>50107</v>
      </c>
      <c r="E32" s="11">
        <v>5010701</v>
      </c>
      <c r="F32" s="79" t="s">
        <v>557</v>
      </c>
      <c r="G32" s="11" t="str">
        <f t="shared" si="0"/>
        <v>501070118-Tổ 16</v>
      </c>
      <c r="H32" s="99"/>
      <c r="I32" s="102">
        <v>40909</v>
      </c>
    </row>
    <row r="33" spans="1:9" x14ac:dyDescent="0.2">
      <c r="A33" s="79" t="s">
        <v>453</v>
      </c>
      <c r="B33" s="79" t="s">
        <v>558</v>
      </c>
      <c r="C33" s="79" t="s">
        <v>497</v>
      </c>
      <c r="D33" s="11">
        <v>50107</v>
      </c>
      <c r="E33" s="11">
        <v>5010701</v>
      </c>
      <c r="F33" s="79" t="s">
        <v>559</v>
      </c>
      <c r="G33" s="11" t="str">
        <f t="shared" si="0"/>
        <v>501070119-Tổ 18</v>
      </c>
      <c r="H33" s="99"/>
      <c r="I33" s="102">
        <v>40909</v>
      </c>
    </row>
    <row r="34" spans="1:9" x14ac:dyDescent="0.2">
      <c r="A34" s="79" t="s">
        <v>453</v>
      </c>
      <c r="B34" s="79" t="s">
        <v>560</v>
      </c>
      <c r="C34" s="79" t="s">
        <v>497</v>
      </c>
      <c r="D34" s="11">
        <v>50107</v>
      </c>
      <c r="E34" s="11">
        <v>5010701</v>
      </c>
      <c r="F34" s="79" t="s">
        <v>561</v>
      </c>
      <c r="G34" s="11" t="str">
        <f t="shared" ref="G34:G65" si="1">B34&amp;"-"&amp;F34</f>
        <v>501070120-Tổ 19</v>
      </c>
      <c r="H34" s="99"/>
      <c r="I34" s="102">
        <v>40909</v>
      </c>
    </row>
    <row r="35" spans="1:9" x14ac:dyDescent="0.2">
      <c r="A35" s="79" t="s">
        <v>453</v>
      </c>
      <c r="B35" s="79" t="s">
        <v>562</v>
      </c>
      <c r="C35" s="79" t="s">
        <v>497</v>
      </c>
      <c r="D35" s="11">
        <v>50107</v>
      </c>
      <c r="E35" s="11">
        <v>5010701</v>
      </c>
      <c r="F35" s="79" t="s">
        <v>563</v>
      </c>
      <c r="G35" s="11" t="str">
        <f t="shared" si="1"/>
        <v>501070121-Tổ 20</v>
      </c>
      <c r="H35" s="99"/>
      <c r="I35" s="102">
        <v>40909</v>
      </c>
    </row>
    <row r="36" spans="1:9" x14ac:dyDescent="0.2">
      <c r="A36" s="79" t="s">
        <v>453</v>
      </c>
      <c r="B36" s="79" t="s">
        <v>564</v>
      </c>
      <c r="C36" s="79" t="s">
        <v>497</v>
      </c>
      <c r="D36" s="11">
        <v>50107</v>
      </c>
      <c r="E36" s="11">
        <v>5010701</v>
      </c>
      <c r="F36" s="79" t="s">
        <v>565</v>
      </c>
      <c r="G36" s="11" t="str">
        <f t="shared" si="1"/>
        <v>501070122-Tổ 21</v>
      </c>
      <c r="H36" s="99"/>
      <c r="I36" s="102">
        <v>40909</v>
      </c>
    </row>
    <row r="37" spans="1:9" x14ac:dyDescent="0.2">
      <c r="A37" s="79" t="s">
        <v>453</v>
      </c>
      <c r="B37" s="79" t="s">
        <v>566</v>
      </c>
      <c r="C37" s="79" t="s">
        <v>497</v>
      </c>
      <c r="D37" s="11">
        <v>50107</v>
      </c>
      <c r="E37" s="11">
        <v>5010701</v>
      </c>
      <c r="F37" s="79" t="s">
        <v>567</v>
      </c>
      <c r="G37" s="11" t="str">
        <f t="shared" si="1"/>
        <v>501070123-Tổ 22</v>
      </c>
      <c r="H37" s="99"/>
      <c r="I37" s="102">
        <v>40909</v>
      </c>
    </row>
    <row r="38" spans="1:9" x14ac:dyDescent="0.2">
      <c r="A38" s="79" t="s">
        <v>453</v>
      </c>
      <c r="B38" s="79" t="s">
        <v>568</v>
      </c>
      <c r="C38" s="79" t="s">
        <v>497</v>
      </c>
      <c r="D38" s="11">
        <v>50107</v>
      </c>
      <c r="E38" s="11">
        <v>5010701</v>
      </c>
      <c r="F38" s="79" t="s">
        <v>569</v>
      </c>
      <c r="G38" s="11" t="str">
        <f t="shared" si="1"/>
        <v>501070124-Tổ 23</v>
      </c>
      <c r="H38" s="99"/>
      <c r="I38" s="102">
        <v>40909</v>
      </c>
    </row>
    <row r="39" spans="1:9" x14ac:dyDescent="0.2">
      <c r="A39" s="79" t="s">
        <v>453</v>
      </c>
      <c r="B39" s="79" t="s">
        <v>570</v>
      </c>
      <c r="C39" s="79" t="s">
        <v>497</v>
      </c>
      <c r="D39" s="11">
        <v>50107</v>
      </c>
      <c r="E39" s="11">
        <v>5010701</v>
      </c>
      <c r="F39" s="79" t="s">
        <v>571</v>
      </c>
      <c r="G39" s="11" t="str">
        <f t="shared" si="1"/>
        <v>501070125-Tổ 24</v>
      </c>
      <c r="H39" s="99"/>
      <c r="I39" s="102">
        <v>40909</v>
      </c>
    </row>
    <row r="40" spans="1:9" x14ac:dyDescent="0.2">
      <c r="A40" s="79" t="s">
        <v>453</v>
      </c>
      <c r="B40" s="79" t="s">
        <v>572</v>
      </c>
      <c r="C40" s="79" t="s">
        <v>497</v>
      </c>
      <c r="D40" s="11">
        <v>50107</v>
      </c>
      <c r="E40" s="11">
        <v>5010701</v>
      </c>
      <c r="F40" s="79" t="s">
        <v>573</v>
      </c>
      <c r="G40" s="11" t="str">
        <f t="shared" si="1"/>
        <v>501070126-Tổ 25</v>
      </c>
      <c r="H40" s="99"/>
      <c r="I40" s="102">
        <v>40909</v>
      </c>
    </row>
    <row r="41" spans="1:9" x14ac:dyDescent="0.2">
      <c r="A41" s="79" t="s">
        <v>453</v>
      </c>
      <c r="B41" s="79" t="s">
        <v>574</v>
      </c>
      <c r="C41" s="79" t="s">
        <v>497</v>
      </c>
      <c r="D41" s="11">
        <v>50107</v>
      </c>
      <c r="E41" s="11">
        <v>5010701</v>
      </c>
      <c r="F41" s="79" t="s">
        <v>575</v>
      </c>
      <c r="G41" s="11" t="str">
        <f t="shared" si="1"/>
        <v>501070127-Tổ 26</v>
      </c>
      <c r="H41" s="99"/>
      <c r="I41" s="102">
        <v>40909</v>
      </c>
    </row>
    <row r="42" spans="1:9" x14ac:dyDescent="0.2">
      <c r="A42" s="79" t="s">
        <v>453</v>
      </c>
      <c r="B42" s="79" t="s">
        <v>576</v>
      </c>
      <c r="C42" s="79" t="s">
        <v>497</v>
      </c>
      <c r="D42" s="11">
        <v>50107</v>
      </c>
      <c r="E42" s="11">
        <v>5010701</v>
      </c>
      <c r="F42" s="79" t="s">
        <v>577</v>
      </c>
      <c r="G42" s="11" t="str">
        <f t="shared" si="1"/>
        <v>501070128-Tổ 30</v>
      </c>
      <c r="H42" s="99"/>
      <c r="I42" s="102">
        <v>40909</v>
      </c>
    </row>
    <row r="43" spans="1:9" x14ac:dyDescent="0.2">
      <c r="A43" s="79" t="s">
        <v>453</v>
      </c>
      <c r="B43" s="79" t="s">
        <v>578</v>
      </c>
      <c r="C43" s="79" t="s">
        <v>497</v>
      </c>
      <c r="D43" s="11">
        <v>50107</v>
      </c>
      <c r="E43" s="11">
        <v>5010701</v>
      </c>
      <c r="F43" s="79" t="s">
        <v>579</v>
      </c>
      <c r="G43" s="11" t="str">
        <f t="shared" si="1"/>
        <v>501070129-Tổ 28</v>
      </c>
      <c r="H43" s="99"/>
      <c r="I43" s="102">
        <v>40909</v>
      </c>
    </row>
    <row r="44" spans="1:9" x14ac:dyDescent="0.2">
      <c r="A44" s="79" t="s">
        <v>453</v>
      </c>
      <c r="B44" s="79" t="s">
        <v>580</v>
      </c>
      <c r="C44" s="79" t="s">
        <v>497</v>
      </c>
      <c r="D44" s="11">
        <v>50107</v>
      </c>
      <c r="E44" s="11">
        <v>5010701</v>
      </c>
      <c r="F44" s="79" t="s">
        <v>581</v>
      </c>
      <c r="G44" s="11" t="str">
        <f t="shared" si="1"/>
        <v>501070130-Tổ 27</v>
      </c>
      <c r="H44" s="99"/>
      <c r="I44" s="102">
        <v>40909</v>
      </c>
    </row>
    <row r="45" spans="1:9" x14ac:dyDescent="0.2">
      <c r="A45" s="79" t="s">
        <v>453</v>
      </c>
      <c r="B45" s="79" t="s">
        <v>582</v>
      </c>
      <c r="C45" s="79" t="s">
        <v>497</v>
      </c>
      <c r="D45" s="11">
        <v>50107</v>
      </c>
      <c r="E45" s="11">
        <v>5010701</v>
      </c>
      <c r="F45" s="79" t="s">
        <v>583</v>
      </c>
      <c r="G45" s="11" t="str">
        <f t="shared" si="1"/>
        <v>501070131-Tổ 29</v>
      </c>
      <c r="H45" s="99"/>
      <c r="I45" s="102">
        <v>40909</v>
      </c>
    </row>
    <row r="46" spans="1:9" x14ac:dyDescent="0.2">
      <c r="A46" s="79" t="s">
        <v>453</v>
      </c>
      <c r="B46" s="79" t="s">
        <v>584</v>
      </c>
      <c r="C46" s="79" t="s">
        <v>497</v>
      </c>
      <c r="D46" s="11">
        <v>50107</v>
      </c>
      <c r="E46" s="11">
        <v>5010701</v>
      </c>
      <c r="F46" s="79" t="s">
        <v>585</v>
      </c>
      <c r="G46" s="11" t="str">
        <f t="shared" si="1"/>
        <v>501070132-Tổ 31</v>
      </c>
      <c r="H46" s="99"/>
      <c r="I46" s="102">
        <v>40909</v>
      </c>
    </row>
    <row r="47" spans="1:9" x14ac:dyDescent="0.2">
      <c r="A47" s="79" t="s">
        <v>453</v>
      </c>
      <c r="B47" s="79" t="s">
        <v>586</v>
      </c>
      <c r="C47" s="79" t="s">
        <v>497</v>
      </c>
      <c r="D47" s="11">
        <v>50107</v>
      </c>
      <c r="E47" s="11">
        <v>5010701</v>
      </c>
      <c r="F47" s="79" t="s">
        <v>587</v>
      </c>
      <c r="G47" s="11" t="str">
        <f t="shared" si="1"/>
        <v>501070133-Tổ 32</v>
      </c>
      <c r="H47" s="99"/>
      <c r="I47" s="102">
        <v>40909</v>
      </c>
    </row>
    <row r="48" spans="1:9" x14ac:dyDescent="0.2">
      <c r="A48" s="79" t="s">
        <v>453</v>
      </c>
      <c r="B48" s="79" t="s">
        <v>588</v>
      </c>
      <c r="C48" s="79" t="s">
        <v>497</v>
      </c>
      <c r="D48" s="11">
        <v>50107</v>
      </c>
      <c r="E48" s="11">
        <v>5010701</v>
      </c>
      <c r="F48" s="79" t="s">
        <v>589</v>
      </c>
      <c r="G48" s="11" t="str">
        <f t="shared" si="1"/>
        <v>501070134-Tổ 33</v>
      </c>
      <c r="H48" s="99"/>
      <c r="I48" s="102">
        <v>40909</v>
      </c>
    </row>
    <row r="49" spans="1:9" x14ac:dyDescent="0.2">
      <c r="A49" s="79" t="s">
        <v>453</v>
      </c>
      <c r="B49" s="79" t="s">
        <v>590</v>
      </c>
      <c r="C49" s="79" t="s">
        <v>497</v>
      </c>
      <c r="D49" s="11">
        <v>50107</v>
      </c>
      <c r="E49" s="11">
        <v>5010701</v>
      </c>
      <c r="F49" s="79" t="s">
        <v>591</v>
      </c>
      <c r="G49" s="11" t="str">
        <f t="shared" si="1"/>
        <v>501070135-Tổ 34</v>
      </c>
      <c r="H49" s="99"/>
      <c r="I49" s="102">
        <v>40909</v>
      </c>
    </row>
    <row r="50" spans="1:9" x14ac:dyDescent="0.2">
      <c r="A50" s="79" t="s">
        <v>453</v>
      </c>
      <c r="B50" s="79" t="s">
        <v>592</v>
      </c>
      <c r="C50" s="79" t="s">
        <v>497</v>
      </c>
      <c r="D50" s="11">
        <v>50107</v>
      </c>
      <c r="E50" s="11">
        <v>5010701</v>
      </c>
      <c r="F50" s="79" t="s">
        <v>593</v>
      </c>
      <c r="G50" s="11" t="str">
        <f t="shared" si="1"/>
        <v>501070136-Tổ 35</v>
      </c>
      <c r="H50" s="99"/>
      <c r="I50" s="102">
        <v>40909</v>
      </c>
    </row>
    <row r="51" spans="1:9" x14ac:dyDescent="0.2">
      <c r="A51" s="79" t="s">
        <v>453</v>
      </c>
      <c r="B51" s="79" t="s">
        <v>594</v>
      </c>
      <c r="C51" s="79" t="s">
        <v>497</v>
      </c>
      <c r="D51" s="11">
        <v>50107</v>
      </c>
      <c r="E51" s="11">
        <v>5010701</v>
      </c>
      <c r="F51" s="79" t="s">
        <v>595</v>
      </c>
      <c r="G51" s="11" t="str">
        <f t="shared" si="1"/>
        <v>501070137-Tổ 36</v>
      </c>
      <c r="H51" s="99"/>
      <c r="I51" s="102">
        <v>40909</v>
      </c>
    </row>
    <row r="52" spans="1:9" x14ac:dyDescent="0.2">
      <c r="A52" s="79" t="s">
        <v>453</v>
      </c>
      <c r="B52" s="79" t="s">
        <v>596</v>
      </c>
      <c r="C52" s="79" t="s">
        <v>497</v>
      </c>
      <c r="D52" s="11">
        <v>50107</v>
      </c>
      <c r="E52" s="11">
        <v>5010701</v>
      </c>
      <c r="F52" s="79" t="s">
        <v>597</v>
      </c>
      <c r="G52" s="11" t="str">
        <f t="shared" si="1"/>
        <v>501070138-Tổ 37</v>
      </c>
      <c r="H52" s="99"/>
      <c r="I52" s="102">
        <v>40909</v>
      </c>
    </row>
    <row r="53" spans="1:9" x14ac:dyDescent="0.2">
      <c r="A53" s="79" t="s">
        <v>453</v>
      </c>
      <c r="B53" s="79" t="s">
        <v>598</v>
      </c>
      <c r="C53" s="79" t="s">
        <v>497</v>
      </c>
      <c r="D53" s="11">
        <v>50107</v>
      </c>
      <c r="E53" s="11">
        <v>5010701</v>
      </c>
      <c r="F53" s="79" t="s">
        <v>599</v>
      </c>
      <c r="G53" s="11" t="str">
        <f t="shared" si="1"/>
        <v>501070139-Tổ 38</v>
      </c>
      <c r="H53" s="99"/>
      <c r="I53" s="102">
        <v>40909</v>
      </c>
    </row>
    <row r="54" spans="1:9" x14ac:dyDescent="0.2">
      <c r="A54" s="79" t="s">
        <v>453</v>
      </c>
      <c r="B54" s="79" t="s">
        <v>600</v>
      </c>
      <c r="C54" s="79" t="s">
        <v>497</v>
      </c>
      <c r="D54" s="11">
        <v>50107</v>
      </c>
      <c r="E54" s="11">
        <v>5010701</v>
      </c>
      <c r="F54" s="79" t="s">
        <v>601</v>
      </c>
      <c r="G54" s="11" t="str">
        <f t="shared" si="1"/>
        <v>501070140-Tổ 39</v>
      </c>
      <c r="H54" s="99"/>
      <c r="I54" s="102">
        <v>40909</v>
      </c>
    </row>
    <row r="55" spans="1:9" x14ac:dyDescent="0.2">
      <c r="A55" s="79" t="s">
        <v>453</v>
      </c>
      <c r="B55" s="79" t="s">
        <v>602</v>
      </c>
      <c r="C55" s="79" t="s">
        <v>497</v>
      </c>
      <c r="D55" s="11">
        <v>50107</v>
      </c>
      <c r="E55" s="11">
        <v>5010701</v>
      </c>
      <c r="F55" s="79" t="s">
        <v>603</v>
      </c>
      <c r="G55" s="11" t="str">
        <f t="shared" si="1"/>
        <v>501070141-Tổ 41</v>
      </c>
      <c r="H55" s="99"/>
      <c r="I55" s="102">
        <v>40909</v>
      </c>
    </row>
    <row r="56" spans="1:9" x14ac:dyDescent="0.2">
      <c r="A56" s="79" t="s">
        <v>453</v>
      </c>
      <c r="B56" s="79" t="s">
        <v>604</v>
      </c>
      <c r="C56" s="79" t="s">
        <v>497</v>
      </c>
      <c r="D56" s="11">
        <v>50107</v>
      </c>
      <c r="E56" s="11">
        <v>5010701</v>
      </c>
      <c r="F56" s="79" t="s">
        <v>605</v>
      </c>
      <c r="G56" s="11" t="str">
        <f t="shared" si="1"/>
        <v>501070142-Tổ 42</v>
      </c>
      <c r="H56" s="99"/>
      <c r="I56" s="102">
        <v>40909</v>
      </c>
    </row>
    <row r="57" spans="1:9" x14ac:dyDescent="0.2">
      <c r="A57" s="79" t="s">
        <v>453</v>
      </c>
      <c r="B57" s="79" t="s">
        <v>606</v>
      </c>
      <c r="C57" s="79" t="s">
        <v>497</v>
      </c>
      <c r="D57" s="11">
        <v>50107</v>
      </c>
      <c r="E57" s="11">
        <v>5010701</v>
      </c>
      <c r="F57" s="79" t="s">
        <v>607</v>
      </c>
      <c r="G57" s="11" t="str">
        <f t="shared" si="1"/>
        <v>501070143-Tổ 43</v>
      </c>
      <c r="H57" s="99"/>
      <c r="I57" s="102">
        <v>40909</v>
      </c>
    </row>
    <row r="58" spans="1:9" x14ac:dyDescent="0.2">
      <c r="A58" s="79" t="s">
        <v>453</v>
      </c>
      <c r="B58" s="79" t="s">
        <v>608</v>
      </c>
      <c r="C58" s="79" t="s">
        <v>497</v>
      </c>
      <c r="D58" s="11">
        <v>50107</v>
      </c>
      <c r="E58" s="11">
        <v>5010701</v>
      </c>
      <c r="F58" s="79" t="s">
        <v>609</v>
      </c>
      <c r="G58" s="11" t="str">
        <f t="shared" si="1"/>
        <v>501070144-Tổ 44</v>
      </c>
      <c r="H58" s="99"/>
      <c r="I58" s="102">
        <v>40909</v>
      </c>
    </row>
    <row r="59" spans="1:9" x14ac:dyDescent="0.2">
      <c r="A59" s="79" t="s">
        <v>453</v>
      </c>
      <c r="B59" s="79" t="s">
        <v>610</v>
      </c>
      <c r="C59" s="79" t="s">
        <v>497</v>
      </c>
      <c r="D59" s="11">
        <v>50107</v>
      </c>
      <c r="E59" s="11">
        <v>5010701</v>
      </c>
      <c r="F59" s="79" t="s">
        <v>611</v>
      </c>
      <c r="G59" s="11" t="str">
        <f t="shared" si="1"/>
        <v>501070145-Tổ 45</v>
      </c>
      <c r="H59" s="99"/>
      <c r="I59" s="102">
        <v>40909</v>
      </c>
    </row>
    <row r="60" spans="1:9" x14ac:dyDescent="0.2">
      <c r="A60" s="79" t="s">
        <v>453</v>
      </c>
      <c r="B60" s="79" t="s">
        <v>612</v>
      </c>
      <c r="C60" s="79" t="s">
        <v>497</v>
      </c>
      <c r="D60" s="11">
        <v>50107</v>
      </c>
      <c r="E60" s="11">
        <v>5010701</v>
      </c>
      <c r="F60" s="79" t="s">
        <v>613</v>
      </c>
      <c r="G60" s="11" t="str">
        <f t="shared" si="1"/>
        <v>501070146-Tổ 46</v>
      </c>
      <c r="H60" s="99"/>
      <c r="I60" s="102">
        <v>40909</v>
      </c>
    </row>
    <row r="61" spans="1:9" x14ac:dyDescent="0.2">
      <c r="A61" s="79" t="s">
        <v>453</v>
      </c>
      <c r="B61" s="79" t="s">
        <v>614</v>
      </c>
      <c r="C61" s="79" t="s">
        <v>497</v>
      </c>
      <c r="D61" s="11">
        <v>50107</v>
      </c>
      <c r="E61" s="11">
        <v>5010701</v>
      </c>
      <c r="F61" s="79" t="s">
        <v>615</v>
      </c>
      <c r="G61" s="11" t="str">
        <f t="shared" si="1"/>
        <v>501070147-Tổ 47</v>
      </c>
      <c r="H61" s="99"/>
      <c r="I61" s="102">
        <v>40909</v>
      </c>
    </row>
    <row r="62" spans="1:9" x14ac:dyDescent="0.2">
      <c r="A62" s="79" t="s">
        <v>453</v>
      </c>
      <c r="B62" s="79" t="s">
        <v>616</v>
      </c>
      <c r="C62" s="79" t="s">
        <v>497</v>
      </c>
      <c r="D62" s="11">
        <v>50107</v>
      </c>
      <c r="E62" s="11">
        <v>5010701</v>
      </c>
      <c r="F62" s="79" t="s">
        <v>617</v>
      </c>
      <c r="G62" s="11" t="str">
        <f t="shared" si="1"/>
        <v>501070148-Tổ 48</v>
      </c>
      <c r="H62" s="99"/>
      <c r="I62" s="102">
        <v>40909</v>
      </c>
    </row>
    <row r="63" spans="1:9" x14ac:dyDescent="0.2">
      <c r="A63" s="79" t="s">
        <v>453</v>
      </c>
      <c r="B63" s="79" t="s">
        <v>618</v>
      </c>
      <c r="C63" s="79" t="s">
        <v>497</v>
      </c>
      <c r="D63" s="11">
        <v>50107</v>
      </c>
      <c r="E63" s="11">
        <v>5010701</v>
      </c>
      <c r="F63" s="79" t="s">
        <v>619</v>
      </c>
      <c r="G63" s="11" t="str">
        <f t="shared" si="1"/>
        <v>501070149-Tổ 49</v>
      </c>
      <c r="H63" s="99"/>
      <c r="I63" s="102">
        <v>40909</v>
      </c>
    </row>
    <row r="64" spans="1:9" x14ac:dyDescent="0.2">
      <c r="A64" s="79" t="s">
        <v>453</v>
      </c>
      <c r="B64" s="79" t="s">
        <v>620</v>
      </c>
      <c r="C64" s="79" t="s">
        <v>497</v>
      </c>
      <c r="D64" s="11">
        <v>50107</v>
      </c>
      <c r="E64" s="11">
        <v>5010701</v>
      </c>
      <c r="F64" s="79" t="s">
        <v>621</v>
      </c>
      <c r="G64" s="11" t="str">
        <f t="shared" si="1"/>
        <v>50107014A-Tổ 50</v>
      </c>
      <c r="H64" s="99"/>
      <c r="I64" s="102">
        <v>40909</v>
      </c>
    </row>
    <row r="65" spans="1:9" x14ac:dyDescent="0.2">
      <c r="A65" s="79" t="s">
        <v>453</v>
      </c>
      <c r="B65" s="79" t="s">
        <v>622</v>
      </c>
      <c r="C65" s="79" t="s">
        <v>497</v>
      </c>
      <c r="D65" s="11">
        <v>50107</v>
      </c>
      <c r="E65" s="11">
        <v>5010701</v>
      </c>
      <c r="F65" s="79" t="s">
        <v>623</v>
      </c>
      <c r="G65" s="11" t="str">
        <f t="shared" si="1"/>
        <v>50107014B-Tổ 51</v>
      </c>
      <c r="H65" s="99"/>
      <c r="I65" s="102">
        <v>40909</v>
      </c>
    </row>
    <row r="66" spans="1:9" x14ac:dyDescent="0.2">
      <c r="A66" s="79" t="s">
        <v>453</v>
      </c>
      <c r="B66" s="79" t="s">
        <v>624</v>
      </c>
      <c r="C66" s="79" t="s">
        <v>497</v>
      </c>
      <c r="D66" s="11">
        <v>50107</v>
      </c>
      <c r="E66" s="11">
        <v>5010701</v>
      </c>
      <c r="F66" s="79" t="s">
        <v>625</v>
      </c>
      <c r="G66" s="11" t="str">
        <f t="shared" ref="G66:G97" si="2">B66&amp;"-"&amp;F66</f>
        <v>50107014C-Tổ 52</v>
      </c>
      <c r="H66" s="99"/>
      <c r="I66" s="102">
        <v>40909</v>
      </c>
    </row>
    <row r="67" spans="1:9" x14ac:dyDescent="0.2">
      <c r="A67" s="79" t="s">
        <v>453</v>
      </c>
      <c r="B67" s="79" t="s">
        <v>626</v>
      </c>
      <c r="C67" s="79" t="s">
        <v>497</v>
      </c>
      <c r="D67" s="11">
        <v>50107</v>
      </c>
      <c r="E67" s="11">
        <v>5010701</v>
      </c>
      <c r="F67" s="79" t="s">
        <v>627</v>
      </c>
      <c r="G67" s="11" t="str">
        <f t="shared" si="2"/>
        <v>50107014D-Tổ 53</v>
      </c>
      <c r="H67" s="99"/>
      <c r="I67" s="102">
        <v>40909</v>
      </c>
    </row>
    <row r="68" spans="1:9" x14ac:dyDescent="0.2">
      <c r="A68" s="79" t="s">
        <v>453</v>
      </c>
      <c r="B68" s="79" t="s">
        <v>628</v>
      </c>
      <c r="C68" s="79" t="s">
        <v>497</v>
      </c>
      <c r="D68" s="11">
        <v>50107</v>
      </c>
      <c r="E68" s="11">
        <v>5010701</v>
      </c>
      <c r="F68" s="79" t="s">
        <v>629</v>
      </c>
      <c r="G68" s="11" t="str">
        <f t="shared" si="2"/>
        <v>50107014E-Tổ 54</v>
      </c>
      <c r="H68" s="99"/>
      <c r="I68" s="102">
        <v>40909</v>
      </c>
    </row>
    <row r="69" spans="1:9" x14ac:dyDescent="0.2">
      <c r="A69" s="79" t="s">
        <v>453</v>
      </c>
      <c r="B69" s="79" t="s">
        <v>630</v>
      </c>
      <c r="C69" s="79" t="s">
        <v>497</v>
      </c>
      <c r="D69" s="11">
        <v>50107</v>
      </c>
      <c r="E69" s="11">
        <v>5010701</v>
      </c>
      <c r="F69" s="79" t="s">
        <v>631</v>
      </c>
      <c r="G69" s="11" t="str">
        <f t="shared" si="2"/>
        <v>50107014F-Tổ 55</v>
      </c>
      <c r="H69" s="99"/>
      <c r="I69" s="102">
        <v>40909</v>
      </c>
    </row>
    <row r="70" spans="1:9" x14ac:dyDescent="0.2">
      <c r="A70" s="79" t="s">
        <v>453</v>
      </c>
      <c r="B70" s="79" t="s">
        <v>632</v>
      </c>
      <c r="C70" s="79" t="s">
        <v>497</v>
      </c>
      <c r="D70" s="11">
        <v>50107</v>
      </c>
      <c r="E70" s="11">
        <v>5010701</v>
      </c>
      <c r="F70" s="79" t="s">
        <v>633</v>
      </c>
      <c r="G70" s="11" t="str">
        <f t="shared" si="2"/>
        <v>50107014G-Tổ 56</v>
      </c>
      <c r="H70" s="99"/>
      <c r="I70" s="102">
        <v>40909</v>
      </c>
    </row>
    <row r="71" spans="1:9" x14ac:dyDescent="0.2">
      <c r="A71" s="79" t="s">
        <v>453</v>
      </c>
      <c r="B71" s="79" t="s">
        <v>634</v>
      </c>
      <c r="C71" s="79" t="s">
        <v>497</v>
      </c>
      <c r="D71" s="11">
        <v>50107</v>
      </c>
      <c r="E71" s="11">
        <v>5010701</v>
      </c>
      <c r="F71" s="79" t="s">
        <v>635</v>
      </c>
      <c r="G71" s="11" t="str">
        <f t="shared" si="2"/>
        <v>50107014H-Tổ 57</v>
      </c>
      <c r="H71" s="99"/>
      <c r="I71" s="102">
        <v>40909</v>
      </c>
    </row>
    <row r="72" spans="1:9" x14ac:dyDescent="0.2">
      <c r="A72" s="79" t="s">
        <v>453</v>
      </c>
      <c r="B72" s="79" t="s">
        <v>636</v>
      </c>
      <c r="C72" s="79" t="s">
        <v>497</v>
      </c>
      <c r="D72" s="11">
        <v>50107</v>
      </c>
      <c r="E72" s="11">
        <v>5010701</v>
      </c>
      <c r="F72" s="79" t="s">
        <v>637</v>
      </c>
      <c r="G72" s="11" t="str">
        <f t="shared" si="2"/>
        <v>50107014I-Tổ 58</v>
      </c>
      <c r="H72" s="99"/>
      <c r="I72" s="102">
        <v>40909</v>
      </c>
    </row>
    <row r="73" spans="1:9" x14ac:dyDescent="0.2">
      <c r="A73" s="79" t="s">
        <v>453</v>
      </c>
      <c r="B73" s="79" t="s">
        <v>638</v>
      </c>
      <c r="C73" s="79" t="s">
        <v>497</v>
      </c>
      <c r="D73" s="11">
        <v>50107</v>
      </c>
      <c r="E73" s="11">
        <v>5010701</v>
      </c>
      <c r="F73" s="79" t="s">
        <v>639</v>
      </c>
      <c r="G73" s="11" t="str">
        <f t="shared" si="2"/>
        <v>50107014J-Tổ 59</v>
      </c>
      <c r="H73" s="99"/>
      <c r="I73" s="102">
        <v>40909</v>
      </c>
    </row>
    <row r="74" spans="1:9" x14ac:dyDescent="0.2">
      <c r="A74" s="79" t="s">
        <v>453</v>
      </c>
      <c r="B74" s="79" t="s">
        <v>640</v>
      </c>
      <c r="C74" s="79" t="s">
        <v>497</v>
      </c>
      <c r="D74" s="11">
        <v>50107</v>
      </c>
      <c r="E74" s="11">
        <v>5010701</v>
      </c>
      <c r="F74" s="79" t="s">
        <v>641</v>
      </c>
      <c r="G74" s="11" t="str">
        <f t="shared" si="2"/>
        <v>50107014K-Tổ 60</v>
      </c>
      <c r="H74" s="99"/>
      <c r="I74" s="102">
        <v>40909</v>
      </c>
    </row>
    <row r="75" spans="1:9" x14ac:dyDescent="0.2">
      <c r="A75" s="79" t="s">
        <v>453</v>
      </c>
      <c r="B75" s="79" t="s">
        <v>642</v>
      </c>
      <c r="C75" s="79" t="s">
        <v>497</v>
      </c>
      <c r="D75" s="11">
        <v>50107</v>
      </c>
      <c r="E75" s="11">
        <v>5010701</v>
      </c>
      <c r="F75" s="79" t="s">
        <v>643</v>
      </c>
      <c r="G75" s="11" t="str">
        <f t="shared" si="2"/>
        <v>50107014L-Tổ 61</v>
      </c>
      <c r="H75" s="99"/>
      <c r="I75" s="102">
        <v>40909</v>
      </c>
    </row>
    <row r="76" spans="1:9" x14ac:dyDescent="0.2">
      <c r="A76" s="79" t="s">
        <v>453</v>
      </c>
      <c r="B76" s="79" t="s">
        <v>644</v>
      </c>
      <c r="C76" s="79" t="s">
        <v>497</v>
      </c>
      <c r="D76" s="11">
        <v>50107</v>
      </c>
      <c r="E76" s="11">
        <v>5010701</v>
      </c>
      <c r="F76" s="79" t="s">
        <v>645</v>
      </c>
      <c r="G76" s="11" t="str">
        <f t="shared" si="2"/>
        <v>50107014M-Tổ 62</v>
      </c>
      <c r="H76" s="99"/>
      <c r="I76" s="102">
        <v>40909</v>
      </c>
    </row>
    <row r="77" spans="1:9" x14ac:dyDescent="0.2">
      <c r="A77" s="79" t="s">
        <v>453</v>
      </c>
      <c r="B77" s="79" t="s">
        <v>646</v>
      </c>
      <c r="C77" s="79" t="s">
        <v>497</v>
      </c>
      <c r="D77" s="11">
        <v>50107</v>
      </c>
      <c r="E77" s="11">
        <v>5010701</v>
      </c>
      <c r="F77" s="79" t="s">
        <v>647</v>
      </c>
      <c r="G77" s="11" t="str">
        <f t="shared" si="2"/>
        <v>50107014N-Tổ 63</v>
      </c>
      <c r="H77" s="99"/>
      <c r="I77" s="102">
        <v>40909</v>
      </c>
    </row>
    <row r="78" spans="1:9" x14ac:dyDescent="0.2">
      <c r="A78" s="79" t="s">
        <v>453</v>
      </c>
      <c r="B78" s="79" t="s">
        <v>648</v>
      </c>
      <c r="C78" s="79" t="s">
        <v>497</v>
      </c>
      <c r="D78" s="11">
        <v>50107</v>
      </c>
      <c r="E78" s="11">
        <v>5010701</v>
      </c>
      <c r="F78" s="79" t="s">
        <v>649</v>
      </c>
      <c r="G78" s="11" t="str">
        <f t="shared" si="2"/>
        <v>50107014O-Tổ 64</v>
      </c>
      <c r="H78" s="99"/>
      <c r="I78" s="102">
        <v>40909</v>
      </c>
    </row>
    <row r="79" spans="1:9" x14ac:dyDescent="0.2">
      <c r="A79" s="79" t="s">
        <v>453</v>
      </c>
      <c r="B79" s="79" t="s">
        <v>650</v>
      </c>
      <c r="C79" s="79" t="s">
        <v>497</v>
      </c>
      <c r="D79" s="11">
        <v>50107</v>
      </c>
      <c r="E79" s="11">
        <v>5010701</v>
      </c>
      <c r="F79" s="79" t="s">
        <v>520</v>
      </c>
      <c r="G79" s="11" t="str">
        <f t="shared" si="2"/>
        <v>50107014P-Tổ 65</v>
      </c>
      <c r="H79" s="99">
        <v>44561</v>
      </c>
      <c r="I79" s="102">
        <v>40909</v>
      </c>
    </row>
    <row r="80" spans="1:9" x14ac:dyDescent="0.2">
      <c r="A80" s="79" t="s">
        <v>453</v>
      </c>
      <c r="B80" s="79" t="s">
        <v>651</v>
      </c>
      <c r="C80" s="79" t="s">
        <v>497</v>
      </c>
      <c r="D80" s="11">
        <v>50107</v>
      </c>
      <c r="E80" s="11">
        <v>5010701</v>
      </c>
      <c r="F80" s="79" t="s">
        <v>522</v>
      </c>
      <c r="G80" s="11" t="str">
        <f t="shared" si="2"/>
        <v>50107014Q-Tổ 66</v>
      </c>
      <c r="H80" s="99">
        <v>44561</v>
      </c>
      <c r="I80" s="102">
        <v>40909</v>
      </c>
    </row>
    <row r="81" spans="1:9" x14ac:dyDescent="0.2">
      <c r="A81" s="79" t="s">
        <v>453</v>
      </c>
      <c r="B81" s="79" t="s">
        <v>652</v>
      </c>
      <c r="C81" s="79" t="s">
        <v>497</v>
      </c>
      <c r="D81" s="11">
        <v>50107</v>
      </c>
      <c r="E81" s="11">
        <v>5010701</v>
      </c>
      <c r="F81" s="79" t="s">
        <v>653</v>
      </c>
      <c r="G81" s="11" t="str">
        <f t="shared" si="2"/>
        <v>50107014R-Tổ 67</v>
      </c>
      <c r="H81" s="99">
        <v>44561</v>
      </c>
      <c r="I81" s="102">
        <v>40909</v>
      </c>
    </row>
    <row r="82" spans="1:9" x14ac:dyDescent="0.2">
      <c r="A82" s="79" t="s">
        <v>453</v>
      </c>
      <c r="B82" s="79" t="s">
        <v>654</v>
      </c>
      <c r="C82" s="79" t="s">
        <v>497</v>
      </c>
      <c r="D82" s="11">
        <v>50107</v>
      </c>
      <c r="E82" s="11">
        <v>5010701</v>
      </c>
      <c r="F82" s="79" t="s">
        <v>655</v>
      </c>
      <c r="G82" s="11" t="str">
        <f t="shared" si="2"/>
        <v>50107014S-Tổ 68</v>
      </c>
      <c r="H82" s="99">
        <v>44561</v>
      </c>
      <c r="I82" s="102">
        <v>40909</v>
      </c>
    </row>
    <row r="83" spans="1:9" x14ac:dyDescent="0.2">
      <c r="A83" s="79" t="s">
        <v>453</v>
      </c>
      <c r="B83" s="79" t="s">
        <v>656</v>
      </c>
      <c r="C83" s="79" t="s">
        <v>497</v>
      </c>
      <c r="D83" s="11">
        <v>50107</v>
      </c>
      <c r="E83" s="11">
        <v>5010701</v>
      </c>
      <c r="F83" s="79" t="s">
        <v>657</v>
      </c>
      <c r="G83" s="11" t="str">
        <f t="shared" si="2"/>
        <v>50107014T-Tổ 69</v>
      </c>
      <c r="H83" s="99">
        <v>44561</v>
      </c>
      <c r="I83" s="102">
        <v>40909</v>
      </c>
    </row>
    <row r="84" spans="1:9" x14ac:dyDescent="0.2">
      <c r="A84" s="79" t="s">
        <v>453</v>
      </c>
      <c r="B84" s="79" t="s">
        <v>658</v>
      </c>
      <c r="C84" s="79" t="s">
        <v>497</v>
      </c>
      <c r="D84" s="11">
        <v>50107</v>
      </c>
      <c r="E84" s="11">
        <v>5010701</v>
      </c>
      <c r="F84" s="79" t="s">
        <v>659</v>
      </c>
      <c r="G84" s="11" t="str">
        <f t="shared" si="2"/>
        <v>50107014U-Tổ 70</v>
      </c>
      <c r="H84" s="99">
        <v>44561</v>
      </c>
      <c r="I84" s="102">
        <v>40909</v>
      </c>
    </row>
    <row r="85" spans="1:9" x14ac:dyDescent="0.2">
      <c r="A85" s="79" t="s">
        <v>453</v>
      </c>
      <c r="B85" s="79" t="s">
        <v>660</v>
      </c>
      <c r="C85" s="79" t="s">
        <v>497</v>
      </c>
      <c r="D85" s="11">
        <v>50107</v>
      </c>
      <c r="E85" s="11">
        <v>5010701</v>
      </c>
      <c r="F85" s="79" t="s">
        <v>661</v>
      </c>
      <c r="G85" s="11" t="str">
        <f t="shared" si="2"/>
        <v>50107014V-Tổ 71</v>
      </c>
      <c r="H85" s="99">
        <v>44561</v>
      </c>
      <c r="I85" s="102">
        <v>40909</v>
      </c>
    </row>
    <row r="86" spans="1:9" x14ac:dyDescent="0.2">
      <c r="A86" s="79" t="s">
        <v>453</v>
      </c>
      <c r="B86" s="79" t="s">
        <v>662</v>
      </c>
      <c r="C86" s="79" t="s">
        <v>497</v>
      </c>
      <c r="D86" s="11">
        <v>50107</v>
      </c>
      <c r="E86" s="11">
        <v>5010701</v>
      </c>
      <c r="F86" s="79" t="s">
        <v>663</v>
      </c>
      <c r="G86" s="11" t="str">
        <f t="shared" si="2"/>
        <v>50107014W-Tổ 72</v>
      </c>
      <c r="H86" s="99">
        <v>44561</v>
      </c>
      <c r="I86" s="102">
        <v>40909</v>
      </c>
    </row>
    <row r="87" spans="1:9" x14ac:dyDescent="0.2">
      <c r="A87" s="79" t="s">
        <v>453</v>
      </c>
      <c r="B87" s="79" t="s">
        <v>664</v>
      </c>
      <c r="C87" s="79" t="s">
        <v>497</v>
      </c>
      <c r="D87" s="11">
        <v>50107</v>
      </c>
      <c r="E87" s="11">
        <v>5010701</v>
      </c>
      <c r="F87" s="79" t="s">
        <v>665</v>
      </c>
      <c r="G87" s="11" t="str">
        <f t="shared" si="2"/>
        <v>50107014X-Tổ 73</v>
      </c>
      <c r="H87" s="99">
        <v>44561</v>
      </c>
      <c r="I87" s="102">
        <v>40909</v>
      </c>
    </row>
    <row r="88" spans="1:9" x14ac:dyDescent="0.2">
      <c r="A88" s="79" t="s">
        <v>453</v>
      </c>
      <c r="B88" s="79" t="s">
        <v>666</v>
      </c>
      <c r="C88" s="79" t="s">
        <v>497</v>
      </c>
      <c r="D88" s="11">
        <v>50107</v>
      </c>
      <c r="E88" s="11">
        <v>5010701</v>
      </c>
      <c r="F88" s="79" t="s">
        <v>667</v>
      </c>
      <c r="G88" s="11" t="str">
        <f t="shared" si="2"/>
        <v>50107014Y-Tổ 74</v>
      </c>
      <c r="H88" s="99">
        <v>44561</v>
      </c>
      <c r="I88" s="102">
        <v>40909</v>
      </c>
    </row>
    <row r="89" spans="1:9" x14ac:dyDescent="0.2">
      <c r="A89" s="79" t="s">
        <v>453</v>
      </c>
      <c r="B89" s="79" t="s">
        <v>668</v>
      </c>
      <c r="C89" s="79" t="s">
        <v>497</v>
      </c>
      <c r="D89" s="11">
        <v>50107</v>
      </c>
      <c r="E89" s="11">
        <v>5010701</v>
      </c>
      <c r="F89" s="79" t="s">
        <v>669</v>
      </c>
      <c r="G89" s="11" t="str">
        <f t="shared" si="2"/>
        <v>50107014Z-Tổ 75</v>
      </c>
      <c r="H89" s="99">
        <v>44561</v>
      </c>
      <c r="I89" s="102">
        <v>40909</v>
      </c>
    </row>
    <row r="90" spans="1:9" x14ac:dyDescent="0.2">
      <c r="A90" s="79" t="s">
        <v>453</v>
      </c>
      <c r="B90" s="79" t="s">
        <v>670</v>
      </c>
      <c r="C90" s="79" t="s">
        <v>497</v>
      </c>
      <c r="D90" s="11">
        <v>50107</v>
      </c>
      <c r="E90" s="11">
        <v>5010701</v>
      </c>
      <c r="F90" s="79" t="s">
        <v>671</v>
      </c>
      <c r="G90" s="11" t="str">
        <f t="shared" si="2"/>
        <v>501070150-Tổ 76</v>
      </c>
      <c r="H90" s="99">
        <v>44561</v>
      </c>
      <c r="I90" s="102">
        <v>40909</v>
      </c>
    </row>
    <row r="91" spans="1:9" x14ac:dyDescent="0.2">
      <c r="A91" s="79" t="s">
        <v>453</v>
      </c>
      <c r="B91" s="79" t="s">
        <v>672</v>
      </c>
      <c r="C91" s="79" t="s">
        <v>497</v>
      </c>
      <c r="D91" s="11">
        <v>50107</v>
      </c>
      <c r="E91" s="11">
        <v>5010701</v>
      </c>
      <c r="F91" s="79" t="s">
        <v>673</v>
      </c>
      <c r="G91" s="11" t="str">
        <f t="shared" si="2"/>
        <v>501070151-Tổ 77</v>
      </c>
      <c r="H91" s="99">
        <v>44561</v>
      </c>
      <c r="I91" s="102">
        <v>40909</v>
      </c>
    </row>
    <row r="92" spans="1:9" x14ac:dyDescent="0.2">
      <c r="A92" s="79" t="s">
        <v>453</v>
      </c>
      <c r="B92" s="79" t="s">
        <v>674</v>
      </c>
      <c r="C92" s="79" t="s">
        <v>497</v>
      </c>
      <c r="D92" s="11">
        <v>50107</v>
      </c>
      <c r="E92" s="11">
        <v>5010701</v>
      </c>
      <c r="F92" s="79" t="s">
        <v>675</v>
      </c>
      <c r="G92" s="11" t="str">
        <f t="shared" si="2"/>
        <v>501070152-Tổ 78</v>
      </c>
      <c r="H92" s="99">
        <v>44561</v>
      </c>
      <c r="I92" s="102">
        <v>40909</v>
      </c>
    </row>
    <row r="93" spans="1:9" x14ac:dyDescent="0.2">
      <c r="A93" s="79" t="s">
        <v>453</v>
      </c>
      <c r="B93" s="79" t="s">
        <v>676</v>
      </c>
      <c r="C93" s="79" t="s">
        <v>497</v>
      </c>
      <c r="D93" s="11">
        <v>50107</v>
      </c>
      <c r="E93" s="11">
        <v>5010701</v>
      </c>
      <c r="F93" s="79" t="s">
        <v>677</v>
      </c>
      <c r="G93" s="11" t="str">
        <f t="shared" si="2"/>
        <v>501070153-Tổ 79</v>
      </c>
      <c r="H93" s="99">
        <v>44561</v>
      </c>
      <c r="I93" s="102">
        <v>40909</v>
      </c>
    </row>
    <row r="94" spans="1:9" x14ac:dyDescent="0.2">
      <c r="A94" s="79" t="s">
        <v>453</v>
      </c>
      <c r="B94" s="79" t="s">
        <v>678</v>
      </c>
      <c r="C94" s="79" t="s">
        <v>497</v>
      </c>
      <c r="D94" s="11">
        <v>50107</v>
      </c>
      <c r="E94" s="11">
        <v>5010701</v>
      </c>
      <c r="F94" s="79" t="s">
        <v>679</v>
      </c>
      <c r="G94" s="11" t="str">
        <f t="shared" si="2"/>
        <v>501070154-Tổ 80</v>
      </c>
      <c r="H94" s="99">
        <v>44561</v>
      </c>
      <c r="I94" s="102">
        <v>40909</v>
      </c>
    </row>
    <row r="95" spans="1:9" x14ac:dyDescent="0.2">
      <c r="A95" s="79" t="s">
        <v>453</v>
      </c>
      <c r="B95" s="79" t="s">
        <v>680</v>
      </c>
      <c r="C95" s="79" t="s">
        <v>497</v>
      </c>
      <c r="D95" s="11">
        <v>50107</v>
      </c>
      <c r="E95" s="11">
        <v>5010701</v>
      </c>
      <c r="F95" s="79" t="s">
        <v>681</v>
      </c>
      <c r="G95" s="11" t="str">
        <f t="shared" si="2"/>
        <v>501070155-Tổ 81</v>
      </c>
      <c r="H95" s="99">
        <v>44561</v>
      </c>
      <c r="I95" s="102">
        <v>40909</v>
      </c>
    </row>
    <row r="96" spans="1:9" x14ac:dyDescent="0.2">
      <c r="A96" s="79" t="s">
        <v>453</v>
      </c>
      <c r="B96" s="79" t="s">
        <v>682</v>
      </c>
      <c r="C96" s="79" t="s">
        <v>497</v>
      </c>
      <c r="D96" s="11">
        <v>50107</v>
      </c>
      <c r="E96" s="11">
        <v>5010701</v>
      </c>
      <c r="F96" s="79" t="s">
        <v>683</v>
      </c>
      <c r="G96" s="11" t="str">
        <f t="shared" si="2"/>
        <v>501070156-Tổ 82</v>
      </c>
      <c r="H96" s="99">
        <v>44561</v>
      </c>
      <c r="I96" s="102">
        <v>40909</v>
      </c>
    </row>
    <row r="97" spans="1:9" x14ac:dyDescent="0.2">
      <c r="A97" s="79" t="s">
        <v>453</v>
      </c>
      <c r="B97" s="79" t="s">
        <v>684</v>
      </c>
      <c r="C97" s="79" t="s">
        <v>497</v>
      </c>
      <c r="D97" s="11">
        <v>50107</v>
      </c>
      <c r="E97" s="11">
        <v>5010701</v>
      </c>
      <c r="F97" s="79" t="s">
        <v>685</v>
      </c>
      <c r="G97" s="11" t="str">
        <f t="shared" si="2"/>
        <v>501070157-Tổ 83</v>
      </c>
      <c r="H97" s="99">
        <v>44561</v>
      </c>
      <c r="I97" s="102">
        <v>40909</v>
      </c>
    </row>
    <row r="98" spans="1:9" x14ac:dyDescent="0.2">
      <c r="A98" s="79" t="s">
        <v>453</v>
      </c>
      <c r="B98" s="79" t="s">
        <v>686</v>
      </c>
      <c r="C98" s="79" t="s">
        <v>497</v>
      </c>
      <c r="D98" s="11">
        <v>50107</v>
      </c>
      <c r="E98" s="11">
        <v>5010701</v>
      </c>
      <c r="F98" s="79" t="s">
        <v>687</v>
      </c>
      <c r="G98" s="11" t="str">
        <f t="shared" ref="G98:G115" si="3">B98&amp;"-"&amp;F98</f>
        <v>501070158-Tổ 84</v>
      </c>
      <c r="H98" s="99">
        <v>44561</v>
      </c>
      <c r="I98" s="102">
        <v>40909</v>
      </c>
    </row>
    <row r="99" spans="1:9" x14ac:dyDescent="0.2">
      <c r="A99" s="79" t="s">
        <v>453</v>
      </c>
      <c r="B99" s="79" t="s">
        <v>688</v>
      </c>
      <c r="C99" s="79" t="s">
        <v>497</v>
      </c>
      <c r="D99" s="11">
        <v>50107</v>
      </c>
      <c r="E99" s="11">
        <v>5010701</v>
      </c>
      <c r="F99" s="79" t="s">
        <v>689</v>
      </c>
      <c r="G99" s="11" t="str">
        <f t="shared" si="3"/>
        <v>501070159-Tổ 85</v>
      </c>
      <c r="H99" s="99">
        <v>44561</v>
      </c>
      <c r="I99" s="102">
        <v>40909</v>
      </c>
    </row>
    <row r="100" spans="1:9" x14ac:dyDescent="0.2">
      <c r="A100" s="79" t="s">
        <v>453</v>
      </c>
      <c r="B100" s="79" t="s">
        <v>690</v>
      </c>
      <c r="C100" s="79" t="s">
        <v>497</v>
      </c>
      <c r="D100" s="11">
        <v>50107</v>
      </c>
      <c r="E100" s="11">
        <v>5010701</v>
      </c>
      <c r="F100" s="79" t="s">
        <v>691</v>
      </c>
      <c r="G100" s="11" t="str">
        <f t="shared" si="3"/>
        <v>50107015A-Tổ 86</v>
      </c>
      <c r="H100" s="99">
        <v>44561</v>
      </c>
      <c r="I100" s="102">
        <v>40909</v>
      </c>
    </row>
    <row r="101" spans="1:9" x14ac:dyDescent="0.2">
      <c r="A101" s="79" t="s">
        <v>453</v>
      </c>
      <c r="B101" s="79" t="s">
        <v>692</v>
      </c>
      <c r="C101" s="79" t="s">
        <v>497</v>
      </c>
      <c r="D101" s="11">
        <v>50107</v>
      </c>
      <c r="E101" s="11">
        <v>5010701</v>
      </c>
      <c r="F101" s="79" t="s">
        <v>693</v>
      </c>
      <c r="G101" s="11" t="str">
        <f t="shared" si="3"/>
        <v>50107015B-Tổ 87</v>
      </c>
      <c r="H101" s="99">
        <v>44561</v>
      </c>
      <c r="I101" s="102">
        <v>40909</v>
      </c>
    </row>
    <row r="102" spans="1:9" x14ac:dyDescent="0.2">
      <c r="A102" s="79" t="s">
        <v>453</v>
      </c>
      <c r="B102" s="79" t="s">
        <v>694</v>
      </c>
      <c r="C102" s="79" t="s">
        <v>497</v>
      </c>
      <c r="D102" s="11">
        <v>50107</v>
      </c>
      <c r="E102" s="11">
        <v>5010701</v>
      </c>
      <c r="F102" s="79" t="s">
        <v>695</v>
      </c>
      <c r="G102" s="11" t="str">
        <f t="shared" si="3"/>
        <v>50107015C-Tổ 88</v>
      </c>
      <c r="H102" s="99">
        <v>44561</v>
      </c>
      <c r="I102" s="102">
        <v>40909</v>
      </c>
    </row>
    <row r="103" spans="1:9" x14ac:dyDescent="0.2">
      <c r="A103" s="79" t="s">
        <v>453</v>
      </c>
      <c r="B103" s="79" t="s">
        <v>696</v>
      </c>
      <c r="C103" s="79" t="s">
        <v>497</v>
      </c>
      <c r="D103" s="11">
        <v>50107</v>
      </c>
      <c r="E103" s="11">
        <v>5010701</v>
      </c>
      <c r="F103" s="79" t="s">
        <v>697</v>
      </c>
      <c r="G103" s="11" t="str">
        <f t="shared" si="3"/>
        <v>50107015D-Tổ 89</v>
      </c>
      <c r="H103" s="99">
        <v>44561</v>
      </c>
      <c r="I103" s="102">
        <v>40909</v>
      </c>
    </row>
    <row r="104" spans="1:9" x14ac:dyDescent="0.2">
      <c r="A104" s="79" t="s">
        <v>453</v>
      </c>
      <c r="B104" s="79" t="s">
        <v>698</v>
      </c>
      <c r="C104" s="79" t="s">
        <v>497</v>
      </c>
      <c r="D104" s="11">
        <v>50107</v>
      </c>
      <c r="E104" s="11">
        <v>5010701</v>
      </c>
      <c r="F104" s="79" t="s">
        <v>699</v>
      </c>
      <c r="G104" s="11" t="str">
        <f t="shared" si="3"/>
        <v>50107015E-Tổ 90</v>
      </c>
      <c r="H104" s="99">
        <v>44561</v>
      </c>
      <c r="I104" s="102">
        <v>40909</v>
      </c>
    </row>
    <row r="105" spans="1:9" x14ac:dyDescent="0.2">
      <c r="A105" s="79" t="s">
        <v>453</v>
      </c>
      <c r="B105" s="79" t="s">
        <v>700</v>
      </c>
      <c r="C105" s="79" t="s">
        <v>497</v>
      </c>
      <c r="D105" s="11">
        <v>50107</v>
      </c>
      <c r="E105" s="11">
        <v>5010701</v>
      </c>
      <c r="F105" s="79" t="s">
        <v>701</v>
      </c>
      <c r="G105" s="11" t="str">
        <f t="shared" si="3"/>
        <v>50107015F-Tổ 91</v>
      </c>
      <c r="H105" s="99">
        <v>44561</v>
      </c>
      <c r="I105" s="102">
        <v>40909</v>
      </c>
    </row>
    <row r="106" spans="1:9" x14ac:dyDescent="0.2">
      <c r="A106" s="79" t="s">
        <v>453</v>
      </c>
      <c r="B106" s="79" t="s">
        <v>702</v>
      </c>
      <c r="C106" s="79" t="s">
        <v>497</v>
      </c>
      <c r="D106" s="11">
        <v>50107</v>
      </c>
      <c r="E106" s="11">
        <v>5010701</v>
      </c>
      <c r="F106" s="79" t="s">
        <v>703</v>
      </c>
      <c r="G106" s="11" t="str">
        <f t="shared" si="3"/>
        <v>50107015G-Tổ 92</v>
      </c>
      <c r="H106" s="99">
        <v>44561</v>
      </c>
      <c r="I106" s="102">
        <v>40909</v>
      </c>
    </row>
    <row r="107" spans="1:9" x14ac:dyDescent="0.2">
      <c r="A107" s="79" t="s">
        <v>453</v>
      </c>
      <c r="B107" s="79" t="s">
        <v>704</v>
      </c>
      <c r="C107" s="79" t="s">
        <v>497</v>
      </c>
      <c r="D107" s="11">
        <v>50107</v>
      </c>
      <c r="E107" s="11">
        <v>5010701</v>
      </c>
      <c r="F107" s="79" t="s">
        <v>705</v>
      </c>
      <c r="G107" s="11" t="str">
        <f t="shared" si="3"/>
        <v>50107015H-Tổ 93</v>
      </c>
      <c r="H107" s="99">
        <v>44561</v>
      </c>
      <c r="I107" s="102">
        <v>40909</v>
      </c>
    </row>
    <row r="108" spans="1:9" x14ac:dyDescent="0.2">
      <c r="A108" s="79" t="s">
        <v>453</v>
      </c>
      <c r="B108" s="79" t="s">
        <v>706</v>
      </c>
      <c r="C108" s="79" t="s">
        <v>497</v>
      </c>
      <c r="D108" s="11">
        <v>50107</v>
      </c>
      <c r="E108" s="11">
        <v>5010701</v>
      </c>
      <c r="F108" s="79" t="s">
        <v>707</v>
      </c>
      <c r="G108" s="11" t="str">
        <f t="shared" si="3"/>
        <v>50107015I-Tổ 94</v>
      </c>
      <c r="H108" s="99">
        <v>44561</v>
      </c>
      <c r="I108" s="102">
        <v>40909</v>
      </c>
    </row>
    <row r="109" spans="1:9" x14ac:dyDescent="0.2">
      <c r="A109" s="79" t="s">
        <v>453</v>
      </c>
      <c r="B109" s="79" t="s">
        <v>708</v>
      </c>
      <c r="C109" s="79" t="s">
        <v>497</v>
      </c>
      <c r="D109" s="11">
        <v>50107</v>
      </c>
      <c r="E109" s="11">
        <v>5010701</v>
      </c>
      <c r="F109" s="79" t="s">
        <v>709</v>
      </c>
      <c r="G109" s="11" t="str">
        <f t="shared" si="3"/>
        <v>50107015J-Tổ 95</v>
      </c>
      <c r="H109" s="99">
        <v>44561</v>
      </c>
      <c r="I109" s="102">
        <v>40909</v>
      </c>
    </row>
    <row r="110" spans="1:9" x14ac:dyDescent="0.2">
      <c r="A110" s="79" t="s">
        <v>453</v>
      </c>
      <c r="B110" s="79" t="s">
        <v>710</v>
      </c>
      <c r="C110" s="79" t="s">
        <v>497</v>
      </c>
      <c r="D110" s="11">
        <v>50107</v>
      </c>
      <c r="E110" s="11">
        <v>5010701</v>
      </c>
      <c r="F110" s="79" t="s">
        <v>711</v>
      </c>
      <c r="G110" s="11" t="str">
        <f t="shared" si="3"/>
        <v>50107015K-Tổ 96</v>
      </c>
      <c r="H110" s="99">
        <v>44561</v>
      </c>
      <c r="I110" s="102">
        <v>40909</v>
      </c>
    </row>
    <row r="111" spans="1:9" x14ac:dyDescent="0.2">
      <c r="A111" s="79" t="s">
        <v>453</v>
      </c>
      <c r="B111" s="79" t="s">
        <v>712</v>
      </c>
      <c r="C111" s="79" t="s">
        <v>497</v>
      </c>
      <c r="D111" s="11">
        <v>50107</v>
      </c>
      <c r="E111" s="11">
        <v>5010701</v>
      </c>
      <c r="F111" s="79" t="s">
        <v>713</v>
      </c>
      <c r="G111" s="11" t="str">
        <f t="shared" si="3"/>
        <v>50107015L-Tổ 97</v>
      </c>
      <c r="H111" s="99">
        <v>44561</v>
      </c>
      <c r="I111" s="102">
        <v>40909</v>
      </c>
    </row>
    <row r="112" spans="1:9" x14ac:dyDescent="0.2">
      <c r="A112" s="79" t="s">
        <v>453</v>
      </c>
      <c r="B112" s="79" t="s">
        <v>714</v>
      </c>
      <c r="C112" s="79" t="s">
        <v>497</v>
      </c>
      <c r="D112" s="11">
        <v>50107</v>
      </c>
      <c r="E112" s="11">
        <v>5010701</v>
      </c>
      <c r="F112" s="79" t="s">
        <v>715</v>
      </c>
      <c r="G112" s="11" t="str">
        <f t="shared" si="3"/>
        <v>50107015M-Tổ 98</v>
      </c>
      <c r="H112" s="99">
        <v>44561</v>
      </c>
      <c r="I112" s="102">
        <v>40909</v>
      </c>
    </row>
    <row r="113" spans="1:9" x14ac:dyDescent="0.2">
      <c r="A113" s="79" t="s">
        <v>453</v>
      </c>
      <c r="B113" s="79" t="s">
        <v>716</v>
      </c>
      <c r="C113" s="79" t="s">
        <v>497</v>
      </c>
      <c r="D113" s="11">
        <v>50107</v>
      </c>
      <c r="E113" s="11">
        <v>5010701</v>
      </c>
      <c r="F113" s="79" t="s">
        <v>717</v>
      </c>
      <c r="G113" s="11" t="str">
        <f t="shared" si="3"/>
        <v>50107015N-Tổ 99</v>
      </c>
      <c r="H113" s="99">
        <v>44561</v>
      </c>
      <c r="I113" s="102">
        <v>40909</v>
      </c>
    </row>
    <row r="114" spans="1:9" x14ac:dyDescent="0.2">
      <c r="A114" s="79" t="s">
        <v>453</v>
      </c>
      <c r="B114" s="79" t="s">
        <v>718</v>
      </c>
      <c r="C114" s="79" t="s">
        <v>497</v>
      </c>
      <c r="D114" s="11">
        <v>50107</v>
      </c>
      <c r="E114" s="11">
        <v>5010701</v>
      </c>
      <c r="F114" s="79" t="s">
        <v>719</v>
      </c>
      <c r="G114" s="11" t="str">
        <f t="shared" si="3"/>
        <v>50107015O-Tổ 100</v>
      </c>
      <c r="H114" s="99">
        <v>44561</v>
      </c>
      <c r="I114" s="102">
        <v>40909</v>
      </c>
    </row>
    <row r="115" spans="1:9" x14ac:dyDescent="0.2">
      <c r="A115" s="79" t="s">
        <v>453</v>
      </c>
      <c r="B115" s="79" t="s">
        <v>720</v>
      </c>
      <c r="C115" s="79" t="s">
        <v>497</v>
      </c>
      <c r="D115" s="11">
        <v>50107</v>
      </c>
      <c r="E115" s="11">
        <v>5010701</v>
      </c>
      <c r="F115" s="79" t="s">
        <v>721</v>
      </c>
      <c r="G115" s="11" t="str">
        <f t="shared" si="3"/>
        <v>50107015P-Tổ 40</v>
      </c>
      <c r="H115" s="99"/>
      <c r="I115" s="102">
        <v>40909</v>
      </c>
    </row>
  </sheetData>
  <sheetProtection algorithmName="SHA-512" hashValue="9qnIQL3Exxg+739U92UjCs3yVbBCpO7YsngYG78NO1ArhX17mosH18PbTthCDhx0VDZDRr8ZPcWYOTN67Ig4zw==" saltValue="BcQbhVC4LI8UVQnBwS8m2Q==" spinCount="100000" sheet="1" objects="1" scenarios="1" formatCells="0" formatColumns="0" formatRows="0" insertColumns="0" insertRows="0" insertHyperlinks="0" deleteColumns="0" deleteRows="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J1068"/>
  <sheetViews>
    <sheetView topLeftCell="A2" workbookViewId="0"/>
  </sheetViews>
  <sheetFormatPr baseColWidth="10" defaultColWidth="13.6640625" defaultRowHeight="15" x14ac:dyDescent="0.2"/>
  <cols>
    <col min="1" max="1" width="13.6640625" style="113"/>
    <col min="2" max="4" width="13.6640625" style="1"/>
    <col min="5" max="5" width="35.5" style="113" customWidth="1"/>
    <col min="6" max="6" width="23.33203125" style="1" customWidth="1"/>
    <col min="7" max="10" width="13.6640625" style="1"/>
  </cols>
  <sheetData>
    <row r="1" spans="1:10" x14ac:dyDescent="0.2">
      <c r="A1" s="112" t="s">
        <v>0</v>
      </c>
      <c r="B1" s="10" t="s">
        <v>2</v>
      </c>
      <c r="C1" s="10" t="s">
        <v>23</v>
      </c>
      <c r="D1" s="10" t="s">
        <v>27</v>
      </c>
      <c r="E1" s="112" t="s">
        <v>28</v>
      </c>
      <c r="F1" s="10" t="s">
        <v>29</v>
      </c>
      <c r="G1" s="10" t="s">
        <v>6</v>
      </c>
      <c r="H1" s="10" t="s">
        <v>7</v>
      </c>
      <c r="I1" s="10" t="s">
        <v>8</v>
      </c>
      <c r="J1" s="10" t="s">
        <v>9</v>
      </c>
    </row>
    <row r="2" spans="1:10" x14ac:dyDescent="0.2">
      <c r="A2" s="79" t="s">
        <v>453</v>
      </c>
      <c r="B2" s="11">
        <v>501</v>
      </c>
      <c r="C2" s="11">
        <v>50107</v>
      </c>
      <c r="D2" s="79" t="s">
        <v>722</v>
      </c>
      <c r="E2" s="79" t="s">
        <v>723</v>
      </c>
      <c r="F2" s="11" t="str">
        <f t="shared" ref="F2:F65" si="0">D2&amp;"-"&amp;E2</f>
        <v>000-Chưa xác định</v>
      </c>
      <c r="G2" s="99">
        <v>40909</v>
      </c>
      <c r="H2" s="99">
        <v>44561</v>
      </c>
      <c r="I2" s="11"/>
      <c r="J2" s="11"/>
    </row>
    <row r="3" spans="1:10" x14ac:dyDescent="0.2">
      <c r="A3" s="79" t="s">
        <v>453</v>
      </c>
      <c r="B3" s="11">
        <v>501</v>
      </c>
      <c r="C3" s="11">
        <v>50107</v>
      </c>
      <c r="D3" s="79" t="s">
        <v>454</v>
      </c>
      <c r="E3" s="79" t="s">
        <v>724</v>
      </c>
      <c r="F3" s="11" t="str">
        <f t="shared" si="0"/>
        <v>001-An Dương Vương</v>
      </c>
      <c r="G3" s="99">
        <v>40909</v>
      </c>
      <c r="H3" s="99">
        <v>44561</v>
      </c>
      <c r="I3" s="11"/>
      <c r="J3" s="11"/>
    </row>
    <row r="4" spans="1:10" x14ac:dyDescent="0.2">
      <c r="A4" s="79" t="s">
        <v>453</v>
      </c>
      <c r="B4" s="11">
        <v>501</v>
      </c>
      <c r="C4" s="11">
        <v>50107</v>
      </c>
      <c r="D4" s="79" t="s">
        <v>456</v>
      </c>
      <c r="E4" s="79" t="s">
        <v>725</v>
      </c>
      <c r="F4" s="11" t="str">
        <f t="shared" si="0"/>
        <v>002-An Thượng 1</v>
      </c>
      <c r="G4" s="99">
        <v>40909</v>
      </c>
      <c r="H4" s="99">
        <v>44561</v>
      </c>
      <c r="I4" s="11"/>
      <c r="J4" s="11"/>
    </row>
    <row r="5" spans="1:10" x14ac:dyDescent="0.2">
      <c r="A5" s="79" t="s">
        <v>453</v>
      </c>
      <c r="B5" s="11">
        <v>501</v>
      </c>
      <c r="C5" s="11">
        <v>50107</v>
      </c>
      <c r="D5" s="79" t="s">
        <v>458</v>
      </c>
      <c r="E5" s="79" t="s">
        <v>726</v>
      </c>
      <c r="F5" s="11" t="str">
        <f t="shared" si="0"/>
        <v>003-An Thượng 2</v>
      </c>
      <c r="G5" s="99">
        <v>40909</v>
      </c>
      <c r="H5" s="99">
        <v>44561</v>
      </c>
      <c r="I5" s="11"/>
      <c r="J5" s="11"/>
    </row>
    <row r="6" spans="1:10" x14ac:dyDescent="0.2">
      <c r="A6" s="79" t="s">
        <v>453</v>
      </c>
      <c r="B6" s="11">
        <v>501</v>
      </c>
      <c r="C6" s="11">
        <v>50107</v>
      </c>
      <c r="D6" s="79" t="s">
        <v>460</v>
      </c>
      <c r="E6" s="79" t="s">
        <v>727</v>
      </c>
      <c r="F6" s="11" t="str">
        <f t="shared" si="0"/>
        <v>004-An Thượng 3</v>
      </c>
      <c r="G6" s="99">
        <v>40909</v>
      </c>
      <c r="H6" s="99">
        <v>44561</v>
      </c>
      <c r="I6" s="11"/>
      <c r="J6" s="11"/>
    </row>
    <row r="7" spans="1:10" x14ac:dyDescent="0.2">
      <c r="A7" s="79" t="s">
        <v>453</v>
      </c>
      <c r="B7" s="11">
        <v>501</v>
      </c>
      <c r="C7" s="11">
        <v>50107</v>
      </c>
      <c r="D7" s="79" t="s">
        <v>466</v>
      </c>
      <c r="E7" s="79" t="s">
        <v>728</v>
      </c>
      <c r="F7" s="11" t="str">
        <f t="shared" si="0"/>
        <v>005-An Thượng 4</v>
      </c>
      <c r="G7" s="99">
        <v>40909</v>
      </c>
      <c r="H7" s="99">
        <v>44561</v>
      </c>
      <c r="I7" s="11"/>
      <c r="J7" s="11"/>
    </row>
    <row r="8" spans="1:10" x14ac:dyDescent="0.2">
      <c r="A8" s="79" t="s">
        <v>453</v>
      </c>
      <c r="B8" s="11">
        <v>501</v>
      </c>
      <c r="C8" s="11">
        <v>50107</v>
      </c>
      <c r="D8" s="79" t="s">
        <v>468</v>
      </c>
      <c r="E8" s="79" t="s">
        <v>729</v>
      </c>
      <c r="F8" s="11" t="str">
        <f t="shared" si="0"/>
        <v>006-An Thượng 5</v>
      </c>
      <c r="G8" s="99">
        <v>40909</v>
      </c>
      <c r="H8" s="99">
        <v>44561</v>
      </c>
      <c r="I8" s="11"/>
      <c r="J8" s="11"/>
    </row>
    <row r="9" spans="1:10" x14ac:dyDescent="0.2">
      <c r="A9" s="79" t="s">
        <v>453</v>
      </c>
      <c r="B9" s="11">
        <v>501</v>
      </c>
      <c r="C9" s="11">
        <v>50107</v>
      </c>
      <c r="D9" s="79" t="s">
        <v>470</v>
      </c>
      <c r="E9" s="79" t="s">
        <v>730</v>
      </c>
      <c r="F9" s="11" t="str">
        <f t="shared" si="0"/>
        <v>007-An Thượng 6</v>
      </c>
      <c r="G9" s="99">
        <v>40909</v>
      </c>
      <c r="H9" s="99">
        <v>44561</v>
      </c>
      <c r="I9" s="11"/>
      <c r="J9" s="11"/>
    </row>
    <row r="10" spans="1:10" x14ac:dyDescent="0.2">
      <c r="A10" s="79" t="s">
        <v>453</v>
      </c>
      <c r="B10" s="11">
        <v>501</v>
      </c>
      <c r="C10" s="11">
        <v>50107</v>
      </c>
      <c r="D10" s="79" t="s">
        <v>472</v>
      </c>
      <c r="E10" s="79" t="s">
        <v>731</v>
      </c>
      <c r="F10" s="11" t="str">
        <f t="shared" si="0"/>
        <v>008-An Thượng 7</v>
      </c>
      <c r="G10" s="99">
        <v>40909</v>
      </c>
      <c r="H10" s="99">
        <v>44561</v>
      </c>
      <c r="I10" s="11"/>
      <c r="J10" s="11"/>
    </row>
    <row r="11" spans="1:10" x14ac:dyDescent="0.2">
      <c r="A11" s="79" t="s">
        <v>453</v>
      </c>
      <c r="B11" s="11">
        <v>501</v>
      </c>
      <c r="C11" s="11">
        <v>50107</v>
      </c>
      <c r="D11" s="79" t="s">
        <v>474</v>
      </c>
      <c r="E11" s="79" t="s">
        <v>732</v>
      </c>
      <c r="F11" s="11" t="str">
        <f t="shared" si="0"/>
        <v>009-An Thượng 8</v>
      </c>
      <c r="G11" s="99">
        <v>40909</v>
      </c>
      <c r="H11" s="99">
        <v>44561</v>
      </c>
      <c r="I11" s="11"/>
      <c r="J11" s="11"/>
    </row>
    <row r="12" spans="1:10" x14ac:dyDescent="0.2">
      <c r="A12" s="79" t="s">
        <v>453</v>
      </c>
      <c r="B12" s="11">
        <v>501</v>
      </c>
      <c r="C12" s="11">
        <v>50107</v>
      </c>
      <c r="D12" s="79" t="s">
        <v>476</v>
      </c>
      <c r="E12" s="79" t="s">
        <v>733</v>
      </c>
      <c r="F12" s="11" t="str">
        <f t="shared" si="0"/>
        <v>010-An Thượng 9</v>
      </c>
      <c r="G12" s="99">
        <v>40909</v>
      </c>
      <c r="H12" s="99">
        <v>44561</v>
      </c>
      <c r="I12" s="11"/>
      <c r="J12" s="11"/>
    </row>
    <row r="13" spans="1:10" x14ac:dyDescent="0.2">
      <c r="A13" s="79" t="s">
        <v>453</v>
      </c>
      <c r="B13" s="11">
        <v>501</v>
      </c>
      <c r="C13" s="11">
        <v>50107</v>
      </c>
      <c r="D13" s="79" t="s">
        <v>478</v>
      </c>
      <c r="E13" s="79" t="s">
        <v>734</v>
      </c>
      <c r="F13" s="11" t="str">
        <f t="shared" si="0"/>
        <v>011-An Thượng 10</v>
      </c>
      <c r="G13" s="99">
        <v>40909</v>
      </c>
      <c r="H13" s="99">
        <v>44561</v>
      </c>
      <c r="I13" s="11"/>
      <c r="J13" s="11"/>
    </row>
    <row r="14" spans="1:10" x14ac:dyDescent="0.2">
      <c r="A14" s="79" t="s">
        <v>453</v>
      </c>
      <c r="B14" s="11">
        <v>501</v>
      </c>
      <c r="C14" s="11">
        <v>50107</v>
      </c>
      <c r="D14" s="79" t="s">
        <v>480</v>
      </c>
      <c r="E14" s="79" t="s">
        <v>735</v>
      </c>
      <c r="F14" s="11" t="str">
        <f t="shared" si="0"/>
        <v>012-An Thượng 11</v>
      </c>
      <c r="G14" s="99">
        <v>40909</v>
      </c>
      <c r="H14" s="99">
        <v>44561</v>
      </c>
      <c r="I14" s="11"/>
      <c r="J14" s="11"/>
    </row>
    <row r="15" spans="1:10" x14ac:dyDescent="0.2">
      <c r="A15" s="79" t="s">
        <v>453</v>
      </c>
      <c r="B15" s="11">
        <v>501</v>
      </c>
      <c r="C15" s="11">
        <v>50107</v>
      </c>
      <c r="D15" s="79" t="s">
        <v>736</v>
      </c>
      <c r="E15" s="79" t="s">
        <v>737</v>
      </c>
      <c r="F15" s="11" t="str">
        <f t="shared" si="0"/>
        <v>013-An Thượng 12</v>
      </c>
      <c r="G15" s="99">
        <v>40909</v>
      </c>
      <c r="H15" s="99">
        <v>44561</v>
      </c>
      <c r="I15" s="11"/>
      <c r="J15" s="11"/>
    </row>
    <row r="16" spans="1:10" x14ac:dyDescent="0.2">
      <c r="A16" s="79" t="s">
        <v>453</v>
      </c>
      <c r="B16" s="11">
        <v>501</v>
      </c>
      <c r="C16" s="11">
        <v>50107</v>
      </c>
      <c r="D16" s="79" t="s">
        <v>738</v>
      </c>
      <c r="E16" s="79" t="s">
        <v>739</v>
      </c>
      <c r="F16" s="11" t="str">
        <f t="shared" si="0"/>
        <v>014-An Thượng 14</v>
      </c>
      <c r="G16" s="99">
        <v>40909</v>
      </c>
      <c r="H16" s="99">
        <v>44561</v>
      </c>
      <c r="I16" s="11"/>
      <c r="J16" s="11"/>
    </row>
    <row r="17" spans="1:10" x14ac:dyDescent="0.2">
      <c r="A17" s="79" t="s">
        <v>453</v>
      </c>
      <c r="B17" s="11">
        <v>501</v>
      </c>
      <c r="C17" s="11">
        <v>50107</v>
      </c>
      <c r="D17" s="79" t="s">
        <v>740</v>
      </c>
      <c r="E17" s="79" t="s">
        <v>741</v>
      </c>
      <c r="F17" s="11" t="str">
        <f t="shared" si="0"/>
        <v>015-An Thượng 15</v>
      </c>
      <c r="G17" s="99">
        <v>40909</v>
      </c>
      <c r="H17" s="99">
        <v>44561</v>
      </c>
      <c r="I17" s="11"/>
      <c r="J17" s="11"/>
    </row>
    <row r="18" spans="1:10" x14ac:dyDescent="0.2">
      <c r="A18" s="79" t="s">
        <v>453</v>
      </c>
      <c r="B18" s="11">
        <v>501</v>
      </c>
      <c r="C18" s="11">
        <v>50107</v>
      </c>
      <c r="D18" s="79" t="s">
        <v>742</v>
      </c>
      <c r="E18" s="79" t="s">
        <v>743</v>
      </c>
      <c r="F18" s="11" t="str">
        <f t="shared" si="0"/>
        <v>016-An Thượng 16</v>
      </c>
      <c r="G18" s="99">
        <v>40909</v>
      </c>
      <c r="H18" s="99">
        <v>44561</v>
      </c>
      <c r="I18" s="11"/>
      <c r="J18" s="11"/>
    </row>
    <row r="19" spans="1:10" x14ac:dyDescent="0.2">
      <c r="A19" s="79" t="s">
        <v>453</v>
      </c>
      <c r="B19" s="11">
        <v>501</v>
      </c>
      <c r="C19" s="11">
        <v>50107</v>
      </c>
      <c r="D19" s="79" t="s">
        <v>744</v>
      </c>
      <c r="E19" s="79" t="s">
        <v>745</v>
      </c>
      <c r="F19" s="11" t="str">
        <f t="shared" si="0"/>
        <v>017-An Thượng 17</v>
      </c>
      <c r="G19" s="99">
        <v>40909</v>
      </c>
      <c r="H19" s="99">
        <v>44561</v>
      </c>
      <c r="I19" s="11"/>
      <c r="J19" s="11"/>
    </row>
    <row r="20" spans="1:10" x14ac:dyDescent="0.2">
      <c r="A20" s="79" t="s">
        <v>453</v>
      </c>
      <c r="B20" s="11">
        <v>501</v>
      </c>
      <c r="C20" s="11">
        <v>50107</v>
      </c>
      <c r="D20" s="79" t="s">
        <v>746</v>
      </c>
      <c r="E20" s="79" t="s">
        <v>747</v>
      </c>
      <c r="F20" s="11" t="str">
        <f t="shared" si="0"/>
        <v>018-An Thượng 18</v>
      </c>
      <c r="G20" s="99">
        <v>40909</v>
      </c>
      <c r="H20" s="99">
        <v>44561</v>
      </c>
      <c r="I20" s="11"/>
      <c r="J20" s="11"/>
    </row>
    <row r="21" spans="1:10" x14ac:dyDescent="0.2">
      <c r="A21" s="79" t="s">
        <v>453</v>
      </c>
      <c r="B21" s="11">
        <v>501</v>
      </c>
      <c r="C21" s="11">
        <v>50107</v>
      </c>
      <c r="D21" s="79" t="s">
        <v>748</v>
      </c>
      <c r="E21" s="79" t="s">
        <v>749</v>
      </c>
      <c r="F21" s="11" t="str">
        <f t="shared" si="0"/>
        <v>019-An Thượng 19</v>
      </c>
      <c r="G21" s="99">
        <v>40909</v>
      </c>
      <c r="H21" s="99">
        <v>44561</v>
      </c>
      <c r="I21" s="11"/>
      <c r="J21" s="11"/>
    </row>
    <row r="22" spans="1:10" x14ac:dyDescent="0.2">
      <c r="A22" s="79" t="s">
        <v>453</v>
      </c>
      <c r="B22" s="11">
        <v>501</v>
      </c>
      <c r="C22" s="11">
        <v>50107</v>
      </c>
      <c r="D22" s="79" t="s">
        <v>750</v>
      </c>
      <c r="E22" s="79" t="s">
        <v>751</v>
      </c>
      <c r="F22" s="11" t="str">
        <f t="shared" si="0"/>
        <v>020-Bà Huyện Thanh Quan</v>
      </c>
      <c r="G22" s="99">
        <v>40909</v>
      </c>
      <c r="H22" s="99">
        <v>44561</v>
      </c>
      <c r="I22" s="11"/>
      <c r="J22" s="11"/>
    </row>
    <row r="23" spans="1:10" x14ac:dyDescent="0.2">
      <c r="A23" s="79" t="s">
        <v>453</v>
      </c>
      <c r="B23" s="11">
        <v>501</v>
      </c>
      <c r="C23" s="11">
        <v>50107</v>
      </c>
      <c r="D23" s="79" t="s">
        <v>752</v>
      </c>
      <c r="E23" s="79" t="s">
        <v>753</v>
      </c>
      <c r="F23" s="11" t="str">
        <f t="shared" si="0"/>
        <v>021-Châu Thị Vĩnh Tế</v>
      </c>
      <c r="G23" s="99">
        <v>40909</v>
      </c>
      <c r="H23" s="99">
        <v>44561</v>
      </c>
      <c r="I23" s="11"/>
      <c r="J23" s="11"/>
    </row>
    <row r="24" spans="1:10" x14ac:dyDescent="0.2">
      <c r="A24" s="79" t="s">
        <v>453</v>
      </c>
      <c r="B24" s="11">
        <v>501</v>
      </c>
      <c r="C24" s="11">
        <v>50107</v>
      </c>
      <c r="D24" s="79" t="s">
        <v>754</v>
      </c>
      <c r="E24" s="79" t="s">
        <v>755</v>
      </c>
      <c r="F24" s="11" t="str">
        <f t="shared" si="0"/>
        <v>022-Chế Lan Viên</v>
      </c>
      <c r="G24" s="99">
        <v>40909</v>
      </c>
      <c r="H24" s="99">
        <v>44561</v>
      </c>
      <c r="I24" s="11"/>
      <c r="J24" s="11"/>
    </row>
    <row r="25" spans="1:10" x14ac:dyDescent="0.2">
      <c r="A25" s="79" t="s">
        <v>453</v>
      </c>
      <c r="B25" s="11">
        <v>501</v>
      </c>
      <c r="C25" s="11">
        <v>50107</v>
      </c>
      <c r="D25" s="79" t="s">
        <v>756</v>
      </c>
      <c r="E25" s="79" t="s">
        <v>757</v>
      </c>
      <c r="F25" s="11" t="str">
        <f t="shared" si="0"/>
        <v>023-Chương Dương</v>
      </c>
      <c r="G25" s="99">
        <v>40909</v>
      </c>
      <c r="H25" s="99">
        <v>44561</v>
      </c>
      <c r="I25" s="11"/>
      <c r="J25" s="11"/>
    </row>
    <row r="26" spans="1:10" x14ac:dyDescent="0.2">
      <c r="A26" s="79" t="s">
        <v>453</v>
      </c>
      <c r="B26" s="11">
        <v>501</v>
      </c>
      <c r="C26" s="11">
        <v>50107</v>
      </c>
      <c r="D26" s="79" t="s">
        <v>758</v>
      </c>
      <c r="E26" s="79" t="s">
        <v>759</v>
      </c>
      <c r="F26" s="11" t="str">
        <f t="shared" si="0"/>
        <v>024-Dương Khuê</v>
      </c>
      <c r="G26" s="99">
        <v>40909</v>
      </c>
      <c r="H26" s="99">
        <v>44561</v>
      </c>
      <c r="I26" s="11"/>
      <c r="J26" s="11"/>
    </row>
    <row r="27" spans="1:10" x14ac:dyDescent="0.2">
      <c r="A27" s="79" t="s">
        <v>453</v>
      </c>
      <c r="B27" s="11">
        <v>501</v>
      </c>
      <c r="C27" s="11">
        <v>50107</v>
      </c>
      <c r="D27" s="79" t="s">
        <v>760</v>
      </c>
      <c r="E27" s="79" t="s">
        <v>761</v>
      </c>
      <c r="F27" s="11" t="str">
        <f t="shared" si="0"/>
        <v>025-Đa Mặn 1</v>
      </c>
      <c r="G27" s="99">
        <v>40909</v>
      </c>
      <c r="H27" s="99">
        <v>44561</v>
      </c>
      <c r="I27" s="11"/>
      <c r="J27" s="11"/>
    </row>
    <row r="28" spans="1:10" x14ac:dyDescent="0.2">
      <c r="A28" s="79" t="s">
        <v>453</v>
      </c>
      <c r="B28" s="11">
        <v>501</v>
      </c>
      <c r="C28" s="11">
        <v>50107</v>
      </c>
      <c r="D28" s="79" t="s">
        <v>762</v>
      </c>
      <c r="E28" s="79" t="s">
        <v>763</v>
      </c>
      <c r="F28" s="11" t="str">
        <f t="shared" si="0"/>
        <v>026-Đa Mặn 2</v>
      </c>
      <c r="G28" s="99">
        <v>40909</v>
      </c>
      <c r="H28" s="99">
        <v>44561</v>
      </c>
      <c r="I28" s="11"/>
      <c r="J28" s="11"/>
    </row>
    <row r="29" spans="1:10" x14ac:dyDescent="0.2">
      <c r="A29" s="79" t="s">
        <v>453</v>
      </c>
      <c r="B29" s="11">
        <v>501</v>
      </c>
      <c r="C29" s="11">
        <v>50107</v>
      </c>
      <c r="D29" s="79" t="s">
        <v>764</v>
      </c>
      <c r="E29" s="79" t="s">
        <v>765</v>
      </c>
      <c r="F29" s="11" t="str">
        <f t="shared" si="0"/>
        <v>027-Đa Mặn 3</v>
      </c>
      <c r="G29" s="99">
        <v>40909</v>
      </c>
      <c r="H29" s="99">
        <v>44561</v>
      </c>
      <c r="I29" s="11"/>
      <c r="J29" s="11"/>
    </row>
    <row r="30" spans="1:10" x14ac:dyDescent="0.2">
      <c r="A30" s="79" t="s">
        <v>453</v>
      </c>
      <c r="B30" s="11">
        <v>501</v>
      </c>
      <c r="C30" s="11">
        <v>50107</v>
      </c>
      <c r="D30" s="79" t="s">
        <v>766</v>
      </c>
      <c r="E30" s="79" t="s">
        <v>767</v>
      </c>
      <c r="F30" s="11" t="str">
        <f t="shared" si="0"/>
        <v>028-Đa Mặn 4</v>
      </c>
      <c r="G30" s="99">
        <v>40909</v>
      </c>
      <c r="H30" s="99">
        <v>44561</v>
      </c>
      <c r="I30" s="11"/>
      <c r="J30" s="11"/>
    </row>
    <row r="31" spans="1:10" x14ac:dyDescent="0.2">
      <c r="A31" s="79" t="s">
        <v>453</v>
      </c>
      <c r="B31" s="11">
        <v>501</v>
      </c>
      <c r="C31" s="11">
        <v>50107</v>
      </c>
      <c r="D31" s="79" t="s">
        <v>768</v>
      </c>
      <c r="E31" s="79" t="s">
        <v>769</v>
      </c>
      <c r="F31" s="11" t="str">
        <f t="shared" si="0"/>
        <v>029-Đa Mặn 5</v>
      </c>
      <c r="G31" s="99">
        <v>40909</v>
      </c>
      <c r="H31" s="99">
        <v>44561</v>
      </c>
      <c r="I31" s="11"/>
      <c r="J31" s="11"/>
    </row>
    <row r="32" spans="1:10" x14ac:dyDescent="0.2">
      <c r="A32" s="79" t="s">
        <v>453</v>
      </c>
      <c r="B32" s="11">
        <v>501</v>
      </c>
      <c r="C32" s="11">
        <v>50107</v>
      </c>
      <c r="D32" s="79" t="s">
        <v>770</v>
      </c>
      <c r="E32" s="79" t="s">
        <v>771</v>
      </c>
      <c r="F32" s="11" t="str">
        <f t="shared" si="0"/>
        <v>030-Đa Mặn 6</v>
      </c>
      <c r="G32" s="99">
        <v>40909</v>
      </c>
      <c r="H32" s="99">
        <v>44561</v>
      </c>
      <c r="I32" s="11"/>
      <c r="J32" s="11"/>
    </row>
    <row r="33" spans="1:10" x14ac:dyDescent="0.2">
      <c r="A33" s="79" t="s">
        <v>453</v>
      </c>
      <c r="B33" s="11">
        <v>501</v>
      </c>
      <c r="C33" s="11">
        <v>50107</v>
      </c>
      <c r="D33" s="79" t="s">
        <v>772</v>
      </c>
      <c r="E33" s="79" t="s">
        <v>773</v>
      </c>
      <c r="F33" s="11" t="str">
        <f t="shared" si="0"/>
        <v>031-Đa Mặn 7</v>
      </c>
      <c r="G33" s="99">
        <v>40909</v>
      </c>
      <c r="H33" s="99">
        <v>44561</v>
      </c>
      <c r="I33" s="11"/>
      <c r="J33" s="11"/>
    </row>
    <row r="34" spans="1:10" x14ac:dyDescent="0.2">
      <c r="A34" s="79" t="s">
        <v>453</v>
      </c>
      <c r="B34" s="11">
        <v>501</v>
      </c>
      <c r="C34" s="11">
        <v>50107</v>
      </c>
      <c r="D34" s="79" t="s">
        <v>774</v>
      </c>
      <c r="E34" s="79" t="s">
        <v>775</v>
      </c>
      <c r="F34" s="11" t="str">
        <f t="shared" si="0"/>
        <v>032-Hàm Tử</v>
      </c>
      <c r="G34" s="99">
        <v>40909</v>
      </c>
      <c r="H34" s="99">
        <v>44561</v>
      </c>
      <c r="I34" s="11"/>
      <c r="J34" s="11"/>
    </row>
    <row r="35" spans="1:10" x14ac:dyDescent="0.2">
      <c r="A35" s="79" t="s">
        <v>453</v>
      </c>
      <c r="B35" s="11">
        <v>501</v>
      </c>
      <c r="C35" s="11">
        <v>50107</v>
      </c>
      <c r="D35" s="79" t="s">
        <v>776</v>
      </c>
      <c r="E35" s="79" t="s">
        <v>777</v>
      </c>
      <c r="F35" s="11" t="str">
        <f t="shared" si="0"/>
        <v>033-Hoài Thanh</v>
      </c>
      <c r="G35" s="99">
        <v>40909</v>
      </c>
      <c r="H35" s="99">
        <v>44561</v>
      </c>
      <c r="I35" s="11"/>
      <c r="J35" s="11"/>
    </row>
    <row r="36" spans="1:10" x14ac:dyDescent="0.2">
      <c r="A36" s="79" t="s">
        <v>453</v>
      </c>
      <c r="B36" s="11">
        <v>501</v>
      </c>
      <c r="C36" s="11">
        <v>50107</v>
      </c>
      <c r="D36" s="79" t="s">
        <v>778</v>
      </c>
      <c r="E36" s="79" t="s">
        <v>779</v>
      </c>
      <c r="F36" s="11" t="str">
        <f t="shared" si="0"/>
        <v>034-Hoàng Kế Viêm</v>
      </c>
      <c r="G36" s="99">
        <v>40909</v>
      </c>
      <c r="H36" s="99">
        <v>44561</v>
      </c>
      <c r="I36" s="11"/>
      <c r="J36" s="11"/>
    </row>
    <row r="37" spans="1:10" x14ac:dyDescent="0.2">
      <c r="A37" s="79" t="s">
        <v>453</v>
      </c>
      <c r="B37" s="11">
        <v>501</v>
      </c>
      <c r="C37" s="11">
        <v>50107</v>
      </c>
      <c r="D37" s="79" t="s">
        <v>780</v>
      </c>
      <c r="E37" s="79" t="s">
        <v>781</v>
      </c>
      <c r="F37" s="11" t="str">
        <f t="shared" si="0"/>
        <v>035-Hồ Huân Nghiệp</v>
      </c>
      <c r="G37" s="99">
        <v>40909</v>
      </c>
      <c r="H37" s="99">
        <v>44561</v>
      </c>
      <c r="I37" s="11"/>
      <c r="J37" s="11"/>
    </row>
    <row r="38" spans="1:10" x14ac:dyDescent="0.2">
      <c r="A38" s="79" t="s">
        <v>453</v>
      </c>
      <c r="B38" s="11">
        <v>501</v>
      </c>
      <c r="C38" s="11">
        <v>50107</v>
      </c>
      <c r="D38" s="79" t="s">
        <v>782</v>
      </c>
      <c r="E38" s="79" t="s">
        <v>783</v>
      </c>
      <c r="F38" s="11" t="str">
        <f t="shared" si="0"/>
        <v>036-Hồ Xuân Hương</v>
      </c>
      <c r="G38" s="99">
        <v>40909</v>
      </c>
      <c r="H38" s="99">
        <v>44561</v>
      </c>
      <c r="I38" s="11"/>
      <c r="J38" s="11"/>
    </row>
    <row r="39" spans="1:10" x14ac:dyDescent="0.2">
      <c r="A39" s="79" t="s">
        <v>453</v>
      </c>
      <c r="B39" s="11">
        <v>501</v>
      </c>
      <c r="C39" s="11">
        <v>50107</v>
      </c>
      <c r="D39" s="79" t="s">
        <v>784</v>
      </c>
      <c r="E39" s="79" t="s">
        <v>785</v>
      </c>
      <c r="F39" s="11" t="str">
        <f t="shared" si="0"/>
        <v>037-Lê Văn Hưu</v>
      </c>
      <c r="G39" s="99">
        <v>40909</v>
      </c>
      <c r="H39" s="99">
        <v>44561</v>
      </c>
      <c r="I39" s="11"/>
      <c r="J39" s="11"/>
    </row>
    <row r="40" spans="1:10" x14ac:dyDescent="0.2">
      <c r="A40" s="79" t="s">
        <v>453</v>
      </c>
      <c r="B40" s="11">
        <v>501</v>
      </c>
      <c r="C40" s="11">
        <v>50107</v>
      </c>
      <c r="D40" s="79" t="s">
        <v>786</v>
      </c>
      <c r="E40" s="79" t="s">
        <v>787</v>
      </c>
      <c r="F40" s="11" t="str">
        <f t="shared" si="0"/>
        <v>038-Mỹ An 1</v>
      </c>
      <c r="G40" s="99">
        <v>40909</v>
      </c>
      <c r="H40" s="99">
        <v>44561</v>
      </c>
      <c r="I40" s="11"/>
      <c r="J40" s="11"/>
    </row>
    <row r="41" spans="1:10" x14ac:dyDescent="0.2">
      <c r="A41" s="79" t="s">
        <v>453</v>
      </c>
      <c r="B41" s="11">
        <v>501</v>
      </c>
      <c r="C41" s="11">
        <v>50107</v>
      </c>
      <c r="D41" s="79" t="s">
        <v>788</v>
      </c>
      <c r="E41" s="79" t="s">
        <v>789</v>
      </c>
      <c r="F41" s="11" t="str">
        <f t="shared" si="0"/>
        <v>039-Mỹ An 2</v>
      </c>
      <c r="G41" s="99">
        <v>40909</v>
      </c>
      <c r="H41" s="99">
        <v>44561</v>
      </c>
      <c r="I41" s="11"/>
      <c r="J41" s="11"/>
    </row>
    <row r="42" spans="1:10" x14ac:dyDescent="0.2">
      <c r="A42" s="79" t="s">
        <v>453</v>
      </c>
      <c r="B42" s="11">
        <v>501</v>
      </c>
      <c r="C42" s="11">
        <v>50107</v>
      </c>
      <c r="D42" s="79" t="s">
        <v>790</v>
      </c>
      <c r="E42" s="79" t="s">
        <v>791</v>
      </c>
      <c r="F42" s="11" t="str">
        <f t="shared" si="0"/>
        <v>040-Mỹ An 3</v>
      </c>
      <c r="G42" s="99">
        <v>40909</v>
      </c>
      <c r="H42" s="99">
        <v>44561</v>
      </c>
      <c r="I42" s="11"/>
      <c r="J42" s="11"/>
    </row>
    <row r="43" spans="1:10" x14ac:dyDescent="0.2">
      <c r="A43" s="79" t="s">
        <v>453</v>
      </c>
      <c r="B43" s="11">
        <v>501</v>
      </c>
      <c r="C43" s="11">
        <v>50107</v>
      </c>
      <c r="D43" s="79" t="s">
        <v>792</v>
      </c>
      <c r="E43" s="79" t="s">
        <v>793</v>
      </c>
      <c r="F43" s="11" t="str">
        <f t="shared" si="0"/>
        <v>041-Mỹ An 4</v>
      </c>
      <c r="G43" s="99">
        <v>40909</v>
      </c>
      <c r="H43" s="99">
        <v>44561</v>
      </c>
      <c r="I43" s="11"/>
      <c r="J43" s="11"/>
    </row>
    <row r="44" spans="1:10" x14ac:dyDescent="0.2">
      <c r="A44" s="79" t="s">
        <v>453</v>
      </c>
      <c r="B44" s="11">
        <v>501</v>
      </c>
      <c r="C44" s="11">
        <v>50107</v>
      </c>
      <c r="D44" s="79" t="s">
        <v>794</v>
      </c>
      <c r="E44" s="79" t="s">
        <v>795</v>
      </c>
      <c r="F44" s="11" t="str">
        <f t="shared" si="0"/>
        <v>042-Mỹ An 5</v>
      </c>
      <c r="G44" s="99">
        <v>40909</v>
      </c>
      <c r="H44" s="99">
        <v>44561</v>
      </c>
      <c r="I44" s="11"/>
      <c r="J44" s="11"/>
    </row>
    <row r="45" spans="1:10" x14ac:dyDescent="0.2">
      <c r="A45" s="79" t="s">
        <v>453</v>
      </c>
      <c r="B45" s="11">
        <v>501</v>
      </c>
      <c r="C45" s="11">
        <v>50107</v>
      </c>
      <c r="D45" s="79" t="s">
        <v>796</v>
      </c>
      <c r="E45" s="79" t="s">
        <v>797</v>
      </c>
      <c r="F45" s="11" t="str">
        <f t="shared" si="0"/>
        <v>043-Mỹ An 6</v>
      </c>
      <c r="G45" s="99">
        <v>40909</v>
      </c>
      <c r="H45" s="99">
        <v>44561</v>
      </c>
      <c r="I45" s="11"/>
      <c r="J45" s="11"/>
    </row>
    <row r="46" spans="1:10" x14ac:dyDescent="0.2">
      <c r="A46" s="79" t="s">
        <v>453</v>
      </c>
      <c r="B46" s="11">
        <v>501</v>
      </c>
      <c r="C46" s="11">
        <v>50107</v>
      </c>
      <c r="D46" s="79" t="s">
        <v>798</v>
      </c>
      <c r="E46" s="79" t="s">
        <v>799</v>
      </c>
      <c r="F46" s="11" t="str">
        <f t="shared" si="0"/>
        <v>044-Mỹ An 7</v>
      </c>
      <c r="G46" s="99">
        <v>40909</v>
      </c>
      <c r="H46" s="99">
        <v>44561</v>
      </c>
      <c r="I46" s="11"/>
      <c r="J46" s="11"/>
    </row>
    <row r="47" spans="1:10" x14ac:dyDescent="0.2">
      <c r="A47" s="79" t="s">
        <v>453</v>
      </c>
      <c r="B47" s="11">
        <v>501</v>
      </c>
      <c r="C47" s="11">
        <v>50107</v>
      </c>
      <c r="D47" s="79" t="s">
        <v>800</v>
      </c>
      <c r="E47" s="79" t="s">
        <v>801</v>
      </c>
      <c r="F47" s="11" t="str">
        <f t="shared" si="0"/>
        <v>045-Mỹ An 8</v>
      </c>
      <c r="G47" s="99">
        <v>40909</v>
      </c>
      <c r="H47" s="99">
        <v>44561</v>
      </c>
      <c r="I47" s="11"/>
      <c r="J47" s="11"/>
    </row>
    <row r="48" spans="1:10" x14ac:dyDescent="0.2">
      <c r="A48" s="79" t="s">
        <v>453</v>
      </c>
      <c r="B48" s="11">
        <v>501</v>
      </c>
      <c r="C48" s="11">
        <v>50107</v>
      </c>
      <c r="D48" s="79" t="s">
        <v>802</v>
      </c>
      <c r="E48" s="79" t="s">
        <v>803</v>
      </c>
      <c r="F48" s="11" t="str">
        <f t="shared" si="0"/>
        <v>046-Mỹ An 9</v>
      </c>
      <c r="G48" s="99">
        <v>40909</v>
      </c>
      <c r="H48" s="99">
        <v>44561</v>
      </c>
      <c r="I48" s="11"/>
      <c r="J48" s="11"/>
    </row>
    <row r="49" spans="1:10" x14ac:dyDescent="0.2">
      <c r="A49" s="79" t="s">
        <v>453</v>
      </c>
      <c r="B49" s="11">
        <v>501</v>
      </c>
      <c r="C49" s="11">
        <v>50107</v>
      </c>
      <c r="D49" s="79" t="s">
        <v>804</v>
      </c>
      <c r="E49" s="79" t="s">
        <v>805</v>
      </c>
      <c r="F49" s="11" t="str">
        <f t="shared" si="0"/>
        <v>047-Mỹ An 10</v>
      </c>
      <c r="G49" s="99">
        <v>40909</v>
      </c>
      <c r="H49" s="99">
        <v>44561</v>
      </c>
      <c r="I49" s="11"/>
      <c r="J49" s="11"/>
    </row>
    <row r="50" spans="1:10" x14ac:dyDescent="0.2">
      <c r="A50" s="79" t="s">
        <v>453</v>
      </c>
      <c r="B50" s="11">
        <v>501</v>
      </c>
      <c r="C50" s="11">
        <v>50107</v>
      </c>
      <c r="D50" s="79" t="s">
        <v>806</v>
      </c>
      <c r="E50" s="79" t="s">
        <v>807</v>
      </c>
      <c r="F50" s="11" t="str">
        <f t="shared" si="0"/>
        <v>048-Mỹ An 11</v>
      </c>
      <c r="G50" s="99">
        <v>40909</v>
      </c>
      <c r="H50" s="99">
        <v>44561</v>
      </c>
      <c r="I50" s="11"/>
      <c r="J50" s="11"/>
    </row>
    <row r="51" spans="1:10" x14ac:dyDescent="0.2">
      <c r="A51" s="79" t="s">
        <v>453</v>
      </c>
      <c r="B51" s="11">
        <v>501</v>
      </c>
      <c r="C51" s="11">
        <v>50107</v>
      </c>
      <c r="D51" s="79" t="s">
        <v>808</v>
      </c>
      <c r="E51" s="79" t="s">
        <v>809</v>
      </c>
      <c r="F51" s="11" t="str">
        <f t="shared" si="0"/>
        <v>049-Mỹ An 12</v>
      </c>
      <c r="G51" s="99">
        <v>40909</v>
      </c>
      <c r="H51" s="99">
        <v>44561</v>
      </c>
      <c r="I51" s="11"/>
      <c r="J51" s="11"/>
    </row>
    <row r="52" spans="1:10" x14ac:dyDescent="0.2">
      <c r="A52" s="79" t="s">
        <v>453</v>
      </c>
      <c r="B52" s="11">
        <v>501</v>
      </c>
      <c r="C52" s="11">
        <v>50107</v>
      </c>
      <c r="D52" s="79" t="s">
        <v>810</v>
      </c>
      <c r="E52" s="79" t="s">
        <v>811</v>
      </c>
      <c r="F52" s="11" t="str">
        <f t="shared" si="0"/>
        <v>050-Mỹ An 14</v>
      </c>
      <c r="G52" s="99">
        <v>40909</v>
      </c>
      <c r="H52" s="99">
        <v>44561</v>
      </c>
      <c r="I52" s="11"/>
      <c r="J52" s="11"/>
    </row>
    <row r="53" spans="1:10" x14ac:dyDescent="0.2">
      <c r="A53" s="79" t="s">
        <v>453</v>
      </c>
      <c r="B53" s="11">
        <v>501</v>
      </c>
      <c r="C53" s="11">
        <v>50107</v>
      </c>
      <c r="D53" s="79" t="s">
        <v>812</v>
      </c>
      <c r="E53" s="79" t="s">
        <v>813</v>
      </c>
      <c r="F53" s="11" t="str">
        <f t="shared" si="0"/>
        <v>051-Mỹ An 15</v>
      </c>
      <c r="G53" s="99">
        <v>40909</v>
      </c>
      <c r="H53" s="99">
        <v>44561</v>
      </c>
      <c r="I53" s="11"/>
      <c r="J53" s="11"/>
    </row>
    <row r="54" spans="1:10" x14ac:dyDescent="0.2">
      <c r="A54" s="79" t="s">
        <v>453</v>
      </c>
      <c r="B54" s="11">
        <v>501</v>
      </c>
      <c r="C54" s="11">
        <v>50107</v>
      </c>
      <c r="D54" s="79" t="s">
        <v>814</v>
      </c>
      <c r="E54" s="79" t="s">
        <v>815</v>
      </c>
      <c r="F54" s="11" t="str">
        <f t="shared" si="0"/>
        <v>052-Mỹ An 16</v>
      </c>
      <c r="G54" s="99">
        <v>40909</v>
      </c>
      <c r="H54" s="99">
        <v>44561</v>
      </c>
      <c r="I54" s="11"/>
      <c r="J54" s="11"/>
    </row>
    <row r="55" spans="1:10" x14ac:dyDescent="0.2">
      <c r="A55" s="79" t="s">
        <v>453</v>
      </c>
      <c r="B55" s="11">
        <v>501</v>
      </c>
      <c r="C55" s="11">
        <v>50107</v>
      </c>
      <c r="D55" s="79" t="s">
        <v>816</v>
      </c>
      <c r="E55" s="79" t="s">
        <v>817</v>
      </c>
      <c r="F55" s="11" t="str">
        <f t="shared" si="0"/>
        <v>053-Mỹ An 17</v>
      </c>
      <c r="G55" s="99">
        <v>40909</v>
      </c>
      <c r="H55" s="99">
        <v>44561</v>
      </c>
      <c r="I55" s="11"/>
      <c r="J55" s="11"/>
    </row>
    <row r="56" spans="1:10" x14ac:dyDescent="0.2">
      <c r="A56" s="79" t="s">
        <v>453</v>
      </c>
      <c r="B56" s="11">
        <v>501</v>
      </c>
      <c r="C56" s="11">
        <v>50107</v>
      </c>
      <c r="D56" s="79" t="s">
        <v>818</v>
      </c>
      <c r="E56" s="79" t="s">
        <v>819</v>
      </c>
      <c r="F56" s="11" t="str">
        <f t="shared" si="0"/>
        <v>054-Mỹ An 18</v>
      </c>
      <c r="G56" s="99">
        <v>40909</v>
      </c>
      <c r="H56" s="99">
        <v>44561</v>
      </c>
      <c r="I56" s="11"/>
      <c r="J56" s="11"/>
    </row>
    <row r="57" spans="1:10" x14ac:dyDescent="0.2">
      <c r="A57" s="79" t="s">
        <v>453</v>
      </c>
      <c r="B57" s="11">
        <v>501</v>
      </c>
      <c r="C57" s="11">
        <v>50107</v>
      </c>
      <c r="D57" s="79" t="s">
        <v>820</v>
      </c>
      <c r="E57" s="79" t="s">
        <v>821</v>
      </c>
      <c r="F57" s="11" t="str">
        <f t="shared" si="0"/>
        <v>055-Mỹ An 19</v>
      </c>
      <c r="G57" s="99">
        <v>40909</v>
      </c>
      <c r="H57" s="99">
        <v>44561</v>
      </c>
      <c r="I57" s="11"/>
      <c r="J57" s="11"/>
    </row>
    <row r="58" spans="1:10" x14ac:dyDescent="0.2">
      <c r="A58" s="79" t="s">
        <v>453</v>
      </c>
      <c r="B58" s="11">
        <v>501</v>
      </c>
      <c r="C58" s="11">
        <v>50107</v>
      </c>
      <c r="D58" s="79" t="s">
        <v>822</v>
      </c>
      <c r="E58" s="79" t="s">
        <v>823</v>
      </c>
      <c r="F58" s="11" t="str">
        <f t="shared" si="0"/>
        <v>056-Mỹ An 20</v>
      </c>
      <c r="G58" s="99">
        <v>40909</v>
      </c>
      <c r="H58" s="99">
        <v>44561</v>
      </c>
      <c r="I58" s="11"/>
      <c r="J58" s="11"/>
    </row>
    <row r="59" spans="1:10" x14ac:dyDescent="0.2">
      <c r="A59" s="79" t="s">
        <v>453</v>
      </c>
      <c r="B59" s="11">
        <v>501</v>
      </c>
      <c r="C59" s="11">
        <v>50107</v>
      </c>
      <c r="D59" s="79" t="s">
        <v>824</v>
      </c>
      <c r="E59" s="79" t="s">
        <v>825</v>
      </c>
      <c r="F59" s="11" t="str">
        <f t="shared" si="0"/>
        <v>057-Mỹ An 21</v>
      </c>
      <c r="G59" s="99">
        <v>40909</v>
      </c>
      <c r="H59" s="99">
        <v>44561</v>
      </c>
      <c r="I59" s="11"/>
      <c r="J59" s="11"/>
    </row>
    <row r="60" spans="1:10" x14ac:dyDescent="0.2">
      <c r="A60" s="79" t="s">
        <v>453</v>
      </c>
      <c r="B60" s="11">
        <v>501</v>
      </c>
      <c r="C60" s="11">
        <v>50107</v>
      </c>
      <c r="D60" s="79" t="s">
        <v>826</v>
      </c>
      <c r="E60" s="79" t="s">
        <v>827</v>
      </c>
      <c r="F60" s="11" t="str">
        <f t="shared" si="0"/>
        <v>058-Mỹ An 22</v>
      </c>
      <c r="G60" s="99">
        <v>40909</v>
      </c>
      <c r="H60" s="99">
        <v>44561</v>
      </c>
      <c r="I60" s="11"/>
      <c r="J60" s="11"/>
    </row>
    <row r="61" spans="1:10" x14ac:dyDescent="0.2">
      <c r="A61" s="79" t="s">
        <v>453</v>
      </c>
      <c r="B61" s="11">
        <v>501</v>
      </c>
      <c r="C61" s="11">
        <v>50107</v>
      </c>
      <c r="D61" s="79" t="s">
        <v>828</v>
      </c>
      <c r="E61" s="79" t="s">
        <v>829</v>
      </c>
      <c r="F61" s="11" t="str">
        <f t="shared" si="0"/>
        <v>059-Mỹ An 23</v>
      </c>
      <c r="G61" s="99">
        <v>40909</v>
      </c>
      <c r="H61" s="99">
        <v>44561</v>
      </c>
      <c r="I61" s="11"/>
      <c r="J61" s="11"/>
    </row>
    <row r="62" spans="1:10" x14ac:dyDescent="0.2">
      <c r="A62" s="79" t="s">
        <v>453</v>
      </c>
      <c r="B62" s="11">
        <v>501</v>
      </c>
      <c r="C62" s="11">
        <v>50107</v>
      </c>
      <c r="D62" s="79" t="s">
        <v>830</v>
      </c>
      <c r="E62" s="79" t="s">
        <v>831</v>
      </c>
      <c r="F62" s="11" t="str">
        <f t="shared" si="0"/>
        <v>060-Mỹ An 24</v>
      </c>
      <c r="G62" s="99">
        <v>40909</v>
      </c>
      <c r="H62" s="99">
        <v>44561</v>
      </c>
      <c r="I62" s="11"/>
      <c r="J62" s="11"/>
    </row>
    <row r="63" spans="1:10" x14ac:dyDescent="0.2">
      <c r="A63" s="79" t="s">
        <v>453</v>
      </c>
      <c r="B63" s="11">
        <v>501</v>
      </c>
      <c r="C63" s="11">
        <v>50107</v>
      </c>
      <c r="D63" s="79" t="s">
        <v>832</v>
      </c>
      <c r="E63" s="79" t="s">
        <v>833</v>
      </c>
      <c r="F63" s="11" t="str">
        <f t="shared" si="0"/>
        <v>061-Mỹ An 25</v>
      </c>
      <c r="G63" s="99">
        <v>40909</v>
      </c>
      <c r="H63" s="99">
        <v>44561</v>
      </c>
      <c r="I63" s="11"/>
      <c r="J63" s="11"/>
    </row>
    <row r="64" spans="1:10" x14ac:dyDescent="0.2">
      <c r="A64" s="79" t="s">
        <v>453</v>
      </c>
      <c r="B64" s="11">
        <v>501</v>
      </c>
      <c r="C64" s="11">
        <v>50107</v>
      </c>
      <c r="D64" s="79" t="s">
        <v>834</v>
      </c>
      <c r="E64" s="79" t="s">
        <v>835</v>
      </c>
      <c r="F64" s="11" t="str">
        <f t="shared" si="0"/>
        <v>062-Ngô Thì Sĩ</v>
      </c>
      <c r="G64" s="99">
        <v>40909</v>
      </c>
      <c r="H64" s="99">
        <v>44561</v>
      </c>
      <c r="I64" s="11"/>
      <c r="J64" s="11"/>
    </row>
    <row r="65" spans="1:10" x14ac:dyDescent="0.2">
      <c r="A65" s="79" t="s">
        <v>453</v>
      </c>
      <c r="B65" s="11">
        <v>501</v>
      </c>
      <c r="C65" s="11">
        <v>50107</v>
      </c>
      <c r="D65" s="79" t="s">
        <v>836</v>
      </c>
      <c r="E65" s="79" t="s">
        <v>837</v>
      </c>
      <c r="F65" s="11" t="str">
        <f t="shared" si="0"/>
        <v>063-Ngũ Hành Sơn</v>
      </c>
      <c r="G65" s="99">
        <v>40909</v>
      </c>
      <c r="H65" s="99">
        <v>44561</v>
      </c>
      <c r="I65" s="11"/>
      <c r="J65" s="11"/>
    </row>
    <row r="66" spans="1:10" x14ac:dyDescent="0.2">
      <c r="A66" s="79" t="s">
        <v>453</v>
      </c>
      <c r="B66" s="11">
        <v>501</v>
      </c>
      <c r="C66" s="11">
        <v>50107</v>
      </c>
      <c r="D66" s="79" t="s">
        <v>838</v>
      </c>
      <c r="E66" s="79" t="s">
        <v>839</v>
      </c>
      <c r="F66" s="11" t="str">
        <f t="shared" ref="F66:F129" si="1">D66&amp;"-"&amp;E66</f>
        <v>064-Nguyễn Tư Giản</v>
      </c>
      <c r="G66" s="99">
        <v>40909</v>
      </c>
      <c r="H66" s="99">
        <v>44561</v>
      </c>
      <c r="I66" s="11"/>
      <c r="J66" s="11"/>
    </row>
    <row r="67" spans="1:10" x14ac:dyDescent="0.2">
      <c r="A67" s="79" t="s">
        <v>453</v>
      </c>
      <c r="B67" s="11">
        <v>501</v>
      </c>
      <c r="C67" s="11">
        <v>50107</v>
      </c>
      <c r="D67" s="79" t="s">
        <v>840</v>
      </c>
      <c r="E67" s="79" t="s">
        <v>841</v>
      </c>
      <c r="F67" s="11" t="str">
        <f t="shared" si="1"/>
        <v>065-Nguyễn Văn Thoại</v>
      </c>
      <c r="G67" s="99">
        <v>40909</v>
      </c>
      <c r="H67" s="99">
        <v>44561</v>
      </c>
      <c r="I67" s="11"/>
      <c r="J67" s="11"/>
    </row>
    <row r="68" spans="1:10" x14ac:dyDescent="0.2">
      <c r="A68" s="79" t="s">
        <v>453</v>
      </c>
      <c r="B68" s="11">
        <v>501</v>
      </c>
      <c r="C68" s="11">
        <v>50107</v>
      </c>
      <c r="D68" s="79" t="s">
        <v>842</v>
      </c>
      <c r="E68" s="79" t="s">
        <v>843</v>
      </c>
      <c r="F68" s="11" t="str">
        <f t="shared" si="1"/>
        <v>066-Nguyễn Văn Trỗi</v>
      </c>
      <c r="G68" s="99">
        <v>40909</v>
      </c>
      <c r="H68" s="99">
        <v>44561</v>
      </c>
      <c r="I68" s="11"/>
      <c r="J68" s="11"/>
    </row>
    <row r="69" spans="1:10" x14ac:dyDescent="0.2">
      <c r="A69" s="79" t="s">
        <v>453</v>
      </c>
      <c r="B69" s="11">
        <v>501</v>
      </c>
      <c r="C69" s="11">
        <v>50107</v>
      </c>
      <c r="D69" s="79" t="s">
        <v>844</v>
      </c>
      <c r="E69" s="79" t="s">
        <v>845</v>
      </c>
      <c r="F69" s="11" t="str">
        <f t="shared" si="1"/>
        <v>067-Phạm Hữu Kính</v>
      </c>
      <c r="G69" s="99">
        <v>40909</v>
      </c>
      <c r="H69" s="99">
        <v>44561</v>
      </c>
      <c r="I69" s="11"/>
      <c r="J69" s="11"/>
    </row>
    <row r="70" spans="1:10" x14ac:dyDescent="0.2">
      <c r="A70" s="79" t="s">
        <v>453</v>
      </c>
      <c r="B70" s="11">
        <v>501</v>
      </c>
      <c r="C70" s="11">
        <v>50107</v>
      </c>
      <c r="D70" s="79" t="s">
        <v>846</v>
      </c>
      <c r="E70" s="79" t="s">
        <v>847</v>
      </c>
      <c r="F70" s="11" t="str">
        <f t="shared" si="1"/>
        <v>068-Phan Hành Sơn</v>
      </c>
      <c r="G70" s="99">
        <v>40909</v>
      </c>
      <c r="H70" s="99">
        <v>44561</v>
      </c>
      <c r="I70" s="11"/>
      <c r="J70" s="11"/>
    </row>
    <row r="71" spans="1:10" x14ac:dyDescent="0.2">
      <c r="A71" s="79" t="s">
        <v>453</v>
      </c>
      <c r="B71" s="11">
        <v>501</v>
      </c>
      <c r="C71" s="11">
        <v>50107</v>
      </c>
      <c r="D71" s="79" t="s">
        <v>848</v>
      </c>
      <c r="E71" s="79" t="s">
        <v>849</v>
      </c>
      <c r="F71" s="11" t="str">
        <f t="shared" si="1"/>
        <v>069-Phan Thúc Duyện</v>
      </c>
      <c r="G71" s="99">
        <v>40909</v>
      </c>
      <c r="H71" s="99">
        <v>44561</v>
      </c>
      <c r="I71" s="11"/>
      <c r="J71" s="11"/>
    </row>
    <row r="72" spans="1:10" x14ac:dyDescent="0.2">
      <c r="A72" s="79" t="s">
        <v>453</v>
      </c>
      <c r="B72" s="11">
        <v>501</v>
      </c>
      <c r="C72" s="11">
        <v>50107</v>
      </c>
      <c r="D72" s="79" t="s">
        <v>850</v>
      </c>
      <c r="E72" s="79" t="s">
        <v>851</v>
      </c>
      <c r="F72" s="11" t="str">
        <f t="shared" si="1"/>
        <v>070-Phan Tứ</v>
      </c>
      <c r="G72" s="99">
        <v>40909</v>
      </c>
      <c r="H72" s="99">
        <v>44561</v>
      </c>
      <c r="I72" s="11"/>
      <c r="J72" s="11"/>
    </row>
    <row r="73" spans="1:10" x14ac:dyDescent="0.2">
      <c r="A73" s="79" t="s">
        <v>453</v>
      </c>
      <c r="B73" s="11">
        <v>501</v>
      </c>
      <c r="C73" s="11">
        <v>50107</v>
      </c>
      <c r="D73" s="79" t="s">
        <v>852</v>
      </c>
      <c r="E73" s="79" t="s">
        <v>853</v>
      </c>
      <c r="F73" s="11" t="str">
        <f t="shared" si="1"/>
        <v>071-Tôn Thất Thiệp</v>
      </c>
      <c r="G73" s="99">
        <v>40909</v>
      </c>
      <c r="H73" s="99">
        <v>44561</v>
      </c>
      <c r="I73" s="11"/>
      <c r="J73" s="11"/>
    </row>
    <row r="74" spans="1:10" x14ac:dyDescent="0.2">
      <c r="A74" s="79" t="s">
        <v>453</v>
      </c>
      <c r="B74" s="11">
        <v>501</v>
      </c>
      <c r="C74" s="11">
        <v>50107</v>
      </c>
      <c r="D74" s="79" t="s">
        <v>854</v>
      </c>
      <c r="E74" s="79" t="s">
        <v>855</v>
      </c>
      <c r="F74" s="11" t="str">
        <f t="shared" si="1"/>
        <v>072-Trần Khánh Dư</v>
      </c>
      <c r="G74" s="99">
        <v>40909</v>
      </c>
      <c r="H74" s="99">
        <v>44561</v>
      </c>
      <c r="I74" s="11"/>
      <c r="J74" s="11"/>
    </row>
    <row r="75" spans="1:10" x14ac:dyDescent="0.2">
      <c r="A75" s="79" t="s">
        <v>453</v>
      </c>
      <c r="B75" s="11">
        <v>501</v>
      </c>
      <c r="C75" s="11">
        <v>50107</v>
      </c>
      <c r="D75" s="79" t="s">
        <v>856</v>
      </c>
      <c r="E75" s="79" t="s">
        <v>857</v>
      </c>
      <c r="F75" s="11" t="str">
        <f t="shared" si="1"/>
        <v>073-Trần Thị Lý</v>
      </c>
      <c r="G75" s="99">
        <v>40909</v>
      </c>
      <c r="H75" s="99">
        <v>44561</v>
      </c>
      <c r="I75" s="11"/>
      <c r="J75" s="11"/>
    </row>
    <row r="76" spans="1:10" x14ac:dyDescent="0.2">
      <c r="A76" s="79" t="s">
        <v>453</v>
      </c>
      <c r="B76" s="11">
        <v>501</v>
      </c>
      <c r="C76" s="11">
        <v>50107</v>
      </c>
      <c r="D76" s="79" t="s">
        <v>858</v>
      </c>
      <c r="E76" s="79" t="s">
        <v>859</v>
      </c>
      <c r="F76" s="11" t="str">
        <f t="shared" si="1"/>
        <v>074-Trần Văn Dư</v>
      </c>
      <c r="G76" s="99">
        <v>40909</v>
      </c>
      <c r="H76" s="99">
        <v>44561</v>
      </c>
      <c r="I76" s="11"/>
      <c r="J76" s="11"/>
    </row>
    <row r="77" spans="1:10" x14ac:dyDescent="0.2">
      <c r="A77" s="79" t="s">
        <v>453</v>
      </c>
      <c r="B77" s="11">
        <v>501</v>
      </c>
      <c r="C77" s="11">
        <v>50107</v>
      </c>
      <c r="D77" s="79" t="s">
        <v>860</v>
      </c>
      <c r="E77" s="79" t="s">
        <v>861</v>
      </c>
      <c r="F77" s="11" t="str">
        <f t="shared" si="1"/>
        <v>075-Võ Như Hưng</v>
      </c>
      <c r="G77" s="99">
        <v>40909</v>
      </c>
      <c r="H77" s="99">
        <v>44561</v>
      </c>
      <c r="I77" s="11"/>
      <c r="J77" s="11"/>
    </row>
    <row r="78" spans="1:10" x14ac:dyDescent="0.2">
      <c r="A78" s="79" t="s">
        <v>453</v>
      </c>
      <c r="B78" s="11">
        <v>501</v>
      </c>
      <c r="C78" s="11">
        <v>50107</v>
      </c>
      <c r="D78" s="79" t="s">
        <v>862</v>
      </c>
      <c r="E78" s="79" t="s">
        <v>863</v>
      </c>
      <c r="F78" s="11" t="str">
        <f t="shared" si="1"/>
        <v>076-Đường Q.hoạch MA-KM</v>
      </c>
      <c r="G78" s="99">
        <v>40909</v>
      </c>
      <c r="H78" s="99">
        <v>44561</v>
      </c>
      <c r="I78" s="11"/>
      <c r="J78" s="11"/>
    </row>
    <row r="79" spans="1:10" x14ac:dyDescent="0.2">
      <c r="A79" s="79" t="s">
        <v>453</v>
      </c>
      <c r="B79" s="11">
        <v>501</v>
      </c>
      <c r="C79" s="11">
        <v>50107</v>
      </c>
      <c r="D79" s="79" t="s">
        <v>864</v>
      </c>
      <c r="E79" s="79" t="s">
        <v>865</v>
      </c>
      <c r="F79" s="11" t="str">
        <f t="shared" si="1"/>
        <v>077-Đất ĐT-Vị trí 2</v>
      </c>
      <c r="G79" s="99">
        <v>40909</v>
      </c>
      <c r="H79" s="99">
        <v>44561</v>
      </c>
      <c r="I79" s="11"/>
      <c r="J79" s="11"/>
    </row>
    <row r="80" spans="1:10" x14ac:dyDescent="0.2">
      <c r="A80" s="79" t="s">
        <v>453</v>
      </c>
      <c r="B80" s="11">
        <v>501</v>
      </c>
      <c r="C80" s="11">
        <v>50107</v>
      </c>
      <c r="D80" s="79" t="s">
        <v>866</v>
      </c>
      <c r="E80" s="79" t="s">
        <v>867</v>
      </c>
      <c r="F80" s="11" t="str">
        <f t="shared" si="1"/>
        <v>078-Đất ĐT-Vị trí 3</v>
      </c>
      <c r="G80" s="99">
        <v>40909</v>
      </c>
      <c r="H80" s="99">
        <v>44561</v>
      </c>
      <c r="I80" s="11"/>
      <c r="J80" s="11"/>
    </row>
    <row r="81" spans="1:10" x14ac:dyDescent="0.2">
      <c r="A81" s="79" t="s">
        <v>453</v>
      </c>
      <c r="B81" s="11">
        <v>501</v>
      </c>
      <c r="C81" s="11">
        <v>50107</v>
      </c>
      <c r="D81" s="79" t="s">
        <v>868</v>
      </c>
      <c r="E81" s="79" t="s">
        <v>869</v>
      </c>
      <c r="F81" s="11" t="str">
        <f t="shared" si="1"/>
        <v>079-Đất ĐT-Vị trí 4</v>
      </c>
      <c r="G81" s="99">
        <v>40909</v>
      </c>
      <c r="H81" s="99">
        <v>44561</v>
      </c>
      <c r="I81" s="11"/>
      <c r="J81" s="11"/>
    </row>
    <row r="82" spans="1:10" x14ac:dyDescent="0.2">
      <c r="A82" s="79" t="s">
        <v>453</v>
      </c>
      <c r="B82" s="11">
        <v>501</v>
      </c>
      <c r="C82" s="11">
        <v>50107</v>
      </c>
      <c r="D82" s="79" t="s">
        <v>870</v>
      </c>
      <c r="E82" s="79" t="s">
        <v>871</v>
      </c>
      <c r="F82" s="11" t="str">
        <f t="shared" si="1"/>
        <v>080-Đất ĐT-Vị trí 5</v>
      </c>
      <c r="G82" s="99">
        <v>40909</v>
      </c>
      <c r="H82" s="99">
        <v>44561</v>
      </c>
      <c r="I82" s="11"/>
      <c r="J82" s="11"/>
    </row>
    <row r="83" spans="1:10" x14ac:dyDescent="0.2">
      <c r="A83" s="79" t="s">
        <v>453</v>
      </c>
      <c r="B83" s="11">
        <v>501</v>
      </c>
      <c r="C83" s="11">
        <v>50107</v>
      </c>
      <c r="D83" s="79" t="s">
        <v>872</v>
      </c>
      <c r="E83" s="79" t="s">
        <v>873</v>
      </c>
      <c r="F83" s="11" t="str">
        <f t="shared" si="1"/>
        <v>081-Bùi Tá Hán</v>
      </c>
      <c r="G83" s="99">
        <v>40909</v>
      </c>
      <c r="H83" s="99">
        <v>44561</v>
      </c>
      <c r="I83" s="11"/>
      <c r="J83" s="11"/>
    </row>
    <row r="84" spans="1:10" x14ac:dyDescent="0.2">
      <c r="A84" s="79" t="s">
        <v>453</v>
      </c>
      <c r="B84" s="11">
        <v>501</v>
      </c>
      <c r="C84" s="11">
        <v>50107</v>
      </c>
      <c r="D84" s="79" t="s">
        <v>874</v>
      </c>
      <c r="E84" s="79" t="s">
        <v>875</v>
      </c>
      <c r="F84" s="11" t="str">
        <f t="shared" si="1"/>
        <v>082-Hoàng Trọng Mậu</v>
      </c>
      <c r="G84" s="99">
        <v>40909</v>
      </c>
      <c r="H84" s="99">
        <v>44561</v>
      </c>
      <c r="I84" s="11"/>
      <c r="J84" s="11"/>
    </row>
    <row r="85" spans="1:10" x14ac:dyDescent="0.2">
      <c r="A85" s="79" t="s">
        <v>453</v>
      </c>
      <c r="B85" s="11">
        <v>501</v>
      </c>
      <c r="C85" s="11">
        <v>50107</v>
      </c>
      <c r="D85" s="79" t="s">
        <v>876</v>
      </c>
      <c r="E85" s="79" t="s">
        <v>877</v>
      </c>
      <c r="F85" s="11" t="str">
        <f t="shared" si="1"/>
        <v>083-Hoàng Văn Hòe</v>
      </c>
      <c r="G85" s="99">
        <v>40909</v>
      </c>
      <c r="H85" s="99">
        <v>44561</v>
      </c>
      <c r="I85" s="11"/>
      <c r="J85" s="11"/>
    </row>
    <row r="86" spans="1:10" x14ac:dyDescent="0.2">
      <c r="A86" s="79" t="s">
        <v>453</v>
      </c>
      <c r="B86" s="11">
        <v>501</v>
      </c>
      <c r="C86" s="11">
        <v>50107</v>
      </c>
      <c r="D86" s="79" t="s">
        <v>878</v>
      </c>
      <c r="E86" s="79" t="s">
        <v>879</v>
      </c>
      <c r="F86" s="11" t="str">
        <f t="shared" si="1"/>
        <v>084-K20</v>
      </c>
      <c r="G86" s="99">
        <v>40909</v>
      </c>
      <c r="H86" s="99">
        <v>44561</v>
      </c>
      <c r="I86" s="11"/>
      <c r="J86" s="11"/>
    </row>
    <row r="87" spans="1:10" x14ac:dyDescent="0.2">
      <c r="A87" s="79" t="s">
        <v>453</v>
      </c>
      <c r="B87" s="11">
        <v>501</v>
      </c>
      <c r="C87" s="11">
        <v>50107</v>
      </c>
      <c r="D87" s="79" t="s">
        <v>880</v>
      </c>
      <c r="E87" s="79" t="s">
        <v>881</v>
      </c>
      <c r="F87" s="11" t="str">
        <f t="shared" si="1"/>
        <v>085-Lê Văn Tâm</v>
      </c>
      <c r="G87" s="99">
        <v>40909</v>
      </c>
      <c r="H87" s="99">
        <v>44561</v>
      </c>
      <c r="I87" s="11"/>
      <c r="J87" s="11"/>
    </row>
    <row r="88" spans="1:10" x14ac:dyDescent="0.2">
      <c r="A88" s="79" t="s">
        <v>453</v>
      </c>
      <c r="B88" s="11">
        <v>501</v>
      </c>
      <c r="C88" s="11">
        <v>50107</v>
      </c>
      <c r="D88" s="79" t="s">
        <v>882</v>
      </c>
      <c r="E88" s="79" t="s">
        <v>883</v>
      </c>
      <c r="F88" s="11" t="str">
        <f t="shared" si="1"/>
        <v>086-Nguyễn Đình Chiểu</v>
      </c>
      <c r="G88" s="99">
        <v>40909</v>
      </c>
      <c r="H88" s="99">
        <v>44561</v>
      </c>
      <c r="I88" s="11"/>
      <c r="J88" s="11"/>
    </row>
    <row r="89" spans="1:10" x14ac:dyDescent="0.2">
      <c r="A89" s="79" t="s">
        <v>453</v>
      </c>
      <c r="B89" s="11">
        <v>501</v>
      </c>
      <c r="C89" s="11">
        <v>50107</v>
      </c>
      <c r="D89" s="79" t="s">
        <v>884</v>
      </c>
      <c r="E89" s="79" t="s">
        <v>885</v>
      </c>
      <c r="F89" s="11" t="str">
        <f t="shared" si="1"/>
        <v>087-Nguyễn Đình Trân</v>
      </c>
      <c r="G89" s="99">
        <v>40909</v>
      </c>
      <c r="H89" s="99">
        <v>44561</v>
      </c>
      <c r="I89" s="11"/>
      <c r="J89" s="11"/>
    </row>
    <row r="90" spans="1:10" x14ac:dyDescent="0.2">
      <c r="A90" s="79" t="s">
        <v>453</v>
      </c>
      <c r="B90" s="11">
        <v>501</v>
      </c>
      <c r="C90" s="11">
        <v>50107</v>
      </c>
      <c r="D90" s="79" t="s">
        <v>886</v>
      </c>
      <c r="E90" s="79" t="s">
        <v>887</v>
      </c>
      <c r="F90" s="11" t="str">
        <f t="shared" si="1"/>
        <v>088-Nguyễn Khắc Viện</v>
      </c>
      <c r="G90" s="99">
        <v>40909</v>
      </c>
      <c r="H90" s="99">
        <v>44561</v>
      </c>
      <c r="I90" s="11"/>
      <c r="J90" s="11"/>
    </row>
    <row r="91" spans="1:10" x14ac:dyDescent="0.2">
      <c r="A91" s="79" t="s">
        <v>453</v>
      </c>
      <c r="B91" s="11">
        <v>501</v>
      </c>
      <c r="C91" s="11">
        <v>50107</v>
      </c>
      <c r="D91" s="79" t="s">
        <v>888</v>
      </c>
      <c r="E91" s="79" t="s">
        <v>889</v>
      </c>
      <c r="F91" s="11" t="str">
        <f t="shared" si="1"/>
        <v>089-Trần Hoành</v>
      </c>
      <c r="G91" s="99">
        <v>40909</v>
      </c>
      <c r="H91" s="99">
        <v>44561</v>
      </c>
      <c r="I91" s="11"/>
      <c r="J91" s="11"/>
    </row>
    <row r="92" spans="1:10" x14ac:dyDescent="0.2">
      <c r="A92" s="79" t="s">
        <v>453</v>
      </c>
      <c r="B92" s="11">
        <v>501</v>
      </c>
      <c r="C92" s="11">
        <v>50107</v>
      </c>
      <c r="D92" s="79" t="s">
        <v>890</v>
      </c>
      <c r="E92" s="79" t="s">
        <v>891</v>
      </c>
      <c r="F92" s="11" t="str">
        <f t="shared" si="1"/>
        <v>090-Trương Văn Hiến</v>
      </c>
      <c r="G92" s="99">
        <v>40909</v>
      </c>
      <c r="H92" s="99">
        <v>44561</v>
      </c>
      <c r="I92" s="11"/>
      <c r="J92" s="11"/>
    </row>
    <row r="93" spans="1:10" x14ac:dyDescent="0.2">
      <c r="A93" s="79" t="s">
        <v>453</v>
      </c>
      <c r="B93" s="11">
        <v>501</v>
      </c>
      <c r="C93" s="11">
        <v>50107</v>
      </c>
      <c r="D93" s="79" t="s">
        <v>892</v>
      </c>
      <c r="E93" s="79" t="s">
        <v>893</v>
      </c>
      <c r="F93" s="11" t="str">
        <f t="shared" si="1"/>
        <v>091-Vũ Duy Đoán</v>
      </c>
      <c r="G93" s="99">
        <v>40909</v>
      </c>
      <c r="H93" s="99">
        <v>44561</v>
      </c>
      <c r="I93" s="11"/>
      <c r="J93" s="11"/>
    </row>
    <row r="94" spans="1:10" x14ac:dyDescent="0.2">
      <c r="A94" s="79" t="s">
        <v>453</v>
      </c>
      <c r="B94" s="11">
        <v>501</v>
      </c>
      <c r="C94" s="11">
        <v>50107</v>
      </c>
      <c r="D94" s="79" t="s">
        <v>894</v>
      </c>
      <c r="E94" s="79" t="s">
        <v>895</v>
      </c>
      <c r="F94" s="11" t="str">
        <f t="shared" si="1"/>
        <v>092-Yersin - từ: đầu - đến: cuối</v>
      </c>
      <c r="G94" s="99">
        <v>40909</v>
      </c>
      <c r="H94" s="99">
        <v>44561</v>
      </c>
      <c r="I94" s="11"/>
      <c r="J94" s="11"/>
    </row>
    <row r="95" spans="1:10" x14ac:dyDescent="0.2">
      <c r="A95" s="79" t="s">
        <v>453</v>
      </c>
      <c r="B95" s="11">
        <v>501</v>
      </c>
      <c r="C95" s="11">
        <v>50107</v>
      </c>
      <c r="D95" s="79" t="s">
        <v>896</v>
      </c>
      <c r="E95" s="79" t="s">
        <v>897</v>
      </c>
      <c r="F95" s="11" t="str">
        <f t="shared" si="1"/>
        <v>093-Trường Sa -từ: Từ Nguyễn Công Trứ - đến: đến Hồ Xuân Hương</v>
      </c>
      <c r="G95" s="99">
        <v>40909</v>
      </c>
      <c r="H95" s="99">
        <v>44561</v>
      </c>
      <c r="I95" s="11"/>
      <c r="J95" s="11"/>
    </row>
    <row r="96" spans="1:10" x14ac:dyDescent="0.2">
      <c r="A96" s="79" t="s">
        <v>453</v>
      </c>
      <c r="B96" s="11">
        <v>501</v>
      </c>
      <c r="C96" s="11">
        <v>50107</v>
      </c>
      <c r="D96" s="79" t="s">
        <v>898</v>
      </c>
      <c r="E96" s="79" t="s">
        <v>899</v>
      </c>
      <c r="F96" s="11" t="str">
        <f t="shared" si="1"/>
        <v>094-Lê Văn Hiến</v>
      </c>
      <c r="G96" s="99">
        <v>40909</v>
      </c>
      <c r="H96" s="99">
        <v>44561</v>
      </c>
      <c r="I96" s="11"/>
      <c r="J96" s="11"/>
    </row>
    <row r="97" spans="1:10" x14ac:dyDescent="0.2">
      <c r="A97" s="79" t="s">
        <v>453</v>
      </c>
      <c r="B97" s="11">
        <v>501</v>
      </c>
      <c r="C97" s="11">
        <v>50107</v>
      </c>
      <c r="D97" s="79" t="s">
        <v>900</v>
      </c>
      <c r="E97" s="79" t="s">
        <v>901</v>
      </c>
      <c r="F97" s="11" t="str">
        <f t="shared" si="1"/>
        <v>095-An Nông</v>
      </c>
      <c r="G97" s="99">
        <v>40909</v>
      </c>
      <c r="H97" s="99">
        <v>44561</v>
      </c>
      <c r="I97" s="11"/>
      <c r="J97" s="11"/>
    </row>
    <row r="98" spans="1:10" x14ac:dyDescent="0.2">
      <c r="A98" s="79" t="s">
        <v>453</v>
      </c>
      <c r="B98" s="11">
        <v>501</v>
      </c>
      <c r="C98" s="11">
        <v>50107</v>
      </c>
      <c r="D98" s="79" t="s">
        <v>902</v>
      </c>
      <c r="E98" s="79" t="s">
        <v>903</v>
      </c>
      <c r="F98" s="11" t="str">
        <f t="shared" si="1"/>
        <v>096-ấp Bắc</v>
      </c>
      <c r="G98" s="99">
        <v>40909</v>
      </c>
      <c r="H98" s="99">
        <v>44561</v>
      </c>
      <c r="I98" s="11"/>
      <c r="J98" s="11"/>
    </row>
    <row r="99" spans="1:10" x14ac:dyDescent="0.2">
      <c r="A99" s="79" t="s">
        <v>453</v>
      </c>
      <c r="B99" s="11">
        <v>501</v>
      </c>
      <c r="C99" s="11">
        <v>50107</v>
      </c>
      <c r="D99" s="79" t="s">
        <v>904</v>
      </c>
      <c r="E99" s="79" t="s">
        <v>905</v>
      </c>
      <c r="F99" s="11" t="str">
        <f t="shared" si="1"/>
        <v>097-Bà Bang Nhãn</v>
      </c>
      <c r="G99" s="99">
        <v>40909</v>
      </c>
      <c r="H99" s="99">
        <v>44561</v>
      </c>
      <c r="I99" s="11"/>
      <c r="J99" s="11"/>
    </row>
    <row r="100" spans="1:10" x14ac:dyDescent="0.2">
      <c r="A100" s="79" t="s">
        <v>453</v>
      </c>
      <c r="B100" s="11">
        <v>501</v>
      </c>
      <c r="C100" s="11">
        <v>50107</v>
      </c>
      <c r="D100" s="79" t="s">
        <v>906</v>
      </c>
      <c r="E100" s="79" t="s">
        <v>907</v>
      </c>
      <c r="F100" s="11" t="str">
        <f t="shared" si="1"/>
        <v>098-Bình Giã</v>
      </c>
      <c r="G100" s="99">
        <v>40909</v>
      </c>
      <c r="H100" s="99">
        <v>44561</v>
      </c>
      <c r="I100" s="11"/>
      <c r="J100" s="11"/>
    </row>
    <row r="101" spans="1:10" x14ac:dyDescent="0.2">
      <c r="A101" s="79" t="s">
        <v>453</v>
      </c>
      <c r="B101" s="11">
        <v>501</v>
      </c>
      <c r="C101" s="11">
        <v>50107</v>
      </c>
      <c r="D101" s="79" t="s">
        <v>485</v>
      </c>
      <c r="E101" s="79" t="s">
        <v>908</v>
      </c>
      <c r="F101" s="11" t="str">
        <f t="shared" si="1"/>
        <v>099-Bùi Thế Mỹ</v>
      </c>
      <c r="G101" s="99">
        <v>40909</v>
      </c>
      <c r="H101" s="99">
        <v>44561</v>
      </c>
      <c r="I101" s="11"/>
      <c r="J101" s="11"/>
    </row>
    <row r="102" spans="1:10" x14ac:dyDescent="0.2">
      <c r="A102" s="79" t="s">
        <v>453</v>
      </c>
      <c r="B102" s="11">
        <v>501</v>
      </c>
      <c r="C102" s="11">
        <v>50107</v>
      </c>
      <c r="D102" s="79" t="s">
        <v>909</v>
      </c>
      <c r="E102" s="79" t="s">
        <v>910</v>
      </c>
      <c r="F102" s="11" t="str">
        <f t="shared" si="1"/>
        <v>100-Các đường còn lại từ Lê Văn Hiến đi Sơn Thủy</v>
      </c>
      <c r="G102" s="99">
        <v>40909</v>
      </c>
      <c r="H102" s="99">
        <v>44561</v>
      </c>
      <c r="I102" s="11"/>
      <c r="J102" s="11"/>
    </row>
    <row r="103" spans="1:10" x14ac:dyDescent="0.2">
      <c r="A103" s="79" t="s">
        <v>453</v>
      </c>
      <c r="B103" s="11">
        <v>501</v>
      </c>
      <c r="C103" s="11">
        <v>50107</v>
      </c>
      <c r="D103" s="79" t="s">
        <v>911</v>
      </c>
      <c r="E103" s="79" t="s">
        <v>912</v>
      </c>
      <c r="F103" s="11" t="str">
        <f t="shared" si="1"/>
        <v>1000-Đa Mặn Đông 1</v>
      </c>
      <c r="G103" s="99">
        <v>42914</v>
      </c>
      <c r="H103" s="99">
        <v>44561</v>
      </c>
      <c r="I103" s="11"/>
      <c r="J103" s="11"/>
    </row>
    <row r="104" spans="1:10" x14ac:dyDescent="0.2">
      <c r="A104" s="79" t="s">
        <v>453</v>
      </c>
      <c r="B104" s="11">
        <v>501</v>
      </c>
      <c r="C104" s="11">
        <v>50107</v>
      </c>
      <c r="D104" s="79" t="s">
        <v>913</v>
      </c>
      <c r="E104" s="79" t="s">
        <v>914</v>
      </c>
      <c r="F104" s="11" t="str">
        <f t="shared" si="1"/>
        <v>1001-Đa Mặn Đông 2</v>
      </c>
      <c r="G104" s="99">
        <v>42914</v>
      </c>
      <c r="H104" s="99">
        <v>44561</v>
      </c>
      <c r="I104" s="11"/>
      <c r="J104" s="11"/>
    </row>
    <row r="105" spans="1:10" x14ac:dyDescent="0.2">
      <c r="A105" s="79" t="s">
        <v>453</v>
      </c>
      <c r="B105" s="11">
        <v>501</v>
      </c>
      <c r="C105" s="11">
        <v>50107</v>
      </c>
      <c r="D105" s="79" t="s">
        <v>915</v>
      </c>
      <c r="E105" s="79" t="s">
        <v>916</v>
      </c>
      <c r="F105" s="11" t="str">
        <f t="shared" si="1"/>
        <v>1002-Đa Mặn Đông 3</v>
      </c>
      <c r="G105" s="99">
        <v>42914</v>
      </c>
      <c r="H105" s="99">
        <v>44561</v>
      </c>
      <c r="I105" s="11"/>
      <c r="J105" s="11"/>
    </row>
    <row r="106" spans="1:10" x14ac:dyDescent="0.2">
      <c r="A106" s="79" t="s">
        <v>453</v>
      </c>
      <c r="B106" s="11">
        <v>501</v>
      </c>
      <c r="C106" s="11">
        <v>50107</v>
      </c>
      <c r="D106" s="79" t="s">
        <v>917</v>
      </c>
      <c r="E106" s="79" t="s">
        <v>918</v>
      </c>
      <c r="F106" s="11" t="str">
        <f t="shared" si="1"/>
        <v>1003-Đa Mặn Đông 4</v>
      </c>
      <c r="G106" s="99">
        <v>42914</v>
      </c>
      <c r="H106" s="99">
        <v>44561</v>
      </c>
      <c r="I106" s="11"/>
      <c r="J106" s="11"/>
    </row>
    <row r="107" spans="1:10" x14ac:dyDescent="0.2">
      <c r="A107" s="79" t="s">
        <v>453</v>
      </c>
      <c r="B107" s="11">
        <v>501</v>
      </c>
      <c r="C107" s="11">
        <v>50107</v>
      </c>
      <c r="D107" s="79" t="s">
        <v>919</v>
      </c>
      <c r="E107" s="79" t="s">
        <v>920</v>
      </c>
      <c r="F107" s="11" t="str">
        <f t="shared" si="1"/>
        <v>1004-Khuê Mỹ Đông 14</v>
      </c>
      <c r="G107" s="99">
        <v>42914</v>
      </c>
      <c r="H107" s="99">
        <v>44561</v>
      </c>
      <c r="I107" s="11"/>
      <c r="J107" s="11"/>
    </row>
    <row r="108" spans="1:10" x14ac:dyDescent="0.2">
      <c r="A108" s="79" t="s">
        <v>453</v>
      </c>
      <c r="B108" s="11">
        <v>501</v>
      </c>
      <c r="C108" s="11">
        <v>50107</v>
      </c>
      <c r="D108" s="79" t="s">
        <v>921</v>
      </c>
      <c r="E108" s="79" t="s">
        <v>922</v>
      </c>
      <c r="F108" s="11" t="str">
        <f t="shared" si="1"/>
        <v>1005-Khuê Mỹ Đông 7</v>
      </c>
      <c r="G108" s="99">
        <v>42914</v>
      </c>
      <c r="H108" s="99">
        <v>44561</v>
      </c>
      <c r="I108" s="11"/>
      <c r="J108" s="11"/>
    </row>
    <row r="109" spans="1:10" x14ac:dyDescent="0.2">
      <c r="A109" s="79" t="s">
        <v>453</v>
      </c>
      <c r="B109" s="11">
        <v>501</v>
      </c>
      <c r="C109" s="11">
        <v>50107</v>
      </c>
      <c r="D109" s="79" t="s">
        <v>923</v>
      </c>
      <c r="E109" s="79" t="s">
        <v>924</v>
      </c>
      <c r="F109" s="11" t="str">
        <f t="shared" si="1"/>
        <v>1006-Thích Phước Huệ</v>
      </c>
      <c r="G109" s="99">
        <v>42736</v>
      </c>
      <c r="H109" s="99">
        <v>44561</v>
      </c>
      <c r="I109" s="11"/>
      <c r="J109" s="11"/>
    </row>
    <row r="110" spans="1:10" x14ac:dyDescent="0.2">
      <c r="A110" s="79" t="s">
        <v>453</v>
      </c>
      <c r="B110" s="11">
        <v>501</v>
      </c>
      <c r="C110" s="11">
        <v>50107</v>
      </c>
      <c r="D110" s="79" t="s">
        <v>925</v>
      </c>
      <c r="E110" s="79" t="s">
        <v>926</v>
      </c>
      <c r="F110" s="11" t="str">
        <f t="shared" si="1"/>
        <v>1007-Nguyễn Trọng Hợp</v>
      </c>
      <c r="G110" s="99">
        <v>42736</v>
      </c>
      <c r="H110" s="99">
        <v>44561</v>
      </c>
      <c r="I110" s="11"/>
      <c r="J110" s="11"/>
    </row>
    <row r="111" spans="1:10" x14ac:dyDescent="0.2">
      <c r="A111" s="79" t="s">
        <v>453</v>
      </c>
      <c r="B111" s="11">
        <v>501</v>
      </c>
      <c r="C111" s="11">
        <v>50107</v>
      </c>
      <c r="D111" s="79" t="s">
        <v>927</v>
      </c>
      <c r="E111" s="79" t="s">
        <v>928</v>
      </c>
      <c r="F111" s="11" t="str">
        <f t="shared" si="1"/>
        <v>1008-Khuê Mỹ Đông 10</v>
      </c>
      <c r="G111" s="99">
        <v>42926</v>
      </c>
      <c r="H111" s="99">
        <v>44561</v>
      </c>
      <c r="I111" s="11"/>
      <c r="J111" s="11"/>
    </row>
    <row r="112" spans="1:10" x14ac:dyDescent="0.2">
      <c r="A112" s="79" t="s">
        <v>453</v>
      </c>
      <c r="B112" s="11">
        <v>501</v>
      </c>
      <c r="C112" s="11">
        <v>50107</v>
      </c>
      <c r="D112" s="79" t="s">
        <v>929</v>
      </c>
      <c r="E112" s="79" t="s">
        <v>930</v>
      </c>
      <c r="F112" s="11" t="str">
        <f t="shared" si="1"/>
        <v>1009-Khuê Mỹ Đông 11</v>
      </c>
      <c r="G112" s="99">
        <v>42926</v>
      </c>
      <c r="H112" s="99">
        <v>44561</v>
      </c>
      <c r="I112" s="11"/>
      <c r="J112" s="11"/>
    </row>
    <row r="113" spans="1:10" x14ac:dyDescent="0.2">
      <c r="A113" s="79" t="s">
        <v>453</v>
      </c>
      <c r="B113" s="11">
        <v>501</v>
      </c>
      <c r="C113" s="11">
        <v>50107</v>
      </c>
      <c r="D113" s="79" t="s">
        <v>931</v>
      </c>
      <c r="E113" s="79" t="s">
        <v>932</v>
      </c>
      <c r="F113" s="11" t="str">
        <f t="shared" si="1"/>
        <v>101-Chu Cẩm Phong</v>
      </c>
      <c r="G113" s="99">
        <v>40909</v>
      </c>
      <c r="H113" s="99">
        <v>44561</v>
      </c>
      <c r="I113" s="11"/>
      <c r="J113" s="11"/>
    </row>
    <row r="114" spans="1:10" x14ac:dyDescent="0.2">
      <c r="A114" s="79" t="s">
        <v>453</v>
      </c>
      <c r="B114" s="11">
        <v>501</v>
      </c>
      <c r="C114" s="11">
        <v>50107</v>
      </c>
      <c r="D114" s="79" t="s">
        <v>933</v>
      </c>
      <c r="E114" s="79" t="s">
        <v>934</v>
      </c>
      <c r="F114" s="11" t="str">
        <f t="shared" si="1"/>
        <v>1010-Khuê Mỹ Đông 12</v>
      </c>
      <c r="G114" s="99">
        <v>42926</v>
      </c>
      <c r="H114" s="99">
        <v>44561</v>
      </c>
      <c r="I114" s="11"/>
      <c r="J114" s="11"/>
    </row>
    <row r="115" spans="1:10" x14ac:dyDescent="0.2">
      <c r="A115" s="79" t="s">
        <v>453</v>
      </c>
      <c r="B115" s="11">
        <v>501</v>
      </c>
      <c r="C115" s="11">
        <v>50107</v>
      </c>
      <c r="D115" s="79" t="s">
        <v>935</v>
      </c>
      <c r="E115" s="79" t="s">
        <v>936</v>
      </c>
      <c r="F115" s="11" t="str">
        <f t="shared" si="1"/>
        <v>1011-Khuê Mỹ Đông 15</v>
      </c>
      <c r="G115" s="99">
        <v>42926</v>
      </c>
      <c r="H115" s="99">
        <v>44561</v>
      </c>
      <c r="I115" s="11"/>
      <c r="J115" s="11"/>
    </row>
    <row r="116" spans="1:10" x14ac:dyDescent="0.2">
      <c r="A116" s="79" t="s">
        <v>453</v>
      </c>
      <c r="B116" s="11">
        <v>501</v>
      </c>
      <c r="C116" s="11">
        <v>50107</v>
      </c>
      <c r="D116" s="79" t="s">
        <v>937</v>
      </c>
      <c r="E116" s="79" t="s">
        <v>938</v>
      </c>
      <c r="F116" s="11" t="str">
        <f t="shared" si="1"/>
        <v>1012-Khuê Mỹ Đông 8</v>
      </c>
      <c r="G116" s="99">
        <v>42926</v>
      </c>
      <c r="H116" s="99">
        <v>44561</v>
      </c>
      <c r="I116" s="11"/>
      <c r="J116" s="11"/>
    </row>
    <row r="117" spans="1:10" x14ac:dyDescent="0.2">
      <c r="A117" s="79" t="s">
        <v>453</v>
      </c>
      <c r="B117" s="11">
        <v>501</v>
      </c>
      <c r="C117" s="11">
        <v>50107</v>
      </c>
      <c r="D117" s="79" t="s">
        <v>939</v>
      </c>
      <c r="E117" s="79" t="s">
        <v>940</v>
      </c>
      <c r="F117" s="11" t="str">
        <f t="shared" si="1"/>
        <v>1013-Khuê Mỹ Đông 9</v>
      </c>
      <c r="G117" s="99">
        <v>42926</v>
      </c>
      <c r="H117" s="99">
        <v>44561</v>
      </c>
      <c r="I117" s="11"/>
      <c r="J117" s="11"/>
    </row>
    <row r="118" spans="1:10" x14ac:dyDescent="0.2">
      <c r="A118" s="79" t="s">
        <v>453</v>
      </c>
      <c r="B118" s="11">
        <v>501</v>
      </c>
      <c r="C118" s="11">
        <v>50107</v>
      </c>
      <c r="D118" s="79" t="s">
        <v>941</v>
      </c>
      <c r="E118" s="79" t="s">
        <v>942</v>
      </c>
      <c r="F118" s="11" t="str">
        <f t="shared" si="1"/>
        <v>1014-An Bắc 1</v>
      </c>
      <c r="G118" s="99">
        <v>43956</v>
      </c>
      <c r="H118" s="99"/>
      <c r="I118" s="11"/>
      <c r="J118" s="11"/>
    </row>
    <row r="119" spans="1:10" x14ac:dyDescent="0.2">
      <c r="A119" s="79" t="s">
        <v>453</v>
      </c>
      <c r="B119" s="11">
        <v>501</v>
      </c>
      <c r="C119" s="11">
        <v>50107</v>
      </c>
      <c r="D119" s="79" t="s">
        <v>943</v>
      </c>
      <c r="E119" s="79" t="s">
        <v>944</v>
      </c>
      <c r="F119" s="11" t="str">
        <f t="shared" si="1"/>
        <v>1015-An Bắc 2</v>
      </c>
      <c r="G119" s="99">
        <v>43956</v>
      </c>
      <c r="H119" s="99"/>
      <c r="I119" s="11"/>
      <c r="J119" s="11"/>
    </row>
    <row r="120" spans="1:10" x14ac:dyDescent="0.2">
      <c r="A120" s="79" t="s">
        <v>453</v>
      </c>
      <c r="B120" s="11">
        <v>501</v>
      </c>
      <c r="C120" s="11">
        <v>50107</v>
      </c>
      <c r="D120" s="79" t="s">
        <v>945</v>
      </c>
      <c r="E120" s="79" t="s">
        <v>946</v>
      </c>
      <c r="F120" s="11" t="str">
        <f t="shared" si="1"/>
        <v>1016-An Bắc 3</v>
      </c>
      <c r="G120" s="99">
        <v>43956</v>
      </c>
      <c r="H120" s="99"/>
      <c r="I120" s="11"/>
      <c r="J120" s="11"/>
    </row>
    <row r="121" spans="1:10" x14ac:dyDescent="0.2">
      <c r="A121" s="79" t="s">
        <v>453</v>
      </c>
      <c r="B121" s="11">
        <v>501</v>
      </c>
      <c r="C121" s="11">
        <v>50107</v>
      </c>
      <c r="D121" s="79" t="s">
        <v>947</v>
      </c>
      <c r="E121" s="79" t="s">
        <v>948</v>
      </c>
      <c r="F121" s="11" t="str">
        <f t="shared" si="1"/>
        <v>1017-An Bắc 4</v>
      </c>
      <c r="G121" s="99">
        <v>43956</v>
      </c>
      <c r="H121" s="99"/>
      <c r="I121" s="11"/>
      <c r="J121" s="11"/>
    </row>
    <row r="122" spans="1:10" x14ac:dyDescent="0.2">
      <c r="A122" s="79" t="s">
        <v>453</v>
      </c>
      <c r="B122" s="11">
        <v>501</v>
      </c>
      <c r="C122" s="11">
        <v>50107</v>
      </c>
      <c r="D122" s="79" t="s">
        <v>949</v>
      </c>
      <c r="E122" s="79" t="s">
        <v>950</v>
      </c>
      <c r="F122" s="11" t="str">
        <f t="shared" si="1"/>
        <v>1018-An Bắc 5</v>
      </c>
      <c r="G122" s="99">
        <v>43956</v>
      </c>
      <c r="H122" s="99"/>
      <c r="I122" s="11"/>
      <c r="J122" s="11"/>
    </row>
    <row r="123" spans="1:10" x14ac:dyDescent="0.2">
      <c r="A123" s="79" t="s">
        <v>453</v>
      </c>
      <c r="B123" s="11">
        <v>501</v>
      </c>
      <c r="C123" s="11">
        <v>50107</v>
      </c>
      <c r="D123" s="79" t="s">
        <v>951</v>
      </c>
      <c r="E123" s="79" t="s">
        <v>724</v>
      </c>
      <c r="F123" s="11" t="str">
        <f t="shared" si="1"/>
        <v>1019-An Dương Vương</v>
      </c>
      <c r="G123" s="99">
        <v>43956</v>
      </c>
      <c r="H123" s="99"/>
      <c r="I123" s="11"/>
      <c r="J123" s="11"/>
    </row>
    <row r="124" spans="1:10" x14ac:dyDescent="0.2">
      <c r="A124" s="79" t="s">
        <v>453</v>
      </c>
      <c r="B124" s="11">
        <v>501</v>
      </c>
      <c r="C124" s="11">
        <v>50107</v>
      </c>
      <c r="D124" s="79" t="s">
        <v>952</v>
      </c>
      <c r="E124" s="79" t="s">
        <v>953</v>
      </c>
      <c r="F124" s="11" t="str">
        <f t="shared" si="1"/>
        <v>102-Chu Lai</v>
      </c>
      <c r="G124" s="99">
        <v>40909</v>
      </c>
      <c r="H124" s="99">
        <v>44561</v>
      </c>
      <c r="I124" s="11"/>
      <c r="J124" s="11"/>
    </row>
    <row r="125" spans="1:10" x14ac:dyDescent="0.2">
      <c r="A125" s="79" t="s">
        <v>453</v>
      </c>
      <c r="B125" s="11">
        <v>501</v>
      </c>
      <c r="C125" s="11">
        <v>50107</v>
      </c>
      <c r="D125" s="79" t="s">
        <v>954</v>
      </c>
      <c r="E125" s="79" t="s">
        <v>901</v>
      </c>
      <c r="F125" s="11" t="str">
        <f t="shared" si="1"/>
        <v>1020-An Nông</v>
      </c>
      <c r="G125" s="99">
        <v>43956</v>
      </c>
      <c r="H125" s="99"/>
      <c r="I125" s="11"/>
      <c r="J125" s="11"/>
    </row>
    <row r="126" spans="1:10" x14ac:dyDescent="0.2">
      <c r="A126" s="79" t="s">
        <v>453</v>
      </c>
      <c r="B126" s="11">
        <v>501</v>
      </c>
      <c r="C126" s="11">
        <v>50107</v>
      </c>
      <c r="D126" s="79" t="s">
        <v>955</v>
      </c>
      <c r="E126" s="79" t="s">
        <v>956</v>
      </c>
      <c r="F126" s="11" t="str">
        <f t="shared" si="1"/>
        <v>1021-An Tư Công Chúa</v>
      </c>
      <c r="G126" s="99">
        <v>43956</v>
      </c>
      <c r="H126" s="99"/>
      <c r="I126" s="11"/>
      <c r="J126" s="11"/>
    </row>
    <row r="127" spans="1:10" x14ac:dyDescent="0.2">
      <c r="A127" s="79" t="s">
        <v>453</v>
      </c>
      <c r="B127" s="11">
        <v>501</v>
      </c>
      <c r="C127" s="11">
        <v>50107</v>
      </c>
      <c r="D127" s="79" t="s">
        <v>957</v>
      </c>
      <c r="E127" s="79" t="s">
        <v>725</v>
      </c>
      <c r="F127" s="11" t="str">
        <f t="shared" si="1"/>
        <v>1022-An Thượng 1</v>
      </c>
      <c r="G127" s="99">
        <v>43956</v>
      </c>
      <c r="H127" s="99"/>
      <c r="I127" s="11"/>
      <c r="J127" s="11"/>
    </row>
    <row r="128" spans="1:10" x14ac:dyDescent="0.2">
      <c r="A128" s="79" t="s">
        <v>453</v>
      </c>
      <c r="B128" s="11">
        <v>501</v>
      </c>
      <c r="C128" s="11">
        <v>50107</v>
      </c>
      <c r="D128" s="79" t="s">
        <v>958</v>
      </c>
      <c r="E128" s="79" t="s">
        <v>726</v>
      </c>
      <c r="F128" s="11" t="str">
        <f t="shared" si="1"/>
        <v>1023-An Thượng 2</v>
      </c>
      <c r="G128" s="99">
        <v>43956</v>
      </c>
      <c r="H128" s="99"/>
      <c r="I128" s="11"/>
      <c r="J128" s="11"/>
    </row>
    <row r="129" spans="1:10" x14ac:dyDescent="0.2">
      <c r="A129" s="79" t="s">
        <v>453</v>
      </c>
      <c r="B129" s="11">
        <v>501</v>
      </c>
      <c r="C129" s="11">
        <v>50107</v>
      </c>
      <c r="D129" s="79" t="s">
        <v>959</v>
      </c>
      <c r="E129" s="79" t="s">
        <v>727</v>
      </c>
      <c r="F129" s="11" t="str">
        <f t="shared" si="1"/>
        <v>1024-An Thượng 3</v>
      </c>
      <c r="G129" s="99">
        <v>43956</v>
      </c>
      <c r="H129" s="99"/>
      <c r="I129" s="11"/>
      <c r="J129" s="11"/>
    </row>
    <row r="130" spans="1:10" x14ac:dyDescent="0.2">
      <c r="A130" s="79" t="s">
        <v>453</v>
      </c>
      <c r="B130" s="11">
        <v>501</v>
      </c>
      <c r="C130" s="11">
        <v>50107</v>
      </c>
      <c r="D130" s="79" t="s">
        <v>960</v>
      </c>
      <c r="E130" s="79" t="s">
        <v>728</v>
      </c>
      <c r="F130" s="11" t="str">
        <f t="shared" ref="F130:F193" si="2">D130&amp;"-"&amp;E130</f>
        <v>1025-An Thượng 4</v>
      </c>
      <c r="G130" s="99">
        <v>43956</v>
      </c>
      <c r="H130" s="99"/>
      <c r="I130" s="11"/>
      <c r="J130" s="11"/>
    </row>
    <row r="131" spans="1:10" x14ac:dyDescent="0.2">
      <c r="A131" s="79" t="s">
        <v>453</v>
      </c>
      <c r="B131" s="11">
        <v>501</v>
      </c>
      <c r="C131" s="11">
        <v>50107</v>
      </c>
      <c r="D131" s="79" t="s">
        <v>961</v>
      </c>
      <c r="E131" s="79" t="s">
        <v>729</v>
      </c>
      <c r="F131" s="11" t="str">
        <f t="shared" si="2"/>
        <v>1026-An Thượng 5</v>
      </c>
      <c r="G131" s="99">
        <v>43956</v>
      </c>
      <c r="H131" s="99"/>
      <c r="I131" s="11"/>
      <c r="J131" s="11"/>
    </row>
    <row r="132" spans="1:10" x14ac:dyDescent="0.2">
      <c r="A132" s="79" t="s">
        <v>453</v>
      </c>
      <c r="B132" s="11">
        <v>501</v>
      </c>
      <c r="C132" s="11">
        <v>50107</v>
      </c>
      <c r="D132" s="79" t="s">
        <v>962</v>
      </c>
      <c r="E132" s="79" t="s">
        <v>730</v>
      </c>
      <c r="F132" s="11" t="str">
        <f t="shared" si="2"/>
        <v>1027-An Thượng 6</v>
      </c>
      <c r="G132" s="99">
        <v>43956</v>
      </c>
      <c r="H132" s="99"/>
      <c r="I132" s="11"/>
      <c r="J132" s="11"/>
    </row>
    <row r="133" spans="1:10" x14ac:dyDescent="0.2">
      <c r="A133" s="79" t="s">
        <v>453</v>
      </c>
      <c r="B133" s="11">
        <v>501</v>
      </c>
      <c r="C133" s="11">
        <v>50107</v>
      </c>
      <c r="D133" s="79" t="s">
        <v>963</v>
      </c>
      <c r="E133" s="79" t="s">
        <v>731</v>
      </c>
      <c r="F133" s="11" t="str">
        <f t="shared" si="2"/>
        <v>1028-An Thượng 7</v>
      </c>
      <c r="G133" s="99">
        <v>43956</v>
      </c>
      <c r="H133" s="99"/>
      <c r="I133" s="11"/>
      <c r="J133" s="11"/>
    </row>
    <row r="134" spans="1:10" x14ac:dyDescent="0.2">
      <c r="A134" s="79" t="s">
        <v>453</v>
      </c>
      <c r="B134" s="11">
        <v>501</v>
      </c>
      <c r="C134" s="11">
        <v>50107</v>
      </c>
      <c r="D134" s="79" t="s">
        <v>964</v>
      </c>
      <c r="E134" s="79" t="s">
        <v>732</v>
      </c>
      <c r="F134" s="11" t="str">
        <f t="shared" si="2"/>
        <v>1029-An Thượng 8</v>
      </c>
      <c r="G134" s="99">
        <v>43956</v>
      </c>
      <c r="H134" s="99"/>
      <c r="I134" s="11"/>
      <c r="J134" s="11"/>
    </row>
    <row r="135" spans="1:10" x14ac:dyDescent="0.2">
      <c r="A135" s="79" t="s">
        <v>453</v>
      </c>
      <c r="B135" s="11">
        <v>501</v>
      </c>
      <c r="C135" s="11">
        <v>50107</v>
      </c>
      <c r="D135" s="79" t="s">
        <v>965</v>
      </c>
      <c r="E135" s="79" t="s">
        <v>966</v>
      </c>
      <c r="F135" s="11" t="str">
        <f t="shared" si="2"/>
        <v>103-Đặng Thái Thân</v>
      </c>
      <c r="G135" s="99">
        <v>40909</v>
      </c>
      <c r="H135" s="99">
        <v>44561</v>
      </c>
      <c r="I135" s="11"/>
      <c r="J135" s="11"/>
    </row>
    <row r="136" spans="1:10" x14ac:dyDescent="0.2">
      <c r="A136" s="79" t="s">
        <v>453</v>
      </c>
      <c r="B136" s="11">
        <v>501</v>
      </c>
      <c r="C136" s="11">
        <v>50107</v>
      </c>
      <c r="D136" s="79" t="s">
        <v>967</v>
      </c>
      <c r="E136" s="79" t="s">
        <v>733</v>
      </c>
      <c r="F136" s="11" t="str">
        <f t="shared" si="2"/>
        <v>1030-An Thượng 9</v>
      </c>
      <c r="G136" s="99">
        <v>43956</v>
      </c>
      <c r="H136" s="99"/>
      <c r="I136" s="11"/>
      <c r="J136" s="11"/>
    </row>
    <row r="137" spans="1:10" x14ac:dyDescent="0.2">
      <c r="A137" s="79" t="s">
        <v>453</v>
      </c>
      <c r="B137" s="11">
        <v>501</v>
      </c>
      <c r="C137" s="11">
        <v>50107</v>
      </c>
      <c r="D137" s="79" t="s">
        <v>968</v>
      </c>
      <c r="E137" s="79" t="s">
        <v>734</v>
      </c>
      <c r="F137" s="11" t="str">
        <f t="shared" si="2"/>
        <v>1031-An Thượng 10</v>
      </c>
      <c r="G137" s="99">
        <v>43956</v>
      </c>
      <c r="H137" s="99"/>
      <c r="I137" s="11"/>
      <c r="J137" s="11"/>
    </row>
    <row r="138" spans="1:10" x14ac:dyDescent="0.2">
      <c r="A138" s="79" t="s">
        <v>453</v>
      </c>
      <c r="B138" s="11">
        <v>501</v>
      </c>
      <c r="C138" s="11">
        <v>50107</v>
      </c>
      <c r="D138" s="79" t="s">
        <v>969</v>
      </c>
      <c r="E138" s="79" t="s">
        <v>735</v>
      </c>
      <c r="F138" s="11" t="str">
        <f t="shared" si="2"/>
        <v>1032-An Thượng 11</v>
      </c>
      <c r="G138" s="99">
        <v>43956</v>
      </c>
      <c r="H138" s="99"/>
      <c r="I138" s="11"/>
      <c r="J138" s="11"/>
    </row>
    <row r="139" spans="1:10" x14ac:dyDescent="0.2">
      <c r="A139" s="79" t="s">
        <v>453</v>
      </c>
      <c r="B139" s="11">
        <v>501</v>
      </c>
      <c r="C139" s="11">
        <v>50107</v>
      </c>
      <c r="D139" s="79" t="s">
        <v>970</v>
      </c>
      <c r="E139" s="79" t="s">
        <v>737</v>
      </c>
      <c r="F139" s="11" t="str">
        <f t="shared" si="2"/>
        <v>1033-An Thượng 12</v>
      </c>
      <c r="G139" s="99">
        <v>43956</v>
      </c>
      <c r="H139" s="99"/>
      <c r="I139" s="11"/>
      <c r="J139" s="11"/>
    </row>
    <row r="140" spans="1:10" x14ac:dyDescent="0.2">
      <c r="A140" s="79" t="s">
        <v>453</v>
      </c>
      <c r="B140" s="11">
        <v>501</v>
      </c>
      <c r="C140" s="11">
        <v>50107</v>
      </c>
      <c r="D140" s="79" t="s">
        <v>971</v>
      </c>
      <c r="E140" s="79" t="s">
        <v>739</v>
      </c>
      <c r="F140" s="11" t="str">
        <f t="shared" si="2"/>
        <v>1034-An Thượng 14</v>
      </c>
      <c r="G140" s="99">
        <v>43956</v>
      </c>
      <c r="H140" s="99"/>
      <c r="I140" s="11"/>
      <c r="J140" s="11"/>
    </row>
    <row r="141" spans="1:10" x14ac:dyDescent="0.2">
      <c r="A141" s="79" t="s">
        <v>453</v>
      </c>
      <c r="B141" s="11">
        <v>501</v>
      </c>
      <c r="C141" s="11">
        <v>50107</v>
      </c>
      <c r="D141" s="79" t="s">
        <v>972</v>
      </c>
      <c r="E141" s="79" t="s">
        <v>741</v>
      </c>
      <c r="F141" s="11" t="str">
        <f t="shared" si="2"/>
        <v>1035-An Thượng 15</v>
      </c>
      <c r="G141" s="99">
        <v>43956</v>
      </c>
      <c r="H141" s="99"/>
      <c r="I141" s="11"/>
      <c r="J141" s="11"/>
    </row>
    <row r="142" spans="1:10" x14ac:dyDescent="0.2">
      <c r="A142" s="79" t="s">
        <v>453</v>
      </c>
      <c r="B142" s="11">
        <v>501</v>
      </c>
      <c r="C142" s="11">
        <v>50107</v>
      </c>
      <c r="D142" s="79" t="s">
        <v>973</v>
      </c>
      <c r="E142" s="79" t="s">
        <v>743</v>
      </c>
      <c r="F142" s="11" t="str">
        <f t="shared" si="2"/>
        <v>1036-An Thượng 16</v>
      </c>
      <c r="G142" s="99">
        <v>43956</v>
      </c>
      <c r="H142" s="99"/>
      <c r="I142" s="11"/>
      <c r="J142" s="11"/>
    </row>
    <row r="143" spans="1:10" x14ac:dyDescent="0.2">
      <c r="A143" s="79" t="s">
        <v>453</v>
      </c>
      <c r="B143" s="11">
        <v>501</v>
      </c>
      <c r="C143" s="11">
        <v>50107</v>
      </c>
      <c r="D143" s="79" t="s">
        <v>974</v>
      </c>
      <c r="E143" s="79" t="s">
        <v>745</v>
      </c>
      <c r="F143" s="11" t="str">
        <f t="shared" si="2"/>
        <v>1037-An Thượng 17</v>
      </c>
      <c r="G143" s="99">
        <v>43956</v>
      </c>
      <c r="H143" s="99"/>
      <c r="I143" s="11"/>
      <c r="J143" s="11"/>
    </row>
    <row r="144" spans="1:10" x14ac:dyDescent="0.2">
      <c r="A144" s="79" t="s">
        <v>453</v>
      </c>
      <c r="B144" s="11">
        <v>501</v>
      </c>
      <c r="C144" s="11">
        <v>50107</v>
      </c>
      <c r="D144" s="79" t="s">
        <v>975</v>
      </c>
      <c r="E144" s="79" t="s">
        <v>747</v>
      </c>
      <c r="F144" s="11" t="str">
        <f t="shared" si="2"/>
        <v>1038-An Thượng 18</v>
      </c>
      <c r="G144" s="99">
        <v>43956</v>
      </c>
      <c r="H144" s="99"/>
      <c r="I144" s="11"/>
      <c r="J144" s="11"/>
    </row>
    <row r="145" spans="1:10" x14ac:dyDescent="0.2">
      <c r="A145" s="79" t="s">
        <v>453</v>
      </c>
      <c r="B145" s="11">
        <v>501</v>
      </c>
      <c r="C145" s="11">
        <v>50107</v>
      </c>
      <c r="D145" s="79" t="s">
        <v>976</v>
      </c>
      <c r="E145" s="79" t="s">
        <v>749</v>
      </c>
      <c r="F145" s="11" t="str">
        <f t="shared" si="2"/>
        <v>1039-An Thượng 19</v>
      </c>
      <c r="G145" s="99">
        <v>43956</v>
      </c>
      <c r="H145" s="99"/>
      <c r="I145" s="11"/>
      <c r="J145" s="11"/>
    </row>
    <row r="146" spans="1:10" x14ac:dyDescent="0.2">
      <c r="A146" s="79" t="s">
        <v>453</v>
      </c>
      <c r="B146" s="11">
        <v>501</v>
      </c>
      <c r="C146" s="11">
        <v>50107</v>
      </c>
      <c r="D146" s="79" t="s">
        <v>977</v>
      </c>
      <c r="E146" s="79" t="s">
        <v>978</v>
      </c>
      <c r="F146" s="11" t="str">
        <f t="shared" si="2"/>
        <v>104-Đông Hải 1</v>
      </c>
      <c r="G146" s="99">
        <v>40909</v>
      </c>
      <c r="H146" s="99">
        <v>44561</v>
      </c>
      <c r="I146" s="11"/>
      <c r="J146" s="11"/>
    </row>
    <row r="147" spans="1:10" x14ac:dyDescent="0.2">
      <c r="A147" s="79" t="s">
        <v>453</v>
      </c>
      <c r="B147" s="11">
        <v>501</v>
      </c>
      <c r="C147" s="11">
        <v>50107</v>
      </c>
      <c r="D147" s="79" t="s">
        <v>979</v>
      </c>
      <c r="E147" s="79" t="s">
        <v>980</v>
      </c>
      <c r="F147" s="11" t="str">
        <f t="shared" si="2"/>
        <v>1040-An Thượng 20</v>
      </c>
      <c r="G147" s="99">
        <v>43956</v>
      </c>
      <c r="H147" s="99"/>
      <c r="I147" s="11"/>
      <c r="J147" s="11"/>
    </row>
    <row r="148" spans="1:10" x14ac:dyDescent="0.2">
      <c r="A148" s="79" t="s">
        <v>453</v>
      </c>
      <c r="B148" s="11">
        <v>501</v>
      </c>
      <c r="C148" s="11">
        <v>50107</v>
      </c>
      <c r="D148" s="79" t="s">
        <v>981</v>
      </c>
      <c r="E148" s="79" t="s">
        <v>982</v>
      </c>
      <c r="F148" s="11" t="str">
        <f t="shared" si="2"/>
        <v>1041-An Thượng 21</v>
      </c>
      <c r="G148" s="99">
        <v>43956</v>
      </c>
      <c r="H148" s="99"/>
      <c r="I148" s="11"/>
      <c r="J148" s="11"/>
    </row>
    <row r="149" spans="1:10" x14ac:dyDescent="0.2">
      <c r="A149" s="79" t="s">
        <v>453</v>
      </c>
      <c r="B149" s="11">
        <v>501</v>
      </c>
      <c r="C149" s="11">
        <v>50107</v>
      </c>
      <c r="D149" s="79" t="s">
        <v>983</v>
      </c>
      <c r="E149" s="79" t="s">
        <v>984</v>
      </c>
      <c r="F149" s="11" t="str">
        <f t="shared" si="2"/>
        <v>1042-An Thượng 22</v>
      </c>
      <c r="G149" s="99">
        <v>43956</v>
      </c>
      <c r="H149" s="99"/>
      <c r="I149" s="11"/>
      <c r="J149" s="11"/>
    </row>
    <row r="150" spans="1:10" x14ac:dyDescent="0.2">
      <c r="A150" s="79" t="s">
        <v>453</v>
      </c>
      <c r="B150" s="11">
        <v>501</v>
      </c>
      <c r="C150" s="11">
        <v>50107</v>
      </c>
      <c r="D150" s="79" t="s">
        <v>985</v>
      </c>
      <c r="E150" s="79" t="s">
        <v>986</v>
      </c>
      <c r="F150" s="11" t="str">
        <f t="shared" si="2"/>
        <v>1043-An Thượng 23</v>
      </c>
      <c r="G150" s="99">
        <v>43956</v>
      </c>
      <c r="H150" s="99"/>
      <c r="I150" s="11"/>
      <c r="J150" s="11"/>
    </row>
    <row r="151" spans="1:10" x14ac:dyDescent="0.2">
      <c r="A151" s="79" t="s">
        <v>453</v>
      </c>
      <c r="B151" s="11">
        <v>501</v>
      </c>
      <c r="C151" s="11">
        <v>50107</v>
      </c>
      <c r="D151" s="79" t="s">
        <v>987</v>
      </c>
      <c r="E151" s="79" t="s">
        <v>988</v>
      </c>
      <c r="F151" s="11" t="str">
        <f t="shared" si="2"/>
        <v>1044-An Thượng 24</v>
      </c>
      <c r="G151" s="99">
        <v>43956</v>
      </c>
      <c r="H151" s="99"/>
      <c r="I151" s="11"/>
      <c r="J151" s="11"/>
    </row>
    <row r="152" spans="1:10" x14ac:dyDescent="0.2">
      <c r="A152" s="79" t="s">
        <v>453</v>
      </c>
      <c r="B152" s="11">
        <v>501</v>
      </c>
      <c r="C152" s="11">
        <v>50107</v>
      </c>
      <c r="D152" s="79" t="s">
        <v>989</v>
      </c>
      <c r="E152" s="79" t="s">
        <v>990</v>
      </c>
      <c r="F152" s="11" t="str">
        <f t="shared" si="2"/>
        <v>1045-An Thượng 26</v>
      </c>
      <c r="G152" s="99">
        <v>43956</v>
      </c>
      <c r="H152" s="99"/>
      <c r="I152" s="11"/>
      <c r="J152" s="11"/>
    </row>
    <row r="153" spans="1:10" x14ac:dyDescent="0.2">
      <c r="A153" s="79" t="s">
        <v>453</v>
      </c>
      <c r="B153" s="11">
        <v>501</v>
      </c>
      <c r="C153" s="11">
        <v>50107</v>
      </c>
      <c r="D153" s="79" t="s">
        <v>991</v>
      </c>
      <c r="E153" s="79" t="s">
        <v>992</v>
      </c>
      <c r="F153" s="11" t="str">
        <f t="shared" si="2"/>
        <v>1046-An Thượng 27</v>
      </c>
      <c r="G153" s="99">
        <v>43956</v>
      </c>
      <c r="H153" s="99"/>
      <c r="I153" s="11"/>
      <c r="J153" s="11"/>
    </row>
    <row r="154" spans="1:10" x14ac:dyDescent="0.2">
      <c r="A154" s="79" t="s">
        <v>453</v>
      </c>
      <c r="B154" s="11">
        <v>501</v>
      </c>
      <c r="C154" s="11">
        <v>50107</v>
      </c>
      <c r="D154" s="79" t="s">
        <v>993</v>
      </c>
      <c r="E154" s="79" t="s">
        <v>994</v>
      </c>
      <c r="F154" s="11" t="str">
        <f t="shared" si="2"/>
        <v>1047-An Thượng 28</v>
      </c>
      <c r="G154" s="99">
        <v>43956</v>
      </c>
      <c r="H154" s="99"/>
      <c r="I154" s="11"/>
      <c r="J154" s="11"/>
    </row>
    <row r="155" spans="1:10" x14ac:dyDescent="0.2">
      <c r="A155" s="79" t="s">
        <v>453</v>
      </c>
      <c r="B155" s="11">
        <v>501</v>
      </c>
      <c r="C155" s="11">
        <v>50107</v>
      </c>
      <c r="D155" s="79" t="s">
        <v>995</v>
      </c>
      <c r="E155" s="79" t="s">
        <v>996</v>
      </c>
      <c r="F155" s="11" t="str">
        <f t="shared" si="2"/>
        <v>1048-An Thượng 29</v>
      </c>
      <c r="G155" s="99">
        <v>43956</v>
      </c>
      <c r="H155" s="99"/>
      <c r="I155" s="11"/>
      <c r="J155" s="11"/>
    </row>
    <row r="156" spans="1:10" x14ac:dyDescent="0.2">
      <c r="A156" s="79" t="s">
        <v>453</v>
      </c>
      <c r="B156" s="11">
        <v>501</v>
      </c>
      <c r="C156" s="11">
        <v>50107</v>
      </c>
      <c r="D156" s="79" t="s">
        <v>997</v>
      </c>
      <c r="E156" s="79" t="s">
        <v>998</v>
      </c>
      <c r="F156" s="11" t="str">
        <f t="shared" si="2"/>
        <v>1049-An Thượng 30</v>
      </c>
      <c r="G156" s="99">
        <v>43956</v>
      </c>
      <c r="H156" s="99"/>
      <c r="I156" s="11"/>
      <c r="J156" s="11"/>
    </row>
    <row r="157" spans="1:10" x14ac:dyDescent="0.2">
      <c r="A157" s="79" t="s">
        <v>453</v>
      </c>
      <c r="B157" s="11">
        <v>501</v>
      </c>
      <c r="C157" s="11">
        <v>50107</v>
      </c>
      <c r="D157" s="79" t="s">
        <v>999</v>
      </c>
      <c r="E157" s="79" t="s">
        <v>1000</v>
      </c>
      <c r="F157" s="11" t="str">
        <f t="shared" si="2"/>
        <v>105-Đông Hải 2</v>
      </c>
      <c r="G157" s="99">
        <v>40909</v>
      </c>
      <c r="H157" s="99">
        <v>44561</v>
      </c>
      <c r="I157" s="11"/>
      <c r="J157" s="11"/>
    </row>
    <row r="158" spans="1:10" x14ac:dyDescent="0.2">
      <c r="A158" s="79" t="s">
        <v>453</v>
      </c>
      <c r="B158" s="11">
        <v>501</v>
      </c>
      <c r="C158" s="11">
        <v>50107</v>
      </c>
      <c r="D158" s="79" t="s">
        <v>1001</v>
      </c>
      <c r="E158" s="79" t="s">
        <v>1002</v>
      </c>
      <c r="F158" s="11" t="str">
        <f t="shared" si="2"/>
        <v>1050-An Thượng 31</v>
      </c>
      <c r="G158" s="99">
        <v>43956</v>
      </c>
      <c r="H158" s="99"/>
      <c r="I158" s="11"/>
      <c r="J158" s="11"/>
    </row>
    <row r="159" spans="1:10" x14ac:dyDescent="0.2">
      <c r="A159" s="79" t="s">
        <v>453</v>
      </c>
      <c r="B159" s="11">
        <v>501</v>
      </c>
      <c r="C159" s="11">
        <v>50107</v>
      </c>
      <c r="D159" s="79" t="s">
        <v>1003</v>
      </c>
      <c r="E159" s="79" t="s">
        <v>1004</v>
      </c>
      <c r="F159" s="11" t="str">
        <f t="shared" si="2"/>
        <v>1051-An Thượng 32</v>
      </c>
      <c r="G159" s="99">
        <v>43956</v>
      </c>
      <c r="H159" s="99"/>
      <c r="I159" s="11"/>
      <c r="J159" s="11"/>
    </row>
    <row r="160" spans="1:10" x14ac:dyDescent="0.2">
      <c r="A160" s="79" t="s">
        <v>453</v>
      </c>
      <c r="B160" s="11">
        <v>501</v>
      </c>
      <c r="C160" s="11">
        <v>50107</v>
      </c>
      <c r="D160" s="79" t="s">
        <v>1005</v>
      </c>
      <c r="E160" s="79" t="s">
        <v>1006</v>
      </c>
      <c r="F160" s="11" t="str">
        <f t="shared" si="2"/>
        <v>1052-An Thượng 33</v>
      </c>
      <c r="G160" s="99">
        <v>43956</v>
      </c>
      <c r="H160" s="99"/>
      <c r="I160" s="11"/>
      <c r="J160" s="11"/>
    </row>
    <row r="161" spans="1:10" x14ac:dyDescent="0.2">
      <c r="A161" s="79" t="s">
        <v>453</v>
      </c>
      <c r="B161" s="11">
        <v>501</v>
      </c>
      <c r="C161" s="11">
        <v>50107</v>
      </c>
      <c r="D161" s="79" t="s">
        <v>1007</v>
      </c>
      <c r="E161" s="79" t="s">
        <v>1008</v>
      </c>
      <c r="F161" s="11" t="str">
        <f t="shared" si="2"/>
        <v>1053-An Thượng 34</v>
      </c>
      <c r="G161" s="99">
        <v>43956</v>
      </c>
      <c r="H161" s="99"/>
      <c r="I161" s="11"/>
      <c r="J161" s="11"/>
    </row>
    <row r="162" spans="1:10" x14ac:dyDescent="0.2">
      <c r="A162" s="79" t="s">
        <v>453</v>
      </c>
      <c r="B162" s="11">
        <v>501</v>
      </c>
      <c r="C162" s="11">
        <v>50107</v>
      </c>
      <c r="D162" s="79" t="s">
        <v>1009</v>
      </c>
      <c r="E162" s="79" t="s">
        <v>1010</v>
      </c>
      <c r="F162" s="11" t="str">
        <f t="shared" si="2"/>
        <v>1054-An Thượng 35</v>
      </c>
      <c r="G162" s="99">
        <v>43956</v>
      </c>
      <c r="H162" s="99"/>
      <c r="I162" s="11"/>
      <c r="J162" s="11"/>
    </row>
    <row r="163" spans="1:10" x14ac:dyDescent="0.2">
      <c r="A163" s="79" t="s">
        <v>453</v>
      </c>
      <c r="B163" s="11">
        <v>501</v>
      </c>
      <c r="C163" s="11">
        <v>50107</v>
      </c>
      <c r="D163" s="79" t="s">
        <v>1011</v>
      </c>
      <c r="E163" s="79" t="s">
        <v>1012</v>
      </c>
      <c r="F163" s="11" t="str">
        <f t="shared" si="2"/>
        <v>1055-An Thượng 36</v>
      </c>
      <c r="G163" s="99">
        <v>43956</v>
      </c>
      <c r="H163" s="99"/>
      <c r="I163" s="11"/>
      <c r="J163" s="11"/>
    </row>
    <row r="164" spans="1:10" x14ac:dyDescent="0.2">
      <c r="A164" s="79" t="s">
        <v>453</v>
      </c>
      <c r="B164" s="11">
        <v>501</v>
      </c>
      <c r="C164" s="11">
        <v>50107</v>
      </c>
      <c r="D164" s="79" t="s">
        <v>1013</v>
      </c>
      <c r="E164" s="79" t="s">
        <v>1014</v>
      </c>
      <c r="F164" s="11" t="str">
        <f t="shared" si="2"/>
        <v>1056-An Thượng 37</v>
      </c>
      <c r="G164" s="99">
        <v>43956</v>
      </c>
      <c r="H164" s="99"/>
      <c r="I164" s="11"/>
      <c r="J164" s="11"/>
    </row>
    <row r="165" spans="1:10" x14ac:dyDescent="0.2">
      <c r="A165" s="79" t="s">
        <v>453</v>
      </c>
      <c r="B165" s="11">
        <v>501</v>
      </c>
      <c r="C165" s="11">
        <v>50107</v>
      </c>
      <c r="D165" s="79" t="s">
        <v>1015</v>
      </c>
      <c r="E165" s="79" t="s">
        <v>1016</v>
      </c>
      <c r="F165" s="11" t="str">
        <f t="shared" si="2"/>
        <v>1057-An Thượng 38</v>
      </c>
      <c r="G165" s="99">
        <v>43956</v>
      </c>
      <c r="H165" s="99"/>
      <c r="I165" s="11"/>
      <c r="J165" s="11"/>
    </row>
    <row r="166" spans="1:10" x14ac:dyDescent="0.2">
      <c r="A166" s="79" t="s">
        <v>453</v>
      </c>
      <c r="B166" s="11">
        <v>501</v>
      </c>
      <c r="C166" s="11">
        <v>50107</v>
      </c>
      <c r="D166" s="79" t="s">
        <v>1017</v>
      </c>
      <c r="E166" s="79" t="s">
        <v>1018</v>
      </c>
      <c r="F166" s="11" t="str">
        <f t="shared" si="2"/>
        <v>1058-An Thượng 39</v>
      </c>
      <c r="G166" s="99">
        <v>43956</v>
      </c>
      <c r="H166" s="99"/>
      <c r="I166" s="11"/>
      <c r="J166" s="11"/>
    </row>
    <row r="167" spans="1:10" x14ac:dyDescent="0.2">
      <c r="A167" s="79" t="s">
        <v>453</v>
      </c>
      <c r="B167" s="11">
        <v>501</v>
      </c>
      <c r="C167" s="11">
        <v>50107</v>
      </c>
      <c r="D167" s="79" t="s">
        <v>1019</v>
      </c>
      <c r="E167" s="79" t="s">
        <v>1020</v>
      </c>
      <c r="F167" s="11" t="str">
        <f t="shared" si="2"/>
        <v>1059-An Thượng 40</v>
      </c>
      <c r="G167" s="99">
        <v>43956</v>
      </c>
      <c r="H167" s="99"/>
      <c r="I167" s="11"/>
      <c r="J167" s="11"/>
    </row>
    <row r="168" spans="1:10" x14ac:dyDescent="0.2">
      <c r="A168" s="79" t="s">
        <v>453</v>
      </c>
      <c r="B168" s="11">
        <v>501</v>
      </c>
      <c r="C168" s="11">
        <v>50107</v>
      </c>
      <c r="D168" s="79" t="s">
        <v>1021</v>
      </c>
      <c r="E168" s="79" t="s">
        <v>1022</v>
      </c>
      <c r="F168" s="11" t="str">
        <f t="shared" si="2"/>
        <v>106-Đông Hải 3</v>
      </c>
      <c r="G168" s="99">
        <v>40909</v>
      </c>
      <c r="H168" s="99">
        <v>44561</v>
      </c>
      <c r="I168" s="11"/>
      <c r="J168" s="11"/>
    </row>
    <row r="169" spans="1:10" x14ac:dyDescent="0.2">
      <c r="A169" s="79" t="s">
        <v>453</v>
      </c>
      <c r="B169" s="11">
        <v>501</v>
      </c>
      <c r="C169" s="11">
        <v>50107</v>
      </c>
      <c r="D169" s="79" t="s">
        <v>1023</v>
      </c>
      <c r="E169" s="79" t="s">
        <v>1024</v>
      </c>
      <c r="F169" s="11" t="str">
        <f t="shared" si="2"/>
        <v>1060-Anh Thơ</v>
      </c>
      <c r="G169" s="99">
        <v>43956</v>
      </c>
      <c r="H169" s="99"/>
      <c r="I169" s="11"/>
      <c r="J169" s="11"/>
    </row>
    <row r="170" spans="1:10" x14ac:dyDescent="0.2">
      <c r="A170" s="79" t="s">
        <v>453</v>
      </c>
      <c r="B170" s="11">
        <v>501</v>
      </c>
      <c r="C170" s="11">
        <v>50107</v>
      </c>
      <c r="D170" s="79" t="s">
        <v>1025</v>
      </c>
      <c r="E170" s="79" t="s">
        <v>1026</v>
      </c>
      <c r="F170" s="11" t="str">
        <f t="shared" si="2"/>
        <v>1061-Ấp Bắc</v>
      </c>
      <c r="G170" s="99">
        <v>43956</v>
      </c>
      <c r="H170" s="99"/>
      <c r="I170" s="11"/>
      <c r="J170" s="11"/>
    </row>
    <row r="171" spans="1:10" x14ac:dyDescent="0.2">
      <c r="A171" s="79" t="s">
        <v>453</v>
      </c>
      <c r="B171" s="11">
        <v>501</v>
      </c>
      <c r="C171" s="11">
        <v>50107</v>
      </c>
      <c r="D171" s="79" t="s">
        <v>1027</v>
      </c>
      <c r="E171" s="79" t="s">
        <v>905</v>
      </c>
      <c r="F171" s="11" t="str">
        <f t="shared" si="2"/>
        <v>1062-Bà Bang Nhãn</v>
      </c>
      <c r="G171" s="99">
        <v>43956</v>
      </c>
      <c r="H171" s="99"/>
      <c r="I171" s="11"/>
      <c r="J171" s="11"/>
    </row>
    <row r="172" spans="1:10" x14ac:dyDescent="0.2">
      <c r="A172" s="79" t="s">
        <v>453</v>
      </c>
      <c r="B172" s="11">
        <v>501</v>
      </c>
      <c r="C172" s="11">
        <v>50107</v>
      </c>
      <c r="D172" s="79" t="s">
        <v>1028</v>
      </c>
      <c r="E172" s="79" t="s">
        <v>1029</v>
      </c>
      <c r="F172" s="11" t="str">
        <f t="shared" si="2"/>
        <v>1063-Bá Giáng 1</v>
      </c>
      <c r="G172" s="99">
        <v>43956</v>
      </c>
      <c r="H172" s="99"/>
      <c r="I172" s="11"/>
      <c r="J172" s="11"/>
    </row>
    <row r="173" spans="1:10" x14ac:dyDescent="0.2">
      <c r="A173" s="79" t="s">
        <v>453</v>
      </c>
      <c r="B173" s="11">
        <v>501</v>
      </c>
      <c r="C173" s="11">
        <v>50107</v>
      </c>
      <c r="D173" s="79" t="s">
        <v>1030</v>
      </c>
      <c r="E173" s="79" t="s">
        <v>1031</v>
      </c>
      <c r="F173" s="11" t="str">
        <f t="shared" si="2"/>
        <v>1064-Bá Giáng 2</v>
      </c>
      <c r="G173" s="99">
        <v>43956</v>
      </c>
      <c r="H173" s="99"/>
      <c r="I173" s="11"/>
      <c r="J173" s="11"/>
    </row>
    <row r="174" spans="1:10" x14ac:dyDescent="0.2">
      <c r="A174" s="79" t="s">
        <v>453</v>
      </c>
      <c r="B174" s="11">
        <v>501</v>
      </c>
      <c r="C174" s="11">
        <v>50107</v>
      </c>
      <c r="D174" s="79" t="s">
        <v>1032</v>
      </c>
      <c r="E174" s="79" t="s">
        <v>1033</v>
      </c>
      <c r="F174" s="11" t="str">
        <f t="shared" si="2"/>
        <v>1065-Bá Giáng 3</v>
      </c>
      <c r="G174" s="99">
        <v>43956</v>
      </c>
      <c r="H174" s="99"/>
      <c r="I174" s="11"/>
      <c r="J174" s="11"/>
    </row>
    <row r="175" spans="1:10" x14ac:dyDescent="0.2">
      <c r="A175" s="79" t="s">
        <v>453</v>
      </c>
      <c r="B175" s="11">
        <v>501</v>
      </c>
      <c r="C175" s="11">
        <v>50107</v>
      </c>
      <c r="D175" s="79" t="s">
        <v>1034</v>
      </c>
      <c r="E175" s="79" t="s">
        <v>1035</v>
      </c>
      <c r="F175" s="11" t="str">
        <f t="shared" si="2"/>
        <v>1066-Bá Giáng 4</v>
      </c>
      <c r="G175" s="99">
        <v>43956</v>
      </c>
      <c r="H175" s="99"/>
      <c r="I175" s="11"/>
      <c r="J175" s="11"/>
    </row>
    <row r="176" spans="1:10" x14ac:dyDescent="0.2">
      <c r="A176" s="79" t="s">
        <v>453</v>
      </c>
      <c r="B176" s="11">
        <v>501</v>
      </c>
      <c r="C176" s="11">
        <v>50107</v>
      </c>
      <c r="D176" s="79" t="s">
        <v>1036</v>
      </c>
      <c r="E176" s="79" t="s">
        <v>1037</v>
      </c>
      <c r="F176" s="11" t="str">
        <f t="shared" si="2"/>
        <v>1067-Bá Giáng 5</v>
      </c>
      <c r="G176" s="99">
        <v>43956</v>
      </c>
      <c r="H176" s="99"/>
      <c r="I176" s="11"/>
      <c r="J176" s="11"/>
    </row>
    <row r="177" spans="1:10" x14ac:dyDescent="0.2">
      <c r="A177" s="79" t="s">
        <v>453</v>
      </c>
      <c r="B177" s="11">
        <v>501</v>
      </c>
      <c r="C177" s="11">
        <v>50107</v>
      </c>
      <c r="D177" s="79" t="s">
        <v>1038</v>
      </c>
      <c r="E177" s="79" t="s">
        <v>1039</v>
      </c>
      <c r="F177" s="11" t="str">
        <f t="shared" si="2"/>
        <v>1068-Bá Giáng 6</v>
      </c>
      <c r="G177" s="99">
        <v>43956</v>
      </c>
      <c r="H177" s="99"/>
      <c r="I177" s="11"/>
      <c r="J177" s="11"/>
    </row>
    <row r="178" spans="1:10" x14ac:dyDescent="0.2">
      <c r="A178" s="79" t="s">
        <v>453</v>
      </c>
      <c r="B178" s="11">
        <v>501</v>
      </c>
      <c r="C178" s="11">
        <v>50107</v>
      </c>
      <c r="D178" s="79" t="s">
        <v>1040</v>
      </c>
      <c r="E178" s="79" t="s">
        <v>1041</v>
      </c>
      <c r="F178" s="11" t="str">
        <f t="shared" si="2"/>
        <v>1069-Bá Giáng 7</v>
      </c>
      <c r="G178" s="99">
        <v>43956</v>
      </c>
      <c r="H178" s="99"/>
      <c r="I178" s="11"/>
      <c r="J178" s="11"/>
    </row>
    <row r="179" spans="1:10" x14ac:dyDescent="0.2">
      <c r="A179" s="79" t="s">
        <v>453</v>
      </c>
      <c r="B179" s="11">
        <v>501</v>
      </c>
      <c r="C179" s="11">
        <v>50107</v>
      </c>
      <c r="D179" s="79" t="s">
        <v>1042</v>
      </c>
      <c r="E179" s="79" t="s">
        <v>1043</v>
      </c>
      <c r="F179" s="11" t="str">
        <f t="shared" si="2"/>
        <v>107-Đông Hải 4</v>
      </c>
      <c r="G179" s="99">
        <v>40909</v>
      </c>
      <c r="H179" s="99">
        <v>44561</v>
      </c>
      <c r="I179" s="11"/>
      <c r="J179" s="11"/>
    </row>
    <row r="180" spans="1:10" x14ac:dyDescent="0.2">
      <c r="A180" s="79" t="s">
        <v>453</v>
      </c>
      <c r="B180" s="11">
        <v>501</v>
      </c>
      <c r="C180" s="11">
        <v>50107</v>
      </c>
      <c r="D180" s="79" t="s">
        <v>1044</v>
      </c>
      <c r="E180" s="79" t="s">
        <v>1045</v>
      </c>
      <c r="F180" s="11" t="str">
        <f t="shared" si="2"/>
        <v>1070-Bá Giáng 8</v>
      </c>
      <c r="G180" s="99">
        <v>43956</v>
      </c>
      <c r="H180" s="99"/>
      <c r="I180" s="11"/>
      <c r="J180" s="11"/>
    </row>
    <row r="181" spans="1:10" x14ac:dyDescent="0.2">
      <c r="A181" s="79" t="s">
        <v>453</v>
      </c>
      <c r="B181" s="11">
        <v>501</v>
      </c>
      <c r="C181" s="11">
        <v>50107</v>
      </c>
      <c r="D181" s="79" t="s">
        <v>1046</v>
      </c>
      <c r="E181" s="79" t="s">
        <v>1047</v>
      </c>
      <c r="F181" s="11" t="str">
        <f t="shared" si="2"/>
        <v>1071-Bá Giáng 9</v>
      </c>
      <c r="G181" s="99">
        <v>43956</v>
      </c>
      <c r="H181" s="99"/>
      <c r="I181" s="11"/>
      <c r="J181" s="11"/>
    </row>
    <row r="182" spans="1:10" x14ac:dyDescent="0.2">
      <c r="A182" s="79" t="s">
        <v>453</v>
      </c>
      <c r="B182" s="11">
        <v>501</v>
      </c>
      <c r="C182" s="11">
        <v>50107</v>
      </c>
      <c r="D182" s="79" t="s">
        <v>1048</v>
      </c>
      <c r="E182" s="79" t="s">
        <v>1049</v>
      </c>
      <c r="F182" s="11" t="str">
        <f t="shared" si="2"/>
        <v>1072-Bá Giáng 10</v>
      </c>
      <c r="G182" s="99">
        <v>43956</v>
      </c>
      <c r="H182" s="99"/>
      <c r="I182" s="11"/>
      <c r="J182" s="11"/>
    </row>
    <row r="183" spans="1:10" x14ac:dyDescent="0.2">
      <c r="A183" s="79" t="s">
        <v>453</v>
      </c>
      <c r="B183" s="11">
        <v>501</v>
      </c>
      <c r="C183" s="11">
        <v>50107</v>
      </c>
      <c r="D183" s="79" t="s">
        <v>1050</v>
      </c>
      <c r="E183" s="79" t="s">
        <v>1051</v>
      </c>
      <c r="F183" s="11" t="str">
        <f t="shared" si="2"/>
        <v>1073-Bá Giáng 11</v>
      </c>
      <c r="G183" s="99">
        <v>43956</v>
      </c>
      <c r="H183" s="99"/>
      <c r="I183" s="11"/>
      <c r="J183" s="11"/>
    </row>
    <row r="184" spans="1:10" x14ac:dyDescent="0.2">
      <c r="A184" s="79" t="s">
        <v>453</v>
      </c>
      <c r="B184" s="11">
        <v>501</v>
      </c>
      <c r="C184" s="11">
        <v>50107</v>
      </c>
      <c r="D184" s="79" t="s">
        <v>1052</v>
      </c>
      <c r="E184" s="79" t="s">
        <v>1053</v>
      </c>
      <c r="F184" s="11" t="str">
        <f t="shared" si="2"/>
        <v>1074-Bá Giáng 12</v>
      </c>
      <c r="G184" s="99">
        <v>43956</v>
      </c>
      <c r="H184" s="99"/>
      <c r="I184" s="11"/>
      <c r="J184" s="11"/>
    </row>
    <row r="185" spans="1:10" x14ac:dyDescent="0.2">
      <c r="A185" s="79" t="s">
        <v>453</v>
      </c>
      <c r="B185" s="11">
        <v>501</v>
      </c>
      <c r="C185" s="11">
        <v>50107</v>
      </c>
      <c r="D185" s="79" t="s">
        <v>1054</v>
      </c>
      <c r="E185" s="79" t="s">
        <v>1055</v>
      </c>
      <c r="F185" s="11" t="str">
        <f t="shared" si="2"/>
        <v>1075-Bá Giáng 14</v>
      </c>
      <c r="G185" s="99">
        <v>43956</v>
      </c>
      <c r="H185" s="99"/>
      <c r="I185" s="11"/>
      <c r="J185" s="11"/>
    </row>
    <row r="186" spans="1:10" x14ac:dyDescent="0.2">
      <c r="A186" s="79" t="s">
        <v>453</v>
      </c>
      <c r="B186" s="11">
        <v>501</v>
      </c>
      <c r="C186" s="11">
        <v>50107</v>
      </c>
      <c r="D186" s="79" t="s">
        <v>1056</v>
      </c>
      <c r="E186" s="79" t="s">
        <v>751</v>
      </c>
      <c r="F186" s="11" t="str">
        <f t="shared" si="2"/>
        <v>1076-Bà Huyện Thanh Quan</v>
      </c>
      <c r="G186" s="99">
        <v>43956</v>
      </c>
      <c r="H186" s="99"/>
      <c r="I186" s="11"/>
      <c r="J186" s="11"/>
    </row>
    <row r="187" spans="1:10" x14ac:dyDescent="0.2">
      <c r="A187" s="79" t="s">
        <v>453</v>
      </c>
      <c r="B187" s="11">
        <v>501</v>
      </c>
      <c r="C187" s="11">
        <v>50107</v>
      </c>
      <c r="D187" s="79" t="s">
        <v>1057</v>
      </c>
      <c r="E187" s="79" t="s">
        <v>1058</v>
      </c>
      <c r="F187" s="11" t="str">
        <f t="shared" si="2"/>
        <v>1077-Bát Nàn Công Chúa</v>
      </c>
      <c r="G187" s="99">
        <v>43956</v>
      </c>
      <c r="H187" s="99"/>
      <c r="I187" s="11"/>
      <c r="J187" s="11"/>
    </row>
    <row r="188" spans="1:10" x14ac:dyDescent="0.2">
      <c r="A188" s="79" t="s">
        <v>453</v>
      </c>
      <c r="B188" s="11">
        <v>501</v>
      </c>
      <c r="C188" s="11">
        <v>50107</v>
      </c>
      <c r="D188" s="79" t="s">
        <v>1059</v>
      </c>
      <c r="E188" s="79" t="s">
        <v>907</v>
      </c>
      <c r="F188" s="11" t="str">
        <f t="shared" si="2"/>
        <v>1078-Bình Giã</v>
      </c>
      <c r="G188" s="99">
        <v>43956</v>
      </c>
      <c r="H188" s="99"/>
      <c r="I188" s="11"/>
      <c r="J188" s="11"/>
    </row>
    <row r="189" spans="1:10" x14ac:dyDescent="0.2">
      <c r="A189" s="79" t="s">
        <v>453</v>
      </c>
      <c r="B189" s="11">
        <v>501</v>
      </c>
      <c r="C189" s="11">
        <v>50107</v>
      </c>
      <c r="D189" s="79" t="s">
        <v>1060</v>
      </c>
      <c r="E189" s="79" t="s">
        <v>1061</v>
      </c>
      <c r="F189" s="11" t="str">
        <f t="shared" si="2"/>
        <v>1079-Bình Kỳ (từ Mai Đăng Chơn đến cầu Quốc)</v>
      </c>
      <c r="G189" s="99">
        <v>43956</v>
      </c>
      <c r="H189" s="99"/>
      <c r="I189" s="11"/>
      <c r="J189" s="11"/>
    </row>
    <row r="190" spans="1:10" x14ac:dyDescent="0.2">
      <c r="A190" s="79" t="s">
        <v>453</v>
      </c>
      <c r="B190" s="11">
        <v>501</v>
      </c>
      <c r="C190" s="11">
        <v>50107</v>
      </c>
      <c r="D190" s="79" t="s">
        <v>1062</v>
      </c>
      <c r="E190" s="79" t="s">
        <v>1063</v>
      </c>
      <c r="F190" s="11" t="str">
        <f t="shared" si="2"/>
        <v>108-Đông Hải 5</v>
      </c>
      <c r="G190" s="99">
        <v>40909</v>
      </c>
      <c r="H190" s="99">
        <v>44561</v>
      </c>
      <c r="I190" s="11"/>
      <c r="J190" s="11"/>
    </row>
    <row r="191" spans="1:10" x14ac:dyDescent="0.2">
      <c r="A191" s="79" t="s">
        <v>453</v>
      </c>
      <c r="B191" s="11">
        <v>501</v>
      </c>
      <c r="C191" s="11">
        <v>50107</v>
      </c>
      <c r="D191" s="79" t="s">
        <v>1064</v>
      </c>
      <c r="E191" s="79" t="s">
        <v>1065</v>
      </c>
      <c r="F191" s="11" t="str">
        <f t="shared" si="2"/>
        <v>1080-Bùi Bỉnh Uyên</v>
      </c>
      <c r="G191" s="99">
        <v>43956</v>
      </c>
      <c r="H191" s="99"/>
      <c r="I191" s="11"/>
      <c r="J191" s="11"/>
    </row>
    <row r="192" spans="1:10" x14ac:dyDescent="0.2">
      <c r="A192" s="79" t="s">
        <v>453</v>
      </c>
      <c r="B192" s="11">
        <v>501</v>
      </c>
      <c r="C192" s="11">
        <v>50107</v>
      </c>
      <c r="D192" s="79" t="s">
        <v>1066</v>
      </c>
      <c r="E192" s="79" t="s">
        <v>873</v>
      </c>
      <c r="F192" s="11" t="str">
        <f t="shared" si="2"/>
        <v>1081-Bùi Tá Hán</v>
      </c>
      <c r="G192" s="99">
        <v>43956</v>
      </c>
      <c r="H192" s="99"/>
      <c r="I192" s="11"/>
      <c r="J192" s="11"/>
    </row>
    <row r="193" spans="1:10" x14ac:dyDescent="0.2">
      <c r="A193" s="79" t="s">
        <v>453</v>
      </c>
      <c r="B193" s="11">
        <v>501</v>
      </c>
      <c r="C193" s="11">
        <v>50107</v>
      </c>
      <c r="D193" s="79" t="s">
        <v>1067</v>
      </c>
      <c r="E193" s="79" t="s">
        <v>908</v>
      </c>
      <c r="F193" s="11" t="str">
        <f t="shared" si="2"/>
        <v>1082-Bùi Thế Mỹ</v>
      </c>
      <c r="G193" s="99">
        <v>43956</v>
      </c>
      <c r="H193" s="99"/>
      <c r="I193" s="11"/>
      <c r="J193" s="11"/>
    </row>
    <row r="194" spans="1:10" x14ac:dyDescent="0.2">
      <c r="A194" s="79" t="s">
        <v>453</v>
      </c>
      <c r="B194" s="11">
        <v>501</v>
      </c>
      <c r="C194" s="11">
        <v>50107</v>
      </c>
      <c r="D194" s="79" t="s">
        <v>1068</v>
      </c>
      <c r="E194" s="79" t="s">
        <v>1069</v>
      </c>
      <c r="F194" s="11" t="str">
        <f t="shared" ref="F194:F257" si="3">D194&amp;"-"&amp;E194</f>
        <v>1083-Cao Hồng Lãnh</v>
      </c>
      <c r="G194" s="99">
        <v>43956</v>
      </c>
      <c r="H194" s="99"/>
      <c r="I194" s="11"/>
      <c r="J194" s="11"/>
    </row>
    <row r="195" spans="1:10" x14ac:dyDescent="0.2">
      <c r="A195" s="79" t="s">
        <v>453</v>
      </c>
      <c r="B195" s="11">
        <v>501</v>
      </c>
      <c r="C195" s="11">
        <v>50107</v>
      </c>
      <c r="D195" s="79" t="s">
        <v>1070</v>
      </c>
      <c r="E195" s="79" t="s">
        <v>1071</v>
      </c>
      <c r="F195" s="11" t="str">
        <f t="shared" si="3"/>
        <v>1084-Cao Sơn 1</v>
      </c>
      <c r="G195" s="99">
        <v>43956</v>
      </c>
      <c r="H195" s="99"/>
      <c r="I195" s="11"/>
      <c r="J195" s="11"/>
    </row>
    <row r="196" spans="1:10" x14ac:dyDescent="0.2">
      <c r="A196" s="79" t="s">
        <v>453</v>
      </c>
      <c r="B196" s="11">
        <v>501</v>
      </c>
      <c r="C196" s="11">
        <v>50107</v>
      </c>
      <c r="D196" s="79" t="s">
        <v>1072</v>
      </c>
      <c r="E196" s="79" t="s">
        <v>1073</v>
      </c>
      <c r="F196" s="11" t="str">
        <f t="shared" si="3"/>
        <v>1085-Cao Sơn 2</v>
      </c>
      <c r="G196" s="99">
        <v>43956</v>
      </c>
      <c r="H196" s="99"/>
      <c r="I196" s="11"/>
      <c r="J196" s="11"/>
    </row>
    <row r="197" spans="1:10" x14ac:dyDescent="0.2">
      <c r="A197" s="79" t="s">
        <v>453</v>
      </c>
      <c r="B197" s="11">
        <v>501</v>
      </c>
      <c r="C197" s="11">
        <v>50107</v>
      </c>
      <c r="D197" s="79" t="s">
        <v>1074</v>
      </c>
      <c r="E197" s="79" t="s">
        <v>1075</v>
      </c>
      <c r="F197" s="11" t="str">
        <f t="shared" si="3"/>
        <v>1086-Cao Sơn 3</v>
      </c>
      <c r="G197" s="99">
        <v>43956</v>
      </c>
      <c r="H197" s="99"/>
      <c r="I197" s="11"/>
      <c r="J197" s="11"/>
    </row>
    <row r="198" spans="1:10" x14ac:dyDescent="0.2">
      <c r="A198" s="79" t="s">
        <v>453</v>
      </c>
      <c r="B198" s="11">
        <v>501</v>
      </c>
      <c r="C198" s="11">
        <v>50107</v>
      </c>
      <c r="D198" s="79" t="s">
        <v>1076</v>
      </c>
      <c r="E198" s="79" t="s">
        <v>1077</v>
      </c>
      <c r="F198" s="11" t="str">
        <f t="shared" si="3"/>
        <v>1087-Cao Sơn 4</v>
      </c>
      <c r="G198" s="99">
        <v>43956</v>
      </c>
      <c r="H198" s="99"/>
      <c r="I198" s="11"/>
      <c r="J198" s="11"/>
    </row>
    <row r="199" spans="1:10" x14ac:dyDescent="0.2">
      <c r="A199" s="79" t="s">
        <v>453</v>
      </c>
      <c r="B199" s="11">
        <v>501</v>
      </c>
      <c r="C199" s="11">
        <v>50107</v>
      </c>
      <c r="D199" s="79" t="s">
        <v>1078</v>
      </c>
      <c r="E199" s="79" t="s">
        <v>1079</v>
      </c>
      <c r="F199" s="11" t="str">
        <f t="shared" si="3"/>
        <v>1088-Cao Sơn 5</v>
      </c>
      <c r="G199" s="99">
        <v>43956</v>
      </c>
      <c r="H199" s="99"/>
      <c r="I199" s="11"/>
      <c r="J199" s="11"/>
    </row>
    <row r="200" spans="1:10" x14ac:dyDescent="0.2">
      <c r="A200" s="79" t="s">
        <v>453</v>
      </c>
      <c r="B200" s="11">
        <v>501</v>
      </c>
      <c r="C200" s="11">
        <v>50107</v>
      </c>
      <c r="D200" s="79" t="s">
        <v>1080</v>
      </c>
      <c r="E200" s="79" t="s">
        <v>1081</v>
      </c>
      <c r="F200" s="11" t="str">
        <f t="shared" si="3"/>
        <v>1089-Cao Sơn 6</v>
      </c>
      <c r="G200" s="99">
        <v>43956</v>
      </c>
      <c r="H200" s="99"/>
      <c r="I200" s="11"/>
      <c r="J200" s="11"/>
    </row>
    <row r="201" spans="1:10" x14ac:dyDescent="0.2">
      <c r="A201" s="79" t="s">
        <v>453</v>
      </c>
      <c r="B201" s="11">
        <v>501</v>
      </c>
      <c r="C201" s="11">
        <v>50107</v>
      </c>
      <c r="D201" s="79" t="s">
        <v>1082</v>
      </c>
      <c r="E201" s="79" t="s">
        <v>1083</v>
      </c>
      <c r="F201" s="11" t="str">
        <f t="shared" si="3"/>
        <v>109-Đông Hải 6</v>
      </c>
      <c r="G201" s="99">
        <v>40909</v>
      </c>
      <c r="H201" s="99">
        <v>44561</v>
      </c>
      <c r="I201" s="11"/>
      <c r="J201" s="11"/>
    </row>
    <row r="202" spans="1:10" x14ac:dyDescent="0.2">
      <c r="A202" s="79" t="s">
        <v>453</v>
      </c>
      <c r="B202" s="11">
        <v>501</v>
      </c>
      <c r="C202" s="11">
        <v>50107</v>
      </c>
      <c r="D202" s="79" t="s">
        <v>1084</v>
      </c>
      <c r="E202" s="79" t="s">
        <v>1085</v>
      </c>
      <c r="F202" s="11" t="str">
        <f t="shared" si="3"/>
        <v>1090-Cao Sơn 7</v>
      </c>
      <c r="G202" s="99">
        <v>43956</v>
      </c>
      <c r="H202" s="99"/>
      <c r="I202" s="11"/>
      <c r="J202" s="11"/>
    </row>
    <row r="203" spans="1:10" x14ac:dyDescent="0.2">
      <c r="A203" s="79" t="s">
        <v>453</v>
      </c>
      <c r="B203" s="11">
        <v>501</v>
      </c>
      <c r="C203" s="11">
        <v>50107</v>
      </c>
      <c r="D203" s="79" t="s">
        <v>1086</v>
      </c>
      <c r="E203" s="79" t="s">
        <v>1087</v>
      </c>
      <c r="F203" s="11" t="str">
        <f t="shared" si="3"/>
        <v>1091-Cao Sơn 8</v>
      </c>
      <c r="G203" s="99">
        <v>43956</v>
      </c>
      <c r="H203" s="99"/>
      <c r="I203" s="11"/>
      <c r="J203" s="11"/>
    </row>
    <row r="204" spans="1:10" x14ac:dyDescent="0.2">
      <c r="A204" s="79" t="s">
        <v>453</v>
      </c>
      <c r="B204" s="11">
        <v>501</v>
      </c>
      <c r="C204" s="11">
        <v>50107</v>
      </c>
      <c r="D204" s="79" t="s">
        <v>1088</v>
      </c>
      <c r="E204" s="79" t="s">
        <v>753</v>
      </c>
      <c r="F204" s="11" t="str">
        <f t="shared" si="3"/>
        <v>1092-Châu Thị Vĩnh Tế</v>
      </c>
      <c r="G204" s="99">
        <v>43956</v>
      </c>
      <c r="H204" s="99"/>
      <c r="I204" s="11"/>
      <c r="J204" s="11"/>
    </row>
    <row r="205" spans="1:10" x14ac:dyDescent="0.2">
      <c r="A205" s="79" t="s">
        <v>453</v>
      </c>
      <c r="B205" s="11">
        <v>501</v>
      </c>
      <c r="C205" s="11">
        <v>50107</v>
      </c>
      <c r="D205" s="79" t="s">
        <v>1089</v>
      </c>
      <c r="E205" s="79" t="s">
        <v>755</v>
      </c>
      <c r="F205" s="11" t="str">
        <f t="shared" si="3"/>
        <v>1093-Chế Lan Viên</v>
      </c>
      <c r="G205" s="99">
        <v>43956</v>
      </c>
      <c r="H205" s="99"/>
      <c r="I205" s="11"/>
      <c r="J205" s="11"/>
    </row>
    <row r="206" spans="1:10" x14ac:dyDescent="0.2">
      <c r="A206" s="79" t="s">
        <v>453</v>
      </c>
      <c r="B206" s="11">
        <v>501</v>
      </c>
      <c r="C206" s="11">
        <v>50107</v>
      </c>
      <c r="D206" s="79" t="s">
        <v>1090</v>
      </c>
      <c r="E206" s="79" t="s">
        <v>932</v>
      </c>
      <c r="F206" s="11" t="str">
        <f t="shared" si="3"/>
        <v>1094-Chu Cẩm Phong</v>
      </c>
      <c r="G206" s="99">
        <v>43956</v>
      </c>
      <c r="H206" s="99"/>
      <c r="I206" s="11"/>
      <c r="J206" s="11"/>
    </row>
    <row r="207" spans="1:10" x14ac:dyDescent="0.2">
      <c r="A207" s="79" t="s">
        <v>453</v>
      </c>
      <c r="B207" s="11">
        <v>501</v>
      </c>
      <c r="C207" s="11">
        <v>50107</v>
      </c>
      <c r="D207" s="79" t="s">
        <v>1091</v>
      </c>
      <c r="E207" s="79" t="s">
        <v>953</v>
      </c>
      <c r="F207" s="11" t="str">
        <f t="shared" si="3"/>
        <v>1095-Chu Lai</v>
      </c>
      <c r="G207" s="99">
        <v>43956</v>
      </c>
      <c r="H207" s="99"/>
      <c r="I207" s="11"/>
      <c r="J207" s="11"/>
    </row>
    <row r="208" spans="1:10" x14ac:dyDescent="0.2">
      <c r="A208" s="79" t="s">
        <v>453</v>
      </c>
      <c r="B208" s="11">
        <v>501</v>
      </c>
      <c r="C208" s="11">
        <v>50107</v>
      </c>
      <c r="D208" s="79" t="s">
        <v>1092</v>
      </c>
      <c r="E208" s="79" t="s">
        <v>757</v>
      </c>
      <c r="F208" s="11" t="str">
        <f t="shared" si="3"/>
        <v>1096-Chương Dương</v>
      </c>
      <c r="G208" s="99">
        <v>43956</v>
      </c>
      <c r="H208" s="99"/>
      <c r="I208" s="11"/>
      <c r="J208" s="11"/>
    </row>
    <row r="209" spans="1:10" x14ac:dyDescent="0.2">
      <c r="A209" s="79" t="s">
        <v>453</v>
      </c>
      <c r="B209" s="11">
        <v>501</v>
      </c>
      <c r="C209" s="11">
        <v>50107</v>
      </c>
      <c r="D209" s="79" t="s">
        <v>1093</v>
      </c>
      <c r="E209" s="79" t="s">
        <v>1094</v>
      </c>
      <c r="F209" s="11" t="str">
        <f t="shared" si="3"/>
        <v>1097-Doãn Kế Thiện</v>
      </c>
      <c r="G209" s="99">
        <v>43956</v>
      </c>
      <c r="H209" s="99"/>
      <c r="I209" s="11"/>
      <c r="J209" s="11"/>
    </row>
    <row r="210" spans="1:10" x14ac:dyDescent="0.2">
      <c r="A210" s="79" t="s">
        <v>453</v>
      </c>
      <c r="B210" s="11">
        <v>501</v>
      </c>
      <c r="C210" s="11">
        <v>50107</v>
      </c>
      <c r="D210" s="79" t="s">
        <v>1095</v>
      </c>
      <c r="E210" s="79" t="s">
        <v>1096</v>
      </c>
      <c r="F210" s="11" t="str">
        <f t="shared" si="3"/>
        <v>1098-Doãn Uẩn</v>
      </c>
      <c r="G210" s="99">
        <v>43956</v>
      </c>
      <c r="H210" s="99"/>
      <c r="I210" s="11"/>
      <c r="J210" s="11"/>
    </row>
    <row r="211" spans="1:10" x14ac:dyDescent="0.2">
      <c r="A211" s="79" t="s">
        <v>453</v>
      </c>
      <c r="B211" s="11">
        <v>501</v>
      </c>
      <c r="C211" s="11">
        <v>50107</v>
      </c>
      <c r="D211" s="79" t="s">
        <v>1097</v>
      </c>
      <c r="E211" s="79" t="s">
        <v>1098</v>
      </c>
      <c r="F211" s="11" t="str">
        <f t="shared" si="3"/>
        <v>1099-Dương Bạch Mai</v>
      </c>
      <c r="G211" s="99">
        <v>43956</v>
      </c>
      <c r="H211" s="99"/>
      <c r="I211" s="11"/>
      <c r="J211" s="11"/>
    </row>
    <row r="212" spans="1:10" x14ac:dyDescent="0.2">
      <c r="A212" s="79" t="s">
        <v>453</v>
      </c>
      <c r="B212" s="11">
        <v>501</v>
      </c>
      <c r="C212" s="11">
        <v>50107</v>
      </c>
      <c r="D212" s="79" t="s">
        <v>1099</v>
      </c>
      <c r="E212" s="79" t="s">
        <v>1100</v>
      </c>
      <c r="F212" s="11" t="str">
        <f t="shared" si="3"/>
        <v>110-Đông Hải 7</v>
      </c>
      <c r="G212" s="99">
        <v>40909</v>
      </c>
      <c r="H212" s="99">
        <v>44561</v>
      </c>
      <c r="I212" s="11"/>
      <c r="J212" s="11"/>
    </row>
    <row r="213" spans="1:10" x14ac:dyDescent="0.2">
      <c r="A213" s="79" t="s">
        <v>453</v>
      </c>
      <c r="B213" s="11">
        <v>501</v>
      </c>
      <c r="C213" s="11">
        <v>50107</v>
      </c>
      <c r="D213" s="79" t="s">
        <v>1101</v>
      </c>
      <c r="E213" s="79" t="s">
        <v>759</v>
      </c>
      <c r="F213" s="11" t="str">
        <f t="shared" si="3"/>
        <v>1100-Dương Khuê</v>
      </c>
      <c r="G213" s="99">
        <v>43956</v>
      </c>
      <c r="H213" s="99"/>
      <c r="I213" s="11"/>
      <c r="J213" s="11"/>
    </row>
    <row r="214" spans="1:10" x14ac:dyDescent="0.2">
      <c r="A214" s="79" t="s">
        <v>453</v>
      </c>
      <c r="B214" s="11">
        <v>501</v>
      </c>
      <c r="C214" s="11">
        <v>50107</v>
      </c>
      <c r="D214" s="79" t="s">
        <v>1102</v>
      </c>
      <c r="E214" s="79" t="s">
        <v>1103</v>
      </c>
      <c r="F214" s="11" t="str">
        <f t="shared" si="3"/>
        <v>1101-Dương Tôn Hải</v>
      </c>
      <c r="G214" s="99">
        <v>43956</v>
      </c>
      <c r="H214" s="99"/>
      <c r="I214" s="11"/>
      <c r="J214" s="11"/>
    </row>
    <row r="215" spans="1:10" x14ac:dyDescent="0.2">
      <c r="A215" s="79" t="s">
        <v>453</v>
      </c>
      <c r="B215" s="11">
        <v>501</v>
      </c>
      <c r="C215" s="11">
        <v>50107</v>
      </c>
      <c r="D215" s="79" t="s">
        <v>1104</v>
      </c>
      <c r="E215" s="79" t="s">
        <v>1105</v>
      </c>
      <c r="F215" s="11" t="str">
        <f t="shared" si="3"/>
        <v>1102-Dương Tụ Quán</v>
      </c>
      <c r="G215" s="99">
        <v>43956</v>
      </c>
      <c r="H215" s="99"/>
      <c r="I215" s="11"/>
      <c r="J215" s="11"/>
    </row>
    <row r="216" spans="1:10" x14ac:dyDescent="0.2">
      <c r="A216" s="79" t="s">
        <v>453</v>
      </c>
      <c r="B216" s="11">
        <v>501</v>
      </c>
      <c r="C216" s="11">
        <v>50107</v>
      </c>
      <c r="D216" s="79" t="s">
        <v>1106</v>
      </c>
      <c r="E216" s="79" t="s">
        <v>1107</v>
      </c>
      <c r="F216" s="11" t="str">
        <f t="shared" si="3"/>
        <v>1103-Dương Tử Giang</v>
      </c>
      <c r="G216" s="99">
        <v>43956</v>
      </c>
      <c r="H216" s="99"/>
      <c r="I216" s="11"/>
      <c r="J216" s="11"/>
    </row>
    <row r="217" spans="1:10" x14ac:dyDescent="0.2">
      <c r="A217" s="79" t="s">
        <v>453</v>
      </c>
      <c r="B217" s="11">
        <v>501</v>
      </c>
      <c r="C217" s="11">
        <v>50107</v>
      </c>
      <c r="D217" s="79" t="s">
        <v>1108</v>
      </c>
      <c r="E217" s="79" t="s">
        <v>1109</v>
      </c>
      <c r="F217" s="11" t="str">
        <f t="shared" si="3"/>
        <v>1104-Dương Thị Xuân Quý</v>
      </c>
      <c r="G217" s="99">
        <v>43956</v>
      </c>
      <c r="H217" s="99"/>
      <c r="I217" s="11"/>
      <c r="J217" s="11"/>
    </row>
    <row r="218" spans="1:10" x14ac:dyDescent="0.2">
      <c r="A218" s="79" t="s">
        <v>453</v>
      </c>
      <c r="B218" s="11">
        <v>501</v>
      </c>
      <c r="C218" s="11">
        <v>50107</v>
      </c>
      <c r="D218" s="79" t="s">
        <v>1110</v>
      </c>
      <c r="E218" s="79" t="s">
        <v>761</v>
      </c>
      <c r="F218" s="11" t="str">
        <f t="shared" si="3"/>
        <v>1105-Đa Mặn 1</v>
      </c>
      <c r="G218" s="99">
        <v>43956</v>
      </c>
      <c r="H218" s="99"/>
      <c r="I218" s="11"/>
      <c r="J218" s="11"/>
    </row>
    <row r="219" spans="1:10" x14ac:dyDescent="0.2">
      <c r="A219" s="79" t="s">
        <v>453</v>
      </c>
      <c r="B219" s="11">
        <v>501</v>
      </c>
      <c r="C219" s="11">
        <v>50107</v>
      </c>
      <c r="D219" s="79" t="s">
        <v>1111</v>
      </c>
      <c r="E219" s="79" t="s">
        <v>763</v>
      </c>
      <c r="F219" s="11" t="str">
        <f t="shared" si="3"/>
        <v>1106-Đa Mặn 2</v>
      </c>
      <c r="G219" s="99">
        <v>43956</v>
      </c>
      <c r="H219" s="99"/>
      <c r="I219" s="11"/>
      <c r="J219" s="11"/>
    </row>
    <row r="220" spans="1:10" x14ac:dyDescent="0.2">
      <c r="A220" s="79" t="s">
        <v>453</v>
      </c>
      <c r="B220" s="11">
        <v>501</v>
      </c>
      <c r="C220" s="11">
        <v>50107</v>
      </c>
      <c r="D220" s="79" t="s">
        <v>1112</v>
      </c>
      <c r="E220" s="79" t="s">
        <v>765</v>
      </c>
      <c r="F220" s="11" t="str">
        <f t="shared" si="3"/>
        <v>1107-Đa Mặn 3</v>
      </c>
      <c r="G220" s="99">
        <v>43956</v>
      </c>
      <c r="H220" s="99"/>
      <c r="I220" s="11"/>
      <c r="J220" s="11"/>
    </row>
    <row r="221" spans="1:10" x14ac:dyDescent="0.2">
      <c r="A221" s="79" t="s">
        <v>453</v>
      </c>
      <c r="B221" s="11">
        <v>501</v>
      </c>
      <c r="C221" s="11">
        <v>50107</v>
      </c>
      <c r="D221" s="79" t="s">
        <v>1113</v>
      </c>
      <c r="E221" s="79" t="s">
        <v>767</v>
      </c>
      <c r="F221" s="11" t="str">
        <f t="shared" si="3"/>
        <v>1108-Đa Mặn 4</v>
      </c>
      <c r="G221" s="99">
        <v>43956</v>
      </c>
      <c r="H221" s="99"/>
      <c r="I221" s="11"/>
      <c r="J221" s="11"/>
    </row>
    <row r="222" spans="1:10" x14ac:dyDescent="0.2">
      <c r="A222" s="79" t="s">
        <v>453</v>
      </c>
      <c r="B222" s="11">
        <v>501</v>
      </c>
      <c r="C222" s="11">
        <v>50107</v>
      </c>
      <c r="D222" s="79" t="s">
        <v>1114</v>
      </c>
      <c r="E222" s="79" t="s">
        <v>769</v>
      </c>
      <c r="F222" s="11" t="str">
        <f t="shared" si="3"/>
        <v>1109-Đa Mặn 5</v>
      </c>
      <c r="G222" s="99">
        <v>43956</v>
      </c>
      <c r="H222" s="99"/>
      <c r="I222" s="11"/>
      <c r="J222" s="11"/>
    </row>
    <row r="223" spans="1:10" x14ac:dyDescent="0.2">
      <c r="A223" s="79" t="s">
        <v>453</v>
      </c>
      <c r="B223" s="11">
        <v>501</v>
      </c>
      <c r="C223" s="11">
        <v>50107</v>
      </c>
      <c r="D223" s="79" t="s">
        <v>1115</v>
      </c>
      <c r="E223" s="79" t="s">
        <v>1116</v>
      </c>
      <c r="F223" s="11" t="str">
        <f t="shared" si="3"/>
        <v>111-Đông Hải 8</v>
      </c>
      <c r="G223" s="99">
        <v>40909</v>
      </c>
      <c r="H223" s="99">
        <v>44561</v>
      </c>
      <c r="I223" s="11"/>
      <c r="J223" s="11"/>
    </row>
    <row r="224" spans="1:10" x14ac:dyDescent="0.2">
      <c r="A224" s="79" t="s">
        <v>453</v>
      </c>
      <c r="B224" s="11">
        <v>501</v>
      </c>
      <c r="C224" s="11">
        <v>50107</v>
      </c>
      <c r="D224" s="79" t="s">
        <v>1117</v>
      </c>
      <c r="E224" s="79" t="s">
        <v>771</v>
      </c>
      <c r="F224" s="11" t="str">
        <f t="shared" si="3"/>
        <v>1110-Đa Mặn 6</v>
      </c>
      <c r="G224" s="99">
        <v>43956</v>
      </c>
      <c r="H224" s="99"/>
      <c r="I224" s="11"/>
      <c r="J224" s="11"/>
    </row>
    <row r="225" spans="1:10" x14ac:dyDescent="0.2">
      <c r="A225" s="79" t="s">
        <v>453</v>
      </c>
      <c r="B225" s="11">
        <v>501</v>
      </c>
      <c r="C225" s="11">
        <v>50107</v>
      </c>
      <c r="D225" s="79" t="s">
        <v>1118</v>
      </c>
      <c r="E225" s="79" t="s">
        <v>773</v>
      </c>
      <c r="F225" s="11" t="str">
        <f t="shared" si="3"/>
        <v>1111-Đa Mặn 7</v>
      </c>
      <c r="G225" s="99">
        <v>43956</v>
      </c>
      <c r="H225" s="99"/>
      <c r="I225" s="11"/>
      <c r="J225" s="11"/>
    </row>
    <row r="226" spans="1:10" x14ac:dyDescent="0.2">
      <c r="A226" s="79" t="s">
        <v>453</v>
      </c>
      <c r="B226" s="11">
        <v>501</v>
      </c>
      <c r="C226" s="11">
        <v>50107</v>
      </c>
      <c r="D226" s="79" t="s">
        <v>1119</v>
      </c>
      <c r="E226" s="79" t="s">
        <v>1120</v>
      </c>
      <c r="F226" s="11" t="str">
        <f t="shared" si="3"/>
        <v>1112-Đa Mặn 8</v>
      </c>
      <c r="G226" s="99">
        <v>43956</v>
      </c>
      <c r="H226" s="99"/>
      <c r="I226" s="11"/>
      <c r="J226" s="11"/>
    </row>
    <row r="227" spans="1:10" x14ac:dyDescent="0.2">
      <c r="A227" s="79" t="s">
        <v>453</v>
      </c>
      <c r="B227" s="11">
        <v>501</v>
      </c>
      <c r="C227" s="11">
        <v>50107</v>
      </c>
      <c r="D227" s="79" t="s">
        <v>1121</v>
      </c>
      <c r="E227" s="79" t="s">
        <v>1122</v>
      </c>
      <c r="F227" s="11" t="str">
        <f t="shared" si="3"/>
        <v>1113-Đa Mặn 9</v>
      </c>
      <c r="G227" s="99">
        <v>43956</v>
      </c>
      <c r="H227" s="99"/>
      <c r="I227" s="11"/>
      <c r="J227" s="11"/>
    </row>
    <row r="228" spans="1:10" x14ac:dyDescent="0.2">
      <c r="A228" s="79" t="s">
        <v>453</v>
      </c>
      <c r="B228" s="11">
        <v>501</v>
      </c>
      <c r="C228" s="11">
        <v>50107</v>
      </c>
      <c r="D228" s="79" t="s">
        <v>1123</v>
      </c>
      <c r="E228" s="79" t="s">
        <v>1124</v>
      </c>
      <c r="F228" s="11" t="str">
        <f t="shared" si="3"/>
        <v>1114-Đa Mặn 10</v>
      </c>
      <c r="G228" s="99">
        <v>43956</v>
      </c>
      <c r="H228" s="99"/>
      <c r="I228" s="11"/>
      <c r="J228" s="11"/>
    </row>
    <row r="229" spans="1:10" x14ac:dyDescent="0.2">
      <c r="A229" s="79" t="s">
        <v>453</v>
      </c>
      <c r="B229" s="11">
        <v>501</v>
      </c>
      <c r="C229" s="11">
        <v>50107</v>
      </c>
      <c r="D229" s="79" t="s">
        <v>1125</v>
      </c>
      <c r="E229" s="79" t="s">
        <v>1126</v>
      </c>
      <c r="F229" s="11" t="str">
        <f t="shared" si="3"/>
        <v>1115-Đa Mặn 11</v>
      </c>
      <c r="G229" s="99">
        <v>43956</v>
      </c>
      <c r="H229" s="99"/>
      <c r="I229" s="11"/>
      <c r="J229" s="11"/>
    </row>
    <row r="230" spans="1:10" x14ac:dyDescent="0.2">
      <c r="A230" s="79" t="s">
        <v>453</v>
      </c>
      <c r="B230" s="11">
        <v>501</v>
      </c>
      <c r="C230" s="11">
        <v>50107</v>
      </c>
      <c r="D230" s="79" t="s">
        <v>1127</v>
      </c>
      <c r="E230" s="79" t="s">
        <v>1128</v>
      </c>
      <c r="F230" s="11" t="str">
        <f t="shared" si="3"/>
        <v>1116-Đa Mặn 12</v>
      </c>
      <c r="G230" s="99">
        <v>43956</v>
      </c>
      <c r="H230" s="99"/>
      <c r="I230" s="11"/>
      <c r="J230" s="11"/>
    </row>
    <row r="231" spans="1:10" x14ac:dyDescent="0.2">
      <c r="A231" s="79" t="s">
        <v>453</v>
      </c>
      <c r="B231" s="11">
        <v>501</v>
      </c>
      <c r="C231" s="11">
        <v>50107</v>
      </c>
      <c r="D231" s="79" t="s">
        <v>1129</v>
      </c>
      <c r="E231" s="79" t="s">
        <v>1130</v>
      </c>
      <c r="F231" s="11" t="str">
        <f t="shared" si="3"/>
        <v>1117-Đa Mặn 14</v>
      </c>
      <c r="G231" s="99">
        <v>43956</v>
      </c>
      <c r="H231" s="99"/>
      <c r="I231" s="11"/>
      <c r="J231" s="11"/>
    </row>
    <row r="232" spans="1:10" x14ac:dyDescent="0.2">
      <c r="A232" s="79" t="s">
        <v>453</v>
      </c>
      <c r="B232" s="11">
        <v>501</v>
      </c>
      <c r="C232" s="11">
        <v>50107</v>
      </c>
      <c r="D232" s="79" t="s">
        <v>1131</v>
      </c>
      <c r="E232" s="79" t="s">
        <v>912</v>
      </c>
      <c r="F232" s="11" t="str">
        <f t="shared" si="3"/>
        <v>1118-Đa Mặn Đông 1</v>
      </c>
      <c r="G232" s="99">
        <v>43956</v>
      </c>
      <c r="H232" s="99"/>
      <c r="I232" s="11"/>
      <c r="J232" s="11"/>
    </row>
    <row r="233" spans="1:10" x14ac:dyDescent="0.2">
      <c r="A233" s="79" t="s">
        <v>453</v>
      </c>
      <c r="B233" s="11">
        <v>501</v>
      </c>
      <c r="C233" s="11">
        <v>50107</v>
      </c>
      <c r="D233" s="79" t="s">
        <v>1132</v>
      </c>
      <c r="E233" s="79" t="s">
        <v>914</v>
      </c>
      <c r="F233" s="11" t="str">
        <f t="shared" si="3"/>
        <v>1119-Đa Mặn Đông 2</v>
      </c>
      <c r="G233" s="99">
        <v>43956</v>
      </c>
      <c r="H233" s="99"/>
      <c r="I233" s="11"/>
      <c r="J233" s="11"/>
    </row>
    <row r="234" spans="1:10" x14ac:dyDescent="0.2">
      <c r="A234" s="79" t="s">
        <v>453</v>
      </c>
      <c r="B234" s="11">
        <v>501</v>
      </c>
      <c r="C234" s="11">
        <v>50107</v>
      </c>
      <c r="D234" s="79" t="s">
        <v>1133</v>
      </c>
      <c r="E234" s="79" t="s">
        <v>1134</v>
      </c>
      <c r="F234" s="11" t="str">
        <f t="shared" si="3"/>
        <v>112-Đông Hải 9</v>
      </c>
      <c r="G234" s="99">
        <v>40909</v>
      </c>
      <c r="H234" s="99">
        <v>44561</v>
      </c>
      <c r="I234" s="11"/>
      <c r="J234" s="11"/>
    </row>
    <row r="235" spans="1:10" x14ac:dyDescent="0.2">
      <c r="A235" s="79" t="s">
        <v>453</v>
      </c>
      <c r="B235" s="11">
        <v>501</v>
      </c>
      <c r="C235" s="11">
        <v>50107</v>
      </c>
      <c r="D235" s="79" t="s">
        <v>1135</v>
      </c>
      <c r="E235" s="79" t="s">
        <v>916</v>
      </c>
      <c r="F235" s="11" t="str">
        <f t="shared" si="3"/>
        <v>1120-Đa Mặn Đông 3</v>
      </c>
      <c r="G235" s="99">
        <v>43956</v>
      </c>
      <c r="H235" s="99"/>
      <c r="I235" s="11"/>
      <c r="J235" s="11"/>
    </row>
    <row r="236" spans="1:10" x14ac:dyDescent="0.2">
      <c r="A236" s="79" t="s">
        <v>453</v>
      </c>
      <c r="B236" s="11">
        <v>501</v>
      </c>
      <c r="C236" s="11">
        <v>50107</v>
      </c>
      <c r="D236" s="79" t="s">
        <v>1136</v>
      </c>
      <c r="E236" s="79" t="s">
        <v>918</v>
      </c>
      <c r="F236" s="11" t="str">
        <f t="shared" si="3"/>
        <v>1121-Đa Mặn Đông 4</v>
      </c>
      <c r="G236" s="99">
        <v>43956</v>
      </c>
      <c r="H236" s="99"/>
      <c r="I236" s="11"/>
      <c r="J236" s="11"/>
    </row>
    <row r="237" spans="1:10" x14ac:dyDescent="0.2">
      <c r="A237" s="79" t="s">
        <v>453</v>
      </c>
      <c r="B237" s="11">
        <v>501</v>
      </c>
      <c r="C237" s="11">
        <v>50107</v>
      </c>
      <c r="D237" s="79" t="s">
        <v>1137</v>
      </c>
      <c r="E237" s="79" t="s">
        <v>1138</v>
      </c>
      <c r="F237" s="11" t="str">
        <f t="shared" si="3"/>
        <v>1122-Đa Phước 1</v>
      </c>
      <c r="G237" s="99">
        <v>43956</v>
      </c>
      <c r="H237" s="99"/>
      <c r="I237" s="11"/>
      <c r="J237" s="11"/>
    </row>
    <row r="238" spans="1:10" x14ac:dyDescent="0.2">
      <c r="A238" s="79" t="s">
        <v>453</v>
      </c>
      <c r="B238" s="11">
        <v>501</v>
      </c>
      <c r="C238" s="11">
        <v>50107</v>
      </c>
      <c r="D238" s="79" t="s">
        <v>1139</v>
      </c>
      <c r="E238" s="79" t="s">
        <v>1140</v>
      </c>
      <c r="F238" s="11" t="str">
        <f t="shared" si="3"/>
        <v>1123-Đa Phước 2</v>
      </c>
      <c r="G238" s="99">
        <v>43956</v>
      </c>
      <c r="H238" s="99"/>
      <c r="I238" s="11"/>
      <c r="J238" s="11"/>
    </row>
    <row r="239" spans="1:10" x14ac:dyDescent="0.2">
      <c r="A239" s="79" t="s">
        <v>453</v>
      </c>
      <c r="B239" s="11">
        <v>501</v>
      </c>
      <c r="C239" s="11">
        <v>50107</v>
      </c>
      <c r="D239" s="79" t="s">
        <v>1141</v>
      </c>
      <c r="E239" s="79" t="s">
        <v>1142</v>
      </c>
      <c r="F239" s="11" t="str">
        <f t="shared" si="3"/>
        <v>1124-Đa Phước 3</v>
      </c>
      <c r="G239" s="99">
        <v>43956</v>
      </c>
      <c r="H239" s="99"/>
      <c r="I239" s="11"/>
      <c r="J239" s="11"/>
    </row>
    <row r="240" spans="1:10" x14ac:dyDescent="0.2">
      <c r="A240" s="79" t="s">
        <v>453</v>
      </c>
      <c r="B240" s="11">
        <v>501</v>
      </c>
      <c r="C240" s="11">
        <v>50107</v>
      </c>
      <c r="D240" s="79" t="s">
        <v>1143</v>
      </c>
      <c r="E240" s="79" t="s">
        <v>1144</v>
      </c>
      <c r="F240" s="11" t="str">
        <f t="shared" si="3"/>
        <v>1125-Đa Phước 4</v>
      </c>
      <c r="G240" s="99">
        <v>43956</v>
      </c>
      <c r="H240" s="99"/>
      <c r="I240" s="11"/>
      <c r="J240" s="11"/>
    </row>
    <row r="241" spans="1:10" x14ac:dyDescent="0.2">
      <c r="A241" s="79" t="s">
        <v>453</v>
      </c>
      <c r="B241" s="11">
        <v>501</v>
      </c>
      <c r="C241" s="11">
        <v>50107</v>
      </c>
      <c r="D241" s="79" t="s">
        <v>1145</v>
      </c>
      <c r="E241" s="79" t="s">
        <v>1146</v>
      </c>
      <c r="F241" s="11" t="str">
        <f t="shared" si="3"/>
        <v>1126-Đa Phước 5</v>
      </c>
      <c r="G241" s="99">
        <v>43956</v>
      </c>
      <c r="H241" s="99"/>
      <c r="I241" s="11"/>
      <c r="J241" s="11"/>
    </row>
    <row r="242" spans="1:10" x14ac:dyDescent="0.2">
      <c r="A242" s="79" t="s">
        <v>453</v>
      </c>
      <c r="B242" s="11">
        <v>501</v>
      </c>
      <c r="C242" s="11">
        <v>50107</v>
      </c>
      <c r="D242" s="79" t="s">
        <v>1147</v>
      </c>
      <c r="E242" s="79" t="s">
        <v>1148</v>
      </c>
      <c r="F242" s="11" t="str">
        <f t="shared" si="3"/>
        <v>1127-Đa Phước 6</v>
      </c>
      <c r="G242" s="99">
        <v>43956</v>
      </c>
      <c r="H242" s="99"/>
      <c r="I242" s="11"/>
      <c r="J242" s="11"/>
    </row>
    <row r="243" spans="1:10" x14ac:dyDescent="0.2">
      <c r="A243" s="79" t="s">
        <v>453</v>
      </c>
      <c r="B243" s="11">
        <v>501</v>
      </c>
      <c r="C243" s="11">
        <v>50107</v>
      </c>
      <c r="D243" s="79" t="s">
        <v>1149</v>
      </c>
      <c r="E243" s="79" t="s">
        <v>1150</v>
      </c>
      <c r="F243" s="11" t="str">
        <f t="shared" si="3"/>
        <v>1128-Đa Phước 7</v>
      </c>
      <c r="G243" s="99">
        <v>43956</v>
      </c>
      <c r="H243" s="99"/>
      <c r="I243" s="11"/>
      <c r="J243" s="11"/>
    </row>
    <row r="244" spans="1:10" x14ac:dyDescent="0.2">
      <c r="A244" s="79" t="s">
        <v>453</v>
      </c>
      <c r="B244" s="11">
        <v>501</v>
      </c>
      <c r="C244" s="11">
        <v>50107</v>
      </c>
      <c r="D244" s="79" t="s">
        <v>1151</v>
      </c>
      <c r="E244" s="79" t="s">
        <v>1152</v>
      </c>
      <c r="F244" s="11" t="str">
        <f t="shared" si="3"/>
        <v>1129-Đa Phước 8</v>
      </c>
      <c r="G244" s="99">
        <v>43956</v>
      </c>
      <c r="H244" s="99"/>
      <c r="I244" s="11"/>
      <c r="J244" s="11"/>
    </row>
    <row r="245" spans="1:10" x14ac:dyDescent="0.2">
      <c r="A245" s="79" t="s">
        <v>453</v>
      </c>
      <c r="B245" s="11">
        <v>501</v>
      </c>
      <c r="C245" s="11">
        <v>50107</v>
      </c>
      <c r="D245" s="79" t="s">
        <v>1153</v>
      </c>
      <c r="E245" s="79" t="s">
        <v>1154</v>
      </c>
      <c r="F245" s="11" t="str">
        <f t="shared" si="3"/>
        <v>113-Đông Hải 10</v>
      </c>
      <c r="G245" s="99">
        <v>40909</v>
      </c>
      <c r="H245" s="99">
        <v>44561</v>
      </c>
      <c r="I245" s="11"/>
      <c r="J245" s="11"/>
    </row>
    <row r="246" spans="1:10" x14ac:dyDescent="0.2">
      <c r="A246" s="79" t="s">
        <v>453</v>
      </c>
      <c r="B246" s="11">
        <v>501</v>
      </c>
      <c r="C246" s="11">
        <v>50107</v>
      </c>
      <c r="D246" s="79" t="s">
        <v>1155</v>
      </c>
      <c r="E246" s="79" t="s">
        <v>1156</v>
      </c>
      <c r="F246" s="11" t="str">
        <f t="shared" si="3"/>
        <v>1130-Đa Phước 9</v>
      </c>
      <c r="G246" s="99">
        <v>43956</v>
      </c>
      <c r="H246" s="99"/>
      <c r="I246" s="11"/>
      <c r="J246" s="11"/>
    </row>
    <row r="247" spans="1:10" x14ac:dyDescent="0.2">
      <c r="A247" s="79" t="s">
        <v>453</v>
      </c>
      <c r="B247" s="11">
        <v>501</v>
      </c>
      <c r="C247" s="11">
        <v>50107</v>
      </c>
      <c r="D247" s="79" t="s">
        <v>1157</v>
      </c>
      <c r="E247" s="79" t="s">
        <v>1158</v>
      </c>
      <c r="F247" s="11" t="str">
        <f t="shared" si="3"/>
        <v>1131-Đa Phước 10</v>
      </c>
      <c r="G247" s="99">
        <v>43956</v>
      </c>
      <c r="H247" s="99"/>
      <c r="I247" s="11"/>
      <c r="J247" s="11"/>
    </row>
    <row r="248" spans="1:10" x14ac:dyDescent="0.2">
      <c r="A248" s="79" t="s">
        <v>453</v>
      </c>
      <c r="B248" s="11">
        <v>501</v>
      </c>
      <c r="C248" s="11">
        <v>50107</v>
      </c>
      <c r="D248" s="79" t="s">
        <v>1159</v>
      </c>
      <c r="E248" s="79" t="s">
        <v>1160</v>
      </c>
      <c r="F248" s="11" t="str">
        <f t="shared" si="3"/>
        <v>1132-Đại An 1</v>
      </c>
      <c r="G248" s="99">
        <v>43956</v>
      </c>
      <c r="H248" s="99"/>
      <c r="I248" s="11"/>
      <c r="J248" s="11"/>
    </row>
    <row r="249" spans="1:10" x14ac:dyDescent="0.2">
      <c r="A249" s="79" t="s">
        <v>453</v>
      </c>
      <c r="B249" s="11">
        <v>501</v>
      </c>
      <c r="C249" s="11">
        <v>50107</v>
      </c>
      <c r="D249" s="79" t="s">
        <v>1161</v>
      </c>
      <c r="E249" s="79" t="s">
        <v>1162</v>
      </c>
      <c r="F249" s="11" t="str">
        <f t="shared" si="3"/>
        <v>1133-Đại An 2</v>
      </c>
      <c r="G249" s="99">
        <v>43956</v>
      </c>
      <c r="H249" s="99"/>
      <c r="I249" s="11"/>
      <c r="J249" s="11"/>
    </row>
    <row r="250" spans="1:10" x14ac:dyDescent="0.2">
      <c r="A250" s="79" t="s">
        <v>453</v>
      </c>
      <c r="B250" s="11">
        <v>501</v>
      </c>
      <c r="C250" s="11">
        <v>50107</v>
      </c>
      <c r="D250" s="79" t="s">
        <v>1163</v>
      </c>
      <c r="E250" s="79" t="s">
        <v>1164</v>
      </c>
      <c r="F250" s="11" t="str">
        <f t="shared" si="3"/>
        <v>1134-Đại An 3</v>
      </c>
      <c r="G250" s="99">
        <v>43956</v>
      </c>
      <c r="H250" s="99"/>
      <c r="I250" s="11"/>
      <c r="J250" s="11"/>
    </row>
    <row r="251" spans="1:10" x14ac:dyDescent="0.2">
      <c r="A251" s="79" t="s">
        <v>453</v>
      </c>
      <c r="B251" s="11">
        <v>501</v>
      </c>
      <c r="C251" s="11">
        <v>50107</v>
      </c>
      <c r="D251" s="79" t="s">
        <v>1165</v>
      </c>
      <c r="E251" s="79" t="s">
        <v>1166</v>
      </c>
      <c r="F251" s="11" t="str">
        <f t="shared" si="3"/>
        <v>1135-Đại An 4</v>
      </c>
      <c r="G251" s="99">
        <v>43956</v>
      </c>
      <c r="H251" s="99"/>
      <c r="I251" s="11"/>
      <c r="J251" s="11"/>
    </row>
    <row r="252" spans="1:10" x14ac:dyDescent="0.2">
      <c r="A252" s="79" t="s">
        <v>453</v>
      </c>
      <c r="B252" s="11">
        <v>501</v>
      </c>
      <c r="C252" s="11">
        <v>50107</v>
      </c>
      <c r="D252" s="79" t="s">
        <v>1167</v>
      </c>
      <c r="E252" s="79" t="s">
        <v>1168</v>
      </c>
      <c r="F252" s="11" t="str">
        <f t="shared" si="3"/>
        <v>1136-Đại An 5</v>
      </c>
      <c r="G252" s="99">
        <v>44294</v>
      </c>
      <c r="H252" s="99"/>
      <c r="I252" s="11"/>
      <c r="J252" s="11"/>
    </row>
    <row r="253" spans="1:10" x14ac:dyDescent="0.2">
      <c r="A253" s="79" t="s">
        <v>453</v>
      </c>
      <c r="B253" s="11">
        <v>501</v>
      </c>
      <c r="C253" s="11">
        <v>50107</v>
      </c>
      <c r="D253" s="79" t="s">
        <v>1169</v>
      </c>
      <c r="E253" s="79" t="s">
        <v>1170</v>
      </c>
      <c r="F253" s="11" t="str">
        <f t="shared" si="3"/>
        <v>1137-Đào Duy Tùng</v>
      </c>
      <c r="G253" s="99">
        <v>43956</v>
      </c>
      <c r="H253" s="99"/>
      <c r="I253" s="11"/>
      <c r="J253" s="11"/>
    </row>
    <row r="254" spans="1:10" x14ac:dyDescent="0.2">
      <c r="A254" s="79" t="s">
        <v>453</v>
      </c>
      <c r="B254" s="11">
        <v>501</v>
      </c>
      <c r="C254" s="11">
        <v>50107</v>
      </c>
      <c r="D254" s="79" t="s">
        <v>1171</v>
      </c>
      <c r="E254" s="79" t="s">
        <v>1172</v>
      </c>
      <c r="F254" s="11" t="str">
        <f t="shared" si="3"/>
        <v>1138-Đặng Đoàn Bằng</v>
      </c>
      <c r="G254" s="99">
        <v>43956</v>
      </c>
      <c r="H254" s="99"/>
      <c r="I254" s="11"/>
      <c r="J254" s="11"/>
    </row>
    <row r="255" spans="1:10" x14ac:dyDescent="0.2">
      <c r="A255" s="79" t="s">
        <v>453</v>
      </c>
      <c r="B255" s="11">
        <v>501</v>
      </c>
      <c r="C255" s="11">
        <v>50107</v>
      </c>
      <c r="D255" s="79" t="s">
        <v>1173</v>
      </c>
      <c r="E255" s="79" t="s">
        <v>966</v>
      </c>
      <c r="F255" s="11" t="str">
        <f t="shared" si="3"/>
        <v>1139-Đặng Thái Thân</v>
      </c>
      <c r="G255" s="99">
        <v>43956</v>
      </c>
      <c r="H255" s="99"/>
      <c r="I255" s="11"/>
      <c r="J255" s="11"/>
    </row>
    <row r="256" spans="1:10" x14ac:dyDescent="0.2">
      <c r="A256" s="79" t="s">
        <v>453</v>
      </c>
      <c r="B256" s="11">
        <v>501</v>
      </c>
      <c r="C256" s="11">
        <v>50107</v>
      </c>
      <c r="D256" s="79" t="s">
        <v>1174</v>
      </c>
      <c r="E256" s="79" t="s">
        <v>1175</v>
      </c>
      <c r="F256" s="11" t="str">
        <f t="shared" si="3"/>
        <v>114-Đông Hải 11</v>
      </c>
      <c r="G256" s="99">
        <v>40909</v>
      </c>
      <c r="H256" s="99">
        <v>44561</v>
      </c>
      <c r="I256" s="11"/>
      <c r="J256" s="11"/>
    </row>
    <row r="257" spans="1:10" x14ac:dyDescent="0.2">
      <c r="A257" s="79" t="s">
        <v>453</v>
      </c>
      <c r="B257" s="11">
        <v>501</v>
      </c>
      <c r="C257" s="11">
        <v>50107</v>
      </c>
      <c r="D257" s="79" t="s">
        <v>1176</v>
      </c>
      <c r="E257" s="79" t="s">
        <v>1177</v>
      </c>
      <c r="F257" s="11" t="str">
        <f t="shared" si="3"/>
        <v>1140-Đặng Văn Bá</v>
      </c>
      <c r="G257" s="99">
        <v>43956</v>
      </c>
      <c r="H257" s="99"/>
      <c r="I257" s="11"/>
      <c r="J257" s="11"/>
    </row>
    <row r="258" spans="1:10" x14ac:dyDescent="0.2">
      <c r="A258" s="79" t="s">
        <v>453</v>
      </c>
      <c r="B258" s="11">
        <v>501</v>
      </c>
      <c r="C258" s="11">
        <v>50107</v>
      </c>
      <c r="D258" s="79" t="s">
        <v>1178</v>
      </c>
      <c r="E258" s="79" t="s">
        <v>1179</v>
      </c>
      <c r="F258" s="11" t="str">
        <f t="shared" ref="F258:F321" si="4">D258&amp;"-"&amp;E258</f>
        <v>1141-Đặng Xuân Thiều</v>
      </c>
      <c r="G258" s="99">
        <v>43956</v>
      </c>
      <c r="H258" s="99"/>
      <c r="I258" s="11"/>
      <c r="J258" s="11"/>
    </row>
    <row r="259" spans="1:10" x14ac:dyDescent="0.2">
      <c r="A259" s="79" t="s">
        <v>453</v>
      </c>
      <c r="B259" s="11">
        <v>501</v>
      </c>
      <c r="C259" s="11">
        <v>50107</v>
      </c>
      <c r="D259" s="79" t="s">
        <v>1180</v>
      </c>
      <c r="E259" s="79" t="s">
        <v>1181</v>
      </c>
      <c r="F259" s="11" t="str">
        <f t="shared" si="4"/>
        <v>1142-Đinh Gia Khánh</v>
      </c>
      <c r="G259" s="99">
        <v>43956</v>
      </c>
      <c r="H259" s="99"/>
      <c r="I259" s="11"/>
      <c r="J259" s="11"/>
    </row>
    <row r="260" spans="1:10" x14ac:dyDescent="0.2">
      <c r="A260" s="79" t="s">
        <v>453</v>
      </c>
      <c r="B260" s="11">
        <v>501</v>
      </c>
      <c r="C260" s="11">
        <v>50107</v>
      </c>
      <c r="D260" s="79" t="s">
        <v>1182</v>
      </c>
      <c r="E260" s="79" t="s">
        <v>1183</v>
      </c>
      <c r="F260" s="11" t="str">
        <f t="shared" si="4"/>
        <v>1143-Đoàn Khuê</v>
      </c>
      <c r="G260" s="99">
        <v>43956</v>
      </c>
      <c r="H260" s="99"/>
      <c r="I260" s="11"/>
      <c r="J260" s="11"/>
    </row>
    <row r="261" spans="1:10" x14ac:dyDescent="0.2">
      <c r="A261" s="79" t="s">
        <v>453</v>
      </c>
      <c r="B261" s="11">
        <v>501</v>
      </c>
      <c r="C261" s="11">
        <v>50107</v>
      </c>
      <c r="D261" s="79" t="s">
        <v>1184</v>
      </c>
      <c r="E261" s="79" t="s">
        <v>1185</v>
      </c>
      <c r="F261" s="11" t="str">
        <f t="shared" si="4"/>
        <v>1144-Đỗ Bá</v>
      </c>
      <c r="G261" s="99">
        <v>43956</v>
      </c>
      <c r="H261" s="99"/>
      <c r="I261" s="11"/>
      <c r="J261" s="11"/>
    </row>
    <row r="262" spans="1:10" x14ac:dyDescent="0.2">
      <c r="A262" s="79" t="s">
        <v>453</v>
      </c>
      <c r="B262" s="11">
        <v>501</v>
      </c>
      <c r="C262" s="11">
        <v>50107</v>
      </c>
      <c r="D262" s="79" t="s">
        <v>1186</v>
      </c>
      <c r="E262" s="79" t="s">
        <v>1187</v>
      </c>
      <c r="F262" s="11" t="str">
        <f t="shared" si="4"/>
        <v>1145-Đỗ Bí</v>
      </c>
      <c r="G262" s="99">
        <v>43956</v>
      </c>
      <c r="H262" s="99"/>
      <c r="I262" s="11"/>
      <c r="J262" s="11"/>
    </row>
    <row r="263" spans="1:10" x14ac:dyDescent="0.2">
      <c r="A263" s="79" t="s">
        <v>453</v>
      </c>
      <c r="B263" s="11">
        <v>501</v>
      </c>
      <c r="C263" s="11">
        <v>50107</v>
      </c>
      <c r="D263" s="79" t="s">
        <v>1188</v>
      </c>
      <c r="E263" s="79" t="s">
        <v>978</v>
      </c>
      <c r="F263" s="11" t="str">
        <f t="shared" si="4"/>
        <v>1146-Đông Hải 1</v>
      </c>
      <c r="G263" s="99">
        <v>43956</v>
      </c>
      <c r="H263" s="99"/>
      <c r="I263" s="11"/>
      <c r="J263" s="11"/>
    </row>
    <row r="264" spans="1:10" x14ac:dyDescent="0.2">
      <c r="A264" s="79" t="s">
        <v>453</v>
      </c>
      <c r="B264" s="11">
        <v>501</v>
      </c>
      <c r="C264" s="11">
        <v>50107</v>
      </c>
      <c r="D264" s="79" t="s">
        <v>1189</v>
      </c>
      <c r="E264" s="79" t="s">
        <v>1000</v>
      </c>
      <c r="F264" s="11" t="str">
        <f t="shared" si="4"/>
        <v>1147-Đông Hải 2</v>
      </c>
      <c r="G264" s="99">
        <v>43956</v>
      </c>
      <c r="H264" s="99"/>
      <c r="I264" s="11"/>
      <c r="J264" s="11"/>
    </row>
    <row r="265" spans="1:10" x14ac:dyDescent="0.2">
      <c r="A265" s="79" t="s">
        <v>453</v>
      </c>
      <c r="B265" s="11">
        <v>501</v>
      </c>
      <c r="C265" s="11">
        <v>50107</v>
      </c>
      <c r="D265" s="79" t="s">
        <v>1190</v>
      </c>
      <c r="E265" s="79" t="s">
        <v>1022</v>
      </c>
      <c r="F265" s="11" t="str">
        <f t="shared" si="4"/>
        <v>1148-Đông Hải 3</v>
      </c>
      <c r="G265" s="99">
        <v>43956</v>
      </c>
      <c r="H265" s="99"/>
      <c r="I265" s="11"/>
      <c r="J265" s="11"/>
    </row>
    <row r="266" spans="1:10" x14ac:dyDescent="0.2">
      <c r="A266" s="79" t="s">
        <v>453</v>
      </c>
      <c r="B266" s="11">
        <v>501</v>
      </c>
      <c r="C266" s="11">
        <v>50107</v>
      </c>
      <c r="D266" s="79" t="s">
        <v>1191</v>
      </c>
      <c r="E266" s="79" t="s">
        <v>1043</v>
      </c>
      <c r="F266" s="11" t="str">
        <f t="shared" si="4"/>
        <v>1149-Đông Hải 4</v>
      </c>
      <c r="G266" s="99">
        <v>43956</v>
      </c>
      <c r="H266" s="99"/>
      <c r="I266" s="11"/>
      <c r="J266" s="11"/>
    </row>
    <row r="267" spans="1:10" x14ac:dyDescent="0.2">
      <c r="A267" s="79" t="s">
        <v>453</v>
      </c>
      <c r="B267" s="11">
        <v>501</v>
      </c>
      <c r="C267" s="11">
        <v>50107</v>
      </c>
      <c r="D267" s="79" t="s">
        <v>1192</v>
      </c>
      <c r="E267" s="79" t="s">
        <v>1193</v>
      </c>
      <c r="F267" s="11" t="str">
        <f t="shared" si="4"/>
        <v>115-Đường từ chợ Hòa Hải(cũ) đến Tân Trà</v>
      </c>
      <c r="G267" s="99">
        <v>40909</v>
      </c>
      <c r="H267" s="99">
        <v>44561</v>
      </c>
      <c r="I267" s="11"/>
      <c r="J267" s="11"/>
    </row>
    <row r="268" spans="1:10" x14ac:dyDescent="0.2">
      <c r="A268" s="79" t="s">
        <v>453</v>
      </c>
      <c r="B268" s="11">
        <v>501</v>
      </c>
      <c r="C268" s="11">
        <v>50107</v>
      </c>
      <c r="D268" s="79" t="s">
        <v>1194</v>
      </c>
      <c r="E268" s="79" t="s">
        <v>1063</v>
      </c>
      <c r="F268" s="11" t="str">
        <f t="shared" si="4"/>
        <v>1150-Đông Hải 5</v>
      </c>
      <c r="G268" s="99">
        <v>43956</v>
      </c>
      <c r="H268" s="99"/>
      <c r="I268" s="11"/>
      <c r="J268" s="11"/>
    </row>
    <row r="269" spans="1:10" x14ac:dyDescent="0.2">
      <c r="A269" s="79" t="s">
        <v>453</v>
      </c>
      <c r="B269" s="11">
        <v>501</v>
      </c>
      <c r="C269" s="11">
        <v>50107</v>
      </c>
      <c r="D269" s="79" t="s">
        <v>1195</v>
      </c>
      <c r="E269" s="79" t="s">
        <v>1083</v>
      </c>
      <c r="F269" s="11" t="str">
        <f t="shared" si="4"/>
        <v>1151-Đông Hải 6</v>
      </c>
      <c r="G269" s="99">
        <v>43956</v>
      </c>
      <c r="H269" s="99"/>
      <c r="I269" s="11"/>
      <c r="J269" s="11"/>
    </row>
    <row r="270" spans="1:10" x14ac:dyDescent="0.2">
      <c r="A270" s="79" t="s">
        <v>453</v>
      </c>
      <c r="B270" s="11">
        <v>501</v>
      </c>
      <c r="C270" s="11">
        <v>50107</v>
      </c>
      <c r="D270" s="79" t="s">
        <v>1196</v>
      </c>
      <c r="E270" s="79" t="s">
        <v>1100</v>
      </c>
      <c r="F270" s="11" t="str">
        <f t="shared" si="4"/>
        <v>1152-Đông Hải 7</v>
      </c>
      <c r="G270" s="99">
        <v>43956</v>
      </c>
      <c r="H270" s="99"/>
      <c r="I270" s="11"/>
      <c r="J270" s="11"/>
    </row>
    <row r="271" spans="1:10" x14ac:dyDescent="0.2">
      <c r="A271" s="79" t="s">
        <v>453</v>
      </c>
      <c r="B271" s="11">
        <v>501</v>
      </c>
      <c r="C271" s="11">
        <v>50107</v>
      </c>
      <c r="D271" s="79" t="s">
        <v>1197</v>
      </c>
      <c r="E271" s="79" t="s">
        <v>1116</v>
      </c>
      <c r="F271" s="11" t="str">
        <f t="shared" si="4"/>
        <v>1153-Đông Hải 8</v>
      </c>
      <c r="G271" s="99">
        <v>43956</v>
      </c>
      <c r="H271" s="99"/>
      <c r="I271" s="11"/>
      <c r="J271" s="11"/>
    </row>
    <row r="272" spans="1:10" x14ac:dyDescent="0.2">
      <c r="A272" s="79" t="s">
        <v>453</v>
      </c>
      <c r="B272" s="11">
        <v>501</v>
      </c>
      <c r="C272" s="11">
        <v>50107</v>
      </c>
      <c r="D272" s="79" t="s">
        <v>1198</v>
      </c>
      <c r="E272" s="79" t="s">
        <v>1134</v>
      </c>
      <c r="F272" s="11" t="str">
        <f t="shared" si="4"/>
        <v>1154-Đông Hải 9</v>
      </c>
      <c r="G272" s="99">
        <v>43956</v>
      </c>
      <c r="H272" s="99"/>
      <c r="I272" s="11"/>
      <c r="J272" s="11"/>
    </row>
    <row r="273" spans="1:10" x14ac:dyDescent="0.2">
      <c r="A273" s="79" t="s">
        <v>453</v>
      </c>
      <c r="B273" s="11">
        <v>501</v>
      </c>
      <c r="C273" s="11">
        <v>50107</v>
      </c>
      <c r="D273" s="79" t="s">
        <v>1199</v>
      </c>
      <c r="E273" s="79" t="s">
        <v>1154</v>
      </c>
      <c r="F273" s="11" t="str">
        <f t="shared" si="4"/>
        <v>1155-Đông Hải 10</v>
      </c>
      <c r="G273" s="99">
        <v>43956</v>
      </c>
      <c r="H273" s="99"/>
      <c r="I273" s="11"/>
      <c r="J273" s="11"/>
    </row>
    <row r="274" spans="1:10" x14ac:dyDescent="0.2">
      <c r="A274" s="79" t="s">
        <v>453</v>
      </c>
      <c r="B274" s="11">
        <v>501</v>
      </c>
      <c r="C274" s="11">
        <v>50107</v>
      </c>
      <c r="D274" s="79" t="s">
        <v>1200</v>
      </c>
      <c r="E274" s="79" t="s">
        <v>1175</v>
      </c>
      <c r="F274" s="11" t="str">
        <f t="shared" si="4"/>
        <v>1156-Đông Hải 11</v>
      </c>
      <c r="G274" s="99">
        <v>43956</v>
      </c>
      <c r="H274" s="99"/>
      <c r="I274" s="11"/>
      <c r="J274" s="11"/>
    </row>
    <row r="275" spans="1:10" x14ac:dyDescent="0.2">
      <c r="A275" s="79" t="s">
        <v>453</v>
      </c>
      <c r="B275" s="11">
        <v>501</v>
      </c>
      <c r="C275" s="11">
        <v>50107</v>
      </c>
      <c r="D275" s="79" t="s">
        <v>1201</v>
      </c>
      <c r="E275" s="79" t="s">
        <v>1202</v>
      </c>
      <c r="F275" s="11" t="str">
        <f t="shared" si="4"/>
        <v>1157-Đông Hải 12</v>
      </c>
      <c r="G275" s="99">
        <v>43956</v>
      </c>
      <c r="H275" s="99"/>
      <c r="I275" s="11"/>
      <c r="J275" s="11"/>
    </row>
    <row r="276" spans="1:10" x14ac:dyDescent="0.2">
      <c r="A276" s="79" t="s">
        <v>453</v>
      </c>
      <c r="B276" s="11">
        <v>501</v>
      </c>
      <c r="C276" s="11">
        <v>50107</v>
      </c>
      <c r="D276" s="79" t="s">
        <v>1203</v>
      </c>
      <c r="E276" s="79" t="s">
        <v>1204</v>
      </c>
      <c r="F276" s="11" t="str">
        <f t="shared" si="4"/>
        <v>1158-Đông Hải 14</v>
      </c>
      <c r="G276" s="99">
        <v>43956</v>
      </c>
      <c r="H276" s="99"/>
      <c r="I276" s="11"/>
      <c r="J276" s="11"/>
    </row>
    <row r="277" spans="1:10" x14ac:dyDescent="0.2">
      <c r="A277" s="79" t="s">
        <v>453</v>
      </c>
      <c r="B277" s="11">
        <v>501</v>
      </c>
      <c r="C277" s="11">
        <v>50107</v>
      </c>
      <c r="D277" s="79" t="s">
        <v>1205</v>
      </c>
      <c r="E277" s="79" t="s">
        <v>1206</v>
      </c>
      <c r="F277" s="11" t="str">
        <f t="shared" si="4"/>
        <v>1159-Đồng Phước Huyến</v>
      </c>
      <c r="G277" s="99">
        <v>43956</v>
      </c>
      <c r="H277" s="99"/>
      <c r="I277" s="11"/>
      <c r="J277" s="11"/>
    </row>
    <row r="278" spans="1:10" x14ac:dyDescent="0.2">
      <c r="A278" s="79" t="s">
        <v>453</v>
      </c>
      <c r="B278" s="11">
        <v>501</v>
      </c>
      <c r="C278" s="11">
        <v>50107</v>
      </c>
      <c r="D278" s="79" t="s">
        <v>1207</v>
      </c>
      <c r="E278" s="79" t="s">
        <v>1208</v>
      </c>
      <c r="F278" s="11" t="str">
        <f t="shared" si="4"/>
        <v>116-Đường từ H.T.C.Chúa đến Khu du lịch ITC (cũ)</v>
      </c>
      <c r="G278" s="99">
        <v>40909</v>
      </c>
      <c r="H278" s="99">
        <v>44561</v>
      </c>
      <c r="I278" s="11"/>
      <c r="J278" s="11"/>
    </row>
    <row r="279" spans="1:10" x14ac:dyDescent="0.2">
      <c r="A279" s="79" t="s">
        <v>453</v>
      </c>
      <c r="B279" s="11">
        <v>501</v>
      </c>
      <c r="C279" s="11">
        <v>50107</v>
      </c>
      <c r="D279" s="79" t="s">
        <v>1209</v>
      </c>
      <c r="E279" s="79" t="s">
        <v>1210</v>
      </c>
      <c r="F279" s="11" t="str">
        <f t="shared" si="4"/>
        <v>1160-Đông Trà 1</v>
      </c>
      <c r="G279" s="99">
        <v>43956</v>
      </c>
      <c r="H279" s="99"/>
      <c r="I279" s="11"/>
      <c r="J279" s="11"/>
    </row>
    <row r="280" spans="1:10" x14ac:dyDescent="0.2">
      <c r="A280" s="79" t="s">
        <v>453</v>
      </c>
      <c r="B280" s="11">
        <v>501</v>
      </c>
      <c r="C280" s="11">
        <v>50107</v>
      </c>
      <c r="D280" s="79" t="s">
        <v>1211</v>
      </c>
      <c r="E280" s="79" t="s">
        <v>1212</v>
      </c>
      <c r="F280" s="11" t="str">
        <f t="shared" si="4"/>
        <v>1161-Đông Trà 2</v>
      </c>
      <c r="G280" s="99">
        <v>43956</v>
      </c>
      <c r="H280" s="99"/>
      <c r="I280" s="11"/>
      <c r="J280" s="11"/>
    </row>
    <row r="281" spans="1:10" x14ac:dyDescent="0.2">
      <c r="A281" s="79" t="s">
        <v>453</v>
      </c>
      <c r="B281" s="11">
        <v>501</v>
      </c>
      <c r="C281" s="11">
        <v>50107</v>
      </c>
      <c r="D281" s="79" t="s">
        <v>1213</v>
      </c>
      <c r="E281" s="79" t="s">
        <v>1214</v>
      </c>
      <c r="F281" s="11" t="str">
        <f t="shared" si="4"/>
        <v>1162-Đông Trà 3</v>
      </c>
      <c r="G281" s="99">
        <v>43956</v>
      </c>
      <c r="H281" s="99"/>
      <c r="I281" s="11"/>
      <c r="J281" s="11"/>
    </row>
    <row r="282" spans="1:10" x14ac:dyDescent="0.2">
      <c r="A282" s="79" t="s">
        <v>453</v>
      </c>
      <c r="B282" s="11">
        <v>501</v>
      </c>
      <c r="C282" s="11">
        <v>50107</v>
      </c>
      <c r="D282" s="79" t="s">
        <v>1215</v>
      </c>
      <c r="E282" s="79" t="s">
        <v>1216</v>
      </c>
      <c r="F282" s="11" t="str">
        <f t="shared" si="4"/>
        <v>1163-Đông Trà 4</v>
      </c>
      <c r="G282" s="99">
        <v>43956</v>
      </c>
      <c r="H282" s="99"/>
      <c r="I282" s="11"/>
      <c r="J282" s="11"/>
    </row>
    <row r="283" spans="1:10" x14ac:dyDescent="0.2">
      <c r="A283" s="79" t="s">
        <v>453</v>
      </c>
      <c r="B283" s="11">
        <v>501</v>
      </c>
      <c r="C283" s="11">
        <v>50107</v>
      </c>
      <c r="D283" s="79" t="s">
        <v>1217</v>
      </c>
      <c r="E283" s="79" t="s">
        <v>1218</v>
      </c>
      <c r="F283" s="11" t="str">
        <f t="shared" si="4"/>
        <v>1164-Đông Trà 5</v>
      </c>
      <c r="G283" s="99">
        <v>43956</v>
      </c>
      <c r="H283" s="99"/>
      <c r="I283" s="11"/>
      <c r="J283" s="11"/>
    </row>
    <row r="284" spans="1:10" x14ac:dyDescent="0.2">
      <c r="A284" s="79" t="s">
        <v>453</v>
      </c>
      <c r="B284" s="11">
        <v>501</v>
      </c>
      <c r="C284" s="11">
        <v>50107</v>
      </c>
      <c r="D284" s="79" t="s">
        <v>1219</v>
      </c>
      <c r="E284" s="79" t="s">
        <v>1220</v>
      </c>
      <c r="F284" s="11" t="str">
        <f t="shared" si="4"/>
        <v>1165-Đông Trà 6</v>
      </c>
      <c r="G284" s="99">
        <v>43956</v>
      </c>
      <c r="H284" s="99"/>
      <c r="I284" s="11"/>
      <c r="J284" s="11"/>
    </row>
    <row r="285" spans="1:10" x14ac:dyDescent="0.2">
      <c r="A285" s="79" t="s">
        <v>453</v>
      </c>
      <c r="B285" s="11">
        <v>501</v>
      </c>
      <c r="C285" s="11">
        <v>50107</v>
      </c>
      <c r="D285" s="79" t="s">
        <v>1221</v>
      </c>
      <c r="E285" s="79" t="s">
        <v>1222</v>
      </c>
      <c r="F285" s="11" t="str">
        <f t="shared" si="4"/>
        <v>1166-Đông Trà 7</v>
      </c>
      <c r="G285" s="99">
        <v>43956</v>
      </c>
      <c r="H285" s="99"/>
      <c r="I285" s="11"/>
      <c r="J285" s="11"/>
    </row>
    <row r="286" spans="1:10" x14ac:dyDescent="0.2">
      <c r="A286" s="79" t="s">
        <v>453</v>
      </c>
      <c r="B286" s="11">
        <v>501</v>
      </c>
      <c r="C286" s="11">
        <v>50107</v>
      </c>
      <c r="D286" s="79" t="s">
        <v>1223</v>
      </c>
      <c r="E286" s="79" t="s">
        <v>1224</v>
      </c>
      <c r="F286" s="11" t="str">
        <f t="shared" si="4"/>
        <v>1167-Đông Trà 8</v>
      </c>
      <c r="G286" s="99">
        <v>43956</v>
      </c>
      <c r="H286" s="99"/>
      <c r="I286" s="11"/>
      <c r="J286" s="11"/>
    </row>
    <row r="287" spans="1:10" x14ac:dyDescent="0.2">
      <c r="A287" s="79" t="s">
        <v>453</v>
      </c>
      <c r="B287" s="11">
        <v>501</v>
      </c>
      <c r="C287" s="11">
        <v>50107</v>
      </c>
      <c r="D287" s="79" t="s">
        <v>1225</v>
      </c>
      <c r="E287" s="79" t="s">
        <v>1226</v>
      </c>
      <c r="F287" s="11" t="str">
        <f t="shared" si="4"/>
        <v>1168-Giang Châu 1</v>
      </c>
      <c r="G287" s="99">
        <v>43956</v>
      </c>
      <c r="H287" s="99"/>
      <c r="I287" s="11"/>
      <c r="J287" s="11"/>
    </row>
    <row r="288" spans="1:10" x14ac:dyDescent="0.2">
      <c r="A288" s="79" t="s">
        <v>453</v>
      </c>
      <c r="B288" s="11">
        <v>501</v>
      </c>
      <c r="C288" s="11">
        <v>50107</v>
      </c>
      <c r="D288" s="79" t="s">
        <v>1227</v>
      </c>
      <c r="E288" s="79" t="s">
        <v>1228</v>
      </c>
      <c r="F288" s="11" t="str">
        <f t="shared" si="4"/>
        <v>1169-Giang Châu 2</v>
      </c>
      <c r="G288" s="99">
        <v>43956</v>
      </c>
      <c r="H288" s="99"/>
      <c r="I288" s="11"/>
      <c r="J288" s="11"/>
    </row>
    <row r="289" spans="1:10" x14ac:dyDescent="0.2">
      <c r="A289" s="79" t="s">
        <v>453</v>
      </c>
      <c r="B289" s="11">
        <v>501</v>
      </c>
      <c r="C289" s="11">
        <v>50107</v>
      </c>
      <c r="D289" s="79" t="s">
        <v>1229</v>
      </c>
      <c r="E289" s="79" t="s">
        <v>1230</v>
      </c>
      <c r="F289" s="11" t="str">
        <f t="shared" si="4"/>
        <v>117-Đường từ H.T.C.Chúa đến Nguyễn Duy Trinh</v>
      </c>
      <c r="G289" s="99">
        <v>40909</v>
      </c>
      <c r="H289" s="99">
        <v>44561</v>
      </c>
      <c r="I289" s="11"/>
      <c r="J289" s="11"/>
    </row>
    <row r="290" spans="1:10" x14ac:dyDescent="0.2">
      <c r="A290" s="79" t="s">
        <v>453</v>
      </c>
      <c r="B290" s="11">
        <v>501</v>
      </c>
      <c r="C290" s="11">
        <v>50107</v>
      </c>
      <c r="D290" s="79" t="s">
        <v>1231</v>
      </c>
      <c r="E290" s="79" t="s">
        <v>1232</v>
      </c>
      <c r="F290" s="11" t="str">
        <f t="shared" si="4"/>
        <v>1170-Giang Châu 3</v>
      </c>
      <c r="G290" s="99">
        <v>43956</v>
      </c>
      <c r="H290" s="99"/>
      <c r="I290" s="11"/>
      <c r="J290" s="11"/>
    </row>
    <row r="291" spans="1:10" x14ac:dyDescent="0.2">
      <c r="A291" s="79" t="s">
        <v>453</v>
      </c>
      <c r="B291" s="11">
        <v>501</v>
      </c>
      <c r="C291" s="11">
        <v>50107</v>
      </c>
      <c r="D291" s="79" t="s">
        <v>1233</v>
      </c>
      <c r="E291" s="79" t="s">
        <v>1234</v>
      </c>
      <c r="F291" s="11" t="str">
        <f t="shared" si="4"/>
        <v>1171-Hải Triều</v>
      </c>
      <c r="G291" s="99">
        <v>43956</v>
      </c>
      <c r="H291" s="99"/>
      <c r="I291" s="11"/>
      <c r="J291" s="11"/>
    </row>
    <row r="292" spans="1:10" x14ac:dyDescent="0.2">
      <c r="A292" s="79" t="s">
        <v>453</v>
      </c>
      <c r="B292" s="11">
        <v>501</v>
      </c>
      <c r="C292" s="11">
        <v>50107</v>
      </c>
      <c r="D292" s="79" t="s">
        <v>1235</v>
      </c>
      <c r="E292" s="79" t="s">
        <v>775</v>
      </c>
      <c r="F292" s="11" t="str">
        <f t="shared" si="4"/>
        <v>1172-Hàm Tử</v>
      </c>
      <c r="G292" s="99">
        <v>43956</v>
      </c>
      <c r="H292" s="99"/>
      <c r="I292" s="11"/>
      <c r="J292" s="11"/>
    </row>
    <row r="293" spans="1:10" x14ac:dyDescent="0.2">
      <c r="A293" s="79" t="s">
        <v>453</v>
      </c>
      <c r="B293" s="11">
        <v>501</v>
      </c>
      <c r="C293" s="11">
        <v>50107</v>
      </c>
      <c r="D293" s="79" t="s">
        <v>1236</v>
      </c>
      <c r="E293" s="79" t="s">
        <v>1237</v>
      </c>
      <c r="F293" s="11" t="str">
        <f t="shared" si="4"/>
        <v>1173-Hằng Phương Nữ Sĩ</v>
      </c>
      <c r="G293" s="99">
        <v>43956</v>
      </c>
      <c r="H293" s="99"/>
      <c r="I293" s="11"/>
      <c r="J293" s="11"/>
    </row>
    <row r="294" spans="1:10" x14ac:dyDescent="0.2">
      <c r="A294" s="79" t="s">
        <v>453</v>
      </c>
      <c r="B294" s="11">
        <v>501</v>
      </c>
      <c r="C294" s="11">
        <v>50107</v>
      </c>
      <c r="D294" s="79" t="s">
        <v>1238</v>
      </c>
      <c r="E294" s="79" t="s">
        <v>1239</v>
      </c>
      <c r="F294" s="11" t="str">
        <f t="shared" si="4"/>
        <v>1174-Hòa Bình 1</v>
      </c>
      <c r="G294" s="99">
        <v>43956</v>
      </c>
      <c r="H294" s="99"/>
      <c r="I294" s="11"/>
      <c r="J294" s="11"/>
    </row>
    <row r="295" spans="1:10" x14ac:dyDescent="0.2">
      <c r="A295" s="79" t="s">
        <v>453</v>
      </c>
      <c r="B295" s="11">
        <v>501</v>
      </c>
      <c r="C295" s="11">
        <v>50107</v>
      </c>
      <c r="D295" s="79" t="s">
        <v>1240</v>
      </c>
      <c r="E295" s="79" t="s">
        <v>1241</v>
      </c>
      <c r="F295" s="11" t="str">
        <f t="shared" si="4"/>
        <v>1175-Hòa Bình 2</v>
      </c>
      <c r="G295" s="99">
        <v>43956</v>
      </c>
      <c r="H295" s="99"/>
      <c r="I295" s="11"/>
      <c r="J295" s="11"/>
    </row>
    <row r="296" spans="1:10" x14ac:dyDescent="0.2">
      <c r="A296" s="79" t="s">
        <v>453</v>
      </c>
      <c r="B296" s="11">
        <v>501</v>
      </c>
      <c r="C296" s="11">
        <v>50107</v>
      </c>
      <c r="D296" s="79" t="s">
        <v>1242</v>
      </c>
      <c r="E296" s="79" t="s">
        <v>1243</v>
      </c>
      <c r="F296" s="11" t="str">
        <f t="shared" si="4"/>
        <v>1176-Hòa Bình 3</v>
      </c>
      <c r="G296" s="99">
        <v>43956</v>
      </c>
      <c r="H296" s="99"/>
      <c r="I296" s="11"/>
      <c r="J296" s="11"/>
    </row>
    <row r="297" spans="1:10" x14ac:dyDescent="0.2">
      <c r="A297" s="79" t="s">
        <v>453</v>
      </c>
      <c r="B297" s="11">
        <v>501</v>
      </c>
      <c r="C297" s="11">
        <v>50107</v>
      </c>
      <c r="D297" s="79" t="s">
        <v>1244</v>
      </c>
      <c r="E297" s="79" t="s">
        <v>1245</v>
      </c>
      <c r="F297" s="11" t="str">
        <f t="shared" si="4"/>
        <v>1177-Hòa Bình 4</v>
      </c>
      <c r="G297" s="99">
        <v>43956</v>
      </c>
      <c r="H297" s="99"/>
      <c r="I297" s="11"/>
      <c r="J297" s="11"/>
    </row>
    <row r="298" spans="1:10" x14ac:dyDescent="0.2">
      <c r="A298" s="79" t="s">
        <v>453</v>
      </c>
      <c r="B298" s="11">
        <v>501</v>
      </c>
      <c r="C298" s="11">
        <v>50107</v>
      </c>
      <c r="D298" s="79" t="s">
        <v>1246</v>
      </c>
      <c r="E298" s="79" t="s">
        <v>1247</v>
      </c>
      <c r="F298" s="11" t="str">
        <f t="shared" si="4"/>
        <v>1178-Hòa Bình 5</v>
      </c>
      <c r="G298" s="99">
        <v>43956</v>
      </c>
      <c r="H298" s="99"/>
      <c r="I298" s="11"/>
      <c r="J298" s="11"/>
    </row>
    <row r="299" spans="1:10" x14ac:dyDescent="0.2">
      <c r="A299" s="79" t="s">
        <v>453</v>
      </c>
      <c r="B299" s="11">
        <v>501</v>
      </c>
      <c r="C299" s="11">
        <v>50107</v>
      </c>
      <c r="D299" s="79" t="s">
        <v>1248</v>
      </c>
      <c r="E299" s="79" t="s">
        <v>1249</v>
      </c>
      <c r="F299" s="11" t="str">
        <f t="shared" si="4"/>
        <v>1179-Hòa Bình 6</v>
      </c>
      <c r="G299" s="99">
        <v>43956</v>
      </c>
      <c r="H299" s="99"/>
      <c r="I299" s="11"/>
      <c r="J299" s="11"/>
    </row>
    <row r="300" spans="1:10" x14ac:dyDescent="0.2">
      <c r="A300" s="79" t="s">
        <v>453</v>
      </c>
      <c r="B300" s="11">
        <v>501</v>
      </c>
      <c r="C300" s="11">
        <v>50107</v>
      </c>
      <c r="D300" s="79" t="s">
        <v>1250</v>
      </c>
      <c r="E300" s="79" t="s">
        <v>1251</v>
      </c>
      <c r="F300" s="11" t="str">
        <f t="shared" si="4"/>
        <v>118-Đường từ Khách sạn Non Nước đến giáp Nguyễn Duy Trinh(Đông Hải 2)</v>
      </c>
      <c r="G300" s="99">
        <v>40909</v>
      </c>
      <c r="H300" s="99">
        <v>44561</v>
      </c>
      <c r="I300" s="11"/>
      <c r="J300" s="11"/>
    </row>
    <row r="301" spans="1:10" x14ac:dyDescent="0.2">
      <c r="A301" s="79" t="s">
        <v>453</v>
      </c>
      <c r="B301" s="11">
        <v>501</v>
      </c>
      <c r="C301" s="11">
        <v>50107</v>
      </c>
      <c r="D301" s="79" t="s">
        <v>1252</v>
      </c>
      <c r="E301" s="79" t="s">
        <v>1253</v>
      </c>
      <c r="F301" s="11" t="str">
        <f t="shared" si="4"/>
        <v>1180-Hòa Bình 7</v>
      </c>
      <c r="G301" s="99">
        <v>43956</v>
      </c>
      <c r="H301" s="99"/>
      <c r="I301" s="11"/>
      <c r="J301" s="11"/>
    </row>
    <row r="302" spans="1:10" x14ac:dyDescent="0.2">
      <c r="A302" s="79" t="s">
        <v>453</v>
      </c>
      <c r="B302" s="11">
        <v>501</v>
      </c>
      <c r="C302" s="11">
        <v>50107</v>
      </c>
      <c r="D302" s="79" t="s">
        <v>1254</v>
      </c>
      <c r="E302" s="79" t="s">
        <v>1255</v>
      </c>
      <c r="F302" s="11" t="str">
        <f t="shared" si="4"/>
        <v>1181-Hỏa Sơn 1</v>
      </c>
      <c r="G302" s="99">
        <v>43956</v>
      </c>
      <c r="H302" s="99"/>
      <c r="I302" s="11"/>
      <c r="J302" s="11"/>
    </row>
    <row r="303" spans="1:10" x14ac:dyDescent="0.2">
      <c r="A303" s="79" t="s">
        <v>453</v>
      </c>
      <c r="B303" s="11">
        <v>501</v>
      </c>
      <c r="C303" s="11">
        <v>50107</v>
      </c>
      <c r="D303" s="79" t="s">
        <v>1256</v>
      </c>
      <c r="E303" s="79" t="s">
        <v>1257</v>
      </c>
      <c r="F303" s="11" t="str">
        <f t="shared" si="4"/>
        <v>1182-Hỏa Sơn 2</v>
      </c>
      <c r="G303" s="99">
        <v>43956</v>
      </c>
      <c r="H303" s="99"/>
      <c r="I303" s="11"/>
      <c r="J303" s="11"/>
    </row>
    <row r="304" spans="1:10" x14ac:dyDescent="0.2">
      <c r="A304" s="79" t="s">
        <v>453</v>
      </c>
      <c r="B304" s="11">
        <v>501</v>
      </c>
      <c r="C304" s="11">
        <v>50107</v>
      </c>
      <c r="D304" s="79" t="s">
        <v>1258</v>
      </c>
      <c r="E304" s="79" t="s">
        <v>1259</v>
      </c>
      <c r="F304" s="11" t="str">
        <f t="shared" si="4"/>
        <v>1183-Hỏa Sơn 3</v>
      </c>
      <c r="G304" s="99">
        <v>43956</v>
      </c>
      <c r="H304" s="99"/>
      <c r="I304" s="11"/>
      <c r="J304" s="11"/>
    </row>
    <row r="305" spans="1:10" x14ac:dyDescent="0.2">
      <c r="A305" s="79" t="s">
        <v>453</v>
      </c>
      <c r="B305" s="11">
        <v>501</v>
      </c>
      <c r="C305" s="11">
        <v>50107</v>
      </c>
      <c r="D305" s="79" t="s">
        <v>1260</v>
      </c>
      <c r="E305" s="79" t="s">
        <v>1261</v>
      </c>
      <c r="F305" s="11" t="str">
        <f t="shared" si="4"/>
        <v>1184-Hỏa Sơn 4</v>
      </c>
      <c r="G305" s="99">
        <v>43956</v>
      </c>
      <c r="H305" s="99"/>
      <c r="I305" s="11"/>
      <c r="J305" s="11"/>
    </row>
    <row r="306" spans="1:10" x14ac:dyDescent="0.2">
      <c r="A306" s="79" t="s">
        <v>453</v>
      </c>
      <c r="B306" s="11">
        <v>501</v>
      </c>
      <c r="C306" s="11">
        <v>50107</v>
      </c>
      <c r="D306" s="79" t="s">
        <v>1262</v>
      </c>
      <c r="E306" s="79" t="s">
        <v>1263</v>
      </c>
      <c r="F306" s="11" t="str">
        <f t="shared" si="4"/>
        <v>1185-Hỏa Sơn 5</v>
      </c>
      <c r="G306" s="99">
        <v>43956</v>
      </c>
      <c r="H306" s="99"/>
      <c r="I306" s="11"/>
      <c r="J306" s="11"/>
    </row>
    <row r="307" spans="1:10" x14ac:dyDescent="0.2">
      <c r="A307" s="79" t="s">
        <v>453</v>
      </c>
      <c r="B307" s="11">
        <v>501</v>
      </c>
      <c r="C307" s="11">
        <v>50107</v>
      </c>
      <c r="D307" s="79" t="s">
        <v>1264</v>
      </c>
      <c r="E307" s="79" t="s">
        <v>777</v>
      </c>
      <c r="F307" s="11" t="str">
        <f t="shared" si="4"/>
        <v>1186-Hoài Thanh</v>
      </c>
      <c r="G307" s="99">
        <v>43956</v>
      </c>
      <c r="H307" s="99"/>
      <c r="I307" s="11"/>
      <c r="J307" s="11"/>
    </row>
    <row r="308" spans="1:10" x14ac:dyDescent="0.2">
      <c r="A308" s="79" t="s">
        <v>453</v>
      </c>
      <c r="B308" s="11">
        <v>501</v>
      </c>
      <c r="C308" s="11">
        <v>50107</v>
      </c>
      <c r="D308" s="79" t="s">
        <v>1265</v>
      </c>
      <c r="E308" s="79" t="s">
        <v>1266</v>
      </c>
      <c r="F308" s="11" t="str">
        <f t="shared" si="4"/>
        <v>1187-Hoàng Bật Đạt</v>
      </c>
      <c r="G308" s="99">
        <v>43956</v>
      </c>
      <c r="H308" s="99"/>
      <c r="I308" s="11"/>
      <c r="J308" s="11"/>
    </row>
    <row r="309" spans="1:10" x14ac:dyDescent="0.2">
      <c r="A309" s="79" t="s">
        <v>453</v>
      </c>
      <c r="B309" s="11">
        <v>501</v>
      </c>
      <c r="C309" s="11">
        <v>50107</v>
      </c>
      <c r="D309" s="79" t="s">
        <v>1267</v>
      </c>
      <c r="E309" s="79" t="s">
        <v>1268</v>
      </c>
      <c r="F309" s="11" t="str">
        <f t="shared" si="4"/>
        <v>1188-Hoàng Bình Chính</v>
      </c>
      <c r="G309" s="99">
        <v>43956</v>
      </c>
      <c r="H309" s="99"/>
      <c r="I309" s="11"/>
      <c r="J309" s="11"/>
    </row>
    <row r="310" spans="1:10" x14ac:dyDescent="0.2">
      <c r="A310" s="79" t="s">
        <v>453</v>
      </c>
      <c r="B310" s="11">
        <v>501</v>
      </c>
      <c r="C310" s="11">
        <v>50107</v>
      </c>
      <c r="D310" s="79" t="s">
        <v>1269</v>
      </c>
      <c r="E310" s="79" t="s">
        <v>1270</v>
      </c>
      <c r="F310" s="11" t="str">
        <f t="shared" si="4"/>
        <v>1189-Hoàng Công Chất</v>
      </c>
      <c r="G310" s="99">
        <v>43956</v>
      </c>
      <c r="H310" s="99"/>
      <c r="I310" s="11"/>
      <c r="J310" s="11"/>
    </row>
    <row r="311" spans="1:10" x14ac:dyDescent="0.2">
      <c r="A311" s="79" t="s">
        <v>453</v>
      </c>
      <c r="B311" s="11">
        <v>501</v>
      </c>
      <c r="C311" s="11">
        <v>50107</v>
      </c>
      <c r="D311" s="79" t="s">
        <v>1271</v>
      </c>
      <c r="E311" s="79" t="s">
        <v>1272</v>
      </c>
      <c r="F311" s="11" t="str">
        <f t="shared" si="4"/>
        <v>119-Đường từ Lê Văn Hiến</v>
      </c>
      <c r="G311" s="99">
        <v>40909</v>
      </c>
      <c r="H311" s="99">
        <v>44561</v>
      </c>
      <c r="I311" s="11"/>
      <c r="J311" s="11"/>
    </row>
    <row r="312" spans="1:10" x14ac:dyDescent="0.2">
      <c r="A312" s="79" t="s">
        <v>453</v>
      </c>
      <c r="B312" s="11">
        <v>501</v>
      </c>
      <c r="C312" s="11">
        <v>50107</v>
      </c>
      <c r="D312" s="79" t="s">
        <v>1273</v>
      </c>
      <c r="E312" s="79" t="s">
        <v>779</v>
      </c>
      <c r="F312" s="11" t="str">
        <f t="shared" si="4"/>
        <v>1190-Hoàng Kế Viêm</v>
      </c>
      <c r="G312" s="99">
        <v>43956</v>
      </c>
      <c r="H312" s="99"/>
      <c r="I312" s="11"/>
      <c r="J312" s="11"/>
    </row>
    <row r="313" spans="1:10" x14ac:dyDescent="0.2">
      <c r="A313" s="79" t="s">
        <v>453</v>
      </c>
      <c r="B313" s="11">
        <v>501</v>
      </c>
      <c r="C313" s="11">
        <v>50107</v>
      </c>
      <c r="D313" s="79" t="s">
        <v>1274</v>
      </c>
      <c r="E313" s="79" t="s">
        <v>1275</v>
      </c>
      <c r="F313" s="11" t="str">
        <f t="shared" si="4"/>
        <v>1191-Hoàng Thiều Hoa</v>
      </c>
      <c r="G313" s="99">
        <v>43956</v>
      </c>
      <c r="H313" s="99"/>
      <c r="I313" s="11"/>
      <c r="J313" s="11"/>
    </row>
    <row r="314" spans="1:10" x14ac:dyDescent="0.2">
      <c r="A314" s="79" t="s">
        <v>453</v>
      </c>
      <c r="B314" s="11">
        <v>501</v>
      </c>
      <c r="C314" s="11">
        <v>50107</v>
      </c>
      <c r="D314" s="79" t="s">
        <v>1276</v>
      </c>
      <c r="E314" s="79" t="s">
        <v>875</v>
      </c>
      <c r="F314" s="11" t="str">
        <f t="shared" si="4"/>
        <v>1192-Hoàng Trọng Mậu</v>
      </c>
      <c r="G314" s="99">
        <v>43956</v>
      </c>
      <c r="H314" s="99"/>
      <c r="I314" s="11"/>
      <c r="J314" s="11"/>
    </row>
    <row r="315" spans="1:10" x14ac:dyDescent="0.2">
      <c r="A315" s="79" t="s">
        <v>453</v>
      </c>
      <c r="B315" s="11">
        <v>501</v>
      </c>
      <c r="C315" s="11">
        <v>50107</v>
      </c>
      <c r="D315" s="79" t="s">
        <v>1277</v>
      </c>
      <c r="E315" s="79" t="s">
        <v>877</v>
      </c>
      <c r="F315" s="11" t="str">
        <f t="shared" si="4"/>
        <v>1193-Hoàng Văn Hòe</v>
      </c>
      <c r="G315" s="99">
        <v>43956</v>
      </c>
      <c r="H315" s="99"/>
      <c r="I315" s="11"/>
      <c r="J315" s="11"/>
    </row>
    <row r="316" spans="1:10" x14ac:dyDescent="0.2">
      <c r="A316" s="79" t="s">
        <v>453</v>
      </c>
      <c r="B316" s="11">
        <v>501</v>
      </c>
      <c r="C316" s="11">
        <v>50107</v>
      </c>
      <c r="D316" s="79" t="s">
        <v>1278</v>
      </c>
      <c r="E316" s="79" t="s">
        <v>1279</v>
      </c>
      <c r="F316" s="11" t="str">
        <f t="shared" si="4"/>
        <v>1194-Hoàng Văn Lai</v>
      </c>
      <c r="G316" s="99">
        <v>43956</v>
      </c>
      <c r="H316" s="99"/>
      <c r="I316" s="11"/>
      <c r="J316" s="11"/>
    </row>
    <row r="317" spans="1:10" x14ac:dyDescent="0.2">
      <c r="A317" s="79" t="s">
        <v>453</v>
      </c>
      <c r="B317" s="11">
        <v>501</v>
      </c>
      <c r="C317" s="11">
        <v>50107</v>
      </c>
      <c r="D317" s="79" t="s">
        <v>1280</v>
      </c>
      <c r="E317" s="79" t="s">
        <v>781</v>
      </c>
      <c r="F317" s="11" t="str">
        <f t="shared" si="4"/>
        <v>1195-Hồ Huân Nghiệp</v>
      </c>
      <c r="G317" s="99">
        <v>43956</v>
      </c>
      <c r="H317" s="99"/>
      <c r="I317" s="11"/>
      <c r="J317" s="11"/>
    </row>
    <row r="318" spans="1:10" x14ac:dyDescent="0.2">
      <c r="A318" s="79" t="s">
        <v>453</v>
      </c>
      <c r="B318" s="11">
        <v>501</v>
      </c>
      <c r="C318" s="11">
        <v>50107</v>
      </c>
      <c r="D318" s="79" t="s">
        <v>1281</v>
      </c>
      <c r="E318" s="79" t="s">
        <v>783</v>
      </c>
      <c r="F318" s="11" t="str">
        <f t="shared" si="4"/>
        <v>1196-Hồ Xuân Hương</v>
      </c>
      <c r="G318" s="99">
        <v>43956</v>
      </c>
      <c r="H318" s="99"/>
      <c r="I318" s="11"/>
      <c r="J318" s="11"/>
    </row>
    <row r="319" spans="1:10" x14ac:dyDescent="0.2">
      <c r="A319" s="79" t="s">
        <v>453</v>
      </c>
      <c r="B319" s="11">
        <v>501</v>
      </c>
      <c r="C319" s="11">
        <v>50107</v>
      </c>
      <c r="D319" s="79" t="s">
        <v>1282</v>
      </c>
      <c r="E319" s="79" t="s">
        <v>1283</v>
      </c>
      <c r="F319" s="11" t="str">
        <f t="shared" si="4"/>
        <v>1197-Huyền Trân Công Chúa</v>
      </c>
      <c r="G319" s="99">
        <v>43956</v>
      </c>
      <c r="H319" s="99"/>
      <c r="I319" s="11"/>
      <c r="J319" s="11"/>
    </row>
    <row r="320" spans="1:10" x14ac:dyDescent="0.2">
      <c r="A320" s="79" t="s">
        <v>453</v>
      </c>
      <c r="B320" s="11">
        <v>501</v>
      </c>
      <c r="C320" s="11">
        <v>50107</v>
      </c>
      <c r="D320" s="79" t="s">
        <v>1284</v>
      </c>
      <c r="E320" s="79" t="s">
        <v>1285</v>
      </c>
      <c r="F320" s="11" t="str">
        <f t="shared" si="4"/>
        <v>1198-Huỳnh Bá Chánh</v>
      </c>
      <c r="G320" s="99">
        <v>43956</v>
      </c>
      <c r="H320" s="99"/>
      <c r="I320" s="11"/>
      <c r="J320" s="11"/>
    </row>
    <row r="321" spans="1:10" x14ac:dyDescent="0.2">
      <c r="A321" s="79" t="s">
        <v>453</v>
      </c>
      <c r="B321" s="11">
        <v>501</v>
      </c>
      <c r="C321" s="11">
        <v>50107</v>
      </c>
      <c r="D321" s="79" t="s">
        <v>1286</v>
      </c>
      <c r="E321" s="79" t="s">
        <v>1287</v>
      </c>
      <c r="F321" s="11" t="str">
        <f t="shared" si="4"/>
        <v>1199-Huỳnh Lắm</v>
      </c>
      <c r="G321" s="99">
        <v>43956</v>
      </c>
      <c r="H321" s="99"/>
      <c r="I321" s="11"/>
      <c r="J321" s="11"/>
    </row>
    <row r="322" spans="1:10" x14ac:dyDescent="0.2">
      <c r="A322" s="79" t="s">
        <v>453</v>
      </c>
      <c r="B322" s="11">
        <v>501</v>
      </c>
      <c r="C322" s="11">
        <v>50107</v>
      </c>
      <c r="D322" s="79" t="s">
        <v>1288</v>
      </c>
      <c r="E322" s="79" t="s">
        <v>1289</v>
      </c>
      <c r="F322" s="11" t="str">
        <f t="shared" ref="F322:F385" si="5">D322&amp;"-"&amp;E322</f>
        <v>120-Đường từ Sơn Trà-Điện Ngọc</v>
      </c>
      <c r="G322" s="99">
        <v>40909</v>
      </c>
      <c r="H322" s="99">
        <v>44561</v>
      </c>
      <c r="I322" s="11"/>
      <c r="J322" s="11"/>
    </row>
    <row r="323" spans="1:10" x14ac:dyDescent="0.2">
      <c r="A323" s="79" t="s">
        <v>453</v>
      </c>
      <c r="B323" s="11">
        <v>501</v>
      </c>
      <c r="C323" s="11">
        <v>50107</v>
      </c>
      <c r="D323" s="79" t="s">
        <v>1290</v>
      </c>
      <c r="E323" s="79" t="s">
        <v>1291</v>
      </c>
      <c r="F323" s="11" t="str">
        <f t="shared" si="5"/>
        <v>1200-Huỳnh Thị Một</v>
      </c>
      <c r="G323" s="99">
        <v>43956</v>
      </c>
      <c r="H323" s="99"/>
      <c r="I323" s="11"/>
      <c r="J323" s="11"/>
    </row>
    <row r="324" spans="1:10" x14ac:dyDescent="0.2">
      <c r="A324" s="79" t="s">
        <v>453</v>
      </c>
      <c r="B324" s="11">
        <v>501</v>
      </c>
      <c r="C324" s="11">
        <v>50107</v>
      </c>
      <c r="D324" s="79" t="s">
        <v>1292</v>
      </c>
      <c r="E324" s="79" t="s">
        <v>1293</v>
      </c>
      <c r="F324" s="11" t="str">
        <f t="shared" si="5"/>
        <v>1201-Huỳnh Văn Nghệ</v>
      </c>
      <c r="G324" s="99">
        <v>43956</v>
      </c>
      <c r="H324" s="99"/>
      <c r="I324" s="11"/>
      <c r="J324" s="11"/>
    </row>
    <row r="325" spans="1:10" x14ac:dyDescent="0.2">
      <c r="A325" s="79" t="s">
        <v>453</v>
      </c>
      <c r="B325" s="11">
        <v>501</v>
      </c>
      <c r="C325" s="11">
        <v>50107</v>
      </c>
      <c r="D325" s="79" t="s">
        <v>1294</v>
      </c>
      <c r="E325" s="79" t="s">
        <v>879</v>
      </c>
      <c r="F325" s="11" t="str">
        <f t="shared" si="5"/>
        <v>1202-K20</v>
      </c>
      <c r="G325" s="99">
        <v>43956</v>
      </c>
      <c r="H325" s="99"/>
      <c r="I325" s="11"/>
      <c r="J325" s="11"/>
    </row>
    <row r="326" spans="1:10" x14ac:dyDescent="0.2">
      <c r="A326" s="79" t="s">
        <v>453</v>
      </c>
      <c r="B326" s="11">
        <v>501</v>
      </c>
      <c r="C326" s="11">
        <v>50107</v>
      </c>
      <c r="D326" s="79" t="s">
        <v>1295</v>
      </c>
      <c r="E326" s="79" t="s">
        <v>1296</v>
      </c>
      <c r="F326" s="11" t="str">
        <f t="shared" si="5"/>
        <v>1203-Kim Đồng</v>
      </c>
      <c r="G326" s="99">
        <v>43956</v>
      </c>
      <c r="H326" s="99"/>
      <c r="I326" s="11"/>
      <c r="J326" s="11"/>
    </row>
    <row r="327" spans="1:10" x14ac:dyDescent="0.2">
      <c r="A327" s="79" t="s">
        <v>453</v>
      </c>
      <c r="B327" s="11">
        <v>501</v>
      </c>
      <c r="C327" s="11">
        <v>50107</v>
      </c>
      <c r="D327" s="79" t="s">
        <v>1297</v>
      </c>
      <c r="E327" s="79" t="s">
        <v>1298</v>
      </c>
      <c r="F327" s="11" t="str">
        <f t="shared" si="5"/>
        <v>1204-Khái Đông 1</v>
      </c>
      <c r="G327" s="99">
        <v>43956</v>
      </c>
      <c r="H327" s="99"/>
      <c r="I327" s="11"/>
      <c r="J327" s="11"/>
    </row>
    <row r="328" spans="1:10" x14ac:dyDescent="0.2">
      <c r="A328" s="79" t="s">
        <v>453</v>
      </c>
      <c r="B328" s="11">
        <v>501</v>
      </c>
      <c r="C328" s="11">
        <v>50107</v>
      </c>
      <c r="D328" s="79" t="s">
        <v>1299</v>
      </c>
      <c r="E328" s="79" t="s">
        <v>1300</v>
      </c>
      <c r="F328" s="11" t="str">
        <f t="shared" si="5"/>
        <v>1205-Khái Đông 2</v>
      </c>
      <c r="G328" s="99">
        <v>43956</v>
      </c>
      <c r="H328" s="99"/>
      <c r="I328" s="11"/>
      <c r="J328" s="11"/>
    </row>
    <row r="329" spans="1:10" x14ac:dyDescent="0.2">
      <c r="A329" s="79" t="s">
        <v>453</v>
      </c>
      <c r="B329" s="11">
        <v>501</v>
      </c>
      <c r="C329" s="11">
        <v>50107</v>
      </c>
      <c r="D329" s="79" t="s">
        <v>1301</v>
      </c>
      <c r="E329" s="79" t="s">
        <v>1302</v>
      </c>
      <c r="F329" s="11" t="str">
        <f t="shared" si="5"/>
        <v>1206-Khái Đông 3</v>
      </c>
      <c r="G329" s="99">
        <v>43956</v>
      </c>
      <c r="H329" s="99"/>
      <c r="I329" s="11"/>
      <c r="J329" s="11"/>
    </row>
    <row r="330" spans="1:10" x14ac:dyDescent="0.2">
      <c r="A330" s="79" t="s">
        <v>453</v>
      </c>
      <c r="B330" s="11">
        <v>501</v>
      </c>
      <c r="C330" s="11">
        <v>50107</v>
      </c>
      <c r="D330" s="79" t="s">
        <v>1303</v>
      </c>
      <c r="E330" s="79" t="s">
        <v>1304</v>
      </c>
      <c r="F330" s="11" t="str">
        <f t="shared" si="5"/>
        <v>1207-Khái Đông 4</v>
      </c>
      <c r="G330" s="99">
        <v>43956</v>
      </c>
      <c r="H330" s="99"/>
      <c r="I330" s="11"/>
      <c r="J330" s="11"/>
    </row>
    <row r="331" spans="1:10" x14ac:dyDescent="0.2">
      <c r="A331" s="79" t="s">
        <v>453</v>
      </c>
      <c r="B331" s="11">
        <v>501</v>
      </c>
      <c r="C331" s="11">
        <v>50107</v>
      </c>
      <c r="D331" s="79" t="s">
        <v>1305</v>
      </c>
      <c r="E331" s="79" t="s">
        <v>1306</v>
      </c>
      <c r="F331" s="11" t="str">
        <f t="shared" si="5"/>
        <v>1208-Khái Tây 1</v>
      </c>
      <c r="G331" s="99">
        <v>43956</v>
      </c>
      <c r="H331" s="99"/>
      <c r="I331" s="11"/>
      <c r="J331" s="11"/>
    </row>
    <row r="332" spans="1:10" x14ac:dyDescent="0.2">
      <c r="A332" s="79" t="s">
        <v>453</v>
      </c>
      <c r="B332" s="11">
        <v>501</v>
      </c>
      <c r="C332" s="11">
        <v>50107</v>
      </c>
      <c r="D332" s="79" t="s">
        <v>1307</v>
      </c>
      <c r="E332" s="79" t="s">
        <v>1308</v>
      </c>
      <c r="F332" s="11" t="str">
        <f t="shared" si="5"/>
        <v>1209-Khái Tây 2</v>
      </c>
      <c r="G332" s="99">
        <v>43956</v>
      </c>
      <c r="H332" s="99"/>
      <c r="I332" s="11"/>
      <c r="J332" s="11"/>
    </row>
    <row r="333" spans="1:10" x14ac:dyDescent="0.2">
      <c r="A333" s="79" t="s">
        <v>453</v>
      </c>
      <c r="B333" s="11">
        <v>501</v>
      </c>
      <c r="C333" s="11">
        <v>50107</v>
      </c>
      <c r="D333" s="79" t="s">
        <v>1309</v>
      </c>
      <c r="E333" s="79" t="s">
        <v>1310</v>
      </c>
      <c r="F333" s="11" t="str">
        <f t="shared" si="5"/>
        <v>121-Đường từ Trần Đại Nghĩa đến trường tiểu học Lê Văn Hiến</v>
      </c>
      <c r="G333" s="99">
        <v>40909</v>
      </c>
      <c r="H333" s="99">
        <v>44561</v>
      </c>
      <c r="I333" s="11"/>
      <c r="J333" s="11"/>
    </row>
    <row r="334" spans="1:10" x14ac:dyDescent="0.2">
      <c r="A334" s="79" t="s">
        <v>453</v>
      </c>
      <c r="B334" s="11">
        <v>501</v>
      </c>
      <c r="C334" s="11">
        <v>50107</v>
      </c>
      <c r="D334" s="79" t="s">
        <v>1311</v>
      </c>
      <c r="E334" s="79" t="s">
        <v>1312</v>
      </c>
      <c r="F334" s="11" t="str">
        <f t="shared" si="5"/>
        <v>1210-Khuê Bắc 1</v>
      </c>
      <c r="G334" s="99">
        <v>43956</v>
      </c>
      <c r="H334" s="99"/>
      <c r="I334" s="11"/>
      <c r="J334" s="11"/>
    </row>
    <row r="335" spans="1:10" x14ac:dyDescent="0.2">
      <c r="A335" s="79" t="s">
        <v>453</v>
      </c>
      <c r="B335" s="11">
        <v>501</v>
      </c>
      <c r="C335" s="11">
        <v>50107</v>
      </c>
      <c r="D335" s="79" t="s">
        <v>1313</v>
      </c>
      <c r="E335" s="79" t="s">
        <v>1314</v>
      </c>
      <c r="F335" s="11" t="str">
        <f t="shared" si="5"/>
        <v>1211-Khuê Bắc 2</v>
      </c>
      <c r="G335" s="99">
        <v>43956</v>
      </c>
      <c r="H335" s="99"/>
      <c r="I335" s="11"/>
      <c r="J335" s="11"/>
    </row>
    <row r="336" spans="1:10" x14ac:dyDescent="0.2">
      <c r="A336" s="79" t="s">
        <v>453</v>
      </c>
      <c r="B336" s="11">
        <v>501</v>
      </c>
      <c r="C336" s="11">
        <v>50107</v>
      </c>
      <c r="D336" s="79" t="s">
        <v>1315</v>
      </c>
      <c r="E336" s="79" t="s">
        <v>1316</v>
      </c>
      <c r="F336" s="11" t="str">
        <f t="shared" si="5"/>
        <v>1212-Khuê Bắc 3</v>
      </c>
      <c r="G336" s="99">
        <v>43956</v>
      </c>
      <c r="H336" s="99"/>
      <c r="I336" s="11"/>
      <c r="J336" s="11"/>
    </row>
    <row r="337" spans="1:10" x14ac:dyDescent="0.2">
      <c r="A337" s="79" t="s">
        <v>453</v>
      </c>
      <c r="B337" s="11">
        <v>501</v>
      </c>
      <c r="C337" s="11">
        <v>50107</v>
      </c>
      <c r="D337" s="79" t="s">
        <v>1317</v>
      </c>
      <c r="E337" s="79" t="s">
        <v>1318</v>
      </c>
      <c r="F337" s="11" t="str">
        <f t="shared" si="5"/>
        <v>1213-Khuê Đông</v>
      </c>
      <c r="G337" s="99">
        <v>43956</v>
      </c>
      <c r="H337" s="99"/>
      <c r="I337" s="11"/>
      <c r="J337" s="11"/>
    </row>
    <row r="338" spans="1:10" x14ac:dyDescent="0.2">
      <c r="A338" s="79" t="s">
        <v>453</v>
      </c>
      <c r="B338" s="11">
        <v>501</v>
      </c>
      <c r="C338" s="11">
        <v>50107</v>
      </c>
      <c r="D338" s="79" t="s">
        <v>1319</v>
      </c>
      <c r="E338" s="79" t="s">
        <v>1320</v>
      </c>
      <c r="F338" s="11" t="str">
        <f t="shared" si="5"/>
        <v>1214-Khuê Mỹ Đông 1</v>
      </c>
      <c r="G338" s="99">
        <v>43956</v>
      </c>
      <c r="H338" s="99"/>
      <c r="I338" s="11"/>
      <c r="J338" s="11"/>
    </row>
    <row r="339" spans="1:10" x14ac:dyDescent="0.2">
      <c r="A339" s="79" t="s">
        <v>453</v>
      </c>
      <c r="B339" s="11">
        <v>501</v>
      </c>
      <c r="C339" s="11">
        <v>50107</v>
      </c>
      <c r="D339" s="79" t="s">
        <v>1321</v>
      </c>
      <c r="E339" s="79" t="s">
        <v>1322</v>
      </c>
      <c r="F339" s="11" t="str">
        <f t="shared" si="5"/>
        <v>1215-Khuê Mỹ Đông 2</v>
      </c>
      <c r="G339" s="99">
        <v>43956</v>
      </c>
      <c r="H339" s="99"/>
      <c r="I339" s="11"/>
      <c r="J339" s="11"/>
    </row>
    <row r="340" spans="1:10" x14ac:dyDescent="0.2">
      <c r="A340" s="79" t="s">
        <v>453</v>
      </c>
      <c r="B340" s="11">
        <v>501</v>
      </c>
      <c r="C340" s="11">
        <v>50107</v>
      </c>
      <c r="D340" s="79" t="s">
        <v>1323</v>
      </c>
      <c r="E340" s="79" t="s">
        <v>1324</v>
      </c>
      <c r="F340" s="11" t="str">
        <f t="shared" si="5"/>
        <v>1216-Khuê Mỹ Đông 3</v>
      </c>
      <c r="G340" s="99">
        <v>43956</v>
      </c>
      <c r="H340" s="99"/>
      <c r="I340" s="11"/>
      <c r="J340" s="11"/>
    </row>
    <row r="341" spans="1:10" x14ac:dyDescent="0.2">
      <c r="A341" s="79" t="s">
        <v>453</v>
      </c>
      <c r="B341" s="11">
        <v>501</v>
      </c>
      <c r="C341" s="11">
        <v>50107</v>
      </c>
      <c r="D341" s="79" t="s">
        <v>1325</v>
      </c>
      <c r="E341" s="79" t="s">
        <v>1326</v>
      </c>
      <c r="F341" s="11" t="str">
        <f t="shared" si="5"/>
        <v>1217-Khuê Mỹ Đông 4</v>
      </c>
      <c r="G341" s="99">
        <v>43956</v>
      </c>
      <c r="H341" s="99"/>
      <c r="I341" s="11"/>
      <c r="J341" s="11"/>
    </row>
    <row r="342" spans="1:10" x14ac:dyDescent="0.2">
      <c r="A342" s="79" t="s">
        <v>453</v>
      </c>
      <c r="B342" s="11">
        <v>501</v>
      </c>
      <c r="C342" s="11">
        <v>50107</v>
      </c>
      <c r="D342" s="79" t="s">
        <v>1327</v>
      </c>
      <c r="E342" s="79" t="s">
        <v>1328</v>
      </c>
      <c r="F342" s="11" t="str">
        <f t="shared" si="5"/>
        <v>1218-Khuê Mỹ Đông 5</v>
      </c>
      <c r="G342" s="99">
        <v>43956</v>
      </c>
      <c r="H342" s="99"/>
      <c r="I342" s="11"/>
      <c r="J342" s="11"/>
    </row>
    <row r="343" spans="1:10" x14ac:dyDescent="0.2">
      <c r="A343" s="79" t="s">
        <v>453</v>
      </c>
      <c r="B343" s="11">
        <v>501</v>
      </c>
      <c r="C343" s="11">
        <v>50107</v>
      </c>
      <c r="D343" s="79" t="s">
        <v>1329</v>
      </c>
      <c r="E343" s="79" t="s">
        <v>1330</v>
      </c>
      <c r="F343" s="11" t="str">
        <f t="shared" si="5"/>
        <v>1219-Khuê Mỹ Đông 6</v>
      </c>
      <c r="G343" s="99">
        <v>43956</v>
      </c>
      <c r="H343" s="99"/>
      <c r="I343" s="11"/>
      <c r="J343" s="11"/>
    </row>
    <row r="344" spans="1:10" x14ac:dyDescent="0.2">
      <c r="A344" s="79" t="s">
        <v>453</v>
      </c>
      <c r="B344" s="11">
        <v>501</v>
      </c>
      <c r="C344" s="11">
        <v>50107</v>
      </c>
      <c r="D344" s="79" t="s">
        <v>1331</v>
      </c>
      <c r="E344" s="79" t="s">
        <v>1332</v>
      </c>
      <c r="F344" s="11" t="str">
        <f t="shared" si="5"/>
        <v>122-Đường từ Trần Đại Nghĩa đến Xóm Bàu</v>
      </c>
      <c r="G344" s="99">
        <v>40909</v>
      </c>
      <c r="H344" s="99">
        <v>44561</v>
      </c>
      <c r="I344" s="11"/>
      <c r="J344" s="11"/>
    </row>
    <row r="345" spans="1:10" x14ac:dyDescent="0.2">
      <c r="A345" s="79" t="s">
        <v>453</v>
      </c>
      <c r="B345" s="11">
        <v>501</v>
      </c>
      <c r="C345" s="11">
        <v>50107</v>
      </c>
      <c r="D345" s="79" t="s">
        <v>1333</v>
      </c>
      <c r="E345" s="79" t="s">
        <v>922</v>
      </c>
      <c r="F345" s="11" t="str">
        <f t="shared" si="5"/>
        <v>1220-Khuê Mỹ Đông 7</v>
      </c>
      <c r="G345" s="99">
        <v>43956</v>
      </c>
      <c r="H345" s="99"/>
      <c r="I345" s="11"/>
      <c r="J345" s="11"/>
    </row>
    <row r="346" spans="1:10" x14ac:dyDescent="0.2">
      <c r="A346" s="79" t="s">
        <v>453</v>
      </c>
      <c r="B346" s="11">
        <v>501</v>
      </c>
      <c r="C346" s="11">
        <v>50107</v>
      </c>
      <c r="D346" s="79" t="s">
        <v>1334</v>
      </c>
      <c r="E346" s="79" t="s">
        <v>938</v>
      </c>
      <c r="F346" s="11" t="str">
        <f t="shared" si="5"/>
        <v>1221-Khuê Mỹ Đông 8</v>
      </c>
      <c r="G346" s="99">
        <v>43956</v>
      </c>
      <c r="H346" s="99"/>
      <c r="I346" s="11"/>
      <c r="J346" s="11"/>
    </row>
    <row r="347" spans="1:10" x14ac:dyDescent="0.2">
      <c r="A347" s="79" t="s">
        <v>453</v>
      </c>
      <c r="B347" s="11">
        <v>501</v>
      </c>
      <c r="C347" s="11">
        <v>50107</v>
      </c>
      <c r="D347" s="79" t="s">
        <v>1335</v>
      </c>
      <c r="E347" s="79" t="s">
        <v>940</v>
      </c>
      <c r="F347" s="11" t="str">
        <f t="shared" si="5"/>
        <v>1222-Khuê Mỹ Đông 9</v>
      </c>
      <c r="G347" s="99">
        <v>43956</v>
      </c>
      <c r="H347" s="99"/>
      <c r="I347" s="11"/>
      <c r="J347" s="11"/>
    </row>
    <row r="348" spans="1:10" x14ac:dyDescent="0.2">
      <c r="A348" s="79" t="s">
        <v>453</v>
      </c>
      <c r="B348" s="11">
        <v>501</v>
      </c>
      <c r="C348" s="11">
        <v>50107</v>
      </c>
      <c r="D348" s="79" t="s">
        <v>1336</v>
      </c>
      <c r="E348" s="79" t="s">
        <v>928</v>
      </c>
      <c r="F348" s="11" t="str">
        <f t="shared" si="5"/>
        <v>1223-Khuê Mỹ Đông 10</v>
      </c>
      <c r="G348" s="99">
        <v>43956</v>
      </c>
      <c r="H348" s="99"/>
      <c r="I348" s="11"/>
      <c r="J348" s="11"/>
    </row>
    <row r="349" spans="1:10" x14ac:dyDescent="0.2">
      <c r="A349" s="79" t="s">
        <v>453</v>
      </c>
      <c r="B349" s="11">
        <v>501</v>
      </c>
      <c r="C349" s="11">
        <v>50107</v>
      </c>
      <c r="D349" s="79" t="s">
        <v>1337</v>
      </c>
      <c r="E349" s="79" t="s">
        <v>930</v>
      </c>
      <c r="F349" s="11" t="str">
        <f t="shared" si="5"/>
        <v>1224-Khuê Mỹ Đông 11</v>
      </c>
      <c r="G349" s="99">
        <v>43956</v>
      </c>
      <c r="H349" s="99"/>
      <c r="I349" s="11"/>
      <c r="J349" s="11"/>
    </row>
    <row r="350" spans="1:10" x14ac:dyDescent="0.2">
      <c r="A350" s="79" t="s">
        <v>453</v>
      </c>
      <c r="B350" s="11">
        <v>501</v>
      </c>
      <c r="C350" s="11">
        <v>50107</v>
      </c>
      <c r="D350" s="79" t="s">
        <v>1338</v>
      </c>
      <c r="E350" s="79" t="s">
        <v>934</v>
      </c>
      <c r="F350" s="11" t="str">
        <f t="shared" si="5"/>
        <v>1225-Khuê Mỹ Đông 12</v>
      </c>
      <c r="G350" s="99">
        <v>43956</v>
      </c>
      <c r="H350" s="99"/>
      <c r="I350" s="11"/>
      <c r="J350" s="11"/>
    </row>
    <row r="351" spans="1:10" x14ac:dyDescent="0.2">
      <c r="A351" s="79" t="s">
        <v>453</v>
      </c>
      <c r="B351" s="11">
        <v>501</v>
      </c>
      <c r="C351" s="11">
        <v>50107</v>
      </c>
      <c r="D351" s="79" t="s">
        <v>1339</v>
      </c>
      <c r="E351" s="79" t="s">
        <v>920</v>
      </c>
      <c r="F351" s="11" t="str">
        <f t="shared" si="5"/>
        <v>1226-Khuê Mỹ Đông 14</v>
      </c>
      <c r="G351" s="99">
        <v>43956</v>
      </c>
      <c r="H351" s="99"/>
      <c r="I351" s="11"/>
      <c r="J351" s="11"/>
    </row>
    <row r="352" spans="1:10" x14ac:dyDescent="0.2">
      <c r="A352" s="79" t="s">
        <v>453</v>
      </c>
      <c r="B352" s="11">
        <v>501</v>
      </c>
      <c r="C352" s="11">
        <v>50107</v>
      </c>
      <c r="D352" s="79" t="s">
        <v>1340</v>
      </c>
      <c r="E352" s="79" t="s">
        <v>936</v>
      </c>
      <c r="F352" s="11" t="str">
        <f t="shared" si="5"/>
        <v>1227-Khuê Mỹ Đông 15</v>
      </c>
      <c r="G352" s="99">
        <v>43956</v>
      </c>
      <c r="H352" s="99"/>
      <c r="I352" s="11"/>
      <c r="J352" s="11"/>
    </row>
    <row r="353" spans="1:10" x14ac:dyDescent="0.2">
      <c r="A353" s="79" t="s">
        <v>453</v>
      </c>
      <c r="B353" s="11">
        <v>501</v>
      </c>
      <c r="C353" s="11">
        <v>50107</v>
      </c>
      <c r="D353" s="79" t="s">
        <v>1341</v>
      </c>
      <c r="E353" s="79" t="s">
        <v>1342</v>
      </c>
      <c r="F353" s="11" t="str">
        <f t="shared" si="5"/>
        <v>1228-Lã Xuân Oai</v>
      </c>
      <c r="G353" s="99">
        <v>43956</v>
      </c>
      <c r="H353" s="99"/>
      <c r="I353" s="11"/>
      <c r="J353" s="11"/>
    </row>
    <row r="354" spans="1:10" x14ac:dyDescent="0.2">
      <c r="A354" s="79" t="s">
        <v>453</v>
      </c>
      <c r="B354" s="11">
        <v>501</v>
      </c>
      <c r="C354" s="11">
        <v>50107</v>
      </c>
      <c r="D354" s="79" t="s">
        <v>1343</v>
      </c>
      <c r="E354" s="79" t="s">
        <v>1344</v>
      </c>
      <c r="F354" s="11" t="str">
        <f t="shared" si="5"/>
        <v>1229-Lê Đình Chinh</v>
      </c>
      <c r="G354" s="99">
        <v>43956</v>
      </c>
      <c r="H354" s="99"/>
      <c r="I354" s="11"/>
      <c r="J354" s="11"/>
    </row>
    <row r="355" spans="1:10" x14ac:dyDescent="0.2">
      <c r="A355" s="79" t="s">
        <v>453</v>
      </c>
      <c r="B355" s="11">
        <v>501</v>
      </c>
      <c r="C355" s="11">
        <v>50107</v>
      </c>
      <c r="D355" s="79" t="s">
        <v>1345</v>
      </c>
      <c r="E355" s="79" t="s">
        <v>1234</v>
      </c>
      <c r="F355" s="11" t="str">
        <f t="shared" si="5"/>
        <v>123-Hải Triều</v>
      </c>
      <c r="G355" s="99">
        <v>40909</v>
      </c>
      <c r="H355" s="99">
        <v>44561</v>
      </c>
      <c r="I355" s="11"/>
      <c r="J355" s="11"/>
    </row>
    <row r="356" spans="1:10" x14ac:dyDescent="0.2">
      <c r="A356" s="79" t="s">
        <v>453</v>
      </c>
      <c r="B356" s="11">
        <v>501</v>
      </c>
      <c r="C356" s="11">
        <v>50107</v>
      </c>
      <c r="D356" s="79" t="s">
        <v>1346</v>
      </c>
      <c r="E356" s="79" t="s">
        <v>1347</v>
      </c>
      <c r="F356" s="11" t="str">
        <f t="shared" si="5"/>
        <v>1230-Lê Hữu Khánh</v>
      </c>
      <c r="G356" s="99">
        <v>43956</v>
      </c>
      <c r="H356" s="99"/>
      <c r="I356" s="11"/>
      <c r="J356" s="11"/>
    </row>
    <row r="357" spans="1:10" x14ac:dyDescent="0.2">
      <c r="A357" s="79" t="s">
        <v>453</v>
      </c>
      <c r="B357" s="11">
        <v>501</v>
      </c>
      <c r="C357" s="11">
        <v>50107</v>
      </c>
      <c r="D357" s="79" t="s">
        <v>1348</v>
      </c>
      <c r="E357" s="79" t="s">
        <v>1349</v>
      </c>
      <c r="F357" s="11" t="str">
        <f t="shared" si="5"/>
        <v>1231-Lê Hy Cát</v>
      </c>
      <c r="G357" s="99">
        <v>43956</v>
      </c>
      <c r="H357" s="99"/>
      <c r="I357" s="11"/>
      <c r="J357" s="11"/>
    </row>
    <row r="358" spans="1:10" x14ac:dyDescent="0.2">
      <c r="A358" s="79" t="s">
        <v>453</v>
      </c>
      <c r="B358" s="11">
        <v>501</v>
      </c>
      <c r="C358" s="11">
        <v>50107</v>
      </c>
      <c r="D358" s="79" t="s">
        <v>1350</v>
      </c>
      <c r="E358" s="79" t="s">
        <v>1351</v>
      </c>
      <c r="F358" s="11" t="str">
        <f t="shared" si="5"/>
        <v>1232-Lê Lộ</v>
      </c>
      <c r="G358" s="99">
        <v>43956</v>
      </c>
      <c r="H358" s="99"/>
      <c r="I358" s="11"/>
      <c r="J358" s="11"/>
    </row>
    <row r="359" spans="1:10" x14ac:dyDescent="0.2">
      <c r="A359" s="79" t="s">
        <v>453</v>
      </c>
      <c r="B359" s="11">
        <v>501</v>
      </c>
      <c r="C359" s="11">
        <v>50107</v>
      </c>
      <c r="D359" s="79" t="s">
        <v>1352</v>
      </c>
      <c r="E359" s="79" t="s">
        <v>1353</v>
      </c>
      <c r="F359" s="11" t="str">
        <f t="shared" si="5"/>
        <v>1233-Lê Như Hổ</v>
      </c>
      <c r="G359" s="99">
        <v>43956</v>
      </c>
      <c r="H359" s="99"/>
      <c r="I359" s="11"/>
      <c r="J359" s="11"/>
    </row>
    <row r="360" spans="1:10" x14ac:dyDescent="0.2">
      <c r="A360" s="79" t="s">
        <v>453</v>
      </c>
      <c r="B360" s="11">
        <v>501</v>
      </c>
      <c r="C360" s="11">
        <v>50107</v>
      </c>
      <c r="D360" s="79" t="s">
        <v>1354</v>
      </c>
      <c r="E360" s="79" t="s">
        <v>1355</v>
      </c>
      <c r="F360" s="11" t="str">
        <f t="shared" si="5"/>
        <v>1234-Lê Quang Đạo</v>
      </c>
      <c r="G360" s="99">
        <v>43956</v>
      </c>
      <c r="H360" s="99"/>
      <c r="I360" s="11"/>
      <c r="J360" s="11"/>
    </row>
    <row r="361" spans="1:10" x14ac:dyDescent="0.2">
      <c r="A361" s="79" t="s">
        <v>453</v>
      </c>
      <c r="B361" s="11">
        <v>501</v>
      </c>
      <c r="C361" s="11">
        <v>50107</v>
      </c>
      <c r="D361" s="79" t="s">
        <v>1356</v>
      </c>
      <c r="E361" s="79" t="s">
        <v>1357</v>
      </c>
      <c r="F361" s="11" t="str">
        <f t="shared" si="5"/>
        <v>1235-Lê Quát</v>
      </c>
      <c r="G361" s="99">
        <v>43956</v>
      </c>
      <c r="H361" s="99"/>
      <c r="I361" s="11"/>
      <c r="J361" s="11"/>
    </row>
    <row r="362" spans="1:10" x14ac:dyDescent="0.2">
      <c r="A362" s="79" t="s">
        <v>453</v>
      </c>
      <c r="B362" s="11">
        <v>501</v>
      </c>
      <c r="C362" s="11">
        <v>50107</v>
      </c>
      <c r="D362" s="79" t="s">
        <v>1358</v>
      </c>
      <c r="E362" s="79" t="s">
        <v>1359</v>
      </c>
      <c r="F362" s="11" t="str">
        <f t="shared" si="5"/>
        <v>1236-Lê Thành Phương</v>
      </c>
      <c r="G362" s="99">
        <v>43956</v>
      </c>
      <c r="H362" s="99"/>
      <c r="I362" s="11"/>
      <c r="J362" s="11"/>
    </row>
    <row r="363" spans="1:10" x14ac:dyDescent="0.2">
      <c r="A363" s="79" t="s">
        <v>453</v>
      </c>
      <c r="B363" s="11">
        <v>501</v>
      </c>
      <c r="C363" s="11">
        <v>50107</v>
      </c>
      <c r="D363" s="79" t="s">
        <v>1360</v>
      </c>
      <c r="E363" s="79" t="s">
        <v>1361</v>
      </c>
      <c r="F363" s="11" t="str">
        <f t="shared" si="5"/>
        <v>1237-Lê Thị Riêng</v>
      </c>
      <c r="G363" s="99">
        <v>43956</v>
      </c>
      <c r="H363" s="99"/>
      <c r="I363" s="11"/>
      <c r="J363" s="11"/>
    </row>
    <row r="364" spans="1:10" x14ac:dyDescent="0.2">
      <c r="A364" s="79" t="s">
        <v>453</v>
      </c>
      <c r="B364" s="11">
        <v>501</v>
      </c>
      <c r="C364" s="11">
        <v>50107</v>
      </c>
      <c r="D364" s="79" t="s">
        <v>1362</v>
      </c>
      <c r="E364" s="79" t="s">
        <v>1363</v>
      </c>
      <c r="F364" s="11" t="str">
        <f t="shared" si="5"/>
        <v>1238-Lê Thiện Trị</v>
      </c>
      <c r="G364" s="99">
        <v>43956</v>
      </c>
      <c r="H364" s="99"/>
      <c r="I364" s="11"/>
      <c r="J364" s="11"/>
    </row>
    <row r="365" spans="1:10" x14ac:dyDescent="0.2">
      <c r="A365" s="79" t="s">
        <v>453</v>
      </c>
      <c r="B365" s="11">
        <v>501</v>
      </c>
      <c r="C365" s="11">
        <v>50107</v>
      </c>
      <c r="D365" s="79" t="s">
        <v>1364</v>
      </c>
      <c r="E365" s="79" t="s">
        <v>1365</v>
      </c>
      <c r="F365" s="11" t="str">
        <f t="shared" si="5"/>
        <v>1239-Lê Trung Đình</v>
      </c>
      <c r="G365" s="99">
        <v>43956</v>
      </c>
      <c r="H365" s="99"/>
      <c r="I365" s="11"/>
      <c r="J365" s="11"/>
    </row>
    <row r="366" spans="1:10" x14ac:dyDescent="0.2">
      <c r="A366" s="79" t="s">
        <v>453</v>
      </c>
      <c r="B366" s="11">
        <v>501</v>
      </c>
      <c r="C366" s="11">
        <v>50107</v>
      </c>
      <c r="D366" s="79" t="s">
        <v>1366</v>
      </c>
      <c r="E366" s="79" t="s">
        <v>1283</v>
      </c>
      <c r="F366" s="11" t="str">
        <f t="shared" si="5"/>
        <v>124-Huyền Trân Công Chúa</v>
      </c>
      <c r="G366" s="99">
        <v>40909</v>
      </c>
      <c r="H366" s="99">
        <v>44561</v>
      </c>
      <c r="I366" s="11"/>
      <c r="J366" s="11"/>
    </row>
    <row r="367" spans="1:10" x14ac:dyDescent="0.2">
      <c r="A367" s="79" t="s">
        <v>453</v>
      </c>
      <c r="B367" s="11">
        <v>501</v>
      </c>
      <c r="C367" s="11">
        <v>50107</v>
      </c>
      <c r="D367" s="79" t="s">
        <v>1367</v>
      </c>
      <c r="E367" s="79" t="s">
        <v>899</v>
      </c>
      <c r="F367" s="11" t="str">
        <f t="shared" si="5"/>
        <v>1240-Lê Văn Hiến</v>
      </c>
      <c r="G367" s="99">
        <v>43956</v>
      </c>
      <c r="H367" s="99"/>
      <c r="I367" s="11"/>
      <c r="J367" s="11"/>
    </row>
    <row r="368" spans="1:10" x14ac:dyDescent="0.2">
      <c r="A368" s="79" t="s">
        <v>453</v>
      </c>
      <c r="B368" s="11">
        <v>501</v>
      </c>
      <c r="C368" s="11">
        <v>50107</v>
      </c>
      <c r="D368" s="79" t="s">
        <v>1368</v>
      </c>
      <c r="E368" s="79" t="s">
        <v>785</v>
      </c>
      <c r="F368" s="11" t="str">
        <f t="shared" si="5"/>
        <v>1241-Lê Văn Hưu</v>
      </c>
      <c r="G368" s="99">
        <v>43956</v>
      </c>
      <c r="H368" s="99"/>
      <c r="I368" s="11"/>
      <c r="J368" s="11"/>
    </row>
    <row r="369" spans="1:10" x14ac:dyDescent="0.2">
      <c r="A369" s="79" t="s">
        <v>453</v>
      </c>
      <c r="B369" s="11">
        <v>501</v>
      </c>
      <c r="C369" s="11">
        <v>50107</v>
      </c>
      <c r="D369" s="79" t="s">
        <v>1369</v>
      </c>
      <c r="E369" s="79" t="s">
        <v>881</v>
      </c>
      <c r="F369" s="11" t="str">
        <f t="shared" si="5"/>
        <v>1242-Lê Văn Tâm</v>
      </c>
      <c r="G369" s="99">
        <v>43956</v>
      </c>
      <c r="H369" s="99"/>
      <c r="I369" s="11"/>
      <c r="J369" s="11"/>
    </row>
    <row r="370" spans="1:10" x14ac:dyDescent="0.2">
      <c r="A370" s="79" t="s">
        <v>453</v>
      </c>
      <c r="B370" s="11">
        <v>501</v>
      </c>
      <c r="C370" s="11">
        <v>50107</v>
      </c>
      <c r="D370" s="79" t="s">
        <v>1370</v>
      </c>
      <c r="E370" s="79" t="s">
        <v>1371</v>
      </c>
      <c r="F370" s="11" t="str">
        <f t="shared" si="5"/>
        <v>1243-Lê Văn Thủ</v>
      </c>
      <c r="G370" s="99">
        <v>43956</v>
      </c>
      <c r="H370" s="99"/>
      <c r="I370" s="11"/>
      <c r="J370" s="11"/>
    </row>
    <row r="371" spans="1:10" x14ac:dyDescent="0.2">
      <c r="A371" s="79" t="s">
        <v>453</v>
      </c>
      <c r="B371" s="11">
        <v>501</v>
      </c>
      <c r="C371" s="11">
        <v>50107</v>
      </c>
      <c r="D371" s="79" t="s">
        <v>1372</v>
      </c>
      <c r="E371" s="79" t="s">
        <v>1373</v>
      </c>
      <c r="F371" s="11" t="str">
        <f t="shared" si="5"/>
        <v>1244-Lộc Ninh</v>
      </c>
      <c r="G371" s="99">
        <v>43956</v>
      </c>
      <c r="H371" s="99"/>
      <c r="I371" s="11"/>
      <c r="J371" s="11"/>
    </row>
    <row r="372" spans="1:10" x14ac:dyDescent="0.2">
      <c r="A372" s="79" t="s">
        <v>453</v>
      </c>
      <c r="B372" s="11">
        <v>501</v>
      </c>
      <c r="C372" s="11">
        <v>50107</v>
      </c>
      <c r="D372" s="79" t="s">
        <v>1374</v>
      </c>
      <c r="E372" s="79" t="s">
        <v>1375</v>
      </c>
      <c r="F372" s="11" t="str">
        <f t="shared" si="5"/>
        <v>1245-Lương Đắc Bằng</v>
      </c>
      <c r="G372" s="99">
        <v>43956</v>
      </c>
      <c r="H372" s="99"/>
      <c r="I372" s="11"/>
      <c r="J372" s="11"/>
    </row>
    <row r="373" spans="1:10" x14ac:dyDescent="0.2">
      <c r="A373" s="79" t="s">
        <v>453</v>
      </c>
      <c r="B373" s="11">
        <v>501</v>
      </c>
      <c r="C373" s="11">
        <v>50107</v>
      </c>
      <c r="D373" s="79" t="s">
        <v>1376</v>
      </c>
      <c r="E373" s="79" t="s">
        <v>1377</v>
      </c>
      <c r="F373" s="11" t="str">
        <f t="shared" si="5"/>
        <v>1246-Lương Thúc Kỳ</v>
      </c>
      <c r="G373" s="99">
        <v>43956</v>
      </c>
      <c r="H373" s="99"/>
      <c r="I373" s="11"/>
      <c r="J373" s="11"/>
    </row>
    <row r="374" spans="1:10" x14ac:dyDescent="0.2">
      <c r="A374" s="79" t="s">
        <v>453</v>
      </c>
      <c r="B374" s="11">
        <v>501</v>
      </c>
      <c r="C374" s="11">
        <v>50107</v>
      </c>
      <c r="D374" s="79" t="s">
        <v>1378</v>
      </c>
      <c r="E374" s="79" t="s">
        <v>1379</v>
      </c>
      <c r="F374" s="11" t="str">
        <f t="shared" si="5"/>
        <v>1247-Lưu Đình Chất</v>
      </c>
      <c r="G374" s="99">
        <v>43956</v>
      </c>
      <c r="H374" s="99"/>
      <c r="I374" s="11"/>
      <c r="J374" s="11"/>
    </row>
    <row r="375" spans="1:10" x14ac:dyDescent="0.2">
      <c r="A375" s="79" t="s">
        <v>453</v>
      </c>
      <c r="B375" s="11">
        <v>501</v>
      </c>
      <c r="C375" s="11">
        <v>50107</v>
      </c>
      <c r="D375" s="79" t="s">
        <v>1380</v>
      </c>
      <c r="E375" s="79" t="s">
        <v>1381</v>
      </c>
      <c r="F375" s="11" t="str">
        <f t="shared" si="5"/>
        <v>1248-Lưu Quang Thuận</v>
      </c>
      <c r="G375" s="99">
        <v>43956</v>
      </c>
      <c r="H375" s="99"/>
      <c r="I375" s="11"/>
      <c r="J375" s="11"/>
    </row>
    <row r="376" spans="1:10" x14ac:dyDescent="0.2">
      <c r="A376" s="79" t="s">
        <v>453</v>
      </c>
      <c r="B376" s="11">
        <v>501</v>
      </c>
      <c r="C376" s="11">
        <v>50107</v>
      </c>
      <c r="D376" s="79" t="s">
        <v>1382</v>
      </c>
      <c r="E376" s="79" t="s">
        <v>1383</v>
      </c>
      <c r="F376" s="11" t="str">
        <f t="shared" si="5"/>
        <v>1249-Lưu Quang Vũ (đường Cai Lanh cũ)</v>
      </c>
      <c r="G376" s="99">
        <v>43956</v>
      </c>
      <c r="H376" s="99"/>
      <c r="I376" s="11"/>
      <c r="J376" s="11"/>
    </row>
    <row r="377" spans="1:10" x14ac:dyDescent="0.2">
      <c r="A377" s="79" t="s">
        <v>453</v>
      </c>
      <c r="B377" s="11">
        <v>501</v>
      </c>
      <c r="C377" s="11">
        <v>50107</v>
      </c>
      <c r="D377" s="79" t="s">
        <v>1384</v>
      </c>
      <c r="E377" s="79" t="s">
        <v>1285</v>
      </c>
      <c r="F377" s="11" t="str">
        <f t="shared" si="5"/>
        <v>125-Huỳnh Bá Chánh</v>
      </c>
      <c r="G377" s="99">
        <v>40909</v>
      </c>
      <c r="H377" s="99">
        <v>44561</v>
      </c>
      <c r="I377" s="11"/>
      <c r="J377" s="11"/>
    </row>
    <row r="378" spans="1:10" x14ac:dyDescent="0.2">
      <c r="A378" s="79" t="s">
        <v>453</v>
      </c>
      <c r="B378" s="11">
        <v>501</v>
      </c>
      <c r="C378" s="11">
        <v>50107</v>
      </c>
      <c r="D378" s="79" t="s">
        <v>1385</v>
      </c>
      <c r="E378" s="79" t="s">
        <v>1386</v>
      </c>
      <c r="F378" s="11" t="str">
        <f t="shared" si="5"/>
        <v>1250-Lưu Văn Lang</v>
      </c>
      <c r="G378" s="99">
        <v>43956</v>
      </c>
      <c r="H378" s="99"/>
      <c r="I378" s="11"/>
      <c r="J378" s="11"/>
    </row>
    <row r="379" spans="1:10" x14ac:dyDescent="0.2">
      <c r="A379" s="79" t="s">
        <v>453</v>
      </c>
      <c r="B379" s="11">
        <v>501</v>
      </c>
      <c r="C379" s="11">
        <v>50107</v>
      </c>
      <c r="D379" s="79" t="s">
        <v>1387</v>
      </c>
      <c r="E379" s="79" t="s">
        <v>1388</v>
      </c>
      <c r="F379" s="11" t="str">
        <f t="shared" si="5"/>
        <v>1251-Lý Văn Phức</v>
      </c>
      <c r="G379" s="99">
        <v>43956</v>
      </c>
      <c r="H379" s="99"/>
      <c r="I379" s="11"/>
      <c r="J379" s="11"/>
    </row>
    <row r="380" spans="1:10" x14ac:dyDescent="0.2">
      <c r="A380" s="79" t="s">
        <v>453</v>
      </c>
      <c r="B380" s="11">
        <v>501</v>
      </c>
      <c r="C380" s="11">
        <v>50107</v>
      </c>
      <c r="D380" s="79" t="s">
        <v>1389</v>
      </c>
      <c r="E380" s="79" t="s">
        <v>1390</v>
      </c>
      <c r="F380" s="11" t="str">
        <f t="shared" si="5"/>
        <v>1252-Mạc Cửu</v>
      </c>
      <c r="G380" s="99">
        <v>43956</v>
      </c>
      <c r="H380" s="99"/>
      <c r="I380" s="11"/>
      <c r="J380" s="11"/>
    </row>
    <row r="381" spans="1:10" x14ac:dyDescent="0.2">
      <c r="A381" s="79" t="s">
        <v>453</v>
      </c>
      <c r="B381" s="11">
        <v>501</v>
      </c>
      <c r="C381" s="11">
        <v>50107</v>
      </c>
      <c r="D381" s="79" t="s">
        <v>1391</v>
      </c>
      <c r="E381" s="79" t="s">
        <v>1392</v>
      </c>
      <c r="F381" s="11" t="str">
        <f t="shared" si="5"/>
        <v>1253-Mạc Thiên Tích</v>
      </c>
      <c r="G381" s="99">
        <v>43956</v>
      </c>
      <c r="H381" s="99"/>
      <c r="I381" s="11"/>
      <c r="J381" s="11"/>
    </row>
    <row r="382" spans="1:10" x14ac:dyDescent="0.2">
      <c r="A382" s="79" t="s">
        <v>453</v>
      </c>
      <c r="B382" s="11">
        <v>501</v>
      </c>
      <c r="C382" s="11">
        <v>50107</v>
      </c>
      <c r="D382" s="79" t="s">
        <v>1393</v>
      </c>
      <c r="E382" s="79" t="s">
        <v>1394</v>
      </c>
      <c r="F382" s="11" t="str">
        <f t="shared" si="5"/>
        <v>1254-Mai Đăng Chơn</v>
      </c>
      <c r="G382" s="99">
        <v>43956</v>
      </c>
      <c r="H382" s="99"/>
      <c r="I382" s="11"/>
      <c r="J382" s="11"/>
    </row>
    <row r="383" spans="1:10" x14ac:dyDescent="0.2">
      <c r="A383" s="79" t="s">
        <v>453</v>
      </c>
      <c r="B383" s="11">
        <v>501</v>
      </c>
      <c r="C383" s="11">
        <v>50107</v>
      </c>
      <c r="D383" s="79" t="s">
        <v>1395</v>
      </c>
      <c r="E383" s="79" t="s">
        <v>1396</v>
      </c>
      <c r="F383" s="11" t="str">
        <f t="shared" si="5"/>
        <v>1255-Mai Thúc Lân</v>
      </c>
      <c r="G383" s="99">
        <v>44294</v>
      </c>
      <c r="H383" s="99"/>
      <c r="I383" s="11"/>
      <c r="J383" s="11"/>
    </row>
    <row r="384" spans="1:10" x14ac:dyDescent="0.2">
      <c r="A384" s="79" t="s">
        <v>453</v>
      </c>
      <c r="B384" s="11">
        <v>501</v>
      </c>
      <c r="C384" s="11">
        <v>50107</v>
      </c>
      <c r="D384" s="79" t="s">
        <v>1397</v>
      </c>
      <c r="E384" s="79" t="s">
        <v>1398</v>
      </c>
      <c r="F384" s="11" t="str">
        <f t="shared" si="5"/>
        <v>1256-Minh Mạng</v>
      </c>
      <c r="G384" s="99">
        <v>43956</v>
      </c>
      <c r="H384" s="99"/>
      <c r="I384" s="11"/>
      <c r="J384" s="11"/>
    </row>
    <row r="385" spans="1:10" x14ac:dyDescent="0.2">
      <c r="A385" s="79" t="s">
        <v>453</v>
      </c>
      <c r="B385" s="11">
        <v>501</v>
      </c>
      <c r="C385" s="11">
        <v>50107</v>
      </c>
      <c r="D385" s="79" t="s">
        <v>1399</v>
      </c>
      <c r="E385" s="79" t="s">
        <v>1400</v>
      </c>
      <c r="F385" s="11" t="str">
        <f t="shared" si="5"/>
        <v>1257-Mộc Sơn 1</v>
      </c>
      <c r="G385" s="99">
        <v>43956</v>
      </c>
      <c r="H385" s="99"/>
      <c r="I385" s="11"/>
      <c r="J385" s="11"/>
    </row>
    <row r="386" spans="1:10" x14ac:dyDescent="0.2">
      <c r="A386" s="79" t="s">
        <v>453</v>
      </c>
      <c r="B386" s="11">
        <v>501</v>
      </c>
      <c r="C386" s="11">
        <v>50107</v>
      </c>
      <c r="D386" s="79" t="s">
        <v>1401</v>
      </c>
      <c r="E386" s="79" t="s">
        <v>1402</v>
      </c>
      <c r="F386" s="11" t="str">
        <f t="shared" ref="F386:F449" si="6">D386&amp;"-"&amp;E386</f>
        <v>1258-Mộc Sơn 2</v>
      </c>
      <c r="G386" s="99">
        <v>43956</v>
      </c>
      <c r="H386" s="99"/>
      <c r="I386" s="11"/>
      <c r="J386" s="11"/>
    </row>
    <row r="387" spans="1:10" x14ac:dyDescent="0.2">
      <c r="A387" s="79" t="s">
        <v>453</v>
      </c>
      <c r="B387" s="11">
        <v>501</v>
      </c>
      <c r="C387" s="11">
        <v>50107</v>
      </c>
      <c r="D387" s="79" t="s">
        <v>1403</v>
      </c>
      <c r="E387" s="79" t="s">
        <v>1404</v>
      </c>
      <c r="F387" s="11" t="str">
        <f t="shared" si="6"/>
        <v>1259-Mộc Sơn 3</v>
      </c>
      <c r="G387" s="99">
        <v>43956</v>
      </c>
      <c r="H387" s="99"/>
      <c r="I387" s="11"/>
      <c r="J387" s="11"/>
    </row>
    <row r="388" spans="1:10" x14ac:dyDescent="0.2">
      <c r="A388" s="79" t="s">
        <v>453</v>
      </c>
      <c r="B388" s="11">
        <v>501</v>
      </c>
      <c r="C388" s="11">
        <v>50107</v>
      </c>
      <c r="D388" s="79" t="s">
        <v>1405</v>
      </c>
      <c r="E388" s="79" t="s">
        <v>1406</v>
      </c>
      <c r="F388" s="11" t="str">
        <f t="shared" si="6"/>
        <v>126-Khu dân cư: An Nông, Tân Trà, Đông Trà</v>
      </c>
      <c r="G388" s="99">
        <v>40909</v>
      </c>
      <c r="H388" s="99">
        <v>44561</v>
      </c>
      <c r="I388" s="11"/>
      <c r="J388" s="11"/>
    </row>
    <row r="389" spans="1:10" x14ac:dyDescent="0.2">
      <c r="A389" s="79" t="s">
        <v>453</v>
      </c>
      <c r="B389" s="11">
        <v>501</v>
      </c>
      <c r="C389" s="11">
        <v>50107</v>
      </c>
      <c r="D389" s="79" t="s">
        <v>1407</v>
      </c>
      <c r="E389" s="79" t="s">
        <v>1408</v>
      </c>
      <c r="F389" s="11" t="str">
        <f t="shared" si="6"/>
        <v>1260-Mộc Sơn 4</v>
      </c>
      <c r="G389" s="99">
        <v>43956</v>
      </c>
      <c r="H389" s="99"/>
      <c r="I389" s="11"/>
      <c r="J389" s="11"/>
    </row>
    <row r="390" spans="1:10" x14ac:dyDescent="0.2">
      <c r="A390" s="79" t="s">
        <v>453</v>
      </c>
      <c r="B390" s="11">
        <v>501</v>
      </c>
      <c r="C390" s="11">
        <v>50107</v>
      </c>
      <c r="D390" s="79" t="s">
        <v>1409</v>
      </c>
      <c r="E390" s="79" t="s">
        <v>1410</v>
      </c>
      <c r="F390" s="11" t="str">
        <f t="shared" si="6"/>
        <v>1261-Mộc Sơn 5</v>
      </c>
      <c r="G390" s="99">
        <v>43956</v>
      </c>
      <c r="H390" s="99"/>
      <c r="I390" s="11"/>
      <c r="J390" s="11"/>
    </row>
    <row r="391" spans="1:10" x14ac:dyDescent="0.2">
      <c r="A391" s="79" t="s">
        <v>453</v>
      </c>
      <c r="B391" s="11">
        <v>501</v>
      </c>
      <c r="C391" s="11">
        <v>50107</v>
      </c>
      <c r="D391" s="79" t="s">
        <v>1411</v>
      </c>
      <c r="E391" s="79" t="s">
        <v>1412</v>
      </c>
      <c r="F391" s="11" t="str">
        <f t="shared" si="6"/>
        <v>1262-Mộc Sơn 6</v>
      </c>
      <c r="G391" s="99">
        <v>43956</v>
      </c>
      <c r="H391" s="99"/>
      <c r="I391" s="11"/>
      <c r="J391" s="11"/>
    </row>
    <row r="392" spans="1:10" x14ac:dyDescent="0.2">
      <c r="A392" s="79" t="s">
        <v>453</v>
      </c>
      <c r="B392" s="11">
        <v>501</v>
      </c>
      <c r="C392" s="11">
        <v>50107</v>
      </c>
      <c r="D392" s="79" t="s">
        <v>1413</v>
      </c>
      <c r="E392" s="79" t="s">
        <v>787</v>
      </c>
      <c r="F392" s="11" t="str">
        <f t="shared" si="6"/>
        <v>1263-Mỹ An 1</v>
      </c>
      <c r="G392" s="99">
        <v>43956</v>
      </c>
      <c r="H392" s="99"/>
      <c r="I392" s="11"/>
      <c r="J392" s="11"/>
    </row>
    <row r="393" spans="1:10" x14ac:dyDescent="0.2">
      <c r="A393" s="79" t="s">
        <v>453</v>
      </c>
      <c r="B393" s="11">
        <v>501</v>
      </c>
      <c r="C393" s="11">
        <v>50107</v>
      </c>
      <c r="D393" s="79" t="s">
        <v>1414</v>
      </c>
      <c r="E393" s="79" t="s">
        <v>789</v>
      </c>
      <c r="F393" s="11" t="str">
        <f t="shared" si="6"/>
        <v>1264-Mỹ An 2</v>
      </c>
      <c r="G393" s="99">
        <v>43956</v>
      </c>
      <c r="H393" s="99"/>
      <c r="I393" s="11"/>
      <c r="J393" s="11"/>
    </row>
    <row r="394" spans="1:10" x14ac:dyDescent="0.2">
      <c r="A394" s="79" t="s">
        <v>453</v>
      </c>
      <c r="B394" s="11">
        <v>501</v>
      </c>
      <c r="C394" s="11">
        <v>50107</v>
      </c>
      <c r="D394" s="79" t="s">
        <v>1415</v>
      </c>
      <c r="E394" s="79" t="s">
        <v>791</v>
      </c>
      <c r="F394" s="11" t="str">
        <f t="shared" si="6"/>
        <v>1265-Mỹ An 3</v>
      </c>
      <c r="G394" s="99">
        <v>43956</v>
      </c>
      <c r="H394" s="99"/>
      <c r="I394" s="11"/>
      <c r="J394" s="11"/>
    </row>
    <row r="395" spans="1:10" x14ac:dyDescent="0.2">
      <c r="A395" s="79" t="s">
        <v>453</v>
      </c>
      <c r="B395" s="11">
        <v>501</v>
      </c>
      <c r="C395" s="11">
        <v>50107</v>
      </c>
      <c r="D395" s="79" t="s">
        <v>1416</v>
      </c>
      <c r="E395" s="79" t="s">
        <v>793</v>
      </c>
      <c r="F395" s="11" t="str">
        <f t="shared" si="6"/>
        <v>1266-Mỹ An 4</v>
      </c>
      <c r="G395" s="99">
        <v>43956</v>
      </c>
      <c r="H395" s="99"/>
      <c r="I395" s="11"/>
      <c r="J395" s="11"/>
    </row>
    <row r="396" spans="1:10" x14ac:dyDescent="0.2">
      <c r="A396" s="79" t="s">
        <v>453</v>
      </c>
      <c r="B396" s="11">
        <v>501</v>
      </c>
      <c r="C396" s="11">
        <v>50107</v>
      </c>
      <c r="D396" s="79" t="s">
        <v>1417</v>
      </c>
      <c r="E396" s="79" t="s">
        <v>795</v>
      </c>
      <c r="F396" s="11" t="str">
        <f t="shared" si="6"/>
        <v>1267-Mỹ An 5</v>
      </c>
      <c r="G396" s="99">
        <v>43956</v>
      </c>
      <c r="H396" s="99"/>
      <c r="I396" s="11"/>
      <c r="J396" s="11"/>
    </row>
    <row r="397" spans="1:10" x14ac:dyDescent="0.2">
      <c r="A397" s="79" t="s">
        <v>453</v>
      </c>
      <c r="B397" s="11">
        <v>501</v>
      </c>
      <c r="C397" s="11">
        <v>50107</v>
      </c>
      <c r="D397" s="79" t="s">
        <v>1418</v>
      </c>
      <c r="E397" s="79" t="s">
        <v>797</v>
      </c>
      <c r="F397" s="11" t="str">
        <f t="shared" si="6"/>
        <v>1268-Mỹ An 6</v>
      </c>
      <c r="G397" s="99">
        <v>43956</v>
      </c>
      <c r="H397" s="99"/>
      <c r="I397" s="11"/>
      <c r="J397" s="11"/>
    </row>
    <row r="398" spans="1:10" x14ac:dyDescent="0.2">
      <c r="A398" s="79" t="s">
        <v>453</v>
      </c>
      <c r="B398" s="11">
        <v>501</v>
      </c>
      <c r="C398" s="11">
        <v>50107</v>
      </c>
      <c r="D398" s="79" t="s">
        <v>1419</v>
      </c>
      <c r="E398" s="79" t="s">
        <v>799</v>
      </c>
      <c r="F398" s="11" t="str">
        <f t="shared" si="6"/>
        <v>1269-Mỹ An 7</v>
      </c>
      <c r="G398" s="99">
        <v>43956</v>
      </c>
      <c r="H398" s="99"/>
      <c r="I398" s="11"/>
      <c r="J398" s="11"/>
    </row>
    <row r="399" spans="1:10" x14ac:dyDescent="0.2">
      <c r="A399" s="79" t="s">
        <v>453</v>
      </c>
      <c r="B399" s="11">
        <v>501</v>
      </c>
      <c r="C399" s="11">
        <v>50107</v>
      </c>
      <c r="D399" s="79" t="s">
        <v>1420</v>
      </c>
      <c r="E399" s="79" t="s">
        <v>1421</v>
      </c>
      <c r="F399" s="11" t="str">
        <f t="shared" si="6"/>
        <v>127-Khu dân cư: Đông Hải, Sơn Thủy</v>
      </c>
      <c r="G399" s="99">
        <v>40909</v>
      </c>
      <c r="H399" s="99">
        <v>44561</v>
      </c>
      <c r="I399" s="11"/>
      <c r="J399" s="11"/>
    </row>
    <row r="400" spans="1:10" x14ac:dyDescent="0.2">
      <c r="A400" s="79" t="s">
        <v>453</v>
      </c>
      <c r="B400" s="11">
        <v>501</v>
      </c>
      <c r="C400" s="11">
        <v>50107</v>
      </c>
      <c r="D400" s="79" t="s">
        <v>1422</v>
      </c>
      <c r="E400" s="79" t="s">
        <v>801</v>
      </c>
      <c r="F400" s="11" t="str">
        <f t="shared" si="6"/>
        <v>1270-Mỹ An 8</v>
      </c>
      <c r="G400" s="99">
        <v>43956</v>
      </c>
      <c r="H400" s="99"/>
      <c r="I400" s="11"/>
      <c r="J400" s="11"/>
    </row>
    <row r="401" spans="1:10" x14ac:dyDescent="0.2">
      <c r="A401" s="79" t="s">
        <v>453</v>
      </c>
      <c r="B401" s="11">
        <v>501</v>
      </c>
      <c r="C401" s="11">
        <v>50107</v>
      </c>
      <c r="D401" s="79" t="s">
        <v>1423</v>
      </c>
      <c r="E401" s="79" t="s">
        <v>803</v>
      </c>
      <c r="F401" s="11" t="str">
        <f t="shared" si="6"/>
        <v>1271-Mỹ An 9</v>
      </c>
      <c r="G401" s="99">
        <v>43956</v>
      </c>
      <c r="H401" s="99"/>
      <c r="I401" s="11"/>
      <c r="J401" s="11"/>
    </row>
    <row r="402" spans="1:10" x14ac:dyDescent="0.2">
      <c r="A402" s="79" t="s">
        <v>453</v>
      </c>
      <c r="B402" s="11">
        <v>501</v>
      </c>
      <c r="C402" s="11">
        <v>50107</v>
      </c>
      <c r="D402" s="79" t="s">
        <v>1424</v>
      </c>
      <c r="E402" s="79" t="s">
        <v>805</v>
      </c>
      <c r="F402" s="11" t="str">
        <f t="shared" si="6"/>
        <v>1272-Mỹ An 10</v>
      </c>
      <c r="G402" s="99">
        <v>43956</v>
      </c>
      <c r="H402" s="99"/>
      <c r="I402" s="11"/>
      <c r="J402" s="11"/>
    </row>
    <row r="403" spans="1:10" x14ac:dyDescent="0.2">
      <c r="A403" s="79" t="s">
        <v>453</v>
      </c>
      <c r="B403" s="11">
        <v>501</v>
      </c>
      <c r="C403" s="11">
        <v>50107</v>
      </c>
      <c r="D403" s="79" t="s">
        <v>1425</v>
      </c>
      <c r="E403" s="79" t="s">
        <v>807</v>
      </c>
      <c r="F403" s="11" t="str">
        <f t="shared" si="6"/>
        <v>1273-Mỹ An 11</v>
      </c>
      <c r="G403" s="99">
        <v>43956</v>
      </c>
      <c r="H403" s="99"/>
      <c r="I403" s="11"/>
      <c r="J403" s="11"/>
    </row>
    <row r="404" spans="1:10" x14ac:dyDescent="0.2">
      <c r="A404" s="79" t="s">
        <v>453</v>
      </c>
      <c r="B404" s="11">
        <v>501</v>
      </c>
      <c r="C404" s="11">
        <v>50107</v>
      </c>
      <c r="D404" s="79" t="s">
        <v>1426</v>
      </c>
      <c r="E404" s="79" t="s">
        <v>809</v>
      </c>
      <c r="F404" s="11" t="str">
        <f t="shared" si="6"/>
        <v>1274-Mỹ An 12</v>
      </c>
      <c r="G404" s="99">
        <v>43956</v>
      </c>
      <c r="H404" s="99"/>
      <c r="I404" s="11"/>
      <c r="J404" s="11"/>
    </row>
    <row r="405" spans="1:10" x14ac:dyDescent="0.2">
      <c r="A405" s="79" t="s">
        <v>453</v>
      </c>
      <c r="B405" s="11">
        <v>501</v>
      </c>
      <c r="C405" s="11">
        <v>50107</v>
      </c>
      <c r="D405" s="79" t="s">
        <v>1427</v>
      </c>
      <c r="E405" s="79" t="s">
        <v>811</v>
      </c>
      <c r="F405" s="11" t="str">
        <f t="shared" si="6"/>
        <v>1275-Mỹ An 14</v>
      </c>
      <c r="G405" s="99">
        <v>43956</v>
      </c>
      <c r="H405" s="99"/>
      <c r="I405" s="11"/>
      <c r="J405" s="11"/>
    </row>
    <row r="406" spans="1:10" x14ac:dyDescent="0.2">
      <c r="A406" s="79" t="s">
        <v>453</v>
      </c>
      <c r="B406" s="11">
        <v>501</v>
      </c>
      <c r="C406" s="11">
        <v>50107</v>
      </c>
      <c r="D406" s="79" t="s">
        <v>1428</v>
      </c>
      <c r="E406" s="79" t="s">
        <v>813</v>
      </c>
      <c r="F406" s="11" t="str">
        <f t="shared" si="6"/>
        <v>1276-Mỹ An 15</v>
      </c>
      <c r="G406" s="99">
        <v>43956</v>
      </c>
      <c r="H406" s="99"/>
      <c r="I406" s="11"/>
      <c r="J406" s="11"/>
    </row>
    <row r="407" spans="1:10" x14ac:dyDescent="0.2">
      <c r="A407" s="79" t="s">
        <v>453</v>
      </c>
      <c r="B407" s="11">
        <v>501</v>
      </c>
      <c r="C407" s="11">
        <v>50107</v>
      </c>
      <c r="D407" s="79" t="s">
        <v>1429</v>
      </c>
      <c r="E407" s="79" t="s">
        <v>815</v>
      </c>
      <c r="F407" s="11" t="str">
        <f t="shared" si="6"/>
        <v>1277-Mỹ An 16</v>
      </c>
      <c r="G407" s="99">
        <v>43956</v>
      </c>
      <c r="H407" s="99"/>
      <c r="I407" s="11"/>
      <c r="J407" s="11"/>
    </row>
    <row r="408" spans="1:10" x14ac:dyDescent="0.2">
      <c r="A408" s="79" t="s">
        <v>453</v>
      </c>
      <c r="B408" s="11">
        <v>501</v>
      </c>
      <c r="C408" s="11">
        <v>50107</v>
      </c>
      <c r="D408" s="79" t="s">
        <v>1430</v>
      </c>
      <c r="E408" s="79" t="s">
        <v>817</v>
      </c>
      <c r="F408" s="11" t="str">
        <f t="shared" si="6"/>
        <v>1278-Mỹ An 17</v>
      </c>
      <c r="G408" s="99">
        <v>43956</v>
      </c>
      <c r="H408" s="99"/>
      <c r="I408" s="11"/>
      <c r="J408" s="11"/>
    </row>
    <row r="409" spans="1:10" x14ac:dyDescent="0.2">
      <c r="A409" s="79" t="s">
        <v>453</v>
      </c>
      <c r="B409" s="11">
        <v>501</v>
      </c>
      <c r="C409" s="11">
        <v>50107</v>
      </c>
      <c r="D409" s="79" t="s">
        <v>1431</v>
      </c>
      <c r="E409" s="79" t="s">
        <v>819</v>
      </c>
      <c r="F409" s="11" t="str">
        <f t="shared" si="6"/>
        <v>1279-Mỹ An 18</v>
      </c>
      <c r="G409" s="99">
        <v>43956</v>
      </c>
      <c r="H409" s="99"/>
      <c r="I409" s="11"/>
      <c r="J409" s="11"/>
    </row>
    <row r="410" spans="1:10" x14ac:dyDescent="0.2">
      <c r="A410" s="79" t="s">
        <v>453</v>
      </c>
      <c r="B410" s="11">
        <v>501</v>
      </c>
      <c r="C410" s="11">
        <v>50107</v>
      </c>
      <c r="D410" s="79" t="s">
        <v>1432</v>
      </c>
      <c r="E410" s="79" t="s">
        <v>1373</v>
      </c>
      <c r="F410" s="11" t="str">
        <f t="shared" si="6"/>
        <v>128-Lộc Ninh</v>
      </c>
      <c r="G410" s="99">
        <v>40909</v>
      </c>
      <c r="H410" s="99">
        <v>44561</v>
      </c>
      <c r="I410" s="11"/>
      <c r="J410" s="11"/>
    </row>
    <row r="411" spans="1:10" x14ac:dyDescent="0.2">
      <c r="A411" s="79" t="s">
        <v>453</v>
      </c>
      <c r="B411" s="11">
        <v>501</v>
      </c>
      <c r="C411" s="11">
        <v>50107</v>
      </c>
      <c r="D411" s="79" t="s">
        <v>1433</v>
      </c>
      <c r="E411" s="79" t="s">
        <v>821</v>
      </c>
      <c r="F411" s="11" t="str">
        <f t="shared" si="6"/>
        <v>1280-Mỹ An 19</v>
      </c>
      <c r="G411" s="99">
        <v>43956</v>
      </c>
      <c r="H411" s="99"/>
      <c r="I411" s="11"/>
      <c r="J411" s="11"/>
    </row>
    <row r="412" spans="1:10" x14ac:dyDescent="0.2">
      <c r="A412" s="79" t="s">
        <v>453</v>
      </c>
      <c r="B412" s="11">
        <v>501</v>
      </c>
      <c r="C412" s="11">
        <v>50107</v>
      </c>
      <c r="D412" s="79" t="s">
        <v>1434</v>
      </c>
      <c r="E412" s="79" t="s">
        <v>823</v>
      </c>
      <c r="F412" s="11" t="str">
        <f t="shared" si="6"/>
        <v>1281-Mỹ An 20</v>
      </c>
      <c r="G412" s="99">
        <v>43956</v>
      </c>
      <c r="H412" s="99"/>
      <c r="I412" s="11"/>
      <c r="J412" s="11"/>
    </row>
    <row r="413" spans="1:10" x14ac:dyDescent="0.2">
      <c r="A413" s="79" t="s">
        <v>453</v>
      </c>
      <c r="B413" s="11">
        <v>501</v>
      </c>
      <c r="C413" s="11">
        <v>50107</v>
      </c>
      <c r="D413" s="79" t="s">
        <v>1435</v>
      </c>
      <c r="E413" s="79" t="s">
        <v>825</v>
      </c>
      <c r="F413" s="11" t="str">
        <f t="shared" si="6"/>
        <v>1282-Mỹ An 21</v>
      </c>
      <c r="G413" s="99">
        <v>43956</v>
      </c>
      <c r="H413" s="99"/>
      <c r="I413" s="11"/>
      <c r="J413" s="11"/>
    </row>
    <row r="414" spans="1:10" x14ac:dyDescent="0.2">
      <c r="A414" s="79" t="s">
        <v>453</v>
      </c>
      <c r="B414" s="11">
        <v>501</v>
      </c>
      <c r="C414" s="11">
        <v>50107</v>
      </c>
      <c r="D414" s="79" t="s">
        <v>1436</v>
      </c>
      <c r="E414" s="79" t="s">
        <v>827</v>
      </c>
      <c r="F414" s="11" t="str">
        <f t="shared" si="6"/>
        <v>1283-Mỹ An 22</v>
      </c>
      <c r="G414" s="99">
        <v>43956</v>
      </c>
      <c r="H414" s="99"/>
      <c r="I414" s="11"/>
      <c r="J414" s="11"/>
    </row>
    <row r="415" spans="1:10" x14ac:dyDescent="0.2">
      <c r="A415" s="79" t="s">
        <v>453</v>
      </c>
      <c r="B415" s="11">
        <v>501</v>
      </c>
      <c r="C415" s="11">
        <v>50107</v>
      </c>
      <c r="D415" s="79" t="s">
        <v>1437</v>
      </c>
      <c r="E415" s="79" t="s">
        <v>829</v>
      </c>
      <c r="F415" s="11" t="str">
        <f t="shared" si="6"/>
        <v>1284-Mỹ An 23</v>
      </c>
      <c r="G415" s="99">
        <v>43956</v>
      </c>
      <c r="H415" s="99"/>
      <c r="I415" s="11"/>
      <c r="J415" s="11"/>
    </row>
    <row r="416" spans="1:10" x14ac:dyDescent="0.2">
      <c r="A416" s="79" t="s">
        <v>453</v>
      </c>
      <c r="B416" s="11">
        <v>501</v>
      </c>
      <c r="C416" s="11">
        <v>50107</v>
      </c>
      <c r="D416" s="79" t="s">
        <v>1438</v>
      </c>
      <c r="E416" s="79" t="s">
        <v>831</v>
      </c>
      <c r="F416" s="11" t="str">
        <f t="shared" si="6"/>
        <v>1285-Mỹ An 24</v>
      </c>
      <c r="G416" s="99">
        <v>43956</v>
      </c>
      <c r="H416" s="99"/>
      <c r="I416" s="11"/>
      <c r="J416" s="11"/>
    </row>
    <row r="417" spans="1:10" x14ac:dyDescent="0.2">
      <c r="A417" s="79" t="s">
        <v>453</v>
      </c>
      <c r="B417" s="11">
        <v>501</v>
      </c>
      <c r="C417" s="11">
        <v>50107</v>
      </c>
      <c r="D417" s="79" t="s">
        <v>1439</v>
      </c>
      <c r="E417" s="79" t="s">
        <v>833</v>
      </c>
      <c r="F417" s="11" t="str">
        <f t="shared" si="6"/>
        <v>1286-Mỹ An 25</v>
      </c>
      <c r="G417" s="99">
        <v>43956</v>
      </c>
      <c r="H417" s="99"/>
      <c r="I417" s="11"/>
      <c r="J417" s="11"/>
    </row>
    <row r="418" spans="1:10" x14ac:dyDescent="0.2">
      <c r="A418" s="79" t="s">
        <v>453</v>
      </c>
      <c r="B418" s="11">
        <v>501</v>
      </c>
      <c r="C418" s="11">
        <v>50107</v>
      </c>
      <c r="D418" s="79" t="s">
        <v>1440</v>
      </c>
      <c r="E418" s="79" t="s">
        <v>1441</v>
      </c>
      <c r="F418" s="11" t="str">
        <f t="shared" si="6"/>
        <v>1287-Mỹ An 26</v>
      </c>
      <c r="G418" s="99">
        <v>43956</v>
      </c>
      <c r="H418" s="99"/>
      <c r="I418" s="11"/>
      <c r="J418" s="11"/>
    </row>
    <row r="419" spans="1:10" x14ac:dyDescent="0.2">
      <c r="A419" s="79" t="s">
        <v>453</v>
      </c>
      <c r="B419" s="11">
        <v>501</v>
      </c>
      <c r="C419" s="11">
        <v>50107</v>
      </c>
      <c r="D419" s="79" t="s">
        <v>1442</v>
      </c>
      <c r="E419" s="79" t="s">
        <v>1443</v>
      </c>
      <c r="F419" s="11" t="str">
        <f t="shared" si="6"/>
        <v>1288-Mỹ Đa Đông 1</v>
      </c>
      <c r="G419" s="99">
        <v>43956</v>
      </c>
      <c r="H419" s="99"/>
      <c r="I419" s="11"/>
      <c r="J419" s="11"/>
    </row>
    <row r="420" spans="1:10" x14ac:dyDescent="0.2">
      <c r="A420" s="79" t="s">
        <v>453</v>
      </c>
      <c r="B420" s="11">
        <v>501</v>
      </c>
      <c r="C420" s="11">
        <v>50107</v>
      </c>
      <c r="D420" s="79" t="s">
        <v>1444</v>
      </c>
      <c r="E420" s="79" t="s">
        <v>1445</v>
      </c>
      <c r="F420" s="11" t="str">
        <f t="shared" si="6"/>
        <v>1289-Mỹ Đa Đông 2</v>
      </c>
      <c r="G420" s="99">
        <v>43956</v>
      </c>
      <c r="H420" s="99"/>
      <c r="I420" s="11"/>
      <c r="J420" s="11"/>
    </row>
    <row r="421" spans="1:10" x14ac:dyDescent="0.2">
      <c r="A421" s="79" t="s">
        <v>453</v>
      </c>
      <c r="B421" s="11">
        <v>501</v>
      </c>
      <c r="C421" s="11">
        <v>50107</v>
      </c>
      <c r="D421" s="79" t="s">
        <v>1446</v>
      </c>
      <c r="E421" s="79" t="s">
        <v>1377</v>
      </c>
      <c r="F421" s="11" t="str">
        <f t="shared" si="6"/>
        <v>129-Lương Thúc Kỳ</v>
      </c>
      <c r="G421" s="99">
        <v>40909</v>
      </c>
      <c r="H421" s="99">
        <v>44561</v>
      </c>
      <c r="I421" s="11"/>
      <c r="J421" s="11"/>
    </row>
    <row r="422" spans="1:10" x14ac:dyDescent="0.2">
      <c r="A422" s="79" t="s">
        <v>453</v>
      </c>
      <c r="B422" s="11">
        <v>501</v>
      </c>
      <c r="C422" s="11">
        <v>50107</v>
      </c>
      <c r="D422" s="79" t="s">
        <v>1447</v>
      </c>
      <c r="E422" s="79" t="s">
        <v>1448</v>
      </c>
      <c r="F422" s="11" t="str">
        <f t="shared" si="6"/>
        <v>1290-Mỹ Đa Đông 3</v>
      </c>
      <c r="G422" s="99">
        <v>43956</v>
      </c>
      <c r="H422" s="99"/>
      <c r="I422" s="11"/>
      <c r="J422" s="11"/>
    </row>
    <row r="423" spans="1:10" x14ac:dyDescent="0.2">
      <c r="A423" s="79" t="s">
        <v>453</v>
      </c>
      <c r="B423" s="11">
        <v>501</v>
      </c>
      <c r="C423" s="11">
        <v>50107</v>
      </c>
      <c r="D423" s="79" t="s">
        <v>1449</v>
      </c>
      <c r="E423" s="79" t="s">
        <v>1450</v>
      </c>
      <c r="F423" s="11" t="str">
        <f t="shared" si="6"/>
        <v>1291-Mỹ Đa Đông 4</v>
      </c>
      <c r="G423" s="99">
        <v>43956</v>
      </c>
      <c r="H423" s="99"/>
      <c r="I423" s="11"/>
      <c r="J423" s="11"/>
    </row>
    <row r="424" spans="1:10" x14ac:dyDescent="0.2">
      <c r="A424" s="79" t="s">
        <v>453</v>
      </c>
      <c r="B424" s="11">
        <v>501</v>
      </c>
      <c r="C424" s="11">
        <v>50107</v>
      </c>
      <c r="D424" s="79" t="s">
        <v>1451</v>
      </c>
      <c r="E424" s="79" t="s">
        <v>1452</v>
      </c>
      <c r="F424" s="11" t="str">
        <f t="shared" si="6"/>
        <v>1292-Mỹ Đa Đông 5</v>
      </c>
      <c r="G424" s="99">
        <v>43956</v>
      </c>
      <c r="H424" s="99"/>
      <c r="I424" s="11"/>
      <c r="J424" s="11"/>
    </row>
    <row r="425" spans="1:10" x14ac:dyDescent="0.2">
      <c r="A425" s="79" t="s">
        <v>453</v>
      </c>
      <c r="B425" s="11">
        <v>501</v>
      </c>
      <c r="C425" s="11">
        <v>50107</v>
      </c>
      <c r="D425" s="79" t="s">
        <v>1453</v>
      </c>
      <c r="E425" s="79" t="s">
        <v>1454</v>
      </c>
      <c r="F425" s="11" t="str">
        <f t="shared" si="6"/>
        <v>1293-Mỹ Đa Đông 6</v>
      </c>
      <c r="G425" s="99">
        <v>43956</v>
      </c>
      <c r="H425" s="99"/>
      <c r="I425" s="11"/>
      <c r="J425" s="11"/>
    </row>
    <row r="426" spans="1:10" x14ac:dyDescent="0.2">
      <c r="A426" s="79" t="s">
        <v>453</v>
      </c>
      <c r="B426" s="11">
        <v>501</v>
      </c>
      <c r="C426" s="11">
        <v>50107</v>
      </c>
      <c r="D426" s="79" t="s">
        <v>1455</v>
      </c>
      <c r="E426" s="79" t="s">
        <v>1456</v>
      </c>
      <c r="F426" s="11" t="str">
        <f t="shared" si="6"/>
        <v>1294-Mỹ Đa Đông 7</v>
      </c>
      <c r="G426" s="99">
        <v>43956</v>
      </c>
      <c r="H426" s="99"/>
      <c r="I426" s="11"/>
      <c r="J426" s="11"/>
    </row>
    <row r="427" spans="1:10" x14ac:dyDescent="0.2">
      <c r="A427" s="79" t="s">
        <v>453</v>
      </c>
      <c r="B427" s="11">
        <v>501</v>
      </c>
      <c r="C427" s="11">
        <v>50107</v>
      </c>
      <c r="D427" s="79" t="s">
        <v>1457</v>
      </c>
      <c r="E427" s="79" t="s">
        <v>1458</v>
      </c>
      <c r="F427" s="11" t="str">
        <f t="shared" si="6"/>
        <v>1295-Mỹ Đa Đông 8</v>
      </c>
      <c r="G427" s="99">
        <v>43956</v>
      </c>
      <c r="H427" s="99"/>
      <c r="I427" s="11"/>
      <c r="J427" s="11"/>
    </row>
    <row r="428" spans="1:10" x14ac:dyDescent="0.2">
      <c r="A428" s="79" t="s">
        <v>453</v>
      </c>
      <c r="B428" s="11">
        <v>501</v>
      </c>
      <c r="C428" s="11">
        <v>50107</v>
      </c>
      <c r="D428" s="79" t="s">
        <v>1459</v>
      </c>
      <c r="E428" s="79" t="s">
        <v>1460</v>
      </c>
      <c r="F428" s="11" t="str">
        <f t="shared" si="6"/>
        <v>1296-Mỹ Đa Đông 9</v>
      </c>
      <c r="G428" s="99">
        <v>43956</v>
      </c>
      <c r="H428" s="99"/>
      <c r="I428" s="11"/>
      <c r="J428" s="11"/>
    </row>
    <row r="429" spans="1:10" x14ac:dyDescent="0.2">
      <c r="A429" s="79" t="s">
        <v>453</v>
      </c>
      <c r="B429" s="11">
        <v>501</v>
      </c>
      <c r="C429" s="11">
        <v>50107</v>
      </c>
      <c r="D429" s="79" t="s">
        <v>1461</v>
      </c>
      <c r="E429" s="79" t="s">
        <v>1462</v>
      </c>
      <c r="F429" s="11" t="str">
        <f t="shared" si="6"/>
        <v>1297-Mỹ Đa Đông 10</v>
      </c>
      <c r="G429" s="99">
        <v>43956</v>
      </c>
      <c r="H429" s="99"/>
      <c r="I429" s="11"/>
      <c r="J429" s="11"/>
    </row>
    <row r="430" spans="1:10" x14ac:dyDescent="0.2">
      <c r="A430" s="79" t="s">
        <v>453</v>
      </c>
      <c r="B430" s="11">
        <v>501</v>
      </c>
      <c r="C430" s="11">
        <v>50107</v>
      </c>
      <c r="D430" s="79" t="s">
        <v>1463</v>
      </c>
      <c r="E430" s="79" t="s">
        <v>1464</v>
      </c>
      <c r="F430" s="11" t="str">
        <f t="shared" si="6"/>
        <v>1298-Mỹ Đa Đông 11</v>
      </c>
      <c r="G430" s="99">
        <v>43956</v>
      </c>
      <c r="H430" s="99"/>
      <c r="I430" s="11"/>
      <c r="J430" s="11"/>
    </row>
    <row r="431" spans="1:10" x14ac:dyDescent="0.2">
      <c r="A431" s="79" t="s">
        <v>453</v>
      </c>
      <c r="B431" s="11">
        <v>501</v>
      </c>
      <c r="C431" s="11">
        <v>50107</v>
      </c>
      <c r="D431" s="79" t="s">
        <v>1465</v>
      </c>
      <c r="E431" s="79" t="s">
        <v>1466</v>
      </c>
      <c r="F431" s="11" t="str">
        <f t="shared" si="6"/>
        <v>1299-Mỹ Đa Đông 12</v>
      </c>
      <c r="G431" s="99">
        <v>43956</v>
      </c>
      <c r="H431" s="99"/>
      <c r="I431" s="11"/>
      <c r="J431" s="11"/>
    </row>
    <row r="432" spans="1:10" x14ac:dyDescent="0.2">
      <c r="A432" s="79" t="s">
        <v>453</v>
      </c>
      <c r="B432" s="11">
        <v>501</v>
      </c>
      <c r="C432" s="11">
        <v>50107</v>
      </c>
      <c r="D432" s="79" t="s">
        <v>1467</v>
      </c>
      <c r="E432" s="79" t="s">
        <v>1468</v>
      </c>
      <c r="F432" s="11" t="str">
        <f t="shared" si="6"/>
        <v>130-Lưu Quang Vũ</v>
      </c>
      <c r="G432" s="99">
        <v>40909</v>
      </c>
      <c r="H432" s="99">
        <v>44561</v>
      </c>
      <c r="I432" s="11"/>
      <c r="J432" s="11"/>
    </row>
    <row r="433" spans="1:10" x14ac:dyDescent="0.2">
      <c r="A433" s="79" t="s">
        <v>453</v>
      </c>
      <c r="B433" s="11">
        <v>501</v>
      </c>
      <c r="C433" s="11">
        <v>50107</v>
      </c>
      <c r="D433" s="79" t="s">
        <v>1469</v>
      </c>
      <c r="E433" s="79" t="s">
        <v>1470</v>
      </c>
      <c r="F433" s="11" t="str">
        <f t="shared" si="6"/>
        <v>1300-Mỹ Đa Tây 1</v>
      </c>
      <c r="G433" s="99">
        <v>43956</v>
      </c>
      <c r="H433" s="99"/>
      <c r="I433" s="11"/>
      <c r="J433" s="11"/>
    </row>
    <row r="434" spans="1:10" x14ac:dyDescent="0.2">
      <c r="A434" s="79" t="s">
        <v>453</v>
      </c>
      <c r="B434" s="11">
        <v>501</v>
      </c>
      <c r="C434" s="11">
        <v>50107</v>
      </c>
      <c r="D434" s="79" t="s">
        <v>1471</v>
      </c>
      <c r="E434" s="79" t="s">
        <v>1472</v>
      </c>
      <c r="F434" s="11" t="str">
        <f t="shared" si="6"/>
        <v>1301-Mỹ Đa Tây 2</v>
      </c>
      <c r="G434" s="99">
        <v>43956</v>
      </c>
      <c r="H434" s="99"/>
      <c r="I434" s="11"/>
      <c r="J434" s="11"/>
    </row>
    <row r="435" spans="1:10" x14ac:dyDescent="0.2">
      <c r="A435" s="79" t="s">
        <v>453</v>
      </c>
      <c r="B435" s="11">
        <v>501</v>
      </c>
      <c r="C435" s="11">
        <v>50107</v>
      </c>
      <c r="D435" s="79" t="s">
        <v>1473</v>
      </c>
      <c r="E435" s="79" t="s">
        <v>1474</v>
      </c>
      <c r="F435" s="11" t="str">
        <f t="shared" si="6"/>
        <v>1302-Mỹ Đa Tây 3</v>
      </c>
      <c r="G435" s="99">
        <v>43956</v>
      </c>
      <c r="H435" s="99"/>
      <c r="I435" s="11"/>
      <c r="J435" s="11"/>
    </row>
    <row r="436" spans="1:10" x14ac:dyDescent="0.2">
      <c r="A436" s="79" t="s">
        <v>453</v>
      </c>
      <c r="B436" s="11">
        <v>501</v>
      </c>
      <c r="C436" s="11">
        <v>50107</v>
      </c>
      <c r="D436" s="79" t="s">
        <v>1475</v>
      </c>
      <c r="E436" s="79" t="s">
        <v>1476</v>
      </c>
      <c r="F436" s="11" t="str">
        <f t="shared" si="6"/>
        <v>1303-Mỹ Đa Tây 4</v>
      </c>
      <c r="G436" s="99">
        <v>43956</v>
      </c>
      <c r="H436" s="99"/>
      <c r="I436" s="11"/>
      <c r="J436" s="11"/>
    </row>
    <row r="437" spans="1:10" x14ac:dyDescent="0.2">
      <c r="A437" s="79" t="s">
        <v>453</v>
      </c>
      <c r="B437" s="11">
        <v>501</v>
      </c>
      <c r="C437" s="11">
        <v>50107</v>
      </c>
      <c r="D437" s="79" t="s">
        <v>1477</v>
      </c>
      <c r="E437" s="79" t="s">
        <v>1478</v>
      </c>
      <c r="F437" s="11" t="str">
        <f t="shared" si="6"/>
        <v>1304-Mỹ Đa Tây 5</v>
      </c>
      <c r="G437" s="99">
        <v>43956</v>
      </c>
      <c r="H437" s="99"/>
      <c r="I437" s="11"/>
      <c r="J437" s="11"/>
    </row>
    <row r="438" spans="1:10" x14ac:dyDescent="0.2">
      <c r="A438" s="79" t="s">
        <v>453</v>
      </c>
      <c r="B438" s="11">
        <v>501</v>
      </c>
      <c r="C438" s="11">
        <v>50107</v>
      </c>
      <c r="D438" s="79" t="s">
        <v>1479</v>
      </c>
      <c r="E438" s="79" t="s">
        <v>1480</v>
      </c>
      <c r="F438" s="11" t="str">
        <f t="shared" si="6"/>
        <v>1305-Mỹ Đa Tây 6</v>
      </c>
      <c r="G438" s="99">
        <v>43956</v>
      </c>
      <c r="H438" s="99"/>
      <c r="I438" s="11"/>
      <c r="J438" s="11"/>
    </row>
    <row r="439" spans="1:10" x14ac:dyDescent="0.2">
      <c r="A439" s="79" t="s">
        <v>453</v>
      </c>
      <c r="B439" s="11">
        <v>501</v>
      </c>
      <c r="C439" s="11">
        <v>50107</v>
      </c>
      <c r="D439" s="79" t="s">
        <v>1481</v>
      </c>
      <c r="E439" s="79" t="s">
        <v>1482</v>
      </c>
      <c r="F439" s="11" t="str">
        <f t="shared" si="6"/>
        <v>1306-Mỹ Đa Tây 7</v>
      </c>
      <c r="G439" s="99">
        <v>43956</v>
      </c>
      <c r="H439" s="99"/>
      <c r="I439" s="11"/>
      <c r="J439" s="11"/>
    </row>
    <row r="440" spans="1:10" x14ac:dyDescent="0.2">
      <c r="A440" s="79" t="s">
        <v>453</v>
      </c>
      <c r="B440" s="11">
        <v>501</v>
      </c>
      <c r="C440" s="11">
        <v>50107</v>
      </c>
      <c r="D440" s="79" t="s">
        <v>1483</v>
      </c>
      <c r="E440" s="79" t="s">
        <v>1484</v>
      </c>
      <c r="F440" s="11" t="str">
        <f t="shared" si="6"/>
        <v>1307-Mỹ Đa Tây 8</v>
      </c>
      <c r="G440" s="99">
        <v>43956</v>
      </c>
      <c r="H440" s="99"/>
      <c r="I440" s="11"/>
      <c r="J440" s="11"/>
    </row>
    <row r="441" spans="1:10" x14ac:dyDescent="0.2">
      <c r="A441" s="79" t="s">
        <v>453</v>
      </c>
      <c r="B441" s="11">
        <v>501</v>
      </c>
      <c r="C441" s="11">
        <v>50107</v>
      </c>
      <c r="D441" s="79" t="s">
        <v>1485</v>
      </c>
      <c r="E441" s="79" t="s">
        <v>1486</v>
      </c>
      <c r="F441" s="11" t="str">
        <f t="shared" si="6"/>
        <v>1308-Mỹ Đa Tây 9</v>
      </c>
      <c r="G441" s="99">
        <v>43956</v>
      </c>
      <c r="H441" s="99"/>
      <c r="I441" s="11"/>
      <c r="J441" s="11"/>
    </row>
    <row r="442" spans="1:10" x14ac:dyDescent="0.2">
      <c r="A442" s="79" t="s">
        <v>453</v>
      </c>
      <c r="B442" s="11">
        <v>501</v>
      </c>
      <c r="C442" s="11">
        <v>50107</v>
      </c>
      <c r="D442" s="79" t="s">
        <v>1487</v>
      </c>
      <c r="E442" s="79" t="s">
        <v>1488</v>
      </c>
      <c r="F442" s="11" t="str">
        <f t="shared" si="6"/>
        <v>1309-Nam Kỳ Khởi Nghĩa</v>
      </c>
      <c r="G442" s="99">
        <v>43956</v>
      </c>
      <c r="H442" s="99"/>
      <c r="I442" s="11"/>
      <c r="J442" s="11"/>
    </row>
    <row r="443" spans="1:10" x14ac:dyDescent="0.2">
      <c r="A443" s="79" t="s">
        <v>453</v>
      </c>
      <c r="B443" s="11">
        <v>501</v>
      </c>
      <c r="C443" s="11">
        <v>50107</v>
      </c>
      <c r="D443" s="79" t="s">
        <v>1489</v>
      </c>
      <c r="E443" s="79" t="s">
        <v>1394</v>
      </c>
      <c r="F443" s="11" t="str">
        <f t="shared" si="6"/>
        <v>131-Mai Đăng Chơn</v>
      </c>
      <c r="G443" s="99">
        <v>40909</v>
      </c>
      <c r="H443" s="99">
        <v>44561</v>
      </c>
      <c r="I443" s="11"/>
      <c r="J443" s="11"/>
    </row>
    <row r="444" spans="1:10" x14ac:dyDescent="0.2">
      <c r="A444" s="79" t="s">
        <v>453</v>
      </c>
      <c r="B444" s="11">
        <v>501</v>
      </c>
      <c r="C444" s="11">
        <v>50107</v>
      </c>
      <c r="D444" s="79" t="s">
        <v>1490</v>
      </c>
      <c r="E444" s="79" t="s">
        <v>1491</v>
      </c>
      <c r="F444" s="11" t="str">
        <f t="shared" si="6"/>
        <v>1310-Nam Thành</v>
      </c>
      <c r="G444" s="99">
        <v>43956</v>
      </c>
      <c r="H444" s="99"/>
      <c r="I444" s="11"/>
      <c r="J444" s="11"/>
    </row>
    <row r="445" spans="1:10" x14ac:dyDescent="0.2">
      <c r="A445" s="79" t="s">
        <v>453</v>
      </c>
      <c r="B445" s="11">
        <v>501</v>
      </c>
      <c r="C445" s="11">
        <v>50107</v>
      </c>
      <c r="D445" s="79" t="s">
        <v>1492</v>
      </c>
      <c r="E445" s="79" t="s">
        <v>1493</v>
      </c>
      <c r="F445" s="11" t="str">
        <f t="shared" si="6"/>
        <v>1311-Non Nước</v>
      </c>
      <c r="G445" s="99">
        <v>43956</v>
      </c>
      <c r="H445" s="99"/>
      <c r="I445" s="11"/>
      <c r="J445" s="11"/>
    </row>
    <row r="446" spans="1:10" x14ac:dyDescent="0.2">
      <c r="A446" s="79" t="s">
        <v>453</v>
      </c>
      <c r="B446" s="11">
        <v>501</v>
      </c>
      <c r="C446" s="11">
        <v>50107</v>
      </c>
      <c r="D446" s="79" t="s">
        <v>1494</v>
      </c>
      <c r="E446" s="79" t="s">
        <v>1495</v>
      </c>
      <c r="F446" s="11" t="str">
        <f t="shared" si="6"/>
        <v>1312-Nước Mặn 1</v>
      </c>
      <c r="G446" s="99">
        <v>43956</v>
      </c>
      <c r="H446" s="99"/>
      <c r="I446" s="11"/>
      <c r="J446" s="11"/>
    </row>
    <row r="447" spans="1:10" x14ac:dyDescent="0.2">
      <c r="A447" s="79" t="s">
        <v>453</v>
      </c>
      <c r="B447" s="11">
        <v>501</v>
      </c>
      <c r="C447" s="11">
        <v>50107</v>
      </c>
      <c r="D447" s="79" t="s">
        <v>1496</v>
      </c>
      <c r="E447" s="79" t="s">
        <v>1497</v>
      </c>
      <c r="F447" s="11" t="str">
        <f t="shared" si="6"/>
        <v>1313-Nước Mặn 2</v>
      </c>
      <c r="G447" s="99">
        <v>43956</v>
      </c>
      <c r="H447" s="99"/>
      <c r="I447" s="11"/>
      <c r="J447" s="11"/>
    </row>
    <row r="448" spans="1:10" x14ac:dyDescent="0.2">
      <c r="A448" s="79" t="s">
        <v>453</v>
      </c>
      <c r="B448" s="11">
        <v>501</v>
      </c>
      <c r="C448" s="11">
        <v>50107</v>
      </c>
      <c r="D448" s="79" t="s">
        <v>1498</v>
      </c>
      <c r="E448" s="79" t="s">
        <v>1499</v>
      </c>
      <c r="F448" s="11" t="str">
        <f t="shared" si="6"/>
        <v>1314-Nước Mặn 3</v>
      </c>
      <c r="G448" s="99">
        <v>43956</v>
      </c>
      <c r="H448" s="99"/>
      <c r="I448" s="11"/>
      <c r="J448" s="11"/>
    </row>
    <row r="449" spans="1:10" x14ac:dyDescent="0.2">
      <c r="A449" s="79" t="s">
        <v>453</v>
      </c>
      <c r="B449" s="11">
        <v>501</v>
      </c>
      <c r="C449" s="11">
        <v>50107</v>
      </c>
      <c r="D449" s="79" t="s">
        <v>1500</v>
      </c>
      <c r="E449" s="79" t="s">
        <v>1501</v>
      </c>
      <c r="F449" s="11" t="str">
        <f t="shared" si="6"/>
        <v>1315-Nước Mặn 4</v>
      </c>
      <c r="G449" s="99">
        <v>43956</v>
      </c>
      <c r="H449" s="99"/>
      <c r="I449" s="11"/>
      <c r="J449" s="11"/>
    </row>
    <row r="450" spans="1:10" x14ac:dyDescent="0.2">
      <c r="A450" s="79" t="s">
        <v>453</v>
      </c>
      <c r="B450" s="11">
        <v>501</v>
      </c>
      <c r="C450" s="11">
        <v>50107</v>
      </c>
      <c r="D450" s="79" t="s">
        <v>1502</v>
      </c>
      <c r="E450" s="79" t="s">
        <v>1503</v>
      </c>
      <c r="F450" s="11" t="str">
        <f t="shared" ref="F450:F513" si="7">D450&amp;"-"&amp;E450</f>
        <v>1316-Nước Mặn 5</v>
      </c>
      <c r="G450" s="99">
        <v>43956</v>
      </c>
      <c r="H450" s="99"/>
      <c r="I450" s="11"/>
      <c r="J450" s="11"/>
    </row>
    <row r="451" spans="1:10" x14ac:dyDescent="0.2">
      <c r="A451" s="79" t="s">
        <v>453</v>
      </c>
      <c r="B451" s="11">
        <v>501</v>
      </c>
      <c r="C451" s="11">
        <v>50107</v>
      </c>
      <c r="D451" s="79" t="s">
        <v>1504</v>
      </c>
      <c r="E451" s="79" t="s">
        <v>1505</v>
      </c>
      <c r="F451" s="11" t="str">
        <f t="shared" si="7"/>
        <v>1317-Nước Mặn 6</v>
      </c>
      <c r="G451" s="99">
        <v>43956</v>
      </c>
      <c r="H451" s="99"/>
      <c r="I451" s="11"/>
      <c r="J451" s="11"/>
    </row>
    <row r="452" spans="1:10" x14ac:dyDescent="0.2">
      <c r="A452" s="79" t="s">
        <v>453</v>
      </c>
      <c r="B452" s="11">
        <v>501</v>
      </c>
      <c r="C452" s="11">
        <v>50107</v>
      </c>
      <c r="D452" s="79" t="s">
        <v>1506</v>
      </c>
      <c r="E452" s="79" t="s">
        <v>1507</v>
      </c>
      <c r="F452" s="11" t="str">
        <f t="shared" si="7"/>
        <v>1318-Nước Mặn 7</v>
      </c>
      <c r="G452" s="99">
        <v>43956</v>
      </c>
      <c r="H452" s="99"/>
      <c r="I452" s="11"/>
      <c r="J452" s="11"/>
    </row>
    <row r="453" spans="1:10" x14ac:dyDescent="0.2">
      <c r="A453" s="79" t="s">
        <v>453</v>
      </c>
      <c r="B453" s="11">
        <v>501</v>
      </c>
      <c r="C453" s="11">
        <v>50107</v>
      </c>
      <c r="D453" s="79" t="s">
        <v>1508</v>
      </c>
      <c r="E453" s="79" t="s">
        <v>1509</v>
      </c>
      <c r="F453" s="11" t="str">
        <f t="shared" si="7"/>
        <v>1319-Nước Mặn 8</v>
      </c>
      <c r="G453" s="99">
        <v>43956</v>
      </c>
      <c r="H453" s="99"/>
      <c r="I453" s="11"/>
      <c r="J453" s="11"/>
    </row>
    <row r="454" spans="1:10" x14ac:dyDescent="0.2">
      <c r="A454" s="79" t="s">
        <v>453</v>
      </c>
      <c r="B454" s="11">
        <v>501</v>
      </c>
      <c r="C454" s="11">
        <v>50107</v>
      </c>
      <c r="D454" s="79" t="s">
        <v>1510</v>
      </c>
      <c r="E454" s="79" t="s">
        <v>1491</v>
      </c>
      <c r="F454" s="11" t="str">
        <f t="shared" si="7"/>
        <v>132-Nam Thành</v>
      </c>
      <c r="G454" s="99">
        <v>40909</v>
      </c>
      <c r="H454" s="99">
        <v>44561</v>
      </c>
      <c r="I454" s="11"/>
      <c r="J454" s="11"/>
    </row>
    <row r="455" spans="1:10" x14ac:dyDescent="0.2">
      <c r="A455" s="79" t="s">
        <v>453</v>
      </c>
      <c r="B455" s="11">
        <v>501</v>
      </c>
      <c r="C455" s="11">
        <v>50107</v>
      </c>
      <c r="D455" s="79" t="s">
        <v>1511</v>
      </c>
      <c r="E455" s="79" t="s">
        <v>1512</v>
      </c>
      <c r="F455" s="11" t="str">
        <f t="shared" si="7"/>
        <v>1320-Nghiêm Xuân Yêm</v>
      </c>
      <c r="G455" s="99">
        <v>43956</v>
      </c>
      <c r="H455" s="99"/>
      <c r="I455" s="11"/>
      <c r="J455" s="11"/>
    </row>
    <row r="456" spans="1:10" x14ac:dyDescent="0.2">
      <c r="A456" s="79" t="s">
        <v>453</v>
      </c>
      <c r="B456" s="11">
        <v>501</v>
      </c>
      <c r="C456" s="11">
        <v>50107</v>
      </c>
      <c r="D456" s="79" t="s">
        <v>1513</v>
      </c>
      <c r="E456" s="79" t="s">
        <v>835</v>
      </c>
      <c r="F456" s="11" t="str">
        <f t="shared" si="7"/>
        <v>1321-Ngô Thì Sĩ</v>
      </c>
      <c r="G456" s="99">
        <v>43956</v>
      </c>
      <c r="H456" s="99"/>
      <c r="I456" s="11"/>
      <c r="J456" s="11"/>
    </row>
    <row r="457" spans="1:10" x14ac:dyDescent="0.2">
      <c r="A457" s="79" t="s">
        <v>453</v>
      </c>
      <c r="B457" s="11">
        <v>501</v>
      </c>
      <c r="C457" s="11">
        <v>50107</v>
      </c>
      <c r="D457" s="79" t="s">
        <v>1514</v>
      </c>
      <c r="E457" s="79" t="s">
        <v>1515</v>
      </c>
      <c r="F457" s="11" t="str">
        <f t="shared" si="7"/>
        <v>1322-Ngô Viết Hữu</v>
      </c>
      <c r="G457" s="99">
        <v>43956</v>
      </c>
      <c r="H457" s="99"/>
      <c r="I457" s="11"/>
      <c r="J457" s="11"/>
    </row>
    <row r="458" spans="1:10" x14ac:dyDescent="0.2">
      <c r="A458" s="79" t="s">
        <v>453</v>
      </c>
      <c r="B458" s="11">
        <v>501</v>
      </c>
      <c r="C458" s="11">
        <v>50107</v>
      </c>
      <c r="D458" s="79" t="s">
        <v>1516</v>
      </c>
      <c r="E458" s="79" t="s">
        <v>837</v>
      </c>
      <c r="F458" s="11" t="str">
        <f t="shared" si="7"/>
        <v>1323-Ngũ Hành Sơn</v>
      </c>
      <c r="G458" s="99">
        <v>43956</v>
      </c>
      <c r="H458" s="99"/>
      <c r="I458" s="11"/>
      <c r="J458" s="11"/>
    </row>
    <row r="459" spans="1:10" x14ac:dyDescent="0.2">
      <c r="A459" s="79" t="s">
        <v>453</v>
      </c>
      <c r="B459" s="11">
        <v>501</v>
      </c>
      <c r="C459" s="11">
        <v>50107</v>
      </c>
      <c r="D459" s="79" t="s">
        <v>1517</v>
      </c>
      <c r="E459" s="79" t="s">
        <v>1518</v>
      </c>
      <c r="F459" s="11" t="str">
        <f t="shared" si="7"/>
        <v>1324-Nguyễn Bá Lân</v>
      </c>
      <c r="G459" s="99">
        <v>43956</v>
      </c>
      <c r="H459" s="99"/>
      <c r="I459" s="11"/>
      <c r="J459" s="11"/>
    </row>
    <row r="460" spans="1:10" x14ac:dyDescent="0.2">
      <c r="A460" s="79" t="s">
        <v>453</v>
      </c>
      <c r="B460" s="11">
        <v>501</v>
      </c>
      <c r="C460" s="11">
        <v>50107</v>
      </c>
      <c r="D460" s="79" t="s">
        <v>1519</v>
      </c>
      <c r="E460" s="79" t="s">
        <v>1520</v>
      </c>
      <c r="F460" s="11" t="str">
        <f t="shared" si="7"/>
        <v>1325-Nguyễn Bá Ngọc</v>
      </c>
      <c r="G460" s="99">
        <v>43956</v>
      </c>
      <c r="H460" s="99"/>
      <c r="I460" s="11"/>
      <c r="J460" s="11"/>
    </row>
    <row r="461" spans="1:10" x14ac:dyDescent="0.2">
      <c r="A461" s="79" t="s">
        <v>453</v>
      </c>
      <c r="B461" s="11">
        <v>501</v>
      </c>
      <c r="C461" s="11">
        <v>50107</v>
      </c>
      <c r="D461" s="79" t="s">
        <v>1521</v>
      </c>
      <c r="E461" s="79" t="s">
        <v>1522</v>
      </c>
      <c r="F461" s="11" t="str">
        <f t="shared" si="7"/>
        <v>1326-Nguyễn Cơ Thạch</v>
      </c>
      <c r="G461" s="99">
        <v>43956</v>
      </c>
      <c r="H461" s="99"/>
      <c r="I461" s="11"/>
      <c r="J461" s="11"/>
    </row>
    <row r="462" spans="1:10" x14ac:dyDescent="0.2">
      <c r="A462" s="79" t="s">
        <v>453</v>
      </c>
      <c r="B462" s="11">
        <v>501</v>
      </c>
      <c r="C462" s="11">
        <v>50107</v>
      </c>
      <c r="D462" s="79" t="s">
        <v>1523</v>
      </c>
      <c r="E462" s="79" t="s">
        <v>1524</v>
      </c>
      <c r="F462" s="11" t="str">
        <f t="shared" si="7"/>
        <v>1327-Nguyễn Cửu Vân</v>
      </c>
      <c r="G462" s="99">
        <v>43956</v>
      </c>
      <c r="H462" s="99"/>
      <c r="I462" s="11"/>
      <c r="J462" s="11"/>
    </row>
    <row r="463" spans="1:10" x14ac:dyDescent="0.2">
      <c r="A463" s="79" t="s">
        <v>453</v>
      </c>
      <c r="B463" s="11">
        <v>501</v>
      </c>
      <c r="C463" s="11">
        <v>50107</v>
      </c>
      <c r="D463" s="79" t="s">
        <v>1525</v>
      </c>
      <c r="E463" s="79" t="s">
        <v>1526</v>
      </c>
      <c r="F463" s="11" t="str">
        <f t="shared" si="7"/>
        <v>1328-Nguyễn Dục</v>
      </c>
      <c r="G463" s="99">
        <v>43956</v>
      </c>
      <c r="H463" s="99"/>
      <c r="I463" s="11"/>
      <c r="J463" s="11"/>
    </row>
    <row r="464" spans="1:10" x14ac:dyDescent="0.2">
      <c r="A464" s="79" t="s">
        <v>453</v>
      </c>
      <c r="B464" s="11">
        <v>501</v>
      </c>
      <c r="C464" s="11">
        <v>50107</v>
      </c>
      <c r="D464" s="79" t="s">
        <v>1527</v>
      </c>
      <c r="E464" s="79" t="s">
        <v>1528</v>
      </c>
      <c r="F464" s="11" t="str">
        <f t="shared" si="7"/>
        <v>1329-Nguyễn Duy Cung</v>
      </c>
      <c r="G464" s="99">
        <v>43956</v>
      </c>
      <c r="H464" s="99"/>
      <c r="I464" s="11"/>
      <c r="J464" s="11"/>
    </row>
    <row r="465" spans="1:10" x14ac:dyDescent="0.2">
      <c r="A465" s="79" t="s">
        <v>453</v>
      </c>
      <c r="B465" s="11">
        <v>501</v>
      </c>
      <c r="C465" s="11">
        <v>50107</v>
      </c>
      <c r="D465" s="79" t="s">
        <v>1529</v>
      </c>
      <c r="E465" s="79" t="s">
        <v>1530</v>
      </c>
      <c r="F465" s="11" t="str">
        <f t="shared" si="7"/>
        <v>133-Nguyễn Duy Trinh</v>
      </c>
      <c r="G465" s="99">
        <v>40909</v>
      </c>
      <c r="H465" s="99">
        <v>44561</v>
      </c>
      <c r="I465" s="11"/>
      <c r="J465" s="11"/>
    </row>
    <row r="466" spans="1:10" x14ac:dyDescent="0.2">
      <c r="A466" s="79" t="s">
        <v>453</v>
      </c>
      <c r="B466" s="11">
        <v>501</v>
      </c>
      <c r="C466" s="11">
        <v>50107</v>
      </c>
      <c r="D466" s="79" t="s">
        <v>1531</v>
      </c>
      <c r="E466" s="79" t="s">
        <v>1530</v>
      </c>
      <c r="F466" s="11" t="str">
        <f t="shared" si="7"/>
        <v>1330-Nguyễn Duy Trinh</v>
      </c>
      <c r="G466" s="99">
        <v>43956</v>
      </c>
      <c r="H466" s="99"/>
      <c r="I466" s="11"/>
      <c r="J466" s="11"/>
    </row>
    <row r="467" spans="1:10" x14ac:dyDescent="0.2">
      <c r="A467" s="79" t="s">
        <v>453</v>
      </c>
      <c r="B467" s="11">
        <v>501</v>
      </c>
      <c r="C467" s="11">
        <v>50107</v>
      </c>
      <c r="D467" s="79" t="s">
        <v>1532</v>
      </c>
      <c r="E467" s="79" t="s">
        <v>883</v>
      </c>
      <c r="F467" s="11" t="str">
        <f t="shared" si="7"/>
        <v>1331-Nguyễn Đình Chiểu</v>
      </c>
      <c r="G467" s="99">
        <v>43956</v>
      </c>
      <c r="H467" s="99"/>
      <c r="I467" s="11"/>
      <c r="J467" s="11"/>
    </row>
    <row r="468" spans="1:10" x14ac:dyDescent="0.2">
      <c r="A468" s="79" t="s">
        <v>453</v>
      </c>
      <c r="B468" s="11">
        <v>501</v>
      </c>
      <c r="C468" s="11">
        <v>50107</v>
      </c>
      <c r="D468" s="79" t="s">
        <v>1533</v>
      </c>
      <c r="E468" s="79" t="s">
        <v>1534</v>
      </c>
      <c r="F468" s="11" t="str">
        <f t="shared" si="7"/>
        <v>1332-Nguyễn Đình Hiến</v>
      </c>
      <c r="G468" s="99">
        <v>43956</v>
      </c>
      <c r="H468" s="99"/>
      <c r="I468" s="11"/>
      <c r="J468" s="11"/>
    </row>
    <row r="469" spans="1:10" x14ac:dyDescent="0.2">
      <c r="A469" s="79" t="s">
        <v>453</v>
      </c>
      <c r="B469" s="11">
        <v>501</v>
      </c>
      <c r="C469" s="11">
        <v>50107</v>
      </c>
      <c r="D469" s="79" t="s">
        <v>1535</v>
      </c>
      <c r="E469" s="79" t="s">
        <v>885</v>
      </c>
      <c r="F469" s="11" t="str">
        <f t="shared" si="7"/>
        <v>1333-Nguyễn Đình Trân</v>
      </c>
      <c r="G469" s="99">
        <v>43956</v>
      </c>
      <c r="H469" s="99"/>
      <c r="I469" s="11"/>
      <c r="J469" s="11"/>
    </row>
    <row r="470" spans="1:10" x14ac:dyDescent="0.2">
      <c r="A470" s="79" t="s">
        <v>453</v>
      </c>
      <c r="B470" s="11">
        <v>501</v>
      </c>
      <c r="C470" s="11">
        <v>50107</v>
      </c>
      <c r="D470" s="79" t="s">
        <v>1536</v>
      </c>
      <c r="E470" s="79" t="s">
        <v>1537</v>
      </c>
      <c r="F470" s="11" t="str">
        <f t="shared" si="7"/>
        <v>1334-Nguyễn Đức Thuận</v>
      </c>
      <c r="G470" s="99">
        <v>43956</v>
      </c>
      <c r="H470" s="99"/>
      <c r="I470" s="11"/>
      <c r="J470" s="11"/>
    </row>
    <row r="471" spans="1:10" x14ac:dyDescent="0.2">
      <c r="A471" s="79" t="s">
        <v>453</v>
      </c>
      <c r="B471" s="11">
        <v>501</v>
      </c>
      <c r="C471" s="11">
        <v>50107</v>
      </c>
      <c r="D471" s="79" t="s">
        <v>1538</v>
      </c>
      <c r="E471" s="79" t="s">
        <v>1539</v>
      </c>
      <c r="F471" s="11" t="str">
        <f t="shared" si="7"/>
        <v>1335-Nguyễn Hữu Cầu</v>
      </c>
      <c r="G471" s="99">
        <v>43956</v>
      </c>
      <c r="H471" s="99"/>
      <c r="I471" s="11"/>
      <c r="J471" s="11"/>
    </row>
    <row r="472" spans="1:10" x14ac:dyDescent="0.2">
      <c r="A472" s="79" t="s">
        <v>453</v>
      </c>
      <c r="B472" s="11">
        <v>501</v>
      </c>
      <c r="C472" s="11">
        <v>50107</v>
      </c>
      <c r="D472" s="79" t="s">
        <v>1540</v>
      </c>
      <c r="E472" s="79" t="s">
        <v>1541</v>
      </c>
      <c r="F472" s="11" t="str">
        <f t="shared" si="7"/>
        <v>1336-Nguyễn Hữu Hào</v>
      </c>
      <c r="G472" s="99">
        <v>43956</v>
      </c>
      <c r="H472" s="99"/>
      <c r="I472" s="11"/>
      <c r="J472" s="11"/>
    </row>
    <row r="473" spans="1:10" x14ac:dyDescent="0.2">
      <c r="A473" s="79" t="s">
        <v>453</v>
      </c>
      <c r="B473" s="11">
        <v>501</v>
      </c>
      <c r="C473" s="11">
        <v>50107</v>
      </c>
      <c r="D473" s="79" t="s">
        <v>1542</v>
      </c>
      <c r="E473" s="79" t="s">
        <v>887</v>
      </c>
      <c r="F473" s="11" t="str">
        <f t="shared" si="7"/>
        <v>1337-Nguyễn Khắc Viện</v>
      </c>
      <c r="G473" s="99">
        <v>43956</v>
      </c>
      <c r="H473" s="99"/>
      <c r="I473" s="11"/>
      <c r="J473" s="11"/>
    </row>
    <row r="474" spans="1:10" x14ac:dyDescent="0.2">
      <c r="A474" s="79" t="s">
        <v>453</v>
      </c>
      <c r="B474" s="11">
        <v>501</v>
      </c>
      <c r="C474" s="11">
        <v>50107</v>
      </c>
      <c r="D474" s="79" t="s">
        <v>1543</v>
      </c>
      <c r="E474" s="79" t="s">
        <v>1544</v>
      </c>
      <c r="F474" s="11" t="str">
        <f t="shared" si="7"/>
        <v>1338-Nguyễn Lữ</v>
      </c>
      <c r="G474" s="99">
        <v>43956</v>
      </c>
      <c r="H474" s="99"/>
      <c r="I474" s="11"/>
      <c r="J474" s="11"/>
    </row>
    <row r="475" spans="1:10" x14ac:dyDescent="0.2">
      <c r="A475" s="79" t="s">
        <v>453</v>
      </c>
      <c r="B475" s="11">
        <v>501</v>
      </c>
      <c r="C475" s="11">
        <v>50107</v>
      </c>
      <c r="D475" s="79" t="s">
        <v>1545</v>
      </c>
      <c r="E475" s="79" t="s">
        <v>1546</v>
      </c>
      <c r="F475" s="11" t="str">
        <f t="shared" si="7"/>
        <v>1339-Nguyễn Minh Châu</v>
      </c>
      <c r="G475" s="99">
        <v>43956</v>
      </c>
      <c r="H475" s="99"/>
      <c r="I475" s="11"/>
      <c r="J475" s="11"/>
    </row>
    <row r="476" spans="1:10" x14ac:dyDescent="0.2">
      <c r="A476" s="79" t="s">
        <v>453</v>
      </c>
      <c r="B476" s="11">
        <v>501</v>
      </c>
      <c r="C476" s="11">
        <v>50107</v>
      </c>
      <c r="D476" s="79" t="s">
        <v>1547</v>
      </c>
      <c r="E476" s="79" t="s">
        <v>1548</v>
      </c>
      <c r="F476" s="11" t="str">
        <f t="shared" si="7"/>
        <v>134-Nguyễn Phạm Tuân</v>
      </c>
      <c r="G476" s="99">
        <v>40909</v>
      </c>
      <c r="H476" s="99">
        <v>44561</v>
      </c>
      <c r="I476" s="11"/>
      <c r="J476" s="11"/>
    </row>
    <row r="477" spans="1:10" x14ac:dyDescent="0.2">
      <c r="A477" s="79" t="s">
        <v>453</v>
      </c>
      <c r="B477" s="11">
        <v>501</v>
      </c>
      <c r="C477" s="11">
        <v>50107</v>
      </c>
      <c r="D477" s="79" t="s">
        <v>1549</v>
      </c>
      <c r="E477" s="79" t="s">
        <v>1550</v>
      </c>
      <c r="F477" s="11" t="str">
        <f t="shared" si="7"/>
        <v>1340-Nguyễn Nghiễm</v>
      </c>
      <c r="G477" s="99">
        <v>43956</v>
      </c>
      <c r="H477" s="99"/>
      <c r="I477" s="11"/>
      <c r="J477" s="11"/>
    </row>
    <row r="478" spans="1:10" x14ac:dyDescent="0.2">
      <c r="A478" s="79" t="s">
        <v>453</v>
      </c>
      <c r="B478" s="11">
        <v>501</v>
      </c>
      <c r="C478" s="11">
        <v>50107</v>
      </c>
      <c r="D478" s="79" t="s">
        <v>1551</v>
      </c>
      <c r="E478" s="79" t="s">
        <v>1548</v>
      </c>
      <c r="F478" s="11" t="str">
        <f t="shared" si="7"/>
        <v>1341-Nguyễn Phạm Tuân</v>
      </c>
      <c r="G478" s="99">
        <v>43956</v>
      </c>
      <c r="H478" s="99"/>
      <c r="I478" s="11"/>
      <c r="J478" s="11"/>
    </row>
    <row r="479" spans="1:10" x14ac:dyDescent="0.2">
      <c r="A479" s="79" t="s">
        <v>453</v>
      </c>
      <c r="B479" s="11">
        <v>501</v>
      </c>
      <c r="C479" s="11">
        <v>50107</v>
      </c>
      <c r="D479" s="79" t="s">
        <v>1552</v>
      </c>
      <c r="E479" s="79" t="s">
        <v>1553</v>
      </c>
      <c r="F479" s="11" t="str">
        <f t="shared" si="7"/>
        <v>1342-Nguyễn Phan Chánh</v>
      </c>
      <c r="G479" s="99">
        <v>43956</v>
      </c>
      <c r="H479" s="99"/>
      <c r="I479" s="11"/>
      <c r="J479" s="11"/>
    </row>
    <row r="480" spans="1:10" x14ac:dyDescent="0.2">
      <c r="A480" s="79" t="s">
        <v>453</v>
      </c>
      <c r="B480" s="11">
        <v>501</v>
      </c>
      <c r="C480" s="11">
        <v>50107</v>
      </c>
      <c r="D480" s="79" t="s">
        <v>1554</v>
      </c>
      <c r="E480" s="79" t="s">
        <v>1555</v>
      </c>
      <c r="F480" s="11" t="str">
        <f t="shared" si="7"/>
        <v>1343-Nguyễn Quốc Trị</v>
      </c>
      <c r="G480" s="99">
        <v>43956</v>
      </c>
      <c r="H480" s="99"/>
      <c r="I480" s="11"/>
      <c r="J480" s="11"/>
    </row>
    <row r="481" spans="1:10" x14ac:dyDescent="0.2">
      <c r="A481" s="79" t="s">
        <v>453</v>
      </c>
      <c r="B481" s="11">
        <v>501</v>
      </c>
      <c r="C481" s="11">
        <v>50107</v>
      </c>
      <c r="D481" s="79" t="s">
        <v>1556</v>
      </c>
      <c r="E481" s="79" t="s">
        <v>1557</v>
      </c>
      <c r="F481" s="11" t="str">
        <f t="shared" si="7"/>
        <v>1344-Nguyễn Quý Anh</v>
      </c>
      <c r="G481" s="99">
        <v>43956</v>
      </c>
      <c r="H481" s="99"/>
      <c r="I481" s="11"/>
      <c r="J481" s="11"/>
    </row>
    <row r="482" spans="1:10" x14ac:dyDescent="0.2">
      <c r="A482" s="79" t="s">
        <v>453</v>
      </c>
      <c r="B482" s="11">
        <v>501</v>
      </c>
      <c r="C482" s="11">
        <v>50107</v>
      </c>
      <c r="D482" s="79" t="s">
        <v>1558</v>
      </c>
      <c r="E482" s="79" t="s">
        <v>1559</v>
      </c>
      <c r="F482" s="11" t="str">
        <f t="shared" si="7"/>
        <v>1345-Nguyễn Tạo</v>
      </c>
      <c r="G482" s="99">
        <v>43956</v>
      </c>
      <c r="H482" s="99"/>
      <c r="I482" s="11"/>
      <c r="J482" s="11"/>
    </row>
    <row r="483" spans="1:10" x14ac:dyDescent="0.2">
      <c r="A483" s="79" t="s">
        <v>453</v>
      </c>
      <c r="B483" s="11">
        <v>501</v>
      </c>
      <c r="C483" s="11">
        <v>50107</v>
      </c>
      <c r="D483" s="79" t="s">
        <v>1560</v>
      </c>
      <c r="E483" s="79" t="s">
        <v>1561</v>
      </c>
      <c r="F483" s="11" t="str">
        <f t="shared" si="7"/>
        <v>1346-Nguyễn Tuyển</v>
      </c>
      <c r="G483" s="99">
        <v>43956</v>
      </c>
      <c r="H483" s="99"/>
      <c r="I483" s="11"/>
      <c r="J483" s="11"/>
    </row>
    <row r="484" spans="1:10" x14ac:dyDescent="0.2">
      <c r="A484" s="79" t="s">
        <v>453</v>
      </c>
      <c r="B484" s="11">
        <v>501</v>
      </c>
      <c r="C484" s="11">
        <v>50107</v>
      </c>
      <c r="D484" s="79" t="s">
        <v>1562</v>
      </c>
      <c r="E484" s="79" t="s">
        <v>839</v>
      </c>
      <c r="F484" s="11" t="str">
        <f t="shared" si="7"/>
        <v>1347-Nguyễn Tư Giản</v>
      </c>
      <c r="G484" s="99">
        <v>43956</v>
      </c>
      <c r="H484" s="99"/>
      <c r="I484" s="11"/>
      <c r="J484" s="11"/>
    </row>
    <row r="485" spans="1:10" x14ac:dyDescent="0.2">
      <c r="A485" s="79" t="s">
        <v>453</v>
      </c>
      <c r="B485" s="11">
        <v>501</v>
      </c>
      <c r="C485" s="11">
        <v>50107</v>
      </c>
      <c r="D485" s="79" t="s">
        <v>1563</v>
      </c>
      <c r="E485" s="79" t="s">
        <v>1564</v>
      </c>
      <c r="F485" s="11" t="str">
        <f t="shared" si="7"/>
        <v>1348-Nguyễn Thần Hiến</v>
      </c>
      <c r="G485" s="99">
        <v>43956</v>
      </c>
      <c r="H485" s="99"/>
      <c r="I485" s="11"/>
      <c r="J485" s="11"/>
    </row>
    <row r="486" spans="1:10" x14ac:dyDescent="0.2">
      <c r="A486" s="79" t="s">
        <v>453</v>
      </c>
      <c r="B486" s="11">
        <v>501</v>
      </c>
      <c r="C486" s="11">
        <v>50107</v>
      </c>
      <c r="D486" s="79" t="s">
        <v>1565</v>
      </c>
      <c r="E486" s="79" t="s">
        <v>1566</v>
      </c>
      <c r="F486" s="11" t="str">
        <f t="shared" si="7"/>
        <v>1349-Nguyễn Thế Kỷ</v>
      </c>
      <c r="G486" s="99">
        <v>43956</v>
      </c>
      <c r="H486" s="99"/>
      <c r="I486" s="11"/>
      <c r="J486" s="11"/>
    </row>
    <row r="487" spans="1:10" x14ac:dyDescent="0.2">
      <c r="A487" s="79" t="s">
        <v>453</v>
      </c>
      <c r="B487" s="11">
        <v>501</v>
      </c>
      <c r="C487" s="11">
        <v>50107</v>
      </c>
      <c r="D487" s="79" t="s">
        <v>1567</v>
      </c>
      <c r="E487" s="79" t="s">
        <v>1564</v>
      </c>
      <c r="F487" s="11" t="str">
        <f t="shared" si="7"/>
        <v>135-Nguyễn Thần Hiến</v>
      </c>
      <c r="G487" s="99">
        <v>40909</v>
      </c>
      <c r="H487" s="99">
        <v>44561</v>
      </c>
      <c r="I487" s="11"/>
      <c r="J487" s="11"/>
    </row>
    <row r="488" spans="1:10" x14ac:dyDescent="0.2">
      <c r="A488" s="79" t="s">
        <v>453</v>
      </c>
      <c r="B488" s="11">
        <v>501</v>
      </c>
      <c r="C488" s="11">
        <v>50107</v>
      </c>
      <c r="D488" s="79" t="s">
        <v>1568</v>
      </c>
      <c r="E488" s="79" t="s">
        <v>1569</v>
      </c>
      <c r="F488" s="11" t="str">
        <f t="shared" si="7"/>
        <v>1350-Nguyễn Thức Đường</v>
      </c>
      <c r="G488" s="99">
        <v>43956</v>
      </c>
      <c r="H488" s="99"/>
      <c r="I488" s="11"/>
      <c r="J488" s="11"/>
    </row>
    <row r="489" spans="1:10" x14ac:dyDescent="0.2">
      <c r="A489" s="79" t="s">
        <v>453</v>
      </c>
      <c r="B489" s="11">
        <v>501</v>
      </c>
      <c r="C489" s="11">
        <v>50107</v>
      </c>
      <c r="D489" s="79" t="s">
        <v>1570</v>
      </c>
      <c r="E489" s="79" t="s">
        <v>1571</v>
      </c>
      <c r="F489" s="11" t="str">
        <f t="shared" si="7"/>
        <v>1351-Nguyễn Thức Tự</v>
      </c>
      <c r="G489" s="99">
        <v>43956</v>
      </c>
      <c r="H489" s="99"/>
      <c r="I489" s="11"/>
      <c r="J489" s="11"/>
    </row>
    <row r="490" spans="1:10" x14ac:dyDescent="0.2">
      <c r="A490" s="79" t="s">
        <v>453</v>
      </c>
      <c r="B490" s="11">
        <v>501</v>
      </c>
      <c r="C490" s="11">
        <v>50107</v>
      </c>
      <c r="D490" s="79" t="s">
        <v>1572</v>
      </c>
      <c r="E490" s="79" t="s">
        <v>926</v>
      </c>
      <c r="F490" s="11" t="str">
        <f t="shared" si="7"/>
        <v>1352-Nguyễn Trọng Hợp</v>
      </c>
      <c r="G490" s="99">
        <v>43956</v>
      </c>
      <c r="H490" s="99"/>
      <c r="I490" s="11"/>
      <c r="J490" s="11"/>
    </row>
    <row r="491" spans="1:10" x14ac:dyDescent="0.2">
      <c r="A491" s="79" t="s">
        <v>453</v>
      </c>
      <c r="B491" s="11">
        <v>501</v>
      </c>
      <c r="C491" s="11">
        <v>50107</v>
      </c>
      <c r="D491" s="79" t="s">
        <v>1573</v>
      </c>
      <c r="E491" s="79" t="s">
        <v>1574</v>
      </c>
      <c r="F491" s="11" t="str">
        <f t="shared" si="7"/>
        <v>1353-Nguyễn Văn Hưởng</v>
      </c>
      <c r="G491" s="99">
        <v>43956</v>
      </c>
      <c r="H491" s="99"/>
      <c r="I491" s="11"/>
      <c r="J491" s="11"/>
    </row>
    <row r="492" spans="1:10" x14ac:dyDescent="0.2">
      <c r="A492" s="79" t="s">
        <v>453</v>
      </c>
      <c r="B492" s="11">
        <v>501</v>
      </c>
      <c r="C492" s="11">
        <v>50107</v>
      </c>
      <c r="D492" s="79" t="s">
        <v>1575</v>
      </c>
      <c r="E492" s="79" t="s">
        <v>1576</v>
      </c>
      <c r="F492" s="11" t="str">
        <f t="shared" si="7"/>
        <v>1354-Nguyễn Văn Nguyễn</v>
      </c>
      <c r="G492" s="99">
        <v>43956</v>
      </c>
      <c r="H492" s="99"/>
      <c r="I492" s="11"/>
      <c r="J492" s="11"/>
    </row>
    <row r="493" spans="1:10" x14ac:dyDescent="0.2">
      <c r="A493" s="79" t="s">
        <v>453</v>
      </c>
      <c r="B493" s="11">
        <v>501</v>
      </c>
      <c r="C493" s="11">
        <v>50107</v>
      </c>
      <c r="D493" s="79" t="s">
        <v>1577</v>
      </c>
      <c r="E493" s="79" t="s">
        <v>841</v>
      </c>
      <c r="F493" s="11" t="str">
        <f t="shared" si="7"/>
        <v>1355-Nguyễn Văn Thoại</v>
      </c>
      <c r="G493" s="99">
        <v>43956</v>
      </c>
      <c r="H493" s="99"/>
      <c r="I493" s="11"/>
      <c r="J493" s="11"/>
    </row>
    <row r="494" spans="1:10" x14ac:dyDescent="0.2">
      <c r="A494" s="79" t="s">
        <v>453</v>
      </c>
      <c r="B494" s="11">
        <v>501</v>
      </c>
      <c r="C494" s="11">
        <v>50107</v>
      </c>
      <c r="D494" s="79" t="s">
        <v>1578</v>
      </c>
      <c r="E494" s="79" t="s">
        <v>843</v>
      </c>
      <c r="F494" s="11" t="str">
        <f t="shared" si="7"/>
        <v>1356-Nguyễn Văn Trỗi</v>
      </c>
      <c r="G494" s="99">
        <v>43956</v>
      </c>
      <c r="H494" s="99"/>
      <c r="I494" s="11"/>
      <c r="J494" s="11"/>
    </row>
    <row r="495" spans="1:10" x14ac:dyDescent="0.2">
      <c r="A495" s="79" t="s">
        <v>453</v>
      </c>
      <c r="B495" s="11">
        <v>501</v>
      </c>
      <c r="C495" s="11">
        <v>50107</v>
      </c>
      <c r="D495" s="79" t="s">
        <v>1579</v>
      </c>
      <c r="E495" s="79" t="s">
        <v>1580</v>
      </c>
      <c r="F495" s="11" t="str">
        <f t="shared" si="7"/>
        <v>1357-Nguyễn Xiển</v>
      </c>
      <c r="G495" s="99">
        <v>43956</v>
      </c>
      <c r="H495" s="99"/>
      <c r="I495" s="11"/>
      <c r="J495" s="11"/>
    </row>
    <row r="496" spans="1:10" x14ac:dyDescent="0.2">
      <c r="A496" s="79" t="s">
        <v>453</v>
      </c>
      <c r="B496" s="11">
        <v>501</v>
      </c>
      <c r="C496" s="11">
        <v>50107</v>
      </c>
      <c r="D496" s="79" t="s">
        <v>1581</v>
      </c>
      <c r="E496" s="79" t="s">
        <v>1582</v>
      </c>
      <c r="F496" s="11" t="str">
        <f t="shared" si="7"/>
        <v>1358-Phạm Đức Nam</v>
      </c>
      <c r="G496" s="99">
        <v>43956</v>
      </c>
      <c r="H496" s="99"/>
      <c r="I496" s="11"/>
      <c r="J496" s="11"/>
    </row>
    <row r="497" spans="1:10" x14ac:dyDescent="0.2">
      <c r="A497" s="79" t="s">
        <v>453</v>
      </c>
      <c r="B497" s="11">
        <v>501</v>
      </c>
      <c r="C497" s="11">
        <v>50107</v>
      </c>
      <c r="D497" s="79" t="s">
        <v>1583</v>
      </c>
      <c r="E497" s="79" t="s">
        <v>845</v>
      </c>
      <c r="F497" s="11" t="str">
        <f t="shared" si="7"/>
        <v>1359-Phạm Hữu Kính</v>
      </c>
      <c r="G497" s="99">
        <v>43956</v>
      </c>
      <c r="H497" s="99"/>
      <c r="I497" s="11"/>
      <c r="J497" s="11"/>
    </row>
    <row r="498" spans="1:10" x14ac:dyDescent="0.2">
      <c r="A498" s="79" t="s">
        <v>453</v>
      </c>
      <c r="B498" s="11">
        <v>501</v>
      </c>
      <c r="C498" s="11">
        <v>50107</v>
      </c>
      <c r="D498" s="79" t="s">
        <v>1584</v>
      </c>
      <c r="E498" s="79" t="s">
        <v>1585</v>
      </c>
      <c r="F498" s="11" t="str">
        <f t="shared" si="7"/>
        <v>136-Phạm Nổi</v>
      </c>
      <c r="G498" s="99">
        <v>40909</v>
      </c>
      <c r="H498" s="99">
        <v>44561</v>
      </c>
      <c r="I498" s="11"/>
      <c r="J498" s="11"/>
    </row>
    <row r="499" spans="1:10" x14ac:dyDescent="0.2">
      <c r="A499" s="79" t="s">
        <v>453</v>
      </c>
      <c r="B499" s="11">
        <v>501</v>
      </c>
      <c r="C499" s="11">
        <v>50107</v>
      </c>
      <c r="D499" s="79" t="s">
        <v>1586</v>
      </c>
      <c r="E499" s="79" t="s">
        <v>1587</v>
      </c>
      <c r="F499" s="11" t="str">
        <f t="shared" si="7"/>
        <v>1360-Phạm Hữu Nhật</v>
      </c>
      <c r="G499" s="99">
        <v>43956</v>
      </c>
      <c r="H499" s="99"/>
      <c r="I499" s="11"/>
      <c r="J499" s="11"/>
    </row>
    <row r="500" spans="1:10" x14ac:dyDescent="0.2">
      <c r="A500" s="79" t="s">
        <v>453</v>
      </c>
      <c r="B500" s="11">
        <v>501</v>
      </c>
      <c r="C500" s="11">
        <v>50107</v>
      </c>
      <c r="D500" s="79" t="s">
        <v>1588</v>
      </c>
      <c r="E500" s="79" t="s">
        <v>1589</v>
      </c>
      <c r="F500" s="11" t="str">
        <f t="shared" si="7"/>
        <v>1361-Phạm Kiệt</v>
      </c>
      <c r="G500" s="99">
        <v>43956</v>
      </c>
      <c r="H500" s="99"/>
      <c r="I500" s="11"/>
      <c r="J500" s="11"/>
    </row>
    <row r="501" spans="1:10" x14ac:dyDescent="0.2">
      <c r="A501" s="79" t="s">
        <v>453</v>
      </c>
      <c r="B501" s="11">
        <v>501</v>
      </c>
      <c r="C501" s="11">
        <v>50107</v>
      </c>
      <c r="D501" s="79" t="s">
        <v>1590</v>
      </c>
      <c r="E501" s="79" t="s">
        <v>1591</v>
      </c>
      <c r="F501" s="11" t="str">
        <f t="shared" si="7"/>
        <v>1362-Phạm Khiêm Ích</v>
      </c>
      <c r="G501" s="99">
        <v>43956</v>
      </c>
      <c r="H501" s="99"/>
      <c r="I501" s="11"/>
      <c r="J501" s="11"/>
    </row>
    <row r="502" spans="1:10" x14ac:dyDescent="0.2">
      <c r="A502" s="79" t="s">
        <v>453</v>
      </c>
      <c r="B502" s="11">
        <v>501</v>
      </c>
      <c r="C502" s="11">
        <v>50107</v>
      </c>
      <c r="D502" s="79" t="s">
        <v>1592</v>
      </c>
      <c r="E502" s="79" t="s">
        <v>1585</v>
      </c>
      <c r="F502" s="11" t="str">
        <f t="shared" si="7"/>
        <v>1363-Phạm Nổi</v>
      </c>
      <c r="G502" s="99">
        <v>43956</v>
      </c>
      <c r="H502" s="99"/>
      <c r="I502" s="11"/>
      <c r="J502" s="11"/>
    </row>
    <row r="503" spans="1:10" x14ac:dyDescent="0.2">
      <c r="A503" s="79" t="s">
        <v>453</v>
      </c>
      <c r="B503" s="11">
        <v>501</v>
      </c>
      <c r="C503" s="11">
        <v>50107</v>
      </c>
      <c r="D503" s="79" t="s">
        <v>1593</v>
      </c>
      <c r="E503" s="79" t="s">
        <v>1594</v>
      </c>
      <c r="F503" s="11" t="str">
        <f t="shared" si="7"/>
        <v>1364-Phạm Như Hiền</v>
      </c>
      <c r="G503" s="99">
        <v>43956</v>
      </c>
      <c r="H503" s="99"/>
      <c r="I503" s="11"/>
      <c r="J503" s="11"/>
    </row>
    <row r="504" spans="1:10" x14ac:dyDescent="0.2">
      <c r="A504" s="79" t="s">
        <v>453</v>
      </c>
      <c r="B504" s="11">
        <v>501</v>
      </c>
      <c r="C504" s="11">
        <v>50107</v>
      </c>
      <c r="D504" s="79" t="s">
        <v>1595</v>
      </c>
      <c r="E504" s="79" t="s">
        <v>1596</v>
      </c>
      <c r="F504" s="11" t="str">
        <f t="shared" si="7"/>
        <v>1365-Phạm Tuấn Tài</v>
      </c>
      <c r="G504" s="99">
        <v>43956</v>
      </c>
      <c r="H504" s="99"/>
      <c r="I504" s="11"/>
      <c r="J504" s="11"/>
    </row>
    <row r="505" spans="1:10" x14ac:dyDescent="0.2">
      <c r="A505" s="79" t="s">
        <v>453</v>
      </c>
      <c r="B505" s="11">
        <v>501</v>
      </c>
      <c r="C505" s="11">
        <v>50107</v>
      </c>
      <c r="D505" s="79" t="s">
        <v>1597</v>
      </c>
      <c r="E505" s="79" t="s">
        <v>1598</v>
      </c>
      <c r="F505" s="11" t="str">
        <f t="shared" si="7"/>
        <v>1366-Phạm Thận Duật</v>
      </c>
      <c r="G505" s="99">
        <v>43956</v>
      </c>
      <c r="H505" s="99"/>
      <c r="I505" s="11"/>
      <c r="J505" s="11"/>
    </row>
    <row r="506" spans="1:10" x14ac:dyDescent="0.2">
      <c r="A506" s="79" t="s">
        <v>453</v>
      </c>
      <c r="B506" s="11">
        <v>501</v>
      </c>
      <c r="C506" s="11">
        <v>50107</v>
      </c>
      <c r="D506" s="79" t="s">
        <v>1599</v>
      </c>
      <c r="E506" s="79" t="s">
        <v>1600</v>
      </c>
      <c r="F506" s="11" t="str">
        <f t="shared" si="7"/>
        <v>1367-Phan Đình Thông</v>
      </c>
      <c r="G506" s="99">
        <v>43956</v>
      </c>
      <c r="H506" s="99"/>
      <c r="I506" s="11"/>
      <c r="J506" s="11"/>
    </row>
    <row r="507" spans="1:10" x14ac:dyDescent="0.2">
      <c r="A507" s="79" t="s">
        <v>453</v>
      </c>
      <c r="B507" s="11">
        <v>501</v>
      </c>
      <c r="C507" s="11">
        <v>50107</v>
      </c>
      <c r="D507" s="79" t="s">
        <v>1601</v>
      </c>
      <c r="E507" s="79" t="s">
        <v>847</v>
      </c>
      <c r="F507" s="11" t="str">
        <f t="shared" si="7"/>
        <v>1368-Phan Hành Sơn</v>
      </c>
      <c r="G507" s="99">
        <v>43956</v>
      </c>
      <c r="H507" s="99"/>
      <c r="I507" s="11"/>
      <c r="J507" s="11"/>
    </row>
    <row r="508" spans="1:10" x14ac:dyDescent="0.2">
      <c r="A508" s="79" t="s">
        <v>453</v>
      </c>
      <c r="B508" s="11">
        <v>501</v>
      </c>
      <c r="C508" s="11">
        <v>50107</v>
      </c>
      <c r="D508" s="79" t="s">
        <v>1602</v>
      </c>
      <c r="E508" s="79" t="s">
        <v>1603</v>
      </c>
      <c r="F508" s="11" t="str">
        <f t="shared" si="7"/>
        <v>1369-Phan Liêm</v>
      </c>
      <c r="G508" s="99">
        <v>43956</v>
      </c>
      <c r="H508" s="99"/>
      <c r="I508" s="11"/>
      <c r="J508" s="11"/>
    </row>
    <row r="509" spans="1:10" x14ac:dyDescent="0.2">
      <c r="A509" s="79" t="s">
        <v>453</v>
      </c>
      <c r="B509" s="11">
        <v>501</v>
      </c>
      <c r="C509" s="11">
        <v>50107</v>
      </c>
      <c r="D509" s="79" t="s">
        <v>1604</v>
      </c>
      <c r="E509" s="79" t="s">
        <v>1600</v>
      </c>
      <c r="F509" s="11" t="str">
        <f t="shared" si="7"/>
        <v>137-Phan Đình Thông</v>
      </c>
      <c r="G509" s="99">
        <v>40909</v>
      </c>
      <c r="H509" s="99">
        <v>44561</v>
      </c>
      <c r="I509" s="11"/>
      <c r="J509" s="11"/>
    </row>
    <row r="510" spans="1:10" x14ac:dyDescent="0.2">
      <c r="A510" s="79" t="s">
        <v>453</v>
      </c>
      <c r="B510" s="11">
        <v>501</v>
      </c>
      <c r="C510" s="11">
        <v>50107</v>
      </c>
      <c r="D510" s="79" t="s">
        <v>1605</v>
      </c>
      <c r="E510" s="79" t="s">
        <v>1606</v>
      </c>
      <c r="F510" s="11" t="str">
        <f t="shared" si="7"/>
        <v>1370-Phan Tòng</v>
      </c>
      <c r="G510" s="99">
        <v>43956</v>
      </c>
      <c r="H510" s="99"/>
      <c r="I510" s="11"/>
      <c r="J510" s="11"/>
    </row>
    <row r="511" spans="1:10" x14ac:dyDescent="0.2">
      <c r="A511" s="79" t="s">
        <v>453</v>
      </c>
      <c r="B511" s="11">
        <v>501</v>
      </c>
      <c r="C511" s="11">
        <v>50107</v>
      </c>
      <c r="D511" s="79" t="s">
        <v>1607</v>
      </c>
      <c r="E511" s="79" t="s">
        <v>1608</v>
      </c>
      <c r="F511" s="11" t="str">
        <f t="shared" si="7"/>
        <v>1371-Phan Tôn</v>
      </c>
      <c r="G511" s="99">
        <v>43956</v>
      </c>
      <c r="H511" s="99"/>
      <c r="I511" s="11"/>
      <c r="J511" s="11"/>
    </row>
    <row r="512" spans="1:10" x14ac:dyDescent="0.2">
      <c r="A512" s="79" t="s">
        <v>453</v>
      </c>
      <c r="B512" s="11">
        <v>501</v>
      </c>
      <c r="C512" s="11">
        <v>50107</v>
      </c>
      <c r="D512" s="79" t="s">
        <v>1609</v>
      </c>
      <c r="E512" s="79" t="s">
        <v>1610</v>
      </c>
      <c r="F512" s="11" t="str">
        <f t="shared" si="7"/>
        <v>1372-Phan Tốn</v>
      </c>
      <c r="G512" s="99">
        <v>43956</v>
      </c>
      <c r="H512" s="99"/>
      <c r="I512" s="11"/>
      <c r="J512" s="11"/>
    </row>
    <row r="513" spans="1:10" x14ac:dyDescent="0.2">
      <c r="A513" s="79" t="s">
        <v>453</v>
      </c>
      <c r="B513" s="11">
        <v>501</v>
      </c>
      <c r="C513" s="11">
        <v>50107</v>
      </c>
      <c r="D513" s="79" t="s">
        <v>1611</v>
      </c>
      <c r="E513" s="79" t="s">
        <v>851</v>
      </c>
      <c r="F513" s="11" t="str">
        <f t="shared" si="7"/>
        <v>1373-Phan Tứ</v>
      </c>
      <c r="G513" s="99">
        <v>43956</v>
      </c>
      <c r="H513" s="99"/>
      <c r="I513" s="11"/>
      <c r="J513" s="11"/>
    </row>
    <row r="514" spans="1:10" x14ac:dyDescent="0.2">
      <c r="A514" s="79" t="s">
        <v>453</v>
      </c>
      <c r="B514" s="11">
        <v>501</v>
      </c>
      <c r="C514" s="11">
        <v>50107</v>
      </c>
      <c r="D514" s="79" t="s">
        <v>1612</v>
      </c>
      <c r="E514" s="79" t="s">
        <v>849</v>
      </c>
      <c r="F514" s="11" t="str">
        <f t="shared" ref="F514:F577" si="8">D514&amp;"-"&amp;E514</f>
        <v>1374-Phan Thúc Duyện</v>
      </c>
      <c r="G514" s="99">
        <v>43956</v>
      </c>
      <c r="H514" s="99"/>
      <c r="I514" s="11"/>
      <c r="J514" s="11"/>
    </row>
    <row r="515" spans="1:10" x14ac:dyDescent="0.2">
      <c r="A515" s="79" t="s">
        <v>453</v>
      </c>
      <c r="B515" s="11">
        <v>501</v>
      </c>
      <c r="C515" s="11">
        <v>50107</v>
      </c>
      <c r="D515" s="79" t="s">
        <v>1613</v>
      </c>
      <c r="E515" s="79" t="s">
        <v>1614</v>
      </c>
      <c r="F515" s="11" t="str">
        <f t="shared" si="8"/>
        <v>1375-Quán Khái 1</v>
      </c>
      <c r="G515" s="99">
        <v>43956</v>
      </c>
      <c r="H515" s="99"/>
      <c r="I515" s="11"/>
      <c r="J515" s="11"/>
    </row>
    <row r="516" spans="1:10" x14ac:dyDescent="0.2">
      <c r="A516" s="79" t="s">
        <v>453</v>
      </c>
      <c r="B516" s="11">
        <v>501</v>
      </c>
      <c r="C516" s="11">
        <v>50107</v>
      </c>
      <c r="D516" s="79" t="s">
        <v>1615</v>
      </c>
      <c r="E516" s="79" t="s">
        <v>1616</v>
      </c>
      <c r="F516" s="11" t="str">
        <f t="shared" si="8"/>
        <v>1376-Quán Khái 2</v>
      </c>
      <c r="G516" s="99">
        <v>43956</v>
      </c>
      <c r="H516" s="99"/>
      <c r="I516" s="11"/>
      <c r="J516" s="11"/>
    </row>
    <row r="517" spans="1:10" x14ac:dyDescent="0.2">
      <c r="A517" s="79" t="s">
        <v>453</v>
      </c>
      <c r="B517" s="11">
        <v>501</v>
      </c>
      <c r="C517" s="11">
        <v>50107</v>
      </c>
      <c r="D517" s="79" t="s">
        <v>1617</v>
      </c>
      <c r="E517" s="79" t="s">
        <v>1618</v>
      </c>
      <c r="F517" s="11" t="str">
        <f t="shared" si="8"/>
        <v>1377-Quán Khái 3</v>
      </c>
      <c r="G517" s="99">
        <v>43956</v>
      </c>
      <c r="H517" s="99"/>
      <c r="I517" s="11"/>
      <c r="J517" s="11"/>
    </row>
    <row r="518" spans="1:10" x14ac:dyDescent="0.2">
      <c r="A518" s="79" t="s">
        <v>453</v>
      </c>
      <c r="B518" s="11">
        <v>501</v>
      </c>
      <c r="C518" s="11">
        <v>50107</v>
      </c>
      <c r="D518" s="79" t="s">
        <v>1619</v>
      </c>
      <c r="E518" s="79" t="s">
        <v>1620</v>
      </c>
      <c r="F518" s="11" t="str">
        <f t="shared" si="8"/>
        <v>1378-Quán Khái 4</v>
      </c>
      <c r="G518" s="99">
        <v>43956</v>
      </c>
      <c r="H518" s="99"/>
      <c r="I518" s="11"/>
      <c r="J518" s="11"/>
    </row>
    <row r="519" spans="1:10" x14ac:dyDescent="0.2">
      <c r="A519" s="79" t="s">
        <v>453</v>
      </c>
      <c r="B519" s="11">
        <v>501</v>
      </c>
      <c r="C519" s="11">
        <v>50107</v>
      </c>
      <c r="D519" s="79" t="s">
        <v>1621</v>
      </c>
      <c r="E519" s="79" t="s">
        <v>1622</v>
      </c>
      <c r="F519" s="11" t="str">
        <f t="shared" si="8"/>
        <v>1379-Quán Khái 5</v>
      </c>
      <c r="G519" s="99">
        <v>43956</v>
      </c>
      <c r="H519" s="99"/>
      <c r="I519" s="11"/>
      <c r="J519" s="11"/>
    </row>
    <row r="520" spans="1:10" x14ac:dyDescent="0.2">
      <c r="A520" s="79" t="s">
        <v>453</v>
      </c>
      <c r="B520" s="11">
        <v>501</v>
      </c>
      <c r="C520" s="11">
        <v>50107</v>
      </c>
      <c r="D520" s="79" t="s">
        <v>1623</v>
      </c>
      <c r="E520" s="79" t="s">
        <v>1606</v>
      </c>
      <c r="F520" s="11" t="str">
        <f t="shared" si="8"/>
        <v>138-Phan Tòng</v>
      </c>
      <c r="G520" s="99">
        <v>40909</v>
      </c>
      <c r="H520" s="99">
        <v>44561</v>
      </c>
      <c r="I520" s="11"/>
      <c r="J520" s="11"/>
    </row>
    <row r="521" spans="1:10" x14ac:dyDescent="0.2">
      <c r="A521" s="79" t="s">
        <v>453</v>
      </c>
      <c r="B521" s="11">
        <v>501</v>
      </c>
      <c r="C521" s="11">
        <v>50107</v>
      </c>
      <c r="D521" s="79" t="s">
        <v>1624</v>
      </c>
      <c r="E521" s="79" t="s">
        <v>1625</v>
      </c>
      <c r="F521" s="11" t="str">
        <f t="shared" si="8"/>
        <v>1380-Quán Khái 6</v>
      </c>
      <c r="G521" s="99">
        <v>43956</v>
      </c>
      <c r="H521" s="99"/>
      <c r="I521" s="11"/>
      <c r="J521" s="11"/>
    </row>
    <row r="522" spans="1:10" x14ac:dyDescent="0.2">
      <c r="A522" s="79" t="s">
        <v>453</v>
      </c>
      <c r="B522" s="11">
        <v>501</v>
      </c>
      <c r="C522" s="11">
        <v>50107</v>
      </c>
      <c r="D522" s="79" t="s">
        <v>1626</v>
      </c>
      <c r="E522" s="79" t="s">
        <v>1627</v>
      </c>
      <c r="F522" s="11" t="str">
        <f t="shared" si="8"/>
        <v>1381-Quán Khái 7</v>
      </c>
      <c r="G522" s="99">
        <v>43956</v>
      </c>
      <c r="H522" s="99"/>
      <c r="I522" s="11"/>
      <c r="J522" s="11"/>
    </row>
    <row r="523" spans="1:10" x14ac:dyDescent="0.2">
      <c r="A523" s="79" t="s">
        <v>453</v>
      </c>
      <c r="B523" s="11">
        <v>501</v>
      </c>
      <c r="C523" s="11">
        <v>50107</v>
      </c>
      <c r="D523" s="79" t="s">
        <v>1628</v>
      </c>
      <c r="E523" s="79" t="s">
        <v>1629</v>
      </c>
      <c r="F523" s="11" t="str">
        <f t="shared" si="8"/>
        <v>1382-Quán Khái 8</v>
      </c>
      <c r="G523" s="99">
        <v>43956</v>
      </c>
      <c r="H523" s="99"/>
      <c r="I523" s="11"/>
      <c r="J523" s="11"/>
    </row>
    <row r="524" spans="1:10" x14ac:dyDescent="0.2">
      <c r="A524" s="79" t="s">
        <v>453</v>
      </c>
      <c r="B524" s="11">
        <v>501</v>
      </c>
      <c r="C524" s="11">
        <v>50107</v>
      </c>
      <c r="D524" s="79" t="s">
        <v>1630</v>
      </c>
      <c r="E524" s="79" t="s">
        <v>1631</v>
      </c>
      <c r="F524" s="11" t="str">
        <f t="shared" si="8"/>
        <v>1383-Quán Khái 9</v>
      </c>
      <c r="G524" s="99">
        <v>43956</v>
      </c>
      <c r="H524" s="99"/>
      <c r="I524" s="11"/>
      <c r="J524" s="11"/>
    </row>
    <row r="525" spans="1:10" x14ac:dyDescent="0.2">
      <c r="A525" s="79" t="s">
        <v>453</v>
      </c>
      <c r="B525" s="11">
        <v>501</v>
      </c>
      <c r="C525" s="11">
        <v>50107</v>
      </c>
      <c r="D525" s="79" t="s">
        <v>1632</v>
      </c>
      <c r="E525" s="79" t="s">
        <v>1633</v>
      </c>
      <c r="F525" s="11" t="str">
        <f t="shared" si="8"/>
        <v>1384-Quán Khái 10</v>
      </c>
      <c r="G525" s="99">
        <v>43956</v>
      </c>
      <c r="H525" s="99"/>
      <c r="I525" s="11"/>
      <c r="J525" s="11"/>
    </row>
    <row r="526" spans="1:10" x14ac:dyDescent="0.2">
      <c r="A526" s="79" t="s">
        <v>453</v>
      </c>
      <c r="B526" s="11">
        <v>501</v>
      </c>
      <c r="C526" s="11">
        <v>50107</v>
      </c>
      <c r="D526" s="79" t="s">
        <v>1634</v>
      </c>
      <c r="E526" s="79" t="s">
        <v>1635</v>
      </c>
      <c r="F526" s="11" t="str">
        <f t="shared" si="8"/>
        <v>1385-Quán Khái 11</v>
      </c>
      <c r="G526" s="99">
        <v>43956</v>
      </c>
      <c r="H526" s="99"/>
      <c r="I526" s="11"/>
      <c r="J526" s="11"/>
    </row>
    <row r="527" spans="1:10" x14ac:dyDescent="0.2">
      <c r="A527" s="79" t="s">
        <v>453</v>
      </c>
      <c r="B527" s="11">
        <v>501</v>
      </c>
      <c r="C527" s="11">
        <v>50107</v>
      </c>
      <c r="D527" s="79" t="s">
        <v>1636</v>
      </c>
      <c r="E527" s="79" t="s">
        <v>1637</v>
      </c>
      <c r="F527" s="11" t="str">
        <f t="shared" si="8"/>
        <v>1386-Quán Khái 12</v>
      </c>
      <c r="G527" s="99">
        <v>43956</v>
      </c>
      <c r="H527" s="99"/>
      <c r="I527" s="11"/>
      <c r="J527" s="11"/>
    </row>
    <row r="528" spans="1:10" x14ac:dyDescent="0.2">
      <c r="A528" s="79" t="s">
        <v>453</v>
      </c>
      <c r="B528" s="11">
        <v>501</v>
      </c>
      <c r="C528" s="11">
        <v>50107</v>
      </c>
      <c r="D528" s="79" t="s">
        <v>1638</v>
      </c>
      <c r="E528" s="79" t="s">
        <v>1639</v>
      </c>
      <c r="F528" s="11" t="str">
        <f t="shared" si="8"/>
        <v>1387-Song Hào</v>
      </c>
      <c r="G528" s="99">
        <v>43956</v>
      </c>
      <c r="H528" s="99"/>
      <c r="I528" s="11"/>
      <c r="J528" s="11"/>
    </row>
    <row r="529" spans="1:10" x14ac:dyDescent="0.2">
      <c r="A529" s="79" t="s">
        <v>453</v>
      </c>
      <c r="B529" s="11">
        <v>501</v>
      </c>
      <c r="C529" s="11">
        <v>50107</v>
      </c>
      <c r="D529" s="79" t="s">
        <v>1640</v>
      </c>
      <c r="E529" s="79" t="s">
        <v>1641</v>
      </c>
      <c r="F529" s="11" t="str">
        <f t="shared" si="8"/>
        <v>1388-Sơn Thủy 1</v>
      </c>
      <c r="G529" s="99">
        <v>43956</v>
      </c>
      <c r="H529" s="99"/>
      <c r="I529" s="11"/>
      <c r="J529" s="11"/>
    </row>
    <row r="530" spans="1:10" x14ac:dyDescent="0.2">
      <c r="A530" s="79" t="s">
        <v>453</v>
      </c>
      <c r="B530" s="11">
        <v>501</v>
      </c>
      <c r="C530" s="11">
        <v>50107</v>
      </c>
      <c r="D530" s="79" t="s">
        <v>1642</v>
      </c>
      <c r="E530" s="79" t="s">
        <v>1643</v>
      </c>
      <c r="F530" s="11" t="str">
        <f t="shared" si="8"/>
        <v>1389-Sơn Thủy 2</v>
      </c>
      <c r="G530" s="99">
        <v>43956</v>
      </c>
      <c r="H530" s="99"/>
      <c r="I530" s="11"/>
      <c r="J530" s="11"/>
    </row>
    <row r="531" spans="1:10" x14ac:dyDescent="0.2">
      <c r="A531" s="79" t="s">
        <v>453</v>
      </c>
      <c r="B531" s="11">
        <v>501</v>
      </c>
      <c r="C531" s="11">
        <v>50107</v>
      </c>
      <c r="D531" s="79" t="s">
        <v>1644</v>
      </c>
      <c r="E531" s="79" t="s">
        <v>1645</v>
      </c>
      <c r="F531" s="11" t="str">
        <f t="shared" si="8"/>
        <v>139-Sơn Thủy - Đa Mặn</v>
      </c>
      <c r="G531" s="99">
        <v>40909</v>
      </c>
      <c r="H531" s="99">
        <v>44561</v>
      </c>
      <c r="I531" s="11"/>
      <c r="J531" s="11"/>
    </row>
    <row r="532" spans="1:10" x14ac:dyDescent="0.2">
      <c r="A532" s="79" t="s">
        <v>453</v>
      </c>
      <c r="B532" s="11">
        <v>501</v>
      </c>
      <c r="C532" s="11">
        <v>50107</v>
      </c>
      <c r="D532" s="79" t="s">
        <v>1646</v>
      </c>
      <c r="E532" s="79" t="s">
        <v>1647</v>
      </c>
      <c r="F532" s="11" t="str">
        <f t="shared" si="8"/>
        <v>1390-Sơn Thủy 3</v>
      </c>
      <c r="G532" s="99">
        <v>43956</v>
      </c>
      <c r="H532" s="99"/>
      <c r="I532" s="11"/>
      <c r="J532" s="11"/>
    </row>
    <row r="533" spans="1:10" x14ac:dyDescent="0.2">
      <c r="A533" s="79" t="s">
        <v>453</v>
      </c>
      <c r="B533" s="11">
        <v>501</v>
      </c>
      <c r="C533" s="11">
        <v>50107</v>
      </c>
      <c r="D533" s="79" t="s">
        <v>1648</v>
      </c>
      <c r="E533" s="79" t="s">
        <v>1649</v>
      </c>
      <c r="F533" s="11" t="str">
        <f t="shared" si="8"/>
        <v>1391-Sơn Thủy 4</v>
      </c>
      <c r="G533" s="99">
        <v>43956</v>
      </c>
      <c r="H533" s="99"/>
      <c r="I533" s="11"/>
      <c r="J533" s="11"/>
    </row>
    <row r="534" spans="1:10" x14ac:dyDescent="0.2">
      <c r="A534" s="79" t="s">
        <v>453</v>
      </c>
      <c r="B534" s="11">
        <v>501</v>
      </c>
      <c r="C534" s="11">
        <v>50107</v>
      </c>
      <c r="D534" s="79" t="s">
        <v>1650</v>
      </c>
      <c r="E534" s="79" t="s">
        <v>1651</v>
      </c>
      <c r="F534" s="11" t="str">
        <f t="shared" si="8"/>
        <v>1392-Sơn Thủy 5</v>
      </c>
      <c r="G534" s="99">
        <v>43956</v>
      </c>
      <c r="H534" s="99"/>
      <c r="I534" s="11"/>
      <c r="J534" s="11"/>
    </row>
    <row r="535" spans="1:10" x14ac:dyDescent="0.2">
      <c r="A535" s="79" t="s">
        <v>453</v>
      </c>
      <c r="B535" s="11">
        <v>501</v>
      </c>
      <c r="C535" s="11">
        <v>50107</v>
      </c>
      <c r="D535" s="79" t="s">
        <v>1652</v>
      </c>
      <c r="E535" s="79" t="s">
        <v>1653</v>
      </c>
      <c r="F535" s="11" t="str">
        <f t="shared" si="8"/>
        <v>1393-Sơn Thủy 6</v>
      </c>
      <c r="G535" s="99">
        <v>43956</v>
      </c>
      <c r="H535" s="99"/>
      <c r="I535" s="11"/>
      <c r="J535" s="11"/>
    </row>
    <row r="536" spans="1:10" x14ac:dyDescent="0.2">
      <c r="A536" s="79" t="s">
        <v>453</v>
      </c>
      <c r="B536" s="11">
        <v>501</v>
      </c>
      <c r="C536" s="11">
        <v>50107</v>
      </c>
      <c r="D536" s="79" t="s">
        <v>1654</v>
      </c>
      <c r="E536" s="79" t="s">
        <v>1655</v>
      </c>
      <c r="F536" s="11" t="str">
        <f t="shared" si="8"/>
        <v>1394-Sơn Thủy 7</v>
      </c>
      <c r="G536" s="99">
        <v>43956</v>
      </c>
      <c r="H536" s="99"/>
      <c r="I536" s="11"/>
      <c r="J536" s="11"/>
    </row>
    <row r="537" spans="1:10" x14ac:dyDescent="0.2">
      <c r="A537" s="79" t="s">
        <v>453</v>
      </c>
      <c r="B537" s="11">
        <v>501</v>
      </c>
      <c r="C537" s="11">
        <v>50107</v>
      </c>
      <c r="D537" s="79" t="s">
        <v>1656</v>
      </c>
      <c r="E537" s="79" t="s">
        <v>1657</v>
      </c>
      <c r="F537" s="11" t="str">
        <f t="shared" si="8"/>
        <v>1395-Sơn Thủy 8</v>
      </c>
      <c r="G537" s="99">
        <v>43956</v>
      </c>
      <c r="H537" s="99"/>
      <c r="I537" s="11"/>
      <c r="J537" s="11"/>
    </row>
    <row r="538" spans="1:10" x14ac:dyDescent="0.2">
      <c r="A538" s="79" t="s">
        <v>453</v>
      </c>
      <c r="B538" s="11">
        <v>501</v>
      </c>
      <c r="C538" s="11">
        <v>50107</v>
      </c>
      <c r="D538" s="79" t="s">
        <v>1658</v>
      </c>
      <c r="E538" s="79" t="s">
        <v>1659</v>
      </c>
      <c r="F538" s="11" t="str">
        <f t="shared" si="8"/>
        <v>1396-Sơn Thủy 9</v>
      </c>
      <c r="G538" s="99">
        <v>43956</v>
      </c>
      <c r="H538" s="99"/>
      <c r="I538" s="11"/>
      <c r="J538" s="11"/>
    </row>
    <row r="539" spans="1:10" x14ac:dyDescent="0.2">
      <c r="A539" s="79" t="s">
        <v>453</v>
      </c>
      <c r="B539" s="11">
        <v>501</v>
      </c>
      <c r="C539" s="11">
        <v>50107</v>
      </c>
      <c r="D539" s="79" t="s">
        <v>1660</v>
      </c>
      <c r="E539" s="79" t="s">
        <v>1661</v>
      </c>
      <c r="F539" s="11" t="str">
        <f t="shared" si="8"/>
        <v>1397-Sơn Thủy 10</v>
      </c>
      <c r="G539" s="99">
        <v>43956</v>
      </c>
      <c r="H539" s="99"/>
      <c r="I539" s="11"/>
      <c r="J539" s="11"/>
    </row>
    <row r="540" spans="1:10" x14ac:dyDescent="0.2">
      <c r="A540" s="79" t="s">
        <v>453</v>
      </c>
      <c r="B540" s="11">
        <v>501</v>
      </c>
      <c r="C540" s="11">
        <v>50107</v>
      </c>
      <c r="D540" s="79" t="s">
        <v>1662</v>
      </c>
      <c r="E540" s="79" t="s">
        <v>1663</v>
      </c>
      <c r="F540" s="11" t="str">
        <f t="shared" si="8"/>
        <v>1398-Sơn Thủy 11</v>
      </c>
      <c r="G540" s="99">
        <v>43956</v>
      </c>
      <c r="H540" s="99"/>
      <c r="I540" s="11"/>
      <c r="J540" s="11"/>
    </row>
    <row r="541" spans="1:10" x14ac:dyDescent="0.2">
      <c r="A541" s="79" t="s">
        <v>453</v>
      </c>
      <c r="B541" s="11">
        <v>501</v>
      </c>
      <c r="C541" s="11">
        <v>50107</v>
      </c>
      <c r="D541" s="79" t="s">
        <v>1664</v>
      </c>
      <c r="E541" s="79" t="s">
        <v>1665</v>
      </c>
      <c r="F541" s="11" t="str">
        <f t="shared" si="8"/>
        <v>1399-Sơn Thủy 12</v>
      </c>
      <c r="G541" s="99">
        <v>43956</v>
      </c>
      <c r="H541" s="99"/>
      <c r="I541" s="11"/>
      <c r="J541" s="11"/>
    </row>
    <row r="542" spans="1:10" x14ac:dyDescent="0.2">
      <c r="A542" s="79" t="s">
        <v>453</v>
      </c>
      <c r="B542" s="11">
        <v>501</v>
      </c>
      <c r="C542" s="11">
        <v>50107</v>
      </c>
      <c r="D542" s="79" t="s">
        <v>1666</v>
      </c>
      <c r="E542" s="79" t="s">
        <v>1641</v>
      </c>
      <c r="F542" s="11" t="str">
        <f t="shared" si="8"/>
        <v>140-Sơn Thủy 1</v>
      </c>
      <c r="G542" s="99">
        <v>40909</v>
      </c>
      <c r="H542" s="99">
        <v>44561</v>
      </c>
      <c r="I542" s="11"/>
      <c r="J542" s="11"/>
    </row>
    <row r="543" spans="1:10" x14ac:dyDescent="0.2">
      <c r="A543" s="79" t="s">
        <v>453</v>
      </c>
      <c r="B543" s="11">
        <v>501</v>
      </c>
      <c r="C543" s="11">
        <v>50107</v>
      </c>
      <c r="D543" s="79" t="s">
        <v>1667</v>
      </c>
      <c r="E543" s="79" t="s">
        <v>1668</v>
      </c>
      <c r="F543" s="11" t="str">
        <f t="shared" si="8"/>
        <v>1400-Sơn Thủy Đông 1</v>
      </c>
      <c r="G543" s="99">
        <v>43956</v>
      </c>
      <c r="H543" s="99"/>
      <c r="I543" s="11"/>
      <c r="J543" s="11"/>
    </row>
    <row r="544" spans="1:10" x14ac:dyDescent="0.2">
      <c r="A544" s="79" t="s">
        <v>453</v>
      </c>
      <c r="B544" s="11">
        <v>501</v>
      </c>
      <c r="C544" s="11">
        <v>50107</v>
      </c>
      <c r="D544" s="79" t="s">
        <v>1669</v>
      </c>
      <c r="E544" s="79" t="s">
        <v>1670</v>
      </c>
      <c r="F544" s="11" t="str">
        <f t="shared" si="8"/>
        <v>1401-Sơn Thủy Đông 2</v>
      </c>
      <c r="G544" s="99">
        <v>43956</v>
      </c>
      <c r="H544" s="99"/>
      <c r="I544" s="11"/>
      <c r="J544" s="11"/>
    </row>
    <row r="545" spans="1:10" x14ac:dyDescent="0.2">
      <c r="A545" s="79" t="s">
        <v>453</v>
      </c>
      <c r="B545" s="11">
        <v>501</v>
      </c>
      <c r="C545" s="11">
        <v>50107</v>
      </c>
      <c r="D545" s="79" t="s">
        <v>1671</v>
      </c>
      <c r="E545" s="79" t="s">
        <v>1672</v>
      </c>
      <c r="F545" s="11" t="str">
        <f t="shared" si="8"/>
        <v>1402-Sơn Thủy Đông 3</v>
      </c>
      <c r="G545" s="99">
        <v>43956</v>
      </c>
      <c r="H545" s="99"/>
      <c r="I545" s="11"/>
      <c r="J545" s="11"/>
    </row>
    <row r="546" spans="1:10" x14ac:dyDescent="0.2">
      <c r="A546" s="79" t="s">
        <v>453</v>
      </c>
      <c r="B546" s="11">
        <v>501</v>
      </c>
      <c r="C546" s="11">
        <v>50107</v>
      </c>
      <c r="D546" s="79" t="s">
        <v>1673</v>
      </c>
      <c r="E546" s="79" t="s">
        <v>1674</v>
      </c>
      <c r="F546" s="11" t="str">
        <f t="shared" si="8"/>
        <v>1403-Sơn Thủy Đông 4</v>
      </c>
      <c r="G546" s="99">
        <v>43956</v>
      </c>
      <c r="H546" s="99"/>
      <c r="I546" s="11"/>
      <c r="J546" s="11"/>
    </row>
    <row r="547" spans="1:10" x14ac:dyDescent="0.2">
      <c r="A547" s="79" t="s">
        <v>453</v>
      </c>
      <c r="B547" s="11">
        <v>501</v>
      </c>
      <c r="C547" s="11">
        <v>50107</v>
      </c>
      <c r="D547" s="79" t="s">
        <v>1675</v>
      </c>
      <c r="E547" s="79" t="s">
        <v>1676</v>
      </c>
      <c r="F547" s="11" t="str">
        <f t="shared" si="8"/>
        <v>1404-Sư Vạn Hạnh (từ Lê Văn Hiến đến Chùa Quan Thế Âm)</v>
      </c>
      <c r="G547" s="99">
        <v>43956</v>
      </c>
      <c r="H547" s="99"/>
      <c r="I547" s="11"/>
      <c r="J547" s="11"/>
    </row>
    <row r="548" spans="1:10" x14ac:dyDescent="0.2">
      <c r="A548" s="79" t="s">
        <v>453</v>
      </c>
      <c r="B548" s="11">
        <v>501</v>
      </c>
      <c r="C548" s="11">
        <v>50107</v>
      </c>
      <c r="D548" s="79" t="s">
        <v>1677</v>
      </c>
      <c r="E548" s="79" t="s">
        <v>1678</v>
      </c>
      <c r="F548" s="11" t="str">
        <f t="shared" si="8"/>
        <v>1405-Tân Lưu</v>
      </c>
      <c r="G548" s="99">
        <v>43956</v>
      </c>
      <c r="H548" s="99"/>
      <c r="I548" s="11"/>
      <c r="J548" s="11"/>
    </row>
    <row r="549" spans="1:10" x14ac:dyDescent="0.2">
      <c r="A549" s="79" t="s">
        <v>453</v>
      </c>
      <c r="B549" s="11">
        <v>501</v>
      </c>
      <c r="C549" s="11">
        <v>50107</v>
      </c>
      <c r="D549" s="79" t="s">
        <v>1679</v>
      </c>
      <c r="E549" s="79" t="s">
        <v>1680</v>
      </c>
      <c r="F549" s="11" t="str">
        <f t="shared" si="8"/>
        <v>1406-Tân Trà</v>
      </c>
      <c r="G549" s="99">
        <v>43956</v>
      </c>
      <c r="H549" s="99"/>
      <c r="I549" s="11"/>
      <c r="J549" s="11"/>
    </row>
    <row r="550" spans="1:10" x14ac:dyDescent="0.2">
      <c r="A550" s="79" t="s">
        <v>453</v>
      </c>
      <c r="B550" s="11">
        <v>501</v>
      </c>
      <c r="C550" s="11">
        <v>50107</v>
      </c>
      <c r="D550" s="79" t="s">
        <v>1681</v>
      </c>
      <c r="E550" s="79" t="s">
        <v>1682</v>
      </c>
      <c r="F550" s="11" t="str">
        <f t="shared" si="8"/>
        <v>1407-Tây Sơn</v>
      </c>
      <c r="G550" s="99">
        <v>43956</v>
      </c>
      <c r="H550" s="99"/>
      <c r="I550" s="11"/>
      <c r="J550" s="11"/>
    </row>
    <row r="551" spans="1:10" x14ac:dyDescent="0.2">
      <c r="A551" s="79" t="s">
        <v>453</v>
      </c>
      <c r="B551" s="11">
        <v>501</v>
      </c>
      <c r="C551" s="11">
        <v>50107</v>
      </c>
      <c r="D551" s="79" t="s">
        <v>1683</v>
      </c>
      <c r="E551" s="79" t="s">
        <v>853</v>
      </c>
      <c r="F551" s="11" t="str">
        <f t="shared" si="8"/>
        <v>1408-Tôn Thất Thiệp</v>
      </c>
      <c r="G551" s="99">
        <v>43956</v>
      </c>
      <c r="H551" s="99"/>
      <c r="I551" s="11"/>
      <c r="J551" s="11"/>
    </row>
    <row r="552" spans="1:10" x14ac:dyDescent="0.2">
      <c r="A552" s="79" t="s">
        <v>453</v>
      </c>
      <c r="B552" s="11">
        <v>501</v>
      </c>
      <c r="C552" s="11">
        <v>50107</v>
      </c>
      <c r="D552" s="79" t="s">
        <v>1684</v>
      </c>
      <c r="E552" s="79" t="s">
        <v>1685</v>
      </c>
      <c r="F552" s="11" t="str">
        <f t="shared" si="8"/>
        <v>1409-Tùng Thiện Vương</v>
      </c>
      <c r="G552" s="99">
        <v>43956</v>
      </c>
      <c r="H552" s="99"/>
      <c r="I552" s="11"/>
      <c r="J552" s="11"/>
    </row>
    <row r="553" spans="1:10" x14ac:dyDescent="0.2">
      <c r="A553" s="79" t="s">
        <v>453</v>
      </c>
      <c r="B553" s="11">
        <v>501</v>
      </c>
      <c r="C553" s="11">
        <v>50107</v>
      </c>
      <c r="D553" s="79" t="s">
        <v>1686</v>
      </c>
      <c r="E553" s="79" t="s">
        <v>1643</v>
      </c>
      <c r="F553" s="11" t="str">
        <f t="shared" si="8"/>
        <v>141-Sơn Thủy 2</v>
      </c>
      <c r="G553" s="99">
        <v>40909</v>
      </c>
      <c r="H553" s="99">
        <v>44561</v>
      </c>
      <c r="I553" s="11"/>
      <c r="J553" s="11"/>
    </row>
    <row r="554" spans="1:10" x14ac:dyDescent="0.2">
      <c r="A554" s="79" t="s">
        <v>453</v>
      </c>
      <c r="B554" s="11">
        <v>501</v>
      </c>
      <c r="C554" s="11">
        <v>50107</v>
      </c>
      <c r="D554" s="79" t="s">
        <v>1687</v>
      </c>
      <c r="E554" s="79" t="s">
        <v>1688</v>
      </c>
      <c r="F554" s="11" t="str">
        <f t="shared" si="8"/>
        <v>1410-Tuy Lý Vương</v>
      </c>
      <c r="G554" s="99">
        <v>43956</v>
      </c>
      <c r="H554" s="99"/>
      <c r="I554" s="11"/>
      <c r="J554" s="11"/>
    </row>
    <row r="555" spans="1:10" x14ac:dyDescent="0.2">
      <c r="A555" s="79" t="s">
        <v>453</v>
      </c>
      <c r="B555" s="11">
        <v>501</v>
      </c>
      <c r="C555" s="11">
        <v>50107</v>
      </c>
      <c r="D555" s="79" t="s">
        <v>1689</v>
      </c>
      <c r="E555" s="79" t="s">
        <v>1690</v>
      </c>
      <c r="F555" s="11" t="str">
        <f t="shared" si="8"/>
        <v>1411-Thái Văn A</v>
      </c>
      <c r="G555" s="99">
        <v>43956</v>
      </c>
      <c r="H555" s="99"/>
      <c r="I555" s="11"/>
      <c r="J555" s="11"/>
    </row>
    <row r="556" spans="1:10" x14ac:dyDescent="0.2">
      <c r="A556" s="79" t="s">
        <v>453</v>
      </c>
      <c r="B556" s="11">
        <v>501</v>
      </c>
      <c r="C556" s="11">
        <v>50107</v>
      </c>
      <c r="D556" s="79" t="s">
        <v>1691</v>
      </c>
      <c r="E556" s="79" t="s">
        <v>1692</v>
      </c>
      <c r="F556" s="11" t="str">
        <f t="shared" si="8"/>
        <v>1412-Thép Mới</v>
      </c>
      <c r="G556" s="99">
        <v>43956</v>
      </c>
      <c r="H556" s="99"/>
      <c r="I556" s="11"/>
      <c r="J556" s="11"/>
    </row>
    <row r="557" spans="1:10" x14ac:dyDescent="0.2">
      <c r="A557" s="79" t="s">
        <v>453</v>
      </c>
      <c r="B557" s="11">
        <v>501</v>
      </c>
      <c r="C557" s="11">
        <v>50107</v>
      </c>
      <c r="D557" s="79" t="s">
        <v>1693</v>
      </c>
      <c r="E557" s="79" t="s">
        <v>924</v>
      </c>
      <c r="F557" s="11" t="str">
        <f t="shared" si="8"/>
        <v>1413-Thích Phước Huệ</v>
      </c>
      <c r="G557" s="99">
        <v>43956</v>
      </c>
      <c r="H557" s="99"/>
      <c r="I557" s="11"/>
      <c r="J557" s="11"/>
    </row>
    <row r="558" spans="1:10" x14ac:dyDescent="0.2">
      <c r="A558" s="79" t="s">
        <v>453</v>
      </c>
      <c r="B558" s="11">
        <v>501</v>
      </c>
      <c r="C558" s="11">
        <v>50107</v>
      </c>
      <c r="D558" s="79" t="s">
        <v>1694</v>
      </c>
      <c r="E558" s="79" t="s">
        <v>1695</v>
      </c>
      <c r="F558" s="11" t="str">
        <f t="shared" si="8"/>
        <v>1414-Thổ Sơn 1</v>
      </c>
      <c r="G558" s="99">
        <v>43956</v>
      </c>
      <c r="H558" s="99"/>
      <c r="I558" s="11"/>
      <c r="J558" s="11"/>
    </row>
    <row r="559" spans="1:10" x14ac:dyDescent="0.2">
      <c r="A559" s="79" t="s">
        <v>453</v>
      </c>
      <c r="B559" s="11">
        <v>501</v>
      </c>
      <c r="C559" s="11">
        <v>50107</v>
      </c>
      <c r="D559" s="79" t="s">
        <v>1696</v>
      </c>
      <c r="E559" s="79" t="s">
        <v>1697</v>
      </c>
      <c r="F559" s="11" t="str">
        <f t="shared" si="8"/>
        <v>1415-Thổ Sơn 2</v>
      </c>
      <c r="G559" s="99">
        <v>43956</v>
      </c>
      <c r="H559" s="99"/>
      <c r="I559" s="11"/>
      <c r="J559" s="11"/>
    </row>
    <row r="560" spans="1:10" x14ac:dyDescent="0.2">
      <c r="A560" s="79" t="s">
        <v>453</v>
      </c>
      <c r="B560" s="11">
        <v>501</v>
      </c>
      <c r="C560" s="11">
        <v>50107</v>
      </c>
      <c r="D560" s="79" t="s">
        <v>1698</v>
      </c>
      <c r="E560" s="79" t="s">
        <v>1699</v>
      </c>
      <c r="F560" s="11" t="str">
        <f t="shared" si="8"/>
        <v>1416-Thủy Sơn 1</v>
      </c>
      <c r="G560" s="99">
        <v>43956</v>
      </c>
      <c r="H560" s="99"/>
      <c r="I560" s="11"/>
      <c r="J560" s="11"/>
    </row>
    <row r="561" spans="1:10" x14ac:dyDescent="0.2">
      <c r="A561" s="79" t="s">
        <v>453</v>
      </c>
      <c r="B561" s="11">
        <v>501</v>
      </c>
      <c r="C561" s="11">
        <v>50107</v>
      </c>
      <c r="D561" s="79" t="s">
        <v>1700</v>
      </c>
      <c r="E561" s="79" t="s">
        <v>1701</v>
      </c>
      <c r="F561" s="11" t="str">
        <f t="shared" si="8"/>
        <v>1417-Thủy Sơn 2</v>
      </c>
      <c r="G561" s="99">
        <v>43956</v>
      </c>
      <c r="H561" s="99"/>
      <c r="I561" s="11"/>
      <c r="J561" s="11"/>
    </row>
    <row r="562" spans="1:10" x14ac:dyDescent="0.2">
      <c r="A562" s="79" t="s">
        <v>453</v>
      </c>
      <c r="B562" s="11">
        <v>501</v>
      </c>
      <c r="C562" s="11">
        <v>50107</v>
      </c>
      <c r="D562" s="79" t="s">
        <v>1702</v>
      </c>
      <c r="E562" s="79" t="s">
        <v>1703</v>
      </c>
      <c r="F562" s="11" t="str">
        <f t="shared" si="8"/>
        <v>1418-Thủy Sơn 3</v>
      </c>
      <c r="G562" s="99">
        <v>43956</v>
      </c>
      <c r="H562" s="99"/>
      <c r="I562" s="11"/>
      <c r="J562" s="11"/>
    </row>
    <row r="563" spans="1:10" x14ac:dyDescent="0.2">
      <c r="A563" s="79" t="s">
        <v>453</v>
      </c>
      <c r="B563" s="11">
        <v>501</v>
      </c>
      <c r="C563" s="11">
        <v>50107</v>
      </c>
      <c r="D563" s="79" t="s">
        <v>1704</v>
      </c>
      <c r="E563" s="79" t="s">
        <v>1705</v>
      </c>
      <c r="F563" s="11" t="str">
        <f t="shared" si="8"/>
        <v>1419-Thủy Sơn 4</v>
      </c>
      <c r="G563" s="99">
        <v>43956</v>
      </c>
      <c r="H563" s="99"/>
      <c r="I563" s="11"/>
      <c r="J563" s="11"/>
    </row>
    <row r="564" spans="1:10" x14ac:dyDescent="0.2">
      <c r="A564" s="79" t="s">
        <v>453</v>
      </c>
      <c r="B564" s="11">
        <v>501</v>
      </c>
      <c r="C564" s="11">
        <v>50107</v>
      </c>
      <c r="D564" s="79" t="s">
        <v>1706</v>
      </c>
      <c r="E564" s="79" t="s">
        <v>1647</v>
      </c>
      <c r="F564" s="11" t="str">
        <f t="shared" si="8"/>
        <v>142-Sơn Thủy 3</v>
      </c>
      <c r="G564" s="99">
        <v>40909</v>
      </c>
      <c r="H564" s="99">
        <v>44561</v>
      </c>
      <c r="I564" s="11"/>
      <c r="J564" s="11"/>
    </row>
    <row r="565" spans="1:10" x14ac:dyDescent="0.2">
      <c r="A565" s="79" t="s">
        <v>453</v>
      </c>
      <c r="B565" s="11">
        <v>501</v>
      </c>
      <c r="C565" s="11">
        <v>50107</v>
      </c>
      <c r="D565" s="79" t="s">
        <v>1707</v>
      </c>
      <c r="E565" s="79" t="s">
        <v>1708</v>
      </c>
      <c r="F565" s="11" t="str">
        <f t="shared" si="8"/>
        <v>1420-Thủy Sơn 5</v>
      </c>
      <c r="G565" s="99">
        <v>43956</v>
      </c>
      <c r="H565" s="99"/>
      <c r="I565" s="11"/>
      <c r="J565" s="11"/>
    </row>
    <row r="566" spans="1:10" x14ac:dyDescent="0.2">
      <c r="A566" s="79" t="s">
        <v>453</v>
      </c>
      <c r="B566" s="11">
        <v>501</v>
      </c>
      <c r="C566" s="11">
        <v>50107</v>
      </c>
      <c r="D566" s="79" t="s">
        <v>1709</v>
      </c>
      <c r="E566" s="79" t="s">
        <v>1710</v>
      </c>
      <c r="F566" s="11" t="str">
        <f t="shared" si="8"/>
        <v>1421-Thủy Sơn 6</v>
      </c>
      <c r="G566" s="99">
        <v>43956</v>
      </c>
      <c r="H566" s="99"/>
      <c r="I566" s="11"/>
      <c r="J566" s="11"/>
    </row>
    <row r="567" spans="1:10" x14ac:dyDescent="0.2">
      <c r="A567" s="79" t="s">
        <v>453</v>
      </c>
      <c r="B567" s="11">
        <v>501</v>
      </c>
      <c r="C567" s="11">
        <v>50107</v>
      </c>
      <c r="D567" s="79" t="s">
        <v>1711</v>
      </c>
      <c r="E567" s="79" t="s">
        <v>1712</v>
      </c>
      <c r="F567" s="11" t="str">
        <f t="shared" si="8"/>
        <v>1422-Thượng Đức</v>
      </c>
      <c r="G567" s="99">
        <v>43956</v>
      </c>
      <c r="H567" s="99"/>
      <c r="I567" s="11"/>
      <c r="J567" s="11"/>
    </row>
    <row r="568" spans="1:10" x14ac:dyDescent="0.2">
      <c r="A568" s="79" t="s">
        <v>453</v>
      </c>
      <c r="B568" s="11">
        <v>501</v>
      </c>
      <c r="C568" s="11">
        <v>50107</v>
      </c>
      <c r="D568" s="79" t="s">
        <v>1713</v>
      </c>
      <c r="E568" s="79" t="s">
        <v>1714</v>
      </c>
      <c r="F568" s="11" t="str">
        <f t="shared" si="8"/>
        <v>1423-Trà Khê 1</v>
      </c>
      <c r="G568" s="99">
        <v>43956</v>
      </c>
      <c r="H568" s="99"/>
      <c r="I568" s="11"/>
      <c r="J568" s="11"/>
    </row>
    <row r="569" spans="1:10" x14ac:dyDescent="0.2">
      <c r="A569" s="79" t="s">
        <v>453</v>
      </c>
      <c r="B569" s="11">
        <v>501</v>
      </c>
      <c r="C569" s="11">
        <v>50107</v>
      </c>
      <c r="D569" s="79" t="s">
        <v>1715</v>
      </c>
      <c r="E569" s="79" t="s">
        <v>1716</v>
      </c>
      <c r="F569" s="11" t="str">
        <f t="shared" si="8"/>
        <v>1424-Trà Khê 2</v>
      </c>
      <c r="G569" s="99">
        <v>43956</v>
      </c>
      <c r="H569" s="99"/>
      <c r="I569" s="11"/>
      <c r="J569" s="11"/>
    </row>
    <row r="570" spans="1:10" x14ac:dyDescent="0.2">
      <c r="A570" s="79" t="s">
        <v>453</v>
      </c>
      <c r="B570" s="11">
        <v>501</v>
      </c>
      <c r="C570" s="11">
        <v>50107</v>
      </c>
      <c r="D570" s="79" t="s">
        <v>1717</v>
      </c>
      <c r="E570" s="79" t="s">
        <v>1718</v>
      </c>
      <c r="F570" s="11" t="str">
        <f t="shared" si="8"/>
        <v>1425-Trà Khê 3</v>
      </c>
      <c r="G570" s="99">
        <v>43956</v>
      </c>
      <c r="H570" s="99"/>
      <c r="I570" s="11"/>
      <c r="J570" s="11"/>
    </row>
    <row r="571" spans="1:10" x14ac:dyDescent="0.2">
      <c r="A571" s="79" t="s">
        <v>453</v>
      </c>
      <c r="B571" s="11">
        <v>501</v>
      </c>
      <c r="C571" s="11">
        <v>50107</v>
      </c>
      <c r="D571" s="79" t="s">
        <v>1719</v>
      </c>
      <c r="E571" s="79" t="s">
        <v>1720</v>
      </c>
      <c r="F571" s="11" t="str">
        <f t="shared" si="8"/>
        <v>1426-Trà Khê 4</v>
      </c>
      <c r="G571" s="99">
        <v>43956</v>
      </c>
      <c r="H571" s="99"/>
      <c r="I571" s="11"/>
      <c r="J571" s="11"/>
    </row>
    <row r="572" spans="1:10" x14ac:dyDescent="0.2">
      <c r="A572" s="79" t="s">
        <v>453</v>
      </c>
      <c r="B572" s="11">
        <v>501</v>
      </c>
      <c r="C572" s="11">
        <v>50107</v>
      </c>
      <c r="D572" s="79" t="s">
        <v>1721</v>
      </c>
      <c r="E572" s="79" t="s">
        <v>1722</v>
      </c>
      <c r="F572" s="11" t="str">
        <f t="shared" si="8"/>
        <v>1427-Trà Khê 5</v>
      </c>
      <c r="G572" s="99">
        <v>43956</v>
      </c>
      <c r="H572" s="99"/>
      <c r="I572" s="11"/>
      <c r="J572" s="11"/>
    </row>
    <row r="573" spans="1:10" x14ac:dyDescent="0.2">
      <c r="A573" s="79" t="s">
        <v>453</v>
      </c>
      <c r="B573" s="11">
        <v>501</v>
      </c>
      <c r="C573" s="11">
        <v>50107</v>
      </c>
      <c r="D573" s="79" t="s">
        <v>1723</v>
      </c>
      <c r="E573" s="79" t="s">
        <v>1724</v>
      </c>
      <c r="F573" s="11" t="str">
        <f t="shared" si="8"/>
        <v>1428-Trà Khê 6</v>
      </c>
      <c r="G573" s="99">
        <v>43956</v>
      </c>
      <c r="H573" s="99"/>
      <c r="I573" s="11"/>
      <c r="J573" s="11"/>
    </row>
    <row r="574" spans="1:10" x14ac:dyDescent="0.2">
      <c r="A574" s="79" t="s">
        <v>453</v>
      </c>
      <c r="B574" s="11">
        <v>501</v>
      </c>
      <c r="C574" s="11">
        <v>50107</v>
      </c>
      <c r="D574" s="79" t="s">
        <v>1725</v>
      </c>
      <c r="E574" s="79" t="s">
        <v>1726</v>
      </c>
      <c r="F574" s="11" t="str">
        <f t="shared" si="8"/>
        <v>1429-Trà Khê 7</v>
      </c>
      <c r="G574" s="99">
        <v>43956</v>
      </c>
      <c r="H574" s="99"/>
      <c r="I574" s="11"/>
      <c r="J574" s="11"/>
    </row>
    <row r="575" spans="1:10" x14ac:dyDescent="0.2">
      <c r="A575" s="79" t="s">
        <v>453</v>
      </c>
      <c r="B575" s="11">
        <v>501</v>
      </c>
      <c r="C575" s="11">
        <v>50107</v>
      </c>
      <c r="D575" s="79" t="s">
        <v>1727</v>
      </c>
      <c r="E575" s="79" t="s">
        <v>1649</v>
      </c>
      <c r="F575" s="11" t="str">
        <f t="shared" si="8"/>
        <v>143-Sơn Thủy 4</v>
      </c>
      <c r="G575" s="99">
        <v>40909</v>
      </c>
      <c r="H575" s="99">
        <v>44561</v>
      </c>
      <c r="I575" s="11"/>
      <c r="J575" s="11"/>
    </row>
    <row r="576" spans="1:10" x14ac:dyDescent="0.2">
      <c r="A576" s="79" t="s">
        <v>453</v>
      </c>
      <c r="B576" s="11">
        <v>501</v>
      </c>
      <c r="C576" s="11">
        <v>50107</v>
      </c>
      <c r="D576" s="79" t="s">
        <v>1728</v>
      </c>
      <c r="E576" s="79" t="s">
        <v>1729</v>
      </c>
      <c r="F576" s="11" t="str">
        <f t="shared" si="8"/>
        <v>1430-Trà Khê 8</v>
      </c>
      <c r="G576" s="99">
        <v>43956</v>
      </c>
      <c r="H576" s="99"/>
      <c r="I576" s="11"/>
      <c r="J576" s="11"/>
    </row>
    <row r="577" spans="1:10" x14ac:dyDescent="0.2">
      <c r="A577" s="79" t="s">
        <v>453</v>
      </c>
      <c r="B577" s="11">
        <v>501</v>
      </c>
      <c r="C577" s="11">
        <v>50107</v>
      </c>
      <c r="D577" s="79" t="s">
        <v>1730</v>
      </c>
      <c r="E577" s="79" t="s">
        <v>1731</v>
      </c>
      <c r="F577" s="11" t="str">
        <f t="shared" si="8"/>
        <v>1431-Trà Khê 9</v>
      </c>
      <c r="G577" s="99">
        <v>43956</v>
      </c>
      <c r="H577" s="99"/>
      <c r="I577" s="11"/>
      <c r="J577" s="11"/>
    </row>
    <row r="578" spans="1:10" x14ac:dyDescent="0.2">
      <c r="A578" s="79" t="s">
        <v>453</v>
      </c>
      <c r="B578" s="11">
        <v>501</v>
      </c>
      <c r="C578" s="11">
        <v>50107</v>
      </c>
      <c r="D578" s="79" t="s">
        <v>1732</v>
      </c>
      <c r="E578" s="79" t="s">
        <v>1733</v>
      </c>
      <c r="F578" s="11" t="str">
        <f t="shared" ref="F578:F641" si="9">D578&amp;"-"&amp;E578</f>
        <v>1432-Trà Lộ</v>
      </c>
      <c r="G578" s="99">
        <v>43956</v>
      </c>
      <c r="H578" s="99"/>
      <c r="I578" s="11"/>
      <c r="J578" s="11"/>
    </row>
    <row r="579" spans="1:10" x14ac:dyDescent="0.2">
      <c r="A579" s="79" t="s">
        <v>453</v>
      </c>
      <c r="B579" s="11">
        <v>501</v>
      </c>
      <c r="C579" s="11">
        <v>50107</v>
      </c>
      <c r="D579" s="79" t="s">
        <v>1734</v>
      </c>
      <c r="E579" s="79" t="s">
        <v>1735</v>
      </c>
      <c r="F579" s="11" t="str">
        <f t="shared" si="9"/>
        <v>1433-Trần Bạch Đằng</v>
      </c>
      <c r="G579" s="99">
        <v>43956</v>
      </c>
      <c r="H579" s="99"/>
      <c r="I579" s="11"/>
      <c r="J579" s="11"/>
    </row>
    <row r="580" spans="1:10" x14ac:dyDescent="0.2">
      <c r="A580" s="79" t="s">
        <v>453</v>
      </c>
      <c r="B580" s="11">
        <v>501</v>
      </c>
      <c r="C580" s="11">
        <v>50107</v>
      </c>
      <c r="D580" s="79" t="s">
        <v>1736</v>
      </c>
      <c r="E580" s="79" t="s">
        <v>1737</v>
      </c>
      <c r="F580" s="11" t="str">
        <f t="shared" si="9"/>
        <v>1434-Trần Đại Nghĩa</v>
      </c>
      <c r="G580" s="99">
        <v>43956</v>
      </c>
      <c r="H580" s="99"/>
      <c r="I580" s="11"/>
      <c r="J580" s="11"/>
    </row>
    <row r="581" spans="1:10" x14ac:dyDescent="0.2">
      <c r="A581" s="79" t="s">
        <v>453</v>
      </c>
      <c r="B581" s="11">
        <v>501</v>
      </c>
      <c r="C581" s="11">
        <v>50107</v>
      </c>
      <c r="D581" s="79" t="s">
        <v>1738</v>
      </c>
      <c r="E581" s="79" t="s">
        <v>1739</v>
      </c>
      <c r="F581" s="11" t="str">
        <f t="shared" si="9"/>
        <v>1435-Trần Hoành (từ Lê Văn Hiến đến Nguyễn Đình Chiểu)</v>
      </c>
      <c r="G581" s="99">
        <v>43956</v>
      </c>
      <c r="H581" s="99"/>
      <c r="I581" s="11"/>
      <c r="J581" s="11"/>
    </row>
    <row r="582" spans="1:10" x14ac:dyDescent="0.2">
      <c r="A582" s="79" t="s">
        <v>453</v>
      </c>
      <c r="B582" s="11">
        <v>501</v>
      </c>
      <c r="C582" s="11">
        <v>50107</v>
      </c>
      <c r="D582" s="79" t="s">
        <v>1740</v>
      </c>
      <c r="E582" s="79" t="s">
        <v>1741</v>
      </c>
      <c r="F582" s="11" t="str">
        <f t="shared" si="9"/>
        <v>1436-Trần Hữu Dực</v>
      </c>
      <c r="G582" s="99">
        <v>43956</v>
      </c>
      <c r="H582" s="99"/>
      <c r="I582" s="11"/>
      <c r="J582" s="11"/>
    </row>
    <row r="583" spans="1:10" x14ac:dyDescent="0.2">
      <c r="A583" s="79" t="s">
        <v>453</v>
      </c>
      <c r="B583" s="11">
        <v>501</v>
      </c>
      <c r="C583" s="11">
        <v>50107</v>
      </c>
      <c r="D583" s="79" t="s">
        <v>1742</v>
      </c>
      <c r="E583" s="79" t="s">
        <v>1743</v>
      </c>
      <c r="F583" s="11" t="str">
        <f t="shared" si="9"/>
        <v>1437-Trần Hữu Độ</v>
      </c>
      <c r="G583" s="99">
        <v>43956</v>
      </c>
      <c r="H583" s="99"/>
      <c r="I583" s="11"/>
      <c r="J583" s="11"/>
    </row>
    <row r="584" spans="1:10" x14ac:dyDescent="0.2">
      <c r="A584" s="79" t="s">
        <v>453</v>
      </c>
      <c r="B584" s="11">
        <v>501</v>
      </c>
      <c r="C584" s="11">
        <v>50107</v>
      </c>
      <c r="D584" s="79" t="s">
        <v>1744</v>
      </c>
      <c r="E584" s="79" t="s">
        <v>855</v>
      </c>
      <c r="F584" s="11" t="str">
        <f t="shared" si="9"/>
        <v>1438-Trần Khánh Dư</v>
      </c>
      <c r="G584" s="99">
        <v>43956</v>
      </c>
      <c r="H584" s="99"/>
      <c r="I584" s="11"/>
      <c r="J584" s="11"/>
    </row>
    <row r="585" spans="1:10" x14ac:dyDescent="0.2">
      <c r="A585" s="79" t="s">
        <v>453</v>
      </c>
      <c r="B585" s="11">
        <v>501</v>
      </c>
      <c r="C585" s="11">
        <v>50107</v>
      </c>
      <c r="D585" s="79" t="s">
        <v>1745</v>
      </c>
      <c r="E585" s="79" t="s">
        <v>1746</v>
      </c>
      <c r="F585" s="11" t="str">
        <f t="shared" si="9"/>
        <v>1439-Trần Quốc Hoàn</v>
      </c>
      <c r="G585" s="99">
        <v>43956</v>
      </c>
      <c r="H585" s="99"/>
      <c r="I585" s="11"/>
      <c r="J585" s="11"/>
    </row>
    <row r="586" spans="1:10" x14ac:dyDescent="0.2">
      <c r="A586" s="79" t="s">
        <v>453</v>
      </c>
      <c r="B586" s="11">
        <v>501</v>
      </c>
      <c r="C586" s="11">
        <v>50107</v>
      </c>
      <c r="D586" s="79" t="s">
        <v>1747</v>
      </c>
      <c r="E586" s="79" t="s">
        <v>1651</v>
      </c>
      <c r="F586" s="11" t="str">
        <f t="shared" si="9"/>
        <v>144-Sơn Thủy 5</v>
      </c>
      <c r="G586" s="99">
        <v>40909</v>
      </c>
      <c r="H586" s="99">
        <v>44561</v>
      </c>
      <c r="I586" s="11"/>
      <c r="J586" s="11"/>
    </row>
    <row r="587" spans="1:10" x14ac:dyDescent="0.2">
      <c r="A587" s="79" t="s">
        <v>453</v>
      </c>
      <c r="B587" s="11">
        <v>501</v>
      </c>
      <c r="C587" s="11">
        <v>50107</v>
      </c>
      <c r="D587" s="79" t="s">
        <v>1748</v>
      </c>
      <c r="E587" s="79" t="s">
        <v>1749</v>
      </c>
      <c r="F587" s="11" t="str">
        <f t="shared" si="9"/>
        <v>1440-Trần Quốc Vượng</v>
      </c>
      <c r="G587" s="99">
        <v>43956</v>
      </c>
      <c r="H587" s="99"/>
      <c r="I587" s="11"/>
      <c r="J587" s="11"/>
    </row>
    <row r="588" spans="1:10" x14ac:dyDescent="0.2">
      <c r="A588" s="79" t="s">
        <v>453</v>
      </c>
      <c r="B588" s="11">
        <v>501</v>
      </c>
      <c r="C588" s="11">
        <v>50107</v>
      </c>
      <c r="D588" s="79" t="s">
        <v>1750</v>
      </c>
      <c r="E588" s="79" t="s">
        <v>857</v>
      </c>
      <c r="F588" s="11" t="str">
        <f t="shared" si="9"/>
        <v>1441-Trần Thị Lý</v>
      </c>
      <c r="G588" s="99">
        <v>43956</v>
      </c>
      <c r="H588" s="99"/>
      <c r="I588" s="11"/>
      <c r="J588" s="11"/>
    </row>
    <row r="589" spans="1:10" x14ac:dyDescent="0.2">
      <c r="A589" s="79" t="s">
        <v>453</v>
      </c>
      <c r="B589" s="11">
        <v>501</v>
      </c>
      <c r="C589" s="11">
        <v>50107</v>
      </c>
      <c r="D589" s="79" t="s">
        <v>1751</v>
      </c>
      <c r="E589" s="79" t="s">
        <v>1752</v>
      </c>
      <c r="F589" s="11" t="str">
        <f t="shared" si="9"/>
        <v>1442-Trần Trọng Khiêm</v>
      </c>
      <c r="G589" s="99">
        <v>43956</v>
      </c>
      <c r="H589" s="99"/>
      <c r="I589" s="11"/>
      <c r="J589" s="11"/>
    </row>
    <row r="590" spans="1:10" x14ac:dyDescent="0.2">
      <c r="A590" s="79" t="s">
        <v>453</v>
      </c>
      <c r="B590" s="11">
        <v>501</v>
      </c>
      <c r="C590" s="11">
        <v>50107</v>
      </c>
      <c r="D590" s="79" t="s">
        <v>1753</v>
      </c>
      <c r="E590" s="79" t="s">
        <v>859</v>
      </c>
      <c r="F590" s="11" t="str">
        <f t="shared" si="9"/>
        <v>1443-Trần Văn Dư</v>
      </c>
      <c r="G590" s="99">
        <v>43956</v>
      </c>
      <c r="H590" s="99"/>
      <c r="I590" s="11"/>
      <c r="J590" s="11"/>
    </row>
    <row r="591" spans="1:10" x14ac:dyDescent="0.2">
      <c r="A591" s="79" t="s">
        <v>453</v>
      </c>
      <c r="B591" s="11">
        <v>501</v>
      </c>
      <c r="C591" s="11">
        <v>50107</v>
      </c>
      <c r="D591" s="79" t="s">
        <v>1754</v>
      </c>
      <c r="E591" s="79" t="s">
        <v>1755</v>
      </c>
      <c r="F591" s="11" t="str">
        <f t="shared" si="9"/>
        <v>1444-Trần Văn Đán</v>
      </c>
      <c r="G591" s="99">
        <v>43956</v>
      </c>
      <c r="H591" s="99"/>
      <c r="I591" s="11"/>
      <c r="J591" s="11"/>
    </row>
    <row r="592" spans="1:10" x14ac:dyDescent="0.2">
      <c r="A592" s="79" t="s">
        <v>453</v>
      </c>
      <c r="B592" s="11">
        <v>501</v>
      </c>
      <c r="C592" s="11">
        <v>50107</v>
      </c>
      <c r="D592" s="79" t="s">
        <v>1756</v>
      </c>
      <c r="E592" s="79" t="s">
        <v>1757</v>
      </c>
      <c r="F592" s="11" t="str">
        <f t="shared" si="9"/>
        <v>1445-Trần Văn Giảng</v>
      </c>
      <c r="G592" s="99">
        <v>43956</v>
      </c>
      <c r="H592" s="99"/>
      <c r="I592" s="11"/>
      <c r="J592" s="11"/>
    </row>
    <row r="593" spans="1:10" x14ac:dyDescent="0.2">
      <c r="A593" s="79" t="s">
        <v>453</v>
      </c>
      <c r="B593" s="11">
        <v>501</v>
      </c>
      <c r="C593" s="11">
        <v>50107</v>
      </c>
      <c r="D593" s="79" t="s">
        <v>1758</v>
      </c>
      <c r="E593" s="79" t="s">
        <v>1759</v>
      </c>
      <c r="F593" s="11" t="str">
        <f t="shared" si="9"/>
        <v>1446-Trần Văn Hai</v>
      </c>
      <c r="G593" s="99">
        <v>43956</v>
      </c>
      <c r="H593" s="99"/>
      <c r="I593" s="11"/>
      <c r="J593" s="11"/>
    </row>
    <row r="594" spans="1:10" x14ac:dyDescent="0.2">
      <c r="A594" s="79" t="s">
        <v>453</v>
      </c>
      <c r="B594" s="11">
        <v>501</v>
      </c>
      <c r="C594" s="11">
        <v>50107</v>
      </c>
      <c r="D594" s="79" t="s">
        <v>1760</v>
      </c>
      <c r="E594" s="79" t="s">
        <v>1761</v>
      </c>
      <c r="F594" s="11" t="str">
        <f t="shared" si="9"/>
        <v>1447-Trần Văn Thành</v>
      </c>
      <c r="G594" s="99">
        <v>43956</v>
      </c>
      <c r="H594" s="99"/>
      <c r="I594" s="11"/>
      <c r="J594" s="11"/>
    </row>
    <row r="595" spans="1:10" x14ac:dyDescent="0.2">
      <c r="A595" s="79" t="s">
        <v>453</v>
      </c>
      <c r="B595" s="11">
        <v>501</v>
      </c>
      <c r="C595" s="11">
        <v>50107</v>
      </c>
      <c r="D595" s="79" t="s">
        <v>1762</v>
      </c>
      <c r="E595" s="79" t="s">
        <v>1763</v>
      </c>
      <c r="F595" s="11" t="str">
        <f t="shared" si="9"/>
        <v>1448-Trần Xuân Hòa</v>
      </c>
      <c r="G595" s="99">
        <v>43956</v>
      </c>
      <c r="H595" s="99"/>
      <c r="I595" s="11"/>
      <c r="J595" s="11"/>
    </row>
    <row r="596" spans="1:10" x14ac:dyDescent="0.2">
      <c r="A596" s="79" t="s">
        <v>453</v>
      </c>
      <c r="B596" s="11">
        <v>501</v>
      </c>
      <c r="C596" s="11">
        <v>50107</v>
      </c>
      <c r="D596" s="79" t="s">
        <v>1764</v>
      </c>
      <c r="E596" s="79" t="s">
        <v>1765</v>
      </c>
      <c r="F596" s="11" t="str">
        <f t="shared" si="9"/>
        <v>1449-Trịnh Lỗi</v>
      </c>
      <c r="G596" s="99">
        <v>43956</v>
      </c>
      <c r="H596" s="99"/>
      <c r="I596" s="11"/>
      <c r="J596" s="11"/>
    </row>
    <row r="597" spans="1:10" x14ac:dyDescent="0.2">
      <c r="A597" s="79" t="s">
        <v>453</v>
      </c>
      <c r="B597" s="11">
        <v>501</v>
      </c>
      <c r="C597" s="11">
        <v>50107</v>
      </c>
      <c r="D597" s="79" t="s">
        <v>1766</v>
      </c>
      <c r="E597" s="79" t="s">
        <v>1653</v>
      </c>
      <c r="F597" s="11" t="str">
        <f t="shared" si="9"/>
        <v>145-Sơn Thủy 6</v>
      </c>
      <c r="G597" s="99">
        <v>40909</v>
      </c>
      <c r="H597" s="99">
        <v>44561</v>
      </c>
      <c r="I597" s="11"/>
      <c r="J597" s="11"/>
    </row>
    <row r="598" spans="1:10" x14ac:dyDescent="0.2">
      <c r="A598" s="79" t="s">
        <v>453</v>
      </c>
      <c r="B598" s="11">
        <v>501</v>
      </c>
      <c r="C598" s="11">
        <v>50107</v>
      </c>
      <c r="D598" s="79" t="s">
        <v>1767</v>
      </c>
      <c r="E598" s="79" t="s">
        <v>1768</v>
      </c>
      <c r="F598" s="11" t="str">
        <f t="shared" si="9"/>
        <v>1450-Trung Hòa 1</v>
      </c>
      <c r="G598" s="99">
        <v>43956</v>
      </c>
      <c r="H598" s="99"/>
      <c r="I598" s="11"/>
      <c r="J598" s="11"/>
    </row>
    <row r="599" spans="1:10" x14ac:dyDescent="0.2">
      <c r="A599" s="79" t="s">
        <v>453</v>
      </c>
      <c r="B599" s="11">
        <v>501</v>
      </c>
      <c r="C599" s="11">
        <v>50107</v>
      </c>
      <c r="D599" s="79" t="s">
        <v>1769</v>
      </c>
      <c r="E599" s="79" t="s">
        <v>1770</v>
      </c>
      <c r="F599" s="11" t="str">
        <f t="shared" si="9"/>
        <v>1451-Trung Hòa 2</v>
      </c>
      <c r="G599" s="99">
        <v>43956</v>
      </c>
      <c r="H599" s="99"/>
      <c r="I599" s="11"/>
      <c r="J599" s="11"/>
    </row>
    <row r="600" spans="1:10" x14ac:dyDescent="0.2">
      <c r="A600" s="79" t="s">
        <v>453</v>
      </c>
      <c r="B600" s="11">
        <v>501</v>
      </c>
      <c r="C600" s="11">
        <v>50107</v>
      </c>
      <c r="D600" s="79" t="s">
        <v>1771</v>
      </c>
      <c r="E600" s="79" t="s">
        <v>1772</v>
      </c>
      <c r="F600" s="11" t="str">
        <f t="shared" si="9"/>
        <v>1452-Trung Hòa 3</v>
      </c>
      <c r="G600" s="99">
        <v>43956</v>
      </c>
      <c r="H600" s="99"/>
      <c r="I600" s="11"/>
      <c r="J600" s="11"/>
    </row>
    <row r="601" spans="1:10" x14ac:dyDescent="0.2">
      <c r="A601" s="79" t="s">
        <v>453</v>
      </c>
      <c r="B601" s="11">
        <v>501</v>
      </c>
      <c r="C601" s="11">
        <v>50107</v>
      </c>
      <c r="D601" s="79" t="s">
        <v>1773</v>
      </c>
      <c r="E601" s="79" t="s">
        <v>1774</v>
      </c>
      <c r="F601" s="11" t="str">
        <f t="shared" si="9"/>
        <v>1453-Trung Hòa 4</v>
      </c>
      <c r="G601" s="99">
        <v>43956</v>
      </c>
      <c r="H601" s="99"/>
      <c r="I601" s="11"/>
      <c r="J601" s="11"/>
    </row>
    <row r="602" spans="1:10" x14ac:dyDescent="0.2">
      <c r="A602" s="79" t="s">
        <v>453</v>
      </c>
      <c r="B602" s="11">
        <v>501</v>
      </c>
      <c r="C602" s="11">
        <v>50107</v>
      </c>
      <c r="D602" s="79" t="s">
        <v>1775</v>
      </c>
      <c r="E602" s="79" t="s">
        <v>1776</v>
      </c>
      <c r="F602" s="11" t="str">
        <f t="shared" si="9"/>
        <v>1454-Trung Hòa 5</v>
      </c>
      <c r="G602" s="99">
        <v>43956</v>
      </c>
      <c r="H602" s="99"/>
      <c r="I602" s="11"/>
      <c r="J602" s="11"/>
    </row>
    <row r="603" spans="1:10" x14ac:dyDescent="0.2">
      <c r="A603" s="79" t="s">
        <v>453</v>
      </c>
      <c r="B603" s="11">
        <v>501</v>
      </c>
      <c r="C603" s="11">
        <v>50107</v>
      </c>
      <c r="D603" s="79" t="s">
        <v>1777</v>
      </c>
      <c r="E603" s="79" t="s">
        <v>1778</v>
      </c>
      <c r="F603" s="11" t="str">
        <f t="shared" si="9"/>
        <v>1455-Trương Công Hy</v>
      </c>
      <c r="G603" s="99">
        <v>43956</v>
      </c>
      <c r="H603" s="99"/>
      <c r="I603" s="11"/>
      <c r="J603" s="11"/>
    </row>
    <row r="604" spans="1:10" x14ac:dyDescent="0.2">
      <c r="A604" s="79" t="s">
        <v>453</v>
      </c>
      <c r="B604" s="11">
        <v>501</v>
      </c>
      <c r="C604" s="11">
        <v>50107</v>
      </c>
      <c r="D604" s="79" t="s">
        <v>1779</v>
      </c>
      <c r="E604" s="79" t="s">
        <v>1780</v>
      </c>
      <c r="F604" s="11" t="str">
        <f t="shared" si="9"/>
        <v>1456-Trương Đăng Quế</v>
      </c>
      <c r="G604" s="99">
        <v>43956</v>
      </c>
      <c r="H604" s="99"/>
      <c r="I604" s="11"/>
      <c r="J604" s="11"/>
    </row>
    <row r="605" spans="1:10" x14ac:dyDescent="0.2">
      <c r="A605" s="79" t="s">
        <v>453</v>
      </c>
      <c r="B605" s="11">
        <v>501</v>
      </c>
      <c r="C605" s="11">
        <v>50107</v>
      </c>
      <c r="D605" s="79" t="s">
        <v>1781</v>
      </c>
      <c r="E605" s="79" t="s">
        <v>1782</v>
      </c>
      <c r="F605" s="11" t="str">
        <f t="shared" si="9"/>
        <v>1457-Trương Gia Mô</v>
      </c>
      <c r="G605" s="99">
        <v>43956</v>
      </c>
      <c r="H605" s="99"/>
      <c r="I605" s="11"/>
      <c r="J605" s="11"/>
    </row>
    <row r="606" spans="1:10" x14ac:dyDescent="0.2">
      <c r="A606" s="79" t="s">
        <v>453</v>
      </c>
      <c r="B606" s="11">
        <v>501</v>
      </c>
      <c r="C606" s="11">
        <v>50107</v>
      </c>
      <c r="D606" s="79" t="s">
        <v>1783</v>
      </c>
      <c r="E606" s="79" t="s">
        <v>1784</v>
      </c>
      <c r="F606" s="11" t="str">
        <f t="shared" si="9"/>
        <v>1458-Trương Minh Giảng</v>
      </c>
      <c r="G606" s="99">
        <v>43956</v>
      </c>
      <c r="H606" s="99"/>
      <c r="I606" s="11"/>
      <c r="J606" s="11"/>
    </row>
    <row r="607" spans="1:10" x14ac:dyDescent="0.2">
      <c r="A607" s="79" t="s">
        <v>453</v>
      </c>
      <c r="B607" s="11">
        <v>501</v>
      </c>
      <c r="C607" s="11">
        <v>50107</v>
      </c>
      <c r="D607" s="79" t="s">
        <v>1785</v>
      </c>
      <c r="E607" s="79" t="s">
        <v>1786</v>
      </c>
      <c r="F607" s="11" t="str">
        <f t="shared" si="9"/>
        <v>1459-Trường Sa</v>
      </c>
      <c r="G607" s="99">
        <v>43956</v>
      </c>
      <c r="H607" s="99"/>
      <c r="I607" s="11"/>
      <c r="J607" s="11"/>
    </row>
    <row r="608" spans="1:10" x14ac:dyDescent="0.2">
      <c r="A608" s="79" t="s">
        <v>453</v>
      </c>
      <c r="B608" s="11">
        <v>501</v>
      </c>
      <c r="C608" s="11">
        <v>50107</v>
      </c>
      <c r="D608" s="79" t="s">
        <v>1787</v>
      </c>
      <c r="E608" s="79" t="s">
        <v>1655</v>
      </c>
      <c r="F608" s="11" t="str">
        <f t="shared" si="9"/>
        <v>146-Sơn Thủy 7</v>
      </c>
      <c r="G608" s="99">
        <v>40909</v>
      </c>
      <c r="H608" s="99">
        <v>44561</v>
      </c>
      <c r="I608" s="11"/>
      <c r="J608" s="11"/>
    </row>
    <row r="609" spans="1:10" x14ac:dyDescent="0.2">
      <c r="A609" s="79" t="s">
        <v>453</v>
      </c>
      <c r="B609" s="11">
        <v>501</v>
      </c>
      <c r="C609" s="11">
        <v>50107</v>
      </c>
      <c r="D609" s="79" t="s">
        <v>1788</v>
      </c>
      <c r="E609" s="79" t="s">
        <v>891</v>
      </c>
      <c r="F609" s="11" t="str">
        <f t="shared" si="9"/>
        <v>1460-Trương Văn Hiến</v>
      </c>
      <c r="G609" s="99">
        <v>43956</v>
      </c>
      <c r="H609" s="99"/>
      <c r="I609" s="11"/>
      <c r="J609" s="11"/>
    </row>
    <row r="610" spans="1:10" x14ac:dyDescent="0.2">
      <c r="A610" s="79" t="s">
        <v>453</v>
      </c>
      <c r="B610" s="11">
        <v>501</v>
      </c>
      <c r="C610" s="11">
        <v>50107</v>
      </c>
      <c r="D610" s="79" t="s">
        <v>1789</v>
      </c>
      <c r="E610" s="79" t="s">
        <v>1790</v>
      </c>
      <c r="F610" s="11" t="str">
        <f t="shared" si="9"/>
        <v>1461-Ung Văn Khiêm</v>
      </c>
      <c r="G610" s="99">
        <v>43956</v>
      </c>
      <c r="H610" s="99"/>
      <c r="I610" s="11"/>
      <c r="J610" s="11"/>
    </row>
    <row r="611" spans="1:10" x14ac:dyDescent="0.2">
      <c r="A611" s="79" t="s">
        <v>453</v>
      </c>
      <c r="B611" s="11">
        <v>501</v>
      </c>
      <c r="C611" s="11">
        <v>50107</v>
      </c>
      <c r="D611" s="79" t="s">
        <v>1791</v>
      </c>
      <c r="E611" s="79" t="s">
        <v>1792</v>
      </c>
      <c r="F611" s="11" t="str">
        <f t="shared" si="9"/>
        <v>1462-Vạn Tường</v>
      </c>
      <c r="G611" s="99">
        <v>43956</v>
      </c>
      <c r="H611" s="99"/>
      <c r="I611" s="11"/>
      <c r="J611" s="11"/>
    </row>
    <row r="612" spans="1:10" x14ac:dyDescent="0.2">
      <c r="A612" s="79" t="s">
        <v>453</v>
      </c>
      <c r="B612" s="11">
        <v>501</v>
      </c>
      <c r="C612" s="11">
        <v>50107</v>
      </c>
      <c r="D612" s="79" t="s">
        <v>1793</v>
      </c>
      <c r="E612" s="79" t="s">
        <v>1794</v>
      </c>
      <c r="F612" s="11" t="str">
        <f t="shared" si="9"/>
        <v>1463-Văn Tân</v>
      </c>
      <c r="G612" s="99">
        <v>43956</v>
      </c>
      <c r="H612" s="99"/>
      <c r="I612" s="11"/>
      <c r="J612" s="11"/>
    </row>
    <row r="613" spans="1:10" x14ac:dyDescent="0.2">
      <c r="A613" s="79" t="s">
        <v>453</v>
      </c>
      <c r="B613" s="11">
        <v>501</v>
      </c>
      <c r="C613" s="11">
        <v>50107</v>
      </c>
      <c r="D613" s="79" t="s">
        <v>1795</v>
      </c>
      <c r="E613" s="79" t="s">
        <v>1796</v>
      </c>
      <c r="F613" s="11" t="str">
        <f t="shared" si="9"/>
        <v>1464-Vân Đài Nữ Sĩ</v>
      </c>
      <c r="G613" s="99">
        <v>43956</v>
      </c>
      <c r="H613" s="99"/>
      <c r="I613" s="11"/>
      <c r="J613" s="11"/>
    </row>
    <row r="614" spans="1:10" x14ac:dyDescent="0.2">
      <c r="A614" s="79" t="s">
        <v>453</v>
      </c>
      <c r="B614" s="11">
        <v>501</v>
      </c>
      <c r="C614" s="11">
        <v>50107</v>
      </c>
      <c r="D614" s="79" t="s">
        <v>1797</v>
      </c>
      <c r="E614" s="79" t="s">
        <v>1798</v>
      </c>
      <c r="F614" s="11" t="str">
        <f t="shared" si="9"/>
        <v>1465-Việt Bắc</v>
      </c>
      <c r="G614" s="99">
        <v>43956</v>
      </c>
      <c r="H614" s="99"/>
      <c r="I614" s="11"/>
      <c r="J614" s="11"/>
    </row>
    <row r="615" spans="1:10" x14ac:dyDescent="0.2">
      <c r="A615" s="79" t="s">
        <v>453</v>
      </c>
      <c r="B615" s="11">
        <v>501</v>
      </c>
      <c r="C615" s="11">
        <v>50107</v>
      </c>
      <c r="D615" s="79" t="s">
        <v>1799</v>
      </c>
      <c r="E615" s="79" t="s">
        <v>1800</v>
      </c>
      <c r="F615" s="11" t="str">
        <f t="shared" si="9"/>
        <v>1466-Võ Chí Công</v>
      </c>
      <c r="G615" s="99">
        <v>43956</v>
      </c>
      <c r="H615" s="99"/>
      <c r="I615" s="11"/>
      <c r="J615" s="11"/>
    </row>
    <row r="616" spans="1:10" x14ac:dyDescent="0.2">
      <c r="A616" s="79" t="s">
        <v>453</v>
      </c>
      <c r="B616" s="11">
        <v>501</v>
      </c>
      <c r="C616" s="11">
        <v>50107</v>
      </c>
      <c r="D616" s="79" t="s">
        <v>1801</v>
      </c>
      <c r="E616" s="79" t="s">
        <v>1802</v>
      </c>
      <c r="F616" s="11" t="str">
        <f t="shared" si="9"/>
        <v>1467-Võ Nguyên Giáp</v>
      </c>
      <c r="G616" s="99">
        <v>43956</v>
      </c>
      <c r="H616" s="99"/>
      <c r="I616" s="11"/>
      <c r="J616" s="11"/>
    </row>
    <row r="617" spans="1:10" x14ac:dyDescent="0.2">
      <c r="A617" s="79" t="s">
        <v>453</v>
      </c>
      <c r="B617" s="11">
        <v>501</v>
      </c>
      <c r="C617" s="11">
        <v>50107</v>
      </c>
      <c r="D617" s="79" t="s">
        <v>1803</v>
      </c>
      <c r="E617" s="79" t="s">
        <v>861</v>
      </c>
      <c r="F617" s="11" t="str">
        <f t="shared" si="9"/>
        <v>1468-Võ Như Hưng</v>
      </c>
      <c r="G617" s="99">
        <v>43956</v>
      </c>
      <c r="H617" s="99"/>
      <c r="I617" s="11"/>
      <c r="J617" s="11"/>
    </row>
    <row r="618" spans="1:10" x14ac:dyDescent="0.2">
      <c r="A618" s="79" t="s">
        <v>453</v>
      </c>
      <c r="B618" s="11">
        <v>501</v>
      </c>
      <c r="C618" s="11">
        <v>50107</v>
      </c>
      <c r="D618" s="79" t="s">
        <v>1804</v>
      </c>
      <c r="E618" s="79" t="s">
        <v>1805</v>
      </c>
      <c r="F618" s="11" t="str">
        <f t="shared" si="9"/>
        <v>1469-Võ Quý Huân</v>
      </c>
      <c r="G618" s="99">
        <v>43956</v>
      </c>
      <c r="H618" s="99"/>
      <c r="I618" s="11"/>
      <c r="J618" s="11"/>
    </row>
    <row r="619" spans="1:10" x14ac:dyDescent="0.2">
      <c r="A619" s="79" t="s">
        <v>453</v>
      </c>
      <c r="B619" s="11">
        <v>501</v>
      </c>
      <c r="C619" s="11">
        <v>50107</v>
      </c>
      <c r="D619" s="79" t="s">
        <v>1806</v>
      </c>
      <c r="E619" s="79" t="s">
        <v>1657</v>
      </c>
      <c r="F619" s="11" t="str">
        <f t="shared" si="9"/>
        <v>147-Sơn Thủy 8</v>
      </c>
      <c r="G619" s="99">
        <v>40909</v>
      </c>
      <c r="H619" s="99">
        <v>44561</v>
      </c>
      <c r="I619" s="11"/>
      <c r="J619" s="11"/>
    </row>
    <row r="620" spans="1:10" x14ac:dyDescent="0.2">
      <c r="A620" s="79" t="s">
        <v>453</v>
      </c>
      <c r="B620" s="11">
        <v>501</v>
      </c>
      <c r="C620" s="11">
        <v>50107</v>
      </c>
      <c r="D620" s="79" t="s">
        <v>1807</v>
      </c>
      <c r="E620" s="79" t="s">
        <v>1808</v>
      </c>
      <c r="F620" s="11" t="str">
        <f t="shared" si="9"/>
        <v>1470-Võ Văn Đặng</v>
      </c>
      <c r="G620" s="99">
        <v>43956</v>
      </c>
      <c r="H620" s="99"/>
      <c r="I620" s="11"/>
      <c r="J620" s="11"/>
    </row>
    <row r="621" spans="1:10" x14ac:dyDescent="0.2">
      <c r="A621" s="79" t="s">
        <v>453</v>
      </c>
      <c r="B621" s="11">
        <v>501</v>
      </c>
      <c r="C621" s="11">
        <v>50107</v>
      </c>
      <c r="D621" s="79" t="s">
        <v>1809</v>
      </c>
      <c r="E621" s="79" t="s">
        <v>1810</v>
      </c>
      <c r="F621" s="11" t="str">
        <f t="shared" si="9"/>
        <v>1471-Võ Văn Đồng</v>
      </c>
      <c r="G621" s="99">
        <v>43956</v>
      </c>
      <c r="H621" s="99"/>
      <c r="I621" s="11"/>
      <c r="J621" s="11"/>
    </row>
    <row r="622" spans="1:10" x14ac:dyDescent="0.2">
      <c r="A622" s="79" t="s">
        <v>453</v>
      </c>
      <c r="B622" s="11">
        <v>501</v>
      </c>
      <c r="C622" s="11">
        <v>50107</v>
      </c>
      <c r="D622" s="79" t="s">
        <v>1811</v>
      </c>
      <c r="E622" s="79" t="s">
        <v>893</v>
      </c>
      <c r="F622" s="11" t="str">
        <f t="shared" si="9"/>
        <v>1472-Vũ Duy Đoán</v>
      </c>
      <c r="G622" s="99">
        <v>43956</v>
      </c>
      <c r="H622" s="99"/>
      <c r="I622" s="11"/>
      <c r="J622" s="11"/>
    </row>
    <row r="623" spans="1:10" x14ac:dyDescent="0.2">
      <c r="A623" s="79" t="s">
        <v>453</v>
      </c>
      <c r="B623" s="11">
        <v>501</v>
      </c>
      <c r="C623" s="11">
        <v>50107</v>
      </c>
      <c r="D623" s="79" t="s">
        <v>1812</v>
      </c>
      <c r="E623" s="79" t="s">
        <v>1813</v>
      </c>
      <c r="F623" s="11" t="str">
        <f t="shared" si="9"/>
        <v>1473-Vũ Hữu Lợi</v>
      </c>
      <c r="G623" s="99">
        <v>43956</v>
      </c>
      <c r="H623" s="99"/>
      <c r="I623" s="11"/>
      <c r="J623" s="11"/>
    </row>
    <row r="624" spans="1:10" x14ac:dyDescent="0.2">
      <c r="A624" s="79" t="s">
        <v>453</v>
      </c>
      <c r="B624" s="11">
        <v>501</v>
      </c>
      <c r="C624" s="11">
        <v>50107</v>
      </c>
      <c r="D624" s="79" t="s">
        <v>1814</v>
      </c>
      <c r="E624" s="79" t="s">
        <v>1815</v>
      </c>
      <c r="F624" s="11" t="str">
        <f t="shared" si="9"/>
        <v>1474-Vũ Mộng Nguyên</v>
      </c>
      <c r="G624" s="99">
        <v>43956</v>
      </c>
      <c r="H624" s="99"/>
      <c r="I624" s="11"/>
      <c r="J624" s="11"/>
    </row>
    <row r="625" spans="1:10" x14ac:dyDescent="0.2">
      <c r="A625" s="79" t="s">
        <v>453</v>
      </c>
      <c r="B625" s="11">
        <v>501</v>
      </c>
      <c r="C625" s="11">
        <v>50107</v>
      </c>
      <c r="D625" s="79" t="s">
        <v>1816</v>
      </c>
      <c r="E625" s="79" t="s">
        <v>1817</v>
      </c>
      <c r="F625" s="11" t="str">
        <f t="shared" si="9"/>
        <v>1475-Vũ Văn Cẩn</v>
      </c>
      <c r="G625" s="99">
        <v>43956</v>
      </c>
      <c r="H625" s="99"/>
      <c r="I625" s="11"/>
      <c r="J625" s="11"/>
    </row>
    <row r="626" spans="1:10" x14ac:dyDescent="0.2">
      <c r="A626" s="79" t="s">
        <v>453</v>
      </c>
      <c r="B626" s="11">
        <v>501</v>
      </c>
      <c r="C626" s="11">
        <v>50107</v>
      </c>
      <c r="D626" s="79" t="s">
        <v>1818</v>
      </c>
      <c r="E626" s="79" t="s">
        <v>1819</v>
      </c>
      <c r="F626" s="11" t="str">
        <f t="shared" si="9"/>
        <v>1476-Vùng Trung 1</v>
      </c>
      <c r="G626" s="99">
        <v>43956</v>
      </c>
      <c r="H626" s="99"/>
      <c r="I626" s="11"/>
      <c r="J626" s="11"/>
    </row>
    <row r="627" spans="1:10" x14ac:dyDescent="0.2">
      <c r="A627" s="79" t="s">
        <v>453</v>
      </c>
      <c r="B627" s="11">
        <v>501</v>
      </c>
      <c r="C627" s="11">
        <v>50107</v>
      </c>
      <c r="D627" s="79" t="s">
        <v>1820</v>
      </c>
      <c r="E627" s="79" t="s">
        <v>1821</v>
      </c>
      <c r="F627" s="11" t="str">
        <f t="shared" si="9"/>
        <v>1477-Vùng Trung 2</v>
      </c>
      <c r="G627" s="99">
        <v>43956</v>
      </c>
      <c r="H627" s="99"/>
      <c r="I627" s="11"/>
      <c r="J627" s="11"/>
    </row>
    <row r="628" spans="1:10" x14ac:dyDescent="0.2">
      <c r="A628" s="79" t="s">
        <v>453</v>
      </c>
      <c r="B628" s="11">
        <v>501</v>
      </c>
      <c r="C628" s="11">
        <v>50107</v>
      </c>
      <c r="D628" s="79" t="s">
        <v>1822</v>
      </c>
      <c r="E628" s="79" t="s">
        <v>1823</v>
      </c>
      <c r="F628" s="11" t="str">
        <f t="shared" si="9"/>
        <v>1478-Vùng Trung 3</v>
      </c>
      <c r="G628" s="99">
        <v>43956</v>
      </c>
      <c r="H628" s="99"/>
      <c r="I628" s="11"/>
      <c r="J628" s="11"/>
    </row>
    <row r="629" spans="1:10" x14ac:dyDescent="0.2">
      <c r="A629" s="79" t="s">
        <v>453</v>
      </c>
      <c r="B629" s="11">
        <v>501</v>
      </c>
      <c r="C629" s="11">
        <v>50107</v>
      </c>
      <c r="D629" s="79" t="s">
        <v>1824</v>
      </c>
      <c r="E629" s="79" t="s">
        <v>1825</v>
      </c>
      <c r="F629" s="11" t="str">
        <f t="shared" si="9"/>
        <v>1479-Vùng Trung 4</v>
      </c>
      <c r="G629" s="99">
        <v>43956</v>
      </c>
      <c r="H629" s="99"/>
      <c r="I629" s="11"/>
      <c r="J629" s="11"/>
    </row>
    <row r="630" spans="1:10" x14ac:dyDescent="0.2">
      <c r="A630" s="79" t="s">
        <v>453</v>
      </c>
      <c r="B630" s="11">
        <v>501</v>
      </c>
      <c r="C630" s="11">
        <v>50107</v>
      </c>
      <c r="D630" s="79" t="s">
        <v>1826</v>
      </c>
      <c r="E630" s="79" t="s">
        <v>1659</v>
      </c>
      <c r="F630" s="11" t="str">
        <f t="shared" si="9"/>
        <v>148-Sơn Thủy 9</v>
      </c>
      <c r="G630" s="99">
        <v>40909</v>
      </c>
      <c r="H630" s="99">
        <v>44561</v>
      </c>
      <c r="I630" s="11"/>
      <c r="J630" s="11"/>
    </row>
    <row r="631" spans="1:10" x14ac:dyDescent="0.2">
      <c r="A631" s="79" t="s">
        <v>453</v>
      </c>
      <c r="B631" s="11">
        <v>501</v>
      </c>
      <c r="C631" s="11">
        <v>50107</v>
      </c>
      <c r="D631" s="79" t="s">
        <v>1827</v>
      </c>
      <c r="E631" s="79" t="s">
        <v>1828</v>
      </c>
      <c r="F631" s="11" t="str">
        <f t="shared" si="9"/>
        <v>1480-Vùng Trung 5</v>
      </c>
      <c r="G631" s="99">
        <v>43956</v>
      </c>
      <c r="H631" s="99"/>
      <c r="I631" s="11"/>
      <c r="J631" s="11"/>
    </row>
    <row r="632" spans="1:10" x14ac:dyDescent="0.2">
      <c r="A632" s="79" t="s">
        <v>453</v>
      </c>
      <c r="B632" s="11">
        <v>501</v>
      </c>
      <c r="C632" s="11">
        <v>50107</v>
      </c>
      <c r="D632" s="79" t="s">
        <v>1829</v>
      </c>
      <c r="E632" s="79" t="s">
        <v>1830</v>
      </c>
      <c r="F632" s="11" t="str">
        <f t="shared" si="9"/>
        <v>1481-Vùng Trung 6</v>
      </c>
      <c r="G632" s="99">
        <v>43956</v>
      </c>
      <c r="H632" s="99"/>
      <c r="I632" s="11"/>
      <c r="J632" s="11"/>
    </row>
    <row r="633" spans="1:10" x14ac:dyDescent="0.2">
      <c r="A633" s="79" t="s">
        <v>453</v>
      </c>
      <c r="B633" s="11">
        <v>501</v>
      </c>
      <c r="C633" s="11">
        <v>50107</v>
      </c>
      <c r="D633" s="79" t="s">
        <v>1831</v>
      </c>
      <c r="E633" s="79" t="s">
        <v>1832</v>
      </c>
      <c r="F633" s="11" t="str">
        <f t="shared" si="9"/>
        <v>1482-Vùng Trung 7</v>
      </c>
      <c r="G633" s="99">
        <v>43956</v>
      </c>
      <c r="H633" s="99"/>
      <c r="I633" s="11"/>
      <c r="J633" s="11"/>
    </row>
    <row r="634" spans="1:10" x14ac:dyDescent="0.2">
      <c r="A634" s="79" t="s">
        <v>453</v>
      </c>
      <c r="B634" s="11">
        <v>501</v>
      </c>
      <c r="C634" s="11">
        <v>50107</v>
      </c>
      <c r="D634" s="79" t="s">
        <v>1833</v>
      </c>
      <c r="E634" s="79" t="s">
        <v>1834</v>
      </c>
      <c r="F634" s="11" t="str">
        <f t="shared" si="9"/>
        <v>1483-Vùng Trung 8</v>
      </c>
      <c r="G634" s="99">
        <v>43956</v>
      </c>
      <c r="H634" s="99"/>
      <c r="I634" s="11"/>
      <c r="J634" s="11"/>
    </row>
    <row r="635" spans="1:10" x14ac:dyDescent="0.2">
      <c r="A635" s="79" t="s">
        <v>453</v>
      </c>
      <c r="B635" s="11">
        <v>501</v>
      </c>
      <c r="C635" s="11">
        <v>50107</v>
      </c>
      <c r="D635" s="79" t="s">
        <v>1835</v>
      </c>
      <c r="E635" s="79" t="s">
        <v>1836</v>
      </c>
      <c r="F635" s="11" t="str">
        <f t="shared" si="9"/>
        <v>1484-Vùng Trung 9</v>
      </c>
      <c r="G635" s="99">
        <v>43956</v>
      </c>
      <c r="H635" s="99"/>
      <c r="I635" s="11"/>
      <c r="J635" s="11"/>
    </row>
    <row r="636" spans="1:10" x14ac:dyDescent="0.2">
      <c r="A636" s="79" t="s">
        <v>453</v>
      </c>
      <c r="B636" s="11">
        <v>501</v>
      </c>
      <c r="C636" s="11">
        <v>50107</v>
      </c>
      <c r="D636" s="79" t="s">
        <v>1837</v>
      </c>
      <c r="E636" s="79" t="s">
        <v>1838</v>
      </c>
      <c r="F636" s="11" t="str">
        <f t="shared" si="9"/>
        <v>1485-Vùng Trung 10</v>
      </c>
      <c r="G636" s="99">
        <v>43956</v>
      </c>
      <c r="H636" s="99"/>
      <c r="I636" s="11"/>
      <c r="J636" s="11"/>
    </row>
    <row r="637" spans="1:10" x14ac:dyDescent="0.2">
      <c r="A637" s="79" t="s">
        <v>453</v>
      </c>
      <c r="B637" s="11">
        <v>501</v>
      </c>
      <c r="C637" s="11">
        <v>50107</v>
      </c>
      <c r="D637" s="79" t="s">
        <v>1839</v>
      </c>
      <c r="E637" s="79" t="s">
        <v>1840</v>
      </c>
      <c r="F637" s="11" t="str">
        <f t="shared" si="9"/>
        <v>1486-Vùng Trung 11</v>
      </c>
      <c r="G637" s="99">
        <v>43956</v>
      </c>
      <c r="H637" s="99"/>
      <c r="I637" s="11"/>
      <c r="J637" s="11"/>
    </row>
    <row r="638" spans="1:10" x14ac:dyDescent="0.2">
      <c r="A638" s="79" t="s">
        <v>453</v>
      </c>
      <c r="B638" s="11">
        <v>501</v>
      </c>
      <c r="C638" s="11">
        <v>50107</v>
      </c>
      <c r="D638" s="79" t="s">
        <v>1841</v>
      </c>
      <c r="E638" s="79" t="s">
        <v>1842</v>
      </c>
      <c r="F638" s="11" t="str">
        <f t="shared" si="9"/>
        <v>1487-Vùng Trung 12</v>
      </c>
      <c r="G638" s="99">
        <v>43956</v>
      </c>
      <c r="H638" s="99"/>
      <c r="I638" s="11"/>
      <c r="J638" s="11"/>
    </row>
    <row r="639" spans="1:10" x14ac:dyDescent="0.2">
      <c r="A639" s="79" t="s">
        <v>453</v>
      </c>
      <c r="B639" s="11">
        <v>501</v>
      </c>
      <c r="C639" s="11">
        <v>50107</v>
      </c>
      <c r="D639" s="79" t="s">
        <v>1843</v>
      </c>
      <c r="E639" s="79" t="s">
        <v>1844</v>
      </c>
      <c r="F639" s="11" t="str">
        <f t="shared" si="9"/>
        <v>1488-Vùng Trung 14</v>
      </c>
      <c r="G639" s="99">
        <v>43956</v>
      </c>
      <c r="H639" s="99"/>
      <c r="I639" s="11"/>
      <c r="J639" s="11"/>
    </row>
    <row r="640" spans="1:10" x14ac:dyDescent="0.2">
      <c r="A640" s="79" t="s">
        <v>453</v>
      </c>
      <c r="B640" s="11">
        <v>501</v>
      </c>
      <c r="C640" s="11">
        <v>50107</v>
      </c>
      <c r="D640" s="79" t="s">
        <v>1845</v>
      </c>
      <c r="E640" s="79" t="s">
        <v>1846</v>
      </c>
      <c r="F640" s="11" t="str">
        <f t="shared" si="9"/>
        <v>1489-Vùng Trung 15</v>
      </c>
      <c r="G640" s="99">
        <v>43956</v>
      </c>
      <c r="H640" s="99"/>
      <c r="I640" s="11"/>
      <c r="J640" s="11"/>
    </row>
    <row r="641" spans="1:10" x14ac:dyDescent="0.2">
      <c r="A641" s="79" t="s">
        <v>453</v>
      </c>
      <c r="B641" s="11">
        <v>501</v>
      </c>
      <c r="C641" s="11">
        <v>50107</v>
      </c>
      <c r="D641" s="79" t="s">
        <v>1847</v>
      </c>
      <c r="E641" s="79" t="s">
        <v>1661</v>
      </c>
      <c r="F641" s="11" t="str">
        <f t="shared" si="9"/>
        <v>149-Sơn Thủy 10</v>
      </c>
      <c r="G641" s="99">
        <v>40909</v>
      </c>
      <c r="H641" s="99">
        <v>44561</v>
      </c>
      <c r="I641" s="11"/>
      <c r="J641" s="11"/>
    </row>
    <row r="642" spans="1:10" x14ac:dyDescent="0.2">
      <c r="A642" s="79" t="s">
        <v>453</v>
      </c>
      <c r="B642" s="11">
        <v>501</v>
      </c>
      <c r="C642" s="11">
        <v>50107</v>
      </c>
      <c r="D642" s="79" t="s">
        <v>1848</v>
      </c>
      <c r="E642" s="79" t="s">
        <v>1849</v>
      </c>
      <c r="F642" s="11" t="str">
        <f t="shared" ref="F642:F705" si="10">D642&amp;"-"&amp;E642</f>
        <v>1490-Vùng Trung 16</v>
      </c>
      <c r="G642" s="99">
        <v>43956</v>
      </c>
      <c r="H642" s="99"/>
      <c r="I642" s="11"/>
      <c r="J642" s="11"/>
    </row>
    <row r="643" spans="1:10" x14ac:dyDescent="0.2">
      <c r="A643" s="79" t="s">
        <v>453</v>
      </c>
      <c r="B643" s="11">
        <v>501</v>
      </c>
      <c r="C643" s="11">
        <v>50107</v>
      </c>
      <c r="D643" s="79" t="s">
        <v>1850</v>
      </c>
      <c r="E643" s="79" t="s">
        <v>1851</v>
      </c>
      <c r="F643" s="11" t="str">
        <f t="shared" si="10"/>
        <v>1491-Vùng Trung 17</v>
      </c>
      <c r="G643" s="99">
        <v>43956</v>
      </c>
      <c r="H643" s="99"/>
      <c r="I643" s="11"/>
      <c r="J643" s="11"/>
    </row>
    <row r="644" spans="1:10" x14ac:dyDescent="0.2">
      <c r="A644" s="79" t="s">
        <v>453</v>
      </c>
      <c r="B644" s="11">
        <v>501</v>
      </c>
      <c r="C644" s="11">
        <v>50107</v>
      </c>
      <c r="D644" s="79" t="s">
        <v>1852</v>
      </c>
      <c r="E644" s="79" t="s">
        <v>1853</v>
      </c>
      <c r="F644" s="11" t="str">
        <f t="shared" si="10"/>
        <v>1492-Vùng Trung 18</v>
      </c>
      <c r="G644" s="99">
        <v>43956</v>
      </c>
      <c r="H644" s="99"/>
      <c r="I644" s="11"/>
      <c r="J644" s="11"/>
    </row>
    <row r="645" spans="1:10" x14ac:dyDescent="0.2">
      <c r="A645" s="79" t="s">
        <v>453</v>
      </c>
      <c r="B645" s="11">
        <v>501</v>
      </c>
      <c r="C645" s="11">
        <v>50107</v>
      </c>
      <c r="D645" s="79" t="s">
        <v>1854</v>
      </c>
      <c r="E645" s="79" t="s">
        <v>1855</v>
      </c>
      <c r="F645" s="11" t="str">
        <f t="shared" si="10"/>
        <v>1493-Vùng Trung 19</v>
      </c>
      <c r="G645" s="99">
        <v>43956</v>
      </c>
      <c r="H645" s="99"/>
      <c r="I645" s="11"/>
      <c r="J645" s="11"/>
    </row>
    <row r="646" spans="1:10" x14ac:dyDescent="0.2">
      <c r="A646" s="79" t="s">
        <v>453</v>
      </c>
      <c r="B646" s="11">
        <v>501</v>
      </c>
      <c r="C646" s="11">
        <v>50107</v>
      </c>
      <c r="D646" s="79" t="s">
        <v>1856</v>
      </c>
      <c r="E646" s="79" t="s">
        <v>1857</v>
      </c>
      <c r="F646" s="11" t="str">
        <f t="shared" si="10"/>
        <v>1494-Xóm Đồng</v>
      </c>
      <c r="G646" s="99">
        <v>43956</v>
      </c>
      <c r="H646" s="99"/>
      <c r="I646" s="11"/>
      <c r="J646" s="11"/>
    </row>
    <row r="647" spans="1:10" x14ac:dyDescent="0.2">
      <c r="A647" s="79" t="s">
        <v>453</v>
      </c>
      <c r="B647" s="11">
        <v>501</v>
      </c>
      <c r="C647" s="11">
        <v>50107</v>
      </c>
      <c r="D647" s="79" t="s">
        <v>1858</v>
      </c>
      <c r="E647" s="79" t="s">
        <v>1859</v>
      </c>
      <c r="F647" s="11" t="str">
        <f t="shared" si="10"/>
        <v>1495-Xuân Quỳnh</v>
      </c>
      <c r="G647" s="99">
        <v>43956</v>
      </c>
      <c r="H647" s="99"/>
      <c r="I647" s="11"/>
      <c r="J647" s="11"/>
    </row>
    <row r="648" spans="1:10" x14ac:dyDescent="0.2">
      <c r="A648" s="79" t="s">
        <v>453</v>
      </c>
      <c r="B648" s="11">
        <v>501</v>
      </c>
      <c r="C648" s="11">
        <v>50107</v>
      </c>
      <c r="D648" s="79" t="s">
        <v>1860</v>
      </c>
      <c r="E648" s="79" t="s">
        <v>1861</v>
      </c>
      <c r="F648" s="11" t="str">
        <f t="shared" si="10"/>
        <v>1496-Yersin</v>
      </c>
      <c r="G648" s="99">
        <v>43956</v>
      </c>
      <c r="H648" s="99"/>
      <c r="I648" s="11"/>
      <c r="J648" s="11"/>
    </row>
    <row r="649" spans="1:10" x14ac:dyDescent="0.2">
      <c r="A649" s="79" t="s">
        <v>453</v>
      </c>
      <c r="B649" s="11">
        <v>501</v>
      </c>
      <c r="C649" s="11">
        <v>50107</v>
      </c>
      <c r="D649" s="79" t="s">
        <v>1862</v>
      </c>
      <c r="E649" s="79" t="s">
        <v>1863</v>
      </c>
      <c r="F649" s="11" t="str">
        <f t="shared" si="10"/>
        <v>1497-Đường quy hoạch 10,5m từ đường Trần Đại Nghĩa vào trường Cao đẳng CNTT Hữu Nghị Việt Hàn</v>
      </c>
      <c r="G649" s="99">
        <v>43956</v>
      </c>
      <c r="H649" s="99"/>
      <c r="I649" s="11"/>
      <c r="J649" s="11"/>
    </row>
    <row r="650" spans="1:10" x14ac:dyDescent="0.2">
      <c r="A650" s="79" t="s">
        <v>453</v>
      </c>
      <c r="B650" s="11">
        <v>501</v>
      </c>
      <c r="C650" s="11">
        <v>50107</v>
      </c>
      <c r="D650" s="79" t="s">
        <v>1864</v>
      </c>
      <c r="E650" s="79" t="s">
        <v>1865</v>
      </c>
      <c r="F650" s="11" t="str">
        <f t="shared" si="10"/>
        <v>1498-Khu tái định cư Bá Tùng</v>
      </c>
      <c r="G650" s="99">
        <v>43956</v>
      </c>
      <c r="H650" s="99"/>
      <c r="I650" s="11"/>
      <c r="J650" s="11"/>
    </row>
    <row r="651" spans="1:10" x14ac:dyDescent="0.2">
      <c r="A651" s="79" t="s">
        <v>453</v>
      </c>
      <c r="B651" s="11">
        <v>501</v>
      </c>
      <c r="C651" s="11">
        <v>50107</v>
      </c>
      <c r="D651" s="79" t="s">
        <v>1866</v>
      </c>
      <c r="E651" s="79" t="s">
        <v>1867</v>
      </c>
      <c r="F651" s="11" t="str">
        <f t="shared" si="10"/>
        <v>1499-Khu tái định cư Bá Tùng mở rộng (2A-2B-3-3A)</v>
      </c>
      <c r="G651" s="99">
        <v>43956</v>
      </c>
      <c r="H651" s="99"/>
      <c r="I651" s="11"/>
      <c r="J651" s="11"/>
    </row>
    <row r="652" spans="1:10" x14ac:dyDescent="0.2">
      <c r="A652" s="79" t="s">
        <v>453</v>
      </c>
      <c r="B652" s="11">
        <v>501</v>
      </c>
      <c r="C652" s="11">
        <v>50107</v>
      </c>
      <c r="D652" s="79" t="s">
        <v>1868</v>
      </c>
      <c r="E652" s="79" t="s">
        <v>1663</v>
      </c>
      <c r="F652" s="11" t="str">
        <f t="shared" si="10"/>
        <v>150-Sơn Thủy 11</v>
      </c>
      <c r="G652" s="99">
        <v>40909</v>
      </c>
      <c r="H652" s="99">
        <v>44561</v>
      </c>
      <c r="I652" s="11"/>
      <c r="J652" s="11"/>
    </row>
    <row r="653" spans="1:10" x14ac:dyDescent="0.2">
      <c r="A653" s="79" t="s">
        <v>453</v>
      </c>
      <c r="B653" s="11">
        <v>501</v>
      </c>
      <c r="C653" s="11">
        <v>50107</v>
      </c>
      <c r="D653" s="79" t="s">
        <v>1869</v>
      </c>
      <c r="E653" s="79" t="s">
        <v>1870</v>
      </c>
      <c r="F653" s="11" t="str">
        <f t="shared" si="10"/>
        <v>1500-Khu Đô thị Hòa Quý</v>
      </c>
      <c r="G653" s="99">
        <v>43956</v>
      </c>
      <c r="H653" s="99"/>
      <c r="I653" s="11"/>
      <c r="J653" s="11"/>
    </row>
    <row r="654" spans="1:10" x14ac:dyDescent="0.2">
      <c r="A654" s="79" t="s">
        <v>453</v>
      </c>
      <c r="B654" s="11">
        <v>501</v>
      </c>
      <c r="C654" s="11">
        <v>50107</v>
      </c>
      <c r="D654" s="79" t="s">
        <v>1871</v>
      </c>
      <c r="E654" s="79" t="s">
        <v>1872</v>
      </c>
      <c r="F654" s="11" t="str">
        <f t="shared" si="10"/>
        <v>1501-Khu Đô thị ven sông Hòa Quý - Đồng Nò</v>
      </c>
      <c r="G654" s="99">
        <v>43956</v>
      </c>
      <c r="H654" s="99"/>
      <c r="I654" s="11"/>
      <c r="J654" s="11"/>
    </row>
    <row r="655" spans="1:10" x14ac:dyDescent="0.2">
      <c r="A655" s="79" t="s">
        <v>453</v>
      </c>
      <c r="B655" s="11">
        <v>501</v>
      </c>
      <c r="C655" s="11">
        <v>50107</v>
      </c>
      <c r="D655" s="79" t="s">
        <v>1873</v>
      </c>
      <c r="E655" s="79" t="s">
        <v>1874</v>
      </c>
      <c r="F655" s="11" t="str">
        <f t="shared" si="10"/>
        <v>1502-Khu TĐC phía Bắc đường vành đai phía Nam</v>
      </c>
      <c r="G655" s="99">
        <v>43956</v>
      </c>
      <c r="H655" s="99"/>
      <c r="I655" s="11"/>
      <c r="J655" s="11"/>
    </row>
    <row r="656" spans="1:10" x14ac:dyDescent="0.2">
      <c r="A656" s="79" t="s">
        <v>453</v>
      </c>
      <c r="B656" s="11">
        <v>501</v>
      </c>
      <c r="C656" s="11">
        <v>50107</v>
      </c>
      <c r="D656" s="79" t="s">
        <v>1875</v>
      </c>
      <c r="E656" s="79" t="s">
        <v>1876</v>
      </c>
      <c r="F656" s="11" t="str">
        <f t="shared" si="10"/>
        <v>1503-Khu TĐC Bình Kỳ</v>
      </c>
      <c r="G656" s="99">
        <v>43956</v>
      </c>
      <c r="H656" s="99"/>
      <c r="I656" s="11"/>
      <c r="J656" s="11"/>
    </row>
    <row r="657" spans="1:10" x14ac:dyDescent="0.2">
      <c r="A657" s="79" t="s">
        <v>453</v>
      </c>
      <c r="B657" s="11">
        <v>501</v>
      </c>
      <c r="C657" s="11">
        <v>50107</v>
      </c>
      <c r="D657" s="79" t="s">
        <v>1877</v>
      </c>
      <c r="E657" s="79" t="s">
        <v>1878</v>
      </c>
      <c r="F657" s="11" t="str">
        <f t="shared" si="10"/>
        <v>1504-Khu Làng đá Mỹ nghệ</v>
      </c>
      <c r="G657" s="99">
        <v>43956</v>
      </c>
      <c r="H657" s="99"/>
      <c r="I657" s="11"/>
      <c r="J657" s="11"/>
    </row>
    <row r="658" spans="1:10" x14ac:dyDescent="0.2">
      <c r="A658" s="79" t="s">
        <v>453</v>
      </c>
      <c r="B658" s="11">
        <v>501</v>
      </c>
      <c r="C658" s="11">
        <v>50107</v>
      </c>
      <c r="D658" s="79" t="s">
        <v>1879</v>
      </c>
      <c r="E658" s="79" t="s">
        <v>1880</v>
      </c>
      <c r="F658" s="11" t="str">
        <f t="shared" si="10"/>
        <v>1505-Khu đô thị FPT</v>
      </c>
      <c r="G658" s="99">
        <v>43956</v>
      </c>
      <c r="H658" s="99"/>
      <c r="I658" s="11"/>
      <c r="J658" s="11"/>
    </row>
    <row r="659" spans="1:10" x14ac:dyDescent="0.2">
      <c r="A659" s="79" t="s">
        <v>453</v>
      </c>
      <c r="B659" s="11">
        <v>501</v>
      </c>
      <c r="C659" s="11">
        <v>50107</v>
      </c>
      <c r="D659" s="79" t="s">
        <v>1881</v>
      </c>
      <c r="E659" s="79" t="s">
        <v>1882</v>
      </c>
      <c r="F659" s="11" t="str">
        <f t="shared" si="10"/>
        <v>1506-Khu đô thị Phú Mỹ An</v>
      </c>
      <c r="G659" s="99">
        <v>43956</v>
      </c>
      <c r="H659" s="99"/>
      <c r="I659" s="11"/>
      <c r="J659" s="11"/>
    </row>
    <row r="660" spans="1:10" x14ac:dyDescent="0.2">
      <c r="A660" s="79" t="s">
        <v>453</v>
      </c>
      <c r="B660" s="11">
        <v>501</v>
      </c>
      <c r="C660" s="11">
        <v>50107</v>
      </c>
      <c r="D660" s="79" t="s">
        <v>1883</v>
      </c>
      <c r="E660" s="79" t="s">
        <v>1884</v>
      </c>
      <c r="F660" s="11" t="str">
        <f t="shared" si="10"/>
        <v>1507-Khu Tái định cư Đông Hải, Tân Trà</v>
      </c>
      <c r="G660" s="99">
        <v>43956</v>
      </c>
      <c r="H660" s="99"/>
      <c r="I660" s="11"/>
      <c r="J660" s="11"/>
    </row>
    <row r="661" spans="1:10" x14ac:dyDescent="0.2">
      <c r="A661" s="79" t="s">
        <v>453</v>
      </c>
      <c r="B661" s="11">
        <v>501</v>
      </c>
      <c r="C661" s="11">
        <v>50107</v>
      </c>
      <c r="D661" s="79" t="s">
        <v>1885</v>
      </c>
      <c r="E661" s="79" t="s">
        <v>1886</v>
      </c>
      <c r="F661" s="11" t="str">
        <f t="shared" si="10"/>
        <v>1508-Khu đô thị Hòa Hải H1 - 3 (giai đoạn 1 và 2)</v>
      </c>
      <c r="G661" s="99">
        <v>43956</v>
      </c>
      <c r="H661" s="99"/>
      <c r="I661" s="11"/>
      <c r="J661" s="11"/>
    </row>
    <row r="662" spans="1:10" x14ac:dyDescent="0.2">
      <c r="A662" s="79" t="s">
        <v>453</v>
      </c>
      <c r="B662" s="11">
        <v>501</v>
      </c>
      <c r="C662" s="11">
        <v>50107</v>
      </c>
      <c r="D662" s="79" t="s">
        <v>1887</v>
      </c>
      <c r="E662" s="79" t="s">
        <v>1888</v>
      </c>
      <c r="F662" s="11" t="str">
        <f t="shared" si="10"/>
        <v>1509-Khu tái định cư dọc tuyến Sơn Trà Điện Ngọc</v>
      </c>
      <c r="G662" s="99">
        <v>43956</v>
      </c>
      <c r="H662" s="99"/>
      <c r="I662" s="11"/>
      <c r="J662" s="11"/>
    </row>
    <row r="663" spans="1:10" x14ac:dyDescent="0.2">
      <c r="A663" s="79" t="s">
        <v>453</v>
      </c>
      <c r="B663" s="11">
        <v>501</v>
      </c>
      <c r="C663" s="11">
        <v>50107</v>
      </c>
      <c r="D663" s="79" t="s">
        <v>1889</v>
      </c>
      <c r="E663" s="79" t="s">
        <v>1890</v>
      </c>
      <c r="F663" s="11" t="str">
        <f t="shared" si="10"/>
        <v>151-Sư Vạn Hạnh</v>
      </c>
      <c r="G663" s="99">
        <v>40909</v>
      </c>
      <c r="H663" s="99">
        <v>44561</v>
      </c>
      <c r="I663" s="11"/>
      <c r="J663" s="11"/>
    </row>
    <row r="664" spans="1:10" x14ac:dyDescent="0.2">
      <c r="A664" s="79" t="s">
        <v>453</v>
      </c>
      <c r="B664" s="11">
        <v>501</v>
      </c>
      <c r="C664" s="11">
        <v>50107</v>
      </c>
      <c r="D664" s="79" t="s">
        <v>1891</v>
      </c>
      <c r="E664" s="79" t="s">
        <v>1892</v>
      </c>
      <c r="F664" s="11" t="str">
        <f t="shared" si="10"/>
        <v>1510-Khu dân cư Bắc bến xe Đông Nam</v>
      </c>
      <c r="G664" s="99">
        <v>43956</v>
      </c>
      <c r="H664" s="99"/>
      <c r="I664" s="11"/>
      <c r="J664" s="11"/>
    </row>
    <row r="665" spans="1:10" x14ac:dyDescent="0.2">
      <c r="A665" s="79" t="s">
        <v>453</v>
      </c>
      <c r="B665" s="11">
        <v>501</v>
      </c>
      <c r="C665" s="11">
        <v>50107</v>
      </c>
      <c r="D665" s="79" t="s">
        <v>1893</v>
      </c>
      <c r="E665" s="79" t="s">
        <v>1894</v>
      </c>
      <c r="F665" s="11" t="str">
        <f t="shared" si="10"/>
        <v>1511-Phân khu X4 thuộc khu dân cư Hòa Hải 2</v>
      </c>
      <c r="G665" s="99">
        <v>43956</v>
      </c>
      <c r="H665" s="99"/>
      <c r="I665" s="11"/>
      <c r="J665" s="11"/>
    </row>
    <row r="666" spans="1:10" x14ac:dyDescent="0.2">
      <c r="A666" s="79" t="s">
        <v>453</v>
      </c>
      <c r="B666" s="11">
        <v>501</v>
      </c>
      <c r="C666" s="11">
        <v>50107</v>
      </c>
      <c r="D666" s="79" t="s">
        <v>1895</v>
      </c>
      <c r="E666" s="79" t="s">
        <v>1896</v>
      </c>
      <c r="F666" s="11" t="str">
        <f t="shared" si="10"/>
        <v>1512-Khu TĐC Tây Nam làng đá mỹ nghệ</v>
      </c>
      <c r="G666" s="99">
        <v>43956</v>
      </c>
      <c r="H666" s="99"/>
      <c r="I666" s="11"/>
      <c r="J666" s="11"/>
    </row>
    <row r="667" spans="1:10" x14ac:dyDescent="0.2">
      <c r="A667" s="79" t="s">
        <v>453</v>
      </c>
      <c r="B667" s="11">
        <v>501</v>
      </c>
      <c r="C667" s="11">
        <v>50107</v>
      </c>
      <c r="D667" s="79" t="s">
        <v>1897</v>
      </c>
      <c r="E667" s="79" t="s">
        <v>1898</v>
      </c>
      <c r="F667" s="11" t="str">
        <f t="shared" si="10"/>
        <v>1513-Khu TĐC tiếp giáp về phía Tây khu đô thị FPT</v>
      </c>
      <c r="G667" s="99">
        <v>43956</v>
      </c>
      <c r="H667" s="99"/>
      <c r="I667" s="11"/>
      <c r="J667" s="11"/>
    </row>
    <row r="668" spans="1:10" x14ac:dyDescent="0.2">
      <c r="A668" s="79" t="s">
        <v>453</v>
      </c>
      <c r="B668" s="11">
        <v>501</v>
      </c>
      <c r="C668" s="11">
        <v>50107</v>
      </c>
      <c r="D668" s="79" t="s">
        <v>1899</v>
      </c>
      <c r="E668" s="79" t="s">
        <v>1900</v>
      </c>
      <c r="F668" s="11" t="str">
        <f t="shared" si="10"/>
        <v>1514-Tuyến đường 10,5m nối từ tường Trường Sa đến bãi tắm Non Nước</v>
      </c>
      <c r="G668" s="99">
        <v>43956</v>
      </c>
      <c r="H668" s="99"/>
      <c r="I668" s="11"/>
      <c r="J668" s="11"/>
    </row>
    <row r="669" spans="1:10" x14ac:dyDescent="0.2">
      <c r="A669" s="79" t="s">
        <v>453</v>
      </c>
      <c r="B669" s="11">
        <v>501</v>
      </c>
      <c r="C669" s="11">
        <v>50107</v>
      </c>
      <c r="D669" s="79" t="s">
        <v>1901</v>
      </c>
      <c r="E669" s="79" t="s">
        <v>1902</v>
      </c>
      <c r="F669" s="11" t="str">
        <f t="shared" si="10"/>
        <v>1515-Khu dân cư thu nhập thấp Đông Trà</v>
      </c>
      <c r="G669" s="99">
        <v>43956</v>
      </c>
      <c r="H669" s="99"/>
      <c r="I669" s="11"/>
      <c r="J669" s="11"/>
    </row>
    <row r="670" spans="1:10" x14ac:dyDescent="0.2">
      <c r="A670" s="79" t="s">
        <v>453</v>
      </c>
      <c r="B670" s="11">
        <v>501</v>
      </c>
      <c r="C670" s="11">
        <v>50107</v>
      </c>
      <c r="D670" s="79" t="s">
        <v>1903</v>
      </c>
      <c r="E670" s="79" t="s">
        <v>1904</v>
      </c>
      <c r="F670" s="11" t="str">
        <f t="shared" si="10"/>
        <v>1516-Khu gia đình quân nhân vùng 3 Hải quân</v>
      </c>
      <c r="G670" s="99">
        <v>43956</v>
      </c>
      <c r="H670" s="99"/>
      <c r="I670" s="11"/>
      <c r="J670" s="11"/>
    </row>
    <row r="671" spans="1:10" x14ac:dyDescent="0.2">
      <c r="A671" s="79" t="s">
        <v>453</v>
      </c>
      <c r="B671" s="11">
        <v>501</v>
      </c>
      <c r="C671" s="11">
        <v>50107</v>
      </c>
      <c r="D671" s="79" t="s">
        <v>1905</v>
      </c>
      <c r="E671" s="79" t="s">
        <v>1906</v>
      </c>
      <c r="F671" s="11" t="str">
        <f t="shared" si="10"/>
        <v>1517-Khu dân cư Nhà máy cao su</v>
      </c>
      <c r="G671" s="99">
        <v>43956</v>
      </c>
      <c r="H671" s="99"/>
      <c r="I671" s="11"/>
      <c r="J671" s="11"/>
    </row>
    <row r="672" spans="1:10" x14ac:dyDescent="0.2">
      <c r="A672" s="79" t="s">
        <v>453</v>
      </c>
      <c r="B672" s="11">
        <v>501</v>
      </c>
      <c r="C672" s="11">
        <v>50107</v>
      </c>
      <c r="D672" s="79" t="s">
        <v>1907</v>
      </c>
      <c r="E672" s="79" t="s">
        <v>1908</v>
      </c>
      <c r="F672" s="11" t="str">
        <f t="shared" si="10"/>
        <v>1518-Khu dân cư Bùi Tá Hán</v>
      </c>
      <c r="G672" s="99">
        <v>43956</v>
      </c>
      <c r="H672" s="99"/>
      <c r="I672" s="11"/>
      <c r="J672" s="11"/>
    </row>
    <row r="673" spans="1:10" x14ac:dyDescent="0.2">
      <c r="A673" s="79" t="s">
        <v>453</v>
      </c>
      <c r="B673" s="11">
        <v>501</v>
      </c>
      <c r="C673" s="11">
        <v>50107</v>
      </c>
      <c r="D673" s="79" t="s">
        <v>1909</v>
      </c>
      <c r="E673" s="79" t="s">
        <v>1910</v>
      </c>
      <c r="F673" s="11" t="str">
        <f t="shared" si="10"/>
        <v>1519-Khu số 4 mở rộng - Khu đô thị mới Nam cầu Tiên Sơn</v>
      </c>
      <c r="G673" s="99">
        <v>43956</v>
      </c>
      <c r="H673" s="99"/>
      <c r="I673" s="11"/>
      <c r="J673" s="11"/>
    </row>
    <row r="674" spans="1:10" x14ac:dyDescent="0.2">
      <c r="A674" s="79" t="s">
        <v>453</v>
      </c>
      <c r="B674" s="11">
        <v>501</v>
      </c>
      <c r="C674" s="11">
        <v>50107</v>
      </c>
      <c r="D674" s="79" t="s">
        <v>1911</v>
      </c>
      <c r="E674" s="79" t="s">
        <v>1682</v>
      </c>
      <c r="F674" s="11" t="str">
        <f t="shared" si="10"/>
        <v>152-Tây Sơn</v>
      </c>
      <c r="G674" s="99">
        <v>40909</v>
      </c>
      <c r="H674" s="99">
        <v>44561</v>
      </c>
      <c r="I674" s="11"/>
      <c r="J674" s="11"/>
    </row>
    <row r="675" spans="1:10" x14ac:dyDescent="0.2">
      <c r="A675" s="79" t="s">
        <v>453</v>
      </c>
      <c r="B675" s="11">
        <v>501</v>
      </c>
      <c r="C675" s="11">
        <v>50107</v>
      </c>
      <c r="D675" s="79" t="s">
        <v>1912</v>
      </c>
      <c r="E675" s="79" t="s">
        <v>1913</v>
      </c>
      <c r="F675" s="11" t="str">
        <f t="shared" si="10"/>
        <v>1520-Khu TĐC Mỹ Đa Tây</v>
      </c>
      <c r="G675" s="99">
        <v>43956</v>
      </c>
      <c r="H675" s="99"/>
      <c r="I675" s="11"/>
      <c r="J675" s="11"/>
    </row>
    <row r="676" spans="1:10" x14ac:dyDescent="0.2">
      <c r="A676" s="79" t="s">
        <v>453</v>
      </c>
      <c r="B676" s="11">
        <v>501</v>
      </c>
      <c r="C676" s="11">
        <v>50107</v>
      </c>
      <c r="D676" s="79" t="s">
        <v>1914</v>
      </c>
      <c r="E676" s="79" t="s">
        <v>1915</v>
      </c>
      <c r="F676" s="11" t="str">
        <f t="shared" si="10"/>
        <v>1521-Khu TĐC chợ và khu phố chợ Khuê Mỹ</v>
      </c>
      <c r="G676" s="99">
        <v>43956</v>
      </c>
      <c r="H676" s="99"/>
      <c r="I676" s="11"/>
      <c r="J676" s="11"/>
    </row>
    <row r="677" spans="1:10" x14ac:dyDescent="0.2">
      <c r="A677" s="79" t="s">
        <v>453</v>
      </c>
      <c r="B677" s="11">
        <v>501</v>
      </c>
      <c r="C677" s="11">
        <v>50107</v>
      </c>
      <c r="D677" s="79" t="s">
        <v>1916</v>
      </c>
      <c r="E677" s="79" t="s">
        <v>1917</v>
      </c>
      <c r="F677" s="11" t="str">
        <f t="shared" si="10"/>
        <v>1522-Khu số 4 vệt khai thác quỹ đất dự án mở rộng Lê Văn Hiến – Trần Đại Nghĩa (Đường Từ Ngã 4 Lê Văn Hiến - Nguyễn Đức Thuận đến Trần Văn Đán</v>
      </c>
      <c r="G677" s="99">
        <v>43956</v>
      </c>
      <c r="H677" s="99"/>
      <c r="I677" s="11"/>
      <c r="J677" s="11"/>
    </row>
    <row r="678" spans="1:10" x14ac:dyDescent="0.2">
      <c r="A678" s="79" t="s">
        <v>453</v>
      </c>
      <c r="B678" s="11">
        <v>501</v>
      </c>
      <c r="C678" s="11">
        <v>50107</v>
      </c>
      <c r="D678" s="79" t="s">
        <v>1918</v>
      </c>
      <c r="E678" s="79" t="s">
        <v>1919</v>
      </c>
      <c r="F678" s="11" t="str">
        <f t="shared" si="10"/>
        <v>1523-Khu dân cư số 12 Hồ Xuân Hương</v>
      </c>
      <c r="G678" s="99">
        <v>43956</v>
      </c>
      <c r="H678" s="99"/>
      <c r="I678" s="11"/>
      <c r="J678" s="11"/>
    </row>
    <row r="679" spans="1:10" x14ac:dyDescent="0.2">
      <c r="A679" s="79" t="s">
        <v>453</v>
      </c>
      <c r="B679" s="11">
        <v>501</v>
      </c>
      <c r="C679" s="11">
        <v>50107</v>
      </c>
      <c r="D679" s="79" t="s">
        <v>1920</v>
      </c>
      <c r="E679" s="79" t="s">
        <v>1921</v>
      </c>
      <c r="F679" s="11" t="str">
        <f t="shared" si="10"/>
        <v>1524-Các khu dân cư thuộc địa bàn phường Mỹ An</v>
      </c>
      <c r="G679" s="99">
        <v>43956</v>
      </c>
      <c r="H679" s="99"/>
      <c r="I679" s="11"/>
      <c r="J679" s="11"/>
    </row>
    <row r="680" spans="1:10" x14ac:dyDescent="0.2">
      <c r="A680" s="79" t="s">
        <v>453</v>
      </c>
      <c r="B680" s="11">
        <v>501</v>
      </c>
      <c r="C680" s="11">
        <v>50107</v>
      </c>
      <c r="D680" s="79" t="s">
        <v>1922</v>
      </c>
      <c r="E680" s="79" t="s">
        <v>1923</v>
      </c>
      <c r="F680" s="11" t="str">
        <f t="shared" si="10"/>
        <v>1525-Đường quy hoạch 10,5m từ Lê Quang Đạo đến kiệt 116 Nguyễn Văn Thoại</v>
      </c>
      <c r="G680" s="99">
        <v>43956</v>
      </c>
      <c r="H680" s="99"/>
      <c r="I680" s="11"/>
      <c r="J680" s="11"/>
    </row>
    <row r="681" spans="1:10" x14ac:dyDescent="0.2">
      <c r="A681" s="79" t="s">
        <v>453</v>
      </c>
      <c r="B681" s="11">
        <v>501</v>
      </c>
      <c r="C681" s="11">
        <v>50107</v>
      </c>
      <c r="D681" s="79" t="s">
        <v>1924</v>
      </c>
      <c r="E681" s="79" t="s">
        <v>1925</v>
      </c>
      <c r="F681" s="11" t="str">
        <f t="shared" si="10"/>
        <v>1526-Lê Trí Viễn</v>
      </c>
      <c r="G681" s="99">
        <v>44294</v>
      </c>
      <c r="H681" s="99"/>
      <c r="I681" s="11"/>
      <c r="J681" s="11"/>
    </row>
    <row r="682" spans="1:10" x14ac:dyDescent="0.2">
      <c r="A682" s="79" t="s">
        <v>453</v>
      </c>
      <c r="B682" s="11">
        <v>501</v>
      </c>
      <c r="C682" s="11">
        <v>50107</v>
      </c>
      <c r="D682" s="79" t="s">
        <v>1926</v>
      </c>
      <c r="E682" s="79" t="s">
        <v>1927</v>
      </c>
      <c r="F682" s="11" t="str">
        <f t="shared" si="10"/>
        <v>1527-Khu dân cư dự án Saphia</v>
      </c>
      <c r="G682" s="99">
        <v>44750</v>
      </c>
      <c r="H682" s="99"/>
      <c r="I682" s="11"/>
      <c r="J682" s="11"/>
    </row>
    <row r="683" spans="1:10" x14ac:dyDescent="0.2">
      <c r="A683" s="79" t="s">
        <v>453</v>
      </c>
      <c r="B683" s="11">
        <v>501</v>
      </c>
      <c r="C683" s="11">
        <v>50107</v>
      </c>
      <c r="D683" s="79" t="s">
        <v>1928</v>
      </c>
      <c r="E683" s="79" t="s">
        <v>1929</v>
      </c>
      <c r="F683" s="11" t="str">
        <f t="shared" si="10"/>
        <v>1528-Mỹ Đa Tây 10</v>
      </c>
      <c r="G683" s="99">
        <v>44927</v>
      </c>
      <c r="H683" s="99"/>
      <c r="I683" s="11"/>
      <c r="J683" s="11"/>
    </row>
    <row r="684" spans="1:10" x14ac:dyDescent="0.2">
      <c r="A684" s="79" t="s">
        <v>453</v>
      </c>
      <c r="B684" s="11">
        <v>501</v>
      </c>
      <c r="C684" s="11">
        <v>50107</v>
      </c>
      <c r="D684" s="79" t="s">
        <v>1930</v>
      </c>
      <c r="E684" s="79" t="s">
        <v>1931</v>
      </c>
      <c r="F684" s="11" t="str">
        <f t="shared" si="10"/>
        <v>1529-Mỹ Đa Tây 11</v>
      </c>
      <c r="G684" s="99">
        <v>44927</v>
      </c>
      <c r="H684" s="99"/>
      <c r="I684" s="11"/>
      <c r="J684" s="11"/>
    </row>
    <row r="685" spans="1:10" x14ac:dyDescent="0.2">
      <c r="A685" s="79" t="s">
        <v>453</v>
      </c>
      <c r="B685" s="11">
        <v>501</v>
      </c>
      <c r="C685" s="11">
        <v>50107</v>
      </c>
      <c r="D685" s="79" t="s">
        <v>1932</v>
      </c>
      <c r="E685" s="79" t="s">
        <v>1712</v>
      </c>
      <c r="F685" s="11" t="str">
        <f t="shared" si="10"/>
        <v>153-Thượng Đức</v>
      </c>
      <c r="G685" s="99">
        <v>40909</v>
      </c>
      <c r="H685" s="99">
        <v>44561</v>
      </c>
      <c r="I685" s="11"/>
      <c r="J685" s="11"/>
    </row>
    <row r="686" spans="1:10" x14ac:dyDescent="0.2">
      <c r="A686" s="79" t="s">
        <v>453</v>
      </c>
      <c r="B686" s="11">
        <v>501</v>
      </c>
      <c r="C686" s="11">
        <v>50107</v>
      </c>
      <c r="D686" s="79" t="s">
        <v>1933</v>
      </c>
      <c r="E686" s="79" t="s">
        <v>1934</v>
      </c>
      <c r="F686" s="11" t="str">
        <f t="shared" si="10"/>
        <v>1530-Mỹ Đa Tây 12</v>
      </c>
      <c r="G686" s="99">
        <v>44927</v>
      </c>
      <c r="H686" s="99"/>
      <c r="I686" s="11"/>
      <c r="J686" s="11"/>
    </row>
    <row r="687" spans="1:10" x14ac:dyDescent="0.2">
      <c r="A687" s="79" t="s">
        <v>453</v>
      </c>
      <c r="B687" s="11">
        <v>501</v>
      </c>
      <c r="C687" s="11">
        <v>50107</v>
      </c>
      <c r="D687" s="79" t="s">
        <v>1935</v>
      </c>
      <c r="E687" s="79" t="s">
        <v>1936</v>
      </c>
      <c r="F687" s="11" t="str">
        <f t="shared" si="10"/>
        <v>1531-Đa Mặn 15</v>
      </c>
      <c r="G687" s="99">
        <v>44927</v>
      </c>
      <c r="H687" s="99"/>
      <c r="I687" s="11"/>
      <c r="J687" s="11"/>
    </row>
    <row r="688" spans="1:10" x14ac:dyDescent="0.2">
      <c r="A688" s="79" t="s">
        <v>453</v>
      </c>
      <c r="B688" s="11">
        <v>501</v>
      </c>
      <c r="C688" s="11">
        <v>50107</v>
      </c>
      <c r="D688" s="79" t="s">
        <v>1937</v>
      </c>
      <c r="E688" s="79" t="s">
        <v>1938</v>
      </c>
      <c r="F688" s="11" t="str">
        <f t="shared" si="10"/>
        <v>1532-Lưu Trùng Dương</v>
      </c>
      <c r="G688" s="99"/>
      <c r="H688" s="99">
        <v>44562</v>
      </c>
      <c r="I688" s="11"/>
      <c r="J688" s="11"/>
    </row>
    <row r="689" spans="1:10" x14ac:dyDescent="0.2">
      <c r="A689" s="79" t="s">
        <v>453</v>
      </c>
      <c r="B689" s="11">
        <v>501</v>
      </c>
      <c r="C689" s="11">
        <v>50107</v>
      </c>
      <c r="D689" s="79" t="s">
        <v>1939</v>
      </c>
      <c r="E689" s="79" t="s">
        <v>1940</v>
      </c>
      <c r="F689" s="11" t="str">
        <f t="shared" si="10"/>
        <v>1533-Từ Giấy</v>
      </c>
      <c r="G689" s="99"/>
      <c r="H689" s="99">
        <v>44562</v>
      </c>
      <c r="I689" s="11"/>
      <c r="J689" s="11"/>
    </row>
    <row r="690" spans="1:10" x14ac:dyDescent="0.2">
      <c r="A690" s="79" t="s">
        <v>453</v>
      </c>
      <c r="B690" s="11">
        <v>501</v>
      </c>
      <c r="C690" s="11">
        <v>50107</v>
      </c>
      <c r="D690" s="79" t="s">
        <v>1941</v>
      </c>
      <c r="E690" s="79" t="s">
        <v>1942</v>
      </c>
      <c r="F690" s="11" t="str">
        <f t="shared" si="10"/>
        <v>1534-Phan Hoan</v>
      </c>
      <c r="G690" s="99"/>
      <c r="H690" s="99">
        <v>44562</v>
      </c>
      <c r="I690" s="11"/>
      <c r="J690" s="11"/>
    </row>
    <row r="691" spans="1:10" x14ac:dyDescent="0.2">
      <c r="A691" s="79" t="s">
        <v>453</v>
      </c>
      <c r="B691" s="11">
        <v>501</v>
      </c>
      <c r="C691" s="11">
        <v>50107</v>
      </c>
      <c r="D691" s="79" t="s">
        <v>1943</v>
      </c>
      <c r="E691" s="79" t="s">
        <v>1944</v>
      </c>
      <c r="F691" s="11" t="str">
        <f t="shared" si="10"/>
        <v>1535-Trương Xuân Nam</v>
      </c>
      <c r="G691" s="99"/>
      <c r="H691" s="99">
        <v>44562</v>
      </c>
      <c r="I691" s="11"/>
      <c r="J691" s="11"/>
    </row>
    <row r="692" spans="1:10" x14ac:dyDescent="0.2">
      <c r="A692" s="79" t="s">
        <v>453</v>
      </c>
      <c r="B692" s="11">
        <v>501</v>
      </c>
      <c r="C692" s="11">
        <v>50107</v>
      </c>
      <c r="D692" s="79" t="s">
        <v>1945</v>
      </c>
      <c r="E692" s="79" t="s">
        <v>1946</v>
      </c>
      <c r="F692" s="11" t="str">
        <f t="shared" si="10"/>
        <v>1536-Đặng Hồi Xuân</v>
      </c>
      <c r="G692" s="99"/>
      <c r="H692" s="99">
        <v>44562</v>
      </c>
      <c r="I692" s="11"/>
      <c r="J692" s="11"/>
    </row>
    <row r="693" spans="1:10" x14ac:dyDescent="0.2">
      <c r="A693" s="79" t="s">
        <v>453</v>
      </c>
      <c r="B693" s="11">
        <v>501</v>
      </c>
      <c r="C693" s="11">
        <v>50107</v>
      </c>
      <c r="D693" s="79" t="s">
        <v>1947</v>
      </c>
      <c r="E693" s="79" t="s">
        <v>1948</v>
      </c>
      <c r="F693" s="11" t="str">
        <f t="shared" si="10"/>
        <v>1537-Bờ Quan 2</v>
      </c>
      <c r="G693" s="99"/>
      <c r="H693" s="99">
        <v>44562</v>
      </c>
      <c r="I693" s="11"/>
      <c r="J693" s="11"/>
    </row>
    <row r="694" spans="1:10" x14ac:dyDescent="0.2">
      <c r="A694" s="79" t="s">
        <v>453</v>
      </c>
      <c r="B694" s="11">
        <v>501</v>
      </c>
      <c r="C694" s="11">
        <v>50107</v>
      </c>
      <c r="D694" s="79" t="s">
        <v>1949</v>
      </c>
      <c r="E694" s="79" t="s">
        <v>1950</v>
      </c>
      <c r="F694" s="11" t="str">
        <f t="shared" si="10"/>
        <v>1538-Bờ Quan 3</v>
      </c>
      <c r="G694" s="99"/>
      <c r="H694" s="99">
        <v>44562</v>
      </c>
      <c r="I694" s="11"/>
      <c r="J694" s="11"/>
    </row>
    <row r="695" spans="1:10" x14ac:dyDescent="0.2">
      <c r="A695" s="79" t="s">
        <v>453</v>
      </c>
      <c r="B695" s="11">
        <v>501</v>
      </c>
      <c r="C695" s="11">
        <v>50107</v>
      </c>
      <c r="D695" s="79" t="s">
        <v>1951</v>
      </c>
      <c r="E695" s="79" t="s">
        <v>1952</v>
      </c>
      <c r="F695" s="11" t="str">
        <f t="shared" si="10"/>
        <v>1539-Bờ Quan 4</v>
      </c>
      <c r="G695" s="99"/>
      <c r="H695" s="99">
        <v>44562</v>
      </c>
      <c r="I695" s="11"/>
      <c r="J695" s="11"/>
    </row>
    <row r="696" spans="1:10" x14ac:dyDescent="0.2">
      <c r="A696" s="79" t="s">
        <v>453</v>
      </c>
      <c r="B696" s="11">
        <v>501</v>
      </c>
      <c r="C696" s="11">
        <v>50107</v>
      </c>
      <c r="D696" s="79" t="s">
        <v>1953</v>
      </c>
      <c r="E696" s="79" t="s">
        <v>1733</v>
      </c>
      <c r="F696" s="11" t="str">
        <f t="shared" si="10"/>
        <v>154-Trà Lộ</v>
      </c>
      <c r="G696" s="99"/>
      <c r="H696" s="99">
        <v>44561</v>
      </c>
      <c r="I696" s="11"/>
      <c r="J696" s="11"/>
    </row>
    <row r="697" spans="1:10" x14ac:dyDescent="0.2">
      <c r="A697" s="79" t="s">
        <v>453</v>
      </c>
      <c r="B697" s="11">
        <v>501</v>
      </c>
      <c r="C697" s="11">
        <v>50107</v>
      </c>
      <c r="D697" s="79" t="s">
        <v>1954</v>
      </c>
      <c r="E697" s="79" t="s">
        <v>1955</v>
      </c>
      <c r="F697" s="11" t="str">
        <f t="shared" si="10"/>
        <v>1540-Bờ Quan 5</v>
      </c>
      <c r="G697" s="99"/>
      <c r="H697" s="99">
        <v>44562</v>
      </c>
      <c r="I697" s="11"/>
      <c r="J697" s="11"/>
    </row>
    <row r="698" spans="1:10" x14ac:dyDescent="0.2">
      <c r="A698" s="79" t="s">
        <v>453</v>
      </c>
      <c r="B698" s="11">
        <v>501</v>
      </c>
      <c r="C698" s="11">
        <v>50107</v>
      </c>
      <c r="D698" s="79" t="s">
        <v>1956</v>
      </c>
      <c r="E698" s="79" t="s">
        <v>1957</v>
      </c>
      <c r="F698" s="11" t="str">
        <f t="shared" si="10"/>
        <v>1541-Bờ Quan 6</v>
      </c>
      <c r="G698" s="99"/>
      <c r="H698" s="99">
        <v>44562</v>
      </c>
      <c r="I698" s="11"/>
      <c r="J698" s="11"/>
    </row>
    <row r="699" spans="1:10" x14ac:dyDescent="0.2">
      <c r="A699" s="79" t="s">
        <v>453</v>
      </c>
      <c r="B699" s="11">
        <v>501</v>
      </c>
      <c r="C699" s="11">
        <v>50107</v>
      </c>
      <c r="D699" s="79" t="s">
        <v>1958</v>
      </c>
      <c r="E699" s="79" t="s">
        <v>1959</v>
      </c>
      <c r="F699" s="11" t="str">
        <f t="shared" si="10"/>
        <v>1542-Bờ Quan 7</v>
      </c>
      <c r="G699" s="99"/>
      <c r="H699" s="99">
        <v>44562</v>
      </c>
      <c r="I699" s="11"/>
      <c r="J699" s="11"/>
    </row>
    <row r="700" spans="1:10" x14ac:dyDescent="0.2">
      <c r="A700" s="79" t="s">
        <v>453</v>
      </c>
      <c r="B700" s="11">
        <v>501</v>
      </c>
      <c r="C700" s="11">
        <v>50107</v>
      </c>
      <c r="D700" s="79" t="s">
        <v>1960</v>
      </c>
      <c r="E700" s="79" t="s">
        <v>1961</v>
      </c>
      <c r="F700" s="11" t="str">
        <f t="shared" si="10"/>
        <v>1543-Bờ Quan 8</v>
      </c>
      <c r="G700" s="99"/>
      <c r="H700" s="99">
        <v>44562</v>
      </c>
      <c r="I700" s="11"/>
      <c r="J700" s="11"/>
    </row>
    <row r="701" spans="1:10" x14ac:dyDescent="0.2">
      <c r="A701" s="79" t="s">
        <v>453</v>
      </c>
      <c r="B701" s="11">
        <v>501</v>
      </c>
      <c r="C701" s="11">
        <v>50107</v>
      </c>
      <c r="D701" s="79" t="s">
        <v>1962</v>
      </c>
      <c r="E701" s="79" t="s">
        <v>1963</v>
      </c>
      <c r="F701" s="11" t="str">
        <f t="shared" si="10"/>
        <v>1544-Bờ Quan 9</v>
      </c>
      <c r="G701" s="99"/>
      <c r="H701" s="99">
        <v>44562</v>
      </c>
      <c r="I701" s="11"/>
      <c r="J701" s="11"/>
    </row>
    <row r="702" spans="1:10" x14ac:dyDescent="0.2">
      <c r="A702" s="79" t="s">
        <v>453</v>
      </c>
      <c r="B702" s="11">
        <v>501</v>
      </c>
      <c r="C702" s="11">
        <v>50107</v>
      </c>
      <c r="D702" s="79" t="s">
        <v>1964</v>
      </c>
      <c r="E702" s="79" t="s">
        <v>1965</v>
      </c>
      <c r="F702" s="11" t="str">
        <f t="shared" si="10"/>
        <v>1545-Bờ Quan 10</v>
      </c>
      <c r="G702" s="99"/>
      <c r="H702" s="99">
        <v>44562</v>
      </c>
      <c r="I702" s="11"/>
      <c r="J702" s="11"/>
    </row>
    <row r="703" spans="1:10" x14ac:dyDescent="0.2">
      <c r="A703" s="79" t="s">
        <v>453</v>
      </c>
      <c r="B703" s="11">
        <v>501</v>
      </c>
      <c r="C703" s="11">
        <v>50107</v>
      </c>
      <c r="D703" s="79" t="s">
        <v>1966</v>
      </c>
      <c r="E703" s="79" t="s">
        <v>1967</v>
      </c>
      <c r="F703" s="11" t="str">
        <f t="shared" si="10"/>
        <v>1546-Bờ Quan 11</v>
      </c>
      <c r="G703" s="99"/>
      <c r="H703" s="99">
        <v>44562</v>
      </c>
      <c r="I703" s="11"/>
      <c r="J703" s="11"/>
    </row>
    <row r="704" spans="1:10" x14ac:dyDescent="0.2">
      <c r="A704" s="79" t="s">
        <v>453</v>
      </c>
      <c r="B704" s="11">
        <v>501</v>
      </c>
      <c r="C704" s="11">
        <v>50107</v>
      </c>
      <c r="D704" s="79" t="s">
        <v>1968</v>
      </c>
      <c r="E704" s="79" t="s">
        <v>1969</v>
      </c>
      <c r="F704" s="11" t="str">
        <f t="shared" si="10"/>
        <v>1547-Bờ Quan 12</v>
      </c>
      <c r="G704" s="99"/>
      <c r="H704" s="99">
        <v>44562</v>
      </c>
      <c r="I704" s="11"/>
      <c r="J704" s="11"/>
    </row>
    <row r="705" spans="1:10" x14ac:dyDescent="0.2">
      <c r="A705" s="79" t="s">
        <v>453</v>
      </c>
      <c r="B705" s="11">
        <v>501</v>
      </c>
      <c r="C705" s="11">
        <v>50107</v>
      </c>
      <c r="D705" s="79" t="s">
        <v>1970</v>
      </c>
      <c r="E705" s="79" t="s">
        <v>1938</v>
      </c>
      <c r="F705" s="11" t="str">
        <f t="shared" si="10"/>
        <v>1548-Lưu Trùng Dương</v>
      </c>
      <c r="G705" s="99">
        <v>45159</v>
      </c>
      <c r="H705" s="99"/>
      <c r="I705" s="11"/>
      <c r="J705" s="11"/>
    </row>
    <row r="706" spans="1:10" x14ac:dyDescent="0.2">
      <c r="A706" s="79" t="s">
        <v>453</v>
      </c>
      <c r="B706" s="11">
        <v>501</v>
      </c>
      <c r="C706" s="11">
        <v>50107</v>
      </c>
      <c r="D706" s="79" t="s">
        <v>1971</v>
      </c>
      <c r="E706" s="79" t="s">
        <v>1940</v>
      </c>
      <c r="F706" s="11" t="str">
        <f t="shared" ref="F706:F769" si="11">D706&amp;"-"&amp;E706</f>
        <v>1549-Từ Giấy</v>
      </c>
      <c r="G706" s="99">
        <v>45159</v>
      </c>
      <c r="H706" s="99"/>
      <c r="I706" s="11"/>
      <c r="J706" s="11"/>
    </row>
    <row r="707" spans="1:10" x14ac:dyDescent="0.2">
      <c r="A707" s="79" t="s">
        <v>453</v>
      </c>
      <c r="B707" s="11">
        <v>501</v>
      </c>
      <c r="C707" s="11">
        <v>50107</v>
      </c>
      <c r="D707" s="79" t="s">
        <v>1972</v>
      </c>
      <c r="E707" s="79" t="s">
        <v>1737</v>
      </c>
      <c r="F707" s="11" t="str">
        <f t="shared" si="11"/>
        <v>155-Trần Đại Nghĩa</v>
      </c>
      <c r="G707" s="99">
        <v>40909</v>
      </c>
      <c r="H707" s="99">
        <v>44561</v>
      </c>
      <c r="I707" s="11"/>
      <c r="J707" s="11"/>
    </row>
    <row r="708" spans="1:10" x14ac:dyDescent="0.2">
      <c r="A708" s="79" t="s">
        <v>453</v>
      </c>
      <c r="B708" s="11">
        <v>501</v>
      </c>
      <c r="C708" s="11">
        <v>50107</v>
      </c>
      <c r="D708" s="79" t="s">
        <v>1973</v>
      </c>
      <c r="E708" s="79" t="s">
        <v>1942</v>
      </c>
      <c r="F708" s="11" t="str">
        <f t="shared" si="11"/>
        <v>1550-Phan Hoan</v>
      </c>
      <c r="G708" s="99">
        <v>45159</v>
      </c>
      <c r="H708" s="99"/>
      <c r="I708" s="11"/>
      <c r="J708" s="11"/>
    </row>
    <row r="709" spans="1:10" x14ac:dyDescent="0.2">
      <c r="A709" s="79" t="s">
        <v>453</v>
      </c>
      <c r="B709" s="11">
        <v>501</v>
      </c>
      <c r="C709" s="11">
        <v>50107</v>
      </c>
      <c r="D709" s="79" t="s">
        <v>1974</v>
      </c>
      <c r="E709" s="79" t="s">
        <v>1944</v>
      </c>
      <c r="F709" s="11" t="str">
        <f t="shared" si="11"/>
        <v>1551-Trương Xuân Nam</v>
      </c>
      <c r="G709" s="99">
        <v>45159</v>
      </c>
      <c r="H709" s="99"/>
      <c r="I709" s="11"/>
      <c r="J709" s="11"/>
    </row>
    <row r="710" spans="1:10" x14ac:dyDescent="0.2">
      <c r="A710" s="79" t="s">
        <v>453</v>
      </c>
      <c r="B710" s="11">
        <v>501</v>
      </c>
      <c r="C710" s="11">
        <v>50107</v>
      </c>
      <c r="D710" s="79" t="s">
        <v>1975</v>
      </c>
      <c r="E710" s="79" t="s">
        <v>1946</v>
      </c>
      <c r="F710" s="11" t="str">
        <f t="shared" si="11"/>
        <v>1552-Đặng Hồi Xuân</v>
      </c>
      <c r="G710" s="99">
        <v>45159</v>
      </c>
      <c r="H710" s="99"/>
      <c r="I710" s="11"/>
      <c r="J710" s="11"/>
    </row>
    <row r="711" spans="1:10" x14ac:dyDescent="0.2">
      <c r="A711" s="79" t="s">
        <v>453</v>
      </c>
      <c r="B711" s="11">
        <v>501</v>
      </c>
      <c r="C711" s="11">
        <v>50107</v>
      </c>
      <c r="D711" s="79" t="s">
        <v>1976</v>
      </c>
      <c r="E711" s="79" t="s">
        <v>1948</v>
      </c>
      <c r="F711" s="11" t="str">
        <f t="shared" si="11"/>
        <v>1553-Bờ Quan 2</v>
      </c>
      <c r="G711" s="99">
        <v>45159</v>
      </c>
      <c r="H711" s="99"/>
      <c r="I711" s="11"/>
      <c r="J711" s="11"/>
    </row>
    <row r="712" spans="1:10" x14ac:dyDescent="0.2">
      <c r="A712" s="79" t="s">
        <v>453</v>
      </c>
      <c r="B712" s="11">
        <v>501</v>
      </c>
      <c r="C712" s="11">
        <v>50107</v>
      </c>
      <c r="D712" s="79" t="s">
        <v>1977</v>
      </c>
      <c r="E712" s="79" t="s">
        <v>1950</v>
      </c>
      <c r="F712" s="11" t="str">
        <f t="shared" si="11"/>
        <v>1554-Bờ Quan 3</v>
      </c>
      <c r="G712" s="99">
        <v>45159</v>
      </c>
      <c r="H712" s="99"/>
      <c r="I712" s="11"/>
      <c r="J712" s="11"/>
    </row>
    <row r="713" spans="1:10" x14ac:dyDescent="0.2">
      <c r="A713" s="79" t="s">
        <v>453</v>
      </c>
      <c r="B713" s="11">
        <v>501</v>
      </c>
      <c r="C713" s="11">
        <v>50107</v>
      </c>
      <c r="D713" s="79" t="s">
        <v>1978</v>
      </c>
      <c r="E713" s="79" t="s">
        <v>1952</v>
      </c>
      <c r="F713" s="11" t="str">
        <f t="shared" si="11"/>
        <v>1555-Bờ Quan 4</v>
      </c>
      <c r="G713" s="99">
        <v>45159</v>
      </c>
      <c r="H713" s="99"/>
      <c r="I713" s="11"/>
      <c r="J713" s="11"/>
    </row>
    <row r="714" spans="1:10" x14ac:dyDescent="0.2">
      <c r="A714" s="79" t="s">
        <v>453</v>
      </c>
      <c r="B714" s="11">
        <v>501</v>
      </c>
      <c r="C714" s="11">
        <v>50107</v>
      </c>
      <c r="D714" s="79" t="s">
        <v>1979</v>
      </c>
      <c r="E714" s="79" t="s">
        <v>1955</v>
      </c>
      <c r="F714" s="11" t="str">
        <f t="shared" si="11"/>
        <v>1556-Bờ Quan 5</v>
      </c>
      <c r="G714" s="99">
        <v>45159</v>
      </c>
      <c r="H714" s="99"/>
      <c r="I714" s="11"/>
      <c r="J714" s="11"/>
    </row>
    <row r="715" spans="1:10" x14ac:dyDescent="0.2">
      <c r="A715" s="79" t="s">
        <v>453</v>
      </c>
      <c r="B715" s="11">
        <v>501</v>
      </c>
      <c r="C715" s="11">
        <v>50107</v>
      </c>
      <c r="D715" s="79" t="s">
        <v>1980</v>
      </c>
      <c r="E715" s="79" t="s">
        <v>1957</v>
      </c>
      <c r="F715" s="11" t="str">
        <f t="shared" si="11"/>
        <v>1557-Bờ Quan 6</v>
      </c>
      <c r="G715" s="99">
        <v>45159</v>
      </c>
      <c r="H715" s="99"/>
      <c r="I715" s="11"/>
      <c r="J715" s="11"/>
    </row>
    <row r="716" spans="1:10" x14ac:dyDescent="0.2">
      <c r="A716" s="79" t="s">
        <v>453</v>
      </c>
      <c r="B716" s="11">
        <v>501</v>
      </c>
      <c r="C716" s="11">
        <v>50107</v>
      </c>
      <c r="D716" s="79" t="s">
        <v>1981</v>
      </c>
      <c r="E716" s="79" t="s">
        <v>1959</v>
      </c>
      <c r="F716" s="11" t="str">
        <f t="shared" si="11"/>
        <v>1558-Bờ Quan 7</v>
      </c>
      <c r="G716" s="99">
        <v>45159</v>
      </c>
      <c r="H716" s="99"/>
      <c r="I716" s="11"/>
      <c r="J716" s="11"/>
    </row>
    <row r="717" spans="1:10" x14ac:dyDescent="0.2">
      <c r="A717" s="79" t="s">
        <v>453</v>
      </c>
      <c r="B717" s="11">
        <v>501</v>
      </c>
      <c r="C717" s="11">
        <v>50107</v>
      </c>
      <c r="D717" s="79" t="s">
        <v>1982</v>
      </c>
      <c r="E717" s="79" t="s">
        <v>1961</v>
      </c>
      <c r="F717" s="11" t="str">
        <f t="shared" si="11"/>
        <v>1559-Bờ Quan 8</v>
      </c>
      <c r="G717" s="99">
        <v>45159</v>
      </c>
      <c r="H717" s="99"/>
      <c r="I717" s="11"/>
      <c r="J717" s="11"/>
    </row>
    <row r="718" spans="1:10" x14ac:dyDescent="0.2">
      <c r="A718" s="79" t="s">
        <v>453</v>
      </c>
      <c r="B718" s="11">
        <v>501</v>
      </c>
      <c r="C718" s="11">
        <v>50107</v>
      </c>
      <c r="D718" s="79" t="s">
        <v>1983</v>
      </c>
      <c r="E718" s="79" t="s">
        <v>1792</v>
      </c>
      <c r="F718" s="11" t="str">
        <f t="shared" si="11"/>
        <v>156-Vạn Tường</v>
      </c>
      <c r="G718" s="99">
        <v>40909</v>
      </c>
      <c r="H718" s="99">
        <v>44561</v>
      </c>
      <c r="I718" s="11"/>
      <c r="J718" s="11"/>
    </row>
    <row r="719" spans="1:10" x14ac:dyDescent="0.2">
      <c r="A719" s="79" t="s">
        <v>453</v>
      </c>
      <c r="B719" s="11">
        <v>501</v>
      </c>
      <c r="C719" s="11">
        <v>50107</v>
      </c>
      <c r="D719" s="79" t="s">
        <v>1984</v>
      </c>
      <c r="E719" s="79" t="s">
        <v>1963</v>
      </c>
      <c r="F719" s="11" t="str">
        <f t="shared" si="11"/>
        <v>1560-Bờ Quan 9</v>
      </c>
      <c r="G719" s="99">
        <v>45159</v>
      </c>
      <c r="H719" s="99"/>
      <c r="I719" s="11"/>
      <c r="J719" s="11"/>
    </row>
    <row r="720" spans="1:10" x14ac:dyDescent="0.2">
      <c r="A720" s="79" t="s">
        <v>453</v>
      </c>
      <c r="B720" s="11">
        <v>501</v>
      </c>
      <c r="C720" s="11">
        <v>50107</v>
      </c>
      <c r="D720" s="79" t="s">
        <v>1985</v>
      </c>
      <c r="E720" s="79" t="s">
        <v>1965</v>
      </c>
      <c r="F720" s="11" t="str">
        <f t="shared" si="11"/>
        <v>1561-Bờ Quan 10</v>
      </c>
      <c r="G720" s="99">
        <v>45159</v>
      </c>
      <c r="H720" s="99"/>
      <c r="I720" s="11"/>
      <c r="J720" s="11"/>
    </row>
    <row r="721" spans="1:10" x14ac:dyDescent="0.2">
      <c r="A721" s="79" t="s">
        <v>453</v>
      </c>
      <c r="B721" s="11">
        <v>501</v>
      </c>
      <c r="C721" s="11">
        <v>50107</v>
      </c>
      <c r="D721" s="79" t="s">
        <v>1986</v>
      </c>
      <c r="E721" s="79" t="s">
        <v>1967</v>
      </c>
      <c r="F721" s="11" t="str">
        <f t="shared" si="11"/>
        <v>1562-Bờ Quan 11</v>
      </c>
      <c r="G721" s="99">
        <v>45159</v>
      </c>
      <c r="H721" s="99"/>
      <c r="I721" s="11"/>
      <c r="J721" s="11"/>
    </row>
    <row r="722" spans="1:10" x14ac:dyDescent="0.2">
      <c r="A722" s="79" t="s">
        <v>453</v>
      </c>
      <c r="B722" s="11">
        <v>501</v>
      </c>
      <c r="C722" s="11">
        <v>50107</v>
      </c>
      <c r="D722" s="79" t="s">
        <v>1987</v>
      </c>
      <c r="E722" s="79" t="s">
        <v>1969</v>
      </c>
      <c r="F722" s="11" t="str">
        <f t="shared" si="11"/>
        <v>1563-Bờ Quan 12</v>
      </c>
      <c r="G722" s="99">
        <v>45159</v>
      </c>
      <c r="H722" s="99"/>
      <c r="I722" s="11"/>
      <c r="J722" s="11"/>
    </row>
    <row r="723" spans="1:10" x14ac:dyDescent="0.2">
      <c r="A723" s="79" t="s">
        <v>453</v>
      </c>
      <c r="B723" s="11">
        <v>501</v>
      </c>
      <c r="C723" s="11">
        <v>50107</v>
      </c>
      <c r="D723" s="79" t="s">
        <v>1988</v>
      </c>
      <c r="E723" s="79" t="s">
        <v>1989</v>
      </c>
      <c r="F723" s="11" t="str">
        <f t="shared" si="11"/>
        <v>1564-Bờ Quan 14</v>
      </c>
      <c r="G723" s="99">
        <v>45159</v>
      </c>
      <c r="H723" s="99"/>
      <c r="I723" s="11"/>
      <c r="J723" s="11"/>
    </row>
    <row r="724" spans="1:10" x14ac:dyDescent="0.2">
      <c r="A724" s="79" t="s">
        <v>453</v>
      </c>
      <c r="B724" s="11">
        <v>501</v>
      </c>
      <c r="C724" s="11">
        <v>50107</v>
      </c>
      <c r="D724" s="79" t="s">
        <v>1990</v>
      </c>
      <c r="E724" s="79" t="s">
        <v>1991</v>
      </c>
      <c r="F724" s="11" t="str">
        <f t="shared" si="11"/>
        <v>1565-Hói Kiểng 1</v>
      </c>
      <c r="G724" s="99">
        <v>45159</v>
      </c>
      <c r="H724" s="99"/>
      <c r="I724" s="11"/>
      <c r="J724" s="11"/>
    </row>
    <row r="725" spans="1:10" x14ac:dyDescent="0.2">
      <c r="A725" s="79" t="s">
        <v>453</v>
      </c>
      <c r="B725" s="11">
        <v>501</v>
      </c>
      <c r="C725" s="11">
        <v>50107</v>
      </c>
      <c r="D725" s="79" t="s">
        <v>1992</v>
      </c>
      <c r="E725" s="79" t="s">
        <v>1993</v>
      </c>
      <c r="F725" s="11" t="str">
        <f t="shared" si="11"/>
        <v>1566-Hói Kiểng 2</v>
      </c>
      <c r="G725" s="99">
        <v>45159</v>
      </c>
      <c r="H725" s="99"/>
      <c r="I725" s="11"/>
      <c r="J725" s="11"/>
    </row>
    <row r="726" spans="1:10" x14ac:dyDescent="0.2">
      <c r="A726" s="79" t="s">
        <v>453</v>
      </c>
      <c r="B726" s="11">
        <v>501</v>
      </c>
      <c r="C726" s="11">
        <v>50107</v>
      </c>
      <c r="D726" s="79" t="s">
        <v>1994</v>
      </c>
      <c r="E726" s="79" t="s">
        <v>1995</v>
      </c>
      <c r="F726" s="11" t="str">
        <f t="shared" si="11"/>
        <v>1567-Hói Kiểng 3</v>
      </c>
      <c r="G726" s="99">
        <v>45159</v>
      </c>
      <c r="H726" s="99"/>
      <c r="I726" s="11"/>
      <c r="J726" s="11"/>
    </row>
    <row r="727" spans="1:10" x14ac:dyDescent="0.2">
      <c r="A727" s="79" t="s">
        <v>453</v>
      </c>
      <c r="B727" s="11">
        <v>501</v>
      </c>
      <c r="C727" s="11">
        <v>50107</v>
      </c>
      <c r="D727" s="79" t="s">
        <v>1996</v>
      </c>
      <c r="E727" s="79" t="s">
        <v>1997</v>
      </c>
      <c r="F727" s="11" t="str">
        <f t="shared" si="11"/>
        <v>1568-Hói Kiểng 6</v>
      </c>
      <c r="G727" s="99">
        <v>45159</v>
      </c>
      <c r="H727" s="99"/>
      <c r="I727" s="11"/>
      <c r="J727" s="11"/>
    </row>
    <row r="728" spans="1:10" x14ac:dyDescent="0.2">
      <c r="A728" s="79" t="s">
        <v>453</v>
      </c>
      <c r="B728" s="11">
        <v>501</v>
      </c>
      <c r="C728" s="11">
        <v>50107</v>
      </c>
      <c r="D728" s="79" t="s">
        <v>1998</v>
      </c>
      <c r="E728" s="79" t="s">
        <v>1999</v>
      </c>
      <c r="F728" s="11" t="str">
        <f t="shared" si="11"/>
        <v>1569-Hói Kiểng 7</v>
      </c>
      <c r="G728" s="99">
        <v>45159</v>
      </c>
      <c r="H728" s="99"/>
      <c r="I728" s="11"/>
      <c r="J728" s="11"/>
    </row>
    <row r="729" spans="1:10" x14ac:dyDescent="0.2">
      <c r="A729" s="79" t="s">
        <v>453</v>
      </c>
      <c r="B729" s="11">
        <v>501</v>
      </c>
      <c r="C729" s="11">
        <v>50107</v>
      </c>
      <c r="D729" s="79" t="s">
        <v>2000</v>
      </c>
      <c r="E729" s="79" t="s">
        <v>2001</v>
      </c>
      <c r="F729" s="11" t="str">
        <f t="shared" si="11"/>
        <v>157-Đất KDC-KV I</v>
      </c>
      <c r="G729" s="99">
        <v>40909</v>
      </c>
      <c r="H729" s="99">
        <v>44561</v>
      </c>
      <c r="I729" s="11"/>
      <c r="J729" s="11"/>
    </row>
    <row r="730" spans="1:10" x14ac:dyDescent="0.2">
      <c r="A730" s="79" t="s">
        <v>453</v>
      </c>
      <c r="B730" s="11">
        <v>501</v>
      </c>
      <c r="C730" s="11">
        <v>50107</v>
      </c>
      <c r="D730" s="79" t="s">
        <v>2002</v>
      </c>
      <c r="E730" s="79" t="s">
        <v>2003</v>
      </c>
      <c r="F730" s="11" t="str">
        <f t="shared" si="11"/>
        <v>1570-Hói Kiểng 8</v>
      </c>
      <c r="G730" s="99">
        <v>45159</v>
      </c>
      <c r="H730" s="99"/>
      <c r="I730" s="11"/>
      <c r="J730" s="11"/>
    </row>
    <row r="731" spans="1:10" x14ac:dyDescent="0.2">
      <c r="A731" s="79" t="s">
        <v>453</v>
      </c>
      <c r="B731" s="11">
        <v>501</v>
      </c>
      <c r="C731" s="11">
        <v>50107</v>
      </c>
      <c r="D731" s="79" t="s">
        <v>2004</v>
      </c>
      <c r="E731" s="79" t="s">
        <v>2005</v>
      </c>
      <c r="F731" s="11" t="str">
        <f t="shared" si="11"/>
        <v>1571-Hói Kiểng 10</v>
      </c>
      <c r="G731" s="99">
        <v>45159</v>
      </c>
      <c r="H731" s="99"/>
      <c r="I731" s="11"/>
      <c r="J731" s="11"/>
    </row>
    <row r="732" spans="1:10" x14ac:dyDescent="0.2">
      <c r="A732" s="79" t="s">
        <v>453</v>
      </c>
      <c r="B732" s="11">
        <v>501</v>
      </c>
      <c r="C732" s="11">
        <v>50107</v>
      </c>
      <c r="D732" s="79" t="s">
        <v>2006</v>
      </c>
      <c r="E732" s="79" t="s">
        <v>2007</v>
      </c>
      <c r="F732" s="11" t="str">
        <f t="shared" si="11"/>
        <v>1572-Hói Kiểng 11</v>
      </c>
      <c r="G732" s="99">
        <v>45159</v>
      </c>
      <c r="H732" s="99"/>
      <c r="I732" s="11"/>
      <c r="J732" s="11"/>
    </row>
    <row r="733" spans="1:10" x14ac:dyDescent="0.2">
      <c r="A733" s="79" t="s">
        <v>453</v>
      </c>
      <c r="B733" s="11">
        <v>501</v>
      </c>
      <c r="C733" s="11">
        <v>50107</v>
      </c>
      <c r="D733" s="79" t="s">
        <v>2008</v>
      </c>
      <c r="E733" s="79" t="s">
        <v>2009</v>
      </c>
      <c r="F733" s="11" t="str">
        <f t="shared" si="11"/>
        <v>1573-Hói Kiểng 12</v>
      </c>
      <c r="G733" s="99">
        <v>45159</v>
      </c>
      <c r="H733" s="99"/>
      <c r="I733" s="11"/>
      <c r="J733" s="11"/>
    </row>
    <row r="734" spans="1:10" x14ac:dyDescent="0.2">
      <c r="A734" s="79" t="s">
        <v>453</v>
      </c>
      <c r="B734" s="11">
        <v>501</v>
      </c>
      <c r="C734" s="11">
        <v>50107</v>
      </c>
      <c r="D734" s="79" t="s">
        <v>2010</v>
      </c>
      <c r="E734" s="79" t="s">
        <v>2011</v>
      </c>
      <c r="F734" s="11" t="str">
        <f t="shared" si="11"/>
        <v>1574-Hói Kiểng 20</v>
      </c>
      <c r="G734" s="99">
        <v>45159</v>
      </c>
      <c r="H734" s="99"/>
      <c r="I734" s="11"/>
      <c r="J734" s="11"/>
    </row>
    <row r="735" spans="1:10" x14ac:dyDescent="0.2">
      <c r="A735" s="79" t="s">
        <v>453</v>
      </c>
      <c r="B735" s="11">
        <v>501</v>
      </c>
      <c r="C735" s="11">
        <v>50107</v>
      </c>
      <c r="D735" s="79" t="s">
        <v>2012</v>
      </c>
      <c r="E735" s="79" t="s">
        <v>2013</v>
      </c>
      <c r="F735" s="11" t="str">
        <f t="shared" si="11"/>
        <v>1575-Hói Kiểng 21</v>
      </c>
      <c r="G735" s="99">
        <v>45159</v>
      </c>
      <c r="H735" s="99"/>
      <c r="I735" s="11"/>
      <c r="J735" s="11"/>
    </row>
    <row r="736" spans="1:10" x14ac:dyDescent="0.2">
      <c r="A736" s="79" t="s">
        <v>453</v>
      </c>
      <c r="B736" s="11">
        <v>501</v>
      </c>
      <c r="C736" s="11">
        <v>50107</v>
      </c>
      <c r="D736" s="79" t="s">
        <v>2014</v>
      </c>
      <c r="E736" s="79" t="s">
        <v>2015</v>
      </c>
      <c r="F736" s="11" t="str">
        <f t="shared" si="11"/>
        <v>1576-Hói Kiểng 22</v>
      </c>
      <c r="G736" s="99">
        <v>45159</v>
      </c>
      <c r="H736" s="99"/>
      <c r="I736" s="11"/>
      <c r="J736" s="11"/>
    </row>
    <row r="737" spans="1:10" x14ac:dyDescent="0.2">
      <c r="A737" s="79" t="s">
        <v>453</v>
      </c>
      <c r="B737" s="11">
        <v>501</v>
      </c>
      <c r="C737" s="11">
        <v>50107</v>
      </c>
      <c r="D737" s="79" t="s">
        <v>2016</v>
      </c>
      <c r="E737" s="79" t="s">
        <v>2017</v>
      </c>
      <c r="F737" s="11" t="str">
        <f t="shared" si="11"/>
        <v>1577-Hói Kiểng 23</v>
      </c>
      <c r="G737" s="99">
        <v>45159</v>
      </c>
      <c r="H737" s="99"/>
      <c r="I737" s="11"/>
      <c r="J737" s="11"/>
    </row>
    <row r="738" spans="1:10" x14ac:dyDescent="0.2">
      <c r="A738" s="79" t="s">
        <v>453</v>
      </c>
      <c r="B738" s="11">
        <v>501</v>
      </c>
      <c r="C738" s="11">
        <v>50107</v>
      </c>
      <c r="D738" s="79" t="s">
        <v>2018</v>
      </c>
      <c r="E738" s="79" t="s">
        <v>2019</v>
      </c>
      <c r="F738" s="11" t="str">
        <f t="shared" si="11"/>
        <v>1578-Hói Kiểng 24</v>
      </c>
      <c r="G738" s="99">
        <v>45159</v>
      </c>
      <c r="H738" s="99"/>
      <c r="I738" s="11"/>
      <c r="J738" s="11"/>
    </row>
    <row r="739" spans="1:10" x14ac:dyDescent="0.2">
      <c r="A739" s="79" t="s">
        <v>453</v>
      </c>
      <c r="B739" s="11">
        <v>501</v>
      </c>
      <c r="C739" s="11">
        <v>50107</v>
      </c>
      <c r="D739" s="79" t="s">
        <v>2020</v>
      </c>
      <c r="E739" s="79" t="s">
        <v>2021</v>
      </c>
      <c r="F739" s="11" t="str">
        <f t="shared" si="11"/>
        <v>1579-Hói Kiểng 26</v>
      </c>
      <c r="G739" s="99">
        <v>45159</v>
      </c>
      <c r="H739" s="99"/>
      <c r="I739" s="11"/>
      <c r="J739" s="11"/>
    </row>
    <row r="740" spans="1:10" x14ac:dyDescent="0.2">
      <c r="A740" s="79" t="s">
        <v>453</v>
      </c>
      <c r="B740" s="11">
        <v>501</v>
      </c>
      <c r="C740" s="11">
        <v>50107</v>
      </c>
      <c r="D740" s="79" t="s">
        <v>2022</v>
      </c>
      <c r="E740" s="79" t="s">
        <v>2023</v>
      </c>
      <c r="F740" s="11" t="str">
        <f t="shared" si="11"/>
        <v>158-Đường Q.hoạch HH-HQ</v>
      </c>
      <c r="G740" s="99">
        <v>40909</v>
      </c>
      <c r="H740" s="99">
        <v>44561</v>
      </c>
      <c r="I740" s="11"/>
      <c r="J740" s="11"/>
    </row>
    <row r="741" spans="1:10" x14ac:dyDescent="0.2">
      <c r="A741" s="79" t="s">
        <v>453</v>
      </c>
      <c r="B741" s="11">
        <v>501</v>
      </c>
      <c r="C741" s="11">
        <v>50107</v>
      </c>
      <c r="D741" s="79" t="s">
        <v>2024</v>
      </c>
      <c r="E741" s="79" t="s">
        <v>2025</v>
      </c>
      <c r="F741" s="11" t="str">
        <f t="shared" si="11"/>
        <v>1580-Hói Kiểng 27</v>
      </c>
      <c r="G741" s="99">
        <v>45159</v>
      </c>
      <c r="H741" s="99"/>
      <c r="I741" s="11"/>
      <c r="J741" s="11"/>
    </row>
    <row r="742" spans="1:10" x14ac:dyDescent="0.2">
      <c r="A742" s="79" t="s">
        <v>453</v>
      </c>
      <c r="B742" s="11">
        <v>501</v>
      </c>
      <c r="C742" s="11">
        <v>50107</v>
      </c>
      <c r="D742" s="79" t="s">
        <v>2026</v>
      </c>
      <c r="E742" s="79" t="s">
        <v>2027</v>
      </c>
      <c r="F742" s="11" t="str">
        <f t="shared" si="11"/>
        <v>1581-Hói Kiểng 29</v>
      </c>
      <c r="G742" s="99">
        <v>45159</v>
      </c>
      <c r="H742" s="99"/>
      <c r="I742" s="11"/>
      <c r="J742" s="11"/>
    </row>
    <row r="743" spans="1:10" x14ac:dyDescent="0.2">
      <c r="A743" s="79" t="s">
        <v>453</v>
      </c>
      <c r="B743" s="11">
        <v>501</v>
      </c>
      <c r="C743" s="11">
        <v>50107</v>
      </c>
      <c r="D743" s="79" t="s">
        <v>2028</v>
      </c>
      <c r="E743" s="79" t="s">
        <v>2029</v>
      </c>
      <c r="F743" s="11" t="str">
        <f t="shared" si="11"/>
        <v>1582-Hói Kiểng 30</v>
      </c>
      <c r="G743" s="99">
        <v>45159</v>
      </c>
      <c r="H743" s="99"/>
      <c r="I743" s="11"/>
      <c r="J743" s="11"/>
    </row>
    <row r="744" spans="1:10" x14ac:dyDescent="0.2">
      <c r="A744" s="79" t="s">
        <v>453</v>
      </c>
      <c r="B744" s="11">
        <v>501</v>
      </c>
      <c r="C744" s="11">
        <v>50107</v>
      </c>
      <c r="D744" s="79" t="s">
        <v>2030</v>
      </c>
      <c r="E744" s="79" t="s">
        <v>2031</v>
      </c>
      <c r="F744" s="11" t="str">
        <f t="shared" si="11"/>
        <v>1583-Hói Kiểng 31</v>
      </c>
      <c r="G744" s="99">
        <v>45159</v>
      </c>
      <c r="H744" s="99"/>
      <c r="I744" s="11"/>
      <c r="J744" s="11"/>
    </row>
    <row r="745" spans="1:10" x14ac:dyDescent="0.2">
      <c r="A745" s="79" t="s">
        <v>453</v>
      </c>
      <c r="B745" s="11">
        <v>501</v>
      </c>
      <c r="C745" s="11">
        <v>50107</v>
      </c>
      <c r="D745" s="79" t="s">
        <v>2032</v>
      </c>
      <c r="E745" s="79" t="s">
        <v>2033</v>
      </c>
      <c r="F745" s="11" t="str">
        <f t="shared" si="11"/>
        <v>1584-Hói Kiểng 32</v>
      </c>
      <c r="G745" s="99">
        <v>45159</v>
      </c>
      <c r="H745" s="99"/>
      <c r="I745" s="11"/>
      <c r="J745" s="11"/>
    </row>
    <row r="746" spans="1:10" x14ac:dyDescent="0.2">
      <c r="A746" s="79" t="s">
        <v>453</v>
      </c>
      <c r="B746" s="11">
        <v>501</v>
      </c>
      <c r="C746" s="11">
        <v>50107</v>
      </c>
      <c r="D746" s="79" t="s">
        <v>2034</v>
      </c>
      <c r="E746" s="79" t="s">
        <v>2035</v>
      </c>
      <c r="F746" s="11" t="str">
        <f t="shared" si="11"/>
        <v>1585-Hói Kiểng 33</v>
      </c>
      <c r="G746" s="99">
        <v>45159</v>
      </c>
      <c r="H746" s="99"/>
      <c r="I746" s="11"/>
      <c r="J746" s="11"/>
    </row>
    <row r="747" spans="1:10" x14ac:dyDescent="0.2">
      <c r="A747" s="79" t="s">
        <v>453</v>
      </c>
      <c r="B747" s="11">
        <v>501</v>
      </c>
      <c r="C747" s="11">
        <v>50107</v>
      </c>
      <c r="D747" s="79" t="s">
        <v>2036</v>
      </c>
      <c r="E747" s="79" t="s">
        <v>2037</v>
      </c>
      <c r="F747" s="11" t="str">
        <f t="shared" si="11"/>
        <v>1586-Mỹ Thị</v>
      </c>
      <c r="G747" s="99">
        <v>45159</v>
      </c>
      <c r="H747" s="99"/>
      <c r="I747" s="11"/>
      <c r="J747" s="11"/>
    </row>
    <row r="748" spans="1:10" x14ac:dyDescent="0.2">
      <c r="A748" s="79" t="s">
        <v>453</v>
      </c>
      <c r="B748" s="11">
        <v>501</v>
      </c>
      <c r="C748" s="11">
        <v>50107</v>
      </c>
      <c r="D748" s="79" t="s">
        <v>2038</v>
      </c>
      <c r="E748" s="79" t="s">
        <v>2039</v>
      </c>
      <c r="F748" s="11" t="str">
        <f t="shared" si="11"/>
        <v>159-Bình Kỳ</v>
      </c>
      <c r="G748" s="99">
        <v>40909</v>
      </c>
      <c r="H748" s="99">
        <v>44561</v>
      </c>
      <c r="I748" s="11"/>
      <c r="J748" s="11"/>
    </row>
    <row r="749" spans="1:10" x14ac:dyDescent="0.2">
      <c r="A749" s="79" t="s">
        <v>453</v>
      </c>
      <c r="B749" s="11">
        <v>501</v>
      </c>
      <c r="C749" s="11">
        <v>50107</v>
      </c>
      <c r="D749" s="79" t="s">
        <v>2040</v>
      </c>
      <c r="E749" s="79" t="s">
        <v>2041</v>
      </c>
      <c r="F749" s="11" t="str">
        <f t="shared" si="11"/>
        <v>160-Đường từ Lưu Quang Vũ đến Mai Đăng Chơn</v>
      </c>
      <c r="G749" s="99">
        <v>40909</v>
      </c>
      <c r="H749" s="99">
        <v>44561</v>
      </c>
      <c r="I749" s="11"/>
      <c r="J749" s="11"/>
    </row>
    <row r="750" spans="1:10" x14ac:dyDescent="0.2">
      <c r="A750" s="79" t="s">
        <v>453</v>
      </c>
      <c r="B750" s="11">
        <v>501</v>
      </c>
      <c r="C750" s="11">
        <v>50107</v>
      </c>
      <c r="D750" s="79" t="s">
        <v>2042</v>
      </c>
      <c r="E750" s="79" t="s">
        <v>2043</v>
      </c>
      <c r="F750" s="11" t="str">
        <f t="shared" si="11"/>
        <v>161-Đường từ Lưu Quang Vũ đi Điện Ngọc</v>
      </c>
      <c r="G750" s="99">
        <v>40909</v>
      </c>
      <c r="H750" s="99">
        <v>44561</v>
      </c>
      <c r="I750" s="11"/>
      <c r="J750" s="11"/>
    </row>
    <row r="751" spans="1:10" x14ac:dyDescent="0.2">
      <c r="A751" s="79" t="s">
        <v>453</v>
      </c>
      <c r="B751" s="11">
        <v>501</v>
      </c>
      <c r="C751" s="11">
        <v>50107</v>
      </c>
      <c r="D751" s="79" t="s">
        <v>2044</v>
      </c>
      <c r="E751" s="79" t="s">
        <v>2045</v>
      </c>
      <c r="F751" s="11" t="str">
        <f t="shared" si="11"/>
        <v>162-Đường từ Bình Kỳ đến Khe nước</v>
      </c>
      <c r="G751" s="99">
        <v>40909</v>
      </c>
      <c r="H751" s="99">
        <v>44561</v>
      </c>
      <c r="I751" s="11"/>
      <c r="J751" s="11"/>
    </row>
    <row r="752" spans="1:10" x14ac:dyDescent="0.2">
      <c r="A752" s="79" t="s">
        <v>453</v>
      </c>
      <c r="B752" s="11">
        <v>501</v>
      </c>
      <c r="C752" s="11">
        <v>50107</v>
      </c>
      <c r="D752" s="79" t="s">
        <v>2046</v>
      </c>
      <c r="E752" s="79" t="s">
        <v>1468</v>
      </c>
      <c r="F752" s="11" t="str">
        <f t="shared" si="11"/>
        <v>163-Lưu Quang Vũ</v>
      </c>
      <c r="G752" s="99">
        <v>40909</v>
      </c>
      <c r="H752" s="99">
        <v>44561</v>
      </c>
      <c r="I752" s="11"/>
      <c r="J752" s="11"/>
    </row>
    <row r="753" spans="1:10" x14ac:dyDescent="0.2">
      <c r="A753" s="79" t="s">
        <v>453</v>
      </c>
      <c r="B753" s="11">
        <v>501</v>
      </c>
      <c r="C753" s="11">
        <v>50107</v>
      </c>
      <c r="D753" s="79" t="s">
        <v>2047</v>
      </c>
      <c r="E753" s="79" t="s">
        <v>1394</v>
      </c>
      <c r="F753" s="11" t="str">
        <f t="shared" si="11"/>
        <v>164-Mai Đăng Chơn</v>
      </c>
      <c r="G753" s="99">
        <v>40909</v>
      </c>
      <c r="H753" s="99">
        <v>44561</v>
      </c>
      <c r="I753" s="11"/>
      <c r="J753" s="11"/>
    </row>
    <row r="754" spans="1:10" x14ac:dyDescent="0.2">
      <c r="A754" s="79" t="s">
        <v>453</v>
      </c>
      <c r="B754" s="11">
        <v>501</v>
      </c>
      <c r="C754" s="11">
        <v>50107</v>
      </c>
      <c r="D754" s="79" t="s">
        <v>2048</v>
      </c>
      <c r="E754" s="79" t="s">
        <v>2049</v>
      </c>
      <c r="F754" s="11" t="str">
        <f t="shared" si="11"/>
        <v>165-Khu dân cư Hải An, Khái Tây 1, Khái Tây 2, Bá Tùng, Bình Kỳ</v>
      </c>
      <c r="G754" s="99">
        <v>40909</v>
      </c>
      <c r="H754" s="99">
        <v>44561</v>
      </c>
      <c r="I754" s="11"/>
      <c r="J754" s="11"/>
    </row>
    <row r="755" spans="1:10" x14ac:dyDescent="0.2">
      <c r="A755" s="79" t="s">
        <v>453</v>
      </c>
      <c r="B755" s="11">
        <v>501</v>
      </c>
      <c r="C755" s="11">
        <v>50107</v>
      </c>
      <c r="D755" s="79" t="s">
        <v>2050</v>
      </c>
      <c r="E755" s="79" t="s">
        <v>2051</v>
      </c>
      <c r="F755" s="11" t="str">
        <f t="shared" si="11"/>
        <v>166-Khu dân cư An Lưu, Mân Quang, Khuê Đông 1, Khuê Đông 2, Thị An</v>
      </c>
      <c r="G755" s="99">
        <v>40909</v>
      </c>
      <c r="H755" s="99">
        <v>44561</v>
      </c>
      <c r="I755" s="11"/>
      <c r="J755" s="11"/>
    </row>
    <row r="756" spans="1:10" x14ac:dyDescent="0.2">
      <c r="A756" s="79" t="s">
        <v>453</v>
      </c>
      <c r="B756" s="11">
        <v>501</v>
      </c>
      <c r="C756" s="11">
        <v>50107</v>
      </c>
      <c r="D756" s="79" t="s">
        <v>2052</v>
      </c>
      <c r="E756" s="79" t="s">
        <v>2053</v>
      </c>
      <c r="F756" s="11" t="str">
        <f t="shared" si="11"/>
        <v>167-Đất KDC-KV II</v>
      </c>
      <c r="G756" s="99">
        <v>40909</v>
      </c>
      <c r="H756" s="99">
        <v>44561</v>
      </c>
      <c r="I756" s="11"/>
      <c r="J756" s="11"/>
    </row>
    <row r="757" spans="1:10" x14ac:dyDescent="0.2">
      <c r="A757" s="79" t="s">
        <v>453</v>
      </c>
      <c r="B757" s="11">
        <v>501</v>
      </c>
      <c r="C757" s="11">
        <v>50107</v>
      </c>
      <c r="D757" s="79" t="s">
        <v>2054</v>
      </c>
      <c r="E757" s="79" t="s">
        <v>1802</v>
      </c>
      <c r="F757" s="11" t="str">
        <f t="shared" si="11"/>
        <v>168-Võ Nguyên Giáp</v>
      </c>
      <c r="G757" s="99">
        <v>42736</v>
      </c>
      <c r="H757" s="99">
        <v>44561</v>
      </c>
      <c r="I757" s="11"/>
      <c r="J757" s="11"/>
    </row>
    <row r="758" spans="1:10" x14ac:dyDescent="0.2">
      <c r="A758" s="79" t="s">
        <v>453</v>
      </c>
      <c r="B758" s="11">
        <v>501</v>
      </c>
      <c r="C758" s="11">
        <v>50107</v>
      </c>
      <c r="D758" s="79" t="s">
        <v>2055</v>
      </c>
      <c r="E758" s="79" t="s">
        <v>942</v>
      </c>
      <c r="F758" s="11" t="str">
        <f t="shared" si="11"/>
        <v>169-An Bắc 1</v>
      </c>
      <c r="G758" s="99">
        <v>42736</v>
      </c>
      <c r="H758" s="99">
        <v>44561</v>
      </c>
      <c r="I758" s="11"/>
      <c r="J758" s="11"/>
    </row>
    <row r="759" spans="1:10" x14ac:dyDescent="0.2">
      <c r="A759" s="79" t="s">
        <v>453</v>
      </c>
      <c r="B759" s="11">
        <v>501</v>
      </c>
      <c r="C759" s="11">
        <v>50107</v>
      </c>
      <c r="D759" s="79" t="s">
        <v>2056</v>
      </c>
      <c r="E759" s="79" t="s">
        <v>944</v>
      </c>
      <c r="F759" s="11" t="str">
        <f t="shared" si="11"/>
        <v>170-An Bắc 2</v>
      </c>
      <c r="G759" s="99">
        <v>42736</v>
      </c>
      <c r="H759" s="99">
        <v>44561</v>
      </c>
      <c r="I759" s="11"/>
      <c r="J759" s="11"/>
    </row>
    <row r="760" spans="1:10" x14ac:dyDescent="0.2">
      <c r="A760" s="79" t="s">
        <v>453</v>
      </c>
      <c r="B760" s="11">
        <v>501</v>
      </c>
      <c r="C760" s="11">
        <v>50107</v>
      </c>
      <c r="D760" s="79" t="s">
        <v>2057</v>
      </c>
      <c r="E760" s="79" t="s">
        <v>946</v>
      </c>
      <c r="F760" s="11" t="str">
        <f t="shared" si="11"/>
        <v>171-An Bắc 3</v>
      </c>
      <c r="G760" s="99">
        <v>42736</v>
      </c>
      <c r="H760" s="99">
        <v>44561</v>
      </c>
      <c r="I760" s="11"/>
      <c r="J760" s="11"/>
    </row>
    <row r="761" spans="1:10" x14ac:dyDescent="0.2">
      <c r="A761" s="79" t="s">
        <v>453</v>
      </c>
      <c r="B761" s="11">
        <v>501</v>
      </c>
      <c r="C761" s="11">
        <v>50107</v>
      </c>
      <c r="D761" s="79" t="s">
        <v>2058</v>
      </c>
      <c r="E761" s="79" t="s">
        <v>948</v>
      </c>
      <c r="F761" s="11" t="str">
        <f t="shared" si="11"/>
        <v>172-An Bắc 4</v>
      </c>
      <c r="G761" s="99">
        <v>42736</v>
      </c>
      <c r="H761" s="99">
        <v>44561</v>
      </c>
      <c r="I761" s="11"/>
      <c r="J761" s="11"/>
    </row>
    <row r="762" spans="1:10" x14ac:dyDescent="0.2">
      <c r="A762" s="79" t="s">
        <v>453</v>
      </c>
      <c r="B762" s="11">
        <v>501</v>
      </c>
      <c r="C762" s="11">
        <v>50107</v>
      </c>
      <c r="D762" s="79" t="s">
        <v>2059</v>
      </c>
      <c r="E762" s="79" t="s">
        <v>950</v>
      </c>
      <c r="F762" s="11" t="str">
        <f t="shared" si="11"/>
        <v>173-An Bắc 5</v>
      </c>
      <c r="G762" s="99">
        <v>42736</v>
      </c>
      <c r="H762" s="99">
        <v>44561</v>
      </c>
      <c r="I762" s="11"/>
      <c r="J762" s="11"/>
    </row>
    <row r="763" spans="1:10" x14ac:dyDescent="0.2">
      <c r="A763" s="79" t="s">
        <v>453</v>
      </c>
      <c r="B763" s="11">
        <v>501</v>
      </c>
      <c r="C763" s="11">
        <v>50107</v>
      </c>
      <c r="D763" s="79" t="s">
        <v>2060</v>
      </c>
      <c r="E763" s="79" t="s">
        <v>956</v>
      </c>
      <c r="F763" s="11" t="str">
        <f t="shared" si="11"/>
        <v>174-An Tư Công Chúa</v>
      </c>
      <c r="G763" s="99">
        <v>42736</v>
      </c>
      <c r="H763" s="99">
        <v>44561</v>
      </c>
      <c r="I763" s="11"/>
      <c r="J763" s="11"/>
    </row>
    <row r="764" spans="1:10" x14ac:dyDescent="0.2">
      <c r="A764" s="79" t="s">
        <v>453</v>
      </c>
      <c r="B764" s="11">
        <v>501</v>
      </c>
      <c r="C764" s="11">
        <v>50107</v>
      </c>
      <c r="D764" s="79" t="s">
        <v>2061</v>
      </c>
      <c r="E764" s="79" t="s">
        <v>980</v>
      </c>
      <c r="F764" s="11" t="str">
        <f t="shared" si="11"/>
        <v>175-An Thượng 20</v>
      </c>
      <c r="G764" s="99">
        <v>42736</v>
      </c>
      <c r="H764" s="99">
        <v>44561</v>
      </c>
      <c r="I764" s="11"/>
      <c r="J764" s="11"/>
    </row>
    <row r="765" spans="1:10" x14ac:dyDescent="0.2">
      <c r="A765" s="79" t="s">
        <v>453</v>
      </c>
      <c r="B765" s="11">
        <v>501</v>
      </c>
      <c r="C765" s="11">
        <v>50107</v>
      </c>
      <c r="D765" s="79" t="s">
        <v>2062</v>
      </c>
      <c r="E765" s="79" t="s">
        <v>982</v>
      </c>
      <c r="F765" s="11" t="str">
        <f t="shared" si="11"/>
        <v>176-An Thượng 21</v>
      </c>
      <c r="G765" s="99">
        <v>42736</v>
      </c>
      <c r="H765" s="99">
        <v>44561</v>
      </c>
      <c r="I765" s="11"/>
      <c r="J765" s="11"/>
    </row>
    <row r="766" spans="1:10" x14ac:dyDescent="0.2">
      <c r="A766" s="79" t="s">
        <v>453</v>
      </c>
      <c r="B766" s="11">
        <v>501</v>
      </c>
      <c r="C766" s="11">
        <v>50107</v>
      </c>
      <c r="D766" s="79" t="s">
        <v>2063</v>
      </c>
      <c r="E766" s="79" t="s">
        <v>984</v>
      </c>
      <c r="F766" s="11" t="str">
        <f t="shared" si="11"/>
        <v>177-An Thượng 22</v>
      </c>
      <c r="G766" s="99">
        <v>42736</v>
      </c>
      <c r="H766" s="99">
        <v>44561</v>
      </c>
      <c r="I766" s="11"/>
      <c r="J766" s="11"/>
    </row>
    <row r="767" spans="1:10" x14ac:dyDescent="0.2">
      <c r="A767" s="79" t="s">
        <v>453</v>
      </c>
      <c r="B767" s="11">
        <v>501</v>
      </c>
      <c r="C767" s="11">
        <v>50107</v>
      </c>
      <c r="D767" s="79" t="s">
        <v>2064</v>
      </c>
      <c r="E767" s="79" t="s">
        <v>986</v>
      </c>
      <c r="F767" s="11" t="str">
        <f t="shared" si="11"/>
        <v>178-An Thượng 23</v>
      </c>
      <c r="G767" s="99">
        <v>42736</v>
      </c>
      <c r="H767" s="99">
        <v>44561</v>
      </c>
      <c r="I767" s="11"/>
      <c r="J767" s="11"/>
    </row>
    <row r="768" spans="1:10" x14ac:dyDescent="0.2">
      <c r="A768" s="79" t="s">
        <v>453</v>
      </c>
      <c r="B768" s="11">
        <v>501</v>
      </c>
      <c r="C768" s="11">
        <v>50107</v>
      </c>
      <c r="D768" s="79" t="s">
        <v>2065</v>
      </c>
      <c r="E768" s="79" t="s">
        <v>988</v>
      </c>
      <c r="F768" s="11" t="str">
        <f t="shared" si="11"/>
        <v>179-An Thượng 24</v>
      </c>
      <c r="G768" s="99">
        <v>42736</v>
      </c>
      <c r="H768" s="99">
        <v>44561</v>
      </c>
      <c r="I768" s="11"/>
      <c r="J768" s="11"/>
    </row>
    <row r="769" spans="1:10" x14ac:dyDescent="0.2">
      <c r="A769" s="79" t="s">
        <v>453</v>
      </c>
      <c r="B769" s="11">
        <v>501</v>
      </c>
      <c r="C769" s="11">
        <v>50107</v>
      </c>
      <c r="D769" s="79" t="s">
        <v>2066</v>
      </c>
      <c r="E769" s="79" t="s">
        <v>990</v>
      </c>
      <c r="F769" s="11" t="str">
        <f t="shared" si="11"/>
        <v>180-An Thượng 26</v>
      </c>
      <c r="G769" s="99">
        <v>42736</v>
      </c>
      <c r="H769" s="99">
        <v>44561</v>
      </c>
      <c r="I769" s="11"/>
      <c r="J769" s="11"/>
    </row>
    <row r="770" spans="1:10" x14ac:dyDescent="0.2">
      <c r="A770" s="79" t="s">
        <v>453</v>
      </c>
      <c r="B770" s="11">
        <v>501</v>
      </c>
      <c r="C770" s="11">
        <v>50107</v>
      </c>
      <c r="D770" s="79" t="s">
        <v>2067</v>
      </c>
      <c r="E770" s="79" t="s">
        <v>992</v>
      </c>
      <c r="F770" s="11" t="str">
        <f t="shared" ref="F770:F833" si="12">D770&amp;"-"&amp;E770</f>
        <v>181-An Thượng 27</v>
      </c>
      <c r="G770" s="99">
        <v>42736</v>
      </c>
      <c r="H770" s="99">
        <v>44561</v>
      </c>
      <c r="I770" s="11"/>
      <c r="J770" s="11"/>
    </row>
    <row r="771" spans="1:10" x14ac:dyDescent="0.2">
      <c r="A771" s="79" t="s">
        <v>453</v>
      </c>
      <c r="B771" s="11">
        <v>501</v>
      </c>
      <c r="C771" s="11">
        <v>50107</v>
      </c>
      <c r="D771" s="79" t="s">
        <v>2068</v>
      </c>
      <c r="E771" s="79" t="s">
        <v>994</v>
      </c>
      <c r="F771" s="11" t="str">
        <f t="shared" si="12"/>
        <v>182-An Thượng 28</v>
      </c>
      <c r="G771" s="99">
        <v>42736</v>
      </c>
      <c r="H771" s="99">
        <v>44561</v>
      </c>
      <c r="I771" s="11"/>
      <c r="J771" s="11"/>
    </row>
    <row r="772" spans="1:10" x14ac:dyDescent="0.2">
      <c r="A772" s="79" t="s">
        <v>453</v>
      </c>
      <c r="B772" s="11">
        <v>501</v>
      </c>
      <c r="C772" s="11">
        <v>50107</v>
      </c>
      <c r="D772" s="79" t="s">
        <v>2069</v>
      </c>
      <c r="E772" s="79" t="s">
        <v>996</v>
      </c>
      <c r="F772" s="11" t="str">
        <f t="shared" si="12"/>
        <v>183-An Thượng 29</v>
      </c>
      <c r="G772" s="99">
        <v>42736</v>
      </c>
      <c r="H772" s="99">
        <v>44561</v>
      </c>
      <c r="I772" s="11"/>
      <c r="J772" s="11"/>
    </row>
    <row r="773" spans="1:10" x14ac:dyDescent="0.2">
      <c r="A773" s="79" t="s">
        <v>453</v>
      </c>
      <c r="B773" s="11">
        <v>501</v>
      </c>
      <c r="C773" s="11">
        <v>50107</v>
      </c>
      <c r="D773" s="79" t="s">
        <v>2070</v>
      </c>
      <c r="E773" s="79" t="s">
        <v>998</v>
      </c>
      <c r="F773" s="11" t="str">
        <f t="shared" si="12"/>
        <v>184-An Thượng 30</v>
      </c>
      <c r="G773" s="99">
        <v>42736</v>
      </c>
      <c r="H773" s="99">
        <v>44561</v>
      </c>
      <c r="I773" s="11"/>
      <c r="J773" s="11"/>
    </row>
    <row r="774" spans="1:10" x14ac:dyDescent="0.2">
      <c r="A774" s="79" t="s">
        <v>453</v>
      </c>
      <c r="B774" s="11">
        <v>501</v>
      </c>
      <c r="C774" s="11">
        <v>50107</v>
      </c>
      <c r="D774" s="79" t="s">
        <v>2071</v>
      </c>
      <c r="E774" s="79" t="s">
        <v>1002</v>
      </c>
      <c r="F774" s="11" t="str">
        <f t="shared" si="12"/>
        <v>185-An Thượng 31</v>
      </c>
      <c r="G774" s="99">
        <v>42736</v>
      </c>
      <c r="H774" s="99">
        <v>44561</v>
      </c>
      <c r="I774" s="11"/>
      <c r="J774" s="11"/>
    </row>
    <row r="775" spans="1:10" x14ac:dyDescent="0.2">
      <c r="A775" s="79" t="s">
        <v>453</v>
      </c>
      <c r="B775" s="11">
        <v>501</v>
      </c>
      <c r="C775" s="11">
        <v>50107</v>
      </c>
      <c r="D775" s="79" t="s">
        <v>2072</v>
      </c>
      <c r="E775" s="79" t="s">
        <v>1004</v>
      </c>
      <c r="F775" s="11" t="str">
        <f t="shared" si="12"/>
        <v>186-An Thượng 32</v>
      </c>
      <c r="G775" s="99">
        <v>42736</v>
      </c>
      <c r="H775" s="99">
        <v>44561</v>
      </c>
      <c r="I775" s="11"/>
      <c r="J775" s="11"/>
    </row>
    <row r="776" spans="1:10" x14ac:dyDescent="0.2">
      <c r="A776" s="79" t="s">
        <v>453</v>
      </c>
      <c r="B776" s="11">
        <v>501</v>
      </c>
      <c r="C776" s="11">
        <v>50107</v>
      </c>
      <c r="D776" s="79" t="s">
        <v>2073</v>
      </c>
      <c r="E776" s="79" t="s">
        <v>1006</v>
      </c>
      <c r="F776" s="11" t="str">
        <f t="shared" si="12"/>
        <v>187-An Thượng 33</v>
      </c>
      <c r="G776" s="99">
        <v>42736</v>
      </c>
      <c r="H776" s="99">
        <v>44561</v>
      </c>
      <c r="I776" s="11"/>
      <c r="J776" s="11"/>
    </row>
    <row r="777" spans="1:10" x14ac:dyDescent="0.2">
      <c r="A777" s="79" t="s">
        <v>453</v>
      </c>
      <c r="B777" s="11">
        <v>501</v>
      </c>
      <c r="C777" s="11">
        <v>50107</v>
      </c>
      <c r="D777" s="79" t="s">
        <v>2074</v>
      </c>
      <c r="E777" s="79" t="s">
        <v>1008</v>
      </c>
      <c r="F777" s="11" t="str">
        <f t="shared" si="12"/>
        <v>188-An Thượng 34</v>
      </c>
      <c r="G777" s="99">
        <v>42736</v>
      </c>
      <c r="H777" s="99">
        <v>44561</v>
      </c>
      <c r="I777" s="11"/>
      <c r="J777" s="11"/>
    </row>
    <row r="778" spans="1:10" x14ac:dyDescent="0.2">
      <c r="A778" s="79" t="s">
        <v>453</v>
      </c>
      <c r="B778" s="11">
        <v>501</v>
      </c>
      <c r="C778" s="11">
        <v>50107</v>
      </c>
      <c r="D778" s="79" t="s">
        <v>2075</v>
      </c>
      <c r="E778" s="79" t="s">
        <v>1010</v>
      </c>
      <c r="F778" s="11" t="str">
        <f t="shared" si="12"/>
        <v>189-An Thượng 35</v>
      </c>
      <c r="G778" s="99">
        <v>42736</v>
      </c>
      <c r="H778" s="99">
        <v>44561</v>
      </c>
      <c r="I778" s="11"/>
      <c r="J778" s="11"/>
    </row>
    <row r="779" spans="1:10" x14ac:dyDescent="0.2">
      <c r="A779" s="79" t="s">
        <v>453</v>
      </c>
      <c r="B779" s="11">
        <v>501</v>
      </c>
      <c r="C779" s="11">
        <v>50107</v>
      </c>
      <c r="D779" s="79" t="s">
        <v>2076</v>
      </c>
      <c r="E779" s="79" t="s">
        <v>1012</v>
      </c>
      <c r="F779" s="11" t="str">
        <f t="shared" si="12"/>
        <v>190-An Thượng 36</v>
      </c>
      <c r="G779" s="99">
        <v>42736</v>
      </c>
      <c r="H779" s="99">
        <v>44561</v>
      </c>
      <c r="I779" s="11"/>
      <c r="J779" s="11"/>
    </row>
    <row r="780" spans="1:10" x14ac:dyDescent="0.2">
      <c r="A780" s="79" t="s">
        <v>453</v>
      </c>
      <c r="B780" s="11">
        <v>501</v>
      </c>
      <c r="C780" s="11">
        <v>50107</v>
      </c>
      <c r="D780" s="79" t="s">
        <v>2077</v>
      </c>
      <c r="E780" s="79" t="s">
        <v>1024</v>
      </c>
      <c r="F780" s="11" t="str">
        <f t="shared" si="12"/>
        <v>191-Anh Thơ</v>
      </c>
      <c r="G780" s="99">
        <v>42736</v>
      </c>
      <c r="H780" s="99">
        <v>44561</v>
      </c>
      <c r="I780" s="11"/>
      <c r="J780" s="11"/>
    </row>
    <row r="781" spans="1:10" x14ac:dyDescent="0.2">
      <c r="A781" s="79" t="s">
        <v>453</v>
      </c>
      <c r="B781" s="11">
        <v>501</v>
      </c>
      <c r="C781" s="11">
        <v>50107</v>
      </c>
      <c r="D781" s="79" t="s">
        <v>2078</v>
      </c>
      <c r="E781" s="79" t="s">
        <v>1029</v>
      </c>
      <c r="F781" s="11" t="str">
        <f t="shared" si="12"/>
        <v>192-Bá Giáng 1</v>
      </c>
      <c r="G781" s="99">
        <v>42736</v>
      </c>
      <c r="H781" s="99">
        <v>44561</v>
      </c>
      <c r="I781" s="11"/>
      <c r="J781" s="11"/>
    </row>
    <row r="782" spans="1:10" x14ac:dyDescent="0.2">
      <c r="A782" s="79" t="s">
        <v>453</v>
      </c>
      <c r="B782" s="11">
        <v>501</v>
      </c>
      <c r="C782" s="11">
        <v>50107</v>
      </c>
      <c r="D782" s="79" t="s">
        <v>2079</v>
      </c>
      <c r="E782" s="79" t="s">
        <v>1031</v>
      </c>
      <c r="F782" s="11" t="str">
        <f t="shared" si="12"/>
        <v>193-Bá Giáng 2</v>
      </c>
      <c r="G782" s="99">
        <v>42736</v>
      </c>
      <c r="H782" s="99">
        <v>44561</v>
      </c>
      <c r="I782" s="11"/>
      <c r="J782" s="11"/>
    </row>
    <row r="783" spans="1:10" x14ac:dyDescent="0.2">
      <c r="A783" s="79" t="s">
        <v>453</v>
      </c>
      <c r="B783" s="11">
        <v>501</v>
      </c>
      <c r="C783" s="11">
        <v>50107</v>
      </c>
      <c r="D783" s="79" t="s">
        <v>2080</v>
      </c>
      <c r="E783" s="79" t="s">
        <v>1033</v>
      </c>
      <c r="F783" s="11" t="str">
        <f t="shared" si="12"/>
        <v>194-Bá Giáng 3</v>
      </c>
      <c r="G783" s="99">
        <v>42736</v>
      </c>
      <c r="H783" s="99">
        <v>44561</v>
      </c>
      <c r="I783" s="11"/>
      <c r="J783" s="11"/>
    </row>
    <row r="784" spans="1:10" x14ac:dyDescent="0.2">
      <c r="A784" s="79" t="s">
        <v>453</v>
      </c>
      <c r="B784" s="11">
        <v>501</v>
      </c>
      <c r="C784" s="11">
        <v>50107</v>
      </c>
      <c r="D784" s="79" t="s">
        <v>2081</v>
      </c>
      <c r="E784" s="79" t="s">
        <v>1035</v>
      </c>
      <c r="F784" s="11" t="str">
        <f t="shared" si="12"/>
        <v>195-Bá Giáng 4</v>
      </c>
      <c r="G784" s="99">
        <v>42736</v>
      </c>
      <c r="H784" s="99">
        <v>44561</v>
      </c>
      <c r="I784" s="11"/>
      <c r="J784" s="11"/>
    </row>
    <row r="785" spans="1:10" x14ac:dyDescent="0.2">
      <c r="A785" s="79" t="s">
        <v>453</v>
      </c>
      <c r="B785" s="11">
        <v>501</v>
      </c>
      <c r="C785" s="11">
        <v>50107</v>
      </c>
      <c r="D785" s="79" t="s">
        <v>2082</v>
      </c>
      <c r="E785" s="79" t="s">
        <v>1037</v>
      </c>
      <c r="F785" s="11" t="str">
        <f t="shared" si="12"/>
        <v>196-Bá Giáng 5</v>
      </c>
      <c r="G785" s="99">
        <v>42736</v>
      </c>
      <c r="H785" s="99">
        <v>44561</v>
      </c>
      <c r="I785" s="11"/>
      <c r="J785" s="11"/>
    </row>
    <row r="786" spans="1:10" x14ac:dyDescent="0.2">
      <c r="A786" s="79" t="s">
        <v>453</v>
      </c>
      <c r="B786" s="11">
        <v>501</v>
      </c>
      <c r="C786" s="11">
        <v>50107</v>
      </c>
      <c r="D786" s="79" t="s">
        <v>2083</v>
      </c>
      <c r="E786" s="79" t="s">
        <v>1039</v>
      </c>
      <c r="F786" s="11" t="str">
        <f t="shared" si="12"/>
        <v>197-Bá Giáng 6</v>
      </c>
      <c r="G786" s="99">
        <v>42736</v>
      </c>
      <c r="H786" s="99">
        <v>44561</v>
      </c>
      <c r="I786" s="11"/>
      <c r="J786" s="11"/>
    </row>
    <row r="787" spans="1:10" x14ac:dyDescent="0.2">
      <c r="A787" s="79" t="s">
        <v>453</v>
      </c>
      <c r="B787" s="11">
        <v>501</v>
      </c>
      <c r="C787" s="11">
        <v>50107</v>
      </c>
      <c r="D787" s="79" t="s">
        <v>2084</v>
      </c>
      <c r="E787" s="79" t="s">
        <v>1041</v>
      </c>
      <c r="F787" s="11" t="str">
        <f t="shared" si="12"/>
        <v>198-Bá Giáng 7</v>
      </c>
      <c r="G787" s="99">
        <v>42736</v>
      </c>
      <c r="H787" s="99">
        <v>44561</v>
      </c>
      <c r="I787" s="11"/>
      <c r="J787" s="11"/>
    </row>
    <row r="788" spans="1:10" x14ac:dyDescent="0.2">
      <c r="A788" s="79" t="s">
        <v>453</v>
      </c>
      <c r="B788" s="11">
        <v>501</v>
      </c>
      <c r="C788" s="11">
        <v>50107</v>
      </c>
      <c r="D788" s="79" t="s">
        <v>2085</v>
      </c>
      <c r="E788" s="79" t="s">
        <v>1045</v>
      </c>
      <c r="F788" s="11" t="str">
        <f t="shared" si="12"/>
        <v>199-Bá Giáng 8</v>
      </c>
      <c r="G788" s="99">
        <v>42736</v>
      </c>
      <c r="H788" s="99">
        <v>44561</v>
      </c>
      <c r="I788" s="11"/>
      <c r="J788" s="11"/>
    </row>
    <row r="789" spans="1:10" x14ac:dyDescent="0.2">
      <c r="A789" s="79" t="s">
        <v>453</v>
      </c>
      <c r="B789" s="11">
        <v>501</v>
      </c>
      <c r="C789" s="11">
        <v>50107</v>
      </c>
      <c r="D789" s="79" t="s">
        <v>2086</v>
      </c>
      <c r="E789" s="79" t="s">
        <v>1047</v>
      </c>
      <c r="F789" s="11" t="str">
        <f t="shared" si="12"/>
        <v>200-Bá Giáng 9</v>
      </c>
      <c r="G789" s="99">
        <v>42736</v>
      </c>
      <c r="H789" s="99">
        <v>44561</v>
      </c>
      <c r="I789" s="11"/>
      <c r="J789" s="11"/>
    </row>
    <row r="790" spans="1:10" x14ac:dyDescent="0.2">
      <c r="A790" s="79" t="s">
        <v>453</v>
      </c>
      <c r="B790" s="11">
        <v>501</v>
      </c>
      <c r="C790" s="11">
        <v>50107</v>
      </c>
      <c r="D790" s="79" t="s">
        <v>2087</v>
      </c>
      <c r="E790" s="79" t="s">
        <v>1049</v>
      </c>
      <c r="F790" s="11" t="str">
        <f t="shared" si="12"/>
        <v>201-Bá Giáng 10</v>
      </c>
      <c r="G790" s="99">
        <v>42736</v>
      </c>
      <c r="H790" s="99">
        <v>44561</v>
      </c>
      <c r="I790" s="11"/>
      <c r="J790" s="11"/>
    </row>
    <row r="791" spans="1:10" x14ac:dyDescent="0.2">
      <c r="A791" s="79" t="s">
        <v>453</v>
      </c>
      <c r="B791" s="11">
        <v>501</v>
      </c>
      <c r="C791" s="11">
        <v>50107</v>
      </c>
      <c r="D791" s="79" t="s">
        <v>2088</v>
      </c>
      <c r="E791" s="79" t="s">
        <v>1051</v>
      </c>
      <c r="F791" s="11" t="str">
        <f t="shared" si="12"/>
        <v>202-Bá Giáng 11</v>
      </c>
      <c r="G791" s="99">
        <v>42736</v>
      </c>
      <c r="H791" s="99">
        <v>44561</v>
      </c>
      <c r="I791" s="11"/>
      <c r="J791" s="11"/>
    </row>
    <row r="792" spans="1:10" x14ac:dyDescent="0.2">
      <c r="A792" s="79" t="s">
        <v>453</v>
      </c>
      <c r="B792" s="11">
        <v>501</v>
      </c>
      <c r="C792" s="11">
        <v>50107</v>
      </c>
      <c r="D792" s="79" t="s">
        <v>2089</v>
      </c>
      <c r="E792" s="79" t="s">
        <v>1053</v>
      </c>
      <c r="F792" s="11" t="str">
        <f t="shared" si="12"/>
        <v>203-Bá Giáng 12</v>
      </c>
      <c r="G792" s="99">
        <v>42736</v>
      </c>
      <c r="H792" s="99">
        <v>44561</v>
      </c>
      <c r="I792" s="11"/>
      <c r="J792" s="11"/>
    </row>
    <row r="793" spans="1:10" x14ac:dyDescent="0.2">
      <c r="A793" s="79" t="s">
        <v>453</v>
      </c>
      <c r="B793" s="11">
        <v>501</v>
      </c>
      <c r="C793" s="11">
        <v>50107</v>
      </c>
      <c r="D793" s="79" t="s">
        <v>2090</v>
      </c>
      <c r="E793" s="79" t="s">
        <v>1055</v>
      </c>
      <c r="F793" s="11" t="str">
        <f t="shared" si="12"/>
        <v>204-Bá Giáng 14</v>
      </c>
      <c r="G793" s="99">
        <v>42736</v>
      </c>
      <c r="H793" s="99">
        <v>44561</v>
      </c>
      <c r="I793" s="11"/>
      <c r="J793" s="11"/>
    </row>
    <row r="794" spans="1:10" x14ac:dyDescent="0.2">
      <c r="A794" s="79" t="s">
        <v>453</v>
      </c>
      <c r="B794" s="11">
        <v>501</v>
      </c>
      <c r="C794" s="11">
        <v>50107</v>
      </c>
      <c r="D794" s="79" t="s">
        <v>2091</v>
      </c>
      <c r="E794" s="79" t="s">
        <v>1058</v>
      </c>
      <c r="F794" s="11" t="str">
        <f t="shared" si="12"/>
        <v>205-Bát Nàn Công Chúa</v>
      </c>
      <c r="G794" s="99">
        <v>42736</v>
      </c>
      <c r="H794" s="99">
        <v>44561</v>
      </c>
      <c r="I794" s="11"/>
      <c r="J794" s="11"/>
    </row>
    <row r="795" spans="1:10" x14ac:dyDescent="0.2">
      <c r="A795" s="79" t="s">
        <v>453</v>
      </c>
      <c r="B795" s="11">
        <v>501</v>
      </c>
      <c r="C795" s="11">
        <v>50107</v>
      </c>
      <c r="D795" s="79" t="s">
        <v>2092</v>
      </c>
      <c r="E795" s="79" t="s">
        <v>1065</v>
      </c>
      <c r="F795" s="11" t="str">
        <f t="shared" si="12"/>
        <v>206-Bùi Bỉnh Uyên</v>
      </c>
      <c r="G795" s="99">
        <v>42736</v>
      </c>
      <c r="H795" s="99">
        <v>44561</v>
      </c>
      <c r="I795" s="11"/>
      <c r="J795" s="11"/>
    </row>
    <row r="796" spans="1:10" x14ac:dyDescent="0.2">
      <c r="A796" s="79" t="s">
        <v>453</v>
      </c>
      <c r="B796" s="11">
        <v>501</v>
      </c>
      <c r="C796" s="11">
        <v>50107</v>
      </c>
      <c r="D796" s="79" t="s">
        <v>2093</v>
      </c>
      <c r="E796" s="79" t="s">
        <v>1069</v>
      </c>
      <c r="F796" s="11" t="str">
        <f t="shared" si="12"/>
        <v>207-Cao Hồng Lãnh</v>
      </c>
      <c r="G796" s="99">
        <v>42736</v>
      </c>
      <c r="H796" s="99">
        <v>44561</v>
      </c>
      <c r="I796" s="11"/>
      <c r="J796" s="11"/>
    </row>
    <row r="797" spans="1:10" x14ac:dyDescent="0.2">
      <c r="A797" s="79" t="s">
        <v>453</v>
      </c>
      <c r="B797" s="11">
        <v>501</v>
      </c>
      <c r="C797" s="11">
        <v>50107</v>
      </c>
      <c r="D797" s="79" t="s">
        <v>2094</v>
      </c>
      <c r="E797" s="79" t="s">
        <v>1071</v>
      </c>
      <c r="F797" s="11" t="str">
        <f t="shared" si="12"/>
        <v>208-Cao Sơn 1</v>
      </c>
      <c r="G797" s="99">
        <v>42736</v>
      </c>
      <c r="H797" s="99">
        <v>44561</v>
      </c>
      <c r="I797" s="11"/>
      <c r="J797" s="11"/>
    </row>
    <row r="798" spans="1:10" x14ac:dyDescent="0.2">
      <c r="A798" s="79" t="s">
        <v>453</v>
      </c>
      <c r="B798" s="11">
        <v>501</v>
      </c>
      <c r="C798" s="11">
        <v>50107</v>
      </c>
      <c r="D798" s="79" t="s">
        <v>2095</v>
      </c>
      <c r="E798" s="79" t="s">
        <v>1073</v>
      </c>
      <c r="F798" s="11" t="str">
        <f t="shared" si="12"/>
        <v>209-Cao Sơn 2</v>
      </c>
      <c r="G798" s="99">
        <v>42736</v>
      </c>
      <c r="H798" s="99">
        <v>44561</v>
      </c>
      <c r="I798" s="11"/>
      <c r="J798" s="11"/>
    </row>
    <row r="799" spans="1:10" x14ac:dyDescent="0.2">
      <c r="A799" s="79" t="s">
        <v>453</v>
      </c>
      <c r="B799" s="11">
        <v>501</v>
      </c>
      <c r="C799" s="11">
        <v>50107</v>
      </c>
      <c r="D799" s="79" t="s">
        <v>2096</v>
      </c>
      <c r="E799" s="79" t="s">
        <v>1075</v>
      </c>
      <c r="F799" s="11" t="str">
        <f t="shared" si="12"/>
        <v>210-Cao Sơn 3</v>
      </c>
      <c r="G799" s="99">
        <v>42736</v>
      </c>
      <c r="H799" s="99">
        <v>44561</v>
      </c>
      <c r="I799" s="11"/>
      <c r="J799" s="11"/>
    </row>
    <row r="800" spans="1:10" x14ac:dyDescent="0.2">
      <c r="A800" s="79" t="s">
        <v>453</v>
      </c>
      <c r="B800" s="11">
        <v>501</v>
      </c>
      <c r="C800" s="11">
        <v>50107</v>
      </c>
      <c r="D800" s="79" t="s">
        <v>2097</v>
      </c>
      <c r="E800" s="79" t="s">
        <v>1077</v>
      </c>
      <c r="F800" s="11" t="str">
        <f t="shared" si="12"/>
        <v>211-Cao Sơn 4</v>
      </c>
      <c r="G800" s="99">
        <v>42736</v>
      </c>
      <c r="H800" s="99">
        <v>44561</v>
      </c>
      <c r="I800" s="11"/>
      <c r="J800" s="11"/>
    </row>
    <row r="801" spans="1:10" x14ac:dyDescent="0.2">
      <c r="A801" s="79" t="s">
        <v>453</v>
      </c>
      <c r="B801" s="11">
        <v>501</v>
      </c>
      <c r="C801" s="11">
        <v>50107</v>
      </c>
      <c r="D801" s="79" t="s">
        <v>2098</v>
      </c>
      <c r="E801" s="79" t="s">
        <v>1079</v>
      </c>
      <c r="F801" s="11" t="str">
        <f t="shared" si="12"/>
        <v>212-Cao Sơn 5</v>
      </c>
      <c r="G801" s="99">
        <v>42736</v>
      </c>
      <c r="H801" s="99">
        <v>44561</v>
      </c>
      <c r="I801" s="11"/>
      <c r="J801" s="11"/>
    </row>
    <row r="802" spans="1:10" x14ac:dyDescent="0.2">
      <c r="A802" s="79" t="s">
        <v>453</v>
      </c>
      <c r="B802" s="11">
        <v>501</v>
      </c>
      <c r="C802" s="11">
        <v>50107</v>
      </c>
      <c r="D802" s="79" t="s">
        <v>2099</v>
      </c>
      <c r="E802" s="79" t="s">
        <v>1081</v>
      </c>
      <c r="F802" s="11" t="str">
        <f t="shared" si="12"/>
        <v>213-Cao Sơn 6</v>
      </c>
      <c r="G802" s="99">
        <v>42736</v>
      </c>
      <c r="H802" s="99">
        <v>44561</v>
      </c>
      <c r="I802" s="11"/>
      <c r="J802" s="11"/>
    </row>
    <row r="803" spans="1:10" x14ac:dyDescent="0.2">
      <c r="A803" s="79" t="s">
        <v>453</v>
      </c>
      <c r="B803" s="11">
        <v>501</v>
      </c>
      <c r="C803" s="11">
        <v>50107</v>
      </c>
      <c r="D803" s="79" t="s">
        <v>2100</v>
      </c>
      <c r="E803" s="79" t="s">
        <v>1085</v>
      </c>
      <c r="F803" s="11" t="str">
        <f t="shared" si="12"/>
        <v>214-Cao Sơn 7</v>
      </c>
      <c r="G803" s="99">
        <v>42736</v>
      </c>
      <c r="H803" s="99">
        <v>44561</v>
      </c>
      <c r="I803" s="11"/>
      <c r="J803" s="11"/>
    </row>
    <row r="804" spans="1:10" x14ac:dyDescent="0.2">
      <c r="A804" s="79" t="s">
        <v>453</v>
      </c>
      <c r="B804" s="11">
        <v>501</v>
      </c>
      <c r="C804" s="11">
        <v>50107</v>
      </c>
      <c r="D804" s="79" t="s">
        <v>2101</v>
      </c>
      <c r="E804" s="79" t="s">
        <v>1087</v>
      </c>
      <c r="F804" s="11" t="str">
        <f t="shared" si="12"/>
        <v>215-Cao Sơn 8</v>
      </c>
      <c r="G804" s="99">
        <v>42736</v>
      </c>
      <c r="H804" s="99">
        <v>44561</v>
      </c>
      <c r="I804" s="11"/>
      <c r="J804" s="11"/>
    </row>
    <row r="805" spans="1:10" x14ac:dyDescent="0.2">
      <c r="A805" s="79" t="s">
        <v>453</v>
      </c>
      <c r="B805" s="11">
        <v>501</v>
      </c>
      <c r="C805" s="11">
        <v>50107</v>
      </c>
      <c r="D805" s="79" t="s">
        <v>2102</v>
      </c>
      <c r="E805" s="79" t="s">
        <v>1094</v>
      </c>
      <c r="F805" s="11" t="str">
        <f t="shared" si="12"/>
        <v>216-Doãn Kế Thiện</v>
      </c>
      <c r="G805" s="99">
        <v>42736</v>
      </c>
      <c r="H805" s="99">
        <v>44561</v>
      </c>
      <c r="I805" s="11"/>
      <c r="J805" s="11"/>
    </row>
    <row r="806" spans="1:10" x14ac:dyDescent="0.2">
      <c r="A806" s="79" t="s">
        <v>453</v>
      </c>
      <c r="B806" s="11">
        <v>501</v>
      </c>
      <c r="C806" s="11">
        <v>50107</v>
      </c>
      <c r="D806" s="79" t="s">
        <v>2103</v>
      </c>
      <c r="E806" s="79" t="s">
        <v>1096</v>
      </c>
      <c r="F806" s="11" t="str">
        <f t="shared" si="12"/>
        <v>217-Doãn Uẩn</v>
      </c>
      <c r="G806" s="99">
        <v>42736</v>
      </c>
      <c r="H806" s="99">
        <v>44561</v>
      </c>
      <c r="I806" s="11"/>
      <c r="J806" s="11"/>
    </row>
    <row r="807" spans="1:10" x14ac:dyDescent="0.2">
      <c r="A807" s="79" t="s">
        <v>453</v>
      </c>
      <c r="B807" s="11">
        <v>501</v>
      </c>
      <c r="C807" s="11">
        <v>50107</v>
      </c>
      <c r="D807" s="79" t="s">
        <v>2104</v>
      </c>
      <c r="E807" s="79" t="s">
        <v>1098</v>
      </c>
      <c r="F807" s="11" t="str">
        <f t="shared" si="12"/>
        <v>218-Dương Bạch Mai</v>
      </c>
      <c r="G807" s="99">
        <v>42736</v>
      </c>
      <c r="H807" s="99">
        <v>44561</v>
      </c>
      <c r="I807" s="11"/>
      <c r="J807" s="11"/>
    </row>
    <row r="808" spans="1:10" x14ac:dyDescent="0.2">
      <c r="A808" s="79" t="s">
        <v>453</v>
      </c>
      <c r="B808" s="11">
        <v>501</v>
      </c>
      <c r="C808" s="11">
        <v>50107</v>
      </c>
      <c r="D808" s="79" t="s">
        <v>2105</v>
      </c>
      <c r="E808" s="79" t="s">
        <v>1103</v>
      </c>
      <c r="F808" s="11" t="str">
        <f t="shared" si="12"/>
        <v>219-Dương Tôn Hải</v>
      </c>
      <c r="G808" s="99">
        <v>42736</v>
      </c>
      <c r="H808" s="99">
        <v>44561</v>
      </c>
      <c r="I808" s="11"/>
      <c r="J808" s="11"/>
    </row>
    <row r="809" spans="1:10" x14ac:dyDescent="0.2">
      <c r="A809" s="79" t="s">
        <v>453</v>
      </c>
      <c r="B809" s="11">
        <v>501</v>
      </c>
      <c r="C809" s="11">
        <v>50107</v>
      </c>
      <c r="D809" s="79" t="s">
        <v>2106</v>
      </c>
      <c r="E809" s="79" t="s">
        <v>1105</v>
      </c>
      <c r="F809" s="11" t="str">
        <f t="shared" si="12"/>
        <v>220-Dương Tụ Quán</v>
      </c>
      <c r="G809" s="99">
        <v>42736</v>
      </c>
      <c r="H809" s="99">
        <v>44561</v>
      </c>
      <c r="I809" s="11"/>
      <c r="J809" s="11"/>
    </row>
    <row r="810" spans="1:10" x14ac:dyDescent="0.2">
      <c r="A810" s="79" t="s">
        <v>453</v>
      </c>
      <c r="B810" s="11">
        <v>501</v>
      </c>
      <c r="C810" s="11">
        <v>50107</v>
      </c>
      <c r="D810" s="79" t="s">
        <v>2107</v>
      </c>
      <c r="E810" s="79" t="s">
        <v>1107</v>
      </c>
      <c r="F810" s="11" t="str">
        <f t="shared" si="12"/>
        <v>221-Dương Tử Giang</v>
      </c>
      <c r="G810" s="99">
        <v>42736</v>
      </c>
      <c r="H810" s="99">
        <v>44561</v>
      </c>
      <c r="I810" s="11"/>
      <c r="J810" s="11"/>
    </row>
    <row r="811" spans="1:10" x14ac:dyDescent="0.2">
      <c r="A811" s="79" t="s">
        <v>453</v>
      </c>
      <c r="B811" s="11">
        <v>501</v>
      </c>
      <c r="C811" s="11">
        <v>50107</v>
      </c>
      <c r="D811" s="79" t="s">
        <v>2108</v>
      </c>
      <c r="E811" s="79" t="s">
        <v>1109</v>
      </c>
      <c r="F811" s="11" t="str">
        <f t="shared" si="12"/>
        <v>222-Dương Thị Xuân Quý</v>
      </c>
      <c r="G811" s="99">
        <v>42736</v>
      </c>
      <c r="H811" s="99">
        <v>44561</v>
      </c>
      <c r="I811" s="11"/>
      <c r="J811" s="11"/>
    </row>
    <row r="812" spans="1:10" x14ac:dyDescent="0.2">
      <c r="A812" s="79" t="s">
        <v>453</v>
      </c>
      <c r="B812" s="11">
        <v>501</v>
      </c>
      <c r="C812" s="11">
        <v>50107</v>
      </c>
      <c r="D812" s="79" t="s">
        <v>2109</v>
      </c>
      <c r="E812" s="79" t="s">
        <v>1120</v>
      </c>
      <c r="F812" s="11" t="str">
        <f t="shared" si="12"/>
        <v>223-Đa Mặn 8</v>
      </c>
      <c r="G812" s="99">
        <v>42736</v>
      </c>
      <c r="H812" s="99">
        <v>44561</v>
      </c>
      <c r="I812" s="11"/>
      <c r="J812" s="11"/>
    </row>
    <row r="813" spans="1:10" x14ac:dyDescent="0.2">
      <c r="A813" s="79" t="s">
        <v>453</v>
      </c>
      <c r="B813" s="11">
        <v>501</v>
      </c>
      <c r="C813" s="11">
        <v>50107</v>
      </c>
      <c r="D813" s="79" t="s">
        <v>2110</v>
      </c>
      <c r="E813" s="79" t="s">
        <v>1122</v>
      </c>
      <c r="F813" s="11" t="str">
        <f t="shared" si="12"/>
        <v>224-Đa Mặn 9</v>
      </c>
      <c r="G813" s="99">
        <v>42736</v>
      </c>
      <c r="H813" s="99">
        <v>44561</v>
      </c>
      <c r="I813" s="11"/>
      <c r="J813" s="11"/>
    </row>
    <row r="814" spans="1:10" x14ac:dyDescent="0.2">
      <c r="A814" s="79" t="s">
        <v>453</v>
      </c>
      <c r="B814" s="11">
        <v>501</v>
      </c>
      <c r="C814" s="11">
        <v>50107</v>
      </c>
      <c r="D814" s="79" t="s">
        <v>2111</v>
      </c>
      <c r="E814" s="79" t="s">
        <v>1124</v>
      </c>
      <c r="F814" s="11" t="str">
        <f t="shared" si="12"/>
        <v>225-Đa Mặn 10</v>
      </c>
      <c r="G814" s="99">
        <v>42736</v>
      </c>
      <c r="H814" s="99">
        <v>44561</v>
      </c>
      <c r="I814" s="11"/>
      <c r="J814" s="11"/>
    </row>
    <row r="815" spans="1:10" x14ac:dyDescent="0.2">
      <c r="A815" s="79" t="s">
        <v>453</v>
      </c>
      <c r="B815" s="11">
        <v>501</v>
      </c>
      <c r="C815" s="11">
        <v>50107</v>
      </c>
      <c r="D815" s="79" t="s">
        <v>2112</v>
      </c>
      <c r="E815" s="79" t="s">
        <v>1138</v>
      </c>
      <c r="F815" s="11" t="str">
        <f t="shared" si="12"/>
        <v>226-Đa Phước 1</v>
      </c>
      <c r="G815" s="99">
        <v>42736</v>
      </c>
      <c r="H815" s="99">
        <v>44561</v>
      </c>
      <c r="I815" s="11"/>
      <c r="J815" s="11"/>
    </row>
    <row r="816" spans="1:10" x14ac:dyDescent="0.2">
      <c r="A816" s="79" t="s">
        <v>453</v>
      </c>
      <c r="B816" s="11">
        <v>501</v>
      </c>
      <c r="C816" s="11">
        <v>50107</v>
      </c>
      <c r="D816" s="79" t="s">
        <v>2113</v>
      </c>
      <c r="E816" s="79" t="s">
        <v>1140</v>
      </c>
      <c r="F816" s="11" t="str">
        <f t="shared" si="12"/>
        <v>227-Đa Phước 2</v>
      </c>
      <c r="G816" s="99">
        <v>42736</v>
      </c>
      <c r="H816" s="99">
        <v>44561</v>
      </c>
      <c r="I816" s="11"/>
      <c r="J816" s="11"/>
    </row>
    <row r="817" spans="1:10" x14ac:dyDescent="0.2">
      <c r="A817" s="79" t="s">
        <v>453</v>
      </c>
      <c r="B817" s="11">
        <v>501</v>
      </c>
      <c r="C817" s="11">
        <v>50107</v>
      </c>
      <c r="D817" s="79" t="s">
        <v>2114</v>
      </c>
      <c r="E817" s="79" t="s">
        <v>1142</v>
      </c>
      <c r="F817" s="11" t="str">
        <f t="shared" si="12"/>
        <v>228-Đa Phước 3</v>
      </c>
      <c r="G817" s="99">
        <v>42736</v>
      </c>
      <c r="H817" s="99">
        <v>44561</v>
      </c>
      <c r="I817" s="11"/>
      <c r="J817" s="11"/>
    </row>
    <row r="818" spans="1:10" x14ac:dyDescent="0.2">
      <c r="A818" s="79" t="s">
        <v>453</v>
      </c>
      <c r="B818" s="11">
        <v>501</v>
      </c>
      <c r="C818" s="11">
        <v>50107</v>
      </c>
      <c r="D818" s="79" t="s">
        <v>2115</v>
      </c>
      <c r="E818" s="79" t="s">
        <v>1144</v>
      </c>
      <c r="F818" s="11" t="str">
        <f t="shared" si="12"/>
        <v>229-Đa Phước 4</v>
      </c>
      <c r="G818" s="99">
        <v>42736</v>
      </c>
      <c r="H818" s="99">
        <v>44561</v>
      </c>
      <c r="I818" s="11"/>
      <c r="J818" s="11"/>
    </row>
    <row r="819" spans="1:10" x14ac:dyDescent="0.2">
      <c r="A819" s="79" t="s">
        <v>453</v>
      </c>
      <c r="B819" s="11">
        <v>501</v>
      </c>
      <c r="C819" s="11">
        <v>50107</v>
      </c>
      <c r="D819" s="79" t="s">
        <v>2116</v>
      </c>
      <c r="E819" s="79" t="s">
        <v>1146</v>
      </c>
      <c r="F819" s="11" t="str">
        <f t="shared" si="12"/>
        <v>230-Đa Phước 5</v>
      </c>
      <c r="G819" s="99">
        <v>42736</v>
      </c>
      <c r="H819" s="99">
        <v>44561</v>
      </c>
      <c r="I819" s="11"/>
      <c r="J819" s="11"/>
    </row>
    <row r="820" spans="1:10" x14ac:dyDescent="0.2">
      <c r="A820" s="79" t="s">
        <v>453</v>
      </c>
      <c r="B820" s="11">
        <v>501</v>
      </c>
      <c r="C820" s="11">
        <v>50107</v>
      </c>
      <c r="D820" s="79" t="s">
        <v>2117</v>
      </c>
      <c r="E820" s="79" t="s">
        <v>1148</v>
      </c>
      <c r="F820" s="11" t="str">
        <f t="shared" si="12"/>
        <v>231-Đa Phước 6</v>
      </c>
      <c r="G820" s="99">
        <v>42736</v>
      </c>
      <c r="H820" s="99">
        <v>44561</v>
      </c>
      <c r="I820" s="11"/>
      <c r="J820" s="11"/>
    </row>
    <row r="821" spans="1:10" x14ac:dyDescent="0.2">
      <c r="A821" s="79" t="s">
        <v>453</v>
      </c>
      <c r="B821" s="11">
        <v>501</v>
      </c>
      <c r="C821" s="11">
        <v>50107</v>
      </c>
      <c r="D821" s="79" t="s">
        <v>2118</v>
      </c>
      <c r="E821" s="79" t="s">
        <v>1150</v>
      </c>
      <c r="F821" s="11" t="str">
        <f t="shared" si="12"/>
        <v>232-Đa Phước 7</v>
      </c>
      <c r="G821" s="99">
        <v>42736</v>
      </c>
      <c r="H821" s="99">
        <v>44561</v>
      </c>
      <c r="I821" s="11"/>
      <c r="J821" s="11"/>
    </row>
    <row r="822" spans="1:10" x14ac:dyDescent="0.2">
      <c r="A822" s="79" t="s">
        <v>453</v>
      </c>
      <c r="B822" s="11">
        <v>501</v>
      </c>
      <c r="C822" s="11">
        <v>50107</v>
      </c>
      <c r="D822" s="79" t="s">
        <v>2119</v>
      </c>
      <c r="E822" s="79" t="s">
        <v>1152</v>
      </c>
      <c r="F822" s="11" t="str">
        <f t="shared" si="12"/>
        <v>233-Đa Phước 8</v>
      </c>
      <c r="G822" s="99">
        <v>42736</v>
      </c>
      <c r="H822" s="99">
        <v>44561</v>
      </c>
      <c r="I822" s="11"/>
      <c r="J822" s="11"/>
    </row>
    <row r="823" spans="1:10" x14ac:dyDescent="0.2">
      <c r="A823" s="79" t="s">
        <v>453</v>
      </c>
      <c r="B823" s="11">
        <v>501</v>
      </c>
      <c r="C823" s="11">
        <v>50107</v>
      </c>
      <c r="D823" s="79" t="s">
        <v>2120</v>
      </c>
      <c r="E823" s="79" t="s">
        <v>1156</v>
      </c>
      <c r="F823" s="11" t="str">
        <f t="shared" si="12"/>
        <v>234-Đa Phước 9</v>
      </c>
      <c r="G823" s="99">
        <v>42736</v>
      </c>
      <c r="H823" s="99">
        <v>44561</v>
      </c>
      <c r="I823" s="11"/>
      <c r="J823" s="11"/>
    </row>
    <row r="824" spans="1:10" x14ac:dyDescent="0.2">
      <c r="A824" s="79" t="s">
        <v>453</v>
      </c>
      <c r="B824" s="11">
        <v>501</v>
      </c>
      <c r="C824" s="11">
        <v>50107</v>
      </c>
      <c r="D824" s="79" t="s">
        <v>2121</v>
      </c>
      <c r="E824" s="79" t="s">
        <v>1158</v>
      </c>
      <c r="F824" s="11" t="str">
        <f t="shared" si="12"/>
        <v>235-Đa Phước 10</v>
      </c>
      <c r="G824" s="99">
        <v>42736</v>
      </c>
      <c r="H824" s="99">
        <v>44561</v>
      </c>
      <c r="I824" s="11"/>
      <c r="J824" s="11"/>
    </row>
    <row r="825" spans="1:10" x14ac:dyDescent="0.2">
      <c r="A825" s="79" t="s">
        <v>453</v>
      </c>
      <c r="B825" s="11">
        <v>501</v>
      </c>
      <c r="C825" s="11">
        <v>50107</v>
      </c>
      <c r="D825" s="79" t="s">
        <v>2122</v>
      </c>
      <c r="E825" s="79" t="s">
        <v>1160</v>
      </c>
      <c r="F825" s="11" t="str">
        <f t="shared" si="12"/>
        <v>236-Đại An 1</v>
      </c>
      <c r="G825" s="99">
        <v>42736</v>
      </c>
      <c r="H825" s="99">
        <v>44561</v>
      </c>
      <c r="I825" s="11"/>
      <c r="J825" s="11"/>
    </row>
    <row r="826" spans="1:10" x14ac:dyDescent="0.2">
      <c r="A826" s="79" t="s">
        <v>453</v>
      </c>
      <c r="B826" s="11">
        <v>501</v>
      </c>
      <c r="C826" s="11">
        <v>50107</v>
      </c>
      <c r="D826" s="79" t="s">
        <v>2123</v>
      </c>
      <c r="E826" s="79" t="s">
        <v>1162</v>
      </c>
      <c r="F826" s="11" t="str">
        <f t="shared" si="12"/>
        <v>237-Đại An 2</v>
      </c>
      <c r="G826" s="99">
        <v>42736</v>
      </c>
      <c r="H826" s="99">
        <v>44561</v>
      </c>
      <c r="I826" s="11"/>
      <c r="J826" s="11"/>
    </row>
    <row r="827" spans="1:10" x14ac:dyDescent="0.2">
      <c r="A827" s="79" t="s">
        <v>453</v>
      </c>
      <c r="B827" s="11">
        <v>501</v>
      </c>
      <c r="C827" s="11">
        <v>50107</v>
      </c>
      <c r="D827" s="79" t="s">
        <v>2124</v>
      </c>
      <c r="E827" s="79" t="s">
        <v>1164</v>
      </c>
      <c r="F827" s="11" t="str">
        <f t="shared" si="12"/>
        <v>238-Đại An 3</v>
      </c>
      <c r="G827" s="99">
        <v>42736</v>
      </c>
      <c r="H827" s="99">
        <v>44561</v>
      </c>
      <c r="I827" s="11"/>
      <c r="J827" s="11"/>
    </row>
    <row r="828" spans="1:10" x14ac:dyDescent="0.2">
      <c r="A828" s="79" t="s">
        <v>453</v>
      </c>
      <c r="B828" s="11">
        <v>501</v>
      </c>
      <c r="C828" s="11">
        <v>50107</v>
      </c>
      <c r="D828" s="79" t="s">
        <v>2125</v>
      </c>
      <c r="E828" s="79" t="s">
        <v>1166</v>
      </c>
      <c r="F828" s="11" t="str">
        <f t="shared" si="12"/>
        <v>239-Đại An 4</v>
      </c>
      <c r="G828" s="99">
        <v>42736</v>
      </c>
      <c r="H828" s="99">
        <v>44561</v>
      </c>
      <c r="I828" s="11"/>
      <c r="J828" s="11"/>
    </row>
    <row r="829" spans="1:10" x14ac:dyDescent="0.2">
      <c r="A829" s="79" t="s">
        <v>453</v>
      </c>
      <c r="B829" s="11">
        <v>501</v>
      </c>
      <c r="C829" s="11">
        <v>50107</v>
      </c>
      <c r="D829" s="79" t="s">
        <v>2126</v>
      </c>
      <c r="E829" s="79" t="s">
        <v>1170</v>
      </c>
      <c r="F829" s="11" t="str">
        <f t="shared" si="12"/>
        <v>240-Đào Duy Tùng</v>
      </c>
      <c r="G829" s="99">
        <v>42736</v>
      </c>
      <c r="H829" s="99">
        <v>44561</v>
      </c>
      <c r="I829" s="11"/>
      <c r="J829" s="11"/>
    </row>
    <row r="830" spans="1:10" x14ac:dyDescent="0.2">
      <c r="A830" s="79" t="s">
        <v>453</v>
      </c>
      <c r="B830" s="11">
        <v>501</v>
      </c>
      <c r="C830" s="11">
        <v>50107</v>
      </c>
      <c r="D830" s="79" t="s">
        <v>2127</v>
      </c>
      <c r="E830" s="79" t="s">
        <v>1179</v>
      </c>
      <c r="F830" s="11" t="str">
        <f t="shared" si="12"/>
        <v>241-Đặng Xuân Thiều</v>
      </c>
      <c r="G830" s="99">
        <v>42736</v>
      </c>
      <c r="H830" s="99">
        <v>44561</v>
      </c>
      <c r="I830" s="11"/>
      <c r="J830" s="11"/>
    </row>
    <row r="831" spans="1:10" x14ac:dyDescent="0.2">
      <c r="A831" s="79" t="s">
        <v>453</v>
      </c>
      <c r="B831" s="11">
        <v>501</v>
      </c>
      <c r="C831" s="11">
        <v>50107</v>
      </c>
      <c r="D831" s="79" t="s">
        <v>2128</v>
      </c>
      <c r="E831" s="79" t="s">
        <v>1181</v>
      </c>
      <c r="F831" s="11" t="str">
        <f t="shared" si="12"/>
        <v>242-Đinh Gia Khánh</v>
      </c>
      <c r="G831" s="99">
        <v>42736</v>
      </c>
      <c r="H831" s="99">
        <v>44561</v>
      </c>
      <c r="I831" s="11"/>
      <c r="J831" s="11"/>
    </row>
    <row r="832" spans="1:10" x14ac:dyDescent="0.2">
      <c r="A832" s="79" t="s">
        <v>453</v>
      </c>
      <c r="B832" s="11">
        <v>501</v>
      </c>
      <c r="C832" s="11">
        <v>50107</v>
      </c>
      <c r="D832" s="79" t="s">
        <v>2129</v>
      </c>
      <c r="E832" s="79" t="s">
        <v>1183</v>
      </c>
      <c r="F832" s="11" t="str">
        <f t="shared" si="12"/>
        <v>243-Đoàn Khuê</v>
      </c>
      <c r="G832" s="99">
        <v>42736</v>
      </c>
      <c r="H832" s="99">
        <v>44561</v>
      </c>
      <c r="I832" s="11"/>
      <c r="J832" s="11"/>
    </row>
    <row r="833" spans="1:10" x14ac:dyDescent="0.2">
      <c r="A833" s="79" t="s">
        <v>453</v>
      </c>
      <c r="B833" s="11">
        <v>501</v>
      </c>
      <c r="C833" s="11">
        <v>50107</v>
      </c>
      <c r="D833" s="79" t="s">
        <v>2130</v>
      </c>
      <c r="E833" s="79" t="s">
        <v>1185</v>
      </c>
      <c r="F833" s="11" t="str">
        <f t="shared" si="12"/>
        <v>244-Đỗ Bá</v>
      </c>
      <c r="G833" s="99">
        <v>42736</v>
      </c>
      <c r="H833" s="99">
        <v>44561</v>
      </c>
      <c r="I833" s="11"/>
      <c r="J833" s="11"/>
    </row>
    <row r="834" spans="1:10" x14ac:dyDescent="0.2">
      <c r="A834" s="79" t="s">
        <v>453</v>
      </c>
      <c r="B834" s="11">
        <v>501</v>
      </c>
      <c r="C834" s="11">
        <v>50107</v>
      </c>
      <c r="D834" s="79" t="s">
        <v>2131</v>
      </c>
      <c r="E834" s="79" t="s">
        <v>1187</v>
      </c>
      <c r="F834" s="11" t="str">
        <f t="shared" ref="F834:F897" si="13">D834&amp;"-"&amp;E834</f>
        <v>245-Đỗ Bí</v>
      </c>
      <c r="G834" s="99">
        <v>42736</v>
      </c>
      <c r="H834" s="99">
        <v>44561</v>
      </c>
      <c r="I834" s="11"/>
      <c r="J834" s="11"/>
    </row>
    <row r="835" spans="1:10" x14ac:dyDescent="0.2">
      <c r="A835" s="79" t="s">
        <v>453</v>
      </c>
      <c r="B835" s="11">
        <v>501</v>
      </c>
      <c r="C835" s="11">
        <v>50107</v>
      </c>
      <c r="D835" s="79" t="s">
        <v>2132</v>
      </c>
      <c r="E835" s="79" t="s">
        <v>1202</v>
      </c>
      <c r="F835" s="11" t="str">
        <f t="shared" si="13"/>
        <v>246-Đông Hải 12</v>
      </c>
      <c r="G835" s="99">
        <v>42736</v>
      </c>
      <c r="H835" s="99">
        <v>44561</v>
      </c>
      <c r="I835" s="11"/>
      <c r="J835" s="11"/>
    </row>
    <row r="836" spans="1:10" x14ac:dyDescent="0.2">
      <c r="A836" s="79" t="s">
        <v>453</v>
      </c>
      <c r="B836" s="11">
        <v>501</v>
      </c>
      <c r="C836" s="11">
        <v>50107</v>
      </c>
      <c r="D836" s="79" t="s">
        <v>2133</v>
      </c>
      <c r="E836" s="79" t="s">
        <v>1204</v>
      </c>
      <c r="F836" s="11" t="str">
        <f t="shared" si="13"/>
        <v>247-Đông Hải 14</v>
      </c>
      <c r="G836" s="99">
        <v>42736</v>
      </c>
      <c r="H836" s="99">
        <v>44561</v>
      </c>
      <c r="I836" s="11"/>
      <c r="J836" s="11"/>
    </row>
    <row r="837" spans="1:10" x14ac:dyDescent="0.2">
      <c r="A837" s="79" t="s">
        <v>453</v>
      </c>
      <c r="B837" s="11">
        <v>501</v>
      </c>
      <c r="C837" s="11">
        <v>50107</v>
      </c>
      <c r="D837" s="79" t="s">
        <v>2134</v>
      </c>
      <c r="E837" s="79" t="s">
        <v>1206</v>
      </c>
      <c r="F837" s="11" t="str">
        <f t="shared" si="13"/>
        <v>248-Đồng Phước Huyến</v>
      </c>
      <c r="G837" s="99">
        <v>42736</v>
      </c>
      <c r="H837" s="99">
        <v>44561</v>
      </c>
      <c r="I837" s="11"/>
      <c r="J837" s="11"/>
    </row>
    <row r="838" spans="1:10" x14ac:dyDescent="0.2">
      <c r="A838" s="79" t="s">
        <v>453</v>
      </c>
      <c r="B838" s="11">
        <v>501</v>
      </c>
      <c r="C838" s="11">
        <v>50107</v>
      </c>
      <c r="D838" s="79" t="s">
        <v>2135</v>
      </c>
      <c r="E838" s="79" t="s">
        <v>1210</v>
      </c>
      <c r="F838" s="11" t="str">
        <f t="shared" si="13"/>
        <v>249-Đông Trà 1</v>
      </c>
      <c r="G838" s="99">
        <v>42736</v>
      </c>
      <c r="H838" s="99">
        <v>44561</v>
      </c>
      <c r="I838" s="11"/>
      <c r="J838" s="11"/>
    </row>
    <row r="839" spans="1:10" x14ac:dyDescent="0.2">
      <c r="A839" s="79" t="s">
        <v>453</v>
      </c>
      <c r="B839" s="11">
        <v>501</v>
      </c>
      <c r="C839" s="11">
        <v>50107</v>
      </c>
      <c r="D839" s="79" t="s">
        <v>2136</v>
      </c>
      <c r="E839" s="79" t="s">
        <v>1212</v>
      </c>
      <c r="F839" s="11" t="str">
        <f t="shared" si="13"/>
        <v>250-Đông Trà 2</v>
      </c>
      <c r="G839" s="99">
        <v>42736</v>
      </c>
      <c r="H839" s="99">
        <v>44561</v>
      </c>
      <c r="I839" s="11"/>
      <c r="J839" s="11"/>
    </row>
    <row r="840" spans="1:10" x14ac:dyDescent="0.2">
      <c r="A840" s="79" t="s">
        <v>453</v>
      </c>
      <c r="B840" s="11">
        <v>501</v>
      </c>
      <c r="C840" s="11">
        <v>50107</v>
      </c>
      <c r="D840" s="79" t="s">
        <v>2137</v>
      </c>
      <c r="E840" s="79" t="s">
        <v>1214</v>
      </c>
      <c r="F840" s="11" t="str">
        <f t="shared" si="13"/>
        <v>251-Đông Trà 3</v>
      </c>
      <c r="G840" s="99">
        <v>42736</v>
      </c>
      <c r="H840" s="99">
        <v>44561</v>
      </c>
      <c r="I840" s="11"/>
      <c r="J840" s="11"/>
    </row>
    <row r="841" spans="1:10" x14ac:dyDescent="0.2">
      <c r="A841" s="79" t="s">
        <v>453</v>
      </c>
      <c r="B841" s="11">
        <v>501</v>
      </c>
      <c r="C841" s="11">
        <v>50107</v>
      </c>
      <c r="D841" s="79" t="s">
        <v>2138</v>
      </c>
      <c r="E841" s="79" t="s">
        <v>1216</v>
      </c>
      <c r="F841" s="11" t="str">
        <f t="shared" si="13"/>
        <v>252-Đông Trà 4</v>
      </c>
      <c r="G841" s="99">
        <v>42736</v>
      </c>
      <c r="H841" s="99">
        <v>44561</v>
      </c>
      <c r="I841" s="11"/>
      <c r="J841" s="11"/>
    </row>
    <row r="842" spans="1:10" x14ac:dyDescent="0.2">
      <c r="A842" s="79" t="s">
        <v>453</v>
      </c>
      <c r="B842" s="11">
        <v>501</v>
      </c>
      <c r="C842" s="11">
        <v>50107</v>
      </c>
      <c r="D842" s="79" t="s">
        <v>2139</v>
      </c>
      <c r="E842" s="79" t="s">
        <v>1218</v>
      </c>
      <c r="F842" s="11" t="str">
        <f t="shared" si="13"/>
        <v>253-Đông Trà 5</v>
      </c>
      <c r="G842" s="99">
        <v>42736</v>
      </c>
      <c r="H842" s="99">
        <v>44561</v>
      </c>
      <c r="I842" s="11"/>
      <c r="J842" s="11"/>
    </row>
    <row r="843" spans="1:10" x14ac:dyDescent="0.2">
      <c r="A843" s="79" t="s">
        <v>453</v>
      </c>
      <c r="B843" s="11">
        <v>501</v>
      </c>
      <c r="C843" s="11">
        <v>50107</v>
      </c>
      <c r="D843" s="79" t="s">
        <v>2140</v>
      </c>
      <c r="E843" s="79" t="s">
        <v>1220</v>
      </c>
      <c r="F843" s="11" t="str">
        <f t="shared" si="13"/>
        <v>254-Đông Trà 6</v>
      </c>
      <c r="G843" s="99">
        <v>42736</v>
      </c>
      <c r="H843" s="99">
        <v>44561</v>
      </c>
      <c r="I843" s="11"/>
      <c r="J843" s="11"/>
    </row>
    <row r="844" spans="1:10" x14ac:dyDescent="0.2">
      <c r="A844" s="79" t="s">
        <v>453</v>
      </c>
      <c r="B844" s="11">
        <v>501</v>
      </c>
      <c r="C844" s="11">
        <v>50107</v>
      </c>
      <c r="D844" s="79" t="s">
        <v>2141</v>
      </c>
      <c r="E844" s="79" t="s">
        <v>1222</v>
      </c>
      <c r="F844" s="11" t="str">
        <f t="shared" si="13"/>
        <v>255-Đông Trà 7</v>
      </c>
      <c r="G844" s="99">
        <v>42736</v>
      </c>
      <c r="H844" s="99">
        <v>44561</v>
      </c>
      <c r="I844" s="11"/>
      <c r="J844" s="11"/>
    </row>
    <row r="845" spans="1:10" x14ac:dyDescent="0.2">
      <c r="A845" s="79" t="s">
        <v>453</v>
      </c>
      <c r="B845" s="11">
        <v>501</v>
      </c>
      <c r="C845" s="11">
        <v>50107</v>
      </c>
      <c r="D845" s="79" t="s">
        <v>2142</v>
      </c>
      <c r="E845" s="79" t="s">
        <v>1226</v>
      </c>
      <c r="F845" s="11" t="str">
        <f t="shared" si="13"/>
        <v>256-Giang Châu 1</v>
      </c>
      <c r="G845" s="99">
        <v>42736</v>
      </c>
      <c r="H845" s="99">
        <v>44561</v>
      </c>
      <c r="I845" s="11"/>
      <c r="J845" s="11"/>
    </row>
    <row r="846" spans="1:10" x14ac:dyDescent="0.2">
      <c r="A846" s="79" t="s">
        <v>453</v>
      </c>
      <c r="B846" s="11">
        <v>501</v>
      </c>
      <c r="C846" s="11">
        <v>50107</v>
      </c>
      <c r="D846" s="79" t="s">
        <v>2143</v>
      </c>
      <c r="E846" s="79" t="s">
        <v>1228</v>
      </c>
      <c r="F846" s="11" t="str">
        <f t="shared" si="13"/>
        <v>257-Giang Châu 2</v>
      </c>
      <c r="G846" s="99">
        <v>42736</v>
      </c>
      <c r="H846" s="99">
        <v>44561</v>
      </c>
      <c r="I846" s="11"/>
      <c r="J846" s="11"/>
    </row>
    <row r="847" spans="1:10" x14ac:dyDescent="0.2">
      <c r="A847" s="79" t="s">
        <v>453</v>
      </c>
      <c r="B847" s="11">
        <v>501</v>
      </c>
      <c r="C847" s="11">
        <v>50107</v>
      </c>
      <c r="D847" s="79" t="s">
        <v>2144</v>
      </c>
      <c r="E847" s="79" t="s">
        <v>1232</v>
      </c>
      <c r="F847" s="11" t="str">
        <f t="shared" si="13"/>
        <v>258-Giang Châu 3</v>
      </c>
      <c r="G847" s="99">
        <v>42736</v>
      </c>
      <c r="H847" s="99">
        <v>44561</v>
      </c>
      <c r="I847" s="11"/>
      <c r="J847" s="11"/>
    </row>
    <row r="848" spans="1:10" x14ac:dyDescent="0.2">
      <c r="A848" s="79" t="s">
        <v>453</v>
      </c>
      <c r="B848" s="11">
        <v>501</v>
      </c>
      <c r="C848" s="11">
        <v>50107</v>
      </c>
      <c r="D848" s="79" t="s">
        <v>2145</v>
      </c>
      <c r="E848" s="79" t="s">
        <v>1237</v>
      </c>
      <c r="F848" s="11" t="str">
        <f t="shared" si="13"/>
        <v>259-Hằng Phương Nữ Sĩ</v>
      </c>
      <c r="G848" s="99">
        <v>42736</v>
      </c>
      <c r="H848" s="99">
        <v>44561</v>
      </c>
      <c r="I848" s="11"/>
      <c r="J848" s="11"/>
    </row>
    <row r="849" spans="1:10" x14ac:dyDescent="0.2">
      <c r="A849" s="79" t="s">
        <v>453</v>
      </c>
      <c r="B849" s="11">
        <v>501</v>
      </c>
      <c r="C849" s="11">
        <v>50107</v>
      </c>
      <c r="D849" s="79" t="s">
        <v>2146</v>
      </c>
      <c r="E849" s="79" t="s">
        <v>1239</v>
      </c>
      <c r="F849" s="11" t="str">
        <f t="shared" si="13"/>
        <v>260-Hòa Bình 1</v>
      </c>
      <c r="G849" s="99">
        <v>42736</v>
      </c>
      <c r="H849" s="99">
        <v>44561</v>
      </c>
      <c r="I849" s="11"/>
      <c r="J849" s="11"/>
    </row>
    <row r="850" spans="1:10" x14ac:dyDescent="0.2">
      <c r="A850" s="79" t="s">
        <v>453</v>
      </c>
      <c r="B850" s="11">
        <v>501</v>
      </c>
      <c r="C850" s="11">
        <v>50107</v>
      </c>
      <c r="D850" s="79" t="s">
        <v>2147</v>
      </c>
      <c r="E850" s="79" t="s">
        <v>1241</v>
      </c>
      <c r="F850" s="11" t="str">
        <f t="shared" si="13"/>
        <v>261-Hòa Bình 2</v>
      </c>
      <c r="G850" s="99">
        <v>42736</v>
      </c>
      <c r="H850" s="99">
        <v>44561</v>
      </c>
      <c r="I850" s="11"/>
      <c r="J850" s="11"/>
    </row>
    <row r="851" spans="1:10" x14ac:dyDescent="0.2">
      <c r="A851" s="79" t="s">
        <v>453</v>
      </c>
      <c r="B851" s="11">
        <v>501</v>
      </c>
      <c r="C851" s="11">
        <v>50107</v>
      </c>
      <c r="D851" s="79" t="s">
        <v>2148</v>
      </c>
      <c r="E851" s="79" t="s">
        <v>1243</v>
      </c>
      <c r="F851" s="11" t="str">
        <f t="shared" si="13"/>
        <v>262-Hòa Bình 3</v>
      </c>
      <c r="G851" s="99">
        <v>42736</v>
      </c>
      <c r="H851" s="99">
        <v>44561</v>
      </c>
      <c r="I851" s="11"/>
      <c r="J851" s="11"/>
    </row>
    <row r="852" spans="1:10" x14ac:dyDescent="0.2">
      <c r="A852" s="79" t="s">
        <v>453</v>
      </c>
      <c r="B852" s="11">
        <v>501</v>
      </c>
      <c r="C852" s="11">
        <v>50107</v>
      </c>
      <c r="D852" s="79" t="s">
        <v>2149</v>
      </c>
      <c r="E852" s="79" t="s">
        <v>1245</v>
      </c>
      <c r="F852" s="11" t="str">
        <f t="shared" si="13"/>
        <v>263-Hòa Bình 4</v>
      </c>
      <c r="G852" s="99">
        <v>42736</v>
      </c>
      <c r="H852" s="99">
        <v>44561</v>
      </c>
      <c r="I852" s="11"/>
      <c r="J852" s="11"/>
    </row>
    <row r="853" spans="1:10" x14ac:dyDescent="0.2">
      <c r="A853" s="79" t="s">
        <v>453</v>
      </c>
      <c r="B853" s="11">
        <v>501</v>
      </c>
      <c r="C853" s="11">
        <v>50107</v>
      </c>
      <c r="D853" s="79" t="s">
        <v>2150</v>
      </c>
      <c r="E853" s="79" t="s">
        <v>1247</v>
      </c>
      <c r="F853" s="11" t="str">
        <f t="shared" si="13"/>
        <v>264-Hòa Bình 5</v>
      </c>
      <c r="G853" s="99">
        <v>42736</v>
      </c>
      <c r="H853" s="99">
        <v>44561</v>
      </c>
      <c r="I853" s="11"/>
      <c r="J853" s="11"/>
    </row>
    <row r="854" spans="1:10" x14ac:dyDescent="0.2">
      <c r="A854" s="79" t="s">
        <v>453</v>
      </c>
      <c r="B854" s="11">
        <v>501</v>
      </c>
      <c r="C854" s="11">
        <v>50107</v>
      </c>
      <c r="D854" s="79" t="s">
        <v>2151</v>
      </c>
      <c r="E854" s="79" t="s">
        <v>1249</v>
      </c>
      <c r="F854" s="11" t="str">
        <f t="shared" si="13"/>
        <v>265-Hòa Bình 6</v>
      </c>
      <c r="G854" s="99">
        <v>42736</v>
      </c>
      <c r="H854" s="99">
        <v>44561</v>
      </c>
      <c r="I854" s="11"/>
      <c r="J854" s="11"/>
    </row>
    <row r="855" spans="1:10" x14ac:dyDescent="0.2">
      <c r="A855" s="79" t="s">
        <v>453</v>
      </c>
      <c r="B855" s="11">
        <v>501</v>
      </c>
      <c r="C855" s="11">
        <v>50107</v>
      </c>
      <c r="D855" s="79" t="s">
        <v>2152</v>
      </c>
      <c r="E855" s="79" t="s">
        <v>1253</v>
      </c>
      <c r="F855" s="11" t="str">
        <f t="shared" si="13"/>
        <v>266-Hòa Bình 7</v>
      </c>
      <c r="G855" s="99">
        <v>42736</v>
      </c>
      <c r="H855" s="99">
        <v>44561</v>
      </c>
      <c r="I855" s="11"/>
      <c r="J855" s="11"/>
    </row>
    <row r="856" spans="1:10" x14ac:dyDescent="0.2">
      <c r="A856" s="79" t="s">
        <v>453</v>
      </c>
      <c r="B856" s="11">
        <v>501</v>
      </c>
      <c r="C856" s="11">
        <v>50107</v>
      </c>
      <c r="D856" s="79" t="s">
        <v>2153</v>
      </c>
      <c r="E856" s="79" t="s">
        <v>1266</v>
      </c>
      <c r="F856" s="11" t="str">
        <f t="shared" si="13"/>
        <v>267-Hoàng Bật Đạt</v>
      </c>
      <c r="G856" s="99">
        <v>42736</v>
      </c>
      <c r="H856" s="99">
        <v>44561</v>
      </c>
      <c r="I856" s="11"/>
      <c r="J856" s="11"/>
    </row>
    <row r="857" spans="1:10" x14ac:dyDescent="0.2">
      <c r="A857" s="79" t="s">
        <v>453</v>
      </c>
      <c r="B857" s="11">
        <v>501</v>
      </c>
      <c r="C857" s="11">
        <v>50107</v>
      </c>
      <c r="D857" s="79" t="s">
        <v>2154</v>
      </c>
      <c r="E857" s="79" t="s">
        <v>1270</v>
      </c>
      <c r="F857" s="11" t="str">
        <f t="shared" si="13"/>
        <v>268-Hoàng Công Chất</v>
      </c>
      <c r="G857" s="99">
        <v>42736</v>
      </c>
      <c r="H857" s="99">
        <v>44561</v>
      </c>
      <c r="I857" s="11"/>
      <c r="J857" s="11"/>
    </row>
    <row r="858" spans="1:10" x14ac:dyDescent="0.2">
      <c r="A858" s="79" t="s">
        <v>453</v>
      </c>
      <c r="B858" s="11">
        <v>501</v>
      </c>
      <c r="C858" s="11">
        <v>50107</v>
      </c>
      <c r="D858" s="79" t="s">
        <v>2155</v>
      </c>
      <c r="E858" s="79" t="s">
        <v>1275</v>
      </c>
      <c r="F858" s="11" t="str">
        <f t="shared" si="13"/>
        <v>269-Hoàng Thiều Hoa</v>
      </c>
      <c r="G858" s="99">
        <v>42736</v>
      </c>
      <c r="H858" s="99">
        <v>44561</v>
      </c>
      <c r="I858" s="11"/>
      <c r="J858" s="11"/>
    </row>
    <row r="859" spans="1:10" x14ac:dyDescent="0.2">
      <c r="A859" s="79" t="s">
        <v>453</v>
      </c>
      <c r="B859" s="11">
        <v>501</v>
      </c>
      <c r="C859" s="11">
        <v>50107</v>
      </c>
      <c r="D859" s="79" t="s">
        <v>2156</v>
      </c>
      <c r="E859" s="79" t="s">
        <v>1279</v>
      </c>
      <c r="F859" s="11" t="str">
        <f t="shared" si="13"/>
        <v>270-Hoàng Văn Lai</v>
      </c>
      <c r="G859" s="99">
        <v>42736</v>
      </c>
      <c r="H859" s="99">
        <v>44561</v>
      </c>
      <c r="I859" s="11"/>
      <c r="J859" s="11"/>
    </row>
    <row r="860" spans="1:10" x14ac:dyDescent="0.2">
      <c r="A860" s="79" t="s">
        <v>453</v>
      </c>
      <c r="B860" s="11">
        <v>501</v>
      </c>
      <c r="C860" s="11">
        <v>50107</v>
      </c>
      <c r="D860" s="79" t="s">
        <v>2157</v>
      </c>
      <c r="E860" s="79" t="s">
        <v>1287</v>
      </c>
      <c r="F860" s="11" t="str">
        <f t="shared" si="13"/>
        <v>271-Huỳnh Lắm</v>
      </c>
      <c r="G860" s="99">
        <v>42736</v>
      </c>
      <c r="H860" s="99">
        <v>44561</v>
      </c>
      <c r="I860" s="11"/>
      <c r="J860" s="11"/>
    </row>
    <row r="861" spans="1:10" x14ac:dyDescent="0.2">
      <c r="A861" s="79" t="s">
        <v>453</v>
      </c>
      <c r="B861" s="11">
        <v>501</v>
      </c>
      <c r="C861" s="11">
        <v>50107</v>
      </c>
      <c r="D861" s="79" t="s">
        <v>2158</v>
      </c>
      <c r="E861" s="79" t="s">
        <v>1291</v>
      </c>
      <c r="F861" s="11" t="str">
        <f t="shared" si="13"/>
        <v>272-Huỳnh Thị Một</v>
      </c>
      <c r="G861" s="99">
        <v>42736</v>
      </c>
      <c r="H861" s="99">
        <v>44561</v>
      </c>
      <c r="I861" s="11"/>
      <c r="J861" s="11"/>
    </row>
    <row r="862" spans="1:10" x14ac:dyDescent="0.2">
      <c r="A862" s="79" t="s">
        <v>453</v>
      </c>
      <c r="B862" s="11">
        <v>501</v>
      </c>
      <c r="C862" s="11">
        <v>50107</v>
      </c>
      <c r="D862" s="79" t="s">
        <v>2159</v>
      </c>
      <c r="E862" s="79" t="s">
        <v>1293</v>
      </c>
      <c r="F862" s="11" t="str">
        <f t="shared" si="13"/>
        <v>273-Huỳnh Văn Nghệ</v>
      </c>
      <c r="G862" s="99">
        <v>42736</v>
      </c>
      <c r="H862" s="99">
        <v>44561</v>
      </c>
      <c r="I862" s="11"/>
      <c r="J862" s="11"/>
    </row>
    <row r="863" spans="1:10" x14ac:dyDescent="0.2">
      <c r="A863" s="79" t="s">
        <v>453</v>
      </c>
      <c r="B863" s="11">
        <v>501</v>
      </c>
      <c r="C863" s="11">
        <v>50107</v>
      </c>
      <c r="D863" s="79" t="s">
        <v>2160</v>
      </c>
      <c r="E863" s="79" t="s">
        <v>1296</v>
      </c>
      <c r="F863" s="11" t="str">
        <f t="shared" si="13"/>
        <v>274-Kim Đồng</v>
      </c>
      <c r="G863" s="99">
        <v>42736</v>
      </c>
      <c r="H863" s="99">
        <v>44561</v>
      </c>
      <c r="I863" s="11"/>
      <c r="J863" s="11"/>
    </row>
    <row r="864" spans="1:10" x14ac:dyDescent="0.2">
      <c r="A864" s="79" t="s">
        <v>453</v>
      </c>
      <c r="B864" s="11">
        <v>501</v>
      </c>
      <c r="C864" s="11">
        <v>50107</v>
      </c>
      <c r="D864" s="79" t="s">
        <v>2161</v>
      </c>
      <c r="E864" s="79" t="s">
        <v>1298</v>
      </c>
      <c r="F864" s="11" t="str">
        <f t="shared" si="13"/>
        <v>275-Khái Đông 1</v>
      </c>
      <c r="G864" s="99">
        <v>42736</v>
      </c>
      <c r="H864" s="99">
        <v>44561</v>
      </c>
      <c r="I864" s="11"/>
      <c r="J864" s="11"/>
    </row>
    <row r="865" spans="1:10" x14ac:dyDescent="0.2">
      <c r="A865" s="79" t="s">
        <v>453</v>
      </c>
      <c r="B865" s="11">
        <v>501</v>
      </c>
      <c r="C865" s="11">
        <v>50107</v>
      </c>
      <c r="D865" s="79" t="s">
        <v>2162</v>
      </c>
      <c r="E865" s="79" t="s">
        <v>1300</v>
      </c>
      <c r="F865" s="11" t="str">
        <f t="shared" si="13"/>
        <v>276-Khái Đông 2</v>
      </c>
      <c r="G865" s="99">
        <v>42736</v>
      </c>
      <c r="H865" s="99">
        <v>44561</v>
      </c>
      <c r="I865" s="11"/>
      <c r="J865" s="11"/>
    </row>
    <row r="866" spans="1:10" x14ac:dyDescent="0.2">
      <c r="A866" s="79" t="s">
        <v>453</v>
      </c>
      <c r="B866" s="11">
        <v>501</v>
      </c>
      <c r="C866" s="11">
        <v>50107</v>
      </c>
      <c r="D866" s="79" t="s">
        <v>2163</v>
      </c>
      <c r="E866" s="79" t="s">
        <v>1302</v>
      </c>
      <c r="F866" s="11" t="str">
        <f t="shared" si="13"/>
        <v>277-Khái Đông 3</v>
      </c>
      <c r="G866" s="99">
        <v>42736</v>
      </c>
      <c r="H866" s="99">
        <v>44561</v>
      </c>
      <c r="I866" s="11"/>
      <c r="J866" s="11"/>
    </row>
    <row r="867" spans="1:10" x14ac:dyDescent="0.2">
      <c r="A867" s="79" t="s">
        <v>453</v>
      </c>
      <c r="B867" s="11">
        <v>501</v>
      </c>
      <c r="C867" s="11">
        <v>50107</v>
      </c>
      <c r="D867" s="79" t="s">
        <v>2164</v>
      </c>
      <c r="E867" s="79" t="s">
        <v>1304</v>
      </c>
      <c r="F867" s="11" t="str">
        <f t="shared" si="13"/>
        <v>278-Khái Đông 4</v>
      </c>
      <c r="G867" s="99">
        <v>42736</v>
      </c>
      <c r="H867" s="99">
        <v>44561</v>
      </c>
      <c r="I867" s="11"/>
      <c r="J867" s="11"/>
    </row>
    <row r="868" spans="1:10" x14ac:dyDescent="0.2">
      <c r="A868" s="79" t="s">
        <v>453</v>
      </c>
      <c r="B868" s="11">
        <v>501</v>
      </c>
      <c r="C868" s="11">
        <v>50107</v>
      </c>
      <c r="D868" s="79" t="s">
        <v>2165</v>
      </c>
      <c r="E868" s="79" t="s">
        <v>1312</v>
      </c>
      <c r="F868" s="11" t="str">
        <f t="shared" si="13"/>
        <v>279-Khuê Bắc 1</v>
      </c>
      <c r="G868" s="99">
        <v>42736</v>
      </c>
      <c r="H868" s="99">
        <v>44561</v>
      </c>
      <c r="I868" s="11"/>
      <c r="J868" s="11"/>
    </row>
    <row r="869" spans="1:10" x14ac:dyDescent="0.2">
      <c r="A869" s="79" t="s">
        <v>453</v>
      </c>
      <c r="B869" s="11">
        <v>501</v>
      </c>
      <c r="C869" s="11">
        <v>50107</v>
      </c>
      <c r="D869" s="79" t="s">
        <v>2166</v>
      </c>
      <c r="E869" s="79" t="s">
        <v>1314</v>
      </c>
      <c r="F869" s="11" t="str">
        <f t="shared" si="13"/>
        <v>280-Khuê Bắc 2</v>
      </c>
      <c r="G869" s="99">
        <v>42736</v>
      </c>
      <c r="H869" s="99">
        <v>44561</v>
      </c>
      <c r="I869" s="11"/>
      <c r="J869" s="11"/>
    </row>
    <row r="870" spans="1:10" x14ac:dyDescent="0.2">
      <c r="A870" s="79" t="s">
        <v>453</v>
      </c>
      <c r="B870" s="11">
        <v>501</v>
      </c>
      <c r="C870" s="11">
        <v>50107</v>
      </c>
      <c r="D870" s="79" t="s">
        <v>2167</v>
      </c>
      <c r="E870" s="79" t="s">
        <v>1316</v>
      </c>
      <c r="F870" s="11" t="str">
        <f t="shared" si="13"/>
        <v>281-Khuê Bắc 3</v>
      </c>
      <c r="G870" s="99">
        <v>42736</v>
      </c>
      <c r="H870" s="99">
        <v>44561</v>
      </c>
      <c r="I870" s="11"/>
      <c r="J870" s="11"/>
    </row>
    <row r="871" spans="1:10" x14ac:dyDescent="0.2">
      <c r="A871" s="79" t="s">
        <v>453</v>
      </c>
      <c r="B871" s="11">
        <v>501</v>
      </c>
      <c r="C871" s="11">
        <v>50107</v>
      </c>
      <c r="D871" s="79" t="s">
        <v>2168</v>
      </c>
      <c r="E871" s="79" t="s">
        <v>1318</v>
      </c>
      <c r="F871" s="11" t="str">
        <f t="shared" si="13"/>
        <v>282-Khuê Đông</v>
      </c>
      <c r="G871" s="99">
        <v>42736</v>
      </c>
      <c r="H871" s="99">
        <v>44561</v>
      </c>
      <c r="I871" s="11"/>
      <c r="J871" s="11"/>
    </row>
    <row r="872" spans="1:10" x14ac:dyDescent="0.2">
      <c r="A872" s="79" t="s">
        <v>453</v>
      </c>
      <c r="B872" s="11">
        <v>501</v>
      </c>
      <c r="C872" s="11">
        <v>50107</v>
      </c>
      <c r="D872" s="79" t="s">
        <v>2169</v>
      </c>
      <c r="E872" s="79" t="s">
        <v>1320</v>
      </c>
      <c r="F872" s="11" t="str">
        <f t="shared" si="13"/>
        <v>283-Khuê Mỹ Đông 1</v>
      </c>
      <c r="G872" s="99">
        <v>42736</v>
      </c>
      <c r="H872" s="99">
        <v>44561</v>
      </c>
      <c r="I872" s="11"/>
      <c r="J872" s="11"/>
    </row>
    <row r="873" spans="1:10" x14ac:dyDescent="0.2">
      <c r="A873" s="79" t="s">
        <v>453</v>
      </c>
      <c r="B873" s="11">
        <v>501</v>
      </c>
      <c r="C873" s="11">
        <v>50107</v>
      </c>
      <c r="D873" s="79" t="s">
        <v>2170</v>
      </c>
      <c r="E873" s="79" t="s">
        <v>1322</v>
      </c>
      <c r="F873" s="11" t="str">
        <f t="shared" si="13"/>
        <v>284-Khuê Mỹ Đông 2</v>
      </c>
      <c r="G873" s="99">
        <v>42736</v>
      </c>
      <c r="H873" s="99">
        <v>44561</v>
      </c>
      <c r="I873" s="11"/>
      <c r="J873" s="11"/>
    </row>
    <row r="874" spans="1:10" x14ac:dyDescent="0.2">
      <c r="A874" s="79" t="s">
        <v>453</v>
      </c>
      <c r="B874" s="11">
        <v>501</v>
      </c>
      <c r="C874" s="11">
        <v>50107</v>
      </c>
      <c r="D874" s="79" t="s">
        <v>2171</v>
      </c>
      <c r="E874" s="79" t="s">
        <v>1324</v>
      </c>
      <c r="F874" s="11" t="str">
        <f t="shared" si="13"/>
        <v>285-Khuê Mỹ Đông 3</v>
      </c>
      <c r="G874" s="99">
        <v>42736</v>
      </c>
      <c r="H874" s="99">
        <v>44561</v>
      </c>
      <c r="I874" s="11"/>
      <c r="J874" s="11"/>
    </row>
    <row r="875" spans="1:10" x14ac:dyDescent="0.2">
      <c r="A875" s="79" t="s">
        <v>453</v>
      </c>
      <c r="B875" s="11">
        <v>501</v>
      </c>
      <c r="C875" s="11">
        <v>50107</v>
      </c>
      <c r="D875" s="79" t="s">
        <v>2172</v>
      </c>
      <c r="E875" s="79" t="s">
        <v>1326</v>
      </c>
      <c r="F875" s="11" t="str">
        <f t="shared" si="13"/>
        <v>286-Khuê Mỹ Đông 4</v>
      </c>
      <c r="G875" s="99">
        <v>42736</v>
      </c>
      <c r="H875" s="99">
        <v>44561</v>
      </c>
      <c r="I875" s="11"/>
      <c r="J875" s="11"/>
    </row>
    <row r="876" spans="1:10" x14ac:dyDescent="0.2">
      <c r="A876" s="79" t="s">
        <v>453</v>
      </c>
      <c r="B876" s="11">
        <v>501</v>
      </c>
      <c r="C876" s="11">
        <v>50107</v>
      </c>
      <c r="D876" s="79" t="s">
        <v>2173</v>
      </c>
      <c r="E876" s="79" t="s">
        <v>1328</v>
      </c>
      <c r="F876" s="11" t="str">
        <f t="shared" si="13"/>
        <v>287-Khuê Mỹ Đông 5</v>
      </c>
      <c r="G876" s="99">
        <v>42736</v>
      </c>
      <c r="H876" s="99">
        <v>44561</v>
      </c>
      <c r="I876" s="11"/>
      <c r="J876" s="11"/>
    </row>
    <row r="877" spans="1:10" x14ac:dyDescent="0.2">
      <c r="A877" s="79" t="s">
        <v>453</v>
      </c>
      <c r="B877" s="11">
        <v>501</v>
      </c>
      <c r="C877" s="11">
        <v>50107</v>
      </c>
      <c r="D877" s="79" t="s">
        <v>2174</v>
      </c>
      <c r="E877" s="79" t="s">
        <v>1330</v>
      </c>
      <c r="F877" s="11" t="str">
        <f t="shared" si="13"/>
        <v>288-Khuê Mỹ Đông 6</v>
      </c>
      <c r="G877" s="99">
        <v>42736</v>
      </c>
      <c r="H877" s="99">
        <v>44561</v>
      </c>
      <c r="I877" s="11"/>
      <c r="J877" s="11"/>
    </row>
    <row r="878" spans="1:10" x14ac:dyDescent="0.2">
      <c r="A878" s="79" t="s">
        <v>453</v>
      </c>
      <c r="B878" s="11">
        <v>501</v>
      </c>
      <c r="C878" s="11">
        <v>50107</v>
      </c>
      <c r="D878" s="79" t="s">
        <v>2175</v>
      </c>
      <c r="E878" s="79" t="s">
        <v>1342</v>
      </c>
      <c r="F878" s="11" t="str">
        <f t="shared" si="13"/>
        <v>289-Lã Xuân Oai</v>
      </c>
      <c r="G878" s="99">
        <v>42736</v>
      </c>
      <c r="H878" s="99">
        <v>44561</v>
      </c>
      <c r="I878" s="11"/>
      <c r="J878" s="11"/>
    </row>
    <row r="879" spans="1:10" x14ac:dyDescent="0.2">
      <c r="A879" s="79" t="s">
        <v>453</v>
      </c>
      <c r="B879" s="11">
        <v>501</v>
      </c>
      <c r="C879" s="11">
        <v>50107</v>
      </c>
      <c r="D879" s="79" t="s">
        <v>2176</v>
      </c>
      <c r="E879" s="79" t="s">
        <v>1344</v>
      </c>
      <c r="F879" s="11" t="str">
        <f t="shared" si="13"/>
        <v>290-Lê Đình Chinh</v>
      </c>
      <c r="G879" s="99">
        <v>42736</v>
      </c>
      <c r="H879" s="99">
        <v>44561</v>
      </c>
      <c r="I879" s="11"/>
      <c r="J879" s="11"/>
    </row>
    <row r="880" spans="1:10" x14ac:dyDescent="0.2">
      <c r="A880" s="79" t="s">
        <v>453</v>
      </c>
      <c r="B880" s="11">
        <v>501</v>
      </c>
      <c r="C880" s="11">
        <v>50107</v>
      </c>
      <c r="D880" s="79" t="s">
        <v>2177</v>
      </c>
      <c r="E880" s="79" t="s">
        <v>1347</v>
      </c>
      <c r="F880" s="11" t="str">
        <f t="shared" si="13"/>
        <v>291-Lê Hữu Khánh</v>
      </c>
      <c r="G880" s="99">
        <v>42736</v>
      </c>
      <c r="H880" s="99">
        <v>44561</v>
      </c>
      <c r="I880" s="11"/>
      <c r="J880" s="11"/>
    </row>
    <row r="881" spans="1:10" x14ac:dyDescent="0.2">
      <c r="A881" s="79" t="s">
        <v>453</v>
      </c>
      <c r="B881" s="11">
        <v>501</v>
      </c>
      <c r="C881" s="11">
        <v>50107</v>
      </c>
      <c r="D881" s="79" t="s">
        <v>2178</v>
      </c>
      <c r="E881" s="79" t="s">
        <v>1349</v>
      </c>
      <c r="F881" s="11" t="str">
        <f t="shared" si="13"/>
        <v>292-Lê Hy Cát</v>
      </c>
      <c r="G881" s="99">
        <v>42736</v>
      </c>
      <c r="H881" s="99">
        <v>44561</v>
      </c>
      <c r="I881" s="11"/>
      <c r="J881" s="11"/>
    </row>
    <row r="882" spans="1:10" x14ac:dyDescent="0.2">
      <c r="A882" s="79" t="s">
        <v>453</v>
      </c>
      <c r="B882" s="11">
        <v>501</v>
      </c>
      <c r="C882" s="11">
        <v>50107</v>
      </c>
      <c r="D882" s="79" t="s">
        <v>2179</v>
      </c>
      <c r="E882" s="79" t="s">
        <v>1351</v>
      </c>
      <c r="F882" s="11" t="str">
        <f t="shared" si="13"/>
        <v>293-Lê Lộ</v>
      </c>
      <c r="G882" s="99">
        <v>42736</v>
      </c>
      <c r="H882" s="99">
        <v>44561</v>
      </c>
      <c r="I882" s="11"/>
      <c r="J882" s="11"/>
    </row>
    <row r="883" spans="1:10" x14ac:dyDescent="0.2">
      <c r="A883" s="79" t="s">
        <v>453</v>
      </c>
      <c r="B883" s="11">
        <v>501</v>
      </c>
      <c r="C883" s="11">
        <v>50107</v>
      </c>
      <c r="D883" s="79" t="s">
        <v>2180</v>
      </c>
      <c r="E883" s="79" t="s">
        <v>1355</v>
      </c>
      <c r="F883" s="11" t="str">
        <f t="shared" si="13"/>
        <v>294-Lê Quang Đạo</v>
      </c>
      <c r="G883" s="99">
        <v>42736</v>
      </c>
      <c r="H883" s="99">
        <v>44561</v>
      </c>
      <c r="I883" s="11"/>
      <c r="J883" s="11"/>
    </row>
    <row r="884" spans="1:10" x14ac:dyDescent="0.2">
      <c r="A884" s="79" t="s">
        <v>453</v>
      </c>
      <c r="B884" s="11">
        <v>501</v>
      </c>
      <c r="C884" s="11">
        <v>50107</v>
      </c>
      <c r="D884" s="79" t="s">
        <v>2181</v>
      </c>
      <c r="E884" s="79" t="s">
        <v>1357</v>
      </c>
      <c r="F884" s="11" t="str">
        <f t="shared" si="13"/>
        <v>295-Lê Quát</v>
      </c>
      <c r="G884" s="99">
        <v>42736</v>
      </c>
      <c r="H884" s="99">
        <v>44561</v>
      </c>
      <c r="I884" s="11"/>
      <c r="J884" s="11"/>
    </row>
    <row r="885" spans="1:10" x14ac:dyDescent="0.2">
      <c r="A885" s="79" t="s">
        <v>453</v>
      </c>
      <c r="B885" s="11">
        <v>501</v>
      </c>
      <c r="C885" s="11">
        <v>50107</v>
      </c>
      <c r="D885" s="79" t="s">
        <v>2182</v>
      </c>
      <c r="E885" s="79" t="s">
        <v>1359</v>
      </c>
      <c r="F885" s="11" t="str">
        <f t="shared" si="13"/>
        <v>296-Lê Thành Phương</v>
      </c>
      <c r="G885" s="99">
        <v>42736</v>
      </c>
      <c r="H885" s="99">
        <v>44561</v>
      </c>
      <c r="I885" s="11"/>
      <c r="J885" s="11"/>
    </row>
    <row r="886" spans="1:10" x14ac:dyDescent="0.2">
      <c r="A886" s="79" t="s">
        <v>453</v>
      </c>
      <c r="B886" s="11">
        <v>501</v>
      </c>
      <c r="C886" s="11">
        <v>50107</v>
      </c>
      <c r="D886" s="79" t="s">
        <v>2183</v>
      </c>
      <c r="E886" s="79" t="s">
        <v>1361</v>
      </c>
      <c r="F886" s="11" t="str">
        <f t="shared" si="13"/>
        <v>297-Lê Thị Riêng</v>
      </c>
      <c r="G886" s="99">
        <v>42736</v>
      </c>
      <c r="H886" s="99">
        <v>44561</v>
      </c>
      <c r="I886" s="11"/>
      <c r="J886" s="11"/>
    </row>
    <row r="887" spans="1:10" x14ac:dyDescent="0.2">
      <c r="A887" s="79" t="s">
        <v>453</v>
      </c>
      <c r="B887" s="11">
        <v>501</v>
      </c>
      <c r="C887" s="11">
        <v>50107</v>
      </c>
      <c r="D887" s="79" t="s">
        <v>2184</v>
      </c>
      <c r="E887" s="79" t="s">
        <v>1363</v>
      </c>
      <c r="F887" s="11" t="str">
        <f t="shared" si="13"/>
        <v>298-Lê Thiện Trị</v>
      </c>
      <c r="G887" s="99">
        <v>42736</v>
      </c>
      <c r="H887" s="99">
        <v>44561</v>
      </c>
      <c r="I887" s="11"/>
      <c r="J887" s="11"/>
    </row>
    <row r="888" spans="1:10" x14ac:dyDescent="0.2">
      <c r="A888" s="79" t="s">
        <v>453</v>
      </c>
      <c r="B888" s="11">
        <v>501</v>
      </c>
      <c r="C888" s="11">
        <v>50107</v>
      </c>
      <c r="D888" s="79" t="s">
        <v>2185</v>
      </c>
      <c r="E888" s="79" t="s">
        <v>1365</v>
      </c>
      <c r="F888" s="11" t="str">
        <f t="shared" si="13"/>
        <v>299-Lê Trung Đình</v>
      </c>
      <c r="G888" s="99">
        <v>42736</v>
      </c>
      <c r="H888" s="99">
        <v>44561</v>
      </c>
      <c r="I888" s="11"/>
      <c r="J888" s="11"/>
    </row>
    <row r="889" spans="1:10" x14ac:dyDescent="0.2">
      <c r="A889" s="79" t="s">
        <v>453</v>
      </c>
      <c r="B889" s="11">
        <v>501</v>
      </c>
      <c r="C889" s="11">
        <v>50107</v>
      </c>
      <c r="D889" s="79" t="s">
        <v>2186</v>
      </c>
      <c r="E889" s="79" t="s">
        <v>1371</v>
      </c>
      <c r="F889" s="11" t="str">
        <f t="shared" si="13"/>
        <v>300-Lê Văn Thủ</v>
      </c>
      <c r="G889" s="99">
        <v>42736</v>
      </c>
      <c r="H889" s="99">
        <v>44561</v>
      </c>
      <c r="I889" s="11"/>
      <c r="J889" s="11"/>
    </row>
    <row r="890" spans="1:10" x14ac:dyDescent="0.2">
      <c r="A890" s="79" t="s">
        <v>453</v>
      </c>
      <c r="B890" s="11">
        <v>501</v>
      </c>
      <c r="C890" s="11">
        <v>50107</v>
      </c>
      <c r="D890" s="79" t="s">
        <v>2187</v>
      </c>
      <c r="E890" s="79" t="s">
        <v>1375</v>
      </c>
      <c r="F890" s="11" t="str">
        <f t="shared" si="13"/>
        <v>301-Lương Đắc Bằng</v>
      </c>
      <c r="G890" s="99">
        <v>42736</v>
      </c>
      <c r="H890" s="99">
        <v>44561</v>
      </c>
      <c r="I890" s="11"/>
      <c r="J890" s="11"/>
    </row>
    <row r="891" spans="1:10" x14ac:dyDescent="0.2">
      <c r="A891" s="79" t="s">
        <v>453</v>
      </c>
      <c r="B891" s="11">
        <v>501</v>
      </c>
      <c r="C891" s="11">
        <v>50107</v>
      </c>
      <c r="D891" s="79" t="s">
        <v>2188</v>
      </c>
      <c r="E891" s="79" t="s">
        <v>1379</v>
      </c>
      <c r="F891" s="11" t="str">
        <f t="shared" si="13"/>
        <v>302-Lưu Đình Chất</v>
      </c>
      <c r="G891" s="99">
        <v>42736</v>
      </c>
      <c r="H891" s="99">
        <v>44561</v>
      </c>
      <c r="I891" s="11"/>
      <c r="J891" s="11"/>
    </row>
    <row r="892" spans="1:10" x14ac:dyDescent="0.2">
      <c r="A892" s="79" t="s">
        <v>453</v>
      </c>
      <c r="B892" s="11">
        <v>501</v>
      </c>
      <c r="C892" s="11">
        <v>50107</v>
      </c>
      <c r="D892" s="79" t="s">
        <v>2189</v>
      </c>
      <c r="E892" s="79" t="s">
        <v>1381</v>
      </c>
      <c r="F892" s="11" t="str">
        <f t="shared" si="13"/>
        <v>303-Lưu Quang Thuận</v>
      </c>
      <c r="G892" s="99">
        <v>42736</v>
      </c>
      <c r="H892" s="99">
        <v>44561</v>
      </c>
      <c r="I892" s="11"/>
      <c r="J892" s="11"/>
    </row>
    <row r="893" spans="1:10" x14ac:dyDescent="0.2">
      <c r="A893" s="79" t="s">
        <v>453</v>
      </c>
      <c r="B893" s="11">
        <v>501</v>
      </c>
      <c r="C893" s="11">
        <v>50107</v>
      </c>
      <c r="D893" s="79" t="s">
        <v>2190</v>
      </c>
      <c r="E893" s="79" t="s">
        <v>1386</v>
      </c>
      <c r="F893" s="11" t="str">
        <f t="shared" si="13"/>
        <v>304-Lưu Văn Lang</v>
      </c>
      <c r="G893" s="99">
        <v>42736</v>
      </c>
      <c r="H893" s="99">
        <v>44561</v>
      </c>
      <c r="I893" s="11"/>
      <c r="J893" s="11"/>
    </row>
    <row r="894" spans="1:10" x14ac:dyDescent="0.2">
      <c r="A894" s="79" t="s">
        <v>453</v>
      </c>
      <c r="B894" s="11">
        <v>501</v>
      </c>
      <c r="C894" s="11">
        <v>50107</v>
      </c>
      <c r="D894" s="79" t="s">
        <v>2191</v>
      </c>
      <c r="E894" s="79" t="s">
        <v>1388</v>
      </c>
      <c r="F894" s="11" t="str">
        <f t="shared" si="13"/>
        <v>305-Lý Văn Phức</v>
      </c>
      <c r="G894" s="99">
        <v>42736</v>
      </c>
      <c r="H894" s="99">
        <v>44561</v>
      </c>
      <c r="I894" s="11"/>
      <c r="J894" s="11"/>
    </row>
    <row r="895" spans="1:10" x14ac:dyDescent="0.2">
      <c r="A895" s="79" t="s">
        <v>453</v>
      </c>
      <c r="B895" s="11">
        <v>501</v>
      </c>
      <c r="C895" s="11">
        <v>50107</v>
      </c>
      <c r="D895" s="79" t="s">
        <v>2192</v>
      </c>
      <c r="E895" s="79" t="s">
        <v>1390</v>
      </c>
      <c r="F895" s="11" t="str">
        <f t="shared" si="13"/>
        <v>306-Mạc Cửu</v>
      </c>
      <c r="G895" s="99">
        <v>42736</v>
      </c>
      <c r="H895" s="99">
        <v>44561</v>
      </c>
      <c r="I895" s="11"/>
      <c r="J895" s="11"/>
    </row>
    <row r="896" spans="1:10" x14ac:dyDescent="0.2">
      <c r="A896" s="79" t="s">
        <v>453</v>
      </c>
      <c r="B896" s="11">
        <v>501</v>
      </c>
      <c r="C896" s="11">
        <v>50107</v>
      </c>
      <c r="D896" s="79" t="s">
        <v>2193</v>
      </c>
      <c r="E896" s="79" t="s">
        <v>1392</v>
      </c>
      <c r="F896" s="11" t="str">
        <f t="shared" si="13"/>
        <v>307-Mạc Thiên Tích</v>
      </c>
      <c r="G896" s="99">
        <v>42736</v>
      </c>
      <c r="H896" s="99">
        <v>44561</v>
      </c>
      <c r="I896" s="11"/>
      <c r="J896" s="11"/>
    </row>
    <row r="897" spans="1:10" x14ac:dyDescent="0.2">
      <c r="A897" s="79" t="s">
        <v>453</v>
      </c>
      <c r="B897" s="11">
        <v>501</v>
      </c>
      <c r="C897" s="11">
        <v>50107</v>
      </c>
      <c r="D897" s="79" t="s">
        <v>2194</v>
      </c>
      <c r="E897" s="79" t="s">
        <v>1398</v>
      </c>
      <c r="F897" s="11" t="str">
        <f t="shared" si="13"/>
        <v>308-Minh Mạng</v>
      </c>
      <c r="G897" s="99">
        <v>42736</v>
      </c>
      <c r="H897" s="99">
        <v>44561</v>
      </c>
      <c r="I897" s="11"/>
      <c r="J897" s="11"/>
    </row>
    <row r="898" spans="1:10" x14ac:dyDescent="0.2">
      <c r="A898" s="79" t="s">
        <v>453</v>
      </c>
      <c r="B898" s="11">
        <v>501</v>
      </c>
      <c r="C898" s="11">
        <v>50107</v>
      </c>
      <c r="D898" s="79" t="s">
        <v>2195</v>
      </c>
      <c r="E898" s="79" t="s">
        <v>1400</v>
      </c>
      <c r="F898" s="11" t="str">
        <f t="shared" ref="F898:F961" si="14">D898&amp;"-"&amp;E898</f>
        <v>309-Mộc Sơn 1</v>
      </c>
      <c r="G898" s="99">
        <v>42736</v>
      </c>
      <c r="H898" s="99">
        <v>44561</v>
      </c>
      <c r="I898" s="11"/>
      <c r="J898" s="11"/>
    </row>
    <row r="899" spans="1:10" x14ac:dyDescent="0.2">
      <c r="A899" s="79" t="s">
        <v>453</v>
      </c>
      <c r="B899" s="11">
        <v>501</v>
      </c>
      <c r="C899" s="11">
        <v>50107</v>
      </c>
      <c r="D899" s="79" t="s">
        <v>2196</v>
      </c>
      <c r="E899" s="79" t="s">
        <v>1402</v>
      </c>
      <c r="F899" s="11" t="str">
        <f t="shared" si="14"/>
        <v>310-Mộc Sơn 2</v>
      </c>
      <c r="G899" s="99">
        <v>42736</v>
      </c>
      <c r="H899" s="99">
        <v>44561</v>
      </c>
      <c r="I899" s="11"/>
      <c r="J899" s="11"/>
    </row>
    <row r="900" spans="1:10" x14ac:dyDescent="0.2">
      <c r="A900" s="79" t="s">
        <v>453</v>
      </c>
      <c r="B900" s="11">
        <v>501</v>
      </c>
      <c r="C900" s="11">
        <v>50107</v>
      </c>
      <c r="D900" s="79" t="s">
        <v>2197</v>
      </c>
      <c r="E900" s="79" t="s">
        <v>1404</v>
      </c>
      <c r="F900" s="11" t="str">
        <f t="shared" si="14"/>
        <v>311-Mộc Sơn 3</v>
      </c>
      <c r="G900" s="99">
        <v>42736</v>
      </c>
      <c r="H900" s="99">
        <v>44561</v>
      </c>
      <c r="I900" s="11"/>
      <c r="J900" s="11"/>
    </row>
    <row r="901" spans="1:10" x14ac:dyDescent="0.2">
      <c r="A901" s="79" t="s">
        <v>453</v>
      </c>
      <c r="B901" s="11">
        <v>501</v>
      </c>
      <c r="C901" s="11">
        <v>50107</v>
      </c>
      <c r="D901" s="79" t="s">
        <v>2198</v>
      </c>
      <c r="E901" s="79" t="s">
        <v>1408</v>
      </c>
      <c r="F901" s="11" t="str">
        <f t="shared" si="14"/>
        <v>312-Mộc Sơn 4</v>
      </c>
      <c r="G901" s="99">
        <v>42736</v>
      </c>
      <c r="H901" s="99">
        <v>44561</v>
      </c>
      <c r="I901" s="11"/>
      <c r="J901" s="11"/>
    </row>
    <row r="902" spans="1:10" x14ac:dyDescent="0.2">
      <c r="A902" s="79" t="s">
        <v>453</v>
      </c>
      <c r="B902" s="11">
        <v>501</v>
      </c>
      <c r="C902" s="11">
        <v>50107</v>
      </c>
      <c r="D902" s="79" t="s">
        <v>2199</v>
      </c>
      <c r="E902" s="79" t="s">
        <v>1443</v>
      </c>
      <c r="F902" s="11" t="str">
        <f t="shared" si="14"/>
        <v>313-Mỹ Đa Đông 1</v>
      </c>
      <c r="G902" s="99">
        <v>42736</v>
      </c>
      <c r="H902" s="99">
        <v>44561</v>
      </c>
      <c r="I902" s="11"/>
      <c r="J902" s="11"/>
    </row>
    <row r="903" spans="1:10" x14ac:dyDescent="0.2">
      <c r="A903" s="79" t="s">
        <v>453</v>
      </c>
      <c r="B903" s="11">
        <v>501</v>
      </c>
      <c r="C903" s="11">
        <v>50107</v>
      </c>
      <c r="D903" s="79" t="s">
        <v>2200</v>
      </c>
      <c r="E903" s="79" t="s">
        <v>1445</v>
      </c>
      <c r="F903" s="11" t="str">
        <f t="shared" si="14"/>
        <v>314-Mỹ Đa Đông 2</v>
      </c>
      <c r="G903" s="99">
        <v>42736</v>
      </c>
      <c r="H903" s="99">
        <v>44561</v>
      </c>
      <c r="I903" s="11"/>
      <c r="J903" s="11"/>
    </row>
    <row r="904" spans="1:10" x14ac:dyDescent="0.2">
      <c r="A904" s="79" t="s">
        <v>453</v>
      </c>
      <c r="B904" s="11">
        <v>501</v>
      </c>
      <c r="C904" s="11">
        <v>50107</v>
      </c>
      <c r="D904" s="79" t="s">
        <v>2201</v>
      </c>
      <c r="E904" s="79" t="s">
        <v>1448</v>
      </c>
      <c r="F904" s="11" t="str">
        <f t="shared" si="14"/>
        <v>315-Mỹ Đa Đông 3</v>
      </c>
      <c r="G904" s="99">
        <v>42736</v>
      </c>
      <c r="H904" s="99">
        <v>44561</v>
      </c>
      <c r="I904" s="11"/>
      <c r="J904" s="11"/>
    </row>
    <row r="905" spans="1:10" x14ac:dyDescent="0.2">
      <c r="A905" s="79" t="s">
        <v>453</v>
      </c>
      <c r="B905" s="11">
        <v>501</v>
      </c>
      <c r="C905" s="11">
        <v>50107</v>
      </c>
      <c r="D905" s="79" t="s">
        <v>2202</v>
      </c>
      <c r="E905" s="79" t="s">
        <v>1450</v>
      </c>
      <c r="F905" s="11" t="str">
        <f t="shared" si="14"/>
        <v>316-Mỹ Đa Đông 4</v>
      </c>
      <c r="G905" s="99">
        <v>42736</v>
      </c>
      <c r="H905" s="99">
        <v>44561</v>
      </c>
      <c r="I905" s="11"/>
      <c r="J905" s="11"/>
    </row>
    <row r="906" spans="1:10" x14ac:dyDescent="0.2">
      <c r="A906" s="79" t="s">
        <v>453</v>
      </c>
      <c r="B906" s="11">
        <v>501</v>
      </c>
      <c r="C906" s="11">
        <v>50107</v>
      </c>
      <c r="D906" s="79" t="s">
        <v>2203</v>
      </c>
      <c r="E906" s="79" t="s">
        <v>1452</v>
      </c>
      <c r="F906" s="11" t="str">
        <f t="shared" si="14"/>
        <v>317-Mỹ Đa Đông 5</v>
      </c>
      <c r="G906" s="99">
        <v>42736</v>
      </c>
      <c r="H906" s="99">
        <v>44561</v>
      </c>
      <c r="I906" s="11"/>
      <c r="J906" s="11"/>
    </row>
    <row r="907" spans="1:10" x14ac:dyDescent="0.2">
      <c r="A907" s="79" t="s">
        <v>453</v>
      </c>
      <c r="B907" s="11">
        <v>501</v>
      </c>
      <c r="C907" s="11">
        <v>50107</v>
      </c>
      <c r="D907" s="79" t="s">
        <v>2204</v>
      </c>
      <c r="E907" s="79" t="s">
        <v>1454</v>
      </c>
      <c r="F907" s="11" t="str">
        <f t="shared" si="14"/>
        <v>318-Mỹ Đa Đông 6</v>
      </c>
      <c r="G907" s="99">
        <v>42736</v>
      </c>
      <c r="H907" s="99">
        <v>44561</v>
      </c>
      <c r="I907" s="11"/>
      <c r="J907" s="11"/>
    </row>
    <row r="908" spans="1:10" x14ac:dyDescent="0.2">
      <c r="A908" s="79" t="s">
        <v>453</v>
      </c>
      <c r="B908" s="11">
        <v>501</v>
      </c>
      <c r="C908" s="11">
        <v>50107</v>
      </c>
      <c r="D908" s="79" t="s">
        <v>2205</v>
      </c>
      <c r="E908" s="79" t="s">
        <v>1456</v>
      </c>
      <c r="F908" s="11" t="str">
        <f t="shared" si="14"/>
        <v>319-Mỹ Đa Đông 7</v>
      </c>
      <c r="G908" s="99">
        <v>42736</v>
      </c>
      <c r="H908" s="99">
        <v>44561</v>
      </c>
      <c r="I908" s="11"/>
      <c r="J908" s="11"/>
    </row>
    <row r="909" spans="1:10" x14ac:dyDescent="0.2">
      <c r="A909" s="79" t="s">
        <v>453</v>
      </c>
      <c r="B909" s="11">
        <v>501</v>
      </c>
      <c r="C909" s="11">
        <v>50107</v>
      </c>
      <c r="D909" s="79" t="s">
        <v>2206</v>
      </c>
      <c r="E909" s="79" t="s">
        <v>1458</v>
      </c>
      <c r="F909" s="11" t="str">
        <f t="shared" si="14"/>
        <v>320-Mỹ Đa Đông 8</v>
      </c>
      <c r="G909" s="99">
        <v>42736</v>
      </c>
      <c r="H909" s="99">
        <v>44561</v>
      </c>
      <c r="I909" s="11"/>
      <c r="J909" s="11"/>
    </row>
    <row r="910" spans="1:10" x14ac:dyDescent="0.2">
      <c r="A910" s="79" t="s">
        <v>453</v>
      </c>
      <c r="B910" s="11">
        <v>501</v>
      </c>
      <c r="C910" s="11">
        <v>50107</v>
      </c>
      <c r="D910" s="79" t="s">
        <v>2207</v>
      </c>
      <c r="E910" s="79" t="s">
        <v>1460</v>
      </c>
      <c r="F910" s="11" t="str">
        <f t="shared" si="14"/>
        <v>321-Mỹ Đa Đông 9</v>
      </c>
      <c r="G910" s="99">
        <v>42736</v>
      </c>
      <c r="H910" s="99">
        <v>44561</v>
      </c>
      <c r="I910" s="11"/>
      <c r="J910" s="11"/>
    </row>
    <row r="911" spans="1:10" x14ac:dyDescent="0.2">
      <c r="A911" s="79" t="s">
        <v>453</v>
      </c>
      <c r="B911" s="11">
        <v>501</v>
      </c>
      <c r="C911" s="11">
        <v>50107</v>
      </c>
      <c r="D911" s="79" t="s">
        <v>2208</v>
      </c>
      <c r="E911" s="79" t="s">
        <v>1470</v>
      </c>
      <c r="F911" s="11" t="str">
        <f t="shared" si="14"/>
        <v>322-Mỹ Đa Tây 1</v>
      </c>
      <c r="G911" s="99">
        <v>42736</v>
      </c>
      <c r="H911" s="99">
        <v>44561</v>
      </c>
      <c r="I911" s="11"/>
      <c r="J911" s="11"/>
    </row>
    <row r="912" spans="1:10" x14ac:dyDescent="0.2">
      <c r="A912" s="79" t="s">
        <v>453</v>
      </c>
      <c r="B912" s="11">
        <v>501</v>
      </c>
      <c r="C912" s="11">
        <v>50107</v>
      </c>
      <c r="D912" s="79" t="s">
        <v>2209</v>
      </c>
      <c r="E912" s="79" t="s">
        <v>1472</v>
      </c>
      <c r="F912" s="11" t="str">
        <f t="shared" si="14"/>
        <v>323-Mỹ Đa Tây 2</v>
      </c>
      <c r="G912" s="99">
        <v>42736</v>
      </c>
      <c r="H912" s="99">
        <v>44561</v>
      </c>
      <c r="I912" s="11"/>
      <c r="J912" s="11"/>
    </row>
    <row r="913" spans="1:10" x14ac:dyDescent="0.2">
      <c r="A913" s="79" t="s">
        <v>453</v>
      </c>
      <c r="B913" s="11">
        <v>501</v>
      </c>
      <c r="C913" s="11">
        <v>50107</v>
      </c>
      <c r="D913" s="79" t="s">
        <v>2210</v>
      </c>
      <c r="E913" s="79" t="s">
        <v>1474</v>
      </c>
      <c r="F913" s="11" t="str">
        <f t="shared" si="14"/>
        <v>324-Mỹ Đa Tây 3</v>
      </c>
      <c r="G913" s="99">
        <v>42736</v>
      </c>
      <c r="H913" s="99">
        <v>44561</v>
      </c>
      <c r="I913" s="11"/>
      <c r="J913" s="11"/>
    </row>
    <row r="914" spans="1:10" x14ac:dyDescent="0.2">
      <c r="A914" s="79" t="s">
        <v>453</v>
      </c>
      <c r="B914" s="11">
        <v>501</v>
      </c>
      <c r="C914" s="11">
        <v>50107</v>
      </c>
      <c r="D914" s="79" t="s">
        <v>2211</v>
      </c>
      <c r="E914" s="79" t="s">
        <v>1476</v>
      </c>
      <c r="F914" s="11" t="str">
        <f t="shared" si="14"/>
        <v>325-Mỹ Đa Tây 4</v>
      </c>
      <c r="G914" s="99">
        <v>42736</v>
      </c>
      <c r="H914" s="99">
        <v>44561</v>
      </c>
      <c r="I914" s="11"/>
      <c r="J914" s="11"/>
    </row>
    <row r="915" spans="1:10" x14ac:dyDescent="0.2">
      <c r="A915" s="79" t="s">
        <v>453</v>
      </c>
      <c r="B915" s="11">
        <v>501</v>
      </c>
      <c r="C915" s="11">
        <v>50107</v>
      </c>
      <c r="D915" s="79" t="s">
        <v>2212</v>
      </c>
      <c r="E915" s="79" t="s">
        <v>1478</v>
      </c>
      <c r="F915" s="11" t="str">
        <f t="shared" si="14"/>
        <v>326-Mỹ Đa Tây 5</v>
      </c>
      <c r="G915" s="99">
        <v>42736</v>
      </c>
      <c r="H915" s="99">
        <v>44561</v>
      </c>
      <c r="I915" s="11"/>
      <c r="J915" s="11"/>
    </row>
    <row r="916" spans="1:10" x14ac:dyDescent="0.2">
      <c r="A916" s="79" t="s">
        <v>453</v>
      </c>
      <c r="B916" s="11">
        <v>501</v>
      </c>
      <c r="C916" s="11">
        <v>50107</v>
      </c>
      <c r="D916" s="79" t="s">
        <v>2213</v>
      </c>
      <c r="E916" s="79" t="s">
        <v>1480</v>
      </c>
      <c r="F916" s="11" t="str">
        <f t="shared" si="14"/>
        <v>327-Mỹ Đa Tây 6</v>
      </c>
      <c r="G916" s="99">
        <v>42736</v>
      </c>
      <c r="H916" s="99">
        <v>44561</v>
      </c>
      <c r="I916" s="11"/>
      <c r="J916" s="11"/>
    </row>
    <row r="917" spans="1:10" x14ac:dyDescent="0.2">
      <c r="A917" s="79" t="s">
        <v>453</v>
      </c>
      <c r="B917" s="11">
        <v>501</v>
      </c>
      <c r="C917" s="11">
        <v>50107</v>
      </c>
      <c r="D917" s="79" t="s">
        <v>2214</v>
      </c>
      <c r="E917" s="79" t="s">
        <v>1482</v>
      </c>
      <c r="F917" s="11" t="str">
        <f t="shared" si="14"/>
        <v>328-Mỹ Đa Tây 7</v>
      </c>
      <c r="G917" s="99">
        <v>42736</v>
      </c>
      <c r="H917" s="99">
        <v>44561</v>
      </c>
      <c r="I917" s="11"/>
      <c r="J917" s="11"/>
    </row>
    <row r="918" spans="1:10" x14ac:dyDescent="0.2">
      <c r="A918" s="79" t="s">
        <v>453</v>
      </c>
      <c r="B918" s="11">
        <v>501</v>
      </c>
      <c r="C918" s="11">
        <v>50107</v>
      </c>
      <c r="D918" s="79" t="s">
        <v>2215</v>
      </c>
      <c r="E918" s="79" t="s">
        <v>1484</v>
      </c>
      <c r="F918" s="11" t="str">
        <f t="shared" si="14"/>
        <v>329-Mỹ Đa Tây 8</v>
      </c>
      <c r="G918" s="99">
        <v>42736</v>
      </c>
      <c r="H918" s="99">
        <v>44561</v>
      </c>
      <c r="I918" s="11"/>
      <c r="J918" s="11"/>
    </row>
    <row r="919" spans="1:10" x14ac:dyDescent="0.2">
      <c r="A919" s="79" t="s">
        <v>453</v>
      </c>
      <c r="B919" s="11">
        <v>501</v>
      </c>
      <c r="C919" s="11">
        <v>50107</v>
      </c>
      <c r="D919" s="79" t="s">
        <v>2216</v>
      </c>
      <c r="E919" s="79" t="s">
        <v>1486</v>
      </c>
      <c r="F919" s="11" t="str">
        <f t="shared" si="14"/>
        <v>330-Mỹ Đa Tây 9</v>
      </c>
      <c r="G919" s="99">
        <v>42736</v>
      </c>
      <c r="H919" s="99">
        <v>44561</v>
      </c>
      <c r="I919" s="11"/>
      <c r="J919" s="11"/>
    </row>
    <row r="920" spans="1:10" x14ac:dyDescent="0.2">
      <c r="A920" s="79" t="s">
        <v>453</v>
      </c>
      <c r="B920" s="11">
        <v>501</v>
      </c>
      <c r="C920" s="11">
        <v>50107</v>
      </c>
      <c r="D920" s="79" t="s">
        <v>2217</v>
      </c>
      <c r="E920" s="79" t="s">
        <v>1488</v>
      </c>
      <c r="F920" s="11" t="str">
        <f t="shared" si="14"/>
        <v>331-Nam Kỳ Khởi Nghĩa</v>
      </c>
      <c r="G920" s="99">
        <v>42736</v>
      </c>
      <c r="H920" s="99">
        <v>44561</v>
      </c>
      <c r="I920" s="11"/>
      <c r="J920" s="11"/>
    </row>
    <row r="921" spans="1:10" x14ac:dyDescent="0.2">
      <c r="A921" s="79" t="s">
        <v>453</v>
      </c>
      <c r="B921" s="11">
        <v>501</v>
      </c>
      <c r="C921" s="11">
        <v>50107</v>
      </c>
      <c r="D921" s="79" t="s">
        <v>2218</v>
      </c>
      <c r="E921" s="79" t="s">
        <v>1493</v>
      </c>
      <c r="F921" s="11" t="str">
        <f t="shared" si="14"/>
        <v>332-Non Nước</v>
      </c>
      <c r="G921" s="99">
        <v>42736</v>
      </c>
      <c r="H921" s="99">
        <v>44561</v>
      </c>
      <c r="I921" s="11"/>
      <c r="J921" s="11"/>
    </row>
    <row r="922" spans="1:10" x14ac:dyDescent="0.2">
      <c r="A922" s="79" t="s">
        <v>453</v>
      </c>
      <c r="B922" s="11">
        <v>501</v>
      </c>
      <c r="C922" s="11">
        <v>50107</v>
      </c>
      <c r="D922" s="79" t="s">
        <v>2219</v>
      </c>
      <c r="E922" s="79" t="s">
        <v>1495</v>
      </c>
      <c r="F922" s="11" t="str">
        <f t="shared" si="14"/>
        <v>333-Nước Mặn 1</v>
      </c>
      <c r="G922" s="99">
        <v>42736</v>
      </c>
      <c r="H922" s="99">
        <v>44561</v>
      </c>
      <c r="I922" s="11"/>
      <c r="J922" s="11"/>
    </row>
    <row r="923" spans="1:10" x14ac:dyDescent="0.2">
      <c r="A923" s="79" t="s">
        <v>453</v>
      </c>
      <c r="B923" s="11">
        <v>501</v>
      </c>
      <c r="C923" s="11">
        <v>50107</v>
      </c>
      <c r="D923" s="79" t="s">
        <v>2220</v>
      </c>
      <c r="E923" s="79" t="s">
        <v>1497</v>
      </c>
      <c r="F923" s="11" t="str">
        <f t="shared" si="14"/>
        <v>334-Nước Mặn 2</v>
      </c>
      <c r="G923" s="99">
        <v>42736</v>
      </c>
      <c r="H923" s="99">
        <v>44561</v>
      </c>
      <c r="I923" s="11"/>
      <c r="J923" s="11"/>
    </row>
    <row r="924" spans="1:10" x14ac:dyDescent="0.2">
      <c r="A924" s="79" t="s">
        <v>453</v>
      </c>
      <c r="B924" s="11">
        <v>501</v>
      </c>
      <c r="C924" s="11">
        <v>50107</v>
      </c>
      <c r="D924" s="79" t="s">
        <v>2221</v>
      </c>
      <c r="E924" s="79" t="s">
        <v>1499</v>
      </c>
      <c r="F924" s="11" t="str">
        <f t="shared" si="14"/>
        <v>335-Nước Mặn 3</v>
      </c>
      <c r="G924" s="99">
        <v>42736</v>
      </c>
      <c r="H924" s="99">
        <v>44561</v>
      </c>
      <c r="I924" s="11"/>
      <c r="J924" s="11"/>
    </row>
    <row r="925" spans="1:10" x14ac:dyDescent="0.2">
      <c r="A925" s="79" t="s">
        <v>453</v>
      </c>
      <c r="B925" s="11">
        <v>501</v>
      </c>
      <c r="C925" s="11">
        <v>50107</v>
      </c>
      <c r="D925" s="79" t="s">
        <v>2222</v>
      </c>
      <c r="E925" s="79" t="s">
        <v>1501</v>
      </c>
      <c r="F925" s="11" t="str">
        <f t="shared" si="14"/>
        <v>336-Nước Mặn 4</v>
      </c>
      <c r="G925" s="99">
        <v>42736</v>
      </c>
      <c r="H925" s="99">
        <v>44561</v>
      </c>
      <c r="I925" s="11"/>
      <c r="J925" s="11"/>
    </row>
    <row r="926" spans="1:10" x14ac:dyDescent="0.2">
      <c r="A926" s="79" t="s">
        <v>453</v>
      </c>
      <c r="B926" s="11">
        <v>501</v>
      </c>
      <c r="C926" s="11">
        <v>50107</v>
      </c>
      <c r="D926" s="79" t="s">
        <v>2223</v>
      </c>
      <c r="E926" s="79" t="s">
        <v>1512</v>
      </c>
      <c r="F926" s="11" t="str">
        <f t="shared" si="14"/>
        <v>337-Nghiêm Xuân Yêm</v>
      </c>
      <c r="G926" s="99">
        <v>42736</v>
      </c>
      <c r="H926" s="99">
        <v>44561</v>
      </c>
      <c r="I926" s="11"/>
      <c r="J926" s="11"/>
    </row>
    <row r="927" spans="1:10" x14ac:dyDescent="0.2">
      <c r="A927" s="79" t="s">
        <v>453</v>
      </c>
      <c r="B927" s="11">
        <v>501</v>
      </c>
      <c r="C927" s="11">
        <v>50107</v>
      </c>
      <c r="D927" s="79" t="s">
        <v>2224</v>
      </c>
      <c r="E927" s="79" t="s">
        <v>1515</v>
      </c>
      <c r="F927" s="11" t="str">
        <f t="shared" si="14"/>
        <v>338-Ngô Viết Hữu</v>
      </c>
      <c r="G927" s="99">
        <v>42736</v>
      </c>
      <c r="H927" s="99">
        <v>44561</v>
      </c>
      <c r="I927" s="11"/>
      <c r="J927" s="11"/>
    </row>
    <row r="928" spans="1:10" x14ac:dyDescent="0.2">
      <c r="A928" s="79" t="s">
        <v>453</v>
      </c>
      <c r="B928" s="11">
        <v>501</v>
      </c>
      <c r="C928" s="11">
        <v>50107</v>
      </c>
      <c r="D928" s="79" t="s">
        <v>2225</v>
      </c>
      <c r="E928" s="79" t="s">
        <v>1518</v>
      </c>
      <c r="F928" s="11" t="str">
        <f t="shared" si="14"/>
        <v>339-Nguyễn Bá Lân</v>
      </c>
      <c r="G928" s="99">
        <v>42736</v>
      </c>
      <c r="H928" s="99">
        <v>44561</v>
      </c>
      <c r="I928" s="11"/>
      <c r="J928" s="11"/>
    </row>
    <row r="929" spans="1:10" x14ac:dyDescent="0.2">
      <c r="A929" s="79" t="s">
        <v>453</v>
      </c>
      <c r="B929" s="11">
        <v>501</v>
      </c>
      <c r="C929" s="11">
        <v>50107</v>
      </c>
      <c r="D929" s="79" t="s">
        <v>2226</v>
      </c>
      <c r="E929" s="79" t="s">
        <v>1520</v>
      </c>
      <c r="F929" s="11" t="str">
        <f t="shared" si="14"/>
        <v>340-Nguyễn Bá Ngọc</v>
      </c>
      <c r="G929" s="99">
        <v>42736</v>
      </c>
      <c r="H929" s="99">
        <v>44561</v>
      </c>
      <c r="I929" s="11"/>
      <c r="J929" s="11"/>
    </row>
    <row r="930" spans="1:10" x14ac:dyDescent="0.2">
      <c r="A930" s="79" t="s">
        <v>453</v>
      </c>
      <c r="B930" s="11">
        <v>501</v>
      </c>
      <c r="C930" s="11">
        <v>50107</v>
      </c>
      <c r="D930" s="79" t="s">
        <v>2227</v>
      </c>
      <c r="E930" s="79" t="s">
        <v>1528</v>
      </c>
      <c r="F930" s="11" t="str">
        <f t="shared" si="14"/>
        <v>341-Nguyễn Duy Cung</v>
      </c>
      <c r="G930" s="99">
        <v>42736</v>
      </c>
      <c r="H930" s="99">
        <v>44561</v>
      </c>
      <c r="I930" s="11"/>
      <c r="J930" s="11"/>
    </row>
    <row r="931" spans="1:10" x14ac:dyDescent="0.2">
      <c r="A931" s="79" t="s">
        <v>453</v>
      </c>
      <c r="B931" s="11">
        <v>501</v>
      </c>
      <c r="C931" s="11">
        <v>50107</v>
      </c>
      <c r="D931" s="79" t="s">
        <v>2228</v>
      </c>
      <c r="E931" s="79" t="s">
        <v>1534</v>
      </c>
      <c r="F931" s="11" t="str">
        <f t="shared" si="14"/>
        <v>342-Nguyễn Đình Hiến</v>
      </c>
      <c r="G931" s="99">
        <v>42736</v>
      </c>
      <c r="H931" s="99">
        <v>44561</v>
      </c>
      <c r="I931" s="11"/>
      <c r="J931" s="11"/>
    </row>
    <row r="932" spans="1:10" x14ac:dyDescent="0.2">
      <c r="A932" s="79" t="s">
        <v>453</v>
      </c>
      <c r="B932" s="11">
        <v>501</v>
      </c>
      <c r="C932" s="11">
        <v>50107</v>
      </c>
      <c r="D932" s="79" t="s">
        <v>2229</v>
      </c>
      <c r="E932" s="79" t="s">
        <v>1537</v>
      </c>
      <c r="F932" s="11" t="str">
        <f t="shared" si="14"/>
        <v>343-Nguyễn Đức Thuận</v>
      </c>
      <c r="G932" s="99">
        <v>42736</v>
      </c>
      <c r="H932" s="99">
        <v>44561</v>
      </c>
      <c r="I932" s="11"/>
      <c r="J932" s="11"/>
    </row>
    <row r="933" spans="1:10" x14ac:dyDescent="0.2">
      <c r="A933" s="79" t="s">
        <v>453</v>
      </c>
      <c r="B933" s="11">
        <v>501</v>
      </c>
      <c r="C933" s="11">
        <v>50107</v>
      </c>
      <c r="D933" s="79" t="s">
        <v>2230</v>
      </c>
      <c r="E933" s="79" t="s">
        <v>1544</v>
      </c>
      <c r="F933" s="11" t="str">
        <f t="shared" si="14"/>
        <v>344-Nguyễn Lữ</v>
      </c>
      <c r="G933" s="99">
        <v>42736</v>
      </c>
      <c r="H933" s="99">
        <v>44561</v>
      </c>
      <c r="I933" s="11"/>
      <c r="J933" s="11"/>
    </row>
    <row r="934" spans="1:10" x14ac:dyDescent="0.2">
      <c r="A934" s="79" t="s">
        <v>453</v>
      </c>
      <c r="B934" s="11">
        <v>501</v>
      </c>
      <c r="C934" s="11">
        <v>50107</v>
      </c>
      <c r="D934" s="79" t="s">
        <v>2231</v>
      </c>
      <c r="E934" s="79" t="s">
        <v>1546</v>
      </c>
      <c r="F934" s="11" t="str">
        <f t="shared" si="14"/>
        <v>345-Nguyễn Minh Châu</v>
      </c>
      <c r="G934" s="99">
        <v>42736</v>
      </c>
      <c r="H934" s="99">
        <v>44561</v>
      </c>
      <c r="I934" s="11"/>
      <c r="J934" s="11"/>
    </row>
    <row r="935" spans="1:10" x14ac:dyDescent="0.2">
      <c r="A935" s="79" t="s">
        <v>453</v>
      </c>
      <c r="B935" s="11">
        <v>501</v>
      </c>
      <c r="C935" s="11">
        <v>50107</v>
      </c>
      <c r="D935" s="79" t="s">
        <v>2232</v>
      </c>
      <c r="E935" s="79" t="s">
        <v>1553</v>
      </c>
      <c r="F935" s="11" t="str">
        <f t="shared" si="14"/>
        <v>346-Nguyễn Phan Chánh</v>
      </c>
      <c r="G935" s="99">
        <v>42736</v>
      </c>
      <c r="H935" s="99">
        <v>44561</v>
      </c>
      <c r="I935" s="11"/>
      <c r="J935" s="11"/>
    </row>
    <row r="936" spans="1:10" x14ac:dyDescent="0.2">
      <c r="A936" s="79" t="s">
        <v>453</v>
      </c>
      <c r="B936" s="11">
        <v>501</v>
      </c>
      <c r="C936" s="11">
        <v>50107</v>
      </c>
      <c r="D936" s="79" t="s">
        <v>2233</v>
      </c>
      <c r="E936" s="79" t="s">
        <v>1555</v>
      </c>
      <c r="F936" s="11" t="str">
        <f t="shared" si="14"/>
        <v>347-Nguyễn Quốc Trị</v>
      </c>
      <c r="G936" s="99">
        <v>42736</v>
      </c>
      <c r="H936" s="99">
        <v>44561</v>
      </c>
      <c r="I936" s="11"/>
      <c r="J936" s="11"/>
    </row>
    <row r="937" spans="1:10" x14ac:dyDescent="0.2">
      <c r="A937" s="79" t="s">
        <v>453</v>
      </c>
      <c r="B937" s="11">
        <v>501</v>
      </c>
      <c r="C937" s="11">
        <v>50107</v>
      </c>
      <c r="D937" s="79" t="s">
        <v>2234</v>
      </c>
      <c r="E937" s="79" t="s">
        <v>1559</v>
      </c>
      <c r="F937" s="11" t="str">
        <f t="shared" si="14"/>
        <v>348-Nguyễn Tạo</v>
      </c>
      <c r="G937" s="99">
        <v>42736</v>
      </c>
      <c r="H937" s="99">
        <v>44561</v>
      </c>
      <c r="I937" s="11"/>
      <c r="J937" s="11"/>
    </row>
    <row r="938" spans="1:10" x14ac:dyDescent="0.2">
      <c r="A938" s="79" t="s">
        <v>453</v>
      </c>
      <c r="B938" s="11">
        <v>501</v>
      </c>
      <c r="C938" s="11">
        <v>50107</v>
      </c>
      <c r="D938" s="79" t="s">
        <v>2235</v>
      </c>
      <c r="E938" s="79" t="s">
        <v>1561</v>
      </c>
      <c r="F938" s="11" t="str">
        <f t="shared" si="14"/>
        <v>349-Nguyễn Tuyển</v>
      </c>
      <c r="G938" s="99">
        <v>42736</v>
      </c>
      <c r="H938" s="99">
        <v>44561</v>
      </c>
      <c r="I938" s="11"/>
      <c r="J938" s="11"/>
    </row>
    <row r="939" spans="1:10" x14ac:dyDescent="0.2">
      <c r="A939" s="79" t="s">
        <v>453</v>
      </c>
      <c r="B939" s="11">
        <v>501</v>
      </c>
      <c r="C939" s="11">
        <v>50107</v>
      </c>
      <c r="D939" s="79" t="s">
        <v>2236</v>
      </c>
      <c r="E939" s="79" t="s">
        <v>1566</v>
      </c>
      <c r="F939" s="11" t="str">
        <f t="shared" si="14"/>
        <v>350-Nguyễn Thế Kỷ</v>
      </c>
      <c r="G939" s="99">
        <v>42736</v>
      </c>
      <c r="H939" s="99">
        <v>44561</v>
      </c>
      <c r="I939" s="11"/>
      <c r="J939" s="11"/>
    </row>
    <row r="940" spans="1:10" x14ac:dyDescent="0.2">
      <c r="A940" s="79" t="s">
        <v>453</v>
      </c>
      <c r="B940" s="11">
        <v>501</v>
      </c>
      <c r="C940" s="11">
        <v>50107</v>
      </c>
      <c r="D940" s="79" t="s">
        <v>2237</v>
      </c>
      <c r="E940" s="79" t="s">
        <v>1569</v>
      </c>
      <c r="F940" s="11" t="str">
        <f t="shared" si="14"/>
        <v>351-Nguyễn Thức Đường</v>
      </c>
      <c r="G940" s="99">
        <v>42736</v>
      </c>
      <c r="H940" s="99">
        <v>44561</v>
      </c>
      <c r="I940" s="11"/>
      <c r="J940" s="11"/>
    </row>
    <row r="941" spans="1:10" x14ac:dyDescent="0.2">
      <c r="A941" s="79" t="s">
        <v>453</v>
      </c>
      <c r="B941" s="11">
        <v>501</v>
      </c>
      <c r="C941" s="11">
        <v>50107</v>
      </c>
      <c r="D941" s="79" t="s">
        <v>2238</v>
      </c>
      <c r="E941" s="79" t="s">
        <v>1574</v>
      </c>
      <c r="F941" s="11" t="str">
        <f t="shared" si="14"/>
        <v>352-Nguyễn Văn Hưởng</v>
      </c>
      <c r="G941" s="99">
        <v>42736</v>
      </c>
      <c r="H941" s="99">
        <v>44561</v>
      </c>
      <c r="I941" s="11"/>
      <c r="J941" s="11"/>
    </row>
    <row r="942" spans="1:10" x14ac:dyDescent="0.2">
      <c r="A942" s="79" t="s">
        <v>453</v>
      </c>
      <c r="B942" s="11">
        <v>501</v>
      </c>
      <c r="C942" s="11">
        <v>50107</v>
      </c>
      <c r="D942" s="79" t="s">
        <v>2239</v>
      </c>
      <c r="E942" s="79" t="s">
        <v>1576</v>
      </c>
      <c r="F942" s="11" t="str">
        <f t="shared" si="14"/>
        <v>353-Nguyễn Văn Nguyễn</v>
      </c>
      <c r="G942" s="99">
        <v>42736</v>
      </c>
      <c r="H942" s="99">
        <v>44561</v>
      </c>
      <c r="I942" s="11"/>
      <c r="J942" s="11"/>
    </row>
    <row r="943" spans="1:10" x14ac:dyDescent="0.2">
      <c r="A943" s="79" t="s">
        <v>453</v>
      </c>
      <c r="B943" s="11">
        <v>501</v>
      </c>
      <c r="C943" s="11">
        <v>50107</v>
      </c>
      <c r="D943" s="79" t="s">
        <v>2240</v>
      </c>
      <c r="E943" s="79" t="s">
        <v>1580</v>
      </c>
      <c r="F943" s="11" t="str">
        <f t="shared" si="14"/>
        <v>354-Nguyễn Xiển</v>
      </c>
      <c r="G943" s="99">
        <v>42736</v>
      </c>
      <c r="H943" s="99">
        <v>44561</v>
      </c>
      <c r="I943" s="11"/>
      <c r="J943" s="11"/>
    </row>
    <row r="944" spans="1:10" x14ac:dyDescent="0.2">
      <c r="A944" s="79" t="s">
        <v>453</v>
      </c>
      <c r="B944" s="11">
        <v>501</v>
      </c>
      <c r="C944" s="11">
        <v>50107</v>
      </c>
      <c r="D944" s="79" t="s">
        <v>2241</v>
      </c>
      <c r="E944" s="79" t="s">
        <v>1582</v>
      </c>
      <c r="F944" s="11" t="str">
        <f t="shared" si="14"/>
        <v>355-Phạm Đức Nam</v>
      </c>
      <c r="G944" s="99">
        <v>42736</v>
      </c>
      <c r="H944" s="99">
        <v>44561</v>
      </c>
      <c r="I944" s="11"/>
      <c r="J944" s="11"/>
    </row>
    <row r="945" spans="1:10" x14ac:dyDescent="0.2">
      <c r="A945" s="79" t="s">
        <v>453</v>
      </c>
      <c r="B945" s="11">
        <v>501</v>
      </c>
      <c r="C945" s="11">
        <v>50107</v>
      </c>
      <c r="D945" s="79" t="s">
        <v>2242</v>
      </c>
      <c r="E945" s="79" t="s">
        <v>1587</v>
      </c>
      <c r="F945" s="11" t="str">
        <f t="shared" si="14"/>
        <v>356-Phạm Hữu Nhật</v>
      </c>
      <c r="G945" s="99">
        <v>42736</v>
      </c>
      <c r="H945" s="99">
        <v>44561</v>
      </c>
      <c r="I945" s="11"/>
      <c r="J945" s="11"/>
    </row>
    <row r="946" spans="1:10" x14ac:dyDescent="0.2">
      <c r="A946" s="79" t="s">
        <v>453</v>
      </c>
      <c r="B946" s="11">
        <v>501</v>
      </c>
      <c r="C946" s="11">
        <v>50107</v>
      </c>
      <c r="D946" s="79" t="s">
        <v>2243</v>
      </c>
      <c r="E946" s="79" t="s">
        <v>1589</v>
      </c>
      <c r="F946" s="11" t="str">
        <f t="shared" si="14"/>
        <v>357-Phạm Kiệt</v>
      </c>
      <c r="G946" s="99">
        <v>42736</v>
      </c>
      <c r="H946" s="99">
        <v>44561</v>
      </c>
      <c r="I946" s="11"/>
      <c r="J946" s="11"/>
    </row>
    <row r="947" spans="1:10" x14ac:dyDescent="0.2">
      <c r="A947" s="79" t="s">
        <v>453</v>
      </c>
      <c r="B947" s="11">
        <v>501</v>
      </c>
      <c r="C947" s="11">
        <v>50107</v>
      </c>
      <c r="D947" s="79" t="s">
        <v>2244</v>
      </c>
      <c r="E947" s="79" t="s">
        <v>1591</v>
      </c>
      <c r="F947" s="11" t="str">
        <f t="shared" si="14"/>
        <v>358-Phạm Khiêm Ích</v>
      </c>
      <c r="G947" s="99">
        <v>42736</v>
      </c>
      <c r="H947" s="99">
        <v>44561</v>
      </c>
      <c r="I947" s="11"/>
      <c r="J947" s="11"/>
    </row>
    <row r="948" spans="1:10" x14ac:dyDescent="0.2">
      <c r="A948" s="79" t="s">
        <v>453</v>
      </c>
      <c r="B948" s="11">
        <v>501</v>
      </c>
      <c r="C948" s="11">
        <v>50107</v>
      </c>
      <c r="D948" s="79" t="s">
        <v>2245</v>
      </c>
      <c r="E948" s="79" t="s">
        <v>1594</v>
      </c>
      <c r="F948" s="11" t="str">
        <f t="shared" si="14"/>
        <v>359-Phạm Như Hiền</v>
      </c>
      <c r="G948" s="99">
        <v>42736</v>
      </c>
      <c r="H948" s="99">
        <v>44561</v>
      </c>
      <c r="I948" s="11"/>
      <c r="J948" s="11"/>
    </row>
    <row r="949" spans="1:10" x14ac:dyDescent="0.2">
      <c r="A949" s="79" t="s">
        <v>453</v>
      </c>
      <c r="B949" s="11">
        <v>501</v>
      </c>
      <c r="C949" s="11">
        <v>50107</v>
      </c>
      <c r="D949" s="79" t="s">
        <v>2246</v>
      </c>
      <c r="E949" s="79" t="s">
        <v>1596</v>
      </c>
      <c r="F949" s="11" t="str">
        <f t="shared" si="14"/>
        <v>360-Phạm Tuấn Tài</v>
      </c>
      <c r="G949" s="99">
        <v>42736</v>
      </c>
      <c r="H949" s="99">
        <v>44561</v>
      </c>
      <c r="I949" s="11"/>
      <c r="J949" s="11"/>
    </row>
    <row r="950" spans="1:10" x14ac:dyDescent="0.2">
      <c r="A950" s="79" t="s">
        <v>453</v>
      </c>
      <c r="B950" s="11">
        <v>501</v>
      </c>
      <c r="C950" s="11">
        <v>50107</v>
      </c>
      <c r="D950" s="79" t="s">
        <v>2247</v>
      </c>
      <c r="E950" s="79" t="s">
        <v>1598</v>
      </c>
      <c r="F950" s="11" t="str">
        <f t="shared" si="14"/>
        <v>361-Phạm Thận Duật</v>
      </c>
      <c r="G950" s="99">
        <v>42736</v>
      </c>
      <c r="H950" s="99">
        <v>44561</v>
      </c>
      <c r="I950" s="11"/>
      <c r="J950" s="11"/>
    </row>
    <row r="951" spans="1:10" x14ac:dyDescent="0.2">
      <c r="A951" s="79" t="s">
        <v>453</v>
      </c>
      <c r="B951" s="11">
        <v>501</v>
      </c>
      <c r="C951" s="11">
        <v>50107</v>
      </c>
      <c r="D951" s="79" t="s">
        <v>2248</v>
      </c>
      <c r="E951" s="79" t="s">
        <v>1603</v>
      </c>
      <c r="F951" s="11" t="str">
        <f t="shared" si="14"/>
        <v>362-Phan Liêm</v>
      </c>
      <c r="G951" s="99">
        <v>42736</v>
      </c>
      <c r="H951" s="99">
        <v>44561</v>
      </c>
      <c r="I951" s="11"/>
      <c r="J951" s="11"/>
    </row>
    <row r="952" spans="1:10" x14ac:dyDescent="0.2">
      <c r="A952" s="79" t="s">
        <v>453</v>
      </c>
      <c r="B952" s="11">
        <v>501</v>
      </c>
      <c r="C952" s="11">
        <v>50107</v>
      </c>
      <c r="D952" s="79" t="s">
        <v>2249</v>
      </c>
      <c r="E952" s="79" t="s">
        <v>1608</v>
      </c>
      <c r="F952" s="11" t="str">
        <f t="shared" si="14"/>
        <v>363-Phan Tôn</v>
      </c>
      <c r="G952" s="99">
        <v>42736</v>
      </c>
      <c r="H952" s="99">
        <v>44561</v>
      </c>
      <c r="I952" s="11"/>
      <c r="J952" s="11"/>
    </row>
    <row r="953" spans="1:10" x14ac:dyDescent="0.2">
      <c r="A953" s="79" t="s">
        <v>453</v>
      </c>
      <c r="B953" s="11">
        <v>501</v>
      </c>
      <c r="C953" s="11">
        <v>50107</v>
      </c>
      <c r="D953" s="79" t="s">
        <v>2250</v>
      </c>
      <c r="E953" s="79" t="s">
        <v>1610</v>
      </c>
      <c r="F953" s="11" t="str">
        <f t="shared" si="14"/>
        <v>364-Phan Tốn</v>
      </c>
      <c r="G953" s="99">
        <v>42736</v>
      </c>
      <c r="H953" s="99">
        <v>44561</v>
      </c>
      <c r="I953" s="11"/>
      <c r="J953" s="11"/>
    </row>
    <row r="954" spans="1:10" x14ac:dyDescent="0.2">
      <c r="A954" s="79" t="s">
        <v>453</v>
      </c>
      <c r="B954" s="11">
        <v>501</v>
      </c>
      <c r="C954" s="11">
        <v>50107</v>
      </c>
      <c r="D954" s="79" t="s">
        <v>2251</v>
      </c>
      <c r="E954" s="79" t="s">
        <v>1614</v>
      </c>
      <c r="F954" s="11" t="str">
        <f t="shared" si="14"/>
        <v>365-Quán Khái 1</v>
      </c>
      <c r="G954" s="99">
        <v>42736</v>
      </c>
      <c r="H954" s="99">
        <v>44561</v>
      </c>
      <c r="I954" s="11"/>
      <c r="J954" s="11"/>
    </row>
    <row r="955" spans="1:10" x14ac:dyDescent="0.2">
      <c r="A955" s="79" t="s">
        <v>453</v>
      </c>
      <c r="B955" s="11">
        <v>501</v>
      </c>
      <c r="C955" s="11">
        <v>50107</v>
      </c>
      <c r="D955" s="79" t="s">
        <v>2252</v>
      </c>
      <c r="E955" s="79" t="s">
        <v>1616</v>
      </c>
      <c r="F955" s="11" t="str">
        <f t="shared" si="14"/>
        <v>366-Quán Khái 2</v>
      </c>
      <c r="G955" s="99">
        <v>42736</v>
      </c>
      <c r="H955" s="99">
        <v>44561</v>
      </c>
      <c r="I955" s="11"/>
      <c r="J955" s="11"/>
    </row>
    <row r="956" spans="1:10" x14ac:dyDescent="0.2">
      <c r="A956" s="79" t="s">
        <v>453</v>
      </c>
      <c r="B956" s="11">
        <v>501</v>
      </c>
      <c r="C956" s="11">
        <v>50107</v>
      </c>
      <c r="D956" s="79" t="s">
        <v>2253</v>
      </c>
      <c r="E956" s="79" t="s">
        <v>1618</v>
      </c>
      <c r="F956" s="11" t="str">
        <f t="shared" si="14"/>
        <v>367-Quán Khái 3</v>
      </c>
      <c r="G956" s="99">
        <v>42736</v>
      </c>
      <c r="H956" s="99">
        <v>44561</v>
      </c>
      <c r="I956" s="11"/>
      <c r="J956" s="11"/>
    </row>
    <row r="957" spans="1:10" x14ac:dyDescent="0.2">
      <c r="A957" s="79" t="s">
        <v>453</v>
      </c>
      <c r="B957" s="11">
        <v>501</v>
      </c>
      <c r="C957" s="11">
        <v>50107</v>
      </c>
      <c r="D957" s="79" t="s">
        <v>2254</v>
      </c>
      <c r="E957" s="79" t="s">
        <v>1620</v>
      </c>
      <c r="F957" s="11" t="str">
        <f t="shared" si="14"/>
        <v>368-Quán Khái 4</v>
      </c>
      <c r="G957" s="99">
        <v>42736</v>
      </c>
      <c r="H957" s="99">
        <v>44561</v>
      </c>
      <c r="I957" s="11"/>
      <c r="J957" s="11"/>
    </row>
    <row r="958" spans="1:10" x14ac:dyDescent="0.2">
      <c r="A958" s="79" t="s">
        <v>453</v>
      </c>
      <c r="B958" s="11">
        <v>501</v>
      </c>
      <c r="C958" s="11">
        <v>50107</v>
      </c>
      <c r="D958" s="79" t="s">
        <v>2255</v>
      </c>
      <c r="E958" s="79" t="s">
        <v>1622</v>
      </c>
      <c r="F958" s="11" t="str">
        <f t="shared" si="14"/>
        <v>369-Quán Khái 5</v>
      </c>
      <c r="G958" s="99">
        <v>42736</v>
      </c>
      <c r="H958" s="99">
        <v>44561</v>
      </c>
      <c r="I958" s="11"/>
      <c r="J958" s="11"/>
    </row>
    <row r="959" spans="1:10" x14ac:dyDescent="0.2">
      <c r="A959" s="79" t="s">
        <v>453</v>
      </c>
      <c r="B959" s="11">
        <v>501</v>
      </c>
      <c r="C959" s="11">
        <v>50107</v>
      </c>
      <c r="D959" s="79" t="s">
        <v>2256</v>
      </c>
      <c r="E959" s="79" t="s">
        <v>1625</v>
      </c>
      <c r="F959" s="11" t="str">
        <f t="shared" si="14"/>
        <v>370-Quán Khái 6</v>
      </c>
      <c r="G959" s="99">
        <v>42736</v>
      </c>
      <c r="H959" s="99">
        <v>44561</v>
      </c>
      <c r="I959" s="11"/>
      <c r="J959" s="11"/>
    </row>
    <row r="960" spans="1:10" x14ac:dyDescent="0.2">
      <c r="A960" s="79" t="s">
        <v>453</v>
      </c>
      <c r="B960" s="11">
        <v>501</v>
      </c>
      <c r="C960" s="11">
        <v>50107</v>
      </c>
      <c r="D960" s="79" t="s">
        <v>2257</v>
      </c>
      <c r="E960" s="79" t="s">
        <v>1627</v>
      </c>
      <c r="F960" s="11" t="str">
        <f t="shared" si="14"/>
        <v>371-Quán Khái 7</v>
      </c>
      <c r="G960" s="99">
        <v>42736</v>
      </c>
      <c r="H960" s="99">
        <v>44561</v>
      </c>
      <c r="I960" s="11"/>
      <c r="J960" s="11"/>
    </row>
    <row r="961" spans="1:10" x14ac:dyDescent="0.2">
      <c r="A961" s="79" t="s">
        <v>453</v>
      </c>
      <c r="B961" s="11">
        <v>501</v>
      </c>
      <c r="C961" s="11">
        <v>50107</v>
      </c>
      <c r="D961" s="79" t="s">
        <v>2258</v>
      </c>
      <c r="E961" s="79" t="s">
        <v>1629</v>
      </c>
      <c r="F961" s="11" t="str">
        <f t="shared" si="14"/>
        <v>372-Quán Khái 8</v>
      </c>
      <c r="G961" s="99">
        <v>42736</v>
      </c>
      <c r="H961" s="99">
        <v>44561</v>
      </c>
      <c r="I961" s="11"/>
      <c r="J961" s="11"/>
    </row>
    <row r="962" spans="1:10" x14ac:dyDescent="0.2">
      <c r="A962" s="79" t="s">
        <v>453</v>
      </c>
      <c r="B962" s="11">
        <v>501</v>
      </c>
      <c r="C962" s="11">
        <v>50107</v>
      </c>
      <c r="D962" s="79" t="s">
        <v>2259</v>
      </c>
      <c r="E962" s="79" t="s">
        <v>1631</v>
      </c>
      <c r="F962" s="11" t="str">
        <f t="shared" ref="F962:F1025" si="15">D962&amp;"-"&amp;E962</f>
        <v>373-Quán Khái 9</v>
      </c>
      <c r="G962" s="99">
        <v>42736</v>
      </c>
      <c r="H962" s="99">
        <v>44561</v>
      </c>
      <c r="I962" s="11"/>
      <c r="J962" s="11"/>
    </row>
    <row r="963" spans="1:10" x14ac:dyDescent="0.2">
      <c r="A963" s="79" t="s">
        <v>453</v>
      </c>
      <c r="B963" s="11">
        <v>501</v>
      </c>
      <c r="C963" s="11">
        <v>50107</v>
      </c>
      <c r="D963" s="79" t="s">
        <v>2260</v>
      </c>
      <c r="E963" s="79" t="s">
        <v>1633</v>
      </c>
      <c r="F963" s="11" t="str">
        <f t="shared" si="15"/>
        <v>374-Quán Khái 10</v>
      </c>
      <c r="G963" s="99">
        <v>42736</v>
      </c>
      <c r="H963" s="99">
        <v>44561</v>
      </c>
      <c r="I963" s="11"/>
      <c r="J963" s="11"/>
    </row>
    <row r="964" spans="1:10" x14ac:dyDescent="0.2">
      <c r="A964" s="79" t="s">
        <v>453</v>
      </c>
      <c r="B964" s="11">
        <v>501</v>
      </c>
      <c r="C964" s="11">
        <v>50107</v>
      </c>
      <c r="D964" s="79" t="s">
        <v>2261</v>
      </c>
      <c r="E964" s="79" t="s">
        <v>1635</v>
      </c>
      <c r="F964" s="11" t="str">
        <f t="shared" si="15"/>
        <v>375-Quán Khái 11</v>
      </c>
      <c r="G964" s="99">
        <v>42736</v>
      </c>
      <c r="H964" s="99">
        <v>44561</v>
      </c>
      <c r="I964" s="11"/>
      <c r="J964" s="11"/>
    </row>
    <row r="965" spans="1:10" x14ac:dyDescent="0.2">
      <c r="A965" s="79" t="s">
        <v>453</v>
      </c>
      <c r="B965" s="11">
        <v>501</v>
      </c>
      <c r="C965" s="11">
        <v>50107</v>
      </c>
      <c r="D965" s="79" t="s">
        <v>2262</v>
      </c>
      <c r="E965" s="79" t="s">
        <v>1637</v>
      </c>
      <c r="F965" s="11" t="str">
        <f t="shared" si="15"/>
        <v>376-Quán Khái 12</v>
      </c>
      <c r="G965" s="99">
        <v>42736</v>
      </c>
      <c r="H965" s="99">
        <v>44561</v>
      </c>
      <c r="I965" s="11"/>
      <c r="J965" s="11"/>
    </row>
    <row r="966" spans="1:10" x14ac:dyDescent="0.2">
      <c r="A966" s="79" t="s">
        <v>453</v>
      </c>
      <c r="B966" s="11">
        <v>501</v>
      </c>
      <c r="C966" s="11">
        <v>50107</v>
      </c>
      <c r="D966" s="79" t="s">
        <v>2263</v>
      </c>
      <c r="E966" s="79" t="s">
        <v>1639</v>
      </c>
      <c r="F966" s="11" t="str">
        <f t="shared" si="15"/>
        <v>377-Song Hào</v>
      </c>
      <c r="G966" s="99">
        <v>42736</v>
      </c>
      <c r="H966" s="99">
        <v>44561</v>
      </c>
      <c r="I966" s="11"/>
      <c r="J966" s="11"/>
    </row>
    <row r="967" spans="1:10" x14ac:dyDescent="0.2">
      <c r="A967" s="79" t="s">
        <v>453</v>
      </c>
      <c r="B967" s="11">
        <v>501</v>
      </c>
      <c r="C967" s="11">
        <v>50107</v>
      </c>
      <c r="D967" s="79" t="s">
        <v>2264</v>
      </c>
      <c r="E967" s="79" t="s">
        <v>1665</v>
      </c>
      <c r="F967" s="11" t="str">
        <f t="shared" si="15"/>
        <v>378-Sơn Thủy 12</v>
      </c>
      <c r="G967" s="99">
        <v>42736</v>
      </c>
      <c r="H967" s="99">
        <v>44561</v>
      </c>
      <c r="I967" s="11"/>
      <c r="J967" s="11"/>
    </row>
    <row r="968" spans="1:10" x14ac:dyDescent="0.2">
      <c r="A968" s="79" t="s">
        <v>453</v>
      </c>
      <c r="B968" s="11">
        <v>501</v>
      </c>
      <c r="C968" s="11">
        <v>50107</v>
      </c>
      <c r="D968" s="79" t="s">
        <v>2265</v>
      </c>
      <c r="E968" s="79" t="s">
        <v>1668</v>
      </c>
      <c r="F968" s="11" t="str">
        <f t="shared" si="15"/>
        <v>379-Sơn Thủy Đông 1</v>
      </c>
      <c r="G968" s="99">
        <v>42736</v>
      </c>
      <c r="H968" s="99">
        <v>44561</v>
      </c>
      <c r="I968" s="11"/>
      <c r="J968" s="11"/>
    </row>
    <row r="969" spans="1:10" x14ac:dyDescent="0.2">
      <c r="A969" s="79" t="s">
        <v>453</v>
      </c>
      <c r="B969" s="11">
        <v>501</v>
      </c>
      <c r="C969" s="11">
        <v>50107</v>
      </c>
      <c r="D969" s="79" t="s">
        <v>2266</v>
      </c>
      <c r="E969" s="79" t="s">
        <v>1670</v>
      </c>
      <c r="F969" s="11" t="str">
        <f t="shared" si="15"/>
        <v>380-Sơn Thủy Đông 2</v>
      </c>
      <c r="G969" s="99">
        <v>42736</v>
      </c>
      <c r="H969" s="99">
        <v>44561</v>
      </c>
      <c r="I969" s="11"/>
      <c r="J969" s="11"/>
    </row>
    <row r="970" spans="1:10" x14ac:dyDescent="0.2">
      <c r="A970" s="79" t="s">
        <v>453</v>
      </c>
      <c r="B970" s="11">
        <v>501</v>
      </c>
      <c r="C970" s="11">
        <v>50107</v>
      </c>
      <c r="D970" s="79" t="s">
        <v>2267</v>
      </c>
      <c r="E970" s="79" t="s">
        <v>1672</v>
      </c>
      <c r="F970" s="11" t="str">
        <f t="shared" si="15"/>
        <v>381-Sơn Thủy Đông 3</v>
      </c>
      <c r="G970" s="99">
        <v>42736</v>
      </c>
      <c r="H970" s="99">
        <v>44561</v>
      </c>
      <c r="I970" s="11"/>
      <c r="J970" s="11"/>
    </row>
    <row r="971" spans="1:10" x14ac:dyDescent="0.2">
      <c r="A971" s="79" t="s">
        <v>453</v>
      </c>
      <c r="B971" s="11">
        <v>501</v>
      </c>
      <c r="C971" s="11">
        <v>50107</v>
      </c>
      <c r="D971" s="79" t="s">
        <v>2268</v>
      </c>
      <c r="E971" s="79" t="s">
        <v>1674</v>
      </c>
      <c r="F971" s="11" t="str">
        <f t="shared" si="15"/>
        <v>382-Sơn Thủy Đông 4</v>
      </c>
      <c r="G971" s="99">
        <v>42736</v>
      </c>
      <c r="H971" s="99">
        <v>44561</v>
      </c>
      <c r="I971" s="11"/>
      <c r="J971" s="11"/>
    </row>
    <row r="972" spans="1:10" x14ac:dyDescent="0.2">
      <c r="A972" s="79" t="s">
        <v>453</v>
      </c>
      <c r="B972" s="11">
        <v>501</v>
      </c>
      <c r="C972" s="11">
        <v>50107</v>
      </c>
      <c r="D972" s="79" t="s">
        <v>2269</v>
      </c>
      <c r="E972" s="79" t="s">
        <v>1678</v>
      </c>
      <c r="F972" s="11" t="str">
        <f t="shared" si="15"/>
        <v>383-Tân Lưu</v>
      </c>
      <c r="G972" s="99">
        <v>42736</v>
      </c>
      <c r="H972" s="99">
        <v>44561</v>
      </c>
      <c r="I972" s="11"/>
      <c r="J972" s="11"/>
    </row>
    <row r="973" spans="1:10" x14ac:dyDescent="0.2">
      <c r="A973" s="79" t="s">
        <v>453</v>
      </c>
      <c r="B973" s="11">
        <v>501</v>
      </c>
      <c r="C973" s="11">
        <v>50107</v>
      </c>
      <c r="D973" s="79" t="s">
        <v>2270</v>
      </c>
      <c r="E973" s="79" t="s">
        <v>1680</v>
      </c>
      <c r="F973" s="11" t="str">
        <f t="shared" si="15"/>
        <v>384-Tân Trà</v>
      </c>
      <c r="G973" s="99">
        <v>42736</v>
      </c>
      <c r="H973" s="99">
        <v>44561</v>
      </c>
      <c r="I973" s="11"/>
      <c r="J973" s="11"/>
    </row>
    <row r="974" spans="1:10" x14ac:dyDescent="0.2">
      <c r="A974" s="79" t="s">
        <v>453</v>
      </c>
      <c r="B974" s="11">
        <v>501</v>
      </c>
      <c r="C974" s="11">
        <v>50107</v>
      </c>
      <c r="D974" s="79" t="s">
        <v>2271</v>
      </c>
      <c r="E974" s="79" t="s">
        <v>1685</v>
      </c>
      <c r="F974" s="11" t="str">
        <f t="shared" si="15"/>
        <v>385-Tùng Thiện Vương</v>
      </c>
      <c r="G974" s="99">
        <v>42736</v>
      </c>
      <c r="H974" s="99">
        <v>44561</v>
      </c>
      <c r="I974" s="11"/>
      <c r="J974" s="11"/>
    </row>
    <row r="975" spans="1:10" x14ac:dyDescent="0.2">
      <c r="A975" s="79" t="s">
        <v>453</v>
      </c>
      <c r="B975" s="11">
        <v>501</v>
      </c>
      <c r="C975" s="11">
        <v>50107</v>
      </c>
      <c r="D975" s="79" t="s">
        <v>2272</v>
      </c>
      <c r="E975" s="79" t="s">
        <v>1688</v>
      </c>
      <c r="F975" s="11" t="str">
        <f t="shared" si="15"/>
        <v>386-Tuy Lý Vương</v>
      </c>
      <c r="G975" s="99">
        <v>42736</v>
      </c>
      <c r="H975" s="99">
        <v>44561</v>
      </c>
      <c r="I975" s="11"/>
      <c r="J975" s="11"/>
    </row>
    <row r="976" spans="1:10" x14ac:dyDescent="0.2">
      <c r="A976" s="79" t="s">
        <v>453</v>
      </c>
      <c r="B976" s="11">
        <v>501</v>
      </c>
      <c r="C976" s="11">
        <v>50107</v>
      </c>
      <c r="D976" s="79" t="s">
        <v>2273</v>
      </c>
      <c r="E976" s="79" t="s">
        <v>1690</v>
      </c>
      <c r="F976" s="11" t="str">
        <f t="shared" si="15"/>
        <v>387-Thái Văn A</v>
      </c>
      <c r="G976" s="99">
        <v>42736</v>
      </c>
      <c r="H976" s="99">
        <v>44561</v>
      </c>
      <c r="I976" s="11"/>
      <c r="J976" s="11"/>
    </row>
    <row r="977" spans="1:10" x14ac:dyDescent="0.2">
      <c r="A977" s="79" t="s">
        <v>453</v>
      </c>
      <c r="B977" s="11">
        <v>501</v>
      </c>
      <c r="C977" s="11">
        <v>50107</v>
      </c>
      <c r="D977" s="79" t="s">
        <v>2274</v>
      </c>
      <c r="E977" s="79" t="s">
        <v>1692</v>
      </c>
      <c r="F977" s="11" t="str">
        <f t="shared" si="15"/>
        <v>388-Thép Mới</v>
      </c>
      <c r="G977" s="99">
        <v>42736</v>
      </c>
      <c r="H977" s="99">
        <v>44561</v>
      </c>
      <c r="I977" s="11"/>
      <c r="J977" s="11"/>
    </row>
    <row r="978" spans="1:10" x14ac:dyDescent="0.2">
      <c r="A978" s="79" t="s">
        <v>453</v>
      </c>
      <c r="B978" s="11">
        <v>501</v>
      </c>
      <c r="C978" s="11">
        <v>50107</v>
      </c>
      <c r="D978" s="79" t="s">
        <v>2275</v>
      </c>
      <c r="E978" s="79" t="s">
        <v>1699</v>
      </c>
      <c r="F978" s="11" t="str">
        <f t="shared" si="15"/>
        <v>389-Thủy Sơn 1</v>
      </c>
      <c r="G978" s="99">
        <v>42736</v>
      </c>
      <c r="H978" s="99">
        <v>44561</v>
      </c>
      <c r="I978" s="11"/>
      <c r="J978" s="11"/>
    </row>
    <row r="979" spans="1:10" x14ac:dyDescent="0.2">
      <c r="A979" s="79" t="s">
        <v>453</v>
      </c>
      <c r="B979" s="11">
        <v>501</v>
      </c>
      <c r="C979" s="11">
        <v>50107</v>
      </c>
      <c r="D979" s="79" t="s">
        <v>2276</v>
      </c>
      <c r="E979" s="79" t="s">
        <v>1701</v>
      </c>
      <c r="F979" s="11" t="str">
        <f t="shared" si="15"/>
        <v>390-Thủy Sơn 2</v>
      </c>
      <c r="G979" s="99">
        <v>42736</v>
      </c>
      <c r="H979" s="99">
        <v>44561</v>
      </c>
      <c r="I979" s="11"/>
      <c r="J979" s="11"/>
    </row>
    <row r="980" spans="1:10" x14ac:dyDescent="0.2">
      <c r="A980" s="79" t="s">
        <v>453</v>
      </c>
      <c r="B980" s="11">
        <v>501</v>
      </c>
      <c r="C980" s="11">
        <v>50107</v>
      </c>
      <c r="D980" s="79" t="s">
        <v>2277</v>
      </c>
      <c r="E980" s="79" t="s">
        <v>1703</v>
      </c>
      <c r="F980" s="11" t="str">
        <f t="shared" si="15"/>
        <v>391-Thủy Sơn 3</v>
      </c>
      <c r="G980" s="99">
        <v>42736</v>
      </c>
      <c r="H980" s="99">
        <v>44561</v>
      </c>
      <c r="I980" s="11"/>
      <c r="J980" s="11"/>
    </row>
    <row r="981" spans="1:10" x14ac:dyDescent="0.2">
      <c r="A981" s="79" t="s">
        <v>453</v>
      </c>
      <c r="B981" s="11">
        <v>501</v>
      </c>
      <c r="C981" s="11">
        <v>50107</v>
      </c>
      <c r="D981" s="79" t="s">
        <v>2278</v>
      </c>
      <c r="E981" s="79" t="s">
        <v>1705</v>
      </c>
      <c r="F981" s="11" t="str">
        <f t="shared" si="15"/>
        <v>392-Thủy Sơn 4</v>
      </c>
      <c r="G981" s="99">
        <v>42736</v>
      </c>
      <c r="H981" s="99">
        <v>44561</v>
      </c>
      <c r="I981" s="11"/>
      <c r="J981" s="11"/>
    </row>
    <row r="982" spans="1:10" x14ac:dyDescent="0.2">
      <c r="A982" s="79" t="s">
        <v>453</v>
      </c>
      <c r="B982" s="11">
        <v>501</v>
      </c>
      <c r="C982" s="11">
        <v>50107</v>
      </c>
      <c r="D982" s="79" t="s">
        <v>2279</v>
      </c>
      <c r="E982" s="79" t="s">
        <v>1708</v>
      </c>
      <c r="F982" s="11" t="str">
        <f t="shared" si="15"/>
        <v>393-Thủy Sơn 5</v>
      </c>
      <c r="G982" s="99">
        <v>42736</v>
      </c>
      <c r="H982" s="99">
        <v>44561</v>
      </c>
      <c r="I982" s="11"/>
      <c r="J982" s="11"/>
    </row>
    <row r="983" spans="1:10" x14ac:dyDescent="0.2">
      <c r="A983" s="79" t="s">
        <v>453</v>
      </c>
      <c r="B983" s="11">
        <v>501</v>
      </c>
      <c r="C983" s="11">
        <v>50107</v>
      </c>
      <c r="D983" s="79" t="s">
        <v>2280</v>
      </c>
      <c r="E983" s="79" t="s">
        <v>1714</v>
      </c>
      <c r="F983" s="11" t="str">
        <f t="shared" si="15"/>
        <v>394-Trà Khê 1</v>
      </c>
      <c r="G983" s="99">
        <v>42736</v>
      </c>
      <c r="H983" s="99">
        <v>44561</v>
      </c>
      <c r="I983" s="11"/>
      <c r="J983" s="11"/>
    </row>
    <row r="984" spans="1:10" x14ac:dyDescent="0.2">
      <c r="A984" s="79" t="s">
        <v>453</v>
      </c>
      <c r="B984" s="11">
        <v>501</v>
      </c>
      <c r="C984" s="11">
        <v>50107</v>
      </c>
      <c r="D984" s="79" t="s">
        <v>2281</v>
      </c>
      <c r="E984" s="79" t="s">
        <v>1716</v>
      </c>
      <c r="F984" s="11" t="str">
        <f t="shared" si="15"/>
        <v>395-Trà Khê 2</v>
      </c>
      <c r="G984" s="99">
        <v>42736</v>
      </c>
      <c r="H984" s="99">
        <v>44561</v>
      </c>
      <c r="I984" s="11"/>
      <c r="J984" s="11"/>
    </row>
    <row r="985" spans="1:10" x14ac:dyDescent="0.2">
      <c r="A985" s="79" t="s">
        <v>453</v>
      </c>
      <c r="B985" s="11">
        <v>501</v>
      </c>
      <c r="C985" s="11">
        <v>50107</v>
      </c>
      <c r="D985" s="79" t="s">
        <v>2282</v>
      </c>
      <c r="E985" s="79" t="s">
        <v>1718</v>
      </c>
      <c r="F985" s="11" t="str">
        <f t="shared" si="15"/>
        <v>396-Trà Khê 3</v>
      </c>
      <c r="G985" s="99">
        <v>42736</v>
      </c>
      <c r="H985" s="99">
        <v>44561</v>
      </c>
      <c r="I985" s="11"/>
      <c r="J985" s="11"/>
    </row>
    <row r="986" spans="1:10" x14ac:dyDescent="0.2">
      <c r="A986" s="79" t="s">
        <v>453</v>
      </c>
      <c r="B986" s="11">
        <v>501</v>
      </c>
      <c r="C986" s="11">
        <v>50107</v>
      </c>
      <c r="D986" s="79" t="s">
        <v>2283</v>
      </c>
      <c r="E986" s="79" t="s">
        <v>1720</v>
      </c>
      <c r="F986" s="11" t="str">
        <f t="shared" si="15"/>
        <v>397-Trà Khê 4</v>
      </c>
      <c r="G986" s="99">
        <v>42736</v>
      </c>
      <c r="H986" s="99">
        <v>44561</v>
      </c>
      <c r="I986" s="11"/>
      <c r="J986" s="11"/>
    </row>
    <row r="987" spans="1:10" x14ac:dyDescent="0.2">
      <c r="A987" s="79" t="s">
        <v>453</v>
      </c>
      <c r="B987" s="11">
        <v>501</v>
      </c>
      <c r="C987" s="11">
        <v>50107</v>
      </c>
      <c r="D987" s="79" t="s">
        <v>2284</v>
      </c>
      <c r="E987" s="79" t="s">
        <v>1722</v>
      </c>
      <c r="F987" s="11" t="str">
        <f t="shared" si="15"/>
        <v>398-Trà Khê 5</v>
      </c>
      <c r="G987" s="99">
        <v>42736</v>
      </c>
      <c r="H987" s="99">
        <v>44561</v>
      </c>
      <c r="I987" s="11"/>
      <c r="J987" s="11"/>
    </row>
    <row r="988" spans="1:10" x14ac:dyDescent="0.2">
      <c r="A988" s="79" t="s">
        <v>453</v>
      </c>
      <c r="B988" s="11">
        <v>501</v>
      </c>
      <c r="C988" s="11">
        <v>50107</v>
      </c>
      <c r="D988" s="79" t="s">
        <v>2285</v>
      </c>
      <c r="E988" s="79" t="s">
        <v>1724</v>
      </c>
      <c r="F988" s="11" t="str">
        <f t="shared" si="15"/>
        <v>399-Trà Khê 6</v>
      </c>
      <c r="G988" s="99">
        <v>42736</v>
      </c>
      <c r="H988" s="99">
        <v>44561</v>
      </c>
      <c r="I988" s="11"/>
      <c r="J988" s="11"/>
    </row>
    <row r="989" spans="1:10" x14ac:dyDescent="0.2">
      <c r="A989" s="79" t="s">
        <v>453</v>
      </c>
      <c r="B989" s="11">
        <v>501</v>
      </c>
      <c r="C989" s="11">
        <v>50107</v>
      </c>
      <c r="D989" s="79" t="s">
        <v>2286</v>
      </c>
      <c r="E989" s="79" t="s">
        <v>1726</v>
      </c>
      <c r="F989" s="11" t="str">
        <f t="shared" si="15"/>
        <v>400-Trà Khê 7</v>
      </c>
      <c r="G989" s="99">
        <v>42736</v>
      </c>
      <c r="H989" s="99">
        <v>44561</v>
      </c>
      <c r="I989" s="11"/>
      <c r="J989" s="11"/>
    </row>
    <row r="990" spans="1:10" x14ac:dyDescent="0.2">
      <c r="A990" s="79" t="s">
        <v>453</v>
      </c>
      <c r="B990" s="11">
        <v>501</v>
      </c>
      <c r="C990" s="11">
        <v>50107</v>
      </c>
      <c r="D990" s="79" t="s">
        <v>2287</v>
      </c>
      <c r="E990" s="79" t="s">
        <v>1729</v>
      </c>
      <c r="F990" s="11" t="str">
        <f t="shared" si="15"/>
        <v>401-Trà Khê 8</v>
      </c>
      <c r="G990" s="99">
        <v>42736</v>
      </c>
      <c r="H990" s="99">
        <v>44561</v>
      </c>
      <c r="I990" s="11"/>
      <c r="J990" s="11"/>
    </row>
    <row r="991" spans="1:10" x14ac:dyDescent="0.2">
      <c r="A991" s="79" t="s">
        <v>453</v>
      </c>
      <c r="B991" s="11">
        <v>501</v>
      </c>
      <c r="C991" s="11">
        <v>50107</v>
      </c>
      <c r="D991" s="79" t="s">
        <v>2288</v>
      </c>
      <c r="E991" s="79" t="s">
        <v>1731</v>
      </c>
      <c r="F991" s="11" t="str">
        <f t="shared" si="15"/>
        <v>402-Trà Khê 9</v>
      </c>
      <c r="G991" s="99">
        <v>42736</v>
      </c>
      <c r="H991" s="99">
        <v>44561</v>
      </c>
      <c r="I991" s="11"/>
      <c r="J991" s="11"/>
    </row>
    <row r="992" spans="1:10" x14ac:dyDescent="0.2">
      <c r="A992" s="79" t="s">
        <v>453</v>
      </c>
      <c r="B992" s="11">
        <v>501</v>
      </c>
      <c r="C992" s="11">
        <v>50107</v>
      </c>
      <c r="D992" s="79" t="s">
        <v>2289</v>
      </c>
      <c r="E992" s="79" t="s">
        <v>1735</v>
      </c>
      <c r="F992" s="11" t="str">
        <f t="shared" si="15"/>
        <v>403-Trần Bạch Đằng</v>
      </c>
      <c r="G992" s="99">
        <v>42736</v>
      </c>
      <c r="H992" s="99">
        <v>44561</v>
      </c>
      <c r="I992" s="11"/>
      <c r="J992" s="11"/>
    </row>
    <row r="993" spans="1:10" x14ac:dyDescent="0.2">
      <c r="A993" s="79" t="s">
        <v>453</v>
      </c>
      <c r="B993" s="11">
        <v>501</v>
      </c>
      <c r="C993" s="11">
        <v>50107</v>
      </c>
      <c r="D993" s="79" t="s">
        <v>2290</v>
      </c>
      <c r="E993" s="79" t="s">
        <v>1741</v>
      </c>
      <c r="F993" s="11" t="str">
        <f t="shared" si="15"/>
        <v>404-Trần Hữu Dực</v>
      </c>
      <c r="G993" s="99">
        <v>42736</v>
      </c>
      <c r="H993" s="99">
        <v>44561</v>
      </c>
      <c r="I993" s="11"/>
      <c r="J993" s="11"/>
    </row>
    <row r="994" spans="1:10" x14ac:dyDescent="0.2">
      <c r="A994" s="79" t="s">
        <v>453</v>
      </c>
      <c r="B994" s="11">
        <v>501</v>
      </c>
      <c r="C994" s="11">
        <v>50107</v>
      </c>
      <c r="D994" s="79" t="s">
        <v>2291</v>
      </c>
      <c r="E994" s="79" t="s">
        <v>1743</v>
      </c>
      <c r="F994" s="11" t="str">
        <f t="shared" si="15"/>
        <v>405-Trần Hữu Độ</v>
      </c>
      <c r="G994" s="99">
        <v>42736</v>
      </c>
      <c r="H994" s="99">
        <v>44561</v>
      </c>
      <c r="I994" s="11"/>
      <c r="J994" s="11"/>
    </row>
    <row r="995" spans="1:10" x14ac:dyDescent="0.2">
      <c r="A995" s="79" t="s">
        <v>453</v>
      </c>
      <c r="B995" s="11">
        <v>501</v>
      </c>
      <c r="C995" s="11">
        <v>50107</v>
      </c>
      <c r="D995" s="79" t="s">
        <v>2292</v>
      </c>
      <c r="E995" s="79" t="s">
        <v>1746</v>
      </c>
      <c r="F995" s="11" t="str">
        <f t="shared" si="15"/>
        <v>406-Trần Quốc Hoàn</v>
      </c>
      <c r="G995" s="99">
        <v>42736</v>
      </c>
      <c r="H995" s="99">
        <v>44561</v>
      </c>
      <c r="I995" s="11"/>
      <c r="J995" s="11"/>
    </row>
    <row r="996" spans="1:10" x14ac:dyDescent="0.2">
      <c r="A996" s="79" t="s">
        <v>453</v>
      </c>
      <c r="B996" s="11">
        <v>501</v>
      </c>
      <c r="C996" s="11">
        <v>50107</v>
      </c>
      <c r="D996" s="79" t="s">
        <v>2293</v>
      </c>
      <c r="E996" s="79" t="s">
        <v>1752</v>
      </c>
      <c r="F996" s="11" t="str">
        <f t="shared" si="15"/>
        <v>407-Trần Trọng Khiêm</v>
      </c>
      <c r="G996" s="99">
        <v>42736</v>
      </c>
      <c r="H996" s="99">
        <v>44561</v>
      </c>
      <c r="I996" s="11"/>
      <c r="J996" s="11"/>
    </row>
    <row r="997" spans="1:10" x14ac:dyDescent="0.2">
      <c r="A997" s="79" t="s">
        <v>453</v>
      </c>
      <c r="B997" s="11">
        <v>501</v>
      </c>
      <c r="C997" s="11">
        <v>50107</v>
      </c>
      <c r="D997" s="79" t="s">
        <v>2294</v>
      </c>
      <c r="E997" s="79" t="s">
        <v>1755</v>
      </c>
      <c r="F997" s="11" t="str">
        <f t="shared" si="15"/>
        <v>408-Trần Văn Đán</v>
      </c>
      <c r="G997" s="99">
        <v>42736</v>
      </c>
      <c r="H997" s="99">
        <v>44561</v>
      </c>
      <c r="I997" s="11"/>
      <c r="J997" s="11"/>
    </row>
    <row r="998" spans="1:10" x14ac:dyDescent="0.2">
      <c r="A998" s="79" t="s">
        <v>453</v>
      </c>
      <c r="B998" s="11">
        <v>501</v>
      </c>
      <c r="C998" s="11">
        <v>50107</v>
      </c>
      <c r="D998" s="79" t="s">
        <v>2295</v>
      </c>
      <c r="E998" s="79" t="s">
        <v>1757</v>
      </c>
      <c r="F998" s="11" t="str">
        <f t="shared" si="15"/>
        <v>409-Trần Văn Giảng</v>
      </c>
      <c r="G998" s="99">
        <v>42736</v>
      </c>
      <c r="H998" s="99">
        <v>44561</v>
      </c>
      <c r="I998" s="11"/>
      <c r="J998" s="11"/>
    </row>
    <row r="999" spans="1:10" x14ac:dyDescent="0.2">
      <c r="A999" s="79" t="s">
        <v>453</v>
      </c>
      <c r="B999" s="11">
        <v>501</v>
      </c>
      <c r="C999" s="11">
        <v>50107</v>
      </c>
      <c r="D999" s="79" t="s">
        <v>2296</v>
      </c>
      <c r="E999" s="79" t="s">
        <v>1759</v>
      </c>
      <c r="F999" s="11" t="str">
        <f t="shared" si="15"/>
        <v>410-Trần Văn Hai</v>
      </c>
      <c r="G999" s="99">
        <v>42736</v>
      </c>
      <c r="H999" s="99">
        <v>44561</v>
      </c>
      <c r="I999" s="11"/>
      <c r="J999" s="11"/>
    </row>
    <row r="1000" spans="1:10" x14ac:dyDescent="0.2">
      <c r="A1000" s="79" t="s">
        <v>453</v>
      </c>
      <c r="B1000" s="11">
        <v>501</v>
      </c>
      <c r="C1000" s="11">
        <v>50107</v>
      </c>
      <c r="D1000" s="79" t="s">
        <v>2297</v>
      </c>
      <c r="E1000" s="79" t="s">
        <v>1761</v>
      </c>
      <c r="F1000" s="11" t="str">
        <f t="shared" si="15"/>
        <v>411-Trần Văn Thành</v>
      </c>
      <c r="G1000" s="99">
        <v>42736</v>
      </c>
      <c r="H1000" s="99">
        <v>44561</v>
      </c>
      <c r="I1000" s="11"/>
      <c r="J1000" s="11"/>
    </row>
    <row r="1001" spans="1:10" x14ac:dyDescent="0.2">
      <c r="A1001" s="79" t="s">
        <v>453</v>
      </c>
      <c r="B1001" s="11">
        <v>501</v>
      </c>
      <c r="C1001" s="11">
        <v>50107</v>
      </c>
      <c r="D1001" s="79" t="s">
        <v>2298</v>
      </c>
      <c r="E1001" s="79" t="s">
        <v>1763</v>
      </c>
      <c r="F1001" s="11" t="str">
        <f t="shared" si="15"/>
        <v>412-Trần Xuân Hòa</v>
      </c>
      <c r="G1001" s="99">
        <v>42736</v>
      </c>
      <c r="H1001" s="99">
        <v>44561</v>
      </c>
      <c r="I1001" s="11"/>
      <c r="J1001" s="11"/>
    </row>
    <row r="1002" spans="1:10" x14ac:dyDescent="0.2">
      <c r="A1002" s="79" t="s">
        <v>453</v>
      </c>
      <c r="B1002" s="11">
        <v>501</v>
      </c>
      <c r="C1002" s="11">
        <v>50107</v>
      </c>
      <c r="D1002" s="79" t="s">
        <v>2299</v>
      </c>
      <c r="E1002" s="79" t="s">
        <v>1765</v>
      </c>
      <c r="F1002" s="11" t="str">
        <f t="shared" si="15"/>
        <v>413-Trịnh Lỗi</v>
      </c>
      <c r="G1002" s="99">
        <v>42736</v>
      </c>
      <c r="H1002" s="99">
        <v>44561</v>
      </c>
      <c r="I1002" s="11"/>
      <c r="J1002" s="11"/>
    </row>
    <row r="1003" spans="1:10" x14ac:dyDescent="0.2">
      <c r="A1003" s="79" t="s">
        <v>453</v>
      </c>
      <c r="B1003" s="11">
        <v>501</v>
      </c>
      <c r="C1003" s="11">
        <v>50107</v>
      </c>
      <c r="D1003" s="79" t="s">
        <v>2300</v>
      </c>
      <c r="E1003" s="79" t="s">
        <v>1768</v>
      </c>
      <c r="F1003" s="11" t="str">
        <f t="shared" si="15"/>
        <v>414-Trung Hòa 1</v>
      </c>
      <c r="G1003" s="99">
        <v>42736</v>
      </c>
      <c r="H1003" s="99">
        <v>44561</v>
      </c>
      <c r="I1003" s="11"/>
      <c r="J1003" s="11"/>
    </row>
    <row r="1004" spans="1:10" x14ac:dyDescent="0.2">
      <c r="A1004" s="79" t="s">
        <v>453</v>
      </c>
      <c r="B1004" s="11">
        <v>501</v>
      </c>
      <c r="C1004" s="11">
        <v>50107</v>
      </c>
      <c r="D1004" s="79" t="s">
        <v>2301</v>
      </c>
      <c r="E1004" s="79" t="s">
        <v>1770</v>
      </c>
      <c r="F1004" s="11" t="str">
        <f t="shared" si="15"/>
        <v>415-Trung Hòa 2</v>
      </c>
      <c r="G1004" s="99">
        <v>42736</v>
      </c>
      <c r="H1004" s="99">
        <v>44561</v>
      </c>
      <c r="I1004" s="11"/>
      <c r="J1004" s="11"/>
    </row>
    <row r="1005" spans="1:10" x14ac:dyDescent="0.2">
      <c r="A1005" s="79" t="s">
        <v>453</v>
      </c>
      <c r="B1005" s="11">
        <v>501</v>
      </c>
      <c r="C1005" s="11">
        <v>50107</v>
      </c>
      <c r="D1005" s="79" t="s">
        <v>2302</v>
      </c>
      <c r="E1005" s="79" t="s">
        <v>1772</v>
      </c>
      <c r="F1005" s="11" t="str">
        <f t="shared" si="15"/>
        <v>416-Trung Hòa 3</v>
      </c>
      <c r="G1005" s="99">
        <v>42736</v>
      </c>
      <c r="H1005" s="99">
        <v>44561</v>
      </c>
      <c r="I1005" s="11"/>
      <c r="J1005" s="11"/>
    </row>
    <row r="1006" spans="1:10" x14ac:dyDescent="0.2">
      <c r="A1006" s="79" t="s">
        <v>453</v>
      </c>
      <c r="B1006" s="11">
        <v>501</v>
      </c>
      <c r="C1006" s="11">
        <v>50107</v>
      </c>
      <c r="D1006" s="79" t="s">
        <v>2303</v>
      </c>
      <c r="E1006" s="79" t="s">
        <v>1774</v>
      </c>
      <c r="F1006" s="11" t="str">
        <f t="shared" si="15"/>
        <v>417-Trung Hòa 4</v>
      </c>
      <c r="G1006" s="99">
        <v>42736</v>
      </c>
      <c r="H1006" s="99">
        <v>44561</v>
      </c>
      <c r="I1006" s="11"/>
      <c r="J1006" s="11"/>
    </row>
    <row r="1007" spans="1:10" x14ac:dyDescent="0.2">
      <c r="A1007" s="79" t="s">
        <v>453</v>
      </c>
      <c r="B1007" s="11">
        <v>501</v>
      </c>
      <c r="C1007" s="11">
        <v>50107</v>
      </c>
      <c r="D1007" s="79" t="s">
        <v>2304</v>
      </c>
      <c r="E1007" s="79" t="s">
        <v>1776</v>
      </c>
      <c r="F1007" s="11" t="str">
        <f t="shared" si="15"/>
        <v>418-Trung Hòa 5</v>
      </c>
      <c r="G1007" s="99">
        <v>42736</v>
      </c>
      <c r="H1007" s="99">
        <v>44561</v>
      </c>
      <c r="I1007" s="11"/>
      <c r="J1007" s="11"/>
    </row>
    <row r="1008" spans="1:10" x14ac:dyDescent="0.2">
      <c r="A1008" s="79" t="s">
        <v>453</v>
      </c>
      <c r="B1008" s="11">
        <v>501</v>
      </c>
      <c r="C1008" s="11">
        <v>50107</v>
      </c>
      <c r="D1008" s="79" t="s">
        <v>2305</v>
      </c>
      <c r="E1008" s="79" t="s">
        <v>1778</v>
      </c>
      <c r="F1008" s="11" t="str">
        <f t="shared" si="15"/>
        <v>419-Trương Công Hy</v>
      </c>
      <c r="G1008" s="99">
        <v>42736</v>
      </c>
      <c r="H1008" s="99">
        <v>44561</v>
      </c>
      <c r="I1008" s="11"/>
      <c r="J1008" s="11"/>
    </row>
    <row r="1009" spans="1:10" x14ac:dyDescent="0.2">
      <c r="A1009" s="79" t="s">
        <v>453</v>
      </c>
      <c r="B1009" s="11">
        <v>501</v>
      </c>
      <c r="C1009" s="11">
        <v>50107</v>
      </c>
      <c r="D1009" s="79" t="s">
        <v>2306</v>
      </c>
      <c r="E1009" s="79" t="s">
        <v>1780</v>
      </c>
      <c r="F1009" s="11" t="str">
        <f t="shared" si="15"/>
        <v>420-Trương Đăng Quế</v>
      </c>
      <c r="G1009" s="99">
        <v>42736</v>
      </c>
      <c r="H1009" s="99">
        <v>44561</v>
      </c>
      <c r="I1009" s="11"/>
      <c r="J1009" s="11"/>
    </row>
    <row r="1010" spans="1:10" x14ac:dyDescent="0.2">
      <c r="A1010" s="79" t="s">
        <v>453</v>
      </c>
      <c r="B1010" s="11">
        <v>501</v>
      </c>
      <c r="C1010" s="11">
        <v>50107</v>
      </c>
      <c r="D1010" s="79" t="s">
        <v>2307</v>
      </c>
      <c r="E1010" s="79" t="s">
        <v>1782</v>
      </c>
      <c r="F1010" s="11" t="str">
        <f t="shared" si="15"/>
        <v>421-Trương Gia Mô</v>
      </c>
      <c r="G1010" s="99">
        <v>42736</v>
      </c>
      <c r="H1010" s="99">
        <v>44561</v>
      </c>
      <c r="I1010" s="11"/>
      <c r="J1010" s="11"/>
    </row>
    <row r="1011" spans="1:10" x14ac:dyDescent="0.2">
      <c r="A1011" s="79" t="s">
        <v>453</v>
      </c>
      <c r="B1011" s="11">
        <v>501</v>
      </c>
      <c r="C1011" s="11">
        <v>50107</v>
      </c>
      <c r="D1011" s="79" t="s">
        <v>2308</v>
      </c>
      <c r="E1011" s="79" t="s">
        <v>1784</v>
      </c>
      <c r="F1011" s="11" t="str">
        <f t="shared" si="15"/>
        <v>422-Trương Minh Giảng</v>
      </c>
      <c r="G1011" s="99">
        <v>42736</v>
      </c>
      <c r="H1011" s="99">
        <v>44561</v>
      </c>
      <c r="I1011" s="11"/>
      <c r="J1011" s="11"/>
    </row>
    <row r="1012" spans="1:10" x14ac:dyDescent="0.2">
      <c r="A1012" s="79" t="s">
        <v>453</v>
      </c>
      <c r="B1012" s="11">
        <v>501</v>
      </c>
      <c r="C1012" s="11">
        <v>50107</v>
      </c>
      <c r="D1012" s="79" t="s">
        <v>2309</v>
      </c>
      <c r="E1012" s="79" t="s">
        <v>1786</v>
      </c>
      <c r="F1012" s="11" t="str">
        <f t="shared" si="15"/>
        <v>423-Trường Sa</v>
      </c>
      <c r="G1012" s="99">
        <v>42736</v>
      </c>
      <c r="H1012" s="99">
        <v>44561</v>
      </c>
      <c r="I1012" s="11"/>
      <c r="J1012" s="11"/>
    </row>
    <row r="1013" spans="1:10" x14ac:dyDescent="0.2">
      <c r="A1013" s="79" t="s">
        <v>453</v>
      </c>
      <c r="B1013" s="11">
        <v>501</v>
      </c>
      <c r="C1013" s="11">
        <v>50107</v>
      </c>
      <c r="D1013" s="79" t="s">
        <v>2310</v>
      </c>
      <c r="E1013" s="79" t="s">
        <v>1790</v>
      </c>
      <c r="F1013" s="11" t="str">
        <f t="shared" si="15"/>
        <v>424-Ung Văn Khiêm</v>
      </c>
      <c r="G1013" s="99">
        <v>42736</v>
      </c>
      <c r="H1013" s="99">
        <v>44561</v>
      </c>
      <c r="I1013" s="11"/>
      <c r="J1013" s="11"/>
    </row>
    <row r="1014" spans="1:10" x14ac:dyDescent="0.2">
      <c r="A1014" s="79" t="s">
        <v>453</v>
      </c>
      <c r="B1014" s="11">
        <v>501</v>
      </c>
      <c r="C1014" s="11">
        <v>50107</v>
      </c>
      <c r="D1014" s="79" t="s">
        <v>2311</v>
      </c>
      <c r="E1014" s="79" t="s">
        <v>1794</v>
      </c>
      <c r="F1014" s="11" t="str">
        <f t="shared" si="15"/>
        <v>425-Văn Tân</v>
      </c>
      <c r="G1014" s="99">
        <v>42736</v>
      </c>
      <c r="H1014" s="99">
        <v>44561</v>
      </c>
      <c r="I1014" s="11"/>
      <c r="J1014" s="11"/>
    </row>
    <row r="1015" spans="1:10" x14ac:dyDescent="0.2">
      <c r="A1015" s="79" t="s">
        <v>453</v>
      </c>
      <c r="B1015" s="11">
        <v>501</v>
      </c>
      <c r="C1015" s="11">
        <v>50107</v>
      </c>
      <c r="D1015" s="79" t="s">
        <v>2312</v>
      </c>
      <c r="E1015" s="79" t="s">
        <v>1796</v>
      </c>
      <c r="F1015" s="11" t="str">
        <f t="shared" si="15"/>
        <v>426-Vân Đài Nữ Sĩ</v>
      </c>
      <c r="G1015" s="99">
        <v>42736</v>
      </c>
      <c r="H1015" s="99">
        <v>44561</v>
      </c>
      <c r="I1015" s="11"/>
      <c r="J1015" s="11"/>
    </row>
    <row r="1016" spans="1:10" x14ac:dyDescent="0.2">
      <c r="A1016" s="79" t="s">
        <v>453</v>
      </c>
      <c r="B1016" s="11">
        <v>501</v>
      </c>
      <c r="C1016" s="11">
        <v>50107</v>
      </c>
      <c r="D1016" s="79" t="s">
        <v>2313</v>
      </c>
      <c r="E1016" s="79" t="s">
        <v>1798</v>
      </c>
      <c r="F1016" s="11" t="str">
        <f t="shared" si="15"/>
        <v>427-Việt Bắc</v>
      </c>
      <c r="G1016" s="99">
        <v>42736</v>
      </c>
      <c r="H1016" s="99">
        <v>44561</v>
      </c>
      <c r="I1016" s="11"/>
      <c r="J1016" s="11"/>
    </row>
    <row r="1017" spans="1:10" x14ac:dyDescent="0.2">
      <c r="A1017" s="79" t="s">
        <v>453</v>
      </c>
      <c r="B1017" s="11">
        <v>501</v>
      </c>
      <c r="C1017" s="11">
        <v>50107</v>
      </c>
      <c r="D1017" s="79" t="s">
        <v>2314</v>
      </c>
      <c r="E1017" s="79" t="s">
        <v>1805</v>
      </c>
      <c r="F1017" s="11" t="str">
        <f t="shared" si="15"/>
        <v>428-Võ Quý Huân</v>
      </c>
      <c r="G1017" s="99">
        <v>42736</v>
      </c>
      <c r="H1017" s="99">
        <v>44561</v>
      </c>
      <c r="I1017" s="11"/>
      <c r="J1017" s="11"/>
    </row>
    <row r="1018" spans="1:10" x14ac:dyDescent="0.2">
      <c r="A1018" s="79" t="s">
        <v>453</v>
      </c>
      <c r="B1018" s="11">
        <v>501</v>
      </c>
      <c r="C1018" s="11">
        <v>50107</v>
      </c>
      <c r="D1018" s="79" t="s">
        <v>2315</v>
      </c>
      <c r="E1018" s="79" t="s">
        <v>1808</v>
      </c>
      <c r="F1018" s="11" t="str">
        <f t="shared" si="15"/>
        <v>429-Võ Văn Đặng</v>
      </c>
      <c r="G1018" s="99">
        <v>42736</v>
      </c>
      <c r="H1018" s="99">
        <v>44561</v>
      </c>
      <c r="I1018" s="11"/>
      <c r="J1018" s="11"/>
    </row>
    <row r="1019" spans="1:10" x14ac:dyDescent="0.2">
      <c r="A1019" s="79" t="s">
        <v>453</v>
      </c>
      <c r="B1019" s="11">
        <v>501</v>
      </c>
      <c r="C1019" s="11">
        <v>50107</v>
      </c>
      <c r="D1019" s="79" t="s">
        <v>2316</v>
      </c>
      <c r="E1019" s="79" t="s">
        <v>1810</v>
      </c>
      <c r="F1019" s="11" t="str">
        <f t="shared" si="15"/>
        <v>430-Võ Văn Đồng</v>
      </c>
      <c r="G1019" s="99">
        <v>42736</v>
      </c>
      <c r="H1019" s="99">
        <v>44561</v>
      </c>
      <c r="I1019" s="11"/>
      <c r="J1019" s="11"/>
    </row>
    <row r="1020" spans="1:10" x14ac:dyDescent="0.2">
      <c r="A1020" s="79" t="s">
        <v>453</v>
      </c>
      <c r="B1020" s="11">
        <v>501</v>
      </c>
      <c r="C1020" s="11">
        <v>50107</v>
      </c>
      <c r="D1020" s="79" t="s">
        <v>2317</v>
      </c>
      <c r="E1020" s="79" t="s">
        <v>1813</v>
      </c>
      <c r="F1020" s="11" t="str">
        <f t="shared" si="15"/>
        <v>431-Vũ Hữu Lợi</v>
      </c>
      <c r="G1020" s="99">
        <v>42736</v>
      </c>
      <c r="H1020" s="99">
        <v>44561</v>
      </c>
      <c r="I1020" s="11"/>
      <c r="J1020" s="11"/>
    </row>
    <row r="1021" spans="1:10" x14ac:dyDescent="0.2">
      <c r="A1021" s="79" t="s">
        <v>453</v>
      </c>
      <c r="B1021" s="11">
        <v>501</v>
      </c>
      <c r="C1021" s="11">
        <v>50107</v>
      </c>
      <c r="D1021" s="79" t="s">
        <v>2318</v>
      </c>
      <c r="E1021" s="79" t="s">
        <v>1815</v>
      </c>
      <c r="F1021" s="11" t="str">
        <f t="shared" si="15"/>
        <v>432-Vũ Mộng Nguyên</v>
      </c>
      <c r="G1021" s="99">
        <v>42736</v>
      </c>
      <c r="H1021" s="99">
        <v>44561</v>
      </c>
      <c r="I1021" s="11"/>
      <c r="J1021" s="11"/>
    </row>
    <row r="1022" spans="1:10" x14ac:dyDescent="0.2">
      <c r="A1022" s="79" t="s">
        <v>453</v>
      </c>
      <c r="B1022" s="11">
        <v>501</v>
      </c>
      <c r="C1022" s="11">
        <v>50107</v>
      </c>
      <c r="D1022" s="79" t="s">
        <v>2319</v>
      </c>
      <c r="E1022" s="79" t="s">
        <v>1817</v>
      </c>
      <c r="F1022" s="11" t="str">
        <f t="shared" si="15"/>
        <v>433-Vũ Văn Cẩn</v>
      </c>
      <c r="G1022" s="99">
        <v>42736</v>
      </c>
      <c r="H1022" s="99">
        <v>44561</v>
      </c>
      <c r="I1022" s="11"/>
      <c r="J1022" s="11"/>
    </row>
    <row r="1023" spans="1:10" x14ac:dyDescent="0.2">
      <c r="A1023" s="79" t="s">
        <v>453</v>
      </c>
      <c r="B1023" s="11">
        <v>501</v>
      </c>
      <c r="C1023" s="11">
        <v>50107</v>
      </c>
      <c r="D1023" s="79" t="s">
        <v>2320</v>
      </c>
      <c r="E1023" s="79" t="s">
        <v>1819</v>
      </c>
      <c r="F1023" s="11" t="str">
        <f t="shared" si="15"/>
        <v>434-Vùng Trung 1</v>
      </c>
      <c r="G1023" s="99">
        <v>42736</v>
      </c>
      <c r="H1023" s="99">
        <v>44561</v>
      </c>
      <c r="I1023" s="11"/>
      <c r="J1023" s="11"/>
    </row>
    <row r="1024" spans="1:10" x14ac:dyDescent="0.2">
      <c r="A1024" s="79" t="s">
        <v>453</v>
      </c>
      <c r="B1024" s="11">
        <v>501</v>
      </c>
      <c r="C1024" s="11">
        <v>50107</v>
      </c>
      <c r="D1024" s="79" t="s">
        <v>2321</v>
      </c>
      <c r="E1024" s="79" t="s">
        <v>1821</v>
      </c>
      <c r="F1024" s="11" t="str">
        <f t="shared" si="15"/>
        <v>435-Vùng Trung 2</v>
      </c>
      <c r="G1024" s="99">
        <v>42736</v>
      </c>
      <c r="H1024" s="99">
        <v>44561</v>
      </c>
      <c r="I1024" s="11"/>
      <c r="J1024" s="11"/>
    </row>
    <row r="1025" spans="1:10" x14ac:dyDescent="0.2">
      <c r="A1025" s="79" t="s">
        <v>453</v>
      </c>
      <c r="B1025" s="11">
        <v>501</v>
      </c>
      <c r="C1025" s="11">
        <v>50107</v>
      </c>
      <c r="D1025" s="79" t="s">
        <v>2322</v>
      </c>
      <c r="E1025" s="79" t="s">
        <v>1823</v>
      </c>
      <c r="F1025" s="11" t="str">
        <f t="shared" si="15"/>
        <v>436-Vùng Trung 3</v>
      </c>
      <c r="G1025" s="99">
        <v>42736</v>
      </c>
      <c r="H1025" s="99">
        <v>44561</v>
      </c>
      <c r="I1025" s="11"/>
      <c r="J1025" s="11"/>
    </row>
    <row r="1026" spans="1:10" x14ac:dyDescent="0.2">
      <c r="A1026" s="79" t="s">
        <v>453</v>
      </c>
      <c r="B1026" s="11">
        <v>501</v>
      </c>
      <c r="C1026" s="11">
        <v>50107</v>
      </c>
      <c r="D1026" s="79" t="s">
        <v>2323</v>
      </c>
      <c r="E1026" s="79" t="s">
        <v>1825</v>
      </c>
      <c r="F1026" s="11" t="str">
        <f t="shared" ref="F1026:F1068" si="16">D1026&amp;"-"&amp;E1026</f>
        <v>437-Vùng Trung 4</v>
      </c>
      <c r="G1026" s="99">
        <v>42736</v>
      </c>
      <c r="H1026" s="99">
        <v>44561</v>
      </c>
      <c r="I1026" s="11"/>
      <c r="J1026" s="11"/>
    </row>
    <row r="1027" spans="1:10" x14ac:dyDescent="0.2">
      <c r="A1027" s="79" t="s">
        <v>453</v>
      </c>
      <c r="B1027" s="11">
        <v>501</v>
      </c>
      <c r="C1027" s="11">
        <v>50107</v>
      </c>
      <c r="D1027" s="79" t="s">
        <v>2324</v>
      </c>
      <c r="E1027" s="79" t="s">
        <v>1828</v>
      </c>
      <c r="F1027" s="11" t="str">
        <f t="shared" si="16"/>
        <v>438-Vùng Trung 5</v>
      </c>
      <c r="G1027" s="99">
        <v>42736</v>
      </c>
      <c r="H1027" s="99">
        <v>44561</v>
      </c>
      <c r="I1027" s="11"/>
      <c r="J1027" s="11"/>
    </row>
    <row r="1028" spans="1:10" x14ac:dyDescent="0.2">
      <c r="A1028" s="79" t="s">
        <v>453</v>
      </c>
      <c r="B1028" s="11">
        <v>501</v>
      </c>
      <c r="C1028" s="11">
        <v>50107</v>
      </c>
      <c r="D1028" s="79" t="s">
        <v>2325</v>
      </c>
      <c r="E1028" s="79" t="s">
        <v>1830</v>
      </c>
      <c r="F1028" s="11" t="str">
        <f t="shared" si="16"/>
        <v>439-Vùng Trung 6</v>
      </c>
      <c r="G1028" s="99">
        <v>42736</v>
      </c>
      <c r="H1028" s="99">
        <v>44561</v>
      </c>
      <c r="I1028" s="11"/>
      <c r="J1028" s="11"/>
    </row>
    <row r="1029" spans="1:10" x14ac:dyDescent="0.2">
      <c r="A1029" s="79" t="s">
        <v>453</v>
      </c>
      <c r="B1029" s="11">
        <v>501</v>
      </c>
      <c r="C1029" s="11">
        <v>50107</v>
      </c>
      <c r="D1029" s="79" t="s">
        <v>2326</v>
      </c>
      <c r="E1029" s="79" t="s">
        <v>1832</v>
      </c>
      <c r="F1029" s="11" t="str">
        <f t="shared" si="16"/>
        <v>440-Vùng Trung 7</v>
      </c>
      <c r="G1029" s="99">
        <v>42736</v>
      </c>
      <c r="H1029" s="99">
        <v>44561</v>
      </c>
      <c r="I1029" s="11"/>
      <c r="J1029" s="11"/>
    </row>
    <row r="1030" spans="1:10" x14ac:dyDescent="0.2">
      <c r="A1030" s="79" t="s">
        <v>453</v>
      </c>
      <c r="B1030" s="11">
        <v>501</v>
      </c>
      <c r="C1030" s="11">
        <v>50107</v>
      </c>
      <c r="D1030" s="79" t="s">
        <v>2327</v>
      </c>
      <c r="E1030" s="79" t="s">
        <v>1834</v>
      </c>
      <c r="F1030" s="11" t="str">
        <f t="shared" si="16"/>
        <v>441-Vùng Trung 8</v>
      </c>
      <c r="G1030" s="99">
        <v>42736</v>
      </c>
      <c r="H1030" s="99">
        <v>44561</v>
      </c>
      <c r="I1030" s="11"/>
      <c r="J1030" s="11"/>
    </row>
    <row r="1031" spans="1:10" x14ac:dyDescent="0.2">
      <c r="A1031" s="79" t="s">
        <v>453</v>
      </c>
      <c r="B1031" s="11">
        <v>501</v>
      </c>
      <c r="C1031" s="11">
        <v>50107</v>
      </c>
      <c r="D1031" s="79" t="s">
        <v>2328</v>
      </c>
      <c r="E1031" s="79" t="s">
        <v>1836</v>
      </c>
      <c r="F1031" s="11" t="str">
        <f t="shared" si="16"/>
        <v>442-Vùng Trung 9</v>
      </c>
      <c r="G1031" s="99">
        <v>42736</v>
      </c>
      <c r="H1031" s="99">
        <v>44561</v>
      </c>
      <c r="I1031" s="11"/>
      <c r="J1031" s="11"/>
    </row>
    <row r="1032" spans="1:10" x14ac:dyDescent="0.2">
      <c r="A1032" s="79" t="s">
        <v>453</v>
      </c>
      <c r="B1032" s="11">
        <v>501</v>
      </c>
      <c r="C1032" s="11">
        <v>50107</v>
      </c>
      <c r="D1032" s="79" t="s">
        <v>2329</v>
      </c>
      <c r="E1032" s="79" t="s">
        <v>1838</v>
      </c>
      <c r="F1032" s="11" t="str">
        <f t="shared" si="16"/>
        <v>443-Vùng Trung 10</v>
      </c>
      <c r="G1032" s="99">
        <v>42736</v>
      </c>
      <c r="H1032" s="99">
        <v>44561</v>
      </c>
      <c r="I1032" s="11"/>
      <c r="J1032" s="11"/>
    </row>
    <row r="1033" spans="1:10" x14ac:dyDescent="0.2">
      <c r="A1033" s="79" t="s">
        <v>453</v>
      </c>
      <c r="B1033" s="11">
        <v>501</v>
      </c>
      <c r="C1033" s="11">
        <v>50107</v>
      </c>
      <c r="D1033" s="79" t="s">
        <v>2330</v>
      </c>
      <c r="E1033" s="79" t="s">
        <v>1840</v>
      </c>
      <c r="F1033" s="11" t="str">
        <f t="shared" si="16"/>
        <v>444-Vùng Trung 11</v>
      </c>
      <c r="G1033" s="99">
        <v>42736</v>
      </c>
      <c r="H1033" s="99">
        <v>44561</v>
      </c>
      <c r="I1033" s="11"/>
      <c r="J1033" s="11"/>
    </row>
    <row r="1034" spans="1:10" x14ac:dyDescent="0.2">
      <c r="A1034" s="79" t="s">
        <v>453</v>
      </c>
      <c r="B1034" s="11">
        <v>501</v>
      </c>
      <c r="C1034" s="11">
        <v>50107</v>
      </c>
      <c r="D1034" s="79" t="s">
        <v>2331</v>
      </c>
      <c r="E1034" s="79" t="s">
        <v>1865</v>
      </c>
      <c r="F1034" s="11" t="str">
        <f t="shared" si="16"/>
        <v>445-Khu tái định cư Bá Tùng</v>
      </c>
      <c r="G1034" s="99">
        <v>42736</v>
      </c>
      <c r="H1034" s="99">
        <v>44561</v>
      </c>
      <c r="I1034" s="11"/>
      <c r="J1034" s="11"/>
    </row>
    <row r="1035" spans="1:10" x14ac:dyDescent="0.2">
      <c r="A1035" s="79" t="s">
        <v>453</v>
      </c>
      <c r="B1035" s="11">
        <v>501</v>
      </c>
      <c r="C1035" s="11">
        <v>50107</v>
      </c>
      <c r="D1035" s="79" t="s">
        <v>2332</v>
      </c>
      <c r="E1035" s="79" t="s">
        <v>1867</v>
      </c>
      <c r="F1035" s="11" t="str">
        <f t="shared" si="16"/>
        <v>446-Khu tái định cư Bá Tùng mở rộng (2A-2B-3-3A)</v>
      </c>
      <c r="G1035" s="99">
        <v>42736</v>
      </c>
      <c r="H1035" s="99">
        <v>44561</v>
      </c>
      <c r="I1035" s="11"/>
      <c r="J1035" s="11"/>
    </row>
    <row r="1036" spans="1:10" x14ac:dyDescent="0.2">
      <c r="A1036" s="79" t="s">
        <v>453</v>
      </c>
      <c r="B1036" s="11">
        <v>501</v>
      </c>
      <c r="C1036" s="11">
        <v>50107</v>
      </c>
      <c r="D1036" s="79" t="s">
        <v>2333</v>
      </c>
      <c r="E1036" s="79" t="s">
        <v>1870</v>
      </c>
      <c r="F1036" s="11" t="str">
        <f t="shared" si="16"/>
        <v>447-Khu Đô thị Hòa Quý</v>
      </c>
      <c r="G1036" s="99">
        <v>42736</v>
      </c>
      <c r="H1036" s="99">
        <v>44561</v>
      </c>
      <c r="I1036" s="11"/>
      <c r="J1036" s="11"/>
    </row>
    <row r="1037" spans="1:10" x14ac:dyDescent="0.2">
      <c r="A1037" s="79" t="s">
        <v>453</v>
      </c>
      <c r="B1037" s="11">
        <v>501</v>
      </c>
      <c r="C1037" s="11">
        <v>50107</v>
      </c>
      <c r="D1037" s="79" t="s">
        <v>2334</v>
      </c>
      <c r="E1037" s="79" t="s">
        <v>2335</v>
      </c>
      <c r="F1037" s="11" t="str">
        <f t="shared" si="16"/>
        <v>448-Khu Đô thị biệt thự sinh thái, công viên văn hóa đồng quê và Quần thể du lịch sông nước</v>
      </c>
      <c r="G1037" s="99">
        <v>42736</v>
      </c>
      <c r="H1037" s="99">
        <v>44561</v>
      </c>
      <c r="I1037" s="11"/>
      <c r="J1037" s="11"/>
    </row>
    <row r="1038" spans="1:10" x14ac:dyDescent="0.2">
      <c r="A1038" s="79" t="s">
        <v>453</v>
      </c>
      <c r="B1038" s="11">
        <v>501</v>
      </c>
      <c r="C1038" s="11">
        <v>50107</v>
      </c>
      <c r="D1038" s="79" t="s">
        <v>2336</v>
      </c>
      <c r="E1038" s="79" t="s">
        <v>1878</v>
      </c>
      <c r="F1038" s="11" t="str">
        <f t="shared" si="16"/>
        <v>449-Khu Làng đá Mỹ nghệ</v>
      </c>
      <c r="G1038" s="99">
        <v>42736</v>
      </c>
      <c r="H1038" s="99">
        <v>44561</v>
      </c>
      <c r="I1038" s="11"/>
      <c r="J1038" s="11"/>
    </row>
    <row r="1039" spans="1:10" x14ac:dyDescent="0.2">
      <c r="A1039" s="79" t="s">
        <v>453</v>
      </c>
      <c r="B1039" s="11">
        <v>501</v>
      </c>
      <c r="C1039" s="11">
        <v>50107</v>
      </c>
      <c r="D1039" s="79" t="s">
        <v>2337</v>
      </c>
      <c r="E1039" s="79" t="s">
        <v>1880</v>
      </c>
      <c r="F1039" s="11" t="str">
        <f t="shared" si="16"/>
        <v>450-Khu đô thị FPT</v>
      </c>
      <c r="G1039" s="99">
        <v>42736</v>
      </c>
      <c r="H1039" s="99">
        <v>44561</v>
      </c>
      <c r="I1039" s="11"/>
      <c r="J1039" s="11"/>
    </row>
    <row r="1040" spans="1:10" x14ac:dyDescent="0.2">
      <c r="A1040" s="79" t="s">
        <v>453</v>
      </c>
      <c r="B1040" s="11">
        <v>501</v>
      </c>
      <c r="C1040" s="11">
        <v>50107</v>
      </c>
      <c r="D1040" s="79" t="s">
        <v>2338</v>
      </c>
      <c r="E1040" s="79" t="s">
        <v>1904</v>
      </c>
      <c r="F1040" s="11" t="str">
        <f t="shared" si="16"/>
        <v>451-Khu gia đình quân nhân vùng 3 Hải quân</v>
      </c>
      <c r="G1040" s="99">
        <v>42736</v>
      </c>
      <c r="H1040" s="99">
        <v>44561</v>
      </c>
      <c r="I1040" s="11"/>
      <c r="J1040" s="11"/>
    </row>
    <row r="1041" spans="1:10" x14ac:dyDescent="0.2">
      <c r="A1041" s="79" t="s">
        <v>453</v>
      </c>
      <c r="B1041" s="11">
        <v>501</v>
      </c>
      <c r="C1041" s="11">
        <v>50107</v>
      </c>
      <c r="D1041" s="79" t="s">
        <v>2339</v>
      </c>
      <c r="E1041" s="79" t="s">
        <v>1906</v>
      </c>
      <c r="F1041" s="11" t="str">
        <f t="shared" si="16"/>
        <v>452-Khu dân cư Nhà máy cao su</v>
      </c>
      <c r="G1041" s="99">
        <v>42736</v>
      </c>
      <c r="H1041" s="99">
        <v>44561</v>
      </c>
      <c r="I1041" s="11"/>
      <c r="J1041" s="11"/>
    </row>
    <row r="1042" spans="1:10" x14ac:dyDescent="0.2">
      <c r="A1042" s="79" t="s">
        <v>453</v>
      </c>
      <c r="B1042" s="11">
        <v>501</v>
      </c>
      <c r="C1042" s="11">
        <v>50107</v>
      </c>
      <c r="D1042" s="79" t="s">
        <v>2340</v>
      </c>
      <c r="E1042" s="79" t="s">
        <v>1908</v>
      </c>
      <c r="F1042" s="11" t="str">
        <f t="shared" si="16"/>
        <v>453-Khu dân cư Bùi Tá Hán</v>
      </c>
      <c r="G1042" s="99">
        <v>42736</v>
      </c>
      <c r="H1042" s="99">
        <v>44561</v>
      </c>
      <c r="I1042" s="11"/>
      <c r="J1042" s="11"/>
    </row>
    <row r="1043" spans="1:10" x14ac:dyDescent="0.2">
      <c r="A1043" s="79" t="s">
        <v>453</v>
      </c>
      <c r="B1043" s="11">
        <v>501</v>
      </c>
      <c r="C1043" s="11">
        <v>50107</v>
      </c>
      <c r="D1043" s="79" t="s">
        <v>2341</v>
      </c>
      <c r="E1043" s="79" t="s">
        <v>1910</v>
      </c>
      <c r="F1043" s="11" t="str">
        <f t="shared" si="16"/>
        <v>454-Khu số 4 mở rộng - Khu đô thị mới Nam cầu Tiên Sơn</v>
      </c>
      <c r="G1043" s="99">
        <v>42736</v>
      </c>
      <c r="H1043" s="99">
        <v>44561</v>
      </c>
      <c r="I1043" s="11"/>
      <c r="J1043" s="11"/>
    </row>
    <row r="1044" spans="1:10" x14ac:dyDescent="0.2">
      <c r="A1044" s="79" t="s">
        <v>453</v>
      </c>
      <c r="B1044" s="11">
        <v>501</v>
      </c>
      <c r="C1044" s="11">
        <v>50107</v>
      </c>
      <c r="D1044" s="79" t="s">
        <v>2342</v>
      </c>
      <c r="E1044" s="79" t="s">
        <v>1921</v>
      </c>
      <c r="F1044" s="11" t="str">
        <f t="shared" si="16"/>
        <v>455-Các khu dân cư thuộc địa bàn phường Mỹ An</v>
      </c>
      <c r="G1044" s="99">
        <v>42736</v>
      </c>
      <c r="H1044" s="99">
        <v>44561</v>
      </c>
      <c r="I1044" s="11"/>
      <c r="J1044" s="11"/>
    </row>
    <row r="1045" spans="1:10" x14ac:dyDescent="0.2">
      <c r="A1045" s="79" t="s">
        <v>453</v>
      </c>
      <c r="B1045" s="11">
        <v>501</v>
      </c>
      <c r="C1045" s="11">
        <v>50107</v>
      </c>
      <c r="D1045" s="79" t="s">
        <v>2343</v>
      </c>
      <c r="E1045" s="79" t="s">
        <v>1882</v>
      </c>
      <c r="F1045" s="11" t="str">
        <f t="shared" si="16"/>
        <v>456-Khu đô thị Phú Mỹ An</v>
      </c>
      <c r="G1045" s="99">
        <v>42736</v>
      </c>
      <c r="H1045" s="99">
        <v>44561</v>
      </c>
      <c r="I1045" s="11"/>
      <c r="J1045" s="11"/>
    </row>
    <row r="1046" spans="1:10" x14ac:dyDescent="0.2">
      <c r="A1046" s="79" t="s">
        <v>453</v>
      </c>
      <c r="B1046" s="11">
        <v>501</v>
      </c>
      <c r="C1046" s="11">
        <v>50107</v>
      </c>
      <c r="D1046" s="79" t="s">
        <v>2344</v>
      </c>
      <c r="E1046" s="79" t="s">
        <v>1539</v>
      </c>
      <c r="F1046" s="11" t="str">
        <f t="shared" si="16"/>
        <v>457-Nguyễn Hữu Cầu</v>
      </c>
      <c r="G1046" s="99">
        <v>42736</v>
      </c>
      <c r="H1046" s="99">
        <v>44561</v>
      </c>
      <c r="I1046" s="11"/>
      <c r="J1046" s="11"/>
    </row>
    <row r="1047" spans="1:10" x14ac:dyDescent="0.2">
      <c r="A1047" s="79" t="s">
        <v>453</v>
      </c>
      <c r="B1047" s="11">
        <v>501</v>
      </c>
      <c r="C1047" s="11">
        <v>50107</v>
      </c>
      <c r="D1047" s="79" t="s">
        <v>2345</v>
      </c>
      <c r="E1047" s="79" t="s">
        <v>1550</v>
      </c>
      <c r="F1047" s="11" t="str">
        <f t="shared" si="16"/>
        <v>458-Nguyễn Nghiễm</v>
      </c>
      <c r="G1047" s="99">
        <v>42736</v>
      </c>
      <c r="H1047" s="99">
        <v>44561</v>
      </c>
      <c r="I1047" s="11"/>
      <c r="J1047" s="11"/>
    </row>
    <row r="1048" spans="1:10" x14ac:dyDescent="0.2">
      <c r="A1048" s="79" t="s">
        <v>453</v>
      </c>
      <c r="B1048" s="11">
        <v>501</v>
      </c>
      <c r="C1048" s="11">
        <v>50107</v>
      </c>
      <c r="D1048" s="79" t="s">
        <v>2346</v>
      </c>
      <c r="E1048" s="79" t="s">
        <v>2347</v>
      </c>
      <c r="F1048" s="11" t="str">
        <f t="shared" si="16"/>
        <v>459-Các khu dân cư thuộc địa bàn phường Hòa Hải</v>
      </c>
      <c r="G1048" s="99">
        <v>42736</v>
      </c>
      <c r="H1048" s="99">
        <v>44561</v>
      </c>
      <c r="I1048" s="11"/>
      <c r="J1048" s="11"/>
    </row>
    <row r="1049" spans="1:10" x14ac:dyDescent="0.2">
      <c r="A1049" s="79" t="s">
        <v>453</v>
      </c>
      <c r="B1049" s="11">
        <v>501</v>
      </c>
      <c r="C1049" s="11">
        <v>50107</v>
      </c>
      <c r="D1049" s="79" t="s">
        <v>2348</v>
      </c>
      <c r="E1049" s="79" t="s">
        <v>2349</v>
      </c>
      <c r="F1049" s="11" t="str">
        <f t="shared" si="16"/>
        <v>460-Khu tái định cư Đông Hải, Tân Trà</v>
      </c>
      <c r="G1049" s="99">
        <v>42736</v>
      </c>
      <c r="H1049" s="99">
        <v>44561</v>
      </c>
      <c r="I1049" s="11"/>
      <c r="J1049" s="11"/>
    </row>
    <row r="1050" spans="1:10" x14ac:dyDescent="0.2">
      <c r="A1050" s="79" t="s">
        <v>453</v>
      </c>
      <c r="B1050" s="11">
        <v>501</v>
      </c>
      <c r="C1050" s="11">
        <v>50107</v>
      </c>
      <c r="D1050" s="79" t="s">
        <v>2350</v>
      </c>
      <c r="E1050" s="79" t="s">
        <v>2351</v>
      </c>
      <c r="F1050" s="11" t="str">
        <f t="shared" si="16"/>
        <v>461-Khu đô thị Hòa Hải H1-3</v>
      </c>
      <c r="G1050" s="99">
        <v>42736</v>
      </c>
      <c r="H1050" s="99">
        <v>44561</v>
      </c>
      <c r="I1050" s="11"/>
      <c r="J1050" s="11"/>
    </row>
    <row r="1051" spans="1:10" x14ac:dyDescent="0.2">
      <c r="A1051" s="79" t="s">
        <v>453</v>
      </c>
      <c r="B1051" s="11">
        <v>501</v>
      </c>
      <c r="C1051" s="11">
        <v>50107</v>
      </c>
      <c r="D1051" s="79" t="s">
        <v>2352</v>
      </c>
      <c r="E1051" s="79" t="s">
        <v>1888</v>
      </c>
      <c r="F1051" s="11" t="str">
        <f t="shared" si="16"/>
        <v>462-Khu tái định cư dọc tuyến Sơn Trà Điện Ngọc</v>
      </c>
      <c r="G1051" s="99">
        <v>42736</v>
      </c>
      <c r="H1051" s="99">
        <v>44561</v>
      </c>
      <c r="I1051" s="11"/>
      <c r="J1051" s="11"/>
    </row>
    <row r="1052" spans="1:10" x14ac:dyDescent="0.2">
      <c r="A1052" s="79" t="s">
        <v>453</v>
      </c>
      <c r="B1052" s="11">
        <v>501</v>
      </c>
      <c r="C1052" s="11">
        <v>50107</v>
      </c>
      <c r="D1052" s="79" t="s">
        <v>2353</v>
      </c>
      <c r="E1052" s="79" t="s">
        <v>1268</v>
      </c>
      <c r="F1052" s="11" t="str">
        <f t="shared" si="16"/>
        <v>463-Hoàng Bình Chính</v>
      </c>
      <c r="G1052" s="99">
        <v>42736</v>
      </c>
      <c r="H1052" s="99">
        <v>44561</v>
      </c>
      <c r="I1052" s="11"/>
      <c r="J1052" s="11"/>
    </row>
    <row r="1053" spans="1:10" x14ac:dyDescent="0.2">
      <c r="A1053" s="79" t="s">
        <v>453</v>
      </c>
      <c r="B1053" s="11">
        <v>501</v>
      </c>
      <c r="C1053" s="11">
        <v>50107</v>
      </c>
      <c r="D1053" s="79" t="s">
        <v>2354</v>
      </c>
      <c r="E1053" s="79" t="s">
        <v>1800</v>
      </c>
      <c r="F1053" s="11" t="str">
        <f t="shared" si="16"/>
        <v>464-Võ Chí Công</v>
      </c>
      <c r="G1053" s="99">
        <v>42736</v>
      </c>
      <c r="H1053" s="99">
        <v>44561</v>
      </c>
      <c r="I1053" s="11"/>
      <c r="J1053" s="11"/>
    </row>
    <row r="1054" spans="1:10" x14ac:dyDescent="0.2">
      <c r="A1054" s="79" t="s">
        <v>453</v>
      </c>
      <c r="B1054" s="11">
        <v>501</v>
      </c>
      <c r="C1054" s="11">
        <v>50107</v>
      </c>
      <c r="D1054" s="79" t="s">
        <v>2355</v>
      </c>
      <c r="E1054" s="79" t="s">
        <v>1522</v>
      </c>
      <c r="F1054" s="11" t="str">
        <f t="shared" si="16"/>
        <v>465-Nguyễn Cơ Thạch</v>
      </c>
      <c r="G1054" s="99">
        <v>42736</v>
      </c>
      <c r="H1054" s="99">
        <v>44561</v>
      </c>
      <c r="I1054" s="11"/>
      <c r="J1054" s="11"/>
    </row>
    <row r="1055" spans="1:10" x14ac:dyDescent="0.2">
      <c r="A1055" s="79" t="s">
        <v>453</v>
      </c>
      <c r="B1055" s="11">
        <v>501</v>
      </c>
      <c r="C1055" s="11">
        <v>50107</v>
      </c>
      <c r="D1055" s="79" t="s">
        <v>2356</v>
      </c>
      <c r="E1055" s="79" t="s">
        <v>1526</v>
      </c>
      <c r="F1055" s="11" t="str">
        <f t="shared" si="16"/>
        <v>466-Nguyễn Dục</v>
      </c>
      <c r="G1055" s="99">
        <v>42736</v>
      </c>
      <c r="H1055" s="99">
        <v>44561</v>
      </c>
      <c r="I1055" s="11"/>
      <c r="J1055" s="11"/>
    </row>
    <row r="1056" spans="1:10" x14ac:dyDescent="0.2">
      <c r="A1056" s="79" t="s">
        <v>453</v>
      </c>
      <c r="B1056" s="11">
        <v>501</v>
      </c>
      <c r="C1056" s="11">
        <v>50107</v>
      </c>
      <c r="D1056" s="79" t="s">
        <v>2357</v>
      </c>
      <c r="E1056" s="79" t="s">
        <v>1571</v>
      </c>
      <c r="F1056" s="11" t="str">
        <f t="shared" si="16"/>
        <v>467-Nguyễn Thức Tự</v>
      </c>
      <c r="G1056" s="99">
        <v>42736</v>
      </c>
      <c r="H1056" s="99">
        <v>44561</v>
      </c>
      <c r="I1056" s="11"/>
      <c r="J1056" s="11"/>
    </row>
    <row r="1057" spans="1:10" x14ac:dyDescent="0.2">
      <c r="A1057" s="79" t="s">
        <v>453</v>
      </c>
      <c r="B1057" s="11">
        <v>501</v>
      </c>
      <c r="C1057" s="11">
        <v>50107</v>
      </c>
      <c r="D1057" s="79" t="s">
        <v>2358</v>
      </c>
      <c r="E1057" s="79" t="s">
        <v>1894</v>
      </c>
      <c r="F1057" s="11" t="str">
        <f t="shared" si="16"/>
        <v>468-Phân khu X4 thuộc khu dân cư Hòa Hải 2</v>
      </c>
      <c r="G1057" s="99">
        <v>42736</v>
      </c>
      <c r="H1057" s="99">
        <v>44561</v>
      </c>
      <c r="I1057" s="11"/>
      <c r="J1057" s="11"/>
    </row>
    <row r="1058" spans="1:10" x14ac:dyDescent="0.2">
      <c r="A1058" s="79" t="s">
        <v>453</v>
      </c>
      <c r="B1058" s="11">
        <v>501</v>
      </c>
      <c r="C1058" s="11">
        <v>50107</v>
      </c>
      <c r="D1058" s="79" t="s">
        <v>2359</v>
      </c>
      <c r="E1058" s="79" t="s">
        <v>2349</v>
      </c>
      <c r="F1058" s="11" t="str">
        <f t="shared" si="16"/>
        <v>469-Khu tái định cư Đông Hải, Tân Trà</v>
      </c>
      <c r="G1058" s="99">
        <v>42736</v>
      </c>
      <c r="H1058" s="99">
        <v>44561</v>
      </c>
      <c r="I1058" s="11"/>
      <c r="J1058" s="11"/>
    </row>
    <row r="1059" spans="1:10" x14ac:dyDescent="0.2">
      <c r="A1059" s="79" t="s">
        <v>453</v>
      </c>
      <c r="B1059" s="11">
        <v>501</v>
      </c>
      <c r="C1059" s="11">
        <v>50107</v>
      </c>
      <c r="D1059" s="79" t="s">
        <v>2360</v>
      </c>
      <c r="E1059" s="79" t="s">
        <v>2361</v>
      </c>
      <c r="F1059" s="11" t="str">
        <f t="shared" si="16"/>
        <v>470-Khu đô thị Hòa Hải H1-3(giai đoạn 1 và 2)</v>
      </c>
      <c r="G1059" s="99">
        <v>42736</v>
      </c>
      <c r="H1059" s="99">
        <v>44561</v>
      </c>
      <c r="I1059" s="11"/>
      <c r="J1059" s="11"/>
    </row>
    <row r="1060" spans="1:10" x14ac:dyDescent="0.2">
      <c r="A1060" s="79" t="s">
        <v>453</v>
      </c>
      <c r="B1060" s="11">
        <v>501</v>
      </c>
      <c r="C1060" s="11">
        <v>50107</v>
      </c>
      <c r="D1060" s="79" t="s">
        <v>2362</v>
      </c>
      <c r="E1060" s="79" t="s">
        <v>1888</v>
      </c>
      <c r="F1060" s="11" t="str">
        <f t="shared" si="16"/>
        <v>471-Khu tái định cư dọc tuyến Sơn Trà Điện Ngọc</v>
      </c>
      <c r="G1060" s="99">
        <v>42736</v>
      </c>
      <c r="H1060" s="99">
        <v>44561</v>
      </c>
      <c r="I1060" s="11"/>
      <c r="J1060" s="11"/>
    </row>
    <row r="1061" spans="1:10" x14ac:dyDescent="0.2">
      <c r="A1061" s="79" t="s">
        <v>453</v>
      </c>
      <c r="B1061" s="11">
        <v>501</v>
      </c>
      <c r="C1061" s="11">
        <v>50107</v>
      </c>
      <c r="D1061" s="79" t="s">
        <v>2363</v>
      </c>
      <c r="E1061" s="79" t="s">
        <v>1892</v>
      </c>
      <c r="F1061" s="11" t="str">
        <f t="shared" si="16"/>
        <v>472-Khu dân cư Bắc bến xe Đông Nam</v>
      </c>
      <c r="G1061" s="99">
        <v>42736</v>
      </c>
      <c r="H1061" s="99">
        <v>44561</v>
      </c>
      <c r="I1061" s="11"/>
      <c r="J1061" s="11"/>
    </row>
    <row r="1062" spans="1:10" x14ac:dyDescent="0.2">
      <c r="A1062" s="79" t="s">
        <v>453</v>
      </c>
      <c r="B1062" s="11">
        <v>501</v>
      </c>
      <c r="C1062" s="11">
        <v>50107</v>
      </c>
      <c r="D1062" s="79" t="s">
        <v>2364</v>
      </c>
      <c r="E1062" s="79" t="s">
        <v>1896</v>
      </c>
      <c r="F1062" s="11" t="str">
        <f t="shared" si="16"/>
        <v>473-Khu TĐC Tây Nam làng đá mỹ nghệ</v>
      </c>
      <c r="G1062" s="99">
        <v>42736</v>
      </c>
      <c r="H1062" s="99">
        <v>44561</v>
      </c>
      <c r="I1062" s="11"/>
      <c r="J1062" s="11"/>
    </row>
    <row r="1063" spans="1:10" x14ac:dyDescent="0.2">
      <c r="A1063" s="79" t="s">
        <v>453</v>
      </c>
      <c r="B1063" s="11">
        <v>501</v>
      </c>
      <c r="C1063" s="11">
        <v>50107</v>
      </c>
      <c r="D1063" s="79" t="s">
        <v>2365</v>
      </c>
      <c r="E1063" s="79" t="s">
        <v>1898</v>
      </c>
      <c r="F1063" s="11" t="str">
        <f t="shared" si="16"/>
        <v>474-Khu TĐC tiếp giáp về phía Tây khu đô thị FPT</v>
      </c>
      <c r="G1063" s="99">
        <v>42736</v>
      </c>
      <c r="H1063" s="99">
        <v>44561</v>
      </c>
      <c r="I1063" s="11"/>
      <c r="J1063" s="11"/>
    </row>
    <row r="1064" spans="1:10" x14ac:dyDescent="0.2">
      <c r="A1064" s="79" t="s">
        <v>453</v>
      </c>
      <c r="B1064" s="11">
        <v>501</v>
      </c>
      <c r="C1064" s="11">
        <v>50107</v>
      </c>
      <c r="D1064" s="79" t="s">
        <v>2366</v>
      </c>
      <c r="E1064" s="79" t="s">
        <v>2367</v>
      </c>
      <c r="F1064" s="11" t="str">
        <f t="shared" si="16"/>
        <v>475-Tuyến đường 10,5 m nối từ đường Trường Sa đến bãi tắm Non Nước</v>
      </c>
      <c r="G1064" s="99">
        <v>42736</v>
      </c>
      <c r="H1064" s="99">
        <v>44561</v>
      </c>
      <c r="I1064" s="11"/>
      <c r="J1064" s="11"/>
    </row>
    <row r="1065" spans="1:10" x14ac:dyDescent="0.2">
      <c r="A1065" s="79" t="s">
        <v>453</v>
      </c>
      <c r="B1065" s="11">
        <v>501</v>
      </c>
      <c r="C1065" s="11">
        <v>50107</v>
      </c>
      <c r="D1065" s="79" t="s">
        <v>2368</v>
      </c>
      <c r="E1065" s="79" t="s">
        <v>1874</v>
      </c>
      <c r="F1065" s="11" t="str">
        <f t="shared" si="16"/>
        <v>476-Khu TĐC phía Bắc đường vành đai phía Nam</v>
      </c>
      <c r="G1065" s="99">
        <v>42736</v>
      </c>
      <c r="H1065" s="99">
        <v>44561</v>
      </c>
      <c r="I1065" s="11"/>
      <c r="J1065" s="11"/>
    </row>
    <row r="1066" spans="1:10" x14ac:dyDescent="0.2">
      <c r="A1066" s="79" t="s">
        <v>453</v>
      </c>
      <c r="B1066" s="11">
        <v>501</v>
      </c>
      <c r="C1066" s="11">
        <v>50107</v>
      </c>
      <c r="D1066" s="79" t="s">
        <v>2369</v>
      </c>
      <c r="E1066" s="79" t="s">
        <v>1913</v>
      </c>
      <c r="F1066" s="11" t="str">
        <f t="shared" si="16"/>
        <v>477-Khu TĐC Mỹ Đa Tây</v>
      </c>
      <c r="G1066" s="99">
        <v>42736</v>
      </c>
      <c r="H1066" s="99">
        <v>44561</v>
      </c>
      <c r="I1066" s="11"/>
      <c r="J1066" s="11"/>
    </row>
    <row r="1067" spans="1:10" x14ac:dyDescent="0.2">
      <c r="A1067" s="79" t="s">
        <v>453</v>
      </c>
      <c r="B1067" s="11">
        <v>501</v>
      </c>
      <c r="C1067" s="11">
        <v>50107</v>
      </c>
      <c r="D1067" s="79" t="s">
        <v>2370</v>
      </c>
      <c r="E1067" s="79" t="s">
        <v>1915</v>
      </c>
      <c r="F1067" s="11" t="str">
        <f t="shared" si="16"/>
        <v>478-Khu TĐC chợ và khu phố chợ Khuê Mỹ</v>
      </c>
      <c r="G1067" s="99">
        <v>42736</v>
      </c>
      <c r="H1067" s="99">
        <v>44561</v>
      </c>
      <c r="I1067" s="11"/>
      <c r="J1067" s="11"/>
    </row>
    <row r="1068" spans="1:10" x14ac:dyDescent="0.2">
      <c r="A1068" s="79" t="s">
        <v>453</v>
      </c>
      <c r="B1068" s="11">
        <v>501</v>
      </c>
      <c r="C1068" s="11">
        <v>50107</v>
      </c>
      <c r="D1068" s="79" t="s">
        <v>2371</v>
      </c>
      <c r="E1068" s="79" t="s">
        <v>1464</v>
      </c>
      <c r="F1068" s="11" t="str">
        <f t="shared" si="16"/>
        <v>479-Mỹ Đa Đông 11</v>
      </c>
      <c r="G1068" s="99">
        <v>43507</v>
      </c>
      <c r="H1068" s="99">
        <v>44561</v>
      </c>
      <c r="I1068" s="11"/>
      <c r="J1068" s="11"/>
    </row>
  </sheetData>
  <sheetProtection algorithmName="SHA-512" hashValue="l/pCzEsJT4f47y0/gYfsekECkUkzSZL99bYT7dsB9dW8gTUHMjfc12G1oCDh8u80cKAS87iaW+JOo7+hf4ZYUQ==" saltValue="D7p571258XaVUfEDnN8biQ==" spinCount="100000" sheet="1" objects="1" scenarios="1" formatCells="0" formatColumns="0" formatRows="0" insertColumns="0" insertRows="0" insertHyperlinks="0" deleteColumns="0" deleteRows="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K1363"/>
  <sheetViews>
    <sheetView topLeftCell="A2" zoomScaleNormal="100" workbookViewId="0"/>
  </sheetViews>
  <sheetFormatPr baseColWidth="10" defaultColWidth="27.5" defaultRowHeight="15" x14ac:dyDescent="0.2"/>
  <cols>
    <col min="1" max="1" width="15" style="113" customWidth="1"/>
    <col min="2" max="2" width="14.6640625" style="1" customWidth="1"/>
    <col min="3" max="3" width="15.5" style="1" customWidth="1"/>
    <col min="4" max="4" width="13.6640625" style="1" customWidth="1"/>
    <col min="5" max="5" width="14.5" style="1" customWidth="1"/>
    <col min="6" max="6" width="34.5" style="113" customWidth="1"/>
    <col min="7" max="7" width="20.83203125" style="1" customWidth="1"/>
    <col min="8" max="8" width="10.5" style="1" customWidth="1"/>
    <col min="9" max="9" width="13.1640625" style="1" customWidth="1"/>
    <col min="10" max="10" width="15.5" style="1" customWidth="1"/>
    <col min="11" max="11" width="11" style="1" customWidth="1"/>
  </cols>
  <sheetData>
    <row r="1" spans="1:11" s="1" customFormat="1" ht="13" x14ac:dyDescent="0.2">
      <c r="A1" s="116" t="s">
        <v>0</v>
      </c>
      <c r="B1" s="17" t="s">
        <v>2</v>
      </c>
      <c r="C1" s="17" t="s">
        <v>23</v>
      </c>
      <c r="D1" s="17" t="s">
        <v>27</v>
      </c>
      <c r="E1" s="17" t="s">
        <v>30</v>
      </c>
      <c r="F1" s="116" t="s">
        <v>31</v>
      </c>
      <c r="G1" s="17" t="s">
        <v>29</v>
      </c>
      <c r="H1" s="17" t="s">
        <v>6</v>
      </c>
      <c r="I1" s="17" t="s">
        <v>7</v>
      </c>
      <c r="J1" s="17" t="s">
        <v>8</v>
      </c>
      <c r="K1" s="17" t="s">
        <v>9</v>
      </c>
    </row>
    <row r="2" spans="1:11" x14ac:dyDescent="0.2">
      <c r="A2" s="79" t="s">
        <v>453</v>
      </c>
      <c r="B2" s="11">
        <v>501</v>
      </c>
      <c r="C2" s="11">
        <v>50107</v>
      </c>
      <c r="D2" s="79" t="s">
        <v>722</v>
      </c>
      <c r="E2" s="79" t="s">
        <v>2372</v>
      </c>
      <c r="F2" s="79" t="s">
        <v>723</v>
      </c>
      <c r="G2" s="11" t="str">
        <f t="shared" ref="G2:G65" si="0">E2&amp;"-"&amp;F2</f>
        <v>00000-Chưa xác định</v>
      </c>
      <c r="H2" s="99">
        <v>40909</v>
      </c>
      <c r="I2" s="99">
        <v>44561</v>
      </c>
      <c r="J2" s="11"/>
      <c r="K2" s="11"/>
    </row>
    <row r="3" spans="1:11" x14ac:dyDescent="0.2">
      <c r="A3" s="79" t="s">
        <v>453</v>
      </c>
      <c r="B3" s="11">
        <v>501</v>
      </c>
      <c r="C3" s="11">
        <v>50107</v>
      </c>
      <c r="D3" s="79" t="s">
        <v>454</v>
      </c>
      <c r="E3" s="79" t="s">
        <v>2373</v>
      </c>
      <c r="F3" s="79" t="s">
        <v>2374</v>
      </c>
      <c r="G3" s="11" t="str">
        <f t="shared" si="0"/>
        <v>00101-An Dương Vương - từ: đầu - đến: cuối</v>
      </c>
      <c r="H3" s="99">
        <v>40909</v>
      </c>
      <c r="I3" s="99">
        <v>44561</v>
      </c>
      <c r="J3" s="11"/>
      <c r="K3" s="11"/>
    </row>
    <row r="4" spans="1:11" x14ac:dyDescent="0.2">
      <c r="A4" s="79" t="s">
        <v>453</v>
      </c>
      <c r="B4" s="11">
        <v>501</v>
      </c>
      <c r="C4" s="11">
        <v>50107</v>
      </c>
      <c r="D4" s="79" t="s">
        <v>456</v>
      </c>
      <c r="E4" s="79" t="s">
        <v>2375</v>
      </c>
      <c r="F4" s="79" t="s">
        <v>2376</v>
      </c>
      <c r="G4" s="11" t="str">
        <f t="shared" si="0"/>
        <v>00201-An Thượng 1 - từ: đầu - đến: cuối</v>
      </c>
      <c r="H4" s="99">
        <v>40909</v>
      </c>
      <c r="I4" s="99">
        <v>44561</v>
      </c>
      <c r="J4" s="11"/>
      <c r="K4" s="11"/>
    </row>
    <row r="5" spans="1:11" x14ac:dyDescent="0.2">
      <c r="A5" s="79" t="s">
        <v>453</v>
      </c>
      <c r="B5" s="11">
        <v>501</v>
      </c>
      <c r="C5" s="11">
        <v>50107</v>
      </c>
      <c r="D5" s="79" t="s">
        <v>458</v>
      </c>
      <c r="E5" s="79" t="s">
        <v>2377</v>
      </c>
      <c r="F5" s="79" t="s">
        <v>2378</v>
      </c>
      <c r="G5" s="11" t="str">
        <f t="shared" si="0"/>
        <v>00301-An Thượng 2 - từ: đầu - đến: cuối</v>
      </c>
      <c r="H5" s="99">
        <v>40909</v>
      </c>
      <c r="I5" s="99">
        <v>44561</v>
      </c>
      <c r="J5" s="11"/>
      <c r="K5" s="11"/>
    </row>
    <row r="6" spans="1:11" x14ac:dyDescent="0.2">
      <c r="A6" s="79" t="s">
        <v>453</v>
      </c>
      <c r="B6" s="11">
        <v>501</v>
      </c>
      <c r="C6" s="11">
        <v>50107</v>
      </c>
      <c r="D6" s="79" t="s">
        <v>460</v>
      </c>
      <c r="E6" s="79" t="s">
        <v>2379</v>
      </c>
      <c r="F6" s="79" t="s">
        <v>2380</v>
      </c>
      <c r="G6" s="11" t="str">
        <f t="shared" si="0"/>
        <v>00401-An Thượng 3 - từ: đầu - đến: cuối</v>
      </c>
      <c r="H6" s="99">
        <v>40909</v>
      </c>
      <c r="I6" s="99">
        <v>44561</v>
      </c>
      <c r="J6" s="11"/>
      <c r="K6" s="11"/>
    </row>
    <row r="7" spans="1:11" x14ac:dyDescent="0.2">
      <c r="A7" s="79" t="s">
        <v>453</v>
      </c>
      <c r="B7" s="11">
        <v>501</v>
      </c>
      <c r="C7" s="11">
        <v>50107</v>
      </c>
      <c r="D7" s="79" t="s">
        <v>466</v>
      </c>
      <c r="E7" s="79" t="s">
        <v>2381</v>
      </c>
      <c r="F7" s="79" t="s">
        <v>2382</v>
      </c>
      <c r="G7" s="11" t="str">
        <f t="shared" si="0"/>
        <v>00501-An Thượng 4 - từ: đầu - đến: cuối</v>
      </c>
      <c r="H7" s="99">
        <v>40909</v>
      </c>
      <c r="I7" s="99">
        <v>44561</v>
      </c>
      <c r="J7" s="11"/>
      <c r="K7" s="11"/>
    </row>
    <row r="8" spans="1:11" x14ac:dyDescent="0.2">
      <c r="A8" s="79" t="s">
        <v>453</v>
      </c>
      <c r="B8" s="11">
        <v>501</v>
      </c>
      <c r="C8" s="11">
        <v>50107</v>
      </c>
      <c r="D8" s="79" t="s">
        <v>468</v>
      </c>
      <c r="E8" s="79" t="s">
        <v>2383</v>
      </c>
      <c r="F8" s="79" t="s">
        <v>2384</v>
      </c>
      <c r="G8" s="11" t="str">
        <f t="shared" si="0"/>
        <v>00601-An Thượng 5 - từ: đầu - đến: cuối</v>
      </c>
      <c r="H8" s="99">
        <v>40909</v>
      </c>
      <c r="I8" s="99">
        <v>44561</v>
      </c>
      <c r="J8" s="11"/>
      <c r="K8" s="11"/>
    </row>
    <row r="9" spans="1:11" x14ac:dyDescent="0.2">
      <c r="A9" s="79" t="s">
        <v>453</v>
      </c>
      <c r="B9" s="11">
        <v>501</v>
      </c>
      <c r="C9" s="11">
        <v>50107</v>
      </c>
      <c r="D9" s="79" t="s">
        <v>470</v>
      </c>
      <c r="E9" s="79" t="s">
        <v>2385</v>
      </c>
      <c r="F9" s="79" t="s">
        <v>2386</v>
      </c>
      <c r="G9" s="11" t="str">
        <f t="shared" si="0"/>
        <v>00701-An Thượng 6 - từ: đầu - đến: cuối</v>
      </c>
      <c r="H9" s="99">
        <v>40909</v>
      </c>
      <c r="I9" s="99">
        <v>44561</v>
      </c>
      <c r="J9" s="11"/>
      <c r="K9" s="11"/>
    </row>
    <row r="10" spans="1:11" x14ac:dyDescent="0.2">
      <c r="A10" s="79" t="s">
        <v>453</v>
      </c>
      <c r="B10" s="11">
        <v>501</v>
      </c>
      <c r="C10" s="11">
        <v>50107</v>
      </c>
      <c r="D10" s="79" t="s">
        <v>472</v>
      </c>
      <c r="E10" s="79" t="s">
        <v>2387</v>
      </c>
      <c r="F10" s="79" t="s">
        <v>2388</v>
      </c>
      <c r="G10" s="11" t="str">
        <f t="shared" si="0"/>
        <v>00801-An Thượng 7 - từ: đầu - đến: cuối</v>
      </c>
      <c r="H10" s="99">
        <v>40909</v>
      </c>
      <c r="I10" s="99">
        <v>44561</v>
      </c>
      <c r="J10" s="11"/>
      <c r="K10" s="11"/>
    </row>
    <row r="11" spans="1:11" x14ac:dyDescent="0.2">
      <c r="A11" s="79" t="s">
        <v>453</v>
      </c>
      <c r="B11" s="11">
        <v>501</v>
      </c>
      <c r="C11" s="11">
        <v>50107</v>
      </c>
      <c r="D11" s="79" t="s">
        <v>474</v>
      </c>
      <c r="E11" s="79" t="s">
        <v>2389</v>
      </c>
      <c r="F11" s="79" t="s">
        <v>2390</v>
      </c>
      <c r="G11" s="11" t="str">
        <f t="shared" si="0"/>
        <v>00901-An Thượng 8 - từ: đầu - đến: cuối</v>
      </c>
      <c r="H11" s="99">
        <v>40909</v>
      </c>
      <c r="I11" s="99">
        <v>44561</v>
      </c>
      <c r="J11" s="11"/>
      <c r="K11" s="11"/>
    </row>
    <row r="12" spans="1:11" x14ac:dyDescent="0.2">
      <c r="A12" s="79" t="s">
        <v>453</v>
      </c>
      <c r="B12" s="11">
        <v>501</v>
      </c>
      <c r="C12" s="11">
        <v>50107</v>
      </c>
      <c r="D12" s="79" t="s">
        <v>476</v>
      </c>
      <c r="E12" s="79" t="s">
        <v>2391</v>
      </c>
      <c r="F12" s="79" t="s">
        <v>2392</v>
      </c>
      <c r="G12" s="11" t="str">
        <f t="shared" si="0"/>
        <v>01001-An Thượng 9 - từ: đầu - đến: cuối</v>
      </c>
      <c r="H12" s="99">
        <v>40909</v>
      </c>
      <c r="I12" s="99">
        <v>44561</v>
      </c>
      <c r="J12" s="11"/>
      <c r="K12" s="11"/>
    </row>
    <row r="13" spans="1:11" x14ac:dyDescent="0.2">
      <c r="A13" s="79" t="s">
        <v>453</v>
      </c>
      <c r="B13" s="11">
        <v>501</v>
      </c>
      <c r="C13" s="11">
        <v>50107</v>
      </c>
      <c r="D13" s="79" t="s">
        <v>478</v>
      </c>
      <c r="E13" s="79" t="s">
        <v>2393</v>
      </c>
      <c r="F13" s="79" t="s">
        <v>2394</v>
      </c>
      <c r="G13" s="11" t="str">
        <f t="shared" si="0"/>
        <v>01101-An Thượng 10 - từ: đầu - đến: cuối</v>
      </c>
      <c r="H13" s="99">
        <v>40909</v>
      </c>
      <c r="I13" s="99">
        <v>44561</v>
      </c>
      <c r="J13" s="11"/>
      <c r="K13" s="11"/>
    </row>
    <row r="14" spans="1:11" x14ac:dyDescent="0.2">
      <c r="A14" s="79" t="s">
        <v>453</v>
      </c>
      <c r="B14" s="11">
        <v>501</v>
      </c>
      <c r="C14" s="11">
        <v>50107</v>
      </c>
      <c r="D14" s="79" t="s">
        <v>480</v>
      </c>
      <c r="E14" s="79" t="s">
        <v>2395</v>
      </c>
      <c r="F14" s="79" t="s">
        <v>2396</v>
      </c>
      <c r="G14" s="11" t="str">
        <f t="shared" si="0"/>
        <v>01201-An Thượng 11 - từ: đầu - đến: cuối</v>
      </c>
      <c r="H14" s="99">
        <v>40909</v>
      </c>
      <c r="I14" s="99">
        <v>44561</v>
      </c>
      <c r="J14" s="11"/>
      <c r="K14" s="11"/>
    </row>
    <row r="15" spans="1:11" x14ac:dyDescent="0.2">
      <c r="A15" s="79" t="s">
        <v>453</v>
      </c>
      <c r="B15" s="11">
        <v>501</v>
      </c>
      <c r="C15" s="11">
        <v>50107</v>
      </c>
      <c r="D15" s="79" t="s">
        <v>736</v>
      </c>
      <c r="E15" s="79" t="s">
        <v>2397</v>
      </c>
      <c r="F15" s="79" t="s">
        <v>2398</v>
      </c>
      <c r="G15" s="11" t="str">
        <f t="shared" si="0"/>
        <v>01301-An Thượng 12 - từ: đầu - đến: cuối</v>
      </c>
      <c r="H15" s="99">
        <v>40909</v>
      </c>
      <c r="I15" s="99">
        <v>44561</v>
      </c>
      <c r="J15" s="11"/>
      <c r="K15" s="11"/>
    </row>
    <row r="16" spans="1:11" x14ac:dyDescent="0.2">
      <c r="A16" s="79" t="s">
        <v>453</v>
      </c>
      <c r="B16" s="11">
        <v>501</v>
      </c>
      <c r="C16" s="11">
        <v>50107</v>
      </c>
      <c r="D16" s="79" t="s">
        <v>738</v>
      </c>
      <c r="E16" s="79" t="s">
        <v>2399</v>
      </c>
      <c r="F16" s="79" t="s">
        <v>2400</v>
      </c>
      <c r="G16" s="11" t="str">
        <f t="shared" si="0"/>
        <v>01401-An Thượng 14 - từ: đầu - đến: cuối</v>
      </c>
      <c r="H16" s="99">
        <v>40909</v>
      </c>
      <c r="I16" s="99">
        <v>44561</v>
      </c>
      <c r="J16" s="11"/>
      <c r="K16" s="11"/>
    </row>
    <row r="17" spans="1:11" x14ac:dyDescent="0.2">
      <c r="A17" s="79" t="s">
        <v>453</v>
      </c>
      <c r="B17" s="11">
        <v>501</v>
      </c>
      <c r="C17" s="11">
        <v>50107</v>
      </c>
      <c r="D17" s="79" t="s">
        <v>740</v>
      </c>
      <c r="E17" s="79" t="s">
        <v>2401</v>
      </c>
      <c r="F17" s="79" t="s">
        <v>2402</v>
      </c>
      <c r="G17" s="11" t="str">
        <f t="shared" si="0"/>
        <v>01501-An Thượng 15 - từ: đầu - đến: cuối</v>
      </c>
      <c r="H17" s="99">
        <v>40909</v>
      </c>
      <c r="I17" s="99">
        <v>44561</v>
      </c>
      <c r="J17" s="11"/>
      <c r="K17" s="11"/>
    </row>
    <row r="18" spans="1:11" x14ac:dyDescent="0.2">
      <c r="A18" s="79" t="s">
        <v>453</v>
      </c>
      <c r="B18" s="11">
        <v>501</v>
      </c>
      <c r="C18" s="11">
        <v>50107</v>
      </c>
      <c r="D18" s="79" t="s">
        <v>742</v>
      </c>
      <c r="E18" s="79" t="s">
        <v>2403</v>
      </c>
      <c r="F18" s="79" t="s">
        <v>2404</v>
      </c>
      <c r="G18" s="11" t="str">
        <f t="shared" si="0"/>
        <v>01601-An Thượng 16 - từ: đầu - đến: cuối</v>
      </c>
      <c r="H18" s="99">
        <v>40909</v>
      </c>
      <c r="I18" s="99">
        <v>44561</v>
      </c>
      <c r="J18" s="11"/>
      <c r="K18" s="11"/>
    </row>
    <row r="19" spans="1:11" x14ac:dyDescent="0.2">
      <c r="A19" s="79" t="s">
        <v>453</v>
      </c>
      <c r="B19" s="11">
        <v>501</v>
      </c>
      <c r="C19" s="11">
        <v>50107</v>
      </c>
      <c r="D19" s="79" t="s">
        <v>744</v>
      </c>
      <c r="E19" s="79" t="s">
        <v>2405</v>
      </c>
      <c r="F19" s="79" t="s">
        <v>2406</v>
      </c>
      <c r="G19" s="11" t="str">
        <f t="shared" si="0"/>
        <v>01701-An Thượng 17 - từ: đầu - đến: cuối</v>
      </c>
      <c r="H19" s="99">
        <v>40909</v>
      </c>
      <c r="I19" s="99">
        <v>44561</v>
      </c>
      <c r="J19" s="11"/>
      <c r="K19" s="11"/>
    </row>
    <row r="20" spans="1:11" x14ac:dyDescent="0.2">
      <c r="A20" s="79" t="s">
        <v>453</v>
      </c>
      <c r="B20" s="11">
        <v>501</v>
      </c>
      <c r="C20" s="11">
        <v>50107</v>
      </c>
      <c r="D20" s="79" t="s">
        <v>746</v>
      </c>
      <c r="E20" s="79" t="s">
        <v>2407</v>
      </c>
      <c r="F20" s="79" t="s">
        <v>2408</v>
      </c>
      <c r="G20" s="11" t="str">
        <f t="shared" si="0"/>
        <v>01801-An Thượng 18 - từ: đầu - đến: cuối</v>
      </c>
      <c r="H20" s="99">
        <v>40909</v>
      </c>
      <c r="I20" s="99">
        <v>44561</v>
      </c>
      <c r="J20" s="11"/>
      <c r="K20" s="11"/>
    </row>
    <row r="21" spans="1:11" x14ac:dyDescent="0.2">
      <c r="A21" s="79" t="s">
        <v>453</v>
      </c>
      <c r="B21" s="11">
        <v>501</v>
      </c>
      <c r="C21" s="11">
        <v>50107</v>
      </c>
      <c r="D21" s="79" t="s">
        <v>748</v>
      </c>
      <c r="E21" s="79" t="s">
        <v>2409</v>
      </c>
      <c r="F21" s="79" t="s">
        <v>2410</v>
      </c>
      <c r="G21" s="11" t="str">
        <f t="shared" si="0"/>
        <v>01901-An Thượng 19 - từ: đầu - đến: cuối</v>
      </c>
      <c r="H21" s="99">
        <v>40909</v>
      </c>
      <c r="I21" s="99">
        <v>44561</v>
      </c>
      <c r="J21" s="11"/>
      <c r="K21" s="11"/>
    </row>
    <row r="22" spans="1:11" x14ac:dyDescent="0.2">
      <c r="A22" s="79" t="s">
        <v>453</v>
      </c>
      <c r="B22" s="11">
        <v>501</v>
      </c>
      <c r="C22" s="11">
        <v>50107</v>
      </c>
      <c r="D22" s="79" t="s">
        <v>750</v>
      </c>
      <c r="E22" s="79" t="s">
        <v>2411</v>
      </c>
      <c r="F22" s="79" t="s">
        <v>2412</v>
      </c>
      <c r="G22" s="11" t="str">
        <f t="shared" si="0"/>
        <v>02001-Bà Huyện Thanh Quan - từ: Từ đường Ngũ Hành Sơn - đến: đến hết đường thâm nhập nhựa</v>
      </c>
      <c r="H22" s="99">
        <v>40909</v>
      </c>
      <c r="I22" s="99">
        <v>44561</v>
      </c>
      <c r="J22" s="11"/>
      <c r="K22" s="11"/>
    </row>
    <row r="23" spans="1:11" x14ac:dyDescent="0.2">
      <c r="A23" s="79" t="s">
        <v>453</v>
      </c>
      <c r="B23" s="11">
        <v>501</v>
      </c>
      <c r="C23" s="11">
        <v>50107</v>
      </c>
      <c r="D23" s="79" t="s">
        <v>750</v>
      </c>
      <c r="E23" s="79" t="s">
        <v>2413</v>
      </c>
      <c r="F23" s="79" t="s">
        <v>2414</v>
      </c>
      <c r="G23" s="11" t="str">
        <f t="shared" si="0"/>
        <v>02002-Bà Huyện Thanh Quan - từ: Đoạn còn lại - đến: hết</v>
      </c>
      <c r="H23" s="99">
        <v>40909</v>
      </c>
      <c r="I23" s="99">
        <v>44561</v>
      </c>
      <c r="J23" s="11"/>
      <c r="K23" s="11"/>
    </row>
    <row r="24" spans="1:11" x14ac:dyDescent="0.2">
      <c r="A24" s="79" t="s">
        <v>453</v>
      </c>
      <c r="B24" s="11">
        <v>501</v>
      </c>
      <c r="C24" s="11">
        <v>50107</v>
      </c>
      <c r="D24" s="79" t="s">
        <v>750</v>
      </c>
      <c r="E24" s="79" t="s">
        <v>2415</v>
      </c>
      <c r="F24" s="79" t="s">
        <v>2416</v>
      </c>
      <c r="G24" s="11" t="str">
        <f t="shared" si="0"/>
        <v>02003-Đoạn Từ Ngũ Hành Sơn đến Dương Thị Xuân Quý</v>
      </c>
      <c r="H24" s="99"/>
      <c r="I24" s="99">
        <v>44561</v>
      </c>
      <c r="J24" s="11"/>
      <c r="K24" s="11"/>
    </row>
    <row r="25" spans="1:11" x14ac:dyDescent="0.2">
      <c r="A25" s="79" t="s">
        <v>453</v>
      </c>
      <c r="B25" s="11">
        <v>501</v>
      </c>
      <c r="C25" s="11">
        <v>50107</v>
      </c>
      <c r="D25" s="79" t="s">
        <v>750</v>
      </c>
      <c r="E25" s="79" t="s">
        <v>2417</v>
      </c>
      <c r="F25" s="79" t="s">
        <v>2418</v>
      </c>
      <c r="G25" s="11" t="str">
        <f t="shared" si="0"/>
        <v>02004-Đoạn từ Dương Thị Xuân Quý đến Chế Lan Viên</v>
      </c>
      <c r="H25" s="99"/>
      <c r="I25" s="99">
        <v>44561</v>
      </c>
      <c r="J25" s="11"/>
      <c r="K25" s="11"/>
    </row>
    <row r="26" spans="1:11" x14ac:dyDescent="0.2">
      <c r="A26" s="79" t="s">
        <v>453</v>
      </c>
      <c r="B26" s="11">
        <v>501</v>
      </c>
      <c r="C26" s="11">
        <v>50107</v>
      </c>
      <c r="D26" s="79" t="s">
        <v>750</v>
      </c>
      <c r="E26" s="79" t="s">
        <v>2419</v>
      </c>
      <c r="F26" s="79" t="s">
        <v>2420</v>
      </c>
      <c r="G26" s="11" t="str">
        <f t="shared" si="0"/>
        <v>02005-Đoạn còn lại</v>
      </c>
      <c r="H26" s="99"/>
      <c r="I26" s="99">
        <v>44561</v>
      </c>
      <c r="J26" s="11"/>
      <c r="K26" s="11"/>
    </row>
    <row r="27" spans="1:11" x14ac:dyDescent="0.2">
      <c r="A27" s="79" t="s">
        <v>453</v>
      </c>
      <c r="B27" s="11">
        <v>501</v>
      </c>
      <c r="C27" s="11">
        <v>50107</v>
      </c>
      <c r="D27" s="79" t="s">
        <v>752</v>
      </c>
      <c r="E27" s="79" t="s">
        <v>2421</v>
      </c>
      <c r="F27" s="79" t="s">
        <v>2422</v>
      </c>
      <c r="G27" s="11" t="str">
        <f t="shared" si="0"/>
        <v>02101-Châu Thị Vĩnh Tế - từ: đầu - đến: cuối</v>
      </c>
      <c r="H27" s="99">
        <v>40909</v>
      </c>
      <c r="I27" s="99">
        <v>44561</v>
      </c>
      <c r="J27" s="11"/>
      <c r="K27" s="11"/>
    </row>
    <row r="28" spans="1:11" x14ac:dyDescent="0.2">
      <c r="A28" s="79" t="s">
        <v>453</v>
      </c>
      <c r="B28" s="11">
        <v>501</v>
      </c>
      <c r="C28" s="11">
        <v>50107</v>
      </c>
      <c r="D28" s="79" t="s">
        <v>754</v>
      </c>
      <c r="E28" s="79" t="s">
        <v>2423</v>
      </c>
      <c r="F28" s="79" t="s">
        <v>2424</v>
      </c>
      <c r="G28" s="11" t="str">
        <f t="shared" si="0"/>
        <v>02201-Chế Lan Viên - từ: đầu - đến: cuối</v>
      </c>
      <c r="H28" s="99">
        <v>40909</v>
      </c>
      <c r="I28" s="99">
        <v>44561</v>
      </c>
      <c r="J28" s="11"/>
      <c r="K28" s="11"/>
    </row>
    <row r="29" spans="1:11" x14ac:dyDescent="0.2">
      <c r="A29" s="79" t="s">
        <v>453</v>
      </c>
      <c r="B29" s="11">
        <v>501</v>
      </c>
      <c r="C29" s="11">
        <v>50107</v>
      </c>
      <c r="D29" s="79" t="s">
        <v>756</v>
      </c>
      <c r="E29" s="79" t="s">
        <v>2425</v>
      </c>
      <c r="F29" s="79" t="s">
        <v>2426</v>
      </c>
      <c r="G29" s="11" t="str">
        <f t="shared" si="0"/>
        <v>02301-Chương Dương - từ: đầu - đến: cuối</v>
      </c>
      <c r="H29" s="99">
        <v>40909</v>
      </c>
      <c r="I29" s="99">
        <v>44561</v>
      </c>
      <c r="J29" s="11"/>
      <c r="K29" s="11"/>
    </row>
    <row r="30" spans="1:11" x14ac:dyDescent="0.2">
      <c r="A30" s="79" t="s">
        <v>453</v>
      </c>
      <c r="B30" s="11">
        <v>501</v>
      </c>
      <c r="C30" s="11">
        <v>50107</v>
      </c>
      <c r="D30" s="79" t="s">
        <v>756</v>
      </c>
      <c r="E30" s="79" t="s">
        <v>2427</v>
      </c>
      <c r="F30" s="79" t="s">
        <v>2428</v>
      </c>
      <c r="G30" s="11" t="str">
        <f t="shared" si="0"/>
        <v>02302-Đoạn cầu Trần Thị Lý đến cầu Tiên Sơn</v>
      </c>
      <c r="H30" s="99"/>
      <c r="I30" s="99">
        <v>44561</v>
      </c>
      <c r="J30" s="11"/>
      <c r="K30" s="11"/>
    </row>
    <row r="31" spans="1:11" x14ac:dyDescent="0.2">
      <c r="A31" s="79" t="s">
        <v>453</v>
      </c>
      <c r="B31" s="11">
        <v>501</v>
      </c>
      <c r="C31" s="11">
        <v>50107</v>
      </c>
      <c r="D31" s="79" t="s">
        <v>756</v>
      </c>
      <c r="E31" s="79" t="s">
        <v>2429</v>
      </c>
      <c r="F31" s="79" t="s">
        <v>2420</v>
      </c>
      <c r="G31" s="11" t="str">
        <f t="shared" si="0"/>
        <v>02303-Đoạn còn lại</v>
      </c>
      <c r="H31" s="99"/>
      <c r="I31" s="99">
        <v>44561</v>
      </c>
      <c r="J31" s="11"/>
      <c r="K31" s="11"/>
    </row>
    <row r="32" spans="1:11" x14ac:dyDescent="0.2">
      <c r="A32" s="79" t="s">
        <v>453</v>
      </c>
      <c r="B32" s="11">
        <v>501</v>
      </c>
      <c r="C32" s="11">
        <v>50107</v>
      </c>
      <c r="D32" s="79" t="s">
        <v>758</v>
      </c>
      <c r="E32" s="79" t="s">
        <v>2430</v>
      </c>
      <c r="F32" s="79" t="s">
        <v>2431</v>
      </c>
      <c r="G32" s="11" t="str">
        <f t="shared" si="0"/>
        <v>02401-Dương Khuê - từ: đầu - đến: cuối</v>
      </c>
      <c r="H32" s="99">
        <v>40909</v>
      </c>
      <c r="I32" s="99">
        <v>44561</v>
      </c>
      <c r="J32" s="11"/>
      <c r="K32" s="11"/>
    </row>
    <row r="33" spans="1:11" x14ac:dyDescent="0.2">
      <c r="A33" s="79" t="s">
        <v>453</v>
      </c>
      <c r="B33" s="11">
        <v>501</v>
      </c>
      <c r="C33" s="11">
        <v>50107</v>
      </c>
      <c r="D33" s="79" t="s">
        <v>760</v>
      </c>
      <c r="E33" s="79" t="s">
        <v>2432</v>
      </c>
      <c r="F33" s="79" t="s">
        <v>2433</v>
      </c>
      <c r="G33" s="11" t="str">
        <f t="shared" si="0"/>
        <v>02501-Đa Mặn 1 - từ: đầu - đến: cuối</v>
      </c>
      <c r="H33" s="99">
        <v>40909</v>
      </c>
      <c r="I33" s="99">
        <v>44561</v>
      </c>
      <c r="J33" s="11"/>
      <c r="K33" s="11"/>
    </row>
    <row r="34" spans="1:11" x14ac:dyDescent="0.2">
      <c r="A34" s="79" t="s">
        <v>453</v>
      </c>
      <c r="B34" s="11">
        <v>501</v>
      </c>
      <c r="C34" s="11">
        <v>50107</v>
      </c>
      <c r="D34" s="79" t="s">
        <v>762</v>
      </c>
      <c r="E34" s="79" t="s">
        <v>2434</v>
      </c>
      <c r="F34" s="79" t="s">
        <v>2435</v>
      </c>
      <c r="G34" s="11" t="str">
        <f t="shared" si="0"/>
        <v>02601-Đa Mặn 2 - từ: đầu - đến: cuối</v>
      </c>
      <c r="H34" s="99">
        <v>40909</v>
      </c>
      <c r="I34" s="99">
        <v>44561</v>
      </c>
      <c r="J34" s="11"/>
      <c r="K34" s="11"/>
    </row>
    <row r="35" spans="1:11" x14ac:dyDescent="0.2">
      <c r="A35" s="79" t="s">
        <v>453</v>
      </c>
      <c r="B35" s="11">
        <v>501</v>
      </c>
      <c r="C35" s="11">
        <v>50107</v>
      </c>
      <c r="D35" s="79" t="s">
        <v>764</v>
      </c>
      <c r="E35" s="79" t="s">
        <v>2436</v>
      </c>
      <c r="F35" s="79" t="s">
        <v>2437</v>
      </c>
      <c r="G35" s="11" t="str">
        <f t="shared" si="0"/>
        <v>02701-Đa Mặn 3 - từ: đầu - đến: cuối</v>
      </c>
      <c r="H35" s="99">
        <v>40909</v>
      </c>
      <c r="I35" s="99">
        <v>44561</v>
      </c>
      <c r="J35" s="11"/>
      <c r="K35" s="11"/>
    </row>
    <row r="36" spans="1:11" x14ac:dyDescent="0.2">
      <c r="A36" s="79" t="s">
        <v>453</v>
      </c>
      <c r="B36" s="11">
        <v>501</v>
      </c>
      <c r="C36" s="11">
        <v>50107</v>
      </c>
      <c r="D36" s="79" t="s">
        <v>766</v>
      </c>
      <c r="E36" s="79" t="s">
        <v>2438</v>
      </c>
      <c r="F36" s="79" t="s">
        <v>2439</v>
      </c>
      <c r="G36" s="11" t="str">
        <f t="shared" si="0"/>
        <v>02801-Đa Mặn 4 - từ: đầu - đến: cuối</v>
      </c>
      <c r="H36" s="99">
        <v>40909</v>
      </c>
      <c r="I36" s="99">
        <v>44561</v>
      </c>
      <c r="J36" s="11"/>
      <c r="K36" s="11"/>
    </row>
    <row r="37" spans="1:11" x14ac:dyDescent="0.2">
      <c r="A37" s="79" t="s">
        <v>453</v>
      </c>
      <c r="B37" s="11">
        <v>501</v>
      </c>
      <c r="C37" s="11">
        <v>50107</v>
      </c>
      <c r="D37" s="79" t="s">
        <v>768</v>
      </c>
      <c r="E37" s="79" t="s">
        <v>2440</v>
      </c>
      <c r="F37" s="79" t="s">
        <v>2441</v>
      </c>
      <c r="G37" s="11" t="str">
        <f t="shared" si="0"/>
        <v>02901-Đa Mặn 5 - từ: đầu - đến: cuối</v>
      </c>
      <c r="H37" s="99">
        <v>40909</v>
      </c>
      <c r="I37" s="99">
        <v>44561</v>
      </c>
      <c r="J37" s="11"/>
      <c r="K37" s="11"/>
    </row>
    <row r="38" spans="1:11" x14ac:dyDescent="0.2">
      <c r="A38" s="79" t="s">
        <v>453</v>
      </c>
      <c r="B38" s="11">
        <v>501</v>
      </c>
      <c r="C38" s="11">
        <v>50107</v>
      </c>
      <c r="D38" s="79" t="s">
        <v>770</v>
      </c>
      <c r="E38" s="79" t="s">
        <v>2442</v>
      </c>
      <c r="F38" s="79" t="s">
        <v>2443</v>
      </c>
      <c r="G38" s="11" t="str">
        <f t="shared" si="0"/>
        <v>03001-Đa Mặn 6 - từ: đầu - đến: cuối</v>
      </c>
      <c r="H38" s="99">
        <v>40909</v>
      </c>
      <c r="I38" s="99">
        <v>44561</v>
      </c>
      <c r="J38" s="11"/>
      <c r="K38" s="11"/>
    </row>
    <row r="39" spans="1:11" x14ac:dyDescent="0.2">
      <c r="A39" s="79" t="s">
        <v>453</v>
      </c>
      <c r="B39" s="11">
        <v>501</v>
      </c>
      <c r="C39" s="11">
        <v>50107</v>
      </c>
      <c r="D39" s="79" t="s">
        <v>772</v>
      </c>
      <c r="E39" s="79" t="s">
        <v>2444</v>
      </c>
      <c r="F39" s="79" t="s">
        <v>2445</v>
      </c>
      <c r="G39" s="11" t="str">
        <f t="shared" si="0"/>
        <v>03101-Đa Mặn 7 - từ: đầu - đến: cuối</v>
      </c>
      <c r="H39" s="99">
        <v>40909</v>
      </c>
      <c r="I39" s="99">
        <v>44561</v>
      </c>
      <c r="J39" s="11"/>
      <c r="K39" s="11"/>
    </row>
    <row r="40" spans="1:11" x14ac:dyDescent="0.2">
      <c r="A40" s="79" t="s">
        <v>453</v>
      </c>
      <c r="B40" s="11">
        <v>501</v>
      </c>
      <c r="C40" s="11">
        <v>50107</v>
      </c>
      <c r="D40" s="79" t="s">
        <v>774</v>
      </c>
      <c r="E40" s="79" t="s">
        <v>2446</v>
      </c>
      <c r="F40" s="79" t="s">
        <v>2447</v>
      </c>
      <c r="G40" s="11" t="str">
        <f t="shared" si="0"/>
        <v>03201-Hàm Tử - từ: đầu - đến: cuối</v>
      </c>
      <c r="H40" s="99">
        <v>40909</v>
      </c>
      <c r="I40" s="99">
        <v>44561</v>
      </c>
      <c r="J40" s="11"/>
      <c r="K40" s="11"/>
    </row>
    <row r="41" spans="1:11" x14ac:dyDescent="0.2">
      <c r="A41" s="79" t="s">
        <v>453</v>
      </c>
      <c r="B41" s="11">
        <v>501</v>
      </c>
      <c r="C41" s="11">
        <v>50107</v>
      </c>
      <c r="D41" s="79" t="s">
        <v>776</v>
      </c>
      <c r="E41" s="79" t="s">
        <v>2448</v>
      </c>
      <c r="F41" s="79" t="s">
        <v>2449</v>
      </c>
      <c r="G41" s="11" t="str">
        <f t="shared" si="0"/>
        <v>03301-Hoài Thanh - từ: Từ Mỹ An 22 - đến: đến Lê Văn Hưu</v>
      </c>
      <c r="H41" s="99">
        <v>40909</v>
      </c>
      <c r="I41" s="99">
        <v>44561</v>
      </c>
      <c r="J41" s="11"/>
      <c r="K41" s="11"/>
    </row>
    <row r="42" spans="1:11" x14ac:dyDescent="0.2">
      <c r="A42" s="79" t="s">
        <v>453</v>
      </c>
      <c r="B42" s="11">
        <v>501</v>
      </c>
      <c r="C42" s="11">
        <v>50107</v>
      </c>
      <c r="D42" s="79" t="s">
        <v>776</v>
      </c>
      <c r="E42" s="79" t="s">
        <v>2450</v>
      </c>
      <c r="F42" s="79" t="s">
        <v>2451</v>
      </c>
      <c r="G42" s="11" t="str">
        <f t="shared" si="0"/>
        <v>03302-Hoài Thanh - từ: Đoạn còn lại - đến: cuối</v>
      </c>
      <c r="H42" s="99">
        <v>40909</v>
      </c>
      <c r="I42" s="99">
        <v>44561</v>
      </c>
      <c r="J42" s="11"/>
      <c r="K42" s="11"/>
    </row>
    <row r="43" spans="1:11" x14ac:dyDescent="0.2">
      <c r="A43" s="79" t="s">
        <v>453</v>
      </c>
      <c r="B43" s="11">
        <v>501</v>
      </c>
      <c r="C43" s="11">
        <v>50107</v>
      </c>
      <c r="D43" s="79" t="s">
        <v>776</v>
      </c>
      <c r="E43" s="79" t="s">
        <v>2452</v>
      </c>
      <c r="F43" s="79" t="s">
        <v>2453</v>
      </c>
      <c r="G43" s="11" t="str">
        <f t="shared" si="0"/>
        <v>03303-Đoạn từ Lê Văn Hưu đến Phạm Hữu Kính</v>
      </c>
      <c r="H43" s="99"/>
      <c r="I43" s="99">
        <v>44561</v>
      </c>
      <c r="J43" s="11"/>
      <c r="K43" s="11"/>
    </row>
    <row r="44" spans="1:11" x14ac:dyDescent="0.2">
      <c r="A44" s="79" t="s">
        <v>453</v>
      </c>
      <c r="B44" s="11">
        <v>501</v>
      </c>
      <c r="C44" s="11">
        <v>50107</v>
      </c>
      <c r="D44" s="79" t="s">
        <v>778</v>
      </c>
      <c r="E44" s="79" t="s">
        <v>2454</v>
      </c>
      <c r="F44" s="79" t="s">
        <v>2455</v>
      </c>
      <c r="G44" s="11" t="str">
        <f t="shared" si="0"/>
        <v>03401-Hoàng Kế Viêm - từ: đầu - đến: cuối</v>
      </c>
      <c r="H44" s="99">
        <v>40909</v>
      </c>
      <c r="I44" s="99">
        <v>44561</v>
      </c>
      <c r="J44" s="11"/>
      <c r="K44" s="11"/>
    </row>
    <row r="45" spans="1:11" x14ac:dyDescent="0.2">
      <c r="A45" s="79" t="s">
        <v>453</v>
      </c>
      <c r="B45" s="11">
        <v>501</v>
      </c>
      <c r="C45" s="11">
        <v>50107</v>
      </c>
      <c r="D45" s="79" t="s">
        <v>778</v>
      </c>
      <c r="E45" s="79" t="s">
        <v>2456</v>
      </c>
      <c r="F45" s="79" t="s">
        <v>2457</v>
      </c>
      <c r="G45" s="11" t="str">
        <f t="shared" si="0"/>
        <v>03402-Hoàng Kế Viêm - từ: Đoạn còn lại - đến: cuối</v>
      </c>
      <c r="H45" s="99">
        <v>40909</v>
      </c>
      <c r="I45" s="99">
        <v>44561</v>
      </c>
      <c r="J45" s="11"/>
      <c r="K45" s="11"/>
    </row>
    <row r="46" spans="1:11" x14ac:dyDescent="0.2">
      <c r="A46" s="79" t="s">
        <v>453</v>
      </c>
      <c r="B46" s="11">
        <v>501</v>
      </c>
      <c r="C46" s="11">
        <v>50107</v>
      </c>
      <c r="D46" s="79" t="s">
        <v>778</v>
      </c>
      <c r="E46" s="79" t="s">
        <v>2458</v>
      </c>
      <c r="F46" s="79" t="s">
        <v>2459</v>
      </c>
      <c r="G46" s="11" t="str">
        <f t="shared" si="0"/>
        <v>03403- - Đoạn từ Võ Nguyên Giáp đến Lê Quang Đạo</v>
      </c>
      <c r="H46" s="99"/>
      <c r="I46" s="99">
        <v>44561</v>
      </c>
      <c r="J46" s="11"/>
      <c r="K46" s="11"/>
    </row>
    <row r="47" spans="1:11" x14ac:dyDescent="0.2">
      <c r="A47" s="79" t="s">
        <v>453</v>
      </c>
      <c r="B47" s="11">
        <v>501</v>
      </c>
      <c r="C47" s="11">
        <v>50107</v>
      </c>
      <c r="D47" s="79" t="s">
        <v>778</v>
      </c>
      <c r="E47" s="79" t="s">
        <v>2460</v>
      </c>
      <c r="F47" s="79" t="s">
        <v>2461</v>
      </c>
      <c r="G47" s="11" t="str">
        <f t="shared" si="0"/>
        <v>03404- - Đoạn từ Lê Quang Đạo đến đường quy hoạch 15m</v>
      </c>
      <c r="H47" s="99"/>
      <c r="I47" s="99">
        <v>44561</v>
      </c>
      <c r="J47" s="11"/>
      <c r="K47" s="11"/>
    </row>
    <row r="48" spans="1:11" x14ac:dyDescent="0.2">
      <c r="A48" s="79" t="s">
        <v>453</v>
      </c>
      <c r="B48" s="11">
        <v>501</v>
      </c>
      <c r="C48" s="11">
        <v>50107</v>
      </c>
      <c r="D48" s="79" t="s">
        <v>778</v>
      </c>
      <c r="E48" s="79" t="s">
        <v>2462</v>
      </c>
      <c r="F48" s="79" t="s">
        <v>2463</v>
      </c>
      <c r="G48" s="11" t="str">
        <f t="shared" si="0"/>
        <v>03405- - Đoạn từ đường quy hoạch 15m đến Châu Thị Vĩnh Tế</v>
      </c>
      <c r="H48" s="99"/>
      <c r="I48" s="99">
        <v>44561</v>
      </c>
      <c r="J48" s="11"/>
      <c r="K48" s="11"/>
    </row>
    <row r="49" spans="1:11" x14ac:dyDescent="0.2">
      <c r="A49" s="79" t="s">
        <v>453</v>
      </c>
      <c r="B49" s="11">
        <v>501</v>
      </c>
      <c r="C49" s="11">
        <v>50107</v>
      </c>
      <c r="D49" s="79" t="s">
        <v>780</v>
      </c>
      <c r="E49" s="79" t="s">
        <v>2464</v>
      </c>
      <c r="F49" s="79" t="s">
        <v>2465</v>
      </c>
      <c r="G49" s="11" t="str">
        <f t="shared" si="0"/>
        <v>03501-Hồ Huân Nghiệp - từ: đầu - đến: cuối</v>
      </c>
      <c r="H49" s="99">
        <v>40909</v>
      </c>
      <c r="I49" s="99">
        <v>44561</v>
      </c>
      <c r="J49" s="11"/>
      <c r="K49" s="11"/>
    </row>
    <row r="50" spans="1:11" x14ac:dyDescent="0.2">
      <c r="A50" s="79" t="s">
        <v>453</v>
      </c>
      <c r="B50" s="11">
        <v>501</v>
      </c>
      <c r="C50" s="11">
        <v>50107</v>
      </c>
      <c r="D50" s="79" t="s">
        <v>782</v>
      </c>
      <c r="E50" s="79" t="s">
        <v>2466</v>
      </c>
      <c r="F50" s="79" t="s">
        <v>2467</v>
      </c>
      <c r="G50" s="11" t="str">
        <f t="shared" si="0"/>
        <v>03601-Hồ Xuân Hương - từ: đầu - đến: cuối</v>
      </c>
      <c r="H50" s="99">
        <v>40909</v>
      </c>
      <c r="I50" s="99">
        <v>44561</v>
      </c>
      <c r="J50" s="11"/>
      <c r="K50" s="11"/>
    </row>
    <row r="51" spans="1:11" x14ac:dyDescent="0.2">
      <c r="A51" s="79" t="s">
        <v>453</v>
      </c>
      <c r="B51" s="11">
        <v>501</v>
      </c>
      <c r="C51" s="11">
        <v>50107</v>
      </c>
      <c r="D51" s="79" t="s">
        <v>784</v>
      </c>
      <c r="E51" s="79" t="s">
        <v>2468</v>
      </c>
      <c r="F51" s="79" t="s">
        <v>2469</v>
      </c>
      <c r="G51" s="11" t="str">
        <f t="shared" si="0"/>
        <v>03701-Lê Văn Hưu - từ: đầu - đến: cuối</v>
      </c>
      <c r="H51" s="99">
        <v>40909</v>
      </c>
      <c r="I51" s="99">
        <v>44561</v>
      </c>
      <c r="J51" s="11"/>
      <c r="K51" s="11"/>
    </row>
    <row r="52" spans="1:11" x14ac:dyDescent="0.2">
      <c r="A52" s="79" t="s">
        <v>453</v>
      </c>
      <c r="B52" s="11">
        <v>501</v>
      </c>
      <c r="C52" s="11">
        <v>50107</v>
      </c>
      <c r="D52" s="79" t="s">
        <v>786</v>
      </c>
      <c r="E52" s="79" t="s">
        <v>2470</v>
      </c>
      <c r="F52" s="79" t="s">
        <v>2471</v>
      </c>
      <c r="G52" s="11" t="str">
        <f t="shared" si="0"/>
        <v>03801-Mỹ An 1 - từ: đầu - đến: cuối</v>
      </c>
      <c r="H52" s="99">
        <v>40909</v>
      </c>
      <c r="I52" s="99">
        <v>44561</v>
      </c>
      <c r="J52" s="11"/>
      <c r="K52" s="11"/>
    </row>
    <row r="53" spans="1:11" x14ac:dyDescent="0.2">
      <c r="A53" s="79" t="s">
        <v>453</v>
      </c>
      <c r="B53" s="11">
        <v>501</v>
      </c>
      <c r="C53" s="11">
        <v>50107</v>
      </c>
      <c r="D53" s="79" t="s">
        <v>788</v>
      </c>
      <c r="E53" s="79" t="s">
        <v>2472</v>
      </c>
      <c r="F53" s="79" t="s">
        <v>2473</v>
      </c>
      <c r="G53" s="11" t="str">
        <f t="shared" si="0"/>
        <v>03901-Mỹ An 2 - từ: đầu - đến: cuối</v>
      </c>
      <c r="H53" s="99">
        <v>40909</v>
      </c>
      <c r="I53" s="99">
        <v>44561</v>
      </c>
      <c r="J53" s="11"/>
      <c r="K53" s="11"/>
    </row>
    <row r="54" spans="1:11" x14ac:dyDescent="0.2">
      <c r="A54" s="79" t="s">
        <v>453</v>
      </c>
      <c r="B54" s="11">
        <v>501</v>
      </c>
      <c r="C54" s="11">
        <v>50107</v>
      </c>
      <c r="D54" s="79" t="s">
        <v>790</v>
      </c>
      <c r="E54" s="79" t="s">
        <v>2474</v>
      </c>
      <c r="F54" s="79" t="s">
        <v>2475</v>
      </c>
      <c r="G54" s="11" t="str">
        <f t="shared" si="0"/>
        <v>04001-Mỹ An 3 - từ: đầu - đến: cuối</v>
      </c>
      <c r="H54" s="99">
        <v>40909</v>
      </c>
      <c r="I54" s="99">
        <v>44561</v>
      </c>
      <c r="J54" s="11"/>
      <c r="K54" s="11"/>
    </row>
    <row r="55" spans="1:11" x14ac:dyDescent="0.2">
      <c r="A55" s="79" t="s">
        <v>453</v>
      </c>
      <c r="B55" s="11">
        <v>501</v>
      </c>
      <c r="C55" s="11">
        <v>50107</v>
      </c>
      <c r="D55" s="79" t="s">
        <v>792</v>
      </c>
      <c r="E55" s="79" t="s">
        <v>2476</v>
      </c>
      <c r="F55" s="79" t="s">
        <v>2477</v>
      </c>
      <c r="G55" s="11" t="str">
        <f t="shared" si="0"/>
        <v>04101-Mỹ An 4 - từ: đầu - đến: cuối</v>
      </c>
      <c r="H55" s="99">
        <v>40909</v>
      </c>
      <c r="I55" s="99">
        <v>44561</v>
      </c>
      <c r="J55" s="11"/>
      <c r="K55" s="11"/>
    </row>
    <row r="56" spans="1:11" x14ac:dyDescent="0.2">
      <c r="A56" s="79" t="s">
        <v>453</v>
      </c>
      <c r="B56" s="11">
        <v>501</v>
      </c>
      <c r="C56" s="11">
        <v>50107</v>
      </c>
      <c r="D56" s="79" t="s">
        <v>794</v>
      </c>
      <c r="E56" s="79" t="s">
        <v>2478</v>
      </c>
      <c r="F56" s="79" t="s">
        <v>2479</v>
      </c>
      <c r="G56" s="11" t="str">
        <f t="shared" si="0"/>
        <v>04201-Mỹ An 5 - từ: đầu - đến: cuối</v>
      </c>
      <c r="H56" s="99">
        <v>40909</v>
      </c>
      <c r="I56" s="99">
        <v>44561</v>
      </c>
      <c r="J56" s="11"/>
      <c r="K56" s="11"/>
    </row>
    <row r="57" spans="1:11" x14ac:dyDescent="0.2">
      <c r="A57" s="79" t="s">
        <v>453</v>
      </c>
      <c r="B57" s="11">
        <v>501</v>
      </c>
      <c r="C57" s="11">
        <v>50107</v>
      </c>
      <c r="D57" s="79" t="s">
        <v>796</v>
      </c>
      <c r="E57" s="79" t="s">
        <v>2480</v>
      </c>
      <c r="F57" s="79" t="s">
        <v>2481</v>
      </c>
      <c r="G57" s="11" t="str">
        <f t="shared" si="0"/>
        <v>04301-Mỹ An 6 - từ: đầu - đến: cuối</v>
      </c>
      <c r="H57" s="99">
        <v>40909</v>
      </c>
      <c r="I57" s="99">
        <v>44561</v>
      </c>
      <c r="J57" s="11"/>
      <c r="K57" s="11"/>
    </row>
    <row r="58" spans="1:11" x14ac:dyDescent="0.2">
      <c r="A58" s="79" t="s">
        <v>453</v>
      </c>
      <c r="B58" s="11">
        <v>501</v>
      </c>
      <c r="C58" s="11">
        <v>50107</v>
      </c>
      <c r="D58" s="79" t="s">
        <v>798</v>
      </c>
      <c r="E58" s="79" t="s">
        <v>2482</v>
      </c>
      <c r="F58" s="79" t="s">
        <v>2483</v>
      </c>
      <c r="G58" s="11" t="str">
        <f t="shared" si="0"/>
        <v>04401-Mỹ An 7 - từ: đầu - đến: cuối</v>
      </c>
      <c r="H58" s="99">
        <v>40909</v>
      </c>
      <c r="I58" s="99">
        <v>44561</v>
      </c>
      <c r="J58" s="11"/>
      <c r="K58" s="11"/>
    </row>
    <row r="59" spans="1:11" x14ac:dyDescent="0.2">
      <c r="A59" s="79" t="s">
        <v>453</v>
      </c>
      <c r="B59" s="11">
        <v>501</v>
      </c>
      <c r="C59" s="11">
        <v>50107</v>
      </c>
      <c r="D59" s="79" t="s">
        <v>800</v>
      </c>
      <c r="E59" s="79" t="s">
        <v>2484</v>
      </c>
      <c r="F59" s="79" t="s">
        <v>2485</v>
      </c>
      <c r="G59" s="11" t="str">
        <f t="shared" si="0"/>
        <v>04501-Mỹ An 8 - từ: đầu - đến: cuối</v>
      </c>
      <c r="H59" s="99">
        <v>40909</v>
      </c>
      <c r="I59" s="99">
        <v>44561</v>
      </c>
      <c r="J59" s="11"/>
      <c r="K59" s="11"/>
    </row>
    <row r="60" spans="1:11" x14ac:dyDescent="0.2">
      <c r="A60" s="79" t="s">
        <v>453</v>
      </c>
      <c r="B60" s="11">
        <v>501</v>
      </c>
      <c r="C60" s="11">
        <v>50107</v>
      </c>
      <c r="D60" s="79" t="s">
        <v>802</v>
      </c>
      <c r="E60" s="79" t="s">
        <v>2486</v>
      </c>
      <c r="F60" s="79" t="s">
        <v>2487</v>
      </c>
      <c r="G60" s="11" t="str">
        <f t="shared" si="0"/>
        <v>04601-Mỹ An 9 - từ: đầu - đến: cuối</v>
      </c>
      <c r="H60" s="99">
        <v>40909</v>
      </c>
      <c r="I60" s="99">
        <v>44561</v>
      </c>
      <c r="J60" s="11"/>
      <c r="K60" s="11"/>
    </row>
    <row r="61" spans="1:11" x14ac:dyDescent="0.2">
      <c r="A61" s="79" t="s">
        <v>453</v>
      </c>
      <c r="B61" s="11">
        <v>501</v>
      </c>
      <c r="C61" s="11">
        <v>50107</v>
      </c>
      <c r="D61" s="79" t="s">
        <v>804</v>
      </c>
      <c r="E61" s="79" t="s">
        <v>2488</v>
      </c>
      <c r="F61" s="79" t="s">
        <v>2489</v>
      </c>
      <c r="G61" s="11" t="str">
        <f t="shared" si="0"/>
        <v>04701-Mỹ An 10 - từ: đầu - đến: cuối</v>
      </c>
      <c r="H61" s="99">
        <v>40909</v>
      </c>
      <c r="I61" s="99">
        <v>44561</v>
      </c>
      <c r="J61" s="11"/>
      <c r="K61" s="11"/>
    </row>
    <row r="62" spans="1:11" x14ac:dyDescent="0.2">
      <c r="A62" s="79" t="s">
        <v>453</v>
      </c>
      <c r="B62" s="11">
        <v>501</v>
      </c>
      <c r="C62" s="11">
        <v>50107</v>
      </c>
      <c r="D62" s="79" t="s">
        <v>806</v>
      </c>
      <c r="E62" s="79" t="s">
        <v>2490</v>
      </c>
      <c r="F62" s="79" t="s">
        <v>2491</v>
      </c>
      <c r="G62" s="11" t="str">
        <f t="shared" si="0"/>
        <v>04801-Mỹ An 11 - từ: đầu - đến: cuối</v>
      </c>
      <c r="H62" s="99">
        <v>40909</v>
      </c>
      <c r="I62" s="99">
        <v>44561</v>
      </c>
      <c r="J62" s="11"/>
      <c r="K62" s="11"/>
    </row>
    <row r="63" spans="1:11" x14ac:dyDescent="0.2">
      <c r="A63" s="79" t="s">
        <v>453</v>
      </c>
      <c r="B63" s="11">
        <v>501</v>
      </c>
      <c r="C63" s="11">
        <v>50107</v>
      </c>
      <c r="D63" s="79" t="s">
        <v>808</v>
      </c>
      <c r="E63" s="79" t="s">
        <v>2492</v>
      </c>
      <c r="F63" s="79" t="s">
        <v>2493</v>
      </c>
      <c r="G63" s="11" t="str">
        <f t="shared" si="0"/>
        <v>04901-Mỹ An 12 - từ: đầu - đến: cuối</v>
      </c>
      <c r="H63" s="99">
        <v>40909</v>
      </c>
      <c r="I63" s="99">
        <v>44561</v>
      </c>
      <c r="J63" s="11"/>
      <c r="K63" s="11"/>
    </row>
    <row r="64" spans="1:11" x14ac:dyDescent="0.2">
      <c r="A64" s="79" t="s">
        <v>453</v>
      </c>
      <c r="B64" s="11">
        <v>501</v>
      </c>
      <c r="C64" s="11">
        <v>50107</v>
      </c>
      <c r="D64" s="79" t="s">
        <v>810</v>
      </c>
      <c r="E64" s="79" t="s">
        <v>2494</v>
      </c>
      <c r="F64" s="79" t="s">
        <v>2495</v>
      </c>
      <c r="G64" s="11" t="str">
        <f t="shared" si="0"/>
        <v>05001-Mỹ An 14 - từ: đầu - đến: cuối</v>
      </c>
      <c r="H64" s="99">
        <v>40909</v>
      </c>
      <c r="I64" s="99">
        <v>44561</v>
      </c>
      <c r="J64" s="11"/>
      <c r="K64" s="11"/>
    </row>
    <row r="65" spans="1:11" x14ac:dyDescent="0.2">
      <c r="A65" s="79" t="s">
        <v>453</v>
      </c>
      <c r="B65" s="11">
        <v>501</v>
      </c>
      <c r="C65" s="11">
        <v>50107</v>
      </c>
      <c r="D65" s="79" t="s">
        <v>812</v>
      </c>
      <c r="E65" s="79" t="s">
        <v>2496</v>
      </c>
      <c r="F65" s="79" t="s">
        <v>2497</v>
      </c>
      <c r="G65" s="11" t="str">
        <f t="shared" si="0"/>
        <v>05101-Mỹ An 15 - từ: đầu - đến: cuối</v>
      </c>
      <c r="H65" s="99">
        <v>40909</v>
      </c>
      <c r="I65" s="99">
        <v>44561</v>
      </c>
      <c r="J65" s="11"/>
      <c r="K65" s="11"/>
    </row>
    <row r="66" spans="1:11" x14ac:dyDescent="0.2">
      <c r="A66" s="79" t="s">
        <v>453</v>
      </c>
      <c r="B66" s="11">
        <v>501</v>
      </c>
      <c r="C66" s="11">
        <v>50107</v>
      </c>
      <c r="D66" s="79" t="s">
        <v>814</v>
      </c>
      <c r="E66" s="79" t="s">
        <v>2498</v>
      </c>
      <c r="F66" s="79" t="s">
        <v>2499</v>
      </c>
      <c r="G66" s="11" t="str">
        <f t="shared" ref="G66:G129" si="1">E66&amp;"-"&amp;F66</f>
        <v>05201-Mỹ An 16 - từ: đầu - đến: cuối</v>
      </c>
      <c r="H66" s="99">
        <v>40909</v>
      </c>
      <c r="I66" s="99">
        <v>44561</v>
      </c>
      <c r="J66" s="11"/>
      <c r="K66" s="11"/>
    </row>
    <row r="67" spans="1:11" x14ac:dyDescent="0.2">
      <c r="A67" s="79" t="s">
        <v>453</v>
      </c>
      <c r="B67" s="11">
        <v>501</v>
      </c>
      <c r="C67" s="11">
        <v>50107</v>
      </c>
      <c r="D67" s="79" t="s">
        <v>816</v>
      </c>
      <c r="E67" s="79" t="s">
        <v>2500</v>
      </c>
      <c r="F67" s="79" t="s">
        <v>2501</v>
      </c>
      <c r="G67" s="11" t="str">
        <f t="shared" si="1"/>
        <v>05301-Mỹ An 17 - từ: đầu - đến: cuối</v>
      </c>
      <c r="H67" s="99">
        <v>40909</v>
      </c>
      <c r="I67" s="99">
        <v>44561</v>
      </c>
      <c r="J67" s="11"/>
      <c r="K67" s="11"/>
    </row>
    <row r="68" spans="1:11" x14ac:dyDescent="0.2">
      <c r="A68" s="79" t="s">
        <v>453</v>
      </c>
      <c r="B68" s="11">
        <v>501</v>
      </c>
      <c r="C68" s="11">
        <v>50107</v>
      </c>
      <c r="D68" s="79" t="s">
        <v>818</v>
      </c>
      <c r="E68" s="79" t="s">
        <v>2502</v>
      </c>
      <c r="F68" s="79" t="s">
        <v>2503</v>
      </c>
      <c r="G68" s="11" t="str">
        <f t="shared" si="1"/>
        <v>05401-Mỹ An 18 - từ: đầu - đến: cuối</v>
      </c>
      <c r="H68" s="99">
        <v>40909</v>
      </c>
      <c r="I68" s="99">
        <v>44561</v>
      </c>
      <c r="J68" s="11"/>
      <c r="K68" s="11"/>
    </row>
    <row r="69" spans="1:11" x14ac:dyDescent="0.2">
      <c r="A69" s="79" t="s">
        <v>453</v>
      </c>
      <c r="B69" s="11">
        <v>501</v>
      </c>
      <c r="C69" s="11">
        <v>50107</v>
      </c>
      <c r="D69" s="79" t="s">
        <v>820</v>
      </c>
      <c r="E69" s="79" t="s">
        <v>2504</v>
      </c>
      <c r="F69" s="79" t="s">
        <v>2505</v>
      </c>
      <c r="G69" s="11" t="str">
        <f t="shared" si="1"/>
        <v>05501-Mỹ An 19 - từ: đầu - đến: cuối</v>
      </c>
      <c r="H69" s="99">
        <v>40909</v>
      </c>
      <c r="I69" s="99">
        <v>44561</v>
      </c>
      <c r="J69" s="11"/>
      <c r="K69" s="11"/>
    </row>
    <row r="70" spans="1:11" x14ac:dyDescent="0.2">
      <c r="A70" s="79" t="s">
        <v>453</v>
      </c>
      <c r="B70" s="11">
        <v>501</v>
      </c>
      <c r="C70" s="11">
        <v>50107</v>
      </c>
      <c r="D70" s="79" t="s">
        <v>822</v>
      </c>
      <c r="E70" s="79" t="s">
        <v>2506</v>
      </c>
      <c r="F70" s="79" t="s">
        <v>2507</v>
      </c>
      <c r="G70" s="11" t="str">
        <f t="shared" si="1"/>
        <v>05601-Mỹ An 20 - từ: đầu - đến: cuối</v>
      </c>
      <c r="H70" s="99">
        <v>40909</v>
      </c>
      <c r="I70" s="99">
        <v>44561</v>
      </c>
      <c r="J70" s="11"/>
      <c r="K70" s="11"/>
    </row>
    <row r="71" spans="1:11" x14ac:dyDescent="0.2">
      <c r="A71" s="79" t="s">
        <v>453</v>
      </c>
      <c r="B71" s="11">
        <v>501</v>
      </c>
      <c r="C71" s="11">
        <v>50107</v>
      </c>
      <c r="D71" s="79" t="s">
        <v>824</v>
      </c>
      <c r="E71" s="79" t="s">
        <v>2508</v>
      </c>
      <c r="F71" s="79" t="s">
        <v>2509</v>
      </c>
      <c r="G71" s="11" t="str">
        <f t="shared" si="1"/>
        <v>05701-Mỹ An 21 - từ: đầu - đến: cuối</v>
      </c>
      <c r="H71" s="99">
        <v>40909</v>
      </c>
      <c r="I71" s="99">
        <v>44561</v>
      </c>
      <c r="J71" s="11"/>
      <c r="K71" s="11"/>
    </row>
    <row r="72" spans="1:11" x14ac:dyDescent="0.2">
      <c r="A72" s="79" t="s">
        <v>453</v>
      </c>
      <c r="B72" s="11">
        <v>501</v>
      </c>
      <c r="C72" s="11">
        <v>50107</v>
      </c>
      <c r="D72" s="79" t="s">
        <v>826</v>
      </c>
      <c r="E72" s="79" t="s">
        <v>2510</v>
      </c>
      <c r="F72" s="79" t="s">
        <v>2511</v>
      </c>
      <c r="G72" s="11" t="str">
        <f t="shared" si="1"/>
        <v>05801-Mỹ An 22 - từ: đầu - đến: cuối</v>
      </c>
      <c r="H72" s="99">
        <v>40909</v>
      </c>
      <c r="I72" s="99">
        <v>44561</v>
      </c>
      <c r="J72" s="11"/>
      <c r="K72" s="11"/>
    </row>
    <row r="73" spans="1:11" x14ac:dyDescent="0.2">
      <c r="A73" s="79" t="s">
        <v>453</v>
      </c>
      <c r="B73" s="11">
        <v>501</v>
      </c>
      <c r="C73" s="11">
        <v>50107</v>
      </c>
      <c r="D73" s="79" t="s">
        <v>828</v>
      </c>
      <c r="E73" s="79" t="s">
        <v>2512</v>
      </c>
      <c r="F73" s="79" t="s">
        <v>2513</v>
      </c>
      <c r="G73" s="11" t="str">
        <f t="shared" si="1"/>
        <v>05901-Mỹ An 23 - từ: đầu - đến: cuối</v>
      </c>
      <c r="H73" s="99">
        <v>40909</v>
      </c>
      <c r="I73" s="99">
        <v>44561</v>
      </c>
      <c r="J73" s="11"/>
      <c r="K73" s="11"/>
    </row>
    <row r="74" spans="1:11" x14ac:dyDescent="0.2">
      <c r="A74" s="79" t="s">
        <v>453</v>
      </c>
      <c r="B74" s="11">
        <v>501</v>
      </c>
      <c r="C74" s="11">
        <v>50107</v>
      </c>
      <c r="D74" s="79" t="s">
        <v>830</v>
      </c>
      <c r="E74" s="79" t="s">
        <v>2514</v>
      </c>
      <c r="F74" s="79" t="s">
        <v>2515</v>
      </c>
      <c r="G74" s="11" t="str">
        <f t="shared" si="1"/>
        <v>06001-Mỹ An 24 - từ: đầu - đến: cuối</v>
      </c>
      <c r="H74" s="99">
        <v>40909</v>
      </c>
      <c r="I74" s="99">
        <v>44561</v>
      </c>
      <c r="J74" s="11"/>
      <c r="K74" s="11"/>
    </row>
    <row r="75" spans="1:11" x14ac:dyDescent="0.2">
      <c r="A75" s="79" t="s">
        <v>453</v>
      </c>
      <c r="B75" s="11">
        <v>501</v>
      </c>
      <c r="C75" s="11">
        <v>50107</v>
      </c>
      <c r="D75" s="79" t="s">
        <v>832</v>
      </c>
      <c r="E75" s="79" t="s">
        <v>2516</v>
      </c>
      <c r="F75" s="79" t="s">
        <v>2517</v>
      </c>
      <c r="G75" s="11" t="str">
        <f t="shared" si="1"/>
        <v>06101-Mỹ An 25 - từ: đầu - đến: cuối</v>
      </c>
      <c r="H75" s="99">
        <v>40909</v>
      </c>
      <c r="I75" s="99">
        <v>44561</v>
      </c>
      <c r="J75" s="11"/>
      <c r="K75" s="11"/>
    </row>
    <row r="76" spans="1:11" x14ac:dyDescent="0.2">
      <c r="A76" s="79" t="s">
        <v>453</v>
      </c>
      <c r="B76" s="11">
        <v>501</v>
      </c>
      <c r="C76" s="11">
        <v>50107</v>
      </c>
      <c r="D76" s="79" t="s">
        <v>834</v>
      </c>
      <c r="E76" s="79" t="s">
        <v>2518</v>
      </c>
      <c r="F76" s="79" t="s">
        <v>2519</v>
      </c>
      <c r="G76" s="11" t="str">
        <f t="shared" si="1"/>
        <v>06201-Ngô Thì Sĩ - từ: đầu - đến: cuối</v>
      </c>
      <c r="H76" s="99">
        <v>40909</v>
      </c>
      <c r="I76" s="99">
        <v>44561</v>
      </c>
      <c r="J76" s="11"/>
      <c r="K76" s="11"/>
    </row>
    <row r="77" spans="1:11" x14ac:dyDescent="0.2">
      <c r="A77" s="79" t="s">
        <v>453</v>
      </c>
      <c r="B77" s="11">
        <v>501</v>
      </c>
      <c r="C77" s="11">
        <v>50107</v>
      </c>
      <c r="D77" s="79" t="s">
        <v>834</v>
      </c>
      <c r="E77" s="79" t="s">
        <v>2520</v>
      </c>
      <c r="F77" s="79" t="s">
        <v>2521</v>
      </c>
      <c r="G77" s="11" t="str">
        <f t="shared" si="1"/>
        <v>06202- - Đoạn từ Võ Nguyên Giáp đến đường Lê Quang Đạo</v>
      </c>
      <c r="H77" s="99"/>
      <c r="I77" s="99">
        <v>44561</v>
      </c>
      <c r="J77" s="11"/>
      <c r="K77" s="11"/>
    </row>
    <row r="78" spans="1:11" x14ac:dyDescent="0.2">
      <c r="A78" s="79" t="s">
        <v>453</v>
      </c>
      <c r="B78" s="11">
        <v>501</v>
      </c>
      <c r="C78" s="11">
        <v>50107</v>
      </c>
      <c r="D78" s="79" t="s">
        <v>834</v>
      </c>
      <c r="E78" s="79" t="s">
        <v>2522</v>
      </c>
      <c r="F78" s="79" t="s">
        <v>2523</v>
      </c>
      <c r="G78" s="11" t="str">
        <f t="shared" si="1"/>
        <v>06203- - Đoạn từ Lê Quang Đạo đến Châu Thị Vĩnh Tế</v>
      </c>
      <c r="H78" s="99"/>
      <c r="I78" s="99">
        <v>44561</v>
      </c>
      <c r="J78" s="11"/>
      <c r="K78" s="11"/>
    </row>
    <row r="79" spans="1:11" x14ac:dyDescent="0.2">
      <c r="A79" s="79" t="s">
        <v>453</v>
      </c>
      <c r="B79" s="11">
        <v>501</v>
      </c>
      <c r="C79" s="11">
        <v>50107</v>
      </c>
      <c r="D79" s="79" t="s">
        <v>836</v>
      </c>
      <c r="E79" s="79" t="s">
        <v>2524</v>
      </c>
      <c r="F79" s="79" t="s">
        <v>2525</v>
      </c>
      <c r="G79" s="11" t="str">
        <f t="shared" si="1"/>
        <v>06301-Ngũ Hành Sơn - từ: đầu - đến: cuối</v>
      </c>
      <c r="H79" s="99">
        <v>40909</v>
      </c>
      <c r="I79" s="99">
        <v>44561</v>
      </c>
      <c r="J79" s="11"/>
      <c r="K79" s="11"/>
    </row>
    <row r="80" spans="1:11" x14ac:dyDescent="0.2">
      <c r="A80" s="79" t="s">
        <v>453</v>
      </c>
      <c r="B80" s="11">
        <v>501</v>
      </c>
      <c r="C80" s="11">
        <v>50107</v>
      </c>
      <c r="D80" s="79" t="s">
        <v>838</v>
      </c>
      <c r="E80" s="79" t="s">
        <v>2526</v>
      </c>
      <c r="F80" s="79" t="s">
        <v>2527</v>
      </c>
      <c r="G80" s="11" t="str">
        <f t="shared" si="1"/>
        <v>06401-Nguyễn Tư Giản - từ: đầu - đến: cuối</v>
      </c>
      <c r="H80" s="99">
        <v>40909</v>
      </c>
      <c r="I80" s="99">
        <v>44561</v>
      </c>
      <c r="J80" s="11"/>
      <c r="K80" s="11"/>
    </row>
    <row r="81" spans="1:11" x14ac:dyDescent="0.2">
      <c r="A81" s="79" t="s">
        <v>453</v>
      </c>
      <c r="B81" s="11">
        <v>501</v>
      </c>
      <c r="C81" s="11">
        <v>50107</v>
      </c>
      <c r="D81" s="79" t="s">
        <v>840</v>
      </c>
      <c r="E81" s="79" t="s">
        <v>2528</v>
      </c>
      <c r="F81" s="79" t="s">
        <v>2529</v>
      </c>
      <c r="G81" s="11" t="str">
        <f t="shared" si="1"/>
        <v>06501-Nguyễn Văn Thoại - từ: đầu - đến: cuối</v>
      </c>
      <c r="H81" s="99">
        <v>40909</v>
      </c>
      <c r="I81" s="99">
        <v>44561</v>
      </c>
      <c r="J81" s="11"/>
      <c r="K81" s="11"/>
    </row>
    <row r="82" spans="1:11" x14ac:dyDescent="0.2">
      <c r="A82" s="79" t="s">
        <v>453</v>
      </c>
      <c r="B82" s="11">
        <v>501</v>
      </c>
      <c r="C82" s="11">
        <v>50107</v>
      </c>
      <c r="D82" s="79" t="s">
        <v>840</v>
      </c>
      <c r="E82" s="79" t="s">
        <v>2530</v>
      </c>
      <c r="F82" s="79" t="s">
        <v>2531</v>
      </c>
      <c r="G82" s="11" t="str">
        <f t="shared" si="1"/>
        <v>06502- - Đoạn từ Ngô Quyền đến Thủ Khoa Huân</v>
      </c>
      <c r="H82" s="99"/>
      <c r="I82" s="99">
        <v>44561</v>
      </c>
      <c r="J82" s="11"/>
      <c r="K82" s="11"/>
    </row>
    <row r="83" spans="1:11" x14ac:dyDescent="0.2">
      <c r="A83" s="79" t="s">
        <v>453</v>
      </c>
      <c r="B83" s="11">
        <v>501</v>
      </c>
      <c r="C83" s="11">
        <v>50107</v>
      </c>
      <c r="D83" s="79" t="s">
        <v>840</v>
      </c>
      <c r="E83" s="79" t="s">
        <v>2532</v>
      </c>
      <c r="F83" s="79" t="s">
        <v>2533</v>
      </c>
      <c r="G83" s="11" t="str">
        <f t="shared" si="1"/>
        <v>06503- - Đoạn từ Thủ Khoa Huân đến Lê Quang Đạo</v>
      </c>
      <c r="H83" s="99"/>
      <c r="I83" s="99">
        <v>44561</v>
      </c>
      <c r="J83" s="11"/>
      <c r="K83" s="11"/>
    </row>
    <row r="84" spans="1:11" x14ac:dyDescent="0.2">
      <c r="A84" s="79" t="s">
        <v>453</v>
      </c>
      <c r="B84" s="11">
        <v>501</v>
      </c>
      <c r="C84" s="11">
        <v>50107</v>
      </c>
      <c r="D84" s="79" t="s">
        <v>840</v>
      </c>
      <c r="E84" s="79" t="s">
        <v>2534</v>
      </c>
      <c r="F84" s="79" t="s">
        <v>2535</v>
      </c>
      <c r="G84" s="11" t="str">
        <f t="shared" si="1"/>
        <v>06504- - Đoạn từ Lê Quang Đạo đến Võ Nguyên Giáp</v>
      </c>
      <c r="H84" s="99"/>
      <c r="I84" s="99">
        <v>44561</v>
      </c>
      <c r="J84" s="11"/>
      <c r="K84" s="11"/>
    </row>
    <row r="85" spans="1:11" x14ac:dyDescent="0.2">
      <c r="A85" s="79" t="s">
        <v>453</v>
      </c>
      <c r="B85" s="11">
        <v>501</v>
      </c>
      <c r="C85" s="11">
        <v>50107</v>
      </c>
      <c r="D85" s="79" t="s">
        <v>842</v>
      </c>
      <c r="E85" s="79" t="s">
        <v>2536</v>
      </c>
      <c r="F85" s="79" t="s">
        <v>2537</v>
      </c>
      <c r="G85" s="11" t="str">
        <f t="shared" si="1"/>
        <v>06601-Nguyễn Văn Trỗi - từ: Địa phận quận NHS - đến: cuối</v>
      </c>
      <c r="H85" s="99">
        <v>40909</v>
      </c>
      <c r="I85" s="99">
        <v>44561</v>
      </c>
      <c r="J85" s="11"/>
      <c r="K85" s="11"/>
    </row>
    <row r="86" spans="1:11" x14ac:dyDescent="0.2">
      <c r="A86" s="79" t="s">
        <v>453</v>
      </c>
      <c r="B86" s="11">
        <v>501</v>
      </c>
      <c r="C86" s="11">
        <v>50107</v>
      </c>
      <c r="D86" s="79" t="s">
        <v>844</v>
      </c>
      <c r="E86" s="79" t="s">
        <v>2538</v>
      </c>
      <c r="F86" s="79" t="s">
        <v>2539</v>
      </c>
      <c r="G86" s="11" t="str">
        <f t="shared" si="1"/>
        <v>06701-Phạm Hữu Kính - từ: đầu - đến: cuối</v>
      </c>
      <c r="H86" s="99">
        <v>40909</v>
      </c>
      <c r="I86" s="99">
        <v>44561</v>
      </c>
      <c r="J86" s="11"/>
      <c r="K86" s="11"/>
    </row>
    <row r="87" spans="1:11" x14ac:dyDescent="0.2">
      <c r="A87" s="79" t="s">
        <v>453</v>
      </c>
      <c r="B87" s="11">
        <v>501</v>
      </c>
      <c r="C87" s="11">
        <v>50107</v>
      </c>
      <c r="D87" s="79" t="s">
        <v>846</v>
      </c>
      <c r="E87" s="79" t="s">
        <v>2540</v>
      </c>
      <c r="F87" s="79" t="s">
        <v>2541</v>
      </c>
      <c r="G87" s="11" t="str">
        <f t="shared" si="1"/>
        <v>06801-Phan Hành Sơn - từ: đầu - đến: cuối</v>
      </c>
      <c r="H87" s="99">
        <v>40909</v>
      </c>
      <c r="I87" s="99">
        <v>44561</v>
      </c>
      <c r="J87" s="11"/>
      <c r="K87" s="11"/>
    </row>
    <row r="88" spans="1:11" x14ac:dyDescent="0.2">
      <c r="A88" s="79" t="s">
        <v>453</v>
      </c>
      <c r="B88" s="11">
        <v>501</v>
      </c>
      <c r="C88" s="11">
        <v>50107</v>
      </c>
      <c r="D88" s="79" t="s">
        <v>848</v>
      </c>
      <c r="E88" s="79" t="s">
        <v>2542</v>
      </c>
      <c r="F88" s="79" t="s">
        <v>2543</v>
      </c>
      <c r="G88" s="11" t="str">
        <f t="shared" si="1"/>
        <v>06901-Phan Thúc Duyện - từ: đầu - đến: cuối</v>
      </c>
      <c r="H88" s="99">
        <v>40909</v>
      </c>
      <c r="I88" s="99">
        <v>44561</v>
      </c>
      <c r="J88" s="11"/>
      <c r="K88" s="11"/>
    </row>
    <row r="89" spans="1:11" x14ac:dyDescent="0.2">
      <c r="A89" s="79" t="s">
        <v>453</v>
      </c>
      <c r="B89" s="11">
        <v>501</v>
      </c>
      <c r="C89" s="11">
        <v>50107</v>
      </c>
      <c r="D89" s="79" t="s">
        <v>850</v>
      </c>
      <c r="E89" s="79" t="s">
        <v>2544</v>
      </c>
      <c r="F89" s="79" t="s">
        <v>2545</v>
      </c>
      <c r="G89" s="11" t="str">
        <f t="shared" si="1"/>
        <v>07001-Phan Tứ - từ: đầu - đến: cuối</v>
      </c>
      <c r="H89" s="99">
        <v>40909</v>
      </c>
      <c r="I89" s="99">
        <v>44561</v>
      </c>
      <c r="J89" s="11"/>
      <c r="K89" s="11"/>
    </row>
    <row r="90" spans="1:11" x14ac:dyDescent="0.2">
      <c r="A90" s="79" t="s">
        <v>453</v>
      </c>
      <c r="B90" s="11">
        <v>501</v>
      </c>
      <c r="C90" s="11">
        <v>50107</v>
      </c>
      <c r="D90" s="79" t="s">
        <v>852</v>
      </c>
      <c r="E90" s="79" t="s">
        <v>2546</v>
      </c>
      <c r="F90" s="79" t="s">
        <v>2547</v>
      </c>
      <c r="G90" s="11" t="str">
        <f t="shared" si="1"/>
        <v>07101-Tôn Thất Thiệp - từ: đầu - đến: cuối</v>
      </c>
      <c r="H90" s="99">
        <v>40909</v>
      </c>
      <c r="I90" s="99">
        <v>44561</v>
      </c>
      <c r="J90" s="11"/>
      <c r="K90" s="11"/>
    </row>
    <row r="91" spans="1:11" x14ac:dyDescent="0.2">
      <c r="A91" s="79" t="s">
        <v>453</v>
      </c>
      <c r="B91" s="11">
        <v>501</v>
      </c>
      <c r="C91" s="11">
        <v>50107</v>
      </c>
      <c r="D91" s="79" t="s">
        <v>854</v>
      </c>
      <c r="E91" s="79" t="s">
        <v>2548</v>
      </c>
      <c r="F91" s="79" t="s">
        <v>2549</v>
      </c>
      <c r="G91" s="11" t="str">
        <f t="shared" si="1"/>
        <v>07201-Trần Khánh Dư - từ: đầu - đến: cuối</v>
      </c>
      <c r="H91" s="99">
        <v>40909</v>
      </c>
      <c r="I91" s="99">
        <v>44561</v>
      </c>
      <c r="J91" s="11"/>
      <c r="K91" s="11"/>
    </row>
    <row r="92" spans="1:11" x14ac:dyDescent="0.2">
      <c r="A92" s="79" t="s">
        <v>453</v>
      </c>
      <c r="B92" s="11">
        <v>501</v>
      </c>
      <c r="C92" s="11">
        <v>50107</v>
      </c>
      <c r="D92" s="79" t="s">
        <v>856</v>
      </c>
      <c r="E92" s="79" t="s">
        <v>2550</v>
      </c>
      <c r="F92" s="79" t="s">
        <v>2551</v>
      </c>
      <c r="G92" s="11" t="str">
        <f t="shared" si="1"/>
        <v>07301-Trần Thị Lý - từ: Địa phận quận NHS - đến: cuối</v>
      </c>
      <c r="H92" s="99">
        <v>40909</v>
      </c>
      <c r="I92" s="99">
        <v>44561</v>
      </c>
      <c r="J92" s="11"/>
      <c r="K92" s="11"/>
    </row>
    <row r="93" spans="1:11" x14ac:dyDescent="0.2">
      <c r="A93" s="79" t="s">
        <v>453</v>
      </c>
      <c r="B93" s="11">
        <v>501</v>
      </c>
      <c r="C93" s="11">
        <v>50107</v>
      </c>
      <c r="D93" s="79" t="s">
        <v>858</v>
      </c>
      <c r="E93" s="79" t="s">
        <v>2552</v>
      </c>
      <c r="F93" s="79" t="s">
        <v>2553</v>
      </c>
      <c r="G93" s="11" t="str">
        <f t="shared" si="1"/>
        <v>07401-Trần Văn Dư - từ: đầu - đến: cuối</v>
      </c>
      <c r="H93" s="99">
        <v>40909</v>
      </c>
      <c r="I93" s="99">
        <v>44561</v>
      </c>
      <c r="J93" s="11"/>
      <c r="K93" s="11"/>
    </row>
    <row r="94" spans="1:11" x14ac:dyDescent="0.2">
      <c r="A94" s="79" t="s">
        <v>453</v>
      </c>
      <c r="B94" s="11">
        <v>501</v>
      </c>
      <c r="C94" s="11">
        <v>50107</v>
      </c>
      <c r="D94" s="79" t="s">
        <v>860</v>
      </c>
      <c r="E94" s="79" t="s">
        <v>2554</v>
      </c>
      <c r="F94" s="79" t="s">
        <v>2555</v>
      </c>
      <c r="G94" s="11" t="str">
        <f t="shared" si="1"/>
        <v>07501-Võ Như Hưng - từ: đầu - đến: cuối</v>
      </c>
      <c r="H94" s="99">
        <v>40909</v>
      </c>
      <c r="I94" s="99">
        <v>44561</v>
      </c>
      <c r="J94" s="11"/>
      <c r="K94" s="11"/>
    </row>
    <row r="95" spans="1:11" x14ac:dyDescent="0.2">
      <c r="A95" s="79" t="s">
        <v>453</v>
      </c>
      <c r="B95" s="11">
        <v>501</v>
      </c>
      <c r="C95" s="11">
        <v>50107</v>
      </c>
      <c r="D95" s="79" t="s">
        <v>862</v>
      </c>
      <c r="E95" s="79" t="s">
        <v>2556</v>
      </c>
      <c r="F95" s="79" t="s">
        <v>2557</v>
      </c>
      <c r="G95" s="11" t="str">
        <f t="shared" si="1"/>
        <v>07601-Đường Q.hoạch MA-KM - đường 3,5m</v>
      </c>
      <c r="H95" s="99">
        <v>40909</v>
      </c>
      <c r="I95" s="99">
        <v>44561</v>
      </c>
      <c r="J95" s="11"/>
      <c r="K95" s="11"/>
    </row>
    <row r="96" spans="1:11" x14ac:dyDescent="0.2">
      <c r="A96" s="79" t="s">
        <v>453</v>
      </c>
      <c r="B96" s="11">
        <v>501</v>
      </c>
      <c r="C96" s="11">
        <v>50107</v>
      </c>
      <c r="D96" s="79" t="s">
        <v>862</v>
      </c>
      <c r="E96" s="79" t="s">
        <v>2558</v>
      </c>
      <c r="F96" s="79" t="s">
        <v>2559</v>
      </c>
      <c r="G96" s="11" t="str">
        <f t="shared" si="1"/>
        <v>07602-Đường Q.hoạch MA-KM - đường 3,5mx2</v>
      </c>
      <c r="H96" s="99">
        <v>40909</v>
      </c>
      <c r="I96" s="99">
        <v>44561</v>
      </c>
      <c r="J96" s="11"/>
      <c r="K96" s="11"/>
    </row>
    <row r="97" spans="1:11" x14ac:dyDescent="0.2">
      <c r="A97" s="79" t="s">
        <v>453</v>
      </c>
      <c r="B97" s="11">
        <v>501</v>
      </c>
      <c r="C97" s="11">
        <v>50107</v>
      </c>
      <c r="D97" s="79" t="s">
        <v>862</v>
      </c>
      <c r="E97" s="79" t="s">
        <v>2560</v>
      </c>
      <c r="F97" s="79" t="s">
        <v>2561</v>
      </c>
      <c r="G97" s="11" t="str">
        <f t="shared" si="1"/>
        <v>07603-Đường Q.hoạch MA-KM - đường 5,5m</v>
      </c>
      <c r="H97" s="99">
        <v>40909</v>
      </c>
      <c r="I97" s="99">
        <v>44561</v>
      </c>
      <c r="J97" s="11"/>
      <c r="K97" s="11"/>
    </row>
    <row r="98" spans="1:11" x14ac:dyDescent="0.2">
      <c r="A98" s="79" t="s">
        <v>453</v>
      </c>
      <c r="B98" s="11">
        <v>501</v>
      </c>
      <c r="C98" s="11">
        <v>50107</v>
      </c>
      <c r="D98" s="79" t="s">
        <v>862</v>
      </c>
      <c r="E98" s="79" t="s">
        <v>2562</v>
      </c>
      <c r="F98" s="79" t="s">
        <v>2563</v>
      </c>
      <c r="G98" s="11" t="str">
        <f t="shared" si="1"/>
        <v>07604-Đường Q.hoạch MA-KM - đường 5,5mx2</v>
      </c>
      <c r="H98" s="99">
        <v>40909</v>
      </c>
      <c r="I98" s="99">
        <v>44561</v>
      </c>
      <c r="J98" s="11"/>
      <c r="K98" s="11"/>
    </row>
    <row r="99" spans="1:11" x14ac:dyDescent="0.2">
      <c r="A99" s="79" t="s">
        <v>453</v>
      </c>
      <c r="B99" s="11">
        <v>501</v>
      </c>
      <c r="C99" s="11">
        <v>50107</v>
      </c>
      <c r="D99" s="79" t="s">
        <v>862</v>
      </c>
      <c r="E99" s="79" t="s">
        <v>2564</v>
      </c>
      <c r="F99" s="79" t="s">
        <v>2565</v>
      </c>
      <c r="G99" s="11" t="str">
        <f t="shared" si="1"/>
        <v>07605-Đường Q.hoạch MA-KM - đường 7,5m</v>
      </c>
      <c r="H99" s="99">
        <v>40909</v>
      </c>
      <c r="I99" s="99">
        <v>44561</v>
      </c>
      <c r="J99" s="11"/>
      <c r="K99" s="11"/>
    </row>
    <row r="100" spans="1:11" x14ac:dyDescent="0.2">
      <c r="A100" s="79" t="s">
        <v>453</v>
      </c>
      <c r="B100" s="11">
        <v>501</v>
      </c>
      <c r="C100" s="11">
        <v>50107</v>
      </c>
      <c r="D100" s="79" t="s">
        <v>862</v>
      </c>
      <c r="E100" s="79" t="s">
        <v>2566</v>
      </c>
      <c r="F100" s="79" t="s">
        <v>2567</v>
      </c>
      <c r="G100" s="11" t="str">
        <f t="shared" si="1"/>
        <v>07606-Đường Q.hoạch MA-KM - đường 7,5mx2</v>
      </c>
      <c r="H100" s="99">
        <v>40909</v>
      </c>
      <c r="I100" s="99">
        <v>44561</v>
      </c>
      <c r="J100" s="11"/>
      <c r="K100" s="11"/>
    </row>
    <row r="101" spans="1:11" x14ac:dyDescent="0.2">
      <c r="A101" s="79" t="s">
        <v>453</v>
      </c>
      <c r="B101" s="11">
        <v>501</v>
      </c>
      <c r="C101" s="11">
        <v>50107</v>
      </c>
      <c r="D101" s="79" t="s">
        <v>862</v>
      </c>
      <c r="E101" s="79" t="s">
        <v>2568</v>
      </c>
      <c r="F101" s="79" t="s">
        <v>2569</v>
      </c>
      <c r="G101" s="11" t="str">
        <f t="shared" si="1"/>
        <v>07607-Đường Q.hoạch MA-KM - đường 10,5m</v>
      </c>
      <c r="H101" s="99">
        <v>40909</v>
      </c>
      <c r="I101" s="99">
        <v>44561</v>
      </c>
      <c r="J101" s="11"/>
      <c r="K101" s="11"/>
    </row>
    <row r="102" spans="1:11" x14ac:dyDescent="0.2">
      <c r="A102" s="79" t="s">
        <v>453</v>
      </c>
      <c r="B102" s="11">
        <v>501</v>
      </c>
      <c r="C102" s="11">
        <v>50107</v>
      </c>
      <c r="D102" s="79" t="s">
        <v>862</v>
      </c>
      <c r="E102" s="79" t="s">
        <v>2570</v>
      </c>
      <c r="F102" s="79" t="s">
        <v>2571</v>
      </c>
      <c r="G102" s="11" t="str">
        <f t="shared" si="1"/>
        <v>07608-Đường Q.hoạch MA-KM - đường 10,5mx2</v>
      </c>
      <c r="H102" s="99">
        <v>40909</v>
      </c>
      <c r="I102" s="99">
        <v>44561</v>
      </c>
      <c r="J102" s="11"/>
      <c r="K102" s="11"/>
    </row>
    <row r="103" spans="1:11" x14ac:dyDescent="0.2">
      <c r="A103" s="79" t="s">
        <v>453</v>
      </c>
      <c r="B103" s="11">
        <v>501</v>
      </c>
      <c r="C103" s="11">
        <v>50107</v>
      </c>
      <c r="D103" s="79" t="s">
        <v>862</v>
      </c>
      <c r="E103" s="79" t="s">
        <v>2572</v>
      </c>
      <c r="F103" s="79" t="s">
        <v>2573</v>
      </c>
      <c r="G103" s="11" t="str">
        <f t="shared" si="1"/>
        <v>07609-Đường Q.hoạch MA-KM - đường 15m</v>
      </c>
      <c r="H103" s="99">
        <v>40909</v>
      </c>
      <c r="I103" s="99">
        <v>44561</v>
      </c>
      <c r="J103" s="11"/>
      <c r="K103" s="11"/>
    </row>
    <row r="104" spans="1:11" x14ac:dyDescent="0.2">
      <c r="A104" s="79" t="s">
        <v>453</v>
      </c>
      <c r="B104" s="11">
        <v>501</v>
      </c>
      <c r="C104" s="11">
        <v>50107</v>
      </c>
      <c r="D104" s="79" t="s">
        <v>864</v>
      </c>
      <c r="E104" s="79" t="s">
        <v>2574</v>
      </c>
      <c r="F104" s="79" t="s">
        <v>2575</v>
      </c>
      <c r="G104" s="11" t="str">
        <f t="shared" si="1"/>
        <v>07701-Đất ĐT-Vị trí 2 - Kiệt rộng 4.5m trở lên</v>
      </c>
      <c r="H104" s="99">
        <v>40909</v>
      </c>
      <c r="I104" s="99">
        <v>44561</v>
      </c>
      <c r="J104" s="11"/>
      <c r="K104" s="11"/>
    </row>
    <row r="105" spans="1:11" x14ac:dyDescent="0.2">
      <c r="A105" s="79" t="s">
        <v>453</v>
      </c>
      <c r="B105" s="11">
        <v>501</v>
      </c>
      <c r="C105" s="11">
        <v>50107</v>
      </c>
      <c r="D105" s="79" t="s">
        <v>864</v>
      </c>
      <c r="E105" s="79" t="s">
        <v>2576</v>
      </c>
      <c r="F105" s="79" t="s">
        <v>2575</v>
      </c>
      <c r="G105" s="11" t="str">
        <f t="shared" si="1"/>
        <v>07702-Đất ĐT-Vị trí 2 - Kiệt rộng 4.5m trở lên</v>
      </c>
      <c r="H105" s="99">
        <v>40909</v>
      </c>
      <c r="I105" s="99">
        <v>44561</v>
      </c>
      <c r="J105" s="11"/>
      <c r="K105" s="11"/>
    </row>
    <row r="106" spans="1:11" x14ac:dyDescent="0.2">
      <c r="A106" s="79" t="s">
        <v>453</v>
      </c>
      <c r="B106" s="11">
        <v>501</v>
      </c>
      <c r="C106" s="11">
        <v>50107</v>
      </c>
      <c r="D106" s="79" t="s">
        <v>864</v>
      </c>
      <c r="E106" s="79" t="s">
        <v>2577</v>
      </c>
      <c r="F106" s="79" t="s">
        <v>2575</v>
      </c>
      <c r="G106" s="11" t="str">
        <f t="shared" si="1"/>
        <v>07703-Đất ĐT-Vị trí 2 - Kiệt rộng 4.5m trở lên</v>
      </c>
      <c r="H106" s="99">
        <v>40909</v>
      </c>
      <c r="I106" s="99">
        <v>44561</v>
      </c>
      <c r="J106" s="11"/>
      <c r="K106" s="11"/>
    </row>
    <row r="107" spans="1:11" x14ac:dyDescent="0.2">
      <c r="A107" s="79" t="s">
        <v>453</v>
      </c>
      <c r="B107" s="11">
        <v>501</v>
      </c>
      <c r="C107" s="11">
        <v>50107</v>
      </c>
      <c r="D107" s="79" t="s">
        <v>866</v>
      </c>
      <c r="E107" s="79" t="s">
        <v>2578</v>
      </c>
      <c r="F107" s="79" t="s">
        <v>2579</v>
      </c>
      <c r="G107" s="11" t="str">
        <f t="shared" si="1"/>
        <v>07801-Đất ĐT-Vị trí 3 - Kiệt rộng từ 3 m đến dưới 4.5m</v>
      </c>
      <c r="H107" s="99">
        <v>40909</v>
      </c>
      <c r="I107" s="99">
        <v>44561</v>
      </c>
      <c r="J107" s="11"/>
      <c r="K107" s="11"/>
    </row>
    <row r="108" spans="1:11" x14ac:dyDescent="0.2">
      <c r="A108" s="79" t="s">
        <v>453</v>
      </c>
      <c r="B108" s="11">
        <v>501</v>
      </c>
      <c r="C108" s="11">
        <v>50107</v>
      </c>
      <c r="D108" s="79" t="s">
        <v>866</v>
      </c>
      <c r="E108" s="79" t="s">
        <v>2580</v>
      </c>
      <c r="F108" s="79" t="s">
        <v>2579</v>
      </c>
      <c r="G108" s="11" t="str">
        <f t="shared" si="1"/>
        <v>07802-Đất ĐT-Vị trí 3 - Kiệt rộng từ 3 m đến dưới 4.5m</v>
      </c>
      <c r="H108" s="99">
        <v>40909</v>
      </c>
      <c r="I108" s="99">
        <v>44561</v>
      </c>
      <c r="J108" s="11"/>
      <c r="K108" s="11"/>
    </row>
    <row r="109" spans="1:11" x14ac:dyDescent="0.2">
      <c r="A109" s="79" t="s">
        <v>453</v>
      </c>
      <c r="B109" s="11">
        <v>501</v>
      </c>
      <c r="C109" s="11">
        <v>50107</v>
      </c>
      <c r="D109" s="79" t="s">
        <v>866</v>
      </c>
      <c r="E109" s="79" t="s">
        <v>2581</v>
      </c>
      <c r="F109" s="79" t="s">
        <v>2579</v>
      </c>
      <c r="G109" s="11" t="str">
        <f t="shared" si="1"/>
        <v>07803-Đất ĐT-Vị trí 3 - Kiệt rộng từ 3 m đến dưới 4.5m</v>
      </c>
      <c r="H109" s="99">
        <v>40909</v>
      </c>
      <c r="I109" s="99">
        <v>44561</v>
      </c>
      <c r="J109" s="11"/>
      <c r="K109" s="11"/>
    </row>
    <row r="110" spans="1:11" x14ac:dyDescent="0.2">
      <c r="A110" s="79" t="s">
        <v>453</v>
      </c>
      <c r="B110" s="11">
        <v>501</v>
      </c>
      <c r="C110" s="11">
        <v>50107</v>
      </c>
      <c r="D110" s="79" t="s">
        <v>868</v>
      </c>
      <c r="E110" s="79" t="s">
        <v>2582</v>
      </c>
      <c r="F110" s="79" t="s">
        <v>2583</v>
      </c>
      <c r="G110" s="11" t="str">
        <f t="shared" si="1"/>
        <v>07901-Đất ĐT-Vị trí 4 - Kiệt rộng từ 1.7 m đến dưới 3m</v>
      </c>
      <c r="H110" s="99">
        <v>40909</v>
      </c>
      <c r="I110" s="99">
        <v>44561</v>
      </c>
      <c r="J110" s="11"/>
      <c r="K110" s="11"/>
    </row>
    <row r="111" spans="1:11" x14ac:dyDescent="0.2">
      <c r="A111" s="79" t="s">
        <v>453</v>
      </c>
      <c r="B111" s="11">
        <v>501</v>
      </c>
      <c r="C111" s="11">
        <v>50107</v>
      </c>
      <c r="D111" s="79" t="s">
        <v>868</v>
      </c>
      <c r="E111" s="79" t="s">
        <v>2584</v>
      </c>
      <c r="F111" s="79" t="s">
        <v>2583</v>
      </c>
      <c r="G111" s="11" t="str">
        <f t="shared" si="1"/>
        <v>07902-Đất ĐT-Vị trí 4 - Kiệt rộng từ 1.7 m đến dưới 3m</v>
      </c>
      <c r="H111" s="99">
        <v>40909</v>
      </c>
      <c r="I111" s="99">
        <v>44561</v>
      </c>
      <c r="J111" s="11"/>
      <c r="K111" s="11"/>
    </row>
    <row r="112" spans="1:11" x14ac:dyDescent="0.2">
      <c r="A112" s="79" t="s">
        <v>453</v>
      </c>
      <c r="B112" s="11">
        <v>501</v>
      </c>
      <c r="C112" s="11">
        <v>50107</v>
      </c>
      <c r="D112" s="79" t="s">
        <v>868</v>
      </c>
      <c r="E112" s="79" t="s">
        <v>2585</v>
      </c>
      <c r="F112" s="79" t="s">
        <v>2583</v>
      </c>
      <c r="G112" s="11" t="str">
        <f t="shared" si="1"/>
        <v>07903-Đất ĐT-Vị trí 4 - Kiệt rộng từ 1.7 m đến dưới 3m</v>
      </c>
      <c r="H112" s="99">
        <v>40909</v>
      </c>
      <c r="I112" s="99">
        <v>44561</v>
      </c>
      <c r="J112" s="11"/>
      <c r="K112" s="11"/>
    </row>
    <row r="113" spans="1:11" x14ac:dyDescent="0.2">
      <c r="A113" s="79" t="s">
        <v>453</v>
      </c>
      <c r="B113" s="11">
        <v>501</v>
      </c>
      <c r="C113" s="11">
        <v>50107</v>
      </c>
      <c r="D113" s="79" t="s">
        <v>870</v>
      </c>
      <c r="E113" s="79" t="s">
        <v>2586</v>
      </c>
      <c r="F113" s="79" t="s">
        <v>2587</v>
      </c>
      <c r="G113" s="11" t="str">
        <f t="shared" si="1"/>
        <v>08001-Đất ĐT-Vị trí 5 - Kiệt rộng dưới 1.7 m</v>
      </c>
      <c r="H113" s="99">
        <v>40909</v>
      </c>
      <c r="I113" s="99">
        <v>44561</v>
      </c>
      <c r="J113" s="11"/>
      <c r="K113" s="11"/>
    </row>
    <row r="114" spans="1:11" x14ac:dyDescent="0.2">
      <c r="A114" s="79" t="s">
        <v>453</v>
      </c>
      <c r="B114" s="11">
        <v>501</v>
      </c>
      <c r="C114" s="11">
        <v>50107</v>
      </c>
      <c r="D114" s="79" t="s">
        <v>870</v>
      </c>
      <c r="E114" s="79" t="s">
        <v>2588</v>
      </c>
      <c r="F114" s="79" t="s">
        <v>2587</v>
      </c>
      <c r="G114" s="11" t="str">
        <f t="shared" si="1"/>
        <v>08002-Đất ĐT-Vị trí 5 - Kiệt rộng dưới 1.7 m</v>
      </c>
      <c r="H114" s="99">
        <v>40909</v>
      </c>
      <c r="I114" s="99">
        <v>44561</v>
      </c>
      <c r="J114" s="11"/>
      <c r="K114" s="11"/>
    </row>
    <row r="115" spans="1:11" x14ac:dyDescent="0.2">
      <c r="A115" s="79" t="s">
        <v>453</v>
      </c>
      <c r="B115" s="11">
        <v>501</v>
      </c>
      <c r="C115" s="11">
        <v>50107</v>
      </c>
      <c r="D115" s="79" t="s">
        <v>870</v>
      </c>
      <c r="E115" s="79" t="s">
        <v>2589</v>
      </c>
      <c r="F115" s="79" t="s">
        <v>2587</v>
      </c>
      <c r="G115" s="11" t="str">
        <f t="shared" si="1"/>
        <v>08003-Đất ĐT-Vị trí 5 - Kiệt rộng dưới 1.7 m</v>
      </c>
      <c r="H115" s="99">
        <v>40909</v>
      </c>
      <c r="I115" s="99">
        <v>44561</v>
      </c>
      <c r="J115" s="11"/>
      <c r="K115" s="11"/>
    </row>
    <row r="116" spans="1:11" x14ac:dyDescent="0.2">
      <c r="A116" s="79" t="s">
        <v>453</v>
      </c>
      <c r="B116" s="11">
        <v>501</v>
      </c>
      <c r="C116" s="11">
        <v>50107</v>
      </c>
      <c r="D116" s="79" t="s">
        <v>872</v>
      </c>
      <c r="E116" s="79" t="s">
        <v>2590</v>
      </c>
      <c r="F116" s="79" t="s">
        <v>2591</v>
      </c>
      <c r="G116" s="11" t="str">
        <f t="shared" si="1"/>
        <v>08101-Bùi Tá Hán - từ: đầu - đến: cuối</v>
      </c>
      <c r="H116" s="99">
        <v>40909</v>
      </c>
      <c r="I116" s="99">
        <v>44561</v>
      </c>
      <c r="J116" s="11"/>
      <c r="K116" s="11"/>
    </row>
    <row r="117" spans="1:11" x14ac:dyDescent="0.2">
      <c r="A117" s="79" t="s">
        <v>453</v>
      </c>
      <c r="B117" s="11">
        <v>501</v>
      </c>
      <c r="C117" s="11">
        <v>50107</v>
      </c>
      <c r="D117" s="79" t="s">
        <v>874</v>
      </c>
      <c r="E117" s="79" t="s">
        <v>2592</v>
      </c>
      <c r="F117" s="79" t="s">
        <v>2593</v>
      </c>
      <c r="G117" s="11" t="str">
        <f t="shared" si="1"/>
        <v>08201-Hoàng Trọng Mậu - từ: đầu - đến: cuối</v>
      </c>
      <c r="H117" s="99">
        <v>40909</v>
      </c>
      <c r="I117" s="99">
        <v>44561</v>
      </c>
      <c r="J117" s="11"/>
      <c r="K117" s="11"/>
    </row>
    <row r="118" spans="1:11" x14ac:dyDescent="0.2">
      <c r="A118" s="79" t="s">
        <v>453</v>
      </c>
      <c r="B118" s="11">
        <v>501</v>
      </c>
      <c r="C118" s="11">
        <v>50107</v>
      </c>
      <c r="D118" s="79" t="s">
        <v>876</v>
      </c>
      <c r="E118" s="79" t="s">
        <v>2594</v>
      </c>
      <c r="F118" s="79" t="s">
        <v>2595</v>
      </c>
      <c r="G118" s="11" t="str">
        <f t="shared" si="1"/>
        <v>08301-Hoàng Văn Hòe - từ: đầu - đến: cuối</v>
      </c>
      <c r="H118" s="99">
        <v>40909</v>
      </c>
      <c r="I118" s="99">
        <v>44561</v>
      </c>
      <c r="J118" s="11"/>
      <c r="K118" s="11"/>
    </row>
    <row r="119" spans="1:11" x14ac:dyDescent="0.2">
      <c r="A119" s="79" t="s">
        <v>453</v>
      </c>
      <c r="B119" s="11">
        <v>501</v>
      </c>
      <c r="C119" s="11">
        <v>50107</v>
      </c>
      <c r="D119" s="79" t="s">
        <v>876</v>
      </c>
      <c r="E119" s="79" t="s">
        <v>2596</v>
      </c>
      <c r="F119" s="79" t="s">
        <v>2597</v>
      </c>
      <c r="G119" s="11" t="str">
        <f t="shared" si="1"/>
        <v>08302- - Đoạn từ Bùi Tá Hán đến Nguyễn Đình Chiểu</v>
      </c>
      <c r="H119" s="99"/>
      <c r="I119" s="99">
        <v>44561</v>
      </c>
      <c r="J119" s="11"/>
      <c r="K119" s="11"/>
    </row>
    <row r="120" spans="1:11" x14ac:dyDescent="0.2">
      <c r="A120" s="79" t="s">
        <v>453</v>
      </c>
      <c r="B120" s="11">
        <v>501</v>
      </c>
      <c r="C120" s="11">
        <v>50107</v>
      </c>
      <c r="D120" s="79" t="s">
        <v>876</v>
      </c>
      <c r="E120" s="79" t="s">
        <v>2598</v>
      </c>
      <c r="F120" s="79" t="s">
        <v>2599</v>
      </c>
      <c r="G120" s="11" t="str">
        <f t="shared" si="1"/>
        <v>08303- - Đoạn còn lại</v>
      </c>
      <c r="H120" s="99"/>
      <c r="I120" s="99">
        <v>44561</v>
      </c>
      <c r="J120" s="11"/>
      <c r="K120" s="11"/>
    </row>
    <row r="121" spans="1:11" x14ac:dyDescent="0.2">
      <c r="A121" s="79" t="s">
        <v>453</v>
      </c>
      <c r="B121" s="11">
        <v>501</v>
      </c>
      <c r="C121" s="11">
        <v>50107</v>
      </c>
      <c r="D121" s="79" t="s">
        <v>878</v>
      </c>
      <c r="E121" s="79" t="s">
        <v>2600</v>
      </c>
      <c r="F121" s="79" t="s">
        <v>2601</v>
      </c>
      <c r="G121" s="11" t="str">
        <f t="shared" si="1"/>
        <v>08401-K20 - từ: Lê Văn Hiến - đến: Nguyễn Đình Chiểu</v>
      </c>
      <c r="H121" s="99">
        <v>40909</v>
      </c>
      <c r="I121" s="99">
        <v>44561</v>
      </c>
      <c r="J121" s="11"/>
      <c r="K121" s="11"/>
    </row>
    <row r="122" spans="1:11" x14ac:dyDescent="0.2">
      <c r="A122" s="79" t="s">
        <v>453</v>
      </c>
      <c r="B122" s="11">
        <v>501</v>
      </c>
      <c r="C122" s="11">
        <v>50107</v>
      </c>
      <c r="D122" s="79" t="s">
        <v>880</v>
      </c>
      <c r="E122" s="79" t="s">
        <v>2602</v>
      </c>
      <c r="F122" s="79" t="s">
        <v>2603</v>
      </c>
      <c r="G122" s="11" t="str">
        <f t="shared" si="1"/>
        <v>08501-Lê Văn Tâm - từ: đầu - đến: cuối</v>
      </c>
      <c r="H122" s="99">
        <v>40909</v>
      </c>
      <c r="I122" s="99">
        <v>44561</v>
      </c>
      <c r="J122" s="11"/>
      <c r="K122" s="11"/>
    </row>
    <row r="123" spans="1:11" x14ac:dyDescent="0.2">
      <c r="A123" s="79" t="s">
        <v>453</v>
      </c>
      <c r="B123" s="11">
        <v>501</v>
      </c>
      <c r="C123" s="11">
        <v>50107</v>
      </c>
      <c r="D123" s="79" t="s">
        <v>882</v>
      </c>
      <c r="E123" s="79" t="s">
        <v>2604</v>
      </c>
      <c r="F123" s="79" t="s">
        <v>2605</v>
      </c>
      <c r="G123" s="11" t="str">
        <f t="shared" si="1"/>
        <v>08601-Nguyễn Đình Chiểu - từ: Lê Văn Hiến - đến: giáp đường vào kho xi măng</v>
      </c>
      <c r="H123" s="99">
        <v>40909</v>
      </c>
      <c r="I123" s="99">
        <v>44561</v>
      </c>
      <c r="J123" s="11"/>
      <c r="K123" s="11"/>
    </row>
    <row r="124" spans="1:11" x14ac:dyDescent="0.2">
      <c r="A124" s="79" t="s">
        <v>453</v>
      </c>
      <c r="B124" s="11">
        <v>501</v>
      </c>
      <c r="C124" s="11">
        <v>50107</v>
      </c>
      <c r="D124" s="79" t="s">
        <v>882</v>
      </c>
      <c r="E124" s="79" t="s">
        <v>2606</v>
      </c>
      <c r="F124" s="79" t="s">
        <v>2607</v>
      </c>
      <c r="G124" s="11" t="str">
        <f t="shared" si="1"/>
        <v>08602-Nguyễn Đình Chiểu - từ: Đoạn còn lại - đến: cuối</v>
      </c>
      <c r="H124" s="99">
        <v>40909</v>
      </c>
      <c r="I124" s="99">
        <v>44561</v>
      </c>
      <c r="J124" s="11"/>
      <c r="K124" s="11"/>
    </row>
    <row r="125" spans="1:11" x14ac:dyDescent="0.2">
      <c r="A125" s="79" t="s">
        <v>453</v>
      </c>
      <c r="B125" s="11">
        <v>501</v>
      </c>
      <c r="C125" s="11">
        <v>50107</v>
      </c>
      <c r="D125" s="79" t="s">
        <v>882</v>
      </c>
      <c r="E125" s="79" t="s">
        <v>2608</v>
      </c>
      <c r="F125" s="79" t="s">
        <v>2609</v>
      </c>
      <c r="G125" s="11" t="str">
        <f t="shared" si="1"/>
        <v>08603- - Đoạn từ Lê Văn Hiến đến Đa Mặn 7</v>
      </c>
      <c r="H125" s="99"/>
      <c r="I125" s="99">
        <v>44561</v>
      </c>
      <c r="J125" s="11"/>
      <c r="K125" s="11"/>
    </row>
    <row r="126" spans="1:11" x14ac:dyDescent="0.2">
      <c r="A126" s="79" t="s">
        <v>453</v>
      </c>
      <c r="B126" s="11">
        <v>501</v>
      </c>
      <c r="C126" s="11">
        <v>50107</v>
      </c>
      <c r="D126" s="79" t="s">
        <v>882</v>
      </c>
      <c r="E126" s="79" t="s">
        <v>2610</v>
      </c>
      <c r="F126" s="79" t="s">
        <v>2599</v>
      </c>
      <c r="G126" s="11" t="str">
        <f t="shared" si="1"/>
        <v>08604- - Đoạn còn lại</v>
      </c>
      <c r="H126" s="99"/>
      <c r="I126" s="99">
        <v>44561</v>
      </c>
      <c r="J126" s="11"/>
      <c r="K126" s="11"/>
    </row>
    <row r="127" spans="1:11" x14ac:dyDescent="0.2">
      <c r="A127" s="79" t="s">
        <v>453</v>
      </c>
      <c r="B127" s="11">
        <v>501</v>
      </c>
      <c r="C127" s="11">
        <v>50107</v>
      </c>
      <c r="D127" s="79" t="s">
        <v>884</v>
      </c>
      <c r="E127" s="79" t="s">
        <v>2611</v>
      </c>
      <c r="F127" s="79" t="s">
        <v>2612</v>
      </c>
      <c r="G127" s="11" t="str">
        <f t="shared" si="1"/>
        <v>08701-Nguyễn Đình Trân - từ: đầu - đến: cuối</v>
      </c>
      <c r="H127" s="99">
        <v>40909</v>
      </c>
      <c r="I127" s="99">
        <v>44561</v>
      </c>
      <c r="J127" s="11"/>
      <c r="K127" s="11"/>
    </row>
    <row r="128" spans="1:11" x14ac:dyDescent="0.2">
      <c r="A128" s="79" t="s">
        <v>453</v>
      </c>
      <c r="B128" s="11">
        <v>501</v>
      </c>
      <c r="C128" s="11">
        <v>50107</v>
      </c>
      <c r="D128" s="79" t="s">
        <v>886</v>
      </c>
      <c r="E128" s="79" t="s">
        <v>2613</v>
      </c>
      <c r="F128" s="79" t="s">
        <v>2614</v>
      </c>
      <c r="G128" s="11" t="str">
        <f t="shared" si="1"/>
        <v>08801-Nguyễn Khắc Viện - từ: đầu - đến: cuối</v>
      </c>
      <c r="H128" s="99">
        <v>40909</v>
      </c>
      <c r="I128" s="99">
        <v>44561</v>
      </c>
      <c r="J128" s="11"/>
      <c r="K128" s="11"/>
    </row>
    <row r="129" spans="1:11" x14ac:dyDescent="0.2">
      <c r="A129" s="79" t="s">
        <v>453</v>
      </c>
      <c r="B129" s="11">
        <v>501</v>
      </c>
      <c r="C129" s="11">
        <v>50107</v>
      </c>
      <c r="D129" s="79" t="s">
        <v>888</v>
      </c>
      <c r="E129" s="79" t="s">
        <v>2615</v>
      </c>
      <c r="F129" s="79" t="s">
        <v>2616</v>
      </c>
      <c r="G129" s="11" t="str">
        <f t="shared" si="1"/>
        <v>08901-Trần Hoành - từ: Lê Văn Hiến - đến: Nguyễn Đình Chiểu</v>
      </c>
      <c r="H129" s="99">
        <v>40909</v>
      </c>
      <c r="I129" s="99">
        <v>44561</v>
      </c>
      <c r="J129" s="11"/>
      <c r="K129" s="11"/>
    </row>
    <row r="130" spans="1:11" x14ac:dyDescent="0.2">
      <c r="A130" s="79" t="s">
        <v>453</v>
      </c>
      <c r="B130" s="11">
        <v>501</v>
      </c>
      <c r="C130" s="11">
        <v>50107</v>
      </c>
      <c r="D130" s="79" t="s">
        <v>890</v>
      </c>
      <c r="E130" s="79" t="s">
        <v>2617</v>
      </c>
      <c r="F130" s="79" t="s">
        <v>2618</v>
      </c>
      <c r="G130" s="11" t="str">
        <f t="shared" ref="G130:G193" si="2">E130&amp;"-"&amp;F130</f>
        <v>09001-Trương Văn Hiến - từ: đầu - đến: cuối</v>
      </c>
      <c r="H130" s="99">
        <v>40909</v>
      </c>
      <c r="I130" s="99">
        <v>44561</v>
      </c>
      <c r="J130" s="11"/>
      <c r="K130" s="11"/>
    </row>
    <row r="131" spans="1:11" x14ac:dyDescent="0.2">
      <c r="A131" s="79" t="s">
        <v>453</v>
      </c>
      <c r="B131" s="11">
        <v>501</v>
      </c>
      <c r="C131" s="11">
        <v>50107</v>
      </c>
      <c r="D131" s="79" t="s">
        <v>892</v>
      </c>
      <c r="E131" s="79" t="s">
        <v>2619</v>
      </c>
      <c r="F131" s="79" t="s">
        <v>2620</v>
      </c>
      <c r="G131" s="11" t="str">
        <f t="shared" si="2"/>
        <v>09101-Vũ Duy Đoán - từ: đầu - đến: cuối</v>
      </c>
      <c r="H131" s="99">
        <v>40909</v>
      </c>
      <c r="I131" s="99">
        <v>44561</v>
      </c>
      <c r="J131" s="11"/>
      <c r="K131" s="11"/>
    </row>
    <row r="132" spans="1:11" x14ac:dyDescent="0.2">
      <c r="A132" s="79" t="s">
        <v>453</v>
      </c>
      <c r="B132" s="11">
        <v>501</v>
      </c>
      <c r="C132" s="11">
        <v>50107</v>
      </c>
      <c r="D132" s="79" t="s">
        <v>894</v>
      </c>
      <c r="E132" s="79" t="s">
        <v>2621</v>
      </c>
      <c r="F132" s="79" t="s">
        <v>895</v>
      </c>
      <c r="G132" s="11" t="str">
        <f t="shared" si="2"/>
        <v>09201-Yersin - từ: đầu - đến: cuối</v>
      </c>
      <c r="H132" s="99">
        <v>40909</v>
      </c>
      <c r="I132" s="99">
        <v>44561</v>
      </c>
      <c r="J132" s="11"/>
      <c r="K132" s="11"/>
    </row>
    <row r="133" spans="1:11" x14ac:dyDescent="0.2">
      <c r="A133" s="79" t="s">
        <v>453</v>
      </c>
      <c r="B133" s="11">
        <v>501</v>
      </c>
      <c r="C133" s="11">
        <v>50107</v>
      </c>
      <c r="D133" s="79" t="s">
        <v>896</v>
      </c>
      <c r="E133" s="79" t="s">
        <v>2622</v>
      </c>
      <c r="F133" s="79" t="s">
        <v>2623</v>
      </c>
      <c r="G133" s="11" t="str">
        <f t="shared" si="2"/>
        <v>09301-Trường Sa - từ: Từ Hồ Xuân Hương - đến: đến đường 45m thuộc địa bàn Khuê Mỹ</v>
      </c>
      <c r="H133" s="99">
        <v>40909</v>
      </c>
      <c r="I133" s="99">
        <v>44561</v>
      </c>
      <c r="J133" s="11"/>
      <c r="K133" s="11"/>
    </row>
    <row r="134" spans="1:11" x14ac:dyDescent="0.2">
      <c r="A134" s="79" t="s">
        <v>453</v>
      </c>
      <c r="B134" s="11">
        <v>501</v>
      </c>
      <c r="C134" s="11">
        <v>50107</v>
      </c>
      <c r="D134" s="79" t="s">
        <v>896</v>
      </c>
      <c r="E134" s="79" t="s">
        <v>2624</v>
      </c>
      <c r="F134" s="79" t="s">
        <v>2625</v>
      </c>
      <c r="G134" s="11" t="str">
        <f t="shared" si="2"/>
        <v>09302-Trường Sa - từ: Đoạn còn lại - đến: hết phường Hòa Hải</v>
      </c>
      <c r="H134" s="99">
        <v>40909</v>
      </c>
      <c r="I134" s="99">
        <v>44561</v>
      </c>
      <c r="J134" s="11"/>
      <c r="K134" s="11"/>
    </row>
    <row r="135" spans="1:11" x14ac:dyDescent="0.2">
      <c r="A135" s="79" t="s">
        <v>453</v>
      </c>
      <c r="B135" s="11">
        <v>501</v>
      </c>
      <c r="C135" s="11">
        <v>50107</v>
      </c>
      <c r="D135" s="79" t="s">
        <v>898</v>
      </c>
      <c r="E135" s="79" t="s">
        <v>2626</v>
      </c>
      <c r="F135" s="79" t="s">
        <v>2627</v>
      </c>
      <c r="G135" s="11" t="str">
        <f t="shared" si="2"/>
        <v>09401-Lê Văn Hiến - từ: Từ Hồ Xuân Hương - đến: đến đường 45m bên cạnh trung tâm hành chính quận NHS</v>
      </c>
      <c r="H135" s="99">
        <v>40909</v>
      </c>
      <c r="I135" s="99">
        <v>44561</v>
      </c>
      <c r="J135" s="11"/>
      <c r="K135" s="11"/>
    </row>
    <row r="136" spans="1:11" x14ac:dyDescent="0.2">
      <c r="A136" s="79" t="s">
        <v>453</v>
      </c>
      <c r="B136" s="11">
        <v>501</v>
      </c>
      <c r="C136" s="11">
        <v>50107</v>
      </c>
      <c r="D136" s="79" t="s">
        <v>898</v>
      </c>
      <c r="E136" s="79" t="s">
        <v>2628</v>
      </c>
      <c r="F136" s="79" t="s">
        <v>2629</v>
      </c>
      <c r="G136" s="11" t="str">
        <f t="shared" si="2"/>
        <v>09402-Lê Văn Hiến - từ: Từ đường 45m bên cạnh trung tâm HC quận - đến: đến Trần Đại Nghĩa</v>
      </c>
      <c r="H136" s="99">
        <v>40909</v>
      </c>
      <c r="I136" s="99">
        <v>44561</v>
      </c>
      <c r="J136" s="11"/>
      <c r="K136" s="11"/>
    </row>
    <row r="137" spans="1:11" x14ac:dyDescent="0.2">
      <c r="A137" s="79" t="s">
        <v>453</v>
      </c>
      <c r="B137" s="11">
        <v>501</v>
      </c>
      <c r="C137" s="11">
        <v>50107</v>
      </c>
      <c r="D137" s="79" t="s">
        <v>898</v>
      </c>
      <c r="E137" s="79" t="s">
        <v>2630</v>
      </c>
      <c r="F137" s="79" t="s">
        <v>2631</v>
      </c>
      <c r="G137" s="11" t="str">
        <f t="shared" si="2"/>
        <v>09403- - Đoạn từ Hồ Xuân Hương đến Trần Hoành</v>
      </c>
      <c r="H137" s="99"/>
      <c r="I137" s="99">
        <v>44561</v>
      </c>
      <c r="J137" s="11"/>
      <c r="K137" s="11"/>
    </row>
    <row r="138" spans="1:11" x14ac:dyDescent="0.2">
      <c r="A138" s="79" t="s">
        <v>453</v>
      </c>
      <c r="B138" s="11">
        <v>501</v>
      </c>
      <c r="C138" s="11">
        <v>50107</v>
      </c>
      <c r="D138" s="79" t="s">
        <v>898</v>
      </c>
      <c r="E138" s="79" t="s">
        <v>2632</v>
      </c>
      <c r="F138" s="79" t="s">
        <v>2633</v>
      </c>
      <c r="G138" s="11" t="str">
        <f t="shared" si="2"/>
        <v>09404- - Đoạn từ Trần Hoành đến Minh Mạng</v>
      </c>
      <c r="H138" s="99"/>
      <c r="I138" s="99">
        <v>44561</v>
      </c>
      <c r="J138" s="11"/>
      <c r="K138" s="11"/>
    </row>
    <row r="139" spans="1:11" x14ac:dyDescent="0.2">
      <c r="A139" s="79" t="s">
        <v>453</v>
      </c>
      <c r="B139" s="11">
        <v>501</v>
      </c>
      <c r="C139" s="11">
        <v>50107</v>
      </c>
      <c r="D139" s="79" t="s">
        <v>898</v>
      </c>
      <c r="E139" s="79" t="s">
        <v>2634</v>
      </c>
      <c r="F139" s="79" t="s">
        <v>2635</v>
      </c>
      <c r="G139" s="11" t="str">
        <f t="shared" si="2"/>
        <v>09405- - Đoạn từ Minh Mạng đến Trần Đại Nghĩa</v>
      </c>
      <c r="H139" s="99"/>
      <c r="I139" s="99">
        <v>44561</v>
      </c>
      <c r="J139" s="11"/>
      <c r="K139" s="11"/>
    </row>
    <row r="140" spans="1:11" x14ac:dyDescent="0.2">
      <c r="A140" s="79" t="s">
        <v>453</v>
      </c>
      <c r="B140" s="11">
        <v>501</v>
      </c>
      <c r="C140" s="11">
        <v>50107</v>
      </c>
      <c r="D140" s="79" t="s">
        <v>900</v>
      </c>
      <c r="E140" s="79" t="s">
        <v>2636</v>
      </c>
      <c r="F140" s="79" t="s">
        <v>2637</v>
      </c>
      <c r="G140" s="11" t="str">
        <f t="shared" si="2"/>
        <v>09501-An Nông - từ: đầu - đến: cuối</v>
      </c>
      <c r="H140" s="99">
        <v>40909</v>
      </c>
      <c r="I140" s="99">
        <v>44561</v>
      </c>
      <c r="J140" s="11"/>
      <c r="K140" s="11"/>
    </row>
    <row r="141" spans="1:11" x14ac:dyDescent="0.2">
      <c r="A141" s="79" t="s">
        <v>453</v>
      </c>
      <c r="B141" s="11">
        <v>501</v>
      </c>
      <c r="C141" s="11">
        <v>50107</v>
      </c>
      <c r="D141" s="79" t="s">
        <v>902</v>
      </c>
      <c r="E141" s="79" t="s">
        <v>2638</v>
      </c>
      <c r="F141" s="79" t="s">
        <v>2639</v>
      </c>
      <c r="G141" s="11" t="str">
        <f t="shared" si="2"/>
        <v>09601-ấp Bắc - từ: đầu - đến: cuối</v>
      </c>
      <c r="H141" s="99">
        <v>40909</v>
      </c>
      <c r="I141" s="99">
        <v>44561</v>
      </c>
      <c r="J141" s="11"/>
      <c r="K141" s="11"/>
    </row>
    <row r="142" spans="1:11" x14ac:dyDescent="0.2">
      <c r="A142" s="79" t="s">
        <v>453</v>
      </c>
      <c r="B142" s="11">
        <v>501</v>
      </c>
      <c r="C142" s="11">
        <v>50107</v>
      </c>
      <c r="D142" s="79" t="s">
        <v>904</v>
      </c>
      <c r="E142" s="79" t="s">
        <v>2640</v>
      </c>
      <c r="F142" s="79" t="s">
        <v>2641</v>
      </c>
      <c r="G142" s="11" t="str">
        <f t="shared" si="2"/>
        <v>09701-Bà Bang Nhãn - từ: Lê Văn Hiến - đến: Sơn Thủy-Đa Mặn</v>
      </c>
      <c r="H142" s="99">
        <v>40909</v>
      </c>
      <c r="I142" s="99">
        <v>44561</v>
      </c>
      <c r="J142" s="11"/>
      <c r="K142" s="11"/>
    </row>
    <row r="143" spans="1:11" x14ac:dyDescent="0.2">
      <c r="A143" s="79" t="s">
        <v>453</v>
      </c>
      <c r="B143" s="11">
        <v>501</v>
      </c>
      <c r="C143" s="11">
        <v>50107</v>
      </c>
      <c r="D143" s="79" t="s">
        <v>904</v>
      </c>
      <c r="E143" s="79" t="s">
        <v>2642</v>
      </c>
      <c r="F143" s="79" t="s">
        <v>2643</v>
      </c>
      <c r="G143" s="11" t="str">
        <f t="shared" si="2"/>
        <v>09702-Từ đầu đến cuối</v>
      </c>
      <c r="H143" s="99"/>
      <c r="I143" s="99">
        <v>44561</v>
      </c>
      <c r="J143" s="11"/>
      <c r="K143" s="11"/>
    </row>
    <row r="144" spans="1:11" x14ac:dyDescent="0.2">
      <c r="A144" s="79" t="s">
        <v>453</v>
      </c>
      <c r="B144" s="11">
        <v>501</v>
      </c>
      <c r="C144" s="11">
        <v>50107</v>
      </c>
      <c r="D144" s="79" t="s">
        <v>906</v>
      </c>
      <c r="E144" s="79" t="s">
        <v>2644</v>
      </c>
      <c r="F144" s="79" t="s">
        <v>2645</v>
      </c>
      <c r="G144" s="11" t="str">
        <f t="shared" si="2"/>
        <v>09801-Bình Giã - từ: đầu - đến: cuối</v>
      </c>
      <c r="H144" s="99">
        <v>40909</v>
      </c>
      <c r="I144" s="99">
        <v>44561</v>
      </c>
      <c r="J144" s="11"/>
      <c r="K144" s="11"/>
    </row>
    <row r="145" spans="1:11" x14ac:dyDescent="0.2">
      <c r="A145" s="79" t="s">
        <v>453</v>
      </c>
      <c r="B145" s="11">
        <v>501</v>
      </c>
      <c r="C145" s="11">
        <v>50107</v>
      </c>
      <c r="D145" s="79" t="s">
        <v>485</v>
      </c>
      <c r="E145" s="79" t="s">
        <v>2646</v>
      </c>
      <c r="F145" s="79" t="s">
        <v>2647</v>
      </c>
      <c r="G145" s="11" t="str">
        <f t="shared" si="2"/>
        <v>09901-Bùi Thế Mỹ - từ: đầu - đến: cuối</v>
      </c>
      <c r="H145" s="99">
        <v>40909</v>
      </c>
      <c r="I145" s="99">
        <v>44561</v>
      </c>
      <c r="J145" s="11"/>
      <c r="K145" s="11"/>
    </row>
    <row r="146" spans="1:11" x14ac:dyDescent="0.2">
      <c r="A146" s="79" t="s">
        <v>453</v>
      </c>
      <c r="B146" s="11">
        <v>501</v>
      </c>
      <c r="C146" s="11">
        <v>50107</v>
      </c>
      <c r="D146" s="79" t="s">
        <v>909</v>
      </c>
      <c r="E146" s="79" t="s">
        <v>2648</v>
      </c>
      <c r="F146" s="79" t="s">
        <v>2649</v>
      </c>
      <c r="G146" s="11" t="str">
        <f t="shared" si="2"/>
        <v>10001-Các đường còn lại từ Lê Văn Hiến đi Sơn Thủy - Đường 5m trở lên</v>
      </c>
      <c r="H146" s="99">
        <v>40909</v>
      </c>
      <c r="I146" s="99">
        <v>44561</v>
      </c>
      <c r="J146" s="11"/>
      <c r="K146" s="11"/>
    </row>
    <row r="147" spans="1:11" x14ac:dyDescent="0.2">
      <c r="A147" s="79" t="s">
        <v>453</v>
      </c>
      <c r="B147" s="11">
        <v>501</v>
      </c>
      <c r="C147" s="11">
        <v>50107</v>
      </c>
      <c r="D147" s="79" t="s">
        <v>909</v>
      </c>
      <c r="E147" s="79" t="s">
        <v>2650</v>
      </c>
      <c r="F147" s="79" t="s">
        <v>2651</v>
      </c>
      <c r="G147" s="11" t="str">
        <f t="shared" si="2"/>
        <v>10002-Các đường còn lại từ Lê Văn Hiến đi Sơn Thủy - Đường từ 3,5m đến dưới 5m</v>
      </c>
      <c r="H147" s="99">
        <v>40909</v>
      </c>
      <c r="I147" s="99">
        <v>44561</v>
      </c>
      <c r="J147" s="11"/>
      <c r="K147" s="11"/>
    </row>
    <row r="148" spans="1:11" x14ac:dyDescent="0.2">
      <c r="A148" s="79" t="s">
        <v>453</v>
      </c>
      <c r="B148" s="11">
        <v>501</v>
      </c>
      <c r="C148" s="11">
        <v>50107</v>
      </c>
      <c r="D148" s="79" t="s">
        <v>909</v>
      </c>
      <c r="E148" s="79" t="s">
        <v>2652</v>
      </c>
      <c r="F148" s="79" t="s">
        <v>2653</v>
      </c>
      <c r="G148" s="11" t="str">
        <f t="shared" si="2"/>
        <v>10003-Các đường còn lại từ Lê Văn Hiến đi Sơn Thủy - Đường từ 2m đến dưới 3,5m</v>
      </c>
      <c r="H148" s="99">
        <v>40909</v>
      </c>
      <c r="I148" s="99">
        <v>44561</v>
      </c>
      <c r="J148" s="11"/>
      <c r="K148" s="11"/>
    </row>
    <row r="149" spans="1:11" x14ac:dyDescent="0.2">
      <c r="A149" s="79" t="s">
        <v>453</v>
      </c>
      <c r="B149" s="11">
        <v>501</v>
      </c>
      <c r="C149" s="11">
        <v>50107</v>
      </c>
      <c r="D149" s="79" t="s">
        <v>909</v>
      </c>
      <c r="E149" s="79" t="s">
        <v>2654</v>
      </c>
      <c r="F149" s="79" t="s">
        <v>2655</v>
      </c>
      <c r="G149" s="11" t="str">
        <f t="shared" si="2"/>
        <v>10004-Các đường còn lại từ Lê Văn Hiến đi Sơn Thủy - Đường dưới 2m</v>
      </c>
      <c r="H149" s="99">
        <v>40909</v>
      </c>
      <c r="I149" s="99">
        <v>44561</v>
      </c>
      <c r="J149" s="11"/>
      <c r="K149" s="11"/>
    </row>
    <row r="150" spans="1:11" x14ac:dyDescent="0.2">
      <c r="A150" s="79" t="s">
        <v>453</v>
      </c>
      <c r="B150" s="11">
        <v>501</v>
      </c>
      <c r="C150" s="11">
        <v>50107</v>
      </c>
      <c r="D150" s="79" t="s">
        <v>911</v>
      </c>
      <c r="E150" s="79" t="s">
        <v>2656</v>
      </c>
      <c r="F150" s="79" t="s">
        <v>2643</v>
      </c>
      <c r="G150" s="11" t="str">
        <f t="shared" si="2"/>
        <v>1000100-Từ đầu đến cuối</v>
      </c>
      <c r="H150" s="99"/>
      <c r="I150" s="99">
        <v>44561</v>
      </c>
      <c r="J150" s="11"/>
      <c r="K150" s="11"/>
    </row>
    <row r="151" spans="1:11" x14ac:dyDescent="0.2">
      <c r="A151" s="79" t="s">
        <v>453</v>
      </c>
      <c r="B151" s="11">
        <v>501</v>
      </c>
      <c r="C151" s="11">
        <v>50107</v>
      </c>
      <c r="D151" s="79" t="s">
        <v>913</v>
      </c>
      <c r="E151" s="79" t="s">
        <v>2657</v>
      </c>
      <c r="F151" s="79" t="s">
        <v>2643</v>
      </c>
      <c r="G151" s="11" t="str">
        <f t="shared" si="2"/>
        <v>1001100-Từ đầu đến cuối</v>
      </c>
      <c r="H151" s="99">
        <v>42914</v>
      </c>
      <c r="I151" s="99">
        <v>44561</v>
      </c>
      <c r="J151" s="11"/>
      <c r="K151" s="11"/>
    </row>
    <row r="152" spans="1:11" x14ac:dyDescent="0.2">
      <c r="A152" s="79" t="s">
        <v>453</v>
      </c>
      <c r="B152" s="11">
        <v>501</v>
      </c>
      <c r="C152" s="11">
        <v>50107</v>
      </c>
      <c r="D152" s="79" t="s">
        <v>915</v>
      </c>
      <c r="E152" s="79" t="s">
        <v>2658</v>
      </c>
      <c r="F152" s="79" t="s">
        <v>2643</v>
      </c>
      <c r="G152" s="11" t="str">
        <f t="shared" si="2"/>
        <v>1002100-Từ đầu đến cuối</v>
      </c>
      <c r="H152" s="99">
        <v>42914</v>
      </c>
      <c r="I152" s="99">
        <v>44561</v>
      </c>
      <c r="J152" s="11"/>
      <c r="K152" s="11"/>
    </row>
    <row r="153" spans="1:11" x14ac:dyDescent="0.2">
      <c r="A153" s="79" t="s">
        <v>453</v>
      </c>
      <c r="B153" s="11">
        <v>501</v>
      </c>
      <c r="C153" s="11">
        <v>50107</v>
      </c>
      <c r="D153" s="79" t="s">
        <v>917</v>
      </c>
      <c r="E153" s="79" t="s">
        <v>2659</v>
      </c>
      <c r="F153" s="79" t="s">
        <v>2643</v>
      </c>
      <c r="G153" s="11" t="str">
        <f t="shared" si="2"/>
        <v>1003100-Từ đầu đến cuối</v>
      </c>
      <c r="H153" s="99">
        <v>42914</v>
      </c>
      <c r="I153" s="99">
        <v>44561</v>
      </c>
      <c r="J153" s="11"/>
      <c r="K153" s="11"/>
    </row>
    <row r="154" spans="1:11" x14ac:dyDescent="0.2">
      <c r="A154" s="79" t="s">
        <v>453</v>
      </c>
      <c r="B154" s="11">
        <v>501</v>
      </c>
      <c r="C154" s="11">
        <v>50107</v>
      </c>
      <c r="D154" s="79" t="s">
        <v>919</v>
      </c>
      <c r="E154" s="79" t="s">
        <v>2660</v>
      </c>
      <c r="F154" s="79" t="s">
        <v>2661</v>
      </c>
      <c r="G154" s="11" t="str">
        <f t="shared" si="2"/>
        <v>1004100-Từ: đầu đến: cuối</v>
      </c>
      <c r="H154" s="99"/>
      <c r="I154" s="99">
        <v>44561</v>
      </c>
      <c r="J154" s="11"/>
      <c r="K154" s="11"/>
    </row>
    <row r="155" spans="1:11" x14ac:dyDescent="0.2">
      <c r="A155" s="79" t="s">
        <v>453</v>
      </c>
      <c r="B155" s="11">
        <v>501</v>
      </c>
      <c r="C155" s="11">
        <v>50107</v>
      </c>
      <c r="D155" s="79" t="s">
        <v>921</v>
      </c>
      <c r="E155" s="79" t="s">
        <v>2662</v>
      </c>
      <c r="F155" s="79" t="s">
        <v>2663</v>
      </c>
      <c r="G155" s="11" t="str">
        <f t="shared" si="2"/>
        <v>1005100-từ đầu đến cuối</v>
      </c>
      <c r="H155" s="99">
        <v>42914</v>
      </c>
      <c r="I155" s="99">
        <v>44561</v>
      </c>
      <c r="J155" s="11"/>
      <c r="K155" s="11"/>
    </row>
    <row r="156" spans="1:11" x14ac:dyDescent="0.2">
      <c r="A156" s="79" t="s">
        <v>453</v>
      </c>
      <c r="B156" s="11">
        <v>501</v>
      </c>
      <c r="C156" s="11">
        <v>50107</v>
      </c>
      <c r="D156" s="79" t="s">
        <v>923</v>
      </c>
      <c r="E156" s="79" t="s">
        <v>2664</v>
      </c>
      <c r="F156" s="79" t="s">
        <v>2643</v>
      </c>
      <c r="G156" s="11" t="str">
        <f t="shared" si="2"/>
        <v>1006100-Từ đầu đến cuối</v>
      </c>
      <c r="H156" s="99">
        <v>42736</v>
      </c>
      <c r="I156" s="99">
        <v>44561</v>
      </c>
      <c r="J156" s="11"/>
      <c r="K156" s="11"/>
    </row>
    <row r="157" spans="1:11" x14ac:dyDescent="0.2">
      <c r="A157" s="79" t="s">
        <v>453</v>
      </c>
      <c r="B157" s="11">
        <v>501</v>
      </c>
      <c r="C157" s="11">
        <v>50107</v>
      </c>
      <c r="D157" s="79" t="s">
        <v>925</v>
      </c>
      <c r="E157" s="79" t="s">
        <v>2665</v>
      </c>
      <c r="F157" s="79" t="s">
        <v>2643</v>
      </c>
      <c r="G157" s="11" t="str">
        <f t="shared" si="2"/>
        <v>1007100-Từ đầu đến cuối</v>
      </c>
      <c r="H157" s="99">
        <v>42736</v>
      </c>
      <c r="I157" s="99">
        <v>44561</v>
      </c>
      <c r="J157" s="11"/>
      <c r="K157" s="11"/>
    </row>
    <row r="158" spans="1:11" x14ac:dyDescent="0.2">
      <c r="A158" s="79" t="s">
        <v>453</v>
      </c>
      <c r="B158" s="11">
        <v>501</v>
      </c>
      <c r="C158" s="11">
        <v>50107</v>
      </c>
      <c r="D158" s="79" t="s">
        <v>927</v>
      </c>
      <c r="E158" s="79" t="s">
        <v>2666</v>
      </c>
      <c r="F158" s="79" t="s">
        <v>2643</v>
      </c>
      <c r="G158" s="11" t="str">
        <f t="shared" si="2"/>
        <v>1008100-Từ đầu đến cuối</v>
      </c>
      <c r="H158" s="99">
        <v>42926</v>
      </c>
      <c r="I158" s="99">
        <v>44561</v>
      </c>
      <c r="J158" s="11"/>
      <c r="K158" s="11"/>
    </row>
    <row r="159" spans="1:11" x14ac:dyDescent="0.2">
      <c r="A159" s="79" t="s">
        <v>453</v>
      </c>
      <c r="B159" s="11">
        <v>501</v>
      </c>
      <c r="C159" s="11">
        <v>50107</v>
      </c>
      <c r="D159" s="79" t="s">
        <v>929</v>
      </c>
      <c r="E159" s="79" t="s">
        <v>2667</v>
      </c>
      <c r="F159" s="79" t="s">
        <v>2643</v>
      </c>
      <c r="G159" s="11" t="str">
        <f t="shared" si="2"/>
        <v>1009100-Từ đầu đến cuối</v>
      </c>
      <c r="H159" s="99">
        <v>42926</v>
      </c>
      <c r="I159" s="99">
        <v>44561</v>
      </c>
      <c r="J159" s="11"/>
      <c r="K159" s="11"/>
    </row>
    <row r="160" spans="1:11" x14ac:dyDescent="0.2">
      <c r="A160" s="79" t="s">
        <v>453</v>
      </c>
      <c r="B160" s="11">
        <v>501</v>
      </c>
      <c r="C160" s="11">
        <v>50107</v>
      </c>
      <c r="D160" s="79" t="s">
        <v>931</v>
      </c>
      <c r="E160" s="79" t="s">
        <v>2668</v>
      </c>
      <c r="F160" s="79" t="s">
        <v>2669</v>
      </c>
      <c r="G160" s="11" t="str">
        <f t="shared" si="2"/>
        <v>10101-Chu Cẩm Phong - từ: đầu - đến: cuối</v>
      </c>
      <c r="H160" s="99">
        <v>40909</v>
      </c>
      <c r="I160" s="99">
        <v>44561</v>
      </c>
      <c r="J160" s="11"/>
      <c r="K160" s="11"/>
    </row>
    <row r="161" spans="1:11" x14ac:dyDescent="0.2">
      <c r="A161" s="79" t="s">
        <v>453</v>
      </c>
      <c r="B161" s="11">
        <v>501</v>
      </c>
      <c r="C161" s="11">
        <v>50107</v>
      </c>
      <c r="D161" s="79" t="s">
        <v>933</v>
      </c>
      <c r="E161" s="79" t="s">
        <v>2670</v>
      </c>
      <c r="F161" s="79" t="s">
        <v>2643</v>
      </c>
      <c r="G161" s="11" t="str">
        <f t="shared" si="2"/>
        <v>1010100-Từ đầu đến cuối</v>
      </c>
      <c r="H161" s="99">
        <v>42926</v>
      </c>
      <c r="I161" s="99">
        <v>44561</v>
      </c>
      <c r="J161" s="11"/>
      <c r="K161" s="11"/>
    </row>
    <row r="162" spans="1:11" x14ac:dyDescent="0.2">
      <c r="A162" s="79" t="s">
        <v>453</v>
      </c>
      <c r="B162" s="11">
        <v>501</v>
      </c>
      <c r="C162" s="11">
        <v>50107</v>
      </c>
      <c r="D162" s="79" t="s">
        <v>935</v>
      </c>
      <c r="E162" s="79" t="s">
        <v>2671</v>
      </c>
      <c r="F162" s="79" t="s">
        <v>2643</v>
      </c>
      <c r="G162" s="11" t="str">
        <f t="shared" si="2"/>
        <v>1011100-Từ đầu đến cuối</v>
      </c>
      <c r="H162" s="99">
        <v>42926</v>
      </c>
      <c r="I162" s="99">
        <v>44561</v>
      </c>
      <c r="J162" s="11"/>
      <c r="K162" s="11"/>
    </row>
    <row r="163" spans="1:11" x14ac:dyDescent="0.2">
      <c r="A163" s="79" t="s">
        <v>453</v>
      </c>
      <c r="B163" s="11">
        <v>501</v>
      </c>
      <c r="C163" s="11">
        <v>50107</v>
      </c>
      <c r="D163" s="79" t="s">
        <v>937</v>
      </c>
      <c r="E163" s="79" t="s">
        <v>2672</v>
      </c>
      <c r="F163" s="79" t="s">
        <v>2673</v>
      </c>
      <c r="G163" s="11" t="str">
        <f t="shared" si="2"/>
        <v>1012100-Đoạn 5,5m</v>
      </c>
      <c r="H163" s="99">
        <v>42926</v>
      </c>
      <c r="I163" s="99">
        <v>44561</v>
      </c>
      <c r="J163" s="11"/>
      <c r="K163" s="11"/>
    </row>
    <row r="164" spans="1:11" x14ac:dyDescent="0.2">
      <c r="A164" s="79" t="s">
        <v>453</v>
      </c>
      <c r="B164" s="11">
        <v>501</v>
      </c>
      <c r="C164" s="11">
        <v>50107</v>
      </c>
      <c r="D164" s="79" t="s">
        <v>937</v>
      </c>
      <c r="E164" s="79" t="s">
        <v>2674</v>
      </c>
      <c r="F164" s="79" t="s">
        <v>2675</v>
      </c>
      <c r="G164" s="11" t="str">
        <f t="shared" si="2"/>
        <v>1012101-Đoạn 7,5m</v>
      </c>
      <c r="H164" s="99">
        <v>42926</v>
      </c>
      <c r="I164" s="99">
        <v>44561</v>
      </c>
      <c r="J164" s="11"/>
      <c r="K164" s="11"/>
    </row>
    <row r="165" spans="1:11" x14ac:dyDescent="0.2">
      <c r="A165" s="79" t="s">
        <v>453</v>
      </c>
      <c r="B165" s="11">
        <v>501</v>
      </c>
      <c r="C165" s="11">
        <v>50107</v>
      </c>
      <c r="D165" s="79" t="s">
        <v>937</v>
      </c>
      <c r="E165" s="79" t="s">
        <v>2676</v>
      </c>
      <c r="F165" s="79" t="s">
        <v>2643</v>
      </c>
      <c r="G165" s="11" t="str">
        <f t="shared" si="2"/>
        <v>1012102-Từ đầu đến cuối</v>
      </c>
      <c r="H165" s="99">
        <v>42926</v>
      </c>
      <c r="I165" s="99">
        <v>44561</v>
      </c>
      <c r="J165" s="11"/>
      <c r="K165" s="11"/>
    </row>
    <row r="166" spans="1:11" x14ac:dyDescent="0.2">
      <c r="A166" s="79" t="s">
        <v>453</v>
      </c>
      <c r="B166" s="11">
        <v>501</v>
      </c>
      <c r="C166" s="11">
        <v>50107</v>
      </c>
      <c r="D166" s="79" t="s">
        <v>939</v>
      </c>
      <c r="E166" s="79" t="s">
        <v>2677</v>
      </c>
      <c r="F166" s="79" t="s">
        <v>2643</v>
      </c>
      <c r="G166" s="11" t="str">
        <f t="shared" si="2"/>
        <v>1013100-Từ đầu đến cuối</v>
      </c>
      <c r="H166" s="99">
        <v>42926</v>
      </c>
      <c r="I166" s="99">
        <v>44561</v>
      </c>
      <c r="J166" s="11"/>
      <c r="K166" s="11"/>
    </row>
    <row r="167" spans="1:11" x14ac:dyDescent="0.2">
      <c r="A167" s="79" t="s">
        <v>453</v>
      </c>
      <c r="B167" s="11">
        <v>501</v>
      </c>
      <c r="C167" s="11">
        <v>50107</v>
      </c>
      <c r="D167" s="79" t="s">
        <v>941</v>
      </c>
      <c r="E167" s="79" t="s">
        <v>2678</v>
      </c>
      <c r="F167" s="79" t="s">
        <v>2643</v>
      </c>
      <c r="G167" s="11" t="str">
        <f t="shared" si="2"/>
        <v>1014100-Từ đầu đến cuối</v>
      </c>
      <c r="H167" s="99">
        <v>43956</v>
      </c>
      <c r="I167" s="99"/>
      <c r="J167" s="11"/>
      <c r="K167" s="11"/>
    </row>
    <row r="168" spans="1:11" x14ac:dyDescent="0.2">
      <c r="A168" s="79" t="s">
        <v>453</v>
      </c>
      <c r="B168" s="11">
        <v>501</v>
      </c>
      <c r="C168" s="11">
        <v>50107</v>
      </c>
      <c r="D168" s="79" t="s">
        <v>943</v>
      </c>
      <c r="E168" s="79" t="s">
        <v>2679</v>
      </c>
      <c r="F168" s="79" t="s">
        <v>2643</v>
      </c>
      <c r="G168" s="11" t="str">
        <f t="shared" si="2"/>
        <v>1015100-Từ đầu đến cuối</v>
      </c>
      <c r="H168" s="99">
        <v>43956</v>
      </c>
      <c r="I168" s="99"/>
      <c r="J168" s="11"/>
      <c r="K168" s="11"/>
    </row>
    <row r="169" spans="1:11" x14ac:dyDescent="0.2">
      <c r="A169" s="79" t="s">
        <v>453</v>
      </c>
      <c r="B169" s="11">
        <v>501</v>
      </c>
      <c r="C169" s="11">
        <v>50107</v>
      </c>
      <c r="D169" s="79" t="s">
        <v>945</v>
      </c>
      <c r="E169" s="79" t="s">
        <v>2680</v>
      </c>
      <c r="F169" s="79" t="s">
        <v>2643</v>
      </c>
      <c r="G169" s="11" t="str">
        <f t="shared" si="2"/>
        <v>1016100-Từ đầu đến cuối</v>
      </c>
      <c r="H169" s="99">
        <v>43956</v>
      </c>
      <c r="I169" s="99"/>
      <c r="J169" s="11"/>
      <c r="K169" s="11"/>
    </row>
    <row r="170" spans="1:11" x14ac:dyDescent="0.2">
      <c r="A170" s="79" t="s">
        <v>453</v>
      </c>
      <c r="B170" s="11">
        <v>501</v>
      </c>
      <c r="C170" s="11">
        <v>50107</v>
      </c>
      <c r="D170" s="79" t="s">
        <v>947</v>
      </c>
      <c r="E170" s="79" t="s">
        <v>2681</v>
      </c>
      <c r="F170" s="79" t="s">
        <v>2643</v>
      </c>
      <c r="G170" s="11" t="str">
        <f t="shared" si="2"/>
        <v>1017100-Từ đầu đến cuối</v>
      </c>
      <c r="H170" s="99">
        <v>43956</v>
      </c>
      <c r="I170" s="99"/>
      <c r="J170" s="11"/>
      <c r="K170" s="11"/>
    </row>
    <row r="171" spans="1:11" x14ac:dyDescent="0.2">
      <c r="A171" s="79" t="s">
        <v>453</v>
      </c>
      <c r="B171" s="11">
        <v>501</v>
      </c>
      <c r="C171" s="11">
        <v>50107</v>
      </c>
      <c r="D171" s="79" t="s">
        <v>949</v>
      </c>
      <c r="E171" s="79" t="s">
        <v>2682</v>
      </c>
      <c r="F171" s="79" t="s">
        <v>2643</v>
      </c>
      <c r="G171" s="11" t="str">
        <f t="shared" si="2"/>
        <v>1018100-Từ đầu đến cuối</v>
      </c>
      <c r="H171" s="99">
        <v>43956</v>
      </c>
      <c r="I171" s="99"/>
      <c r="J171" s="11"/>
      <c r="K171" s="11"/>
    </row>
    <row r="172" spans="1:11" x14ac:dyDescent="0.2">
      <c r="A172" s="79" t="s">
        <v>453</v>
      </c>
      <c r="B172" s="11">
        <v>501</v>
      </c>
      <c r="C172" s="11">
        <v>50107</v>
      </c>
      <c r="D172" s="79" t="s">
        <v>951</v>
      </c>
      <c r="E172" s="79" t="s">
        <v>2683</v>
      </c>
      <c r="F172" s="79" t="s">
        <v>2643</v>
      </c>
      <c r="G172" s="11" t="str">
        <f t="shared" si="2"/>
        <v>1019100-Từ đầu đến cuối</v>
      </c>
      <c r="H172" s="99">
        <v>43956</v>
      </c>
      <c r="I172" s="99"/>
      <c r="J172" s="11"/>
      <c r="K172" s="11"/>
    </row>
    <row r="173" spans="1:11" x14ac:dyDescent="0.2">
      <c r="A173" s="79" t="s">
        <v>453</v>
      </c>
      <c r="B173" s="11">
        <v>501</v>
      </c>
      <c r="C173" s="11">
        <v>50107</v>
      </c>
      <c r="D173" s="79" t="s">
        <v>952</v>
      </c>
      <c r="E173" s="79" t="s">
        <v>2684</v>
      </c>
      <c r="F173" s="79" t="s">
        <v>2685</v>
      </c>
      <c r="G173" s="11" t="str">
        <f t="shared" si="2"/>
        <v>10201-Chu Lai - từ: đầu - đến: cuối</v>
      </c>
      <c r="H173" s="99">
        <v>40909</v>
      </c>
      <c r="I173" s="99">
        <v>44561</v>
      </c>
      <c r="J173" s="11"/>
      <c r="K173" s="11"/>
    </row>
    <row r="174" spans="1:11" x14ac:dyDescent="0.2">
      <c r="A174" s="79" t="s">
        <v>453</v>
      </c>
      <c r="B174" s="11">
        <v>501</v>
      </c>
      <c r="C174" s="11">
        <v>50107</v>
      </c>
      <c r="D174" s="79" t="s">
        <v>954</v>
      </c>
      <c r="E174" s="79" t="s">
        <v>2686</v>
      </c>
      <c r="F174" s="79" t="s">
        <v>2643</v>
      </c>
      <c r="G174" s="11" t="str">
        <f t="shared" si="2"/>
        <v>1020100-Từ đầu đến cuối</v>
      </c>
      <c r="H174" s="99">
        <v>43956</v>
      </c>
      <c r="I174" s="99"/>
      <c r="J174" s="11"/>
      <c r="K174" s="11"/>
    </row>
    <row r="175" spans="1:11" x14ac:dyDescent="0.2">
      <c r="A175" s="79" t="s">
        <v>453</v>
      </c>
      <c r="B175" s="11">
        <v>501</v>
      </c>
      <c r="C175" s="11">
        <v>50107</v>
      </c>
      <c r="D175" s="79" t="s">
        <v>955</v>
      </c>
      <c r="E175" s="79" t="s">
        <v>2687</v>
      </c>
      <c r="F175" s="79" t="s">
        <v>2643</v>
      </c>
      <c r="G175" s="11" t="str">
        <f t="shared" si="2"/>
        <v>1021100-Từ đầu đến cuối</v>
      </c>
      <c r="H175" s="99">
        <v>43956</v>
      </c>
      <c r="I175" s="99"/>
      <c r="J175" s="11"/>
      <c r="K175" s="11"/>
    </row>
    <row r="176" spans="1:11" x14ac:dyDescent="0.2">
      <c r="A176" s="79" t="s">
        <v>453</v>
      </c>
      <c r="B176" s="11">
        <v>501</v>
      </c>
      <c r="C176" s="11">
        <v>50107</v>
      </c>
      <c r="D176" s="79" t="s">
        <v>957</v>
      </c>
      <c r="E176" s="79" t="s">
        <v>2688</v>
      </c>
      <c r="F176" s="79" t="s">
        <v>2643</v>
      </c>
      <c r="G176" s="11" t="str">
        <f t="shared" si="2"/>
        <v>1022100-Từ đầu đến cuối</v>
      </c>
      <c r="H176" s="99">
        <v>43956</v>
      </c>
      <c r="I176" s="99"/>
      <c r="J176" s="11"/>
      <c r="K176" s="11"/>
    </row>
    <row r="177" spans="1:11" x14ac:dyDescent="0.2">
      <c r="A177" s="79" t="s">
        <v>453</v>
      </c>
      <c r="B177" s="11">
        <v>501</v>
      </c>
      <c r="C177" s="11">
        <v>50107</v>
      </c>
      <c r="D177" s="79" t="s">
        <v>958</v>
      </c>
      <c r="E177" s="79" t="s">
        <v>2689</v>
      </c>
      <c r="F177" s="79" t="s">
        <v>2643</v>
      </c>
      <c r="G177" s="11" t="str">
        <f t="shared" si="2"/>
        <v>1023100-Từ đầu đến cuối</v>
      </c>
      <c r="H177" s="99">
        <v>43956</v>
      </c>
      <c r="I177" s="99"/>
      <c r="J177" s="11"/>
      <c r="K177" s="11"/>
    </row>
    <row r="178" spans="1:11" x14ac:dyDescent="0.2">
      <c r="A178" s="79" t="s">
        <v>453</v>
      </c>
      <c r="B178" s="11">
        <v>501</v>
      </c>
      <c r="C178" s="11">
        <v>50107</v>
      </c>
      <c r="D178" s="79" t="s">
        <v>959</v>
      </c>
      <c r="E178" s="79" t="s">
        <v>2690</v>
      </c>
      <c r="F178" s="79" t="s">
        <v>2643</v>
      </c>
      <c r="G178" s="11" t="str">
        <f t="shared" si="2"/>
        <v>1024100-Từ đầu đến cuối</v>
      </c>
      <c r="H178" s="99">
        <v>43956</v>
      </c>
      <c r="I178" s="99"/>
      <c r="J178" s="11"/>
      <c r="K178" s="11"/>
    </row>
    <row r="179" spans="1:11" x14ac:dyDescent="0.2">
      <c r="A179" s="79" t="s">
        <v>453</v>
      </c>
      <c r="B179" s="11">
        <v>501</v>
      </c>
      <c r="C179" s="11">
        <v>50107</v>
      </c>
      <c r="D179" s="79" t="s">
        <v>960</v>
      </c>
      <c r="E179" s="79" t="s">
        <v>2691</v>
      </c>
      <c r="F179" s="79" t="s">
        <v>2643</v>
      </c>
      <c r="G179" s="11" t="str">
        <f t="shared" si="2"/>
        <v>1025100-Từ đầu đến cuối</v>
      </c>
      <c r="H179" s="99">
        <v>43956</v>
      </c>
      <c r="I179" s="99"/>
      <c r="J179" s="11"/>
      <c r="K179" s="11"/>
    </row>
    <row r="180" spans="1:11" x14ac:dyDescent="0.2">
      <c r="A180" s="79" t="s">
        <v>453</v>
      </c>
      <c r="B180" s="11">
        <v>501</v>
      </c>
      <c r="C180" s="11">
        <v>50107</v>
      </c>
      <c r="D180" s="79" t="s">
        <v>961</v>
      </c>
      <c r="E180" s="79" t="s">
        <v>2692</v>
      </c>
      <c r="F180" s="79" t="s">
        <v>2643</v>
      </c>
      <c r="G180" s="11" t="str">
        <f t="shared" si="2"/>
        <v>1026100-Từ đầu đến cuối</v>
      </c>
      <c r="H180" s="99">
        <v>43956</v>
      </c>
      <c r="I180" s="99"/>
      <c r="J180" s="11"/>
      <c r="K180" s="11"/>
    </row>
    <row r="181" spans="1:11" x14ac:dyDescent="0.2">
      <c r="A181" s="79" t="s">
        <v>453</v>
      </c>
      <c r="B181" s="11">
        <v>501</v>
      </c>
      <c r="C181" s="11">
        <v>50107</v>
      </c>
      <c r="D181" s="79" t="s">
        <v>962</v>
      </c>
      <c r="E181" s="79" t="s">
        <v>2693</v>
      </c>
      <c r="F181" s="79" t="s">
        <v>2643</v>
      </c>
      <c r="G181" s="11" t="str">
        <f t="shared" si="2"/>
        <v>1027100-Từ đầu đến cuối</v>
      </c>
      <c r="H181" s="99">
        <v>43956</v>
      </c>
      <c r="I181" s="99"/>
      <c r="J181" s="11"/>
      <c r="K181" s="11"/>
    </row>
    <row r="182" spans="1:11" x14ac:dyDescent="0.2">
      <c r="A182" s="79" t="s">
        <v>453</v>
      </c>
      <c r="B182" s="11">
        <v>501</v>
      </c>
      <c r="C182" s="11">
        <v>50107</v>
      </c>
      <c r="D182" s="79" t="s">
        <v>963</v>
      </c>
      <c r="E182" s="79" t="s">
        <v>2694</v>
      </c>
      <c r="F182" s="79" t="s">
        <v>2643</v>
      </c>
      <c r="G182" s="11" t="str">
        <f t="shared" si="2"/>
        <v>1028100-Từ đầu đến cuối</v>
      </c>
      <c r="H182" s="99">
        <v>43956</v>
      </c>
      <c r="I182" s="99"/>
      <c r="J182" s="11"/>
      <c r="K182" s="11"/>
    </row>
    <row r="183" spans="1:11" x14ac:dyDescent="0.2">
      <c r="A183" s="79" t="s">
        <v>453</v>
      </c>
      <c r="B183" s="11">
        <v>501</v>
      </c>
      <c r="C183" s="11">
        <v>50107</v>
      </c>
      <c r="D183" s="79" t="s">
        <v>964</v>
      </c>
      <c r="E183" s="79" t="s">
        <v>2695</v>
      </c>
      <c r="F183" s="79" t="s">
        <v>2643</v>
      </c>
      <c r="G183" s="11" t="str">
        <f t="shared" si="2"/>
        <v>1029100-Từ đầu đến cuối</v>
      </c>
      <c r="H183" s="99">
        <v>43956</v>
      </c>
      <c r="I183" s="99"/>
      <c r="J183" s="11"/>
      <c r="K183" s="11"/>
    </row>
    <row r="184" spans="1:11" x14ac:dyDescent="0.2">
      <c r="A184" s="79" t="s">
        <v>453</v>
      </c>
      <c r="B184" s="11">
        <v>501</v>
      </c>
      <c r="C184" s="11">
        <v>50107</v>
      </c>
      <c r="D184" s="79" t="s">
        <v>965</v>
      </c>
      <c r="E184" s="79" t="s">
        <v>2696</v>
      </c>
      <c r="F184" s="79" t="s">
        <v>2697</v>
      </c>
      <c r="G184" s="11" t="str">
        <f t="shared" si="2"/>
        <v>10301-Đặng Thái Thân - từ: đầu - đến: cuối</v>
      </c>
      <c r="H184" s="99">
        <v>40909</v>
      </c>
      <c r="I184" s="99">
        <v>44561</v>
      </c>
      <c r="J184" s="11"/>
      <c r="K184" s="11"/>
    </row>
    <row r="185" spans="1:11" x14ac:dyDescent="0.2">
      <c r="A185" s="79" t="s">
        <v>453</v>
      </c>
      <c r="B185" s="11">
        <v>501</v>
      </c>
      <c r="C185" s="11">
        <v>50107</v>
      </c>
      <c r="D185" s="79" t="s">
        <v>967</v>
      </c>
      <c r="E185" s="79" t="s">
        <v>2698</v>
      </c>
      <c r="F185" s="79" t="s">
        <v>2643</v>
      </c>
      <c r="G185" s="11" t="str">
        <f t="shared" si="2"/>
        <v>1030100-Từ đầu đến cuối</v>
      </c>
      <c r="H185" s="99">
        <v>43956</v>
      </c>
      <c r="I185" s="99"/>
      <c r="J185" s="11"/>
      <c r="K185" s="11"/>
    </row>
    <row r="186" spans="1:11" x14ac:dyDescent="0.2">
      <c r="A186" s="79" t="s">
        <v>453</v>
      </c>
      <c r="B186" s="11">
        <v>501</v>
      </c>
      <c r="C186" s="11">
        <v>50107</v>
      </c>
      <c r="D186" s="79" t="s">
        <v>968</v>
      </c>
      <c r="E186" s="79" t="s">
        <v>2699</v>
      </c>
      <c r="F186" s="79" t="s">
        <v>2643</v>
      </c>
      <c r="G186" s="11" t="str">
        <f t="shared" si="2"/>
        <v>1031100-Từ đầu đến cuối</v>
      </c>
      <c r="H186" s="99">
        <v>43956</v>
      </c>
      <c r="I186" s="99"/>
      <c r="J186" s="11"/>
      <c r="K186" s="11"/>
    </row>
    <row r="187" spans="1:11" x14ac:dyDescent="0.2">
      <c r="A187" s="79" t="s">
        <v>453</v>
      </c>
      <c r="B187" s="11">
        <v>501</v>
      </c>
      <c r="C187" s="11">
        <v>50107</v>
      </c>
      <c r="D187" s="79" t="s">
        <v>969</v>
      </c>
      <c r="E187" s="79" t="s">
        <v>2700</v>
      </c>
      <c r="F187" s="79" t="s">
        <v>2643</v>
      </c>
      <c r="G187" s="11" t="str">
        <f t="shared" si="2"/>
        <v>1032100-Từ đầu đến cuối</v>
      </c>
      <c r="H187" s="99">
        <v>43956</v>
      </c>
      <c r="I187" s="99"/>
      <c r="J187" s="11"/>
      <c r="K187" s="11"/>
    </row>
    <row r="188" spans="1:11" x14ac:dyDescent="0.2">
      <c r="A188" s="79" t="s">
        <v>453</v>
      </c>
      <c r="B188" s="11">
        <v>501</v>
      </c>
      <c r="C188" s="11">
        <v>50107</v>
      </c>
      <c r="D188" s="79" t="s">
        <v>970</v>
      </c>
      <c r="E188" s="79" t="s">
        <v>2701</v>
      </c>
      <c r="F188" s="79" t="s">
        <v>2643</v>
      </c>
      <c r="G188" s="11" t="str">
        <f t="shared" si="2"/>
        <v>1033100-Từ đầu đến cuối</v>
      </c>
      <c r="H188" s="99">
        <v>43956</v>
      </c>
      <c r="I188" s="99"/>
      <c r="J188" s="11"/>
      <c r="K188" s="11"/>
    </row>
    <row r="189" spans="1:11" x14ac:dyDescent="0.2">
      <c r="A189" s="79" t="s">
        <v>453</v>
      </c>
      <c r="B189" s="11">
        <v>501</v>
      </c>
      <c r="C189" s="11">
        <v>50107</v>
      </c>
      <c r="D189" s="79" t="s">
        <v>971</v>
      </c>
      <c r="E189" s="79" t="s">
        <v>2702</v>
      </c>
      <c r="F189" s="79" t="s">
        <v>2643</v>
      </c>
      <c r="G189" s="11" t="str">
        <f t="shared" si="2"/>
        <v>1034100-Từ đầu đến cuối</v>
      </c>
      <c r="H189" s="99">
        <v>43956</v>
      </c>
      <c r="I189" s="99"/>
      <c r="J189" s="11"/>
      <c r="K189" s="11"/>
    </row>
    <row r="190" spans="1:11" x14ac:dyDescent="0.2">
      <c r="A190" s="79" t="s">
        <v>453</v>
      </c>
      <c r="B190" s="11">
        <v>501</v>
      </c>
      <c r="C190" s="11">
        <v>50107</v>
      </c>
      <c r="D190" s="79" t="s">
        <v>972</v>
      </c>
      <c r="E190" s="79" t="s">
        <v>2703</v>
      </c>
      <c r="F190" s="79" t="s">
        <v>2643</v>
      </c>
      <c r="G190" s="11" t="str">
        <f t="shared" si="2"/>
        <v>1035100-Từ đầu đến cuối</v>
      </c>
      <c r="H190" s="99">
        <v>43956</v>
      </c>
      <c r="I190" s="99"/>
      <c r="J190" s="11"/>
      <c r="K190" s="11"/>
    </row>
    <row r="191" spans="1:11" x14ac:dyDescent="0.2">
      <c r="A191" s="79" t="s">
        <v>453</v>
      </c>
      <c r="B191" s="11">
        <v>501</v>
      </c>
      <c r="C191" s="11">
        <v>50107</v>
      </c>
      <c r="D191" s="79" t="s">
        <v>973</v>
      </c>
      <c r="E191" s="79" t="s">
        <v>2704</v>
      </c>
      <c r="F191" s="79" t="s">
        <v>2643</v>
      </c>
      <c r="G191" s="11" t="str">
        <f t="shared" si="2"/>
        <v>1036100-Từ đầu đến cuối</v>
      </c>
      <c r="H191" s="99">
        <v>43956</v>
      </c>
      <c r="I191" s="99"/>
      <c r="J191" s="11"/>
      <c r="K191" s="11"/>
    </row>
    <row r="192" spans="1:11" x14ac:dyDescent="0.2">
      <c r="A192" s="79" t="s">
        <v>453</v>
      </c>
      <c r="B192" s="11">
        <v>501</v>
      </c>
      <c r="C192" s="11">
        <v>50107</v>
      </c>
      <c r="D192" s="79" t="s">
        <v>974</v>
      </c>
      <c r="E192" s="79" t="s">
        <v>2705</v>
      </c>
      <c r="F192" s="79" t="s">
        <v>2643</v>
      </c>
      <c r="G192" s="11" t="str">
        <f t="shared" si="2"/>
        <v>1037100-Từ đầu đến cuối</v>
      </c>
      <c r="H192" s="99">
        <v>43956</v>
      </c>
      <c r="I192" s="99"/>
      <c r="J192" s="11"/>
      <c r="K192" s="11"/>
    </row>
    <row r="193" spans="1:11" x14ac:dyDescent="0.2">
      <c r="A193" s="79" t="s">
        <v>453</v>
      </c>
      <c r="B193" s="11">
        <v>501</v>
      </c>
      <c r="C193" s="11">
        <v>50107</v>
      </c>
      <c r="D193" s="79" t="s">
        <v>975</v>
      </c>
      <c r="E193" s="79" t="s">
        <v>2706</v>
      </c>
      <c r="F193" s="79" t="s">
        <v>2643</v>
      </c>
      <c r="G193" s="11" t="str">
        <f t="shared" si="2"/>
        <v>1038100-Từ đầu đến cuối</v>
      </c>
      <c r="H193" s="99">
        <v>43956</v>
      </c>
      <c r="I193" s="99"/>
      <c r="J193" s="11"/>
      <c r="K193" s="11"/>
    </row>
    <row r="194" spans="1:11" x14ac:dyDescent="0.2">
      <c r="A194" s="79" t="s">
        <v>453</v>
      </c>
      <c r="B194" s="11">
        <v>501</v>
      </c>
      <c r="C194" s="11">
        <v>50107</v>
      </c>
      <c r="D194" s="79" t="s">
        <v>976</v>
      </c>
      <c r="E194" s="79" t="s">
        <v>2707</v>
      </c>
      <c r="F194" s="79" t="s">
        <v>2643</v>
      </c>
      <c r="G194" s="11" t="str">
        <f t="shared" ref="G194:G257" si="3">E194&amp;"-"&amp;F194</f>
        <v>1039100-Từ đầu đến cuối</v>
      </c>
      <c r="H194" s="99">
        <v>43956</v>
      </c>
      <c r="I194" s="99"/>
      <c r="J194" s="11"/>
      <c r="K194" s="11"/>
    </row>
    <row r="195" spans="1:11" x14ac:dyDescent="0.2">
      <c r="A195" s="79" t="s">
        <v>453</v>
      </c>
      <c r="B195" s="11">
        <v>501</v>
      </c>
      <c r="C195" s="11">
        <v>50107</v>
      </c>
      <c r="D195" s="79" t="s">
        <v>977</v>
      </c>
      <c r="E195" s="79" t="s">
        <v>2708</v>
      </c>
      <c r="F195" s="79" t="s">
        <v>2709</v>
      </c>
      <c r="G195" s="11" t="str">
        <f t="shared" si="3"/>
        <v>10401-Đông Hải 1 - từ: đầu - đến: cuối</v>
      </c>
      <c r="H195" s="99">
        <v>40909</v>
      </c>
      <c r="I195" s="99">
        <v>44561</v>
      </c>
      <c r="J195" s="11"/>
      <c r="K195" s="11"/>
    </row>
    <row r="196" spans="1:11" x14ac:dyDescent="0.2">
      <c r="A196" s="79" t="s">
        <v>453</v>
      </c>
      <c r="B196" s="11">
        <v>501</v>
      </c>
      <c r="C196" s="11">
        <v>50107</v>
      </c>
      <c r="D196" s="79" t="s">
        <v>979</v>
      </c>
      <c r="E196" s="79" t="s">
        <v>2710</v>
      </c>
      <c r="F196" s="79" t="s">
        <v>2643</v>
      </c>
      <c r="G196" s="11" t="str">
        <f t="shared" si="3"/>
        <v>1040100-Từ đầu đến cuối</v>
      </c>
      <c r="H196" s="99">
        <v>43956</v>
      </c>
      <c r="I196" s="99"/>
      <c r="J196" s="11"/>
      <c r="K196" s="11"/>
    </row>
    <row r="197" spans="1:11" x14ac:dyDescent="0.2">
      <c r="A197" s="79" t="s">
        <v>453</v>
      </c>
      <c r="B197" s="11">
        <v>501</v>
      </c>
      <c r="C197" s="11">
        <v>50107</v>
      </c>
      <c r="D197" s="79" t="s">
        <v>981</v>
      </c>
      <c r="E197" s="79" t="s">
        <v>2711</v>
      </c>
      <c r="F197" s="79" t="s">
        <v>2673</v>
      </c>
      <c r="G197" s="11" t="str">
        <f t="shared" si="3"/>
        <v>1041100-Đoạn 5,5m</v>
      </c>
      <c r="H197" s="99">
        <v>43956</v>
      </c>
      <c r="I197" s="99"/>
      <c r="J197" s="11"/>
      <c r="K197" s="11"/>
    </row>
    <row r="198" spans="1:11" x14ac:dyDescent="0.2">
      <c r="A198" s="79" t="s">
        <v>453</v>
      </c>
      <c r="B198" s="11">
        <v>501</v>
      </c>
      <c r="C198" s="11">
        <v>50107</v>
      </c>
      <c r="D198" s="79" t="s">
        <v>981</v>
      </c>
      <c r="E198" s="79" t="s">
        <v>2712</v>
      </c>
      <c r="F198" s="79" t="s">
        <v>2713</v>
      </c>
      <c r="G198" s="11" t="str">
        <f t="shared" si="3"/>
        <v>1041101-Đoạn 3,5m</v>
      </c>
      <c r="H198" s="99">
        <v>43956</v>
      </c>
      <c r="I198" s="99"/>
      <c r="J198" s="11"/>
      <c r="K198" s="11"/>
    </row>
    <row r="199" spans="1:11" x14ac:dyDescent="0.2">
      <c r="A199" s="79" t="s">
        <v>453</v>
      </c>
      <c r="B199" s="11">
        <v>501</v>
      </c>
      <c r="C199" s="11">
        <v>50107</v>
      </c>
      <c r="D199" s="79" t="s">
        <v>983</v>
      </c>
      <c r="E199" s="79" t="s">
        <v>2714</v>
      </c>
      <c r="F199" s="79" t="s">
        <v>2643</v>
      </c>
      <c r="G199" s="11" t="str">
        <f t="shared" si="3"/>
        <v>1042100-Từ đầu đến cuối</v>
      </c>
      <c r="H199" s="99">
        <v>43956</v>
      </c>
      <c r="I199" s="99"/>
      <c r="J199" s="11"/>
      <c r="K199" s="11"/>
    </row>
    <row r="200" spans="1:11" x14ac:dyDescent="0.2">
      <c r="A200" s="79" t="s">
        <v>453</v>
      </c>
      <c r="B200" s="11">
        <v>501</v>
      </c>
      <c r="C200" s="11">
        <v>50107</v>
      </c>
      <c r="D200" s="79" t="s">
        <v>985</v>
      </c>
      <c r="E200" s="79" t="s">
        <v>2715</v>
      </c>
      <c r="F200" s="79" t="s">
        <v>2643</v>
      </c>
      <c r="G200" s="11" t="str">
        <f t="shared" si="3"/>
        <v>1043100-Từ đầu đến cuối</v>
      </c>
      <c r="H200" s="99">
        <v>43956</v>
      </c>
      <c r="I200" s="99"/>
      <c r="J200" s="11"/>
      <c r="K200" s="11"/>
    </row>
    <row r="201" spans="1:11" x14ac:dyDescent="0.2">
      <c r="A201" s="79" t="s">
        <v>453</v>
      </c>
      <c r="B201" s="11">
        <v>501</v>
      </c>
      <c r="C201" s="11">
        <v>50107</v>
      </c>
      <c r="D201" s="79" t="s">
        <v>987</v>
      </c>
      <c r="E201" s="79" t="s">
        <v>2716</v>
      </c>
      <c r="F201" s="79" t="s">
        <v>2717</v>
      </c>
      <c r="G201" s="11" t="str">
        <f t="shared" si="3"/>
        <v>1044100-Đoạn chỉnh trang</v>
      </c>
      <c r="H201" s="99">
        <v>43956</v>
      </c>
      <c r="I201" s="99"/>
      <c r="J201" s="11"/>
      <c r="K201" s="11"/>
    </row>
    <row r="202" spans="1:11" x14ac:dyDescent="0.2">
      <c r="A202" s="79" t="s">
        <v>453</v>
      </c>
      <c r="B202" s="11">
        <v>501</v>
      </c>
      <c r="C202" s="11">
        <v>50107</v>
      </c>
      <c r="D202" s="79" t="s">
        <v>987</v>
      </c>
      <c r="E202" s="79" t="s">
        <v>2718</v>
      </c>
      <c r="F202" s="79" t="s">
        <v>2719</v>
      </c>
      <c r="G202" s="11" t="str">
        <f t="shared" si="3"/>
        <v>1044101-Đoạn chia lô</v>
      </c>
      <c r="H202" s="99">
        <v>43956</v>
      </c>
      <c r="I202" s="99"/>
      <c r="J202" s="11"/>
      <c r="K202" s="11"/>
    </row>
    <row r="203" spans="1:11" x14ac:dyDescent="0.2">
      <c r="A203" s="79" t="s">
        <v>453</v>
      </c>
      <c r="B203" s="11">
        <v>501</v>
      </c>
      <c r="C203" s="11">
        <v>50107</v>
      </c>
      <c r="D203" s="79" t="s">
        <v>989</v>
      </c>
      <c r="E203" s="79" t="s">
        <v>2720</v>
      </c>
      <c r="F203" s="79" t="s">
        <v>2643</v>
      </c>
      <c r="G203" s="11" t="str">
        <f t="shared" si="3"/>
        <v>1045100-Từ đầu đến cuối</v>
      </c>
      <c r="H203" s="99">
        <v>43956</v>
      </c>
      <c r="I203" s="99"/>
      <c r="J203" s="11"/>
      <c r="K203" s="11"/>
    </row>
    <row r="204" spans="1:11" x14ac:dyDescent="0.2">
      <c r="A204" s="79" t="s">
        <v>453</v>
      </c>
      <c r="B204" s="11">
        <v>501</v>
      </c>
      <c r="C204" s="11">
        <v>50107</v>
      </c>
      <c r="D204" s="79" t="s">
        <v>991</v>
      </c>
      <c r="E204" s="79" t="s">
        <v>2721</v>
      </c>
      <c r="F204" s="79" t="s">
        <v>2643</v>
      </c>
      <c r="G204" s="11" t="str">
        <f t="shared" si="3"/>
        <v>1046100-Từ đầu đến cuối</v>
      </c>
      <c r="H204" s="99">
        <v>43956</v>
      </c>
      <c r="I204" s="99"/>
      <c r="J204" s="11"/>
      <c r="K204" s="11"/>
    </row>
    <row r="205" spans="1:11" x14ac:dyDescent="0.2">
      <c r="A205" s="79" t="s">
        <v>453</v>
      </c>
      <c r="B205" s="11">
        <v>501</v>
      </c>
      <c r="C205" s="11">
        <v>50107</v>
      </c>
      <c r="D205" s="79" t="s">
        <v>993</v>
      </c>
      <c r="E205" s="79" t="s">
        <v>2722</v>
      </c>
      <c r="F205" s="79" t="s">
        <v>2643</v>
      </c>
      <c r="G205" s="11" t="str">
        <f t="shared" si="3"/>
        <v>1047100-Từ đầu đến cuối</v>
      </c>
      <c r="H205" s="99">
        <v>43956</v>
      </c>
      <c r="I205" s="99"/>
      <c r="J205" s="11"/>
      <c r="K205" s="11"/>
    </row>
    <row r="206" spans="1:11" x14ac:dyDescent="0.2">
      <c r="A206" s="79" t="s">
        <v>453</v>
      </c>
      <c r="B206" s="11">
        <v>501</v>
      </c>
      <c r="C206" s="11">
        <v>50107</v>
      </c>
      <c r="D206" s="79" t="s">
        <v>995</v>
      </c>
      <c r="E206" s="79" t="s">
        <v>2723</v>
      </c>
      <c r="F206" s="79" t="s">
        <v>2724</v>
      </c>
      <c r="G206" s="11" t="str">
        <f t="shared" si="3"/>
        <v>1048100-Đoạn từ Trần Bạch Đằng đến Lê Quang Đạo</v>
      </c>
      <c r="H206" s="99">
        <v>43956</v>
      </c>
      <c r="I206" s="99"/>
      <c r="J206" s="11"/>
      <c r="K206" s="11"/>
    </row>
    <row r="207" spans="1:11" x14ac:dyDescent="0.2">
      <c r="A207" s="79" t="s">
        <v>453</v>
      </c>
      <c r="B207" s="11">
        <v>501</v>
      </c>
      <c r="C207" s="11">
        <v>50107</v>
      </c>
      <c r="D207" s="79" t="s">
        <v>995</v>
      </c>
      <c r="E207" s="79" t="s">
        <v>2725</v>
      </c>
      <c r="F207" s="79" t="s">
        <v>2420</v>
      </c>
      <c r="G207" s="11" t="str">
        <f t="shared" si="3"/>
        <v>1048101-Đoạn còn lại</v>
      </c>
      <c r="H207" s="99">
        <v>43956</v>
      </c>
      <c r="I207" s="99"/>
      <c r="J207" s="11"/>
      <c r="K207" s="11"/>
    </row>
    <row r="208" spans="1:11" x14ac:dyDescent="0.2">
      <c r="A208" s="79" t="s">
        <v>453</v>
      </c>
      <c r="B208" s="11">
        <v>501</v>
      </c>
      <c r="C208" s="11">
        <v>50107</v>
      </c>
      <c r="D208" s="79" t="s">
        <v>997</v>
      </c>
      <c r="E208" s="79" t="s">
        <v>2726</v>
      </c>
      <c r="F208" s="79" t="s">
        <v>2643</v>
      </c>
      <c r="G208" s="11" t="str">
        <f t="shared" si="3"/>
        <v>1049100-Từ đầu đến cuối</v>
      </c>
      <c r="H208" s="99">
        <v>43956</v>
      </c>
      <c r="I208" s="99"/>
      <c r="J208" s="11"/>
      <c r="K208" s="11"/>
    </row>
    <row r="209" spans="1:11" x14ac:dyDescent="0.2">
      <c r="A209" s="79" t="s">
        <v>453</v>
      </c>
      <c r="B209" s="11">
        <v>501</v>
      </c>
      <c r="C209" s="11">
        <v>50107</v>
      </c>
      <c r="D209" s="79" t="s">
        <v>999</v>
      </c>
      <c r="E209" s="79" t="s">
        <v>2727</v>
      </c>
      <c r="F209" s="79" t="s">
        <v>2728</v>
      </c>
      <c r="G209" s="11" t="str">
        <f t="shared" si="3"/>
        <v>10501-Đông Hải 2 - từ: đầu - đến: cuối</v>
      </c>
      <c r="H209" s="99">
        <v>40909</v>
      </c>
      <c r="I209" s="99">
        <v>44561</v>
      </c>
      <c r="J209" s="11"/>
      <c r="K209" s="11"/>
    </row>
    <row r="210" spans="1:11" x14ac:dyDescent="0.2">
      <c r="A210" s="79" t="s">
        <v>453</v>
      </c>
      <c r="B210" s="11">
        <v>501</v>
      </c>
      <c r="C210" s="11">
        <v>50107</v>
      </c>
      <c r="D210" s="79" t="s">
        <v>1001</v>
      </c>
      <c r="E210" s="79" t="s">
        <v>2729</v>
      </c>
      <c r="F210" s="79" t="s">
        <v>2643</v>
      </c>
      <c r="G210" s="11" t="str">
        <f t="shared" si="3"/>
        <v>1050100-Từ đầu đến cuối</v>
      </c>
      <c r="H210" s="99">
        <v>43956</v>
      </c>
      <c r="I210" s="99"/>
      <c r="J210" s="11"/>
      <c r="K210" s="11"/>
    </row>
    <row r="211" spans="1:11" x14ac:dyDescent="0.2">
      <c r="A211" s="79" t="s">
        <v>453</v>
      </c>
      <c r="B211" s="11">
        <v>501</v>
      </c>
      <c r="C211" s="11">
        <v>50107</v>
      </c>
      <c r="D211" s="79" t="s">
        <v>1003</v>
      </c>
      <c r="E211" s="79" t="s">
        <v>2730</v>
      </c>
      <c r="F211" s="79" t="s">
        <v>2643</v>
      </c>
      <c r="G211" s="11" t="str">
        <f t="shared" si="3"/>
        <v>1051100-Từ đầu đến cuối</v>
      </c>
      <c r="H211" s="99">
        <v>43956</v>
      </c>
      <c r="I211" s="99"/>
      <c r="J211" s="11"/>
      <c r="K211" s="11"/>
    </row>
    <row r="212" spans="1:11" x14ac:dyDescent="0.2">
      <c r="A212" s="79" t="s">
        <v>453</v>
      </c>
      <c r="B212" s="11">
        <v>501</v>
      </c>
      <c r="C212" s="11">
        <v>50107</v>
      </c>
      <c r="D212" s="79" t="s">
        <v>1005</v>
      </c>
      <c r="E212" s="79" t="s">
        <v>2731</v>
      </c>
      <c r="F212" s="79" t="s">
        <v>2643</v>
      </c>
      <c r="G212" s="11" t="str">
        <f t="shared" si="3"/>
        <v>1052100-Từ đầu đến cuối</v>
      </c>
      <c r="H212" s="99">
        <v>43956</v>
      </c>
      <c r="I212" s="99"/>
      <c r="J212" s="11"/>
      <c r="K212" s="11"/>
    </row>
    <row r="213" spans="1:11" x14ac:dyDescent="0.2">
      <c r="A213" s="79" t="s">
        <v>453</v>
      </c>
      <c r="B213" s="11">
        <v>501</v>
      </c>
      <c r="C213" s="11">
        <v>50107</v>
      </c>
      <c r="D213" s="79" t="s">
        <v>1007</v>
      </c>
      <c r="E213" s="79" t="s">
        <v>2732</v>
      </c>
      <c r="F213" s="79" t="s">
        <v>2643</v>
      </c>
      <c r="G213" s="11" t="str">
        <f t="shared" si="3"/>
        <v>1053100-Từ đầu đến cuối</v>
      </c>
      <c r="H213" s="99">
        <v>43956</v>
      </c>
      <c r="I213" s="99"/>
      <c r="J213" s="11"/>
      <c r="K213" s="11"/>
    </row>
    <row r="214" spans="1:11" x14ac:dyDescent="0.2">
      <c r="A214" s="79" t="s">
        <v>453</v>
      </c>
      <c r="B214" s="11">
        <v>501</v>
      </c>
      <c r="C214" s="11">
        <v>50107</v>
      </c>
      <c r="D214" s="79" t="s">
        <v>1009</v>
      </c>
      <c r="E214" s="79" t="s">
        <v>2733</v>
      </c>
      <c r="F214" s="79" t="s">
        <v>2675</v>
      </c>
      <c r="G214" s="11" t="str">
        <f t="shared" si="3"/>
        <v>1054100-Đoạn 7,5m</v>
      </c>
      <c r="H214" s="99">
        <v>43956</v>
      </c>
      <c r="I214" s="99"/>
      <c r="J214" s="11"/>
      <c r="K214" s="11"/>
    </row>
    <row r="215" spans="1:11" x14ac:dyDescent="0.2">
      <c r="A215" s="79" t="s">
        <v>453</v>
      </c>
      <c r="B215" s="11">
        <v>501</v>
      </c>
      <c r="C215" s="11">
        <v>50107</v>
      </c>
      <c r="D215" s="79" t="s">
        <v>1009</v>
      </c>
      <c r="E215" s="79" t="s">
        <v>2734</v>
      </c>
      <c r="F215" s="79" t="s">
        <v>2673</v>
      </c>
      <c r="G215" s="11" t="str">
        <f t="shared" si="3"/>
        <v>1054101-Đoạn 5,5m</v>
      </c>
      <c r="H215" s="99">
        <v>43956</v>
      </c>
      <c r="I215" s="99"/>
      <c r="J215" s="11"/>
      <c r="K215" s="11"/>
    </row>
    <row r="216" spans="1:11" x14ac:dyDescent="0.2">
      <c r="A216" s="79" t="s">
        <v>453</v>
      </c>
      <c r="B216" s="11">
        <v>501</v>
      </c>
      <c r="C216" s="11">
        <v>50107</v>
      </c>
      <c r="D216" s="79" t="s">
        <v>1011</v>
      </c>
      <c r="E216" s="79" t="s">
        <v>2735</v>
      </c>
      <c r="F216" s="79" t="s">
        <v>2643</v>
      </c>
      <c r="G216" s="11" t="str">
        <f t="shared" si="3"/>
        <v>1055100-Từ đầu đến cuối</v>
      </c>
      <c r="H216" s="99">
        <v>43956</v>
      </c>
      <c r="I216" s="99"/>
      <c r="J216" s="11"/>
      <c r="K216" s="11"/>
    </row>
    <row r="217" spans="1:11" x14ac:dyDescent="0.2">
      <c r="A217" s="79" t="s">
        <v>453</v>
      </c>
      <c r="B217" s="11">
        <v>501</v>
      </c>
      <c r="C217" s="11">
        <v>50107</v>
      </c>
      <c r="D217" s="79" t="s">
        <v>1013</v>
      </c>
      <c r="E217" s="79" t="s">
        <v>2736</v>
      </c>
      <c r="F217" s="79" t="s">
        <v>2643</v>
      </c>
      <c r="G217" s="11" t="str">
        <f t="shared" si="3"/>
        <v>1056100-Từ đầu đến cuối</v>
      </c>
      <c r="H217" s="99">
        <v>43956</v>
      </c>
      <c r="I217" s="99"/>
      <c r="J217" s="11"/>
      <c r="K217" s="11"/>
    </row>
    <row r="218" spans="1:11" x14ac:dyDescent="0.2">
      <c r="A218" s="79" t="s">
        <v>453</v>
      </c>
      <c r="B218" s="11">
        <v>501</v>
      </c>
      <c r="C218" s="11">
        <v>50107</v>
      </c>
      <c r="D218" s="79" t="s">
        <v>1015</v>
      </c>
      <c r="E218" s="79" t="s">
        <v>2737</v>
      </c>
      <c r="F218" s="79" t="s">
        <v>2643</v>
      </c>
      <c r="G218" s="11" t="str">
        <f t="shared" si="3"/>
        <v>1057100-Từ đầu đến cuối</v>
      </c>
      <c r="H218" s="99">
        <v>43956</v>
      </c>
      <c r="I218" s="99"/>
      <c r="J218" s="11"/>
      <c r="K218" s="11"/>
    </row>
    <row r="219" spans="1:11" x14ac:dyDescent="0.2">
      <c r="A219" s="79" t="s">
        <v>453</v>
      </c>
      <c r="B219" s="11">
        <v>501</v>
      </c>
      <c r="C219" s="11">
        <v>50107</v>
      </c>
      <c r="D219" s="79" t="s">
        <v>1017</v>
      </c>
      <c r="E219" s="79" t="s">
        <v>2738</v>
      </c>
      <c r="F219" s="79" t="s">
        <v>2643</v>
      </c>
      <c r="G219" s="11" t="str">
        <f t="shared" si="3"/>
        <v>1058100-Từ đầu đến cuối</v>
      </c>
      <c r="H219" s="99">
        <v>43956</v>
      </c>
      <c r="I219" s="99"/>
      <c r="J219" s="11"/>
      <c r="K219" s="11"/>
    </row>
    <row r="220" spans="1:11" x14ac:dyDescent="0.2">
      <c r="A220" s="79" t="s">
        <v>453</v>
      </c>
      <c r="B220" s="11">
        <v>501</v>
      </c>
      <c r="C220" s="11">
        <v>50107</v>
      </c>
      <c r="D220" s="79" t="s">
        <v>1019</v>
      </c>
      <c r="E220" s="79" t="s">
        <v>2739</v>
      </c>
      <c r="F220" s="79" t="s">
        <v>2643</v>
      </c>
      <c r="G220" s="11" t="str">
        <f t="shared" si="3"/>
        <v>1059100-Từ đầu đến cuối</v>
      </c>
      <c r="H220" s="99">
        <v>43956</v>
      </c>
      <c r="I220" s="99"/>
      <c r="J220" s="11"/>
      <c r="K220" s="11"/>
    </row>
    <row r="221" spans="1:11" x14ac:dyDescent="0.2">
      <c r="A221" s="79" t="s">
        <v>453</v>
      </c>
      <c r="B221" s="11">
        <v>501</v>
      </c>
      <c r="C221" s="11">
        <v>50107</v>
      </c>
      <c r="D221" s="79" t="s">
        <v>1021</v>
      </c>
      <c r="E221" s="79" t="s">
        <v>2740</v>
      </c>
      <c r="F221" s="79" t="s">
        <v>2741</v>
      </c>
      <c r="G221" s="11" t="str">
        <f t="shared" si="3"/>
        <v>10601-Đông Hải 3 - từ: đầu - đến: cuối</v>
      </c>
      <c r="H221" s="99">
        <v>40909</v>
      </c>
      <c r="I221" s="99">
        <v>44561</v>
      </c>
      <c r="J221" s="11"/>
      <c r="K221" s="11"/>
    </row>
    <row r="222" spans="1:11" x14ac:dyDescent="0.2">
      <c r="A222" s="79" t="s">
        <v>453</v>
      </c>
      <c r="B222" s="11">
        <v>501</v>
      </c>
      <c r="C222" s="11">
        <v>50107</v>
      </c>
      <c r="D222" s="79" t="s">
        <v>1023</v>
      </c>
      <c r="E222" s="79" t="s">
        <v>2742</v>
      </c>
      <c r="F222" s="79" t="s">
        <v>2643</v>
      </c>
      <c r="G222" s="11" t="str">
        <f t="shared" si="3"/>
        <v>1060100-Từ đầu đến cuối</v>
      </c>
      <c r="H222" s="99">
        <v>43956</v>
      </c>
      <c r="I222" s="99"/>
      <c r="J222" s="11"/>
      <c r="K222" s="11"/>
    </row>
    <row r="223" spans="1:11" x14ac:dyDescent="0.2">
      <c r="A223" s="79" t="s">
        <v>453</v>
      </c>
      <c r="B223" s="11">
        <v>501</v>
      </c>
      <c r="C223" s="11">
        <v>50107</v>
      </c>
      <c r="D223" s="79" t="s">
        <v>1025</v>
      </c>
      <c r="E223" s="79" t="s">
        <v>2743</v>
      </c>
      <c r="F223" s="79" t="s">
        <v>2643</v>
      </c>
      <c r="G223" s="11" t="str">
        <f t="shared" si="3"/>
        <v>1061100-Từ đầu đến cuối</v>
      </c>
      <c r="H223" s="99">
        <v>43956</v>
      </c>
      <c r="I223" s="99"/>
      <c r="J223" s="11"/>
      <c r="K223" s="11"/>
    </row>
    <row r="224" spans="1:11" x14ac:dyDescent="0.2">
      <c r="A224" s="79" t="s">
        <v>453</v>
      </c>
      <c r="B224" s="11">
        <v>501</v>
      </c>
      <c r="C224" s="11">
        <v>50107</v>
      </c>
      <c r="D224" s="79" t="s">
        <v>1027</v>
      </c>
      <c r="E224" s="79" t="s">
        <v>2744</v>
      </c>
      <c r="F224" s="79" t="s">
        <v>2643</v>
      </c>
      <c r="G224" s="11" t="str">
        <f t="shared" si="3"/>
        <v>1062100-Từ đầu đến cuối</v>
      </c>
      <c r="H224" s="99">
        <v>43956</v>
      </c>
      <c r="I224" s="99"/>
      <c r="J224" s="11"/>
      <c r="K224" s="11"/>
    </row>
    <row r="225" spans="1:11" x14ac:dyDescent="0.2">
      <c r="A225" s="79" t="s">
        <v>453</v>
      </c>
      <c r="B225" s="11">
        <v>501</v>
      </c>
      <c r="C225" s="11">
        <v>50107</v>
      </c>
      <c r="D225" s="79" t="s">
        <v>1028</v>
      </c>
      <c r="E225" s="79" t="s">
        <v>2745</v>
      </c>
      <c r="F225" s="79" t="s">
        <v>2643</v>
      </c>
      <c r="G225" s="11" t="str">
        <f t="shared" si="3"/>
        <v>1063100-Từ đầu đến cuối</v>
      </c>
      <c r="H225" s="99">
        <v>43956</v>
      </c>
      <c r="I225" s="99"/>
      <c r="J225" s="11"/>
      <c r="K225" s="11"/>
    </row>
    <row r="226" spans="1:11" x14ac:dyDescent="0.2">
      <c r="A226" s="79" t="s">
        <v>453</v>
      </c>
      <c r="B226" s="11">
        <v>501</v>
      </c>
      <c r="C226" s="11">
        <v>50107</v>
      </c>
      <c r="D226" s="79" t="s">
        <v>1030</v>
      </c>
      <c r="E226" s="79" t="s">
        <v>2746</v>
      </c>
      <c r="F226" s="79" t="s">
        <v>2643</v>
      </c>
      <c r="G226" s="11" t="str">
        <f t="shared" si="3"/>
        <v>1064100-Từ đầu đến cuối</v>
      </c>
      <c r="H226" s="99">
        <v>43956</v>
      </c>
      <c r="I226" s="99"/>
      <c r="J226" s="11"/>
      <c r="K226" s="11"/>
    </row>
    <row r="227" spans="1:11" x14ac:dyDescent="0.2">
      <c r="A227" s="79" t="s">
        <v>453</v>
      </c>
      <c r="B227" s="11">
        <v>501</v>
      </c>
      <c r="C227" s="11">
        <v>50107</v>
      </c>
      <c r="D227" s="79" t="s">
        <v>1032</v>
      </c>
      <c r="E227" s="79" t="s">
        <v>2747</v>
      </c>
      <c r="F227" s="79" t="s">
        <v>2643</v>
      </c>
      <c r="G227" s="11" t="str">
        <f t="shared" si="3"/>
        <v>1065100-Từ đầu đến cuối</v>
      </c>
      <c r="H227" s="99">
        <v>43956</v>
      </c>
      <c r="I227" s="99"/>
      <c r="J227" s="11"/>
      <c r="K227" s="11"/>
    </row>
    <row r="228" spans="1:11" x14ac:dyDescent="0.2">
      <c r="A228" s="79" t="s">
        <v>453</v>
      </c>
      <c r="B228" s="11">
        <v>501</v>
      </c>
      <c r="C228" s="11">
        <v>50107</v>
      </c>
      <c r="D228" s="79" t="s">
        <v>1034</v>
      </c>
      <c r="E228" s="79" t="s">
        <v>2748</v>
      </c>
      <c r="F228" s="79" t="s">
        <v>2643</v>
      </c>
      <c r="G228" s="11" t="str">
        <f t="shared" si="3"/>
        <v>1066100-Từ đầu đến cuối</v>
      </c>
      <c r="H228" s="99">
        <v>43956</v>
      </c>
      <c r="I228" s="99"/>
      <c r="J228" s="11"/>
      <c r="K228" s="11"/>
    </row>
    <row r="229" spans="1:11" x14ac:dyDescent="0.2">
      <c r="A229" s="79" t="s">
        <v>453</v>
      </c>
      <c r="B229" s="11">
        <v>501</v>
      </c>
      <c r="C229" s="11">
        <v>50107</v>
      </c>
      <c r="D229" s="79" t="s">
        <v>1036</v>
      </c>
      <c r="E229" s="79" t="s">
        <v>2749</v>
      </c>
      <c r="F229" s="79" t="s">
        <v>2643</v>
      </c>
      <c r="G229" s="11" t="str">
        <f t="shared" si="3"/>
        <v>1067100-Từ đầu đến cuối</v>
      </c>
      <c r="H229" s="99">
        <v>43956</v>
      </c>
      <c r="I229" s="99"/>
      <c r="J229" s="11"/>
      <c r="K229" s="11"/>
    </row>
    <row r="230" spans="1:11" x14ac:dyDescent="0.2">
      <c r="A230" s="79" t="s">
        <v>453</v>
      </c>
      <c r="B230" s="11">
        <v>501</v>
      </c>
      <c r="C230" s="11">
        <v>50107</v>
      </c>
      <c r="D230" s="79" t="s">
        <v>1038</v>
      </c>
      <c r="E230" s="79" t="s">
        <v>2750</v>
      </c>
      <c r="F230" s="79" t="s">
        <v>2643</v>
      </c>
      <c r="G230" s="11" t="str">
        <f t="shared" si="3"/>
        <v>1068100-Từ đầu đến cuối</v>
      </c>
      <c r="H230" s="99">
        <v>43956</v>
      </c>
      <c r="I230" s="99"/>
      <c r="J230" s="11"/>
      <c r="K230" s="11"/>
    </row>
    <row r="231" spans="1:11" x14ac:dyDescent="0.2">
      <c r="A231" s="79" t="s">
        <v>453</v>
      </c>
      <c r="B231" s="11">
        <v>501</v>
      </c>
      <c r="C231" s="11">
        <v>50107</v>
      </c>
      <c r="D231" s="79" t="s">
        <v>1040</v>
      </c>
      <c r="E231" s="79" t="s">
        <v>2751</v>
      </c>
      <c r="F231" s="79" t="s">
        <v>2643</v>
      </c>
      <c r="G231" s="11" t="str">
        <f t="shared" si="3"/>
        <v>1069100-Từ đầu đến cuối</v>
      </c>
      <c r="H231" s="99">
        <v>43956</v>
      </c>
      <c r="I231" s="99"/>
      <c r="J231" s="11"/>
      <c r="K231" s="11"/>
    </row>
    <row r="232" spans="1:11" x14ac:dyDescent="0.2">
      <c r="A232" s="79" t="s">
        <v>453</v>
      </c>
      <c r="B232" s="11">
        <v>501</v>
      </c>
      <c r="C232" s="11">
        <v>50107</v>
      </c>
      <c r="D232" s="79" t="s">
        <v>1042</v>
      </c>
      <c r="E232" s="79" t="s">
        <v>2752</v>
      </c>
      <c r="F232" s="79" t="s">
        <v>2753</v>
      </c>
      <c r="G232" s="11" t="str">
        <f t="shared" si="3"/>
        <v>10701-Đông Hải 4 - từ: đầu - đến: cuối</v>
      </c>
      <c r="H232" s="99">
        <v>40909</v>
      </c>
      <c r="I232" s="99">
        <v>44561</v>
      </c>
      <c r="J232" s="11"/>
      <c r="K232" s="11"/>
    </row>
    <row r="233" spans="1:11" x14ac:dyDescent="0.2">
      <c r="A233" s="79" t="s">
        <v>453</v>
      </c>
      <c r="B233" s="11">
        <v>501</v>
      </c>
      <c r="C233" s="11">
        <v>50107</v>
      </c>
      <c r="D233" s="79" t="s">
        <v>1044</v>
      </c>
      <c r="E233" s="79" t="s">
        <v>2754</v>
      </c>
      <c r="F233" s="79" t="s">
        <v>2643</v>
      </c>
      <c r="G233" s="11" t="str">
        <f t="shared" si="3"/>
        <v>1070100-Từ đầu đến cuối</v>
      </c>
      <c r="H233" s="99">
        <v>43956</v>
      </c>
      <c r="I233" s="99"/>
      <c r="J233" s="11"/>
      <c r="K233" s="11"/>
    </row>
    <row r="234" spans="1:11" x14ac:dyDescent="0.2">
      <c r="A234" s="79" t="s">
        <v>453</v>
      </c>
      <c r="B234" s="11">
        <v>501</v>
      </c>
      <c r="C234" s="11">
        <v>50107</v>
      </c>
      <c r="D234" s="79" t="s">
        <v>1046</v>
      </c>
      <c r="E234" s="79" t="s">
        <v>2755</v>
      </c>
      <c r="F234" s="79" t="s">
        <v>2643</v>
      </c>
      <c r="G234" s="11" t="str">
        <f t="shared" si="3"/>
        <v>1071100-Từ đầu đến cuối</v>
      </c>
      <c r="H234" s="99">
        <v>43956</v>
      </c>
      <c r="I234" s="99"/>
      <c r="J234" s="11"/>
      <c r="K234" s="11"/>
    </row>
    <row r="235" spans="1:11" x14ac:dyDescent="0.2">
      <c r="A235" s="79" t="s">
        <v>453</v>
      </c>
      <c r="B235" s="11">
        <v>501</v>
      </c>
      <c r="C235" s="11">
        <v>50107</v>
      </c>
      <c r="D235" s="79" t="s">
        <v>1048</v>
      </c>
      <c r="E235" s="79" t="s">
        <v>2756</v>
      </c>
      <c r="F235" s="79" t="s">
        <v>2643</v>
      </c>
      <c r="G235" s="11" t="str">
        <f t="shared" si="3"/>
        <v>1072100-Từ đầu đến cuối</v>
      </c>
      <c r="H235" s="99">
        <v>43956</v>
      </c>
      <c r="I235" s="99"/>
      <c r="J235" s="11"/>
      <c r="K235" s="11"/>
    </row>
    <row r="236" spans="1:11" x14ac:dyDescent="0.2">
      <c r="A236" s="79" t="s">
        <v>453</v>
      </c>
      <c r="B236" s="11">
        <v>501</v>
      </c>
      <c r="C236" s="11">
        <v>50107</v>
      </c>
      <c r="D236" s="79" t="s">
        <v>1050</v>
      </c>
      <c r="E236" s="79" t="s">
        <v>2757</v>
      </c>
      <c r="F236" s="79" t="s">
        <v>2643</v>
      </c>
      <c r="G236" s="11" t="str">
        <f t="shared" si="3"/>
        <v>1073100-Từ đầu đến cuối</v>
      </c>
      <c r="H236" s="99">
        <v>43956</v>
      </c>
      <c r="I236" s="99"/>
      <c r="J236" s="11"/>
      <c r="K236" s="11"/>
    </row>
    <row r="237" spans="1:11" x14ac:dyDescent="0.2">
      <c r="A237" s="79" t="s">
        <v>453</v>
      </c>
      <c r="B237" s="11">
        <v>501</v>
      </c>
      <c r="C237" s="11">
        <v>50107</v>
      </c>
      <c r="D237" s="79" t="s">
        <v>1052</v>
      </c>
      <c r="E237" s="79" t="s">
        <v>2758</v>
      </c>
      <c r="F237" s="79" t="s">
        <v>2643</v>
      </c>
      <c r="G237" s="11" t="str">
        <f t="shared" si="3"/>
        <v>1074100-Từ đầu đến cuối</v>
      </c>
      <c r="H237" s="99">
        <v>43956</v>
      </c>
      <c r="I237" s="99"/>
      <c r="J237" s="11"/>
      <c r="K237" s="11"/>
    </row>
    <row r="238" spans="1:11" x14ac:dyDescent="0.2">
      <c r="A238" s="79" t="s">
        <v>453</v>
      </c>
      <c r="B238" s="11">
        <v>501</v>
      </c>
      <c r="C238" s="11">
        <v>50107</v>
      </c>
      <c r="D238" s="79" t="s">
        <v>1054</v>
      </c>
      <c r="E238" s="79" t="s">
        <v>2759</v>
      </c>
      <c r="F238" s="79" t="s">
        <v>2643</v>
      </c>
      <c r="G238" s="11" t="str">
        <f t="shared" si="3"/>
        <v>1075100-Từ đầu đến cuối</v>
      </c>
      <c r="H238" s="99">
        <v>43956</v>
      </c>
      <c r="I238" s="99"/>
      <c r="J238" s="11"/>
      <c r="K238" s="11"/>
    </row>
    <row r="239" spans="1:11" x14ac:dyDescent="0.2">
      <c r="A239" s="79" t="s">
        <v>453</v>
      </c>
      <c r="B239" s="11">
        <v>501</v>
      </c>
      <c r="C239" s="11">
        <v>50107</v>
      </c>
      <c r="D239" s="79" t="s">
        <v>1056</v>
      </c>
      <c r="E239" s="79" t="s">
        <v>2760</v>
      </c>
      <c r="F239" s="79" t="s">
        <v>2761</v>
      </c>
      <c r="G239" s="11" t="str">
        <f t="shared" si="3"/>
        <v>1076100-Đoạn từ Ngũ Hành Sơn đến Dương Thị Xuân Quý</v>
      </c>
      <c r="H239" s="99">
        <v>43956</v>
      </c>
      <c r="I239" s="99"/>
      <c r="J239" s="11"/>
      <c r="K239" s="11"/>
    </row>
    <row r="240" spans="1:11" x14ac:dyDescent="0.2">
      <c r="A240" s="79" t="s">
        <v>453</v>
      </c>
      <c r="B240" s="11">
        <v>501</v>
      </c>
      <c r="C240" s="11">
        <v>50107</v>
      </c>
      <c r="D240" s="79" t="s">
        <v>1056</v>
      </c>
      <c r="E240" s="79" t="s">
        <v>2762</v>
      </c>
      <c r="F240" s="79" t="s">
        <v>2418</v>
      </c>
      <c r="G240" s="11" t="str">
        <f t="shared" si="3"/>
        <v>1076101-Đoạn từ Dương Thị Xuân Quý đến Chế Lan Viên</v>
      </c>
      <c r="H240" s="99">
        <v>43956</v>
      </c>
      <c r="I240" s="99"/>
      <c r="J240" s="11"/>
      <c r="K240" s="11"/>
    </row>
    <row r="241" spans="1:11" x14ac:dyDescent="0.2">
      <c r="A241" s="79" t="s">
        <v>453</v>
      </c>
      <c r="B241" s="11">
        <v>501</v>
      </c>
      <c r="C241" s="11">
        <v>50107</v>
      </c>
      <c r="D241" s="79" t="s">
        <v>1056</v>
      </c>
      <c r="E241" s="79" t="s">
        <v>2763</v>
      </c>
      <c r="F241" s="79" t="s">
        <v>2420</v>
      </c>
      <c r="G241" s="11" t="str">
        <f t="shared" si="3"/>
        <v>1076102-Đoạn còn lại</v>
      </c>
      <c r="H241" s="99">
        <v>43956</v>
      </c>
      <c r="I241" s="99"/>
      <c r="J241" s="11"/>
      <c r="K241" s="11"/>
    </row>
    <row r="242" spans="1:11" x14ac:dyDescent="0.2">
      <c r="A242" s="79" t="s">
        <v>453</v>
      </c>
      <c r="B242" s="11">
        <v>501</v>
      </c>
      <c r="C242" s="11">
        <v>50107</v>
      </c>
      <c r="D242" s="79" t="s">
        <v>1057</v>
      </c>
      <c r="E242" s="79" t="s">
        <v>2764</v>
      </c>
      <c r="F242" s="79" t="s">
        <v>2643</v>
      </c>
      <c r="G242" s="11" t="str">
        <f t="shared" si="3"/>
        <v>1077100-Từ đầu đến cuối</v>
      </c>
      <c r="H242" s="99">
        <v>43956</v>
      </c>
      <c r="I242" s="99"/>
      <c r="J242" s="11"/>
      <c r="K242" s="11"/>
    </row>
    <row r="243" spans="1:11" x14ac:dyDescent="0.2">
      <c r="A243" s="79" t="s">
        <v>453</v>
      </c>
      <c r="B243" s="11">
        <v>501</v>
      </c>
      <c r="C243" s="11">
        <v>50107</v>
      </c>
      <c r="D243" s="79" t="s">
        <v>1059</v>
      </c>
      <c r="E243" s="79" t="s">
        <v>2765</v>
      </c>
      <c r="F243" s="79" t="s">
        <v>2643</v>
      </c>
      <c r="G243" s="11" t="str">
        <f t="shared" si="3"/>
        <v>1078100-Từ đầu đến cuối</v>
      </c>
      <c r="H243" s="99">
        <v>43956</v>
      </c>
      <c r="I243" s="99"/>
      <c r="J243" s="11"/>
      <c r="K243" s="11"/>
    </row>
    <row r="244" spans="1:11" x14ac:dyDescent="0.2">
      <c r="A244" s="79" t="s">
        <v>453</v>
      </c>
      <c r="B244" s="11">
        <v>501</v>
      </c>
      <c r="C244" s="11">
        <v>50107</v>
      </c>
      <c r="D244" s="79" t="s">
        <v>1060</v>
      </c>
      <c r="E244" s="79" t="s">
        <v>2766</v>
      </c>
      <c r="F244" s="79" t="s">
        <v>2643</v>
      </c>
      <c r="G244" s="11" t="str">
        <f t="shared" si="3"/>
        <v>1079100-Từ đầu đến cuối</v>
      </c>
      <c r="H244" s="99">
        <v>43956</v>
      </c>
      <c r="I244" s="99"/>
      <c r="J244" s="11"/>
      <c r="K244" s="11"/>
    </row>
    <row r="245" spans="1:11" x14ac:dyDescent="0.2">
      <c r="A245" s="79" t="s">
        <v>453</v>
      </c>
      <c r="B245" s="11">
        <v>501</v>
      </c>
      <c r="C245" s="11">
        <v>50107</v>
      </c>
      <c r="D245" s="79" t="s">
        <v>1062</v>
      </c>
      <c r="E245" s="79" t="s">
        <v>2767</v>
      </c>
      <c r="F245" s="79" t="s">
        <v>2768</v>
      </c>
      <c r="G245" s="11" t="str">
        <f t="shared" si="3"/>
        <v>10801-Đông Hải 5 - từ: đầu - đến: cuối</v>
      </c>
      <c r="H245" s="99">
        <v>40909</v>
      </c>
      <c r="I245" s="99">
        <v>44561</v>
      </c>
      <c r="J245" s="11"/>
      <c r="K245" s="11"/>
    </row>
    <row r="246" spans="1:11" x14ac:dyDescent="0.2">
      <c r="A246" s="79" t="s">
        <v>453</v>
      </c>
      <c r="B246" s="11">
        <v>501</v>
      </c>
      <c r="C246" s="11">
        <v>50107</v>
      </c>
      <c r="D246" s="79" t="s">
        <v>1064</v>
      </c>
      <c r="E246" s="79" t="s">
        <v>2769</v>
      </c>
      <c r="F246" s="79" t="s">
        <v>2643</v>
      </c>
      <c r="G246" s="11" t="str">
        <f t="shared" si="3"/>
        <v>1080100-Từ đầu đến cuối</v>
      </c>
      <c r="H246" s="99">
        <v>43956</v>
      </c>
      <c r="I246" s="99"/>
      <c r="J246" s="11"/>
      <c r="K246" s="11"/>
    </row>
    <row r="247" spans="1:11" x14ac:dyDescent="0.2">
      <c r="A247" s="79" t="s">
        <v>453</v>
      </c>
      <c r="B247" s="11">
        <v>501</v>
      </c>
      <c r="C247" s="11">
        <v>50107</v>
      </c>
      <c r="D247" s="79" t="s">
        <v>1066</v>
      </c>
      <c r="E247" s="79" t="s">
        <v>2770</v>
      </c>
      <c r="F247" s="79" t="s">
        <v>2643</v>
      </c>
      <c r="G247" s="11" t="str">
        <f t="shared" si="3"/>
        <v>1081100-Từ đầu đến cuối</v>
      </c>
      <c r="H247" s="99">
        <v>43956</v>
      </c>
      <c r="I247" s="99"/>
      <c r="J247" s="11"/>
      <c r="K247" s="11"/>
    </row>
    <row r="248" spans="1:11" x14ac:dyDescent="0.2">
      <c r="A248" s="79" t="s">
        <v>453</v>
      </c>
      <c r="B248" s="11">
        <v>501</v>
      </c>
      <c r="C248" s="11">
        <v>50107</v>
      </c>
      <c r="D248" s="79" t="s">
        <v>1067</v>
      </c>
      <c r="E248" s="79" t="s">
        <v>2771</v>
      </c>
      <c r="F248" s="79" t="s">
        <v>2643</v>
      </c>
      <c r="G248" s="11" t="str">
        <f t="shared" si="3"/>
        <v>1082100-Từ đầu đến cuối</v>
      </c>
      <c r="H248" s="99">
        <v>43956</v>
      </c>
      <c r="I248" s="99"/>
      <c r="J248" s="11"/>
      <c r="K248" s="11"/>
    </row>
    <row r="249" spans="1:11" x14ac:dyDescent="0.2">
      <c r="A249" s="79" t="s">
        <v>453</v>
      </c>
      <c r="B249" s="11">
        <v>501</v>
      </c>
      <c r="C249" s="11">
        <v>50107</v>
      </c>
      <c r="D249" s="79" t="s">
        <v>1068</v>
      </c>
      <c r="E249" s="79" t="s">
        <v>2772</v>
      </c>
      <c r="F249" s="79" t="s">
        <v>2643</v>
      </c>
      <c r="G249" s="11" t="str">
        <f t="shared" si="3"/>
        <v>1083100-Từ đầu đến cuối</v>
      </c>
      <c r="H249" s="99">
        <v>43956</v>
      </c>
      <c r="I249" s="99"/>
      <c r="J249" s="11"/>
      <c r="K249" s="11"/>
    </row>
    <row r="250" spans="1:11" x14ac:dyDescent="0.2">
      <c r="A250" s="79" t="s">
        <v>453</v>
      </c>
      <c r="B250" s="11">
        <v>501</v>
      </c>
      <c r="C250" s="11">
        <v>50107</v>
      </c>
      <c r="D250" s="79" t="s">
        <v>1070</v>
      </c>
      <c r="E250" s="79" t="s">
        <v>2773</v>
      </c>
      <c r="F250" s="79" t="s">
        <v>2643</v>
      </c>
      <c r="G250" s="11" t="str">
        <f t="shared" si="3"/>
        <v>1084100-Từ đầu đến cuối</v>
      </c>
      <c r="H250" s="99">
        <v>43956</v>
      </c>
      <c r="I250" s="99"/>
      <c r="J250" s="11"/>
      <c r="K250" s="11"/>
    </row>
    <row r="251" spans="1:11" x14ac:dyDescent="0.2">
      <c r="A251" s="79" t="s">
        <v>453</v>
      </c>
      <c r="B251" s="11">
        <v>501</v>
      </c>
      <c r="C251" s="11">
        <v>50107</v>
      </c>
      <c r="D251" s="79" t="s">
        <v>1072</v>
      </c>
      <c r="E251" s="79" t="s">
        <v>2774</v>
      </c>
      <c r="F251" s="79" t="s">
        <v>2643</v>
      </c>
      <c r="G251" s="11" t="str">
        <f t="shared" si="3"/>
        <v>1085100-Từ đầu đến cuối</v>
      </c>
      <c r="H251" s="99">
        <v>43956</v>
      </c>
      <c r="I251" s="99"/>
      <c r="J251" s="11"/>
      <c r="K251" s="11"/>
    </row>
    <row r="252" spans="1:11" x14ac:dyDescent="0.2">
      <c r="A252" s="79" t="s">
        <v>453</v>
      </c>
      <c r="B252" s="11">
        <v>501</v>
      </c>
      <c r="C252" s="11">
        <v>50107</v>
      </c>
      <c r="D252" s="79" t="s">
        <v>1074</v>
      </c>
      <c r="E252" s="79" t="s">
        <v>2775</v>
      </c>
      <c r="F252" s="79" t="s">
        <v>2643</v>
      </c>
      <c r="G252" s="11" t="str">
        <f t="shared" si="3"/>
        <v>1086100-Từ đầu đến cuối</v>
      </c>
      <c r="H252" s="99">
        <v>43956</v>
      </c>
      <c r="I252" s="99"/>
      <c r="J252" s="11"/>
      <c r="K252" s="11"/>
    </row>
    <row r="253" spans="1:11" x14ac:dyDescent="0.2">
      <c r="A253" s="79" t="s">
        <v>453</v>
      </c>
      <c r="B253" s="11">
        <v>501</v>
      </c>
      <c r="C253" s="11">
        <v>50107</v>
      </c>
      <c r="D253" s="79" t="s">
        <v>1076</v>
      </c>
      <c r="E253" s="79" t="s">
        <v>2776</v>
      </c>
      <c r="F253" s="79" t="s">
        <v>2643</v>
      </c>
      <c r="G253" s="11" t="str">
        <f t="shared" si="3"/>
        <v>1087100-Từ đầu đến cuối</v>
      </c>
      <c r="H253" s="99">
        <v>43956</v>
      </c>
      <c r="I253" s="99"/>
      <c r="J253" s="11"/>
      <c r="K253" s="11"/>
    </row>
    <row r="254" spans="1:11" x14ac:dyDescent="0.2">
      <c r="A254" s="79" t="s">
        <v>453</v>
      </c>
      <c r="B254" s="11">
        <v>501</v>
      </c>
      <c r="C254" s="11">
        <v>50107</v>
      </c>
      <c r="D254" s="79" t="s">
        <v>1078</v>
      </c>
      <c r="E254" s="79" t="s">
        <v>2777</v>
      </c>
      <c r="F254" s="79" t="s">
        <v>2643</v>
      </c>
      <c r="G254" s="11" t="str">
        <f t="shared" si="3"/>
        <v>1088100-Từ đầu đến cuối</v>
      </c>
      <c r="H254" s="99">
        <v>43956</v>
      </c>
      <c r="I254" s="99"/>
      <c r="J254" s="11"/>
      <c r="K254" s="11"/>
    </row>
    <row r="255" spans="1:11" x14ac:dyDescent="0.2">
      <c r="A255" s="79" t="s">
        <v>453</v>
      </c>
      <c r="B255" s="11">
        <v>501</v>
      </c>
      <c r="C255" s="11">
        <v>50107</v>
      </c>
      <c r="D255" s="79" t="s">
        <v>1080</v>
      </c>
      <c r="E255" s="79" t="s">
        <v>2778</v>
      </c>
      <c r="F255" s="79" t="s">
        <v>2643</v>
      </c>
      <c r="G255" s="11" t="str">
        <f t="shared" si="3"/>
        <v>1089100-Từ đầu đến cuối</v>
      </c>
      <c r="H255" s="99">
        <v>43956</v>
      </c>
      <c r="I255" s="99"/>
      <c r="J255" s="11"/>
      <c r="K255" s="11"/>
    </row>
    <row r="256" spans="1:11" x14ac:dyDescent="0.2">
      <c r="A256" s="79" t="s">
        <v>453</v>
      </c>
      <c r="B256" s="11">
        <v>501</v>
      </c>
      <c r="C256" s="11">
        <v>50107</v>
      </c>
      <c r="D256" s="79" t="s">
        <v>1082</v>
      </c>
      <c r="E256" s="79" t="s">
        <v>2779</v>
      </c>
      <c r="F256" s="79" t="s">
        <v>2780</v>
      </c>
      <c r="G256" s="11" t="str">
        <f t="shared" si="3"/>
        <v>10901-Đông Hải 6 - từ: đầu - đến: cuối</v>
      </c>
      <c r="H256" s="99">
        <v>40909</v>
      </c>
      <c r="I256" s="99">
        <v>44561</v>
      </c>
      <c r="J256" s="11"/>
      <c r="K256" s="11"/>
    </row>
    <row r="257" spans="1:11" x14ac:dyDescent="0.2">
      <c r="A257" s="79" t="s">
        <v>453</v>
      </c>
      <c r="B257" s="11">
        <v>501</v>
      </c>
      <c r="C257" s="11">
        <v>50107</v>
      </c>
      <c r="D257" s="79" t="s">
        <v>1084</v>
      </c>
      <c r="E257" s="79" t="s">
        <v>2781</v>
      </c>
      <c r="F257" s="79" t="s">
        <v>2643</v>
      </c>
      <c r="G257" s="11" t="str">
        <f t="shared" si="3"/>
        <v>1090100-Từ đầu đến cuối</v>
      </c>
      <c r="H257" s="99">
        <v>43956</v>
      </c>
      <c r="I257" s="99"/>
      <c r="J257" s="11"/>
      <c r="K257" s="11"/>
    </row>
    <row r="258" spans="1:11" x14ac:dyDescent="0.2">
      <c r="A258" s="79" t="s">
        <v>453</v>
      </c>
      <c r="B258" s="11">
        <v>501</v>
      </c>
      <c r="C258" s="11">
        <v>50107</v>
      </c>
      <c r="D258" s="79" t="s">
        <v>1086</v>
      </c>
      <c r="E258" s="79" t="s">
        <v>2782</v>
      </c>
      <c r="F258" s="79" t="s">
        <v>2643</v>
      </c>
      <c r="G258" s="11" t="str">
        <f t="shared" ref="G258:G321" si="4">E258&amp;"-"&amp;F258</f>
        <v>1091100-Từ đầu đến cuối</v>
      </c>
      <c r="H258" s="99">
        <v>43956</v>
      </c>
      <c r="I258" s="99"/>
      <c r="J258" s="11"/>
      <c r="K258" s="11"/>
    </row>
    <row r="259" spans="1:11" x14ac:dyDescent="0.2">
      <c r="A259" s="79" t="s">
        <v>453</v>
      </c>
      <c r="B259" s="11">
        <v>501</v>
      </c>
      <c r="C259" s="11">
        <v>50107</v>
      </c>
      <c r="D259" s="79" t="s">
        <v>1088</v>
      </c>
      <c r="E259" s="79" t="s">
        <v>2783</v>
      </c>
      <c r="F259" s="79" t="s">
        <v>2643</v>
      </c>
      <c r="G259" s="11" t="str">
        <f t="shared" si="4"/>
        <v>1092100-Từ đầu đến cuối</v>
      </c>
      <c r="H259" s="99">
        <v>43956</v>
      </c>
      <c r="I259" s="99"/>
      <c r="J259" s="11"/>
      <c r="K259" s="11"/>
    </row>
    <row r="260" spans="1:11" x14ac:dyDescent="0.2">
      <c r="A260" s="79" t="s">
        <v>453</v>
      </c>
      <c r="B260" s="11">
        <v>501</v>
      </c>
      <c r="C260" s="11">
        <v>50107</v>
      </c>
      <c r="D260" s="79" t="s">
        <v>1089</v>
      </c>
      <c r="E260" s="79" t="s">
        <v>2784</v>
      </c>
      <c r="F260" s="79" t="s">
        <v>2643</v>
      </c>
      <c r="G260" s="11" t="str">
        <f t="shared" si="4"/>
        <v>1093100-Từ đầu đến cuối</v>
      </c>
      <c r="H260" s="99">
        <v>43956</v>
      </c>
      <c r="I260" s="99"/>
      <c r="J260" s="11"/>
      <c r="K260" s="11"/>
    </row>
    <row r="261" spans="1:11" x14ac:dyDescent="0.2">
      <c r="A261" s="79" t="s">
        <v>453</v>
      </c>
      <c r="B261" s="11">
        <v>501</v>
      </c>
      <c r="C261" s="11">
        <v>50107</v>
      </c>
      <c r="D261" s="79" t="s">
        <v>1090</v>
      </c>
      <c r="E261" s="79" t="s">
        <v>2785</v>
      </c>
      <c r="F261" s="79" t="s">
        <v>2643</v>
      </c>
      <c r="G261" s="11" t="str">
        <f t="shared" si="4"/>
        <v>1094100-Từ đầu đến cuối</v>
      </c>
      <c r="H261" s="99">
        <v>43956</v>
      </c>
      <c r="I261" s="99"/>
      <c r="J261" s="11"/>
      <c r="K261" s="11"/>
    </row>
    <row r="262" spans="1:11" x14ac:dyDescent="0.2">
      <c r="A262" s="79" t="s">
        <v>453</v>
      </c>
      <c r="B262" s="11">
        <v>501</v>
      </c>
      <c r="C262" s="11">
        <v>50107</v>
      </c>
      <c r="D262" s="79" t="s">
        <v>1091</v>
      </c>
      <c r="E262" s="79" t="s">
        <v>2786</v>
      </c>
      <c r="F262" s="79" t="s">
        <v>2643</v>
      </c>
      <c r="G262" s="11" t="str">
        <f t="shared" si="4"/>
        <v>1095100-Từ đầu đến cuối</v>
      </c>
      <c r="H262" s="99">
        <v>43956</v>
      </c>
      <c r="I262" s="99"/>
      <c r="J262" s="11"/>
      <c r="K262" s="11"/>
    </row>
    <row r="263" spans="1:11" x14ac:dyDescent="0.2">
      <c r="A263" s="79" t="s">
        <v>453</v>
      </c>
      <c r="B263" s="11">
        <v>501</v>
      </c>
      <c r="C263" s="11">
        <v>50107</v>
      </c>
      <c r="D263" s="79" t="s">
        <v>1092</v>
      </c>
      <c r="E263" s="79" t="s">
        <v>2787</v>
      </c>
      <c r="F263" s="79" t="s">
        <v>2428</v>
      </c>
      <c r="G263" s="11" t="str">
        <f t="shared" si="4"/>
        <v>1096100-Đoạn cầu Trần Thị Lý đến cầu Tiên Sơn</v>
      </c>
      <c r="H263" s="99">
        <v>43956</v>
      </c>
      <c r="I263" s="99"/>
      <c r="J263" s="11"/>
      <c r="K263" s="11"/>
    </row>
    <row r="264" spans="1:11" x14ac:dyDescent="0.2">
      <c r="A264" s="79" t="s">
        <v>453</v>
      </c>
      <c r="B264" s="11">
        <v>501</v>
      </c>
      <c r="C264" s="11">
        <v>50107</v>
      </c>
      <c r="D264" s="79" t="s">
        <v>1092</v>
      </c>
      <c r="E264" s="79" t="s">
        <v>2788</v>
      </c>
      <c r="F264" s="79" t="s">
        <v>2420</v>
      </c>
      <c r="G264" s="11" t="str">
        <f t="shared" si="4"/>
        <v>1096101-Đoạn còn lại</v>
      </c>
      <c r="H264" s="99">
        <v>43956</v>
      </c>
      <c r="I264" s="99"/>
      <c r="J264" s="11"/>
      <c r="K264" s="11"/>
    </row>
    <row r="265" spans="1:11" x14ac:dyDescent="0.2">
      <c r="A265" s="79" t="s">
        <v>453</v>
      </c>
      <c r="B265" s="11">
        <v>501</v>
      </c>
      <c r="C265" s="11">
        <v>50107</v>
      </c>
      <c r="D265" s="79" t="s">
        <v>1093</v>
      </c>
      <c r="E265" s="79" t="s">
        <v>2789</v>
      </c>
      <c r="F265" s="79" t="s">
        <v>2643</v>
      </c>
      <c r="G265" s="11" t="str">
        <f t="shared" si="4"/>
        <v>1097100-Từ đầu đến cuối</v>
      </c>
      <c r="H265" s="99">
        <v>43956</v>
      </c>
      <c r="I265" s="99"/>
      <c r="J265" s="11"/>
      <c r="K265" s="11"/>
    </row>
    <row r="266" spans="1:11" x14ac:dyDescent="0.2">
      <c r="A266" s="79" t="s">
        <v>453</v>
      </c>
      <c r="B266" s="11">
        <v>501</v>
      </c>
      <c r="C266" s="11">
        <v>50107</v>
      </c>
      <c r="D266" s="79" t="s">
        <v>1095</v>
      </c>
      <c r="E266" s="79" t="s">
        <v>2790</v>
      </c>
      <c r="F266" s="79" t="s">
        <v>2643</v>
      </c>
      <c r="G266" s="11" t="str">
        <f t="shared" si="4"/>
        <v>1098100-Từ đầu đến cuối</v>
      </c>
      <c r="H266" s="99">
        <v>43956</v>
      </c>
      <c r="I266" s="99"/>
      <c r="J266" s="11"/>
      <c r="K266" s="11"/>
    </row>
    <row r="267" spans="1:11" x14ac:dyDescent="0.2">
      <c r="A267" s="79" t="s">
        <v>453</v>
      </c>
      <c r="B267" s="11">
        <v>501</v>
      </c>
      <c r="C267" s="11">
        <v>50107</v>
      </c>
      <c r="D267" s="79" t="s">
        <v>1097</v>
      </c>
      <c r="E267" s="79" t="s">
        <v>2791</v>
      </c>
      <c r="F267" s="79" t="s">
        <v>2643</v>
      </c>
      <c r="G267" s="11" t="str">
        <f t="shared" si="4"/>
        <v>1099100-Từ đầu đến cuối</v>
      </c>
      <c r="H267" s="99">
        <v>43956</v>
      </c>
      <c r="I267" s="99"/>
      <c r="J267" s="11"/>
      <c r="K267" s="11"/>
    </row>
    <row r="268" spans="1:11" x14ac:dyDescent="0.2">
      <c r="A268" s="79" t="s">
        <v>453</v>
      </c>
      <c r="B268" s="11">
        <v>501</v>
      </c>
      <c r="C268" s="11">
        <v>50107</v>
      </c>
      <c r="D268" s="79" t="s">
        <v>1099</v>
      </c>
      <c r="E268" s="79" t="s">
        <v>2792</v>
      </c>
      <c r="F268" s="79" t="s">
        <v>2793</v>
      </c>
      <c r="G268" s="11" t="str">
        <f t="shared" si="4"/>
        <v>11001-Đông Hải 7 - từ: đầu - đến: cuối</v>
      </c>
      <c r="H268" s="99">
        <v>40909</v>
      </c>
      <c r="I268" s="99">
        <v>44561</v>
      </c>
      <c r="J268" s="11"/>
      <c r="K268" s="11"/>
    </row>
    <row r="269" spans="1:11" x14ac:dyDescent="0.2">
      <c r="A269" s="79" t="s">
        <v>453</v>
      </c>
      <c r="B269" s="11">
        <v>501</v>
      </c>
      <c r="C269" s="11">
        <v>50107</v>
      </c>
      <c r="D269" s="79" t="s">
        <v>1101</v>
      </c>
      <c r="E269" s="79" t="s">
        <v>2794</v>
      </c>
      <c r="F269" s="79" t="s">
        <v>2643</v>
      </c>
      <c r="G269" s="11" t="str">
        <f t="shared" si="4"/>
        <v>1100100-Từ đầu đến cuối</v>
      </c>
      <c r="H269" s="99">
        <v>43956</v>
      </c>
      <c r="I269" s="99"/>
      <c r="J269" s="11"/>
      <c r="K269" s="11"/>
    </row>
    <row r="270" spans="1:11" x14ac:dyDescent="0.2">
      <c r="A270" s="79" t="s">
        <v>453</v>
      </c>
      <c r="B270" s="11">
        <v>501</v>
      </c>
      <c r="C270" s="11">
        <v>50107</v>
      </c>
      <c r="D270" s="79" t="s">
        <v>1102</v>
      </c>
      <c r="E270" s="79" t="s">
        <v>2795</v>
      </c>
      <c r="F270" s="79" t="s">
        <v>2643</v>
      </c>
      <c r="G270" s="11" t="str">
        <f t="shared" si="4"/>
        <v>1101100-Từ đầu đến cuối</v>
      </c>
      <c r="H270" s="99">
        <v>43956</v>
      </c>
      <c r="I270" s="99"/>
      <c r="J270" s="11"/>
      <c r="K270" s="11"/>
    </row>
    <row r="271" spans="1:11" x14ac:dyDescent="0.2">
      <c r="A271" s="79" t="s">
        <v>453</v>
      </c>
      <c r="B271" s="11">
        <v>501</v>
      </c>
      <c r="C271" s="11">
        <v>50107</v>
      </c>
      <c r="D271" s="79" t="s">
        <v>1104</v>
      </c>
      <c r="E271" s="79" t="s">
        <v>2796</v>
      </c>
      <c r="F271" s="79" t="s">
        <v>2643</v>
      </c>
      <c r="G271" s="11" t="str">
        <f t="shared" si="4"/>
        <v>1102100-Từ đầu đến cuối</v>
      </c>
      <c r="H271" s="99">
        <v>43956</v>
      </c>
      <c r="I271" s="99"/>
      <c r="J271" s="11"/>
      <c r="K271" s="11"/>
    </row>
    <row r="272" spans="1:11" x14ac:dyDescent="0.2">
      <c r="A272" s="79" t="s">
        <v>453</v>
      </c>
      <c r="B272" s="11">
        <v>501</v>
      </c>
      <c r="C272" s="11">
        <v>50107</v>
      </c>
      <c r="D272" s="79" t="s">
        <v>1106</v>
      </c>
      <c r="E272" s="79" t="s">
        <v>2797</v>
      </c>
      <c r="F272" s="79" t="s">
        <v>2643</v>
      </c>
      <c r="G272" s="11" t="str">
        <f t="shared" si="4"/>
        <v>1103100-Từ đầu đến cuối</v>
      </c>
      <c r="H272" s="99">
        <v>43956</v>
      </c>
      <c r="I272" s="99"/>
      <c r="J272" s="11"/>
      <c r="K272" s="11"/>
    </row>
    <row r="273" spans="1:11" x14ac:dyDescent="0.2">
      <c r="A273" s="79" t="s">
        <v>453</v>
      </c>
      <c r="B273" s="11">
        <v>501</v>
      </c>
      <c r="C273" s="11">
        <v>50107</v>
      </c>
      <c r="D273" s="79" t="s">
        <v>1108</v>
      </c>
      <c r="E273" s="79" t="s">
        <v>2798</v>
      </c>
      <c r="F273" s="79" t="s">
        <v>2643</v>
      </c>
      <c r="G273" s="11" t="str">
        <f t="shared" si="4"/>
        <v>1104100-Từ đầu đến cuối</v>
      </c>
      <c r="H273" s="99">
        <v>43956</v>
      </c>
      <c r="I273" s="99"/>
      <c r="J273" s="11"/>
      <c r="K273" s="11"/>
    </row>
    <row r="274" spans="1:11" x14ac:dyDescent="0.2">
      <c r="A274" s="79" t="s">
        <v>453</v>
      </c>
      <c r="B274" s="11">
        <v>501</v>
      </c>
      <c r="C274" s="11">
        <v>50107</v>
      </c>
      <c r="D274" s="79" t="s">
        <v>1110</v>
      </c>
      <c r="E274" s="79" t="s">
        <v>2799</v>
      </c>
      <c r="F274" s="79" t="s">
        <v>2643</v>
      </c>
      <c r="G274" s="11" t="str">
        <f t="shared" si="4"/>
        <v>1105100-Từ đầu đến cuối</v>
      </c>
      <c r="H274" s="99">
        <v>43956</v>
      </c>
      <c r="I274" s="99"/>
      <c r="J274" s="11"/>
      <c r="K274" s="11"/>
    </row>
    <row r="275" spans="1:11" x14ac:dyDescent="0.2">
      <c r="A275" s="79" t="s">
        <v>453</v>
      </c>
      <c r="B275" s="11">
        <v>501</v>
      </c>
      <c r="C275" s="11">
        <v>50107</v>
      </c>
      <c r="D275" s="79" t="s">
        <v>1111</v>
      </c>
      <c r="E275" s="79" t="s">
        <v>2800</v>
      </c>
      <c r="F275" s="79" t="s">
        <v>2643</v>
      </c>
      <c r="G275" s="11" t="str">
        <f t="shared" si="4"/>
        <v>1106100-Từ đầu đến cuối</v>
      </c>
      <c r="H275" s="99">
        <v>43956</v>
      </c>
      <c r="I275" s="99"/>
      <c r="J275" s="11"/>
      <c r="K275" s="11"/>
    </row>
    <row r="276" spans="1:11" x14ac:dyDescent="0.2">
      <c r="A276" s="79" t="s">
        <v>453</v>
      </c>
      <c r="B276" s="11">
        <v>501</v>
      </c>
      <c r="C276" s="11">
        <v>50107</v>
      </c>
      <c r="D276" s="79" t="s">
        <v>1112</v>
      </c>
      <c r="E276" s="79" t="s">
        <v>2801</v>
      </c>
      <c r="F276" s="79" t="s">
        <v>2643</v>
      </c>
      <c r="G276" s="11" t="str">
        <f t="shared" si="4"/>
        <v>1107100-Từ đầu đến cuối</v>
      </c>
      <c r="H276" s="99">
        <v>43956</v>
      </c>
      <c r="I276" s="99"/>
      <c r="J276" s="11"/>
      <c r="K276" s="11"/>
    </row>
    <row r="277" spans="1:11" x14ac:dyDescent="0.2">
      <c r="A277" s="79" t="s">
        <v>453</v>
      </c>
      <c r="B277" s="11">
        <v>501</v>
      </c>
      <c r="C277" s="11">
        <v>50107</v>
      </c>
      <c r="D277" s="79" t="s">
        <v>1113</v>
      </c>
      <c r="E277" s="79" t="s">
        <v>2802</v>
      </c>
      <c r="F277" s="79" t="s">
        <v>2643</v>
      </c>
      <c r="G277" s="11" t="str">
        <f t="shared" si="4"/>
        <v>1108100-Từ đầu đến cuối</v>
      </c>
      <c r="H277" s="99">
        <v>43956</v>
      </c>
      <c r="I277" s="99"/>
      <c r="J277" s="11"/>
      <c r="K277" s="11"/>
    </row>
    <row r="278" spans="1:11" x14ac:dyDescent="0.2">
      <c r="A278" s="79" t="s">
        <v>453</v>
      </c>
      <c r="B278" s="11">
        <v>501</v>
      </c>
      <c r="C278" s="11">
        <v>50107</v>
      </c>
      <c r="D278" s="79" t="s">
        <v>1114</v>
      </c>
      <c r="E278" s="79" t="s">
        <v>2803</v>
      </c>
      <c r="F278" s="79" t="s">
        <v>2643</v>
      </c>
      <c r="G278" s="11" t="str">
        <f t="shared" si="4"/>
        <v>1109100-Từ đầu đến cuối</v>
      </c>
      <c r="H278" s="99">
        <v>43956</v>
      </c>
      <c r="I278" s="99"/>
      <c r="J278" s="11"/>
      <c r="K278" s="11"/>
    </row>
    <row r="279" spans="1:11" x14ac:dyDescent="0.2">
      <c r="A279" s="79" t="s">
        <v>453</v>
      </c>
      <c r="B279" s="11">
        <v>501</v>
      </c>
      <c r="C279" s="11">
        <v>50107</v>
      </c>
      <c r="D279" s="79" t="s">
        <v>1115</v>
      </c>
      <c r="E279" s="79" t="s">
        <v>2804</v>
      </c>
      <c r="F279" s="79" t="s">
        <v>2805</v>
      </c>
      <c r="G279" s="11" t="str">
        <f t="shared" si="4"/>
        <v>11101-Đông Hải 8 - từ: đầu - đến: cuối</v>
      </c>
      <c r="H279" s="99">
        <v>40909</v>
      </c>
      <c r="I279" s="99">
        <v>44561</v>
      </c>
      <c r="J279" s="11"/>
      <c r="K279" s="11"/>
    </row>
    <row r="280" spans="1:11" x14ac:dyDescent="0.2">
      <c r="A280" s="79" t="s">
        <v>453</v>
      </c>
      <c r="B280" s="11">
        <v>501</v>
      </c>
      <c r="C280" s="11">
        <v>50107</v>
      </c>
      <c r="D280" s="79" t="s">
        <v>1117</v>
      </c>
      <c r="E280" s="79" t="s">
        <v>2806</v>
      </c>
      <c r="F280" s="79" t="s">
        <v>2643</v>
      </c>
      <c r="G280" s="11" t="str">
        <f t="shared" si="4"/>
        <v>1110100-Từ đầu đến cuối</v>
      </c>
      <c r="H280" s="99">
        <v>43956</v>
      </c>
      <c r="I280" s="99"/>
      <c r="J280" s="11"/>
      <c r="K280" s="11"/>
    </row>
    <row r="281" spans="1:11" x14ac:dyDescent="0.2">
      <c r="A281" s="79" t="s">
        <v>453</v>
      </c>
      <c r="B281" s="11">
        <v>501</v>
      </c>
      <c r="C281" s="11">
        <v>50107</v>
      </c>
      <c r="D281" s="79" t="s">
        <v>1118</v>
      </c>
      <c r="E281" s="79" t="s">
        <v>2807</v>
      </c>
      <c r="F281" s="79" t="s">
        <v>2643</v>
      </c>
      <c r="G281" s="11" t="str">
        <f t="shared" si="4"/>
        <v>1111100-Từ đầu đến cuối</v>
      </c>
      <c r="H281" s="99">
        <v>43956</v>
      </c>
      <c r="I281" s="99"/>
      <c r="J281" s="11"/>
      <c r="K281" s="11"/>
    </row>
    <row r="282" spans="1:11" x14ac:dyDescent="0.2">
      <c r="A282" s="79" t="s">
        <v>453</v>
      </c>
      <c r="B282" s="11">
        <v>501</v>
      </c>
      <c r="C282" s="11">
        <v>50107</v>
      </c>
      <c r="D282" s="79" t="s">
        <v>1119</v>
      </c>
      <c r="E282" s="79" t="s">
        <v>2808</v>
      </c>
      <c r="F282" s="79" t="s">
        <v>2643</v>
      </c>
      <c r="G282" s="11" t="str">
        <f t="shared" si="4"/>
        <v>1112100-Từ đầu đến cuối</v>
      </c>
      <c r="H282" s="99">
        <v>43956</v>
      </c>
      <c r="I282" s="99"/>
      <c r="J282" s="11"/>
      <c r="K282" s="11"/>
    </row>
    <row r="283" spans="1:11" x14ac:dyDescent="0.2">
      <c r="A283" s="79" t="s">
        <v>453</v>
      </c>
      <c r="B283" s="11">
        <v>501</v>
      </c>
      <c r="C283" s="11">
        <v>50107</v>
      </c>
      <c r="D283" s="79" t="s">
        <v>1121</v>
      </c>
      <c r="E283" s="79" t="s">
        <v>2809</v>
      </c>
      <c r="F283" s="79" t="s">
        <v>2643</v>
      </c>
      <c r="G283" s="11" t="str">
        <f t="shared" si="4"/>
        <v>1113100-Từ đầu đến cuối</v>
      </c>
      <c r="H283" s="99">
        <v>43956</v>
      </c>
      <c r="I283" s="99"/>
      <c r="J283" s="11"/>
      <c r="K283" s="11"/>
    </row>
    <row r="284" spans="1:11" x14ac:dyDescent="0.2">
      <c r="A284" s="79" t="s">
        <v>453</v>
      </c>
      <c r="B284" s="11">
        <v>501</v>
      </c>
      <c r="C284" s="11">
        <v>50107</v>
      </c>
      <c r="D284" s="79" t="s">
        <v>1123</v>
      </c>
      <c r="E284" s="79" t="s">
        <v>2810</v>
      </c>
      <c r="F284" s="79" t="s">
        <v>2643</v>
      </c>
      <c r="G284" s="11" t="str">
        <f t="shared" si="4"/>
        <v>1114100-Từ đầu đến cuối</v>
      </c>
      <c r="H284" s="99">
        <v>43956</v>
      </c>
      <c r="I284" s="99"/>
      <c r="J284" s="11"/>
      <c r="K284" s="11"/>
    </row>
    <row r="285" spans="1:11" x14ac:dyDescent="0.2">
      <c r="A285" s="79" t="s">
        <v>453</v>
      </c>
      <c r="B285" s="11">
        <v>501</v>
      </c>
      <c r="C285" s="11">
        <v>50107</v>
      </c>
      <c r="D285" s="79" t="s">
        <v>1125</v>
      </c>
      <c r="E285" s="79" t="s">
        <v>2811</v>
      </c>
      <c r="F285" s="79" t="s">
        <v>2643</v>
      </c>
      <c r="G285" s="11" t="str">
        <f t="shared" si="4"/>
        <v>1115100-Từ đầu đến cuối</v>
      </c>
      <c r="H285" s="99">
        <v>43956</v>
      </c>
      <c r="I285" s="99"/>
      <c r="J285" s="11"/>
      <c r="K285" s="11"/>
    </row>
    <row r="286" spans="1:11" x14ac:dyDescent="0.2">
      <c r="A286" s="79" t="s">
        <v>453</v>
      </c>
      <c r="B286" s="11">
        <v>501</v>
      </c>
      <c r="C286" s="11">
        <v>50107</v>
      </c>
      <c r="D286" s="79" t="s">
        <v>1127</v>
      </c>
      <c r="E286" s="79" t="s">
        <v>2812</v>
      </c>
      <c r="F286" s="79" t="s">
        <v>2643</v>
      </c>
      <c r="G286" s="11" t="str">
        <f t="shared" si="4"/>
        <v>1116100-Từ đầu đến cuối</v>
      </c>
      <c r="H286" s="99">
        <v>43956</v>
      </c>
      <c r="I286" s="99"/>
      <c r="J286" s="11"/>
      <c r="K286" s="11"/>
    </row>
    <row r="287" spans="1:11" x14ac:dyDescent="0.2">
      <c r="A287" s="79" t="s">
        <v>453</v>
      </c>
      <c r="B287" s="11">
        <v>501</v>
      </c>
      <c r="C287" s="11">
        <v>50107</v>
      </c>
      <c r="D287" s="79" t="s">
        <v>1129</v>
      </c>
      <c r="E287" s="79" t="s">
        <v>2813</v>
      </c>
      <c r="F287" s="79" t="s">
        <v>2643</v>
      </c>
      <c r="G287" s="11" t="str">
        <f t="shared" si="4"/>
        <v>1117100-Từ đầu đến cuối</v>
      </c>
      <c r="H287" s="99">
        <v>43956</v>
      </c>
      <c r="I287" s="99"/>
      <c r="J287" s="11"/>
      <c r="K287" s="11"/>
    </row>
    <row r="288" spans="1:11" x14ac:dyDescent="0.2">
      <c r="A288" s="79" t="s">
        <v>453</v>
      </c>
      <c r="B288" s="11">
        <v>501</v>
      </c>
      <c r="C288" s="11">
        <v>50107</v>
      </c>
      <c r="D288" s="79" t="s">
        <v>1131</v>
      </c>
      <c r="E288" s="79" t="s">
        <v>2814</v>
      </c>
      <c r="F288" s="79" t="s">
        <v>2643</v>
      </c>
      <c r="G288" s="11" t="str">
        <f t="shared" si="4"/>
        <v>1118100-Từ đầu đến cuối</v>
      </c>
      <c r="H288" s="99">
        <v>43956</v>
      </c>
      <c r="I288" s="99"/>
      <c r="J288" s="11"/>
      <c r="K288" s="11"/>
    </row>
    <row r="289" spans="1:11" x14ac:dyDescent="0.2">
      <c r="A289" s="79" t="s">
        <v>453</v>
      </c>
      <c r="B289" s="11">
        <v>501</v>
      </c>
      <c r="C289" s="11">
        <v>50107</v>
      </c>
      <c r="D289" s="79" t="s">
        <v>1132</v>
      </c>
      <c r="E289" s="79" t="s">
        <v>2815</v>
      </c>
      <c r="F289" s="79" t="s">
        <v>2643</v>
      </c>
      <c r="G289" s="11" t="str">
        <f t="shared" si="4"/>
        <v>1119100-Từ đầu đến cuối</v>
      </c>
      <c r="H289" s="99">
        <v>43956</v>
      </c>
      <c r="I289" s="99"/>
      <c r="J289" s="11"/>
      <c r="K289" s="11"/>
    </row>
    <row r="290" spans="1:11" x14ac:dyDescent="0.2">
      <c r="A290" s="79" t="s">
        <v>453</v>
      </c>
      <c r="B290" s="11">
        <v>501</v>
      </c>
      <c r="C290" s="11">
        <v>50107</v>
      </c>
      <c r="D290" s="79" t="s">
        <v>1133</v>
      </c>
      <c r="E290" s="79" t="s">
        <v>2816</v>
      </c>
      <c r="F290" s="79" t="s">
        <v>2817</v>
      </c>
      <c r="G290" s="11" t="str">
        <f t="shared" si="4"/>
        <v>11201-Đông Hải 9 - từ: đầu - đến: cuối</v>
      </c>
      <c r="H290" s="99">
        <v>40909</v>
      </c>
      <c r="I290" s="99">
        <v>44561</v>
      </c>
      <c r="J290" s="11"/>
      <c r="K290" s="11"/>
    </row>
    <row r="291" spans="1:11" x14ac:dyDescent="0.2">
      <c r="A291" s="79" t="s">
        <v>453</v>
      </c>
      <c r="B291" s="11">
        <v>501</v>
      </c>
      <c r="C291" s="11">
        <v>50107</v>
      </c>
      <c r="D291" s="79" t="s">
        <v>1135</v>
      </c>
      <c r="E291" s="79" t="s">
        <v>2818</v>
      </c>
      <c r="F291" s="79" t="s">
        <v>2643</v>
      </c>
      <c r="G291" s="11" t="str">
        <f t="shared" si="4"/>
        <v>1120100-Từ đầu đến cuối</v>
      </c>
      <c r="H291" s="99">
        <v>43956</v>
      </c>
      <c r="I291" s="99"/>
      <c r="J291" s="11"/>
      <c r="K291" s="11"/>
    </row>
    <row r="292" spans="1:11" x14ac:dyDescent="0.2">
      <c r="A292" s="79" t="s">
        <v>453</v>
      </c>
      <c r="B292" s="11">
        <v>501</v>
      </c>
      <c r="C292" s="11">
        <v>50107</v>
      </c>
      <c r="D292" s="79" t="s">
        <v>1136</v>
      </c>
      <c r="E292" s="79" t="s">
        <v>2819</v>
      </c>
      <c r="F292" s="79" t="s">
        <v>2643</v>
      </c>
      <c r="G292" s="11" t="str">
        <f t="shared" si="4"/>
        <v>1121100-Từ đầu đến cuối</v>
      </c>
      <c r="H292" s="99">
        <v>43956</v>
      </c>
      <c r="I292" s="99"/>
      <c r="J292" s="11"/>
      <c r="K292" s="11"/>
    </row>
    <row r="293" spans="1:11" x14ac:dyDescent="0.2">
      <c r="A293" s="79" t="s">
        <v>453</v>
      </c>
      <c r="B293" s="11">
        <v>501</v>
      </c>
      <c r="C293" s="11">
        <v>50107</v>
      </c>
      <c r="D293" s="79" t="s">
        <v>1137</v>
      </c>
      <c r="E293" s="79" t="s">
        <v>2820</v>
      </c>
      <c r="F293" s="79" t="s">
        <v>2643</v>
      </c>
      <c r="G293" s="11" t="str">
        <f t="shared" si="4"/>
        <v>1122100-Từ đầu đến cuối</v>
      </c>
      <c r="H293" s="99">
        <v>43956</v>
      </c>
      <c r="I293" s="99"/>
      <c r="J293" s="11"/>
      <c r="K293" s="11"/>
    </row>
    <row r="294" spans="1:11" x14ac:dyDescent="0.2">
      <c r="A294" s="79" t="s">
        <v>453</v>
      </c>
      <c r="B294" s="11">
        <v>501</v>
      </c>
      <c r="C294" s="11">
        <v>50107</v>
      </c>
      <c r="D294" s="79" t="s">
        <v>1139</v>
      </c>
      <c r="E294" s="79" t="s">
        <v>2821</v>
      </c>
      <c r="F294" s="79" t="s">
        <v>2643</v>
      </c>
      <c r="G294" s="11" t="str">
        <f t="shared" si="4"/>
        <v>1123100-Từ đầu đến cuối</v>
      </c>
      <c r="H294" s="99">
        <v>43956</v>
      </c>
      <c r="I294" s="99"/>
      <c r="J294" s="11"/>
      <c r="K294" s="11"/>
    </row>
    <row r="295" spans="1:11" x14ac:dyDescent="0.2">
      <c r="A295" s="79" t="s">
        <v>453</v>
      </c>
      <c r="B295" s="11">
        <v>501</v>
      </c>
      <c r="C295" s="11">
        <v>50107</v>
      </c>
      <c r="D295" s="79" t="s">
        <v>1141</v>
      </c>
      <c r="E295" s="79" t="s">
        <v>2822</v>
      </c>
      <c r="F295" s="79" t="s">
        <v>2643</v>
      </c>
      <c r="G295" s="11" t="str">
        <f t="shared" si="4"/>
        <v>1124100-Từ đầu đến cuối</v>
      </c>
      <c r="H295" s="99">
        <v>43956</v>
      </c>
      <c r="I295" s="99"/>
      <c r="J295" s="11"/>
      <c r="K295" s="11"/>
    </row>
    <row r="296" spans="1:11" x14ac:dyDescent="0.2">
      <c r="A296" s="79" t="s">
        <v>453</v>
      </c>
      <c r="B296" s="11">
        <v>501</v>
      </c>
      <c r="C296" s="11">
        <v>50107</v>
      </c>
      <c r="D296" s="79" t="s">
        <v>1143</v>
      </c>
      <c r="E296" s="79" t="s">
        <v>2823</v>
      </c>
      <c r="F296" s="79" t="s">
        <v>2643</v>
      </c>
      <c r="G296" s="11" t="str">
        <f t="shared" si="4"/>
        <v>1125100-Từ đầu đến cuối</v>
      </c>
      <c r="H296" s="99">
        <v>43956</v>
      </c>
      <c r="I296" s="99"/>
      <c r="J296" s="11"/>
      <c r="K296" s="11"/>
    </row>
    <row r="297" spans="1:11" x14ac:dyDescent="0.2">
      <c r="A297" s="79" t="s">
        <v>453</v>
      </c>
      <c r="B297" s="11">
        <v>501</v>
      </c>
      <c r="C297" s="11">
        <v>50107</v>
      </c>
      <c r="D297" s="79" t="s">
        <v>1145</v>
      </c>
      <c r="E297" s="79" t="s">
        <v>2824</v>
      </c>
      <c r="F297" s="79" t="s">
        <v>2643</v>
      </c>
      <c r="G297" s="11" t="str">
        <f t="shared" si="4"/>
        <v>1126100-Từ đầu đến cuối</v>
      </c>
      <c r="H297" s="99">
        <v>43956</v>
      </c>
      <c r="I297" s="99"/>
      <c r="J297" s="11"/>
      <c r="K297" s="11"/>
    </row>
    <row r="298" spans="1:11" x14ac:dyDescent="0.2">
      <c r="A298" s="79" t="s">
        <v>453</v>
      </c>
      <c r="B298" s="11">
        <v>501</v>
      </c>
      <c r="C298" s="11">
        <v>50107</v>
      </c>
      <c r="D298" s="79" t="s">
        <v>1147</v>
      </c>
      <c r="E298" s="79" t="s">
        <v>2825</v>
      </c>
      <c r="F298" s="79" t="s">
        <v>2643</v>
      </c>
      <c r="G298" s="11" t="str">
        <f t="shared" si="4"/>
        <v>1127100-Từ đầu đến cuối</v>
      </c>
      <c r="H298" s="99">
        <v>43956</v>
      </c>
      <c r="I298" s="99"/>
      <c r="J298" s="11"/>
      <c r="K298" s="11"/>
    </row>
    <row r="299" spans="1:11" x14ac:dyDescent="0.2">
      <c r="A299" s="79" t="s">
        <v>453</v>
      </c>
      <c r="B299" s="11">
        <v>501</v>
      </c>
      <c r="C299" s="11">
        <v>50107</v>
      </c>
      <c r="D299" s="79" t="s">
        <v>1149</v>
      </c>
      <c r="E299" s="79" t="s">
        <v>2826</v>
      </c>
      <c r="F299" s="79" t="s">
        <v>2643</v>
      </c>
      <c r="G299" s="11" t="str">
        <f t="shared" si="4"/>
        <v>1128100-Từ đầu đến cuối</v>
      </c>
      <c r="H299" s="99">
        <v>43956</v>
      </c>
      <c r="I299" s="99"/>
      <c r="J299" s="11"/>
      <c r="K299" s="11"/>
    </row>
    <row r="300" spans="1:11" x14ac:dyDescent="0.2">
      <c r="A300" s="79" t="s">
        <v>453</v>
      </c>
      <c r="B300" s="11">
        <v>501</v>
      </c>
      <c r="C300" s="11">
        <v>50107</v>
      </c>
      <c r="D300" s="79" t="s">
        <v>1151</v>
      </c>
      <c r="E300" s="79" t="s">
        <v>2827</v>
      </c>
      <c r="F300" s="79" t="s">
        <v>2643</v>
      </c>
      <c r="G300" s="11" t="str">
        <f t="shared" si="4"/>
        <v>1129100-Từ đầu đến cuối</v>
      </c>
      <c r="H300" s="99">
        <v>43956</v>
      </c>
      <c r="I300" s="99"/>
      <c r="J300" s="11"/>
      <c r="K300" s="11"/>
    </row>
    <row r="301" spans="1:11" x14ac:dyDescent="0.2">
      <c r="A301" s="79" t="s">
        <v>453</v>
      </c>
      <c r="B301" s="11">
        <v>501</v>
      </c>
      <c r="C301" s="11">
        <v>50107</v>
      </c>
      <c r="D301" s="79" t="s">
        <v>1153</v>
      </c>
      <c r="E301" s="79" t="s">
        <v>2828</v>
      </c>
      <c r="F301" s="79" t="s">
        <v>2829</v>
      </c>
      <c r="G301" s="11" t="str">
        <f t="shared" si="4"/>
        <v>11301-Đông Hải 10 - từ: đầu - đến: cuối</v>
      </c>
      <c r="H301" s="99">
        <v>40909</v>
      </c>
      <c r="I301" s="99">
        <v>44561</v>
      </c>
      <c r="J301" s="11"/>
      <c r="K301" s="11"/>
    </row>
    <row r="302" spans="1:11" x14ac:dyDescent="0.2">
      <c r="A302" s="79" t="s">
        <v>453</v>
      </c>
      <c r="B302" s="11">
        <v>501</v>
      </c>
      <c r="C302" s="11">
        <v>50107</v>
      </c>
      <c r="D302" s="79" t="s">
        <v>1155</v>
      </c>
      <c r="E302" s="79" t="s">
        <v>2830</v>
      </c>
      <c r="F302" s="79" t="s">
        <v>2643</v>
      </c>
      <c r="G302" s="11" t="str">
        <f t="shared" si="4"/>
        <v>1130100-Từ đầu đến cuối</v>
      </c>
      <c r="H302" s="99">
        <v>43956</v>
      </c>
      <c r="I302" s="99"/>
      <c r="J302" s="11"/>
      <c r="K302" s="11"/>
    </row>
    <row r="303" spans="1:11" x14ac:dyDescent="0.2">
      <c r="A303" s="79" t="s">
        <v>453</v>
      </c>
      <c r="B303" s="11">
        <v>501</v>
      </c>
      <c r="C303" s="11">
        <v>50107</v>
      </c>
      <c r="D303" s="79" t="s">
        <v>1157</v>
      </c>
      <c r="E303" s="79" t="s">
        <v>2831</v>
      </c>
      <c r="F303" s="79" t="s">
        <v>2643</v>
      </c>
      <c r="G303" s="11" t="str">
        <f t="shared" si="4"/>
        <v>1131100-Từ đầu đến cuối</v>
      </c>
      <c r="H303" s="99">
        <v>43956</v>
      </c>
      <c r="I303" s="99"/>
      <c r="J303" s="11"/>
      <c r="K303" s="11"/>
    </row>
    <row r="304" spans="1:11" x14ac:dyDescent="0.2">
      <c r="A304" s="79" t="s">
        <v>453</v>
      </c>
      <c r="B304" s="11">
        <v>501</v>
      </c>
      <c r="C304" s="11">
        <v>50107</v>
      </c>
      <c r="D304" s="79" t="s">
        <v>1159</v>
      </c>
      <c r="E304" s="79" t="s">
        <v>2832</v>
      </c>
      <c r="F304" s="79" t="s">
        <v>2643</v>
      </c>
      <c r="G304" s="11" t="str">
        <f t="shared" si="4"/>
        <v>1132100-Từ đầu đến cuối</v>
      </c>
      <c r="H304" s="99">
        <v>43956</v>
      </c>
      <c r="I304" s="99"/>
      <c r="J304" s="11"/>
      <c r="K304" s="11"/>
    </row>
    <row r="305" spans="1:11" x14ac:dyDescent="0.2">
      <c r="A305" s="79" t="s">
        <v>453</v>
      </c>
      <c r="B305" s="11">
        <v>501</v>
      </c>
      <c r="C305" s="11">
        <v>50107</v>
      </c>
      <c r="D305" s="79" t="s">
        <v>1161</v>
      </c>
      <c r="E305" s="79" t="s">
        <v>2833</v>
      </c>
      <c r="F305" s="79" t="s">
        <v>2643</v>
      </c>
      <c r="G305" s="11" t="str">
        <f t="shared" si="4"/>
        <v>1133100-Từ đầu đến cuối</v>
      </c>
      <c r="H305" s="99">
        <v>43956</v>
      </c>
      <c r="I305" s="99"/>
      <c r="J305" s="11"/>
      <c r="K305" s="11"/>
    </row>
    <row r="306" spans="1:11" x14ac:dyDescent="0.2">
      <c r="A306" s="79" t="s">
        <v>453</v>
      </c>
      <c r="B306" s="11">
        <v>501</v>
      </c>
      <c r="C306" s="11">
        <v>50107</v>
      </c>
      <c r="D306" s="79" t="s">
        <v>1163</v>
      </c>
      <c r="E306" s="79" t="s">
        <v>2834</v>
      </c>
      <c r="F306" s="79" t="s">
        <v>2643</v>
      </c>
      <c r="G306" s="11" t="str">
        <f t="shared" si="4"/>
        <v>1134100-Từ đầu đến cuối</v>
      </c>
      <c r="H306" s="99">
        <v>43956</v>
      </c>
      <c r="I306" s="99"/>
      <c r="J306" s="11"/>
      <c r="K306" s="11"/>
    </row>
    <row r="307" spans="1:11" x14ac:dyDescent="0.2">
      <c r="A307" s="79" t="s">
        <v>453</v>
      </c>
      <c r="B307" s="11">
        <v>501</v>
      </c>
      <c r="C307" s="11">
        <v>50107</v>
      </c>
      <c r="D307" s="79" t="s">
        <v>1165</v>
      </c>
      <c r="E307" s="79" t="s">
        <v>2835</v>
      </c>
      <c r="F307" s="79" t="s">
        <v>2643</v>
      </c>
      <c r="G307" s="11" t="str">
        <f t="shared" si="4"/>
        <v>1135100-Từ đầu đến cuối</v>
      </c>
      <c r="H307" s="99">
        <v>43956</v>
      </c>
      <c r="I307" s="99"/>
      <c r="J307" s="11"/>
      <c r="K307" s="11"/>
    </row>
    <row r="308" spans="1:11" x14ac:dyDescent="0.2">
      <c r="A308" s="79" t="s">
        <v>453</v>
      </c>
      <c r="B308" s="11">
        <v>501</v>
      </c>
      <c r="C308" s="11">
        <v>50107</v>
      </c>
      <c r="D308" s="79" t="s">
        <v>1167</v>
      </c>
      <c r="E308" s="79" t="s">
        <v>2836</v>
      </c>
      <c r="F308" s="79" t="s">
        <v>2643</v>
      </c>
      <c r="G308" s="11" t="str">
        <f t="shared" si="4"/>
        <v>1136100-Từ đầu đến cuối</v>
      </c>
      <c r="H308" s="99">
        <v>43956</v>
      </c>
      <c r="I308" s="99"/>
      <c r="J308" s="11"/>
      <c r="K308" s="11"/>
    </row>
    <row r="309" spans="1:11" x14ac:dyDescent="0.2">
      <c r="A309" s="79" t="s">
        <v>453</v>
      </c>
      <c r="B309" s="11">
        <v>501</v>
      </c>
      <c r="C309" s="11">
        <v>50107</v>
      </c>
      <c r="D309" s="79" t="s">
        <v>1169</v>
      </c>
      <c r="E309" s="79" t="s">
        <v>2837</v>
      </c>
      <c r="F309" s="79" t="s">
        <v>2643</v>
      </c>
      <c r="G309" s="11" t="str">
        <f t="shared" si="4"/>
        <v>1137100-Từ đầu đến cuối</v>
      </c>
      <c r="H309" s="99">
        <v>43956</v>
      </c>
      <c r="I309" s="99"/>
      <c r="J309" s="11"/>
      <c r="K309" s="11"/>
    </row>
    <row r="310" spans="1:11" x14ac:dyDescent="0.2">
      <c r="A310" s="79" t="s">
        <v>453</v>
      </c>
      <c r="B310" s="11">
        <v>501</v>
      </c>
      <c r="C310" s="11">
        <v>50107</v>
      </c>
      <c r="D310" s="79" t="s">
        <v>1171</v>
      </c>
      <c r="E310" s="79" t="s">
        <v>2838</v>
      </c>
      <c r="F310" s="79" t="s">
        <v>2643</v>
      </c>
      <c r="G310" s="11" t="str">
        <f t="shared" si="4"/>
        <v>1138100-Từ đầu đến cuối</v>
      </c>
      <c r="H310" s="99">
        <v>43956</v>
      </c>
      <c r="I310" s="99"/>
      <c r="J310" s="11"/>
      <c r="K310" s="11"/>
    </row>
    <row r="311" spans="1:11" x14ac:dyDescent="0.2">
      <c r="A311" s="79" t="s">
        <v>453</v>
      </c>
      <c r="B311" s="11">
        <v>501</v>
      </c>
      <c r="C311" s="11">
        <v>50107</v>
      </c>
      <c r="D311" s="79" t="s">
        <v>1173</v>
      </c>
      <c r="E311" s="79" t="s">
        <v>2839</v>
      </c>
      <c r="F311" s="79" t="s">
        <v>2643</v>
      </c>
      <c r="G311" s="11" t="str">
        <f t="shared" si="4"/>
        <v>1139100-Từ đầu đến cuối</v>
      </c>
      <c r="H311" s="99">
        <v>43956</v>
      </c>
      <c r="I311" s="99"/>
      <c r="J311" s="11"/>
      <c r="K311" s="11"/>
    </row>
    <row r="312" spans="1:11" x14ac:dyDescent="0.2">
      <c r="A312" s="79" t="s">
        <v>453</v>
      </c>
      <c r="B312" s="11">
        <v>501</v>
      </c>
      <c r="C312" s="11">
        <v>50107</v>
      </c>
      <c r="D312" s="79" t="s">
        <v>1174</v>
      </c>
      <c r="E312" s="79" t="s">
        <v>2840</v>
      </c>
      <c r="F312" s="79" t="s">
        <v>2841</v>
      </c>
      <c r="G312" s="11" t="str">
        <f t="shared" si="4"/>
        <v>11401-Đông Hải 11 - từ: đầu - đến: cuối</v>
      </c>
      <c r="H312" s="99">
        <v>40909</v>
      </c>
      <c r="I312" s="99">
        <v>44561</v>
      </c>
      <c r="J312" s="11"/>
      <c r="K312" s="11"/>
    </row>
    <row r="313" spans="1:11" x14ac:dyDescent="0.2">
      <c r="A313" s="79" t="s">
        <v>453</v>
      </c>
      <c r="B313" s="11">
        <v>501</v>
      </c>
      <c r="C313" s="11">
        <v>50107</v>
      </c>
      <c r="D313" s="79" t="s">
        <v>1176</v>
      </c>
      <c r="E313" s="79" t="s">
        <v>2842</v>
      </c>
      <c r="F313" s="79" t="s">
        <v>2643</v>
      </c>
      <c r="G313" s="11" t="str">
        <f t="shared" si="4"/>
        <v>1140100-Từ đầu đến cuối</v>
      </c>
      <c r="H313" s="99">
        <v>43956</v>
      </c>
      <c r="I313" s="99"/>
      <c r="J313" s="11"/>
      <c r="K313" s="11"/>
    </row>
    <row r="314" spans="1:11" x14ac:dyDescent="0.2">
      <c r="A314" s="79" t="s">
        <v>453</v>
      </c>
      <c r="B314" s="11">
        <v>501</v>
      </c>
      <c r="C314" s="11">
        <v>50107</v>
      </c>
      <c r="D314" s="79" t="s">
        <v>1178</v>
      </c>
      <c r="E314" s="79" t="s">
        <v>2843</v>
      </c>
      <c r="F314" s="79" t="s">
        <v>2643</v>
      </c>
      <c r="G314" s="11" t="str">
        <f t="shared" si="4"/>
        <v>1141100-Từ đầu đến cuối</v>
      </c>
      <c r="H314" s="99">
        <v>43956</v>
      </c>
      <c r="I314" s="99"/>
      <c r="J314" s="11"/>
      <c r="K314" s="11"/>
    </row>
    <row r="315" spans="1:11" x14ac:dyDescent="0.2">
      <c r="A315" s="79" t="s">
        <v>453</v>
      </c>
      <c r="B315" s="11">
        <v>501</v>
      </c>
      <c r="C315" s="11">
        <v>50107</v>
      </c>
      <c r="D315" s="79" t="s">
        <v>1180</v>
      </c>
      <c r="E315" s="79" t="s">
        <v>2844</v>
      </c>
      <c r="F315" s="79" t="s">
        <v>2643</v>
      </c>
      <c r="G315" s="11" t="str">
        <f t="shared" si="4"/>
        <v>1142100-Từ đầu đến cuối</v>
      </c>
      <c r="H315" s="99">
        <v>43956</v>
      </c>
      <c r="I315" s="99"/>
      <c r="J315" s="11"/>
      <c r="K315" s="11"/>
    </row>
    <row r="316" spans="1:11" x14ac:dyDescent="0.2">
      <c r="A316" s="79" t="s">
        <v>453</v>
      </c>
      <c r="B316" s="11">
        <v>501</v>
      </c>
      <c r="C316" s="11">
        <v>50107</v>
      </c>
      <c r="D316" s="79" t="s">
        <v>1182</v>
      </c>
      <c r="E316" s="79" t="s">
        <v>2845</v>
      </c>
      <c r="F316" s="79" t="s">
        <v>2643</v>
      </c>
      <c r="G316" s="11" t="str">
        <f t="shared" si="4"/>
        <v>1143100-Từ đầu đến cuối</v>
      </c>
      <c r="H316" s="99">
        <v>43956</v>
      </c>
      <c r="I316" s="99"/>
      <c r="J316" s="11"/>
      <c r="K316" s="11"/>
    </row>
    <row r="317" spans="1:11" x14ac:dyDescent="0.2">
      <c r="A317" s="79" t="s">
        <v>453</v>
      </c>
      <c r="B317" s="11">
        <v>501</v>
      </c>
      <c r="C317" s="11">
        <v>50107</v>
      </c>
      <c r="D317" s="79" t="s">
        <v>1184</v>
      </c>
      <c r="E317" s="79" t="s">
        <v>2846</v>
      </c>
      <c r="F317" s="79" t="s">
        <v>2847</v>
      </c>
      <c r="G317" s="11" t="str">
        <f t="shared" si="4"/>
        <v>1144100-Đoạn từ Võ Nguyên Giáp đến Lê Quang Đạo</v>
      </c>
      <c r="H317" s="99">
        <v>43956</v>
      </c>
      <c r="I317" s="99"/>
      <c r="J317" s="11"/>
      <c r="K317" s="11"/>
    </row>
    <row r="318" spans="1:11" x14ac:dyDescent="0.2">
      <c r="A318" s="79" t="s">
        <v>453</v>
      </c>
      <c r="B318" s="11">
        <v>501</v>
      </c>
      <c r="C318" s="11">
        <v>50107</v>
      </c>
      <c r="D318" s="79" t="s">
        <v>1184</v>
      </c>
      <c r="E318" s="79" t="s">
        <v>2848</v>
      </c>
      <c r="F318" s="79" t="s">
        <v>2849</v>
      </c>
      <c r="G318" s="11" t="str">
        <f t="shared" si="4"/>
        <v>1144101-Đoạn từ An Thượng 17 đến Ngũ Hành Sơn</v>
      </c>
      <c r="H318" s="99">
        <v>43956</v>
      </c>
      <c r="I318" s="99"/>
      <c r="J318" s="11"/>
      <c r="K318" s="11"/>
    </row>
    <row r="319" spans="1:11" x14ac:dyDescent="0.2">
      <c r="A319" s="79" t="s">
        <v>453</v>
      </c>
      <c r="B319" s="11">
        <v>501</v>
      </c>
      <c r="C319" s="11">
        <v>50107</v>
      </c>
      <c r="D319" s="79" t="s">
        <v>1186</v>
      </c>
      <c r="E319" s="79" t="s">
        <v>2850</v>
      </c>
      <c r="F319" s="79" t="s">
        <v>2643</v>
      </c>
      <c r="G319" s="11" t="str">
        <f t="shared" si="4"/>
        <v>1145100-Từ đầu đến cuối</v>
      </c>
      <c r="H319" s="99">
        <v>43956</v>
      </c>
      <c r="I319" s="99"/>
      <c r="J319" s="11"/>
      <c r="K319" s="11"/>
    </row>
    <row r="320" spans="1:11" x14ac:dyDescent="0.2">
      <c r="A320" s="79" t="s">
        <v>453</v>
      </c>
      <c r="B320" s="11">
        <v>501</v>
      </c>
      <c r="C320" s="11">
        <v>50107</v>
      </c>
      <c r="D320" s="79" t="s">
        <v>1188</v>
      </c>
      <c r="E320" s="79" t="s">
        <v>2851</v>
      </c>
      <c r="F320" s="79" t="s">
        <v>2643</v>
      </c>
      <c r="G320" s="11" t="str">
        <f t="shared" si="4"/>
        <v>1146100-Từ đầu đến cuối</v>
      </c>
      <c r="H320" s="99">
        <v>43956</v>
      </c>
      <c r="I320" s="99"/>
      <c r="J320" s="11"/>
      <c r="K320" s="11"/>
    </row>
    <row r="321" spans="1:11" x14ac:dyDescent="0.2">
      <c r="A321" s="79" t="s">
        <v>453</v>
      </c>
      <c r="B321" s="11">
        <v>501</v>
      </c>
      <c r="C321" s="11">
        <v>50107</v>
      </c>
      <c r="D321" s="79" t="s">
        <v>1189</v>
      </c>
      <c r="E321" s="79" t="s">
        <v>2852</v>
      </c>
      <c r="F321" s="79" t="s">
        <v>2643</v>
      </c>
      <c r="G321" s="11" t="str">
        <f t="shared" si="4"/>
        <v>1147100-Từ đầu đến cuối</v>
      </c>
      <c r="H321" s="99">
        <v>43956</v>
      </c>
      <c r="I321" s="99"/>
      <c r="J321" s="11"/>
      <c r="K321" s="11"/>
    </row>
    <row r="322" spans="1:11" x14ac:dyDescent="0.2">
      <c r="A322" s="79" t="s">
        <v>453</v>
      </c>
      <c r="B322" s="11">
        <v>501</v>
      </c>
      <c r="C322" s="11">
        <v>50107</v>
      </c>
      <c r="D322" s="79" t="s">
        <v>1190</v>
      </c>
      <c r="E322" s="79" t="s">
        <v>2853</v>
      </c>
      <c r="F322" s="79" t="s">
        <v>2643</v>
      </c>
      <c r="G322" s="11" t="str">
        <f t="shared" ref="G322:G385" si="5">E322&amp;"-"&amp;F322</f>
        <v>1148100-Từ đầu đến cuối</v>
      </c>
      <c r="H322" s="99">
        <v>43956</v>
      </c>
      <c r="I322" s="99"/>
      <c r="J322" s="11"/>
      <c r="K322" s="11"/>
    </row>
    <row r="323" spans="1:11" x14ac:dyDescent="0.2">
      <c r="A323" s="79" t="s">
        <v>453</v>
      </c>
      <c r="B323" s="11">
        <v>501</v>
      </c>
      <c r="C323" s="11">
        <v>50107</v>
      </c>
      <c r="D323" s="79" t="s">
        <v>1191</v>
      </c>
      <c r="E323" s="79" t="s">
        <v>2854</v>
      </c>
      <c r="F323" s="79" t="s">
        <v>2643</v>
      </c>
      <c r="G323" s="11" t="str">
        <f t="shared" si="5"/>
        <v>1149100-Từ đầu đến cuối</v>
      </c>
      <c r="H323" s="99">
        <v>43956</v>
      </c>
      <c r="I323" s="99"/>
      <c r="J323" s="11"/>
      <c r="K323" s="11"/>
    </row>
    <row r="324" spans="1:11" x14ac:dyDescent="0.2">
      <c r="A324" s="79" t="s">
        <v>453</v>
      </c>
      <c r="B324" s="11">
        <v>501</v>
      </c>
      <c r="C324" s="11">
        <v>50107</v>
      </c>
      <c r="D324" s="79" t="s">
        <v>1192</v>
      </c>
      <c r="E324" s="79" t="s">
        <v>2855</v>
      </c>
      <c r="F324" s="79" t="s">
        <v>2856</v>
      </c>
      <c r="G324" s="11" t="str">
        <f t="shared" si="5"/>
        <v>11501-Đường từ chợ Hòa Hải(cũ) đến Tân Trà - từ: đầu - đến: cuối</v>
      </c>
      <c r="H324" s="99">
        <v>40909</v>
      </c>
      <c r="I324" s="99">
        <v>44561</v>
      </c>
      <c r="J324" s="11"/>
      <c r="K324" s="11"/>
    </row>
    <row r="325" spans="1:11" x14ac:dyDescent="0.2">
      <c r="A325" s="79" t="s">
        <v>453</v>
      </c>
      <c r="B325" s="11">
        <v>501</v>
      </c>
      <c r="C325" s="11">
        <v>50107</v>
      </c>
      <c r="D325" s="79" t="s">
        <v>1194</v>
      </c>
      <c r="E325" s="79" t="s">
        <v>2857</v>
      </c>
      <c r="F325" s="79" t="s">
        <v>2643</v>
      </c>
      <c r="G325" s="11" t="str">
        <f t="shared" si="5"/>
        <v>1150100-Từ đầu đến cuối</v>
      </c>
      <c r="H325" s="99">
        <v>43956</v>
      </c>
      <c r="I325" s="99"/>
      <c r="J325" s="11"/>
      <c r="K325" s="11"/>
    </row>
    <row r="326" spans="1:11" x14ac:dyDescent="0.2">
      <c r="A326" s="79" t="s">
        <v>453</v>
      </c>
      <c r="B326" s="11">
        <v>501</v>
      </c>
      <c r="C326" s="11">
        <v>50107</v>
      </c>
      <c r="D326" s="79" t="s">
        <v>1195</v>
      </c>
      <c r="E326" s="79" t="s">
        <v>2858</v>
      </c>
      <c r="F326" s="79" t="s">
        <v>2643</v>
      </c>
      <c r="G326" s="11" t="str">
        <f t="shared" si="5"/>
        <v>1151100-Từ đầu đến cuối</v>
      </c>
      <c r="H326" s="99">
        <v>43956</v>
      </c>
      <c r="I326" s="99"/>
      <c r="J326" s="11"/>
      <c r="K326" s="11"/>
    </row>
    <row r="327" spans="1:11" x14ac:dyDescent="0.2">
      <c r="A327" s="79" t="s">
        <v>453</v>
      </c>
      <c r="B327" s="11">
        <v>501</v>
      </c>
      <c r="C327" s="11">
        <v>50107</v>
      </c>
      <c r="D327" s="79" t="s">
        <v>1196</v>
      </c>
      <c r="E327" s="79" t="s">
        <v>2859</v>
      </c>
      <c r="F327" s="79" t="s">
        <v>2643</v>
      </c>
      <c r="G327" s="11" t="str">
        <f t="shared" si="5"/>
        <v>1152100-Từ đầu đến cuối</v>
      </c>
      <c r="H327" s="99">
        <v>43956</v>
      </c>
      <c r="I327" s="99"/>
      <c r="J327" s="11"/>
      <c r="K327" s="11"/>
    </row>
    <row r="328" spans="1:11" x14ac:dyDescent="0.2">
      <c r="A328" s="79" t="s">
        <v>453</v>
      </c>
      <c r="B328" s="11">
        <v>501</v>
      </c>
      <c r="C328" s="11">
        <v>50107</v>
      </c>
      <c r="D328" s="79" t="s">
        <v>1197</v>
      </c>
      <c r="E328" s="79" t="s">
        <v>2860</v>
      </c>
      <c r="F328" s="79" t="s">
        <v>2643</v>
      </c>
      <c r="G328" s="11" t="str">
        <f t="shared" si="5"/>
        <v>1153100-Từ đầu đến cuối</v>
      </c>
      <c r="H328" s="99">
        <v>43956</v>
      </c>
      <c r="I328" s="99"/>
      <c r="J328" s="11"/>
      <c r="K328" s="11"/>
    </row>
    <row r="329" spans="1:11" x14ac:dyDescent="0.2">
      <c r="A329" s="79" t="s">
        <v>453</v>
      </c>
      <c r="B329" s="11">
        <v>501</v>
      </c>
      <c r="C329" s="11">
        <v>50107</v>
      </c>
      <c r="D329" s="79" t="s">
        <v>1198</v>
      </c>
      <c r="E329" s="79" t="s">
        <v>2861</v>
      </c>
      <c r="F329" s="79" t="s">
        <v>2643</v>
      </c>
      <c r="G329" s="11" t="str">
        <f t="shared" si="5"/>
        <v>1154100-Từ đầu đến cuối</v>
      </c>
      <c r="H329" s="99">
        <v>43956</v>
      </c>
      <c r="I329" s="99"/>
      <c r="J329" s="11"/>
      <c r="K329" s="11"/>
    </row>
    <row r="330" spans="1:11" x14ac:dyDescent="0.2">
      <c r="A330" s="79" t="s">
        <v>453</v>
      </c>
      <c r="B330" s="11">
        <v>501</v>
      </c>
      <c r="C330" s="11">
        <v>50107</v>
      </c>
      <c r="D330" s="79" t="s">
        <v>1199</v>
      </c>
      <c r="E330" s="79" t="s">
        <v>2862</v>
      </c>
      <c r="F330" s="79" t="s">
        <v>2643</v>
      </c>
      <c r="G330" s="11" t="str">
        <f t="shared" si="5"/>
        <v>1155100-Từ đầu đến cuối</v>
      </c>
      <c r="H330" s="99">
        <v>43956</v>
      </c>
      <c r="I330" s="99"/>
      <c r="J330" s="11"/>
      <c r="K330" s="11"/>
    </row>
    <row r="331" spans="1:11" x14ac:dyDescent="0.2">
      <c r="A331" s="79" t="s">
        <v>453</v>
      </c>
      <c r="B331" s="11">
        <v>501</v>
      </c>
      <c r="C331" s="11">
        <v>50107</v>
      </c>
      <c r="D331" s="79" t="s">
        <v>1200</v>
      </c>
      <c r="E331" s="79" t="s">
        <v>2863</v>
      </c>
      <c r="F331" s="79" t="s">
        <v>2643</v>
      </c>
      <c r="G331" s="11" t="str">
        <f t="shared" si="5"/>
        <v>1156100-Từ đầu đến cuối</v>
      </c>
      <c r="H331" s="99">
        <v>43956</v>
      </c>
      <c r="I331" s="99"/>
      <c r="J331" s="11"/>
      <c r="K331" s="11"/>
    </row>
    <row r="332" spans="1:11" x14ac:dyDescent="0.2">
      <c r="A332" s="79" t="s">
        <v>453</v>
      </c>
      <c r="B332" s="11">
        <v>501</v>
      </c>
      <c r="C332" s="11">
        <v>50107</v>
      </c>
      <c r="D332" s="79" t="s">
        <v>1201</v>
      </c>
      <c r="E332" s="79" t="s">
        <v>2864</v>
      </c>
      <c r="F332" s="79" t="s">
        <v>2643</v>
      </c>
      <c r="G332" s="11" t="str">
        <f t="shared" si="5"/>
        <v>1157100-Từ đầu đến cuối</v>
      </c>
      <c r="H332" s="99">
        <v>43956</v>
      </c>
      <c r="I332" s="99"/>
      <c r="J332" s="11"/>
      <c r="K332" s="11"/>
    </row>
    <row r="333" spans="1:11" x14ac:dyDescent="0.2">
      <c r="A333" s="79" t="s">
        <v>453</v>
      </c>
      <c r="B333" s="11">
        <v>501</v>
      </c>
      <c r="C333" s="11">
        <v>50107</v>
      </c>
      <c r="D333" s="79" t="s">
        <v>1203</v>
      </c>
      <c r="E333" s="79" t="s">
        <v>2865</v>
      </c>
      <c r="F333" s="79" t="s">
        <v>2643</v>
      </c>
      <c r="G333" s="11" t="str">
        <f t="shared" si="5"/>
        <v>1158100-Từ đầu đến cuối</v>
      </c>
      <c r="H333" s="99">
        <v>43956</v>
      </c>
      <c r="I333" s="99"/>
      <c r="J333" s="11"/>
      <c r="K333" s="11"/>
    </row>
    <row r="334" spans="1:11" x14ac:dyDescent="0.2">
      <c r="A334" s="79" t="s">
        <v>453</v>
      </c>
      <c r="B334" s="11">
        <v>501</v>
      </c>
      <c r="C334" s="11">
        <v>50107</v>
      </c>
      <c r="D334" s="79" t="s">
        <v>1205</v>
      </c>
      <c r="E334" s="79" t="s">
        <v>2866</v>
      </c>
      <c r="F334" s="79" t="s">
        <v>2643</v>
      </c>
      <c r="G334" s="11" t="str">
        <f t="shared" si="5"/>
        <v>1159100-Từ đầu đến cuối</v>
      </c>
      <c r="H334" s="99">
        <v>43956</v>
      </c>
      <c r="I334" s="99"/>
      <c r="J334" s="11"/>
      <c r="K334" s="11"/>
    </row>
    <row r="335" spans="1:11" x14ac:dyDescent="0.2">
      <c r="A335" s="79" t="s">
        <v>453</v>
      </c>
      <c r="B335" s="11">
        <v>501</v>
      </c>
      <c r="C335" s="11">
        <v>50107</v>
      </c>
      <c r="D335" s="79" t="s">
        <v>1207</v>
      </c>
      <c r="E335" s="79" t="s">
        <v>2867</v>
      </c>
      <c r="F335" s="79" t="s">
        <v>2868</v>
      </c>
      <c r="G335" s="11" t="str">
        <f t="shared" si="5"/>
        <v>11601-Đường từ H.T.C.Chúa đến Khu du lịch ITC (cũ) - từ: Từ Huyền Trân Công Chúa - đến: Đến Khu du lịch ITC(cũ)</v>
      </c>
      <c r="H335" s="99">
        <v>40909</v>
      </c>
      <c r="I335" s="99">
        <v>44561</v>
      </c>
      <c r="J335" s="11"/>
      <c r="K335" s="11"/>
    </row>
    <row r="336" spans="1:11" x14ac:dyDescent="0.2">
      <c r="A336" s="79" t="s">
        <v>453</v>
      </c>
      <c r="B336" s="11">
        <v>501</v>
      </c>
      <c r="C336" s="11">
        <v>50107</v>
      </c>
      <c r="D336" s="79" t="s">
        <v>1209</v>
      </c>
      <c r="E336" s="79" t="s">
        <v>2869</v>
      </c>
      <c r="F336" s="79" t="s">
        <v>2643</v>
      </c>
      <c r="G336" s="11" t="str">
        <f t="shared" si="5"/>
        <v>1160100-Từ đầu đến cuối</v>
      </c>
      <c r="H336" s="99">
        <v>43956</v>
      </c>
      <c r="I336" s="99"/>
      <c r="J336" s="11"/>
      <c r="K336" s="11"/>
    </row>
    <row r="337" spans="1:11" x14ac:dyDescent="0.2">
      <c r="A337" s="79" t="s">
        <v>453</v>
      </c>
      <c r="B337" s="11">
        <v>501</v>
      </c>
      <c r="C337" s="11">
        <v>50107</v>
      </c>
      <c r="D337" s="79" t="s">
        <v>1211</v>
      </c>
      <c r="E337" s="79" t="s">
        <v>2870</v>
      </c>
      <c r="F337" s="79" t="s">
        <v>2643</v>
      </c>
      <c r="G337" s="11" t="str">
        <f t="shared" si="5"/>
        <v>1161100-Từ đầu đến cuối</v>
      </c>
      <c r="H337" s="99">
        <v>43956</v>
      </c>
      <c r="I337" s="99"/>
      <c r="J337" s="11"/>
      <c r="K337" s="11"/>
    </row>
    <row r="338" spans="1:11" x14ac:dyDescent="0.2">
      <c r="A338" s="79" t="s">
        <v>453</v>
      </c>
      <c r="B338" s="11">
        <v>501</v>
      </c>
      <c r="C338" s="11">
        <v>50107</v>
      </c>
      <c r="D338" s="79" t="s">
        <v>1213</v>
      </c>
      <c r="E338" s="79" t="s">
        <v>2871</v>
      </c>
      <c r="F338" s="79" t="s">
        <v>2643</v>
      </c>
      <c r="G338" s="11" t="str">
        <f t="shared" si="5"/>
        <v>1162100-Từ đầu đến cuối</v>
      </c>
      <c r="H338" s="99">
        <v>43956</v>
      </c>
      <c r="I338" s="99"/>
      <c r="J338" s="11"/>
      <c r="K338" s="11"/>
    </row>
    <row r="339" spans="1:11" x14ac:dyDescent="0.2">
      <c r="A339" s="79" t="s">
        <v>453</v>
      </c>
      <c r="B339" s="11">
        <v>501</v>
      </c>
      <c r="C339" s="11">
        <v>50107</v>
      </c>
      <c r="D339" s="79" t="s">
        <v>1215</v>
      </c>
      <c r="E339" s="79" t="s">
        <v>2872</v>
      </c>
      <c r="F339" s="79" t="s">
        <v>2643</v>
      </c>
      <c r="G339" s="11" t="str">
        <f t="shared" si="5"/>
        <v>1163100-Từ đầu đến cuối</v>
      </c>
      <c r="H339" s="99">
        <v>43956</v>
      </c>
      <c r="I339" s="99"/>
      <c r="J339" s="11"/>
      <c r="K339" s="11"/>
    </row>
    <row r="340" spans="1:11" x14ac:dyDescent="0.2">
      <c r="A340" s="79" t="s">
        <v>453</v>
      </c>
      <c r="B340" s="11">
        <v>501</v>
      </c>
      <c r="C340" s="11">
        <v>50107</v>
      </c>
      <c r="D340" s="79" t="s">
        <v>1217</v>
      </c>
      <c r="E340" s="79" t="s">
        <v>2873</v>
      </c>
      <c r="F340" s="79" t="s">
        <v>2643</v>
      </c>
      <c r="G340" s="11" t="str">
        <f t="shared" si="5"/>
        <v>1164100-Từ đầu đến cuối</v>
      </c>
      <c r="H340" s="99">
        <v>43956</v>
      </c>
      <c r="I340" s="99"/>
      <c r="J340" s="11"/>
      <c r="K340" s="11"/>
    </row>
    <row r="341" spans="1:11" x14ac:dyDescent="0.2">
      <c r="A341" s="79" t="s">
        <v>453</v>
      </c>
      <c r="B341" s="11">
        <v>501</v>
      </c>
      <c r="C341" s="11">
        <v>50107</v>
      </c>
      <c r="D341" s="79" t="s">
        <v>1219</v>
      </c>
      <c r="E341" s="79" t="s">
        <v>2874</v>
      </c>
      <c r="F341" s="79" t="s">
        <v>2643</v>
      </c>
      <c r="G341" s="11" t="str">
        <f t="shared" si="5"/>
        <v>1165100-Từ đầu đến cuối</v>
      </c>
      <c r="H341" s="99">
        <v>43956</v>
      </c>
      <c r="I341" s="99"/>
      <c r="J341" s="11"/>
      <c r="K341" s="11"/>
    </row>
    <row r="342" spans="1:11" x14ac:dyDescent="0.2">
      <c r="A342" s="79" t="s">
        <v>453</v>
      </c>
      <c r="B342" s="11">
        <v>501</v>
      </c>
      <c r="C342" s="11">
        <v>50107</v>
      </c>
      <c r="D342" s="79" t="s">
        <v>1221</v>
      </c>
      <c r="E342" s="79" t="s">
        <v>2875</v>
      </c>
      <c r="F342" s="79" t="s">
        <v>2643</v>
      </c>
      <c r="G342" s="11" t="str">
        <f t="shared" si="5"/>
        <v>1166100-Từ đầu đến cuối</v>
      </c>
      <c r="H342" s="99">
        <v>43956</v>
      </c>
      <c r="I342" s="99"/>
      <c r="J342" s="11"/>
      <c r="K342" s="11"/>
    </row>
    <row r="343" spans="1:11" x14ac:dyDescent="0.2">
      <c r="A343" s="79" t="s">
        <v>453</v>
      </c>
      <c r="B343" s="11">
        <v>501</v>
      </c>
      <c r="C343" s="11">
        <v>50107</v>
      </c>
      <c r="D343" s="79" t="s">
        <v>1223</v>
      </c>
      <c r="E343" s="79" t="s">
        <v>2876</v>
      </c>
      <c r="F343" s="79" t="s">
        <v>2643</v>
      </c>
      <c r="G343" s="11" t="str">
        <f t="shared" si="5"/>
        <v>1167100-Từ đầu đến cuối</v>
      </c>
      <c r="H343" s="99">
        <v>43956</v>
      </c>
      <c r="I343" s="99"/>
      <c r="J343" s="11"/>
      <c r="K343" s="11"/>
    </row>
    <row r="344" spans="1:11" x14ac:dyDescent="0.2">
      <c r="A344" s="79" t="s">
        <v>453</v>
      </c>
      <c r="B344" s="11">
        <v>501</v>
      </c>
      <c r="C344" s="11">
        <v>50107</v>
      </c>
      <c r="D344" s="79" t="s">
        <v>1225</v>
      </c>
      <c r="E344" s="79" t="s">
        <v>2877</v>
      </c>
      <c r="F344" s="79" t="s">
        <v>2643</v>
      </c>
      <c r="G344" s="11" t="str">
        <f t="shared" si="5"/>
        <v>1168100-Từ đầu đến cuối</v>
      </c>
      <c r="H344" s="99">
        <v>43956</v>
      </c>
      <c r="I344" s="99"/>
      <c r="J344" s="11"/>
      <c r="K344" s="11"/>
    </row>
    <row r="345" spans="1:11" x14ac:dyDescent="0.2">
      <c r="A345" s="79" t="s">
        <v>453</v>
      </c>
      <c r="B345" s="11">
        <v>501</v>
      </c>
      <c r="C345" s="11">
        <v>50107</v>
      </c>
      <c r="D345" s="79" t="s">
        <v>1227</v>
      </c>
      <c r="E345" s="79" t="s">
        <v>2878</v>
      </c>
      <c r="F345" s="79" t="s">
        <v>2643</v>
      </c>
      <c r="G345" s="11" t="str">
        <f t="shared" si="5"/>
        <v>1169100-Từ đầu đến cuối</v>
      </c>
      <c r="H345" s="99">
        <v>43956</v>
      </c>
      <c r="I345" s="99"/>
      <c r="J345" s="11"/>
      <c r="K345" s="11"/>
    </row>
    <row r="346" spans="1:11" x14ac:dyDescent="0.2">
      <c r="A346" s="79" t="s">
        <v>453</v>
      </c>
      <c r="B346" s="11">
        <v>501</v>
      </c>
      <c r="C346" s="11">
        <v>50107</v>
      </c>
      <c r="D346" s="79" t="s">
        <v>1229</v>
      </c>
      <c r="E346" s="79" t="s">
        <v>2879</v>
      </c>
      <c r="F346" s="79" t="s">
        <v>2880</v>
      </c>
      <c r="G346" s="11" t="str">
        <f t="shared" si="5"/>
        <v>11701-Đường từ H.T.C.Chúa đến Nguyễn Duy Trinh - từ: Đoạn 150m từ Nguyễn Duy Trinh - đến: Đi về hướng Cổng 2 núi Thủy Sơ</v>
      </c>
      <c r="H346" s="99">
        <v>40909</v>
      </c>
      <c r="I346" s="99">
        <v>44561</v>
      </c>
      <c r="J346" s="11"/>
      <c r="K346" s="11"/>
    </row>
    <row r="347" spans="1:11" x14ac:dyDescent="0.2">
      <c r="A347" s="79" t="s">
        <v>453</v>
      </c>
      <c r="B347" s="11">
        <v>501</v>
      </c>
      <c r="C347" s="11">
        <v>50107</v>
      </c>
      <c r="D347" s="79" t="s">
        <v>1229</v>
      </c>
      <c r="E347" s="79" t="s">
        <v>2881</v>
      </c>
      <c r="F347" s="79" t="s">
        <v>2882</v>
      </c>
      <c r="G347" s="11" t="str">
        <f t="shared" si="5"/>
        <v>11702-Đường từ H.T.C.Chúa đến Nguyễn Duy Trinh - Đoạn còn Lại</v>
      </c>
      <c r="H347" s="99">
        <v>40909</v>
      </c>
      <c r="I347" s="99">
        <v>44561</v>
      </c>
      <c r="J347" s="11"/>
      <c r="K347" s="11"/>
    </row>
    <row r="348" spans="1:11" x14ac:dyDescent="0.2">
      <c r="A348" s="79" t="s">
        <v>453</v>
      </c>
      <c r="B348" s="11">
        <v>501</v>
      </c>
      <c r="C348" s="11">
        <v>50107</v>
      </c>
      <c r="D348" s="79" t="s">
        <v>1231</v>
      </c>
      <c r="E348" s="79" t="s">
        <v>2883</v>
      </c>
      <c r="F348" s="79" t="s">
        <v>2643</v>
      </c>
      <c r="G348" s="11" t="str">
        <f t="shared" si="5"/>
        <v>1170100-Từ đầu đến cuối</v>
      </c>
      <c r="H348" s="99">
        <v>43956</v>
      </c>
      <c r="I348" s="99"/>
      <c r="J348" s="11"/>
      <c r="K348" s="11"/>
    </row>
    <row r="349" spans="1:11" x14ac:dyDescent="0.2">
      <c r="A349" s="79" t="s">
        <v>453</v>
      </c>
      <c r="B349" s="11">
        <v>501</v>
      </c>
      <c r="C349" s="11">
        <v>50107</v>
      </c>
      <c r="D349" s="79" t="s">
        <v>1233</v>
      </c>
      <c r="E349" s="79" t="s">
        <v>2884</v>
      </c>
      <c r="F349" s="79" t="s">
        <v>2643</v>
      </c>
      <c r="G349" s="11" t="str">
        <f t="shared" si="5"/>
        <v>1171100-Từ đầu đến cuối</v>
      </c>
      <c r="H349" s="99">
        <v>43956</v>
      </c>
      <c r="I349" s="99"/>
      <c r="J349" s="11"/>
      <c r="K349" s="11"/>
    </row>
    <row r="350" spans="1:11" x14ac:dyDescent="0.2">
      <c r="A350" s="79" t="s">
        <v>453</v>
      </c>
      <c r="B350" s="11">
        <v>501</v>
      </c>
      <c r="C350" s="11">
        <v>50107</v>
      </c>
      <c r="D350" s="79" t="s">
        <v>1235</v>
      </c>
      <c r="E350" s="79" t="s">
        <v>2885</v>
      </c>
      <c r="F350" s="79" t="s">
        <v>2643</v>
      </c>
      <c r="G350" s="11" t="str">
        <f t="shared" si="5"/>
        <v>1172100-Từ đầu đến cuối</v>
      </c>
      <c r="H350" s="99">
        <v>43956</v>
      </c>
      <c r="I350" s="99"/>
      <c r="J350" s="11"/>
      <c r="K350" s="11"/>
    </row>
    <row r="351" spans="1:11" x14ac:dyDescent="0.2">
      <c r="A351" s="79" t="s">
        <v>453</v>
      </c>
      <c r="B351" s="11">
        <v>501</v>
      </c>
      <c r="C351" s="11">
        <v>50107</v>
      </c>
      <c r="D351" s="79" t="s">
        <v>1236</v>
      </c>
      <c r="E351" s="79" t="s">
        <v>2886</v>
      </c>
      <c r="F351" s="79" t="s">
        <v>2643</v>
      </c>
      <c r="G351" s="11" t="str">
        <f t="shared" si="5"/>
        <v>1173100-Từ đầu đến cuối</v>
      </c>
      <c r="H351" s="99">
        <v>43956</v>
      </c>
      <c r="I351" s="99"/>
      <c r="J351" s="11"/>
      <c r="K351" s="11"/>
    </row>
    <row r="352" spans="1:11" x14ac:dyDescent="0.2">
      <c r="A352" s="79" t="s">
        <v>453</v>
      </c>
      <c r="B352" s="11">
        <v>501</v>
      </c>
      <c r="C352" s="11">
        <v>50107</v>
      </c>
      <c r="D352" s="79" t="s">
        <v>1238</v>
      </c>
      <c r="E352" s="79" t="s">
        <v>2887</v>
      </c>
      <c r="F352" s="79" t="s">
        <v>2643</v>
      </c>
      <c r="G352" s="11" t="str">
        <f t="shared" si="5"/>
        <v>1174100-Từ đầu đến cuối</v>
      </c>
      <c r="H352" s="99">
        <v>43956</v>
      </c>
      <c r="I352" s="99"/>
      <c r="J352" s="11"/>
      <c r="K352" s="11"/>
    </row>
    <row r="353" spans="1:11" x14ac:dyDescent="0.2">
      <c r="A353" s="79" t="s">
        <v>453</v>
      </c>
      <c r="B353" s="11">
        <v>501</v>
      </c>
      <c r="C353" s="11">
        <v>50107</v>
      </c>
      <c r="D353" s="79" t="s">
        <v>1240</v>
      </c>
      <c r="E353" s="79" t="s">
        <v>2888</v>
      </c>
      <c r="F353" s="79" t="s">
        <v>2643</v>
      </c>
      <c r="G353" s="11" t="str">
        <f t="shared" si="5"/>
        <v>1175100-Từ đầu đến cuối</v>
      </c>
      <c r="H353" s="99">
        <v>43956</v>
      </c>
      <c r="I353" s="99"/>
      <c r="J353" s="11"/>
      <c r="K353" s="11"/>
    </row>
    <row r="354" spans="1:11" x14ac:dyDescent="0.2">
      <c r="A354" s="79" t="s">
        <v>453</v>
      </c>
      <c r="B354" s="11">
        <v>501</v>
      </c>
      <c r="C354" s="11">
        <v>50107</v>
      </c>
      <c r="D354" s="79" t="s">
        <v>1242</v>
      </c>
      <c r="E354" s="79" t="s">
        <v>2889</v>
      </c>
      <c r="F354" s="79" t="s">
        <v>2643</v>
      </c>
      <c r="G354" s="11" t="str">
        <f t="shared" si="5"/>
        <v>1176100-Từ đầu đến cuối</v>
      </c>
      <c r="H354" s="99">
        <v>43956</v>
      </c>
      <c r="I354" s="99"/>
      <c r="J354" s="11"/>
      <c r="K354" s="11"/>
    </row>
    <row r="355" spans="1:11" x14ac:dyDescent="0.2">
      <c r="A355" s="79" t="s">
        <v>453</v>
      </c>
      <c r="B355" s="11">
        <v>501</v>
      </c>
      <c r="C355" s="11">
        <v>50107</v>
      </c>
      <c r="D355" s="79" t="s">
        <v>1244</v>
      </c>
      <c r="E355" s="79" t="s">
        <v>2890</v>
      </c>
      <c r="F355" s="79" t="s">
        <v>2643</v>
      </c>
      <c r="G355" s="11" t="str">
        <f t="shared" si="5"/>
        <v>1177100-Từ đầu đến cuối</v>
      </c>
      <c r="H355" s="99">
        <v>43956</v>
      </c>
      <c r="I355" s="99"/>
      <c r="J355" s="11"/>
      <c r="K355" s="11"/>
    </row>
    <row r="356" spans="1:11" x14ac:dyDescent="0.2">
      <c r="A356" s="79" t="s">
        <v>453</v>
      </c>
      <c r="B356" s="11">
        <v>501</v>
      </c>
      <c r="C356" s="11">
        <v>50107</v>
      </c>
      <c r="D356" s="79" t="s">
        <v>1246</v>
      </c>
      <c r="E356" s="79" t="s">
        <v>2891</v>
      </c>
      <c r="F356" s="79" t="s">
        <v>2643</v>
      </c>
      <c r="G356" s="11" t="str">
        <f t="shared" si="5"/>
        <v>1178100-Từ đầu đến cuối</v>
      </c>
      <c r="H356" s="99">
        <v>43956</v>
      </c>
      <c r="I356" s="99"/>
      <c r="J356" s="11"/>
      <c r="K356" s="11"/>
    </row>
    <row r="357" spans="1:11" x14ac:dyDescent="0.2">
      <c r="A357" s="79" t="s">
        <v>453</v>
      </c>
      <c r="B357" s="11">
        <v>501</v>
      </c>
      <c r="C357" s="11">
        <v>50107</v>
      </c>
      <c r="D357" s="79" t="s">
        <v>1248</v>
      </c>
      <c r="E357" s="79" t="s">
        <v>2892</v>
      </c>
      <c r="F357" s="79" t="s">
        <v>2643</v>
      </c>
      <c r="G357" s="11" t="str">
        <f t="shared" si="5"/>
        <v>1179100-Từ đầu đến cuối</v>
      </c>
      <c r="H357" s="99">
        <v>43956</v>
      </c>
      <c r="I357" s="99"/>
      <c r="J357" s="11"/>
      <c r="K357" s="11"/>
    </row>
    <row r="358" spans="1:11" x14ac:dyDescent="0.2">
      <c r="A358" s="79" t="s">
        <v>453</v>
      </c>
      <c r="B358" s="11">
        <v>501</v>
      </c>
      <c r="C358" s="11">
        <v>50107</v>
      </c>
      <c r="D358" s="79" t="s">
        <v>1250</v>
      </c>
      <c r="E358" s="79" t="s">
        <v>2893</v>
      </c>
      <c r="F358" s="79" t="s">
        <v>2894</v>
      </c>
      <c r="G358" s="11" t="str">
        <f t="shared" si="5"/>
        <v>11801-Đường từ Khách sạn Non Nước đến giáp Nguyễn Duy Trinh(Đông Hải 2) - từ: đầu - đến: cuối</v>
      </c>
      <c r="H358" s="99">
        <v>40909</v>
      </c>
      <c r="I358" s="99">
        <v>44561</v>
      </c>
      <c r="J358" s="11"/>
      <c r="K358" s="11"/>
    </row>
    <row r="359" spans="1:11" x14ac:dyDescent="0.2">
      <c r="A359" s="79" t="s">
        <v>453</v>
      </c>
      <c r="B359" s="11">
        <v>501</v>
      </c>
      <c r="C359" s="11">
        <v>50107</v>
      </c>
      <c r="D359" s="79" t="s">
        <v>1252</v>
      </c>
      <c r="E359" s="79" t="s">
        <v>2895</v>
      </c>
      <c r="F359" s="79" t="s">
        <v>2643</v>
      </c>
      <c r="G359" s="11" t="str">
        <f t="shared" si="5"/>
        <v>1180100-Từ đầu đến cuối</v>
      </c>
      <c r="H359" s="99">
        <v>43956</v>
      </c>
      <c r="I359" s="99"/>
      <c r="J359" s="11"/>
      <c r="K359" s="11"/>
    </row>
    <row r="360" spans="1:11" x14ac:dyDescent="0.2">
      <c r="A360" s="79" t="s">
        <v>453</v>
      </c>
      <c r="B360" s="11">
        <v>501</v>
      </c>
      <c r="C360" s="11">
        <v>50107</v>
      </c>
      <c r="D360" s="79" t="s">
        <v>1254</v>
      </c>
      <c r="E360" s="79" t="s">
        <v>2896</v>
      </c>
      <c r="F360" s="79" t="s">
        <v>2643</v>
      </c>
      <c r="G360" s="11" t="str">
        <f t="shared" si="5"/>
        <v>1181100-Từ đầu đến cuối</v>
      </c>
      <c r="H360" s="99">
        <v>43956</v>
      </c>
      <c r="I360" s="99"/>
      <c r="J360" s="11"/>
      <c r="K360" s="11"/>
    </row>
    <row r="361" spans="1:11" x14ac:dyDescent="0.2">
      <c r="A361" s="79" t="s">
        <v>453</v>
      </c>
      <c r="B361" s="11">
        <v>501</v>
      </c>
      <c r="C361" s="11">
        <v>50107</v>
      </c>
      <c r="D361" s="79" t="s">
        <v>1256</v>
      </c>
      <c r="E361" s="79" t="s">
        <v>2897</v>
      </c>
      <c r="F361" s="79" t="s">
        <v>2643</v>
      </c>
      <c r="G361" s="11" t="str">
        <f t="shared" si="5"/>
        <v>1182100-Từ đầu đến cuối</v>
      </c>
      <c r="H361" s="99">
        <v>43956</v>
      </c>
      <c r="I361" s="99"/>
      <c r="J361" s="11"/>
      <c r="K361" s="11"/>
    </row>
    <row r="362" spans="1:11" x14ac:dyDescent="0.2">
      <c r="A362" s="79" t="s">
        <v>453</v>
      </c>
      <c r="B362" s="11">
        <v>501</v>
      </c>
      <c r="C362" s="11">
        <v>50107</v>
      </c>
      <c r="D362" s="79" t="s">
        <v>1258</v>
      </c>
      <c r="E362" s="79" t="s">
        <v>2898</v>
      </c>
      <c r="F362" s="79" t="s">
        <v>2643</v>
      </c>
      <c r="G362" s="11" t="str">
        <f t="shared" si="5"/>
        <v>1183100-Từ đầu đến cuối</v>
      </c>
      <c r="H362" s="99">
        <v>43956</v>
      </c>
      <c r="I362" s="99"/>
      <c r="J362" s="11"/>
      <c r="K362" s="11"/>
    </row>
    <row r="363" spans="1:11" x14ac:dyDescent="0.2">
      <c r="A363" s="79" t="s">
        <v>453</v>
      </c>
      <c r="B363" s="11">
        <v>501</v>
      </c>
      <c r="C363" s="11">
        <v>50107</v>
      </c>
      <c r="D363" s="79" t="s">
        <v>1260</v>
      </c>
      <c r="E363" s="79" t="s">
        <v>2899</v>
      </c>
      <c r="F363" s="79" t="s">
        <v>2643</v>
      </c>
      <c r="G363" s="11" t="str">
        <f t="shared" si="5"/>
        <v>1184100-Từ đầu đến cuối</v>
      </c>
      <c r="H363" s="99">
        <v>43956</v>
      </c>
      <c r="I363" s="99"/>
      <c r="J363" s="11"/>
      <c r="K363" s="11"/>
    </row>
    <row r="364" spans="1:11" x14ac:dyDescent="0.2">
      <c r="A364" s="79" t="s">
        <v>453</v>
      </c>
      <c r="B364" s="11">
        <v>501</v>
      </c>
      <c r="C364" s="11">
        <v>50107</v>
      </c>
      <c r="D364" s="79" t="s">
        <v>1262</v>
      </c>
      <c r="E364" s="79" t="s">
        <v>2900</v>
      </c>
      <c r="F364" s="79" t="s">
        <v>2643</v>
      </c>
      <c r="G364" s="11" t="str">
        <f t="shared" si="5"/>
        <v>1185100-Từ đầu đến cuối</v>
      </c>
      <c r="H364" s="99">
        <v>43956</v>
      </c>
      <c r="I364" s="99"/>
      <c r="J364" s="11"/>
      <c r="K364" s="11"/>
    </row>
    <row r="365" spans="1:11" x14ac:dyDescent="0.2">
      <c r="A365" s="79" t="s">
        <v>453</v>
      </c>
      <c r="B365" s="11">
        <v>501</v>
      </c>
      <c r="C365" s="11">
        <v>50107</v>
      </c>
      <c r="D365" s="79" t="s">
        <v>1264</v>
      </c>
      <c r="E365" s="79" t="s">
        <v>2901</v>
      </c>
      <c r="F365" s="79" t="s">
        <v>2902</v>
      </c>
      <c r="G365" s="11" t="str">
        <f t="shared" si="5"/>
        <v>1186100-Đoạn từ Phạm Hữu Kính đến Lê Văn Hưu</v>
      </c>
      <c r="H365" s="99">
        <v>43956</v>
      </c>
      <c r="I365" s="99"/>
      <c r="J365" s="11"/>
      <c r="K365" s="11"/>
    </row>
    <row r="366" spans="1:11" x14ac:dyDescent="0.2">
      <c r="A366" s="79" t="s">
        <v>453</v>
      </c>
      <c r="B366" s="11">
        <v>501</v>
      </c>
      <c r="C366" s="11">
        <v>50107</v>
      </c>
      <c r="D366" s="79" t="s">
        <v>1264</v>
      </c>
      <c r="E366" s="79" t="s">
        <v>2903</v>
      </c>
      <c r="F366" s="79" t="s">
        <v>2420</v>
      </c>
      <c r="G366" s="11" t="str">
        <f t="shared" si="5"/>
        <v>1186101-Đoạn còn lại</v>
      </c>
      <c r="H366" s="99">
        <v>43956</v>
      </c>
      <c r="I366" s="99"/>
      <c r="J366" s="11"/>
      <c r="K366" s="11"/>
    </row>
    <row r="367" spans="1:11" x14ac:dyDescent="0.2">
      <c r="A367" s="79" t="s">
        <v>453</v>
      </c>
      <c r="B367" s="11">
        <v>501</v>
      </c>
      <c r="C367" s="11">
        <v>50107</v>
      </c>
      <c r="D367" s="79" t="s">
        <v>1265</v>
      </c>
      <c r="E367" s="79" t="s">
        <v>2904</v>
      </c>
      <c r="F367" s="79" t="s">
        <v>2643</v>
      </c>
      <c r="G367" s="11" t="str">
        <f t="shared" si="5"/>
        <v>1187100-Từ đầu đến cuối</v>
      </c>
      <c r="H367" s="99">
        <v>43956</v>
      </c>
      <c r="I367" s="99"/>
      <c r="J367" s="11"/>
      <c r="K367" s="11"/>
    </row>
    <row r="368" spans="1:11" x14ac:dyDescent="0.2">
      <c r="A368" s="79" t="s">
        <v>453</v>
      </c>
      <c r="B368" s="11">
        <v>501</v>
      </c>
      <c r="C368" s="11">
        <v>50107</v>
      </c>
      <c r="D368" s="79" t="s">
        <v>1267</v>
      </c>
      <c r="E368" s="79" t="s">
        <v>2905</v>
      </c>
      <c r="F368" s="79" t="s">
        <v>2643</v>
      </c>
      <c r="G368" s="11" t="str">
        <f t="shared" si="5"/>
        <v>1188100-Từ đầu đến cuối</v>
      </c>
      <c r="H368" s="99">
        <v>43956</v>
      </c>
      <c r="I368" s="99"/>
      <c r="J368" s="11"/>
      <c r="K368" s="11"/>
    </row>
    <row r="369" spans="1:11" x14ac:dyDescent="0.2">
      <c r="A369" s="79" t="s">
        <v>453</v>
      </c>
      <c r="B369" s="11">
        <v>501</v>
      </c>
      <c r="C369" s="11">
        <v>50107</v>
      </c>
      <c r="D369" s="79" t="s">
        <v>1269</v>
      </c>
      <c r="E369" s="79" t="s">
        <v>2906</v>
      </c>
      <c r="F369" s="79" t="s">
        <v>2643</v>
      </c>
      <c r="G369" s="11" t="str">
        <f t="shared" si="5"/>
        <v>1189100-Từ đầu đến cuối</v>
      </c>
      <c r="H369" s="99">
        <v>43956</v>
      </c>
      <c r="I369" s="99"/>
      <c r="J369" s="11"/>
      <c r="K369" s="11"/>
    </row>
    <row r="370" spans="1:11" x14ac:dyDescent="0.2">
      <c r="A370" s="79" t="s">
        <v>453</v>
      </c>
      <c r="B370" s="11">
        <v>501</v>
      </c>
      <c r="C370" s="11">
        <v>50107</v>
      </c>
      <c r="D370" s="79" t="s">
        <v>1271</v>
      </c>
      <c r="E370" s="79" t="s">
        <v>2907</v>
      </c>
      <c r="F370" s="79" t="s">
        <v>2908</v>
      </c>
      <c r="G370" s="11" t="str">
        <f t="shared" si="5"/>
        <v>11901-Đường từ Lê Văn Hiến - từ: Từ Lê Văn Hiến - đến: Đến Trại nuôi tôm úc</v>
      </c>
      <c r="H370" s="99">
        <v>40909</v>
      </c>
      <c r="I370" s="99">
        <v>44561</v>
      </c>
      <c r="J370" s="11"/>
      <c r="K370" s="11"/>
    </row>
    <row r="371" spans="1:11" x14ac:dyDescent="0.2">
      <c r="A371" s="79" t="s">
        <v>453</v>
      </c>
      <c r="B371" s="11">
        <v>501</v>
      </c>
      <c r="C371" s="11">
        <v>50107</v>
      </c>
      <c r="D371" s="79" t="s">
        <v>1271</v>
      </c>
      <c r="E371" s="79" t="s">
        <v>2909</v>
      </c>
      <c r="F371" s="79" t="s">
        <v>2910</v>
      </c>
      <c r="G371" s="11" t="str">
        <f t="shared" si="5"/>
        <v>11902-Đường từ Lê Văn Hiến - từ: Từ Lê Văn Hiến - đến: Đến Khu quân sự(Lữ 173)</v>
      </c>
      <c r="H371" s="99">
        <v>40909</v>
      </c>
      <c r="I371" s="99">
        <v>44561</v>
      </c>
      <c r="J371" s="11"/>
      <c r="K371" s="11"/>
    </row>
    <row r="372" spans="1:11" x14ac:dyDescent="0.2">
      <c r="A372" s="79" t="s">
        <v>453</v>
      </c>
      <c r="B372" s="11">
        <v>501</v>
      </c>
      <c r="C372" s="11">
        <v>50107</v>
      </c>
      <c r="D372" s="79" t="s">
        <v>1271</v>
      </c>
      <c r="E372" s="79" t="s">
        <v>2911</v>
      </c>
      <c r="F372" s="79" t="s">
        <v>2912</v>
      </c>
      <c r="G372" s="11" t="str">
        <f t="shared" si="5"/>
        <v>11903-Đường từ Lê Văn Hiến - từ: Từ Lê Văn Hiến - đến: Đến Khu quân sự cũ</v>
      </c>
      <c r="H372" s="99">
        <v>40909</v>
      </c>
      <c r="I372" s="99">
        <v>44561</v>
      </c>
      <c r="J372" s="11"/>
      <c r="K372" s="11"/>
    </row>
    <row r="373" spans="1:11" x14ac:dyDescent="0.2">
      <c r="A373" s="79" t="s">
        <v>453</v>
      </c>
      <c r="B373" s="11">
        <v>501</v>
      </c>
      <c r="C373" s="11">
        <v>50107</v>
      </c>
      <c r="D373" s="79" t="s">
        <v>1273</v>
      </c>
      <c r="E373" s="79" t="s">
        <v>2913</v>
      </c>
      <c r="F373" s="79" t="s">
        <v>2847</v>
      </c>
      <c r="G373" s="11" t="str">
        <f t="shared" si="5"/>
        <v>1190100-Đoạn từ Võ Nguyên Giáp đến Lê Quang Đạo</v>
      </c>
      <c r="H373" s="99">
        <v>43956</v>
      </c>
      <c r="I373" s="99"/>
      <c r="J373" s="11"/>
      <c r="K373" s="11"/>
    </row>
    <row r="374" spans="1:11" x14ac:dyDescent="0.2">
      <c r="A374" s="79" t="s">
        <v>453</v>
      </c>
      <c r="B374" s="11">
        <v>501</v>
      </c>
      <c r="C374" s="11">
        <v>50107</v>
      </c>
      <c r="D374" s="79" t="s">
        <v>1273</v>
      </c>
      <c r="E374" s="79" t="s">
        <v>2914</v>
      </c>
      <c r="F374" s="79" t="s">
        <v>2915</v>
      </c>
      <c r="G374" s="11" t="str">
        <f t="shared" si="5"/>
        <v>1190101-Đoạn từ Lê Quang Đạo đến đường quy hoạch 15m</v>
      </c>
      <c r="H374" s="99">
        <v>43956</v>
      </c>
      <c r="I374" s="99"/>
      <c r="J374" s="11"/>
      <c r="K374" s="11"/>
    </row>
    <row r="375" spans="1:11" x14ac:dyDescent="0.2">
      <c r="A375" s="79" t="s">
        <v>453</v>
      </c>
      <c r="B375" s="11">
        <v>501</v>
      </c>
      <c r="C375" s="11">
        <v>50107</v>
      </c>
      <c r="D375" s="79" t="s">
        <v>1273</v>
      </c>
      <c r="E375" s="79" t="s">
        <v>2916</v>
      </c>
      <c r="F375" s="79" t="s">
        <v>2917</v>
      </c>
      <c r="G375" s="11" t="str">
        <f t="shared" si="5"/>
        <v>1190102-Đoạn từ đường quy hoạch 15m đến Châu Thị Vĩnh Tế</v>
      </c>
      <c r="H375" s="99">
        <v>43956</v>
      </c>
      <c r="I375" s="99"/>
      <c r="J375" s="11"/>
      <c r="K375" s="11"/>
    </row>
    <row r="376" spans="1:11" x14ac:dyDescent="0.2">
      <c r="A376" s="79" t="s">
        <v>453</v>
      </c>
      <c r="B376" s="11">
        <v>501</v>
      </c>
      <c r="C376" s="11">
        <v>50107</v>
      </c>
      <c r="D376" s="79" t="s">
        <v>1274</v>
      </c>
      <c r="E376" s="79" t="s">
        <v>2918</v>
      </c>
      <c r="F376" s="79" t="s">
        <v>2643</v>
      </c>
      <c r="G376" s="11" t="str">
        <f t="shared" si="5"/>
        <v>1191100-Từ đầu đến cuối</v>
      </c>
      <c r="H376" s="99">
        <v>43956</v>
      </c>
      <c r="I376" s="99"/>
      <c r="J376" s="11"/>
      <c r="K376" s="11"/>
    </row>
    <row r="377" spans="1:11" x14ac:dyDescent="0.2">
      <c r="A377" s="79" t="s">
        <v>453</v>
      </c>
      <c r="B377" s="11">
        <v>501</v>
      </c>
      <c r="C377" s="11">
        <v>50107</v>
      </c>
      <c r="D377" s="79" t="s">
        <v>1276</v>
      </c>
      <c r="E377" s="79" t="s">
        <v>2919</v>
      </c>
      <c r="F377" s="79" t="s">
        <v>2643</v>
      </c>
      <c r="G377" s="11" t="str">
        <f t="shared" si="5"/>
        <v>1192100-Từ đầu đến cuối</v>
      </c>
      <c r="H377" s="99">
        <v>43956</v>
      </c>
      <c r="I377" s="99"/>
      <c r="J377" s="11"/>
      <c r="K377" s="11"/>
    </row>
    <row r="378" spans="1:11" x14ac:dyDescent="0.2">
      <c r="A378" s="79" t="s">
        <v>453</v>
      </c>
      <c r="B378" s="11">
        <v>501</v>
      </c>
      <c r="C378" s="11">
        <v>50107</v>
      </c>
      <c r="D378" s="79" t="s">
        <v>1277</v>
      </c>
      <c r="E378" s="79" t="s">
        <v>2920</v>
      </c>
      <c r="F378" s="79" t="s">
        <v>2921</v>
      </c>
      <c r="G378" s="11" t="str">
        <f t="shared" si="5"/>
        <v>1193100-Đoạn từ Bùi Tá Hán đến Nguyễn Đình Chiểu</v>
      </c>
      <c r="H378" s="99">
        <v>43956</v>
      </c>
      <c r="I378" s="99"/>
      <c r="J378" s="11"/>
      <c r="K378" s="11"/>
    </row>
    <row r="379" spans="1:11" x14ac:dyDescent="0.2">
      <c r="A379" s="79" t="s">
        <v>453</v>
      </c>
      <c r="B379" s="11">
        <v>501</v>
      </c>
      <c r="C379" s="11">
        <v>50107</v>
      </c>
      <c r="D379" s="79" t="s">
        <v>1277</v>
      </c>
      <c r="E379" s="79" t="s">
        <v>2922</v>
      </c>
      <c r="F379" s="79" t="s">
        <v>2420</v>
      </c>
      <c r="G379" s="11" t="str">
        <f t="shared" si="5"/>
        <v>1193101-Đoạn còn lại</v>
      </c>
      <c r="H379" s="99">
        <v>43956</v>
      </c>
      <c r="I379" s="99"/>
      <c r="J379" s="11"/>
      <c r="K379" s="11"/>
    </row>
    <row r="380" spans="1:11" x14ac:dyDescent="0.2">
      <c r="A380" s="79" t="s">
        <v>453</v>
      </c>
      <c r="B380" s="11">
        <v>501</v>
      </c>
      <c r="C380" s="11">
        <v>50107</v>
      </c>
      <c r="D380" s="79" t="s">
        <v>1278</v>
      </c>
      <c r="E380" s="79" t="s">
        <v>2923</v>
      </c>
      <c r="F380" s="79" t="s">
        <v>2643</v>
      </c>
      <c r="G380" s="11" t="str">
        <f t="shared" si="5"/>
        <v>1194100-Từ đầu đến cuối</v>
      </c>
      <c r="H380" s="99">
        <v>43956</v>
      </c>
      <c r="I380" s="99"/>
      <c r="J380" s="11"/>
      <c r="K380" s="11"/>
    </row>
    <row r="381" spans="1:11" x14ac:dyDescent="0.2">
      <c r="A381" s="79" t="s">
        <v>453</v>
      </c>
      <c r="B381" s="11">
        <v>501</v>
      </c>
      <c r="C381" s="11">
        <v>50107</v>
      </c>
      <c r="D381" s="79" t="s">
        <v>1280</v>
      </c>
      <c r="E381" s="79" t="s">
        <v>2924</v>
      </c>
      <c r="F381" s="79" t="s">
        <v>2643</v>
      </c>
      <c r="G381" s="11" t="str">
        <f t="shared" si="5"/>
        <v>1195100-Từ đầu đến cuối</v>
      </c>
      <c r="H381" s="99">
        <v>43956</v>
      </c>
      <c r="I381" s="99"/>
      <c r="J381" s="11"/>
      <c r="K381" s="11"/>
    </row>
    <row r="382" spans="1:11" x14ac:dyDescent="0.2">
      <c r="A382" s="79" t="s">
        <v>453</v>
      </c>
      <c r="B382" s="11">
        <v>501</v>
      </c>
      <c r="C382" s="11">
        <v>50107</v>
      </c>
      <c r="D382" s="79" t="s">
        <v>1281</v>
      </c>
      <c r="E382" s="79" t="s">
        <v>2925</v>
      </c>
      <c r="F382" s="79" t="s">
        <v>2643</v>
      </c>
      <c r="G382" s="11" t="str">
        <f t="shared" si="5"/>
        <v>1196100-Từ đầu đến cuối</v>
      </c>
      <c r="H382" s="99">
        <v>43956</v>
      </c>
      <c r="I382" s="99"/>
      <c r="J382" s="11"/>
      <c r="K382" s="11"/>
    </row>
    <row r="383" spans="1:11" x14ac:dyDescent="0.2">
      <c r="A383" s="79" t="s">
        <v>453</v>
      </c>
      <c r="B383" s="11">
        <v>501</v>
      </c>
      <c r="C383" s="11">
        <v>50107</v>
      </c>
      <c r="D383" s="79" t="s">
        <v>1282</v>
      </c>
      <c r="E383" s="79" t="s">
        <v>2926</v>
      </c>
      <c r="F383" s="79" t="s">
        <v>2643</v>
      </c>
      <c r="G383" s="11" t="str">
        <f t="shared" si="5"/>
        <v>1197100-Từ đầu đến cuối</v>
      </c>
      <c r="H383" s="99">
        <v>43956</v>
      </c>
      <c r="I383" s="99"/>
      <c r="J383" s="11"/>
      <c r="K383" s="11"/>
    </row>
    <row r="384" spans="1:11" x14ac:dyDescent="0.2">
      <c r="A384" s="79" t="s">
        <v>453</v>
      </c>
      <c r="B384" s="11">
        <v>501</v>
      </c>
      <c r="C384" s="11">
        <v>50107</v>
      </c>
      <c r="D384" s="79" t="s">
        <v>1284</v>
      </c>
      <c r="E384" s="79" t="s">
        <v>2927</v>
      </c>
      <c r="F384" s="79" t="s">
        <v>2643</v>
      </c>
      <c r="G384" s="11" t="str">
        <f t="shared" si="5"/>
        <v>1198100-Từ đầu đến cuối</v>
      </c>
      <c r="H384" s="99">
        <v>43956</v>
      </c>
      <c r="I384" s="99"/>
      <c r="J384" s="11"/>
      <c r="K384" s="11"/>
    </row>
    <row r="385" spans="1:11" x14ac:dyDescent="0.2">
      <c r="A385" s="79" t="s">
        <v>453</v>
      </c>
      <c r="B385" s="11">
        <v>501</v>
      </c>
      <c r="C385" s="11">
        <v>50107</v>
      </c>
      <c r="D385" s="79" t="s">
        <v>1286</v>
      </c>
      <c r="E385" s="79" t="s">
        <v>2928</v>
      </c>
      <c r="F385" s="79" t="s">
        <v>2643</v>
      </c>
      <c r="G385" s="11" t="str">
        <f t="shared" si="5"/>
        <v>1199100-Từ đầu đến cuối</v>
      </c>
      <c r="H385" s="99">
        <v>43956</v>
      </c>
      <c r="I385" s="99"/>
      <c r="J385" s="11"/>
      <c r="K385" s="11"/>
    </row>
    <row r="386" spans="1:11" x14ac:dyDescent="0.2">
      <c r="A386" s="79" t="s">
        <v>453</v>
      </c>
      <c r="B386" s="11">
        <v>501</v>
      </c>
      <c r="C386" s="11">
        <v>50107</v>
      </c>
      <c r="D386" s="79" t="s">
        <v>1288</v>
      </c>
      <c r="E386" s="79" t="s">
        <v>2929</v>
      </c>
      <c r="F386" s="79" t="s">
        <v>2930</v>
      </c>
      <c r="G386" s="11" t="str">
        <f t="shared" ref="G386:G449" si="6">E386&amp;"-"&amp;F386</f>
        <v>12001-Đường từ Sơn Trà-Điện Ngọc - từ: Từ Sơn Trà-Điện Ngọc - đến: Đến nhà nghỉ Công an</v>
      </c>
      <c r="H386" s="99">
        <v>40909</v>
      </c>
      <c r="I386" s="99">
        <v>44561</v>
      </c>
      <c r="J386" s="11"/>
      <c r="K386" s="11"/>
    </row>
    <row r="387" spans="1:11" x14ac:dyDescent="0.2">
      <c r="A387" s="79" t="s">
        <v>453</v>
      </c>
      <c r="B387" s="11">
        <v>501</v>
      </c>
      <c r="C387" s="11">
        <v>50107</v>
      </c>
      <c r="D387" s="79" t="s">
        <v>1290</v>
      </c>
      <c r="E387" s="79" t="s">
        <v>2931</v>
      </c>
      <c r="F387" s="79" t="s">
        <v>2643</v>
      </c>
      <c r="G387" s="11" t="str">
        <f t="shared" si="6"/>
        <v>1200100-Từ đầu đến cuối</v>
      </c>
      <c r="H387" s="99">
        <v>43956</v>
      </c>
      <c r="I387" s="99"/>
      <c r="J387" s="11"/>
      <c r="K387" s="11"/>
    </row>
    <row r="388" spans="1:11" x14ac:dyDescent="0.2">
      <c r="A388" s="79" t="s">
        <v>453</v>
      </c>
      <c r="B388" s="11">
        <v>501</v>
      </c>
      <c r="C388" s="11">
        <v>50107</v>
      </c>
      <c r="D388" s="79" t="s">
        <v>1292</v>
      </c>
      <c r="E388" s="79" t="s">
        <v>2932</v>
      </c>
      <c r="F388" s="79" t="s">
        <v>2643</v>
      </c>
      <c r="G388" s="11" t="str">
        <f t="shared" si="6"/>
        <v>1201100-Từ đầu đến cuối</v>
      </c>
      <c r="H388" s="99">
        <v>43956</v>
      </c>
      <c r="I388" s="99"/>
      <c r="J388" s="11"/>
      <c r="K388" s="11"/>
    </row>
    <row r="389" spans="1:11" x14ac:dyDescent="0.2">
      <c r="A389" s="79" t="s">
        <v>453</v>
      </c>
      <c r="B389" s="11">
        <v>501</v>
      </c>
      <c r="C389" s="11">
        <v>50107</v>
      </c>
      <c r="D389" s="79" t="s">
        <v>1294</v>
      </c>
      <c r="E389" s="79" t="s">
        <v>2933</v>
      </c>
      <c r="F389" s="79" t="s">
        <v>2934</v>
      </c>
      <c r="G389" s="11" t="str">
        <f t="shared" si="6"/>
        <v>1202100-Đoạn từ Lê Văn Hiến đến Nguyễn Đình Chiểu</v>
      </c>
      <c r="H389" s="99">
        <v>43956</v>
      </c>
      <c r="I389" s="99"/>
      <c r="J389" s="11"/>
      <c r="K389" s="11"/>
    </row>
    <row r="390" spans="1:11" x14ac:dyDescent="0.2">
      <c r="A390" s="79" t="s">
        <v>453</v>
      </c>
      <c r="B390" s="11">
        <v>501</v>
      </c>
      <c r="C390" s="11">
        <v>50107</v>
      </c>
      <c r="D390" s="79" t="s">
        <v>1294</v>
      </c>
      <c r="E390" s="79" t="s">
        <v>2935</v>
      </c>
      <c r="F390" s="79" t="s">
        <v>2420</v>
      </c>
      <c r="G390" s="11" t="str">
        <f t="shared" si="6"/>
        <v>1202101-Đoạn còn lại</v>
      </c>
      <c r="H390" s="99">
        <v>43956</v>
      </c>
      <c r="I390" s="99">
        <v>43956</v>
      </c>
      <c r="J390" s="11"/>
      <c r="K390" s="11"/>
    </row>
    <row r="391" spans="1:11" x14ac:dyDescent="0.2">
      <c r="A391" s="79" t="s">
        <v>453</v>
      </c>
      <c r="B391" s="11">
        <v>501</v>
      </c>
      <c r="C391" s="11">
        <v>50107</v>
      </c>
      <c r="D391" s="79" t="s">
        <v>1294</v>
      </c>
      <c r="E391" s="79" t="s">
        <v>2936</v>
      </c>
      <c r="F391" s="79" t="s">
        <v>2643</v>
      </c>
      <c r="G391" s="11" t="str">
        <f t="shared" si="6"/>
        <v>1202102-Từ đầu đến cuối</v>
      </c>
      <c r="H391" s="99">
        <v>43956</v>
      </c>
      <c r="I391" s="99">
        <v>43956</v>
      </c>
      <c r="J391" s="11"/>
      <c r="K391" s="11"/>
    </row>
    <row r="392" spans="1:11" x14ac:dyDescent="0.2">
      <c r="A392" s="79" t="s">
        <v>453</v>
      </c>
      <c r="B392" s="11">
        <v>501</v>
      </c>
      <c r="C392" s="11">
        <v>50107</v>
      </c>
      <c r="D392" s="79" t="s">
        <v>1294</v>
      </c>
      <c r="E392" s="79" t="s">
        <v>2937</v>
      </c>
      <c r="F392" s="79" t="s">
        <v>2938</v>
      </c>
      <c r="G392" s="11" t="str">
        <f t="shared" si="6"/>
        <v>1202103-Đoạn từ Nguyễn Đình Chiểu đến Đoàn Khuê</v>
      </c>
      <c r="H392" s="99">
        <v>44562</v>
      </c>
      <c r="I392" s="99"/>
      <c r="J392" s="11"/>
      <c r="K392" s="11"/>
    </row>
    <row r="393" spans="1:11" x14ac:dyDescent="0.2">
      <c r="A393" s="79" t="s">
        <v>453</v>
      </c>
      <c r="B393" s="11">
        <v>501</v>
      </c>
      <c r="C393" s="11">
        <v>50107</v>
      </c>
      <c r="D393" s="79" t="s">
        <v>1294</v>
      </c>
      <c r="E393" s="79" t="s">
        <v>2939</v>
      </c>
      <c r="F393" s="79" t="s">
        <v>2940</v>
      </c>
      <c r="G393" s="11" t="str">
        <f t="shared" si="6"/>
        <v>1202104-Đoạn còn lại từ Đoàn Khuê đến Nghiêm Xuân Yêm</v>
      </c>
      <c r="H393" s="99">
        <v>44562</v>
      </c>
      <c r="I393" s="99"/>
      <c r="J393" s="11"/>
      <c r="K393" s="11"/>
    </row>
    <row r="394" spans="1:11" x14ac:dyDescent="0.2">
      <c r="A394" s="79" t="s">
        <v>453</v>
      </c>
      <c r="B394" s="11">
        <v>501</v>
      </c>
      <c r="C394" s="11">
        <v>50107</v>
      </c>
      <c r="D394" s="79" t="s">
        <v>1295</v>
      </c>
      <c r="E394" s="79" t="s">
        <v>2941</v>
      </c>
      <c r="F394" s="79" t="s">
        <v>2643</v>
      </c>
      <c r="G394" s="11" t="str">
        <f t="shared" si="6"/>
        <v>1203100-Từ đầu đến cuối</v>
      </c>
      <c r="H394" s="99">
        <v>43956</v>
      </c>
      <c r="I394" s="99"/>
      <c r="J394" s="11"/>
      <c r="K394" s="11"/>
    </row>
    <row r="395" spans="1:11" x14ac:dyDescent="0.2">
      <c r="A395" s="79" t="s">
        <v>453</v>
      </c>
      <c r="B395" s="11">
        <v>501</v>
      </c>
      <c r="C395" s="11">
        <v>50107</v>
      </c>
      <c r="D395" s="79" t="s">
        <v>1297</v>
      </c>
      <c r="E395" s="79" t="s">
        <v>2942</v>
      </c>
      <c r="F395" s="79" t="s">
        <v>2643</v>
      </c>
      <c r="G395" s="11" t="str">
        <f t="shared" si="6"/>
        <v>1204100-Từ đầu đến cuối</v>
      </c>
      <c r="H395" s="99">
        <v>43956</v>
      </c>
      <c r="I395" s="99"/>
      <c r="J395" s="11"/>
      <c r="K395" s="11"/>
    </row>
    <row r="396" spans="1:11" x14ac:dyDescent="0.2">
      <c r="A396" s="79" t="s">
        <v>453</v>
      </c>
      <c r="B396" s="11">
        <v>501</v>
      </c>
      <c r="C396" s="11">
        <v>50107</v>
      </c>
      <c r="D396" s="79" t="s">
        <v>1299</v>
      </c>
      <c r="E396" s="79" t="s">
        <v>2943</v>
      </c>
      <c r="F396" s="79" t="s">
        <v>2643</v>
      </c>
      <c r="G396" s="11" t="str">
        <f t="shared" si="6"/>
        <v>1205100-Từ đầu đến cuối</v>
      </c>
      <c r="H396" s="99">
        <v>43956</v>
      </c>
      <c r="I396" s="99"/>
      <c r="J396" s="11"/>
      <c r="K396" s="11"/>
    </row>
    <row r="397" spans="1:11" x14ac:dyDescent="0.2">
      <c r="A397" s="79" t="s">
        <v>453</v>
      </c>
      <c r="B397" s="11">
        <v>501</v>
      </c>
      <c r="C397" s="11">
        <v>50107</v>
      </c>
      <c r="D397" s="79" t="s">
        <v>1301</v>
      </c>
      <c r="E397" s="79" t="s">
        <v>2944</v>
      </c>
      <c r="F397" s="79" t="s">
        <v>2643</v>
      </c>
      <c r="G397" s="11" t="str">
        <f t="shared" si="6"/>
        <v>1206100-Từ đầu đến cuối</v>
      </c>
      <c r="H397" s="99">
        <v>43956</v>
      </c>
      <c r="I397" s="99"/>
      <c r="J397" s="11"/>
      <c r="K397" s="11"/>
    </row>
    <row r="398" spans="1:11" x14ac:dyDescent="0.2">
      <c r="A398" s="79" t="s">
        <v>453</v>
      </c>
      <c r="B398" s="11">
        <v>501</v>
      </c>
      <c r="C398" s="11">
        <v>50107</v>
      </c>
      <c r="D398" s="79" t="s">
        <v>1303</v>
      </c>
      <c r="E398" s="79" t="s">
        <v>2945</v>
      </c>
      <c r="F398" s="79" t="s">
        <v>2643</v>
      </c>
      <c r="G398" s="11" t="str">
        <f t="shared" si="6"/>
        <v>1207100-Từ đầu đến cuối</v>
      </c>
      <c r="H398" s="99">
        <v>43956</v>
      </c>
      <c r="I398" s="99"/>
      <c r="J398" s="11"/>
      <c r="K398" s="11"/>
    </row>
    <row r="399" spans="1:11" x14ac:dyDescent="0.2">
      <c r="A399" s="79" t="s">
        <v>453</v>
      </c>
      <c r="B399" s="11">
        <v>501</v>
      </c>
      <c r="C399" s="11">
        <v>50107</v>
      </c>
      <c r="D399" s="79" t="s">
        <v>1305</v>
      </c>
      <c r="E399" s="79" t="s">
        <v>2946</v>
      </c>
      <c r="F399" s="79" t="s">
        <v>2643</v>
      </c>
      <c r="G399" s="11" t="str">
        <f t="shared" si="6"/>
        <v>1208100-Từ đầu đến cuối</v>
      </c>
      <c r="H399" s="99">
        <v>43956</v>
      </c>
      <c r="I399" s="99"/>
      <c r="J399" s="11"/>
      <c r="K399" s="11"/>
    </row>
    <row r="400" spans="1:11" x14ac:dyDescent="0.2">
      <c r="A400" s="79" t="s">
        <v>453</v>
      </c>
      <c r="B400" s="11">
        <v>501</v>
      </c>
      <c r="C400" s="11">
        <v>50107</v>
      </c>
      <c r="D400" s="79" t="s">
        <v>1307</v>
      </c>
      <c r="E400" s="79" t="s">
        <v>2947</v>
      </c>
      <c r="F400" s="79" t="s">
        <v>2643</v>
      </c>
      <c r="G400" s="11" t="str">
        <f t="shared" si="6"/>
        <v>1209100-Từ đầu đến cuối</v>
      </c>
      <c r="H400" s="99">
        <v>43956</v>
      </c>
      <c r="I400" s="99"/>
      <c r="J400" s="11"/>
      <c r="K400" s="11"/>
    </row>
    <row r="401" spans="1:11" x14ac:dyDescent="0.2">
      <c r="A401" s="79" t="s">
        <v>453</v>
      </c>
      <c r="B401" s="11">
        <v>501</v>
      </c>
      <c r="C401" s="11">
        <v>50107</v>
      </c>
      <c r="D401" s="79" t="s">
        <v>1309</v>
      </c>
      <c r="E401" s="79" t="s">
        <v>2948</v>
      </c>
      <c r="F401" s="79" t="s">
        <v>2949</v>
      </c>
      <c r="G401" s="11" t="str">
        <f t="shared" si="6"/>
        <v>12101-Đường từ Trần Đại Nghĩa đến trường tiểu học Lê Văn Hiến - từ: đầu - đến: cuối</v>
      </c>
      <c r="H401" s="99">
        <v>40909</v>
      </c>
      <c r="I401" s="99">
        <v>44561</v>
      </c>
      <c r="J401" s="11"/>
      <c r="K401" s="11"/>
    </row>
    <row r="402" spans="1:11" x14ac:dyDescent="0.2">
      <c r="A402" s="79" t="s">
        <v>453</v>
      </c>
      <c r="B402" s="11">
        <v>501</v>
      </c>
      <c r="C402" s="11">
        <v>50107</v>
      </c>
      <c r="D402" s="79" t="s">
        <v>1311</v>
      </c>
      <c r="E402" s="79" t="s">
        <v>2950</v>
      </c>
      <c r="F402" s="79" t="s">
        <v>2643</v>
      </c>
      <c r="G402" s="11" t="str">
        <f t="shared" si="6"/>
        <v>1210100-Từ đầu đến cuối</v>
      </c>
      <c r="H402" s="99">
        <v>43956</v>
      </c>
      <c r="I402" s="99"/>
      <c r="J402" s="11"/>
      <c r="K402" s="11"/>
    </row>
    <row r="403" spans="1:11" x14ac:dyDescent="0.2">
      <c r="A403" s="79" t="s">
        <v>453</v>
      </c>
      <c r="B403" s="11">
        <v>501</v>
      </c>
      <c r="C403" s="11">
        <v>50107</v>
      </c>
      <c r="D403" s="79" t="s">
        <v>1313</v>
      </c>
      <c r="E403" s="79" t="s">
        <v>2951</v>
      </c>
      <c r="F403" s="79" t="s">
        <v>2643</v>
      </c>
      <c r="G403" s="11" t="str">
        <f t="shared" si="6"/>
        <v>1211100-Từ đầu đến cuối</v>
      </c>
      <c r="H403" s="99">
        <v>43956</v>
      </c>
      <c r="I403" s="99"/>
      <c r="J403" s="11"/>
      <c r="K403" s="11"/>
    </row>
    <row r="404" spans="1:11" x14ac:dyDescent="0.2">
      <c r="A404" s="79" t="s">
        <v>453</v>
      </c>
      <c r="B404" s="11">
        <v>501</v>
      </c>
      <c r="C404" s="11">
        <v>50107</v>
      </c>
      <c r="D404" s="79" t="s">
        <v>1315</v>
      </c>
      <c r="E404" s="79" t="s">
        <v>2952</v>
      </c>
      <c r="F404" s="79" t="s">
        <v>2643</v>
      </c>
      <c r="G404" s="11" t="str">
        <f t="shared" si="6"/>
        <v>1212100-Từ đầu đến cuối</v>
      </c>
      <c r="H404" s="99">
        <v>43956</v>
      </c>
      <c r="I404" s="99"/>
      <c r="J404" s="11"/>
      <c r="K404" s="11"/>
    </row>
    <row r="405" spans="1:11" x14ac:dyDescent="0.2">
      <c r="A405" s="79" t="s">
        <v>453</v>
      </c>
      <c r="B405" s="11">
        <v>501</v>
      </c>
      <c r="C405" s="11">
        <v>50107</v>
      </c>
      <c r="D405" s="79" t="s">
        <v>1317</v>
      </c>
      <c r="E405" s="79" t="s">
        <v>2953</v>
      </c>
      <c r="F405" s="79" t="s">
        <v>2643</v>
      </c>
      <c r="G405" s="11" t="str">
        <f t="shared" si="6"/>
        <v>1213100-Từ đầu đến cuối</v>
      </c>
      <c r="H405" s="99">
        <v>43956</v>
      </c>
      <c r="I405" s="99"/>
      <c r="J405" s="11"/>
      <c r="K405" s="11"/>
    </row>
    <row r="406" spans="1:11" x14ac:dyDescent="0.2">
      <c r="A406" s="79" t="s">
        <v>453</v>
      </c>
      <c r="B406" s="11">
        <v>501</v>
      </c>
      <c r="C406" s="11">
        <v>50107</v>
      </c>
      <c r="D406" s="79" t="s">
        <v>1319</v>
      </c>
      <c r="E406" s="79" t="s">
        <v>2954</v>
      </c>
      <c r="F406" s="79" t="s">
        <v>2643</v>
      </c>
      <c r="G406" s="11" t="str">
        <f t="shared" si="6"/>
        <v>1214100-Từ đầu đến cuối</v>
      </c>
      <c r="H406" s="99">
        <v>43956</v>
      </c>
      <c r="I406" s="99"/>
      <c r="J406" s="11"/>
      <c r="K406" s="11"/>
    </row>
    <row r="407" spans="1:11" x14ac:dyDescent="0.2">
      <c r="A407" s="79" t="s">
        <v>453</v>
      </c>
      <c r="B407" s="11">
        <v>501</v>
      </c>
      <c r="C407" s="11">
        <v>50107</v>
      </c>
      <c r="D407" s="79" t="s">
        <v>1321</v>
      </c>
      <c r="E407" s="79" t="s">
        <v>2955</v>
      </c>
      <c r="F407" s="79" t="s">
        <v>2643</v>
      </c>
      <c r="G407" s="11" t="str">
        <f t="shared" si="6"/>
        <v>1215100-Từ đầu đến cuối</v>
      </c>
      <c r="H407" s="99">
        <v>43956</v>
      </c>
      <c r="I407" s="99"/>
      <c r="J407" s="11"/>
      <c r="K407" s="11"/>
    </row>
    <row r="408" spans="1:11" x14ac:dyDescent="0.2">
      <c r="A408" s="79" t="s">
        <v>453</v>
      </c>
      <c r="B408" s="11">
        <v>501</v>
      </c>
      <c r="C408" s="11">
        <v>50107</v>
      </c>
      <c r="D408" s="79" t="s">
        <v>1323</v>
      </c>
      <c r="E408" s="79" t="s">
        <v>2956</v>
      </c>
      <c r="F408" s="79" t="s">
        <v>2675</v>
      </c>
      <c r="G408" s="11" t="str">
        <f t="shared" si="6"/>
        <v>1216100-Đoạn 7,5m</v>
      </c>
      <c r="H408" s="99">
        <v>43956</v>
      </c>
      <c r="I408" s="99"/>
      <c r="J408" s="11"/>
      <c r="K408" s="11"/>
    </row>
    <row r="409" spans="1:11" x14ac:dyDescent="0.2">
      <c r="A409" s="79" t="s">
        <v>453</v>
      </c>
      <c r="B409" s="11">
        <v>501</v>
      </c>
      <c r="C409" s="11">
        <v>50107</v>
      </c>
      <c r="D409" s="79" t="s">
        <v>1323</v>
      </c>
      <c r="E409" s="79" t="s">
        <v>2957</v>
      </c>
      <c r="F409" s="79" t="s">
        <v>2673</v>
      </c>
      <c r="G409" s="11" t="str">
        <f t="shared" si="6"/>
        <v>1216101-Đoạn 5,5m</v>
      </c>
      <c r="H409" s="99">
        <v>43956</v>
      </c>
      <c r="I409" s="99"/>
      <c r="J409" s="11"/>
      <c r="K409" s="11"/>
    </row>
    <row r="410" spans="1:11" x14ac:dyDescent="0.2">
      <c r="A410" s="79" t="s">
        <v>453</v>
      </c>
      <c r="B410" s="11">
        <v>501</v>
      </c>
      <c r="C410" s="11">
        <v>50107</v>
      </c>
      <c r="D410" s="79" t="s">
        <v>1325</v>
      </c>
      <c r="E410" s="79" t="s">
        <v>2958</v>
      </c>
      <c r="F410" s="79" t="s">
        <v>2643</v>
      </c>
      <c r="G410" s="11" t="str">
        <f t="shared" si="6"/>
        <v>1217100-Từ đầu đến cuối</v>
      </c>
      <c r="H410" s="99">
        <v>43956</v>
      </c>
      <c r="I410" s="99"/>
      <c r="J410" s="11"/>
      <c r="K410" s="11"/>
    </row>
    <row r="411" spans="1:11" x14ac:dyDescent="0.2">
      <c r="A411" s="79" t="s">
        <v>453</v>
      </c>
      <c r="B411" s="11">
        <v>501</v>
      </c>
      <c r="C411" s="11">
        <v>50107</v>
      </c>
      <c r="D411" s="79" t="s">
        <v>1327</v>
      </c>
      <c r="E411" s="79" t="s">
        <v>2959</v>
      </c>
      <c r="F411" s="79" t="s">
        <v>2643</v>
      </c>
      <c r="G411" s="11" t="str">
        <f t="shared" si="6"/>
        <v>1218100-Từ đầu đến cuối</v>
      </c>
      <c r="H411" s="99">
        <v>43956</v>
      </c>
      <c r="I411" s="99"/>
      <c r="J411" s="11"/>
      <c r="K411" s="11"/>
    </row>
    <row r="412" spans="1:11" x14ac:dyDescent="0.2">
      <c r="A412" s="79" t="s">
        <v>453</v>
      </c>
      <c r="B412" s="11">
        <v>501</v>
      </c>
      <c r="C412" s="11">
        <v>50107</v>
      </c>
      <c r="D412" s="79" t="s">
        <v>1329</v>
      </c>
      <c r="E412" s="79" t="s">
        <v>2960</v>
      </c>
      <c r="F412" s="79" t="s">
        <v>2643</v>
      </c>
      <c r="G412" s="11" t="str">
        <f t="shared" si="6"/>
        <v>1219100-Từ đầu đến cuối</v>
      </c>
      <c r="H412" s="99">
        <v>43956</v>
      </c>
      <c r="I412" s="99"/>
      <c r="J412" s="11"/>
      <c r="K412" s="11"/>
    </row>
    <row r="413" spans="1:11" x14ac:dyDescent="0.2">
      <c r="A413" s="79" t="s">
        <v>453</v>
      </c>
      <c r="B413" s="11">
        <v>501</v>
      </c>
      <c r="C413" s="11">
        <v>50107</v>
      </c>
      <c r="D413" s="79" t="s">
        <v>1331</v>
      </c>
      <c r="E413" s="79" t="s">
        <v>2961</v>
      </c>
      <c r="F413" s="79" t="s">
        <v>2962</v>
      </c>
      <c r="G413" s="11" t="str">
        <f t="shared" si="6"/>
        <v>12201-Đường từ Trần Đại Nghĩa đến Xóm Bàu - từ: đầu - đến: cuối</v>
      </c>
      <c r="H413" s="99">
        <v>40909</v>
      </c>
      <c r="I413" s="99">
        <v>44561</v>
      </c>
      <c r="J413" s="11"/>
      <c r="K413" s="11"/>
    </row>
    <row r="414" spans="1:11" x14ac:dyDescent="0.2">
      <c r="A414" s="79" t="s">
        <v>453</v>
      </c>
      <c r="B414" s="11">
        <v>501</v>
      </c>
      <c r="C414" s="11">
        <v>50107</v>
      </c>
      <c r="D414" s="79" t="s">
        <v>1333</v>
      </c>
      <c r="E414" s="79" t="s">
        <v>2963</v>
      </c>
      <c r="F414" s="79" t="s">
        <v>2643</v>
      </c>
      <c r="G414" s="11" t="str">
        <f t="shared" si="6"/>
        <v>1220100-Từ đầu đến cuối</v>
      </c>
      <c r="H414" s="99">
        <v>43956</v>
      </c>
      <c r="I414" s="99"/>
      <c r="J414" s="11"/>
      <c r="K414" s="11"/>
    </row>
    <row r="415" spans="1:11" x14ac:dyDescent="0.2">
      <c r="A415" s="79" t="s">
        <v>453</v>
      </c>
      <c r="B415" s="11">
        <v>501</v>
      </c>
      <c r="C415" s="11">
        <v>50107</v>
      </c>
      <c r="D415" s="79" t="s">
        <v>1334</v>
      </c>
      <c r="E415" s="79" t="s">
        <v>2964</v>
      </c>
      <c r="F415" s="79" t="s">
        <v>2675</v>
      </c>
      <c r="G415" s="11" t="str">
        <f t="shared" si="6"/>
        <v>1221100-Đoạn 7,5m</v>
      </c>
      <c r="H415" s="99">
        <v>43956</v>
      </c>
      <c r="I415" s="99"/>
      <c r="J415" s="11"/>
      <c r="K415" s="11"/>
    </row>
    <row r="416" spans="1:11" x14ac:dyDescent="0.2">
      <c r="A416" s="79" t="s">
        <v>453</v>
      </c>
      <c r="B416" s="11">
        <v>501</v>
      </c>
      <c r="C416" s="11">
        <v>50107</v>
      </c>
      <c r="D416" s="79" t="s">
        <v>1334</v>
      </c>
      <c r="E416" s="79" t="s">
        <v>2965</v>
      </c>
      <c r="F416" s="79" t="s">
        <v>2673</v>
      </c>
      <c r="G416" s="11" t="str">
        <f t="shared" si="6"/>
        <v>1221101-Đoạn 5,5m</v>
      </c>
      <c r="H416" s="99">
        <v>43956</v>
      </c>
      <c r="I416" s="99"/>
      <c r="J416" s="11"/>
      <c r="K416" s="11"/>
    </row>
    <row r="417" spans="1:11" x14ac:dyDescent="0.2">
      <c r="A417" s="79" t="s">
        <v>453</v>
      </c>
      <c r="B417" s="11">
        <v>501</v>
      </c>
      <c r="C417" s="11">
        <v>50107</v>
      </c>
      <c r="D417" s="79" t="s">
        <v>1335</v>
      </c>
      <c r="E417" s="79" t="s">
        <v>2966</v>
      </c>
      <c r="F417" s="79" t="s">
        <v>2643</v>
      </c>
      <c r="G417" s="11" t="str">
        <f t="shared" si="6"/>
        <v>1222100-Từ đầu đến cuối</v>
      </c>
      <c r="H417" s="99">
        <v>43956</v>
      </c>
      <c r="I417" s="99"/>
      <c r="J417" s="11"/>
      <c r="K417" s="11"/>
    </row>
    <row r="418" spans="1:11" x14ac:dyDescent="0.2">
      <c r="A418" s="79" t="s">
        <v>453</v>
      </c>
      <c r="B418" s="11">
        <v>501</v>
      </c>
      <c r="C418" s="11">
        <v>50107</v>
      </c>
      <c r="D418" s="79" t="s">
        <v>1336</v>
      </c>
      <c r="E418" s="79" t="s">
        <v>2967</v>
      </c>
      <c r="F418" s="79" t="s">
        <v>2643</v>
      </c>
      <c r="G418" s="11" t="str">
        <f t="shared" si="6"/>
        <v>1223100-Từ đầu đến cuối</v>
      </c>
      <c r="H418" s="99">
        <v>43956</v>
      </c>
      <c r="I418" s="99"/>
      <c r="J418" s="11"/>
      <c r="K418" s="11"/>
    </row>
    <row r="419" spans="1:11" x14ac:dyDescent="0.2">
      <c r="A419" s="79" t="s">
        <v>453</v>
      </c>
      <c r="B419" s="11">
        <v>501</v>
      </c>
      <c r="C419" s="11">
        <v>50107</v>
      </c>
      <c r="D419" s="79" t="s">
        <v>1337</v>
      </c>
      <c r="E419" s="79" t="s">
        <v>2968</v>
      </c>
      <c r="F419" s="79" t="s">
        <v>2643</v>
      </c>
      <c r="G419" s="11" t="str">
        <f t="shared" si="6"/>
        <v>1224100-Từ đầu đến cuối</v>
      </c>
      <c r="H419" s="99">
        <v>43956</v>
      </c>
      <c r="I419" s="99"/>
      <c r="J419" s="11"/>
      <c r="K419" s="11"/>
    </row>
    <row r="420" spans="1:11" x14ac:dyDescent="0.2">
      <c r="A420" s="79" t="s">
        <v>453</v>
      </c>
      <c r="B420" s="11">
        <v>501</v>
      </c>
      <c r="C420" s="11">
        <v>50107</v>
      </c>
      <c r="D420" s="79" t="s">
        <v>1338</v>
      </c>
      <c r="E420" s="79" t="s">
        <v>2969</v>
      </c>
      <c r="F420" s="79" t="s">
        <v>2643</v>
      </c>
      <c r="G420" s="11" t="str">
        <f t="shared" si="6"/>
        <v>1225100-Từ đầu đến cuối</v>
      </c>
      <c r="H420" s="99">
        <v>43956</v>
      </c>
      <c r="I420" s="99"/>
      <c r="J420" s="11"/>
      <c r="K420" s="11"/>
    </row>
    <row r="421" spans="1:11" x14ac:dyDescent="0.2">
      <c r="A421" s="79" t="s">
        <v>453</v>
      </c>
      <c r="B421" s="11">
        <v>501</v>
      </c>
      <c r="C421" s="11">
        <v>50107</v>
      </c>
      <c r="D421" s="79" t="s">
        <v>1339</v>
      </c>
      <c r="E421" s="79" t="s">
        <v>2970</v>
      </c>
      <c r="F421" s="79" t="s">
        <v>2643</v>
      </c>
      <c r="G421" s="11" t="str">
        <f t="shared" si="6"/>
        <v>1226100-Từ đầu đến cuối</v>
      </c>
      <c r="H421" s="99">
        <v>43956</v>
      </c>
      <c r="I421" s="99"/>
      <c r="J421" s="11"/>
      <c r="K421" s="11"/>
    </row>
    <row r="422" spans="1:11" x14ac:dyDescent="0.2">
      <c r="A422" s="79" t="s">
        <v>453</v>
      </c>
      <c r="B422" s="11">
        <v>501</v>
      </c>
      <c r="C422" s="11">
        <v>50107</v>
      </c>
      <c r="D422" s="79" t="s">
        <v>1340</v>
      </c>
      <c r="E422" s="79" t="s">
        <v>2971</v>
      </c>
      <c r="F422" s="79" t="s">
        <v>2643</v>
      </c>
      <c r="G422" s="11" t="str">
        <f t="shared" si="6"/>
        <v>1227100-Từ đầu đến cuối</v>
      </c>
      <c r="H422" s="99">
        <v>43956</v>
      </c>
      <c r="I422" s="99"/>
      <c r="J422" s="11"/>
      <c r="K422" s="11"/>
    </row>
    <row r="423" spans="1:11" x14ac:dyDescent="0.2">
      <c r="A423" s="79" t="s">
        <v>453</v>
      </c>
      <c r="B423" s="11">
        <v>501</v>
      </c>
      <c r="C423" s="11">
        <v>50107</v>
      </c>
      <c r="D423" s="79" t="s">
        <v>1341</v>
      </c>
      <c r="E423" s="79" t="s">
        <v>2972</v>
      </c>
      <c r="F423" s="79" t="s">
        <v>2643</v>
      </c>
      <c r="G423" s="11" t="str">
        <f t="shared" si="6"/>
        <v>1228100-Từ đầu đến cuối</v>
      </c>
      <c r="H423" s="99">
        <v>43956</v>
      </c>
      <c r="I423" s="99"/>
      <c r="J423" s="11"/>
      <c r="K423" s="11"/>
    </row>
    <row r="424" spans="1:11" x14ac:dyDescent="0.2">
      <c r="A424" s="79" t="s">
        <v>453</v>
      </c>
      <c r="B424" s="11">
        <v>501</v>
      </c>
      <c r="C424" s="11">
        <v>50107</v>
      </c>
      <c r="D424" s="79" t="s">
        <v>1343</v>
      </c>
      <c r="E424" s="79" t="s">
        <v>2973</v>
      </c>
      <c r="F424" s="79" t="s">
        <v>2643</v>
      </c>
      <c r="G424" s="11" t="str">
        <f t="shared" si="6"/>
        <v>1229100-Từ đầu đến cuối</v>
      </c>
      <c r="H424" s="99">
        <v>43956</v>
      </c>
      <c r="I424" s="99"/>
      <c r="J424" s="11"/>
      <c r="K424" s="11"/>
    </row>
    <row r="425" spans="1:11" x14ac:dyDescent="0.2">
      <c r="A425" s="79" t="s">
        <v>453</v>
      </c>
      <c r="B425" s="11">
        <v>501</v>
      </c>
      <c r="C425" s="11">
        <v>50107</v>
      </c>
      <c r="D425" s="79" t="s">
        <v>1345</v>
      </c>
      <c r="E425" s="79" t="s">
        <v>2974</v>
      </c>
      <c r="F425" s="79" t="s">
        <v>2975</v>
      </c>
      <c r="G425" s="11" t="str">
        <f t="shared" si="6"/>
        <v>12301-Hải Triều - từ: đầu - đến: cuối</v>
      </c>
      <c r="H425" s="99">
        <v>40909</v>
      </c>
      <c r="I425" s="99">
        <v>44561</v>
      </c>
      <c r="J425" s="11"/>
      <c r="K425" s="11"/>
    </row>
    <row r="426" spans="1:11" x14ac:dyDescent="0.2">
      <c r="A426" s="79" t="s">
        <v>453</v>
      </c>
      <c r="B426" s="11">
        <v>501</v>
      </c>
      <c r="C426" s="11">
        <v>50107</v>
      </c>
      <c r="D426" s="79" t="s">
        <v>1346</v>
      </c>
      <c r="E426" s="79" t="s">
        <v>2976</v>
      </c>
      <c r="F426" s="79" t="s">
        <v>2643</v>
      </c>
      <c r="G426" s="11" t="str">
        <f t="shared" si="6"/>
        <v>1230100-Từ đầu đến cuối</v>
      </c>
      <c r="H426" s="99">
        <v>43956</v>
      </c>
      <c r="I426" s="99"/>
      <c r="J426" s="11"/>
      <c r="K426" s="11"/>
    </row>
    <row r="427" spans="1:11" x14ac:dyDescent="0.2">
      <c r="A427" s="79" t="s">
        <v>453</v>
      </c>
      <c r="B427" s="11">
        <v>501</v>
      </c>
      <c r="C427" s="11">
        <v>50107</v>
      </c>
      <c r="D427" s="79" t="s">
        <v>1348</v>
      </c>
      <c r="E427" s="79" t="s">
        <v>2977</v>
      </c>
      <c r="F427" s="79" t="s">
        <v>2643</v>
      </c>
      <c r="G427" s="11" t="str">
        <f t="shared" si="6"/>
        <v>1231100-Từ đầu đến cuối</v>
      </c>
      <c r="H427" s="99">
        <v>43956</v>
      </c>
      <c r="I427" s="99"/>
      <c r="J427" s="11"/>
      <c r="K427" s="11"/>
    </row>
    <row r="428" spans="1:11" x14ac:dyDescent="0.2">
      <c r="A428" s="79" t="s">
        <v>453</v>
      </c>
      <c r="B428" s="11">
        <v>501</v>
      </c>
      <c r="C428" s="11">
        <v>50107</v>
      </c>
      <c r="D428" s="79" t="s">
        <v>1350</v>
      </c>
      <c r="E428" s="79" t="s">
        <v>2978</v>
      </c>
      <c r="F428" s="79" t="s">
        <v>2643</v>
      </c>
      <c r="G428" s="11" t="str">
        <f t="shared" si="6"/>
        <v>1232100-Từ đầu đến cuối</v>
      </c>
      <c r="H428" s="99">
        <v>43956</v>
      </c>
      <c r="I428" s="99"/>
      <c r="J428" s="11"/>
      <c r="K428" s="11"/>
    </row>
    <row r="429" spans="1:11" x14ac:dyDescent="0.2">
      <c r="A429" s="79" t="s">
        <v>453</v>
      </c>
      <c r="B429" s="11">
        <v>501</v>
      </c>
      <c r="C429" s="11">
        <v>50107</v>
      </c>
      <c r="D429" s="79" t="s">
        <v>1352</v>
      </c>
      <c r="E429" s="79" t="s">
        <v>2979</v>
      </c>
      <c r="F429" s="79" t="s">
        <v>2643</v>
      </c>
      <c r="G429" s="11" t="str">
        <f t="shared" si="6"/>
        <v>1233100-Từ đầu đến cuối</v>
      </c>
      <c r="H429" s="99">
        <v>43956</v>
      </c>
      <c r="I429" s="99"/>
      <c r="J429" s="11"/>
      <c r="K429" s="11"/>
    </row>
    <row r="430" spans="1:11" x14ac:dyDescent="0.2">
      <c r="A430" s="79" t="s">
        <v>453</v>
      </c>
      <c r="B430" s="11">
        <v>501</v>
      </c>
      <c r="C430" s="11">
        <v>50107</v>
      </c>
      <c r="D430" s="79" t="s">
        <v>1354</v>
      </c>
      <c r="E430" s="79" t="s">
        <v>2980</v>
      </c>
      <c r="F430" s="79" t="s">
        <v>2643</v>
      </c>
      <c r="G430" s="11" t="str">
        <f t="shared" si="6"/>
        <v>1234100-Từ đầu đến cuối</v>
      </c>
      <c r="H430" s="99">
        <v>43956</v>
      </c>
      <c r="I430" s="99"/>
      <c r="J430" s="11"/>
      <c r="K430" s="11"/>
    </row>
    <row r="431" spans="1:11" x14ac:dyDescent="0.2">
      <c r="A431" s="79" t="s">
        <v>453</v>
      </c>
      <c r="B431" s="11">
        <v>501</v>
      </c>
      <c r="C431" s="11">
        <v>50107</v>
      </c>
      <c r="D431" s="79" t="s">
        <v>1356</v>
      </c>
      <c r="E431" s="79" t="s">
        <v>2981</v>
      </c>
      <c r="F431" s="79" t="s">
        <v>2643</v>
      </c>
      <c r="G431" s="11" t="str">
        <f t="shared" si="6"/>
        <v>1235100-Từ đầu đến cuối</v>
      </c>
      <c r="H431" s="99">
        <v>43956</v>
      </c>
      <c r="I431" s="99"/>
      <c r="J431" s="11"/>
      <c r="K431" s="11"/>
    </row>
    <row r="432" spans="1:11" x14ac:dyDescent="0.2">
      <c r="A432" s="79" t="s">
        <v>453</v>
      </c>
      <c r="B432" s="11">
        <v>501</v>
      </c>
      <c r="C432" s="11">
        <v>50107</v>
      </c>
      <c r="D432" s="79" t="s">
        <v>1358</v>
      </c>
      <c r="E432" s="79" t="s">
        <v>2982</v>
      </c>
      <c r="F432" s="79" t="s">
        <v>2643</v>
      </c>
      <c r="G432" s="11" t="str">
        <f t="shared" si="6"/>
        <v>1236100-Từ đầu đến cuối</v>
      </c>
      <c r="H432" s="99">
        <v>43956</v>
      </c>
      <c r="I432" s="99"/>
      <c r="J432" s="11"/>
      <c r="K432" s="11"/>
    </row>
    <row r="433" spans="1:11" x14ac:dyDescent="0.2">
      <c r="A433" s="79" t="s">
        <v>453</v>
      </c>
      <c r="B433" s="11">
        <v>501</v>
      </c>
      <c r="C433" s="11">
        <v>50107</v>
      </c>
      <c r="D433" s="79" t="s">
        <v>1360</v>
      </c>
      <c r="E433" s="79" t="s">
        <v>2983</v>
      </c>
      <c r="F433" s="79" t="s">
        <v>2643</v>
      </c>
      <c r="G433" s="11" t="str">
        <f t="shared" si="6"/>
        <v>1237100-Từ đầu đến cuối</v>
      </c>
      <c r="H433" s="99">
        <v>43956</v>
      </c>
      <c r="I433" s="99"/>
      <c r="J433" s="11"/>
      <c r="K433" s="11"/>
    </row>
    <row r="434" spans="1:11" x14ac:dyDescent="0.2">
      <c r="A434" s="79" t="s">
        <v>453</v>
      </c>
      <c r="B434" s="11">
        <v>501</v>
      </c>
      <c r="C434" s="11">
        <v>50107</v>
      </c>
      <c r="D434" s="79" t="s">
        <v>1362</v>
      </c>
      <c r="E434" s="79" t="s">
        <v>2984</v>
      </c>
      <c r="F434" s="79" t="s">
        <v>2643</v>
      </c>
      <c r="G434" s="11" t="str">
        <f t="shared" si="6"/>
        <v>1238100-Từ đầu đến cuối</v>
      </c>
      <c r="H434" s="99">
        <v>43956</v>
      </c>
      <c r="I434" s="99"/>
      <c r="J434" s="11"/>
      <c r="K434" s="11"/>
    </row>
    <row r="435" spans="1:11" x14ac:dyDescent="0.2">
      <c r="A435" s="79" t="s">
        <v>453</v>
      </c>
      <c r="B435" s="11">
        <v>501</v>
      </c>
      <c r="C435" s="11">
        <v>50107</v>
      </c>
      <c r="D435" s="79" t="s">
        <v>1364</v>
      </c>
      <c r="E435" s="79" t="s">
        <v>2985</v>
      </c>
      <c r="F435" s="79" t="s">
        <v>2643</v>
      </c>
      <c r="G435" s="11" t="str">
        <f t="shared" si="6"/>
        <v>1239100-Từ đầu đến cuối</v>
      </c>
      <c r="H435" s="99">
        <v>43956</v>
      </c>
      <c r="I435" s="99"/>
      <c r="J435" s="11"/>
      <c r="K435" s="11"/>
    </row>
    <row r="436" spans="1:11" x14ac:dyDescent="0.2">
      <c r="A436" s="79" t="s">
        <v>453</v>
      </c>
      <c r="B436" s="11">
        <v>501</v>
      </c>
      <c r="C436" s="11">
        <v>50107</v>
      </c>
      <c r="D436" s="79" t="s">
        <v>1366</v>
      </c>
      <c r="E436" s="79" t="s">
        <v>2986</v>
      </c>
      <c r="F436" s="79" t="s">
        <v>2987</v>
      </c>
      <c r="G436" s="11" t="str">
        <f t="shared" si="6"/>
        <v>12401-Huyền Trân Công Chúa - từ: đầu - đến: cuối</v>
      </c>
      <c r="H436" s="99">
        <v>40909</v>
      </c>
      <c r="I436" s="99">
        <v>44561</v>
      </c>
      <c r="J436" s="11"/>
      <c r="K436" s="11"/>
    </row>
    <row r="437" spans="1:11" x14ac:dyDescent="0.2">
      <c r="A437" s="79" t="s">
        <v>453</v>
      </c>
      <c r="B437" s="11">
        <v>501</v>
      </c>
      <c r="C437" s="11">
        <v>50107</v>
      </c>
      <c r="D437" s="79" t="s">
        <v>1367</v>
      </c>
      <c r="E437" s="79" t="s">
        <v>2988</v>
      </c>
      <c r="F437" s="79" t="s">
        <v>2989</v>
      </c>
      <c r="G437" s="11" t="str">
        <f t="shared" si="6"/>
        <v>1240100-Đoạn từ Hồ Xuân Hương đến Minh Mạng</v>
      </c>
      <c r="H437" s="99">
        <v>43956</v>
      </c>
      <c r="I437" s="99"/>
      <c r="J437" s="11"/>
      <c r="K437" s="11"/>
    </row>
    <row r="438" spans="1:11" x14ac:dyDescent="0.2">
      <c r="A438" s="79" t="s">
        <v>453</v>
      </c>
      <c r="B438" s="11">
        <v>501</v>
      </c>
      <c r="C438" s="11">
        <v>50107</v>
      </c>
      <c r="D438" s="79" t="s">
        <v>1367</v>
      </c>
      <c r="E438" s="79" t="s">
        <v>2990</v>
      </c>
      <c r="F438" s="79" t="s">
        <v>2991</v>
      </c>
      <c r="G438" s="11" t="str">
        <f t="shared" si="6"/>
        <v>1240101-Đoạn từ Minh Mạng đến Trần Đại Nghĩa</v>
      </c>
      <c r="H438" s="99">
        <v>43956</v>
      </c>
      <c r="I438" s="99"/>
      <c r="J438" s="11"/>
      <c r="K438" s="11"/>
    </row>
    <row r="439" spans="1:11" x14ac:dyDescent="0.2">
      <c r="A439" s="79" t="s">
        <v>453</v>
      </c>
      <c r="B439" s="11">
        <v>501</v>
      </c>
      <c r="C439" s="11">
        <v>50107</v>
      </c>
      <c r="D439" s="79" t="s">
        <v>1368</v>
      </c>
      <c r="E439" s="79" t="s">
        <v>2992</v>
      </c>
      <c r="F439" s="79" t="s">
        <v>2643</v>
      </c>
      <c r="G439" s="11" t="str">
        <f t="shared" si="6"/>
        <v>1241100-Từ đầu đến cuối</v>
      </c>
      <c r="H439" s="99">
        <v>43956</v>
      </c>
      <c r="I439" s="99"/>
      <c r="J439" s="11"/>
      <c r="K439" s="11"/>
    </row>
    <row r="440" spans="1:11" x14ac:dyDescent="0.2">
      <c r="A440" s="79" t="s">
        <v>453</v>
      </c>
      <c r="B440" s="11">
        <v>501</v>
      </c>
      <c r="C440" s="11">
        <v>50107</v>
      </c>
      <c r="D440" s="79" t="s">
        <v>1369</v>
      </c>
      <c r="E440" s="79" t="s">
        <v>2993</v>
      </c>
      <c r="F440" s="79" t="s">
        <v>2643</v>
      </c>
      <c r="G440" s="11" t="str">
        <f t="shared" si="6"/>
        <v>1242100-Từ đầu đến cuối</v>
      </c>
      <c r="H440" s="99">
        <v>43956</v>
      </c>
      <c r="I440" s="99"/>
      <c r="J440" s="11"/>
      <c r="K440" s="11"/>
    </row>
    <row r="441" spans="1:11" x14ac:dyDescent="0.2">
      <c r="A441" s="79" t="s">
        <v>453</v>
      </c>
      <c r="B441" s="11">
        <v>501</v>
      </c>
      <c r="C441" s="11">
        <v>50107</v>
      </c>
      <c r="D441" s="79" t="s">
        <v>1370</v>
      </c>
      <c r="E441" s="79" t="s">
        <v>2994</v>
      </c>
      <c r="F441" s="79" t="s">
        <v>2643</v>
      </c>
      <c r="G441" s="11" t="str">
        <f t="shared" si="6"/>
        <v>1243100-Từ đầu đến cuối</v>
      </c>
      <c r="H441" s="99">
        <v>43956</v>
      </c>
      <c r="I441" s="99"/>
      <c r="J441" s="11"/>
      <c r="K441" s="11"/>
    </row>
    <row r="442" spans="1:11" x14ac:dyDescent="0.2">
      <c r="A442" s="79" t="s">
        <v>453</v>
      </c>
      <c r="B442" s="11">
        <v>501</v>
      </c>
      <c r="C442" s="11">
        <v>50107</v>
      </c>
      <c r="D442" s="79" t="s">
        <v>1372</v>
      </c>
      <c r="E442" s="79" t="s">
        <v>2995</v>
      </c>
      <c r="F442" s="79" t="s">
        <v>2643</v>
      </c>
      <c r="G442" s="11" t="str">
        <f t="shared" si="6"/>
        <v>1244100-Từ đầu đến cuối</v>
      </c>
      <c r="H442" s="99">
        <v>43956</v>
      </c>
      <c r="I442" s="99"/>
      <c r="J442" s="11"/>
      <c r="K442" s="11"/>
    </row>
    <row r="443" spans="1:11" x14ac:dyDescent="0.2">
      <c r="A443" s="79" t="s">
        <v>453</v>
      </c>
      <c r="B443" s="11">
        <v>501</v>
      </c>
      <c r="C443" s="11">
        <v>50107</v>
      </c>
      <c r="D443" s="79" t="s">
        <v>1374</v>
      </c>
      <c r="E443" s="79" t="s">
        <v>2996</v>
      </c>
      <c r="F443" s="79" t="s">
        <v>2643</v>
      </c>
      <c r="G443" s="11" t="str">
        <f t="shared" si="6"/>
        <v>1245100-Từ đầu đến cuối</v>
      </c>
      <c r="H443" s="99">
        <v>43956</v>
      </c>
      <c r="I443" s="99"/>
      <c r="J443" s="11"/>
      <c r="K443" s="11"/>
    </row>
    <row r="444" spans="1:11" x14ac:dyDescent="0.2">
      <c r="A444" s="79" t="s">
        <v>453</v>
      </c>
      <c r="B444" s="11">
        <v>501</v>
      </c>
      <c r="C444" s="11">
        <v>50107</v>
      </c>
      <c r="D444" s="79" t="s">
        <v>1376</v>
      </c>
      <c r="E444" s="79" t="s">
        <v>2997</v>
      </c>
      <c r="F444" s="79" t="s">
        <v>2643</v>
      </c>
      <c r="G444" s="11" t="str">
        <f t="shared" si="6"/>
        <v>1246100-Từ đầu đến cuối</v>
      </c>
      <c r="H444" s="99">
        <v>43956</v>
      </c>
      <c r="I444" s="99"/>
      <c r="J444" s="11"/>
      <c r="K444" s="11"/>
    </row>
    <row r="445" spans="1:11" x14ac:dyDescent="0.2">
      <c r="A445" s="79" t="s">
        <v>453</v>
      </c>
      <c r="B445" s="11">
        <v>501</v>
      </c>
      <c r="C445" s="11">
        <v>50107</v>
      </c>
      <c r="D445" s="79" t="s">
        <v>1378</v>
      </c>
      <c r="E445" s="79" t="s">
        <v>2998</v>
      </c>
      <c r="F445" s="79" t="s">
        <v>2643</v>
      </c>
      <c r="G445" s="11" t="str">
        <f t="shared" si="6"/>
        <v>1247100-Từ đầu đến cuối</v>
      </c>
      <c r="H445" s="99">
        <v>43956</v>
      </c>
      <c r="I445" s="99"/>
      <c r="J445" s="11"/>
      <c r="K445" s="11"/>
    </row>
    <row r="446" spans="1:11" x14ac:dyDescent="0.2">
      <c r="A446" s="79" t="s">
        <v>453</v>
      </c>
      <c r="B446" s="11">
        <v>501</v>
      </c>
      <c r="C446" s="11">
        <v>50107</v>
      </c>
      <c r="D446" s="79" t="s">
        <v>1380</v>
      </c>
      <c r="E446" s="79" t="s">
        <v>2999</v>
      </c>
      <c r="F446" s="79" t="s">
        <v>2643</v>
      </c>
      <c r="G446" s="11" t="str">
        <f t="shared" si="6"/>
        <v>1248100-Từ đầu đến cuối</v>
      </c>
      <c r="H446" s="99">
        <v>43956</v>
      </c>
      <c r="I446" s="99"/>
      <c r="J446" s="11"/>
      <c r="K446" s="11"/>
    </row>
    <row r="447" spans="1:11" x14ac:dyDescent="0.2">
      <c r="A447" s="79" t="s">
        <v>453</v>
      </c>
      <c r="B447" s="11">
        <v>501</v>
      </c>
      <c r="C447" s="11">
        <v>50107</v>
      </c>
      <c r="D447" s="79" t="s">
        <v>1382</v>
      </c>
      <c r="E447" s="79" t="s">
        <v>3000</v>
      </c>
      <c r="F447" s="79" t="s">
        <v>2643</v>
      </c>
      <c r="G447" s="11" t="str">
        <f t="shared" si="6"/>
        <v>1249100-Từ đầu đến cuối</v>
      </c>
      <c r="H447" s="99">
        <v>43956</v>
      </c>
      <c r="I447" s="99"/>
      <c r="J447" s="11"/>
      <c r="K447" s="11"/>
    </row>
    <row r="448" spans="1:11" x14ac:dyDescent="0.2">
      <c r="A448" s="79" t="s">
        <v>453</v>
      </c>
      <c r="B448" s="11">
        <v>501</v>
      </c>
      <c r="C448" s="11">
        <v>50107</v>
      </c>
      <c r="D448" s="79" t="s">
        <v>1384</v>
      </c>
      <c r="E448" s="79" t="s">
        <v>3001</v>
      </c>
      <c r="F448" s="79" t="s">
        <v>3002</v>
      </c>
      <c r="G448" s="11" t="str">
        <f t="shared" si="6"/>
        <v>12501-Huỳnh Bá Chánh - từ: đầu - đến: cuối</v>
      </c>
      <c r="H448" s="99">
        <v>40909</v>
      </c>
      <c r="I448" s="99">
        <v>44561</v>
      </c>
      <c r="J448" s="11"/>
      <c r="K448" s="11"/>
    </row>
    <row r="449" spans="1:11" x14ac:dyDescent="0.2">
      <c r="A449" s="79" t="s">
        <v>453</v>
      </c>
      <c r="B449" s="11">
        <v>501</v>
      </c>
      <c r="C449" s="11">
        <v>50107</v>
      </c>
      <c r="D449" s="79" t="s">
        <v>1385</v>
      </c>
      <c r="E449" s="79" t="s">
        <v>3003</v>
      </c>
      <c r="F449" s="79" t="s">
        <v>2643</v>
      </c>
      <c r="G449" s="11" t="str">
        <f t="shared" si="6"/>
        <v>1250100-Từ đầu đến cuối</v>
      </c>
      <c r="H449" s="99">
        <v>43956</v>
      </c>
      <c r="I449" s="99"/>
      <c r="J449" s="11"/>
      <c r="K449" s="11"/>
    </row>
    <row r="450" spans="1:11" x14ac:dyDescent="0.2">
      <c r="A450" s="79" t="s">
        <v>453</v>
      </c>
      <c r="B450" s="11">
        <v>501</v>
      </c>
      <c r="C450" s="11">
        <v>50107</v>
      </c>
      <c r="D450" s="79" t="s">
        <v>1387</v>
      </c>
      <c r="E450" s="79" t="s">
        <v>3004</v>
      </c>
      <c r="F450" s="79" t="s">
        <v>2643</v>
      </c>
      <c r="G450" s="11" t="str">
        <f t="shared" ref="G450:G513" si="7">E450&amp;"-"&amp;F450</f>
        <v>1251100-Từ đầu đến cuối</v>
      </c>
      <c r="H450" s="99">
        <v>43956</v>
      </c>
      <c r="I450" s="99"/>
      <c r="J450" s="11"/>
      <c r="K450" s="11"/>
    </row>
    <row r="451" spans="1:11" x14ac:dyDescent="0.2">
      <c r="A451" s="79" t="s">
        <v>453</v>
      </c>
      <c r="B451" s="11">
        <v>501</v>
      </c>
      <c r="C451" s="11">
        <v>50107</v>
      </c>
      <c r="D451" s="79" t="s">
        <v>1389</v>
      </c>
      <c r="E451" s="79" t="s">
        <v>3005</v>
      </c>
      <c r="F451" s="79" t="s">
        <v>2643</v>
      </c>
      <c r="G451" s="11" t="str">
        <f t="shared" si="7"/>
        <v>1252100-Từ đầu đến cuối</v>
      </c>
      <c r="H451" s="99">
        <v>43956</v>
      </c>
      <c r="I451" s="99"/>
      <c r="J451" s="11"/>
      <c r="K451" s="11"/>
    </row>
    <row r="452" spans="1:11" x14ac:dyDescent="0.2">
      <c r="A452" s="79" t="s">
        <v>453</v>
      </c>
      <c r="B452" s="11">
        <v>501</v>
      </c>
      <c r="C452" s="11">
        <v>50107</v>
      </c>
      <c r="D452" s="79" t="s">
        <v>1391</v>
      </c>
      <c r="E452" s="79" t="s">
        <v>3006</v>
      </c>
      <c r="F452" s="79" t="s">
        <v>2643</v>
      </c>
      <c r="G452" s="11" t="str">
        <f t="shared" si="7"/>
        <v>1253100-Từ đầu đến cuối</v>
      </c>
      <c r="H452" s="99">
        <v>43956</v>
      </c>
      <c r="I452" s="99">
        <v>43956</v>
      </c>
      <c r="J452" s="11"/>
      <c r="K452" s="11"/>
    </row>
    <row r="453" spans="1:11" x14ac:dyDescent="0.2">
      <c r="A453" s="79" t="s">
        <v>453</v>
      </c>
      <c r="B453" s="11">
        <v>501</v>
      </c>
      <c r="C453" s="11">
        <v>50107</v>
      </c>
      <c r="D453" s="79" t="s">
        <v>1391</v>
      </c>
      <c r="E453" s="79" t="s">
        <v>3007</v>
      </c>
      <c r="F453" s="79" t="s">
        <v>3008</v>
      </c>
      <c r="G453" s="11" t="str">
        <f t="shared" si="7"/>
        <v>1253101-Đoạn từ đường Nguyễn Đình Chiểu đến giáp đường Đoàn Khuê</v>
      </c>
      <c r="H453" s="99">
        <v>44562</v>
      </c>
      <c r="I453" s="99"/>
      <c r="J453" s="11"/>
      <c r="K453" s="11"/>
    </row>
    <row r="454" spans="1:11" x14ac:dyDescent="0.2">
      <c r="A454" s="79" t="s">
        <v>453</v>
      </c>
      <c r="B454" s="11">
        <v>501</v>
      </c>
      <c r="C454" s="11">
        <v>50107</v>
      </c>
      <c r="D454" s="79" t="s">
        <v>1391</v>
      </c>
      <c r="E454" s="79" t="s">
        <v>3009</v>
      </c>
      <c r="F454" s="79" t="s">
        <v>3010</v>
      </c>
      <c r="G454" s="11" t="str">
        <f t="shared" si="7"/>
        <v>1253102-Đoạn từ đường Đoàn Khuê đến giáp đường Anh Thơ</v>
      </c>
      <c r="H454" s="99">
        <v>44562</v>
      </c>
      <c r="I454" s="99"/>
      <c r="J454" s="11"/>
      <c r="K454" s="11"/>
    </row>
    <row r="455" spans="1:11" x14ac:dyDescent="0.2">
      <c r="A455" s="79" t="s">
        <v>453</v>
      </c>
      <c r="B455" s="11">
        <v>501</v>
      </c>
      <c r="C455" s="11">
        <v>50107</v>
      </c>
      <c r="D455" s="79" t="s">
        <v>1393</v>
      </c>
      <c r="E455" s="79" t="s">
        <v>3011</v>
      </c>
      <c r="F455" s="79" t="s">
        <v>3012</v>
      </c>
      <c r="G455" s="11" t="str">
        <f t="shared" si="7"/>
        <v>1254100-Đoạn từ Trần Đại Nghĩa đến Trường THCS Nguyễn Bỉnh Khiêm</v>
      </c>
      <c r="H455" s="99">
        <v>43956</v>
      </c>
      <c r="I455" s="99"/>
      <c r="J455" s="11"/>
      <c r="K455" s="11"/>
    </row>
    <row r="456" spans="1:11" x14ac:dyDescent="0.2">
      <c r="A456" s="79" t="s">
        <v>453</v>
      </c>
      <c r="B456" s="11">
        <v>501</v>
      </c>
      <c r="C456" s="11">
        <v>50107</v>
      </c>
      <c r="D456" s="79" t="s">
        <v>1393</v>
      </c>
      <c r="E456" s="79" t="s">
        <v>3013</v>
      </c>
      <c r="F456" s="79" t="s">
        <v>3014</v>
      </c>
      <c r="G456" s="11" t="str">
        <f t="shared" si="7"/>
        <v>1254101-Đoạn từ Trường THCS Nguyễn Bỉnh Khiêm đến Nam Kỳ Khởi Nghĩa</v>
      </c>
      <c r="H456" s="99">
        <v>43956</v>
      </c>
      <c r="I456" s="99"/>
      <c r="J456" s="11"/>
      <c r="K456" s="11"/>
    </row>
    <row r="457" spans="1:11" x14ac:dyDescent="0.2">
      <c r="A457" s="79" t="s">
        <v>453</v>
      </c>
      <c r="B457" s="11">
        <v>501</v>
      </c>
      <c r="C457" s="11">
        <v>50107</v>
      </c>
      <c r="D457" s="79" t="s">
        <v>1393</v>
      </c>
      <c r="E457" s="79" t="s">
        <v>3015</v>
      </c>
      <c r="F457" s="79" t="s">
        <v>3016</v>
      </c>
      <c r="G457" s="11" t="str">
        <f t="shared" si="7"/>
        <v>1254102-Đoạn từ Nam Kỳ Khởi Nghĩa đến giáp Quảng Nam</v>
      </c>
      <c r="H457" s="99">
        <v>43956</v>
      </c>
      <c r="I457" s="99"/>
      <c r="J457" s="11"/>
      <c r="K457" s="11"/>
    </row>
    <row r="458" spans="1:11" x14ac:dyDescent="0.2">
      <c r="A458" s="79" t="s">
        <v>453</v>
      </c>
      <c r="B458" s="11">
        <v>501</v>
      </c>
      <c r="C458" s="11">
        <v>50107</v>
      </c>
      <c r="D458" s="79" t="s">
        <v>1395</v>
      </c>
      <c r="E458" s="79" t="s">
        <v>3017</v>
      </c>
      <c r="F458" s="79" t="s">
        <v>3018</v>
      </c>
      <c r="G458" s="11" t="str">
        <f t="shared" si="7"/>
        <v>1255100-Đoạn từ Nguyễn Văn Thoại đến Đỗ Bá</v>
      </c>
      <c r="H458" s="99">
        <v>43956</v>
      </c>
      <c r="I458" s="99"/>
      <c r="J458" s="11"/>
      <c r="K458" s="11"/>
    </row>
    <row r="459" spans="1:11" x14ac:dyDescent="0.2">
      <c r="A459" s="79" t="s">
        <v>453</v>
      </c>
      <c r="B459" s="11">
        <v>501</v>
      </c>
      <c r="C459" s="11">
        <v>50107</v>
      </c>
      <c r="D459" s="79" t="s">
        <v>1395</v>
      </c>
      <c r="E459" s="79" t="s">
        <v>3019</v>
      </c>
      <c r="F459" s="79" t="s">
        <v>3020</v>
      </c>
      <c r="G459" s="11" t="str">
        <f t="shared" si="7"/>
        <v>1255101-Đoạn từ Đỗ Bá đến Ngô Thi Sĩ</v>
      </c>
      <c r="H459" s="99">
        <v>43956</v>
      </c>
      <c r="I459" s="99"/>
      <c r="J459" s="11"/>
      <c r="K459" s="11"/>
    </row>
    <row r="460" spans="1:11" x14ac:dyDescent="0.2">
      <c r="A460" s="79" t="s">
        <v>453</v>
      </c>
      <c r="B460" s="11">
        <v>501</v>
      </c>
      <c r="C460" s="11">
        <v>50107</v>
      </c>
      <c r="D460" s="79" t="s">
        <v>1395</v>
      </c>
      <c r="E460" s="79" t="s">
        <v>3021</v>
      </c>
      <c r="F460" s="79" t="s">
        <v>3022</v>
      </c>
      <c r="G460" s="11" t="str">
        <f t="shared" si="7"/>
        <v>1255102-Đoạn từ Ngô Thi Sĩ đến Phan Tứ</v>
      </c>
      <c r="H460" s="99">
        <v>43956</v>
      </c>
      <c r="I460" s="99"/>
      <c r="J460" s="11"/>
      <c r="K460" s="11"/>
    </row>
    <row r="461" spans="1:11" x14ac:dyDescent="0.2">
      <c r="A461" s="79" t="s">
        <v>453</v>
      </c>
      <c r="B461" s="11">
        <v>501</v>
      </c>
      <c r="C461" s="11">
        <v>50107</v>
      </c>
      <c r="D461" s="79" t="s">
        <v>1395</v>
      </c>
      <c r="E461" s="79" t="s">
        <v>3023</v>
      </c>
      <c r="F461" s="79" t="s">
        <v>2643</v>
      </c>
      <c r="G461" s="11" t="str">
        <f t="shared" si="7"/>
        <v>1255103-Từ đầu đến cuối</v>
      </c>
      <c r="H461" s="99">
        <v>43956</v>
      </c>
      <c r="I461" s="99">
        <v>43956</v>
      </c>
      <c r="J461" s="11"/>
      <c r="K461" s="11"/>
    </row>
    <row r="462" spans="1:11" x14ac:dyDescent="0.2">
      <c r="A462" s="79" t="s">
        <v>453</v>
      </c>
      <c r="B462" s="11">
        <v>501</v>
      </c>
      <c r="C462" s="11">
        <v>50107</v>
      </c>
      <c r="D462" s="79" t="s">
        <v>1397</v>
      </c>
      <c r="E462" s="79" t="s">
        <v>3024</v>
      </c>
      <c r="F462" s="79" t="s">
        <v>3025</v>
      </c>
      <c r="G462" s="11" t="str">
        <f t="shared" si="7"/>
        <v>1256100-Đoạn 15mx2</v>
      </c>
      <c r="H462" s="99">
        <v>43956</v>
      </c>
      <c r="I462" s="99"/>
      <c r="J462" s="11"/>
      <c r="K462" s="11"/>
    </row>
    <row r="463" spans="1:11" x14ac:dyDescent="0.2">
      <c r="A463" s="79" t="s">
        <v>453</v>
      </c>
      <c r="B463" s="11">
        <v>501</v>
      </c>
      <c r="C463" s="11">
        <v>50107</v>
      </c>
      <c r="D463" s="79" t="s">
        <v>1397</v>
      </c>
      <c r="E463" s="79" t="s">
        <v>3026</v>
      </c>
      <c r="F463" s="79" t="s">
        <v>3027</v>
      </c>
      <c r="G463" s="11" t="str">
        <f t="shared" si="7"/>
        <v>1256101-Đoạn 7,5mx2</v>
      </c>
      <c r="H463" s="99">
        <v>43956</v>
      </c>
      <c r="I463" s="99"/>
      <c r="J463" s="11"/>
      <c r="K463" s="11"/>
    </row>
    <row r="464" spans="1:11" x14ac:dyDescent="0.2">
      <c r="A464" s="79" t="s">
        <v>453</v>
      </c>
      <c r="B464" s="11">
        <v>501</v>
      </c>
      <c r="C464" s="11">
        <v>50107</v>
      </c>
      <c r="D464" s="79" t="s">
        <v>1399</v>
      </c>
      <c r="E464" s="79" t="s">
        <v>3028</v>
      </c>
      <c r="F464" s="79" t="s">
        <v>2643</v>
      </c>
      <c r="G464" s="11" t="str">
        <f t="shared" si="7"/>
        <v>1257100-Từ đầu đến cuối</v>
      </c>
      <c r="H464" s="99">
        <v>43956</v>
      </c>
      <c r="I464" s="99"/>
      <c r="J464" s="11"/>
      <c r="K464" s="11"/>
    </row>
    <row r="465" spans="1:11" x14ac:dyDescent="0.2">
      <c r="A465" s="79" t="s">
        <v>453</v>
      </c>
      <c r="B465" s="11">
        <v>501</v>
      </c>
      <c r="C465" s="11">
        <v>50107</v>
      </c>
      <c r="D465" s="79" t="s">
        <v>1401</v>
      </c>
      <c r="E465" s="79" t="s">
        <v>3029</v>
      </c>
      <c r="F465" s="79" t="s">
        <v>2643</v>
      </c>
      <c r="G465" s="11" t="str">
        <f t="shared" si="7"/>
        <v>1258100-Từ đầu đến cuối</v>
      </c>
      <c r="H465" s="99">
        <v>43956</v>
      </c>
      <c r="I465" s="99"/>
      <c r="J465" s="11"/>
      <c r="K465" s="11"/>
    </row>
    <row r="466" spans="1:11" x14ac:dyDescent="0.2">
      <c r="A466" s="79" t="s">
        <v>453</v>
      </c>
      <c r="B466" s="11">
        <v>501</v>
      </c>
      <c r="C466" s="11">
        <v>50107</v>
      </c>
      <c r="D466" s="79" t="s">
        <v>1403</v>
      </c>
      <c r="E466" s="79" t="s">
        <v>3030</v>
      </c>
      <c r="F466" s="79" t="s">
        <v>2643</v>
      </c>
      <c r="G466" s="11" t="str">
        <f t="shared" si="7"/>
        <v>1259100-Từ đầu đến cuối</v>
      </c>
      <c r="H466" s="99">
        <v>43956</v>
      </c>
      <c r="I466" s="99"/>
      <c r="J466" s="11"/>
      <c r="K466" s="11"/>
    </row>
    <row r="467" spans="1:11" x14ac:dyDescent="0.2">
      <c r="A467" s="79" t="s">
        <v>453</v>
      </c>
      <c r="B467" s="11">
        <v>501</v>
      </c>
      <c r="C467" s="11">
        <v>50107</v>
      </c>
      <c r="D467" s="79" t="s">
        <v>1405</v>
      </c>
      <c r="E467" s="79" t="s">
        <v>3031</v>
      </c>
      <c r="F467" s="79" t="s">
        <v>3032</v>
      </c>
      <c r="G467" s="11" t="str">
        <f t="shared" si="7"/>
        <v>12601-Khu dân cư: An Nông, Tân Trà, Đông Trà - Đường 5m trở lên</v>
      </c>
      <c r="H467" s="99">
        <v>40909</v>
      </c>
      <c r="I467" s="99">
        <v>44561</v>
      </c>
      <c r="J467" s="11"/>
      <c r="K467" s="11"/>
    </row>
    <row r="468" spans="1:11" x14ac:dyDescent="0.2">
      <c r="A468" s="79" t="s">
        <v>453</v>
      </c>
      <c r="B468" s="11">
        <v>501</v>
      </c>
      <c r="C468" s="11">
        <v>50107</v>
      </c>
      <c r="D468" s="79" t="s">
        <v>1405</v>
      </c>
      <c r="E468" s="79" t="s">
        <v>3033</v>
      </c>
      <c r="F468" s="79" t="s">
        <v>3034</v>
      </c>
      <c r="G468" s="11" t="str">
        <f t="shared" si="7"/>
        <v>12602-Khu dân cư: An Nông, Tân Trà, Đông Trà - Đường từ 3,5m đến dưới 5m</v>
      </c>
      <c r="H468" s="99">
        <v>40909</v>
      </c>
      <c r="I468" s="99">
        <v>44561</v>
      </c>
      <c r="J468" s="11"/>
      <c r="K468" s="11"/>
    </row>
    <row r="469" spans="1:11" x14ac:dyDescent="0.2">
      <c r="A469" s="79" t="s">
        <v>453</v>
      </c>
      <c r="B469" s="11">
        <v>501</v>
      </c>
      <c r="C469" s="11">
        <v>50107</v>
      </c>
      <c r="D469" s="79" t="s">
        <v>1405</v>
      </c>
      <c r="E469" s="79" t="s">
        <v>3035</v>
      </c>
      <c r="F469" s="79" t="s">
        <v>3036</v>
      </c>
      <c r="G469" s="11" t="str">
        <f t="shared" si="7"/>
        <v>12603-Khu dân cư: An Nông, Tân Trà, Đông Trà - Đường từ 2m đến dưới 3,5m</v>
      </c>
      <c r="H469" s="99">
        <v>40909</v>
      </c>
      <c r="I469" s="99">
        <v>44561</v>
      </c>
      <c r="J469" s="11"/>
      <c r="K469" s="11"/>
    </row>
    <row r="470" spans="1:11" x14ac:dyDescent="0.2">
      <c r="A470" s="79" t="s">
        <v>453</v>
      </c>
      <c r="B470" s="11">
        <v>501</v>
      </c>
      <c r="C470" s="11">
        <v>50107</v>
      </c>
      <c r="D470" s="79" t="s">
        <v>1405</v>
      </c>
      <c r="E470" s="79" t="s">
        <v>3037</v>
      </c>
      <c r="F470" s="79" t="s">
        <v>3038</v>
      </c>
      <c r="G470" s="11" t="str">
        <f t="shared" si="7"/>
        <v>12604-Khu dân cư: An Nông, Tân Trà, Đông Trà - Đường dưới 2m</v>
      </c>
      <c r="H470" s="99">
        <v>40909</v>
      </c>
      <c r="I470" s="99">
        <v>44561</v>
      </c>
      <c r="J470" s="11"/>
      <c r="K470" s="11"/>
    </row>
    <row r="471" spans="1:11" x14ac:dyDescent="0.2">
      <c r="A471" s="79" t="s">
        <v>453</v>
      </c>
      <c r="B471" s="11">
        <v>501</v>
      </c>
      <c r="C471" s="11">
        <v>50107</v>
      </c>
      <c r="D471" s="79" t="s">
        <v>1407</v>
      </c>
      <c r="E471" s="79" t="s">
        <v>3039</v>
      </c>
      <c r="F471" s="79" t="s">
        <v>2643</v>
      </c>
      <c r="G471" s="11" t="str">
        <f t="shared" si="7"/>
        <v>1260100-Từ đầu đến cuối</v>
      </c>
      <c r="H471" s="99">
        <v>43956</v>
      </c>
      <c r="I471" s="99"/>
      <c r="J471" s="11"/>
      <c r="K471" s="11"/>
    </row>
    <row r="472" spans="1:11" x14ac:dyDescent="0.2">
      <c r="A472" s="79" t="s">
        <v>453</v>
      </c>
      <c r="B472" s="11">
        <v>501</v>
      </c>
      <c r="C472" s="11">
        <v>50107</v>
      </c>
      <c r="D472" s="79" t="s">
        <v>1409</v>
      </c>
      <c r="E472" s="79" t="s">
        <v>3040</v>
      </c>
      <c r="F472" s="79" t="s">
        <v>2643</v>
      </c>
      <c r="G472" s="11" t="str">
        <f t="shared" si="7"/>
        <v>1261100-Từ đầu đến cuối</v>
      </c>
      <c r="H472" s="99">
        <v>43956</v>
      </c>
      <c r="I472" s="99"/>
      <c r="J472" s="11"/>
      <c r="K472" s="11"/>
    </row>
    <row r="473" spans="1:11" x14ac:dyDescent="0.2">
      <c r="A473" s="79" t="s">
        <v>453</v>
      </c>
      <c r="B473" s="11">
        <v>501</v>
      </c>
      <c r="C473" s="11">
        <v>50107</v>
      </c>
      <c r="D473" s="79" t="s">
        <v>1411</v>
      </c>
      <c r="E473" s="79" t="s">
        <v>3041</v>
      </c>
      <c r="F473" s="79" t="s">
        <v>2643</v>
      </c>
      <c r="G473" s="11" t="str">
        <f t="shared" si="7"/>
        <v>1262100-Từ đầu đến cuối</v>
      </c>
      <c r="H473" s="99">
        <v>43956</v>
      </c>
      <c r="I473" s="99"/>
      <c r="J473" s="11"/>
      <c r="K473" s="11"/>
    </row>
    <row r="474" spans="1:11" x14ac:dyDescent="0.2">
      <c r="A474" s="79" t="s">
        <v>453</v>
      </c>
      <c r="B474" s="11">
        <v>501</v>
      </c>
      <c r="C474" s="11">
        <v>50107</v>
      </c>
      <c r="D474" s="79" t="s">
        <v>1413</v>
      </c>
      <c r="E474" s="79" t="s">
        <v>3042</v>
      </c>
      <c r="F474" s="79" t="s">
        <v>2643</v>
      </c>
      <c r="G474" s="11" t="str">
        <f t="shared" si="7"/>
        <v>1263100-Từ đầu đến cuối</v>
      </c>
      <c r="H474" s="99">
        <v>43956</v>
      </c>
      <c r="I474" s="99"/>
      <c r="J474" s="11"/>
      <c r="K474" s="11"/>
    </row>
    <row r="475" spans="1:11" x14ac:dyDescent="0.2">
      <c r="A475" s="79" t="s">
        <v>453</v>
      </c>
      <c r="B475" s="11">
        <v>501</v>
      </c>
      <c r="C475" s="11">
        <v>50107</v>
      </c>
      <c r="D475" s="79" t="s">
        <v>1414</v>
      </c>
      <c r="E475" s="79" t="s">
        <v>3043</v>
      </c>
      <c r="F475" s="79" t="s">
        <v>2643</v>
      </c>
      <c r="G475" s="11" t="str">
        <f t="shared" si="7"/>
        <v>1264100-Từ đầu đến cuối</v>
      </c>
      <c r="H475" s="99">
        <v>43956</v>
      </c>
      <c r="I475" s="99"/>
      <c r="J475" s="11"/>
      <c r="K475" s="11"/>
    </row>
    <row r="476" spans="1:11" x14ac:dyDescent="0.2">
      <c r="A476" s="79" t="s">
        <v>453</v>
      </c>
      <c r="B476" s="11">
        <v>501</v>
      </c>
      <c r="C476" s="11">
        <v>50107</v>
      </c>
      <c r="D476" s="79" t="s">
        <v>1415</v>
      </c>
      <c r="E476" s="79" t="s">
        <v>3044</v>
      </c>
      <c r="F476" s="79" t="s">
        <v>2643</v>
      </c>
      <c r="G476" s="11" t="str">
        <f t="shared" si="7"/>
        <v>1265100-Từ đầu đến cuối</v>
      </c>
      <c r="H476" s="99">
        <v>43956</v>
      </c>
      <c r="I476" s="99"/>
      <c r="J476" s="11"/>
      <c r="K476" s="11"/>
    </row>
    <row r="477" spans="1:11" x14ac:dyDescent="0.2">
      <c r="A477" s="79" t="s">
        <v>453</v>
      </c>
      <c r="B477" s="11">
        <v>501</v>
      </c>
      <c r="C477" s="11">
        <v>50107</v>
      </c>
      <c r="D477" s="79" t="s">
        <v>1416</v>
      </c>
      <c r="E477" s="79" t="s">
        <v>3045</v>
      </c>
      <c r="F477" s="79" t="s">
        <v>2643</v>
      </c>
      <c r="G477" s="11" t="str">
        <f t="shared" si="7"/>
        <v>1266100-Từ đầu đến cuối</v>
      </c>
      <c r="H477" s="99">
        <v>43956</v>
      </c>
      <c r="I477" s="99"/>
      <c r="J477" s="11"/>
      <c r="K477" s="11"/>
    </row>
    <row r="478" spans="1:11" x14ac:dyDescent="0.2">
      <c r="A478" s="79" t="s">
        <v>453</v>
      </c>
      <c r="B478" s="11">
        <v>501</v>
      </c>
      <c r="C478" s="11">
        <v>50107</v>
      </c>
      <c r="D478" s="79" t="s">
        <v>1417</v>
      </c>
      <c r="E478" s="79" t="s">
        <v>3046</v>
      </c>
      <c r="F478" s="79" t="s">
        <v>2643</v>
      </c>
      <c r="G478" s="11" t="str">
        <f t="shared" si="7"/>
        <v>1267100-Từ đầu đến cuối</v>
      </c>
      <c r="H478" s="99">
        <v>43956</v>
      </c>
      <c r="I478" s="99"/>
      <c r="J478" s="11"/>
      <c r="K478" s="11"/>
    </row>
    <row r="479" spans="1:11" x14ac:dyDescent="0.2">
      <c r="A479" s="79" t="s">
        <v>453</v>
      </c>
      <c r="B479" s="11">
        <v>501</v>
      </c>
      <c r="C479" s="11">
        <v>50107</v>
      </c>
      <c r="D479" s="79" t="s">
        <v>1418</v>
      </c>
      <c r="E479" s="79" t="s">
        <v>3047</v>
      </c>
      <c r="F479" s="79" t="s">
        <v>2643</v>
      </c>
      <c r="G479" s="11" t="str">
        <f t="shared" si="7"/>
        <v>1268100-Từ đầu đến cuối</v>
      </c>
      <c r="H479" s="99">
        <v>43956</v>
      </c>
      <c r="I479" s="99"/>
      <c r="J479" s="11"/>
      <c r="K479" s="11"/>
    </row>
    <row r="480" spans="1:11" x14ac:dyDescent="0.2">
      <c r="A480" s="79" t="s">
        <v>453</v>
      </c>
      <c r="B480" s="11">
        <v>501</v>
      </c>
      <c r="C480" s="11">
        <v>50107</v>
      </c>
      <c r="D480" s="79" t="s">
        <v>1419</v>
      </c>
      <c r="E480" s="79" t="s">
        <v>3048</v>
      </c>
      <c r="F480" s="79" t="s">
        <v>2643</v>
      </c>
      <c r="G480" s="11" t="str">
        <f t="shared" si="7"/>
        <v>1269100-Từ đầu đến cuối</v>
      </c>
      <c r="H480" s="99">
        <v>43956</v>
      </c>
      <c r="I480" s="99"/>
      <c r="J480" s="11"/>
      <c r="K480" s="11"/>
    </row>
    <row r="481" spans="1:11" x14ac:dyDescent="0.2">
      <c r="A481" s="79" t="s">
        <v>453</v>
      </c>
      <c r="B481" s="11">
        <v>501</v>
      </c>
      <c r="C481" s="11">
        <v>50107</v>
      </c>
      <c r="D481" s="79" t="s">
        <v>1420</v>
      </c>
      <c r="E481" s="79" t="s">
        <v>3049</v>
      </c>
      <c r="F481" s="79" t="s">
        <v>3050</v>
      </c>
      <c r="G481" s="11" t="str">
        <f t="shared" si="7"/>
        <v>12701-Khu dân cư: Đông Hải, Sơn Thủy - Đường 5m trở lên</v>
      </c>
      <c r="H481" s="99">
        <v>40909</v>
      </c>
      <c r="I481" s="99">
        <v>44561</v>
      </c>
      <c r="J481" s="11"/>
      <c r="K481" s="11"/>
    </row>
    <row r="482" spans="1:11" x14ac:dyDescent="0.2">
      <c r="A482" s="79" t="s">
        <v>453</v>
      </c>
      <c r="B482" s="11">
        <v>501</v>
      </c>
      <c r="C482" s="11">
        <v>50107</v>
      </c>
      <c r="D482" s="79" t="s">
        <v>1420</v>
      </c>
      <c r="E482" s="79" t="s">
        <v>3051</v>
      </c>
      <c r="F482" s="79" t="s">
        <v>3052</v>
      </c>
      <c r="G482" s="11" t="str">
        <f t="shared" si="7"/>
        <v>12702-Khu dân cư: Đông Hải, Sơn Thủy - Đường từ 3,5m đến dưới 5m</v>
      </c>
      <c r="H482" s="99">
        <v>40909</v>
      </c>
      <c r="I482" s="99">
        <v>44561</v>
      </c>
      <c r="J482" s="11"/>
      <c r="K482" s="11"/>
    </row>
    <row r="483" spans="1:11" x14ac:dyDescent="0.2">
      <c r="A483" s="79" t="s">
        <v>453</v>
      </c>
      <c r="B483" s="11">
        <v>501</v>
      </c>
      <c r="C483" s="11">
        <v>50107</v>
      </c>
      <c r="D483" s="79" t="s">
        <v>1420</v>
      </c>
      <c r="E483" s="79" t="s">
        <v>3053</v>
      </c>
      <c r="F483" s="79" t="s">
        <v>3054</v>
      </c>
      <c r="G483" s="11" t="str">
        <f t="shared" si="7"/>
        <v>12703-Khu dân cư: Đông Hải, Sơn Thủy - Đường từ 2m đến dưới 3,5m</v>
      </c>
      <c r="H483" s="99">
        <v>40909</v>
      </c>
      <c r="I483" s="99">
        <v>44561</v>
      </c>
      <c r="J483" s="11"/>
      <c r="K483" s="11"/>
    </row>
    <row r="484" spans="1:11" x14ac:dyDescent="0.2">
      <c r="A484" s="79" t="s">
        <v>453</v>
      </c>
      <c r="B484" s="11">
        <v>501</v>
      </c>
      <c r="C484" s="11">
        <v>50107</v>
      </c>
      <c r="D484" s="79" t="s">
        <v>1420</v>
      </c>
      <c r="E484" s="79" t="s">
        <v>3055</v>
      </c>
      <c r="F484" s="79" t="s">
        <v>3056</v>
      </c>
      <c r="G484" s="11" t="str">
        <f t="shared" si="7"/>
        <v>12704-Khu dân cư: Đông Hải, Sơn Thủy - Đường dưới 2m</v>
      </c>
      <c r="H484" s="99">
        <v>40909</v>
      </c>
      <c r="I484" s="99">
        <v>44561</v>
      </c>
      <c r="J484" s="11"/>
      <c r="K484" s="11"/>
    </row>
    <row r="485" spans="1:11" x14ac:dyDescent="0.2">
      <c r="A485" s="79" t="s">
        <v>453</v>
      </c>
      <c r="B485" s="11">
        <v>501</v>
      </c>
      <c r="C485" s="11">
        <v>50107</v>
      </c>
      <c r="D485" s="79" t="s">
        <v>1422</v>
      </c>
      <c r="E485" s="79" t="s">
        <v>3057</v>
      </c>
      <c r="F485" s="79" t="s">
        <v>2643</v>
      </c>
      <c r="G485" s="11" t="str">
        <f t="shared" si="7"/>
        <v>1270100-Từ đầu đến cuối</v>
      </c>
      <c r="H485" s="99">
        <v>43956</v>
      </c>
      <c r="I485" s="99"/>
      <c r="J485" s="11"/>
      <c r="K485" s="11"/>
    </row>
    <row r="486" spans="1:11" x14ac:dyDescent="0.2">
      <c r="A486" s="79" t="s">
        <v>453</v>
      </c>
      <c r="B486" s="11">
        <v>501</v>
      </c>
      <c r="C486" s="11">
        <v>50107</v>
      </c>
      <c r="D486" s="79" t="s">
        <v>1423</v>
      </c>
      <c r="E486" s="79" t="s">
        <v>3058</v>
      </c>
      <c r="F486" s="79" t="s">
        <v>2643</v>
      </c>
      <c r="G486" s="11" t="str">
        <f t="shared" si="7"/>
        <v>1271100-Từ đầu đến cuối</v>
      </c>
      <c r="H486" s="99">
        <v>43956</v>
      </c>
      <c r="I486" s="99"/>
      <c r="J486" s="11"/>
      <c r="K486" s="11"/>
    </row>
    <row r="487" spans="1:11" x14ac:dyDescent="0.2">
      <c r="A487" s="79" t="s">
        <v>453</v>
      </c>
      <c r="B487" s="11">
        <v>501</v>
      </c>
      <c r="C487" s="11">
        <v>50107</v>
      </c>
      <c r="D487" s="79" t="s">
        <v>1424</v>
      </c>
      <c r="E487" s="79" t="s">
        <v>3059</v>
      </c>
      <c r="F487" s="79" t="s">
        <v>2643</v>
      </c>
      <c r="G487" s="11" t="str">
        <f t="shared" si="7"/>
        <v>1272100-Từ đầu đến cuối</v>
      </c>
      <c r="H487" s="99">
        <v>43956</v>
      </c>
      <c r="I487" s="99"/>
      <c r="J487" s="11"/>
      <c r="K487" s="11"/>
    </row>
    <row r="488" spans="1:11" x14ac:dyDescent="0.2">
      <c r="A488" s="79" t="s">
        <v>453</v>
      </c>
      <c r="B488" s="11">
        <v>501</v>
      </c>
      <c r="C488" s="11">
        <v>50107</v>
      </c>
      <c r="D488" s="79" t="s">
        <v>1425</v>
      </c>
      <c r="E488" s="79" t="s">
        <v>3060</v>
      </c>
      <c r="F488" s="79" t="s">
        <v>2643</v>
      </c>
      <c r="G488" s="11" t="str">
        <f t="shared" si="7"/>
        <v>1273100-Từ đầu đến cuối</v>
      </c>
      <c r="H488" s="99">
        <v>43956</v>
      </c>
      <c r="I488" s="99"/>
      <c r="J488" s="11"/>
      <c r="K488" s="11"/>
    </row>
    <row r="489" spans="1:11" x14ac:dyDescent="0.2">
      <c r="A489" s="79" t="s">
        <v>453</v>
      </c>
      <c r="B489" s="11">
        <v>501</v>
      </c>
      <c r="C489" s="11">
        <v>50107</v>
      </c>
      <c r="D489" s="79" t="s">
        <v>1426</v>
      </c>
      <c r="E489" s="79" t="s">
        <v>3061</v>
      </c>
      <c r="F489" s="79" t="s">
        <v>2643</v>
      </c>
      <c r="G489" s="11" t="str">
        <f t="shared" si="7"/>
        <v>1274100-Từ đầu đến cuối</v>
      </c>
      <c r="H489" s="99">
        <v>43956</v>
      </c>
      <c r="I489" s="99"/>
      <c r="J489" s="11"/>
      <c r="K489" s="11"/>
    </row>
    <row r="490" spans="1:11" x14ac:dyDescent="0.2">
      <c r="A490" s="79" t="s">
        <v>453</v>
      </c>
      <c r="B490" s="11">
        <v>501</v>
      </c>
      <c r="C490" s="11">
        <v>50107</v>
      </c>
      <c r="D490" s="79" t="s">
        <v>1427</v>
      </c>
      <c r="E490" s="79" t="s">
        <v>3062</v>
      </c>
      <c r="F490" s="79" t="s">
        <v>2643</v>
      </c>
      <c r="G490" s="11" t="str">
        <f t="shared" si="7"/>
        <v>1275100-Từ đầu đến cuối</v>
      </c>
      <c r="H490" s="99">
        <v>43956</v>
      </c>
      <c r="I490" s="99"/>
      <c r="J490" s="11"/>
      <c r="K490" s="11"/>
    </row>
    <row r="491" spans="1:11" x14ac:dyDescent="0.2">
      <c r="A491" s="79" t="s">
        <v>453</v>
      </c>
      <c r="B491" s="11">
        <v>501</v>
      </c>
      <c r="C491" s="11">
        <v>50107</v>
      </c>
      <c r="D491" s="79" t="s">
        <v>1428</v>
      </c>
      <c r="E491" s="79" t="s">
        <v>3063</v>
      </c>
      <c r="F491" s="79" t="s">
        <v>2643</v>
      </c>
      <c r="G491" s="11" t="str">
        <f t="shared" si="7"/>
        <v>1276100-Từ đầu đến cuối</v>
      </c>
      <c r="H491" s="99">
        <v>43956</v>
      </c>
      <c r="I491" s="99"/>
      <c r="J491" s="11"/>
      <c r="K491" s="11"/>
    </row>
    <row r="492" spans="1:11" x14ac:dyDescent="0.2">
      <c r="A492" s="79" t="s">
        <v>453</v>
      </c>
      <c r="B492" s="11">
        <v>501</v>
      </c>
      <c r="C492" s="11">
        <v>50107</v>
      </c>
      <c r="D492" s="79" t="s">
        <v>1429</v>
      </c>
      <c r="E492" s="79" t="s">
        <v>3064</v>
      </c>
      <c r="F492" s="79" t="s">
        <v>2643</v>
      </c>
      <c r="G492" s="11" t="str">
        <f t="shared" si="7"/>
        <v>1277100-Từ đầu đến cuối</v>
      </c>
      <c r="H492" s="99">
        <v>43956</v>
      </c>
      <c r="I492" s="99"/>
      <c r="J492" s="11"/>
      <c r="K492" s="11"/>
    </row>
    <row r="493" spans="1:11" x14ac:dyDescent="0.2">
      <c r="A493" s="79" t="s">
        <v>453</v>
      </c>
      <c r="B493" s="11">
        <v>501</v>
      </c>
      <c r="C493" s="11">
        <v>50107</v>
      </c>
      <c r="D493" s="79" t="s">
        <v>1430</v>
      </c>
      <c r="E493" s="79" t="s">
        <v>3065</v>
      </c>
      <c r="F493" s="79" t="s">
        <v>2643</v>
      </c>
      <c r="G493" s="11" t="str">
        <f t="shared" si="7"/>
        <v>1278100-Từ đầu đến cuối</v>
      </c>
      <c r="H493" s="99">
        <v>43956</v>
      </c>
      <c r="I493" s="99"/>
      <c r="J493" s="11"/>
      <c r="K493" s="11"/>
    </row>
    <row r="494" spans="1:11" x14ac:dyDescent="0.2">
      <c r="A494" s="79" t="s">
        <v>453</v>
      </c>
      <c r="B494" s="11">
        <v>501</v>
      </c>
      <c r="C494" s="11">
        <v>50107</v>
      </c>
      <c r="D494" s="79" t="s">
        <v>1431</v>
      </c>
      <c r="E494" s="79" t="s">
        <v>3066</v>
      </c>
      <c r="F494" s="79" t="s">
        <v>2643</v>
      </c>
      <c r="G494" s="11" t="str">
        <f t="shared" si="7"/>
        <v>1279100-Từ đầu đến cuối</v>
      </c>
      <c r="H494" s="99">
        <v>43956</v>
      </c>
      <c r="I494" s="99"/>
      <c r="J494" s="11"/>
      <c r="K494" s="11"/>
    </row>
    <row r="495" spans="1:11" x14ac:dyDescent="0.2">
      <c r="A495" s="79" t="s">
        <v>453</v>
      </c>
      <c r="B495" s="11">
        <v>501</v>
      </c>
      <c r="C495" s="11">
        <v>50107</v>
      </c>
      <c r="D495" s="79" t="s">
        <v>1432</v>
      </c>
      <c r="E495" s="79" t="s">
        <v>3067</v>
      </c>
      <c r="F495" s="79" t="s">
        <v>3068</v>
      </c>
      <c r="G495" s="11" t="str">
        <f t="shared" si="7"/>
        <v>12801-Lộc Ninh - từ: đầu - đến: cuối</v>
      </c>
      <c r="H495" s="99">
        <v>40909</v>
      </c>
      <c r="I495" s="99">
        <v>44561</v>
      </c>
      <c r="J495" s="11"/>
      <c r="K495" s="11"/>
    </row>
    <row r="496" spans="1:11" x14ac:dyDescent="0.2">
      <c r="A496" s="79" t="s">
        <v>453</v>
      </c>
      <c r="B496" s="11">
        <v>501</v>
      </c>
      <c r="C496" s="11">
        <v>50107</v>
      </c>
      <c r="D496" s="79" t="s">
        <v>1433</v>
      </c>
      <c r="E496" s="79" t="s">
        <v>3069</v>
      </c>
      <c r="F496" s="79" t="s">
        <v>2643</v>
      </c>
      <c r="G496" s="11" t="str">
        <f t="shared" si="7"/>
        <v>1280100-Từ đầu đến cuối</v>
      </c>
      <c r="H496" s="99">
        <v>43956</v>
      </c>
      <c r="I496" s="99"/>
      <c r="J496" s="11"/>
      <c r="K496" s="11"/>
    </row>
    <row r="497" spans="1:11" x14ac:dyDescent="0.2">
      <c r="A497" s="79" t="s">
        <v>453</v>
      </c>
      <c r="B497" s="11">
        <v>501</v>
      </c>
      <c r="C497" s="11">
        <v>50107</v>
      </c>
      <c r="D497" s="79" t="s">
        <v>1434</v>
      </c>
      <c r="E497" s="79" t="s">
        <v>3070</v>
      </c>
      <c r="F497" s="79" t="s">
        <v>2643</v>
      </c>
      <c r="G497" s="11" t="str">
        <f t="shared" si="7"/>
        <v>1281100-Từ đầu đến cuối</v>
      </c>
      <c r="H497" s="99">
        <v>43956</v>
      </c>
      <c r="I497" s="99"/>
      <c r="J497" s="11"/>
      <c r="K497" s="11"/>
    </row>
    <row r="498" spans="1:11" x14ac:dyDescent="0.2">
      <c r="A498" s="79" t="s">
        <v>453</v>
      </c>
      <c r="B498" s="11">
        <v>501</v>
      </c>
      <c r="C498" s="11">
        <v>50107</v>
      </c>
      <c r="D498" s="79" t="s">
        <v>1435</v>
      </c>
      <c r="E498" s="79" t="s">
        <v>3071</v>
      </c>
      <c r="F498" s="79" t="s">
        <v>2643</v>
      </c>
      <c r="G498" s="11" t="str">
        <f t="shared" si="7"/>
        <v>1282100-Từ đầu đến cuối</v>
      </c>
      <c r="H498" s="99">
        <v>43956</v>
      </c>
      <c r="I498" s="99"/>
      <c r="J498" s="11"/>
      <c r="K498" s="11"/>
    </row>
    <row r="499" spans="1:11" x14ac:dyDescent="0.2">
      <c r="A499" s="79" t="s">
        <v>453</v>
      </c>
      <c r="B499" s="11">
        <v>501</v>
      </c>
      <c r="C499" s="11">
        <v>50107</v>
      </c>
      <c r="D499" s="79" t="s">
        <v>1436</v>
      </c>
      <c r="E499" s="79" t="s">
        <v>3072</v>
      </c>
      <c r="F499" s="79" t="s">
        <v>2643</v>
      </c>
      <c r="G499" s="11" t="str">
        <f t="shared" si="7"/>
        <v>1283100-Từ đầu đến cuối</v>
      </c>
      <c r="H499" s="99">
        <v>43956</v>
      </c>
      <c r="I499" s="99"/>
      <c r="J499" s="11"/>
      <c r="K499" s="11"/>
    </row>
    <row r="500" spans="1:11" x14ac:dyDescent="0.2">
      <c r="A500" s="79" t="s">
        <v>453</v>
      </c>
      <c r="B500" s="11">
        <v>501</v>
      </c>
      <c r="C500" s="11">
        <v>50107</v>
      </c>
      <c r="D500" s="79" t="s">
        <v>1437</v>
      </c>
      <c r="E500" s="79" t="s">
        <v>3073</v>
      </c>
      <c r="F500" s="79" t="s">
        <v>2643</v>
      </c>
      <c r="G500" s="11" t="str">
        <f t="shared" si="7"/>
        <v>1284100-Từ đầu đến cuối</v>
      </c>
      <c r="H500" s="99">
        <v>43956</v>
      </c>
      <c r="I500" s="99"/>
      <c r="J500" s="11"/>
      <c r="K500" s="11"/>
    </row>
    <row r="501" spans="1:11" x14ac:dyDescent="0.2">
      <c r="A501" s="79" t="s">
        <v>453</v>
      </c>
      <c r="B501" s="11">
        <v>501</v>
      </c>
      <c r="C501" s="11">
        <v>50107</v>
      </c>
      <c r="D501" s="79" t="s">
        <v>1438</v>
      </c>
      <c r="E501" s="79" t="s">
        <v>3074</v>
      </c>
      <c r="F501" s="79" t="s">
        <v>2643</v>
      </c>
      <c r="G501" s="11" t="str">
        <f t="shared" si="7"/>
        <v>1285100-Từ đầu đến cuối</v>
      </c>
      <c r="H501" s="99">
        <v>43956</v>
      </c>
      <c r="I501" s="99"/>
      <c r="J501" s="11"/>
      <c r="K501" s="11"/>
    </row>
    <row r="502" spans="1:11" x14ac:dyDescent="0.2">
      <c r="A502" s="79" t="s">
        <v>453</v>
      </c>
      <c r="B502" s="11">
        <v>501</v>
      </c>
      <c r="C502" s="11">
        <v>50107</v>
      </c>
      <c r="D502" s="79" t="s">
        <v>1439</v>
      </c>
      <c r="E502" s="79" t="s">
        <v>3075</v>
      </c>
      <c r="F502" s="79" t="s">
        <v>2643</v>
      </c>
      <c r="G502" s="11" t="str">
        <f t="shared" si="7"/>
        <v>1286100-Từ đầu đến cuối</v>
      </c>
      <c r="H502" s="99">
        <v>43956</v>
      </c>
      <c r="I502" s="99"/>
      <c r="J502" s="11"/>
      <c r="K502" s="11"/>
    </row>
    <row r="503" spans="1:11" x14ac:dyDescent="0.2">
      <c r="A503" s="79" t="s">
        <v>453</v>
      </c>
      <c r="B503" s="11">
        <v>501</v>
      </c>
      <c r="C503" s="11">
        <v>50107</v>
      </c>
      <c r="D503" s="79" t="s">
        <v>1440</v>
      </c>
      <c r="E503" s="79" t="s">
        <v>3076</v>
      </c>
      <c r="F503" s="79" t="s">
        <v>2643</v>
      </c>
      <c r="G503" s="11" t="str">
        <f t="shared" si="7"/>
        <v>1287100-Từ đầu đến cuối</v>
      </c>
      <c r="H503" s="99">
        <v>43956</v>
      </c>
      <c r="I503" s="99"/>
      <c r="J503" s="11"/>
      <c r="K503" s="11"/>
    </row>
    <row r="504" spans="1:11" x14ac:dyDescent="0.2">
      <c r="A504" s="79" t="s">
        <v>453</v>
      </c>
      <c r="B504" s="11">
        <v>501</v>
      </c>
      <c r="C504" s="11">
        <v>50107</v>
      </c>
      <c r="D504" s="79" t="s">
        <v>1442</v>
      </c>
      <c r="E504" s="79" t="s">
        <v>3077</v>
      </c>
      <c r="F504" s="79" t="s">
        <v>2673</v>
      </c>
      <c r="G504" s="11" t="str">
        <f t="shared" si="7"/>
        <v>1288100-Đoạn 5,5m</v>
      </c>
      <c r="H504" s="99">
        <v>43956</v>
      </c>
      <c r="I504" s="99"/>
      <c r="J504" s="11"/>
      <c r="K504" s="11"/>
    </row>
    <row r="505" spans="1:11" x14ac:dyDescent="0.2">
      <c r="A505" s="79" t="s">
        <v>453</v>
      </c>
      <c r="B505" s="11">
        <v>501</v>
      </c>
      <c r="C505" s="11">
        <v>50107</v>
      </c>
      <c r="D505" s="79" t="s">
        <v>1442</v>
      </c>
      <c r="E505" s="79" t="s">
        <v>3078</v>
      </c>
      <c r="F505" s="79" t="s">
        <v>3079</v>
      </c>
      <c r="G505" s="11" t="str">
        <f t="shared" si="7"/>
        <v>1288101-Đoạn 4,0m</v>
      </c>
      <c r="H505" s="99">
        <v>43956</v>
      </c>
      <c r="I505" s="99"/>
      <c r="J505" s="11"/>
      <c r="K505" s="11"/>
    </row>
    <row r="506" spans="1:11" x14ac:dyDescent="0.2">
      <c r="A506" s="79" t="s">
        <v>453</v>
      </c>
      <c r="B506" s="11">
        <v>501</v>
      </c>
      <c r="C506" s="11">
        <v>50107</v>
      </c>
      <c r="D506" s="79" t="s">
        <v>1444</v>
      </c>
      <c r="E506" s="79" t="s">
        <v>3080</v>
      </c>
      <c r="F506" s="79" t="s">
        <v>2643</v>
      </c>
      <c r="G506" s="11" t="str">
        <f t="shared" si="7"/>
        <v>1289100-Từ đầu đến cuối</v>
      </c>
      <c r="H506" s="99">
        <v>43956</v>
      </c>
      <c r="I506" s="99"/>
      <c r="J506" s="11"/>
      <c r="K506" s="11"/>
    </row>
    <row r="507" spans="1:11" x14ac:dyDescent="0.2">
      <c r="A507" s="79" t="s">
        <v>453</v>
      </c>
      <c r="B507" s="11">
        <v>501</v>
      </c>
      <c r="C507" s="11">
        <v>50107</v>
      </c>
      <c r="D507" s="79" t="s">
        <v>1446</v>
      </c>
      <c r="E507" s="79" t="s">
        <v>3081</v>
      </c>
      <c r="F507" s="79" t="s">
        <v>3082</v>
      </c>
      <c r="G507" s="11" t="str">
        <f t="shared" si="7"/>
        <v>12901-Lương Thúc Kỳ - từ: đầu - đến: cuối</v>
      </c>
      <c r="H507" s="99">
        <v>40909</v>
      </c>
      <c r="I507" s="99">
        <v>44561</v>
      </c>
      <c r="J507" s="11"/>
      <c r="K507" s="11"/>
    </row>
    <row r="508" spans="1:11" x14ac:dyDescent="0.2">
      <c r="A508" s="79" t="s">
        <v>453</v>
      </c>
      <c r="B508" s="11">
        <v>501</v>
      </c>
      <c r="C508" s="11">
        <v>50107</v>
      </c>
      <c r="D508" s="79" t="s">
        <v>1447</v>
      </c>
      <c r="E508" s="79" t="s">
        <v>3083</v>
      </c>
      <c r="F508" s="79" t="s">
        <v>2643</v>
      </c>
      <c r="G508" s="11" t="str">
        <f t="shared" si="7"/>
        <v>1290100-Từ đầu đến cuối</v>
      </c>
      <c r="H508" s="99">
        <v>43956</v>
      </c>
      <c r="I508" s="99"/>
      <c r="J508" s="11"/>
      <c r="K508" s="11"/>
    </row>
    <row r="509" spans="1:11" x14ac:dyDescent="0.2">
      <c r="A509" s="79" t="s">
        <v>453</v>
      </c>
      <c r="B509" s="11">
        <v>501</v>
      </c>
      <c r="C509" s="11">
        <v>50107</v>
      </c>
      <c r="D509" s="79" t="s">
        <v>1449</v>
      </c>
      <c r="E509" s="79" t="s">
        <v>3084</v>
      </c>
      <c r="F509" s="79" t="s">
        <v>2643</v>
      </c>
      <c r="G509" s="11" t="str">
        <f t="shared" si="7"/>
        <v>1291100-Từ đầu đến cuối</v>
      </c>
      <c r="H509" s="99">
        <v>43956</v>
      </c>
      <c r="I509" s="99"/>
      <c r="J509" s="11"/>
      <c r="K509" s="11"/>
    </row>
    <row r="510" spans="1:11" x14ac:dyDescent="0.2">
      <c r="A510" s="79" t="s">
        <v>453</v>
      </c>
      <c r="B510" s="11">
        <v>501</v>
      </c>
      <c r="C510" s="11">
        <v>50107</v>
      </c>
      <c r="D510" s="79" t="s">
        <v>1451</v>
      </c>
      <c r="E510" s="79" t="s">
        <v>3085</v>
      </c>
      <c r="F510" s="79" t="s">
        <v>2643</v>
      </c>
      <c r="G510" s="11" t="str">
        <f t="shared" si="7"/>
        <v>1292100-Từ đầu đến cuối</v>
      </c>
      <c r="H510" s="99">
        <v>43956</v>
      </c>
      <c r="I510" s="99"/>
      <c r="J510" s="11"/>
      <c r="K510" s="11"/>
    </row>
    <row r="511" spans="1:11" x14ac:dyDescent="0.2">
      <c r="A511" s="79" t="s">
        <v>453</v>
      </c>
      <c r="B511" s="11">
        <v>501</v>
      </c>
      <c r="C511" s="11">
        <v>50107</v>
      </c>
      <c r="D511" s="79" t="s">
        <v>1453</v>
      </c>
      <c r="E511" s="79" t="s">
        <v>3086</v>
      </c>
      <c r="F511" s="79" t="s">
        <v>2643</v>
      </c>
      <c r="G511" s="11" t="str">
        <f t="shared" si="7"/>
        <v>1293100-Từ đầu đến cuối</v>
      </c>
      <c r="H511" s="99">
        <v>43956</v>
      </c>
      <c r="I511" s="99"/>
      <c r="J511" s="11"/>
      <c r="K511" s="11"/>
    </row>
    <row r="512" spans="1:11" x14ac:dyDescent="0.2">
      <c r="A512" s="79" t="s">
        <v>453</v>
      </c>
      <c r="B512" s="11">
        <v>501</v>
      </c>
      <c r="C512" s="11">
        <v>50107</v>
      </c>
      <c r="D512" s="79" t="s">
        <v>1455</v>
      </c>
      <c r="E512" s="79" t="s">
        <v>3087</v>
      </c>
      <c r="F512" s="79" t="s">
        <v>2643</v>
      </c>
      <c r="G512" s="11" t="str">
        <f t="shared" si="7"/>
        <v>1294100-Từ đầu đến cuối</v>
      </c>
      <c r="H512" s="99">
        <v>43956</v>
      </c>
      <c r="I512" s="99"/>
      <c r="J512" s="11"/>
      <c r="K512" s="11"/>
    </row>
    <row r="513" spans="1:11" x14ac:dyDescent="0.2">
      <c r="A513" s="79" t="s">
        <v>453</v>
      </c>
      <c r="B513" s="11">
        <v>501</v>
      </c>
      <c r="C513" s="11">
        <v>50107</v>
      </c>
      <c r="D513" s="79" t="s">
        <v>1457</v>
      </c>
      <c r="E513" s="79" t="s">
        <v>3088</v>
      </c>
      <c r="F513" s="79" t="s">
        <v>3089</v>
      </c>
      <c r="G513" s="11" t="str">
        <f t="shared" si="7"/>
        <v>1295100-Đoạn 4m</v>
      </c>
      <c r="H513" s="99">
        <v>43956</v>
      </c>
      <c r="I513" s="99"/>
      <c r="J513" s="11"/>
      <c r="K513" s="11"/>
    </row>
    <row r="514" spans="1:11" x14ac:dyDescent="0.2">
      <c r="A514" s="79" t="s">
        <v>453</v>
      </c>
      <c r="B514" s="11">
        <v>501</v>
      </c>
      <c r="C514" s="11">
        <v>50107</v>
      </c>
      <c r="D514" s="79" t="s">
        <v>1457</v>
      </c>
      <c r="E514" s="79" t="s">
        <v>3090</v>
      </c>
      <c r="F514" s="79" t="s">
        <v>3091</v>
      </c>
      <c r="G514" s="11" t="str">
        <f t="shared" ref="G514:G577" si="8">E514&amp;"-"&amp;F514</f>
        <v>1295101-Đoạn nối tiếp đường Mỹ Đa Đông 8 chưa đặt tên</v>
      </c>
      <c r="H514" s="99">
        <v>43956</v>
      </c>
      <c r="I514" s="99"/>
      <c r="J514" s="11"/>
      <c r="K514" s="11"/>
    </row>
    <row r="515" spans="1:11" x14ac:dyDescent="0.2">
      <c r="A515" s="79" t="s">
        <v>453</v>
      </c>
      <c r="B515" s="11">
        <v>501</v>
      </c>
      <c r="C515" s="11">
        <v>50107</v>
      </c>
      <c r="D515" s="79" t="s">
        <v>1457</v>
      </c>
      <c r="E515" s="79" t="s">
        <v>3092</v>
      </c>
      <c r="F515" s="79" t="s">
        <v>2643</v>
      </c>
      <c r="G515" s="11" t="str">
        <f t="shared" si="8"/>
        <v>1295102-Từ đầu đến cuối</v>
      </c>
      <c r="H515" s="99">
        <v>43956</v>
      </c>
      <c r="I515" s="99">
        <v>43956</v>
      </c>
      <c r="J515" s="11"/>
      <c r="K515" s="11"/>
    </row>
    <row r="516" spans="1:11" x14ac:dyDescent="0.2">
      <c r="A516" s="79" t="s">
        <v>453</v>
      </c>
      <c r="B516" s="11">
        <v>501</v>
      </c>
      <c r="C516" s="11">
        <v>50107</v>
      </c>
      <c r="D516" s="79" t="s">
        <v>1459</v>
      </c>
      <c r="E516" s="79" t="s">
        <v>3093</v>
      </c>
      <c r="F516" s="79" t="s">
        <v>2643</v>
      </c>
      <c r="G516" s="11" t="str">
        <f t="shared" si="8"/>
        <v>1296100-Từ đầu đến cuối</v>
      </c>
      <c r="H516" s="99">
        <v>43956</v>
      </c>
      <c r="I516" s="99"/>
      <c r="J516" s="11"/>
      <c r="K516" s="11"/>
    </row>
    <row r="517" spans="1:11" x14ac:dyDescent="0.2">
      <c r="A517" s="79" t="s">
        <v>453</v>
      </c>
      <c r="B517" s="11">
        <v>501</v>
      </c>
      <c r="C517" s="11">
        <v>50107</v>
      </c>
      <c r="D517" s="79" t="s">
        <v>1461</v>
      </c>
      <c r="E517" s="79" t="s">
        <v>3094</v>
      </c>
      <c r="F517" s="79" t="s">
        <v>2643</v>
      </c>
      <c r="G517" s="11" t="str">
        <f t="shared" si="8"/>
        <v>1297100-Từ đầu đến cuối</v>
      </c>
      <c r="H517" s="99">
        <v>43956</v>
      </c>
      <c r="I517" s="99"/>
      <c r="J517" s="11"/>
      <c r="K517" s="11"/>
    </row>
    <row r="518" spans="1:11" x14ac:dyDescent="0.2">
      <c r="A518" s="79" t="s">
        <v>453</v>
      </c>
      <c r="B518" s="11">
        <v>501</v>
      </c>
      <c r="C518" s="11">
        <v>50107</v>
      </c>
      <c r="D518" s="79" t="s">
        <v>1463</v>
      </c>
      <c r="E518" s="79" t="s">
        <v>3095</v>
      </c>
      <c r="F518" s="79" t="s">
        <v>2643</v>
      </c>
      <c r="G518" s="11" t="str">
        <f t="shared" si="8"/>
        <v>1298100-Từ đầu đến cuối</v>
      </c>
      <c r="H518" s="99">
        <v>43956</v>
      </c>
      <c r="I518" s="99"/>
      <c r="J518" s="11"/>
      <c r="K518" s="11"/>
    </row>
    <row r="519" spans="1:11" x14ac:dyDescent="0.2">
      <c r="A519" s="79" t="s">
        <v>453</v>
      </c>
      <c r="B519" s="11">
        <v>501</v>
      </c>
      <c r="C519" s="11">
        <v>50107</v>
      </c>
      <c r="D519" s="79" t="s">
        <v>1465</v>
      </c>
      <c r="E519" s="79" t="s">
        <v>3096</v>
      </c>
      <c r="F519" s="79" t="s">
        <v>2643</v>
      </c>
      <c r="G519" s="11" t="str">
        <f t="shared" si="8"/>
        <v>1299100-Từ đầu đến cuối</v>
      </c>
      <c r="H519" s="99">
        <v>43956</v>
      </c>
      <c r="I519" s="99"/>
      <c r="J519" s="11"/>
      <c r="K519" s="11"/>
    </row>
    <row r="520" spans="1:11" x14ac:dyDescent="0.2">
      <c r="A520" s="79" t="s">
        <v>453</v>
      </c>
      <c r="B520" s="11">
        <v>501</v>
      </c>
      <c r="C520" s="11">
        <v>50107</v>
      </c>
      <c r="D520" s="79" t="s">
        <v>1467</v>
      </c>
      <c r="E520" s="79" t="s">
        <v>3097</v>
      </c>
      <c r="F520" s="79" t="s">
        <v>3098</v>
      </c>
      <c r="G520" s="11" t="str">
        <f t="shared" si="8"/>
        <v>13001-Lưu Quang Vũ - từ: Trần Đại Nghĩa - đến: giáp Hòa Quý</v>
      </c>
      <c r="H520" s="99">
        <v>40909</v>
      </c>
      <c r="I520" s="99">
        <v>44561</v>
      </c>
      <c r="J520" s="11"/>
      <c r="K520" s="11"/>
    </row>
    <row r="521" spans="1:11" x14ac:dyDescent="0.2">
      <c r="A521" s="79" t="s">
        <v>453</v>
      </c>
      <c r="B521" s="11">
        <v>501</v>
      </c>
      <c r="C521" s="11">
        <v>50107</v>
      </c>
      <c r="D521" s="79" t="s">
        <v>1467</v>
      </c>
      <c r="E521" s="79" t="s">
        <v>3099</v>
      </c>
      <c r="F521" s="79" t="s">
        <v>3100</v>
      </c>
      <c r="G521" s="11" t="str">
        <f t="shared" si="8"/>
        <v>13002-Từ đầu đến cuối (đường Cai Lanh cũ)</v>
      </c>
      <c r="H521" s="99"/>
      <c r="I521" s="99">
        <v>44561</v>
      </c>
      <c r="J521" s="11"/>
      <c r="K521" s="11"/>
    </row>
    <row r="522" spans="1:11" x14ac:dyDescent="0.2">
      <c r="A522" s="79" t="s">
        <v>453</v>
      </c>
      <c r="B522" s="11">
        <v>501</v>
      </c>
      <c r="C522" s="11">
        <v>50107</v>
      </c>
      <c r="D522" s="79" t="s">
        <v>1469</v>
      </c>
      <c r="E522" s="79" t="s">
        <v>3101</v>
      </c>
      <c r="F522" s="79" t="s">
        <v>2643</v>
      </c>
      <c r="G522" s="11" t="str">
        <f t="shared" si="8"/>
        <v>1300100-Từ đầu đến cuối</v>
      </c>
      <c r="H522" s="99">
        <v>43956</v>
      </c>
      <c r="I522" s="99"/>
      <c r="J522" s="11"/>
      <c r="K522" s="11"/>
    </row>
    <row r="523" spans="1:11" x14ac:dyDescent="0.2">
      <c r="A523" s="79" t="s">
        <v>453</v>
      </c>
      <c r="B523" s="11">
        <v>501</v>
      </c>
      <c r="C523" s="11">
        <v>50107</v>
      </c>
      <c r="D523" s="79" t="s">
        <v>1471</v>
      </c>
      <c r="E523" s="79" t="s">
        <v>3102</v>
      </c>
      <c r="F523" s="79" t="s">
        <v>2643</v>
      </c>
      <c r="G523" s="11" t="str">
        <f t="shared" si="8"/>
        <v>1301100-Từ đầu đến cuối</v>
      </c>
      <c r="H523" s="99">
        <v>43956</v>
      </c>
      <c r="I523" s="99"/>
      <c r="J523" s="11"/>
      <c r="K523" s="11"/>
    </row>
    <row r="524" spans="1:11" x14ac:dyDescent="0.2">
      <c r="A524" s="79" t="s">
        <v>453</v>
      </c>
      <c r="B524" s="11">
        <v>501</v>
      </c>
      <c r="C524" s="11">
        <v>50107</v>
      </c>
      <c r="D524" s="79" t="s">
        <v>1473</v>
      </c>
      <c r="E524" s="79" t="s">
        <v>3103</v>
      </c>
      <c r="F524" s="79" t="s">
        <v>2643</v>
      </c>
      <c r="G524" s="11" t="str">
        <f t="shared" si="8"/>
        <v>1302100-Từ đầu đến cuối</v>
      </c>
      <c r="H524" s="99">
        <v>43956</v>
      </c>
      <c r="I524" s="99"/>
      <c r="J524" s="11"/>
      <c r="K524" s="11"/>
    </row>
    <row r="525" spans="1:11" x14ac:dyDescent="0.2">
      <c r="A525" s="79" t="s">
        <v>453</v>
      </c>
      <c r="B525" s="11">
        <v>501</v>
      </c>
      <c r="C525" s="11">
        <v>50107</v>
      </c>
      <c r="D525" s="79" t="s">
        <v>1475</v>
      </c>
      <c r="E525" s="79" t="s">
        <v>3104</v>
      </c>
      <c r="F525" s="79" t="s">
        <v>2643</v>
      </c>
      <c r="G525" s="11" t="str">
        <f t="shared" si="8"/>
        <v>1303100-Từ đầu đến cuối</v>
      </c>
      <c r="H525" s="99">
        <v>43956</v>
      </c>
      <c r="I525" s="99"/>
      <c r="J525" s="11"/>
      <c r="K525" s="11"/>
    </row>
    <row r="526" spans="1:11" x14ac:dyDescent="0.2">
      <c r="A526" s="79" t="s">
        <v>453</v>
      </c>
      <c r="B526" s="11">
        <v>501</v>
      </c>
      <c r="C526" s="11">
        <v>50107</v>
      </c>
      <c r="D526" s="79" t="s">
        <v>1477</v>
      </c>
      <c r="E526" s="79" t="s">
        <v>3105</v>
      </c>
      <c r="F526" s="79" t="s">
        <v>2643</v>
      </c>
      <c r="G526" s="11" t="str">
        <f t="shared" si="8"/>
        <v>1304100-Từ đầu đến cuối</v>
      </c>
      <c r="H526" s="99">
        <v>43956</v>
      </c>
      <c r="I526" s="99"/>
      <c r="J526" s="11"/>
      <c r="K526" s="11"/>
    </row>
    <row r="527" spans="1:11" x14ac:dyDescent="0.2">
      <c r="A527" s="79" t="s">
        <v>453</v>
      </c>
      <c r="B527" s="11">
        <v>501</v>
      </c>
      <c r="C527" s="11">
        <v>50107</v>
      </c>
      <c r="D527" s="79" t="s">
        <v>1479</v>
      </c>
      <c r="E527" s="79" t="s">
        <v>3106</v>
      </c>
      <c r="F527" s="79" t="s">
        <v>2643</v>
      </c>
      <c r="G527" s="11" t="str">
        <f t="shared" si="8"/>
        <v>1305100-Từ đầu đến cuối</v>
      </c>
      <c r="H527" s="99">
        <v>43956</v>
      </c>
      <c r="I527" s="99"/>
      <c r="J527" s="11"/>
      <c r="K527" s="11"/>
    </row>
    <row r="528" spans="1:11" x14ac:dyDescent="0.2">
      <c r="A528" s="79" t="s">
        <v>453</v>
      </c>
      <c r="B528" s="11">
        <v>501</v>
      </c>
      <c r="C528" s="11">
        <v>50107</v>
      </c>
      <c r="D528" s="79" t="s">
        <v>1481</v>
      </c>
      <c r="E528" s="79" t="s">
        <v>3107</v>
      </c>
      <c r="F528" s="79" t="s">
        <v>2643</v>
      </c>
      <c r="G528" s="11" t="str">
        <f t="shared" si="8"/>
        <v>1306100-Từ đầu đến cuối</v>
      </c>
      <c r="H528" s="99">
        <v>43956</v>
      </c>
      <c r="I528" s="99"/>
      <c r="J528" s="11"/>
      <c r="K528" s="11"/>
    </row>
    <row r="529" spans="1:11" x14ac:dyDescent="0.2">
      <c r="A529" s="79" t="s">
        <v>453</v>
      </c>
      <c r="B529" s="11">
        <v>501</v>
      </c>
      <c r="C529" s="11">
        <v>50107</v>
      </c>
      <c r="D529" s="79" t="s">
        <v>1483</v>
      </c>
      <c r="E529" s="79" t="s">
        <v>3108</v>
      </c>
      <c r="F529" s="79" t="s">
        <v>2643</v>
      </c>
      <c r="G529" s="11" t="str">
        <f t="shared" si="8"/>
        <v>1307100-Từ đầu đến cuối</v>
      </c>
      <c r="H529" s="99">
        <v>43956</v>
      </c>
      <c r="I529" s="99"/>
      <c r="J529" s="11"/>
      <c r="K529" s="11"/>
    </row>
    <row r="530" spans="1:11" x14ac:dyDescent="0.2">
      <c r="A530" s="79" t="s">
        <v>453</v>
      </c>
      <c r="B530" s="11">
        <v>501</v>
      </c>
      <c r="C530" s="11">
        <v>50107</v>
      </c>
      <c r="D530" s="79" t="s">
        <v>1485</v>
      </c>
      <c r="E530" s="79" t="s">
        <v>3109</v>
      </c>
      <c r="F530" s="79" t="s">
        <v>2643</v>
      </c>
      <c r="G530" s="11" t="str">
        <f t="shared" si="8"/>
        <v>1308100-Từ đầu đến cuối</v>
      </c>
      <c r="H530" s="99">
        <v>43956</v>
      </c>
      <c r="I530" s="99"/>
      <c r="J530" s="11"/>
      <c r="K530" s="11"/>
    </row>
    <row r="531" spans="1:11" x14ac:dyDescent="0.2">
      <c r="A531" s="79" t="s">
        <v>453</v>
      </c>
      <c r="B531" s="11">
        <v>501</v>
      </c>
      <c r="C531" s="11">
        <v>50107</v>
      </c>
      <c r="D531" s="79" t="s">
        <v>1487</v>
      </c>
      <c r="E531" s="79" t="s">
        <v>3110</v>
      </c>
      <c r="F531" s="79" t="s">
        <v>3111</v>
      </c>
      <c r="G531" s="11" t="str">
        <f t="shared" si="8"/>
        <v>1309100-Đoạn từ đường An Nông đến cầu Hòa Phước</v>
      </c>
      <c r="H531" s="99">
        <v>43956</v>
      </c>
      <c r="I531" s="99"/>
      <c r="J531" s="11"/>
      <c r="K531" s="11"/>
    </row>
    <row r="532" spans="1:11" x14ac:dyDescent="0.2">
      <c r="A532" s="79" t="s">
        <v>453</v>
      </c>
      <c r="B532" s="11">
        <v>501</v>
      </c>
      <c r="C532" s="11">
        <v>50107</v>
      </c>
      <c r="D532" s="79" t="s">
        <v>1489</v>
      </c>
      <c r="E532" s="79" t="s">
        <v>3112</v>
      </c>
      <c r="F532" s="79" t="s">
        <v>3113</v>
      </c>
      <c r="G532" s="11" t="str">
        <f t="shared" si="8"/>
        <v>13101-Mai Đăng Chơn - từ: Trần Đại Nghĩa - đến: hết KDC phố chợ Hòa Hải mở rộng</v>
      </c>
      <c r="H532" s="99">
        <v>40909</v>
      </c>
      <c r="I532" s="99">
        <v>44561</v>
      </c>
      <c r="J532" s="11"/>
      <c r="K532" s="11"/>
    </row>
    <row r="533" spans="1:11" x14ac:dyDescent="0.2">
      <c r="A533" s="79" t="s">
        <v>453</v>
      </c>
      <c r="B533" s="11">
        <v>501</v>
      </c>
      <c r="C533" s="11">
        <v>50107</v>
      </c>
      <c r="D533" s="79" t="s">
        <v>1489</v>
      </c>
      <c r="E533" s="79" t="s">
        <v>3114</v>
      </c>
      <c r="F533" s="79" t="s">
        <v>3115</v>
      </c>
      <c r="G533" s="11" t="str">
        <f t="shared" si="8"/>
        <v>13102-Mai Đăng Chơn - từ: Đoạn còn Lại - đến: giáp Hòa Quý</v>
      </c>
      <c r="H533" s="99">
        <v>40909</v>
      </c>
      <c r="I533" s="99">
        <v>44561</v>
      </c>
      <c r="J533" s="11"/>
      <c r="K533" s="11"/>
    </row>
    <row r="534" spans="1:11" x14ac:dyDescent="0.2">
      <c r="A534" s="79" t="s">
        <v>453</v>
      </c>
      <c r="B534" s="11">
        <v>501</v>
      </c>
      <c r="C534" s="11">
        <v>50107</v>
      </c>
      <c r="D534" s="79" t="s">
        <v>1489</v>
      </c>
      <c r="E534" s="79" t="s">
        <v>3116</v>
      </c>
      <c r="F534" s="79" t="s">
        <v>3117</v>
      </c>
      <c r="G534" s="11" t="str">
        <f t="shared" si="8"/>
        <v>13103- - Đoạn từ Trần Đại Nghĩa đến Trường THCS Nguyễn Bỉnh Khiêm</v>
      </c>
      <c r="H534" s="99"/>
      <c r="I534" s="99">
        <v>44561</v>
      </c>
      <c r="J534" s="11"/>
      <c r="K534" s="11"/>
    </row>
    <row r="535" spans="1:11" x14ac:dyDescent="0.2">
      <c r="A535" s="79" t="s">
        <v>453</v>
      </c>
      <c r="B535" s="11">
        <v>501</v>
      </c>
      <c r="C535" s="11">
        <v>50107</v>
      </c>
      <c r="D535" s="79" t="s">
        <v>1489</v>
      </c>
      <c r="E535" s="79" t="s">
        <v>3118</v>
      </c>
      <c r="F535" s="79" t="s">
        <v>3119</v>
      </c>
      <c r="G535" s="11" t="str">
        <f t="shared" si="8"/>
        <v>13104- - Đoạn từ Trường THCS Nguyễn Bỉnh Khiêm đến Nam Kỳ Khởi Nghĩa</v>
      </c>
      <c r="H535" s="99"/>
      <c r="I535" s="99">
        <v>44561</v>
      </c>
      <c r="J535" s="11"/>
      <c r="K535" s="11"/>
    </row>
    <row r="536" spans="1:11" x14ac:dyDescent="0.2">
      <c r="A536" s="79" t="s">
        <v>453</v>
      </c>
      <c r="B536" s="11">
        <v>501</v>
      </c>
      <c r="C536" s="11">
        <v>50107</v>
      </c>
      <c r="D536" s="79" t="s">
        <v>1489</v>
      </c>
      <c r="E536" s="79" t="s">
        <v>3120</v>
      </c>
      <c r="F536" s="79" t="s">
        <v>3121</v>
      </c>
      <c r="G536" s="11" t="str">
        <f t="shared" si="8"/>
        <v>13105- - Đoạn từ Nam Kỳ Khởi Nghĩa đến giáp Quảng Nam</v>
      </c>
      <c r="H536" s="99"/>
      <c r="I536" s="99">
        <v>44561</v>
      </c>
      <c r="J536" s="11"/>
      <c r="K536" s="11"/>
    </row>
    <row r="537" spans="1:11" x14ac:dyDescent="0.2">
      <c r="A537" s="79" t="s">
        <v>453</v>
      </c>
      <c r="B537" s="11">
        <v>501</v>
      </c>
      <c r="C537" s="11">
        <v>50107</v>
      </c>
      <c r="D537" s="79" t="s">
        <v>1490</v>
      </c>
      <c r="E537" s="79" t="s">
        <v>3122</v>
      </c>
      <c r="F537" s="79" t="s">
        <v>2643</v>
      </c>
      <c r="G537" s="11" t="str">
        <f t="shared" si="8"/>
        <v>1310100-Từ đầu đến cuối</v>
      </c>
      <c r="H537" s="99">
        <v>43956</v>
      </c>
      <c r="I537" s="99"/>
      <c r="J537" s="11"/>
      <c r="K537" s="11"/>
    </row>
    <row r="538" spans="1:11" x14ac:dyDescent="0.2">
      <c r="A538" s="79" t="s">
        <v>453</v>
      </c>
      <c r="B538" s="11">
        <v>501</v>
      </c>
      <c r="C538" s="11">
        <v>50107</v>
      </c>
      <c r="D538" s="79" t="s">
        <v>1492</v>
      </c>
      <c r="E538" s="79" t="s">
        <v>3123</v>
      </c>
      <c r="F538" s="79" t="s">
        <v>2643</v>
      </c>
      <c r="G538" s="11" t="str">
        <f t="shared" si="8"/>
        <v>1311100-Từ đầu đến cuối</v>
      </c>
      <c r="H538" s="99">
        <v>43956</v>
      </c>
      <c r="I538" s="99"/>
      <c r="J538" s="11"/>
      <c r="K538" s="11"/>
    </row>
    <row r="539" spans="1:11" x14ac:dyDescent="0.2">
      <c r="A539" s="79" t="s">
        <v>453</v>
      </c>
      <c r="B539" s="11">
        <v>501</v>
      </c>
      <c r="C539" s="11">
        <v>50107</v>
      </c>
      <c r="D539" s="79" t="s">
        <v>1494</v>
      </c>
      <c r="E539" s="79" t="s">
        <v>3124</v>
      </c>
      <c r="F539" s="79" t="s">
        <v>2643</v>
      </c>
      <c r="G539" s="11" t="str">
        <f t="shared" si="8"/>
        <v>1312100-Từ đầu đến cuối</v>
      </c>
      <c r="H539" s="99">
        <v>43956</v>
      </c>
      <c r="I539" s="99"/>
      <c r="J539" s="11"/>
      <c r="K539" s="11"/>
    </row>
    <row r="540" spans="1:11" x14ac:dyDescent="0.2">
      <c r="A540" s="79" t="s">
        <v>453</v>
      </c>
      <c r="B540" s="11">
        <v>501</v>
      </c>
      <c r="C540" s="11">
        <v>50107</v>
      </c>
      <c r="D540" s="79" t="s">
        <v>1496</v>
      </c>
      <c r="E540" s="79" t="s">
        <v>3125</v>
      </c>
      <c r="F540" s="79" t="s">
        <v>2643</v>
      </c>
      <c r="G540" s="11" t="str">
        <f t="shared" si="8"/>
        <v>1313100-Từ đầu đến cuối</v>
      </c>
      <c r="H540" s="99">
        <v>43956</v>
      </c>
      <c r="I540" s="99"/>
      <c r="J540" s="11"/>
      <c r="K540" s="11"/>
    </row>
    <row r="541" spans="1:11" x14ac:dyDescent="0.2">
      <c r="A541" s="79" t="s">
        <v>453</v>
      </c>
      <c r="B541" s="11">
        <v>501</v>
      </c>
      <c r="C541" s="11">
        <v>50107</v>
      </c>
      <c r="D541" s="79" t="s">
        <v>1498</v>
      </c>
      <c r="E541" s="79" t="s">
        <v>3126</v>
      </c>
      <c r="F541" s="79" t="s">
        <v>2643</v>
      </c>
      <c r="G541" s="11" t="str">
        <f t="shared" si="8"/>
        <v>1314100-Từ đầu đến cuối</v>
      </c>
      <c r="H541" s="99">
        <v>43956</v>
      </c>
      <c r="I541" s="99"/>
      <c r="J541" s="11"/>
      <c r="K541" s="11"/>
    </row>
    <row r="542" spans="1:11" x14ac:dyDescent="0.2">
      <c r="A542" s="79" t="s">
        <v>453</v>
      </c>
      <c r="B542" s="11">
        <v>501</v>
      </c>
      <c r="C542" s="11">
        <v>50107</v>
      </c>
      <c r="D542" s="79" t="s">
        <v>1500</v>
      </c>
      <c r="E542" s="79" t="s">
        <v>3127</v>
      </c>
      <c r="F542" s="79" t="s">
        <v>2643</v>
      </c>
      <c r="G542" s="11" t="str">
        <f t="shared" si="8"/>
        <v>1315100-Từ đầu đến cuối</v>
      </c>
      <c r="H542" s="99">
        <v>43956</v>
      </c>
      <c r="I542" s="99"/>
      <c r="J542" s="11"/>
      <c r="K542" s="11"/>
    </row>
    <row r="543" spans="1:11" x14ac:dyDescent="0.2">
      <c r="A543" s="79" t="s">
        <v>453</v>
      </c>
      <c r="B543" s="11">
        <v>501</v>
      </c>
      <c r="C543" s="11">
        <v>50107</v>
      </c>
      <c r="D543" s="79" t="s">
        <v>1502</v>
      </c>
      <c r="E543" s="79" t="s">
        <v>3128</v>
      </c>
      <c r="F543" s="79" t="s">
        <v>2643</v>
      </c>
      <c r="G543" s="11" t="str">
        <f t="shared" si="8"/>
        <v>1316100-Từ đầu đến cuối</v>
      </c>
      <c r="H543" s="99">
        <v>43956</v>
      </c>
      <c r="I543" s="99"/>
      <c r="J543" s="11"/>
      <c r="K543" s="11"/>
    </row>
    <row r="544" spans="1:11" x14ac:dyDescent="0.2">
      <c r="A544" s="79" t="s">
        <v>453</v>
      </c>
      <c r="B544" s="11">
        <v>501</v>
      </c>
      <c r="C544" s="11">
        <v>50107</v>
      </c>
      <c r="D544" s="79" t="s">
        <v>1504</v>
      </c>
      <c r="E544" s="79" t="s">
        <v>3129</v>
      </c>
      <c r="F544" s="79" t="s">
        <v>2643</v>
      </c>
      <c r="G544" s="11" t="str">
        <f t="shared" si="8"/>
        <v>1317100-Từ đầu đến cuối</v>
      </c>
      <c r="H544" s="99">
        <v>43956</v>
      </c>
      <c r="I544" s="99"/>
      <c r="J544" s="11"/>
      <c r="K544" s="11"/>
    </row>
    <row r="545" spans="1:11" x14ac:dyDescent="0.2">
      <c r="A545" s="79" t="s">
        <v>453</v>
      </c>
      <c r="B545" s="11">
        <v>501</v>
      </c>
      <c r="C545" s="11">
        <v>50107</v>
      </c>
      <c r="D545" s="79" t="s">
        <v>1506</v>
      </c>
      <c r="E545" s="79" t="s">
        <v>3130</v>
      </c>
      <c r="F545" s="79" t="s">
        <v>2643</v>
      </c>
      <c r="G545" s="11" t="str">
        <f t="shared" si="8"/>
        <v>1318100-Từ đầu đến cuối</v>
      </c>
      <c r="H545" s="99">
        <v>43956</v>
      </c>
      <c r="I545" s="99"/>
      <c r="J545" s="11"/>
      <c r="K545" s="11"/>
    </row>
    <row r="546" spans="1:11" x14ac:dyDescent="0.2">
      <c r="A546" s="79" t="s">
        <v>453</v>
      </c>
      <c r="B546" s="11">
        <v>501</v>
      </c>
      <c r="C546" s="11">
        <v>50107</v>
      </c>
      <c r="D546" s="79" t="s">
        <v>1508</v>
      </c>
      <c r="E546" s="79" t="s">
        <v>3131</v>
      </c>
      <c r="F546" s="79" t="s">
        <v>2643</v>
      </c>
      <c r="G546" s="11" t="str">
        <f t="shared" si="8"/>
        <v>1319100-Từ đầu đến cuối</v>
      </c>
      <c r="H546" s="99">
        <v>43956</v>
      </c>
      <c r="I546" s="99"/>
      <c r="J546" s="11"/>
      <c r="K546" s="11"/>
    </row>
    <row r="547" spans="1:11" x14ac:dyDescent="0.2">
      <c r="A547" s="79" t="s">
        <v>453</v>
      </c>
      <c r="B547" s="11">
        <v>501</v>
      </c>
      <c r="C547" s="11">
        <v>50107</v>
      </c>
      <c r="D547" s="79" t="s">
        <v>1510</v>
      </c>
      <c r="E547" s="79" t="s">
        <v>3132</v>
      </c>
      <c r="F547" s="79" t="s">
        <v>3133</v>
      </c>
      <c r="G547" s="11" t="str">
        <f t="shared" si="8"/>
        <v>13201-Nam Thành - từ: đầu - đến: cuối</v>
      </c>
      <c r="H547" s="99">
        <v>40909</v>
      </c>
      <c r="I547" s="99">
        <v>44561</v>
      </c>
      <c r="J547" s="11"/>
      <c r="K547" s="11"/>
    </row>
    <row r="548" spans="1:11" x14ac:dyDescent="0.2">
      <c r="A548" s="79" t="s">
        <v>453</v>
      </c>
      <c r="B548" s="11">
        <v>501</v>
      </c>
      <c r="C548" s="11">
        <v>50107</v>
      </c>
      <c r="D548" s="79" t="s">
        <v>1511</v>
      </c>
      <c r="E548" s="79" t="s">
        <v>3134</v>
      </c>
      <c r="F548" s="79" t="s">
        <v>2643</v>
      </c>
      <c r="G548" s="11" t="str">
        <f t="shared" si="8"/>
        <v>1320100-Từ đầu đến cuối</v>
      </c>
      <c r="H548" s="99">
        <v>43956</v>
      </c>
      <c r="I548" s="99"/>
      <c r="J548" s="11"/>
      <c r="K548" s="11"/>
    </row>
    <row r="549" spans="1:11" x14ac:dyDescent="0.2">
      <c r="A549" s="79" t="s">
        <v>453</v>
      </c>
      <c r="B549" s="11">
        <v>501</v>
      </c>
      <c r="C549" s="11">
        <v>50107</v>
      </c>
      <c r="D549" s="79" t="s">
        <v>1513</v>
      </c>
      <c r="E549" s="79" t="s">
        <v>3135</v>
      </c>
      <c r="F549" s="79" t="s">
        <v>3136</v>
      </c>
      <c r="G549" s="11" t="str">
        <f t="shared" si="8"/>
        <v>1321100-Đoạn từ Võ Nguyên Giáp đến đường Lê Quang Đạo</v>
      </c>
      <c r="H549" s="99">
        <v>43956</v>
      </c>
      <c r="I549" s="99"/>
      <c r="J549" s="11"/>
      <c r="K549" s="11"/>
    </row>
    <row r="550" spans="1:11" x14ac:dyDescent="0.2">
      <c r="A550" s="79" t="s">
        <v>453</v>
      </c>
      <c r="B550" s="11">
        <v>501</v>
      </c>
      <c r="C550" s="11">
        <v>50107</v>
      </c>
      <c r="D550" s="79" t="s">
        <v>1513</v>
      </c>
      <c r="E550" s="79" t="s">
        <v>3137</v>
      </c>
      <c r="F550" s="79" t="s">
        <v>2915</v>
      </c>
      <c r="G550" s="11" t="str">
        <f t="shared" si="8"/>
        <v>1321101-Đoạn từ Lê Quang Đạo đến đường quy hoạch 15m</v>
      </c>
      <c r="H550" s="99">
        <v>43956</v>
      </c>
      <c r="I550" s="99"/>
      <c r="J550" s="11"/>
      <c r="K550" s="11"/>
    </row>
    <row r="551" spans="1:11" x14ac:dyDescent="0.2">
      <c r="A551" s="79" t="s">
        <v>453</v>
      </c>
      <c r="B551" s="11">
        <v>501</v>
      </c>
      <c r="C551" s="11">
        <v>50107</v>
      </c>
      <c r="D551" s="79" t="s">
        <v>1513</v>
      </c>
      <c r="E551" s="79" t="s">
        <v>3138</v>
      </c>
      <c r="F551" s="79" t="s">
        <v>3139</v>
      </c>
      <c r="G551" s="11" t="str">
        <f t="shared" si="8"/>
        <v>1321102-Đoạn từ đường quy hoạch 15m đến đường Châu Thị Vĩnh Tế</v>
      </c>
      <c r="H551" s="99">
        <v>43956</v>
      </c>
      <c r="I551" s="99"/>
      <c r="J551" s="11"/>
      <c r="K551" s="11"/>
    </row>
    <row r="552" spans="1:11" x14ac:dyDescent="0.2">
      <c r="A552" s="79" t="s">
        <v>453</v>
      </c>
      <c r="B552" s="11">
        <v>501</v>
      </c>
      <c r="C552" s="11">
        <v>50107</v>
      </c>
      <c r="D552" s="79" t="s">
        <v>1514</v>
      </c>
      <c r="E552" s="79" t="s">
        <v>3140</v>
      </c>
      <c r="F552" s="79" t="s">
        <v>2643</v>
      </c>
      <c r="G552" s="11" t="str">
        <f t="shared" si="8"/>
        <v>1322100-Từ đầu đến cuối</v>
      </c>
      <c r="H552" s="99">
        <v>43956</v>
      </c>
      <c r="I552" s="99"/>
      <c r="J552" s="11"/>
      <c r="K552" s="11"/>
    </row>
    <row r="553" spans="1:11" x14ac:dyDescent="0.2">
      <c r="A553" s="79" t="s">
        <v>453</v>
      </c>
      <c r="B553" s="11">
        <v>501</v>
      </c>
      <c r="C553" s="11">
        <v>50107</v>
      </c>
      <c r="D553" s="79" t="s">
        <v>1516</v>
      </c>
      <c r="E553" s="79" t="s">
        <v>3141</v>
      </c>
      <c r="F553" s="79" t="s">
        <v>2643</v>
      </c>
      <c r="G553" s="11" t="str">
        <f t="shared" si="8"/>
        <v>1323100-Từ đầu đến cuối</v>
      </c>
      <c r="H553" s="99">
        <v>43956</v>
      </c>
      <c r="I553" s="99"/>
      <c r="J553" s="11"/>
      <c r="K553" s="11"/>
    </row>
    <row r="554" spans="1:11" x14ac:dyDescent="0.2">
      <c r="A554" s="79" t="s">
        <v>453</v>
      </c>
      <c r="B554" s="11">
        <v>501</v>
      </c>
      <c r="C554" s="11">
        <v>50107</v>
      </c>
      <c r="D554" s="79" t="s">
        <v>1517</v>
      </c>
      <c r="E554" s="79" t="s">
        <v>3142</v>
      </c>
      <c r="F554" s="79" t="s">
        <v>2675</v>
      </c>
      <c r="G554" s="11" t="str">
        <f t="shared" si="8"/>
        <v>1324100-Đoạn 7,5m</v>
      </c>
      <c r="H554" s="99">
        <v>43956</v>
      </c>
      <c r="I554" s="99"/>
      <c r="J554" s="11"/>
      <c r="K554" s="11"/>
    </row>
    <row r="555" spans="1:11" x14ac:dyDescent="0.2">
      <c r="A555" s="79" t="s">
        <v>453</v>
      </c>
      <c r="B555" s="11">
        <v>501</v>
      </c>
      <c r="C555" s="11">
        <v>50107</v>
      </c>
      <c r="D555" s="79" t="s">
        <v>1517</v>
      </c>
      <c r="E555" s="79" t="s">
        <v>3143</v>
      </c>
      <c r="F555" s="79" t="s">
        <v>3079</v>
      </c>
      <c r="G555" s="11" t="str">
        <f t="shared" si="8"/>
        <v>1324101-Đoạn 4,0m</v>
      </c>
      <c r="H555" s="99">
        <v>43956</v>
      </c>
      <c r="I555" s="99"/>
      <c r="J555" s="11"/>
      <c r="K555" s="11"/>
    </row>
    <row r="556" spans="1:11" x14ac:dyDescent="0.2">
      <c r="A556" s="79" t="s">
        <v>453</v>
      </c>
      <c r="B556" s="11">
        <v>501</v>
      </c>
      <c r="C556" s="11">
        <v>50107</v>
      </c>
      <c r="D556" s="79" t="s">
        <v>1519</v>
      </c>
      <c r="E556" s="79" t="s">
        <v>3144</v>
      </c>
      <c r="F556" s="79" t="s">
        <v>2643</v>
      </c>
      <c r="G556" s="11" t="str">
        <f t="shared" si="8"/>
        <v>1325100-Từ đầu đến cuối</v>
      </c>
      <c r="H556" s="99">
        <v>43956</v>
      </c>
      <c r="I556" s="99"/>
      <c r="J556" s="11"/>
      <c r="K556" s="11"/>
    </row>
    <row r="557" spans="1:11" x14ac:dyDescent="0.2">
      <c r="A557" s="79" t="s">
        <v>453</v>
      </c>
      <c r="B557" s="11">
        <v>501</v>
      </c>
      <c r="C557" s="11">
        <v>50107</v>
      </c>
      <c r="D557" s="79" t="s">
        <v>1521</v>
      </c>
      <c r="E557" s="79" t="s">
        <v>3145</v>
      </c>
      <c r="F557" s="79" t="s">
        <v>2643</v>
      </c>
      <c r="G557" s="11" t="str">
        <f t="shared" si="8"/>
        <v>1326100-Từ đầu đến cuối</v>
      </c>
      <c r="H557" s="99">
        <v>43956</v>
      </c>
      <c r="I557" s="99"/>
      <c r="J557" s="11"/>
      <c r="K557" s="11"/>
    </row>
    <row r="558" spans="1:11" x14ac:dyDescent="0.2">
      <c r="A558" s="79" t="s">
        <v>453</v>
      </c>
      <c r="B558" s="11">
        <v>501</v>
      </c>
      <c r="C558" s="11">
        <v>50107</v>
      </c>
      <c r="D558" s="79" t="s">
        <v>1523</v>
      </c>
      <c r="E558" s="79" t="s">
        <v>3146</v>
      </c>
      <c r="F558" s="79" t="s">
        <v>2643</v>
      </c>
      <c r="G558" s="11" t="str">
        <f t="shared" si="8"/>
        <v>1327100-Từ đầu đến cuối</v>
      </c>
      <c r="H558" s="99">
        <v>43956</v>
      </c>
      <c r="I558" s="99"/>
      <c r="J558" s="11"/>
      <c r="K558" s="11"/>
    </row>
    <row r="559" spans="1:11" x14ac:dyDescent="0.2">
      <c r="A559" s="79" t="s">
        <v>453</v>
      </c>
      <c r="B559" s="11">
        <v>501</v>
      </c>
      <c r="C559" s="11">
        <v>50107</v>
      </c>
      <c r="D559" s="79" t="s">
        <v>1525</v>
      </c>
      <c r="E559" s="79" t="s">
        <v>3147</v>
      </c>
      <c r="F559" s="79" t="s">
        <v>2643</v>
      </c>
      <c r="G559" s="11" t="str">
        <f t="shared" si="8"/>
        <v>1328100-Từ đầu đến cuối</v>
      </c>
      <c r="H559" s="99">
        <v>43956</v>
      </c>
      <c r="I559" s="99"/>
      <c r="J559" s="11"/>
      <c r="K559" s="11"/>
    </row>
    <row r="560" spans="1:11" x14ac:dyDescent="0.2">
      <c r="A560" s="79" t="s">
        <v>453</v>
      </c>
      <c r="B560" s="11">
        <v>501</v>
      </c>
      <c r="C560" s="11">
        <v>50107</v>
      </c>
      <c r="D560" s="79" t="s">
        <v>1527</v>
      </c>
      <c r="E560" s="79" t="s">
        <v>3148</v>
      </c>
      <c r="F560" s="79" t="s">
        <v>2643</v>
      </c>
      <c r="G560" s="11" t="str">
        <f t="shared" si="8"/>
        <v>1329100-Từ đầu đến cuối</v>
      </c>
      <c r="H560" s="99">
        <v>43956</v>
      </c>
      <c r="I560" s="99"/>
      <c r="J560" s="11"/>
      <c r="K560" s="11"/>
    </row>
    <row r="561" spans="1:11" x14ac:dyDescent="0.2">
      <c r="A561" s="79" t="s">
        <v>453</v>
      </c>
      <c r="B561" s="11">
        <v>501</v>
      </c>
      <c r="C561" s="11">
        <v>50107</v>
      </c>
      <c r="D561" s="79" t="s">
        <v>1529</v>
      </c>
      <c r="E561" s="79" t="s">
        <v>3149</v>
      </c>
      <c r="F561" s="79" t="s">
        <v>3150</v>
      </c>
      <c r="G561" s="11" t="str">
        <f t="shared" si="8"/>
        <v>13301-Nguyễn Duy Trinh - từ: Từ Lê Văn Hiến - đến: Đến ngã 3 đi dốc Lài</v>
      </c>
      <c r="H561" s="99">
        <v>40909</v>
      </c>
      <c r="I561" s="99">
        <v>44561</v>
      </c>
      <c r="J561" s="11"/>
      <c r="K561" s="11"/>
    </row>
    <row r="562" spans="1:11" x14ac:dyDescent="0.2">
      <c r="A562" s="79" t="s">
        <v>453</v>
      </c>
      <c r="B562" s="11">
        <v>501</v>
      </c>
      <c r="C562" s="11">
        <v>50107</v>
      </c>
      <c r="D562" s="79" t="s">
        <v>1529</v>
      </c>
      <c r="E562" s="79" t="s">
        <v>3151</v>
      </c>
      <c r="F562" s="79" t="s">
        <v>3152</v>
      </c>
      <c r="G562" s="11" t="str">
        <f t="shared" si="8"/>
        <v>13302-Nguyễn Duy Trinh - Đoạn còn Lại</v>
      </c>
      <c r="H562" s="99">
        <v>40909</v>
      </c>
      <c r="I562" s="99">
        <v>44561</v>
      </c>
      <c r="J562" s="11"/>
      <c r="K562" s="11"/>
    </row>
    <row r="563" spans="1:11" x14ac:dyDescent="0.2">
      <c r="A563" s="79" t="s">
        <v>453</v>
      </c>
      <c r="B563" s="11">
        <v>501</v>
      </c>
      <c r="C563" s="11">
        <v>50107</v>
      </c>
      <c r="D563" s="79" t="s">
        <v>1529</v>
      </c>
      <c r="E563" s="79" t="s">
        <v>3153</v>
      </c>
      <c r="F563" s="79" t="s">
        <v>3154</v>
      </c>
      <c r="G563" s="11" t="str">
        <f t="shared" si="8"/>
        <v>13303- - Đoạn từ Lê Văn Hiến đến cổng Trường Mai Đăng Chơn</v>
      </c>
      <c r="H563" s="99"/>
      <c r="I563" s="99">
        <v>44561</v>
      </c>
      <c r="J563" s="11"/>
      <c r="K563" s="11"/>
    </row>
    <row r="564" spans="1:11" x14ac:dyDescent="0.2">
      <c r="A564" s="79" t="s">
        <v>453</v>
      </c>
      <c r="B564" s="11">
        <v>501</v>
      </c>
      <c r="C564" s="11">
        <v>50107</v>
      </c>
      <c r="D564" s="79" t="s">
        <v>1529</v>
      </c>
      <c r="E564" s="79" t="s">
        <v>3155</v>
      </c>
      <c r="F564" s="79" t="s">
        <v>2599</v>
      </c>
      <c r="G564" s="11" t="str">
        <f t="shared" si="8"/>
        <v>13304- - Đoạn còn lại</v>
      </c>
      <c r="H564" s="99"/>
      <c r="I564" s="99">
        <v>44561</v>
      </c>
      <c r="J564" s="11"/>
      <c r="K564" s="11"/>
    </row>
    <row r="565" spans="1:11" x14ac:dyDescent="0.2">
      <c r="A565" s="79" t="s">
        <v>453</v>
      </c>
      <c r="B565" s="11">
        <v>501</v>
      </c>
      <c r="C565" s="11">
        <v>50107</v>
      </c>
      <c r="D565" s="79" t="s">
        <v>1531</v>
      </c>
      <c r="E565" s="79" t="s">
        <v>3156</v>
      </c>
      <c r="F565" s="79" t="s">
        <v>3157</v>
      </c>
      <c r="G565" s="11" t="str">
        <f t="shared" si="8"/>
        <v>1330100-Đoạn từ Lê Văn Hiến đến cổng Trường Mai Đăng Chơn</v>
      </c>
      <c r="H565" s="99">
        <v>43956</v>
      </c>
      <c r="I565" s="99"/>
      <c r="J565" s="11"/>
      <c r="K565" s="11"/>
    </row>
    <row r="566" spans="1:11" x14ac:dyDescent="0.2">
      <c r="A566" s="79" t="s">
        <v>453</v>
      </c>
      <c r="B566" s="11">
        <v>501</v>
      </c>
      <c r="C566" s="11">
        <v>50107</v>
      </c>
      <c r="D566" s="79" t="s">
        <v>1531</v>
      </c>
      <c r="E566" s="79" t="s">
        <v>3158</v>
      </c>
      <c r="F566" s="79" t="s">
        <v>2420</v>
      </c>
      <c r="G566" s="11" t="str">
        <f t="shared" si="8"/>
        <v>1330101-Đoạn còn lại</v>
      </c>
      <c r="H566" s="99">
        <v>43956</v>
      </c>
      <c r="I566" s="99"/>
      <c r="J566" s="11"/>
      <c r="K566" s="11"/>
    </row>
    <row r="567" spans="1:11" x14ac:dyDescent="0.2">
      <c r="A567" s="79" t="s">
        <v>453</v>
      </c>
      <c r="B567" s="11">
        <v>501</v>
      </c>
      <c r="C567" s="11">
        <v>50107</v>
      </c>
      <c r="D567" s="79" t="s">
        <v>1532</v>
      </c>
      <c r="E567" s="79" t="s">
        <v>3159</v>
      </c>
      <c r="F567" s="79" t="s">
        <v>3160</v>
      </c>
      <c r="G567" s="11" t="str">
        <f t="shared" si="8"/>
        <v>1331100-Đoạn từ Lê Văn Hiến đến Đa Mặn 7</v>
      </c>
      <c r="H567" s="99">
        <v>43956</v>
      </c>
      <c r="I567" s="99"/>
      <c r="J567" s="11"/>
      <c r="K567" s="11"/>
    </row>
    <row r="568" spans="1:11" x14ac:dyDescent="0.2">
      <c r="A568" s="79" t="s">
        <v>453</v>
      </c>
      <c r="B568" s="11">
        <v>501</v>
      </c>
      <c r="C568" s="11">
        <v>50107</v>
      </c>
      <c r="D568" s="79" t="s">
        <v>1532</v>
      </c>
      <c r="E568" s="79" t="s">
        <v>3161</v>
      </c>
      <c r="F568" s="79" t="s">
        <v>2420</v>
      </c>
      <c r="G568" s="11" t="str">
        <f t="shared" si="8"/>
        <v>1331101-Đoạn còn lại</v>
      </c>
      <c r="H568" s="99">
        <v>43956</v>
      </c>
      <c r="I568" s="99"/>
      <c r="J568" s="11"/>
      <c r="K568" s="11"/>
    </row>
    <row r="569" spans="1:11" x14ac:dyDescent="0.2">
      <c r="A569" s="79" t="s">
        <v>453</v>
      </c>
      <c r="B569" s="11">
        <v>501</v>
      </c>
      <c r="C569" s="11">
        <v>50107</v>
      </c>
      <c r="D569" s="79" t="s">
        <v>1533</v>
      </c>
      <c r="E569" s="79" t="s">
        <v>3162</v>
      </c>
      <c r="F569" s="79" t="s">
        <v>2643</v>
      </c>
      <c r="G569" s="11" t="str">
        <f t="shared" si="8"/>
        <v>1332100-Từ đầu đến cuối</v>
      </c>
      <c r="H569" s="99">
        <v>43956</v>
      </c>
      <c r="I569" s="99"/>
      <c r="J569" s="11"/>
      <c r="K569" s="11"/>
    </row>
    <row r="570" spans="1:11" x14ac:dyDescent="0.2">
      <c r="A570" s="79" t="s">
        <v>453</v>
      </c>
      <c r="B570" s="11">
        <v>501</v>
      </c>
      <c r="C570" s="11">
        <v>50107</v>
      </c>
      <c r="D570" s="79" t="s">
        <v>1535</v>
      </c>
      <c r="E570" s="79" t="s">
        <v>3163</v>
      </c>
      <c r="F570" s="79" t="s">
        <v>2643</v>
      </c>
      <c r="G570" s="11" t="str">
        <f t="shared" si="8"/>
        <v>1333100-Từ đầu đến cuối</v>
      </c>
      <c r="H570" s="99">
        <v>43956</v>
      </c>
      <c r="I570" s="99"/>
      <c r="J570" s="11"/>
      <c r="K570" s="11"/>
    </row>
    <row r="571" spans="1:11" x14ac:dyDescent="0.2">
      <c r="A571" s="79" t="s">
        <v>453</v>
      </c>
      <c r="B571" s="11">
        <v>501</v>
      </c>
      <c r="C571" s="11">
        <v>50107</v>
      </c>
      <c r="D571" s="79" t="s">
        <v>1536</v>
      </c>
      <c r="E571" s="79" t="s">
        <v>3164</v>
      </c>
      <c r="F571" s="79" t="s">
        <v>2643</v>
      </c>
      <c r="G571" s="11" t="str">
        <f t="shared" si="8"/>
        <v>1334100-Từ đầu đến cuối</v>
      </c>
      <c r="H571" s="99">
        <v>43956</v>
      </c>
      <c r="I571" s="99"/>
      <c r="J571" s="11"/>
      <c r="K571" s="11"/>
    </row>
    <row r="572" spans="1:11" x14ac:dyDescent="0.2">
      <c r="A572" s="79" t="s">
        <v>453</v>
      </c>
      <c r="B572" s="11">
        <v>501</v>
      </c>
      <c r="C572" s="11">
        <v>50107</v>
      </c>
      <c r="D572" s="79" t="s">
        <v>1538</v>
      </c>
      <c r="E572" s="79" t="s">
        <v>3165</v>
      </c>
      <c r="F572" s="79" t="s">
        <v>2643</v>
      </c>
      <c r="G572" s="11" t="str">
        <f t="shared" si="8"/>
        <v>1335100-Từ đầu đến cuối</v>
      </c>
      <c r="H572" s="99">
        <v>43956</v>
      </c>
      <c r="I572" s="99"/>
      <c r="J572" s="11"/>
      <c r="K572" s="11"/>
    </row>
    <row r="573" spans="1:11" x14ac:dyDescent="0.2">
      <c r="A573" s="79" t="s">
        <v>453</v>
      </c>
      <c r="B573" s="11">
        <v>501</v>
      </c>
      <c r="C573" s="11">
        <v>50107</v>
      </c>
      <c r="D573" s="79" t="s">
        <v>1540</v>
      </c>
      <c r="E573" s="79" t="s">
        <v>3166</v>
      </c>
      <c r="F573" s="79" t="s">
        <v>2643</v>
      </c>
      <c r="G573" s="11" t="str">
        <f t="shared" si="8"/>
        <v>1336100-Từ đầu đến cuối</v>
      </c>
      <c r="H573" s="99">
        <v>43956</v>
      </c>
      <c r="I573" s="99"/>
      <c r="J573" s="11"/>
      <c r="K573" s="11"/>
    </row>
    <row r="574" spans="1:11" x14ac:dyDescent="0.2">
      <c r="A574" s="79" t="s">
        <v>453</v>
      </c>
      <c r="B574" s="11">
        <v>501</v>
      </c>
      <c r="C574" s="11">
        <v>50107</v>
      </c>
      <c r="D574" s="79" t="s">
        <v>1542</v>
      </c>
      <c r="E574" s="79" t="s">
        <v>3167</v>
      </c>
      <c r="F574" s="79" t="s">
        <v>2643</v>
      </c>
      <c r="G574" s="11" t="str">
        <f t="shared" si="8"/>
        <v>1337100-Từ đầu đến cuối</v>
      </c>
      <c r="H574" s="99">
        <v>43956</v>
      </c>
      <c r="I574" s="99"/>
      <c r="J574" s="11"/>
      <c r="K574" s="11"/>
    </row>
    <row r="575" spans="1:11" x14ac:dyDescent="0.2">
      <c r="A575" s="79" t="s">
        <v>453</v>
      </c>
      <c r="B575" s="11">
        <v>501</v>
      </c>
      <c r="C575" s="11">
        <v>50107</v>
      </c>
      <c r="D575" s="79" t="s">
        <v>1543</v>
      </c>
      <c r="E575" s="79" t="s">
        <v>3168</v>
      </c>
      <c r="F575" s="79" t="s">
        <v>2643</v>
      </c>
      <c r="G575" s="11" t="str">
        <f t="shared" si="8"/>
        <v>1338100-Từ đầu đến cuối</v>
      </c>
      <c r="H575" s="99">
        <v>43956</v>
      </c>
      <c r="I575" s="99"/>
      <c r="J575" s="11"/>
      <c r="K575" s="11"/>
    </row>
    <row r="576" spans="1:11" x14ac:dyDescent="0.2">
      <c r="A576" s="79" t="s">
        <v>453</v>
      </c>
      <c r="B576" s="11">
        <v>501</v>
      </c>
      <c r="C576" s="11">
        <v>50107</v>
      </c>
      <c r="D576" s="79" t="s">
        <v>1545</v>
      </c>
      <c r="E576" s="79" t="s">
        <v>3169</v>
      </c>
      <c r="F576" s="79" t="s">
        <v>2643</v>
      </c>
      <c r="G576" s="11" t="str">
        <f t="shared" si="8"/>
        <v>1339100-Từ đầu đến cuối</v>
      </c>
      <c r="H576" s="99">
        <v>43956</v>
      </c>
      <c r="I576" s="99"/>
      <c r="J576" s="11"/>
      <c r="K576" s="11"/>
    </row>
    <row r="577" spans="1:11" x14ac:dyDescent="0.2">
      <c r="A577" s="79" t="s">
        <v>453</v>
      </c>
      <c r="B577" s="11">
        <v>501</v>
      </c>
      <c r="C577" s="11">
        <v>50107</v>
      </c>
      <c r="D577" s="79" t="s">
        <v>1547</v>
      </c>
      <c r="E577" s="79" t="s">
        <v>3170</v>
      </c>
      <c r="F577" s="79" t="s">
        <v>3171</v>
      </c>
      <c r="G577" s="11" t="str">
        <f t="shared" si="8"/>
        <v>13401-Nguyễn Phạm Tuân - từ: đầu - đến: cuối</v>
      </c>
      <c r="H577" s="99">
        <v>40909</v>
      </c>
      <c r="I577" s="99">
        <v>44561</v>
      </c>
      <c r="J577" s="11"/>
      <c r="K577" s="11"/>
    </row>
    <row r="578" spans="1:11" x14ac:dyDescent="0.2">
      <c r="A578" s="79" t="s">
        <v>453</v>
      </c>
      <c r="B578" s="11">
        <v>501</v>
      </c>
      <c r="C578" s="11">
        <v>50107</v>
      </c>
      <c r="D578" s="79" t="s">
        <v>1549</v>
      </c>
      <c r="E578" s="79" t="s">
        <v>3172</v>
      </c>
      <c r="F578" s="79" t="s">
        <v>2643</v>
      </c>
      <c r="G578" s="11" t="str">
        <f t="shared" ref="G578:G641" si="9">E578&amp;"-"&amp;F578</f>
        <v>1340100-Từ đầu đến cuối</v>
      </c>
      <c r="H578" s="99">
        <v>43956</v>
      </c>
      <c r="I578" s="99"/>
      <c r="J578" s="11"/>
      <c r="K578" s="11"/>
    </row>
    <row r="579" spans="1:11" x14ac:dyDescent="0.2">
      <c r="A579" s="79" t="s">
        <v>453</v>
      </c>
      <c r="B579" s="11">
        <v>501</v>
      </c>
      <c r="C579" s="11">
        <v>50107</v>
      </c>
      <c r="D579" s="79" t="s">
        <v>1551</v>
      </c>
      <c r="E579" s="79" t="s">
        <v>3173</v>
      </c>
      <c r="F579" s="79" t="s">
        <v>2643</v>
      </c>
      <c r="G579" s="11" t="str">
        <f t="shared" si="9"/>
        <v>1341100-Từ đầu đến cuối</v>
      </c>
      <c r="H579" s="99">
        <v>43956</v>
      </c>
      <c r="I579" s="99"/>
      <c r="J579" s="11"/>
      <c r="K579" s="11"/>
    </row>
    <row r="580" spans="1:11" x14ac:dyDescent="0.2">
      <c r="A580" s="79" t="s">
        <v>453</v>
      </c>
      <c r="B580" s="11">
        <v>501</v>
      </c>
      <c r="C580" s="11">
        <v>50107</v>
      </c>
      <c r="D580" s="79" t="s">
        <v>1552</v>
      </c>
      <c r="E580" s="79" t="s">
        <v>3174</v>
      </c>
      <c r="F580" s="79" t="s">
        <v>2643</v>
      </c>
      <c r="G580" s="11" t="str">
        <f t="shared" si="9"/>
        <v>1342100-Từ đầu đến cuối</v>
      </c>
      <c r="H580" s="99">
        <v>43956</v>
      </c>
      <c r="I580" s="99"/>
      <c r="J580" s="11"/>
      <c r="K580" s="11"/>
    </row>
    <row r="581" spans="1:11" x14ac:dyDescent="0.2">
      <c r="A581" s="79" t="s">
        <v>453</v>
      </c>
      <c r="B581" s="11">
        <v>501</v>
      </c>
      <c r="C581" s="11">
        <v>50107</v>
      </c>
      <c r="D581" s="79" t="s">
        <v>1554</v>
      </c>
      <c r="E581" s="79" t="s">
        <v>3175</v>
      </c>
      <c r="F581" s="79" t="s">
        <v>2643</v>
      </c>
      <c r="G581" s="11" t="str">
        <f t="shared" si="9"/>
        <v>1343100-Từ đầu đến cuối</v>
      </c>
      <c r="H581" s="99">
        <v>43956</v>
      </c>
      <c r="I581" s="99"/>
      <c r="J581" s="11"/>
      <c r="K581" s="11"/>
    </row>
    <row r="582" spans="1:11" x14ac:dyDescent="0.2">
      <c r="A582" s="79" t="s">
        <v>453</v>
      </c>
      <c r="B582" s="11">
        <v>501</v>
      </c>
      <c r="C582" s="11">
        <v>50107</v>
      </c>
      <c r="D582" s="79" t="s">
        <v>1556</v>
      </c>
      <c r="E582" s="79" t="s">
        <v>3176</v>
      </c>
      <c r="F582" s="79" t="s">
        <v>2643</v>
      </c>
      <c r="G582" s="11" t="str">
        <f t="shared" si="9"/>
        <v>1344100-Từ đầu đến cuối</v>
      </c>
      <c r="H582" s="99">
        <v>43956</v>
      </c>
      <c r="I582" s="99"/>
      <c r="J582" s="11"/>
      <c r="K582" s="11"/>
    </row>
    <row r="583" spans="1:11" x14ac:dyDescent="0.2">
      <c r="A583" s="79" t="s">
        <v>453</v>
      </c>
      <c r="B583" s="11">
        <v>501</v>
      </c>
      <c r="C583" s="11">
        <v>50107</v>
      </c>
      <c r="D583" s="79" t="s">
        <v>1558</v>
      </c>
      <c r="E583" s="79" t="s">
        <v>3177</v>
      </c>
      <c r="F583" s="79" t="s">
        <v>2643</v>
      </c>
      <c r="G583" s="11" t="str">
        <f t="shared" si="9"/>
        <v>1345100-Từ đầu đến cuối</v>
      </c>
      <c r="H583" s="99">
        <v>43956</v>
      </c>
      <c r="I583" s="99"/>
      <c r="J583" s="11"/>
      <c r="K583" s="11"/>
    </row>
    <row r="584" spans="1:11" x14ac:dyDescent="0.2">
      <c r="A584" s="79" t="s">
        <v>453</v>
      </c>
      <c r="B584" s="11">
        <v>501</v>
      </c>
      <c r="C584" s="11">
        <v>50107</v>
      </c>
      <c r="D584" s="79" t="s">
        <v>1560</v>
      </c>
      <c r="E584" s="79" t="s">
        <v>3178</v>
      </c>
      <c r="F584" s="79" t="s">
        <v>2643</v>
      </c>
      <c r="G584" s="11" t="str">
        <f t="shared" si="9"/>
        <v>1346100-Từ đầu đến cuối</v>
      </c>
      <c r="H584" s="99">
        <v>43956</v>
      </c>
      <c r="I584" s="99"/>
      <c r="J584" s="11"/>
      <c r="K584" s="11"/>
    </row>
    <row r="585" spans="1:11" x14ac:dyDescent="0.2">
      <c r="A585" s="79" t="s">
        <v>453</v>
      </c>
      <c r="B585" s="11">
        <v>501</v>
      </c>
      <c r="C585" s="11">
        <v>50107</v>
      </c>
      <c r="D585" s="79" t="s">
        <v>1562</v>
      </c>
      <c r="E585" s="79" t="s">
        <v>3179</v>
      </c>
      <c r="F585" s="79" t="s">
        <v>2643</v>
      </c>
      <c r="G585" s="11" t="str">
        <f t="shared" si="9"/>
        <v>1347100-Từ đầu đến cuối</v>
      </c>
      <c r="H585" s="99">
        <v>43956</v>
      </c>
      <c r="I585" s="99"/>
      <c r="J585" s="11"/>
      <c r="K585" s="11"/>
    </row>
    <row r="586" spans="1:11" x14ac:dyDescent="0.2">
      <c r="A586" s="79" t="s">
        <v>453</v>
      </c>
      <c r="B586" s="11">
        <v>501</v>
      </c>
      <c r="C586" s="11">
        <v>50107</v>
      </c>
      <c r="D586" s="79" t="s">
        <v>1563</v>
      </c>
      <c r="E586" s="79" t="s">
        <v>3180</v>
      </c>
      <c r="F586" s="79" t="s">
        <v>2643</v>
      </c>
      <c r="G586" s="11" t="str">
        <f t="shared" si="9"/>
        <v>1348100-Từ đầu đến cuối</v>
      </c>
      <c r="H586" s="99">
        <v>43956</v>
      </c>
      <c r="I586" s="99"/>
      <c r="J586" s="11"/>
      <c r="K586" s="11"/>
    </row>
    <row r="587" spans="1:11" x14ac:dyDescent="0.2">
      <c r="A587" s="79" t="s">
        <v>453</v>
      </c>
      <c r="B587" s="11">
        <v>501</v>
      </c>
      <c r="C587" s="11">
        <v>50107</v>
      </c>
      <c r="D587" s="79" t="s">
        <v>1565</v>
      </c>
      <c r="E587" s="79" t="s">
        <v>3181</v>
      </c>
      <c r="F587" s="79" t="s">
        <v>2643</v>
      </c>
      <c r="G587" s="11" t="str">
        <f t="shared" si="9"/>
        <v>1349100-Từ đầu đến cuối</v>
      </c>
      <c r="H587" s="99">
        <v>43956</v>
      </c>
      <c r="I587" s="99"/>
      <c r="J587" s="11"/>
      <c r="K587" s="11"/>
    </row>
    <row r="588" spans="1:11" x14ac:dyDescent="0.2">
      <c r="A588" s="79" t="s">
        <v>453</v>
      </c>
      <c r="B588" s="11">
        <v>501</v>
      </c>
      <c r="C588" s="11">
        <v>50107</v>
      </c>
      <c r="D588" s="79" t="s">
        <v>1567</v>
      </c>
      <c r="E588" s="79" t="s">
        <v>3182</v>
      </c>
      <c r="F588" s="79" t="s">
        <v>3183</v>
      </c>
      <c r="G588" s="11" t="str">
        <f t="shared" si="9"/>
        <v>13501-Nguyễn Thần Hiến - từ: đầu - đến: cuối</v>
      </c>
      <c r="H588" s="99">
        <v>40909</v>
      </c>
      <c r="I588" s="99">
        <v>44561</v>
      </c>
      <c r="J588" s="11"/>
      <c r="K588" s="11"/>
    </row>
    <row r="589" spans="1:11" x14ac:dyDescent="0.2">
      <c r="A589" s="79" t="s">
        <v>453</v>
      </c>
      <c r="B589" s="11">
        <v>501</v>
      </c>
      <c r="C589" s="11">
        <v>50107</v>
      </c>
      <c r="D589" s="79" t="s">
        <v>1568</v>
      </c>
      <c r="E589" s="79" t="s">
        <v>3184</v>
      </c>
      <c r="F589" s="79" t="s">
        <v>2643</v>
      </c>
      <c r="G589" s="11" t="str">
        <f t="shared" si="9"/>
        <v>1350100-Từ đầu đến cuối</v>
      </c>
      <c r="H589" s="99">
        <v>43956</v>
      </c>
      <c r="I589" s="99"/>
      <c r="J589" s="11"/>
      <c r="K589" s="11"/>
    </row>
    <row r="590" spans="1:11" x14ac:dyDescent="0.2">
      <c r="A590" s="79" t="s">
        <v>453</v>
      </c>
      <c r="B590" s="11">
        <v>501</v>
      </c>
      <c r="C590" s="11">
        <v>50107</v>
      </c>
      <c r="D590" s="79" t="s">
        <v>1570</v>
      </c>
      <c r="E590" s="79" t="s">
        <v>3185</v>
      </c>
      <c r="F590" s="79" t="s">
        <v>2643</v>
      </c>
      <c r="G590" s="11" t="str">
        <f t="shared" si="9"/>
        <v>1351100-Từ đầu đến cuối</v>
      </c>
      <c r="H590" s="99">
        <v>43956</v>
      </c>
      <c r="I590" s="99"/>
      <c r="J590" s="11"/>
      <c r="K590" s="11"/>
    </row>
    <row r="591" spans="1:11" x14ac:dyDescent="0.2">
      <c r="A591" s="79" t="s">
        <v>453</v>
      </c>
      <c r="B591" s="11">
        <v>501</v>
      </c>
      <c r="C591" s="11">
        <v>50107</v>
      </c>
      <c r="D591" s="79" t="s">
        <v>1572</v>
      </c>
      <c r="E591" s="79" t="s">
        <v>3186</v>
      </c>
      <c r="F591" s="79" t="s">
        <v>2643</v>
      </c>
      <c r="G591" s="11" t="str">
        <f t="shared" si="9"/>
        <v>1352100-Từ đầu đến cuối</v>
      </c>
      <c r="H591" s="99">
        <v>43956</v>
      </c>
      <c r="I591" s="99"/>
      <c r="J591" s="11"/>
      <c r="K591" s="11"/>
    </row>
    <row r="592" spans="1:11" x14ac:dyDescent="0.2">
      <c r="A592" s="79" t="s">
        <v>453</v>
      </c>
      <c r="B592" s="11">
        <v>501</v>
      </c>
      <c r="C592" s="11">
        <v>50107</v>
      </c>
      <c r="D592" s="79" t="s">
        <v>1573</v>
      </c>
      <c r="E592" s="79" t="s">
        <v>3187</v>
      </c>
      <c r="F592" s="79" t="s">
        <v>2643</v>
      </c>
      <c r="G592" s="11" t="str">
        <f t="shared" si="9"/>
        <v>1353100-Từ đầu đến cuối</v>
      </c>
      <c r="H592" s="99">
        <v>43956</v>
      </c>
      <c r="I592" s="99"/>
      <c r="J592" s="11"/>
      <c r="K592" s="11"/>
    </row>
    <row r="593" spans="1:11" x14ac:dyDescent="0.2">
      <c r="A593" s="79" t="s">
        <v>453</v>
      </c>
      <c r="B593" s="11">
        <v>501</v>
      </c>
      <c r="C593" s="11">
        <v>50107</v>
      </c>
      <c r="D593" s="79" t="s">
        <v>1575</v>
      </c>
      <c r="E593" s="79" t="s">
        <v>3188</v>
      </c>
      <c r="F593" s="79" t="s">
        <v>2643</v>
      </c>
      <c r="G593" s="11" t="str">
        <f t="shared" si="9"/>
        <v>1354100-Từ đầu đến cuối</v>
      </c>
      <c r="H593" s="99">
        <v>43956</v>
      </c>
      <c r="I593" s="99"/>
      <c r="J593" s="11"/>
      <c r="K593" s="11"/>
    </row>
    <row r="594" spans="1:11" x14ac:dyDescent="0.2">
      <c r="A594" s="79" t="s">
        <v>453</v>
      </c>
      <c r="B594" s="11">
        <v>501</v>
      </c>
      <c r="C594" s="11">
        <v>50107</v>
      </c>
      <c r="D594" s="79" t="s">
        <v>1577</v>
      </c>
      <c r="E594" s="79" t="s">
        <v>3189</v>
      </c>
      <c r="F594" s="79" t="s">
        <v>3190</v>
      </c>
      <c r="G594" s="11" t="str">
        <f t="shared" si="9"/>
        <v>1355100-Đoạn từ Ngũ Hành Sơn đến Thủ Khoa Huân</v>
      </c>
      <c r="H594" s="99">
        <v>43956</v>
      </c>
      <c r="I594" s="99"/>
      <c r="J594" s="11"/>
      <c r="K594" s="11"/>
    </row>
    <row r="595" spans="1:11" x14ac:dyDescent="0.2">
      <c r="A595" s="79" t="s">
        <v>453</v>
      </c>
      <c r="B595" s="11">
        <v>501</v>
      </c>
      <c r="C595" s="11">
        <v>50107</v>
      </c>
      <c r="D595" s="79" t="s">
        <v>1577</v>
      </c>
      <c r="E595" s="79" t="s">
        <v>3191</v>
      </c>
      <c r="F595" s="79" t="s">
        <v>3192</v>
      </c>
      <c r="G595" s="11" t="str">
        <f t="shared" si="9"/>
        <v>1355101-Đoạn từ Thủ Khoa Huân đến Lê Quang Đạo</v>
      </c>
      <c r="H595" s="99">
        <v>43956</v>
      </c>
      <c r="I595" s="99"/>
      <c r="J595" s="11"/>
      <c r="K595" s="11"/>
    </row>
    <row r="596" spans="1:11" x14ac:dyDescent="0.2">
      <c r="A596" s="79" t="s">
        <v>453</v>
      </c>
      <c r="B596" s="11">
        <v>501</v>
      </c>
      <c r="C596" s="11">
        <v>50107</v>
      </c>
      <c r="D596" s="79" t="s">
        <v>1577</v>
      </c>
      <c r="E596" s="79" t="s">
        <v>3193</v>
      </c>
      <c r="F596" s="79" t="s">
        <v>3194</v>
      </c>
      <c r="G596" s="11" t="str">
        <f t="shared" si="9"/>
        <v>1355102-Đoạn từ Lê Quang Đạo đến Võ Nguyên Giáp</v>
      </c>
      <c r="H596" s="99">
        <v>43956</v>
      </c>
      <c r="I596" s="99"/>
      <c r="J596" s="11"/>
      <c r="K596" s="11"/>
    </row>
    <row r="597" spans="1:11" x14ac:dyDescent="0.2">
      <c r="A597" s="79" t="s">
        <v>453</v>
      </c>
      <c r="B597" s="11">
        <v>501</v>
      </c>
      <c r="C597" s="11">
        <v>50107</v>
      </c>
      <c r="D597" s="79" t="s">
        <v>1578</v>
      </c>
      <c r="E597" s="79" t="s">
        <v>3195</v>
      </c>
      <c r="F597" s="79" t="s">
        <v>3196</v>
      </c>
      <c r="G597" s="11" t="str">
        <f t="shared" si="9"/>
        <v>1356100-Đoạn thuộc địa phận quận Ngũ Hành Sơn và quận Sơn Trà</v>
      </c>
      <c r="H597" s="99">
        <v>43956</v>
      </c>
      <c r="I597" s="99"/>
      <c r="J597" s="11"/>
      <c r="K597" s="11"/>
    </row>
    <row r="598" spans="1:11" x14ac:dyDescent="0.2">
      <c r="A598" s="79" t="s">
        <v>453</v>
      </c>
      <c r="B598" s="11">
        <v>501</v>
      </c>
      <c r="C598" s="11">
        <v>50107</v>
      </c>
      <c r="D598" s="79" t="s">
        <v>1579</v>
      </c>
      <c r="E598" s="79" t="s">
        <v>3197</v>
      </c>
      <c r="F598" s="79" t="s">
        <v>2643</v>
      </c>
      <c r="G598" s="11" t="str">
        <f t="shared" si="9"/>
        <v>1357100-Từ đầu đến cuối</v>
      </c>
      <c r="H598" s="99">
        <v>43956</v>
      </c>
      <c r="I598" s="99"/>
      <c r="J598" s="11"/>
      <c r="K598" s="11"/>
    </row>
    <row r="599" spans="1:11" x14ac:dyDescent="0.2">
      <c r="A599" s="79" t="s">
        <v>453</v>
      </c>
      <c r="B599" s="11">
        <v>501</v>
      </c>
      <c r="C599" s="11">
        <v>50107</v>
      </c>
      <c r="D599" s="79" t="s">
        <v>1581</v>
      </c>
      <c r="E599" s="79" t="s">
        <v>3198</v>
      </c>
      <c r="F599" s="79" t="s">
        <v>2643</v>
      </c>
      <c r="G599" s="11" t="str">
        <f t="shared" si="9"/>
        <v>1358100-Từ đầu đến cuối</v>
      </c>
      <c r="H599" s="99">
        <v>43956</v>
      </c>
      <c r="I599" s="99"/>
      <c r="J599" s="11"/>
      <c r="K599" s="11"/>
    </row>
    <row r="600" spans="1:11" x14ac:dyDescent="0.2">
      <c r="A600" s="79" t="s">
        <v>453</v>
      </c>
      <c r="B600" s="11">
        <v>501</v>
      </c>
      <c r="C600" s="11">
        <v>50107</v>
      </c>
      <c r="D600" s="79" t="s">
        <v>1583</v>
      </c>
      <c r="E600" s="79" t="s">
        <v>3199</v>
      </c>
      <c r="F600" s="79" t="s">
        <v>2643</v>
      </c>
      <c r="G600" s="11" t="str">
        <f t="shared" si="9"/>
        <v>1359100-Từ đầu đến cuối</v>
      </c>
      <c r="H600" s="99">
        <v>43956</v>
      </c>
      <c r="I600" s="99"/>
      <c r="J600" s="11"/>
      <c r="K600" s="11"/>
    </row>
    <row r="601" spans="1:11" x14ac:dyDescent="0.2">
      <c r="A601" s="79" t="s">
        <v>453</v>
      </c>
      <c r="B601" s="11">
        <v>501</v>
      </c>
      <c r="C601" s="11">
        <v>50107</v>
      </c>
      <c r="D601" s="79" t="s">
        <v>1584</v>
      </c>
      <c r="E601" s="79" t="s">
        <v>3200</v>
      </c>
      <c r="F601" s="79" t="s">
        <v>3201</v>
      </c>
      <c r="G601" s="11" t="str">
        <f t="shared" si="9"/>
        <v>13601-Phạm Nổi - từ: Lê Văn Hiến - đến: Giáp nghĩa trang liệt sỹ Hòa Hải</v>
      </c>
      <c r="H601" s="99">
        <v>40909</v>
      </c>
      <c r="I601" s="99">
        <v>44561</v>
      </c>
      <c r="J601" s="11"/>
      <c r="K601" s="11"/>
    </row>
    <row r="602" spans="1:11" x14ac:dyDescent="0.2">
      <c r="A602" s="79" t="s">
        <v>453</v>
      </c>
      <c r="B602" s="11">
        <v>501</v>
      </c>
      <c r="C602" s="11">
        <v>50107</v>
      </c>
      <c r="D602" s="79" t="s">
        <v>1586</v>
      </c>
      <c r="E602" s="79" t="s">
        <v>3202</v>
      </c>
      <c r="F602" s="79" t="s">
        <v>2643</v>
      </c>
      <c r="G602" s="11" t="str">
        <f t="shared" si="9"/>
        <v>1360100-Từ đầu đến cuối</v>
      </c>
      <c r="H602" s="99">
        <v>43956</v>
      </c>
      <c r="I602" s="99"/>
      <c r="J602" s="11"/>
      <c r="K602" s="11"/>
    </row>
    <row r="603" spans="1:11" x14ac:dyDescent="0.2">
      <c r="A603" s="79" t="s">
        <v>453</v>
      </c>
      <c r="B603" s="11">
        <v>501</v>
      </c>
      <c r="C603" s="11">
        <v>50107</v>
      </c>
      <c r="D603" s="79" t="s">
        <v>1588</v>
      </c>
      <c r="E603" s="79" t="s">
        <v>3203</v>
      </c>
      <c r="F603" s="79" t="s">
        <v>2643</v>
      </c>
      <c r="G603" s="11" t="str">
        <f t="shared" si="9"/>
        <v>1361100-Từ đầu đến cuối</v>
      </c>
      <c r="H603" s="99">
        <v>43956</v>
      </c>
      <c r="I603" s="99"/>
      <c r="J603" s="11"/>
      <c r="K603" s="11"/>
    </row>
    <row r="604" spans="1:11" x14ac:dyDescent="0.2">
      <c r="A604" s="79" t="s">
        <v>453</v>
      </c>
      <c r="B604" s="11">
        <v>501</v>
      </c>
      <c r="C604" s="11">
        <v>50107</v>
      </c>
      <c r="D604" s="79" t="s">
        <v>1590</v>
      </c>
      <c r="E604" s="79" t="s">
        <v>3204</v>
      </c>
      <c r="F604" s="79" t="s">
        <v>2643</v>
      </c>
      <c r="G604" s="11" t="str">
        <f t="shared" si="9"/>
        <v>1362100-Từ đầu đến cuối</v>
      </c>
      <c r="H604" s="99">
        <v>43956</v>
      </c>
      <c r="I604" s="99"/>
      <c r="J604" s="11"/>
      <c r="K604" s="11"/>
    </row>
    <row r="605" spans="1:11" x14ac:dyDescent="0.2">
      <c r="A605" s="79" t="s">
        <v>453</v>
      </c>
      <c r="B605" s="11">
        <v>501</v>
      </c>
      <c r="C605" s="11">
        <v>50107</v>
      </c>
      <c r="D605" s="79" t="s">
        <v>1592</v>
      </c>
      <c r="E605" s="79" t="s">
        <v>3205</v>
      </c>
      <c r="F605" s="79" t="s">
        <v>2643</v>
      </c>
      <c r="G605" s="11" t="str">
        <f t="shared" si="9"/>
        <v>1363100-Từ đầu đến cuối</v>
      </c>
      <c r="H605" s="99">
        <v>43956</v>
      </c>
      <c r="I605" s="99"/>
      <c r="J605" s="11"/>
      <c r="K605" s="11"/>
    </row>
    <row r="606" spans="1:11" x14ac:dyDescent="0.2">
      <c r="A606" s="79" t="s">
        <v>453</v>
      </c>
      <c r="B606" s="11">
        <v>501</v>
      </c>
      <c r="C606" s="11">
        <v>50107</v>
      </c>
      <c r="D606" s="79" t="s">
        <v>1593</v>
      </c>
      <c r="E606" s="79" t="s">
        <v>3206</v>
      </c>
      <c r="F606" s="79" t="s">
        <v>2643</v>
      </c>
      <c r="G606" s="11" t="str">
        <f t="shared" si="9"/>
        <v>1364100-Từ đầu đến cuối</v>
      </c>
      <c r="H606" s="99">
        <v>43956</v>
      </c>
      <c r="I606" s="99"/>
      <c r="J606" s="11"/>
      <c r="K606" s="11"/>
    </row>
    <row r="607" spans="1:11" x14ac:dyDescent="0.2">
      <c r="A607" s="79" t="s">
        <v>453</v>
      </c>
      <c r="B607" s="11">
        <v>501</v>
      </c>
      <c r="C607" s="11">
        <v>50107</v>
      </c>
      <c r="D607" s="79" t="s">
        <v>1595</v>
      </c>
      <c r="E607" s="79" t="s">
        <v>3207</v>
      </c>
      <c r="F607" s="79" t="s">
        <v>2643</v>
      </c>
      <c r="G607" s="11" t="str">
        <f t="shared" si="9"/>
        <v>1365100-Từ đầu đến cuối</v>
      </c>
      <c r="H607" s="99">
        <v>43956</v>
      </c>
      <c r="I607" s="99"/>
      <c r="J607" s="11"/>
      <c r="K607" s="11"/>
    </row>
    <row r="608" spans="1:11" x14ac:dyDescent="0.2">
      <c r="A608" s="79" t="s">
        <v>453</v>
      </c>
      <c r="B608" s="11">
        <v>501</v>
      </c>
      <c r="C608" s="11">
        <v>50107</v>
      </c>
      <c r="D608" s="79" t="s">
        <v>1597</v>
      </c>
      <c r="E608" s="79" t="s">
        <v>3208</v>
      </c>
      <c r="F608" s="79" t="s">
        <v>2643</v>
      </c>
      <c r="G608" s="11" t="str">
        <f t="shared" si="9"/>
        <v>1366100-Từ đầu đến cuối</v>
      </c>
      <c r="H608" s="99">
        <v>43956</v>
      </c>
      <c r="I608" s="99"/>
      <c r="J608" s="11"/>
      <c r="K608" s="11"/>
    </row>
    <row r="609" spans="1:11" x14ac:dyDescent="0.2">
      <c r="A609" s="79" t="s">
        <v>453</v>
      </c>
      <c r="B609" s="11">
        <v>501</v>
      </c>
      <c r="C609" s="11">
        <v>50107</v>
      </c>
      <c r="D609" s="79" t="s">
        <v>1599</v>
      </c>
      <c r="E609" s="79" t="s">
        <v>3209</v>
      </c>
      <c r="F609" s="79" t="s">
        <v>2643</v>
      </c>
      <c r="G609" s="11" t="str">
        <f t="shared" si="9"/>
        <v>1367100-Từ đầu đến cuối</v>
      </c>
      <c r="H609" s="99">
        <v>43956</v>
      </c>
      <c r="I609" s="99"/>
      <c r="J609" s="11"/>
      <c r="K609" s="11"/>
    </row>
    <row r="610" spans="1:11" x14ac:dyDescent="0.2">
      <c r="A610" s="79" t="s">
        <v>453</v>
      </c>
      <c r="B610" s="11">
        <v>501</v>
      </c>
      <c r="C610" s="11">
        <v>50107</v>
      </c>
      <c r="D610" s="79" t="s">
        <v>1601</v>
      </c>
      <c r="E610" s="79" t="s">
        <v>3210</v>
      </c>
      <c r="F610" s="79" t="s">
        <v>2643</v>
      </c>
      <c r="G610" s="11" t="str">
        <f t="shared" si="9"/>
        <v>1368100-Từ đầu đến cuối</v>
      </c>
      <c r="H610" s="99">
        <v>43956</v>
      </c>
      <c r="I610" s="99"/>
      <c r="J610" s="11"/>
      <c r="K610" s="11"/>
    </row>
    <row r="611" spans="1:11" x14ac:dyDescent="0.2">
      <c r="A611" s="79" t="s">
        <v>453</v>
      </c>
      <c r="B611" s="11">
        <v>501</v>
      </c>
      <c r="C611" s="11">
        <v>50107</v>
      </c>
      <c r="D611" s="79" t="s">
        <v>1602</v>
      </c>
      <c r="E611" s="79" t="s">
        <v>3211</v>
      </c>
      <c r="F611" s="79" t="s">
        <v>2643</v>
      </c>
      <c r="G611" s="11" t="str">
        <f t="shared" si="9"/>
        <v>1369100-Từ đầu đến cuối</v>
      </c>
      <c r="H611" s="99">
        <v>43956</v>
      </c>
      <c r="I611" s="99"/>
      <c r="J611" s="11"/>
      <c r="K611" s="11"/>
    </row>
    <row r="612" spans="1:11" x14ac:dyDescent="0.2">
      <c r="A612" s="79" t="s">
        <v>453</v>
      </c>
      <c r="B612" s="11">
        <v>501</v>
      </c>
      <c r="C612" s="11">
        <v>50107</v>
      </c>
      <c r="D612" s="79" t="s">
        <v>1604</v>
      </c>
      <c r="E612" s="79" t="s">
        <v>3212</v>
      </c>
      <c r="F612" s="79" t="s">
        <v>3213</v>
      </c>
      <c r="G612" s="11" t="str">
        <f t="shared" si="9"/>
        <v>13701-Phan Đình Thông - từ: đầu - đến: cuối</v>
      </c>
      <c r="H612" s="99">
        <v>40909</v>
      </c>
      <c r="I612" s="99">
        <v>44561</v>
      </c>
      <c r="J612" s="11"/>
      <c r="K612" s="11"/>
    </row>
    <row r="613" spans="1:11" x14ac:dyDescent="0.2">
      <c r="A613" s="79" t="s">
        <v>453</v>
      </c>
      <c r="B613" s="11">
        <v>501</v>
      </c>
      <c r="C613" s="11">
        <v>50107</v>
      </c>
      <c r="D613" s="79" t="s">
        <v>1605</v>
      </c>
      <c r="E613" s="79" t="s">
        <v>3214</v>
      </c>
      <c r="F613" s="79" t="s">
        <v>2643</v>
      </c>
      <c r="G613" s="11" t="str">
        <f t="shared" si="9"/>
        <v>1370100-Từ đầu đến cuối</v>
      </c>
      <c r="H613" s="99">
        <v>43956</v>
      </c>
      <c r="I613" s="99"/>
      <c r="J613" s="11"/>
      <c r="K613" s="11"/>
    </row>
    <row r="614" spans="1:11" x14ac:dyDescent="0.2">
      <c r="A614" s="79" t="s">
        <v>453</v>
      </c>
      <c r="B614" s="11">
        <v>501</v>
      </c>
      <c r="C614" s="11">
        <v>50107</v>
      </c>
      <c r="D614" s="79" t="s">
        <v>1607</v>
      </c>
      <c r="E614" s="79" t="s">
        <v>3215</v>
      </c>
      <c r="F614" s="79" t="s">
        <v>2675</v>
      </c>
      <c r="G614" s="11" t="str">
        <f t="shared" si="9"/>
        <v>1371100-Đoạn 7,5m</v>
      </c>
      <c r="H614" s="99">
        <v>43956</v>
      </c>
      <c r="I614" s="99"/>
      <c r="J614" s="11"/>
      <c r="K614" s="11"/>
    </row>
    <row r="615" spans="1:11" x14ac:dyDescent="0.2">
      <c r="A615" s="79" t="s">
        <v>453</v>
      </c>
      <c r="B615" s="11">
        <v>501</v>
      </c>
      <c r="C615" s="11">
        <v>50107</v>
      </c>
      <c r="D615" s="79" t="s">
        <v>1607</v>
      </c>
      <c r="E615" s="79" t="s">
        <v>3216</v>
      </c>
      <c r="F615" s="79" t="s">
        <v>2673</v>
      </c>
      <c r="G615" s="11" t="str">
        <f t="shared" si="9"/>
        <v>1371101-Đoạn 5,5m</v>
      </c>
      <c r="H615" s="99">
        <v>43956</v>
      </c>
      <c r="I615" s="99"/>
      <c r="J615" s="11"/>
      <c r="K615" s="11"/>
    </row>
    <row r="616" spans="1:11" x14ac:dyDescent="0.2">
      <c r="A616" s="79" t="s">
        <v>453</v>
      </c>
      <c r="B616" s="11">
        <v>501</v>
      </c>
      <c r="C616" s="11">
        <v>50107</v>
      </c>
      <c r="D616" s="79" t="s">
        <v>1607</v>
      </c>
      <c r="E616" s="79" t="s">
        <v>3217</v>
      </c>
      <c r="F616" s="79" t="s">
        <v>2643</v>
      </c>
      <c r="G616" s="11" t="str">
        <f t="shared" si="9"/>
        <v>1371102-Từ đầu đến cuối</v>
      </c>
      <c r="H616" s="99">
        <v>43956</v>
      </c>
      <c r="I616" s="99">
        <v>43956</v>
      </c>
      <c r="J616" s="11"/>
      <c r="K616" s="11"/>
    </row>
    <row r="617" spans="1:11" x14ac:dyDescent="0.2">
      <c r="A617" s="79" t="s">
        <v>453</v>
      </c>
      <c r="B617" s="11">
        <v>501</v>
      </c>
      <c r="C617" s="11">
        <v>50107</v>
      </c>
      <c r="D617" s="79" t="s">
        <v>1609</v>
      </c>
      <c r="E617" s="79" t="s">
        <v>3218</v>
      </c>
      <c r="F617" s="79" t="s">
        <v>2643</v>
      </c>
      <c r="G617" s="11" t="str">
        <f t="shared" si="9"/>
        <v>1372100-Từ đầu đến cuối</v>
      </c>
      <c r="H617" s="99">
        <v>43956</v>
      </c>
      <c r="I617" s="99"/>
      <c r="J617" s="11"/>
      <c r="K617" s="11"/>
    </row>
    <row r="618" spans="1:11" x14ac:dyDescent="0.2">
      <c r="A618" s="79" t="s">
        <v>453</v>
      </c>
      <c r="B618" s="11">
        <v>501</v>
      </c>
      <c r="C618" s="11">
        <v>50107</v>
      </c>
      <c r="D618" s="79" t="s">
        <v>1611</v>
      </c>
      <c r="E618" s="79" t="s">
        <v>3219</v>
      </c>
      <c r="F618" s="79" t="s">
        <v>2643</v>
      </c>
      <c r="G618" s="11" t="str">
        <f t="shared" si="9"/>
        <v>1373100-Từ đầu đến cuối</v>
      </c>
      <c r="H618" s="99">
        <v>43956</v>
      </c>
      <c r="I618" s="99"/>
      <c r="J618" s="11"/>
      <c r="K618" s="11"/>
    </row>
    <row r="619" spans="1:11" x14ac:dyDescent="0.2">
      <c r="A619" s="79" t="s">
        <v>453</v>
      </c>
      <c r="B619" s="11">
        <v>501</v>
      </c>
      <c r="C619" s="11">
        <v>50107</v>
      </c>
      <c r="D619" s="79" t="s">
        <v>1612</v>
      </c>
      <c r="E619" s="79" t="s">
        <v>3220</v>
      </c>
      <c r="F619" s="79" t="s">
        <v>2643</v>
      </c>
      <c r="G619" s="11" t="str">
        <f t="shared" si="9"/>
        <v>1374100-Từ đầu đến cuối</v>
      </c>
      <c r="H619" s="99">
        <v>43956</v>
      </c>
      <c r="I619" s="99"/>
      <c r="J619" s="11"/>
      <c r="K619" s="11"/>
    </row>
    <row r="620" spans="1:11" x14ac:dyDescent="0.2">
      <c r="A620" s="79" t="s">
        <v>453</v>
      </c>
      <c r="B620" s="11">
        <v>501</v>
      </c>
      <c r="C620" s="11">
        <v>50107</v>
      </c>
      <c r="D620" s="79" t="s">
        <v>1613</v>
      </c>
      <c r="E620" s="79" t="s">
        <v>3221</v>
      </c>
      <c r="F620" s="79" t="s">
        <v>2643</v>
      </c>
      <c r="G620" s="11" t="str">
        <f t="shared" si="9"/>
        <v>1375100-Từ đầu đến cuối</v>
      </c>
      <c r="H620" s="99">
        <v>43956</v>
      </c>
      <c r="I620" s="99"/>
      <c r="J620" s="11"/>
      <c r="K620" s="11"/>
    </row>
    <row r="621" spans="1:11" x14ac:dyDescent="0.2">
      <c r="A621" s="79" t="s">
        <v>453</v>
      </c>
      <c r="B621" s="11">
        <v>501</v>
      </c>
      <c r="C621" s="11">
        <v>50107</v>
      </c>
      <c r="D621" s="79" t="s">
        <v>1615</v>
      </c>
      <c r="E621" s="79" t="s">
        <v>3222</v>
      </c>
      <c r="F621" s="79" t="s">
        <v>2643</v>
      </c>
      <c r="G621" s="11" t="str">
        <f t="shared" si="9"/>
        <v>1376100-Từ đầu đến cuối</v>
      </c>
      <c r="H621" s="99">
        <v>43956</v>
      </c>
      <c r="I621" s="99"/>
      <c r="J621" s="11"/>
      <c r="K621" s="11"/>
    </row>
    <row r="622" spans="1:11" x14ac:dyDescent="0.2">
      <c r="A622" s="79" t="s">
        <v>453</v>
      </c>
      <c r="B622" s="11">
        <v>501</v>
      </c>
      <c r="C622" s="11">
        <v>50107</v>
      </c>
      <c r="D622" s="79" t="s">
        <v>1617</v>
      </c>
      <c r="E622" s="79" t="s">
        <v>3223</v>
      </c>
      <c r="F622" s="79" t="s">
        <v>2643</v>
      </c>
      <c r="G622" s="11" t="str">
        <f t="shared" si="9"/>
        <v>1377100-Từ đầu đến cuối</v>
      </c>
      <c r="H622" s="99">
        <v>43956</v>
      </c>
      <c r="I622" s="99"/>
      <c r="J622" s="11"/>
      <c r="K622" s="11"/>
    </row>
    <row r="623" spans="1:11" x14ac:dyDescent="0.2">
      <c r="A623" s="79" t="s">
        <v>453</v>
      </c>
      <c r="B623" s="11">
        <v>501</v>
      </c>
      <c r="C623" s="11">
        <v>50107</v>
      </c>
      <c r="D623" s="79" t="s">
        <v>1619</v>
      </c>
      <c r="E623" s="79" t="s">
        <v>3224</v>
      </c>
      <c r="F623" s="79" t="s">
        <v>2643</v>
      </c>
      <c r="G623" s="11" t="str">
        <f t="shared" si="9"/>
        <v>1378100-Từ đầu đến cuối</v>
      </c>
      <c r="H623" s="99">
        <v>43956</v>
      </c>
      <c r="I623" s="99"/>
      <c r="J623" s="11"/>
      <c r="K623" s="11"/>
    </row>
    <row r="624" spans="1:11" x14ac:dyDescent="0.2">
      <c r="A624" s="79" t="s">
        <v>453</v>
      </c>
      <c r="B624" s="11">
        <v>501</v>
      </c>
      <c r="C624" s="11">
        <v>50107</v>
      </c>
      <c r="D624" s="79" t="s">
        <v>1621</v>
      </c>
      <c r="E624" s="79" t="s">
        <v>3225</v>
      </c>
      <c r="F624" s="79" t="s">
        <v>2643</v>
      </c>
      <c r="G624" s="11" t="str">
        <f t="shared" si="9"/>
        <v>1379100-Từ đầu đến cuối</v>
      </c>
      <c r="H624" s="99">
        <v>43956</v>
      </c>
      <c r="I624" s="99"/>
      <c r="J624" s="11"/>
      <c r="K624" s="11"/>
    </row>
    <row r="625" spans="1:11" x14ac:dyDescent="0.2">
      <c r="A625" s="79" t="s">
        <v>453</v>
      </c>
      <c r="B625" s="11">
        <v>501</v>
      </c>
      <c r="C625" s="11">
        <v>50107</v>
      </c>
      <c r="D625" s="79" t="s">
        <v>1623</v>
      </c>
      <c r="E625" s="79" t="s">
        <v>3226</v>
      </c>
      <c r="F625" s="79" t="s">
        <v>3227</v>
      </c>
      <c r="G625" s="11" t="str">
        <f t="shared" si="9"/>
        <v>13801-Phan Tòng - từ: đầu - đến: cuối</v>
      </c>
      <c r="H625" s="99">
        <v>40909</v>
      </c>
      <c r="I625" s="99">
        <v>44561</v>
      </c>
      <c r="J625" s="11"/>
      <c r="K625" s="11"/>
    </row>
    <row r="626" spans="1:11" x14ac:dyDescent="0.2">
      <c r="A626" s="79" t="s">
        <v>453</v>
      </c>
      <c r="B626" s="11">
        <v>501</v>
      </c>
      <c r="C626" s="11">
        <v>50107</v>
      </c>
      <c r="D626" s="79" t="s">
        <v>1624</v>
      </c>
      <c r="E626" s="79" t="s">
        <v>3228</v>
      </c>
      <c r="F626" s="79" t="s">
        <v>2643</v>
      </c>
      <c r="G626" s="11" t="str">
        <f t="shared" si="9"/>
        <v>1380100-Từ đầu đến cuối</v>
      </c>
      <c r="H626" s="99">
        <v>43956</v>
      </c>
      <c r="I626" s="99"/>
      <c r="J626" s="11"/>
      <c r="K626" s="11"/>
    </row>
    <row r="627" spans="1:11" x14ac:dyDescent="0.2">
      <c r="A627" s="79" t="s">
        <v>453</v>
      </c>
      <c r="B627" s="11">
        <v>501</v>
      </c>
      <c r="C627" s="11">
        <v>50107</v>
      </c>
      <c r="D627" s="79" t="s">
        <v>1626</v>
      </c>
      <c r="E627" s="79" t="s">
        <v>3229</v>
      </c>
      <c r="F627" s="79" t="s">
        <v>2643</v>
      </c>
      <c r="G627" s="11" t="str">
        <f t="shared" si="9"/>
        <v>1381100-Từ đầu đến cuối</v>
      </c>
      <c r="H627" s="99">
        <v>43956</v>
      </c>
      <c r="I627" s="99"/>
      <c r="J627" s="11"/>
      <c r="K627" s="11"/>
    </row>
    <row r="628" spans="1:11" x14ac:dyDescent="0.2">
      <c r="A628" s="79" t="s">
        <v>453</v>
      </c>
      <c r="B628" s="11">
        <v>501</v>
      </c>
      <c r="C628" s="11">
        <v>50107</v>
      </c>
      <c r="D628" s="79" t="s">
        <v>1628</v>
      </c>
      <c r="E628" s="79" t="s">
        <v>3230</v>
      </c>
      <c r="F628" s="79" t="s">
        <v>2643</v>
      </c>
      <c r="G628" s="11" t="str">
        <f t="shared" si="9"/>
        <v>1382100-Từ đầu đến cuối</v>
      </c>
      <c r="H628" s="99">
        <v>43956</v>
      </c>
      <c r="I628" s="99"/>
      <c r="J628" s="11"/>
      <c r="K628" s="11"/>
    </row>
    <row r="629" spans="1:11" x14ac:dyDescent="0.2">
      <c r="A629" s="79" t="s">
        <v>453</v>
      </c>
      <c r="B629" s="11">
        <v>501</v>
      </c>
      <c r="C629" s="11">
        <v>50107</v>
      </c>
      <c r="D629" s="79" t="s">
        <v>1630</v>
      </c>
      <c r="E629" s="79" t="s">
        <v>3231</v>
      </c>
      <c r="F629" s="79" t="s">
        <v>2643</v>
      </c>
      <c r="G629" s="11" t="str">
        <f t="shared" si="9"/>
        <v>1383100-Từ đầu đến cuối</v>
      </c>
      <c r="H629" s="99">
        <v>43956</v>
      </c>
      <c r="I629" s="99"/>
      <c r="J629" s="11"/>
      <c r="K629" s="11"/>
    </row>
    <row r="630" spans="1:11" x14ac:dyDescent="0.2">
      <c r="A630" s="79" t="s">
        <v>453</v>
      </c>
      <c r="B630" s="11">
        <v>501</v>
      </c>
      <c r="C630" s="11">
        <v>50107</v>
      </c>
      <c r="D630" s="79" t="s">
        <v>1632</v>
      </c>
      <c r="E630" s="79" t="s">
        <v>3232</v>
      </c>
      <c r="F630" s="79" t="s">
        <v>2643</v>
      </c>
      <c r="G630" s="11" t="str">
        <f t="shared" si="9"/>
        <v>1384100-Từ đầu đến cuối</v>
      </c>
      <c r="H630" s="99">
        <v>43956</v>
      </c>
      <c r="I630" s="99"/>
      <c r="J630" s="11"/>
      <c r="K630" s="11"/>
    </row>
    <row r="631" spans="1:11" x14ac:dyDescent="0.2">
      <c r="A631" s="79" t="s">
        <v>453</v>
      </c>
      <c r="B631" s="11">
        <v>501</v>
      </c>
      <c r="C631" s="11">
        <v>50107</v>
      </c>
      <c r="D631" s="79" t="s">
        <v>1634</v>
      </c>
      <c r="E631" s="79" t="s">
        <v>3233</v>
      </c>
      <c r="F631" s="79" t="s">
        <v>2643</v>
      </c>
      <c r="G631" s="11" t="str">
        <f t="shared" si="9"/>
        <v>1385100-Từ đầu đến cuối</v>
      </c>
      <c r="H631" s="99">
        <v>43956</v>
      </c>
      <c r="I631" s="99"/>
      <c r="J631" s="11"/>
      <c r="K631" s="11"/>
    </row>
    <row r="632" spans="1:11" x14ac:dyDescent="0.2">
      <c r="A632" s="79" t="s">
        <v>453</v>
      </c>
      <c r="B632" s="11">
        <v>501</v>
      </c>
      <c r="C632" s="11">
        <v>50107</v>
      </c>
      <c r="D632" s="79" t="s">
        <v>1636</v>
      </c>
      <c r="E632" s="79" t="s">
        <v>3234</v>
      </c>
      <c r="F632" s="79" t="s">
        <v>2643</v>
      </c>
      <c r="G632" s="11" t="str">
        <f t="shared" si="9"/>
        <v>1386100-Từ đầu đến cuối</v>
      </c>
      <c r="H632" s="99">
        <v>43956</v>
      </c>
      <c r="I632" s="99"/>
      <c r="J632" s="11"/>
      <c r="K632" s="11"/>
    </row>
    <row r="633" spans="1:11" x14ac:dyDescent="0.2">
      <c r="A633" s="79" t="s">
        <v>453</v>
      </c>
      <c r="B633" s="11">
        <v>501</v>
      </c>
      <c r="C633" s="11">
        <v>50107</v>
      </c>
      <c r="D633" s="79" t="s">
        <v>1638</v>
      </c>
      <c r="E633" s="79" t="s">
        <v>3235</v>
      </c>
      <c r="F633" s="79" t="s">
        <v>2643</v>
      </c>
      <c r="G633" s="11" t="str">
        <f t="shared" si="9"/>
        <v>1387100-Từ đầu đến cuối</v>
      </c>
      <c r="H633" s="99">
        <v>43956</v>
      </c>
      <c r="I633" s="99"/>
      <c r="J633" s="11"/>
      <c r="K633" s="11"/>
    </row>
    <row r="634" spans="1:11" x14ac:dyDescent="0.2">
      <c r="A634" s="79" t="s">
        <v>453</v>
      </c>
      <c r="B634" s="11">
        <v>501</v>
      </c>
      <c r="C634" s="11">
        <v>50107</v>
      </c>
      <c r="D634" s="79" t="s">
        <v>1640</v>
      </c>
      <c r="E634" s="79" t="s">
        <v>3236</v>
      </c>
      <c r="F634" s="79" t="s">
        <v>2643</v>
      </c>
      <c r="G634" s="11" t="str">
        <f t="shared" si="9"/>
        <v>1388100-Từ đầu đến cuối</v>
      </c>
      <c r="H634" s="99">
        <v>43956</v>
      </c>
      <c r="I634" s="99"/>
      <c r="J634" s="11"/>
      <c r="K634" s="11"/>
    </row>
    <row r="635" spans="1:11" x14ac:dyDescent="0.2">
      <c r="A635" s="79" t="s">
        <v>453</v>
      </c>
      <c r="B635" s="11">
        <v>501</v>
      </c>
      <c r="C635" s="11">
        <v>50107</v>
      </c>
      <c r="D635" s="79" t="s">
        <v>1642</v>
      </c>
      <c r="E635" s="79" t="s">
        <v>3237</v>
      </c>
      <c r="F635" s="79" t="s">
        <v>2643</v>
      </c>
      <c r="G635" s="11" t="str">
        <f t="shared" si="9"/>
        <v>1389100-Từ đầu đến cuối</v>
      </c>
      <c r="H635" s="99">
        <v>43956</v>
      </c>
      <c r="I635" s="99"/>
      <c r="J635" s="11"/>
      <c r="K635" s="11"/>
    </row>
    <row r="636" spans="1:11" x14ac:dyDescent="0.2">
      <c r="A636" s="79" t="s">
        <v>453</v>
      </c>
      <c r="B636" s="11">
        <v>501</v>
      </c>
      <c r="C636" s="11">
        <v>50107</v>
      </c>
      <c r="D636" s="79" t="s">
        <v>1644</v>
      </c>
      <c r="E636" s="79" t="s">
        <v>3238</v>
      </c>
      <c r="F636" s="79" t="s">
        <v>3239</v>
      </c>
      <c r="G636" s="11" t="str">
        <f t="shared" si="9"/>
        <v>13901-Sơn Thủy - Đa Mặn - từ: Từ Sư Vạn Hạnh - đến: Giáp đường Bà Bang Nhãn</v>
      </c>
      <c r="H636" s="99">
        <v>40909</v>
      </c>
      <c r="I636" s="99">
        <v>44561</v>
      </c>
      <c r="J636" s="11"/>
      <c r="K636" s="11"/>
    </row>
    <row r="637" spans="1:11" x14ac:dyDescent="0.2">
      <c r="A637" s="79" t="s">
        <v>453</v>
      </c>
      <c r="B637" s="11">
        <v>501</v>
      </c>
      <c r="C637" s="11">
        <v>50107</v>
      </c>
      <c r="D637" s="79" t="s">
        <v>1646</v>
      </c>
      <c r="E637" s="79" t="s">
        <v>3240</v>
      </c>
      <c r="F637" s="79" t="s">
        <v>2643</v>
      </c>
      <c r="G637" s="11" t="str">
        <f t="shared" si="9"/>
        <v>1390100-Từ đầu đến cuối</v>
      </c>
      <c r="H637" s="99">
        <v>43956</v>
      </c>
      <c r="I637" s="99"/>
      <c r="J637" s="11"/>
      <c r="K637" s="11"/>
    </row>
    <row r="638" spans="1:11" x14ac:dyDescent="0.2">
      <c r="A638" s="79" t="s">
        <v>453</v>
      </c>
      <c r="B638" s="11">
        <v>501</v>
      </c>
      <c r="C638" s="11">
        <v>50107</v>
      </c>
      <c r="D638" s="79" t="s">
        <v>1648</v>
      </c>
      <c r="E638" s="79" t="s">
        <v>3241</v>
      </c>
      <c r="F638" s="79" t="s">
        <v>2643</v>
      </c>
      <c r="G638" s="11" t="str">
        <f t="shared" si="9"/>
        <v>1391100-Từ đầu đến cuối</v>
      </c>
      <c r="H638" s="99">
        <v>43956</v>
      </c>
      <c r="I638" s="99"/>
      <c r="J638" s="11"/>
      <c r="K638" s="11"/>
    </row>
    <row r="639" spans="1:11" x14ac:dyDescent="0.2">
      <c r="A639" s="79" t="s">
        <v>453</v>
      </c>
      <c r="B639" s="11">
        <v>501</v>
      </c>
      <c r="C639" s="11">
        <v>50107</v>
      </c>
      <c r="D639" s="79" t="s">
        <v>1650</v>
      </c>
      <c r="E639" s="79" t="s">
        <v>3242</v>
      </c>
      <c r="F639" s="79" t="s">
        <v>2643</v>
      </c>
      <c r="G639" s="11" t="str">
        <f t="shared" si="9"/>
        <v>1392100-Từ đầu đến cuối</v>
      </c>
      <c r="H639" s="99">
        <v>43956</v>
      </c>
      <c r="I639" s="99"/>
      <c r="J639" s="11"/>
      <c r="K639" s="11"/>
    </row>
    <row r="640" spans="1:11" x14ac:dyDescent="0.2">
      <c r="A640" s="79" t="s">
        <v>453</v>
      </c>
      <c r="B640" s="11">
        <v>501</v>
      </c>
      <c r="C640" s="11">
        <v>50107</v>
      </c>
      <c r="D640" s="79" t="s">
        <v>1652</v>
      </c>
      <c r="E640" s="79" t="s">
        <v>3243</v>
      </c>
      <c r="F640" s="79" t="s">
        <v>2643</v>
      </c>
      <c r="G640" s="11" t="str">
        <f t="shared" si="9"/>
        <v>1393100-Từ đầu đến cuối</v>
      </c>
      <c r="H640" s="99">
        <v>43956</v>
      </c>
      <c r="I640" s="99"/>
      <c r="J640" s="11"/>
      <c r="K640" s="11"/>
    </row>
    <row r="641" spans="1:11" x14ac:dyDescent="0.2">
      <c r="A641" s="79" t="s">
        <v>453</v>
      </c>
      <c r="B641" s="11">
        <v>501</v>
      </c>
      <c r="C641" s="11">
        <v>50107</v>
      </c>
      <c r="D641" s="79" t="s">
        <v>1654</v>
      </c>
      <c r="E641" s="79" t="s">
        <v>3244</v>
      </c>
      <c r="F641" s="79" t="s">
        <v>2643</v>
      </c>
      <c r="G641" s="11" t="str">
        <f t="shared" si="9"/>
        <v>1394100-Từ đầu đến cuối</v>
      </c>
      <c r="H641" s="99">
        <v>43956</v>
      </c>
      <c r="I641" s="99"/>
      <c r="J641" s="11"/>
      <c r="K641" s="11"/>
    </row>
    <row r="642" spans="1:11" x14ac:dyDescent="0.2">
      <c r="A642" s="79" t="s">
        <v>453</v>
      </c>
      <c r="B642" s="11">
        <v>501</v>
      </c>
      <c r="C642" s="11">
        <v>50107</v>
      </c>
      <c r="D642" s="79" t="s">
        <v>1656</v>
      </c>
      <c r="E642" s="79" t="s">
        <v>3245</v>
      </c>
      <c r="F642" s="79" t="s">
        <v>2643</v>
      </c>
      <c r="G642" s="11" t="str">
        <f t="shared" ref="G642:G705" si="10">E642&amp;"-"&amp;F642</f>
        <v>1395100-Từ đầu đến cuối</v>
      </c>
      <c r="H642" s="99">
        <v>43956</v>
      </c>
      <c r="I642" s="99"/>
      <c r="J642" s="11"/>
      <c r="K642" s="11"/>
    </row>
    <row r="643" spans="1:11" x14ac:dyDescent="0.2">
      <c r="A643" s="79" t="s">
        <v>453</v>
      </c>
      <c r="B643" s="11">
        <v>501</v>
      </c>
      <c r="C643" s="11">
        <v>50107</v>
      </c>
      <c r="D643" s="79" t="s">
        <v>1658</v>
      </c>
      <c r="E643" s="79" t="s">
        <v>3246</v>
      </c>
      <c r="F643" s="79" t="s">
        <v>2643</v>
      </c>
      <c r="G643" s="11" t="str">
        <f t="shared" si="10"/>
        <v>1396100-Từ đầu đến cuối</v>
      </c>
      <c r="H643" s="99">
        <v>43956</v>
      </c>
      <c r="I643" s="99"/>
      <c r="J643" s="11"/>
      <c r="K643" s="11"/>
    </row>
    <row r="644" spans="1:11" x14ac:dyDescent="0.2">
      <c r="A644" s="79" t="s">
        <v>453</v>
      </c>
      <c r="B644" s="11">
        <v>501</v>
      </c>
      <c r="C644" s="11">
        <v>50107</v>
      </c>
      <c r="D644" s="79" t="s">
        <v>1660</v>
      </c>
      <c r="E644" s="79" t="s">
        <v>3247</v>
      </c>
      <c r="F644" s="79" t="s">
        <v>2643</v>
      </c>
      <c r="G644" s="11" t="str">
        <f t="shared" si="10"/>
        <v>1397100-Từ đầu đến cuối</v>
      </c>
      <c r="H644" s="99">
        <v>43956</v>
      </c>
      <c r="I644" s="99"/>
      <c r="J644" s="11"/>
      <c r="K644" s="11"/>
    </row>
    <row r="645" spans="1:11" x14ac:dyDescent="0.2">
      <c r="A645" s="79" t="s">
        <v>453</v>
      </c>
      <c r="B645" s="11">
        <v>501</v>
      </c>
      <c r="C645" s="11">
        <v>50107</v>
      </c>
      <c r="D645" s="79" t="s">
        <v>1662</v>
      </c>
      <c r="E645" s="79" t="s">
        <v>3248</v>
      </c>
      <c r="F645" s="79" t="s">
        <v>2643</v>
      </c>
      <c r="G645" s="11" t="str">
        <f t="shared" si="10"/>
        <v>1398100-Từ đầu đến cuối</v>
      </c>
      <c r="H645" s="99">
        <v>43956</v>
      </c>
      <c r="I645" s="99"/>
      <c r="J645" s="11"/>
      <c r="K645" s="11"/>
    </row>
    <row r="646" spans="1:11" x14ac:dyDescent="0.2">
      <c r="A646" s="79" t="s">
        <v>453</v>
      </c>
      <c r="B646" s="11">
        <v>501</v>
      </c>
      <c r="C646" s="11">
        <v>50107</v>
      </c>
      <c r="D646" s="79" t="s">
        <v>1664</v>
      </c>
      <c r="E646" s="79" t="s">
        <v>3249</v>
      </c>
      <c r="F646" s="79" t="s">
        <v>2643</v>
      </c>
      <c r="G646" s="11" t="str">
        <f t="shared" si="10"/>
        <v>1399100-Từ đầu đến cuối</v>
      </c>
      <c r="H646" s="99">
        <v>43956</v>
      </c>
      <c r="I646" s="99"/>
      <c r="J646" s="11"/>
      <c r="K646" s="11"/>
    </row>
    <row r="647" spans="1:11" x14ac:dyDescent="0.2">
      <c r="A647" s="79" t="s">
        <v>453</v>
      </c>
      <c r="B647" s="11">
        <v>501</v>
      </c>
      <c r="C647" s="11">
        <v>50107</v>
      </c>
      <c r="D647" s="79" t="s">
        <v>1666</v>
      </c>
      <c r="E647" s="79" t="s">
        <v>3250</v>
      </c>
      <c r="F647" s="79" t="s">
        <v>3251</v>
      </c>
      <c r="G647" s="11" t="str">
        <f t="shared" si="10"/>
        <v>14001-Sơn Thủy 1 - từ: đầu - đến: cuối</v>
      </c>
      <c r="H647" s="99">
        <v>40909</v>
      </c>
      <c r="I647" s="99">
        <v>44561</v>
      </c>
      <c r="J647" s="11"/>
      <c r="K647" s="11"/>
    </row>
    <row r="648" spans="1:11" x14ac:dyDescent="0.2">
      <c r="A648" s="79" t="s">
        <v>453</v>
      </c>
      <c r="B648" s="11">
        <v>501</v>
      </c>
      <c r="C648" s="11">
        <v>50107</v>
      </c>
      <c r="D648" s="79" t="s">
        <v>1667</v>
      </c>
      <c r="E648" s="79" t="s">
        <v>3252</v>
      </c>
      <c r="F648" s="79" t="s">
        <v>2643</v>
      </c>
      <c r="G648" s="11" t="str">
        <f t="shared" si="10"/>
        <v>1400100-Từ đầu đến cuối</v>
      </c>
      <c r="H648" s="99">
        <v>43956</v>
      </c>
      <c r="I648" s="99"/>
      <c r="J648" s="11"/>
      <c r="K648" s="11"/>
    </row>
    <row r="649" spans="1:11" x14ac:dyDescent="0.2">
      <c r="A649" s="79" t="s">
        <v>453</v>
      </c>
      <c r="B649" s="11">
        <v>501</v>
      </c>
      <c r="C649" s="11">
        <v>50107</v>
      </c>
      <c r="D649" s="79" t="s">
        <v>1669</v>
      </c>
      <c r="E649" s="79" t="s">
        <v>3253</v>
      </c>
      <c r="F649" s="79" t="s">
        <v>2643</v>
      </c>
      <c r="G649" s="11" t="str">
        <f t="shared" si="10"/>
        <v>1401100-Từ đầu đến cuối</v>
      </c>
      <c r="H649" s="99">
        <v>43956</v>
      </c>
      <c r="I649" s="99"/>
      <c r="J649" s="11"/>
      <c r="K649" s="11"/>
    </row>
    <row r="650" spans="1:11" x14ac:dyDescent="0.2">
      <c r="A650" s="79" t="s">
        <v>453</v>
      </c>
      <c r="B650" s="11">
        <v>501</v>
      </c>
      <c r="C650" s="11">
        <v>50107</v>
      </c>
      <c r="D650" s="79" t="s">
        <v>1671</v>
      </c>
      <c r="E650" s="79" t="s">
        <v>3254</v>
      </c>
      <c r="F650" s="79" t="s">
        <v>2643</v>
      </c>
      <c r="G650" s="11" t="str">
        <f t="shared" si="10"/>
        <v>1402100-Từ đầu đến cuối</v>
      </c>
      <c r="H650" s="99">
        <v>43956</v>
      </c>
      <c r="I650" s="99"/>
      <c r="J650" s="11"/>
      <c r="K650" s="11"/>
    </row>
    <row r="651" spans="1:11" x14ac:dyDescent="0.2">
      <c r="A651" s="79" t="s">
        <v>453</v>
      </c>
      <c r="B651" s="11">
        <v>501</v>
      </c>
      <c r="C651" s="11">
        <v>50107</v>
      </c>
      <c r="D651" s="79" t="s">
        <v>1673</v>
      </c>
      <c r="E651" s="79" t="s">
        <v>3255</v>
      </c>
      <c r="F651" s="79" t="s">
        <v>2643</v>
      </c>
      <c r="G651" s="11" t="str">
        <f t="shared" si="10"/>
        <v>1403100-Từ đầu đến cuối</v>
      </c>
      <c r="H651" s="99">
        <v>43956</v>
      </c>
      <c r="I651" s="99"/>
      <c r="J651" s="11"/>
      <c r="K651" s="11"/>
    </row>
    <row r="652" spans="1:11" x14ac:dyDescent="0.2">
      <c r="A652" s="79" t="s">
        <v>453</v>
      </c>
      <c r="B652" s="11">
        <v>501</v>
      </c>
      <c r="C652" s="11">
        <v>50107</v>
      </c>
      <c r="D652" s="79" t="s">
        <v>1675</v>
      </c>
      <c r="E652" s="79" t="s">
        <v>3256</v>
      </c>
      <c r="F652" s="79" t="s">
        <v>2643</v>
      </c>
      <c r="G652" s="11" t="str">
        <f t="shared" si="10"/>
        <v>1404100-Từ đầu đến cuối</v>
      </c>
      <c r="H652" s="99">
        <v>43956</v>
      </c>
      <c r="I652" s="99"/>
      <c r="J652" s="11"/>
      <c r="K652" s="11"/>
    </row>
    <row r="653" spans="1:11" x14ac:dyDescent="0.2">
      <c r="A653" s="79" t="s">
        <v>453</v>
      </c>
      <c r="B653" s="11">
        <v>501</v>
      </c>
      <c r="C653" s="11">
        <v>50107</v>
      </c>
      <c r="D653" s="79" t="s">
        <v>1677</v>
      </c>
      <c r="E653" s="79" t="s">
        <v>3257</v>
      </c>
      <c r="F653" s="79" t="s">
        <v>3258</v>
      </c>
      <c r="G653" s="11" t="str">
        <f t="shared" si="10"/>
        <v>1405100-Đoạn 10,5m</v>
      </c>
      <c r="H653" s="99">
        <v>43956</v>
      </c>
      <c r="I653" s="99"/>
      <c r="J653" s="11"/>
      <c r="K653" s="11"/>
    </row>
    <row r="654" spans="1:11" x14ac:dyDescent="0.2">
      <c r="A654" s="79" t="s">
        <v>453</v>
      </c>
      <c r="B654" s="11">
        <v>501</v>
      </c>
      <c r="C654" s="11">
        <v>50107</v>
      </c>
      <c r="D654" s="79" t="s">
        <v>1677</v>
      </c>
      <c r="E654" s="79" t="s">
        <v>3259</v>
      </c>
      <c r="F654" s="79" t="s">
        <v>2675</v>
      </c>
      <c r="G654" s="11" t="str">
        <f t="shared" si="10"/>
        <v>1405101-Đoạn 7,5m</v>
      </c>
      <c r="H654" s="99">
        <v>43956</v>
      </c>
      <c r="I654" s="99"/>
      <c r="J654" s="11"/>
      <c r="K654" s="11"/>
    </row>
    <row r="655" spans="1:11" x14ac:dyDescent="0.2">
      <c r="A655" s="79" t="s">
        <v>453</v>
      </c>
      <c r="B655" s="11">
        <v>501</v>
      </c>
      <c r="C655" s="11">
        <v>50107</v>
      </c>
      <c r="D655" s="79" t="s">
        <v>1679</v>
      </c>
      <c r="E655" s="79" t="s">
        <v>3260</v>
      </c>
      <c r="F655" s="79" t="s">
        <v>2643</v>
      </c>
      <c r="G655" s="11" t="str">
        <f t="shared" si="10"/>
        <v>1406100-Từ đầu đến cuối</v>
      </c>
      <c r="H655" s="99">
        <v>43956</v>
      </c>
      <c r="I655" s="99"/>
      <c r="J655" s="11"/>
      <c r="K655" s="11"/>
    </row>
    <row r="656" spans="1:11" x14ac:dyDescent="0.2">
      <c r="A656" s="79" t="s">
        <v>453</v>
      </c>
      <c r="B656" s="11">
        <v>501</v>
      </c>
      <c r="C656" s="11">
        <v>50107</v>
      </c>
      <c r="D656" s="79" t="s">
        <v>1681</v>
      </c>
      <c r="E656" s="79" t="s">
        <v>3261</v>
      </c>
      <c r="F656" s="79" t="s">
        <v>2643</v>
      </c>
      <c r="G656" s="11" t="str">
        <f t="shared" si="10"/>
        <v>1407100-Từ đầu đến cuối</v>
      </c>
      <c r="H656" s="99">
        <v>43956</v>
      </c>
      <c r="I656" s="99"/>
      <c r="J656" s="11"/>
      <c r="K656" s="11"/>
    </row>
    <row r="657" spans="1:11" x14ac:dyDescent="0.2">
      <c r="A657" s="79" t="s">
        <v>453</v>
      </c>
      <c r="B657" s="11">
        <v>501</v>
      </c>
      <c r="C657" s="11">
        <v>50107</v>
      </c>
      <c r="D657" s="79" t="s">
        <v>1683</v>
      </c>
      <c r="E657" s="79" t="s">
        <v>3262</v>
      </c>
      <c r="F657" s="79" t="s">
        <v>2643</v>
      </c>
      <c r="G657" s="11" t="str">
        <f t="shared" si="10"/>
        <v>1408100-Từ đầu đến cuối</v>
      </c>
      <c r="H657" s="99">
        <v>43956</v>
      </c>
      <c r="I657" s="99"/>
      <c r="J657" s="11"/>
      <c r="K657" s="11"/>
    </row>
    <row r="658" spans="1:11" x14ac:dyDescent="0.2">
      <c r="A658" s="79" t="s">
        <v>453</v>
      </c>
      <c r="B658" s="11">
        <v>501</v>
      </c>
      <c r="C658" s="11">
        <v>50107</v>
      </c>
      <c r="D658" s="79" t="s">
        <v>1684</v>
      </c>
      <c r="E658" s="79" t="s">
        <v>3263</v>
      </c>
      <c r="F658" s="79" t="s">
        <v>2643</v>
      </c>
      <c r="G658" s="11" t="str">
        <f t="shared" si="10"/>
        <v>1409100-Từ đầu đến cuối</v>
      </c>
      <c r="H658" s="99">
        <v>43956</v>
      </c>
      <c r="I658" s="99"/>
      <c r="J658" s="11"/>
      <c r="K658" s="11"/>
    </row>
    <row r="659" spans="1:11" x14ac:dyDescent="0.2">
      <c r="A659" s="79" t="s">
        <v>453</v>
      </c>
      <c r="B659" s="11">
        <v>501</v>
      </c>
      <c r="C659" s="11">
        <v>50107</v>
      </c>
      <c r="D659" s="79" t="s">
        <v>1686</v>
      </c>
      <c r="E659" s="79" t="s">
        <v>3264</v>
      </c>
      <c r="F659" s="79" t="s">
        <v>3265</v>
      </c>
      <c r="G659" s="11" t="str">
        <f t="shared" si="10"/>
        <v>14101-Sơn Thủy 2 - từ: đầu - đến: cuối</v>
      </c>
      <c r="H659" s="99">
        <v>40909</v>
      </c>
      <c r="I659" s="99">
        <v>44561</v>
      </c>
      <c r="J659" s="11"/>
      <c r="K659" s="11"/>
    </row>
    <row r="660" spans="1:11" x14ac:dyDescent="0.2">
      <c r="A660" s="79" t="s">
        <v>453</v>
      </c>
      <c r="B660" s="11">
        <v>501</v>
      </c>
      <c r="C660" s="11">
        <v>50107</v>
      </c>
      <c r="D660" s="79" t="s">
        <v>1687</v>
      </c>
      <c r="E660" s="79" t="s">
        <v>3266</v>
      </c>
      <c r="F660" s="79" t="s">
        <v>2643</v>
      </c>
      <c r="G660" s="11" t="str">
        <f t="shared" si="10"/>
        <v>1410100-Từ đầu đến cuối</v>
      </c>
      <c r="H660" s="99">
        <v>43956</v>
      </c>
      <c r="I660" s="99"/>
      <c r="J660" s="11"/>
      <c r="K660" s="11"/>
    </row>
    <row r="661" spans="1:11" x14ac:dyDescent="0.2">
      <c r="A661" s="79" t="s">
        <v>453</v>
      </c>
      <c r="B661" s="11">
        <v>501</v>
      </c>
      <c r="C661" s="11">
        <v>50107</v>
      </c>
      <c r="D661" s="79" t="s">
        <v>1689</v>
      </c>
      <c r="E661" s="79" t="s">
        <v>3267</v>
      </c>
      <c r="F661" s="79" t="s">
        <v>2643</v>
      </c>
      <c r="G661" s="11" t="str">
        <f t="shared" si="10"/>
        <v>1411100-Từ đầu đến cuối</v>
      </c>
      <c r="H661" s="99">
        <v>43956</v>
      </c>
      <c r="I661" s="99"/>
      <c r="J661" s="11"/>
      <c r="K661" s="11"/>
    </row>
    <row r="662" spans="1:11" x14ac:dyDescent="0.2">
      <c r="A662" s="79" t="s">
        <v>453</v>
      </c>
      <c r="B662" s="11">
        <v>501</v>
      </c>
      <c r="C662" s="11">
        <v>50107</v>
      </c>
      <c r="D662" s="79" t="s">
        <v>1691</v>
      </c>
      <c r="E662" s="79" t="s">
        <v>3268</v>
      </c>
      <c r="F662" s="79" t="s">
        <v>2675</v>
      </c>
      <c r="G662" s="11" t="str">
        <f t="shared" si="10"/>
        <v>1412100-Đoạn 7,5m</v>
      </c>
      <c r="H662" s="99">
        <v>43956</v>
      </c>
      <c r="I662" s="99"/>
      <c r="J662" s="11"/>
      <c r="K662" s="11"/>
    </row>
    <row r="663" spans="1:11" x14ac:dyDescent="0.2">
      <c r="A663" s="79" t="s">
        <v>453</v>
      </c>
      <c r="B663" s="11">
        <v>501</v>
      </c>
      <c r="C663" s="11">
        <v>50107</v>
      </c>
      <c r="D663" s="79" t="s">
        <v>1691</v>
      </c>
      <c r="E663" s="79" t="s">
        <v>3269</v>
      </c>
      <c r="F663" s="79" t="s">
        <v>2673</v>
      </c>
      <c r="G663" s="11" t="str">
        <f t="shared" si="10"/>
        <v>1412101-Đoạn 5,5m</v>
      </c>
      <c r="H663" s="99">
        <v>43956</v>
      </c>
      <c r="I663" s="99"/>
      <c r="J663" s="11"/>
      <c r="K663" s="11"/>
    </row>
    <row r="664" spans="1:11" x14ac:dyDescent="0.2">
      <c r="A664" s="79" t="s">
        <v>453</v>
      </c>
      <c r="B664" s="11">
        <v>501</v>
      </c>
      <c r="C664" s="11">
        <v>50107</v>
      </c>
      <c r="D664" s="79" t="s">
        <v>1693</v>
      </c>
      <c r="E664" s="79" t="s">
        <v>3270</v>
      </c>
      <c r="F664" s="79" t="s">
        <v>2643</v>
      </c>
      <c r="G664" s="11" t="str">
        <f t="shared" si="10"/>
        <v>1413100-Từ đầu đến cuối</v>
      </c>
      <c r="H664" s="99">
        <v>43956</v>
      </c>
      <c r="I664" s="99"/>
      <c r="J664" s="11"/>
      <c r="K664" s="11"/>
    </row>
    <row r="665" spans="1:11" x14ac:dyDescent="0.2">
      <c r="A665" s="79" t="s">
        <v>453</v>
      </c>
      <c r="B665" s="11">
        <v>501</v>
      </c>
      <c r="C665" s="11">
        <v>50107</v>
      </c>
      <c r="D665" s="79" t="s">
        <v>1694</v>
      </c>
      <c r="E665" s="79" t="s">
        <v>3271</v>
      </c>
      <c r="F665" s="79" t="s">
        <v>2643</v>
      </c>
      <c r="G665" s="11" t="str">
        <f t="shared" si="10"/>
        <v>1414100-Từ đầu đến cuối</v>
      </c>
      <c r="H665" s="99">
        <v>43956</v>
      </c>
      <c r="I665" s="99"/>
      <c r="J665" s="11"/>
      <c r="K665" s="11"/>
    </row>
    <row r="666" spans="1:11" x14ac:dyDescent="0.2">
      <c r="A666" s="79" t="s">
        <v>453</v>
      </c>
      <c r="B666" s="11">
        <v>501</v>
      </c>
      <c r="C666" s="11">
        <v>50107</v>
      </c>
      <c r="D666" s="79" t="s">
        <v>1696</v>
      </c>
      <c r="E666" s="79" t="s">
        <v>3272</v>
      </c>
      <c r="F666" s="79" t="s">
        <v>2643</v>
      </c>
      <c r="G666" s="11" t="str">
        <f t="shared" si="10"/>
        <v>1415100-Từ đầu đến cuối</v>
      </c>
      <c r="H666" s="99">
        <v>43956</v>
      </c>
      <c r="I666" s="99"/>
      <c r="J666" s="11"/>
      <c r="K666" s="11"/>
    </row>
    <row r="667" spans="1:11" x14ac:dyDescent="0.2">
      <c r="A667" s="79" t="s">
        <v>453</v>
      </c>
      <c r="B667" s="11">
        <v>501</v>
      </c>
      <c r="C667" s="11">
        <v>50107</v>
      </c>
      <c r="D667" s="79" t="s">
        <v>1698</v>
      </c>
      <c r="E667" s="79" t="s">
        <v>3273</v>
      </c>
      <c r="F667" s="79" t="s">
        <v>2643</v>
      </c>
      <c r="G667" s="11" t="str">
        <f t="shared" si="10"/>
        <v>1416100-Từ đầu đến cuối</v>
      </c>
      <c r="H667" s="99">
        <v>43956</v>
      </c>
      <c r="I667" s="99"/>
      <c r="J667" s="11"/>
      <c r="K667" s="11"/>
    </row>
    <row r="668" spans="1:11" x14ac:dyDescent="0.2">
      <c r="A668" s="79" t="s">
        <v>453</v>
      </c>
      <c r="B668" s="11">
        <v>501</v>
      </c>
      <c r="C668" s="11">
        <v>50107</v>
      </c>
      <c r="D668" s="79" t="s">
        <v>1700</v>
      </c>
      <c r="E668" s="79" t="s">
        <v>3274</v>
      </c>
      <c r="F668" s="79" t="s">
        <v>2643</v>
      </c>
      <c r="G668" s="11" t="str">
        <f t="shared" si="10"/>
        <v>1417100-Từ đầu đến cuối</v>
      </c>
      <c r="H668" s="99">
        <v>43956</v>
      </c>
      <c r="I668" s="99"/>
      <c r="J668" s="11"/>
      <c r="K668" s="11"/>
    </row>
    <row r="669" spans="1:11" x14ac:dyDescent="0.2">
      <c r="A669" s="79" t="s">
        <v>453</v>
      </c>
      <c r="B669" s="11">
        <v>501</v>
      </c>
      <c r="C669" s="11">
        <v>50107</v>
      </c>
      <c r="D669" s="79" t="s">
        <v>1702</v>
      </c>
      <c r="E669" s="79" t="s">
        <v>3275</v>
      </c>
      <c r="F669" s="79" t="s">
        <v>2643</v>
      </c>
      <c r="G669" s="11" t="str">
        <f t="shared" si="10"/>
        <v>1418100-Từ đầu đến cuối</v>
      </c>
      <c r="H669" s="99">
        <v>43956</v>
      </c>
      <c r="I669" s="99"/>
      <c r="J669" s="11"/>
      <c r="K669" s="11"/>
    </row>
    <row r="670" spans="1:11" x14ac:dyDescent="0.2">
      <c r="A670" s="79" t="s">
        <v>453</v>
      </c>
      <c r="B670" s="11">
        <v>501</v>
      </c>
      <c r="C670" s="11">
        <v>50107</v>
      </c>
      <c r="D670" s="79" t="s">
        <v>1704</v>
      </c>
      <c r="E670" s="79" t="s">
        <v>3276</v>
      </c>
      <c r="F670" s="79" t="s">
        <v>2643</v>
      </c>
      <c r="G670" s="11" t="str">
        <f t="shared" si="10"/>
        <v>1419100-Từ đầu đến cuối</v>
      </c>
      <c r="H670" s="99">
        <v>43956</v>
      </c>
      <c r="I670" s="99"/>
      <c r="J670" s="11"/>
      <c r="K670" s="11"/>
    </row>
    <row r="671" spans="1:11" x14ac:dyDescent="0.2">
      <c r="A671" s="79" t="s">
        <v>453</v>
      </c>
      <c r="B671" s="11">
        <v>501</v>
      </c>
      <c r="C671" s="11">
        <v>50107</v>
      </c>
      <c r="D671" s="79" t="s">
        <v>1706</v>
      </c>
      <c r="E671" s="79" t="s">
        <v>3277</v>
      </c>
      <c r="F671" s="79" t="s">
        <v>3278</v>
      </c>
      <c r="G671" s="11" t="str">
        <f t="shared" si="10"/>
        <v>14201-Sơn Thủy 3 - từ: đầu - đến: cuối</v>
      </c>
      <c r="H671" s="99">
        <v>40909</v>
      </c>
      <c r="I671" s="99">
        <v>44561</v>
      </c>
      <c r="J671" s="11"/>
      <c r="K671" s="11"/>
    </row>
    <row r="672" spans="1:11" x14ac:dyDescent="0.2">
      <c r="A672" s="79" t="s">
        <v>453</v>
      </c>
      <c r="B672" s="11">
        <v>501</v>
      </c>
      <c r="C672" s="11">
        <v>50107</v>
      </c>
      <c r="D672" s="79" t="s">
        <v>1707</v>
      </c>
      <c r="E672" s="79" t="s">
        <v>3279</v>
      </c>
      <c r="F672" s="79" t="s">
        <v>2643</v>
      </c>
      <c r="G672" s="11" t="str">
        <f t="shared" si="10"/>
        <v>1420100-Từ đầu đến cuối</v>
      </c>
      <c r="H672" s="99">
        <v>43956</v>
      </c>
      <c r="I672" s="99"/>
      <c r="J672" s="11"/>
      <c r="K672" s="11"/>
    </row>
    <row r="673" spans="1:11" x14ac:dyDescent="0.2">
      <c r="A673" s="79" t="s">
        <v>453</v>
      </c>
      <c r="B673" s="11">
        <v>501</v>
      </c>
      <c r="C673" s="11">
        <v>50107</v>
      </c>
      <c r="D673" s="79" t="s">
        <v>1709</v>
      </c>
      <c r="E673" s="79" t="s">
        <v>3280</v>
      </c>
      <c r="F673" s="79" t="s">
        <v>2643</v>
      </c>
      <c r="G673" s="11" t="str">
        <f t="shared" si="10"/>
        <v>1421100-Từ đầu đến cuối</v>
      </c>
      <c r="H673" s="99">
        <v>43956</v>
      </c>
      <c r="I673" s="99"/>
      <c r="J673" s="11"/>
      <c r="K673" s="11"/>
    </row>
    <row r="674" spans="1:11" x14ac:dyDescent="0.2">
      <c r="A674" s="79" t="s">
        <v>453</v>
      </c>
      <c r="B674" s="11">
        <v>501</v>
      </c>
      <c r="C674" s="11">
        <v>50107</v>
      </c>
      <c r="D674" s="79" t="s">
        <v>1711</v>
      </c>
      <c r="E674" s="79" t="s">
        <v>3281</v>
      </c>
      <c r="F674" s="79" t="s">
        <v>2643</v>
      </c>
      <c r="G674" s="11" t="str">
        <f t="shared" si="10"/>
        <v>1422100-Từ đầu đến cuối</v>
      </c>
      <c r="H674" s="99">
        <v>43956</v>
      </c>
      <c r="I674" s="99"/>
      <c r="J674" s="11"/>
      <c r="K674" s="11"/>
    </row>
    <row r="675" spans="1:11" x14ac:dyDescent="0.2">
      <c r="A675" s="79" t="s">
        <v>453</v>
      </c>
      <c r="B675" s="11">
        <v>501</v>
      </c>
      <c r="C675" s="11">
        <v>50107</v>
      </c>
      <c r="D675" s="79" t="s">
        <v>1713</v>
      </c>
      <c r="E675" s="79" t="s">
        <v>3282</v>
      </c>
      <c r="F675" s="79" t="s">
        <v>2643</v>
      </c>
      <c r="G675" s="11" t="str">
        <f t="shared" si="10"/>
        <v>1423100-Từ đầu đến cuối</v>
      </c>
      <c r="H675" s="99">
        <v>43956</v>
      </c>
      <c r="I675" s="99"/>
      <c r="J675" s="11"/>
      <c r="K675" s="11"/>
    </row>
    <row r="676" spans="1:11" x14ac:dyDescent="0.2">
      <c r="A676" s="79" t="s">
        <v>453</v>
      </c>
      <c r="B676" s="11">
        <v>501</v>
      </c>
      <c r="C676" s="11">
        <v>50107</v>
      </c>
      <c r="D676" s="79" t="s">
        <v>1715</v>
      </c>
      <c r="E676" s="79" t="s">
        <v>3283</v>
      </c>
      <c r="F676" s="79" t="s">
        <v>2643</v>
      </c>
      <c r="G676" s="11" t="str">
        <f t="shared" si="10"/>
        <v>1424100-Từ đầu đến cuối</v>
      </c>
      <c r="H676" s="99">
        <v>43956</v>
      </c>
      <c r="I676" s="99"/>
      <c r="J676" s="11"/>
      <c r="K676" s="11"/>
    </row>
    <row r="677" spans="1:11" x14ac:dyDescent="0.2">
      <c r="A677" s="79" t="s">
        <v>453</v>
      </c>
      <c r="B677" s="11">
        <v>501</v>
      </c>
      <c r="C677" s="11">
        <v>50107</v>
      </c>
      <c r="D677" s="79" t="s">
        <v>1717</v>
      </c>
      <c r="E677" s="79" t="s">
        <v>3284</v>
      </c>
      <c r="F677" s="79" t="s">
        <v>2643</v>
      </c>
      <c r="G677" s="11" t="str">
        <f t="shared" si="10"/>
        <v>1425100-Từ đầu đến cuối</v>
      </c>
      <c r="H677" s="99">
        <v>43956</v>
      </c>
      <c r="I677" s="99"/>
      <c r="J677" s="11"/>
      <c r="K677" s="11"/>
    </row>
    <row r="678" spans="1:11" x14ac:dyDescent="0.2">
      <c r="A678" s="79" t="s">
        <v>453</v>
      </c>
      <c r="B678" s="11">
        <v>501</v>
      </c>
      <c r="C678" s="11">
        <v>50107</v>
      </c>
      <c r="D678" s="79" t="s">
        <v>1719</v>
      </c>
      <c r="E678" s="79" t="s">
        <v>3285</v>
      </c>
      <c r="F678" s="79" t="s">
        <v>2643</v>
      </c>
      <c r="G678" s="11" t="str">
        <f t="shared" si="10"/>
        <v>1426100-Từ đầu đến cuối</v>
      </c>
      <c r="H678" s="99">
        <v>43956</v>
      </c>
      <c r="I678" s="99"/>
      <c r="J678" s="11"/>
      <c r="K678" s="11"/>
    </row>
    <row r="679" spans="1:11" x14ac:dyDescent="0.2">
      <c r="A679" s="79" t="s">
        <v>453</v>
      </c>
      <c r="B679" s="11">
        <v>501</v>
      </c>
      <c r="C679" s="11">
        <v>50107</v>
      </c>
      <c r="D679" s="79" t="s">
        <v>1721</v>
      </c>
      <c r="E679" s="79" t="s">
        <v>3286</v>
      </c>
      <c r="F679" s="79" t="s">
        <v>2643</v>
      </c>
      <c r="G679" s="11" t="str">
        <f t="shared" si="10"/>
        <v>1427100-Từ đầu đến cuối</v>
      </c>
      <c r="H679" s="99">
        <v>43956</v>
      </c>
      <c r="I679" s="99"/>
      <c r="J679" s="11"/>
      <c r="K679" s="11"/>
    </row>
    <row r="680" spans="1:11" x14ac:dyDescent="0.2">
      <c r="A680" s="79" t="s">
        <v>453</v>
      </c>
      <c r="B680" s="11">
        <v>501</v>
      </c>
      <c r="C680" s="11">
        <v>50107</v>
      </c>
      <c r="D680" s="79" t="s">
        <v>1723</v>
      </c>
      <c r="E680" s="79" t="s">
        <v>3287</v>
      </c>
      <c r="F680" s="79" t="s">
        <v>2643</v>
      </c>
      <c r="G680" s="11" t="str">
        <f t="shared" si="10"/>
        <v>1428100-Từ đầu đến cuối</v>
      </c>
      <c r="H680" s="99">
        <v>43956</v>
      </c>
      <c r="I680" s="99"/>
      <c r="J680" s="11"/>
      <c r="K680" s="11"/>
    </row>
    <row r="681" spans="1:11" x14ac:dyDescent="0.2">
      <c r="A681" s="79" t="s">
        <v>453</v>
      </c>
      <c r="B681" s="11">
        <v>501</v>
      </c>
      <c r="C681" s="11">
        <v>50107</v>
      </c>
      <c r="D681" s="79" t="s">
        <v>1725</v>
      </c>
      <c r="E681" s="79" t="s">
        <v>3288</v>
      </c>
      <c r="F681" s="79" t="s">
        <v>2643</v>
      </c>
      <c r="G681" s="11" t="str">
        <f t="shared" si="10"/>
        <v>1429100-Từ đầu đến cuối</v>
      </c>
      <c r="H681" s="99">
        <v>43956</v>
      </c>
      <c r="I681" s="99"/>
      <c r="J681" s="11"/>
      <c r="K681" s="11"/>
    </row>
    <row r="682" spans="1:11" x14ac:dyDescent="0.2">
      <c r="A682" s="79" t="s">
        <v>453</v>
      </c>
      <c r="B682" s="11">
        <v>501</v>
      </c>
      <c r="C682" s="11">
        <v>50107</v>
      </c>
      <c r="D682" s="79" t="s">
        <v>1727</v>
      </c>
      <c r="E682" s="79" t="s">
        <v>3289</v>
      </c>
      <c r="F682" s="79" t="s">
        <v>3290</v>
      </c>
      <c r="G682" s="11" t="str">
        <f t="shared" si="10"/>
        <v>14301-Sơn Thủy 4 - từ: đầu - đến: cuối</v>
      </c>
      <c r="H682" s="99">
        <v>40909</v>
      </c>
      <c r="I682" s="99">
        <v>44561</v>
      </c>
      <c r="J682" s="11"/>
      <c r="K682" s="11"/>
    </row>
    <row r="683" spans="1:11" x14ac:dyDescent="0.2">
      <c r="A683" s="79" t="s">
        <v>453</v>
      </c>
      <c r="B683" s="11">
        <v>501</v>
      </c>
      <c r="C683" s="11">
        <v>50107</v>
      </c>
      <c r="D683" s="79" t="s">
        <v>1728</v>
      </c>
      <c r="E683" s="79" t="s">
        <v>3291</v>
      </c>
      <c r="F683" s="79" t="s">
        <v>2643</v>
      </c>
      <c r="G683" s="11" t="str">
        <f t="shared" si="10"/>
        <v>1430100-Từ đầu đến cuối</v>
      </c>
      <c r="H683" s="99">
        <v>43956</v>
      </c>
      <c r="I683" s="99"/>
      <c r="J683" s="11"/>
      <c r="K683" s="11"/>
    </row>
    <row r="684" spans="1:11" x14ac:dyDescent="0.2">
      <c r="A684" s="79" t="s">
        <v>453</v>
      </c>
      <c r="B684" s="11">
        <v>501</v>
      </c>
      <c r="C684" s="11">
        <v>50107</v>
      </c>
      <c r="D684" s="79" t="s">
        <v>1730</v>
      </c>
      <c r="E684" s="79" t="s">
        <v>3292</v>
      </c>
      <c r="F684" s="79" t="s">
        <v>2643</v>
      </c>
      <c r="G684" s="11" t="str">
        <f t="shared" si="10"/>
        <v>1431100-Từ đầu đến cuối</v>
      </c>
      <c r="H684" s="99">
        <v>43956</v>
      </c>
      <c r="I684" s="99"/>
      <c r="J684" s="11"/>
      <c r="K684" s="11"/>
    </row>
    <row r="685" spans="1:11" x14ac:dyDescent="0.2">
      <c r="A685" s="79" t="s">
        <v>453</v>
      </c>
      <c r="B685" s="11">
        <v>501</v>
      </c>
      <c r="C685" s="11">
        <v>50107</v>
      </c>
      <c r="D685" s="79" t="s">
        <v>1732</v>
      </c>
      <c r="E685" s="79" t="s">
        <v>3293</v>
      </c>
      <c r="F685" s="79" t="s">
        <v>2675</v>
      </c>
      <c r="G685" s="11" t="str">
        <f t="shared" si="10"/>
        <v>1432100-Đoạn 7,5m</v>
      </c>
      <c r="H685" s="99">
        <v>43956</v>
      </c>
      <c r="I685" s="99"/>
      <c r="J685" s="11"/>
      <c r="K685" s="11"/>
    </row>
    <row r="686" spans="1:11" x14ac:dyDescent="0.2">
      <c r="A686" s="79" t="s">
        <v>453</v>
      </c>
      <c r="B686" s="11">
        <v>501</v>
      </c>
      <c r="C686" s="11">
        <v>50107</v>
      </c>
      <c r="D686" s="79" t="s">
        <v>1732</v>
      </c>
      <c r="E686" s="79" t="s">
        <v>3294</v>
      </c>
      <c r="F686" s="79" t="s">
        <v>2673</v>
      </c>
      <c r="G686" s="11" t="str">
        <f t="shared" si="10"/>
        <v>1432101-Đoạn 5,5m</v>
      </c>
      <c r="H686" s="99">
        <v>43956</v>
      </c>
      <c r="I686" s="99"/>
      <c r="J686" s="11"/>
      <c r="K686" s="11"/>
    </row>
    <row r="687" spans="1:11" x14ac:dyDescent="0.2">
      <c r="A687" s="79" t="s">
        <v>453</v>
      </c>
      <c r="B687" s="11">
        <v>501</v>
      </c>
      <c r="C687" s="11">
        <v>50107</v>
      </c>
      <c r="D687" s="79" t="s">
        <v>1734</v>
      </c>
      <c r="E687" s="79" t="s">
        <v>3295</v>
      </c>
      <c r="F687" s="79" t="s">
        <v>3296</v>
      </c>
      <c r="G687" s="11" t="str">
        <f t="shared" si="10"/>
        <v>1433100-Đoạn thuộc địa bàn quận Ngũ Hành Sơn</v>
      </c>
      <c r="H687" s="99">
        <v>43956</v>
      </c>
      <c r="I687" s="99"/>
      <c r="J687" s="11"/>
      <c r="K687" s="11"/>
    </row>
    <row r="688" spans="1:11" x14ac:dyDescent="0.2">
      <c r="A688" s="79" t="s">
        <v>453</v>
      </c>
      <c r="B688" s="11">
        <v>501</v>
      </c>
      <c r="C688" s="11">
        <v>50107</v>
      </c>
      <c r="D688" s="79" t="s">
        <v>1736</v>
      </c>
      <c r="E688" s="79" t="s">
        <v>3297</v>
      </c>
      <c r="F688" s="79" t="s">
        <v>3298</v>
      </c>
      <c r="G688" s="11" t="str">
        <f t="shared" si="10"/>
        <v>1434100-Đoạn từ Lê Văn Hiến đến Văn Tân</v>
      </c>
      <c r="H688" s="99">
        <v>43956</v>
      </c>
      <c r="I688" s="99"/>
      <c r="J688" s="11"/>
      <c r="K688" s="11"/>
    </row>
    <row r="689" spans="1:11" x14ac:dyDescent="0.2">
      <c r="A689" s="79" t="s">
        <v>453</v>
      </c>
      <c r="B689" s="11">
        <v>501</v>
      </c>
      <c r="C689" s="11">
        <v>50107</v>
      </c>
      <c r="D689" s="79" t="s">
        <v>1736</v>
      </c>
      <c r="E689" s="79" t="s">
        <v>3299</v>
      </c>
      <c r="F689" s="79" t="s">
        <v>2420</v>
      </c>
      <c r="G689" s="11" t="str">
        <f t="shared" si="10"/>
        <v>1434101-Đoạn còn lại</v>
      </c>
      <c r="H689" s="99">
        <v>43956</v>
      </c>
      <c r="I689" s="99"/>
      <c r="J689" s="11"/>
      <c r="K689" s="11"/>
    </row>
    <row r="690" spans="1:11" x14ac:dyDescent="0.2">
      <c r="A690" s="79" t="s">
        <v>453</v>
      </c>
      <c r="B690" s="11">
        <v>501</v>
      </c>
      <c r="C690" s="11">
        <v>50107</v>
      </c>
      <c r="D690" s="79" t="s">
        <v>1738</v>
      </c>
      <c r="E690" s="79" t="s">
        <v>3300</v>
      </c>
      <c r="F690" s="79" t="s">
        <v>2643</v>
      </c>
      <c r="G690" s="11" t="str">
        <f t="shared" si="10"/>
        <v>1435100-Từ đầu đến cuối</v>
      </c>
      <c r="H690" s="99">
        <v>43956</v>
      </c>
      <c r="I690" s="99"/>
      <c r="J690" s="11"/>
      <c r="K690" s="11"/>
    </row>
    <row r="691" spans="1:11" x14ac:dyDescent="0.2">
      <c r="A691" s="79" t="s">
        <v>453</v>
      </c>
      <c r="B691" s="11">
        <v>501</v>
      </c>
      <c r="C691" s="11">
        <v>50107</v>
      </c>
      <c r="D691" s="79" t="s">
        <v>1740</v>
      </c>
      <c r="E691" s="79" t="s">
        <v>3301</v>
      </c>
      <c r="F691" s="79" t="s">
        <v>2643</v>
      </c>
      <c r="G691" s="11" t="str">
        <f t="shared" si="10"/>
        <v>1436100-Từ đầu đến cuối</v>
      </c>
      <c r="H691" s="99">
        <v>43956</v>
      </c>
      <c r="I691" s="99"/>
      <c r="J691" s="11"/>
      <c r="K691" s="11"/>
    </row>
    <row r="692" spans="1:11" x14ac:dyDescent="0.2">
      <c r="A692" s="79" t="s">
        <v>453</v>
      </c>
      <c r="B692" s="11">
        <v>501</v>
      </c>
      <c r="C692" s="11">
        <v>50107</v>
      </c>
      <c r="D692" s="79" t="s">
        <v>1742</v>
      </c>
      <c r="E692" s="79" t="s">
        <v>3302</v>
      </c>
      <c r="F692" s="79" t="s">
        <v>2643</v>
      </c>
      <c r="G692" s="11" t="str">
        <f t="shared" si="10"/>
        <v>1437100-Từ đầu đến cuối</v>
      </c>
      <c r="H692" s="99">
        <v>43956</v>
      </c>
      <c r="I692" s="99"/>
      <c r="J692" s="11"/>
      <c r="K692" s="11"/>
    </row>
    <row r="693" spans="1:11" x14ac:dyDescent="0.2">
      <c r="A693" s="79" t="s">
        <v>453</v>
      </c>
      <c r="B693" s="11">
        <v>501</v>
      </c>
      <c r="C693" s="11">
        <v>50107</v>
      </c>
      <c r="D693" s="79" t="s">
        <v>1744</v>
      </c>
      <c r="E693" s="79" t="s">
        <v>3303</v>
      </c>
      <c r="F693" s="79" t="s">
        <v>2643</v>
      </c>
      <c r="G693" s="11" t="str">
        <f t="shared" si="10"/>
        <v>1438100-Từ đầu đến cuối</v>
      </c>
      <c r="H693" s="99">
        <v>43956</v>
      </c>
      <c r="I693" s="99"/>
      <c r="J693" s="11"/>
      <c r="K693" s="11"/>
    </row>
    <row r="694" spans="1:11" x14ac:dyDescent="0.2">
      <c r="A694" s="79" t="s">
        <v>453</v>
      </c>
      <c r="B694" s="11">
        <v>501</v>
      </c>
      <c r="C694" s="11">
        <v>50107</v>
      </c>
      <c r="D694" s="79" t="s">
        <v>1745</v>
      </c>
      <c r="E694" s="79" t="s">
        <v>3304</v>
      </c>
      <c r="F694" s="79" t="s">
        <v>2643</v>
      </c>
      <c r="G694" s="11" t="str">
        <f t="shared" si="10"/>
        <v>1439100-Từ đầu đến cuối</v>
      </c>
      <c r="H694" s="99">
        <v>43956</v>
      </c>
      <c r="I694" s="99"/>
      <c r="J694" s="11"/>
      <c r="K694" s="11"/>
    </row>
    <row r="695" spans="1:11" x14ac:dyDescent="0.2">
      <c r="A695" s="79" t="s">
        <v>453</v>
      </c>
      <c r="B695" s="11">
        <v>501</v>
      </c>
      <c r="C695" s="11">
        <v>50107</v>
      </c>
      <c r="D695" s="79" t="s">
        <v>1747</v>
      </c>
      <c r="E695" s="79" t="s">
        <v>3305</v>
      </c>
      <c r="F695" s="79" t="s">
        <v>3306</v>
      </c>
      <c r="G695" s="11" t="str">
        <f t="shared" si="10"/>
        <v>14401-Sơn Thủy 5 - từ: đầu - đến: cuối</v>
      </c>
      <c r="H695" s="99">
        <v>40909</v>
      </c>
      <c r="I695" s="99">
        <v>44561</v>
      </c>
      <c r="J695" s="11"/>
      <c r="K695" s="11"/>
    </row>
    <row r="696" spans="1:11" x14ac:dyDescent="0.2">
      <c r="A696" s="79" t="s">
        <v>453</v>
      </c>
      <c r="B696" s="11">
        <v>501</v>
      </c>
      <c r="C696" s="11">
        <v>50107</v>
      </c>
      <c r="D696" s="79" t="s">
        <v>1748</v>
      </c>
      <c r="E696" s="79" t="s">
        <v>3307</v>
      </c>
      <c r="F696" s="79" t="s">
        <v>2643</v>
      </c>
      <c r="G696" s="11" t="str">
        <f t="shared" si="10"/>
        <v>1440100-Từ đầu đến cuối</v>
      </c>
      <c r="H696" s="99">
        <v>43956</v>
      </c>
      <c r="I696" s="99"/>
      <c r="J696" s="11"/>
      <c r="K696" s="11"/>
    </row>
    <row r="697" spans="1:11" x14ac:dyDescent="0.2">
      <c r="A697" s="79" t="s">
        <v>453</v>
      </c>
      <c r="B697" s="11">
        <v>501</v>
      </c>
      <c r="C697" s="11">
        <v>50107</v>
      </c>
      <c r="D697" s="79" t="s">
        <v>1750</v>
      </c>
      <c r="E697" s="79" t="s">
        <v>3308</v>
      </c>
      <c r="F697" s="79" t="s">
        <v>3309</v>
      </c>
      <c r="G697" s="11" t="str">
        <f t="shared" si="10"/>
        <v>1441100-Đoạn thuộc địa phận quận Ngũ Hành Sơn</v>
      </c>
      <c r="H697" s="99">
        <v>43956</v>
      </c>
      <c r="I697" s="99"/>
      <c r="J697" s="11"/>
      <c r="K697" s="11"/>
    </row>
    <row r="698" spans="1:11" x14ac:dyDescent="0.2">
      <c r="A698" s="79" t="s">
        <v>453</v>
      </c>
      <c r="B698" s="11">
        <v>501</v>
      </c>
      <c r="C698" s="11">
        <v>50107</v>
      </c>
      <c r="D698" s="79" t="s">
        <v>1751</v>
      </c>
      <c r="E698" s="79" t="s">
        <v>3310</v>
      </c>
      <c r="F698" s="79" t="s">
        <v>2643</v>
      </c>
      <c r="G698" s="11" t="str">
        <f t="shared" si="10"/>
        <v>1442100-Từ đầu đến cuối</v>
      </c>
      <c r="H698" s="99">
        <v>43956</v>
      </c>
      <c r="I698" s="99"/>
      <c r="J698" s="11"/>
      <c r="K698" s="11"/>
    </row>
    <row r="699" spans="1:11" x14ac:dyDescent="0.2">
      <c r="A699" s="79" t="s">
        <v>453</v>
      </c>
      <c r="B699" s="11">
        <v>501</v>
      </c>
      <c r="C699" s="11">
        <v>50107</v>
      </c>
      <c r="D699" s="79" t="s">
        <v>1753</v>
      </c>
      <c r="E699" s="79" t="s">
        <v>3311</v>
      </c>
      <c r="F699" s="79" t="s">
        <v>2643</v>
      </c>
      <c r="G699" s="11" t="str">
        <f t="shared" si="10"/>
        <v>1443100-Từ đầu đến cuối</v>
      </c>
      <c r="H699" s="99">
        <v>43956</v>
      </c>
      <c r="I699" s="99"/>
      <c r="J699" s="11"/>
      <c r="K699" s="11"/>
    </row>
    <row r="700" spans="1:11" x14ac:dyDescent="0.2">
      <c r="A700" s="79" t="s">
        <v>453</v>
      </c>
      <c r="B700" s="11">
        <v>501</v>
      </c>
      <c r="C700" s="11">
        <v>50107</v>
      </c>
      <c r="D700" s="79" t="s">
        <v>1754</v>
      </c>
      <c r="E700" s="79" t="s">
        <v>3312</v>
      </c>
      <c r="F700" s="79" t="s">
        <v>2643</v>
      </c>
      <c r="G700" s="11" t="str">
        <f t="shared" si="10"/>
        <v>1444100-Từ đầu đến cuối</v>
      </c>
      <c r="H700" s="99">
        <v>43956</v>
      </c>
      <c r="I700" s="99"/>
      <c r="J700" s="11"/>
      <c r="K700" s="11"/>
    </row>
    <row r="701" spans="1:11" x14ac:dyDescent="0.2">
      <c r="A701" s="79" t="s">
        <v>453</v>
      </c>
      <c r="B701" s="11">
        <v>501</v>
      </c>
      <c r="C701" s="11">
        <v>50107</v>
      </c>
      <c r="D701" s="79" t="s">
        <v>1756</v>
      </c>
      <c r="E701" s="79" t="s">
        <v>3313</v>
      </c>
      <c r="F701" s="79" t="s">
        <v>2643</v>
      </c>
      <c r="G701" s="11" t="str">
        <f t="shared" si="10"/>
        <v>1445100-Từ đầu đến cuối</v>
      </c>
      <c r="H701" s="99">
        <v>43956</v>
      </c>
      <c r="I701" s="99"/>
      <c r="J701" s="11"/>
      <c r="K701" s="11"/>
    </row>
    <row r="702" spans="1:11" x14ac:dyDescent="0.2">
      <c r="A702" s="79" t="s">
        <v>453</v>
      </c>
      <c r="B702" s="11">
        <v>501</v>
      </c>
      <c r="C702" s="11">
        <v>50107</v>
      </c>
      <c r="D702" s="79" t="s">
        <v>1758</v>
      </c>
      <c r="E702" s="79" t="s">
        <v>3314</v>
      </c>
      <c r="F702" s="79" t="s">
        <v>2643</v>
      </c>
      <c r="G702" s="11" t="str">
        <f t="shared" si="10"/>
        <v>1446100-Từ đầu đến cuối</v>
      </c>
      <c r="H702" s="99">
        <v>43956</v>
      </c>
      <c r="I702" s="99"/>
      <c r="J702" s="11"/>
      <c r="K702" s="11"/>
    </row>
    <row r="703" spans="1:11" x14ac:dyDescent="0.2">
      <c r="A703" s="79" t="s">
        <v>453</v>
      </c>
      <c r="B703" s="11">
        <v>501</v>
      </c>
      <c r="C703" s="11">
        <v>50107</v>
      </c>
      <c r="D703" s="79" t="s">
        <v>1760</v>
      </c>
      <c r="E703" s="79" t="s">
        <v>3315</v>
      </c>
      <c r="F703" s="79" t="s">
        <v>3316</v>
      </c>
      <c r="G703" s="11" t="str">
        <f t="shared" si="10"/>
        <v>1447100-Đoạn từ Hồ Xuân Hương đến Vũ Mộng Nguyên</v>
      </c>
      <c r="H703" s="99">
        <v>43956</v>
      </c>
      <c r="I703" s="99"/>
      <c r="J703" s="11"/>
      <c r="K703" s="11"/>
    </row>
    <row r="704" spans="1:11" x14ac:dyDescent="0.2">
      <c r="A704" s="79" t="s">
        <v>453</v>
      </c>
      <c r="B704" s="11">
        <v>501</v>
      </c>
      <c r="C704" s="11">
        <v>50107</v>
      </c>
      <c r="D704" s="79" t="s">
        <v>1760</v>
      </c>
      <c r="E704" s="79" t="s">
        <v>3317</v>
      </c>
      <c r="F704" s="79" t="s">
        <v>3318</v>
      </c>
      <c r="G704" s="11" t="str">
        <f t="shared" si="10"/>
        <v>1447101-Đoạn nối tiếp đường Trần Văn Thành chưa đặt tên</v>
      </c>
      <c r="H704" s="99">
        <v>43956</v>
      </c>
      <c r="I704" s="99"/>
      <c r="J704" s="11"/>
      <c r="K704" s="11"/>
    </row>
    <row r="705" spans="1:11" x14ac:dyDescent="0.2">
      <c r="A705" s="79" t="s">
        <v>453</v>
      </c>
      <c r="B705" s="11">
        <v>501</v>
      </c>
      <c r="C705" s="11">
        <v>50107</v>
      </c>
      <c r="D705" s="79" t="s">
        <v>1760</v>
      </c>
      <c r="E705" s="79" t="s">
        <v>3319</v>
      </c>
      <c r="F705" s="79" t="s">
        <v>2643</v>
      </c>
      <c r="G705" s="11" t="str">
        <f t="shared" si="10"/>
        <v>1447102-Từ đầu đến cuối</v>
      </c>
      <c r="H705" s="99">
        <v>43956</v>
      </c>
      <c r="I705" s="99">
        <v>43956</v>
      </c>
      <c r="J705" s="11"/>
      <c r="K705" s="11"/>
    </row>
    <row r="706" spans="1:11" x14ac:dyDescent="0.2">
      <c r="A706" s="79" t="s">
        <v>453</v>
      </c>
      <c r="B706" s="11">
        <v>501</v>
      </c>
      <c r="C706" s="11">
        <v>50107</v>
      </c>
      <c r="D706" s="79" t="s">
        <v>1762</v>
      </c>
      <c r="E706" s="79" t="s">
        <v>3320</v>
      </c>
      <c r="F706" s="79" t="s">
        <v>2643</v>
      </c>
      <c r="G706" s="11" t="str">
        <f t="shared" ref="G706:G769" si="11">E706&amp;"-"&amp;F706</f>
        <v>1448100-Từ đầu đến cuối</v>
      </c>
      <c r="H706" s="99">
        <v>43956</v>
      </c>
      <c r="I706" s="99"/>
      <c r="J706" s="11"/>
      <c r="K706" s="11"/>
    </row>
    <row r="707" spans="1:11" x14ac:dyDescent="0.2">
      <c r="A707" s="79" t="s">
        <v>453</v>
      </c>
      <c r="B707" s="11">
        <v>501</v>
      </c>
      <c r="C707" s="11">
        <v>50107</v>
      </c>
      <c r="D707" s="79" t="s">
        <v>1764</v>
      </c>
      <c r="E707" s="79" t="s">
        <v>3321</v>
      </c>
      <c r="F707" s="79" t="s">
        <v>2643</v>
      </c>
      <c r="G707" s="11" t="str">
        <f t="shared" si="11"/>
        <v>1449100-Từ đầu đến cuối</v>
      </c>
      <c r="H707" s="99">
        <v>43956</v>
      </c>
      <c r="I707" s="99"/>
      <c r="J707" s="11"/>
      <c r="K707" s="11"/>
    </row>
    <row r="708" spans="1:11" x14ac:dyDescent="0.2">
      <c r="A708" s="79" t="s">
        <v>453</v>
      </c>
      <c r="B708" s="11">
        <v>501</v>
      </c>
      <c r="C708" s="11">
        <v>50107</v>
      </c>
      <c r="D708" s="79" t="s">
        <v>1766</v>
      </c>
      <c r="E708" s="79" t="s">
        <v>3322</v>
      </c>
      <c r="F708" s="79" t="s">
        <v>3323</v>
      </c>
      <c r="G708" s="11" t="str">
        <f t="shared" si="11"/>
        <v>14501-Sơn Thủy 6 - từ: đầu - đến: cuối</v>
      </c>
      <c r="H708" s="99">
        <v>40909</v>
      </c>
      <c r="I708" s="99">
        <v>44561</v>
      </c>
      <c r="J708" s="11"/>
      <c r="K708" s="11"/>
    </row>
    <row r="709" spans="1:11" x14ac:dyDescent="0.2">
      <c r="A709" s="79" t="s">
        <v>453</v>
      </c>
      <c r="B709" s="11">
        <v>501</v>
      </c>
      <c r="C709" s="11">
        <v>50107</v>
      </c>
      <c r="D709" s="79" t="s">
        <v>1767</v>
      </c>
      <c r="E709" s="79" t="s">
        <v>3324</v>
      </c>
      <c r="F709" s="79" t="s">
        <v>2643</v>
      </c>
      <c r="G709" s="11" t="str">
        <f t="shared" si="11"/>
        <v>1450100-Từ đầu đến cuối</v>
      </c>
      <c r="H709" s="99">
        <v>43956</v>
      </c>
      <c r="I709" s="99"/>
      <c r="J709" s="11"/>
      <c r="K709" s="11"/>
    </row>
    <row r="710" spans="1:11" x14ac:dyDescent="0.2">
      <c r="A710" s="79" t="s">
        <v>453</v>
      </c>
      <c r="B710" s="11">
        <v>501</v>
      </c>
      <c r="C710" s="11">
        <v>50107</v>
      </c>
      <c r="D710" s="79" t="s">
        <v>1769</v>
      </c>
      <c r="E710" s="79" t="s">
        <v>3325</v>
      </c>
      <c r="F710" s="79" t="s">
        <v>2643</v>
      </c>
      <c r="G710" s="11" t="str">
        <f t="shared" si="11"/>
        <v>1451100-Từ đầu đến cuối</v>
      </c>
      <c r="H710" s="99">
        <v>43956</v>
      </c>
      <c r="I710" s="99"/>
      <c r="J710" s="11"/>
      <c r="K710" s="11"/>
    </row>
    <row r="711" spans="1:11" x14ac:dyDescent="0.2">
      <c r="A711" s="79" t="s">
        <v>453</v>
      </c>
      <c r="B711" s="11">
        <v>501</v>
      </c>
      <c r="C711" s="11">
        <v>50107</v>
      </c>
      <c r="D711" s="79" t="s">
        <v>1771</v>
      </c>
      <c r="E711" s="79" t="s">
        <v>3326</v>
      </c>
      <c r="F711" s="79" t="s">
        <v>2643</v>
      </c>
      <c r="G711" s="11" t="str">
        <f t="shared" si="11"/>
        <v>1452100-Từ đầu đến cuối</v>
      </c>
      <c r="H711" s="99">
        <v>43956</v>
      </c>
      <c r="I711" s="99"/>
      <c r="J711" s="11"/>
      <c r="K711" s="11"/>
    </row>
    <row r="712" spans="1:11" x14ac:dyDescent="0.2">
      <c r="A712" s="79" t="s">
        <v>453</v>
      </c>
      <c r="B712" s="11">
        <v>501</v>
      </c>
      <c r="C712" s="11">
        <v>50107</v>
      </c>
      <c r="D712" s="79" t="s">
        <v>1773</v>
      </c>
      <c r="E712" s="79" t="s">
        <v>3327</v>
      </c>
      <c r="F712" s="79" t="s">
        <v>2643</v>
      </c>
      <c r="G712" s="11" t="str">
        <f t="shared" si="11"/>
        <v>1453100-Từ đầu đến cuối</v>
      </c>
      <c r="H712" s="99">
        <v>43956</v>
      </c>
      <c r="I712" s="99"/>
      <c r="J712" s="11"/>
      <c r="K712" s="11"/>
    </row>
    <row r="713" spans="1:11" x14ac:dyDescent="0.2">
      <c r="A713" s="79" t="s">
        <v>453</v>
      </c>
      <c r="B713" s="11">
        <v>501</v>
      </c>
      <c r="C713" s="11">
        <v>50107</v>
      </c>
      <c r="D713" s="79" t="s">
        <v>1775</v>
      </c>
      <c r="E713" s="79" t="s">
        <v>3328</v>
      </c>
      <c r="F713" s="79" t="s">
        <v>2643</v>
      </c>
      <c r="G713" s="11" t="str">
        <f t="shared" si="11"/>
        <v>1454100-Từ đầu đến cuối</v>
      </c>
      <c r="H713" s="99">
        <v>43956</v>
      </c>
      <c r="I713" s="99"/>
      <c r="J713" s="11"/>
      <c r="K713" s="11"/>
    </row>
    <row r="714" spans="1:11" x14ac:dyDescent="0.2">
      <c r="A714" s="79" t="s">
        <v>453</v>
      </c>
      <c r="B714" s="11">
        <v>501</v>
      </c>
      <c r="C714" s="11">
        <v>50107</v>
      </c>
      <c r="D714" s="79" t="s">
        <v>1777</v>
      </c>
      <c r="E714" s="79" t="s">
        <v>3329</v>
      </c>
      <c r="F714" s="79" t="s">
        <v>2643</v>
      </c>
      <c r="G714" s="11" t="str">
        <f t="shared" si="11"/>
        <v>1455100-Từ đầu đến cuối</v>
      </c>
      <c r="H714" s="99">
        <v>43956</v>
      </c>
      <c r="I714" s="99"/>
      <c r="J714" s="11"/>
      <c r="K714" s="11"/>
    </row>
    <row r="715" spans="1:11" x14ac:dyDescent="0.2">
      <c r="A715" s="79" t="s">
        <v>453</v>
      </c>
      <c r="B715" s="11">
        <v>501</v>
      </c>
      <c r="C715" s="11">
        <v>50107</v>
      </c>
      <c r="D715" s="79" t="s">
        <v>1779</v>
      </c>
      <c r="E715" s="79" t="s">
        <v>3330</v>
      </c>
      <c r="F715" s="79" t="s">
        <v>2643</v>
      </c>
      <c r="G715" s="11" t="str">
        <f t="shared" si="11"/>
        <v>1456100-Từ đầu đến cuối</v>
      </c>
      <c r="H715" s="99">
        <v>43956</v>
      </c>
      <c r="I715" s="99"/>
      <c r="J715" s="11"/>
      <c r="K715" s="11"/>
    </row>
    <row r="716" spans="1:11" x14ac:dyDescent="0.2">
      <c r="A716" s="79" t="s">
        <v>453</v>
      </c>
      <c r="B716" s="11">
        <v>501</v>
      </c>
      <c r="C716" s="11">
        <v>50107</v>
      </c>
      <c r="D716" s="79" t="s">
        <v>1781</v>
      </c>
      <c r="E716" s="79" t="s">
        <v>3331</v>
      </c>
      <c r="F716" s="79" t="s">
        <v>2643</v>
      </c>
      <c r="G716" s="11" t="str">
        <f t="shared" si="11"/>
        <v>1457100-Từ đầu đến cuối</v>
      </c>
      <c r="H716" s="99">
        <v>43956</v>
      </c>
      <c r="I716" s="99"/>
      <c r="J716" s="11"/>
      <c r="K716" s="11"/>
    </row>
    <row r="717" spans="1:11" x14ac:dyDescent="0.2">
      <c r="A717" s="79" t="s">
        <v>453</v>
      </c>
      <c r="B717" s="11">
        <v>501</v>
      </c>
      <c r="C717" s="11">
        <v>50107</v>
      </c>
      <c r="D717" s="79" t="s">
        <v>1783</v>
      </c>
      <c r="E717" s="79" t="s">
        <v>3332</v>
      </c>
      <c r="F717" s="79" t="s">
        <v>2643</v>
      </c>
      <c r="G717" s="11" t="str">
        <f t="shared" si="11"/>
        <v>1458100-Từ đầu đến cuối</v>
      </c>
      <c r="H717" s="99">
        <v>43956</v>
      </c>
      <c r="I717" s="99"/>
      <c r="J717" s="11"/>
      <c r="K717" s="11"/>
    </row>
    <row r="718" spans="1:11" x14ac:dyDescent="0.2">
      <c r="A718" s="79" t="s">
        <v>453</v>
      </c>
      <c r="B718" s="11">
        <v>501</v>
      </c>
      <c r="C718" s="11">
        <v>50107</v>
      </c>
      <c r="D718" s="79" t="s">
        <v>1785</v>
      </c>
      <c r="E718" s="79" t="s">
        <v>3333</v>
      </c>
      <c r="F718" s="79" t="s">
        <v>3334</v>
      </c>
      <c r="G718" s="11" t="str">
        <f t="shared" si="11"/>
        <v>1459100-Đoạn từ Minh Mạng đến đường Non Nước</v>
      </c>
      <c r="H718" s="99">
        <v>43956</v>
      </c>
      <c r="I718" s="99"/>
      <c r="J718" s="11"/>
      <c r="K718" s="11"/>
    </row>
    <row r="719" spans="1:11" x14ac:dyDescent="0.2">
      <c r="A719" s="79" t="s">
        <v>453</v>
      </c>
      <c r="B719" s="11">
        <v>501</v>
      </c>
      <c r="C719" s="11">
        <v>50107</v>
      </c>
      <c r="D719" s="79" t="s">
        <v>1785</v>
      </c>
      <c r="E719" s="79" t="s">
        <v>3335</v>
      </c>
      <c r="F719" s="79" t="s">
        <v>3336</v>
      </c>
      <c r="G719" s="11" t="str">
        <f t="shared" si="11"/>
        <v>1459101-Đoạn còn lại (đến hết phường Hòa Hải)</v>
      </c>
      <c r="H719" s="99">
        <v>43956</v>
      </c>
      <c r="I719" s="99"/>
      <c r="J719" s="11"/>
      <c r="K719" s="11"/>
    </row>
    <row r="720" spans="1:11" x14ac:dyDescent="0.2">
      <c r="A720" s="79" t="s">
        <v>453</v>
      </c>
      <c r="B720" s="11">
        <v>501</v>
      </c>
      <c r="C720" s="11">
        <v>50107</v>
      </c>
      <c r="D720" s="79" t="s">
        <v>1787</v>
      </c>
      <c r="E720" s="79" t="s">
        <v>3337</v>
      </c>
      <c r="F720" s="79" t="s">
        <v>3338</v>
      </c>
      <c r="G720" s="11" t="str">
        <f t="shared" si="11"/>
        <v>14601-Sơn Thủy 7 - từ: đầu - đến: cuối</v>
      </c>
      <c r="H720" s="99">
        <v>40909</v>
      </c>
      <c r="I720" s="99">
        <v>44561</v>
      </c>
      <c r="J720" s="11"/>
      <c r="K720" s="11"/>
    </row>
    <row r="721" spans="1:11" x14ac:dyDescent="0.2">
      <c r="A721" s="79" t="s">
        <v>453</v>
      </c>
      <c r="B721" s="11">
        <v>501</v>
      </c>
      <c r="C721" s="11">
        <v>50107</v>
      </c>
      <c r="D721" s="79" t="s">
        <v>1788</v>
      </c>
      <c r="E721" s="79" t="s">
        <v>3339</v>
      </c>
      <c r="F721" s="79" t="s">
        <v>2643</v>
      </c>
      <c r="G721" s="11" t="str">
        <f t="shared" si="11"/>
        <v>1460100-Từ đầu đến cuối</v>
      </c>
      <c r="H721" s="99">
        <v>43956</v>
      </c>
      <c r="I721" s="99"/>
      <c r="J721" s="11"/>
      <c r="K721" s="11"/>
    </row>
    <row r="722" spans="1:11" x14ac:dyDescent="0.2">
      <c r="A722" s="79" t="s">
        <v>453</v>
      </c>
      <c r="B722" s="11">
        <v>501</v>
      </c>
      <c r="C722" s="11">
        <v>50107</v>
      </c>
      <c r="D722" s="79" t="s">
        <v>1789</v>
      </c>
      <c r="E722" s="79" t="s">
        <v>3340</v>
      </c>
      <c r="F722" s="79" t="s">
        <v>2675</v>
      </c>
      <c r="G722" s="11" t="str">
        <f t="shared" si="11"/>
        <v>1461100-Đoạn 7,5m</v>
      </c>
      <c r="H722" s="99">
        <v>43956</v>
      </c>
      <c r="I722" s="99"/>
      <c r="J722" s="11"/>
      <c r="K722" s="11"/>
    </row>
    <row r="723" spans="1:11" x14ac:dyDescent="0.2">
      <c r="A723" s="79" t="s">
        <v>453</v>
      </c>
      <c r="B723" s="11">
        <v>501</v>
      </c>
      <c r="C723" s="11">
        <v>50107</v>
      </c>
      <c r="D723" s="79" t="s">
        <v>1789</v>
      </c>
      <c r="E723" s="79" t="s">
        <v>3341</v>
      </c>
      <c r="F723" s="79" t="s">
        <v>2673</v>
      </c>
      <c r="G723" s="11" t="str">
        <f t="shared" si="11"/>
        <v>1461101-Đoạn 5,5m</v>
      </c>
      <c r="H723" s="99">
        <v>43956</v>
      </c>
      <c r="I723" s="99"/>
      <c r="J723" s="11"/>
      <c r="K723" s="11"/>
    </row>
    <row r="724" spans="1:11" x14ac:dyDescent="0.2">
      <c r="A724" s="79" t="s">
        <v>453</v>
      </c>
      <c r="B724" s="11">
        <v>501</v>
      </c>
      <c r="C724" s="11">
        <v>50107</v>
      </c>
      <c r="D724" s="79" t="s">
        <v>1789</v>
      </c>
      <c r="E724" s="79" t="s">
        <v>3342</v>
      </c>
      <c r="F724" s="79" t="s">
        <v>2713</v>
      </c>
      <c r="G724" s="11" t="str">
        <f t="shared" si="11"/>
        <v>1461102-Đoạn 3,5m</v>
      </c>
      <c r="H724" s="99">
        <v>43956</v>
      </c>
      <c r="I724" s="99"/>
      <c r="J724" s="11"/>
      <c r="K724" s="11"/>
    </row>
    <row r="725" spans="1:11" x14ac:dyDescent="0.2">
      <c r="A725" s="79" t="s">
        <v>453</v>
      </c>
      <c r="B725" s="11">
        <v>501</v>
      </c>
      <c r="C725" s="11">
        <v>50107</v>
      </c>
      <c r="D725" s="79" t="s">
        <v>1791</v>
      </c>
      <c r="E725" s="79" t="s">
        <v>3343</v>
      </c>
      <c r="F725" s="79" t="s">
        <v>2643</v>
      </c>
      <c r="G725" s="11" t="str">
        <f t="shared" si="11"/>
        <v>1462100-Từ đầu đến cuối</v>
      </c>
      <c r="H725" s="99">
        <v>43956</v>
      </c>
      <c r="I725" s="99"/>
      <c r="J725" s="11"/>
      <c r="K725" s="11"/>
    </row>
    <row r="726" spans="1:11" x14ac:dyDescent="0.2">
      <c r="A726" s="79" t="s">
        <v>453</v>
      </c>
      <c r="B726" s="11">
        <v>501</v>
      </c>
      <c r="C726" s="11">
        <v>50107</v>
      </c>
      <c r="D726" s="79" t="s">
        <v>1793</v>
      </c>
      <c r="E726" s="79" t="s">
        <v>3344</v>
      </c>
      <c r="F726" s="79" t="s">
        <v>2643</v>
      </c>
      <c r="G726" s="11" t="str">
        <f t="shared" si="11"/>
        <v>1463100-Từ đầu đến cuối</v>
      </c>
      <c r="H726" s="99">
        <v>43956</v>
      </c>
      <c r="I726" s="99"/>
      <c r="J726" s="11"/>
      <c r="K726" s="11"/>
    </row>
    <row r="727" spans="1:11" x14ac:dyDescent="0.2">
      <c r="A727" s="79" t="s">
        <v>453</v>
      </c>
      <c r="B727" s="11">
        <v>501</v>
      </c>
      <c r="C727" s="11">
        <v>50107</v>
      </c>
      <c r="D727" s="79" t="s">
        <v>1795</v>
      </c>
      <c r="E727" s="79" t="s">
        <v>3345</v>
      </c>
      <c r="F727" s="79" t="s">
        <v>2643</v>
      </c>
      <c r="G727" s="11" t="str">
        <f t="shared" si="11"/>
        <v>1464100-Từ đầu đến cuối</v>
      </c>
      <c r="H727" s="99">
        <v>43956</v>
      </c>
      <c r="I727" s="99"/>
      <c r="J727" s="11"/>
      <c r="K727" s="11"/>
    </row>
    <row r="728" spans="1:11" x14ac:dyDescent="0.2">
      <c r="A728" s="79" t="s">
        <v>453</v>
      </c>
      <c r="B728" s="11">
        <v>501</v>
      </c>
      <c r="C728" s="11">
        <v>50107</v>
      </c>
      <c r="D728" s="79" t="s">
        <v>1797</v>
      </c>
      <c r="E728" s="79" t="s">
        <v>3346</v>
      </c>
      <c r="F728" s="79" t="s">
        <v>2643</v>
      </c>
      <c r="G728" s="11" t="str">
        <f t="shared" si="11"/>
        <v>1465100-Từ đầu đến cuối</v>
      </c>
      <c r="H728" s="99">
        <v>43956</v>
      </c>
      <c r="I728" s="99"/>
      <c r="J728" s="11"/>
      <c r="K728" s="11"/>
    </row>
    <row r="729" spans="1:11" x14ac:dyDescent="0.2">
      <c r="A729" s="79" t="s">
        <v>453</v>
      </c>
      <c r="B729" s="11">
        <v>501</v>
      </c>
      <c r="C729" s="11">
        <v>50107</v>
      </c>
      <c r="D729" s="79" t="s">
        <v>1799</v>
      </c>
      <c r="E729" s="79" t="s">
        <v>3347</v>
      </c>
      <c r="F729" s="79" t="s">
        <v>3348</v>
      </c>
      <c r="G729" s="11" t="str">
        <f t="shared" si="11"/>
        <v>1466100-Đoạn từ cầu Khuê Đông đến Mai Đăng Chơn</v>
      </c>
      <c r="H729" s="99">
        <v>43956</v>
      </c>
      <c r="I729" s="99"/>
      <c r="J729" s="11"/>
      <c r="K729" s="11"/>
    </row>
    <row r="730" spans="1:11" x14ac:dyDescent="0.2">
      <c r="A730" s="79" t="s">
        <v>453</v>
      </c>
      <c r="B730" s="11">
        <v>501</v>
      </c>
      <c r="C730" s="11">
        <v>50107</v>
      </c>
      <c r="D730" s="79" t="s">
        <v>1799</v>
      </c>
      <c r="E730" s="79" t="s">
        <v>3349</v>
      </c>
      <c r="F730" s="79" t="s">
        <v>3350</v>
      </c>
      <c r="G730" s="11" t="str">
        <f t="shared" si="11"/>
        <v>1466101-Đoạn từ Mai Đăng Chơn đến Trần Đại Nghĩa</v>
      </c>
      <c r="H730" s="99">
        <v>43956</v>
      </c>
      <c r="I730" s="99"/>
      <c r="J730" s="11"/>
      <c r="K730" s="11"/>
    </row>
    <row r="731" spans="1:11" x14ac:dyDescent="0.2">
      <c r="A731" s="79" t="s">
        <v>453</v>
      </c>
      <c r="B731" s="11">
        <v>501</v>
      </c>
      <c r="C731" s="11">
        <v>50107</v>
      </c>
      <c r="D731" s="79" t="s">
        <v>1801</v>
      </c>
      <c r="E731" s="79" t="s">
        <v>3351</v>
      </c>
      <c r="F731" s="79" t="s">
        <v>3352</v>
      </c>
      <c r="G731" s="11" t="str">
        <f t="shared" si="11"/>
        <v>1467100-Đoạn từ Võ Văn Kiệt đến Phan Tứ</v>
      </c>
      <c r="H731" s="99">
        <v>43956</v>
      </c>
      <c r="I731" s="99"/>
      <c r="J731" s="11"/>
      <c r="K731" s="11"/>
    </row>
    <row r="732" spans="1:11" x14ac:dyDescent="0.2">
      <c r="A732" s="79" t="s">
        <v>453</v>
      </c>
      <c r="B732" s="11">
        <v>501</v>
      </c>
      <c r="C732" s="11">
        <v>50107</v>
      </c>
      <c r="D732" s="79" t="s">
        <v>1801</v>
      </c>
      <c r="E732" s="79" t="s">
        <v>3353</v>
      </c>
      <c r="F732" s="79" t="s">
        <v>3354</v>
      </c>
      <c r="G732" s="11" t="str">
        <f t="shared" si="11"/>
        <v>1467101-Đoạn từ Phan Tứ đến Hồ Xuân Hương</v>
      </c>
      <c r="H732" s="99">
        <v>43956</v>
      </c>
      <c r="I732" s="99"/>
      <c r="J732" s="11"/>
      <c r="K732" s="11"/>
    </row>
    <row r="733" spans="1:11" x14ac:dyDescent="0.2">
      <c r="A733" s="79" t="s">
        <v>453</v>
      </c>
      <c r="B733" s="11">
        <v>501</v>
      </c>
      <c r="C733" s="11">
        <v>50107</v>
      </c>
      <c r="D733" s="79" t="s">
        <v>1801</v>
      </c>
      <c r="E733" s="79" t="s">
        <v>3355</v>
      </c>
      <c r="F733" s="79" t="s">
        <v>2989</v>
      </c>
      <c r="G733" s="11" t="str">
        <f t="shared" si="11"/>
        <v>1467102-Đoạn từ Hồ Xuân Hương đến Minh Mạng</v>
      </c>
      <c r="H733" s="99">
        <v>43956</v>
      </c>
      <c r="I733" s="99"/>
      <c r="J733" s="11"/>
      <c r="K733" s="11"/>
    </row>
    <row r="734" spans="1:11" x14ac:dyDescent="0.2">
      <c r="A734" s="79" t="s">
        <v>453</v>
      </c>
      <c r="B734" s="11">
        <v>501</v>
      </c>
      <c r="C734" s="11">
        <v>50107</v>
      </c>
      <c r="D734" s="79" t="s">
        <v>1803</v>
      </c>
      <c r="E734" s="79" t="s">
        <v>3356</v>
      </c>
      <c r="F734" s="79" t="s">
        <v>2643</v>
      </c>
      <c r="G734" s="11" t="str">
        <f t="shared" si="11"/>
        <v>1468100-Từ đầu đến cuối</v>
      </c>
      <c r="H734" s="99">
        <v>43956</v>
      </c>
      <c r="I734" s="99"/>
      <c r="J734" s="11"/>
      <c r="K734" s="11"/>
    </row>
    <row r="735" spans="1:11" x14ac:dyDescent="0.2">
      <c r="A735" s="79" t="s">
        <v>453</v>
      </c>
      <c r="B735" s="11">
        <v>501</v>
      </c>
      <c r="C735" s="11">
        <v>50107</v>
      </c>
      <c r="D735" s="79" t="s">
        <v>1804</v>
      </c>
      <c r="E735" s="79" t="s">
        <v>3357</v>
      </c>
      <c r="F735" s="79" t="s">
        <v>2643</v>
      </c>
      <c r="G735" s="11" t="str">
        <f t="shared" si="11"/>
        <v>1469100-Từ đầu đến cuối</v>
      </c>
      <c r="H735" s="99">
        <v>43956</v>
      </c>
      <c r="I735" s="99"/>
      <c r="J735" s="11"/>
      <c r="K735" s="11"/>
    </row>
    <row r="736" spans="1:11" x14ac:dyDescent="0.2">
      <c r="A736" s="79" t="s">
        <v>453</v>
      </c>
      <c r="B736" s="11">
        <v>501</v>
      </c>
      <c r="C736" s="11">
        <v>50107</v>
      </c>
      <c r="D736" s="79" t="s">
        <v>1806</v>
      </c>
      <c r="E736" s="79" t="s">
        <v>3358</v>
      </c>
      <c r="F736" s="79" t="s">
        <v>3359</v>
      </c>
      <c r="G736" s="11" t="str">
        <f t="shared" si="11"/>
        <v>14701-Sơn Thủy 8 - từ: đầu - đến: cuối</v>
      </c>
      <c r="H736" s="99">
        <v>40909</v>
      </c>
      <c r="I736" s="99">
        <v>44561</v>
      </c>
      <c r="J736" s="11"/>
      <c r="K736" s="11"/>
    </row>
    <row r="737" spans="1:11" x14ac:dyDescent="0.2">
      <c r="A737" s="79" t="s">
        <v>453</v>
      </c>
      <c r="B737" s="11">
        <v>501</v>
      </c>
      <c r="C737" s="11">
        <v>50107</v>
      </c>
      <c r="D737" s="79" t="s">
        <v>1807</v>
      </c>
      <c r="E737" s="79" t="s">
        <v>3360</v>
      </c>
      <c r="F737" s="79" t="s">
        <v>2643</v>
      </c>
      <c r="G737" s="11" t="str">
        <f t="shared" si="11"/>
        <v>1470100-Từ đầu đến cuối</v>
      </c>
      <c r="H737" s="99">
        <v>43956</v>
      </c>
      <c r="I737" s="99"/>
      <c r="J737" s="11"/>
      <c r="K737" s="11"/>
    </row>
    <row r="738" spans="1:11" x14ac:dyDescent="0.2">
      <c r="A738" s="79" t="s">
        <v>453</v>
      </c>
      <c r="B738" s="11">
        <v>501</v>
      </c>
      <c r="C738" s="11">
        <v>50107</v>
      </c>
      <c r="D738" s="79" t="s">
        <v>1809</v>
      </c>
      <c r="E738" s="79" t="s">
        <v>3361</v>
      </c>
      <c r="F738" s="79" t="s">
        <v>2643</v>
      </c>
      <c r="G738" s="11" t="str">
        <f t="shared" si="11"/>
        <v>1471100-Từ đầu đến cuối</v>
      </c>
      <c r="H738" s="99">
        <v>43956</v>
      </c>
      <c r="I738" s="99"/>
      <c r="J738" s="11"/>
      <c r="K738" s="11"/>
    </row>
    <row r="739" spans="1:11" x14ac:dyDescent="0.2">
      <c r="A739" s="79" t="s">
        <v>453</v>
      </c>
      <c r="B739" s="11">
        <v>501</v>
      </c>
      <c r="C739" s="11">
        <v>50107</v>
      </c>
      <c r="D739" s="79" t="s">
        <v>1811</v>
      </c>
      <c r="E739" s="79" t="s">
        <v>3362</v>
      </c>
      <c r="F739" s="79" t="s">
        <v>2643</v>
      </c>
      <c r="G739" s="11" t="str">
        <f t="shared" si="11"/>
        <v>1472100-Từ đầu đến cuối</v>
      </c>
      <c r="H739" s="99">
        <v>43956</v>
      </c>
      <c r="I739" s="99"/>
      <c r="J739" s="11"/>
      <c r="K739" s="11"/>
    </row>
    <row r="740" spans="1:11" x14ac:dyDescent="0.2">
      <c r="A740" s="79" t="s">
        <v>453</v>
      </c>
      <c r="B740" s="11">
        <v>501</v>
      </c>
      <c r="C740" s="11">
        <v>50107</v>
      </c>
      <c r="D740" s="79" t="s">
        <v>1812</v>
      </c>
      <c r="E740" s="79" t="s">
        <v>3363</v>
      </c>
      <c r="F740" s="79" t="s">
        <v>2643</v>
      </c>
      <c r="G740" s="11" t="str">
        <f t="shared" si="11"/>
        <v>1473100-Từ đầu đến cuối</v>
      </c>
      <c r="H740" s="99">
        <v>43956</v>
      </c>
      <c r="I740" s="99"/>
      <c r="J740" s="11"/>
      <c r="K740" s="11"/>
    </row>
    <row r="741" spans="1:11" x14ac:dyDescent="0.2">
      <c r="A741" s="79" t="s">
        <v>453</v>
      </c>
      <c r="B741" s="11">
        <v>501</v>
      </c>
      <c r="C741" s="11">
        <v>50107</v>
      </c>
      <c r="D741" s="79" t="s">
        <v>1814</v>
      </c>
      <c r="E741" s="79" t="s">
        <v>3364</v>
      </c>
      <c r="F741" s="79" t="s">
        <v>2675</v>
      </c>
      <c r="G741" s="11" t="str">
        <f t="shared" si="11"/>
        <v>1474100-Đoạn 7,5m</v>
      </c>
      <c r="H741" s="99">
        <v>43956</v>
      </c>
      <c r="I741" s="99"/>
      <c r="J741" s="11"/>
      <c r="K741" s="11"/>
    </row>
    <row r="742" spans="1:11" x14ac:dyDescent="0.2">
      <c r="A742" s="79" t="s">
        <v>453</v>
      </c>
      <c r="B742" s="11">
        <v>501</v>
      </c>
      <c r="C742" s="11">
        <v>50107</v>
      </c>
      <c r="D742" s="79" t="s">
        <v>1814</v>
      </c>
      <c r="E742" s="79" t="s">
        <v>3365</v>
      </c>
      <c r="F742" s="79" t="s">
        <v>2673</v>
      </c>
      <c r="G742" s="11" t="str">
        <f t="shared" si="11"/>
        <v>1474101-Đoạn 5,5m</v>
      </c>
      <c r="H742" s="99">
        <v>43956</v>
      </c>
      <c r="I742" s="99"/>
      <c r="J742" s="11"/>
      <c r="K742" s="11"/>
    </row>
    <row r="743" spans="1:11" x14ac:dyDescent="0.2">
      <c r="A743" s="79" t="s">
        <v>453</v>
      </c>
      <c r="B743" s="11">
        <v>501</v>
      </c>
      <c r="C743" s="11">
        <v>50107</v>
      </c>
      <c r="D743" s="79" t="s">
        <v>1816</v>
      </c>
      <c r="E743" s="79" t="s">
        <v>3366</v>
      </c>
      <c r="F743" s="79" t="s">
        <v>3258</v>
      </c>
      <c r="G743" s="11" t="str">
        <f t="shared" si="11"/>
        <v>1475100-Đoạn 10,5m</v>
      </c>
      <c r="H743" s="99">
        <v>43956</v>
      </c>
      <c r="I743" s="99"/>
      <c r="J743" s="11"/>
      <c r="K743" s="11"/>
    </row>
    <row r="744" spans="1:11" x14ac:dyDescent="0.2">
      <c r="A744" s="79" t="s">
        <v>453</v>
      </c>
      <c r="B744" s="11">
        <v>501</v>
      </c>
      <c r="C744" s="11">
        <v>50107</v>
      </c>
      <c r="D744" s="79" t="s">
        <v>1816</v>
      </c>
      <c r="E744" s="79" t="s">
        <v>3367</v>
      </c>
      <c r="F744" s="79" t="s">
        <v>2675</v>
      </c>
      <c r="G744" s="11" t="str">
        <f t="shared" si="11"/>
        <v>1475101-Đoạn 7,5m</v>
      </c>
      <c r="H744" s="99">
        <v>43956</v>
      </c>
      <c r="I744" s="99"/>
      <c r="J744" s="11"/>
      <c r="K744" s="11"/>
    </row>
    <row r="745" spans="1:11" x14ac:dyDescent="0.2">
      <c r="A745" s="79" t="s">
        <v>453</v>
      </c>
      <c r="B745" s="11">
        <v>501</v>
      </c>
      <c r="C745" s="11">
        <v>50107</v>
      </c>
      <c r="D745" s="79" t="s">
        <v>1818</v>
      </c>
      <c r="E745" s="79" t="s">
        <v>3368</v>
      </c>
      <c r="F745" s="79" t="s">
        <v>2643</v>
      </c>
      <c r="G745" s="11" t="str">
        <f t="shared" si="11"/>
        <v>1476100-Từ đầu đến cuối</v>
      </c>
      <c r="H745" s="99">
        <v>43956</v>
      </c>
      <c r="I745" s="99"/>
      <c r="J745" s="11"/>
      <c r="K745" s="11"/>
    </row>
    <row r="746" spans="1:11" x14ac:dyDescent="0.2">
      <c r="A746" s="79" t="s">
        <v>453</v>
      </c>
      <c r="B746" s="11">
        <v>501</v>
      </c>
      <c r="C746" s="11">
        <v>50107</v>
      </c>
      <c r="D746" s="79" t="s">
        <v>1820</v>
      </c>
      <c r="E746" s="79" t="s">
        <v>3369</v>
      </c>
      <c r="F746" s="79" t="s">
        <v>2643</v>
      </c>
      <c r="G746" s="11" t="str">
        <f t="shared" si="11"/>
        <v>1477100-Từ đầu đến cuối</v>
      </c>
      <c r="H746" s="99">
        <v>43956</v>
      </c>
      <c r="I746" s="99"/>
      <c r="J746" s="11"/>
      <c r="K746" s="11"/>
    </row>
    <row r="747" spans="1:11" x14ac:dyDescent="0.2">
      <c r="A747" s="79" t="s">
        <v>453</v>
      </c>
      <c r="B747" s="11">
        <v>501</v>
      </c>
      <c r="C747" s="11">
        <v>50107</v>
      </c>
      <c r="D747" s="79" t="s">
        <v>1822</v>
      </c>
      <c r="E747" s="79" t="s">
        <v>3370</v>
      </c>
      <c r="F747" s="79" t="s">
        <v>2643</v>
      </c>
      <c r="G747" s="11" t="str">
        <f t="shared" si="11"/>
        <v>1478100-Từ đầu đến cuối</v>
      </c>
      <c r="H747" s="99">
        <v>43956</v>
      </c>
      <c r="I747" s="99"/>
      <c r="J747" s="11"/>
      <c r="K747" s="11"/>
    </row>
    <row r="748" spans="1:11" x14ac:dyDescent="0.2">
      <c r="A748" s="79" t="s">
        <v>453</v>
      </c>
      <c r="B748" s="11">
        <v>501</v>
      </c>
      <c r="C748" s="11">
        <v>50107</v>
      </c>
      <c r="D748" s="79" t="s">
        <v>1824</v>
      </c>
      <c r="E748" s="79" t="s">
        <v>3371</v>
      </c>
      <c r="F748" s="79" t="s">
        <v>2643</v>
      </c>
      <c r="G748" s="11" t="str">
        <f t="shared" si="11"/>
        <v>1479100-Từ đầu đến cuối</v>
      </c>
      <c r="H748" s="99">
        <v>43956</v>
      </c>
      <c r="I748" s="99"/>
      <c r="J748" s="11"/>
      <c r="K748" s="11"/>
    </row>
    <row r="749" spans="1:11" x14ac:dyDescent="0.2">
      <c r="A749" s="79" t="s">
        <v>453</v>
      </c>
      <c r="B749" s="11">
        <v>501</v>
      </c>
      <c r="C749" s="11">
        <v>50107</v>
      </c>
      <c r="D749" s="79" t="s">
        <v>1826</v>
      </c>
      <c r="E749" s="79" t="s">
        <v>3372</v>
      </c>
      <c r="F749" s="79" t="s">
        <v>3373</v>
      </c>
      <c r="G749" s="11" t="str">
        <f t="shared" si="11"/>
        <v>14801-Sơn Thủy 9 - từ: đầu - đến: cuối</v>
      </c>
      <c r="H749" s="99">
        <v>40909</v>
      </c>
      <c r="I749" s="99">
        <v>44561</v>
      </c>
      <c r="J749" s="11"/>
      <c r="K749" s="11"/>
    </row>
    <row r="750" spans="1:11" x14ac:dyDescent="0.2">
      <c r="A750" s="79" t="s">
        <v>453</v>
      </c>
      <c r="B750" s="11">
        <v>501</v>
      </c>
      <c r="C750" s="11">
        <v>50107</v>
      </c>
      <c r="D750" s="79" t="s">
        <v>1827</v>
      </c>
      <c r="E750" s="79" t="s">
        <v>3374</v>
      </c>
      <c r="F750" s="79" t="s">
        <v>2643</v>
      </c>
      <c r="G750" s="11" t="str">
        <f t="shared" si="11"/>
        <v>1480100-Từ đầu đến cuối</v>
      </c>
      <c r="H750" s="99">
        <v>43956</v>
      </c>
      <c r="I750" s="99"/>
      <c r="J750" s="11"/>
      <c r="K750" s="11"/>
    </row>
    <row r="751" spans="1:11" x14ac:dyDescent="0.2">
      <c r="A751" s="79" t="s">
        <v>453</v>
      </c>
      <c r="B751" s="11">
        <v>501</v>
      </c>
      <c r="C751" s="11">
        <v>50107</v>
      </c>
      <c r="D751" s="79" t="s">
        <v>1829</v>
      </c>
      <c r="E751" s="79" t="s">
        <v>3375</v>
      </c>
      <c r="F751" s="79" t="s">
        <v>2643</v>
      </c>
      <c r="G751" s="11" t="str">
        <f t="shared" si="11"/>
        <v>1481100-Từ đầu đến cuối</v>
      </c>
      <c r="H751" s="99">
        <v>43956</v>
      </c>
      <c r="I751" s="99"/>
      <c r="J751" s="11"/>
      <c r="K751" s="11"/>
    </row>
    <row r="752" spans="1:11" x14ac:dyDescent="0.2">
      <c r="A752" s="79" t="s">
        <v>453</v>
      </c>
      <c r="B752" s="11">
        <v>501</v>
      </c>
      <c r="C752" s="11">
        <v>50107</v>
      </c>
      <c r="D752" s="79" t="s">
        <v>1831</v>
      </c>
      <c r="E752" s="79" t="s">
        <v>3376</v>
      </c>
      <c r="F752" s="79" t="s">
        <v>2643</v>
      </c>
      <c r="G752" s="11" t="str">
        <f t="shared" si="11"/>
        <v>1482100-Từ đầu đến cuối</v>
      </c>
      <c r="H752" s="99">
        <v>43956</v>
      </c>
      <c r="I752" s="99"/>
      <c r="J752" s="11"/>
      <c r="K752" s="11"/>
    </row>
    <row r="753" spans="1:11" x14ac:dyDescent="0.2">
      <c r="A753" s="79" t="s">
        <v>453</v>
      </c>
      <c r="B753" s="11">
        <v>501</v>
      </c>
      <c r="C753" s="11">
        <v>50107</v>
      </c>
      <c r="D753" s="79" t="s">
        <v>1833</v>
      </c>
      <c r="E753" s="79" t="s">
        <v>3377</v>
      </c>
      <c r="F753" s="79" t="s">
        <v>2643</v>
      </c>
      <c r="G753" s="11" t="str">
        <f t="shared" si="11"/>
        <v>1483100-Từ đầu đến cuối</v>
      </c>
      <c r="H753" s="99">
        <v>43956</v>
      </c>
      <c r="I753" s="99"/>
      <c r="J753" s="11"/>
      <c r="K753" s="11"/>
    </row>
    <row r="754" spans="1:11" x14ac:dyDescent="0.2">
      <c r="A754" s="79" t="s">
        <v>453</v>
      </c>
      <c r="B754" s="11">
        <v>501</v>
      </c>
      <c r="C754" s="11">
        <v>50107</v>
      </c>
      <c r="D754" s="79" t="s">
        <v>1835</v>
      </c>
      <c r="E754" s="79" t="s">
        <v>3378</v>
      </c>
      <c r="F754" s="79" t="s">
        <v>2643</v>
      </c>
      <c r="G754" s="11" t="str">
        <f t="shared" si="11"/>
        <v>1484100-Từ đầu đến cuối</v>
      </c>
      <c r="H754" s="99">
        <v>43956</v>
      </c>
      <c r="I754" s="99"/>
      <c r="J754" s="11"/>
      <c r="K754" s="11"/>
    </row>
    <row r="755" spans="1:11" x14ac:dyDescent="0.2">
      <c r="A755" s="79" t="s">
        <v>453</v>
      </c>
      <c r="B755" s="11">
        <v>501</v>
      </c>
      <c r="C755" s="11">
        <v>50107</v>
      </c>
      <c r="D755" s="79" t="s">
        <v>1837</v>
      </c>
      <c r="E755" s="79" t="s">
        <v>3379</v>
      </c>
      <c r="F755" s="79" t="s">
        <v>2643</v>
      </c>
      <c r="G755" s="11" t="str">
        <f t="shared" si="11"/>
        <v>1485100-Từ đầu đến cuối</v>
      </c>
      <c r="H755" s="99">
        <v>43956</v>
      </c>
      <c r="I755" s="99"/>
      <c r="J755" s="11"/>
      <c r="K755" s="11"/>
    </row>
    <row r="756" spans="1:11" x14ac:dyDescent="0.2">
      <c r="A756" s="79" t="s">
        <v>453</v>
      </c>
      <c r="B756" s="11">
        <v>501</v>
      </c>
      <c r="C756" s="11">
        <v>50107</v>
      </c>
      <c r="D756" s="79" t="s">
        <v>1839</v>
      </c>
      <c r="E756" s="79" t="s">
        <v>3380</v>
      </c>
      <c r="F756" s="79" t="s">
        <v>2675</v>
      </c>
      <c r="G756" s="11" t="str">
        <f t="shared" si="11"/>
        <v>1486100-Đoạn 7,5m</v>
      </c>
      <c r="H756" s="99">
        <v>43956</v>
      </c>
      <c r="I756" s="99"/>
      <c r="J756" s="11"/>
      <c r="K756" s="11"/>
    </row>
    <row r="757" spans="1:11" x14ac:dyDescent="0.2">
      <c r="A757" s="79" t="s">
        <v>453</v>
      </c>
      <c r="B757" s="11">
        <v>501</v>
      </c>
      <c r="C757" s="11">
        <v>50107</v>
      </c>
      <c r="D757" s="79" t="s">
        <v>1839</v>
      </c>
      <c r="E757" s="79" t="s">
        <v>3381</v>
      </c>
      <c r="F757" s="79" t="s">
        <v>2673</v>
      </c>
      <c r="G757" s="11" t="str">
        <f t="shared" si="11"/>
        <v>1486101-Đoạn 5,5m</v>
      </c>
      <c r="H757" s="99">
        <v>43956</v>
      </c>
      <c r="I757" s="99"/>
      <c r="J757" s="11"/>
      <c r="K757" s="11"/>
    </row>
    <row r="758" spans="1:11" x14ac:dyDescent="0.2">
      <c r="A758" s="79" t="s">
        <v>453</v>
      </c>
      <c r="B758" s="11">
        <v>501</v>
      </c>
      <c r="C758" s="11">
        <v>50107</v>
      </c>
      <c r="D758" s="79" t="s">
        <v>1841</v>
      </c>
      <c r="E758" s="79" t="s">
        <v>3382</v>
      </c>
      <c r="F758" s="79" t="s">
        <v>2643</v>
      </c>
      <c r="G758" s="11" t="str">
        <f t="shared" si="11"/>
        <v>1487100-Từ đầu đến cuối</v>
      </c>
      <c r="H758" s="99">
        <v>43956</v>
      </c>
      <c r="I758" s="99"/>
      <c r="J758" s="11"/>
      <c r="K758" s="11"/>
    </row>
    <row r="759" spans="1:11" x14ac:dyDescent="0.2">
      <c r="A759" s="79" t="s">
        <v>453</v>
      </c>
      <c r="B759" s="11">
        <v>501</v>
      </c>
      <c r="C759" s="11">
        <v>50107</v>
      </c>
      <c r="D759" s="79" t="s">
        <v>1843</v>
      </c>
      <c r="E759" s="79" t="s">
        <v>3383</v>
      </c>
      <c r="F759" s="79" t="s">
        <v>2643</v>
      </c>
      <c r="G759" s="11" t="str">
        <f t="shared" si="11"/>
        <v>1488100-Từ đầu đến cuối</v>
      </c>
      <c r="H759" s="99">
        <v>43956</v>
      </c>
      <c r="I759" s="99"/>
      <c r="J759" s="11"/>
      <c r="K759" s="11"/>
    </row>
    <row r="760" spans="1:11" x14ac:dyDescent="0.2">
      <c r="A760" s="79" t="s">
        <v>453</v>
      </c>
      <c r="B760" s="11">
        <v>501</v>
      </c>
      <c r="C760" s="11">
        <v>50107</v>
      </c>
      <c r="D760" s="79" t="s">
        <v>1845</v>
      </c>
      <c r="E760" s="79" t="s">
        <v>3384</v>
      </c>
      <c r="F760" s="79" t="s">
        <v>2643</v>
      </c>
      <c r="G760" s="11" t="str">
        <f t="shared" si="11"/>
        <v>1489100-Từ đầu đến cuối</v>
      </c>
      <c r="H760" s="99">
        <v>43956</v>
      </c>
      <c r="I760" s="99"/>
      <c r="J760" s="11"/>
      <c r="K760" s="11"/>
    </row>
    <row r="761" spans="1:11" x14ac:dyDescent="0.2">
      <c r="A761" s="79" t="s">
        <v>453</v>
      </c>
      <c r="B761" s="11">
        <v>501</v>
      </c>
      <c r="C761" s="11">
        <v>50107</v>
      </c>
      <c r="D761" s="79" t="s">
        <v>1847</v>
      </c>
      <c r="E761" s="79" t="s">
        <v>3385</v>
      </c>
      <c r="F761" s="79" t="s">
        <v>3386</v>
      </c>
      <c r="G761" s="11" t="str">
        <f t="shared" si="11"/>
        <v>14901-Sơn Thủy 10 - từ: đầu - đến: cuối</v>
      </c>
      <c r="H761" s="99">
        <v>40909</v>
      </c>
      <c r="I761" s="99">
        <v>44561</v>
      </c>
      <c r="J761" s="11"/>
      <c r="K761" s="11"/>
    </row>
    <row r="762" spans="1:11" x14ac:dyDescent="0.2">
      <c r="A762" s="79" t="s">
        <v>453</v>
      </c>
      <c r="B762" s="11">
        <v>501</v>
      </c>
      <c r="C762" s="11">
        <v>50107</v>
      </c>
      <c r="D762" s="79" t="s">
        <v>1848</v>
      </c>
      <c r="E762" s="79" t="s">
        <v>3387</v>
      </c>
      <c r="F762" s="79" t="s">
        <v>2643</v>
      </c>
      <c r="G762" s="11" t="str">
        <f t="shared" si="11"/>
        <v>1490100-Từ đầu đến cuối</v>
      </c>
      <c r="H762" s="99">
        <v>43956</v>
      </c>
      <c r="I762" s="99"/>
      <c r="J762" s="11"/>
      <c r="K762" s="11"/>
    </row>
    <row r="763" spans="1:11" x14ac:dyDescent="0.2">
      <c r="A763" s="79" t="s">
        <v>453</v>
      </c>
      <c r="B763" s="11">
        <v>501</v>
      </c>
      <c r="C763" s="11">
        <v>50107</v>
      </c>
      <c r="D763" s="79" t="s">
        <v>1850</v>
      </c>
      <c r="E763" s="79" t="s">
        <v>3388</v>
      </c>
      <c r="F763" s="79" t="s">
        <v>2643</v>
      </c>
      <c r="G763" s="11" t="str">
        <f t="shared" si="11"/>
        <v>1491100-Từ đầu đến cuối</v>
      </c>
      <c r="H763" s="99">
        <v>43956</v>
      </c>
      <c r="I763" s="99"/>
      <c r="J763" s="11"/>
      <c r="K763" s="11"/>
    </row>
    <row r="764" spans="1:11" x14ac:dyDescent="0.2">
      <c r="A764" s="79" t="s">
        <v>453</v>
      </c>
      <c r="B764" s="11">
        <v>501</v>
      </c>
      <c r="C764" s="11">
        <v>50107</v>
      </c>
      <c r="D764" s="79" t="s">
        <v>1852</v>
      </c>
      <c r="E764" s="79" t="s">
        <v>3389</v>
      </c>
      <c r="F764" s="79" t="s">
        <v>2643</v>
      </c>
      <c r="G764" s="11" t="str">
        <f t="shared" si="11"/>
        <v>1492100-Từ đầu đến cuối</v>
      </c>
      <c r="H764" s="99">
        <v>43956</v>
      </c>
      <c r="I764" s="99"/>
      <c r="J764" s="11"/>
      <c r="K764" s="11"/>
    </row>
    <row r="765" spans="1:11" x14ac:dyDescent="0.2">
      <c r="A765" s="79" t="s">
        <v>453</v>
      </c>
      <c r="B765" s="11">
        <v>501</v>
      </c>
      <c r="C765" s="11">
        <v>50107</v>
      </c>
      <c r="D765" s="79" t="s">
        <v>1854</v>
      </c>
      <c r="E765" s="79" t="s">
        <v>3390</v>
      </c>
      <c r="F765" s="79" t="s">
        <v>2643</v>
      </c>
      <c r="G765" s="11" t="str">
        <f t="shared" si="11"/>
        <v>1493100-Từ đầu đến cuối</v>
      </c>
      <c r="H765" s="99">
        <v>43956</v>
      </c>
      <c r="I765" s="99"/>
      <c r="J765" s="11"/>
      <c r="K765" s="11"/>
    </row>
    <row r="766" spans="1:11" x14ac:dyDescent="0.2">
      <c r="A766" s="79" t="s">
        <v>453</v>
      </c>
      <c r="B766" s="11">
        <v>501</v>
      </c>
      <c r="C766" s="11">
        <v>50107</v>
      </c>
      <c r="D766" s="79" t="s">
        <v>1856</v>
      </c>
      <c r="E766" s="79" t="s">
        <v>3391</v>
      </c>
      <c r="F766" s="79" t="s">
        <v>2643</v>
      </c>
      <c r="G766" s="11" t="str">
        <f t="shared" si="11"/>
        <v>1494100-Từ đầu đến cuối</v>
      </c>
      <c r="H766" s="99">
        <v>43956</v>
      </c>
      <c r="I766" s="99"/>
      <c r="J766" s="11"/>
      <c r="K766" s="11"/>
    </row>
    <row r="767" spans="1:11" x14ac:dyDescent="0.2">
      <c r="A767" s="79" t="s">
        <v>453</v>
      </c>
      <c r="B767" s="11">
        <v>501</v>
      </c>
      <c r="C767" s="11">
        <v>50107</v>
      </c>
      <c r="D767" s="79" t="s">
        <v>1858</v>
      </c>
      <c r="E767" s="79" t="s">
        <v>3392</v>
      </c>
      <c r="F767" s="79" t="s">
        <v>2643</v>
      </c>
      <c r="G767" s="11" t="str">
        <f t="shared" si="11"/>
        <v>1495100-Từ đầu đến cuối</v>
      </c>
      <c r="H767" s="99">
        <v>43956</v>
      </c>
      <c r="I767" s="99"/>
      <c r="J767" s="11"/>
      <c r="K767" s="11"/>
    </row>
    <row r="768" spans="1:11" x14ac:dyDescent="0.2">
      <c r="A768" s="79" t="s">
        <v>453</v>
      </c>
      <c r="B768" s="11">
        <v>501</v>
      </c>
      <c r="C768" s="11">
        <v>50107</v>
      </c>
      <c r="D768" s="79" t="s">
        <v>1860</v>
      </c>
      <c r="E768" s="79" t="s">
        <v>3393</v>
      </c>
      <c r="F768" s="79" t="s">
        <v>2643</v>
      </c>
      <c r="G768" s="11" t="str">
        <f t="shared" si="11"/>
        <v>1496100-Từ đầu đến cuối</v>
      </c>
      <c r="H768" s="99">
        <v>43956</v>
      </c>
      <c r="I768" s="99"/>
      <c r="J768" s="11"/>
      <c r="K768" s="11"/>
    </row>
    <row r="769" spans="1:11" x14ac:dyDescent="0.2">
      <c r="A769" s="79" t="s">
        <v>453</v>
      </c>
      <c r="B769" s="11">
        <v>501</v>
      </c>
      <c r="C769" s="11">
        <v>50107</v>
      </c>
      <c r="D769" s="79" t="s">
        <v>1862</v>
      </c>
      <c r="E769" s="79" t="s">
        <v>3394</v>
      </c>
      <c r="F769" s="79" t="s">
        <v>2643</v>
      </c>
      <c r="G769" s="11" t="str">
        <f t="shared" si="11"/>
        <v>1497100-Từ đầu đến cuối</v>
      </c>
      <c r="H769" s="99">
        <v>43956</v>
      </c>
      <c r="I769" s="99"/>
      <c r="J769" s="11"/>
      <c r="K769" s="11"/>
    </row>
    <row r="770" spans="1:11" x14ac:dyDescent="0.2">
      <c r="A770" s="79" t="s">
        <v>453</v>
      </c>
      <c r="B770" s="11">
        <v>501</v>
      </c>
      <c r="C770" s="11">
        <v>50107</v>
      </c>
      <c r="D770" s="79" t="s">
        <v>1864</v>
      </c>
      <c r="E770" s="79" t="s">
        <v>3395</v>
      </c>
      <c r="F770" s="79" t="s">
        <v>3396</v>
      </c>
      <c r="G770" s="11" t="str">
        <f t="shared" ref="G770:G833" si="12">E770&amp;"-"&amp;F770</f>
        <v>1498100-Đường 5,5m</v>
      </c>
      <c r="H770" s="99">
        <v>43956</v>
      </c>
      <c r="I770" s="99"/>
      <c r="J770" s="11"/>
      <c r="K770" s="11"/>
    </row>
    <row r="771" spans="1:11" x14ac:dyDescent="0.2">
      <c r="A771" s="79" t="s">
        <v>453</v>
      </c>
      <c r="B771" s="11">
        <v>501</v>
      </c>
      <c r="C771" s="11">
        <v>50107</v>
      </c>
      <c r="D771" s="79" t="s">
        <v>1864</v>
      </c>
      <c r="E771" s="79" t="s">
        <v>3397</v>
      </c>
      <c r="F771" s="79" t="s">
        <v>3398</v>
      </c>
      <c r="G771" s="11" t="str">
        <f t="shared" si="12"/>
        <v>1498101-Đường 7,5m</v>
      </c>
      <c r="H771" s="99">
        <v>43956</v>
      </c>
      <c r="I771" s="99"/>
      <c r="J771" s="11"/>
      <c r="K771" s="11"/>
    </row>
    <row r="772" spans="1:11" x14ac:dyDescent="0.2">
      <c r="A772" s="79" t="s">
        <v>453</v>
      </c>
      <c r="B772" s="11">
        <v>501</v>
      </c>
      <c r="C772" s="11">
        <v>50107</v>
      </c>
      <c r="D772" s="79" t="s">
        <v>1864</v>
      </c>
      <c r="E772" s="79" t="s">
        <v>3399</v>
      </c>
      <c r="F772" s="79" t="s">
        <v>3400</v>
      </c>
      <c r="G772" s="11" t="str">
        <f t="shared" si="12"/>
        <v>1498102-Đường 10,5m</v>
      </c>
      <c r="H772" s="99">
        <v>43956</v>
      </c>
      <c r="I772" s="99"/>
      <c r="J772" s="11"/>
      <c r="K772" s="11"/>
    </row>
    <row r="773" spans="1:11" x14ac:dyDescent="0.2">
      <c r="A773" s="79" t="s">
        <v>453</v>
      </c>
      <c r="B773" s="11">
        <v>501</v>
      </c>
      <c r="C773" s="11">
        <v>50107</v>
      </c>
      <c r="D773" s="79" t="s">
        <v>1866</v>
      </c>
      <c r="E773" s="79" t="s">
        <v>3401</v>
      </c>
      <c r="F773" s="79" t="s">
        <v>3402</v>
      </c>
      <c r="G773" s="11" t="str">
        <f t="shared" si="12"/>
        <v>1499100-Đường 3,5m</v>
      </c>
      <c r="H773" s="99">
        <v>43956</v>
      </c>
      <c r="I773" s="99"/>
      <c r="J773" s="11"/>
      <c r="K773" s="11"/>
    </row>
    <row r="774" spans="1:11" x14ac:dyDescent="0.2">
      <c r="A774" s="79" t="s">
        <v>453</v>
      </c>
      <c r="B774" s="11">
        <v>501</v>
      </c>
      <c r="C774" s="11">
        <v>50107</v>
      </c>
      <c r="D774" s="79" t="s">
        <v>1866</v>
      </c>
      <c r="E774" s="79" t="s">
        <v>3403</v>
      </c>
      <c r="F774" s="79" t="s">
        <v>3396</v>
      </c>
      <c r="G774" s="11" t="str">
        <f t="shared" si="12"/>
        <v>1499101-Đường 5,5m</v>
      </c>
      <c r="H774" s="99">
        <v>43956</v>
      </c>
      <c r="I774" s="99"/>
      <c r="J774" s="11"/>
      <c r="K774" s="11"/>
    </row>
    <row r="775" spans="1:11" x14ac:dyDescent="0.2">
      <c r="A775" s="79" t="s">
        <v>453</v>
      </c>
      <c r="B775" s="11">
        <v>501</v>
      </c>
      <c r="C775" s="11">
        <v>50107</v>
      </c>
      <c r="D775" s="79" t="s">
        <v>1866</v>
      </c>
      <c r="E775" s="79" t="s">
        <v>3404</v>
      </c>
      <c r="F775" s="79" t="s">
        <v>3398</v>
      </c>
      <c r="G775" s="11" t="str">
        <f t="shared" si="12"/>
        <v>1499102-Đường 7,5m</v>
      </c>
      <c r="H775" s="99">
        <v>43956</v>
      </c>
      <c r="I775" s="99"/>
      <c r="J775" s="11"/>
      <c r="K775" s="11"/>
    </row>
    <row r="776" spans="1:11" x14ac:dyDescent="0.2">
      <c r="A776" s="79" t="s">
        <v>453</v>
      </c>
      <c r="B776" s="11">
        <v>501</v>
      </c>
      <c r="C776" s="11">
        <v>50107</v>
      </c>
      <c r="D776" s="79" t="s">
        <v>1866</v>
      </c>
      <c r="E776" s="79" t="s">
        <v>3405</v>
      </c>
      <c r="F776" s="79" t="s">
        <v>3400</v>
      </c>
      <c r="G776" s="11" t="str">
        <f t="shared" si="12"/>
        <v>1499103-Đường 10,5m</v>
      </c>
      <c r="H776" s="99">
        <v>43956</v>
      </c>
      <c r="I776" s="99"/>
      <c r="J776" s="11"/>
      <c r="K776" s="11"/>
    </row>
    <row r="777" spans="1:11" x14ac:dyDescent="0.2">
      <c r="A777" s="79" t="s">
        <v>453</v>
      </c>
      <c r="B777" s="11">
        <v>501</v>
      </c>
      <c r="C777" s="11">
        <v>50107</v>
      </c>
      <c r="D777" s="79" t="s">
        <v>1868</v>
      </c>
      <c r="E777" s="79" t="s">
        <v>3406</v>
      </c>
      <c r="F777" s="79" t="s">
        <v>3407</v>
      </c>
      <c r="G777" s="11" t="str">
        <f t="shared" si="12"/>
        <v>15001-Sơn Thủy 11 - từ: đầu - đến: cuối</v>
      </c>
      <c r="H777" s="99">
        <v>40909</v>
      </c>
      <c r="I777" s="99">
        <v>44561</v>
      </c>
      <c r="J777" s="11"/>
      <c r="K777" s="11"/>
    </row>
    <row r="778" spans="1:11" x14ac:dyDescent="0.2">
      <c r="A778" s="79" t="s">
        <v>453</v>
      </c>
      <c r="B778" s="11">
        <v>501</v>
      </c>
      <c r="C778" s="11">
        <v>50107</v>
      </c>
      <c r="D778" s="79" t="s">
        <v>1869</v>
      </c>
      <c r="E778" s="79" t="s">
        <v>3408</v>
      </c>
      <c r="F778" s="79" t="s">
        <v>3402</v>
      </c>
      <c r="G778" s="11" t="str">
        <f t="shared" si="12"/>
        <v>1500100-Đường 3,5m</v>
      </c>
      <c r="H778" s="99">
        <v>43956</v>
      </c>
      <c r="I778" s="99"/>
      <c r="J778" s="11"/>
      <c r="K778" s="11"/>
    </row>
    <row r="779" spans="1:11" x14ac:dyDescent="0.2">
      <c r="A779" s="79" t="s">
        <v>453</v>
      </c>
      <c r="B779" s="11">
        <v>501</v>
      </c>
      <c r="C779" s="11">
        <v>50107</v>
      </c>
      <c r="D779" s="79" t="s">
        <v>1869</v>
      </c>
      <c r="E779" s="79" t="s">
        <v>3409</v>
      </c>
      <c r="F779" s="79" t="s">
        <v>3396</v>
      </c>
      <c r="G779" s="11" t="str">
        <f t="shared" si="12"/>
        <v>1500101-Đường 5,5m</v>
      </c>
      <c r="H779" s="99">
        <v>43956</v>
      </c>
      <c r="I779" s="99"/>
      <c r="J779" s="11"/>
      <c r="K779" s="11"/>
    </row>
    <row r="780" spans="1:11" x14ac:dyDescent="0.2">
      <c r="A780" s="79" t="s">
        <v>453</v>
      </c>
      <c r="B780" s="11">
        <v>501</v>
      </c>
      <c r="C780" s="11">
        <v>50107</v>
      </c>
      <c r="D780" s="79" t="s">
        <v>1869</v>
      </c>
      <c r="E780" s="79" t="s">
        <v>3410</v>
      </c>
      <c r="F780" s="79" t="s">
        <v>3398</v>
      </c>
      <c r="G780" s="11" t="str">
        <f t="shared" si="12"/>
        <v>1500102-Đường 7,5m</v>
      </c>
      <c r="H780" s="99">
        <v>43956</v>
      </c>
      <c r="I780" s="99"/>
      <c r="J780" s="11"/>
      <c r="K780" s="11"/>
    </row>
    <row r="781" spans="1:11" x14ac:dyDescent="0.2">
      <c r="A781" s="79" t="s">
        <v>453</v>
      </c>
      <c r="B781" s="11">
        <v>501</v>
      </c>
      <c r="C781" s="11">
        <v>50107</v>
      </c>
      <c r="D781" s="79" t="s">
        <v>1871</v>
      </c>
      <c r="E781" s="79" t="s">
        <v>3411</v>
      </c>
      <c r="F781" s="79" t="s">
        <v>3398</v>
      </c>
      <c r="G781" s="11" t="str">
        <f t="shared" si="12"/>
        <v>1501100-Đường 7,5m</v>
      </c>
      <c r="H781" s="99">
        <v>43956</v>
      </c>
      <c r="I781" s="99"/>
      <c r="J781" s="11"/>
      <c r="K781" s="11"/>
    </row>
    <row r="782" spans="1:11" x14ac:dyDescent="0.2">
      <c r="A782" s="79" t="s">
        <v>453</v>
      </c>
      <c r="B782" s="11">
        <v>501</v>
      </c>
      <c r="C782" s="11">
        <v>50107</v>
      </c>
      <c r="D782" s="79" t="s">
        <v>1871</v>
      </c>
      <c r="E782" s="79" t="s">
        <v>3412</v>
      </c>
      <c r="F782" s="79" t="s">
        <v>3400</v>
      </c>
      <c r="G782" s="11" t="str">
        <f t="shared" si="12"/>
        <v>1501101-Đường 10,5m</v>
      </c>
      <c r="H782" s="99">
        <v>43956</v>
      </c>
      <c r="I782" s="99"/>
      <c r="J782" s="11"/>
      <c r="K782" s="11"/>
    </row>
    <row r="783" spans="1:11" x14ac:dyDescent="0.2">
      <c r="A783" s="79" t="s">
        <v>453</v>
      </c>
      <c r="B783" s="11">
        <v>501</v>
      </c>
      <c r="C783" s="11">
        <v>50107</v>
      </c>
      <c r="D783" s="79" t="s">
        <v>1871</v>
      </c>
      <c r="E783" s="79" t="s">
        <v>3413</v>
      </c>
      <c r="F783" s="79" t="s">
        <v>3414</v>
      </c>
      <c r="G783" s="11" t="str">
        <f t="shared" si="12"/>
        <v>1501102-Đường 15m</v>
      </c>
      <c r="H783" s="99">
        <v>43956</v>
      </c>
      <c r="I783" s="99"/>
      <c r="J783" s="11"/>
      <c r="K783" s="11"/>
    </row>
    <row r="784" spans="1:11" x14ac:dyDescent="0.2">
      <c r="A784" s="79" t="s">
        <v>453</v>
      </c>
      <c r="B784" s="11">
        <v>501</v>
      </c>
      <c r="C784" s="11">
        <v>50107</v>
      </c>
      <c r="D784" s="79" t="s">
        <v>1873</v>
      </c>
      <c r="E784" s="79" t="s">
        <v>3415</v>
      </c>
      <c r="F784" s="79" t="s">
        <v>3396</v>
      </c>
      <c r="G784" s="11" t="str">
        <f t="shared" si="12"/>
        <v>1502100-Đường 5,5m</v>
      </c>
      <c r="H784" s="99">
        <v>43956</v>
      </c>
      <c r="I784" s="99"/>
      <c r="J784" s="11"/>
      <c r="K784" s="11"/>
    </row>
    <row r="785" spans="1:11" x14ac:dyDescent="0.2">
      <c r="A785" s="79" t="s">
        <v>453</v>
      </c>
      <c r="B785" s="11">
        <v>501</v>
      </c>
      <c r="C785" s="11">
        <v>50107</v>
      </c>
      <c r="D785" s="79" t="s">
        <v>1873</v>
      </c>
      <c r="E785" s="79" t="s">
        <v>3416</v>
      </c>
      <c r="F785" s="79" t="s">
        <v>3398</v>
      </c>
      <c r="G785" s="11" t="str">
        <f t="shared" si="12"/>
        <v>1502101-Đường 7,5m</v>
      </c>
      <c r="H785" s="99">
        <v>43956</v>
      </c>
      <c r="I785" s="99"/>
      <c r="J785" s="11"/>
      <c r="K785" s="11"/>
    </row>
    <row r="786" spans="1:11" x14ac:dyDescent="0.2">
      <c r="A786" s="79" t="s">
        <v>453</v>
      </c>
      <c r="B786" s="11">
        <v>501</v>
      </c>
      <c r="C786" s="11">
        <v>50107</v>
      </c>
      <c r="D786" s="79" t="s">
        <v>1873</v>
      </c>
      <c r="E786" s="79" t="s">
        <v>3417</v>
      </c>
      <c r="F786" s="79" t="s">
        <v>3400</v>
      </c>
      <c r="G786" s="11" t="str">
        <f t="shared" si="12"/>
        <v>1502102-Đường 10,5m</v>
      </c>
      <c r="H786" s="99">
        <v>43956</v>
      </c>
      <c r="I786" s="99"/>
      <c r="J786" s="11"/>
      <c r="K786" s="11"/>
    </row>
    <row r="787" spans="1:11" x14ac:dyDescent="0.2">
      <c r="A787" s="79" t="s">
        <v>453</v>
      </c>
      <c r="B787" s="11">
        <v>501</v>
      </c>
      <c r="C787" s="11">
        <v>50107</v>
      </c>
      <c r="D787" s="79" t="s">
        <v>1875</v>
      </c>
      <c r="E787" s="79" t="s">
        <v>3418</v>
      </c>
      <c r="F787" s="79" t="s">
        <v>3402</v>
      </c>
      <c r="G787" s="11" t="str">
        <f t="shared" si="12"/>
        <v>1503100-Đường 3,5m</v>
      </c>
      <c r="H787" s="99">
        <v>43956</v>
      </c>
      <c r="I787" s="99"/>
      <c r="J787" s="11"/>
      <c r="K787" s="11"/>
    </row>
    <row r="788" spans="1:11" x14ac:dyDescent="0.2">
      <c r="A788" s="79" t="s">
        <v>453</v>
      </c>
      <c r="B788" s="11">
        <v>501</v>
      </c>
      <c r="C788" s="11">
        <v>50107</v>
      </c>
      <c r="D788" s="79" t="s">
        <v>1875</v>
      </c>
      <c r="E788" s="79" t="s">
        <v>3419</v>
      </c>
      <c r="F788" s="79" t="s">
        <v>3396</v>
      </c>
      <c r="G788" s="11" t="str">
        <f t="shared" si="12"/>
        <v>1503101-Đường 5,5m</v>
      </c>
      <c r="H788" s="99">
        <v>43956</v>
      </c>
      <c r="I788" s="99"/>
      <c r="J788" s="11"/>
      <c r="K788" s="11"/>
    </row>
    <row r="789" spans="1:11" x14ac:dyDescent="0.2">
      <c r="A789" s="79" t="s">
        <v>453</v>
      </c>
      <c r="B789" s="11">
        <v>501</v>
      </c>
      <c r="C789" s="11">
        <v>50107</v>
      </c>
      <c r="D789" s="79" t="s">
        <v>1875</v>
      </c>
      <c r="E789" s="79" t="s">
        <v>3420</v>
      </c>
      <c r="F789" s="79" t="s">
        <v>3398</v>
      </c>
      <c r="G789" s="11" t="str">
        <f t="shared" si="12"/>
        <v>1503102-Đường 7,5m</v>
      </c>
      <c r="H789" s="99">
        <v>43956</v>
      </c>
      <c r="I789" s="99"/>
      <c r="J789" s="11"/>
      <c r="K789" s="11"/>
    </row>
    <row r="790" spans="1:11" x14ac:dyDescent="0.2">
      <c r="A790" s="79" t="s">
        <v>453</v>
      </c>
      <c r="B790" s="11">
        <v>501</v>
      </c>
      <c r="C790" s="11">
        <v>50107</v>
      </c>
      <c r="D790" s="79" t="s">
        <v>1877</v>
      </c>
      <c r="E790" s="79" t="s">
        <v>3421</v>
      </c>
      <c r="F790" s="79" t="s">
        <v>3396</v>
      </c>
      <c r="G790" s="11" t="str">
        <f t="shared" si="12"/>
        <v>1504100-Đường 5,5m</v>
      </c>
      <c r="H790" s="99">
        <v>43956</v>
      </c>
      <c r="I790" s="99"/>
      <c r="J790" s="11"/>
      <c r="K790" s="11"/>
    </row>
    <row r="791" spans="1:11" x14ac:dyDescent="0.2">
      <c r="A791" s="79" t="s">
        <v>453</v>
      </c>
      <c r="B791" s="11">
        <v>501</v>
      </c>
      <c r="C791" s="11">
        <v>50107</v>
      </c>
      <c r="D791" s="79" t="s">
        <v>1877</v>
      </c>
      <c r="E791" s="79" t="s">
        <v>3422</v>
      </c>
      <c r="F791" s="79" t="s">
        <v>3398</v>
      </c>
      <c r="G791" s="11" t="str">
        <f t="shared" si="12"/>
        <v>1504101-Đường 7,5m</v>
      </c>
      <c r="H791" s="99">
        <v>43956</v>
      </c>
      <c r="I791" s="99"/>
      <c r="J791" s="11"/>
      <c r="K791" s="11"/>
    </row>
    <row r="792" spans="1:11" x14ac:dyDescent="0.2">
      <c r="A792" s="79" t="s">
        <v>453</v>
      </c>
      <c r="B792" s="11">
        <v>501</v>
      </c>
      <c r="C792" s="11">
        <v>50107</v>
      </c>
      <c r="D792" s="79" t="s">
        <v>1879</v>
      </c>
      <c r="E792" s="79" t="s">
        <v>3423</v>
      </c>
      <c r="F792" s="79" t="s">
        <v>3396</v>
      </c>
      <c r="G792" s="11" t="str">
        <f t="shared" si="12"/>
        <v>1505100-Đường 5,5m</v>
      </c>
      <c r="H792" s="99">
        <v>43956</v>
      </c>
      <c r="I792" s="99"/>
      <c r="J792" s="11"/>
      <c r="K792" s="11"/>
    </row>
    <row r="793" spans="1:11" x14ac:dyDescent="0.2">
      <c r="A793" s="79" t="s">
        <v>453</v>
      </c>
      <c r="B793" s="11">
        <v>501</v>
      </c>
      <c r="C793" s="11">
        <v>50107</v>
      </c>
      <c r="D793" s="79" t="s">
        <v>1879</v>
      </c>
      <c r="E793" s="79" t="s">
        <v>3424</v>
      </c>
      <c r="F793" s="79" t="s">
        <v>3398</v>
      </c>
      <c r="G793" s="11" t="str">
        <f t="shared" si="12"/>
        <v>1505101-Đường 7,5m</v>
      </c>
      <c r="H793" s="99">
        <v>43956</v>
      </c>
      <c r="I793" s="99"/>
      <c r="J793" s="11"/>
      <c r="K793" s="11"/>
    </row>
    <row r="794" spans="1:11" x14ac:dyDescent="0.2">
      <c r="A794" s="79" t="s">
        <v>453</v>
      </c>
      <c r="B794" s="11">
        <v>501</v>
      </c>
      <c r="C794" s="11">
        <v>50107</v>
      </c>
      <c r="D794" s="79" t="s">
        <v>1879</v>
      </c>
      <c r="E794" s="79" t="s">
        <v>3425</v>
      </c>
      <c r="F794" s="79" t="s">
        <v>3400</v>
      </c>
      <c r="G794" s="11" t="str">
        <f t="shared" si="12"/>
        <v>1505102-Đường 10,5m</v>
      </c>
      <c r="H794" s="99">
        <v>43956</v>
      </c>
      <c r="I794" s="99"/>
      <c r="J794" s="11"/>
      <c r="K794" s="11"/>
    </row>
    <row r="795" spans="1:11" x14ac:dyDescent="0.2">
      <c r="A795" s="79" t="s">
        <v>453</v>
      </c>
      <c r="B795" s="11">
        <v>501</v>
      </c>
      <c r="C795" s="11">
        <v>50107</v>
      </c>
      <c r="D795" s="79" t="s">
        <v>1879</v>
      </c>
      <c r="E795" s="79" t="s">
        <v>3426</v>
      </c>
      <c r="F795" s="79" t="s">
        <v>3414</v>
      </c>
      <c r="G795" s="11" t="str">
        <f t="shared" si="12"/>
        <v>1505103-Đường 15m</v>
      </c>
      <c r="H795" s="99">
        <v>43956</v>
      </c>
      <c r="I795" s="99"/>
      <c r="J795" s="11"/>
      <c r="K795" s="11"/>
    </row>
    <row r="796" spans="1:11" x14ac:dyDescent="0.2">
      <c r="A796" s="79" t="s">
        <v>453</v>
      </c>
      <c r="B796" s="11">
        <v>501</v>
      </c>
      <c r="C796" s="11">
        <v>50107</v>
      </c>
      <c r="D796" s="79" t="s">
        <v>1881</v>
      </c>
      <c r="E796" s="79" t="s">
        <v>3427</v>
      </c>
      <c r="F796" s="79" t="s">
        <v>3396</v>
      </c>
      <c r="G796" s="11" t="str">
        <f t="shared" si="12"/>
        <v>1506100-Đường 5,5m</v>
      </c>
      <c r="H796" s="99">
        <v>43956</v>
      </c>
      <c r="I796" s="99"/>
      <c r="J796" s="11"/>
      <c r="K796" s="11"/>
    </row>
    <row r="797" spans="1:11" x14ac:dyDescent="0.2">
      <c r="A797" s="79" t="s">
        <v>453</v>
      </c>
      <c r="B797" s="11">
        <v>501</v>
      </c>
      <c r="C797" s="11">
        <v>50107</v>
      </c>
      <c r="D797" s="79" t="s">
        <v>1881</v>
      </c>
      <c r="E797" s="79" t="s">
        <v>3428</v>
      </c>
      <c r="F797" s="79" t="s">
        <v>3398</v>
      </c>
      <c r="G797" s="11" t="str">
        <f t="shared" si="12"/>
        <v>1506101-Đường 7,5m</v>
      </c>
      <c r="H797" s="99">
        <v>43956</v>
      </c>
      <c r="I797" s="99"/>
      <c r="J797" s="11"/>
      <c r="K797" s="11"/>
    </row>
    <row r="798" spans="1:11" x14ac:dyDescent="0.2">
      <c r="A798" s="79" t="s">
        <v>453</v>
      </c>
      <c r="B798" s="11">
        <v>501</v>
      </c>
      <c r="C798" s="11">
        <v>50107</v>
      </c>
      <c r="D798" s="79" t="s">
        <v>1881</v>
      </c>
      <c r="E798" s="79" t="s">
        <v>3429</v>
      </c>
      <c r="F798" s="79" t="s">
        <v>3400</v>
      </c>
      <c r="G798" s="11" t="str">
        <f t="shared" si="12"/>
        <v>1506102-Đường 10,5m</v>
      </c>
      <c r="H798" s="99">
        <v>43956</v>
      </c>
      <c r="I798" s="99"/>
      <c r="J798" s="11"/>
      <c r="K798" s="11"/>
    </row>
    <row r="799" spans="1:11" x14ac:dyDescent="0.2">
      <c r="A799" s="79" t="s">
        <v>453</v>
      </c>
      <c r="B799" s="11">
        <v>501</v>
      </c>
      <c r="C799" s="11">
        <v>50107</v>
      </c>
      <c r="D799" s="79" t="s">
        <v>1881</v>
      </c>
      <c r="E799" s="79" t="s">
        <v>3430</v>
      </c>
      <c r="F799" s="79" t="s">
        <v>3414</v>
      </c>
      <c r="G799" s="11" t="str">
        <f t="shared" si="12"/>
        <v>1506103-Đường 15m</v>
      </c>
      <c r="H799" s="99">
        <v>43956</v>
      </c>
      <c r="I799" s="99"/>
      <c r="J799" s="11"/>
      <c r="K799" s="11"/>
    </row>
    <row r="800" spans="1:11" x14ac:dyDescent="0.2">
      <c r="A800" s="79" t="s">
        <v>453</v>
      </c>
      <c r="B800" s="11">
        <v>501</v>
      </c>
      <c r="C800" s="11">
        <v>50107</v>
      </c>
      <c r="D800" s="79" t="s">
        <v>1883</v>
      </c>
      <c r="E800" s="79" t="s">
        <v>3431</v>
      </c>
      <c r="F800" s="79" t="s">
        <v>3396</v>
      </c>
      <c r="G800" s="11" t="str">
        <f t="shared" si="12"/>
        <v>1507100-Đường 5,5m</v>
      </c>
      <c r="H800" s="99">
        <v>43956</v>
      </c>
      <c r="I800" s="99"/>
      <c r="J800" s="11"/>
      <c r="K800" s="11"/>
    </row>
    <row r="801" spans="1:11" x14ac:dyDescent="0.2">
      <c r="A801" s="79" t="s">
        <v>453</v>
      </c>
      <c r="B801" s="11">
        <v>501</v>
      </c>
      <c r="C801" s="11">
        <v>50107</v>
      </c>
      <c r="D801" s="79" t="s">
        <v>1883</v>
      </c>
      <c r="E801" s="79" t="s">
        <v>3432</v>
      </c>
      <c r="F801" s="79" t="s">
        <v>3398</v>
      </c>
      <c r="G801" s="11" t="str">
        <f t="shared" si="12"/>
        <v>1507101-Đường 7,5m</v>
      </c>
      <c r="H801" s="99">
        <v>43956</v>
      </c>
      <c r="I801" s="99"/>
      <c r="J801" s="11"/>
      <c r="K801" s="11"/>
    </row>
    <row r="802" spans="1:11" x14ac:dyDescent="0.2">
      <c r="A802" s="79" t="s">
        <v>453</v>
      </c>
      <c r="B802" s="11">
        <v>501</v>
      </c>
      <c r="C802" s="11">
        <v>50107</v>
      </c>
      <c r="D802" s="79" t="s">
        <v>1883</v>
      </c>
      <c r="E802" s="79" t="s">
        <v>3433</v>
      </c>
      <c r="F802" s="79" t="s">
        <v>3400</v>
      </c>
      <c r="G802" s="11" t="str">
        <f t="shared" si="12"/>
        <v>1507102-Đường 10,5m</v>
      </c>
      <c r="H802" s="99">
        <v>43956</v>
      </c>
      <c r="I802" s="99"/>
      <c r="J802" s="11"/>
      <c r="K802" s="11"/>
    </row>
    <row r="803" spans="1:11" x14ac:dyDescent="0.2">
      <c r="A803" s="79" t="s">
        <v>453</v>
      </c>
      <c r="B803" s="11">
        <v>501</v>
      </c>
      <c r="C803" s="11">
        <v>50107</v>
      </c>
      <c r="D803" s="79" t="s">
        <v>1885</v>
      </c>
      <c r="E803" s="79" t="s">
        <v>3434</v>
      </c>
      <c r="F803" s="79" t="s">
        <v>3396</v>
      </c>
      <c r="G803" s="11" t="str">
        <f t="shared" si="12"/>
        <v>1508100-Đường 5,5m</v>
      </c>
      <c r="H803" s="99">
        <v>43956</v>
      </c>
      <c r="I803" s="99"/>
      <c r="J803" s="11"/>
      <c r="K803" s="11"/>
    </row>
    <row r="804" spans="1:11" x14ac:dyDescent="0.2">
      <c r="A804" s="79" t="s">
        <v>453</v>
      </c>
      <c r="B804" s="11">
        <v>501</v>
      </c>
      <c r="C804" s="11">
        <v>50107</v>
      </c>
      <c r="D804" s="79" t="s">
        <v>1885</v>
      </c>
      <c r="E804" s="79" t="s">
        <v>3435</v>
      </c>
      <c r="F804" s="79" t="s">
        <v>3398</v>
      </c>
      <c r="G804" s="11" t="str">
        <f t="shared" si="12"/>
        <v>1508101-Đường 7,5m</v>
      </c>
      <c r="H804" s="99">
        <v>43956</v>
      </c>
      <c r="I804" s="99"/>
      <c r="J804" s="11"/>
      <c r="K804" s="11"/>
    </row>
    <row r="805" spans="1:11" x14ac:dyDescent="0.2">
      <c r="A805" s="79" t="s">
        <v>453</v>
      </c>
      <c r="B805" s="11">
        <v>501</v>
      </c>
      <c r="C805" s="11">
        <v>50107</v>
      </c>
      <c r="D805" s="79" t="s">
        <v>1885</v>
      </c>
      <c r="E805" s="79" t="s">
        <v>3436</v>
      </c>
      <c r="F805" s="79" t="s">
        <v>3400</v>
      </c>
      <c r="G805" s="11" t="str">
        <f t="shared" si="12"/>
        <v>1508102-Đường 10,5m</v>
      </c>
      <c r="H805" s="99">
        <v>43956</v>
      </c>
      <c r="I805" s="99"/>
      <c r="J805" s="11"/>
      <c r="K805" s="11"/>
    </row>
    <row r="806" spans="1:11" x14ac:dyDescent="0.2">
      <c r="A806" s="79" t="s">
        <v>453</v>
      </c>
      <c r="B806" s="11">
        <v>501</v>
      </c>
      <c r="C806" s="11">
        <v>50107</v>
      </c>
      <c r="D806" s="79" t="s">
        <v>1887</v>
      </c>
      <c r="E806" s="79" t="s">
        <v>3437</v>
      </c>
      <c r="F806" s="79" t="s">
        <v>3396</v>
      </c>
      <c r="G806" s="11" t="str">
        <f t="shared" si="12"/>
        <v>1509100-Đường 5,5m</v>
      </c>
      <c r="H806" s="99">
        <v>43956</v>
      </c>
      <c r="I806" s="99"/>
      <c r="J806" s="11"/>
      <c r="K806" s="11"/>
    </row>
    <row r="807" spans="1:11" x14ac:dyDescent="0.2">
      <c r="A807" s="79" t="s">
        <v>453</v>
      </c>
      <c r="B807" s="11">
        <v>501</v>
      </c>
      <c r="C807" s="11">
        <v>50107</v>
      </c>
      <c r="D807" s="79" t="s">
        <v>1887</v>
      </c>
      <c r="E807" s="79" t="s">
        <v>3438</v>
      </c>
      <c r="F807" s="79" t="s">
        <v>3398</v>
      </c>
      <c r="G807" s="11" t="str">
        <f t="shared" si="12"/>
        <v>1509101-Đường 7,5m</v>
      </c>
      <c r="H807" s="99">
        <v>43956</v>
      </c>
      <c r="I807" s="99"/>
      <c r="J807" s="11"/>
      <c r="K807" s="11"/>
    </row>
    <row r="808" spans="1:11" x14ac:dyDescent="0.2">
      <c r="A808" s="79" t="s">
        <v>453</v>
      </c>
      <c r="B808" s="11">
        <v>501</v>
      </c>
      <c r="C808" s="11">
        <v>50107</v>
      </c>
      <c r="D808" s="79" t="s">
        <v>1887</v>
      </c>
      <c r="E808" s="79" t="s">
        <v>3439</v>
      </c>
      <c r="F808" s="79" t="s">
        <v>3400</v>
      </c>
      <c r="G808" s="11" t="str">
        <f t="shared" si="12"/>
        <v>1509102-Đường 10,5m</v>
      </c>
      <c r="H808" s="99">
        <v>43956</v>
      </c>
      <c r="I808" s="99"/>
      <c r="J808" s="11"/>
      <c r="K808" s="11"/>
    </row>
    <row r="809" spans="1:11" x14ac:dyDescent="0.2">
      <c r="A809" s="79" t="s">
        <v>453</v>
      </c>
      <c r="B809" s="11">
        <v>501</v>
      </c>
      <c r="C809" s="11">
        <v>50107</v>
      </c>
      <c r="D809" s="79" t="s">
        <v>1889</v>
      </c>
      <c r="E809" s="79" t="s">
        <v>3440</v>
      </c>
      <c r="F809" s="79" t="s">
        <v>3441</v>
      </c>
      <c r="G809" s="11" t="str">
        <f t="shared" si="12"/>
        <v>15101-Sư Vạn Hạnh - từ: Lê Văn Hiến - đến: Chùa quan Thế âm</v>
      </c>
      <c r="H809" s="99">
        <v>40909</v>
      </c>
      <c r="I809" s="99">
        <v>44561</v>
      </c>
      <c r="J809" s="11"/>
      <c r="K809" s="11"/>
    </row>
    <row r="810" spans="1:11" x14ac:dyDescent="0.2">
      <c r="A810" s="79" t="s">
        <v>453</v>
      </c>
      <c r="B810" s="11">
        <v>501</v>
      </c>
      <c r="C810" s="11">
        <v>50107</v>
      </c>
      <c r="D810" s="79" t="s">
        <v>1891</v>
      </c>
      <c r="E810" s="79" t="s">
        <v>3442</v>
      </c>
      <c r="F810" s="79" t="s">
        <v>3396</v>
      </c>
      <c r="G810" s="11" t="str">
        <f t="shared" si="12"/>
        <v>1510100-Đường 5,5m</v>
      </c>
      <c r="H810" s="99">
        <v>43956</v>
      </c>
      <c r="I810" s="99"/>
      <c r="J810" s="11"/>
      <c r="K810" s="11"/>
    </row>
    <row r="811" spans="1:11" x14ac:dyDescent="0.2">
      <c r="A811" s="79" t="s">
        <v>453</v>
      </c>
      <c r="B811" s="11">
        <v>501</v>
      </c>
      <c r="C811" s="11">
        <v>50107</v>
      </c>
      <c r="D811" s="79" t="s">
        <v>1893</v>
      </c>
      <c r="E811" s="79" t="s">
        <v>3443</v>
      </c>
      <c r="F811" s="79" t="s">
        <v>3396</v>
      </c>
      <c r="G811" s="11" t="str">
        <f t="shared" si="12"/>
        <v>1511100-Đường 5,5m</v>
      </c>
      <c r="H811" s="99">
        <v>43956</v>
      </c>
      <c r="I811" s="99"/>
      <c r="J811" s="11"/>
      <c r="K811" s="11"/>
    </row>
    <row r="812" spans="1:11" x14ac:dyDescent="0.2">
      <c r="A812" s="79" t="s">
        <v>453</v>
      </c>
      <c r="B812" s="11">
        <v>501</v>
      </c>
      <c r="C812" s="11">
        <v>50107</v>
      </c>
      <c r="D812" s="79" t="s">
        <v>1893</v>
      </c>
      <c r="E812" s="79" t="s">
        <v>3444</v>
      </c>
      <c r="F812" s="79" t="s">
        <v>3414</v>
      </c>
      <c r="G812" s="11" t="str">
        <f t="shared" si="12"/>
        <v>1511101-Đường 15m</v>
      </c>
      <c r="H812" s="99">
        <v>43956</v>
      </c>
      <c r="I812" s="99"/>
      <c r="J812" s="11"/>
      <c r="K812" s="11"/>
    </row>
    <row r="813" spans="1:11" x14ac:dyDescent="0.2">
      <c r="A813" s="79" t="s">
        <v>453</v>
      </c>
      <c r="B813" s="11">
        <v>501</v>
      </c>
      <c r="C813" s="11">
        <v>50107</v>
      </c>
      <c r="D813" s="79" t="s">
        <v>1895</v>
      </c>
      <c r="E813" s="79" t="s">
        <v>3445</v>
      </c>
      <c r="F813" s="79" t="s">
        <v>3396</v>
      </c>
      <c r="G813" s="11" t="str">
        <f t="shared" si="12"/>
        <v>1512100-Đường 5,5m</v>
      </c>
      <c r="H813" s="99">
        <v>43956</v>
      </c>
      <c r="I813" s="99"/>
      <c r="J813" s="11"/>
      <c r="K813" s="11"/>
    </row>
    <row r="814" spans="1:11" x14ac:dyDescent="0.2">
      <c r="A814" s="79" t="s">
        <v>453</v>
      </c>
      <c r="B814" s="11">
        <v>501</v>
      </c>
      <c r="C814" s="11">
        <v>50107</v>
      </c>
      <c r="D814" s="79" t="s">
        <v>1895</v>
      </c>
      <c r="E814" s="79" t="s">
        <v>3446</v>
      </c>
      <c r="F814" s="79" t="s">
        <v>3398</v>
      </c>
      <c r="G814" s="11" t="str">
        <f t="shared" si="12"/>
        <v>1512101-Đường 7,5m</v>
      </c>
      <c r="H814" s="99">
        <v>43956</v>
      </c>
      <c r="I814" s="99"/>
      <c r="J814" s="11"/>
      <c r="K814" s="11"/>
    </row>
    <row r="815" spans="1:11" x14ac:dyDescent="0.2">
      <c r="A815" s="79" t="s">
        <v>453</v>
      </c>
      <c r="B815" s="11">
        <v>501</v>
      </c>
      <c r="C815" s="11">
        <v>50107</v>
      </c>
      <c r="D815" s="79" t="s">
        <v>1895</v>
      </c>
      <c r="E815" s="79" t="s">
        <v>3447</v>
      </c>
      <c r="F815" s="79" t="s">
        <v>3400</v>
      </c>
      <c r="G815" s="11" t="str">
        <f t="shared" si="12"/>
        <v>1512102-Đường 10,5m</v>
      </c>
      <c r="H815" s="99">
        <v>43956</v>
      </c>
      <c r="I815" s="99"/>
      <c r="J815" s="11"/>
      <c r="K815" s="11"/>
    </row>
    <row r="816" spans="1:11" x14ac:dyDescent="0.2">
      <c r="A816" s="79" t="s">
        <v>453</v>
      </c>
      <c r="B816" s="11">
        <v>501</v>
      </c>
      <c r="C816" s="11">
        <v>50107</v>
      </c>
      <c r="D816" s="79" t="s">
        <v>1895</v>
      </c>
      <c r="E816" s="79" t="s">
        <v>3448</v>
      </c>
      <c r="F816" s="79" t="s">
        <v>3414</v>
      </c>
      <c r="G816" s="11" t="str">
        <f t="shared" si="12"/>
        <v>1512103-Đường 15m</v>
      </c>
      <c r="H816" s="99">
        <v>43956</v>
      </c>
      <c r="I816" s="99"/>
      <c r="J816" s="11"/>
      <c r="K816" s="11"/>
    </row>
    <row r="817" spans="1:11" x14ac:dyDescent="0.2">
      <c r="A817" s="79" t="s">
        <v>453</v>
      </c>
      <c r="B817" s="11">
        <v>501</v>
      </c>
      <c r="C817" s="11">
        <v>50107</v>
      </c>
      <c r="D817" s="79" t="s">
        <v>1897</v>
      </c>
      <c r="E817" s="79" t="s">
        <v>3449</v>
      </c>
      <c r="F817" s="79" t="s">
        <v>3396</v>
      </c>
      <c r="G817" s="11" t="str">
        <f t="shared" si="12"/>
        <v>1513100-Đường 5,5m</v>
      </c>
      <c r="H817" s="99">
        <v>43956</v>
      </c>
      <c r="I817" s="99"/>
      <c r="J817" s="11"/>
      <c r="K817" s="11"/>
    </row>
    <row r="818" spans="1:11" x14ac:dyDescent="0.2">
      <c r="A818" s="79" t="s">
        <v>453</v>
      </c>
      <c r="B818" s="11">
        <v>501</v>
      </c>
      <c r="C818" s="11">
        <v>50107</v>
      </c>
      <c r="D818" s="79" t="s">
        <v>1897</v>
      </c>
      <c r="E818" s="79" t="s">
        <v>3450</v>
      </c>
      <c r="F818" s="79" t="s">
        <v>3398</v>
      </c>
      <c r="G818" s="11" t="str">
        <f t="shared" si="12"/>
        <v>1513101-Đường 7,5m</v>
      </c>
      <c r="H818" s="99">
        <v>43956</v>
      </c>
      <c r="I818" s="99"/>
      <c r="J818" s="11"/>
      <c r="K818" s="11"/>
    </row>
    <row r="819" spans="1:11" x14ac:dyDescent="0.2">
      <c r="A819" s="79" t="s">
        <v>453</v>
      </c>
      <c r="B819" s="11">
        <v>501</v>
      </c>
      <c r="C819" s="11">
        <v>50107</v>
      </c>
      <c r="D819" s="79" t="s">
        <v>1897</v>
      </c>
      <c r="E819" s="79" t="s">
        <v>3451</v>
      </c>
      <c r="F819" s="79" t="s">
        <v>3400</v>
      </c>
      <c r="G819" s="11" t="str">
        <f t="shared" si="12"/>
        <v>1513102-Đường 10,5m</v>
      </c>
      <c r="H819" s="99">
        <v>43956</v>
      </c>
      <c r="I819" s="99"/>
      <c r="J819" s="11"/>
      <c r="K819" s="11"/>
    </row>
    <row r="820" spans="1:11" x14ac:dyDescent="0.2">
      <c r="A820" s="79" t="s">
        <v>453</v>
      </c>
      <c r="B820" s="11">
        <v>501</v>
      </c>
      <c r="C820" s="11">
        <v>50107</v>
      </c>
      <c r="D820" s="79" t="s">
        <v>1897</v>
      </c>
      <c r="E820" s="79" t="s">
        <v>3452</v>
      </c>
      <c r="F820" s="79" t="s">
        <v>3414</v>
      </c>
      <c r="G820" s="11" t="str">
        <f t="shared" si="12"/>
        <v>1513103-Đường 15m</v>
      </c>
      <c r="H820" s="99">
        <v>43956</v>
      </c>
      <c r="I820" s="99"/>
      <c r="J820" s="11"/>
      <c r="K820" s="11"/>
    </row>
    <row r="821" spans="1:11" x14ac:dyDescent="0.2">
      <c r="A821" s="79" t="s">
        <v>453</v>
      </c>
      <c r="B821" s="11">
        <v>501</v>
      </c>
      <c r="C821" s="11">
        <v>50107</v>
      </c>
      <c r="D821" s="79" t="s">
        <v>1899</v>
      </c>
      <c r="E821" s="79" t="s">
        <v>3453</v>
      </c>
      <c r="F821" s="79" t="s">
        <v>2643</v>
      </c>
      <c r="G821" s="11" t="str">
        <f t="shared" si="12"/>
        <v>1514100-Từ đầu đến cuối</v>
      </c>
      <c r="H821" s="99">
        <v>43956</v>
      </c>
      <c r="I821" s="99"/>
      <c r="J821" s="11"/>
      <c r="K821" s="11"/>
    </row>
    <row r="822" spans="1:11" x14ac:dyDescent="0.2">
      <c r="A822" s="79" t="s">
        <v>453</v>
      </c>
      <c r="B822" s="11">
        <v>501</v>
      </c>
      <c r="C822" s="11">
        <v>50107</v>
      </c>
      <c r="D822" s="79" t="s">
        <v>1901</v>
      </c>
      <c r="E822" s="79" t="s">
        <v>3454</v>
      </c>
      <c r="F822" s="79" t="s">
        <v>3396</v>
      </c>
      <c r="G822" s="11" t="str">
        <f t="shared" si="12"/>
        <v>1515100-Đường 5,5m</v>
      </c>
      <c r="H822" s="99">
        <v>43956</v>
      </c>
      <c r="I822" s="99"/>
      <c r="J822" s="11"/>
      <c r="K822" s="11"/>
    </row>
    <row r="823" spans="1:11" x14ac:dyDescent="0.2">
      <c r="A823" s="79" t="s">
        <v>453</v>
      </c>
      <c r="B823" s="11">
        <v>501</v>
      </c>
      <c r="C823" s="11">
        <v>50107</v>
      </c>
      <c r="D823" s="79" t="s">
        <v>1901</v>
      </c>
      <c r="E823" s="79" t="s">
        <v>3455</v>
      </c>
      <c r="F823" s="79" t="s">
        <v>3398</v>
      </c>
      <c r="G823" s="11" t="str">
        <f t="shared" si="12"/>
        <v>1515101-Đường 7,5m</v>
      </c>
      <c r="H823" s="99">
        <v>43956</v>
      </c>
      <c r="I823" s="99"/>
      <c r="J823" s="11"/>
      <c r="K823" s="11"/>
    </row>
    <row r="824" spans="1:11" x14ac:dyDescent="0.2">
      <c r="A824" s="79" t="s">
        <v>453</v>
      </c>
      <c r="B824" s="11">
        <v>501</v>
      </c>
      <c r="C824" s="11">
        <v>50107</v>
      </c>
      <c r="D824" s="79" t="s">
        <v>1901</v>
      </c>
      <c r="E824" s="79" t="s">
        <v>3456</v>
      </c>
      <c r="F824" s="79" t="s">
        <v>3400</v>
      </c>
      <c r="G824" s="11" t="str">
        <f t="shared" si="12"/>
        <v>1515102-Đường 10,5m</v>
      </c>
      <c r="H824" s="99">
        <v>43956</v>
      </c>
      <c r="I824" s="99"/>
      <c r="J824" s="11"/>
      <c r="K824" s="11"/>
    </row>
    <row r="825" spans="1:11" x14ac:dyDescent="0.2">
      <c r="A825" s="79" t="s">
        <v>453</v>
      </c>
      <c r="B825" s="11">
        <v>501</v>
      </c>
      <c r="C825" s="11">
        <v>50107</v>
      </c>
      <c r="D825" s="79" t="s">
        <v>1903</v>
      </c>
      <c r="E825" s="79" t="s">
        <v>3457</v>
      </c>
      <c r="F825" s="79" t="s">
        <v>3396</v>
      </c>
      <c r="G825" s="11" t="str">
        <f t="shared" si="12"/>
        <v>1516100-Đường 5,5m</v>
      </c>
      <c r="H825" s="99">
        <v>43956</v>
      </c>
      <c r="I825" s="99"/>
      <c r="J825" s="11"/>
      <c r="K825" s="11"/>
    </row>
    <row r="826" spans="1:11" x14ac:dyDescent="0.2">
      <c r="A826" s="79" t="s">
        <v>453</v>
      </c>
      <c r="B826" s="11">
        <v>501</v>
      </c>
      <c r="C826" s="11">
        <v>50107</v>
      </c>
      <c r="D826" s="79" t="s">
        <v>1903</v>
      </c>
      <c r="E826" s="79" t="s">
        <v>3458</v>
      </c>
      <c r="F826" s="79" t="s">
        <v>3398</v>
      </c>
      <c r="G826" s="11" t="str">
        <f t="shared" si="12"/>
        <v>1516101-Đường 7,5m</v>
      </c>
      <c r="H826" s="99">
        <v>43956</v>
      </c>
      <c r="I826" s="99"/>
      <c r="J826" s="11"/>
      <c r="K826" s="11"/>
    </row>
    <row r="827" spans="1:11" x14ac:dyDescent="0.2">
      <c r="A827" s="79" t="s">
        <v>453</v>
      </c>
      <c r="B827" s="11">
        <v>501</v>
      </c>
      <c r="C827" s="11">
        <v>50107</v>
      </c>
      <c r="D827" s="79" t="s">
        <v>1905</v>
      </c>
      <c r="E827" s="79" t="s">
        <v>3459</v>
      </c>
      <c r="F827" s="79" t="s">
        <v>3398</v>
      </c>
      <c r="G827" s="11" t="str">
        <f t="shared" si="12"/>
        <v>1517100-Đường 7,5m</v>
      </c>
      <c r="H827" s="99">
        <v>43956</v>
      </c>
      <c r="I827" s="99"/>
      <c r="J827" s="11"/>
      <c r="K827" s="11"/>
    </row>
    <row r="828" spans="1:11" x14ac:dyDescent="0.2">
      <c r="A828" s="79" t="s">
        <v>453</v>
      </c>
      <c r="B828" s="11">
        <v>501</v>
      </c>
      <c r="C828" s="11">
        <v>50107</v>
      </c>
      <c r="D828" s="79" t="s">
        <v>1907</v>
      </c>
      <c r="E828" s="79" t="s">
        <v>3460</v>
      </c>
      <c r="F828" s="79" t="s">
        <v>3396</v>
      </c>
      <c r="G828" s="11" t="str">
        <f t="shared" si="12"/>
        <v>1518100-Đường 5,5m</v>
      </c>
      <c r="H828" s="99">
        <v>43956</v>
      </c>
      <c r="I828" s="99"/>
      <c r="J828" s="11"/>
      <c r="K828" s="11"/>
    </row>
    <row r="829" spans="1:11" x14ac:dyDescent="0.2">
      <c r="A829" s="79" t="s">
        <v>453</v>
      </c>
      <c r="B829" s="11">
        <v>501</v>
      </c>
      <c r="C829" s="11">
        <v>50107</v>
      </c>
      <c r="D829" s="79" t="s">
        <v>1909</v>
      </c>
      <c r="E829" s="79" t="s">
        <v>3461</v>
      </c>
      <c r="F829" s="79" t="s">
        <v>3398</v>
      </c>
      <c r="G829" s="11" t="str">
        <f t="shared" si="12"/>
        <v>1519100-Đường 7,5m</v>
      </c>
      <c r="H829" s="99">
        <v>43956</v>
      </c>
      <c r="I829" s="99"/>
      <c r="J829" s="11"/>
      <c r="K829" s="11"/>
    </row>
    <row r="830" spans="1:11" x14ac:dyDescent="0.2">
      <c r="A830" s="79" t="s">
        <v>453</v>
      </c>
      <c r="B830" s="11">
        <v>501</v>
      </c>
      <c r="C830" s="11">
        <v>50107</v>
      </c>
      <c r="D830" s="79" t="s">
        <v>1909</v>
      </c>
      <c r="E830" s="79" t="s">
        <v>3462</v>
      </c>
      <c r="F830" s="79" t="s">
        <v>3400</v>
      </c>
      <c r="G830" s="11" t="str">
        <f t="shared" si="12"/>
        <v>1519101-Đường 10,5m</v>
      </c>
      <c r="H830" s="99">
        <v>43956</v>
      </c>
      <c r="I830" s="99"/>
      <c r="J830" s="11"/>
      <c r="K830" s="11"/>
    </row>
    <row r="831" spans="1:11" x14ac:dyDescent="0.2">
      <c r="A831" s="79" t="s">
        <v>453</v>
      </c>
      <c r="B831" s="11">
        <v>501</v>
      </c>
      <c r="C831" s="11">
        <v>50107</v>
      </c>
      <c r="D831" s="79" t="s">
        <v>1909</v>
      </c>
      <c r="E831" s="79" t="s">
        <v>3463</v>
      </c>
      <c r="F831" s="79" t="s">
        <v>3414</v>
      </c>
      <c r="G831" s="11" t="str">
        <f t="shared" si="12"/>
        <v>1519102-Đường 15m</v>
      </c>
      <c r="H831" s="99">
        <v>43956</v>
      </c>
      <c r="I831" s="99"/>
      <c r="J831" s="11"/>
      <c r="K831" s="11"/>
    </row>
    <row r="832" spans="1:11" x14ac:dyDescent="0.2">
      <c r="A832" s="79" t="s">
        <v>453</v>
      </c>
      <c r="B832" s="11">
        <v>501</v>
      </c>
      <c r="C832" s="11">
        <v>50107</v>
      </c>
      <c r="D832" s="79" t="s">
        <v>1911</v>
      </c>
      <c r="E832" s="79" t="s">
        <v>3464</v>
      </c>
      <c r="F832" s="79" t="s">
        <v>3465</v>
      </c>
      <c r="G832" s="11" t="str">
        <f t="shared" si="12"/>
        <v>15201-Tây Sơn - từ: đầu - đến: cuối</v>
      </c>
      <c r="H832" s="99">
        <v>40909</v>
      </c>
      <c r="I832" s="99">
        <v>44561</v>
      </c>
      <c r="J832" s="11"/>
      <c r="K832" s="11"/>
    </row>
    <row r="833" spans="1:11" x14ac:dyDescent="0.2">
      <c r="A833" s="79" t="s">
        <v>453</v>
      </c>
      <c r="B833" s="11">
        <v>501</v>
      </c>
      <c r="C833" s="11">
        <v>50107</v>
      </c>
      <c r="D833" s="79" t="s">
        <v>1912</v>
      </c>
      <c r="E833" s="79" t="s">
        <v>3466</v>
      </c>
      <c r="F833" s="79" t="s">
        <v>3402</v>
      </c>
      <c r="G833" s="11" t="str">
        <f t="shared" si="12"/>
        <v>1520100-Đường 3,5m</v>
      </c>
      <c r="H833" s="99">
        <v>43956</v>
      </c>
      <c r="I833" s="99"/>
      <c r="J833" s="11"/>
      <c r="K833" s="11"/>
    </row>
    <row r="834" spans="1:11" x14ac:dyDescent="0.2">
      <c r="A834" s="79" t="s">
        <v>453</v>
      </c>
      <c r="B834" s="11">
        <v>501</v>
      </c>
      <c r="C834" s="11">
        <v>50107</v>
      </c>
      <c r="D834" s="79" t="s">
        <v>1912</v>
      </c>
      <c r="E834" s="79" t="s">
        <v>3467</v>
      </c>
      <c r="F834" s="79" t="s">
        <v>3396</v>
      </c>
      <c r="G834" s="11" t="str">
        <f t="shared" ref="G834:G897" si="13">E834&amp;"-"&amp;F834</f>
        <v>1520101-Đường 5,5m</v>
      </c>
      <c r="H834" s="99">
        <v>43956</v>
      </c>
      <c r="I834" s="99"/>
      <c r="J834" s="11"/>
      <c r="K834" s="11"/>
    </row>
    <row r="835" spans="1:11" x14ac:dyDescent="0.2">
      <c r="A835" s="79" t="s">
        <v>453</v>
      </c>
      <c r="B835" s="11">
        <v>501</v>
      </c>
      <c r="C835" s="11">
        <v>50107</v>
      </c>
      <c r="D835" s="79" t="s">
        <v>1912</v>
      </c>
      <c r="E835" s="79" t="s">
        <v>3468</v>
      </c>
      <c r="F835" s="79" t="s">
        <v>3398</v>
      </c>
      <c r="G835" s="11" t="str">
        <f t="shared" si="13"/>
        <v>1520102-Đường 7,5m</v>
      </c>
      <c r="H835" s="99">
        <v>43956</v>
      </c>
      <c r="I835" s="99"/>
      <c r="J835" s="11"/>
      <c r="K835" s="11"/>
    </row>
    <row r="836" spans="1:11" x14ac:dyDescent="0.2">
      <c r="A836" s="79" t="s">
        <v>453</v>
      </c>
      <c r="B836" s="11">
        <v>501</v>
      </c>
      <c r="C836" s="11">
        <v>50107</v>
      </c>
      <c r="D836" s="79" t="s">
        <v>1914</v>
      </c>
      <c r="E836" s="79" t="s">
        <v>3469</v>
      </c>
      <c r="F836" s="79" t="s">
        <v>3398</v>
      </c>
      <c r="G836" s="11" t="str">
        <f t="shared" si="13"/>
        <v>1521100-Đường 7,5m</v>
      </c>
      <c r="H836" s="99">
        <v>43956</v>
      </c>
      <c r="I836" s="99"/>
      <c r="J836" s="11"/>
      <c r="K836" s="11"/>
    </row>
    <row r="837" spans="1:11" x14ac:dyDescent="0.2">
      <c r="A837" s="79" t="s">
        <v>453</v>
      </c>
      <c r="B837" s="11">
        <v>501</v>
      </c>
      <c r="C837" s="11">
        <v>50107</v>
      </c>
      <c r="D837" s="79" t="s">
        <v>1914</v>
      </c>
      <c r="E837" s="79" t="s">
        <v>3470</v>
      </c>
      <c r="F837" s="79" t="s">
        <v>3400</v>
      </c>
      <c r="G837" s="11" t="str">
        <f t="shared" si="13"/>
        <v>1521101-Đường 10,5m</v>
      </c>
      <c r="H837" s="99">
        <v>43956</v>
      </c>
      <c r="I837" s="99"/>
      <c r="J837" s="11"/>
      <c r="K837" s="11"/>
    </row>
    <row r="838" spans="1:11" x14ac:dyDescent="0.2">
      <c r="A838" s="79" t="s">
        <v>453</v>
      </c>
      <c r="B838" s="11">
        <v>501</v>
      </c>
      <c r="C838" s="11">
        <v>50107</v>
      </c>
      <c r="D838" s="79" t="s">
        <v>1914</v>
      </c>
      <c r="E838" s="79" t="s">
        <v>3471</v>
      </c>
      <c r="F838" s="79" t="s">
        <v>3396</v>
      </c>
      <c r="G838" s="11" t="str">
        <f t="shared" si="13"/>
        <v>1521102-Đường 5,5m</v>
      </c>
      <c r="H838" s="99">
        <v>44562</v>
      </c>
      <c r="I838" s="99"/>
      <c r="J838" s="11"/>
      <c r="K838" s="11"/>
    </row>
    <row r="839" spans="1:11" x14ac:dyDescent="0.2">
      <c r="A839" s="79" t="s">
        <v>453</v>
      </c>
      <c r="B839" s="11">
        <v>501</v>
      </c>
      <c r="C839" s="11">
        <v>50107</v>
      </c>
      <c r="D839" s="79" t="s">
        <v>1916</v>
      </c>
      <c r="E839" s="79" t="s">
        <v>3472</v>
      </c>
      <c r="F839" s="79" t="s">
        <v>3396</v>
      </c>
      <c r="G839" s="11" t="str">
        <f t="shared" si="13"/>
        <v>1522100-Đường 5,5m</v>
      </c>
      <c r="H839" s="99">
        <v>43956</v>
      </c>
      <c r="I839" s="99"/>
      <c r="J839" s="11"/>
      <c r="K839" s="11"/>
    </row>
    <row r="840" spans="1:11" x14ac:dyDescent="0.2">
      <c r="A840" s="79" t="s">
        <v>453</v>
      </c>
      <c r="B840" s="11">
        <v>501</v>
      </c>
      <c r="C840" s="11">
        <v>50107</v>
      </c>
      <c r="D840" s="79" t="s">
        <v>1916</v>
      </c>
      <c r="E840" s="79" t="s">
        <v>3473</v>
      </c>
      <c r="F840" s="79" t="s">
        <v>3414</v>
      </c>
      <c r="G840" s="11" t="str">
        <f t="shared" si="13"/>
        <v>1522101-Đường 15m</v>
      </c>
      <c r="H840" s="99">
        <v>43956</v>
      </c>
      <c r="I840" s="99"/>
      <c r="J840" s="11"/>
      <c r="K840" s="11"/>
    </row>
    <row r="841" spans="1:11" x14ac:dyDescent="0.2">
      <c r="A841" s="79" t="s">
        <v>453</v>
      </c>
      <c r="B841" s="11">
        <v>501</v>
      </c>
      <c r="C841" s="11">
        <v>50107</v>
      </c>
      <c r="D841" s="79" t="s">
        <v>1918</v>
      </c>
      <c r="E841" s="79" t="s">
        <v>3474</v>
      </c>
      <c r="F841" s="79" t="s">
        <v>3396</v>
      </c>
      <c r="G841" s="11" t="str">
        <f t="shared" si="13"/>
        <v>1523100-Đường 5,5m</v>
      </c>
      <c r="H841" s="99">
        <v>43956</v>
      </c>
      <c r="I841" s="99"/>
      <c r="J841" s="11"/>
      <c r="K841" s="11"/>
    </row>
    <row r="842" spans="1:11" x14ac:dyDescent="0.2">
      <c r="A842" s="79" t="s">
        <v>453</v>
      </c>
      <c r="B842" s="11">
        <v>501</v>
      </c>
      <c r="C842" s="11">
        <v>50107</v>
      </c>
      <c r="D842" s="79" t="s">
        <v>1920</v>
      </c>
      <c r="E842" s="79" t="s">
        <v>3475</v>
      </c>
      <c r="F842" s="79" t="s">
        <v>3396</v>
      </c>
      <c r="G842" s="11" t="str">
        <f t="shared" si="13"/>
        <v>1524100-Đường 5,5m</v>
      </c>
      <c r="H842" s="99">
        <v>43956</v>
      </c>
      <c r="I842" s="99"/>
      <c r="J842" s="11"/>
      <c r="K842" s="11"/>
    </row>
    <row r="843" spans="1:11" x14ac:dyDescent="0.2">
      <c r="A843" s="79" t="s">
        <v>453</v>
      </c>
      <c r="B843" s="11">
        <v>501</v>
      </c>
      <c r="C843" s="11">
        <v>50107</v>
      </c>
      <c r="D843" s="79" t="s">
        <v>1920</v>
      </c>
      <c r="E843" s="79" t="s">
        <v>3476</v>
      </c>
      <c r="F843" s="79" t="s">
        <v>3398</v>
      </c>
      <c r="G843" s="11" t="str">
        <f t="shared" si="13"/>
        <v>1524101-Đường 7,5m</v>
      </c>
      <c r="H843" s="99">
        <v>43956</v>
      </c>
      <c r="I843" s="99"/>
      <c r="J843" s="11"/>
      <c r="K843" s="11"/>
    </row>
    <row r="844" spans="1:11" x14ac:dyDescent="0.2">
      <c r="A844" s="79" t="s">
        <v>453</v>
      </c>
      <c r="B844" s="11">
        <v>501</v>
      </c>
      <c r="C844" s="11">
        <v>50107</v>
      </c>
      <c r="D844" s="79" t="s">
        <v>1920</v>
      </c>
      <c r="E844" s="79" t="s">
        <v>3477</v>
      </c>
      <c r="F844" s="79" t="s">
        <v>3400</v>
      </c>
      <c r="G844" s="11" t="str">
        <f t="shared" si="13"/>
        <v>1524102-Đường 10,5m</v>
      </c>
      <c r="H844" s="99">
        <v>43956</v>
      </c>
      <c r="I844" s="99"/>
      <c r="J844" s="11"/>
      <c r="K844" s="11"/>
    </row>
    <row r="845" spans="1:11" x14ac:dyDescent="0.2">
      <c r="A845" s="79" t="s">
        <v>453</v>
      </c>
      <c r="B845" s="11">
        <v>501</v>
      </c>
      <c r="C845" s="11">
        <v>50107</v>
      </c>
      <c r="D845" s="79" t="s">
        <v>1920</v>
      </c>
      <c r="E845" s="79" t="s">
        <v>3478</v>
      </c>
      <c r="F845" s="79" t="s">
        <v>3414</v>
      </c>
      <c r="G845" s="11" t="str">
        <f t="shared" si="13"/>
        <v>1524103-Đường 15m</v>
      </c>
      <c r="H845" s="99">
        <v>43956</v>
      </c>
      <c r="I845" s="99"/>
      <c r="J845" s="11"/>
      <c r="K845" s="11"/>
    </row>
    <row r="846" spans="1:11" x14ac:dyDescent="0.2">
      <c r="A846" s="79" t="s">
        <v>453</v>
      </c>
      <c r="B846" s="11">
        <v>501</v>
      </c>
      <c r="C846" s="11">
        <v>50107</v>
      </c>
      <c r="D846" s="79" t="s">
        <v>1920</v>
      </c>
      <c r="E846" s="79" t="s">
        <v>3479</v>
      </c>
      <c r="F846" s="79" t="s">
        <v>3480</v>
      </c>
      <c r="G846" s="11" t="str">
        <f t="shared" si="13"/>
        <v>1524104-Đường dẫn 2 bên cầu Trần Thị Lý thuộc địa bàn quận Ngũ Hành Sơn rộng 7,5m</v>
      </c>
      <c r="H846" s="99">
        <v>43956</v>
      </c>
      <c r="I846" s="99"/>
      <c r="J846" s="11"/>
      <c r="K846" s="11"/>
    </row>
    <row r="847" spans="1:11" x14ac:dyDescent="0.2">
      <c r="A847" s="79" t="s">
        <v>453</v>
      </c>
      <c r="B847" s="11">
        <v>501</v>
      </c>
      <c r="C847" s="11">
        <v>50107</v>
      </c>
      <c r="D847" s="79" t="s">
        <v>1920</v>
      </c>
      <c r="E847" s="79" t="s">
        <v>3481</v>
      </c>
      <c r="F847" s="79" t="s">
        <v>3482</v>
      </c>
      <c r="G847" s="11" t="str">
        <f t="shared" si="13"/>
        <v>1524105-Đường 10,5m nối từ Lê Quang Đạo đến An Thượng 17 (nối dài Đỗ Bá)</v>
      </c>
      <c r="H847" s="99">
        <v>44750</v>
      </c>
      <c r="I847" s="99"/>
      <c r="J847" s="11"/>
      <c r="K847" s="11"/>
    </row>
    <row r="848" spans="1:11" x14ac:dyDescent="0.2">
      <c r="A848" s="79" t="s">
        <v>453</v>
      </c>
      <c r="B848" s="11">
        <v>501</v>
      </c>
      <c r="C848" s="11">
        <v>50107</v>
      </c>
      <c r="D848" s="79" t="s">
        <v>1922</v>
      </c>
      <c r="E848" s="79" t="s">
        <v>3483</v>
      </c>
      <c r="F848" s="79" t="s">
        <v>2643</v>
      </c>
      <c r="G848" s="11" t="str">
        <f t="shared" si="13"/>
        <v>1525100-Từ đầu đến cuối</v>
      </c>
      <c r="H848" s="99">
        <v>43956</v>
      </c>
      <c r="I848" s="99"/>
      <c r="J848" s="11"/>
      <c r="K848" s="11"/>
    </row>
    <row r="849" spans="1:11" x14ac:dyDescent="0.2">
      <c r="A849" s="79" t="s">
        <v>453</v>
      </c>
      <c r="B849" s="11">
        <v>501</v>
      </c>
      <c r="C849" s="11">
        <v>50107</v>
      </c>
      <c r="D849" s="79" t="s">
        <v>1924</v>
      </c>
      <c r="E849" s="79" t="s">
        <v>3484</v>
      </c>
      <c r="F849" s="79" t="s">
        <v>2643</v>
      </c>
      <c r="G849" s="11" t="str">
        <f t="shared" si="13"/>
        <v>1526100-Từ đầu đến cuối</v>
      </c>
      <c r="H849" s="99">
        <v>44294</v>
      </c>
      <c r="I849" s="99"/>
      <c r="J849" s="11"/>
      <c r="K849" s="11"/>
    </row>
    <row r="850" spans="1:11" x14ac:dyDescent="0.2">
      <c r="A850" s="79" t="s">
        <v>453</v>
      </c>
      <c r="B850" s="11">
        <v>501</v>
      </c>
      <c r="C850" s="11">
        <v>50107</v>
      </c>
      <c r="D850" s="79" t="s">
        <v>1926</v>
      </c>
      <c r="E850" s="79" t="s">
        <v>3485</v>
      </c>
      <c r="F850" s="79" t="s">
        <v>3398</v>
      </c>
      <c r="G850" s="11" t="str">
        <f t="shared" si="13"/>
        <v>1527100-Đường 7,5m</v>
      </c>
      <c r="H850" s="99">
        <v>44562</v>
      </c>
      <c r="I850" s="99"/>
      <c r="J850" s="11"/>
      <c r="K850" s="11"/>
    </row>
    <row r="851" spans="1:11" x14ac:dyDescent="0.2">
      <c r="A851" s="79" t="s">
        <v>453</v>
      </c>
      <c r="B851" s="11">
        <v>501</v>
      </c>
      <c r="C851" s="11">
        <v>50107</v>
      </c>
      <c r="D851" s="79" t="s">
        <v>1926</v>
      </c>
      <c r="E851" s="79" t="s">
        <v>3486</v>
      </c>
      <c r="F851" s="79" t="s">
        <v>3400</v>
      </c>
      <c r="G851" s="11" t="str">
        <f t="shared" si="13"/>
        <v>1527101-Đường 10,5m</v>
      </c>
      <c r="H851" s="99">
        <v>44562</v>
      </c>
      <c r="I851" s="99"/>
      <c r="J851" s="11"/>
      <c r="K851" s="11"/>
    </row>
    <row r="852" spans="1:11" x14ac:dyDescent="0.2">
      <c r="A852" s="79" t="s">
        <v>453</v>
      </c>
      <c r="B852" s="11">
        <v>501</v>
      </c>
      <c r="C852" s="11">
        <v>50107</v>
      </c>
      <c r="D852" s="79" t="s">
        <v>1928</v>
      </c>
      <c r="E852" s="79" t="s">
        <v>3487</v>
      </c>
      <c r="F852" s="79" t="s">
        <v>2675</v>
      </c>
      <c r="G852" s="11" t="str">
        <f t="shared" si="13"/>
        <v>1528100-Đoạn 7,5m</v>
      </c>
      <c r="H852" s="99">
        <v>44562</v>
      </c>
      <c r="I852" s="99"/>
      <c r="J852" s="11"/>
      <c r="K852" s="11"/>
    </row>
    <row r="853" spans="1:11" x14ac:dyDescent="0.2">
      <c r="A853" s="79" t="s">
        <v>453</v>
      </c>
      <c r="B853" s="11">
        <v>501</v>
      </c>
      <c r="C853" s="11">
        <v>50107</v>
      </c>
      <c r="D853" s="79" t="s">
        <v>1928</v>
      </c>
      <c r="E853" s="79" t="s">
        <v>3488</v>
      </c>
      <c r="F853" s="79" t="s">
        <v>2673</v>
      </c>
      <c r="G853" s="11" t="str">
        <f t="shared" si="13"/>
        <v>1528101-Đoạn 5,5m</v>
      </c>
      <c r="H853" s="99">
        <v>44562</v>
      </c>
      <c r="I853" s="99"/>
      <c r="J853" s="11"/>
      <c r="K853" s="11"/>
    </row>
    <row r="854" spans="1:11" x14ac:dyDescent="0.2">
      <c r="A854" s="79" t="s">
        <v>453</v>
      </c>
      <c r="B854" s="11">
        <v>501</v>
      </c>
      <c r="C854" s="11">
        <v>50107</v>
      </c>
      <c r="D854" s="79" t="s">
        <v>1930</v>
      </c>
      <c r="E854" s="79" t="s">
        <v>3489</v>
      </c>
      <c r="F854" s="79" t="s">
        <v>2643</v>
      </c>
      <c r="G854" s="11" t="str">
        <f t="shared" si="13"/>
        <v>1529100-Từ đầu đến cuối</v>
      </c>
      <c r="H854" s="99">
        <v>44927</v>
      </c>
      <c r="I854" s="99"/>
      <c r="J854" s="11"/>
      <c r="K854" s="11"/>
    </row>
    <row r="855" spans="1:11" x14ac:dyDescent="0.2">
      <c r="A855" s="79" t="s">
        <v>453</v>
      </c>
      <c r="B855" s="11">
        <v>501</v>
      </c>
      <c r="C855" s="11">
        <v>50107</v>
      </c>
      <c r="D855" s="79" t="s">
        <v>1932</v>
      </c>
      <c r="E855" s="79" t="s">
        <v>3490</v>
      </c>
      <c r="F855" s="79" t="s">
        <v>3491</v>
      </c>
      <c r="G855" s="11" t="str">
        <f t="shared" si="13"/>
        <v>15301-Thượng Đức - từ: đầu - đến: cuối</v>
      </c>
      <c r="H855" s="99">
        <v>40909</v>
      </c>
      <c r="I855" s="99">
        <v>44561</v>
      </c>
      <c r="J855" s="11"/>
      <c r="K855" s="11"/>
    </row>
    <row r="856" spans="1:11" x14ac:dyDescent="0.2">
      <c r="A856" s="79" t="s">
        <v>453</v>
      </c>
      <c r="B856" s="11">
        <v>501</v>
      </c>
      <c r="C856" s="11">
        <v>50107</v>
      </c>
      <c r="D856" s="79" t="s">
        <v>1933</v>
      </c>
      <c r="E856" s="79" t="s">
        <v>3492</v>
      </c>
      <c r="F856" s="79" t="s">
        <v>2643</v>
      </c>
      <c r="G856" s="11" t="str">
        <f t="shared" si="13"/>
        <v>1530100-Từ đầu đến cuối</v>
      </c>
      <c r="H856" s="99">
        <v>44927</v>
      </c>
      <c r="I856" s="99"/>
      <c r="J856" s="11"/>
      <c r="K856" s="11"/>
    </row>
    <row r="857" spans="1:11" x14ac:dyDescent="0.2">
      <c r="A857" s="79" t="s">
        <v>453</v>
      </c>
      <c r="B857" s="11">
        <v>501</v>
      </c>
      <c r="C857" s="11">
        <v>50107</v>
      </c>
      <c r="D857" s="79" t="s">
        <v>1935</v>
      </c>
      <c r="E857" s="79" t="s">
        <v>3493</v>
      </c>
      <c r="F857" s="79" t="s">
        <v>2643</v>
      </c>
      <c r="G857" s="11" t="str">
        <f t="shared" si="13"/>
        <v>1531100-Từ đầu đến cuối</v>
      </c>
      <c r="H857" s="99">
        <v>44927</v>
      </c>
      <c r="I857" s="99"/>
      <c r="J857" s="11"/>
      <c r="K857" s="11"/>
    </row>
    <row r="858" spans="1:11" x14ac:dyDescent="0.2">
      <c r="A858" s="79" t="s">
        <v>453</v>
      </c>
      <c r="B858" s="11">
        <v>501</v>
      </c>
      <c r="C858" s="11">
        <v>50107</v>
      </c>
      <c r="D858" s="79" t="s">
        <v>1953</v>
      </c>
      <c r="E858" s="79" t="s">
        <v>3494</v>
      </c>
      <c r="F858" s="79" t="s">
        <v>3495</v>
      </c>
      <c r="G858" s="11" t="str">
        <f t="shared" si="13"/>
        <v>15401-Trà Lộ - từ: Đoạn từ 7,5 m - đến: cuối</v>
      </c>
      <c r="H858" s="99">
        <v>40909</v>
      </c>
      <c r="I858" s="99">
        <v>44561</v>
      </c>
      <c r="J858" s="11"/>
      <c r="K858" s="11"/>
    </row>
    <row r="859" spans="1:11" x14ac:dyDescent="0.2">
      <c r="A859" s="79" t="s">
        <v>453</v>
      </c>
      <c r="B859" s="11">
        <v>501</v>
      </c>
      <c r="C859" s="11">
        <v>50107</v>
      </c>
      <c r="D859" s="79" t="s">
        <v>1953</v>
      </c>
      <c r="E859" s="79" t="s">
        <v>3496</v>
      </c>
      <c r="F859" s="79" t="s">
        <v>3497</v>
      </c>
      <c r="G859" s="11" t="str">
        <f t="shared" si="13"/>
        <v>15402-Trà Lộ - từ: Đoạn từ 5,5 m - đến: cuối</v>
      </c>
      <c r="H859" s="99">
        <v>40909</v>
      </c>
      <c r="I859" s="99">
        <v>44561</v>
      </c>
      <c r="J859" s="11"/>
      <c r="K859" s="11"/>
    </row>
    <row r="860" spans="1:11" x14ac:dyDescent="0.2">
      <c r="A860" s="79" t="s">
        <v>453</v>
      </c>
      <c r="B860" s="11">
        <v>501</v>
      </c>
      <c r="C860" s="11">
        <v>50107</v>
      </c>
      <c r="D860" s="79" t="s">
        <v>1970</v>
      </c>
      <c r="E860" s="79" t="s">
        <v>3498</v>
      </c>
      <c r="F860" s="79" t="s">
        <v>2643</v>
      </c>
      <c r="G860" s="11" t="str">
        <f t="shared" si="13"/>
        <v>1548100-Từ đầu đến cuối</v>
      </c>
      <c r="H860" s="99">
        <v>45159</v>
      </c>
      <c r="I860" s="99"/>
      <c r="J860" s="11"/>
      <c r="K860" s="11"/>
    </row>
    <row r="861" spans="1:11" x14ac:dyDescent="0.2">
      <c r="A861" s="79" t="s">
        <v>453</v>
      </c>
      <c r="B861" s="11">
        <v>501</v>
      </c>
      <c r="C861" s="11">
        <v>50107</v>
      </c>
      <c r="D861" s="79" t="s">
        <v>1971</v>
      </c>
      <c r="E861" s="79" t="s">
        <v>3499</v>
      </c>
      <c r="F861" s="79" t="s">
        <v>2643</v>
      </c>
      <c r="G861" s="11" t="str">
        <f t="shared" si="13"/>
        <v>1549100-Từ đầu đến cuối</v>
      </c>
      <c r="H861" s="99">
        <v>45159</v>
      </c>
      <c r="I861" s="99"/>
      <c r="J861" s="11"/>
      <c r="K861" s="11"/>
    </row>
    <row r="862" spans="1:11" x14ac:dyDescent="0.2">
      <c r="A862" s="79" t="s">
        <v>453</v>
      </c>
      <c r="B862" s="11">
        <v>501</v>
      </c>
      <c r="C862" s="11">
        <v>50107</v>
      </c>
      <c r="D862" s="79" t="s">
        <v>1971</v>
      </c>
      <c r="E862" s="79" t="s">
        <v>3500</v>
      </c>
      <c r="F862" s="79"/>
      <c r="G862" s="11" t="str">
        <f t="shared" si="13"/>
        <v>1549101-</v>
      </c>
      <c r="H862" s="99"/>
      <c r="I862" s="99"/>
      <c r="J862" s="11"/>
      <c r="K862" s="11"/>
    </row>
    <row r="863" spans="1:11" x14ac:dyDescent="0.2">
      <c r="A863" s="79" t="s">
        <v>453</v>
      </c>
      <c r="B863" s="11">
        <v>501</v>
      </c>
      <c r="C863" s="11">
        <v>50107</v>
      </c>
      <c r="D863" s="79" t="s">
        <v>1972</v>
      </c>
      <c r="E863" s="79" t="s">
        <v>3501</v>
      </c>
      <c r="F863" s="79" t="s">
        <v>3502</v>
      </c>
      <c r="G863" s="11" t="str">
        <f t="shared" si="13"/>
        <v>15501-Trần Đại Nghĩa - từ: đầu - đến: cuối</v>
      </c>
      <c r="H863" s="99">
        <v>40909</v>
      </c>
      <c r="I863" s="99">
        <v>44561</v>
      </c>
      <c r="J863" s="11"/>
      <c r="K863" s="11"/>
    </row>
    <row r="864" spans="1:11" x14ac:dyDescent="0.2">
      <c r="A864" s="79" t="s">
        <v>453</v>
      </c>
      <c r="B864" s="11">
        <v>501</v>
      </c>
      <c r="C864" s="11">
        <v>50107</v>
      </c>
      <c r="D864" s="79" t="s">
        <v>1973</v>
      </c>
      <c r="E864" s="79" t="s">
        <v>3503</v>
      </c>
      <c r="F864" s="79" t="s">
        <v>2643</v>
      </c>
      <c r="G864" s="11" t="str">
        <f t="shared" si="13"/>
        <v>1550100-Từ đầu đến cuối</v>
      </c>
      <c r="H864" s="99">
        <v>45159</v>
      </c>
      <c r="I864" s="99"/>
      <c r="J864" s="11"/>
      <c r="K864" s="11"/>
    </row>
    <row r="865" spans="1:11" x14ac:dyDescent="0.2">
      <c r="A865" s="79" t="s">
        <v>453</v>
      </c>
      <c r="B865" s="11">
        <v>501</v>
      </c>
      <c r="C865" s="11">
        <v>50107</v>
      </c>
      <c r="D865" s="79" t="s">
        <v>1974</v>
      </c>
      <c r="E865" s="79" t="s">
        <v>3504</v>
      </c>
      <c r="F865" s="79" t="s">
        <v>2643</v>
      </c>
      <c r="G865" s="11" t="str">
        <f t="shared" si="13"/>
        <v>1551100-Từ đầu đến cuối</v>
      </c>
      <c r="H865" s="99">
        <v>45159</v>
      </c>
      <c r="I865" s="99"/>
      <c r="J865" s="11"/>
      <c r="K865" s="11"/>
    </row>
    <row r="866" spans="1:11" x14ac:dyDescent="0.2">
      <c r="A866" s="79" t="s">
        <v>453</v>
      </c>
      <c r="B866" s="11">
        <v>501</v>
      </c>
      <c r="C866" s="11">
        <v>50107</v>
      </c>
      <c r="D866" s="79" t="s">
        <v>1975</v>
      </c>
      <c r="E866" s="79" t="s">
        <v>3505</v>
      </c>
      <c r="F866" s="79" t="s">
        <v>2643</v>
      </c>
      <c r="G866" s="11" t="str">
        <f t="shared" si="13"/>
        <v>1552100-Từ đầu đến cuối</v>
      </c>
      <c r="H866" s="99">
        <v>45159</v>
      </c>
      <c r="I866" s="99"/>
      <c r="J866" s="11"/>
      <c r="K866" s="11"/>
    </row>
    <row r="867" spans="1:11" x14ac:dyDescent="0.2">
      <c r="A867" s="79" t="s">
        <v>453</v>
      </c>
      <c r="B867" s="11">
        <v>501</v>
      </c>
      <c r="C867" s="11">
        <v>50107</v>
      </c>
      <c r="D867" s="79" t="s">
        <v>1976</v>
      </c>
      <c r="E867" s="79" t="s">
        <v>3506</v>
      </c>
      <c r="F867" s="79" t="s">
        <v>2643</v>
      </c>
      <c r="G867" s="11" t="str">
        <f t="shared" si="13"/>
        <v>1553100-Từ đầu đến cuối</v>
      </c>
      <c r="H867" s="99">
        <v>45159</v>
      </c>
      <c r="I867" s="99"/>
      <c r="J867" s="11"/>
      <c r="K867" s="11"/>
    </row>
    <row r="868" spans="1:11" x14ac:dyDescent="0.2">
      <c r="A868" s="79" t="s">
        <v>453</v>
      </c>
      <c r="B868" s="11">
        <v>501</v>
      </c>
      <c r="C868" s="11">
        <v>50107</v>
      </c>
      <c r="D868" s="79" t="s">
        <v>1977</v>
      </c>
      <c r="E868" s="79" t="s">
        <v>3507</v>
      </c>
      <c r="F868" s="79" t="s">
        <v>2643</v>
      </c>
      <c r="G868" s="11" t="str">
        <f t="shared" si="13"/>
        <v>1554100-Từ đầu đến cuối</v>
      </c>
      <c r="H868" s="99">
        <v>45159</v>
      </c>
      <c r="I868" s="99"/>
      <c r="J868" s="11"/>
      <c r="K868" s="11"/>
    </row>
    <row r="869" spans="1:11" x14ac:dyDescent="0.2">
      <c r="A869" s="79" t="s">
        <v>453</v>
      </c>
      <c r="B869" s="11">
        <v>501</v>
      </c>
      <c r="C869" s="11">
        <v>50107</v>
      </c>
      <c r="D869" s="79" t="s">
        <v>1978</v>
      </c>
      <c r="E869" s="79" t="s">
        <v>3508</v>
      </c>
      <c r="F869" s="79" t="s">
        <v>2643</v>
      </c>
      <c r="G869" s="11" t="str">
        <f t="shared" si="13"/>
        <v>1555100-Từ đầu đến cuối</v>
      </c>
      <c r="H869" s="99">
        <v>45159</v>
      </c>
      <c r="I869" s="99"/>
      <c r="J869" s="11"/>
      <c r="K869" s="11"/>
    </row>
    <row r="870" spans="1:11" x14ac:dyDescent="0.2">
      <c r="A870" s="79" t="s">
        <v>453</v>
      </c>
      <c r="B870" s="11">
        <v>501</v>
      </c>
      <c r="C870" s="11">
        <v>50107</v>
      </c>
      <c r="D870" s="79" t="s">
        <v>1979</v>
      </c>
      <c r="E870" s="79" t="s">
        <v>3509</v>
      </c>
      <c r="F870" s="79" t="s">
        <v>2643</v>
      </c>
      <c r="G870" s="11" t="str">
        <f t="shared" si="13"/>
        <v>1556100-Từ đầu đến cuối</v>
      </c>
      <c r="H870" s="99">
        <v>45159</v>
      </c>
      <c r="I870" s="99"/>
      <c r="J870" s="11"/>
      <c r="K870" s="11"/>
    </row>
    <row r="871" spans="1:11" x14ac:dyDescent="0.2">
      <c r="A871" s="79" t="s">
        <v>453</v>
      </c>
      <c r="B871" s="11">
        <v>501</v>
      </c>
      <c r="C871" s="11">
        <v>50107</v>
      </c>
      <c r="D871" s="79" t="s">
        <v>1980</v>
      </c>
      <c r="E871" s="79" t="s">
        <v>3510</v>
      </c>
      <c r="F871" s="79" t="s">
        <v>2643</v>
      </c>
      <c r="G871" s="11" t="str">
        <f t="shared" si="13"/>
        <v>1557100-Từ đầu đến cuối</v>
      </c>
      <c r="H871" s="99">
        <v>45159</v>
      </c>
      <c r="I871" s="99"/>
      <c r="J871" s="11"/>
      <c r="K871" s="11"/>
    </row>
    <row r="872" spans="1:11" x14ac:dyDescent="0.2">
      <c r="A872" s="79" t="s">
        <v>453</v>
      </c>
      <c r="B872" s="11">
        <v>501</v>
      </c>
      <c r="C872" s="11">
        <v>50107</v>
      </c>
      <c r="D872" s="79" t="s">
        <v>1981</v>
      </c>
      <c r="E872" s="79" t="s">
        <v>3511</v>
      </c>
      <c r="F872" s="79" t="s">
        <v>2643</v>
      </c>
      <c r="G872" s="11" t="str">
        <f t="shared" si="13"/>
        <v>1558100-Từ đầu đến cuối</v>
      </c>
      <c r="H872" s="99">
        <v>45159</v>
      </c>
      <c r="I872" s="99"/>
      <c r="J872" s="11"/>
      <c r="K872" s="11"/>
    </row>
    <row r="873" spans="1:11" x14ac:dyDescent="0.2">
      <c r="A873" s="79" t="s">
        <v>453</v>
      </c>
      <c r="B873" s="11">
        <v>501</v>
      </c>
      <c r="C873" s="11">
        <v>50107</v>
      </c>
      <c r="D873" s="79" t="s">
        <v>1982</v>
      </c>
      <c r="E873" s="79" t="s">
        <v>3512</v>
      </c>
      <c r="F873" s="79" t="s">
        <v>2643</v>
      </c>
      <c r="G873" s="11" t="str">
        <f t="shared" si="13"/>
        <v>1559100-Từ đầu đến cuối</v>
      </c>
      <c r="H873" s="99">
        <v>45159</v>
      </c>
      <c r="I873" s="99"/>
      <c r="J873" s="11"/>
      <c r="K873" s="11"/>
    </row>
    <row r="874" spans="1:11" x14ac:dyDescent="0.2">
      <c r="A874" s="79" t="s">
        <v>453</v>
      </c>
      <c r="B874" s="11">
        <v>501</v>
      </c>
      <c r="C874" s="11">
        <v>50107</v>
      </c>
      <c r="D874" s="79" t="s">
        <v>1983</v>
      </c>
      <c r="E874" s="79" t="s">
        <v>3513</v>
      </c>
      <c r="F874" s="79" t="s">
        <v>3514</v>
      </c>
      <c r="G874" s="11" t="str">
        <f t="shared" si="13"/>
        <v>15601-Vạn Tường - từ: đầu - đến: cuối</v>
      </c>
      <c r="H874" s="99">
        <v>40909</v>
      </c>
      <c r="I874" s="99">
        <v>44561</v>
      </c>
      <c r="J874" s="11"/>
      <c r="K874" s="11"/>
    </row>
    <row r="875" spans="1:11" x14ac:dyDescent="0.2">
      <c r="A875" s="79" t="s">
        <v>453</v>
      </c>
      <c r="B875" s="11">
        <v>501</v>
      </c>
      <c r="C875" s="11">
        <v>50107</v>
      </c>
      <c r="D875" s="79" t="s">
        <v>1984</v>
      </c>
      <c r="E875" s="79" t="s">
        <v>3515</v>
      </c>
      <c r="F875" s="79" t="s">
        <v>2643</v>
      </c>
      <c r="G875" s="11" t="str">
        <f t="shared" si="13"/>
        <v>1560100-Từ đầu đến cuối</v>
      </c>
      <c r="H875" s="99">
        <v>45159</v>
      </c>
      <c r="I875" s="99"/>
      <c r="J875" s="11"/>
      <c r="K875" s="11"/>
    </row>
    <row r="876" spans="1:11" x14ac:dyDescent="0.2">
      <c r="A876" s="79" t="s">
        <v>453</v>
      </c>
      <c r="B876" s="11">
        <v>501</v>
      </c>
      <c r="C876" s="11">
        <v>50107</v>
      </c>
      <c r="D876" s="79" t="s">
        <v>1985</v>
      </c>
      <c r="E876" s="79" t="s">
        <v>3516</v>
      </c>
      <c r="F876" s="79" t="s">
        <v>2643</v>
      </c>
      <c r="G876" s="11" t="str">
        <f t="shared" si="13"/>
        <v>1561100-Từ đầu đến cuối</v>
      </c>
      <c r="H876" s="99">
        <v>45159</v>
      </c>
      <c r="I876" s="99"/>
      <c r="J876" s="11"/>
      <c r="K876" s="11"/>
    </row>
    <row r="877" spans="1:11" x14ac:dyDescent="0.2">
      <c r="A877" s="79" t="s">
        <v>453</v>
      </c>
      <c r="B877" s="11">
        <v>501</v>
      </c>
      <c r="C877" s="11">
        <v>50107</v>
      </c>
      <c r="D877" s="79" t="s">
        <v>1986</v>
      </c>
      <c r="E877" s="79" t="s">
        <v>3517</v>
      </c>
      <c r="F877" s="79" t="s">
        <v>2643</v>
      </c>
      <c r="G877" s="11" t="str">
        <f t="shared" si="13"/>
        <v>1562100-Từ đầu đến cuối</v>
      </c>
      <c r="H877" s="99">
        <v>45159</v>
      </c>
      <c r="I877" s="99"/>
      <c r="J877" s="11"/>
      <c r="K877" s="11"/>
    </row>
    <row r="878" spans="1:11" x14ac:dyDescent="0.2">
      <c r="A878" s="79" t="s">
        <v>453</v>
      </c>
      <c r="B878" s="11">
        <v>501</v>
      </c>
      <c r="C878" s="11">
        <v>50107</v>
      </c>
      <c r="D878" s="79" t="s">
        <v>1987</v>
      </c>
      <c r="E878" s="79" t="s">
        <v>3518</v>
      </c>
      <c r="F878" s="79" t="s">
        <v>2643</v>
      </c>
      <c r="G878" s="11" t="str">
        <f t="shared" si="13"/>
        <v>1563100-Từ đầu đến cuối</v>
      </c>
      <c r="H878" s="99">
        <v>45159</v>
      </c>
      <c r="I878" s="99"/>
      <c r="J878" s="11"/>
      <c r="K878" s="11"/>
    </row>
    <row r="879" spans="1:11" x14ac:dyDescent="0.2">
      <c r="A879" s="79" t="s">
        <v>453</v>
      </c>
      <c r="B879" s="11">
        <v>501</v>
      </c>
      <c r="C879" s="11">
        <v>50107</v>
      </c>
      <c r="D879" s="79" t="s">
        <v>1988</v>
      </c>
      <c r="E879" s="79" t="s">
        <v>3519</v>
      </c>
      <c r="F879" s="79" t="s">
        <v>2643</v>
      </c>
      <c r="G879" s="11" t="str">
        <f t="shared" si="13"/>
        <v>1564100-Từ đầu đến cuối</v>
      </c>
      <c r="H879" s="99">
        <v>45159</v>
      </c>
      <c r="I879" s="99"/>
      <c r="J879" s="11"/>
      <c r="K879" s="11"/>
    </row>
    <row r="880" spans="1:11" x14ac:dyDescent="0.2">
      <c r="A880" s="79" t="s">
        <v>453</v>
      </c>
      <c r="B880" s="11">
        <v>501</v>
      </c>
      <c r="C880" s="11">
        <v>50107</v>
      </c>
      <c r="D880" s="79" t="s">
        <v>1990</v>
      </c>
      <c r="E880" s="79" t="s">
        <v>3520</v>
      </c>
      <c r="F880" s="79" t="s">
        <v>2643</v>
      </c>
      <c r="G880" s="11" t="str">
        <f t="shared" si="13"/>
        <v>1565100-Từ đầu đến cuối</v>
      </c>
      <c r="H880" s="99">
        <v>45159</v>
      </c>
      <c r="I880" s="99"/>
      <c r="J880" s="11"/>
      <c r="K880" s="11"/>
    </row>
    <row r="881" spans="1:11" x14ac:dyDescent="0.2">
      <c r="A881" s="79" t="s">
        <v>453</v>
      </c>
      <c r="B881" s="11">
        <v>501</v>
      </c>
      <c r="C881" s="11">
        <v>50107</v>
      </c>
      <c r="D881" s="79" t="s">
        <v>1992</v>
      </c>
      <c r="E881" s="79" t="s">
        <v>3521</v>
      </c>
      <c r="F881" s="79" t="s">
        <v>2643</v>
      </c>
      <c r="G881" s="11" t="str">
        <f t="shared" si="13"/>
        <v>1566100-Từ đầu đến cuối</v>
      </c>
      <c r="H881" s="99">
        <v>45159</v>
      </c>
      <c r="I881" s="99"/>
      <c r="J881" s="11"/>
      <c r="K881" s="11"/>
    </row>
    <row r="882" spans="1:11" x14ac:dyDescent="0.2">
      <c r="A882" s="79" t="s">
        <v>453</v>
      </c>
      <c r="B882" s="11">
        <v>501</v>
      </c>
      <c r="C882" s="11">
        <v>50107</v>
      </c>
      <c r="D882" s="79" t="s">
        <v>1994</v>
      </c>
      <c r="E882" s="79" t="s">
        <v>3522</v>
      </c>
      <c r="F882" s="79" t="s">
        <v>2643</v>
      </c>
      <c r="G882" s="11" t="str">
        <f t="shared" si="13"/>
        <v>1567100-Từ đầu đến cuối</v>
      </c>
      <c r="H882" s="99">
        <v>45159</v>
      </c>
      <c r="I882" s="99"/>
      <c r="J882" s="11"/>
      <c r="K882" s="11"/>
    </row>
    <row r="883" spans="1:11" x14ac:dyDescent="0.2">
      <c r="A883" s="79" t="s">
        <v>453</v>
      </c>
      <c r="B883" s="11">
        <v>501</v>
      </c>
      <c r="C883" s="11">
        <v>50107</v>
      </c>
      <c r="D883" s="79" t="s">
        <v>1996</v>
      </c>
      <c r="E883" s="79" t="s">
        <v>3523</v>
      </c>
      <c r="F883" s="79" t="s">
        <v>2643</v>
      </c>
      <c r="G883" s="11" t="str">
        <f t="shared" si="13"/>
        <v>1568100-Từ đầu đến cuối</v>
      </c>
      <c r="H883" s="99">
        <v>45159</v>
      </c>
      <c r="I883" s="99"/>
      <c r="J883" s="11"/>
      <c r="K883" s="11"/>
    </row>
    <row r="884" spans="1:11" x14ac:dyDescent="0.2">
      <c r="A884" s="79" t="s">
        <v>453</v>
      </c>
      <c r="B884" s="11">
        <v>501</v>
      </c>
      <c r="C884" s="11">
        <v>50107</v>
      </c>
      <c r="D884" s="79" t="s">
        <v>1996</v>
      </c>
      <c r="E884" s="79" t="s">
        <v>3524</v>
      </c>
      <c r="F884" s="79" t="s">
        <v>2643</v>
      </c>
      <c r="G884" s="11" t="str">
        <f t="shared" si="13"/>
        <v>1568101-Từ đầu đến cuối</v>
      </c>
      <c r="H884" s="99"/>
      <c r="I884" s="99">
        <v>44562</v>
      </c>
      <c r="J884" s="11"/>
      <c r="K884" s="11"/>
    </row>
    <row r="885" spans="1:11" x14ac:dyDescent="0.2">
      <c r="A885" s="79" t="s">
        <v>453</v>
      </c>
      <c r="B885" s="11">
        <v>501</v>
      </c>
      <c r="C885" s="11">
        <v>50107</v>
      </c>
      <c r="D885" s="79" t="s">
        <v>1998</v>
      </c>
      <c r="E885" s="79" t="s">
        <v>3525</v>
      </c>
      <c r="F885" s="79" t="s">
        <v>2643</v>
      </c>
      <c r="G885" s="11" t="str">
        <f t="shared" si="13"/>
        <v>1569100-Từ đầu đến cuối</v>
      </c>
      <c r="H885" s="99">
        <v>45159</v>
      </c>
      <c r="I885" s="99"/>
      <c r="J885" s="11"/>
      <c r="K885" s="11"/>
    </row>
    <row r="886" spans="1:11" x14ac:dyDescent="0.2">
      <c r="A886" s="79" t="s">
        <v>453</v>
      </c>
      <c r="B886" s="11">
        <v>501</v>
      </c>
      <c r="C886" s="11">
        <v>50107</v>
      </c>
      <c r="D886" s="79" t="s">
        <v>2000</v>
      </c>
      <c r="E886" s="79" t="s">
        <v>3526</v>
      </c>
      <c r="F886" s="79" t="s">
        <v>3527</v>
      </c>
      <c r="G886" s="11" t="str">
        <f t="shared" si="13"/>
        <v>15701-Đất KDC-KV I - từ: Kiệt từ 5m trở lên - đến:</v>
      </c>
      <c r="H886" s="99">
        <v>40909</v>
      </c>
      <c r="I886" s="99">
        <v>44561</v>
      </c>
      <c r="J886" s="11"/>
      <c r="K886" s="11"/>
    </row>
    <row r="887" spans="1:11" x14ac:dyDescent="0.2">
      <c r="A887" s="79" t="s">
        <v>453</v>
      </c>
      <c r="B887" s="11">
        <v>501</v>
      </c>
      <c r="C887" s="11">
        <v>50107</v>
      </c>
      <c r="D887" s="79" t="s">
        <v>2000</v>
      </c>
      <c r="E887" s="79" t="s">
        <v>3528</v>
      </c>
      <c r="F887" s="79" t="s">
        <v>3529</v>
      </c>
      <c r="G887" s="11" t="str">
        <f t="shared" si="13"/>
        <v>15702-Đất KDC-KV I - Kiệt từ 3.5m đến dưới 5m</v>
      </c>
      <c r="H887" s="99">
        <v>40909</v>
      </c>
      <c r="I887" s="99">
        <v>44561</v>
      </c>
      <c r="J887" s="11"/>
      <c r="K887" s="11"/>
    </row>
    <row r="888" spans="1:11" x14ac:dyDescent="0.2">
      <c r="A888" s="79" t="s">
        <v>453</v>
      </c>
      <c r="B888" s="11">
        <v>501</v>
      </c>
      <c r="C888" s="11">
        <v>50107</v>
      </c>
      <c r="D888" s="79" t="s">
        <v>2000</v>
      </c>
      <c r="E888" s="79" t="s">
        <v>3530</v>
      </c>
      <c r="F888" s="79" t="s">
        <v>3531</v>
      </c>
      <c r="G888" s="11" t="str">
        <f t="shared" si="13"/>
        <v>15703-Đất KDC-KV I - Kiệt từ 2m đêbs dưới 3.5m</v>
      </c>
      <c r="H888" s="99">
        <v>40909</v>
      </c>
      <c r="I888" s="99">
        <v>44561</v>
      </c>
      <c r="J888" s="11"/>
      <c r="K888" s="11"/>
    </row>
    <row r="889" spans="1:11" x14ac:dyDescent="0.2">
      <c r="A889" s="79" t="s">
        <v>453</v>
      </c>
      <c r="B889" s="11">
        <v>501</v>
      </c>
      <c r="C889" s="11">
        <v>50107</v>
      </c>
      <c r="D889" s="79" t="s">
        <v>2000</v>
      </c>
      <c r="E889" s="79" t="s">
        <v>3532</v>
      </c>
      <c r="F889" s="79" t="s">
        <v>3533</v>
      </c>
      <c r="G889" s="11" t="str">
        <f t="shared" si="13"/>
        <v>15704-Đất KDC-KV I - Kiệt dưới 2m</v>
      </c>
      <c r="H889" s="99">
        <v>40909</v>
      </c>
      <c r="I889" s="99">
        <v>44561</v>
      </c>
      <c r="J889" s="11"/>
      <c r="K889" s="11"/>
    </row>
    <row r="890" spans="1:11" x14ac:dyDescent="0.2">
      <c r="A890" s="79" t="s">
        <v>453</v>
      </c>
      <c r="B890" s="11">
        <v>501</v>
      </c>
      <c r="C890" s="11">
        <v>50107</v>
      </c>
      <c r="D890" s="79" t="s">
        <v>2002</v>
      </c>
      <c r="E890" s="79" t="s">
        <v>3534</v>
      </c>
      <c r="F890" s="79" t="s">
        <v>2643</v>
      </c>
      <c r="G890" s="11" t="str">
        <f t="shared" si="13"/>
        <v>1570100-Từ đầu đến cuối</v>
      </c>
      <c r="H890" s="99">
        <v>45159</v>
      </c>
      <c r="I890" s="99"/>
      <c r="J890" s="11"/>
      <c r="K890" s="11"/>
    </row>
    <row r="891" spans="1:11" x14ac:dyDescent="0.2">
      <c r="A891" s="79" t="s">
        <v>453</v>
      </c>
      <c r="B891" s="11">
        <v>501</v>
      </c>
      <c r="C891" s="11">
        <v>50107</v>
      </c>
      <c r="D891" s="79" t="s">
        <v>2004</v>
      </c>
      <c r="E891" s="79" t="s">
        <v>3535</v>
      </c>
      <c r="F891" s="79" t="s">
        <v>2643</v>
      </c>
      <c r="G891" s="11" t="str">
        <f t="shared" si="13"/>
        <v>1571100-Từ đầu đến cuối</v>
      </c>
      <c r="H891" s="99">
        <v>45159</v>
      </c>
      <c r="I891" s="99"/>
      <c r="J891" s="11"/>
      <c r="K891" s="11"/>
    </row>
    <row r="892" spans="1:11" x14ac:dyDescent="0.2">
      <c r="A892" s="79" t="s">
        <v>453</v>
      </c>
      <c r="B892" s="11">
        <v>501</v>
      </c>
      <c r="C892" s="11">
        <v>50107</v>
      </c>
      <c r="D892" s="79" t="s">
        <v>2006</v>
      </c>
      <c r="E892" s="79" t="s">
        <v>3536</v>
      </c>
      <c r="F892" s="79" t="s">
        <v>2643</v>
      </c>
      <c r="G892" s="11" t="str">
        <f t="shared" si="13"/>
        <v>1572100-Từ đầu đến cuối</v>
      </c>
      <c r="H892" s="99">
        <v>45159</v>
      </c>
      <c r="I892" s="99"/>
      <c r="J892" s="11"/>
      <c r="K892" s="11"/>
    </row>
    <row r="893" spans="1:11" x14ac:dyDescent="0.2">
      <c r="A893" s="79" t="s">
        <v>453</v>
      </c>
      <c r="B893" s="11">
        <v>501</v>
      </c>
      <c r="C893" s="11">
        <v>50107</v>
      </c>
      <c r="D893" s="79" t="s">
        <v>2008</v>
      </c>
      <c r="E893" s="79" t="s">
        <v>3537</v>
      </c>
      <c r="F893" s="79" t="s">
        <v>2643</v>
      </c>
      <c r="G893" s="11" t="str">
        <f t="shared" si="13"/>
        <v>1573100-Từ đầu đến cuối</v>
      </c>
      <c r="H893" s="99">
        <v>45159</v>
      </c>
      <c r="I893" s="99"/>
      <c r="J893" s="11"/>
      <c r="K893" s="11"/>
    </row>
    <row r="894" spans="1:11" x14ac:dyDescent="0.2">
      <c r="A894" s="79" t="s">
        <v>453</v>
      </c>
      <c r="B894" s="11">
        <v>501</v>
      </c>
      <c r="C894" s="11">
        <v>50107</v>
      </c>
      <c r="D894" s="79" t="s">
        <v>2010</v>
      </c>
      <c r="E894" s="79" t="s">
        <v>3538</v>
      </c>
      <c r="F894" s="79" t="s">
        <v>2643</v>
      </c>
      <c r="G894" s="11" t="str">
        <f t="shared" si="13"/>
        <v>1574100-Từ đầu đến cuối</v>
      </c>
      <c r="H894" s="99">
        <v>45159</v>
      </c>
      <c r="I894" s="99"/>
      <c r="J894" s="11"/>
      <c r="K894" s="11"/>
    </row>
    <row r="895" spans="1:11" x14ac:dyDescent="0.2">
      <c r="A895" s="79" t="s">
        <v>453</v>
      </c>
      <c r="B895" s="11">
        <v>501</v>
      </c>
      <c r="C895" s="11">
        <v>50107</v>
      </c>
      <c r="D895" s="79" t="s">
        <v>2012</v>
      </c>
      <c r="E895" s="79" t="s">
        <v>3539</v>
      </c>
      <c r="F895" s="79" t="s">
        <v>2643</v>
      </c>
      <c r="G895" s="11" t="str">
        <f t="shared" si="13"/>
        <v>1575100-Từ đầu đến cuối</v>
      </c>
      <c r="H895" s="99">
        <v>45159</v>
      </c>
      <c r="I895" s="99"/>
      <c r="J895" s="11"/>
      <c r="K895" s="11"/>
    </row>
    <row r="896" spans="1:11" x14ac:dyDescent="0.2">
      <c r="A896" s="79" t="s">
        <v>453</v>
      </c>
      <c r="B896" s="11">
        <v>501</v>
      </c>
      <c r="C896" s="11">
        <v>50107</v>
      </c>
      <c r="D896" s="79" t="s">
        <v>2014</v>
      </c>
      <c r="E896" s="79" t="s">
        <v>3540</v>
      </c>
      <c r="F896" s="79" t="s">
        <v>2643</v>
      </c>
      <c r="G896" s="11" t="str">
        <f t="shared" si="13"/>
        <v>1576100-Từ đầu đến cuối</v>
      </c>
      <c r="H896" s="99">
        <v>45159</v>
      </c>
      <c r="I896" s="99"/>
      <c r="J896" s="11"/>
      <c r="K896" s="11"/>
    </row>
    <row r="897" spans="1:11" x14ac:dyDescent="0.2">
      <c r="A897" s="79" t="s">
        <v>453</v>
      </c>
      <c r="B897" s="11">
        <v>501</v>
      </c>
      <c r="C897" s="11">
        <v>50107</v>
      </c>
      <c r="D897" s="79" t="s">
        <v>2016</v>
      </c>
      <c r="E897" s="79" t="s">
        <v>3541</v>
      </c>
      <c r="F897" s="79" t="s">
        <v>2643</v>
      </c>
      <c r="G897" s="11" t="str">
        <f t="shared" si="13"/>
        <v>1577100-Từ đầu đến cuối</v>
      </c>
      <c r="H897" s="99">
        <v>45159</v>
      </c>
      <c r="I897" s="99"/>
      <c r="J897" s="11"/>
      <c r="K897" s="11"/>
    </row>
    <row r="898" spans="1:11" x14ac:dyDescent="0.2">
      <c r="A898" s="79" t="s">
        <v>453</v>
      </c>
      <c r="B898" s="11">
        <v>501</v>
      </c>
      <c r="C898" s="11">
        <v>50107</v>
      </c>
      <c r="D898" s="79" t="s">
        <v>2018</v>
      </c>
      <c r="E898" s="79" t="s">
        <v>3542</v>
      </c>
      <c r="F898" s="79" t="s">
        <v>2643</v>
      </c>
      <c r="G898" s="11" t="str">
        <f t="shared" ref="G898:G961" si="14">E898&amp;"-"&amp;F898</f>
        <v>1578100-Từ đầu đến cuối</v>
      </c>
      <c r="H898" s="99">
        <v>45159</v>
      </c>
      <c r="I898" s="99"/>
      <c r="J898" s="11"/>
      <c r="K898" s="11"/>
    </row>
    <row r="899" spans="1:11" x14ac:dyDescent="0.2">
      <c r="A899" s="79" t="s">
        <v>453</v>
      </c>
      <c r="B899" s="11">
        <v>501</v>
      </c>
      <c r="C899" s="11">
        <v>50107</v>
      </c>
      <c r="D899" s="79" t="s">
        <v>2020</v>
      </c>
      <c r="E899" s="79" t="s">
        <v>3543</v>
      </c>
      <c r="F899" s="79" t="s">
        <v>2643</v>
      </c>
      <c r="G899" s="11" t="str">
        <f t="shared" si="14"/>
        <v>1579100-Từ đầu đến cuối</v>
      </c>
      <c r="H899" s="99">
        <v>45159</v>
      </c>
      <c r="I899" s="99"/>
      <c r="J899" s="11"/>
      <c r="K899" s="11"/>
    </row>
    <row r="900" spans="1:11" x14ac:dyDescent="0.2">
      <c r="A900" s="79" t="s">
        <v>453</v>
      </c>
      <c r="B900" s="11">
        <v>501</v>
      </c>
      <c r="C900" s="11">
        <v>50107</v>
      </c>
      <c r="D900" s="79" t="s">
        <v>2022</v>
      </c>
      <c r="E900" s="79" t="s">
        <v>3544</v>
      </c>
      <c r="F900" s="79" t="s">
        <v>3545</v>
      </c>
      <c r="G900" s="11" t="str">
        <f t="shared" si="14"/>
        <v>15801-Đường Q.hoạch HH-HQ - đường 3,5m</v>
      </c>
      <c r="H900" s="99">
        <v>40909</v>
      </c>
      <c r="I900" s="99">
        <v>44561</v>
      </c>
      <c r="J900" s="11"/>
      <c r="K900" s="11"/>
    </row>
    <row r="901" spans="1:11" x14ac:dyDescent="0.2">
      <c r="A901" s="79" t="s">
        <v>453</v>
      </c>
      <c r="B901" s="11">
        <v>501</v>
      </c>
      <c r="C901" s="11">
        <v>50107</v>
      </c>
      <c r="D901" s="79" t="s">
        <v>2022</v>
      </c>
      <c r="E901" s="79" t="s">
        <v>3546</v>
      </c>
      <c r="F901" s="79" t="s">
        <v>3547</v>
      </c>
      <c r="G901" s="11" t="str">
        <f t="shared" si="14"/>
        <v>15802-Đường Q.hoạch HH-HQ - đường 3,5mx2</v>
      </c>
      <c r="H901" s="99">
        <v>40909</v>
      </c>
      <c r="I901" s="99">
        <v>44561</v>
      </c>
      <c r="J901" s="11"/>
      <c r="K901" s="11"/>
    </row>
    <row r="902" spans="1:11" x14ac:dyDescent="0.2">
      <c r="A902" s="79" t="s">
        <v>453</v>
      </c>
      <c r="B902" s="11">
        <v>501</v>
      </c>
      <c r="C902" s="11">
        <v>50107</v>
      </c>
      <c r="D902" s="79" t="s">
        <v>2022</v>
      </c>
      <c r="E902" s="79" t="s">
        <v>3548</v>
      </c>
      <c r="F902" s="79" t="s">
        <v>3549</v>
      </c>
      <c r="G902" s="11" t="str">
        <f t="shared" si="14"/>
        <v>15803-Đường Q.hoạch HH-HQ - đường 5,5m</v>
      </c>
      <c r="H902" s="99">
        <v>40909</v>
      </c>
      <c r="I902" s="99">
        <v>44561</v>
      </c>
      <c r="J902" s="11"/>
      <c r="K902" s="11"/>
    </row>
    <row r="903" spans="1:11" x14ac:dyDescent="0.2">
      <c r="A903" s="79" t="s">
        <v>453</v>
      </c>
      <c r="B903" s="11">
        <v>501</v>
      </c>
      <c r="C903" s="11">
        <v>50107</v>
      </c>
      <c r="D903" s="79" t="s">
        <v>2022</v>
      </c>
      <c r="E903" s="79" t="s">
        <v>3550</v>
      </c>
      <c r="F903" s="79" t="s">
        <v>3551</v>
      </c>
      <c r="G903" s="11" t="str">
        <f t="shared" si="14"/>
        <v>15804-Đường Q.hoạch HH-HQ - đường 5,5mx2</v>
      </c>
      <c r="H903" s="99">
        <v>40909</v>
      </c>
      <c r="I903" s="99">
        <v>44561</v>
      </c>
      <c r="J903" s="11"/>
      <c r="K903" s="11"/>
    </row>
    <row r="904" spans="1:11" x14ac:dyDescent="0.2">
      <c r="A904" s="79" t="s">
        <v>453</v>
      </c>
      <c r="B904" s="11">
        <v>501</v>
      </c>
      <c r="C904" s="11">
        <v>50107</v>
      </c>
      <c r="D904" s="79" t="s">
        <v>2022</v>
      </c>
      <c r="E904" s="79" t="s">
        <v>3552</v>
      </c>
      <c r="F904" s="79" t="s">
        <v>3553</v>
      </c>
      <c r="G904" s="11" t="str">
        <f t="shared" si="14"/>
        <v>15805-Đường Q.hoạch HH-HQ - đường 7,5m</v>
      </c>
      <c r="H904" s="99">
        <v>40909</v>
      </c>
      <c r="I904" s="99">
        <v>44561</v>
      </c>
      <c r="J904" s="11"/>
      <c r="K904" s="11"/>
    </row>
    <row r="905" spans="1:11" x14ac:dyDescent="0.2">
      <c r="A905" s="79" t="s">
        <v>453</v>
      </c>
      <c r="B905" s="11">
        <v>501</v>
      </c>
      <c r="C905" s="11">
        <v>50107</v>
      </c>
      <c r="D905" s="79" t="s">
        <v>2022</v>
      </c>
      <c r="E905" s="79" t="s">
        <v>3554</v>
      </c>
      <c r="F905" s="79" t="s">
        <v>3555</v>
      </c>
      <c r="G905" s="11" t="str">
        <f t="shared" si="14"/>
        <v>15806-Đường Q.hoạch HH-HQ - đường 7,5mx2</v>
      </c>
      <c r="H905" s="99">
        <v>40909</v>
      </c>
      <c r="I905" s="99">
        <v>44561</v>
      </c>
      <c r="J905" s="11"/>
      <c r="K905" s="11"/>
    </row>
    <row r="906" spans="1:11" x14ac:dyDescent="0.2">
      <c r="A906" s="79" t="s">
        <v>453</v>
      </c>
      <c r="B906" s="11">
        <v>501</v>
      </c>
      <c r="C906" s="11">
        <v>50107</v>
      </c>
      <c r="D906" s="79" t="s">
        <v>2022</v>
      </c>
      <c r="E906" s="79" t="s">
        <v>3556</v>
      </c>
      <c r="F906" s="79" t="s">
        <v>3557</v>
      </c>
      <c r="G906" s="11" t="str">
        <f t="shared" si="14"/>
        <v>15807-Đường Q.hoạch HH-HQ - đường 10,5m</v>
      </c>
      <c r="H906" s="99">
        <v>40909</v>
      </c>
      <c r="I906" s="99">
        <v>44561</v>
      </c>
      <c r="J906" s="11"/>
      <c r="K906" s="11"/>
    </row>
    <row r="907" spans="1:11" x14ac:dyDescent="0.2">
      <c r="A907" s="79" t="s">
        <v>453</v>
      </c>
      <c r="B907" s="11">
        <v>501</v>
      </c>
      <c r="C907" s="11">
        <v>50107</v>
      </c>
      <c r="D907" s="79" t="s">
        <v>2022</v>
      </c>
      <c r="E907" s="79" t="s">
        <v>3558</v>
      </c>
      <c r="F907" s="79" t="s">
        <v>3559</v>
      </c>
      <c r="G907" s="11" t="str">
        <f t="shared" si="14"/>
        <v>15808-Đường Q.hoạch HH-HQ - đường 10,5mx2</v>
      </c>
      <c r="H907" s="99">
        <v>40909</v>
      </c>
      <c r="I907" s="99">
        <v>44561</v>
      </c>
      <c r="J907" s="11"/>
      <c r="K907" s="11"/>
    </row>
    <row r="908" spans="1:11" x14ac:dyDescent="0.2">
      <c r="A908" s="79" t="s">
        <v>453</v>
      </c>
      <c r="B908" s="11">
        <v>501</v>
      </c>
      <c r="C908" s="11">
        <v>50107</v>
      </c>
      <c r="D908" s="79" t="s">
        <v>2022</v>
      </c>
      <c r="E908" s="79" t="s">
        <v>3560</v>
      </c>
      <c r="F908" s="79" t="s">
        <v>3561</v>
      </c>
      <c r="G908" s="11" t="str">
        <f t="shared" si="14"/>
        <v>15809-Đường Q.hoạch HH-HQ - đường 15m</v>
      </c>
      <c r="H908" s="99">
        <v>40909</v>
      </c>
      <c r="I908" s="99">
        <v>44561</v>
      </c>
      <c r="J908" s="11"/>
      <c r="K908" s="11"/>
    </row>
    <row r="909" spans="1:11" x14ac:dyDescent="0.2">
      <c r="A909" s="79" t="s">
        <v>453</v>
      </c>
      <c r="B909" s="11">
        <v>501</v>
      </c>
      <c r="C909" s="11">
        <v>50107</v>
      </c>
      <c r="D909" s="79" t="s">
        <v>2024</v>
      </c>
      <c r="E909" s="79" t="s">
        <v>3562</v>
      </c>
      <c r="F909" s="79" t="s">
        <v>2643</v>
      </c>
      <c r="G909" s="11" t="str">
        <f t="shared" si="14"/>
        <v>1580100-Từ đầu đến cuối</v>
      </c>
      <c r="H909" s="99">
        <v>45159</v>
      </c>
      <c r="I909" s="99"/>
      <c r="J909" s="11"/>
      <c r="K909" s="11"/>
    </row>
    <row r="910" spans="1:11" x14ac:dyDescent="0.2">
      <c r="A910" s="79" t="s">
        <v>453</v>
      </c>
      <c r="B910" s="11">
        <v>501</v>
      </c>
      <c r="C910" s="11">
        <v>50107</v>
      </c>
      <c r="D910" s="79" t="s">
        <v>2026</v>
      </c>
      <c r="E910" s="79" t="s">
        <v>3563</v>
      </c>
      <c r="F910" s="79" t="s">
        <v>2643</v>
      </c>
      <c r="G910" s="11" t="str">
        <f t="shared" si="14"/>
        <v>1581100-Từ đầu đến cuối</v>
      </c>
      <c r="H910" s="99">
        <v>45159</v>
      </c>
      <c r="I910" s="99"/>
      <c r="J910" s="11"/>
      <c r="K910" s="11"/>
    </row>
    <row r="911" spans="1:11" x14ac:dyDescent="0.2">
      <c r="A911" s="79" t="s">
        <v>453</v>
      </c>
      <c r="B911" s="11">
        <v>501</v>
      </c>
      <c r="C911" s="11">
        <v>50107</v>
      </c>
      <c r="D911" s="79" t="s">
        <v>2028</v>
      </c>
      <c r="E911" s="79" t="s">
        <v>3564</v>
      </c>
      <c r="F911" s="79" t="s">
        <v>2643</v>
      </c>
      <c r="G911" s="11" t="str">
        <f t="shared" si="14"/>
        <v>1582100-Từ đầu đến cuối</v>
      </c>
      <c r="H911" s="99">
        <v>45159</v>
      </c>
      <c r="I911" s="99"/>
      <c r="J911" s="11"/>
      <c r="K911" s="11"/>
    </row>
    <row r="912" spans="1:11" x14ac:dyDescent="0.2">
      <c r="A912" s="79" t="s">
        <v>453</v>
      </c>
      <c r="B912" s="11">
        <v>501</v>
      </c>
      <c r="C912" s="11">
        <v>50107</v>
      </c>
      <c r="D912" s="79" t="s">
        <v>2030</v>
      </c>
      <c r="E912" s="79" t="s">
        <v>3565</v>
      </c>
      <c r="F912" s="79" t="s">
        <v>2643</v>
      </c>
      <c r="G912" s="11" t="str">
        <f t="shared" si="14"/>
        <v>1583100-Từ đầu đến cuối</v>
      </c>
      <c r="H912" s="99">
        <v>45159</v>
      </c>
      <c r="I912" s="99"/>
      <c r="J912" s="11"/>
      <c r="K912" s="11"/>
    </row>
    <row r="913" spans="1:11" x14ac:dyDescent="0.2">
      <c r="A913" s="79" t="s">
        <v>453</v>
      </c>
      <c r="B913" s="11">
        <v>501</v>
      </c>
      <c r="C913" s="11">
        <v>50107</v>
      </c>
      <c r="D913" s="79" t="s">
        <v>2032</v>
      </c>
      <c r="E913" s="79" t="s">
        <v>3566</v>
      </c>
      <c r="F913" s="79" t="s">
        <v>2643</v>
      </c>
      <c r="G913" s="11" t="str">
        <f t="shared" si="14"/>
        <v>1584100-Từ đầu đến cuối</v>
      </c>
      <c r="H913" s="99">
        <v>45159</v>
      </c>
      <c r="I913" s="99"/>
      <c r="J913" s="11"/>
      <c r="K913" s="11"/>
    </row>
    <row r="914" spans="1:11" x14ac:dyDescent="0.2">
      <c r="A914" s="79" t="s">
        <v>453</v>
      </c>
      <c r="B914" s="11">
        <v>501</v>
      </c>
      <c r="C914" s="11">
        <v>50107</v>
      </c>
      <c r="D914" s="79" t="s">
        <v>2034</v>
      </c>
      <c r="E914" s="79" t="s">
        <v>3567</v>
      </c>
      <c r="F914" s="79" t="s">
        <v>2643</v>
      </c>
      <c r="G914" s="11" t="str">
        <f t="shared" si="14"/>
        <v>1585100-Từ đầu đến cuối</v>
      </c>
      <c r="H914" s="99">
        <v>45159</v>
      </c>
      <c r="I914" s="99"/>
      <c r="J914" s="11"/>
      <c r="K914" s="11"/>
    </row>
    <row r="915" spans="1:11" x14ac:dyDescent="0.2">
      <c r="A915" s="79" t="s">
        <v>453</v>
      </c>
      <c r="B915" s="11">
        <v>501</v>
      </c>
      <c r="C915" s="11">
        <v>50107</v>
      </c>
      <c r="D915" s="79" t="s">
        <v>2036</v>
      </c>
      <c r="E915" s="79" t="s">
        <v>3568</v>
      </c>
      <c r="F915" s="79" t="s">
        <v>2643</v>
      </c>
      <c r="G915" s="11" t="str">
        <f t="shared" si="14"/>
        <v>1586100-Từ đầu đến cuối</v>
      </c>
      <c r="H915" s="99">
        <v>45159</v>
      </c>
      <c r="I915" s="99"/>
      <c r="J915" s="11"/>
      <c r="K915" s="11"/>
    </row>
    <row r="916" spans="1:11" x14ac:dyDescent="0.2">
      <c r="A916" s="79" t="s">
        <v>453</v>
      </c>
      <c r="B916" s="11">
        <v>501</v>
      </c>
      <c r="C916" s="11">
        <v>50107</v>
      </c>
      <c r="D916" s="79" t="s">
        <v>2038</v>
      </c>
      <c r="E916" s="79" t="s">
        <v>3569</v>
      </c>
      <c r="F916" s="79" t="s">
        <v>3570</v>
      </c>
      <c r="G916" s="11" t="str">
        <f t="shared" si="14"/>
        <v>15901-Bình Kỳ - từ: Mai Đăng Chơn - đến: Cầu Quốc</v>
      </c>
      <c r="H916" s="99">
        <v>40909</v>
      </c>
      <c r="I916" s="99">
        <v>44561</v>
      </c>
      <c r="J916" s="11"/>
      <c r="K916" s="11"/>
    </row>
    <row r="917" spans="1:11" x14ac:dyDescent="0.2">
      <c r="A917" s="79" t="s">
        <v>453</v>
      </c>
      <c r="B917" s="11">
        <v>501</v>
      </c>
      <c r="C917" s="11">
        <v>50107</v>
      </c>
      <c r="D917" s="79" t="s">
        <v>2040</v>
      </c>
      <c r="E917" s="79" t="s">
        <v>3571</v>
      </c>
      <c r="F917" s="79" t="s">
        <v>3572</v>
      </c>
      <c r="G917" s="11" t="str">
        <f t="shared" si="14"/>
        <v>16001-Đường từ Lưu Quang Vũ đến Mai Đăng Chơn - từ: Khái Tây 1 - đến: Khái Tây 2</v>
      </c>
      <c r="H917" s="99">
        <v>40909</v>
      </c>
      <c r="I917" s="99">
        <v>44561</v>
      </c>
      <c r="J917" s="11"/>
      <c r="K917" s="11"/>
    </row>
    <row r="918" spans="1:11" x14ac:dyDescent="0.2">
      <c r="A918" s="79" t="s">
        <v>453</v>
      </c>
      <c r="B918" s="11">
        <v>501</v>
      </c>
      <c r="C918" s="11">
        <v>50107</v>
      </c>
      <c r="D918" s="79" t="s">
        <v>2042</v>
      </c>
      <c r="E918" s="79" t="s">
        <v>3573</v>
      </c>
      <c r="F918" s="79" t="s">
        <v>3574</v>
      </c>
      <c r="G918" s="11" t="str">
        <f t="shared" si="14"/>
        <v>16101-Đường từ Lưu Quang Vũ đi Điện Ngọc - từ: Giáp Lưu Quang Vũ - đến: Đến lò gạch 1/5</v>
      </c>
      <c r="H918" s="99">
        <v>40909</v>
      </c>
      <c r="I918" s="99">
        <v>44561</v>
      </c>
      <c r="J918" s="11"/>
      <c r="K918" s="11"/>
    </row>
    <row r="919" spans="1:11" x14ac:dyDescent="0.2">
      <c r="A919" s="79" t="s">
        <v>453</v>
      </c>
      <c r="B919" s="11">
        <v>501</v>
      </c>
      <c r="C919" s="11">
        <v>50107</v>
      </c>
      <c r="D919" s="79" t="s">
        <v>2044</v>
      </c>
      <c r="E919" s="79" t="s">
        <v>3575</v>
      </c>
      <c r="F919" s="79" t="s">
        <v>3576</v>
      </c>
      <c r="G919" s="11" t="str">
        <f t="shared" si="14"/>
        <v>16201-Đường từ Bình Kỳ đến Khe nước - từ: đầu - đến: cuối</v>
      </c>
      <c r="H919" s="99">
        <v>40909</v>
      </c>
      <c r="I919" s="99">
        <v>44561</v>
      </c>
      <c r="J919" s="11"/>
      <c r="K919" s="11"/>
    </row>
    <row r="920" spans="1:11" x14ac:dyDescent="0.2">
      <c r="A920" s="79" t="s">
        <v>453</v>
      </c>
      <c r="B920" s="11">
        <v>501</v>
      </c>
      <c r="C920" s="11">
        <v>50107</v>
      </c>
      <c r="D920" s="79" t="s">
        <v>2046</v>
      </c>
      <c r="E920" s="79" t="s">
        <v>3577</v>
      </c>
      <c r="F920" s="79" t="s">
        <v>3578</v>
      </c>
      <c r="G920" s="11" t="str">
        <f t="shared" si="14"/>
        <v>16301-Lưu Quang Vũ - Cai Lanh cũ</v>
      </c>
      <c r="H920" s="99">
        <v>40909</v>
      </c>
      <c r="I920" s="99">
        <v>44561</v>
      </c>
      <c r="J920" s="11"/>
      <c r="K920" s="11"/>
    </row>
    <row r="921" spans="1:11" x14ac:dyDescent="0.2">
      <c r="A921" s="79" t="s">
        <v>453</v>
      </c>
      <c r="B921" s="11">
        <v>501</v>
      </c>
      <c r="C921" s="11">
        <v>50107</v>
      </c>
      <c r="D921" s="79" t="s">
        <v>2046</v>
      </c>
      <c r="E921" s="79" t="s">
        <v>3579</v>
      </c>
      <c r="F921" s="79" t="s">
        <v>3580</v>
      </c>
      <c r="G921" s="11" t="str">
        <f t="shared" si="14"/>
        <v>16302-Lưu Quang Vũ - Đoạn chung mặt tiền với phường Hòa Hải</v>
      </c>
      <c r="H921" s="99">
        <v>40909</v>
      </c>
      <c r="I921" s="99">
        <v>44561</v>
      </c>
      <c r="J921" s="11"/>
      <c r="K921" s="11"/>
    </row>
    <row r="922" spans="1:11" x14ac:dyDescent="0.2">
      <c r="A922" s="79" t="s">
        <v>453</v>
      </c>
      <c r="B922" s="11">
        <v>501</v>
      </c>
      <c r="C922" s="11">
        <v>50107</v>
      </c>
      <c r="D922" s="79" t="s">
        <v>2047</v>
      </c>
      <c r="E922" s="79" t="s">
        <v>3581</v>
      </c>
      <c r="F922" s="79" t="s">
        <v>3582</v>
      </c>
      <c r="G922" s="11" t="str">
        <f t="shared" si="14"/>
        <v>16401-Mai Đăng Chơn - từ: Đoạn giáp Hòa Hải - đến: kênh KN9 HTXNN1 Hòa Quý</v>
      </c>
      <c r="H922" s="99">
        <v>40909</v>
      </c>
      <c r="I922" s="99">
        <v>44561</v>
      </c>
      <c r="J922" s="11"/>
      <c r="K922" s="11"/>
    </row>
    <row r="923" spans="1:11" x14ac:dyDescent="0.2">
      <c r="A923" s="79" t="s">
        <v>453</v>
      </c>
      <c r="B923" s="11">
        <v>501</v>
      </c>
      <c r="C923" s="11">
        <v>50107</v>
      </c>
      <c r="D923" s="79" t="s">
        <v>2047</v>
      </c>
      <c r="E923" s="79" t="s">
        <v>3583</v>
      </c>
      <c r="F923" s="79" t="s">
        <v>3584</v>
      </c>
      <c r="G923" s="11" t="str">
        <f t="shared" si="14"/>
        <v>16402-Mai Đăng Chơn - Đoạn còn Lại</v>
      </c>
      <c r="H923" s="99">
        <v>40909</v>
      </c>
      <c r="I923" s="99">
        <v>44561</v>
      </c>
      <c r="J923" s="11"/>
      <c r="K923" s="11"/>
    </row>
    <row r="924" spans="1:11" x14ac:dyDescent="0.2">
      <c r="A924" s="79" t="s">
        <v>453</v>
      </c>
      <c r="B924" s="11">
        <v>501</v>
      </c>
      <c r="C924" s="11">
        <v>50107</v>
      </c>
      <c r="D924" s="79" t="s">
        <v>2048</v>
      </c>
      <c r="E924" s="79" t="s">
        <v>3585</v>
      </c>
      <c r="F924" s="79" t="s">
        <v>3586</v>
      </c>
      <c r="G924" s="11" t="str">
        <f t="shared" si="14"/>
        <v>16501-Khu dân cư Hải An, Khái Tây 1, Khái Tây 2, Bá Tùng, Bình Kỳ - Đường 5m trở lên</v>
      </c>
      <c r="H924" s="99">
        <v>40909</v>
      </c>
      <c r="I924" s="99">
        <v>44561</v>
      </c>
      <c r="J924" s="11"/>
      <c r="K924" s="11"/>
    </row>
    <row r="925" spans="1:11" x14ac:dyDescent="0.2">
      <c r="A925" s="79" t="s">
        <v>453</v>
      </c>
      <c r="B925" s="11">
        <v>501</v>
      </c>
      <c r="C925" s="11">
        <v>50107</v>
      </c>
      <c r="D925" s="79" t="s">
        <v>2048</v>
      </c>
      <c r="E925" s="79" t="s">
        <v>3587</v>
      </c>
      <c r="F925" s="79" t="s">
        <v>3588</v>
      </c>
      <c r="G925" s="11" t="str">
        <f t="shared" si="14"/>
        <v>16502-Khu dân cư Hải An, Khái Tây 1, Khái Tây 2, Bá Tùng, Bình Kỳ - Đường từ 3,5m đến dưới 5m</v>
      </c>
      <c r="H925" s="99">
        <v>40909</v>
      </c>
      <c r="I925" s="99">
        <v>44561</v>
      </c>
      <c r="J925" s="11"/>
      <c r="K925" s="11"/>
    </row>
    <row r="926" spans="1:11" x14ac:dyDescent="0.2">
      <c r="A926" s="79" t="s">
        <v>453</v>
      </c>
      <c r="B926" s="11">
        <v>501</v>
      </c>
      <c r="C926" s="11">
        <v>50107</v>
      </c>
      <c r="D926" s="79" t="s">
        <v>2048</v>
      </c>
      <c r="E926" s="79" t="s">
        <v>3589</v>
      </c>
      <c r="F926" s="79" t="s">
        <v>3590</v>
      </c>
      <c r="G926" s="11" t="str">
        <f t="shared" si="14"/>
        <v>16503-Khu dân cư Hải An, Khái Tây 1, Khái Tây 2, Bá Tùng, Bình Kỳ - Đường từ 2m đến dưới 3,5m</v>
      </c>
      <c r="H926" s="99">
        <v>40909</v>
      </c>
      <c r="I926" s="99">
        <v>44561</v>
      </c>
      <c r="J926" s="11"/>
      <c r="K926" s="11"/>
    </row>
    <row r="927" spans="1:11" x14ac:dyDescent="0.2">
      <c r="A927" s="79" t="s">
        <v>453</v>
      </c>
      <c r="B927" s="11">
        <v>501</v>
      </c>
      <c r="C927" s="11">
        <v>50107</v>
      </c>
      <c r="D927" s="79" t="s">
        <v>2048</v>
      </c>
      <c r="E927" s="79" t="s">
        <v>3591</v>
      </c>
      <c r="F927" s="79" t="s">
        <v>3592</v>
      </c>
      <c r="G927" s="11" t="str">
        <f t="shared" si="14"/>
        <v>16504-Khu dân cư Hải An, Khái Tây 1, Khái Tây 2, Bá Tùng, Bình Kỳ - Đường dưới 2m</v>
      </c>
      <c r="H927" s="99">
        <v>40909</v>
      </c>
      <c r="I927" s="99">
        <v>44561</v>
      </c>
      <c r="J927" s="11"/>
      <c r="K927" s="11"/>
    </row>
    <row r="928" spans="1:11" x14ac:dyDescent="0.2">
      <c r="A928" s="79" t="s">
        <v>453</v>
      </c>
      <c r="B928" s="11">
        <v>501</v>
      </c>
      <c r="C928" s="11">
        <v>50107</v>
      </c>
      <c r="D928" s="79" t="s">
        <v>2050</v>
      </c>
      <c r="E928" s="79" t="s">
        <v>3593</v>
      </c>
      <c r="F928" s="79" t="s">
        <v>3594</v>
      </c>
      <c r="G928" s="11" t="str">
        <f t="shared" si="14"/>
        <v>16601-Khu dân cư An Lưu, Mân Quang, Khuê Đông 1, Khuê Đông 2, Thị An - Đường 5m trở lên</v>
      </c>
      <c r="H928" s="99">
        <v>40909</v>
      </c>
      <c r="I928" s="99">
        <v>44561</v>
      </c>
      <c r="J928" s="11"/>
      <c r="K928" s="11"/>
    </row>
    <row r="929" spans="1:11" x14ac:dyDescent="0.2">
      <c r="A929" s="79" t="s">
        <v>453</v>
      </c>
      <c r="B929" s="11">
        <v>501</v>
      </c>
      <c r="C929" s="11">
        <v>50107</v>
      </c>
      <c r="D929" s="79" t="s">
        <v>2050</v>
      </c>
      <c r="E929" s="79" t="s">
        <v>3595</v>
      </c>
      <c r="F929" s="79" t="s">
        <v>3596</v>
      </c>
      <c r="G929" s="11" t="str">
        <f t="shared" si="14"/>
        <v>16602-Khu dân cư An Lưu, Mân Quang, Khuê Đông 1, Khuê Đông 2, Thị An - Đường từ 3,5m đến dưới 5m</v>
      </c>
      <c r="H929" s="99">
        <v>40909</v>
      </c>
      <c r="I929" s="99">
        <v>44561</v>
      </c>
      <c r="J929" s="11"/>
      <c r="K929" s="11"/>
    </row>
    <row r="930" spans="1:11" x14ac:dyDescent="0.2">
      <c r="A930" s="79" t="s">
        <v>453</v>
      </c>
      <c r="B930" s="11">
        <v>501</v>
      </c>
      <c r="C930" s="11">
        <v>50107</v>
      </c>
      <c r="D930" s="79" t="s">
        <v>2050</v>
      </c>
      <c r="E930" s="79" t="s">
        <v>3597</v>
      </c>
      <c r="F930" s="79" t="s">
        <v>3598</v>
      </c>
      <c r="G930" s="11" t="str">
        <f t="shared" si="14"/>
        <v>16603-Khu dân cư An Lưu, Mân Quang, Khuê Đông 1, Khuê Đông 2, Thị An - Đường từ 2m đến dưới 3,5m</v>
      </c>
      <c r="H930" s="99">
        <v>40909</v>
      </c>
      <c r="I930" s="99">
        <v>44561</v>
      </c>
      <c r="J930" s="11"/>
      <c r="K930" s="11"/>
    </row>
    <row r="931" spans="1:11" x14ac:dyDescent="0.2">
      <c r="A931" s="79" t="s">
        <v>453</v>
      </c>
      <c r="B931" s="11">
        <v>501</v>
      </c>
      <c r="C931" s="11">
        <v>50107</v>
      </c>
      <c r="D931" s="79" t="s">
        <v>2050</v>
      </c>
      <c r="E931" s="79" t="s">
        <v>3599</v>
      </c>
      <c r="F931" s="79" t="s">
        <v>3600</v>
      </c>
      <c r="G931" s="11" t="str">
        <f t="shared" si="14"/>
        <v>16604-Khu dân cư An Lưu, Mân Quang, Khuê Đông 1, Khuê Đông 2, Thị An - Đường dưới 2m</v>
      </c>
      <c r="H931" s="99">
        <v>40909</v>
      </c>
      <c r="I931" s="99">
        <v>44561</v>
      </c>
      <c r="J931" s="11"/>
      <c r="K931" s="11"/>
    </row>
    <row r="932" spans="1:11" x14ac:dyDescent="0.2">
      <c r="A932" s="79" t="s">
        <v>453</v>
      </c>
      <c r="B932" s="11">
        <v>501</v>
      </c>
      <c r="C932" s="11">
        <v>50107</v>
      </c>
      <c r="D932" s="79" t="s">
        <v>2052</v>
      </c>
      <c r="E932" s="79" t="s">
        <v>3601</v>
      </c>
      <c r="F932" s="79" t="s">
        <v>3602</v>
      </c>
      <c r="G932" s="11" t="str">
        <f t="shared" si="14"/>
        <v>16701-Đất KDC-KV II - Kiệt từ 5m trở lên</v>
      </c>
      <c r="H932" s="99">
        <v>40909</v>
      </c>
      <c r="I932" s="99">
        <v>44561</v>
      </c>
      <c r="J932" s="11"/>
      <c r="K932" s="11"/>
    </row>
    <row r="933" spans="1:11" x14ac:dyDescent="0.2">
      <c r="A933" s="79" t="s">
        <v>453</v>
      </c>
      <c r="B933" s="11">
        <v>501</v>
      </c>
      <c r="C933" s="11">
        <v>50107</v>
      </c>
      <c r="D933" s="79" t="s">
        <v>2052</v>
      </c>
      <c r="E933" s="79" t="s">
        <v>3603</v>
      </c>
      <c r="F933" s="79" t="s">
        <v>3604</v>
      </c>
      <c r="G933" s="11" t="str">
        <f t="shared" si="14"/>
        <v>16702-Đất KDC-KV II - Kiệt từ 3.5m đến dưới 5m</v>
      </c>
      <c r="H933" s="99">
        <v>40909</v>
      </c>
      <c r="I933" s="99">
        <v>44561</v>
      </c>
      <c r="J933" s="11"/>
      <c r="K933" s="11"/>
    </row>
    <row r="934" spans="1:11" x14ac:dyDescent="0.2">
      <c r="A934" s="79" t="s">
        <v>453</v>
      </c>
      <c r="B934" s="11">
        <v>501</v>
      </c>
      <c r="C934" s="11">
        <v>50107</v>
      </c>
      <c r="D934" s="79" t="s">
        <v>2052</v>
      </c>
      <c r="E934" s="79" t="s">
        <v>3605</v>
      </c>
      <c r="F934" s="79" t="s">
        <v>3606</v>
      </c>
      <c r="G934" s="11" t="str">
        <f t="shared" si="14"/>
        <v>16703-Đất KDC-KV II - Kiệt từ 2m đến dưới 3.5m</v>
      </c>
      <c r="H934" s="99">
        <v>40909</v>
      </c>
      <c r="I934" s="99">
        <v>44561</v>
      </c>
      <c r="J934" s="11"/>
      <c r="K934" s="11"/>
    </row>
    <row r="935" spans="1:11" x14ac:dyDescent="0.2">
      <c r="A935" s="79" t="s">
        <v>453</v>
      </c>
      <c r="B935" s="11">
        <v>501</v>
      </c>
      <c r="C935" s="11">
        <v>50107</v>
      </c>
      <c r="D935" s="79" t="s">
        <v>2052</v>
      </c>
      <c r="E935" s="79" t="s">
        <v>3607</v>
      </c>
      <c r="F935" s="79" t="s">
        <v>3608</v>
      </c>
      <c r="G935" s="11" t="str">
        <f t="shared" si="14"/>
        <v>16704-Đất KDC-KV II - Kiệt dưới 2m</v>
      </c>
      <c r="H935" s="99">
        <v>40909</v>
      </c>
      <c r="I935" s="99">
        <v>44561</v>
      </c>
      <c r="J935" s="11"/>
      <c r="K935" s="11"/>
    </row>
    <row r="936" spans="1:11" x14ac:dyDescent="0.2">
      <c r="A936" s="79" t="s">
        <v>453</v>
      </c>
      <c r="B936" s="11">
        <v>501</v>
      </c>
      <c r="C936" s="11">
        <v>50107</v>
      </c>
      <c r="D936" s="79" t="s">
        <v>2054</v>
      </c>
      <c r="E936" s="79" t="s">
        <v>3609</v>
      </c>
      <c r="F936" s="79" t="s">
        <v>3610</v>
      </c>
      <c r="G936" s="11" t="str">
        <f t="shared" si="14"/>
        <v>16801-Đoạn từ Nguyễn Huy Chương đến Phạm Văn Đồng</v>
      </c>
      <c r="H936" s="99">
        <v>42736</v>
      </c>
      <c r="I936" s="99">
        <v>44561</v>
      </c>
      <c r="J936" s="11"/>
      <c r="K936" s="11"/>
    </row>
    <row r="937" spans="1:11" x14ac:dyDescent="0.2">
      <c r="A937" s="79" t="s">
        <v>453</v>
      </c>
      <c r="B937" s="11">
        <v>501</v>
      </c>
      <c r="C937" s="11">
        <v>50107</v>
      </c>
      <c r="D937" s="79" t="s">
        <v>2054</v>
      </c>
      <c r="E937" s="79" t="s">
        <v>3611</v>
      </c>
      <c r="F937" s="79" t="s">
        <v>3612</v>
      </c>
      <c r="G937" s="11" t="str">
        <f t="shared" si="14"/>
        <v>16802-Đoạn từ Phạm Văn Đồng đến Võ Văn Kiệt</v>
      </c>
      <c r="H937" s="99"/>
      <c r="I937" s="99">
        <v>44561</v>
      </c>
      <c r="J937" s="11"/>
      <c r="K937" s="11"/>
    </row>
    <row r="938" spans="1:11" x14ac:dyDescent="0.2">
      <c r="A938" s="79" t="s">
        <v>453</v>
      </c>
      <c r="B938" s="11">
        <v>501</v>
      </c>
      <c r="C938" s="11">
        <v>50107</v>
      </c>
      <c r="D938" s="79" t="s">
        <v>2054</v>
      </c>
      <c r="E938" s="79" t="s">
        <v>3613</v>
      </c>
      <c r="F938" s="79" t="s">
        <v>3352</v>
      </c>
      <c r="G938" s="11" t="str">
        <f t="shared" si="14"/>
        <v>16803-Đoạn từ Võ Văn Kiệt đến Phan Tứ</v>
      </c>
      <c r="H938" s="99"/>
      <c r="I938" s="99">
        <v>44561</v>
      </c>
      <c r="J938" s="11"/>
      <c r="K938" s="11"/>
    </row>
    <row r="939" spans="1:11" x14ac:dyDescent="0.2">
      <c r="A939" s="79" t="s">
        <v>453</v>
      </c>
      <c r="B939" s="11">
        <v>501</v>
      </c>
      <c r="C939" s="11">
        <v>50107</v>
      </c>
      <c r="D939" s="79" t="s">
        <v>2054</v>
      </c>
      <c r="E939" s="79" t="s">
        <v>3614</v>
      </c>
      <c r="F939" s="79" t="s">
        <v>3354</v>
      </c>
      <c r="G939" s="11" t="str">
        <f t="shared" si="14"/>
        <v>16804-Đoạn từ Phan Tứ đến Hồ Xuân Hương</v>
      </c>
      <c r="H939" s="99"/>
      <c r="I939" s="99">
        <v>44561</v>
      </c>
      <c r="J939" s="11"/>
      <c r="K939" s="11"/>
    </row>
    <row r="940" spans="1:11" x14ac:dyDescent="0.2">
      <c r="A940" s="79" t="s">
        <v>453</v>
      </c>
      <c r="B940" s="11">
        <v>501</v>
      </c>
      <c r="C940" s="11">
        <v>50107</v>
      </c>
      <c r="D940" s="79" t="s">
        <v>2054</v>
      </c>
      <c r="E940" s="79" t="s">
        <v>3615</v>
      </c>
      <c r="F940" s="79" t="s">
        <v>2989</v>
      </c>
      <c r="G940" s="11" t="str">
        <f t="shared" si="14"/>
        <v>16805-Đoạn từ Hồ Xuân Hương đến Minh Mạng</v>
      </c>
      <c r="H940" s="99"/>
      <c r="I940" s="99">
        <v>44561</v>
      </c>
      <c r="J940" s="11"/>
      <c r="K940" s="11"/>
    </row>
    <row r="941" spans="1:11" x14ac:dyDescent="0.2">
      <c r="A941" s="79" t="s">
        <v>453</v>
      </c>
      <c r="B941" s="11">
        <v>501</v>
      </c>
      <c r="C941" s="11">
        <v>50107</v>
      </c>
      <c r="D941" s="79" t="s">
        <v>2055</v>
      </c>
      <c r="E941" s="79" t="s">
        <v>3616</v>
      </c>
      <c r="F941" s="79" t="s">
        <v>2643</v>
      </c>
      <c r="G941" s="11" t="str">
        <f t="shared" si="14"/>
        <v>16901-Từ đầu đến cuối</v>
      </c>
      <c r="H941" s="99"/>
      <c r="I941" s="99">
        <v>44561</v>
      </c>
      <c r="J941" s="11"/>
      <c r="K941" s="11"/>
    </row>
    <row r="942" spans="1:11" x14ac:dyDescent="0.2">
      <c r="A942" s="79" t="s">
        <v>453</v>
      </c>
      <c r="B942" s="11">
        <v>501</v>
      </c>
      <c r="C942" s="11">
        <v>50107</v>
      </c>
      <c r="D942" s="79" t="s">
        <v>2056</v>
      </c>
      <c r="E942" s="79" t="s">
        <v>3617</v>
      </c>
      <c r="F942" s="79" t="s">
        <v>2643</v>
      </c>
      <c r="G942" s="11" t="str">
        <f t="shared" si="14"/>
        <v>17001-Từ đầu đến cuối</v>
      </c>
      <c r="H942" s="99"/>
      <c r="I942" s="99">
        <v>44561</v>
      </c>
      <c r="J942" s="11"/>
      <c r="K942" s="11"/>
    </row>
    <row r="943" spans="1:11" x14ac:dyDescent="0.2">
      <c r="A943" s="79" t="s">
        <v>453</v>
      </c>
      <c r="B943" s="11">
        <v>501</v>
      </c>
      <c r="C943" s="11">
        <v>50107</v>
      </c>
      <c r="D943" s="79" t="s">
        <v>2057</v>
      </c>
      <c r="E943" s="79" t="s">
        <v>3618</v>
      </c>
      <c r="F943" s="79" t="s">
        <v>2643</v>
      </c>
      <c r="G943" s="11" t="str">
        <f t="shared" si="14"/>
        <v>17101-Từ đầu đến cuối</v>
      </c>
      <c r="H943" s="99"/>
      <c r="I943" s="99">
        <v>44561</v>
      </c>
      <c r="J943" s="11"/>
      <c r="K943" s="11"/>
    </row>
    <row r="944" spans="1:11" x14ac:dyDescent="0.2">
      <c r="A944" s="79" t="s">
        <v>453</v>
      </c>
      <c r="B944" s="11">
        <v>501</v>
      </c>
      <c r="C944" s="11">
        <v>50107</v>
      </c>
      <c r="D944" s="79" t="s">
        <v>2058</v>
      </c>
      <c r="E944" s="79" t="s">
        <v>3619</v>
      </c>
      <c r="F944" s="79" t="s">
        <v>2643</v>
      </c>
      <c r="G944" s="11" t="str">
        <f t="shared" si="14"/>
        <v>17201-Từ đầu đến cuối</v>
      </c>
      <c r="H944" s="99"/>
      <c r="I944" s="99">
        <v>44561</v>
      </c>
      <c r="J944" s="11"/>
      <c r="K944" s="11"/>
    </row>
    <row r="945" spans="1:11" x14ac:dyDescent="0.2">
      <c r="A945" s="79" t="s">
        <v>453</v>
      </c>
      <c r="B945" s="11">
        <v>501</v>
      </c>
      <c r="C945" s="11">
        <v>50107</v>
      </c>
      <c r="D945" s="79" t="s">
        <v>2059</v>
      </c>
      <c r="E945" s="79" t="s">
        <v>3620</v>
      </c>
      <c r="F945" s="79" t="s">
        <v>2643</v>
      </c>
      <c r="G945" s="11" t="str">
        <f t="shared" si="14"/>
        <v>17301-Từ đầu đến cuối</v>
      </c>
      <c r="H945" s="99"/>
      <c r="I945" s="99">
        <v>44561</v>
      </c>
      <c r="J945" s="11"/>
      <c r="K945" s="11"/>
    </row>
    <row r="946" spans="1:11" x14ac:dyDescent="0.2">
      <c r="A946" s="79" t="s">
        <v>453</v>
      </c>
      <c r="B946" s="11">
        <v>501</v>
      </c>
      <c r="C946" s="11">
        <v>50107</v>
      </c>
      <c r="D946" s="79" t="s">
        <v>2060</v>
      </c>
      <c r="E946" s="79" t="s">
        <v>3621</v>
      </c>
      <c r="F946" s="79" t="s">
        <v>2643</v>
      </c>
      <c r="G946" s="11" t="str">
        <f t="shared" si="14"/>
        <v>17401-Từ đầu đến cuối</v>
      </c>
      <c r="H946" s="99"/>
      <c r="I946" s="99">
        <v>44561</v>
      </c>
      <c r="J946" s="11"/>
      <c r="K946" s="11"/>
    </row>
    <row r="947" spans="1:11" x14ac:dyDescent="0.2">
      <c r="A947" s="79" t="s">
        <v>453</v>
      </c>
      <c r="B947" s="11">
        <v>501</v>
      </c>
      <c r="C947" s="11">
        <v>50107</v>
      </c>
      <c r="D947" s="79" t="s">
        <v>2061</v>
      </c>
      <c r="E947" s="79" t="s">
        <v>3622</v>
      </c>
      <c r="F947" s="79" t="s">
        <v>2643</v>
      </c>
      <c r="G947" s="11" t="str">
        <f t="shared" si="14"/>
        <v>17501-Từ đầu đến cuối</v>
      </c>
      <c r="H947" s="99"/>
      <c r="I947" s="99">
        <v>44561</v>
      </c>
      <c r="J947" s="11"/>
      <c r="K947" s="11"/>
    </row>
    <row r="948" spans="1:11" x14ac:dyDescent="0.2">
      <c r="A948" s="79" t="s">
        <v>453</v>
      </c>
      <c r="B948" s="11">
        <v>501</v>
      </c>
      <c r="C948" s="11">
        <v>50107</v>
      </c>
      <c r="D948" s="79" t="s">
        <v>2062</v>
      </c>
      <c r="E948" s="79" t="s">
        <v>3623</v>
      </c>
      <c r="F948" s="79" t="s">
        <v>3624</v>
      </c>
      <c r="G948" s="11" t="str">
        <f t="shared" si="14"/>
        <v>17601-Đoạn 5,5 m</v>
      </c>
      <c r="H948" s="99"/>
      <c r="I948" s="99">
        <v>44561</v>
      </c>
      <c r="J948" s="11"/>
      <c r="K948" s="11"/>
    </row>
    <row r="949" spans="1:11" x14ac:dyDescent="0.2">
      <c r="A949" s="79" t="s">
        <v>453</v>
      </c>
      <c r="B949" s="11">
        <v>501</v>
      </c>
      <c r="C949" s="11">
        <v>50107</v>
      </c>
      <c r="D949" s="79" t="s">
        <v>2062</v>
      </c>
      <c r="E949" s="79" t="s">
        <v>3625</v>
      </c>
      <c r="F949" s="79" t="s">
        <v>3626</v>
      </c>
      <c r="G949" s="11" t="str">
        <f t="shared" si="14"/>
        <v>17602-Đoạn 3,5 m</v>
      </c>
      <c r="H949" s="99"/>
      <c r="I949" s="99">
        <v>44561</v>
      </c>
      <c r="J949" s="11"/>
      <c r="K949" s="11"/>
    </row>
    <row r="950" spans="1:11" x14ac:dyDescent="0.2">
      <c r="A950" s="79" t="s">
        <v>453</v>
      </c>
      <c r="B950" s="11">
        <v>501</v>
      </c>
      <c r="C950" s="11">
        <v>50107</v>
      </c>
      <c r="D950" s="79" t="s">
        <v>2063</v>
      </c>
      <c r="E950" s="79" t="s">
        <v>3627</v>
      </c>
      <c r="F950" s="79" t="s">
        <v>2643</v>
      </c>
      <c r="G950" s="11" t="str">
        <f t="shared" si="14"/>
        <v>17701-Từ đầu đến cuối</v>
      </c>
      <c r="H950" s="99"/>
      <c r="I950" s="99">
        <v>44561</v>
      </c>
      <c r="J950" s="11"/>
      <c r="K950" s="11"/>
    </row>
    <row r="951" spans="1:11" x14ac:dyDescent="0.2">
      <c r="A951" s="79" t="s">
        <v>453</v>
      </c>
      <c r="B951" s="11">
        <v>501</v>
      </c>
      <c r="C951" s="11">
        <v>50107</v>
      </c>
      <c r="D951" s="79" t="s">
        <v>2064</v>
      </c>
      <c r="E951" s="79" t="s">
        <v>3628</v>
      </c>
      <c r="F951" s="79" t="s">
        <v>2643</v>
      </c>
      <c r="G951" s="11" t="str">
        <f t="shared" si="14"/>
        <v>17801-Từ đầu đến cuối</v>
      </c>
      <c r="H951" s="99"/>
      <c r="I951" s="99">
        <v>44561</v>
      </c>
      <c r="J951" s="11"/>
      <c r="K951" s="11"/>
    </row>
    <row r="952" spans="1:11" x14ac:dyDescent="0.2">
      <c r="A952" s="79" t="s">
        <v>453</v>
      </c>
      <c r="B952" s="11">
        <v>501</v>
      </c>
      <c r="C952" s="11">
        <v>50107</v>
      </c>
      <c r="D952" s="79" t="s">
        <v>2065</v>
      </c>
      <c r="E952" s="79" t="s">
        <v>3629</v>
      </c>
      <c r="F952" s="79" t="s">
        <v>2717</v>
      </c>
      <c r="G952" s="11" t="str">
        <f t="shared" si="14"/>
        <v>17901-Đoạn chỉnh trang</v>
      </c>
      <c r="H952" s="99"/>
      <c r="I952" s="99">
        <v>44561</v>
      </c>
      <c r="J952" s="11"/>
      <c r="K952" s="11"/>
    </row>
    <row r="953" spans="1:11" x14ac:dyDescent="0.2">
      <c r="A953" s="79" t="s">
        <v>453</v>
      </c>
      <c r="B953" s="11">
        <v>501</v>
      </c>
      <c r="C953" s="11">
        <v>50107</v>
      </c>
      <c r="D953" s="79" t="s">
        <v>2065</v>
      </c>
      <c r="E953" s="79" t="s">
        <v>3630</v>
      </c>
      <c r="F953" s="79" t="s">
        <v>2719</v>
      </c>
      <c r="G953" s="11" t="str">
        <f t="shared" si="14"/>
        <v>17902-Đoạn chia lô</v>
      </c>
      <c r="H953" s="99"/>
      <c r="I953" s="99">
        <v>44561</v>
      </c>
      <c r="J953" s="11"/>
      <c r="K953" s="11"/>
    </row>
    <row r="954" spans="1:11" x14ac:dyDescent="0.2">
      <c r="A954" s="79" t="s">
        <v>453</v>
      </c>
      <c r="B954" s="11">
        <v>501</v>
      </c>
      <c r="C954" s="11">
        <v>50107</v>
      </c>
      <c r="D954" s="79" t="s">
        <v>2066</v>
      </c>
      <c r="E954" s="79" t="s">
        <v>3631</v>
      </c>
      <c r="F954" s="79" t="s">
        <v>2643</v>
      </c>
      <c r="G954" s="11" t="str">
        <f t="shared" si="14"/>
        <v>18001-Từ đầu đến cuối</v>
      </c>
      <c r="H954" s="99"/>
      <c r="I954" s="99">
        <v>44561</v>
      </c>
      <c r="J954" s="11"/>
      <c r="K954" s="11"/>
    </row>
    <row r="955" spans="1:11" x14ac:dyDescent="0.2">
      <c r="A955" s="79" t="s">
        <v>453</v>
      </c>
      <c r="B955" s="11">
        <v>501</v>
      </c>
      <c r="C955" s="11">
        <v>50107</v>
      </c>
      <c r="D955" s="79" t="s">
        <v>2067</v>
      </c>
      <c r="E955" s="79" t="s">
        <v>3632</v>
      </c>
      <c r="F955" s="79" t="s">
        <v>2643</v>
      </c>
      <c r="G955" s="11" t="str">
        <f t="shared" si="14"/>
        <v>18101-Từ đầu đến cuối</v>
      </c>
      <c r="H955" s="99"/>
      <c r="I955" s="99">
        <v>44561</v>
      </c>
      <c r="J955" s="11"/>
      <c r="K955" s="11"/>
    </row>
    <row r="956" spans="1:11" x14ac:dyDescent="0.2">
      <c r="A956" s="79" t="s">
        <v>453</v>
      </c>
      <c r="B956" s="11">
        <v>501</v>
      </c>
      <c r="C956" s="11">
        <v>50107</v>
      </c>
      <c r="D956" s="79" t="s">
        <v>2068</v>
      </c>
      <c r="E956" s="79" t="s">
        <v>3633</v>
      </c>
      <c r="F956" s="79" t="s">
        <v>2643</v>
      </c>
      <c r="G956" s="11" t="str">
        <f t="shared" si="14"/>
        <v>18201-Từ đầu đến cuối</v>
      </c>
      <c r="H956" s="99"/>
      <c r="I956" s="99">
        <v>44561</v>
      </c>
      <c r="J956" s="11"/>
      <c r="K956" s="11"/>
    </row>
    <row r="957" spans="1:11" x14ac:dyDescent="0.2">
      <c r="A957" s="79" t="s">
        <v>453</v>
      </c>
      <c r="B957" s="11">
        <v>501</v>
      </c>
      <c r="C957" s="11">
        <v>50107</v>
      </c>
      <c r="D957" s="79" t="s">
        <v>2069</v>
      </c>
      <c r="E957" s="79" t="s">
        <v>3634</v>
      </c>
      <c r="F957" s="79" t="s">
        <v>2724</v>
      </c>
      <c r="G957" s="11" t="str">
        <f t="shared" si="14"/>
        <v>18301-Đoạn từ Trần Bạch Đằng đến Lê Quang Đạo</v>
      </c>
      <c r="H957" s="99"/>
      <c r="I957" s="99">
        <v>44561</v>
      </c>
      <c r="J957" s="11"/>
      <c r="K957" s="11"/>
    </row>
    <row r="958" spans="1:11" x14ac:dyDescent="0.2">
      <c r="A958" s="79" t="s">
        <v>453</v>
      </c>
      <c r="B958" s="11">
        <v>501</v>
      </c>
      <c r="C958" s="11">
        <v>50107</v>
      </c>
      <c r="D958" s="79" t="s">
        <v>2069</v>
      </c>
      <c r="E958" s="79" t="s">
        <v>3635</v>
      </c>
      <c r="F958" s="79" t="s">
        <v>2420</v>
      </c>
      <c r="G958" s="11" t="str">
        <f t="shared" si="14"/>
        <v>18302-Đoạn còn lại</v>
      </c>
      <c r="H958" s="99"/>
      <c r="I958" s="99">
        <v>44561</v>
      </c>
      <c r="J958" s="11"/>
      <c r="K958" s="11"/>
    </row>
    <row r="959" spans="1:11" x14ac:dyDescent="0.2">
      <c r="A959" s="79" t="s">
        <v>453</v>
      </c>
      <c r="B959" s="11">
        <v>501</v>
      </c>
      <c r="C959" s="11">
        <v>50107</v>
      </c>
      <c r="D959" s="79" t="s">
        <v>2070</v>
      </c>
      <c r="E959" s="79" t="s">
        <v>3636</v>
      </c>
      <c r="F959" s="79" t="s">
        <v>2643</v>
      </c>
      <c r="G959" s="11" t="str">
        <f t="shared" si="14"/>
        <v>18401-Từ đầu đến cuối</v>
      </c>
      <c r="H959" s="99"/>
      <c r="I959" s="99">
        <v>44561</v>
      </c>
      <c r="J959" s="11"/>
      <c r="K959" s="11"/>
    </row>
    <row r="960" spans="1:11" x14ac:dyDescent="0.2">
      <c r="A960" s="79" t="s">
        <v>453</v>
      </c>
      <c r="B960" s="11">
        <v>501</v>
      </c>
      <c r="C960" s="11">
        <v>50107</v>
      </c>
      <c r="D960" s="79" t="s">
        <v>2071</v>
      </c>
      <c r="E960" s="79" t="s">
        <v>3637</v>
      </c>
      <c r="F960" s="79" t="s">
        <v>2643</v>
      </c>
      <c r="G960" s="11" t="str">
        <f t="shared" si="14"/>
        <v>18501-Từ đầu đến cuối</v>
      </c>
      <c r="H960" s="99"/>
      <c r="I960" s="99">
        <v>44561</v>
      </c>
      <c r="J960" s="11"/>
      <c r="K960" s="11"/>
    </row>
    <row r="961" spans="1:11" x14ac:dyDescent="0.2">
      <c r="A961" s="79" t="s">
        <v>453</v>
      </c>
      <c r="B961" s="11">
        <v>501</v>
      </c>
      <c r="C961" s="11">
        <v>50107</v>
      </c>
      <c r="D961" s="79" t="s">
        <v>2072</v>
      </c>
      <c r="E961" s="79" t="s">
        <v>3638</v>
      </c>
      <c r="F961" s="79" t="s">
        <v>2643</v>
      </c>
      <c r="G961" s="11" t="str">
        <f t="shared" si="14"/>
        <v>18601-Từ đầu đến cuối</v>
      </c>
      <c r="H961" s="99"/>
      <c r="I961" s="99">
        <v>44561</v>
      </c>
      <c r="J961" s="11"/>
      <c r="K961" s="11"/>
    </row>
    <row r="962" spans="1:11" x14ac:dyDescent="0.2">
      <c r="A962" s="79" t="s">
        <v>453</v>
      </c>
      <c r="B962" s="11">
        <v>501</v>
      </c>
      <c r="C962" s="11">
        <v>50107</v>
      </c>
      <c r="D962" s="79" t="s">
        <v>2073</v>
      </c>
      <c r="E962" s="79" t="s">
        <v>3639</v>
      </c>
      <c r="F962" s="79" t="s">
        <v>2643</v>
      </c>
      <c r="G962" s="11" t="str">
        <f t="shared" ref="G962:G1025" si="15">E962&amp;"-"&amp;F962</f>
        <v>18701-Từ đầu đến cuối</v>
      </c>
      <c r="H962" s="99"/>
      <c r="I962" s="99">
        <v>44561</v>
      </c>
      <c r="J962" s="11"/>
      <c r="K962" s="11"/>
    </row>
    <row r="963" spans="1:11" x14ac:dyDescent="0.2">
      <c r="A963" s="79" t="s">
        <v>453</v>
      </c>
      <c r="B963" s="11">
        <v>501</v>
      </c>
      <c r="C963" s="11">
        <v>50107</v>
      </c>
      <c r="D963" s="79" t="s">
        <v>2074</v>
      </c>
      <c r="E963" s="79" t="s">
        <v>3640</v>
      </c>
      <c r="F963" s="79" t="s">
        <v>2643</v>
      </c>
      <c r="G963" s="11" t="str">
        <f t="shared" si="15"/>
        <v>18801-Từ đầu đến cuối</v>
      </c>
      <c r="H963" s="99"/>
      <c r="I963" s="99">
        <v>44561</v>
      </c>
      <c r="J963" s="11"/>
      <c r="K963" s="11"/>
    </row>
    <row r="964" spans="1:11" x14ac:dyDescent="0.2">
      <c r="A964" s="79" t="s">
        <v>453</v>
      </c>
      <c r="B964" s="11">
        <v>501</v>
      </c>
      <c r="C964" s="11">
        <v>50107</v>
      </c>
      <c r="D964" s="79" t="s">
        <v>2075</v>
      </c>
      <c r="E964" s="79" t="s">
        <v>3641</v>
      </c>
      <c r="F964" s="79" t="s">
        <v>3642</v>
      </c>
      <c r="G964" s="11" t="str">
        <f t="shared" si="15"/>
        <v>18901-Đoạn 7,5 m</v>
      </c>
      <c r="H964" s="99"/>
      <c r="I964" s="99">
        <v>44561</v>
      </c>
      <c r="J964" s="11"/>
      <c r="K964" s="11"/>
    </row>
    <row r="965" spans="1:11" x14ac:dyDescent="0.2">
      <c r="A965" s="79" t="s">
        <v>453</v>
      </c>
      <c r="B965" s="11">
        <v>501</v>
      </c>
      <c r="C965" s="11">
        <v>50107</v>
      </c>
      <c r="D965" s="79" t="s">
        <v>2075</v>
      </c>
      <c r="E965" s="79" t="s">
        <v>3643</v>
      </c>
      <c r="F965" s="79" t="s">
        <v>3624</v>
      </c>
      <c r="G965" s="11" t="str">
        <f t="shared" si="15"/>
        <v>18902-Đoạn 5,5 m</v>
      </c>
      <c r="H965" s="99"/>
      <c r="I965" s="99">
        <v>44561</v>
      </c>
      <c r="J965" s="11"/>
      <c r="K965" s="11"/>
    </row>
    <row r="966" spans="1:11" x14ac:dyDescent="0.2">
      <c r="A966" s="79" t="s">
        <v>453</v>
      </c>
      <c r="B966" s="11">
        <v>501</v>
      </c>
      <c r="C966" s="11">
        <v>50107</v>
      </c>
      <c r="D966" s="79" t="s">
        <v>2076</v>
      </c>
      <c r="E966" s="79" t="s">
        <v>3644</v>
      </c>
      <c r="F966" s="79" t="s">
        <v>2643</v>
      </c>
      <c r="G966" s="11" t="str">
        <f t="shared" si="15"/>
        <v>19001-Từ đầu đến cuối</v>
      </c>
      <c r="H966" s="99"/>
      <c r="I966" s="99">
        <v>44561</v>
      </c>
      <c r="J966" s="11"/>
      <c r="K966" s="11"/>
    </row>
    <row r="967" spans="1:11" x14ac:dyDescent="0.2">
      <c r="A967" s="79" t="s">
        <v>453</v>
      </c>
      <c r="B967" s="11">
        <v>501</v>
      </c>
      <c r="C967" s="11">
        <v>50107</v>
      </c>
      <c r="D967" s="79" t="s">
        <v>2077</v>
      </c>
      <c r="E967" s="79" t="s">
        <v>3645</v>
      </c>
      <c r="F967" s="79" t="s">
        <v>2643</v>
      </c>
      <c r="G967" s="11" t="str">
        <f t="shared" si="15"/>
        <v>19101-Từ đầu đến cuối</v>
      </c>
      <c r="H967" s="99"/>
      <c r="I967" s="99">
        <v>44561</v>
      </c>
      <c r="J967" s="11"/>
      <c r="K967" s="11"/>
    </row>
    <row r="968" spans="1:11" x14ac:dyDescent="0.2">
      <c r="A968" s="79" t="s">
        <v>453</v>
      </c>
      <c r="B968" s="11">
        <v>501</v>
      </c>
      <c r="C968" s="11">
        <v>50107</v>
      </c>
      <c r="D968" s="79" t="s">
        <v>2078</v>
      </c>
      <c r="E968" s="79" t="s">
        <v>3646</v>
      </c>
      <c r="F968" s="79" t="s">
        <v>2643</v>
      </c>
      <c r="G968" s="11" t="str">
        <f t="shared" si="15"/>
        <v>19201-Từ đầu đến cuối</v>
      </c>
      <c r="H968" s="99"/>
      <c r="I968" s="99">
        <v>44561</v>
      </c>
      <c r="J968" s="11"/>
      <c r="K968" s="11"/>
    </row>
    <row r="969" spans="1:11" x14ac:dyDescent="0.2">
      <c r="A969" s="79" t="s">
        <v>453</v>
      </c>
      <c r="B969" s="11">
        <v>501</v>
      </c>
      <c r="C969" s="11">
        <v>50107</v>
      </c>
      <c r="D969" s="79" t="s">
        <v>2079</v>
      </c>
      <c r="E969" s="79" t="s">
        <v>3647</v>
      </c>
      <c r="F969" s="79" t="s">
        <v>2643</v>
      </c>
      <c r="G969" s="11" t="str">
        <f t="shared" si="15"/>
        <v>19301-Từ đầu đến cuối</v>
      </c>
      <c r="H969" s="99"/>
      <c r="I969" s="99">
        <v>44561</v>
      </c>
      <c r="J969" s="11"/>
      <c r="K969" s="11"/>
    </row>
    <row r="970" spans="1:11" x14ac:dyDescent="0.2">
      <c r="A970" s="79" t="s">
        <v>453</v>
      </c>
      <c r="B970" s="11">
        <v>501</v>
      </c>
      <c r="C970" s="11">
        <v>50107</v>
      </c>
      <c r="D970" s="79" t="s">
        <v>2080</v>
      </c>
      <c r="E970" s="79" t="s">
        <v>3648</v>
      </c>
      <c r="F970" s="79" t="s">
        <v>2643</v>
      </c>
      <c r="G970" s="11" t="str">
        <f t="shared" si="15"/>
        <v>19401-Từ đầu đến cuối</v>
      </c>
      <c r="H970" s="99"/>
      <c r="I970" s="99">
        <v>44561</v>
      </c>
      <c r="J970" s="11"/>
      <c r="K970" s="11"/>
    </row>
    <row r="971" spans="1:11" x14ac:dyDescent="0.2">
      <c r="A971" s="79" t="s">
        <v>453</v>
      </c>
      <c r="B971" s="11">
        <v>501</v>
      </c>
      <c r="C971" s="11">
        <v>50107</v>
      </c>
      <c r="D971" s="79" t="s">
        <v>2081</v>
      </c>
      <c r="E971" s="79" t="s">
        <v>3649</v>
      </c>
      <c r="F971" s="79" t="s">
        <v>2643</v>
      </c>
      <c r="G971" s="11" t="str">
        <f t="shared" si="15"/>
        <v>19501-Từ đầu đến cuối</v>
      </c>
      <c r="H971" s="99"/>
      <c r="I971" s="99">
        <v>44561</v>
      </c>
      <c r="J971" s="11"/>
      <c r="K971" s="11"/>
    </row>
    <row r="972" spans="1:11" x14ac:dyDescent="0.2">
      <c r="A972" s="79" t="s">
        <v>453</v>
      </c>
      <c r="B972" s="11">
        <v>501</v>
      </c>
      <c r="C972" s="11">
        <v>50107</v>
      </c>
      <c r="D972" s="79" t="s">
        <v>2082</v>
      </c>
      <c r="E972" s="79" t="s">
        <v>3650</v>
      </c>
      <c r="F972" s="79" t="s">
        <v>2643</v>
      </c>
      <c r="G972" s="11" t="str">
        <f t="shared" si="15"/>
        <v>19601-Từ đầu đến cuối</v>
      </c>
      <c r="H972" s="99"/>
      <c r="I972" s="99">
        <v>44561</v>
      </c>
      <c r="J972" s="11"/>
      <c r="K972" s="11"/>
    </row>
    <row r="973" spans="1:11" x14ac:dyDescent="0.2">
      <c r="A973" s="79" t="s">
        <v>453</v>
      </c>
      <c r="B973" s="11">
        <v>501</v>
      </c>
      <c r="C973" s="11">
        <v>50107</v>
      </c>
      <c r="D973" s="79" t="s">
        <v>2083</v>
      </c>
      <c r="E973" s="79" t="s">
        <v>3651</v>
      </c>
      <c r="F973" s="79" t="s">
        <v>2643</v>
      </c>
      <c r="G973" s="11" t="str">
        <f t="shared" si="15"/>
        <v>19701-Từ đầu đến cuối</v>
      </c>
      <c r="H973" s="99"/>
      <c r="I973" s="99">
        <v>44561</v>
      </c>
      <c r="J973" s="11"/>
      <c r="K973" s="11"/>
    </row>
    <row r="974" spans="1:11" x14ac:dyDescent="0.2">
      <c r="A974" s="79" t="s">
        <v>453</v>
      </c>
      <c r="B974" s="11">
        <v>501</v>
      </c>
      <c r="C974" s="11">
        <v>50107</v>
      </c>
      <c r="D974" s="79" t="s">
        <v>2084</v>
      </c>
      <c r="E974" s="79" t="s">
        <v>3652</v>
      </c>
      <c r="F974" s="79" t="s">
        <v>2643</v>
      </c>
      <c r="G974" s="11" t="str">
        <f t="shared" si="15"/>
        <v>19801-Từ đầu đến cuối</v>
      </c>
      <c r="H974" s="99"/>
      <c r="I974" s="99">
        <v>44561</v>
      </c>
      <c r="J974" s="11"/>
      <c r="K974" s="11"/>
    </row>
    <row r="975" spans="1:11" x14ac:dyDescent="0.2">
      <c r="A975" s="79" t="s">
        <v>453</v>
      </c>
      <c r="B975" s="11">
        <v>501</v>
      </c>
      <c r="C975" s="11">
        <v>50107</v>
      </c>
      <c r="D975" s="79" t="s">
        <v>2085</v>
      </c>
      <c r="E975" s="79" t="s">
        <v>3653</v>
      </c>
      <c r="F975" s="79" t="s">
        <v>2643</v>
      </c>
      <c r="G975" s="11" t="str">
        <f t="shared" si="15"/>
        <v>19901-Từ đầu đến cuối</v>
      </c>
      <c r="H975" s="99"/>
      <c r="I975" s="99">
        <v>44561</v>
      </c>
      <c r="J975" s="11"/>
      <c r="K975" s="11"/>
    </row>
    <row r="976" spans="1:11" x14ac:dyDescent="0.2">
      <c r="A976" s="79" t="s">
        <v>453</v>
      </c>
      <c r="B976" s="11">
        <v>501</v>
      </c>
      <c r="C976" s="11">
        <v>50107</v>
      </c>
      <c r="D976" s="79" t="s">
        <v>2086</v>
      </c>
      <c r="E976" s="79" t="s">
        <v>3654</v>
      </c>
      <c r="F976" s="79" t="s">
        <v>2643</v>
      </c>
      <c r="G976" s="11" t="str">
        <f t="shared" si="15"/>
        <v>20001-Từ đầu đến cuối</v>
      </c>
      <c r="H976" s="99"/>
      <c r="I976" s="99">
        <v>44561</v>
      </c>
      <c r="J976" s="11"/>
      <c r="K976" s="11"/>
    </row>
    <row r="977" spans="1:11" x14ac:dyDescent="0.2">
      <c r="A977" s="79" t="s">
        <v>453</v>
      </c>
      <c r="B977" s="11">
        <v>501</v>
      </c>
      <c r="C977" s="11">
        <v>50107</v>
      </c>
      <c r="D977" s="79" t="s">
        <v>2087</v>
      </c>
      <c r="E977" s="79" t="s">
        <v>3655</v>
      </c>
      <c r="F977" s="79" t="s">
        <v>2643</v>
      </c>
      <c r="G977" s="11" t="str">
        <f t="shared" si="15"/>
        <v>20101-Từ đầu đến cuối</v>
      </c>
      <c r="H977" s="99"/>
      <c r="I977" s="99">
        <v>44561</v>
      </c>
      <c r="J977" s="11"/>
      <c r="K977" s="11"/>
    </row>
    <row r="978" spans="1:11" x14ac:dyDescent="0.2">
      <c r="A978" s="79" t="s">
        <v>453</v>
      </c>
      <c r="B978" s="11">
        <v>501</v>
      </c>
      <c r="C978" s="11">
        <v>50107</v>
      </c>
      <c r="D978" s="79" t="s">
        <v>2088</v>
      </c>
      <c r="E978" s="79" t="s">
        <v>3656</v>
      </c>
      <c r="F978" s="79" t="s">
        <v>2643</v>
      </c>
      <c r="G978" s="11" t="str">
        <f t="shared" si="15"/>
        <v>20201-Từ đầu đến cuối</v>
      </c>
      <c r="H978" s="99"/>
      <c r="I978" s="99">
        <v>44561</v>
      </c>
      <c r="J978" s="11"/>
      <c r="K978" s="11"/>
    </row>
    <row r="979" spans="1:11" x14ac:dyDescent="0.2">
      <c r="A979" s="79" t="s">
        <v>453</v>
      </c>
      <c r="B979" s="11">
        <v>501</v>
      </c>
      <c r="C979" s="11">
        <v>50107</v>
      </c>
      <c r="D979" s="79" t="s">
        <v>2089</v>
      </c>
      <c r="E979" s="79" t="s">
        <v>3657</v>
      </c>
      <c r="F979" s="79" t="s">
        <v>2643</v>
      </c>
      <c r="G979" s="11" t="str">
        <f t="shared" si="15"/>
        <v>20301-Từ đầu đến cuối</v>
      </c>
      <c r="H979" s="99"/>
      <c r="I979" s="99">
        <v>44561</v>
      </c>
      <c r="J979" s="11"/>
      <c r="K979" s="11"/>
    </row>
    <row r="980" spans="1:11" x14ac:dyDescent="0.2">
      <c r="A980" s="79" t="s">
        <v>453</v>
      </c>
      <c r="B980" s="11">
        <v>501</v>
      </c>
      <c r="C980" s="11">
        <v>50107</v>
      </c>
      <c r="D980" s="79" t="s">
        <v>2090</v>
      </c>
      <c r="E980" s="79" t="s">
        <v>3658</v>
      </c>
      <c r="F980" s="79" t="s">
        <v>2643</v>
      </c>
      <c r="G980" s="11" t="str">
        <f t="shared" si="15"/>
        <v>20401-Từ đầu đến cuối</v>
      </c>
      <c r="H980" s="99"/>
      <c r="I980" s="99">
        <v>44561</v>
      </c>
      <c r="J980" s="11"/>
      <c r="K980" s="11"/>
    </row>
    <row r="981" spans="1:11" x14ac:dyDescent="0.2">
      <c r="A981" s="79" t="s">
        <v>453</v>
      </c>
      <c r="B981" s="11">
        <v>501</v>
      </c>
      <c r="C981" s="11">
        <v>50107</v>
      </c>
      <c r="D981" s="79" t="s">
        <v>2091</v>
      </c>
      <c r="E981" s="79" t="s">
        <v>3659</v>
      </c>
      <c r="F981" s="79" t="s">
        <v>2643</v>
      </c>
      <c r="G981" s="11" t="str">
        <f t="shared" si="15"/>
        <v>20501-Từ đầu đến cuối</v>
      </c>
      <c r="H981" s="99"/>
      <c r="I981" s="99">
        <v>44561</v>
      </c>
      <c r="J981" s="11"/>
      <c r="K981" s="11"/>
    </row>
    <row r="982" spans="1:11" x14ac:dyDescent="0.2">
      <c r="A982" s="79" t="s">
        <v>453</v>
      </c>
      <c r="B982" s="11">
        <v>501</v>
      </c>
      <c r="C982" s="11">
        <v>50107</v>
      </c>
      <c r="D982" s="79" t="s">
        <v>2092</v>
      </c>
      <c r="E982" s="79" t="s">
        <v>3660</v>
      </c>
      <c r="F982" s="79" t="s">
        <v>2643</v>
      </c>
      <c r="G982" s="11" t="str">
        <f t="shared" si="15"/>
        <v>20601-Từ đầu đến cuối</v>
      </c>
      <c r="H982" s="99"/>
      <c r="I982" s="99">
        <v>44561</v>
      </c>
      <c r="J982" s="11"/>
      <c r="K982" s="11"/>
    </row>
    <row r="983" spans="1:11" x14ac:dyDescent="0.2">
      <c r="A983" s="79" t="s">
        <v>453</v>
      </c>
      <c r="B983" s="11">
        <v>501</v>
      </c>
      <c r="C983" s="11">
        <v>50107</v>
      </c>
      <c r="D983" s="79" t="s">
        <v>2093</v>
      </c>
      <c r="E983" s="79" t="s">
        <v>3661</v>
      </c>
      <c r="F983" s="79" t="s">
        <v>2643</v>
      </c>
      <c r="G983" s="11" t="str">
        <f t="shared" si="15"/>
        <v>20701-Từ đầu đến cuối</v>
      </c>
      <c r="H983" s="99"/>
      <c r="I983" s="99">
        <v>44561</v>
      </c>
      <c r="J983" s="11"/>
      <c r="K983" s="11"/>
    </row>
    <row r="984" spans="1:11" x14ac:dyDescent="0.2">
      <c r="A984" s="79" t="s">
        <v>453</v>
      </c>
      <c r="B984" s="11">
        <v>501</v>
      </c>
      <c r="C984" s="11">
        <v>50107</v>
      </c>
      <c r="D984" s="79" t="s">
        <v>2094</v>
      </c>
      <c r="E984" s="79" t="s">
        <v>3662</v>
      </c>
      <c r="F984" s="79" t="s">
        <v>2643</v>
      </c>
      <c r="G984" s="11" t="str">
        <f t="shared" si="15"/>
        <v>20801-Từ đầu đến cuối</v>
      </c>
      <c r="H984" s="99"/>
      <c r="I984" s="99">
        <v>44561</v>
      </c>
      <c r="J984" s="11"/>
      <c r="K984" s="11"/>
    </row>
    <row r="985" spans="1:11" x14ac:dyDescent="0.2">
      <c r="A985" s="79" t="s">
        <v>453</v>
      </c>
      <c r="B985" s="11">
        <v>501</v>
      </c>
      <c r="C985" s="11">
        <v>50107</v>
      </c>
      <c r="D985" s="79" t="s">
        <v>2095</v>
      </c>
      <c r="E985" s="79" t="s">
        <v>3663</v>
      </c>
      <c r="F985" s="79" t="s">
        <v>2643</v>
      </c>
      <c r="G985" s="11" t="str">
        <f t="shared" si="15"/>
        <v>20901-Từ đầu đến cuối</v>
      </c>
      <c r="H985" s="99"/>
      <c r="I985" s="99">
        <v>44561</v>
      </c>
      <c r="J985" s="11"/>
      <c r="K985" s="11"/>
    </row>
    <row r="986" spans="1:11" x14ac:dyDescent="0.2">
      <c r="A986" s="79" t="s">
        <v>453</v>
      </c>
      <c r="B986" s="11">
        <v>501</v>
      </c>
      <c r="C986" s="11">
        <v>50107</v>
      </c>
      <c r="D986" s="79" t="s">
        <v>2096</v>
      </c>
      <c r="E986" s="79" t="s">
        <v>3664</v>
      </c>
      <c r="F986" s="79" t="s">
        <v>2643</v>
      </c>
      <c r="G986" s="11" t="str">
        <f t="shared" si="15"/>
        <v>21001-Từ đầu đến cuối</v>
      </c>
      <c r="H986" s="99"/>
      <c r="I986" s="99">
        <v>44561</v>
      </c>
      <c r="J986" s="11"/>
      <c r="K986" s="11"/>
    </row>
    <row r="987" spans="1:11" x14ac:dyDescent="0.2">
      <c r="A987" s="79" t="s">
        <v>453</v>
      </c>
      <c r="B987" s="11">
        <v>501</v>
      </c>
      <c r="C987" s="11">
        <v>50107</v>
      </c>
      <c r="D987" s="79" t="s">
        <v>2097</v>
      </c>
      <c r="E987" s="79" t="s">
        <v>3665</v>
      </c>
      <c r="F987" s="79" t="s">
        <v>2643</v>
      </c>
      <c r="G987" s="11" t="str">
        <f t="shared" si="15"/>
        <v>21101-Từ đầu đến cuối</v>
      </c>
      <c r="H987" s="99"/>
      <c r="I987" s="99">
        <v>44561</v>
      </c>
      <c r="J987" s="11"/>
      <c r="K987" s="11"/>
    </row>
    <row r="988" spans="1:11" x14ac:dyDescent="0.2">
      <c r="A988" s="79" t="s">
        <v>453</v>
      </c>
      <c r="B988" s="11">
        <v>501</v>
      </c>
      <c r="C988" s="11">
        <v>50107</v>
      </c>
      <c r="D988" s="79" t="s">
        <v>2098</v>
      </c>
      <c r="E988" s="79" t="s">
        <v>3666</v>
      </c>
      <c r="F988" s="79" t="s">
        <v>2643</v>
      </c>
      <c r="G988" s="11" t="str">
        <f t="shared" si="15"/>
        <v>21201-Từ đầu đến cuối</v>
      </c>
      <c r="H988" s="99"/>
      <c r="I988" s="99">
        <v>44561</v>
      </c>
      <c r="J988" s="11"/>
      <c r="K988" s="11"/>
    </row>
    <row r="989" spans="1:11" x14ac:dyDescent="0.2">
      <c r="A989" s="79" t="s">
        <v>453</v>
      </c>
      <c r="B989" s="11">
        <v>501</v>
      </c>
      <c r="C989" s="11">
        <v>50107</v>
      </c>
      <c r="D989" s="79" t="s">
        <v>2099</v>
      </c>
      <c r="E989" s="79" t="s">
        <v>3667</v>
      </c>
      <c r="F989" s="79" t="s">
        <v>2643</v>
      </c>
      <c r="G989" s="11" t="str">
        <f t="shared" si="15"/>
        <v>21301-Từ đầu đến cuối</v>
      </c>
      <c r="H989" s="99"/>
      <c r="I989" s="99">
        <v>44561</v>
      </c>
      <c r="J989" s="11"/>
      <c r="K989" s="11"/>
    </row>
    <row r="990" spans="1:11" x14ac:dyDescent="0.2">
      <c r="A990" s="79" t="s">
        <v>453</v>
      </c>
      <c r="B990" s="11">
        <v>501</v>
      </c>
      <c r="C990" s="11">
        <v>50107</v>
      </c>
      <c r="D990" s="79" t="s">
        <v>2100</v>
      </c>
      <c r="E990" s="79" t="s">
        <v>3668</v>
      </c>
      <c r="F990" s="79" t="s">
        <v>2643</v>
      </c>
      <c r="G990" s="11" t="str">
        <f t="shared" si="15"/>
        <v>21401-Từ đầu đến cuối</v>
      </c>
      <c r="H990" s="99"/>
      <c r="I990" s="99">
        <v>44561</v>
      </c>
      <c r="J990" s="11"/>
      <c r="K990" s="11"/>
    </row>
    <row r="991" spans="1:11" x14ac:dyDescent="0.2">
      <c r="A991" s="79" t="s">
        <v>453</v>
      </c>
      <c r="B991" s="11">
        <v>501</v>
      </c>
      <c r="C991" s="11">
        <v>50107</v>
      </c>
      <c r="D991" s="79" t="s">
        <v>2101</v>
      </c>
      <c r="E991" s="79" t="s">
        <v>3669</v>
      </c>
      <c r="F991" s="79" t="s">
        <v>2643</v>
      </c>
      <c r="G991" s="11" t="str">
        <f t="shared" si="15"/>
        <v>21501-Từ đầu đến cuối</v>
      </c>
      <c r="H991" s="99"/>
      <c r="I991" s="99">
        <v>44561</v>
      </c>
      <c r="J991" s="11"/>
      <c r="K991" s="11"/>
    </row>
    <row r="992" spans="1:11" x14ac:dyDescent="0.2">
      <c r="A992" s="79" t="s">
        <v>453</v>
      </c>
      <c r="B992" s="11">
        <v>501</v>
      </c>
      <c r="C992" s="11">
        <v>50107</v>
      </c>
      <c r="D992" s="79" t="s">
        <v>2102</v>
      </c>
      <c r="E992" s="79" t="s">
        <v>3670</v>
      </c>
      <c r="F992" s="79" t="s">
        <v>2643</v>
      </c>
      <c r="G992" s="11" t="str">
        <f t="shared" si="15"/>
        <v>21601-Từ đầu đến cuối</v>
      </c>
      <c r="H992" s="99"/>
      <c r="I992" s="99">
        <v>44561</v>
      </c>
      <c r="J992" s="11"/>
      <c r="K992" s="11"/>
    </row>
    <row r="993" spans="1:11" x14ac:dyDescent="0.2">
      <c r="A993" s="79" t="s">
        <v>453</v>
      </c>
      <c r="B993" s="11">
        <v>501</v>
      </c>
      <c r="C993" s="11">
        <v>50107</v>
      </c>
      <c r="D993" s="79" t="s">
        <v>2103</v>
      </c>
      <c r="E993" s="79" t="s">
        <v>3671</v>
      </c>
      <c r="F993" s="79" t="s">
        <v>2643</v>
      </c>
      <c r="G993" s="11" t="str">
        <f t="shared" si="15"/>
        <v>21701-Từ đầu đến cuối</v>
      </c>
      <c r="H993" s="99"/>
      <c r="I993" s="99">
        <v>44561</v>
      </c>
      <c r="J993" s="11"/>
      <c r="K993" s="11"/>
    </row>
    <row r="994" spans="1:11" x14ac:dyDescent="0.2">
      <c r="A994" s="79" t="s">
        <v>453</v>
      </c>
      <c r="B994" s="11">
        <v>501</v>
      </c>
      <c r="C994" s="11">
        <v>50107</v>
      </c>
      <c r="D994" s="79" t="s">
        <v>2104</v>
      </c>
      <c r="E994" s="79" t="s">
        <v>3672</v>
      </c>
      <c r="F994" s="79" t="s">
        <v>2643</v>
      </c>
      <c r="G994" s="11" t="str">
        <f t="shared" si="15"/>
        <v>21801-Từ đầu đến cuối</v>
      </c>
      <c r="H994" s="99"/>
      <c r="I994" s="99">
        <v>44561</v>
      </c>
      <c r="J994" s="11"/>
      <c r="K994" s="11"/>
    </row>
    <row r="995" spans="1:11" x14ac:dyDescent="0.2">
      <c r="A995" s="79" t="s">
        <v>453</v>
      </c>
      <c r="B995" s="11">
        <v>501</v>
      </c>
      <c r="C995" s="11">
        <v>50107</v>
      </c>
      <c r="D995" s="79" t="s">
        <v>2105</v>
      </c>
      <c r="E995" s="79" t="s">
        <v>3673</v>
      </c>
      <c r="F995" s="79" t="s">
        <v>2643</v>
      </c>
      <c r="G995" s="11" t="str">
        <f t="shared" si="15"/>
        <v>21901-Từ đầu đến cuối</v>
      </c>
      <c r="H995" s="99"/>
      <c r="I995" s="99">
        <v>44561</v>
      </c>
      <c r="J995" s="11"/>
      <c r="K995" s="11"/>
    </row>
    <row r="996" spans="1:11" x14ac:dyDescent="0.2">
      <c r="A996" s="79" t="s">
        <v>453</v>
      </c>
      <c r="B996" s="11">
        <v>501</v>
      </c>
      <c r="C996" s="11">
        <v>50107</v>
      </c>
      <c r="D996" s="79" t="s">
        <v>2106</v>
      </c>
      <c r="E996" s="79" t="s">
        <v>3674</v>
      </c>
      <c r="F996" s="79" t="s">
        <v>2643</v>
      </c>
      <c r="G996" s="11" t="str">
        <f t="shared" si="15"/>
        <v>22001-Từ đầu đến cuối</v>
      </c>
      <c r="H996" s="99"/>
      <c r="I996" s="99">
        <v>44561</v>
      </c>
      <c r="J996" s="11"/>
      <c r="K996" s="11"/>
    </row>
    <row r="997" spans="1:11" x14ac:dyDescent="0.2">
      <c r="A997" s="79" t="s">
        <v>453</v>
      </c>
      <c r="B997" s="11">
        <v>501</v>
      </c>
      <c r="C997" s="11">
        <v>50107</v>
      </c>
      <c r="D997" s="79" t="s">
        <v>2107</v>
      </c>
      <c r="E997" s="79" t="s">
        <v>3675</v>
      </c>
      <c r="F997" s="79" t="s">
        <v>2643</v>
      </c>
      <c r="G997" s="11" t="str">
        <f t="shared" si="15"/>
        <v>22101-Từ đầu đến cuối</v>
      </c>
      <c r="H997" s="99"/>
      <c r="I997" s="99">
        <v>44561</v>
      </c>
      <c r="J997" s="11"/>
      <c r="K997" s="11"/>
    </row>
    <row r="998" spans="1:11" x14ac:dyDescent="0.2">
      <c r="A998" s="79" t="s">
        <v>453</v>
      </c>
      <c r="B998" s="11">
        <v>501</v>
      </c>
      <c r="C998" s="11">
        <v>50107</v>
      </c>
      <c r="D998" s="79" t="s">
        <v>2108</v>
      </c>
      <c r="E998" s="79" t="s">
        <v>3676</v>
      </c>
      <c r="F998" s="79" t="s">
        <v>2643</v>
      </c>
      <c r="G998" s="11" t="str">
        <f t="shared" si="15"/>
        <v>22201-Từ đầu đến cuối</v>
      </c>
      <c r="H998" s="99"/>
      <c r="I998" s="99">
        <v>44561</v>
      </c>
      <c r="J998" s="11"/>
      <c r="K998" s="11"/>
    </row>
    <row r="999" spans="1:11" x14ac:dyDescent="0.2">
      <c r="A999" s="79" t="s">
        <v>453</v>
      </c>
      <c r="B999" s="11">
        <v>501</v>
      </c>
      <c r="C999" s="11">
        <v>50107</v>
      </c>
      <c r="D999" s="79" t="s">
        <v>2109</v>
      </c>
      <c r="E999" s="79" t="s">
        <v>3677</v>
      </c>
      <c r="F999" s="79" t="s">
        <v>2643</v>
      </c>
      <c r="G999" s="11" t="str">
        <f t="shared" si="15"/>
        <v>22301-Từ đầu đến cuối</v>
      </c>
      <c r="H999" s="99"/>
      <c r="I999" s="99">
        <v>44561</v>
      </c>
      <c r="J999" s="11"/>
      <c r="K999" s="11"/>
    </row>
    <row r="1000" spans="1:11" x14ac:dyDescent="0.2">
      <c r="A1000" s="79" t="s">
        <v>453</v>
      </c>
      <c r="B1000" s="11">
        <v>501</v>
      </c>
      <c r="C1000" s="11">
        <v>50107</v>
      </c>
      <c r="D1000" s="79" t="s">
        <v>2110</v>
      </c>
      <c r="E1000" s="79" t="s">
        <v>3678</v>
      </c>
      <c r="F1000" s="79" t="s">
        <v>2643</v>
      </c>
      <c r="G1000" s="11" t="str">
        <f t="shared" si="15"/>
        <v>22401-Từ đầu đến cuối</v>
      </c>
      <c r="H1000" s="99"/>
      <c r="I1000" s="99">
        <v>44561</v>
      </c>
      <c r="J1000" s="11"/>
      <c r="K1000" s="11"/>
    </row>
    <row r="1001" spans="1:11" x14ac:dyDescent="0.2">
      <c r="A1001" s="79" t="s">
        <v>453</v>
      </c>
      <c r="B1001" s="11">
        <v>501</v>
      </c>
      <c r="C1001" s="11">
        <v>50107</v>
      </c>
      <c r="D1001" s="79" t="s">
        <v>2111</v>
      </c>
      <c r="E1001" s="79" t="s">
        <v>3679</v>
      </c>
      <c r="F1001" s="79" t="s">
        <v>2643</v>
      </c>
      <c r="G1001" s="11" t="str">
        <f t="shared" si="15"/>
        <v>22501-Từ đầu đến cuối</v>
      </c>
      <c r="H1001" s="99"/>
      <c r="I1001" s="99">
        <v>44561</v>
      </c>
      <c r="J1001" s="11"/>
      <c r="K1001" s="11"/>
    </row>
    <row r="1002" spans="1:11" x14ac:dyDescent="0.2">
      <c r="A1002" s="79" t="s">
        <v>453</v>
      </c>
      <c r="B1002" s="11">
        <v>501</v>
      </c>
      <c r="C1002" s="11">
        <v>50107</v>
      </c>
      <c r="D1002" s="79" t="s">
        <v>2112</v>
      </c>
      <c r="E1002" s="79" t="s">
        <v>3680</v>
      </c>
      <c r="F1002" s="79" t="s">
        <v>2643</v>
      </c>
      <c r="G1002" s="11" t="str">
        <f t="shared" si="15"/>
        <v>22601-Từ đầu đến cuối</v>
      </c>
      <c r="H1002" s="99"/>
      <c r="I1002" s="99">
        <v>44561</v>
      </c>
      <c r="J1002" s="11"/>
      <c r="K1002" s="11"/>
    </row>
    <row r="1003" spans="1:11" x14ac:dyDescent="0.2">
      <c r="A1003" s="79" t="s">
        <v>453</v>
      </c>
      <c r="B1003" s="11">
        <v>501</v>
      </c>
      <c r="C1003" s="11">
        <v>50107</v>
      </c>
      <c r="D1003" s="79" t="s">
        <v>2113</v>
      </c>
      <c r="E1003" s="79" t="s">
        <v>3681</v>
      </c>
      <c r="F1003" s="79" t="s">
        <v>2643</v>
      </c>
      <c r="G1003" s="11" t="str">
        <f t="shared" si="15"/>
        <v>22701-Từ đầu đến cuối</v>
      </c>
      <c r="H1003" s="99"/>
      <c r="I1003" s="99">
        <v>44561</v>
      </c>
      <c r="J1003" s="11"/>
      <c r="K1003" s="11"/>
    </row>
    <row r="1004" spans="1:11" x14ac:dyDescent="0.2">
      <c r="A1004" s="79" t="s">
        <v>453</v>
      </c>
      <c r="B1004" s="11">
        <v>501</v>
      </c>
      <c r="C1004" s="11">
        <v>50107</v>
      </c>
      <c r="D1004" s="79" t="s">
        <v>2114</v>
      </c>
      <c r="E1004" s="79" t="s">
        <v>3682</v>
      </c>
      <c r="F1004" s="79" t="s">
        <v>2643</v>
      </c>
      <c r="G1004" s="11" t="str">
        <f t="shared" si="15"/>
        <v>22801-Từ đầu đến cuối</v>
      </c>
      <c r="H1004" s="99"/>
      <c r="I1004" s="99">
        <v>44561</v>
      </c>
      <c r="J1004" s="11"/>
      <c r="K1004" s="11"/>
    </row>
    <row r="1005" spans="1:11" x14ac:dyDescent="0.2">
      <c r="A1005" s="79" t="s">
        <v>453</v>
      </c>
      <c r="B1005" s="11">
        <v>501</v>
      </c>
      <c r="C1005" s="11">
        <v>50107</v>
      </c>
      <c r="D1005" s="79" t="s">
        <v>2115</v>
      </c>
      <c r="E1005" s="79" t="s">
        <v>3683</v>
      </c>
      <c r="F1005" s="79" t="s">
        <v>2643</v>
      </c>
      <c r="G1005" s="11" t="str">
        <f t="shared" si="15"/>
        <v>22901-Từ đầu đến cuối</v>
      </c>
      <c r="H1005" s="99"/>
      <c r="I1005" s="99">
        <v>44561</v>
      </c>
      <c r="J1005" s="11"/>
      <c r="K1005" s="11"/>
    </row>
    <row r="1006" spans="1:11" x14ac:dyDescent="0.2">
      <c r="A1006" s="79" t="s">
        <v>453</v>
      </c>
      <c r="B1006" s="11">
        <v>501</v>
      </c>
      <c r="C1006" s="11">
        <v>50107</v>
      </c>
      <c r="D1006" s="79" t="s">
        <v>2116</v>
      </c>
      <c r="E1006" s="79" t="s">
        <v>3684</v>
      </c>
      <c r="F1006" s="79" t="s">
        <v>2643</v>
      </c>
      <c r="G1006" s="11" t="str">
        <f t="shared" si="15"/>
        <v>23001-Từ đầu đến cuối</v>
      </c>
      <c r="H1006" s="99"/>
      <c r="I1006" s="99">
        <v>44561</v>
      </c>
      <c r="J1006" s="11"/>
      <c r="K1006" s="11"/>
    </row>
    <row r="1007" spans="1:11" x14ac:dyDescent="0.2">
      <c r="A1007" s="79" t="s">
        <v>453</v>
      </c>
      <c r="B1007" s="11">
        <v>501</v>
      </c>
      <c r="C1007" s="11">
        <v>50107</v>
      </c>
      <c r="D1007" s="79" t="s">
        <v>2117</v>
      </c>
      <c r="E1007" s="79" t="s">
        <v>3685</v>
      </c>
      <c r="F1007" s="79" t="s">
        <v>2643</v>
      </c>
      <c r="G1007" s="11" t="str">
        <f t="shared" si="15"/>
        <v>23101-Từ đầu đến cuối</v>
      </c>
      <c r="H1007" s="99"/>
      <c r="I1007" s="99">
        <v>44561</v>
      </c>
      <c r="J1007" s="11"/>
      <c r="K1007" s="11"/>
    </row>
    <row r="1008" spans="1:11" x14ac:dyDescent="0.2">
      <c r="A1008" s="79" t="s">
        <v>453</v>
      </c>
      <c r="B1008" s="11">
        <v>501</v>
      </c>
      <c r="C1008" s="11">
        <v>50107</v>
      </c>
      <c r="D1008" s="79" t="s">
        <v>2118</v>
      </c>
      <c r="E1008" s="79" t="s">
        <v>3686</v>
      </c>
      <c r="F1008" s="79" t="s">
        <v>2643</v>
      </c>
      <c r="G1008" s="11" t="str">
        <f t="shared" si="15"/>
        <v>23201-Từ đầu đến cuối</v>
      </c>
      <c r="H1008" s="99"/>
      <c r="I1008" s="99">
        <v>44561</v>
      </c>
      <c r="J1008" s="11"/>
      <c r="K1008" s="11"/>
    </row>
    <row r="1009" spans="1:11" x14ac:dyDescent="0.2">
      <c r="A1009" s="79" t="s">
        <v>453</v>
      </c>
      <c r="B1009" s="11">
        <v>501</v>
      </c>
      <c r="C1009" s="11">
        <v>50107</v>
      </c>
      <c r="D1009" s="79" t="s">
        <v>2119</v>
      </c>
      <c r="E1009" s="79" t="s">
        <v>3687</v>
      </c>
      <c r="F1009" s="79" t="s">
        <v>2643</v>
      </c>
      <c r="G1009" s="11" t="str">
        <f t="shared" si="15"/>
        <v>23301-Từ đầu đến cuối</v>
      </c>
      <c r="H1009" s="99"/>
      <c r="I1009" s="99">
        <v>44561</v>
      </c>
      <c r="J1009" s="11"/>
      <c r="K1009" s="11"/>
    </row>
    <row r="1010" spans="1:11" x14ac:dyDescent="0.2">
      <c r="A1010" s="79" t="s">
        <v>453</v>
      </c>
      <c r="B1010" s="11">
        <v>501</v>
      </c>
      <c r="C1010" s="11">
        <v>50107</v>
      </c>
      <c r="D1010" s="79" t="s">
        <v>2120</v>
      </c>
      <c r="E1010" s="79" t="s">
        <v>3688</v>
      </c>
      <c r="F1010" s="79" t="s">
        <v>2643</v>
      </c>
      <c r="G1010" s="11" t="str">
        <f t="shared" si="15"/>
        <v>23401-Từ đầu đến cuối</v>
      </c>
      <c r="H1010" s="99"/>
      <c r="I1010" s="99">
        <v>44561</v>
      </c>
      <c r="J1010" s="11"/>
      <c r="K1010" s="11"/>
    </row>
    <row r="1011" spans="1:11" x14ac:dyDescent="0.2">
      <c r="A1011" s="79" t="s">
        <v>453</v>
      </c>
      <c r="B1011" s="11">
        <v>501</v>
      </c>
      <c r="C1011" s="11">
        <v>50107</v>
      </c>
      <c r="D1011" s="79" t="s">
        <v>2121</v>
      </c>
      <c r="E1011" s="79" t="s">
        <v>3689</v>
      </c>
      <c r="F1011" s="79" t="s">
        <v>2643</v>
      </c>
      <c r="G1011" s="11" t="str">
        <f t="shared" si="15"/>
        <v>23501-Từ đầu đến cuối</v>
      </c>
      <c r="H1011" s="99"/>
      <c r="I1011" s="99">
        <v>44561</v>
      </c>
      <c r="J1011" s="11"/>
      <c r="K1011" s="11"/>
    </row>
    <row r="1012" spans="1:11" x14ac:dyDescent="0.2">
      <c r="A1012" s="79" t="s">
        <v>453</v>
      </c>
      <c r="B1012" s="11">
        <v>501</v>
      </c>
      <c r="C1012" s="11">
        <v>50107</v>
      </c>
      <c r="D1012" s="79" t="s">
        <v>2122</v>
      </c>
      <c r="E1012" s="79" t="s">
        <v>3690</v>
      </c>
      <c r="F1012" s="79" t="s">
        <v>2643</v>
      </c>
      <c r="G1012" s="11" t="str">
        <f t="shared" si="15"/>
        <v>23601-Từ đầu đến cuối</v>
      </c>
      <c r="H1012" s="99"/>
      <c r="I1012" s="99">
        <v>44561</v>
      </c>
      <c r="J1012" s="11"/>
      <c r="K1012" s="11"/>
    </row>
    <row r="1013" spans="1:11" x14ac:dyDescent="0.2">
      <c r="A1013" s="79" t="s">
        <v>453</v>
      </c>
      <c r="B1013" s="11">
        <v>501</v>
      </c>
      <c r="C1013" s="11">
        <v>50107</v>
      </c>
      <c r="D1013" s="79" t="s">
        <v>2123</v>
      </c>
      <c r="E1013" s="79" t="s">
        <v>3691</v>
      </c>
      <c r="F1013" s="79" t="s">
        <v>2643</v>
      </c>
      <c r="G1013" s="11" t="str">
        <f t="shared" si="15"/>
        <v>23701-Từ đầu đến cuối</v>
      </c>
      <c r="H1013" s="99"/>
      <c r="I1013" s="99">
        <v>44561</v>
      </c>
      <c r="J1013" s="11"/>
      <c r="K1013" s="11"/>
    </row>
    <row r="1014" spans="1:11" x14ac:dyDescent="0.2">
      <c r="A1014" s="79" t="s">
        <v>453</v>
      </c>
      <c r="B1014" s="11">
        <v>501</v>
      </c>
      <c r="C1014" s="11">
        <v>50107</v>
      </c>
      <c r="D1014" s="79" t="s">
        <v>2124</v>
      </c>
      <c r="E1014" s="79" t="s">
        <v>3692</v>
      </c>
      <c r="F1014" s="79" t="s">
        <v>2643</v>
      </c>
      <c r="G1014" s="11" t="str">
        <f t="shared" si="15"/>
        <v>23801-Từ đầu đến cuối</v>
      </c>
      <c r="H1014" s="99"/>
      <c r="I1014" s="99">
        <v>44561</v>
      </c>
      <c r="J1014" s="11"/>
      <c r="K1014" s="11"/>
    </row>
    <row r="1015" spans="1:11" x14ac:dyDescent="0.2">
      <c r="A1015" s="79" t="s">
        <v>453</v>
      </c>
      <c r="B1015" s="11">
        <v>501</v>
      </c>
      <c r="C1015" s="11">
        <v>50107</v>
      </c>
      <c r="D1015" s="79" t="s">
        <v>2125</v>
      </c>
      <c r="E1015" s="79" t="s">
        <v>3693</v>
      </c>
      <c r="F1015" s="79" t="s">
        <v>2643</v>
      </c>
      <c r="G1015" s="11" t="str">
        <f t="shared" si="15"/>
        <v>23901-Từ đầu đến cuối</v>
      </c>
      <c r="H1015" s="99"/>
      <c r="I1015" s="99">
        <v>44561</v>
      </c>
      <c r="J1015" s="11"/>
      <c r="K1015" s="11"/>
    </row>
    <row r="1016" spans="1:11" x14ac:dyDescent="0.2">
      <c r="A1016" s="79" t="s">
        <v>453</v>
      </c>
      <c r="B1016" s="11">
        <v>501</v>
      </c>
      <c r="C1016" s="11">
        <v>50107</v>
      </c>
      <c r="D1016" s="79" t="s">
        <v>2126</v>
      </c>
      <c r="E1016" s="79" t="s">
        <v>3694</v>
      </c>
      <c r="F1016" s="79" t="s">
        <v>2643</v>
      </c>
      <c r="G1016" s="11" t="str">
        <f t="shared" si="15"/>
        <v>24001-Từ đầu đến cuối</v>
      </c>
      <c r="H1016" s="99"/>
      <c r="I1016" s="99">
        <v>44561</v>
      </c>
      <c r="J1016" s="11"/>
      <c r="K1016" s="11"/>
    </row>
    <row r="1017" spans="1:11" x14ac:dyDescent="0.2">
      <c r="A1017" s="79" t="s">
        <v>453</v>
      </c>
      <c r="B1017" s="11">
        <v>501</v>
      </c>
      <c r="C1017" s="11">
        <v>50107</v>
      </c>
      <c r="D1017" s="79" t="s">
        <v>2127</v>
      </c>
      <c r="E1017" s="79" t="s">
        <v>3695</v>
      </c>
      <c r="F1017" s="79" t="s">
        <v>2643</v>
      </c>
      <c r="G1017" s="11" t="str">
        <f t="shared" si="15"/>
        <v>24101-Từ đầu đến cuối</v>
      </c>
      <c r="H1017" s="99"/>
      <c r="I1017" s="99">
        <v>44561</v>
      </c>
      <c r="J1017" s="11"/>
      <c r="K1017" s="11"/>
    </row>
    <row r="1018" spans="1:11" x14ac:dyDescent="0.2">
      <c r="A1018" s="79" t="s">
        <v>453</v>
      </c>
      <c r="B1018" s="11">
        <v>501</v>
      </c>
      <c r="C1018" s="11">
        <v>50107</v>
      </c>
      <c r="D1018" s="79" t="s">
        <v>2128</v>
      </c>
      <c r="E1018" s="79" t="s">
        <v>3696</v>
      </c>
      <c r="F1018" s="79" t="s">
        <v>2643</v>
      </c>
      <c r="G1018" s="11" t="str">
        <f t="shared" si="15"/>
        <v>24201-Từ đầu đến cuối</v>
      </c>
      <c r="H1018" s="99"/>
      <c r="I1018" s="99">
        <v>44561</v>
      </c>
      <c r="J1018" s="11"/>
      <c r="K1018" s="11"/>
    </row>
    <row r="1019" spans="1:11" x14ac:dyDescent="0.2">
      <c r="A1019" s="79" t="s">
        <v>453</v>
      </c>
      <c r="B1019" s="11">
        <v>501</v>
      </c>
      <c r="C1019" s="11">
        <v>50107</v>
      </c>
      <c r="D1019" s="79" t="s">
        <v>2129</v>
      </c>
      <c r="E1019" s="79" t="s">
        <v>3697</v>
      </c>
      <c r="F1019" s="79" t="s">
        <v>2643</v>
      </c>
      <c r="G1019" s="11" t="str">
        <f t="shared" si="15"/>
        <v>24301-Từ đầu đến cuối</v>
      </c>
      <c r="H1019" s="99"/>
      <c r="I1019" s="99">
        <v>44561</v>
      </c>
      <c r="J1019" s="11"/>
      <c r="K1019" s="11"/>
    </row>
    <row r="1020" spans="1:11" x14ac:dyDescent="0.2">
      <c r="A1020" s="79" t="s">
        <v>453</v>
      </c>
      <c r="B1020" s="11">
        <v>501</v>
      </c>
      <c r="C1020" s="11">
        <v>50107</v>
      </c>
      <c r="D1020" s="79" t="s">
        <v>2130</v>
      </c>
      <c r="E1020" s="79" t="s">
        <v>3698</v>
      </c>
      <c r="F1020" s="79" t="s">
        <v>2847</v>
      </c>
      <c r="G1020" s="11" t="str">
        <f t="shared" si="15"/>
        <v>24401-Đoạn từ Võ Nguyên Giáp đến Lê Quang Đạo</v>
      </c>
      <c r="H1020" s="99"/>
      <c r="I1020" s="99">
        <v>44561</v>
      </c>
      <c r="J1020" s="11"/>
      <c r="K1020" s="11"/>
    </row>
    <row r="1021" spans="1:11" x14ac:dyDescent="0.2">
      <c r="A1021" s="79" t="s">
        <v>453</v>
      </c>
      <c r="B1021" s="11">
        <v>501</v>
      </c>
      <c r="C1021" s="11">
        <v>50107</v>
      </c>
      <c r="D1021" s="79" t="s">
        <v>2130</v>
      </c>
      <c r="E1021" s="79" t="s">
        <v>3699</v>
      </c>
      <c r="F1021" s="79" t="s">
        <v>2849</v>
      </c>
      <c r="G1021" s="11" t="str">
        <f t="shared" si="15"/>
        <v>24402-Đoạn từ An Thượng 17 đến Ngũ Hành Sơn</v>
      </c>
      <c r="H1021" s="99"/>
      <c r="I1021" s="99">
        <v>44561</v>
      </c>
      <c r="J1021" s="11"/>
      <c r="K1021" s="11"/>
    </row>
    <row r="1022" spans="1:11" x14ac:dyDescent="0.2">
      <c r="A1022" s="79" t="s">
        <v>453</v>
      </c>
      <c r="B1022" s="11">
        <v>501</v>
      </c>
      <c r="C1022" s="11">
        <v>50107</v>
      </c>
      <c r="D1022" s="79" t="s">
        <v>2131</v>
      </c>
      <c r="E1022" s="79" t="s">
        <v>3700</v>
      </c>
      <c r="F1022" s="79" t="s">
        <v>2643</v>
      </c>
      <c r="G1022" s="11" t="str">
        <f t="shared" si="15"/>
        <v>24501-Từ đầu đến cuối</v>
      </c>
      <c r="H1022" s="99"/>
      <c r="I1022" s="99">
        <v>44561</v>
      </c>
      <c r="J1022" s="11"/>
      <c r="K1022" s="11"/>
    </row>
    <row r="1023" spans="1:11" x14ac:dyDescent="0.2">
      <c r="A1023" s="79" t="s">
        <v>453</v>
      </c>
      <c r="B1023" s="11">
        <v>501</v>
      </c>
      <c r="C1023" s="11">
        <v>50107</v>
      </c>
      <c r="D1023" s="79" t="s">
        <v>2132</v>
      </c>
      <c r="E1023" s="79" t="s">
        <v>3701</v>
      </c>
      <c r="F1023" s="79" t="s">
        <v>2643</v>
      </c>
      <c r="G1023" s="11" t="str">
        <f t="shared" si="15"/>
        <v>24601-Từ đầu đến cuối</v>
      </c>
      <c r="H1023" s="99"/>
      <c r="I1023" s="99">
        <v>44561</v>
      </c>
      <c r="J1023" s="11"/>
      <c r="K1023" s="11"/>
    </row>
    <row r="1024" spans="1:11" x14ac:dyDescent="0.2">
      <c r="A1024" s="79" t="s">
        <v>453</v>
      </c>
      <c r="B1024" s="11">
        <v>501</v>
      </c>
      <c r="C1024" s="11">
        <v>50107</v>
      </c>
      <c r="D1024" s="79" t="s">
        <v>2133</v>
      </c>
      <c r="E1024" s="79" t="s">
        <v>3702</v>
      </c>
      <c r="F1024" s="79" t="s">
        <v>2643</v>
      </c>
      <c r="G1024" s="11" t="str">
        <f t="shared" si="15"/>
        <v>24701-Từ đầu đến cuối</v>
      </c>
      <c r="H1024" s="99"/>
      <c r="I1024" s="99">
        <v>44561</v>
      </c>
      <c r="J1024" s="11"/>
      <c r="K1024" s="11"/>
    </row>
    <row r="1025" spans="1:11" x14ac:dyDescent="0.2">
      <c r="A1025" s="79" t="s">
        <v>453</v>
      </c>
      <c r="B1025" s="11">
        <v>501</v>
      </c>
      <c r="C1025" s="11">
        <v>50107</v>
      </c>
      <c r="D1025" s="79" t="s">
        <v>2134</v>
      </c>
      <c r="E1025" s="79" t="s">
        <v>3703</v>
      </c>
      <c r="F1025" s="79" t="s">
        <v>2643</v>
      </c>
      <c r="G1025" s="11" t="str">
        <f t="shared" si="15"/>
        <v>24801-Từ đầu đến cuối</v>
      </c>
      <c r="H1025" s="99"/>
      <c r="I1025" s="99">
        <v>44561</v>
      </c>
      <c r="J1025" s="11"/>
      <c r="K1025" s="11"/>
    </row>
    <row r="1026" spans="1:11" x14ac:dyDescent="0.2">
      <c r="A1026" s="79" t="s">
        <v>453</v>
      </c>
      <c r="B1026" s="11">
        <v>501</v>
      </c>
      <c r="C1026" s="11">
        <v>50107</v>
      </c>
      <c r="D1026" s="79" t="s">
        <v>2135</v>
      </c>
      <c r="E1026" s="79" t="s">
        <v>3704</v>
      </c>
      <c r="F1026" s="79" t="s">
        <v>2643</v>
      </c>
      <c r="G1026" s="11" t="str">
        <f t="shared" ref="G1026:G1089" si="16">E1026&amp;"-"&amp;F1026</f>
        <v>24901-Từ đầu đến cuối</v>
      </c>
      <c r="H1026" s="99"/>
      <c r="I1026" s="99">
        <v>44561</v>
      </c>
      <c r="J1026" s="11"/>
      <c r="K1026" s="11"/>
    </row>
    <row r="1027" spans="1:11" x14ac:dyDescent="0.2">
      <c r="A1027" s="79" t="s">
        <v>453</v>
      </c>
      <c r="B1027" s="11">
        <v>501</v>
      </c>
      <c r="C1027" s="11">
        <v>50107</v>
      </c>
      <c r="D1027" s="79" t="s">
        <v>2136</v>
      </c>
      <c r="E1027" s="79" t="s">
        <v>3705</v>
      </c>
      <c r="F1027" s="79" t="s">
        <v>2643</v>
      </c>
      <c r="G1027" s="11" t="str">
        <f t="shared" si="16"/>
        <v>25001-Từ đầu đến cuối</v>
      </c>
      <c r="H1027" s="99"/>
      <c r="I1027" s="99">
        <v>44561</v>
      </c>
      <c r="J1027" s="11"/>
      <c r="K1027" s="11"/>
    </row>
    <row r="1028" spans="1:11" x14ac:dyDescent="0.2">
      <c r="A1028" s="79" t="s">
        <v>453</v>
      </c>
      <c r="B1028" s="11">
        <v>501</v>
      </c>
      <c r="C1028" s="11">
        <v>50107</v>
      </c>
      <c r="D1028" s="79" t="s">
        <v>2137</v>
      </c>
      <c r="E1028" s="79" t="s">
        <v>3706</v>
      </c>
      <c r="F1028" s="79" t="s">
        <v>2643</v>
      </c>
      <c r="G1028" s="11" t="str">
        <f t="shared" si="16"/>
        <v>25101-Từ đầu đến cuối</v>
      </c>
      <c r="H1028" s="99"/>
      <c r="I1028" s="99">
        <v>44561</v>
      </c>
      <c r="J1028" s="11"/>
      <c r="K1028" s="11"/>
    </row>
    <row r="1029" spans="1:11" x14ac:dyDescent="0.2">
      <c r="A1029" s="79" t="s">
        <v>453</v>
      </c>
      <c r="B1029" s="11">
        <v>501</v>
      </c>
      <c r="C1029" s="11">
        <v>50107</v>
      </c>
      <c r="D1029" s="79" t="s">
        <v>2138</v>
      </c>
      <c r="E1029" s="79" t="s">
        <v>3707</v>
      </c>
      <c r="F1029" s="79" t="s">
        <v>2643</v>
      </c>
      <c r="G1029" s="11" t="str">
        <f t="shared" si="16"/>
        <v>25201-Từ đầu đến cuối</v>
      </c>
      <c r="H1029" s="99"/>
      <c r="I1029" s="99">
        <v>44561</v>
      </c>
      <c r="J1029" s="11"/>
      <c r="K1029" s="11"/>
    </row>
    <row r="1030" spans="1:11" x14ac:dyDescent="0.2">
      <c r="A1030" s="79" t="s">
        <v>453</v>
      </c>
      <c r="B1030" s="11">
        <v>501</v>
      </c>
      <c r="C1030" s="11">
        <v>50107</v>
      </c>
      <c r="D1030" s="79" t="s">
        <v>2139</v>
      </c>
      <c r="E1030" s="79" t="s">
        <v>3708</v>
      </c>
      <c r="F1030" s="79" t="s">
        <v>2643</v>
      </c>
      <c r="G1030" s="11" t="str">
        <f t="shared" si="16"/>
        <v>25301-Từ đầu đến cuối</v>
      </c>
      <c r="H1030" s="99"/>
      <c r="I1030" s="99">
        <v>44561</v>
      </c>
      <c r="J1030" s="11"/>
      <c r="K1030" s="11"/>
    </row>
    <row r="1031" spans="1:11" x14ac:dyDescent="0.2">
      <c r="A1031" s="79" t="s">
        <v>453</v>
      </c>
      <c r="B1031" s="11">
        <v>501</v>
      </c>
      <c r="C1031" s="11">
        <v>50107</v>
      </c>
      <c r="D1031" s="79" t="s">
        <v>2140</v>
      </c>
      <c r="E1031" s="79" t="s">
        <v>3709</v>
      </c>
      <c r="F1031" s="79" t="s">
        <v>2643</v>
      </c>
      <c r="G1031" s="11" t="str">
        <f t="shared" si="16"/>
        <v>25401-Từ đầu đến cuối</v>
      </c>
      <c r="H1031" s="99"/>
      <c r="I1031" s="99">
        <v>44561</v>
      </c>
      <c r="J1031" s="11"/>
      <c r="K1031" s="11"/>
    </row>
    <row r="1032" spans="1:11" x14ac:dyDescent="0.2">
      <c r="A1032" s="79" t="s">
        <v>453</v>
      </c>
      <c r="B1032" s="11">
        <v>501</v>
      </c>
      <c r="C1032" s="11">
        <v>50107</v>
      </c>
      <c r="D1032" s="79" t="s">
        <v>2141</v>
      </c>
      <c r="E1032" s="79" t="s">
        <v>3710</v>
      </c>
      <c r="F1032" s="79" t="s">
        <v>2643</v>
      </c>
      <c r="G1032" s="11" t="str">
        <f t="shared" si="16"/>
        <v>25501-Từ đầu đến cuối</v>
      </c>
      <c r="H1032" s="99"/>
      <c r="I1032" s="99">
        <v>44561</v>
      </c>
      <c r="J1032" s="11"/>
      <c r="K1032" s="11"/>
    </row>
    <row r="1033" spans="1:11" x14ac:dyDescent="0.2">
      <c r="A1033" s="79" t="s">
        <v>453</v>
      </c>
      <c r="B1033" s="11">
        <v>501</v>
      </c>
      <c r="C1033" s="11">
        <v>50107</v>
      </c>
      <c r="D1033" s="79" t="s">
        <v>2142</v>
      </c>
      <c r="E1033" s="79" t="s">
        <v>3711</v>
      </c>
      <c r="F1033" s="79" t="s">
        <v>2643</v>
      </c>
      <c r="G1033" s="11" t="str">
        <f t="shared" si="16"/>
        <v>25601-Từ đầu đến cuối</v>
      </c>
      <c r="H1033" s="99"/>
      <c r="I1033" s="99">
        <v>44561</v>
      </c>
      <c r="J1033" s="11"/>
      <c r="K1033" s="11"/>
    </row>
    <row r="1034" spans="1:11" x14ac:dyDescent="0.2">
      <c r="A1034" s="79" t="s">
        <v>453</v>
      </c>
      <c r="B1034" s="11">
        <v>501</v>
      </c>
      <c r="C1034" s="11">
        <v>50107</v>
      </c>
      <c r="D1034" s="79" t="s">
        <v>2143</v>
      </c>
      <c r="E1034" s="79" t="s">
        <v>3712</v>
      </c>
      <c r="F1034" s="79" t="s">
        <v>2643</v>
      </c>
      <c r="G1034" s="11" t="str">
        <f t="shared" si="16"/>
        <v>25701-Từ đầu đến cuối</v>
      </c>
      <c r="H1034" s="99"/>
      <c r="I1034" s="99">
        <v>44561</v>
      </c>
      <c r="J1034" s="11"/>
      <c r="K1034" s="11"/>
    </row>
    <row r="1035" spans="1:11" x14ac:dyDescent="0.2">
      <c r="A1035" s="79" t="s">
        <v>453</v>
      </c>
      <c r="B1035" s="11">
        <v>501</v>
      </c>
      <c r="C1035" s="11">
        <v>50107</v>
      </c>
      <c r="D1035" s="79" t="s">
        <v>2144</v>
      </c>
      <c r="E1035" s="79" t="s">
        <v>3713</v>
      </c>
      <c r="F1035" s="79" t="s">
        <v>2643</v>
      </c>
      <c r="G1035" s="11" t="str">
        <f t="shared" si="16"/>
        <v>25801-Từ đầu đến cuối</v>
      </c>
      <c r="H1035" s="99"/>
      <c r="I1035" s="99">
        <v>44561</v>
      </c>
      <c r="J1035" s="11"/>
      <c r="K1035" s="11"/>
    </row>
    <row r="1036" spans="1:11" x14ac:dyDescent="0.2">
      <c r="A1036" s="79" t="s">
        <v>453</v>
      </c>
      <c r="B1036" s="11">
        <v>501</v>
      </c>
      <c r="C1036" s="11">
        <v>50107</v>
      </c>
      <c r="D1036" s="79" t="s">
        <v>2145</v>
      </c>
      <c r="E1036" s="79" t="s">
        <v>3714</v>
      </c>
      <c r="F1036" s="79" t="s">
        <v>2643</v>
      </c>
      <c r="G1036" s="11" t="str">
        <f t="shared" si="16"/>
        <v>25901-Từ đầu đến cuối</v>
      </c>
      <c r="H1036" s="99"/>
      <c r="I1036" s="99">
        <v>44561</v>
      </c>
      <c r="J1036" s="11"/>
      <c r="K1036" s="11"/>
    </row>
    <row r="1037" spans="1:11" x14ac:dyDescent="0.2">
      <c r="A1037" s="79" t="s">
        <v>453</v>
      </c>
      <c r="B1037" s="11">
        <v>501</v>
      </c>
      <c r="C1037" s="11">
        <v>50107</v>
      </c>
      <c r="D1037" s="79" t="s">
        <v>2146</v>
      </c>
      <c r="E1037" s="79" t="s">
        <v>3715</v>
      </c>
      <c r="F1037" s="79" t="s">
        <v>2643</v>
      </c>
      <c r="G1037" s="11" t="str">
        <f t="shared" si="16"/>
        <v>26001-Từ đầu đến cuối</v>
      </c>
      <c r="H1037" s="99"/>
      <c r="I1037" s="99">
        <v>44561</v>
      </c>
      <c r="J1037" s="11"/>
      <c r="K1037" s="11"/>
    </row>
    <row r="1038" spans="1:11" x14ac:dyDescent="0.2">
      <c r="A1038" s="79" t="s">
        <v>453</v>
      </c>
      <c r="B1038" s="11">
        <v>501</v>
      </c>
      <c r="C1038" s="11">
        <v>50107</v>
      </c>
      <c r="D1038" s="79" t="s">
        <v>2147</v>
      </c>
      <c r="E1038" s="79" t="s">
        <v>3716</v>
      </c>
      <c r="F1038" s="79" t="s">
        <v>2643</v>
      </c>
      <c r="G1038" s="11" t="str">
        <f t="shared" si="16"/>
        <v>26101-Từ đầu đến cuối</v>
      </c>
      <c r="H1038" s="99"/>
      <c r="I1038" s="99">
        <v>44561</v>
      </c>
      <c r="J1038" s="11"/>
      <c r="K1038" s="11"/>
    </row>
    <row r="1039" spans="1:11" x14ac:dyDescent="0.2">
      <c r="A1039" s="79" t="s">
        <v>453</v>
      </c>
      <c r="B1039" s="11">
        <v>501</v>
      </c>
      <c r="C1039" s="11">
        <v>50107</v>
      </c>
      <c r="D1039" s="79" t="s">
        <v>2148</v>
      </c>
      <c r="E1039" s="79" t="s">
        <v>3717</v>
      </c>
      <c r="F1039" s="79" t="s">
        <v>2643</v>
      </c>
      <c r="G1039" s="11" t="str">
        <f t="shared" si="16"/>
        <v>26201-Từ đầu đến cuối</v>
      </c>
      <c r="H1039" s="99"/>
      <c r="I1039" s="99">
        <v>44561</v>
      </c>
      <c r="J1039" s="11"/>
      <c r="K1039" s="11"/>
    </row>
    <row r="1040" spans="1:11" x14ac:dyDescent="0.2">
      <c r="A1040" s="79" t="s">
        <v>453</v>
      </c>
      <c r="B1040" s="11">
        <v>501</v>
      </c>
      <c r="C1040" s="11">
        <v>50107</v>
      </c>
      <c r="D1040" s="79" t="s">
        <v>2149</v>
      </c>
      <c r="E1040" s="79" t="s">
        <v>3718</v>
      </c>
      <c r="F1040" s="79" t="s">
        <v>2643</v>
      </c>
      <c r="G1040" s="11" t="str">
        <f t="shared" si="16"/>
        <v>26301-Từ đầu đến cuối</v>
      </c>
      <c r="H1040" s="99"/>
      <c r="I1040" s="99">
        <v>44561</v>
      </c>
      <c r="J1040" s="11"/>
      <c r="K1040" s="11"/>
    </row>
    <row r="1041" spans="1:11" x14ac:dyDescent="0.2">
      <c r="A1041" s="79" t="s">
        <v>453</v>
      </c>
      <c r="B1041" s="11">
        <v>501</v>
      </c>
      <c r="C1041" s="11">
        <v>50107</v>
      </c>
      <c r="D1041" s="79" t="s">
        <v>2150</v>
      </c>
      <c r="E1041" s="79" t="s">
        <v>3719</v>
      </c>
      <c r="F1041" s="79" t="s">
        <v>2643</v>
      </c>
      <c r="G1041" s="11" t="str">
        <f t="shared" si="16"/>
        <v>26401-Từ đầu đến cuối</v>
      </c>
      <c r="H1041" s="99"/>
      <c r="I1041" s="99">
        <v>44561</v>
      </c>
      <c r="J1041" s="11"/>
      <c r="K1041" s="11"/>
    </row>
    <row r="1042" spans="1:11" x14ac:dyDescent="0.2">
      <c r="A1042" s="79" t="s">
        <v>453</v>
      </c>
      <c r="B1042" s="11">
        <v>501</v>
      </c>
      <c r="C1042" s="11">
        <v>50107</v>
      </c>
      <c r="D1042" s="79" t="s">
        <v>2151</v>
      </c>
      <c r="E1042" s="79" t="s">
        <v>3720</v>
      </c>
      <c r="F1042" s="79" t="s">
        <v>2643</v>
      </c>
      <c r="G1042" s="11" t="str">
        <f t="shared" si="16"/>
        <v>26501-Từ đầu đến cuối</v>
      </c>
      <c r="H1042" s="99"/>
      <c r="I1042" s="99">
        <v>44561</v>
      </c>
      <c r="J1042" s="11"/>
      <c r="K1042" s="11"/>
    </row>
    <row r="1043" spans="1:11" x14ac:dyDescent="0.2">
      <c r="A1043" s="79" t="s">
        <v>453</v>
      </c>
      <c r="B1043" s="11">
        <v>501</v>
      </c>
      <c r="C1043" s="11">
        <v>50107</v>
      </c>
      <c r="D1043" s="79" t="s">
        <v>2152</v>
      </c>
      <c r="E1043" s="79" t="s">
        <v>3721</v>
      </c>
      <c r="F1043" s="79" t="s">
        <v>2643</v>
      </c>
      <c r="G1043" s="11" t="str">
        <f t="shared" si="16"/>
        <v>26601-Từ đầu đến cuối</v>
      </c>
      <c r="H1043" s="99"/>
      <c r="I1043" s="99">
        <v>44561</v>
      </c>
      <c r="J1043" s="11"/>
      <c r="K1043" s="11"/>
    </row>
    <row r="1044" spans="1:11" x14ac:dyDescent="0.2">
      <c r="A1044" s="79" t="s">
        <v>453</v>
      </c>
      <c r="B1044" s="11">
        <v>501</v>
      </c>
      <c r="C1044" s="11">
        <v>50107</v>
      </c>
      <c r="D1044" s="79" t="s">
        <v>2153</v>
      </c>
      <c r="E1044" s="79" t="s">
        <v>3722</v>
      </c>
      <c r="F1044" s="79" t="s">
        <v>2643</v>
      </c>
      <c r="G1044" s="11" t="str">
        <f t="shared" si="16"/>
        <v>26701-Từ đầu đến cuối</v>
      </c>
      <c r="H1044" s="99"/>
      <c r="I1044" s="99">
        <v>44561</v>
      </c>
      <c r="J1044" s="11"/>
      <c r="K1044" s="11"/>
    </row>
    <row r="1045" spans="1:11" x14ac:dyDescent="0.2">
      <c r="A1045" s="79" t="s">
        <v>453</v>
      </c>
      <c r="B1045" s="11">
        <v>501</v>
      </c>
      <c r="C1045" s="11">
        <v>50107</v>
      </c>
      <c r="D1045" s="79" t="s">
        <v>2154</v>
      </c>
      <c r="E1045" s="79" t="s">
        <v>3723</v>
      </c>
      <c r="F1045" s="79" t="s">
        <v>2643</v>
      </c>
      <c r="G1045" s="11" t="str">
        <f t="shared" si="16"/>
        <v>26801-Từ đầu đến cuối</v>
      </c>
      <c r="H1045" s="99"/>
      <c r="I1045" s="99">
        <v>44561</v>
      </c>
      <c r="J1045" s="11"/>
      <c r="K1045" s="11"/>
    </row>
    <row r="1046" spans="1:11" x14ac:dyDescent="0.2">
      <c r="A1046" s="79" t="s">
        <v>453</v>
      </c>
      <c r="B1046" s="11">
        <v>501</v>
      </c>
      <c r="C1046" s="11">
        <v>50107</v>
      </c>
      <c r="D1046" s="79" t="s">
        <v>2155</v>
      </c>
      <c r="E1046" s="79" t="s">
        <v>3724</v>
      </c>
      <c r="F1046" s="79" t="s">
        <v>2643</v>
      </c>
      <c r="G1046" s="11" t="str">
        <f t="shared" si="16"/>
        <v>26901-Từ đầu đến cuối</v>
      </c>
      <c r="H1046" s="99"/>
      <c r="I1046" s="99">
        <v>44561</v>
      </c>
      <c r="J1046" s="11"/>
      <c r="K1046" s="11"/>
    </row>
    <row r="1047" spans="1:11" x14ac:dyDescent="0.2">
      <c r="A1047" s="79" t="s">
        <v>453</v>
      </c>
      <c r="B1047" s="11">
        <v>501</v>
      </c>
      <c r="C1047" s="11">
        <v>50107</v>
      </c>
      <c r="D1047" s="79" t="s">
        <v>2156</v>
      </c>
      <c r="E1047" s="79" t="s">
        <v>3725</v>
      </c>
      <c r="F1047" s="79" t="s">
        <v>2643</v>
      </c>
      <c r="G1047" s="11" t="str">
        <f t="shared" si="16"/>
        <v>27001-Từ đầu đến cuối</v>
      </c>
      <c r="H1047" s="99"/>
      <c r="I1047" s="99">
        <v>44561</v>
      </c>
      <c r="J1047" s="11"/>
      <c r="K1047" s="11"/>
    </row>
    <row r="1048" spans="1:11" x14ac:dyDescent="0.2">
      <c r="A1048" s="79" t="s">
        <v>453</v>
      </c>
      <c r="B1048" s="11">
        <v>501</v>
      </c>
      <c r="C1048" s="11">
        <v>50107</v>
      </c>
      <c r="D1048" s="79" t="s">
        <v>2157</v>
      </c>
      <c r="E1048" s="79" t="s">
        <v>3726</v>
      </c>
      <c r="F1048" s="79" t="s">
        <v>2643</v>
      </c>
      <c r="G1048" s="11" t="str">
        <f t="shared" si="16"/>
        <v>27101-Từ đầu đến cuối</v>
      </c>
      <c r="H1048" s="99"/>
      <c r="I1048" s="99">
        <v>44561</v>
      </c>
      <c r="J1048" s="11"/>
      <c r="K1048" s="11"/>
    </row>
    <row r="1049" spans="1:11" x14ac:dyDescent="0.2">
      <c r="A1049" s="79" t="s">
        <v>453</v>
      </c>
      <c r="B1049" s="11">
        <v>501</v>
      </c>
      <c r="C1049" s="11">
        <v>50107</v>
      </c>
      <c r="D1049" s="79" t="s">
        <v>2158</v>
      </c>
      <c r="E1049" s="79" t="s">
        <v>3727</v>
      </c>
      <c r="F1049" s="79" t="s">
        <v>2643</v>
      </c>
      <c r="G1049" s="11" t="str">
        <f t="shared" si="16"/>
        <v>27201-Từ đầu đến cuối</v>
      </c>
      <c r="H1049" s="99"/>
      <c r="I1049" s="99">
        <v>44561</v>
      </c>
      <c r="J1049" s="11"/>
      <c r="K1049" s="11"/>
    </row>
    <row r="1050" spans="1:11" x14ac:dyDescent="0.2">
      <c r="A1050" s="79" t="s">
        <v>453</v>
      </c>
      <c r="B1050" s="11">
        <v>501</v>
      </c>
      <c r="C1050" s="11">
        <v>50107</v>
      </c>
      <c r="D1050" s="79" t="s">
        <v>2158</v>
      </c>
      <c r="E1050" s="79" t="s">
        <v>3728</v>
      </c>
      <c r="F1050" s="79" t="s">
        <v>2643</v>
      </c>
      <c r="G1050" s="11" t="str">
        <f t="shared" si="16"/>
        <v>27202-Từ đầu đến cuối</v>
      </c>
      <c r="H1050" s="99"/>
      <c r="I1050" s="99">
        <v>44561</v>
      </c>
      <c r="J1050" s="11"/>
      <c r="K1050" s="11"/>
    </row>
    <row r="1051" spans="1:11" x14ac:dyDescent="0.2">
      <c r="A1051" s="79" t="s">
        <v>453</v>
      </c>
      <c r="B1051" s="11">
        <v>501</v>
      </c>
      <c r="C1051" s="11">
        <v>50107</v>
      </c>
      <c r="D1051" s="79" t="s">
        <v>2159</v>
      </c>
      <c r="E1051" s="79" t="s">
        <v>3729</v>
      </c>
      <c r="F1051" s="79" t="s">
        <v>2643</v>
      </c>
      <c r="G1051" s="11" t="str">
        <f t="shared" si="16"/>
        <v>27301-Từ đầu đến cuối</v>
      </c>
      <c r="H1051" s="99"/>
      <c r="I1051" s="99">
        <v>44561</v>
      </c>
      <c r="J1051" s="11"/>
      <c r="K1051" s="11"/>
    </row>
    <row r="1052" spans="1:11" x14ac:dyDescent="0.2">
      <c r="A1052" s="79" t="s">
        <v>453</v>
      </c>
      <c r="B1052" s="11">
        <v>501</v>
      </c>
      <c r="C1052" s="11">
        <v>50107</v>
      </c>
      <c r="D1052" s="79" t="s">
        <v>2160</v>
      </c>
      <c r="E1052" s="79" t="s">
        <v>3730</v>
      </c>
      <c r="F1052" s="79" t="s">
        <v>2643</v>
      </c>
      <c r="G1052" s="11" t="str">
        <f t="shared" si="16"/>
        <v>27401-Từ đầu đến cuối</v>
      </c>
      <c r="H1052" s="99"/>
      <c r="I1052" s="99">
        <v>44561</v>
      </c>
      <c r="J1052" s="11"/>
      <c r="K1052" s="11"/>
    </row>
    <row r="1053" spans="1:11" x14ac:dyDescent="0.2">
      <c r="A1053" s="79" t="s">
        <v>453</v>
      </c>
      <c r="B1053" s="11">
        <v>501</v>
      </c>
      <c r="C1053" s="11">
        <v>50107</v>
      </c>
      <c r="D1053" s="79" t="s">
        <v>2160</v>
      </c>
      <c r="E1053" s="79" t="s">
        <v>3731</v>
      </c>
      <c r="F1053" s="79" t="s">
        <v>2643</v>
      </c>
      <c r="G1053" s="11" t="str">
        <f t="shared" si="16"/>
        <v>27402-Từ đầu đến cuối</v>
      </c>
      <c r="H1053" s="99"/>
      <c r="I1053" s="99">
        <v>44561</v>
      </c>
      <c r="J1053" s="11"/>
      <c r="K1053" s="11"/>
    </row>
    <row r="1054" spans="1:11" x14ac:dyDescent="0.2">
      <c r="A1054" s="79" t="s">
        <v>453</v>
      </c>
      <c r="B1054" s="11">
        <v>501</v>
      </c>
      <c r="C1054" s="11">
        <v>50107</v>
      </c>
      <c r="D1054" s="79" t="s">
        <v>2161</v>
      </c>
      <c r="E1054" s="79" t="s">
        <v>3732</v>
      </c>
      <c r="F1054" s="79" t="s">
        <v>2643</v>
      </c>
      <c r="G1054" s="11" t="str">
        <f t="shared" si="16"/>
        <v>27501-Từ đầu đến cuối</v>
      </c>
      <c r="H1054" s="99"/>
      <c r="I1054" s="99">
        <v>44561</v>
      </c>
      <c r="J1054" s="11"/>
      <c r="K1054" s="11"/>
    </row>
    <row r="1055" spans="1:11" x14ac:dyDescent="0.2">
      <c r="A1055" s="79" t="s">
        <v>453</v>
      </c>
      <c r="B1055" s="11">
        <v>501</v>
      </c>
      <c r="C1055" s="11">
        <v>50107</v>
      </c>
      <c r="D1055" s="79" t="s">
        <v>2162</v>
      </c>
      <c r="E1055" s="79" t="s">
        <v>3733</v>
      </c>
      <c r="F1055" s="79" t="s">
        <v>2643</v>
      </c>
      <c r="G1055" s="11" t="str">
        <f t="shared" si="16"/>
        <v>27601-Từ đầu đến cuối</v>
      </c>
      <c r="H1055" s="99"/>
      <c r="I1055" s="99">
        <v>44561</v>
      </c>
      <c r="J1055" s="11"/>
      <c r="K1055" s="11"/>
    </row>
    <row r="1056" spans="1:11" x14ac:dyDescent="0.2">
      <c r="A1056" s="79" t="s">
        <v>453</v>
      </c>
      <c r="B1056" s="11">
        <v>501</v>
      </c>
      <c r="C1056" s="11">
        <v>50107</v>
      </c>
      <c r="D1056" s="79" t="s">
        <v>2163</v>
      </c>
      <c r="E1056" s="79" t="s">
        <v>3734</v>
      </c>
      <c r="F1056" s="79" t="s">
        <v>2643</v>
      </c>
      <c r="G1056" s="11" t="str">
        <f t="shared" si="16"/>
        <v>27701-Từ đầu đến cuối</v>
      </c>
      <c r="H1056" s="99"/>
      <c r="I1056" s="99">
        <v>44561</v>
      </c>
      <c r="J1056" s="11"/>
      <c r="K1056" s="11"/>
    </row>
    <row r="1057" spans="1:11" x14ac:dyDescent="0.2">
      <c r="A1057" s="79" t="s">
        <v>453</v>
      </c>
      <c r="B1057" s="11">
        <v>501</v>
      </c>
      <c r="C1057" s="11">
        <v>50107</v>
      </c>
      <c r="D1057" s="79" t="s">
        <v>2164</v>
      </c>
      <c r="E1057" s="79" t="s">
        <v>3735</v>
      </c>
      <c r="F1057" s="79" t="s">
        <v>2643</v>
      </c>
      <c r="G1057" s="11" t="str">
        <f t="shared" si="16"/>
        <v>27801-Từ đầu đến cuối</v>
      </c>
      <c r="H1057" s="99"/>
      <c r="I1057" s="99">
        <v>44561</v>
      </c>
      <c r="J1057" s="11"/>
      <c r="K1057" s="11"/>
    </row>
    <row r="1058" spans="1:11" x14ac:dyDescent="0.2">
      <c r="A1058" s="79" t="s">
        <v>453</v>
      </c>
      <c r="B1058" s="11">
        <v>501</v>
      </c>
      <c r="C1058" s="11">
        <v>50107</v>
      </c>
      <c r="D1058" s="79" t="s">
        <v>2165</v>
      </c>
      <c r="E1058" s="79" t="s">
        <v>3736</v>
      </c>
      <c r="F1058" s="79" t="s">
        <v>2643</v>
      </c>
      <c r="G1058" s="11" t="str">
        <f t="shared" si="16"/>
        <v>27901-Từ đầu đến cuối</v>
      </c>
      <c r="H1058" s="99"/>
      <c r="I1058" s="99">
        <v>44561</v>
      </c>
      <c r="J1058" s="11"/>
      <c r="K1058" s="11"/>
    </row>
    <row r="1059" spans="1:11" x14ac:dyDescent="0.2">
      <c r="A1059" s="79" t="s">
        <v>453</v>
      </c>
      <c r="B1059" s="11">
        <v>501</v>
      </c>
      <c r="C1059" s="11">
        <v>50107</v>
      </c>
      <c r="D1059" s="79" t="s">
        <v>2166</v>
      </c>
      <c r="E1059" s="79" t="s">
        <v>3737</v>
      </c>
      <c r="F1059" s="79" t="s">
        <v>2643</v>
      </c>
      <c r="G1059" s="11" t="str">
        <f t="shared" si="16"/>
        <v>28001-Từ đầu đến cuối</v>
      </c>
      <c r="H1059" s="99"/>
      <c r="I1059" s="99">
        <v>44561</v>
      </c>
      <c r="J1059" s="11"/>
      <c r="K1059" s="11"/>
    </row>
    <row r="1060" spans="1:11" x14ac:dyDescent="0.2">
      <c r="A1060" s="79" t="s">
        <v>453</v>
      </c>
      <c r="B1060" s="11">
        <v>501</v>
      </c>
      <c r="C1060" s="11">
        <v>50107</v>
      </c>
      <c r="D1060" s="79" t="s">
        <v>2167</v>
      </c>
      <c r="E1060" s="79" t="s">
        <v>3738</v>
      </c>
      <c r="F1060" s="79" t="s">
        <v>2643</v>
      </c>
      <c r="G1060" s="11" t="str">
        <f t="shared" si="16"/>
        <v>28101-Từ đầu đến cuối</v>
      </c>
      <c r="H1060" s="99"/>
      <c r="I1060" s="99">
        <v>44561</v>
      </c>
      <c r="J1060" s="11"/>
      <c r="K1060" s="11"/>
    </row>
    <row r="1061" spans="1:11" x14ac:dyDescent="0.2">
      <c r="A1061" s="79" t="s">
        <v>453</v>
      </c>
      <c r="B1061" s="11">
        <v>501</v>
      </c>
      <c r="C1061" s="11">
        <v>50107</v>
      </c>
      <c r="D1061" s="79" t="s">
        <v>2168</v>
      </c>
      <c r="E1061" s="79" t="s">
        <v>3739</v>
      </c>
      <c r="F1061" s="79" t="s">
        <v>2643</v>
      </c>
      <c r="G1061" s="11" t="str">
        <f t="shared" si="16"/>
        <v>28201-Từ đầu đến cuối</v>
      </c>
      <c r="H1061" s="99"/>
      <c r="I1061" s="99">
        <v>44561</v>
      </c>
      <c r="J1061" s="11"/>
      <c r="K1061" s="11"/>
    </row>
    <row r="1062" spans="1:11" x14ac:dyDescent="0.2">
      <c r="A1062" s="79" t="s">
        <v>453</v>
      </c>
      <c r="B1062" s="11">
        <v>501</v>
      </c>
      <c r="C1062" s="11">
        <v>50107</v>
      </c>
      <c r="D1062" s="79" t="s">
        <v>2169</v>
      </c>
      <c r="E1062" s="79" t="s">
        <v>3740</v>
      </c>
      <c r="F1062" s="79" t="s">
        <v>2643</v>
      </c>
      <c r="G1062" s="11" t="str">
        <f t="shared" si="16"/>
        <v>28301-Từ đầu đến cuối</v>
      </c>
      <c r="H1062" s="99"/>
      <c r="I1062" s="99">
        <v>44561</v>
      </c>
      <c r="J1062" s="11"/>
      <c r="K1062" s="11"/>
    </row>
    <row r="1063" spans="1:11" x14ac:dyDescent="0.2">
      <c r="A1063" s="79" t="s">
        <v>453</v>
      </c>
      <c r="B1063" s="11">
        <v>501</v>
      </c>
      <c r="C1063" s="11">
        <v>50107</v>
      </c>
      <c r="D1063" s="79" t="s">
        <v>2169</v>
      </c>
      <c r="E1063" s="79" t="s">
        <v>3741</v>
      </c>
      <c r="F1063" s="79" t="s">
        <v>3742</v>
      </c>
      <c r="G1063" s="11" t="str">
        <f t="shared" si="16"/>
        <v>283100-Đoạn tiếp theo</v>
      </c>
      <c r="H1063" s="99">
        <v>42926</v>
      </c>
      <c r="I1063" s="99">
        <v>44561</v>
      </c>
      <c r="J1063" s="11"/>
      <c r="K1063" s="11"/>
    </row>
    <row r="1064" spans="1:11" x14ac:dyDescent="0.2">
      <c r="A1064" s="79" t="s">
        <v>453</v>
      </c>
      <c r="B1064" s="11">
        <v>501</v>
      </c>
      <c r="C1064" s="11">
        <v>50107</v>
      </c>
      <c r="D1064" s="79" t="s">
        <v>2170</v>
      </c>
      <c r="E1064" s="79" t="s">
        <v>3743</v>
      </c>
      <c r="F1064" s="79" t="s">
        <v>2643</v>
      </c>
      <c r="G1064" s="11" t="str">
        <f t="shared" si="16"/>
        <v>28401-Từ đầu đến cuối</v>
      </c>
      <c r="H1064" s="99"/>
      <c r="I1064" s="99">
        <v>44561</v>
      </c>
      <c r="J1064" s="11"/>
      <c r="K1064" s="11"/>
    </row>
    <row r="1065" spans="1:11" x14ac:dyDescent="0.2">
      <c r="A1065" s="79" t="s">
        <v>453</v>
      </c>
      <c r="B1065" s="11">
        <v>501</v>
      </c>
      <c r="C1065" s="11">
        <v>50107</v>
      </c>
      <c r="D1065" s="79" t="s">
        <v>2171</v>
      </c>
      <c r="E1065" s="79" t="s">
        <v>3744</v>
      </c>
      <c r="F1065" s="79" t="s">
        <v>2643</v>
      </c>
      <c r="G1065" s="11" t="str">
        <f t="shared" si="16"/>
        <v>28501-Từ đầu đến cuối</v>
      </c>
      <c r="H1065" s="99"/>
      <c r="I1065" s="99">
        <v>44561</v>
      </c>
      <c r="J1065" s="11"/>
      <c r="K1065" s="11"/>
    </row>
    <row r="1066" spans="1:11" x14ac:dyDescent="0.2">
      <c r="A1066" s="79" t="s">
        <v>453</v>
      </c>
      <c r="B1066" s="11">
        <v>501</v>
      </c>
      <c r="C1066" s="11">
        <v>50107</v>
      </c>
      <c r="D1066" s="79" t="s">
        <v>2172</v>
      </c>
      <c r="E1066" s="79" t="s">
        <v>3745</v>
      </c>
      <c r="F1066" s="79" t="s">
        <v>2643</v>
      </c>
      <c r="G1066" s="11" t="str">
        <f t="shared" si="16"/>
        <v>28601-Từ đầu đến cuối</v>
      </c>
      <c r="H1066" s="99"/>
      <c r="I1066" s="99">
        <v>44561</v>
      </c>
      <c r="J1066" s="11"/>
      <c r="K1066" s="11"/>
    </row>
    <row r="1067" spans="1:11" x14ac:dyDescent="0.2">
      <c r="A1067" s="79" t="s">
        <v>453</v>
      </c>
      <c r="B1067" s="11">
        <v>501</v>
      </c>
      <c r="C1067" s="11">
        <v>50107</v>
      </c>
      <c r="D1067" s="79" t="s">
        <v>2173</v>
      </c>
      <c r="E1067" s="79" t="s">
        <v>3746</v>
      </c>
      <c r="F1067" s="79" t="s">
        <v>2643</v>
      </c>
      <c r="G1067" s="11" t="str">
        <f t="shared" si="16"/>
        <v>28701-Từ đầu đến cuối</v>
      </c>
      <c r="H1067" s="99"/>
      <c r="I1067" s="99">
        <v>44561</v>
      </c>
      <c r="J1067" s="11"/>
      <c r="K1067" s="11"/>
    </row>
    <row r="1068" spans="1:11" x14ac:dyDescent="0.2">
      <c r="A1068" s="79" t="s">
        <v>453</v>
      </c>
      <c r="B1068" s="11">
        <v>501</v>
      </c>
      <c r="C1068" s="11">
        <v>50107</v>
      </c>
      <c r="D1068" s="79" t="s">
        <v>2174</v>
      </c>
      <c r="E1068" s="79" t="s">
        <v>3747</v>
      </c>
      <c r="F1068" s="79" t="s">
        <v>2643</v>
      </c>
      <c r="G1068" s="11" t="str">
        <f t="shared" si="16"/>
        <v>28801-Từ đầu đến cuối</v>
      </c>
      <c r="H1068" s="99"/>
      <c r="I1068" s="99">
        <v>44561</v>
      </c>
      <c r="J1068" s="11"/>
      <c r="K1068" s="11"/>
    </row>
    <row r="1069" spans="1:11" x14ac:dyDescent="0.2">
      <c r="A1069" s="79" t="s">
        <v>453</v>
      </c>
      <c r="B1069" s="11">
        <v>501</v>
      </c>
      <c r="C1069" s="11">
        <v>50107</v>
      </c>
      <c r="D1069" s="79" t="s">
        <v>2175</v>
      </c>
      <c r="E1069" s="79" t="s">
        <v>3748</v>
      </c>
      <c r="F1069" s="79" t="s">
        <v>2643</v>
      </c>
      <c r="G1069" s="11" t="str">
        <f t="shared" si="16"/>
        <v>28901-Từ đầu đến cuối</v>
      </c>
      <c r="H1069" s="99"/>
      <c r="I1069" s="99">
        <v>44561</v>
      </c>
      <c r="J1069" s="11"/>
      <c r="K1069" s="11"/>
    </row>
    <row r="1070" spans="1:11" x14ac:dyDescent="0.2">
      <c r="A1070" s="79" t="s">
        <v>453</v>
      </c>
      <c r="B1070" s="11">
        <v>501</v>
      </c>
      <c r="C1070" s="11">
        <v>50107</v>
      </c>
      <c r="D1070" s="79" t="s">
        <v>2176</v>
      </c>
      <c r="E1070" s="79" t="s">
        <v>3749</v>
      </c>
      <c r="F1070" s="79" t="s">
        <v>2643</v>
      </c>
      <c r="G1070" s="11" t="str">
        <f t="shared" si="16"/>
        <v>29001-Từ đầu đến cuối</v>
      </c>
      <c r="H1070" s="99"/>
      <c r="I1070" s="99">
        <v>44561</v>
      </c>
      <c r="J1070" s="11"/>
      <c r="K1070" s="11"/>
    </row>
    <row r="1071" spans="1:11" x14ac:dyDescent="0.2">
      <c r="A1071" s="79" t="s">
        <v>453</v>
      </c>
      <c r="B1071" s="11">
        <v>501</v>
      </c>
      <c r="C1071" s="11">
        <v>50107</v>
      </c>
      <c r="D1071" s="79" t="s">
        <v>2177</v>
      </c>
      <c r="E1071" s="79" t="s">
        <v>3750</v>
      </c>
      <c r="F1071" s="79" t="s">
        <v>2643</v>
      </c>
      <c r="G1071" s="11" t="str">
        <f t="shared" si="16"/>
        <v>29101-Từ đầu đến cuối</v>
      </c>
      <c r="H1071" s="99"/>
      <c r="I1071" s="99">
        <v>44561</v>
      </c>
      <c r="J1071" s="11"/>
      <c r="K1071" s="11"/>
    </row>
    <row r="1072" spans="1:11" x14ac:dyDescent="0.2">
      <c r="A1072" s="79" t="s">
        <v>453</v>
      </c>
      <c r="B1072" s="11">
        <v>501</v>
      </c>
      <c r="C1072" s="11">
        <v>50107</v>
      </c>
      <c r="D1072" s="79" t="s">
        <v>2178</v>
      </c>
      <c r="E1072" s="79" t="s">
        <v>3751</v>
      </c>
      <c r="F1072" s="79" t="s">
        <v>2643</v>
      </c>
      <c r="G1072" s="11" t="str">
        <f t="shared" si="16"/>
        <v>29201-Từ đầu đến cuối</v>
      </c>
      <c r="H1072" s="99"/>
      <c r="I1072" s="99">
        <v>44561</v>
      </c>
      <c r="J1072" s="11"/>
      <c r="K1072" s="11"/>
    </row>
    <row r="1073" spans="1:11" x14ac:dyDescent="0.2">
      <c r="A1073" s="79" t="s">
        <v>453</v>
      </c>
      <c r="B1073" s="11">
        <v>501</v>
      </c>
      <c r="C1073" s="11">
        <v>50107</v>
      </c>
      <c r="D1073" s="79" t="s">
        <v>2179</v>
      </c>
      <c r="E1073" s="79" t="s">
        <v>3752</v>
      </c>
      <c r="F1073" s="79" t="s">
        <v>2643</v>
      </c>
      <c r="G1073" s="11" t="str">
        <f t="shared" si="16"/>
        <v>29301-Từ đầu đến cuối</v>
      </c>
      <c r="H1073" s="99"/>
      <c r="I1073" s="99">
        <v>44561</v>
      </c>
      <c r="J1073" s="11"/>
      <c r="K1073" s="11"/>
    </row>
    <row r="1074" spans="1:11" x14ac:dyDescent="0.2">
      <c r="A1074" s="79" t="s">
        <v>453</v>
      </c>
      <c r="B1074" s="11">
        <v>501</v>
      </c>
      <c r="C1074" s="11">
        <v>50107</v>
      </c>
      <c r="D1074" s="79" t="s">
        <v>2180</v>
      </c>
      <c r="E1074" s="79" t="s">
        <v>3753</v>
      </c>
      <c r="F1074" s="79" t="s">
        <v>2643</v>
      </c>
      <c r="G1074" s="11" t="str">
        <f t="shared" si="16"/>
        <v>29401-Từ đầu đến cuối</v>
      </c>
      <c r="H1074" s="99"/>
      <c r="I1074" s="99">
        <v>44561</v>
      </c>
      <c r="J1074" s="11"/>
      <c r="K1074" s="11"/>
    </row>
    <row r="1075" spans="1:11" x14ac:dyDescent="0.2">
      <c r="A1075" s="79" t="s">
        <v>453</v>
      </c>
      <c r="B1075" s="11">
        <v>501</v>
      </c>
      <c r="C1075" s="11">
        <v>50107</v>
      </c>
      <c r="D1075" s="79" t="s">
        <v>2181</v>
      </c>
      <c r="E1075" s="79" t="s">
        <v>3754</v>
      </c>
      <c r="F1075" s="79" t="s">
        <v>2643</v>
      </c>
      <c r="G1075" s="11" t="str">
        <f t="shared" si="16"/>
        <v>29501-Từ đầu đến cuối</v>
      </c>
      <c r="H1075" s="99"/>
      <c r="I1075" s="99">
        <v>44561</v>
      </c>
      <c r="J1075" s="11"/>
      <c r="K1075" s="11"/>
    </row>
    <row r="1076" spans="1:11" x14ac:dyDescent="0.2">
      <c r="A1076" s="79" t="s">
        <v>453</v>
      </c>
      <c r="B1076" s="11">
        <v>501</v>
      </c>
      <c r="C1076" s="11">
        <v>50107</v>
      </c>
      <c r="D1076" s="79" t="s">
        <v>2182</v>
      </c>
      <c r="E1076" s="79" t="s">
        <v>3755</v>
      </c>
      <c r="F1076" s="79" t="s">
        <v>2643</v>
      </c>
      <c r="G1076" s="11" t="str">
        <f t="shared" si="16"/>
        <v>29601-Từ đầu đến cuối</v>
      </c>
      <c r="H1076" s="99"/>
      <c r="I1076" s="99">
        <v>44561</v>
      </c>
      <c r="J1076" s="11"/>
      <c r="K1076" s="11"/>
    </row>
    <row r="1077" spans="1:11" x14ac:dyDescent="0.2">
      <c r="A1077" s="79" t="s">
        <v>453</v>
      </c>
      <c r="B1077" s="11">
        <v>501</v>
      </c>
      <c r="C1077" s="11">
        <v>50107</v>
      </c>
      <c r="D1077" s="79" t="s">
        <v>2183</v>
      </c>
      <c r="E1077" s="79" t="s">
        <v>3756</v>
      </c>
      <c r="F1077" s="79" t="s">
        <v>2643</v>
      </c>
      <c r="G1077" s="11" t="str">
        <f t="shared" si="16"/>
        <v>29701-Từ đầu đến cuối</v>
      </c>
      <c r="H1077" s="99"/>
      <c r="I1077" s="99">
        <v>44561</v>
      </c>
      <c r="J1077" s="11"/>
      <c r="K1077" s="11"/>
    </row>
    <row r="1078" spans="1:11" x14ac:dyDescent="0.2">
      <c r="A1078" s="79" t="s">
        <v>453</v>
      </c>
      <c r="B1078" s="11">
        <v>501</v>
      </c>
      <c r="C1078" s="11">
        <v>50107</v>
      </c>
      <c r="D1078" s="79" t="s">
        <v>2184</v>
      </c>
      <c r="E1078" s="79" t="s">
        <v>3757</v>
      </c>
      <c r="F1078" s="79" t="s">
        <v>2643</v>
      </c>
      <c r="G1078" s="11" t="str">
        <f t="shared" si="16"/>
        <v>29801-Từ đầu đến cuối</v>
      </c>
      <c r="H1078" s="99"/>
      <c r="I1078" s="99">
        <v>44561</v>
      </c>
      <c r="J1078" s="11"/>
      <c r="K1078" s="11"/>
    </row>
    <row r="1079" spans="1:11" x14ac:dyDescent="0.2">
      <c r="A1079" s="79" t="s">
        <v>453</v>
      </c>
      <c r="B1079" s="11">
        <v>501</v>
      </c>
      <c r="C1079" s="11">
        <v>50107</v>
      </c>
      <c r="D1079" s="79" t="s">
        <v>2185</v>
      </c>
      <c r="E1079" s="79" t="s">
        <v>3758</v>
      </c>
      <c r="F1079" s="79" t="s">
        <v>2643</v>
      </c>
      <c r="G1079" s="11" t="str">
        <f t="shared" si="16"/>
        <v>29901-Từ đầu đến cuối</v>
      </c>
      <c r="H1079" s="99"/>
      <c r="I1079" s="99">
        <v>44561</v>
      </c>
      <c r="J1079" s="11"/>
      <c r="K1079" s="11"/>
    </row>
    <row r="1080" spans="1:11" x14ac:dyDescent="0.2">
      <c r="A1080" s="79" t="s">
        <v>453</v>
      </c>
      <c r="B1080" s="11">
        <v>501</v>
      </c>
      <c r="C1080" s="11">
        <v>50107</v>
      </c>
      <c r="D1080" s="79" t="s">
        <v>2186</v>
      </c>
      <c r="E1080" s="79" t="s">
        <v>3759</v>
      </c>
      <c r="F1080" s="79" t="s">
        <v>2643</v>
      </c>
      <c r="G1080" s="11" t="str">
        <f t="shared" si="16"/>
        <v>30001-Từ đầu đến cuối</v>
      </c>
      <c r="H1080" s="99"/>
      <c r="I1080" s="99">
        <v>44561</v>
      </c>
      <c r="J1080" s="11"/>
      <c r="K1080" s="11"/>
    </row>
    <row r="1081" spans="1:11" x14ac:dyDescent="0.2">
      <c r="A1081" s="79" t="s">
        <v>453</v>
      </c>
      <c r="B1081" s="11">
        <v>501</v>
      </c>
      <c r="C1081" s="11">
        <v>50107</v>
      </c>
      <c r="D1081" s="79" t="s">
        <v>2187</v>
      </c>
      <c r="E1081" s="79" t="s">
        <v>3760</v>
      </c>
      <c r="F1081" s="79" t="s">
        <v>2643</v>
      </c>
      <c r="G1081" s="11" t="str">
        <f t="shared" si="16"/>
        <v>30101-Từ đầu đến cuối</v>
      </c>
      <c r="H1081" s="99"/>
      <c r="I1081" s="99">
        <v>44561</v>
      </c>
      <c r="J1081" s="11"/>
      <c r="K1081" s="11"/>
    </row>
    <row r="1082" spans="1:11" x14ac:dyDescent="0.2">
      <c r="A1082" s="79" t="s">
        <v>453</v>
      </c>
      <c r="B1082" s="11">
        <v>501</v>
      </c>
      <c r="C1082" s="11">
        <v>50107</v>
      </c>
      <c r="D1082" s="79" t="s">
        <v>2188</v>
      </c>
      <c r="E1082" s="79" t="s">
        <v>3761</v>
      </c>
      <c r="F1082" s="79" t="s">
        <v>2643</v>
      </c>
      <c r="G1082" s="11" t="str">
        <f t="shared" si="16"/>
        <v>30201-Từ đầu đến cuối</v>
      </c>
      <c r="H1082" s="99"/>
      <c r="I1082" s="99">
        <v>44561</v>
      </c>
      <c r="J1082" s="11"/>
      <c r="K1082" s="11"/>
    </row>
    <row r="1083" spans="1:11" x14ac:dyDescent="0.2">
      <c r="A1083" s="79" t="s">
        <v>453</v>
      </c>
      <c r="B1083" s="11">
        <v>501</v>
      </c>
      <c r="C1083" s="11">
        <v>50107</v>
      </c>
      <c r="D1083" s="79" t="s">
        <v>2189</v>
      </c>
      <c r="E1083" s="79" t="s">
        <v>3762</v>
      </c>
      <c r="F1083" s="79" t="s">
        <v>2643</v>
      </c>
      <c r="G1083" s="11" t="str">
        <f t="shared" si="16"/>
        <v>30301-Từ đầu đến cuối</v>
      </c>
      <c r="H1083" s="99"/>
      <c r="I1083" s="99">
        <v>44561</v>
      </c>
      <c r="J1083" s="11"/>
      <c r="K1083" s="11"/>
    </row>
    <row r="1084" spans="1:11" x14ac:dyDescent="0.2">
      <c r="A1084" s="79" t="s">
        <v>453</v>
      </c>
      <c r="B1084" s="11">
        <v>501</v>
      </c>
      <c r="C1084" s="11">
        <v>50107</v>
      </c>
      <c r="D1084" s="79" t="s">
        <v>2190</v>
      </c>
      <c r="E1084" s="79" t="s">
        <v>3763</v>
      </c>
      <c r="F1084" s="79" t="s">
        <v>2643</v>
      </c>
      <c r="G1084" s="11" t="str">
        <f t="shared" si="16"/>
        <v>30401-Từ đầu đến cuối</v>
      </c>
      <c r="H1084" s="99"/>
      <c r="I1084" s="99">
        <v>44561</v>
      </c>
      <c r="J1084" s="11"/>
      <c r="K1084" s="11"/>
    </row>
    <row r="1085" spans="1:11" x14ac:dyDescent="0.2">
      <c r="A1085" s="79" t="s">
        <v>453</v>
      </c>
      <c r="B1085" s="11">
        <v>501</v>
      </c>
      <c r="C1085" s="11">
        <v>50107</v>
      </c>
      <c r="D1085" s="79" t="s">
        <v>2191</v>
      </c>
      <c r="E1085" s="79" t="s">
        <v>3764</v>
      </c>
      <c r="F1085" s="79" t="s">
        <v>2643</v>
      </c>
      <c r="G1085" s="11" t="str">
        <f t="shared" si="16"/>
        <v>30501-Từ đầu đến cuối</v>
      </c>
      <c r="H1085" s="99"/>
      <c r="I1085" s="99">
        <v>44561</v>
      </c>
      <c r="J1085" s="11"/>
      <c r="K1085" s="11"/>
    </row>
    <row r="1086" spans="1:11" x14ac:dyDescent="0.2">
      <c r="A1086" s="79" t="s">
        <v>453</v>
      </c>
      <c r="B1086" s="11">
        <v>501</v>
      </c>
      <c r="C1086" s="11">
        <v>50107</v>
      </c>
      <c r="D1086" s="79" t="s">
        <v>2192</v>
      </c>
      <c r="E1086" s="79" t="s">
        <v>3765</v>
      </c>
      <c r="F1086" s="79" t="s">
        <v>2643</v>
      </c>
      <c r="G1086" s="11" t="str">
        <f t="shared" si="16"/>
        <v>30601-Từ đầu đến cuối</v>
      </c>
      <c r="H1086" s="99"/>
      <c r="I1086" s="99">
        <v>44561</v>
      </c>
      <c r="J1086" s="11"/>
      <c r="K1086" s="11"/>
    </row>
    <row r="1087" spans="1:11" x14ac:dyDescent="0.2">
      <c r="A1087" s="79" t="s">
        <v>453</v>
      </c>
      <c r="B1087" s="11">
        <v>501</v>
      </c>
      <c r="C1087" s="11">
        <v>50107</v>
      </c>
      <c r="D1087" s="79" t="s">
        <v>2193</v>
      </c>
      <c r="E1087" s="79" t="s">
        <v>3766</v>
      </c>
      <c r="F1087" s="79" t="s">
        <v>2643</v>
      </c>
      <c r="G1087" s="11" t="str">
        <f t="shared" si="16"/>
        <v>30701-Từ đầu đến cuối</v>
      </c>
      <c r="H1087" s="99"/>
      <c r="I1087" s="99">
        <v>44561</v>
      </c>
      <c r="J1087" s="11"/>
      <c r="K1087" s="11"/>
    </row>
    <row r="1088" spans="1:11" x14ac:dyDescent="0.2">
      <c r="A1088" s="79" t="s">
        <v>453</v>
      </c>
      <c r="B1088" s="11">
        <v>501</v>
      </c>
      <c r="C1088" s="11">
        <v>50107</v>
      </c>
      <c r="D1088" s="79" t="s">
        <v>2194</v>
      </c>
      <c r="E1088" s="79" t="s">
        <v>3767</v>
      </c>
      <c r="F1088" s="79" t="s">
        <v>3768</v>
      </c>
      <c r="G1088" s="11" t="str">
        <f t="shared" si="16"/>
        <v>30801-Đoạn 15 m x 2</v>
      </c>
      <c r="H1088" s="99"/>
      <c r="I1088" s="99">
        <v>44561</v>
      </c>
      <c r="J1088" s="11"/>
      <c r="K1088" s="11"/>
    </row>
    <row r="1089" spans="1:11" x14ac:dyDescent="0.2">
      <c r="A1089" s="79" t="s">
        <v>453</v>
      </c>
      <c r="B1089" s="11">
        <v>501</v>
      </c>
      <c r="C1089" s="11">
        <v>50107</v>
      </c>
      <c r="D1089" s="79" t="s">
        <v>2194</v>
      </c>
      <c r="E1089" s="79" t="s">
        <v>3769</v>
      </c>
      <c r="F1089" s="79" t="s">
        <v>3770</v>
      </c>
      <c r="G1089" s="11" t="str">
        <f t="shared" si="16"/>
        <v>30802-Đoạn 7,5 m x 2</v>
      </c>
      <c r="H1089" s="99"/>
      <c r="I1089" s="99">
        <v>44561</v>
      </c>
      <c r="J1089" s="11"/>
      <c r="K1089" s="11"/>
    </row>
    <row r="1090" spans="1:11" x14ac:dyDescent="0.2">
      <c r="A1090" s="79" t="s">
        <v>453</v>
      </c>
      <c r="B1090" s="11">
        <v>501</v>
      </c>
      <c r="C1090" s="11">
        <v>50107</v>
      </c>
      <c r="D1090" s="79" t="s">
        <v>2195</v>
      </c>
      <c r="E1090" s="79" t="s">
        <v>3771</v>
      </c>
      <c r="F1090" s="79" t="s">
        <v>2643</v>
      </c>
      <c r="G1090" s="11" t="str">
        <f t="shared" ref="G1090:G1153" si="17">E1090&amp;"-"&amp;F1090</f>
        <v>30901-Từ đầu đến cuối</v>
      </c>
      <c r="H1090" s="99"/>
      <c r="I1090" s="99">
        <v>44561</v>
      </c>
      <c r="J1090" s="11"/>
      <c r="K1090" s="11"/>
    </row>
    <row r="1091" spans="1:11" x14ac:dyDescent="0.2">
      <c r="A1091" s="79" t="s">
        <v>453</v>
      </c>
      <c r="B1091" s="11">
        <v>501</v>
      </c>
      <c r="C1091" s="11">
        <v>50107</v>
      </c>
      <c r="D1091" s="79" t="s">
        <v>2196</v>
      </c>
      <c r="E1091" s="79" t="s">
        <v>3772</v>
      </c>
      <c r="F1091" s="79" t="s">
        <v>2643</v>
      </c>
      <c r="G1091" s="11" t="str">
        <f t="shared" si="17"/>
        <v>31001-Từ đầu đến cuối</v>
      </c>
      <c r="H1091" s="99"/>
      <c r="I1091" s="99">
        <v>44561</v>
      </c>
      <c r="J1091" s="11"/>
      <c r="K1091" s="11"/>
    </row>
    <row r="1092" spans="1:11" x14ac:dyDescent="0.2">
      <c r="A1092" s="79" t="s">
        <v>453</v>
      </c>
      <c r="B1092" s="11">
        <v>501</v>
      </c>
      <c r="C1092" s="11">
        <v>50107</v>
      </c>
      <c r="D1092" s="79" t="s">
        <v>2197</v>
      </c>
      <c r="E1092" s="79" t="s">
        <v>3773</v>
      </c>
      <c r="F1092" s="79" t="s">
        <v>2643</v>
      </c>
      <c r="G1092" s="11" t="str">
        <f t="shared" si="17"/>
        <v>31101-Từ đầu đến cuối</v>
      </c>
      <c r="H1092" s="99"/>
      <c r="I1092" s="99">
        <v>44561</v>
      </c>
      <c r="J1092" s="11"/>
      <c r="K1092" s="11"/>
    </row>
    <row r="1093" spans="1:11" x14ac:dyDescent="0.2">
      <c r="A1093" s="79" t="s">
        <v>453</v>
      </c>
      <c r="B1093" s="11">
        <v>501</v>
      </c>
      <c r="C1093" s="11">
        <v>50107</v>
      </c>
      <c r="D1093" s="79" t="s">
        <v>2198</v>
      </c>
      <c r="E1093" s="79" t="s">
        <v>3774</v>
      </c>
      <c r="F1093" s="79" t="s">
        <v>2643</v>
      </c>
      <c r="G1093" s="11" t="str">
        <f t="shared" si="17"/>
        <v>31201-Từ đầu đến cuối</v>
      </c>
      <c r="H1093" s="99"/>
      <c r="I1093" s="99">
        <v>44561</v>
      </c>
      <c r="J1093" s="11"/>
      <c r="K1093" s="11"/>
    </row>
    <row r="1094" spans="1:11" x14ac:dyDescent="0.2">
      <c r="A1094" s="79" t="s">
        <v>453</v>
      </c>
      <c r="B1094" s="11">
        <v>501</v>
      </c>
      <c r="C1094" s="11">
        <v>50107</v>
      </c>
      <c r="D1094" s="79" t="s">
        <v>2199</v>
      </c>
      <c r="E1094" s="79" t="s">
        <v>3775</v>
      </c>
      <c r="F1094" s="79" t="s">
        <v>3624</v>
      </c>
      <c r="G1094" s="11" t="str">
        <f t="shared" si="17"/>
        <v>31301-Đoạn 5,5 m</v>
      </c>
      <c r="H1094" s="99"/>
      <c r="I1094" s="99">
        <v>44561</v>
      </c>
      <c r="J1094" s="11"/>
      <c r="K1094" s="11"/>
    </row>
    <row r="1095" spans="1:11" x14ac:dyDescent="0.2">
      <c r="A1095" s="79" t="s">
        <v>453</v>
      </c>
      <c r="B1095" s="11">
        <v>501</v>
      </c>
      <c r="C1095" s="11">
        <v>50107</v>
      </c>
      <c r="D1095" s="79" t="s">
        <v>2199</v>
      </c>
      <c r="E1095" s="79" t="s">
        <v>3776</v>
      </c>
      <c r="F1095" s="79" t="s">
        <v>3777</v>
      </c>
      <c r="G1095" s="11" t="str">
        <f t="shared" si="17"/>
        <v>31302-Đoạn 4,0 m</v>
      </c>
      <c r="H1095" s="99"/>
      <c r="I1095" s="99">
        <v>44561</v>
      </c>
      <c r="J1095" s="11"/>
      <c r="K1095" s="11"/>
    </row>
    <row r="1096" spans="1:11" x14ac:dyDescent="0.2">
      <c r="A1096" s="79" t="s">
        <v>453</v>
      </c>
      <c r="B1096" s="11">
        <v>501</v>
      </c>
      <c r="C1096" s="11">
        <v>50107</v>
      </c>
      <c r="D1096" s="79" t="s">
        <v>2200</v>
      </c>
      <c r="E1096" s="79" t="s">
        <v>3778</v>
      </c>
      <c r="F1096" s="79" t="s">
        <v>2643</v>
      </c>
      <c r="G1096" s="11" t="str">
        <f t="shared" si="17"/>
        <v>31401-Từ đầu đến cuối</v>
      </c>
      <c r="H1096" s="99"/>
      <c r="I1096" s="99">
        <v>44561</v>
      </c>
      <c r="J1096" s="11"/>
      <c r="K1096" s="11"/>
    </row>
    <row r="1097" spans="1:11" x14ac:dyDescent="0.2">
      <c r="A1097" s="79" t="s">
        <v>453</v>
      </c>
      <c r="B1097" s="11">
        <v>501</v>
      </c>
      <c r="C1097" s="11">
        <v>50107</v>
      </c>
      <c r="D1097" s="79" t="s">
        <v>2201</v>
      </c>
      <c r="E1097" s="79" t="s">
        <v>3779</v>
      </c>
      <c r="F1097" s="79" t="s">
        <v>2643</v>
      </c>
      <c r="G1097" s="11" t="str">
        <f t="shared" si="17"/>
        <v>31501-Từ đầu đến cuối</v>
      </c>
      <c r="H1097" s="99"/>
      <c r="I1097" s="99">
        <v>44561</v>
      </c>
      <c r="J1097" s="11"/>
      <c r="K1097" s="11"/>
    </row>
    <row r="1098" spans="1:11" x14ac:dyDescent="0.2">
      <c r="A1098" s="79" t="s">
        <v>453</v>
      </c>
      <c r="B1098" s="11">
        <v>501</v>
      </c>
      <c r="C1098" s="11">
        <v>50107</v>
      </c>
      <c r="D1098" s="79" t="s">
        <v>2202</v>
      </c>
      <c r="E1098" s="79" t="s">
        <v>3780</v>
      </c>
      <c r="F1098" s="79" t="s">
        <v>2643</v>
      </c>
      <c r="G1098" s="11" t="str">
        <f t="shared" si="17"/>
        <v>31601-Từ đầu đến cuối</v>
      </c>
      <c r="H1098" s="99"/>
      <c r="I1098" s="99">
        <v>44561</v>
      </c>
      <c r="J1098" s="11"/>
      <c r="K1098" s="11"/>
    </row>
    <row r="1099" spans="1:11" x14ac:dyDescent="0.2">
      <c r="A1099" s="79" t="s">
        <v>453</v>
      </c>
      <c r="B1099" s="11">
        <v>501</v>
      </c>
      <c r="C1099" s="11">
        <v>50107</v>
      </c>
      <c r="D1099" s="79" t="s">
        <v>2203</v>
      </c>
      <c r="E1099" s="79" t="s">
        <v>3781</v>
      </c>
      <c r="F1099" s="79" t="s">
        <v>2643</v>
      </c>
      <c r="G1099" s="11" t="str">
        <f t="shared" si="17"/>
        <v>31701-Từ đầu đến cuối</v>
      </c>
      <c r="H1099" s="99"/>
      <c r="I1099" s="99">
        <v>44561</v>
      </c>
      <c r="J1099" s="11"/>
      <c r="K1099" s="11"/>
    </row>
    <row r="1100" spans="1:11" x14ac:dyDescent="0.2">
      <c r="A1100" s="79" t="s">
        <v>453</v>
      </c>
      <c r="B1100" s="11">
        <v>501</v>
      </c>
      <c r="C1100" s="11">
        <v>50107</v>
      </c>
      <c r="D1100" s="79" t="s">
        <v>2204</v>
      </c>
      <c r="E1100" s="79" t="s">
        <v>3782</v>
      </c>
      <c r="F1100" s="79" t="s">
        <v>2643</v>
      </c>
      <c r="G1100" s="11" t="str">
        <f t="shared" si="17"/>
        <v>31801-Từ đầu đến cuối</v>
      </c>
      <c r="H1100" s="99"/>
      <c r="I1100" s="99">
        <v>44561</v>
      </c>
      <c r="J1100" s="11"/>
      <c r="K1100" s="11"/>
    </row>
    <row r="1101" spans="1:11" x14ac:dyDescent="0.2">
      <c r="A1101" s="79" t="s">
        <v>453</v>
      </c>
      <c r="B1101" s="11">
        <v>501</v>
      </c>
      <c r="C1101" s="11">
        <v>50107</v>
      </c>
      <c r="D1101" s="79" t="s">
        <v>2205</v>
      </c>
      <c r="E1101" s="79" t="s">
        <v>3783</v>
      </c>
      <c r="F1101" s="79" t="s">
        <v>2643</v>
      </c>
      <c r="G1101" s="11" t="str">
        <f t="shared" si="17"/>
        <v>31901-Từ đầu đến cuối</v>
      </c>
      <c r="H1101" s="99"/>
      <c r="I1101" s="99">
        <v>44561</v>
      </c>
      <c r="J1101" s="11"/>
      <c r="K1101" s="11"/>
    </row>
    <row r="1102" spans="1:11" x14ac:dyDescent="0.2">
      <c r="A1102" s="79" t="s">
        <v>453</v>
      </c>
      <c r="B1102" s="11">
        <v>501</v>
      </c>
      <c r="C1102" s="11">
        <v>50107</v>
      </c>
      <c r="D1102" s="79" t="s">
        <v>2206</v>
      </c>
      <c r="E1102" s="79" t="s">
        <v>3784</v>
      </c>
      <c r="F1102" s="79" t="s">
        <v>3785</v>
      </c>
      <c r="G1102" s="11" t="str">
        <f t="shared" si="17"/>
        <v>32001-Đoạn 4 m</v>
      </c>
      <c r="H1102" s="99"/>
      <c r="I1102" s="99">
        <v>44561</v>
      </c>
      <c r="J1102" s="11"/>
      <c r="K1102" s="11"/>
    </row>
    <row r="1103" spans="1:11" x14ac:dyDescent="0.2">
      <c r="A1103" s="79" t="s">
        <v>453</v>
      </c>
      <c r="B1103" s="11">
        <v>501</v>
      </c>
      <c r="C1103" s="11">
        <v>50107</v>
      </c>
      <c r="D1103" s="79" t="s">
        <v>2206</v>
      </c>
      <c r="E1103" s="79" t="s">
        <v>3786</v>
      </c>
      <c r="F1103" s="79" t="s">
        <v>3626</v>
      </c>
      <c r="G1103" s="11" t="str">
        <f t="shared" si="17"/>
        <v>32002-Đoạn 3,5 m</v>
      </c>
      <c r="H1103" s="99"/>
      <c r="I1103" s="99">
        <v>44561</v>
      </c>
      <c r="J1103" s="11"/>
      <c r="K1103" s="11"/>
    </row>
    <row r="1104" spans="1:11" x14ac:dyDescent="0.2">
      <c r="A1104" s="79" t="s">
        <v>453</v>
      </c>
      <c r="B1104" s="11">
        <v>501</v>
      </c>
      <c r="C1104" s="11">
        <v>50107</v>
      </c>
      <c r="D1104" s="79" t="s">
        <v>2207</v>
      </c>
      <c r="E1104" s="79" t="s">
        <v>3787</v>
      </c>
      <c r="F1104" s="79" t="s">
        <v>2643</v>
      </c>
      <c r="G1104" s="11" t="str">
        <f t="shared" si="17"/>
        <v>32101-Từ đầu đến cuối</v>
      </c>
      <c r="H1104" s="99"/>
      <c r="I1104" s="99">
        <v>44561</v>
      </c>
      <c r="J1104" s="11"/>
      <c r="K1104" s="11"/>
    </row>
    <row r="1105" spans="1:11" x14ac:dyDescent="0.2">
      <c r="A1105" s="79" t="s">
        <v>453</v>
      </c>
      <c r="B1105" s="11">
        <v>501</v>
      </c>
      <c r="C1105" s="11">
        <v>50107</v>
      </c>
      <c r="D1105" s="79" t="s">
        <v>2208</v>
      </c>
      <c r="E1105" s="79" t="s">
        <v>3788</v>
      </c>
      <c r="F1105" s="79" t="s">
        <v>2643</v>
      </c>
      <c r="G1105" s="11" t="str">
        <f t="shared" si="17"/>
        <v>32201-Từ đầu đến cuối</v>
      </c>
      <c r="H1105" s="99"/>
      <c r="I1105" s="99">
        <v>44561</v>
      </c>
      <c r="J1105" s="11"/>
      <c r="K1105" s="11"/>
    </row>
    <row r="1106" spans="1:11" x14ac:dyDescent="0.2">
      <c r="A1106" s="79" t="s">
        <v>453</v>
      </c>
      <c r="B1106" s="11">
        <v>501</v>
      </c>
      <c r="C1106" s="11">
        <v>50107</v>
      </c>
      <c r="D1106" s="79" t="s">
        <v>2209</v>
      </c>
      <c r="E1106" s="79" t="s">
        <v>3789</v>
      </c>
      <c r="F1106" s="79" t="s">
        <v>2643</v>
      </c>
      <c r="G1106" s="11" t="str">
        <f t="shared" si="17"/>
        <v>32301-Từ đầu đến cuối</v>
      </c>
      <c r="H1106" s="99"/>
      <c r="I1106" s="99">
        <v>44561</v>
      </c>
      <c r="J1106" s="11"/>
      <c r="K1106" s="11"/>
    </row>
    <row r="1107" spans="1:11" x14ac:dyDescent="0.2">
      <c r="A1107" s="79" t="s">
        <v>453</v>
      </c>
      <c r="B1107" s="11">
        <v>501</v>
      </c>
      <c r="C1107" s="11">
        <v>50107</v>
      </c>
      <c r="D1107" s="79" t="s">
        <v>2210</v>
      </c>
      <c r="E1107" s="79" t="s">
        <v>3790</v>
      </c>
      <c r="F1107" s="79" t="s">
        <v>2643</v>
      </c>
      <c r="G1107" s="11" t="str">
        <f t="shared" si="17"/>
        <v>32401-Từ đầu đến cuối</v>
      </c>
      <c r="H1107" s="99"/>
      <c r="I1107" s="99">
        <v>44561</v>
      </c>
      <c r="J1107" s="11"/>
      <c r="K1107" s="11"/>
    </row>
    <row r="1108" spans="1:11" x14ac:dyDescent="0.2">
      <c r="A1108" s="79" t="s">
        <v>453</v>
      </c>
      <c r="B1108" s="11">
        <v>501</v>
      </c>
      <c r="C1108" s="11">
        <v>50107</v>
      </c>
      <c r="D1108" s="79" t="s">
        <v>2211</v>
      </c>
      <c r="E1108" s="79" t="s">
        <v>3791</v>
      </c>
      <c r="F1108" s="79" t="s">
        <v>2643</v>
      </c>
      <c r="G1108" s="11" t="str">
        <f t="shared" si="17"/>
        <v>32501-Từ đầu đến cuối</v>
      </c>
      <c r="H1108" s="99"/>
      <c r="I1108" s="99">
        <v>44561</v>
      </c>
      <c r="J1108" s="11"/>
      <c r="K1108" s="11"/>
    </row>
    <row r="1109" spans="1:11" x14ac:dyDescent="0.2">
      <c r="A1109" s="79" t="s">
        <v>453</v>
      </c>
      <c r="B1109" s="11">
        <v>501</v>
      </c>
      <c r="C1109" s="11">
        <v>50107</v>
      </c>
      <c r="D1109" s="79" t="s">
        <v>2212</v>
      </c>
      <c r="E1109" s="79" t="s">
        <v>3792</v>
      </c>
      <c r="F1109" s="79" t="s">
        <v>2643</v>
      </c>
      <c r="G1109" s="11" t="str">
        <f t="shared" si="17"/>
        <v>32601-Từ đầu đến cuối</v>
      </c>
      <c r="H1109" s="99"/>
      <c r="I1109" s="99">
        <v>44561</v>
      </c>
      <c r="J1109" s="11"/>
      <c r="K1109" s="11"/>
    </row>
    <row r="1110" spans="1:11" x14ac:dyDescent="0.2">
      <c r="A1110" s="79" t="s">
        <v>453</v>
      </c>
      <c r="B1110" s="11">
        <v>501</v>
      </c>
      <c r="C1110" s="11">
        <v>50107</v>
      </c>
      <c r="D1110" s="79" t="s">
        <v>2213</v>
      </c>
      <c r="E1110" s="79" t="s">
        <v>3793</v>
      </c>
      <c r="F1110" s="79" t="s">
        <v>2643</v>
      </c>
      <c r="G1110" s="11" t="str">
        <f t="shared" si="17"/>
        <v>32701-Từ đầu đến cuối</v>
      </c>
      <c r="H1110" s="99"/>
      <c r="I1110" s="99">
        <v>44561</v>
      </c>
      <c r="J1110" s="11"/>
      <c r="K1110" s="11"/>
    </row>
    <row r="1111" spans="1:11" x14ac:dyDescent="0.2">
      <c r="A1111" s="79" t="s">
        <v>453</v>
      </c>
      <c r="B1111" s="11">
        <v>501</v>
      </c>
      <c r="C1111" s="11">
        <v>50107</v>
      </c>
      <c r="D1111" s="79" t="s">
        <v>2214</v>
      </c>
      <c r="E1111" s="79" t="s">
        <v>3794</v>
      </c>
      <c r="F1111" s="79" t="s">
        <v>2643</v>
      </c>
      <c r="G1111" s="11" t="str">
        <f t="shared" si="17"/>
        <v>32801-Từ đầu đến cuối</v>
      </c>
      <c r="H1111" s="99"/>
      <c r="I1111" s="99">
        <v>44561</v>
      </c>
      <c r="J1111" s="11"/>
      <c r="K1111" s="11"/>
    </row>
    <row r="1112" spans="1:11" x14ac:dyDescent="0.2">
      <c r="A1112" s="79" t="s">
        <v>453</v>
      </c>
      <c r="B1112" s="11">
        <v>501</v>
      </c>
      <c r="C1112" s="11">
        <v>50107</v>
      </c>
      <c r="D1112" s="79" t="s">
        <v>2215</v>
      </c>
      <c r="E1112" s="79" t="s">
        <v>3795</v>
      </c>
      <c r="F1112" s="79" t="s">
        <v>2643</v>
      </c>
      <c r="G1112" s="11" t="str">
        <f t="shared" si="17"/>
        <v>32901-Từ đầu đến cuối</v>
      </c>
      <c r="H1112" s="99"/>
      <c r="I1112" s="99">
        <v>44561</v>
      </c>
      <c r="J1112" s="11"/>
      <c r="K1112" s="11"/>
    </row>
    <row r="1113" spans="1:11" x14ac:dyDescent="0.2">
      <c r="A1113" s="79" t="s">
        <v>453</v>
      </c>
      <c r="B1113" s="11">
        <v>501</v>
      </c>
      <c r="C1113" s="11">
        <v>50107</v>
      </c>
      <c r="D1113" s="79" t="s">
        <v>2216</v>
      </c>
      <c r="E1113" s="79" t="s">
        <v>3796</v>
      </c>
      <c r="F1113" s="79" t="s">
        <v>2643</v>
      </c>
      <c r="G1113" s="11" t="str">
        <f t="shared" si="17"/>
        <v>33001-Từ đầu đến cuối</v>
      </c>
      <c r="H1113" s="99"/>
      <c r="I1113" s="99">
        <v>44561</v>
      </c>
      <c r="J1113" s="11"/>
      <c r="K1113" s="11"/>
    </row>
    <row r="1114" spans="1:11" x14ac:dyDescent="0.2">
      <c r="A1114" s="79" t="s">
        <v>453</v>
      </c>
      <c r="B1114" s="11">
        <v>501</v>
      </c>
      <c r="C1114" s="11">
        <v>50107</v>
      </c>
      <c r="D1114" s="79" t="s">
        <v>2217</v>
      </c>
      <c r="E1114" s="79" t="s">
        <v>3797</v>
      </c>
      <c r="F1114" s="79" t="s">
        <v>3111</v>
      </c>
      <c r="G1114" s="11" t="str">
        <f t="shared" si="17"/>
        <v>33101-Đoạn từ đường An Nông đến cầu Hòa Phước</v>
      </c>
      <c r="H1114" s="99"/>
      <c r="I1114" s="99">
        <v>44561</v>
      </c>
      <c r="J1114" s="11"/>
      <c r="K1114" s="11"/>
    </row>
    <row r="1115" spans="1:11" x14ac:dyDescent="0.2">
      <c r="A1115" s="79" t="s">
        <v>453</v>
      </c>
      <c r="B1115" s="11">
        <v>501</v>
      </c>
      <c r="C1115" s="11">
        <v>50107</v>
      </c>
      <c r="D1115" s="79" t="s">
        <v>2218</v>
      </c>
      <c r="E1115" s="79" t="s">
        <v>3798</v>
      </c>
      <c r="F1115" s="79" t="s">
        <v>2643</v>
      </c>
      <c r="G1115" s="11" t="str">
        <f t="shared" si="17"/>
        <v>33201-Từ đầu đến cuối</v>
      </c>
      <c r="H1115" s="99"/>
      <c r="I1115" s="99">
        <v>44561</v>
      </c>
      <c r="J1115" s="11"/>
      <c r="K1115" s="11"/>
    </row>
    <row r="1116" spans="1:11" x14ac:dyDescent="0.2">
      <c r="A1116" s="79" t="s">
        <v>453</v>
      </c>
      <c r="B1116" s="11">
        <v>501</v>
      </c>
      <c r="C1116" s="11">
        <v>50107</v>
      </c>
      <c r="D1116" s="79" t="s">
        <v>2219</v>
      </c>
      <c r="E1116" s="79" t="s">
        <v>3799</v>
      </c>
      <c r="F1116" s="79" t="s">
        <v>2643</v>
      </c>
      <c r="G1116" s="11" t="str">
        <f t="shared" si="17"/>
        <v>33301-Từ đầu đến cuối</v>
      </c>
      <c r="H1116" s="99"/>
      <c r="I1116" s="99">
        <v>44561</v>
      </c>
      <c r="J1116" s="11"/>
      <c r="K1116" s="11"/>
    </row>
    <row r="1117" spans="1:11" x14ac:dyDescent="0.2">
      <c r="A1117" s="79" t="s">
        <v>453</v>
      </c>
      <c r="B1117" s="11">
        <v>501</v>
      </c>
      <c r="C1117" s="11">
        <v>50107</v>
      </c>
      <c r="D1117" s="79" t="s">
        <v>2220</v>
      </c>
      <c r="E1117" s="79" t="s">
        <v>3800</v>
      </c>
      <c r="F1117" s="79" t="s">
        <v>2643</v>
      </c>
      <c r="G1117" s="11" t="str">
        <f t="shared" si="17"/>
        <v>33401-Từ đầu đến cuối</v>
      </c>
      <c r="H1117" s="99"/>
      <c r="I1117" s="99">
        <v>44561</v>
      </c>
      <c r="J1117" s="11"/>
      <c r="K1117" s="11"/>
    </row>
    <row r="1118" spans="1:11" x14ac:dyDescent="0.2">
      <c r="A1118" s="79" t="s">
        <v>453</v>
      </c>
      <c r="B1118" s="11">
        <v>501</v>
      </c>
      <c r="C1118" s="11">
        <v>50107</v>
      </c>
      <c r="D1118" s="79" t="s">
        <v>2221</v>
      </c>
      <c r="E1118" s="79" t="s">
        <v>3801</v>
      </c>
      <c r="F1118" s="79" t="s">
        <v>2643</v>
      </c>
      <c r="G1118" s="11" t="str">
        <f t="shared" si="17"/>
        <v>33501-Từ đầu đến cuối</v>
      </c>
      <c r="H1118" s="99"/>
      <c r="I1118" s="99">
        <v>44561</v>
      </c>
      <c r="J1118" s="11"/>
      <c r="K1118" s="11"/>
    </row>
    <row r="1119" spans="1:11" x14ac:dyDescent="0.2">
      <c r="A1119" s="79" t="s">
        <v>453</v>
      </c>
      <c r="B1119" s="11">
        <v>501</v>
      </c>
      <c r="C1119" s="11">
        <v>50107</v>
      </c>
      <c r="D1119" s="79" t="s">
        <v>2222</v>
      </c>
      <c r="E1119" s="79" t="s">
        <v>3802</v>
      </c>
      <c r="F1119" s="79" t="s">
        <v>2643</v>
      </c>
      <c r="G1119" s="11" t="str">
        <f t="shared" si="17"/>
        <v>33601-Từ đầu đến cuối</v>
      </c>
      <c r="H1119" s="99"/>
      <c r="I1119" s="99">
        <v>44561</v>
      </c>
      <c r="J1119" s="11"/>
      <c r="K1119" s="11"/>
    </row>
    <row r="1120" spans="1:11" x14ac:dyDescent="0.2">
      <c r="A1120" s="79" t="s">
        <v>453</v>
      </c>
      <c r="B1120" s="11">
        <v>501</v>
      </c>
      <c r="C1120" s="11">
        <v>50107</v>
      </c>
      <c r="D1120" s="79" t="s">
        <v>2223</v>
      </c>
      <c r="E1120" s="79" t="s">
        <v>3803</v>
      </c>
      <c r="F1120" s="79" t="s">
        <v>2643</v>
      </c>
      <c r="G1120" s="11" t="str">
        <f t="shared" si="17"/>
        <v>33701-Từ đầu đến cuối</v>
      </c>
      <c r="H1120" s="99"/>
      <c r="I1120" s="99">
        <v>44561</v>
      </c>
      <c r="J1120" s="11"/>
      <c r="K1120" s="11"/>
    </row>
    <row r="1121" spans="1:11" x14ac:dyDescent="0.2">
      <c r="A1121" s="79" t="s">
        <v>453</v>
      </c>
      <c r="B1121" s="11">
        <v>501</v>
      </c>
      <c r="C1121" s="11">
        <v>50107</v>
      </c>
      <c r="D1121" s="79" t="s">
        <v>2224</v>
      </c>
      <c r="E1121" s="79" t="s">
        <v>3804</v>
      </c>
      <c r="F1121" s="79" t="s">
        <v>2643</v>
      </c>
      <c r="G1121" s="11" t="str">
        <f t="shared" si="17"/>
        <v>33801-Từ đầu đến cuối</v>
      </c>
      <c r="H1121" s="99"/>
      <c r="I1121" s="99">
        <v>44561</v>
      </c>
      <c r="J1121" s="11"/>
      <c r="K1121" s="11"/>
    </row>
    <row r="1122" spans="1:11" x14ac:dyDescent="0.2">
      <c r="A1122" s="79" t="s">
        <v>453</v>
      </c>
      <c r="B1122" s="11">
        <v>501</v>
      </c>
      <c r="C1122" s="11">
        <v>50107</v>
      </c>
      <c r="D1122" s="79" t="s">
        <v>2225</v>
      </c>
      <c r="E1122" s="79" t="s">
        <v>3805</v>
      </c>
      <c r="F1122" s="79" t="s">
        <v>3642</v>
      </c>
      <c r="G1122" s="11" t="str">
        <f t="shared" si="17"/>
        <v>33901-Đoạn 7,5 m</v>
      </c>
      <c r="H1122" s="99"/>
      <c r="I1122" s="99">
        <v>44561</v>
      </c>
      <c r="J1122" s="11"/>
      <c r="K1122" s="11"/>
    </row>
    <row r="1123" spans="1:11" x14ac:dyDescent="0.2">
      <c r="A1123" s="79" t="s">
        <v>453</v>
      </c>
      <c r="B1123" s="11">
        <v>501</v>
      </c>
      <c r="C1123" s="11">
        <v>50107</v>
      </c>
      <c r="D1123" s="79" t="s">
        <v>2225</v>
      </c>
      <c r="E1123" s="79" t="s">
        <v>3806</v>
      </c>
      <c r="F1123" s="79" t="s">
        <v>3777</v>
      </c>
      <c r="G1123" s="11" t="str">
        <f t="shared" si="17"/>
        <v>33902-Đoạn 4,0 m</v>
      </c>
      <c r="H1123" s="99"/>
      <c r="I1123" s="99">
        <v>44561</v>
      </c>
      <c r="J1123" s="11"/>
      <c r="K1123" s="11"/>
    </row>
    <row r="1124" spans="1:11" x14ac:dyDescent="0.2">
      <c r="A1124" s="79" t="s">
        <v>453</v>
      </c>
      <c r="B1124" s="11">
        <v>501</v>
      </c>
      <c r="C1124" s="11">
        <v>50107</v>
      </c>
      <c r="D1124" s="79" t="s">
        <v>2226</v>
      </c>
      <c r="E1124" s="79" t="s">
        <v>3807</v>
      </c>
      <c r="F1124" s="79" t="s">
        <v>2643</v>
      </c>
      <c r="G1124" s="11" t="str">
        <f t="shared" si="17"/>
        <v>34001-Từ đầu đến cuối</v>
      </c>
      <c r="H1124" s="99"/>
      <c r="I1124" s="99">
        <v>44561</v>
      </c>
      <c r="J1124" s="11"/>
      <c r="K1124" s="11"/>
    </row>
    <row r="1125" spans="1:11" x14ac:dyDescent="0.2">
      <c r="A1125" s="79" t="s">
        <v>453</v>
      </c>
      <c r="B1125" s="11">
        <v>501</v>
      </c>
      <c r="C1125" s="11">
        <v>50107</v>
      </c>
      <c r="D1125" s="79" t="s">
        <v>2227</v>
      </c>
      <c r="E1125" s="79" t="s">
        <v>3808</v>
      </c>
      <c r="F1125" s="79" t="s">
        <v>2643</v>
      </c>
      <c r="G1125" s="11" t="str">
        <f t="shared" si="17"/>
        <v>34101-Từ đầu đến cuối</v>
      </c>
      <c r="H1125" s="99"/>
      <c r="I1125" s="99">
        <v>44561</v>
      </c>
      <c r="J1125" s="11"/>
      <c r="K1125" s="11"/>
    </row>
    <row r="1126" spans="1:11" x14ac:dyDescent="0.2">
      <c r="A1126" s="79" t="s">
        <v>453</v>
      </c>
      <c r="B1126" s="11">
        <v>501</v>
      </c>
      <c r="C1126" s="11">
        <v>50107</v>
      </c>
      <c r="D1126" s="79" t="s">
        <v>2228</v>
      </c>
      <c r="E1126" s="79" t="s">
        <v>3809</v>
      </c>
      <c r="F1126" s="79" t="s">
        <v>2643</v>
      </c>
      <c r="G1126" s="11" t="str">
        <f t="shared" si="17"/>
        <v>34201-Từ đầu đến cuối</v>
      </c>
      <c r="H1126" s="99"/>
      <c r="I1126" s="99">
        <v>44561</v>
      </c>
      <c r="J1126" s="11"/>
      <c r="K1126" s="11"/>
    </row>
    <row r="1127" spans="1:11" x14ac:dyDescent="0.2">
      <c r="A1127" s="79" t="s">
        <v>453</v>
      </c>
      <c r="B1127" s="11">
        <v>501</v>
      </c>
      <c r="C1127" s="11">
        <v>50107</v>
      </c>
      <c r="D1127" s="79" t="s">
        <v>2229</v>
      </c>
      <c r="E1127" s="79" t="s">
        <v>3810</v>
      </c>
      <c r="F1127" s="79" t="s">
        <v>2643</v>
      </c>
      <c r="G1127" s="11" t="str">
        <f t="shared" si="17"/>
        <v>34301-Từ đầu đến cuối</v>
      </c>
      <c r="H1127" s="99"/>
      <c r="I1127" s="99">
        <v>44561</v>
      </c>
      <c r="J1127" s="11"/>
      <c r="K1127" s="11"/>
    </row>
    <row r="1128" spans="1:11" x14ac:dyDescent="0.2">
      <c r="A1128" s="79" t="s">
        <v>453</v>
      </c>
      <c r="B1128" s="11">
        <v>501</v>
      </c>
      <c r="C1128" s="11">
        <v>50107</v>
      </c>
      <c r="D1128" s="79" t="s">
        <v>2230</v>
      </c>
      <c r="E1128" s="79" t="s">
        <v>3811</v>
      </c>
      <c r="F1128" s="79" t="s">
        <v>2643</v>
      </c>
      <c r="G1128" s="11" t="str">
        <f t="shared" si="17"/>
        <v>34401-Từ đầu đến cuối</v>
      </c>
      <c r="H1128" s="99"/>
      <c r="I1128" s="99">
        <v>44561</v>
      </c>
      <c r="J1128" s="11"/>
      <c r="K1128" s="11"/>
    </row>
    <row r="1129" spans="1:11" x14ac:dyDescent="0.2">
      <c r="A1129" s="79" t="s">
        <v>453</v>
      </c>
      <c r="B1129" s="11">
        <v>501</v>
      </c>
      <c r="C1129" s="11">
        <v>50107</v>
      </c>
      <c r="D1129" s="79" t="s">
        <v>2231</v>
      </c>
      <c r="E1129" s="79" t="s">
        <v>3812</v>
      </c>
      <c r="F1129" s="79" t="s">
        <v>2643</v>
      </c>
      <c r="G1129" s="11" t="str">
        <f t="shared" si="17"/>
        <v>34501-Từ đầu đến cuối</v>
      </c>
      <c r="H1129" s="99"/>
      <c r="I1129" s="99">
        <v>44561</v>
      </c>
      <c r="J1129" s="11"/>
      <c r="K1129" s="11"/>
    </row>
    <row r="1130" spans="1:11" x14ac:dyDescent="0.2">
      <c r="A1130" s="79" t="s">
        <v>453</v>
      </c>
      <c r="B1130" s="11">
        <v>501</v>
      </c>
      <c r="C1130" s="11">
        <v>50107</v>
      </c>
      <c r="D1130" s="79" t="s">
        <v>2232</v>
      </c>
      <c r="E1130" s="79" t="s">
        <v>3813</v>
      </c>
      <c r="F1130" s="79" t="s">
        <v>2643</v>
      </c>
      <c r="G1130" s="11" t="str">
        <f t="shared" si="17"/>
        <v>34601-Từ đầu đến cuối</v>
      </c>
      <c r="H1130" s="99"/>
      <c r="I1130" s="99">
        <v>44561</v>
      </c>
      <c r="J1130" s="11"/>
      <c r="K1130" s="11"/>
    </row>
    <row r="1131" spans="1:11" x14ac:dyDescent="0.2">
      <c r="A1131" s="79" t="s">
        <v>453</v>
      </c>
      <c r="B1131" s="11">
        <v>501</v>
      </c>
      <c r="C1131" s="11">
        <v>50107</v>
      </c>
      <c r="D1131" s="79" t="s">
        <v>2233</v>
      </c>
      <c r="E1131" s="79" t="s">
        <v>3814</v>
      </c>
      <c r="F1131" s="79" t="s">
        <v>2643</v>
      </c>
      <c r="G1131" s="11" t="str">
        <f t="shared" si="17"/>
        <v>34701-Từ đầu đến cuối</v>
      </c>
      <c r="H1131" s="99"/>
      <c r="I1131" s="99">
        <v>44561</v>
      </c>
      <c r="J1131" s="11"/>
      <c r="K1131" s="11"/>
    </row>
    <row r="1132" spans="1:11" x14ac:dyDescent="0.2">
      <c r="A1132" s="79" t="s">
        <v>453</v>
      </c>
      <c r="B1132" s="11">
        <v>501</v>
      </c>
      <c r="C1132" s="11">
        <v>50107</v>
      </c>
      <c r="D1132" s="79" t="s">
        <v>2234</v>
      </c>
      <c r="E1132" s="79" t="s">
        <v>3815</v>
      </c>
      <c r="F1132" s="79" t="s">
        <v>2643</v>
      </c>
      <c r="G1132" s="11" t="str">
        <f t="shared" si="17"/>
        <v>34801-Từ đầu đến cuối</v>
      </c>
      <c r="H1132" s="99"/>
      <c r="I1132" s="99">
        <v>44561</v>
      </c>
      <c r="J1132" s="11"/>
      <c r="K1132" s="11"/>
    </row>
    <row r="1133" spans="1:11" x14ac:dyDescent="0.2">
      <c r="A1133" s="79" t="s">
        <v>453</v>
      </c>
      <c r="B1133" s="11">
        <v>501</v>
      </c>
      <c r="C1133" s="11">
        <v>50107</v>
      </c>
      <c r="D1133" s="79" t="s">
        <v>2235</v>
      </c>
      <c r="E1133" s="79" t="s">
        <v>3816</v>
      </c>
      <c r="F1133" s="79" t="s">
        <v>2643</v>
      </c>
      <c r="G1133" s="11" t="str">
        <f t="shared" si="17"/>
        <v>34901-Từ đầu đến cuối</v>
      </c>
      <c r="H1133" s="99"/>
      <c r="I1133" s="99">
        <v>44561</v>
      </c>
      <c r="J1133" s="11"/>
      <c r="K1133" s="11"/>
    </row>
    <row r="1134" spans="1:11" x14ac:dyDescent="0.2">
      <c r="A1134" s="79" t="s">
        <v>453</v>
      </c>
      <c r="B1134" s="11">
        <v>501</v>
      </c>
      <c r="C1134" s="11">
        <v>50107</v>
      </c>
      <c r="D1134" s="79" t="s">
        <v>2236</v>
      </c>
      <c r="E1134" s="79" t="s">
        <v>3817</v>
      </c>
      <c r="F1134" s="79" t="s">
        <v>2643</v>
      </c>
      <c r="G1134" s="11" t="str">
        <f t="shared" si="17"/>
        <v>35001-Từ đầu đến cuối</v>
      </c>
      <c r="H1134" s="99"/>
      <c r="I1134" s="99">
        <v>44561</v>
      </c>
      <c r="J1134" s="11"/>
      <c r="K1134" s="11"/>
    </row>
    <row r="1135" spans="1:11" x14ac:dyDescent="0.2">
      <c r="A1135" s="79" t="s">
        <v>453</v>
      </c>
      <c r="B1135" s="11">
        <v>501</v>
      </c>
      <c r="C1135" s="11">
        <v>50107</v>
      </c>
      <c r="D1135" s="79" t="s">
        <v>2237</v>
      </c>
      <c r="E1135" s="79" t="s">
        <v>3818</v>
      </c>
      <c r="F1135" s="79" t="s">
        <v>2643</v>
      </c>
      <c r="G1135" s="11" t="str">
        <f t="shared" si="17"/>
        <v>35101-Từ đầu đến cuối</v>
      </c>
      <c r="H1135" s="99"/>
      <c r="I1135" s="99">
        <v>44561</v>
      </c>
      <c r="J1135" s="11"/>
      <c r="K1135" s="11"/>
    </row>
    <row r="1136" spans="1:11" x14ac:dyDescent="0.2">
      <c r="A1136" s="79" t="s">
        <v>453</v>
      </c>
      <c r="B1136" s="11">
        <v>501</v>
      </c>
      <c r="C1136" s="11">
        <v>50107</v>
      </c>
      <c r="D1136" s="79" t="s">
        <v>2238</v>
      </c>
      <c r="E1136" s="79" t="s">
        <v>3819</v>
      </c>
      <c r="F1136" s="79" t="s">
        <v>2643</v>
      </c>
      <c r="G1136" s="11" t="str">
        <f t="shared" si="17"/>
        <v>35201-Từ đầu đến cuối</v>
      </c>
      <c r="H1136" s="99"/>
      <c r="I1136" s="99">
        <v>44561</v>
      </c>
      <c r="J1136" s="11"/>
      <c r="K1136" s="11"/>
    </row>
    <row r="1137" spans="1:11" x14ac:dyDescent="0.2">
      <c r="A1137" s="79" t="s">
        <v>453</v>
      </c>
      <c r="B1137" s="11">
        <v>501</v>
      </c>
      <c r="C1137" s="11">
        <v>50107</v>
      </c>
      <c r="D1137" s="79" t="s">
        <v>2239</v>
      </c>
      <c r="E1137" s="79" t="s">
        <v>3820</v>
      </c>
      <c r="F1137" s="79" t="s">
        <v>2643</v>
      </c>
      <c r="G1137" s="11" t="str">
        <f t="shared" si="17"/>
        <v>35301-Từ đầu đến cuối</v>
      </c>
      <c r="H1137" s="99"/>
      <c r="I1137" s="99">
        <v>44561</v>
      </c>
      <c r="J1137" s="11"/>
      <c r="K1137" s="11"/>
    </row>
    <row r="1138" spans="1:11" x14ac:dyDescent="0.2">
      <c r="A1138" s="79" t="s">
        <v>453</v>
      </c>
      <c r="B1138" s="11">
        <v>501</v>
      </c>
      <c r="C1138" s="11">
        <v>50107</v>
      </c>
      <c r="D1138" s="79" t="s">
        <v>2240</v>
      </c>
      <c r="E1138" s="79" t="s">
        <v>3821</v>
      </c>
      <c r="F1138" s="79" t="s">
        <v>2643</v>
      </c>
      <c r="G1138" s="11" t="str">
        <f t="shared" si="17"/>
        <v>35401-Từ đầu đến cuối</v>
      </c>
      <c r="H1138" s="99"/>
      <c r="I1138" s="99">
        <v>44561</v>
      </c>
      <c r="J1138" s="11"/>
      <c r="K1138" s="11"/>
    </row>
    <row r="1139" spans="1:11" x14ac:dyDescent="0.2">
      <c r="A1139" s="79" t="s">
        <v>453</v>
      </c>
      <c r="B1139" s="11">
        <v>501</v>
      </c>
      <c r="C1139" s="11">
        <v>50107</v>
      </c>
      <c r="D1139" s="79" t="s">
        <v>2241</v>
      </c>
      <c r="E1139" s="79" t="s">
        <v>3822</v>
      </c>
      <c r="F1139" s="79" t="s">
        <v>2643</v>
      </c>
      <c r="G1139" s="11" t="str">
        <f t="shared" si="17"/>
        <v>35501-Từ đầu đến cuối</v>
      </c>
      <c r="H1139" s="99"/>
      <c r="I1139" s="99">
        <v>44561</v>
      </c>
      <c r="J1139" s="11"/>
      <c r="K1139" s="11"/>
    </row>
    <row r="1140" spans="1:11" x14ac:dyDescent="0.2">
      <c r="A1140" s="79" t="s">
        <v>453</v>
      </c>
      <c r="B1140" s="11">
        <v>501</v>
      </c>
      <c r="C1140" s="11">
        <v>50107</v>
      </c>
      <c r="D1140" s="79" t="s">
        <v>2242</v>
      </c>
      <c r="E1140" s="79" t="s">
        <v>3823</v>
      </c>
      <c r="F1140" s="79" t="s">
        <v>2643</v>
      </c>
      <c r="G1140" s="11" t="str">
        <f t="shared" si="17"/>
        <v>35601-Từ đầu đến cuối</v>
      </c>
      <c r="H1140" s="99"/>
      <c r="I1140" s="99">
        <v>44561</v>
      </c>
      <c r="J1140" s="11"/>
      <c r="K1140" s="11"/>
    </row>
    <row r="1141" spans="1:11" x14ac:dyDescent="0.2">
      <c r="A1141" s="79" t="s">
        <v>453</v>
      </c>
      <c r="B1141" s="11">
        <v>501</v>
      </c>
      <c r="C1141" s="11">
        <v>50107</v>
      </c>
      <c r="D1141" s="79" t="s">
        <v>2243</v>
      </c>
      <c r="E1141" s="79" t="s">
        <v>3824</v>
      </c>
      <c r="F1141" s="79" t="s">
        <v>2643</v>
      </c>
      <c r="G1141" s="11" t="str">
        <f t="shared" si="17"/>
        <v>35701-Từ đầu đến cuối</v>
      </c>
      <c r="H1141" s="99"/>
      <c r="I1141" s="99">
        <v>44561</v>
      </c>
      <c r="J1141" s="11"/>
      <c r="K1141" s="11"/>
    </row>
    <row r="1142" spans="1:11" x14ac:dyDescent="0.2">
      <c r="A1142" s="79" t="s">
        <v>453</v>
      </c>
      <c r="B1142" s="11">
        <v>501</v>
      </c>
      <c r="C1142" s="11">
        <v>50107</v>
      </c>
      <c r="D1142" s="79" t="s">
        <v>2244</v>
      </c>
      <c r="E1142" s="79" t="s">
        <v>3825</v>
      </c>
      <c r="F1142" s="79" t="s">
        <v>2643</v>
      </c>
      <c r="G1142" s="11" t="str">
        <f t="shared" si="17"/>
        <v>35801-Từ đầu đến cuối</v>
      </c>
      <c r="H1142" s="99"/>
      <c r="I1142" s="99">
        <v>44561</v>
      </c>
      <c r="J1142" s="11"/>
      <c r="K1142" s="11"/>
    </row>
    <row r="1143" spans="1:11" x14ac:dyDescent="0.2">
      <c r="A1143" s="79" t="s">
        <v>453</v>
      </c>
      <c r="B1143" s="11">
        <v>501</v>
      </c>
      <c r="C1143" s="11">
        <v>50107</v>
      </c>
      <c r="D1143" s="79" t="s">
        <v>2245</v>
      </c>
      <c r="E1143" s="79" t="s">
        <v>3826</v>
      </c>
      <c r="F1143" s="79" t="s">
        <v>2643</v>
      </c>
      <c r="G1143" s="11" t="str">
        <f t="shared" si="17"/>
        <v>35901-Từ đầu đến cuối</v>
      </c>
      <c r="H1143" s="99"/>
      <c r="I1143" s="99">
        <v>44561</v>
      </c>
      <c r="J1143" s="11"/>
      <c r="K1143" s="11"/>
    </row>
    <row r="1144" spans="1:11" x14ac:dyDescent="0.2">
      <c r="A1144" s="79" t="s">
        <v>453</v>
      </c>
      <c r="B1144" s="11">
        <v>501</v>
      </c>
      <c r="C1144" s="11">
        <v>50107</v>
      </c>
      <c r="D1144" s="79" t="s">
        <v>2246</v>
      </c>
      <c r="E1144" s="79" t="s">
        <v>3827</v>
      </c>
      <c r="F1144" s="79" t="s">
        <v>2643</v>
      </c>
      <c r="G1144" s="11" t="str">
        <f t="shared" si="17"/>
        <v>36001-Từ đầu đến cuối</v>
      </c>
      <c r="H1144" s="99"/>
      <c r="I1144" s="99">
        <v>44561</v>
      </c>
      <c r="J1144" s="11"/>
      <c r="K1144" s="11"/>
    </row>
    <row r="1145" spans="1:11" x14ac:dyDescent="0.2">
      <c r="A1145" s="79" t="s">
        <v>453</v>
      </c>
      <c r="B1145" s="11">
        <v>501</v>
      </c>
      <c r="C1145" s="11">
        <v>50107</v>
      </c>
      <c r="D1145" s="79" t="s">
        <v>2247</v>
      </c>
      <c r="E1145" s="79" t="s">
        <v>3828</v>
      </c>
      <c r="F1145" s="79" t="s">
        <v>2643</v>
      </c>
      <c r="G1145" s="11" t="str">
        <f t="shared" si="17"/>
        <v>36101-Từ đầu đến cuối</v>
      </c>
      <c r="H1145" s="99"/>
      <c r="I1145" s="99">
        <v>44561</v>
      </c>
      <c r="J1145" s="11"/>
      <c r="K1145" s="11"/>
    </row>
    <row r="1146" spans="1:11" x14ac:dyDescent="0.2">
      <c r="A1146" s="79" t="s">
        <v>453</v>
      </c>
      <c r="B1146" s="11">
        <v>501</v>
      </c>
      <c r="C1146" s="11">
        <v>50107</v>
      </c>
      <c r="D1146" s="79" t="s">
        <v>2248</v>
      </c>
      <c r="E1146" s="79" t="s">
        <v>3829</v>
      </c>
      <c r="F1146" s="79" t="s">
        <v>2643</v>
      </c>
      <c r="G1146" s="11" t="str">
        <f t="shared" si="17"/>
        <v>36201-Từ đầu đến cuối</v>
      </c>
      <c r="H1146" s="99"/>
      <c r="I1146" s="99">
        <v>44561</v>
      </c>
      <c r="J1146" s="11"/>
      <c r="K1146" s="11"/>
    </row>
    <row r="1147" spans="1:11" x14ac:dyDescent="0.2">
      <c r="A1147" s="79" t="s">
        <v>453</v>
      </c>
      <c r="B1147" s="11">
        <v>501</v>
      </c>
      <c r="C1147" s="11">
        <v>50107</v>
      </c>
      <c r="D1147" s="79" t="s">
        <v>2249</v>
      </c>
      <c r="E1147" s="79" t="s">
        <v>3830</v>
      </c>
      <c r="F1147" s="79" t="s">
        <v>3642</v>
      </c>
      <c r="G1147" s="11" t="str">
        <f t="shared" si="17"/>
        <v>36301-Đoạn 7,5 m</v>
      </c>
      <c r="H1147" s="99"/>
      <c r="I1147" s="99">
        <v>44561</v>
      </c>
      <c r="J1147" s="11"/>
      <c r="K1147" s="11"/>
    </row>
    <row r="1148" spans="1:11" x14ac:dyDescent="0.2">
      <c r="A1148" s="79" t="s">
        <v>453</v>
      </c>
      <c r="B1148" s="11">
        <v>501</v>
      </c>
      <c r="C1148" s="11">
        <v>50107</v>
      </c>
      <c r="D1148" s="79" t="s">
        <v>2249</v>
      </c>
      <c r="E1148" s="79" t="s">
        <v>3831</v>
      </c>
      <c r="F1148" s="79" t="s">
        <v>3624</v>
      </c>
      <c r="G1148" s="11" t="str">
        <f t="shared" si="17"/>
        <v>36302-Đoạn 5,5 m</v>
      </c>
      <c r="H1148" s="99"/>
      <c r="I1148" s="99">
        <v>44561</v>
      </c>
      <c r="J1148" s="11"/>
      <c r="K1148" s="11"/>
    </row>
    <row r="1149" spans="1:11" x14ac:dyDescent="0.2">
      <c r="A1149" s="79" t="s">
        <v>453</v>
      </c>
      <c r="B1149" s="11">
        <v>501</v>
      </c>
      <c r="C1149" s="11">
        <v>50107</v>
      </c>
      <c r="D1149" s="79" t="s">
        <v>2250</v>
      </c>
      <c r="E1149" s="79" t="s">
        <v>3832</v>
      </c>
      <c r="F1149" s="79" t="s">
        <v>2643</v>
      </c>
      <c r="G1149" s="11" t="str">
        <f t="shared" si="17"/>
        <v>36401-Từ đầu đến cuối</v>
      </c>
      <c r="H1149" s="99"/>
      <c r="I1149" s="99">
        <v>44561</v>
      </c>
      <c r="J1149" s="11"/>
      <c r="K1149" s="11"/>
    </row>
    <row r="1150" spans="1:11" x14ac:dyDescent="0.2">
      <c r="A1150" s="79" t="s">
        <v>453</v>
      </c>
      <c r="B1150" s="11">
        <v>501</v>
      </c>
      <c r="C1150" s="11">
        <v>50107</v>
      </c>
      <c r="D1150" s="79" t="s">
        <v>2251</v>
      </c>
      <c r="E1150" s="79" t="s">
        <v>3833</v>
      </c>
      <c r="F1150" s="79" t="s">
        <v>2643</v>
      </c>
      <c r="G1150" s="11" t="str">
        <f t="shared" si="17"/>
        <v>36501-Từ đầu đến cuối</v>
      </c>
      <c r="H1150" s="99"/>
      <c r="I1150" s="99">
        <v>44561</v>
      </c>
      <c r="J1150" s="11"/>
      <c r="K1150" s="11"/>
    </row>
    <row r="1151" spans="1:11" x14ac:dyDescent="0.2">
      <c r="A1151" s="79" t="s">
        <v>453</v>
      </c>
      <c r="B1151" s="11">
        <v>501</v>
      </c>
      <c r="C1151" s="11">
        <v>50107</v>
      </c>
      <c r="D1151" s="79" t="s">
        <v>2252</v>
      </c>
      <c r="E1151" s="79" t="s">
        <v>3834</v>
      </c>
      <c r="F1151" s="79" t="s">
        <v>2643</v>
      </c>
      <c r="G1151" s="11" t="str">
        <f t="shared" si="17"/>
        <v>36601-Từ đầu đến cuối</v>
      </c>
      <c r="H1151" s="99"/>
      <c r="I1151" s="99">
        <v>44561</v>
      </c>
      <c r="J1151" s="11"/>
      <c r="K1151" s="11"/>
    </row>
    <row r="1152" spans="1:11" x14ac:dyDescent="0.2">
      <c r="A1152" s="79" t="s">
        <v>453</v>
      </c>
      <c r="B1152" s="11">
        <v>501</v>
      </c>
      <c r="C1152" s="11">
        <v>50107</v>
      </c>
      <c r="D1152" s="79" t="s">
        <v>2253</v>
      </c>
      <c r="E1152" s="79" t="s">
        <v>3835</v>
      </c>
      <c r="F1152" s="79" t="s">
        <v>2643</v>
      </c>
      <c r="G1152" s="11" t="str">
        <f t="shared" si="17"/>
        <v>36701-Từ đầu đến cuối</v>
      </c>
      <c r="H1152" s="99"/>
      <c r="I1152" s="99">
        <v>44561</v>
      </c>
      <c r="J1152" s="11"/>
      <c r="K1152" s="11"/>
    </row>
    <row r="1153" spans="1:11" x14ac:dyDescent="0.2">
      <c r="A1153" s="79" t="s">
        <v>453</v>
      </c>
      <c r="B1153" s="11">
        <v>501</v>
      </c>
      <c r="C1153" s="11">
        <v>50107</v>
      </c>
      <c r="D1153" s="79" t="s">
        <v>2254</v>
      </c>
      <c r="E1153" s="79" t="s">
        <v>3836</v>
      </c>
      <c r="F1153" s="79" t="s">
        <v>2643</v>
      </c>
      <c r="G1153" s="11" t="str">
        <f t="shared" si="17"/>
        <v>36801-Từ đầu đến cuối</v>
      </c>
      <c r="H1153" s="99"/>
      <c r="I1153" s="99">
        <v>44561</v>
      </c>
      <c r="J1153" s="11"/>
      <c r="K1153" s="11"/>
    </row>
    <row r="1154" spans="1:11" x14ac:dyDescent="0.2">
      <c r="A1154" s="79" t="s">
        <v>453</v>
      </c>
      <c r="B1154" s="11">
        <v>501</v>
      </c>
      <c r="C1154" s="11">
        <v>50107</v>
      </c>
      <c r="D1154" s="79" t="s">
        <v>2255</v>
      </c>
      <c r="E1154" s="79" t="s">
        <v>3837</v>
      </c>
      <c r="F1154" s="79" t="s">
        <v>2643</v>
      </c>
      <c r="G1154" s="11" t="str">
        <f t="shared" ref="G1154:G1217" si="18">E1154&amp;"-"&amp;F1154</f>
        <v>36901-Từ đầu đến cuối</v>
      </c>
      <c r="H1154" s="99"/>
      <c r="I1154" s="99">
        <v>44561</v>
      </c>
      <c r="J1154" s="11"/>
      <c r="K1154" s="11"/>
    </row>
    <row r="1155" spans="1:11" x14ac:dyDescent="0.2">
      <c r="A1155" s="79" t="s">
        <v>453</v>
      </c>
      <c r="B1155" s="11">
        <v>501</v>
      </c>
      <c r="C1155" s="11">
        <v>50107</v>
      </c>
      <c r="D1155" s="79" t="s">
        <v>2256</v>
      </c>
      <c r="E1155" s="79" t="s">
        <v>3838</v>
      </c>
      <c r="F1155" s="79" t="s">
        <v>2643</v>
      </c>
      <c r="G1155" s="11" t="str">
        <f t="shared" si="18"/>
        <v>37001-Từ đầu đến cuối</v>
      </c>
      <c r="H1155" s="99"/>
      <c r="I1155" s="99">
        <v>44561</v>
      </c>
      <c r="J1155" s="11"/>
      <c r="K1155" s="11"/>
    </row>
    <row r="1156" spans="1:11" x14ac:dyDescent="0.2">
      <c r="A1156" s="79" t="s">
        <v>453</v>
      </c>
      <c r="B1156" s="11">
        <v>501</v>
      </c>
      <c r="C1156" s="11">
        <v>50107</v>
      </c>
      <c r="D1156" s="79" t="s">
        <v>2257</v>
      </c>
      <c r="E1156" s="79" t="s">
        <v>3839</v>
      </c>
      <c r="F1156" s="79" t="s">
        <v>2643</v>
      </c>
      <c r="G1156" s="11" t="str">
        <f t="shared" si="18"/>
        <v>37101-Từ đầu đến cuối</v>
      </c>
      <c r="H1156" s="99"/>
      <c r="I1156" s="99">
        <v>44561</v>
      </c>
      <c r="J1156" s="11"/>
      <c r="K1156" s="11"/>
    </row>
    <row r="1157" spans="1:11" x14ac:dyDescent="0.2">
      <c r="A1157" s="79" t="s">
        <v>453</v>
      </c>
      <c r="B1157" s="11">
        <v>501</v>
      </c>
      <c r="C1157" s="11">
        <v>50107</v>
      </c>
      <c r="D1157" s="79" t="s">
        <v>2258</v>
      </c>
      <c r="E1157" s="79" t="s">
        <v>3840</v>
      </c>
      <c r="F1157" s="79" t="s">
        <v>2643</v>
      </c>
      <c r="G1157" s="11" t="str">
        <f t="shared" si="18"/>
        <v>37201-Từ đầu đến cuối</v>
      </c>
      <c r="H1157" s="99"/>
      <c r="I1157" s="99">
        <v>44561</v>
      </c>
      <c r="J1157" s="11"/>
      <c r="K1157" s="11"/>
    </row>
    <row r="1158" spans="1:11" x14ac:dyDescent="0.2">
      <c r="A1158" s="79" t="s">
        <v>453</v>
      </c>
      <c r="B1158" s="11">
        <v>501</v>
      </c>
      <c r="C1158" s="11">
        <v>50107</v>
      </c>
      <c r="D1158" s="79" t="s">
        <v>2259</v>
      </c>
      <c r="E1158" s="79" t="s">
        <v>3841</v>
      </c>
      <c r="F1158" s="79" t="s">
        <v>2643</v>
      </c>
      <c r="G1158" s="11" t="str">
        <f t="shared" si="18"/>
        <v>37301-Từ đầu đến cuối</v>
      </c>
      <c r="H1158" s="99"/>
      <c r="I1158" s="99">
        <v>44561</v>
      </c>
      <c r="J1158" s="11"/>
      <c r="K1158" s="11"/>
    </row>
    <row r="1159" spans="1:11" x14ac:dyDescent="0.2">
      <c r="A1159" s="79" t="s">
        <v>453</v>
      </c>
      <c r="B1159" s="11">
        <v>501</v>
      </c>
      <c r="C1159" s="11">
        <v>50107</v>
      </c>
      <c r="D1159" s="79" t="s">
        <v>2260</v>
      </c>
      <c r="E1159" s="79" t="s">
        <v>3842</v>
      </c>
      <c r="F1159" s="79" t="s">
        <v>2643</v>
      </c>
      <c r="G1159" s="11" t="str">
        <f t="shared" si="18"/>
        <v>37401-Từ đầu đến cuối</v>
      </c>
      <c r="H1159" s="99"/>
      <c r="I1159" s="99">
        <v>44561</v>
      </c>
      <c r="J1159" s="11"/>
      <c r="K1159" s="11"/>
    </row>
    <row r="1160" spans="1:11" x14ac:dyDescent="0.2">
      <c r="A1160" s="79" t="s">
        <v>453</v>
      </c>
      <c r="B1160" s="11">
        <v>501</v>
      </c>
      <c r="C1160" s="11">
        <v>50107</v>
      </c>
      <c r="D1160" s="79" t="s">
        <v>2261</v>
      </c>
      <c r="E1160" s="79" t="s">
        <v>3843</v>
      </c>
      <c r="F1160" s="79" t="s">
        <v>2643</v>
      </c>
      <c r="G1160" s="11" t="str">
        <f t="shared" si="18"/>
        <v>37501-Từ đầu đến cuối</v>
      </c>
      <c r="H1160" s="99"/>
      <c r="I1160" s="99">
        <v>44561</v>
      </c>
      <c r="J1160" s="11"/>
      <c r="K1160" s="11"/>
    </row>
    <row r="1161" spans="1:11" x14ac:dyDescent="0.2">
      <c r="A1161" s="79" t="s">
        <v>453</v>
      </c>
      <c r="B1161" s="11">
        <v>501</v>
      </c>
      <c r="C1161" s="11">
        <v>50107</v>
      </c>
      <c r="D1161" s="79" t="s">
        <v>2262</v>
      </c>
      <c r="E1161" s="79" t="s">
        <v>3844</v>
      </c>
      <c r="F1161" s="79" t="s">
        <v>2643</v>
      </c>
      <c r="G1161" s="11" t="str">
        <f t="shared" si="18"/>
        <v>37601-Từ đầu đến cuối</v>
      </c>
      <c r="H1161" s="99"/>
      <c r="I1161" s="99">
        <v>44561</v>
      </c>
      <c r="J1161" s="11"/>
      <c r="K1161" s="11"/>
    </row>
    <row r="1162" spans="1:11" x14ac:dyDescent="0.2">
      <c r="A1162" s="79" t="s">
        <v>453</v>
      </c>
      <c r="B1162" s="11">
        <v>501</v>
      </c>
      <c r="C1162" s="11">
        <v>50107</v>
      </c>
      <c r="D1162" s="79" t="s">
        <v>2263</v>
      </c>
      <c r="E1162" s="79" t="s">
        <v>3845</v>
      </c>
      <c r="F1162" s="79" t="s">
        <v>2643</v>
      </c>
      <c r="G1162" s="11" t="str">
        <f t="shared" si="18"/>
        <v>37701-Từ đầu đến cuối</v>
      </c>
      <c r="H1162" s="99"/>
      <c r="I1162" s="99">
        <v>44561</v>
      </c>
      <c r="J1162" s="11"/>
      <c r="K1162" s="11"/>
    </row>
    <row r="1163" spans="1:11" x14ac:dyDescent="0.2">
      <c r="A1163" s="79" t="s">
        <v>453</v>
      </c>
      <c r="B1163" s="11">
        <v>501</v>
      </c>
      <c r="C1163" s="11">
        <v>50107</v>
      </c>
      <c r="D1163" s="79" t="s">
        <v>2264</v>
      </c>
      <c r="E1163" s="79" t="s">
        <v>3846</v>
      </c>
      <c r="F1163" s="79" t="s">
        <v>2643</v>
      </c>
      <c r="G1163" s="11" t="str">
        <f t="shared" si="18"/>
        <v>37801-Từ đầu đến cuối</v>
      </c>
      <c r="H1163" s="99"/>
      <c r="I1163" s="99">
        <v>44561</v>
      </c>
      <c r="J1163" s="11"/>
      <c r="K1163" s="11"/>
    </row>
    <row r="1164" spans="1:11" x14ac:dyDescent="0.2">
      <c r="A1164" s="79" t="s">
        <v>453</v>
      </c>
      <c r="B1164" s="11">
        <v>501</v>
      </c>
      <c r="C1164" s="11">
        <v>50107</v>
      </c>
      <c r="D1164" s="79" t="s">
        <v>2265</v>
      </c>
      <c r="E1164" s="79" t="s">
        <v>3847</v>
      </c>
      <c r="F1164" s="79" t="s">
        <v>2643</v>
      </c>
      <c r="G1164" s="11" t="str">
        <f t="shared" si="18"/>
        <v>37901-Từ đầu đến cuối</v>
      </c>
      <c r="H1164" s="99"/>
      <c r="I1164" s="99">
        <v>44561</v>
      </c>
      <c r="J1164" s="11"/>
      <c r="K1164" s="11"/>
    </row>
    <row r="1165" spans="1:11" x14ac:dyDescent="0.2">
      <c r="A1165" s="79" t="s">
        <v>453</v>
      </c>
      <c r="B1165" s="11">
        <v>501</v>
      </c>
      <c r="C1165" s="11">
        <v>50107</v>
      </c>
      <c r="D1165" s="79" t="s">
        <v>2266</v>
      </c>
      <c r="E1165" s="79" t="s">
        <v>3848</v>
      </c>
      <c r="F1165" s="79" t="s">
        <v>2643</v>
      </c>
      <c r="G1165" s="11" t="str">
        <f t="shared" si="18"/>
        <v>38001-Từ đầu đến cuối</v>
      </c>
      <c r="H1165" s="99"/>
      <c r="I1165" s="99">
        <v>44561</v>
      </c>
      <c r="J1165" s="11"/>
      <c r="K1165" s="11"/>
    </row>
    <row r="1166" spans="1:11" x14ac:dyDescent="0.2">
      <c r="A1166" s="79" t="s">
        <v>453</v>
      </c>
      <c r="B1166" s="11">
        <v>501</v>
      </c>
      <c r="C1166" s="11">
        <v>50107</v>
      </c>
      <c r="D1166" s="79" t="s">
        <v>2267</v>
      </c>
      <c r="E1166" s="79" t="s">
        <v>3849</v>
      </c>
      <c r="F1166" s="79" t="s">
        <v>2643</v>
      </c>
      <c r="G1166" s="11" t="str">
        <f t="shared" si="18"/>
        <v>38101-Từ đầu đến cuối</v>
      </c>
      <c r="H1166" s="99"/>
      <c r="I1166" s="99">
        <v>44561</v>
      </c>
      <c r="J1166" s="11"/>
      <c r="K1166" s="11"/>
    </row>
    <row r="1167" spans="1:11" x14ac:dyDescent="0.2">
      <c r="A1167" s="79" t="s">
        <v>453</v>
      </c>
      <c r="B1167" s="11">
        <v>501</v>
      </c>
      <c r="C1167" s="11">
        <v>50107</v>
      </c>
      <c r="D1167" s="79" t="s">
        <v>2268</v>
      </c>
      <c r="E1167" s="79" t="s">
        <v>3850</v>
      </c>
      <c r="F1167" s="79" t="s">
        <v>2643</v>
      </c>
      <c r="G1167" s="11" t="str">
        <f t="shared" si="18"/>
        <v>38201-Từ đầu đến cuối</v>
      </c>
      <c r="H1167" s="99"/>
      <c r="I1167" s="99">
        <v>44561</v>
      </c>
      <c r="J1167" s="11"/>
      <c r="K1167" s="11"/>
    </row>
    <row r="1168" spans="1:11" x14ac:dyDescent="0.2">
      <c r="A1168" s="79" t="s">
        <v>453</v>
      </c>
      <c r="B1168" s="11">
        <v>501</v>
      </c>
      <c r="C1168" s="11">
        <v>50107</v>
      </c>
      <c r="D1168" s="79" t="s">
        <v>2269</v>
      </c>
      <c r="E1168" s="79" t="s">
        <v>3851</v>
      </c>
      <c r="F1168" s="79" t="s">
        <v>3852</v>
      </c>
      <c r="G1168" s="11" t="str">
        <f t="shared" si="18"/>
        <v>38301-Đoạn 10,5 m</v>
      </c>
      <c r="H1168" s="99"/>
      <c r="I1168" s="99">
        <v>44561</v>
      </c>
      <c r="J1168" s="11"/>
      <c r="K1168" s="11"/>
    </row>
    <row r="1169" spans="1:11" x14ac:dyDescent="0.2">
      <c r="A1169" s="79" t="s">
        <v>453</v>
      </c>
      <c r="B1169" s="11">
        <v>501</v>
      </c>
      <c r="C1169" s="11">
        <v>50107</v>
      </c>
      <c r="D1169" s="79" t="s">
        <v>2269</v>
      </c>
      <c r="E1169" s="79" t="s">
        <v>3853</v>
      </c>
      <c r="F1169" s="79" t="s">
        <v>3642</v>
      </c>
      <c r="G1169" s="11" t="str">
        <f t="shared" si="18"/>
        <v>38302-Đoạn 7,5 m</v>
      </c>
      <c r="H1169" s="99"/>
      <c r="I1169" s="99">
        <v>44561</v>
      </c>
      <c r="J1169" s="11"/>
      <c r="K1169" s="11"/>
    </row>
    <row r="1170" spans="1:11" x14ac:dyDescent="0.2">
      <c r="A1170" s="79" t="s">
        <v>453</v>
      </c>
      <c r="B1170" s="11">
        <v>501</v>
      </c>
      <c r="C1170" s="11">
        <v>50107</v>
      </c>
      <c r="D1170" s="79" t="s">
        <v>2270</v>
      </c>
      <c r="E1170" s="79" t="s">
        <v>3854</v>
      </c>
      <c r="F1170" s="79" t="s">
        <v>2643</v>
      </c>
      <c r="G1170" s="11" t="str">
        <f t="shared" si="18"/>
        <v>38401-Từ đầu đến cuối</v>
      </c>
      <c r="H1170" s="99"/>
      <c r="I1170" s="99">
        <v>44561</v>
      </c>
      <c r="J1170" s="11"/>
      <c r="K1170" s="11"/>
    </row>
    <row r="1171" spans="1:11" x14ac:dyDescent="0.2">
      <c r="A1171" s="79" t="s">
        <v>453</v>
      </c>
      <c r="B1171" s="11">
        <v>501</v>
      </c>
      <c r="C1171" s="11">
        <v>50107</v>
      </c>
      <c r="D1171" s="79" t="s">
        <v>2271</v>
      </c>
      <c r="E1171" s="79" t="s">
        <v>3855</v>
      </c>
      <c r="F1171" s="79" t="s">
        <v>2643</v>
      </c>
      <c r="G1171" s="11" t="str">
        <f t="shared" si="18"/>
        <v>38501-Từ đầu đến cuối</v>
      </c>
      <c r="H1171" s="99"/>
      <c r="I1171" s="99">
        <v>44561</v>
      </c>
      <c r="J1171" s="11"/>
      <c r="K1171" s="11"/>
    </row>
    <row r="1172" spans="1:11" x14ac:dyDescent="0.2">
      <c r="A1172" s="79" t="s">
        <v>453</v>
      </c>
      <c r="B1172" s="11">
        <v>501</v>
      </c>
      <c r="C1172" s="11">
        <v>50107</v>
      </c>
      <c r="D1172" s="79" t="s">
        <v>2272</v>
      </c>
      <c r="E1172" s="79" t="s">
        <v>3856</v>
      </c>
      <c r="F1172" s="79" t="s">
        <v>2643</v>
      </c>
      <c r="G1172" s="11" t="str">
        <f t="shared" si="18"/>
        <v>38601-Từ đầu đến cuối</v>
      </c>
      <c r="H1172" s="99"/>
      <c r="I1172" s="99">
        <v>44561</v>
      </c>
      <c r="J1172" s="11"/>
      <c r="K1172" s="11"/>
    </row>
    <row r="1173" spans="1:11" x14ac:dyDescent="0.2">
      <c r="A1173" s="79" t="s">
        <v>453</v>
      </c>
      <c r="B1173" s="11">
        <v>501</v>
      </c>
      <c r="C1173" s="11">
        <v>50107</v>
      </c>
      <c r="D1173" s="79" t="s">
        <v>2273</v>
      </c>
      <c r="E1173" s="79" t="s">
        <v>3857</v>
      </c>
      <c r="F1173" s="79" t="s">
        <v>2643</v>
      </c>
      <c r="G1173" s="11" t="str">
        <f t="shared" si="18"/>
        <v>38701-Từ đầu đến cuối</v>
      </c>
      <c r="H1173" s="99"/>
      <c r="I1173" s="99">
        <v>44561</v>
      </c>
      <c r="J1173" s="11"/>
      <c r="K1173" s="11"/>
    </row>
    <row r="1174" spans="1:11" x14ac:dyDescent="0.2">
      <c r="A1174" s="79" t="s">
        <v>453</v>
      </c>
      <c r="B1174" s="11">
        <v>501</v>
      </c>
      <c r="C1174" s="11">
        <v>50107</v>
      </c>
      <c r="D1174" s="79" t="s">
        <v>2274</v>
      </c>
      <c r="E1174" s="79" t="s">
        <v>3858</v>
      </c>
      <c r="F1174" s="79" t="s">
        <v>3642</v>
      </c>
      <c r="G1174" s="11" t="str">
        <f t="shared" si="18"/>
        <v>38801-Đoạn 7,5 m</v>
      </c>
      <c r="H1174" s="99"/>
      <c r="I1174" s="99">
        <v>44561</v>
      </c>
      <c r="J1174" s="11"/>
      <c r="K1174" s="11"/>
    </row>
    <row r="1175" spans="1:11" x14ac:dyDescent="0.2">
      <c r="A1175" s="79" t="s">
        <v>453</v>
      </c>
      <c r="B1175" s="11">
        <v>501</v>
      </c>
      <c r="C1175" s="11">
        <v>50107</v>
      </c>
      <c r="D1175" s="79" t="s">
        <v>2274</v>
      </c>
      <c r="E1175" s="79" t="s">
        <v>3859</v>
      </c>
      <c r="F1175" s="79" t="s">
        <v>3624</v>
      </c>
      <c r="G1175" s="11" t="str">
        <f t="shared" si="18"/>
        <v>38802-Đoạn 5,5 m</v>
      </c>
      <c r="H1175" s="99"/>
      <c r="I1175" s="99">
        <v>44561</v>
      </c>
      <c r="J1175" s="11"/>
      <c r="K1175" s="11"/>
    </row>
    <row r="1176" spans="1:11" x14ac:dyDescent="0.2">
      <c r="A1176" s="79" t="s">
        <v>453</v>
      </c>
      <c r="B1176" s="11">
        <v>501</v>
      </c>
      <c r="C1176" s="11">
        <v>50107</v>
      </c>
      <c r="D1176" s="79" t="s">
        <v>2275</v>
      </c>
      <c r="E1176" s="79" t="s">
        <v>3860</v>
      </c>
      <c r="F1176" s="79" t="s">
        <v>2643</v>
      </c>
      <c r="G1176" s="11" t="str">
        <f t="shared" si="18"/>
        <v>38901-Từ đầu đến cuối</v>
      </c>
      <c r="H1176" s="99"/>
      <c r="I1176" s="99">
        <v>44561</v>
      </c>
      <c r="J1176" s="11"/>
      <c r="K1176" s="11"/>
    </row>
    <row r="1177" spans="1:11" x14ac:dyDescent="0.2">
      <c r="A1177" s="79" t="s">
        <v>453</v>
      </c>
      <c r="B1177" s="11">
        <v>501</v>
      </c>
      <c r="C1177" s="11">
        <v>50107</v>
      </c>
      <c r="D1177" s="79" t="s">
        <v>2276</v>
      </c>
      <c r="E1177" s="79" t="s">
        <v>3861</v>
      </c>
      <c r="F1177" s="79" t="s">
        <v>2643</v>
      </c>
      <c r="G1177" s="11" t="str">
        <f t="shared" si="18"/>
        <v>39001-Từ đầu đến cuối</v>
      </c>
      <c r="H1177" s="99"/>
      <c r="I1177" s="99">
        <v>44561</v>
      </c>
      <c r="J1177" s="11"/>
      <c r="K1177" s="11"/>
    </row>
    <row r="1178" spans="1:11" x14ac:dyDescent="0.2">
      <c r="A1178" s="79" t="s">
        <v>453</v>
      </c>
      <c r="B1178" s="11">
        <v>501</v>
      </c>
      <c r="C1178" s="11">
        <v>50107</v>
      </c>
      <c r="D1178" s="79" t="s">
        <v>2277</v>
      </c>
      <c r="E1178" s="79" t="s">
        <v>3862</v>
      </c>
      <c r="F1178" s="79" t="s">
        <v>2643</v>
      </c>
      <c r="G1178" s="11" t="str">
        <f t="shared" si="18"/>
        <v>39101-Từ đầu đến cuối</v>
      </c>
      <c r="H1178" s="99"/>
      <c r="I1178" s="99">
        <v>44561</v>
      </c>
      <c r="J1178" s="11"/>
      <c r="K1178" s="11"/>
    </row>
    <row r="1179" spans="1:11" x14ac:dyDescent="0.2">
      <c r="A1179" s="79" t="s">
        <v>453</v>
      </c>
      <c r="B1179" s="11">
        <v>501</v>
      </c>
      <c r="C1179" s="11">
        <v>50107</v>
      </c>
      <c r="D1179" s="79" t="s">
        <v>2278</v>
      </c>
      <c r="E1179" s="79" t="s">
        <v>3863</v>
      </c>
      <c r="F1179" s="79" t="s">
        <v>2643</v>
      </c>
      <c r="G1179" s="11" t="str">
        <f t="shared" si="18"/>
        <v>39201-Từ đầu đến cuối</v>
      </c>
      <c r="H1179" s="99"/>
      <c r="I1179" s="99">
        <v>44561</v>
      </c>
      <c r="J1179" s="11"/>
      <c r="K1179" s="11"/>
    </row>
    <row r="1180" spans="1:11" x14ac:dyDescent="0.2">
      <c r="A1180" s="79" t="s">
        <v>453</v>
      </c>
      <c r="B1180" s="11">
        <v>501</v>
      </c>
      <c r="C1180" s="11">
        <v>50107</v>
      </c>
      <c r="D1180" s="79" t="s">
        <v>2279</v>
      </c>
      <c r="E1180" s="79" t="s">
        <v>3864</v>
      </c>
      <c r="F1180" s="79" t="s">
        <v>2643</v>
      </c>
      <c r="G1180" s="11" t="str">
        <f t="shared" si="18"/>
        <v>39301-Từ đầu đến cuối</v>
      </c>
      <c r="H1180" s="99"/>
      <c r="I1180" s="99">
        <v>44561</v>
      </c>
      <c r="J1180" s="11"/>
      <c r="K1180" s="11"/>
    </row>
    <row r="1181" spans="1:11" x14ac:dyDescent="0.2">
      <c r="A1181" s="79" t="s">
        <v>453</v>
      </c>
      <c r="B1181" s="11">
        <v>501</v>
      </c>
      <c r="C1181" s="11">
        <v>50107</v>
      </c>
      <c r="D1181" s="79" t="s">
        <v>2280</v>
      </c>
      <c r="E1181" s="79" t="s">
        <v>3865</v>
      </c>
      <c r="F1181" s="79" t="s">
        <v>2643</v>
      </c>
      <c r="G1181" s="11" t="str">
        <f t="shared" si="18"/>
        <v>39401-Từ đầu đến cuối</v>
      </c>
      <c r="H1181" s="99"/>
      <c r="I1181" s="99">
        <v>44561</v>
      </c>
      <c r="J1181" s="11"/>
      <c r="K1181" s="11"/>
    </row>
    <row r="1182" spans="1:11" x14ac:dyDescent="0.2">
      <c r="A1182" s="79" t="s">
        <v>453</v>
      </c>
      <c r="B1182" s="11">
        <v>501</v>
      </c>
      <c r="C1182" s="11">
        <v>50107</v>
      </c>
      <c r="D1182" s="79" t="s">
        <v>2281</v>
      </c>
      <c r="E1182" s="79" t="s">
        <v>3866</v>
      </c>
      <c r="F1182" s="79" t="s">
        <v>2643</v>
      </c>
      <c r="G1182" s="11" t="str">
        <f t="shared" si="18"/>
        <v>39501-Từ đầu đến cuối</v>
      </c>
      <c r="H1182" s="99"/>
      <c r="I1182" s="99">
        <v>44561</v>
      </c>
      <c r="J1182" s="11"/>
      <c r="K1182" s="11"/>
    </row>
    <row r="1183" spans="1:11" x14ac:dyDescent="0.2">
      <c r="A1183" s="79" t="s">
        <v>453</v>
      </c>
      <c r="B1183" s="11">
        <v>501</v>
      </c>
      <c r="C1183" s="11">
        <v>50107</v>
      </c>
      <c r="D1183" s="79" t="s">
        <v>2282</v>
      </c>
      <c r="E1183" s="79" t="s">
        <v>3867</v>
      </c>
      <c r="F1183" s="79" t="s">
        <v>2643</v>
      </c>
      <c r="G1183" s="11" t="str">
        <f t="shared" si="18"/>
        <v>39601-Từ đầu đến cuối</v>
      </c>
      <c r="H1183" s="99"/>
      <c r="I1183" s="99">
        <v>44561</v>
      </c>
      <c r="J1183" s="11"/>
      <c r="K1183" s="11"/>
    </row>
    <row r="1184" spans="1:11" x14ac:dyDescent="0.2">
      <c r="A1184" s="79" t="s">
        <v>453</v>
      </c>
      <c r="B1184" s="11">
        <v>501</v>
      </c>
      <c r="C1184" s="11">
        <v>50107</v>
      </c>
      <c r="D1184" s="79" t="s">
        <v>2283</v>
      </c>
      <c r="E1184" s="79" t="s">
        <v>3868</v>
      </c>
      <c r="F1184" s="79" t="s">
        <v>2643</v>
      </c>
      <c r="G1184" s="11" t="str">
        <f t="shared" si="18"/>
        <v>39701-Từ đầu đến cuối</v>
      </c>
      <c r="H1184" s="99"/>
      <c r="I1184" s="99">
        <v>44561</v>
      </c>
      <c r="J1184" s="11"/>
      <c r="K1184" s="11"/>
    </row>
    <row r="1185" spans="1:11" x14ac:dyDescent="0.2">
      <c r="A1185" s="79" t="s">
        <v>453</v>
      </c>
      <c r="B1185" s="11">
        <v>501</v>
      </c>
      <c r="C1185" s="11">
        <v>50107</v>
      </c>
      <c r="D1185" s="79" t="s">
        <v>2284</v>
      </c>
      <c r="E1185" s="79" t="s">
        <v>3869</v>
      </c>
      <c r="F1185" s="79" t="s">
        <v>2643</v>
      </c>
      <c r="G1185" s="11" t="str">
        <f t="shared" si="18"/>
        <v>39801-Từ đầu đến cuối</v>
      </c>
      <c r="H1185" s="99"/>
      <c r="I1185" s="99">
        <v>44561</v>
      </c>
      <c r="J1185" s="11"/>
      <c r="K1185" s="11"/>
    </row>
    <row r="1186" spans="1:11" x14ac:dyDescent="0.2">
      <c r="A1186" s="79" t="s">
        <v>453</v>
      </c>
      <c r="B1186" s="11">
        <v>501</v>
      </c>
      <c r="C1186" s="11">
        <v>50107</v>
      </c>
      <c r="D1186" s="79" t="s">
        <v>2285</v>
      </c>
      <c r="E1186" s="79" t="s">
        <v>3870</v>
      </c>
      <c r="F1186" s="79" t="s">
        <v>2643</v>
      </c>
      <c r="G1186" s="11" t="str">
        <f t="shared" si="18"/>
        <v>39901-Từ đầu đến cuối</v>
      </c>
      <c r="H1186" s="99"/>
      <c r="I1186" s="99">
        <v>44561</v>
      </c>
      <c r="J1186" s="11"/>
      <c r="K1186" s="11"/>
    </row>
    <row r="1187" spans="1:11" x14ac:dyDescent="0.2">
      <c r="A1187" s="79" t="s">
        <v>453</v>
      </c>
      <c r="B1187" s="11">
        <v>501</v>
      </c>
      <c r="C1187" s="11">
        <v>50107</v>
      </c>
      <c r="D1187" s="79" t="s">
        <v>2286</v>
      </c>
      <c r="E1187" s="79" t="s">
        <v>3871</v>
      </c>
      <c r="F1187" s="79" t="s">
        <v>2643</v>
      </c>
      <c r="G1187" s="11" t="str">
        <f t="shared" si="18"/>
        <v>40001-Từ đầu đến cuối</v>
      </c>
      <c r="H1187" s="99"/>
      <c r="I1187" s="99">
        <v>44561</v>
      </c>
      <c r="J1187" s="11"/>
      <c r="K1187" s="11"/>
    </row>
    <row r="1188" spans="1:11" x14ac:dyDescent="0.2">
      <c r="A1188" s="79" t="s">
        <v>453</v>
      </c>
      <c r="B1188" s="11">
        <v>501</v>
      </c>
      <c r="C1188" s="11">
        <v>50107</v>
      </c>
      <c r="D1188" s="79" t="s">
        <v>2287</v>
      </c>
      <c r="E1188" s="79" t="s">
        <v>3872</v>
      </c>
      <c r="F1188" s="79" t="s">
        <v>2643</v>
      </c>
      <c r="G1188" s="11" t="str">
        <f t="shared" si="18"/>
        <v>40101-Từ đầu đến cuối</v>
      </c>
      <c r="H1188" s="99"/>
      <c r="I1188" s="99">
        <v>44561</v>
      </c>
      <c r="J1188" s="11"/>
      <c r="K1188" s="11"/>
    </row>
    <row r="1189" spans="1:11" x14ac:dyDescent="0.2">
      <c r="A1189" s="79" t="s">
        <v>453</v>
      </c>
      <c r="B1189" s="11">
        <v>501</v>
      </c>
      <c r="C1189" s="11">
        <v>50107</v>
      </c>
      <c r="D1189" s="79" t="s">
        <v>2288</v>
      </c>
      <c r="E1189" s="79" t="s">
        <v>3873</v>
      </c>
      <c r="F1189" s="79" t="s">
        <v>2643</v>
      </c>
      <c r="G1189" s="11" t="str">
        <f t="shared" si="18"/>
        <v>40201-Từ đầu đến cuối</v>
      </c>
      <c r="H1189" s="99"/>
      <c r="I1189" s="99">
        <v>44561</v>
      </c>
      <c r="J1189" s="11"/>
      <c r="K1189" s="11"/>
    </row>
    <row r="1190" spans="1:11" x14ac:dyDescent="0.2">
      <c r="A1190" s="79" t="s">
        <v>453</v>
      </c>
      <c r="B1190" s="11">
        <v>501</v>
      </c>
      <c r="C1190" s="11">
        <v>50107</v>
      </c>
      <c r="D1190" s="79" t="s">
        <v>2289</v>
      </c>
      <c r="E1190" s="79" t="s">
        <v>3874</v>
      </c>
      <c r="F1190" s="79" t="s">
        <v>3296</v>
      </c>
      <c r="G1190" s="11" t="str">
        <f t="shared" si="18"/>
        <v>40301-Đoạn thuộc địa bàn quận Ngũ Hành Sơn</v>
      </c>
      <c r="H1190" s="99"/>
      <c r="I1190" s="99">
        <v>44561</v>
      </c>
      <c r="J1190" s="11"/>
      <c r="K1190" s="11"/>
    </row>
    <row r="1191" spans="1:11" x14ac:dyDescent="0.2">
      <c r="A1191" s="79" t="s">
        <v>453</v>
      </c>
      <c r="B1191" s="11">
        <v>501</v>
      </c>
      <c r="C1191" s="11">
        <v>50107</v>
      </c>
      <c r="D1191" s="79" t="s">
        <v>2290</v>
      </c>
      <c r="E1191" s="79" t="s">
        <v>3875</v>
      </c>
      <c r="F1191" s="79" t="s">
        <v>2643</v>
      </c>
      <c r="G1191" s="11" t="str">
        <f t="shared" si="18"/>
        <v>40401-Từ đầu đến cuối</v>
      </c>
      <c r="H1191" s="99"/>
      <c r="I1191" s="99">
        <v>44561</v>
      </c>
      <c r="J1191" s="11"/>
      <c r="K1191" s="11"/>
    </row>
    <row r="1192" spans="1:11" x14ac:dyDescent="0.2">
      <c r="A1192" s="79" t="s">
        <v>453</v>
      </c>
      <c r="B1192" s="11">
        <v>501</v>
      </c>
      <c r="C1192" s="11">
        <v>50107</v>
      </c>
      <c r="D1192" s="79" t="s">
        <v>2291</v>
      </c>
      <c r="E1192" s="79" t="s">
        <v>3876</v>
      </c>
      <c r="F1192" s="79" t="s">
        <v>2643</v>
      </c>
      <c r="G1192" s="11" t="str">
        <f t="shared" si="18"/>
        <v>40501-Từ đầu đến cuối</v>
      </c>
      <c r="H1192" s="99"/>
      <c r="I1192" s="99">
        <v>44561</v>
      </c>
      <c r="J1192" s="11"/>
      <c r="K1192" s="11"/>
    </row>
    <row r="1193" spans="1:11" x14ac:dyDescent="0.2">
      <c r="A1193" s="79" t="s">
        <v>453</v>
      </c>
      <c r="B1193" s="11">
        <v>501</v>
      </c>
      <c r="C1193" s="11">
        <v>50107</v>
      </c>
      <c r="D1193" s="79" t="s">
        <v>2292</v>
      </c>
      <c r="E1193" s="79" t="s">
        <v>3877</v>
      </c>
      <c r="F1193" s="79" t="s">
        <v>2643</v>
      </c>
      <c r="G1193" s="11" t="str">
        <f t="shared" si="18"/>
        <v>40601-Từ đầu đến cuối</v>
      </c>
      <c r="H1193" s="99"/>
      <c r="I1193" s="99">
        <v>44561</v>
      </c>
      <c r="J1193" s="11"/>
      <c r="K1193" s="11"/>
    </row>
    <row r="1194" spans="1:11" x14ac:dyDescent="0.2">
      <c r="A1194" s="79" t="s">
        <v>453</v>
      </c>
      <c r="B1194" s="11">
        <v>501</v>
      </c>
      <c r="C1194" s="11">
        <v>50107</v>
      </c>
      <c r="D1194" s="79" t="s">
        <v>2293</v>
      </c>
      <c r="E1194" s="79" t="s">
        <v>3878</v>
      </c>
      <c r="F1194" s="79" t="s">
        <v>2643</v>
      </c>
      <c r="G1194" s="11" t="str">
        <f t="shared" si="18"/>
        <v>40701-Từ đầu đến cuối</v>
      </c>
      <c r="H1194" s="99"/>
      <c r="I1194" s="99">
        <v>44561</v>
      </c>
      <c r="J1194" s="11"/>
      <c r="K1194" s="11"/>
    </row>
    <row r="1195" spans="1:11" x14ac:dyDescent="0.2">
      <c r="A1195" s="79" t="s">
        <v>453</v>
      </c>
      <c r="B1195" s="11">
        <v>501</v>
      </c>
      <c r="C1195" s="11">
        <v>50107</v>
      </c>
      <c r="D1195" s="79" t="s">
        <v>2294</v>
      </c>
      <c r="E1195" s="79" t="s">
        <v>3879</v>
      </c>
      <c r="F1195" s="79" t="s">
        <v>2643</v>
      </c>
      <c r="G1195" s="11" t="str">
        <f t="shared" si="18"/>
        <v>40801-Từ đầu đến cuối</v>
      </c>
      <c r="H1195" s="99"/>
      <c r="I1195" s="99">
        <v>44561</v>
      </c>
      <c r="J1195" s="11"/>
      <c r="K1195" s="11"/>
    </row>
    <row r="1196" spans="1:11" x14ac:dyDescent="0.2">
      <c r="A1196" s="79" t="s">
        <v>453</v>
      </c>
      <c r="B1196" s="11">
        <v>501</v>
      </c>
      <c r="C1196" s="11">
        <v>50107</v>
      </c>
      <c r="D1196" s="79" t="s">
        <v>2295</v>
      </c>
      <c r="E1196" s="79" t="s">
        <v>3880</v>
      </c>
      <c r="F1196" s="79" t="s">
        <v>2643</v>
      </c>
      <c r="G1196" s="11" t="str">
        <f t="shared" si="18"/>
        <v>40901-Từ đầu đến cuối</v>
      </c>
      <c r="H1196" s="99"/>
      <c r="I1196" s="99">
        <v>44561</v>
      </c>
      <c r="J1196" s="11"/>
      <c r="K1196" s="11"/>
    </row>
    <row r="1197" spans="1:11" x14ac:dyDescent="0.2">
      <c r="A1197" s="79" t="s">
        <v>453</v>
      </c>
      <c r="B1197" s="11">
        <v>501</v>
      </c>
      <c r="C1197" s="11">
        <v>50107</v>
      </c>
      <c r="D1197" s="79" t="s">
        <v>2296</v>
      </c>
      <c r="E1197" s="79" t="s">
        <v>3881</v>
      </c>
      <c r="F1197" s="79" t="s">
        <v>2643</v>
      </c>
      <c r="G1197" s="11" t="str">
        <f t="shared" si="18"/>
        <v>41001-Từ đầu đến cuối</v>
      </c>
      <c r="H1197" s="99"/>
      <c r="I1197" s="99">
        <v>44561</v>
      </c>
      <c r="J1197" s="11"/>
      <c r="K1197" s="11"/>
    </row>
    <row r="1198" spans="1:11" x14ac:dyDescent="0.2">
      <c r="A1198" s="79" t="s">
        <v>453</v>
      </c>
      <c r="B1198" s="11">
        <v>501</v>
      </c>
      <c r="C1198" s="11">
        <v>50107</v>
      </c>
      <c r="D1198" s="79" t="s">
        <v>2297</v>
      </c>
      <c r="E1198" s="79" t="s">
        <v>3882</v>
      </c>
      <c r="F1198" s="79" t="s">
        <v>2643</v>
      </c>
      <c r="G1198" s="11" t="str">
        <f t="shared" si="18"/>
        <v>41101-Từ đầu đến cuối</v>
      </c>
      <c r="H1198" s="99"/>
      <c r="I1198" s="99">
        <v>44561</v>
      </c>
      <c r="J1198" s="11"/>
      <c r="K1198" s="11"/>
    </row>
    <row r="1199" spans="1:11" x14ac:dyDescent="0.2">
      <c r="A1199" s="79" t="s">
        <v>453</v>
      </c>
      <c r="B1199" s="11">
        <v>501</v>
      </c>
      <c r="C1199" s="11">
        <v>50107</v>
      </c>
      <c r="D1199" s="79" t="s">
        <v>2298</v>
      </c>
      <c r="E1199" s="79" t="s">
        <v>3883</v>
      </c>
      <c r="F1199" s="79" t="s">
        <v>2643</v>
      </c>
      <c r="G1199" s="11" t="str">
        <f t="shared" si="18"/>
        <v>41201-Từ đầu đến cuối</v>
      </c>
      <c r="H1199" s="99"/>
      <c r="I1199" s="99">
        <v>44561</v>
      </c>
      <c r="J1199" s="11"/>
      <c r="K1199" s="11"/>
    </row>
    <row r="1200" spans="1:11" x14ac:dyDescent="0.2">
      <c r="A1200" s="79" t="s">
        <v>453</v>
      </c>
      <c r="B1200" s="11">
        <v>501</v>
      </c>
      <c r="C1200" s="11">
        <v>50107</v>
      </c>
      <c r="D1200" s="79" t="s">
        <v>2299</v>
      </c>
      <c r="E1200" s="79" t="s">
        <v>3884</v>
      </c>
      <c r="F1200" s="79" t="s">
        <v>2643</v>
      </c>
      <c r="G1200" s="11" t="str">
        <f t="shared" si="18"/>
        <v>41301-Từ đầu đến cuối</v>
      </c>
      <c r="H1200" s="99"/>
      <c r="I1200" s="99">
        <v>44561</v>
      </c>
      <c r="J1200" s="11"/>
      <c r="K1200" s="11"/>
    </row>
    <row r="1201" spans="1:11" x14ac:dyDescent="0.2">
      <c r="A1201" s="79" t="s">
        <v>453</v>
      </c>
      <c r="B1201" s="11">
        <v>501</v>
      </c>
      <c r="C1201" s="11">
        <v>50107</v>
      </c>
      <c r="D1201" s="79" t="s">
        <v>2300</v>
      </c>
      <c r="E1201" s="79" t="s">
        <v>3885</v>
      </c>
      <c r="F1201" s="79" t="s">
        <v>2643</v>
      </c>
      <c r="G1201" s="11" t="str">
        <f t="shared" si="18"/>
        <v>41401-Từ đầu đến cuối</v>
      </c>
      <c r="H1201" s="99"/>
      <c r="I1201" s="99">
        <v>44561</v>
      </c>
      <c r="J1201" s="11"/>
      <c r="K1201" s="11"/>
    </row>
    <row r="1202" spans="1:11" x14ac:dyDescent="0.2">
      <c r="A1202" s="79" t="s">
        <v>453</v>
      </c>
      <c r="B1202" s="11">
        <v>501</v>
      </c>
      <c r="C1202" s="11">
        <v>50107</v>
      </c>
      <c r="D1202" s="79" t="s">
        <v>2301</v>
      </c>
      <c r="E1202" s="79" t="s">
        <v>3886</v>
      </c>
      <c r="F1202" s="79" t="s">
        <v>2643</v>
      </c>
      <c r="G1202" s="11" t="str">
        <f t="shared" si="18"/>
        <v>41501-Từ đầu đến cuối</v>
      </c>
      <c r="H1202" s="99"/>
      <c r="I1202" s="99">
        <v>44561</v>
      </c>
      <c r="J1202" s="11"/>
      <c r="K1202" s="11"/>
    </row>
    <row r="1203" spans="1:11" x14ac:dyDescent="0.2">
      <c r="A1203" s="79" t="s">
        <v>453</v>
      </c>
      <c r="B1203" s="11">
        <v>501</v>
      </c>
      <c r="C1203" s="11">
        <v>50107</v>
      </c>
      <c r="D1203" s="79" t="s">
        <v>2302</v>
      </c>
      <c r="E1203" s="79" t="s">
        <v>3887</v>
      </c>
      <c r="F1203" s="79" t="s">
        <v>2643</v>
      </c>
      <c r="G1203" s="11" t="str">
        <f t="shared" si="18"/>
        <v>41601-Từ đầu đến cuối</v>
      </c>
      <c r="H1203" s="99"/>
      <c r="I1203" s="99">
        <v>44561</v>
      </c>
      <c r="J1203" s="11"/>
      <c r="K1203" s="11"/>
    </row>
    <row r="1204" spans="1:11" x14ac:dyDescent="0.2">
      <c r="A1204" s="79" t="s">
        <v>453</v>
      </c>
      <c r="B1204" s="11">
        <v>501</v>
      </c>
      <c r="C1204" s="11">
        <v>50107</v>
      </c>
      <c r="D1204" s="79" t="s">
        <v>2303</v>
      </c>
      <c r="E1204" s="79" t="s">
        <v>3888</v>
      </c>
      <c r="F1204" s="79" t="s">
        <v>2643</v>
      </c>
      <c r="G1204" s="11" t="str">
        <f t="shared" si="18"/>
        <v>41701-Từ đầu đến cuối</v>
      </c>
      <c r="H1204" s="99"/>
      <c r="I1204" s="99">
        <v>44561</v>
      </c>
      <c r="J1204" s="11"/>
      <c r="K1204" s="11"/>
    </row>
    <row r="1205" spans="1:11" x14ac:dyDescent="0.2">
      <c r="A1205" s="79" t="s">
        <v>453</v>
      </c>
      <c r="B1205" s="11">
        <v>501</v>
      </c>
      <c r="C1205" s="11">
        <v>50107</v>
      </c>
      <c r="D1205" s="79" t="s">
        <v>2304</v>
      </c>
      <c r="E1205" s="79" t="s">
        <v>3889</v>
      </c>
      <c r="F1205" s="79" t="s">
        <v>2643</v>
      </c>
      <c r="G1205" s="11" t="str">
        <f t="shared" si="18"/>
        <v>41801-Từ đầu đến cuối</v>
      </c>
      <c r="H1205" s="99"/>
      <c r="I1205" s="99">
        <v>44561</v>
      </c>
      <c r="J1205" s="11"/>
      <c r="K1205" s="11"/>
    </row>
    <row r="1206" spans="1:11" x14ac:dyDescent="0.2">
      <c r="A1206" s="79" t="s">
        <v>453</v>
      </c>
      <c r="B1206" s="11">
        <v>501</v>
      </c>
      <c r="C1206" s="11">
        <v>50107</v>
      </c>
      <c r="D1206" s="79" t="s">
        <v>2305</v>
      </c>
      <c r="E1206" s="79" t="s">
        <v>3890</v>
      </c>
      <c r="F1206" s="79" t="s">
        <v>2643</v>
      </c>
      <c r="G1206" s="11" t="str">
        <f t="shared" si="18"/>
        <v>41901-Từ đầu đến cuối</v>
      </c>
      <c r="H1206" s="99"/>
      <c r="I1206" s="99">
        <v>44561</v>
      </c>
      <c r="J1206" s="11"/>
      <c r="K1206" s="11"/>
    </row>
    <row r="1207" spans="1:11" x14ac:dyDescent="0.2">
      <c r="A1207" s="79" t="s">
        <v>453</v>
      </c>
      <c r="B1207" s="11">
        <v>501</v>
      </c>
      <c r="C1207" s="11">
        <v>50107</v>
      </c>
      <c r="D1207" s="79" t="s">
        <v>2306</v>
      </c>
      <c r="E1207" s="79" t="s">
        <v>3891</v>
      </c>
      <c r="F1207" s="79" t="s">
        <v>2643</v>
      </c>
      <c r="G1207" s="11" t="str">
        <f t="shared" si="18"/>
        <v>42001-Từ đầu đến cuối</v>
      </c>
      <c r="H1207" s="99"/>
      <c r="I1207" s="99">
        <v>44561</v>
      </c>
      <c r="J1207" s="11"/>
      <c r="K1207" s="11"/>
    </row>
    <row r="1208" spans="1:11" x14ac:dyDescent="0.2">
      <c r="A1208" s="79" t="s">
        <v>453</v>
      </c>
      <c r="B1208" s="11">
        <v>501</v>
      </c>
      <c r="C1208" s="11">
        <v>50107</v>
      </c>
      <c r="D1208" s="79" t="s">
        <v>2307</v>
      </c>
      <c r="E1208" s="79" t="s">
        <v>3892</v>
      </c>
      <c r="F1208" s="79" t="s">
        <v>2643</v>
      </c>
      <c r="G1208" s="11" t="str">
        <f t="shared" si="18"/>
        <v>42101-Từ đầu đến cuối</v>
      </c>
      <c r="H1208" s="99"/>
      <c r="I1208" s="99">
        <v>44561</v>
      </c>
      <c r="J1208" s="11"/>
      <c r="K1208" s="11"/>
    </row>
    <row r="1209" spans="1:11" x14ac:dyDescent="0.2">
      <c r="A1209" s="79" t="s">
        <v>453</v>
      </c>
      <c r="B1209" s="11">
        <v>501</v>
      </c>
      <c r="C1209" s="11">
        <v>50107</v>
      </c>
      <c r="D1209" s="79" t="s">
        <v>2308</v>
      </c>
      <c r="E1209" s="79" t="s">
        <v>3893</v>
      </c>
      <c r="F1209" s="79" t="s">
        <v>2643</v>
      </c>
      <c r="G1209" s="11" t="str">
        <f t="shared" si="18"/>
        <v>42201-Từ đầu đến cuối</v>
      </c>
      <c r="H1209" s="99"/>
      <c r="I1209" s="99">
        <v>44561</v>
      </c>
      <c r="J1209" s="11"/>
      <c r="K1209" s="11"/>
    </row>
    <row r="1210" spans="1:11" x14ac:dyDescent="0.2">
      <c r="A1210" s="79" t="s">
        <v>453</v>
      </c>
      <c r="B1210" s="11">
        <v>501</v>
      </c>
      <c r="C1210" s="11">
        <v>50107</v>
      </c>
      <c r="D1210" s="79" t="s">
        <v>2309</v>
      </c>
      <c r="E1210" s="79" t="s">
        <v>3894</v>
      </c>
      <c r="F1210" s="79" t="s">
        <v>3334</v>
      </c>
      <c r="G1210" s="11" t="str">
        <f t="shared" si="18"/>
        <v>42301-Đoạn từ Minh Mạng đến đường Non Nước</v>
      </c>
      <c r="H1210" s="99"/>
      <c r="I1210" s="99">
        <v>44561</v>
      </c>
      <c r="J1210" s="11"/>
      <c r="K1210" s="11"/>
    </row>
    <row r="1211" spans="1:11" x14ac:dyDescent="0.2">
      <c r="A1211" s="79" t="s">
        <v>453</v>
      </c>
      <c r="B1211" s="11">
        <v>501</v>
      </c>
      <c r="C1211" s="11">
        <v>50107</v>
      </c>
      <c r="D1211" s="79" t="s">
        <v>2309</v>
      </c>
      <c r="E1211" s="79" t="s">
        <v>3895</v>
      </c>
      <c r="F1211" s="79" t="s">
        <v>3336</v>
      </c>
      <c r="G1211" s="11" t="str">
        <f t="shared" si="18"/>
        <v>42302-Đoạn còn lại (đến hết phường Hòa Hải)</v>
      </c>
      <c r="H1211" s="99"/>
      <c r="I1211" s="99">
        <v>44561</v>
      </c>
      <c r="J1211" s="11"/>
      <c r="K1211" s="11"/>
    </row>
    <row r="1212" spans="1:11" x14ac:dyDescent="0.2">
      <c r="A1212" s="79" t="s">
        <v>453</v>
      </c>
      <c r="B1212" s="11">
        <v>501</v>
      </c>
      <c r="C1212" s="11">
        <v>50107</v>
      </c>
      <c r="D1212" s="79" t="s">
        <v>2310</v>
      </c>
      <c r="E1212" s="79" t="s">
        <v>3896</v>
      </c>
      <c r="F1212" s="79" t="s">
        <v>3624</v>
      </c>
      <c r="G1212" s="11" t="str">
        <f t="shared" si="18"/>
        <v>42401-Đoạn 5,5 m</v>
      </c>
      <c r="H1212" s="99"/>
      <c r="I1212" s="99">
        <v>44561</v>
      </c>
      <c r="J1212" s="11"/>
      <c r="K1212" s="11"/>
    </row>
    <row r="1213" spans="1:11" x14ac:dyDescent="0.2">
      <c r="A1213" s="79" t="s">
        <v>453</v>
      </c>
      <c r="B1213" s="11">
        <v>501</v>
      </c>
      <c r="C1213" s="11">
        <v>50107</v>
      </c>
      <c r="D1213" s="79" t="s">
        <v>2310</v>
      </c>
      <c r="E1213" s="79" t="s">
        <v>3897</v>
      </c>
      <c r="F1213" s="79" t="s">
        <v>3626</v>
      </c>
      <c r="G1213" s="11" t="str">
        <f t="shared" si="18"/>
        <v>42402-Đoạn 3,5 m</v>
      </c>
      <c r="H1213" s="99"/>
      <c r="I1213" s="99">
        <v>44561</v>
      </c>
      <c r="J1213" s="11"/>
      <c r="K1213" s="11"/>
    </row>
    <row r="1214" spans="1:11" x14ac:dyDescent="0.2">
      <c r="A1214" s="79" t="s">
        <v>453</v>
      </c>
      <c r="B1214" s="11">
        <v>501</v>
      </c>
      <c r="C1214" s="11">
        <v>50107</v>
      </c>
      <c r="D1214" s="79" t="s">
        <v>2311</v>
      </c>
      <c r="E1214" s="79" t="s">
        <v>3898</v>
      </c>
      <c r="F1214" s="79" t="s">
        <v>2643</v>
      </c>
      <c r="G1214" s="11" t="str">
        <f t="shared" si="18"/>
        <v>42501-Từ đầu đến cuối</v>
      </c>
      <c r="H1214" s="99"/>
      <c r="I1214" s="99">
        <v>44561</v>
      </c>
      <c r="J1214" s="11"/>
      <c r="K1214" s="11"/>
    </row>
    <row r="1215" spans="1:11" x14ac:dyDescent="0.2">
      <c r="A1215" s="79" t="s">
        <v>453</v>
      </c>
      <c r="B1215" s="11">
        <v>501</v>
      </c>
      <c r="C1215" s="11">
        <v>50107</v>
      </c>
      <c r="D1215" s="79" t="s">
        <v>2312</v>
      </c>
      <c r="E1215" s="79" t="s">
        <v>3899</v>
      </c>
      <c r="F1215" s="79" t="s">
        <v>2643</v>
      </c>
      <c r="G1215" s="11" t="str">
        <f t="shared" si="18"/>
        <v>42601-Từ đầu đến cuối</v>
      </c>
      <c r="H1215" s="99"/>
      <c r="I1215" s="99">
        <v>44561</v>
      </c>
      <c r="J1215" s="11"/>
      <c r="K1215" s="11"/>
    </row>
    <row r="1216" spans="1:11" x14ac:dyDescent="0.2">
      <c r="A1216" s="79" t="s">
        <v>453</v>
      </c>
      <c r="B1216" s="11">
        <v>501</v>
      </c>
      <c r="C1216" s="11">
        <v>50107</v>
      </c>
      <c r="D1216" s="79" t="s">
        <v>2313</v>
      </c>
      <c r="E1216" s="79" t="s">
        <v>3900</v>
      </c>
      <c r="F1216" s="79" t="s">
        <v>2643</v>
      </c>
      <c r="G1216" s="11" t="str">
        <f t="shared" si="18"/>
        <v>42701-Từ đầu đến cuối</v>
      </c>
      <c r="H1216" s="99"/>
      <c r="I1216" s="99">
        <v>44561</v>
      </c>
      <c r="J1216" s="11"/>
      <c r="K1216" s="11"/>
    </row>
    <row r="1217" spans="1:11" x14ac:dyDescent="0.2">
      <c r="A1217" s="79" t="s">
        <v>453</v>
      </c>
      <c r="B1217" s="11">
        <v>501</v>
      </c>
      <c r="C1217" s="11">
        <v>50107</v>
      </c>
      <c r="D1217" s="79" t="s">
        <v>2314</v>
      </c>
      <c r="E1217" s="79" t="s">
        <v>3901</v>
      </c>
      <c r="F1217" s="79" t="s">
        <v>2643</v>
      </c>
      <c r="G1217" s="11" t="str">
        <f t="shared" si="18"/>
        <v>42801-Từ đầu đến cuối</v>
      </c>
      <c r="H1217" s="99"/>
      <c r="I1217" s="99">
        <v>44561</v>
      </c>
      <c r="J1217" s="11"/>
      <c r="K1217" s="11"/>
    </row>
    <row r="1218" spans="1:11" x14ac:dyDescent="0.2">
      <c r="A1218" s="79" t="s">
        <v>453</v>
      </c>
      <c r="B1218" s="11">
        <v>501</v>
      </c>
      <c r="C1218" s="11">
        <v>50107</v>
      </c>
      <c r="D1218" s="79" t="s">
        <v>2315</v>
      </c>
      <c r="E1218" s="79" t="s">
        <v>3902</v>
      </c>
      <c r="F1218" s="79" t="s">
        <v>2643</v>
      </c>
      <c r="G1218" s="11" t="str">
        <f t="shared" ref="G1218:G1281" si="19">E1218&amp;"-"&amp;F1218</f>
        <v>42901-Từ đầu đến cuối</v>
      </c>
      <c r="H1218" s="99"/>
      <c r="I1218" s="99">
        <v>44561</v>
      </c>
      <c r="J1218" s="11"/>
      <c r="K1218" s="11"/>
    </row>
    <row r="1219" spans="1:11" x14ac:dyDescent="0.2">
      <c r="A1219" s="79" t="s">
        <v>453</v>
      </c>
      <c r="B1219" s="11">
        <v>501</v>
      </c>
      <c r="C1219" s="11">
        <v>50107</v>
      </c>
      <c r="D1219" s="79" t="s">
        <v>2316</v>
      </c>
      <c r="E1219" s="79" t="s">
        <v>3903</v>
      </c>
      <c r="F1219" s="79" t="s">
        <v>2643</v>
      </c>
      <c r="G1219" s="11" t="str">
        <f t="shared" si="19"/>
        <v>43001-Từ đầu đến cuối</v>
      </c>
      <c r="H1219" s="99"/>
      <c r="I1219" s="99">
        <v>44561</v>
      </c>
      <c r="J1219" s="11"/>
      <c r="K1219" s="11"/>
    </row>
    <row r="1220" spans="1:11" x14ac:dyDescent="0.2">
      <c r="A1220" s="79" t="s">
        <v>453</v>
      </c>
      <c r="B1220" s="11">
        <v>501</v>
      </c>
      <c r="C1220" s="11">
        <v>50107</v>
      </c>
      <c r="D1220" s="79" t="s">
        <v>2317</v>
      </c>
      <c r="E1220" s="79" t="s">
        <v>3904</v>
      </c>
      <c r="F1220" s="79" t="s">
        <v>2643</v>
      </c>
      <c r="G1220" s="11" t="str">
        <f t="shared" si="19"/>
        <v>43101-Từ đầu đến cuối</v>
      </c>
      <c r="H1220" s="99"/>
      <c r="I1220" s="99">
        <v>44561</v>
      </c>
      <c r="J1220" s="11"/>
      <c r="K1220" s="11"/>
    </row>
    <row r="1221" spans="1:11" x14ac:dyDescent="0.2">
      <c r="A1221" s="79" t="s">
        <v>453</v>
      </c>
      <c r="B1221" s="11">
        <v>501</v>
      </c>
      <c r="C1221" s="11">
        <v>50107</v>
      </c>
      <c r="D1221" s="79" t="s">
        <v>2318</v>
      </c>
      <c r="E1221" s="79" t="s">
        <v>3905</v>
      </c>
      <c r="F1221" s="79" t="s">
        <v>2643</v>
      </c>
      <c r="G1221" s="11" t="str">
        <f t="shared" si="19"/>
        <v>43201-Từ đầu đến cuối</v>
      </c>
      <c r="H1221" s="99"/>
      <c r="I1221" s="99">
        <v>44561</v>
      </c>
      <c r="J1221" s="11"/>
      <c r="K1221" s="11"/>
    </row>
    <row r="1222" spans="1:11" x14ac:dyDescent="0.2">
      <c r="A1222" s="79" t="s">
        <v>453</v>
      </c>
      <c r="B1222" s="11">
        <v>501</v>
      </c>
      <c r="C1222" s="11">
        <v>50107</v>
      </c>
      <c r="D1222" s="79" t="s">
        <v>2319</v>
      </c>
      <c r="E1222" s="79" t="s">
        <v>3906</v>
      </c>
      <c r="F1222" s="79" t="s">
        <v>2643</v>
      </c>
      <c r="G1222" s="11" t="str">
        <f t="shared" si="19"/>
        <v>43301-Từ đầu đến cuối</v>
      </c>
      <c r="H1222" s="99"/>
      <c r="I1222" s="99">
        <v>44561</v>
      </c>
      <c r="J1222" s="11"/>
      <c r="K1222" s="11"/>
    </row>
    <row r="1223" spans="1:11" x14ac:dyDescent="0.2">
      <c r="A1223" s="79" t="s">
        <v>453</v>
      </c>
      <c r="B1223" s="11">
        <v>501</v>
      </c>
      <c r="C1223" s="11">
        <v>50107</v>
      </c>
      <c r="D1223" s="79" t="s">
        <v>2320</v>
      </c>
      <c r="E1223" s="79" t="s">
        <v>3907</v>
      </c>
      <c r="F1223" s="79" t="s">
        <v>2643</v>
      </c>
      <c r="G1223" s="11" t="str">
        <f t="shared" si="19"/>
        <v>43401-Từ đầu đến cuối</v>
      </c>
      <c r="H1223" s="99"/>
      <c r="I1223" s="99">
        <v>44561</v>
      </c>
      <c r="J1223" s="11"/>
      <c r="K1223" s="11"/>
    </row>
    <row r="1224" spans="1:11" x14ac:dyDescent="0.2">
      <c r="A1224" s="79" t="s">
        <v>453</v>
      </c>
      <c r="B1224" s="11">
        <v>501</v>
      </c>
      <c r="C1224" s="11">
        <v>50107</v>
      </c>
      <c r="D1224" s="79" t="s">
        <v>2321</v>
      </c>
      <c r="E1224" s="79" t="s">
        <v>3908</v>
      </c>
      <c r="F1224" s="79" t="s">
        <v>2643</v>
      </c>
      <c r="G1224" s="11" t="str">
        <f t="shared" si="19"/>
        <v>43501-Từ đầu đến cuối</v>
      </c>
      <c r="H1224" s="99"/>
      <c r="I1224" s="99">
        <v>44561</v>
      </c>
      <c r="J1224" s="11"/>
      <c r="K1224" s="11"/>
    </row>
    <row r="1225" spans="1:11" x14ac:dyDescent="0.2">
      <c r="A1225" s="79" t="s">
        <v>453</v>
      </c>
      <c r="B1225" s="11">
        <v>501</v>
      </c>
      <c r="C1225" s="11">
        <v>50107</v>
      </c>
      <c r="D1225" s="79" t="s">
        <v>2322</v>
      </c>
      <c r="E1225" s="79" t="s">
        <v>3909</v>
      </c>
      <c r="F1225" s="79" t="s">
        <v>2643</v>
      </c>
      <c r="G1225" s="11" t="str">
        <f t="shared" si="19"/>
        <v>43601-Từ đầu đến cuối</v>
      </c>
      <c r="H1225" s="99"/>
      <c r="I1225" s="99">
        <v>44561</v>
      </c>
      <c r="J1225" s="11"/>
      <c r="K1225" s="11"/>
    </row>
    <row r="1226" spans="1:11" x14ac:dyDescent="0.2">
      <c r="A1226" s="79" t="s">
        <v>453</v>
      </c>
      <c r="B1226" s="11">
        <v>501</v>
      </c>
      <c r="C1226" s="11">
        <v>50107</v>
      </c>
      <c r="D1226" s="79" t="s">
        <v>2323</v>
      </c>
      <c r="E1226" s="79" t="s">
        <v>3910</v>
      </c>
      <c r="F1226" s="79" t="s">
        <v>2643</v>
      </c>
      <c r="G1226" s="11" t="str">
        <f t="shared" si="19"/>
        <v>43701-Từ đầu đến cuối</v>
      </c>
      <c r="H1226" s="99"/>
      <c r="I1226" s="99">
        <v>44561</v>
      </c>
      <c r="J1226" s="11"/>
      <c r="K1226" s="11"/>
    </row>
    <row r="1227" spans="1:11" x14ac:dyDescent="0.2">
      <c r="A1227" s="79" t="s">
        <v>453</v>
      </c>
      <c r="B1227" s="11">
        <v>501</v>
      </c>
      <c r="C1227" s="11">
        <v>50107</v>
      </c>
      <c r="D1227" s="79" t="s">
        <v>2324</v>
      </c>
      <c r="E1227" s="79" t="s">
        <v>3911</v>
      </c>
      <c r="F1227" s="79" t="s">
        <v>2643</v>
      </c>
      <c r="G1227" s="11" t="str">
        <f t="shared" si="19"/>
        <v>43801-Từ đầu đến cuối</v>
      </c>
      <c r="H1227" s="99"/>
      <c r="I1227" s="99">
        <v>44561</v>
      </c>
      <c r="J1227" s="11"/>
      <c r="K1227" s="11"/>
    </row>
    <row r="1228" spans="1:11" x14ac:dyDescent="0.2">
      <c r="A1228" s="79" t="s">
        <v>453</v>
      </c>
      <c r="B1228" s="11">
        <v>501</v>
      </c>
      <c r="C1228" s="11">
        <v>50107</v>
      </c>
      <c r="D1228" s="79" t="s">
        <v>2325</v>
      </c>
      <c r="E1228" s="79" t="s">
        <v>3912</v>
      </c>
      <c r="F1228" s="79" t="s">
        <v>2643</v>
      </c>
      <c r="G1228" s="11" t="str">
        <f t="shared" si="19"/>
        <v>43901-Từ đầu đến cuối</v>
      </c>
      <c r="H1228" s="99"/>
      <c r="I1228" s="99">
        <v>44561</v>
      </c>
      <c r="J1228" s="11"/>
      <c r="K1228" s="11"/>
    </row>
    <row r="1229" spans="1:11" x14ac:dyDescent="0.2">
      <c r="A1229" s="79" t="s">
        <v>453</v>
      </c>
      <c r="B1229" s="11">
        <v>501</v>
      </c>
      <c r="C1229" s="11">
        <v>50107</v>
      </c>
      <c r="D1229" s="79" t="s">
        <v>2326</v>
      </c>
      <c r="E1229" s="79" t="s">
        <v>3913</v>
      </c>
      <c r="F1229" s="79" t="s">
        <v>2643</v>
      </c>
      <c r="G1229" s="11" t="str">
        <f t="shared" si="19"/>
        <v>44001-Từ đầu đến cuối</v>
      </c>
      <c r="H1229" s="99"/>
      <c r="I1229" s="99">
        <v>44561</v>
      </c>
      <c r="J1229" s="11"/>
      <c r="K1229" s="11"/>
    </row>
    <row r="1230" spans="1:11" x14ac:dyDescent="0.2">
      <c r="A1230" s="79" t="s">
        <v>453</v>
      </c>
      <c r="B1230" s="11">
        <v>501</v>
      </c>
      <c r="C1230" s="11">
        <v>50107</v>
      </c>
      <c r="D1230" s="79" t="s">
        <v>2327</v>
      </c>
      <c r="E1230" s="79" t="s">
        <v>3914</v>
      </c>
      <c r="F1230" s="79" t="s">
        <v>2643</v>
      </c>
      <c r="G1230" s="11" t="str">
        <f t="shared" si="19"/>
        <v>44101-Từ đầu đến cuối</v>
      </c>
      <c r="H1230" s="99"/>
      <c r="I1230" s="99">
        <v>44561</v>
      </c>
      <c r="J1230" s="11"/>
      <c r="K1230" s="11"/>
    </row>
    <row r="1231" spans="1:11" x14ac:dyDescent="0.2">
      <c r="A1231" s="79" t="s">
        <v>453</v>
      </c>
      <c r="B1231" s="11">
        <v>501</v>
      </c>
      <c r="C1231" s="11">
        <v>50107</v>
      </c>
      <c r="D1231" s="79" t="s">
        <v>2328</v>
      </c>
      <c r="E1231" s="79" t="s">
        <v>3915</v>
      </c>
      <c r="F1231" s="79" t="s">
        <v>2643</v>
      </c>
      <c r="G1231" s="11" t="str">
        <f t="shared" si="19"/>
        <v>44201-Từ đầu đến cuối</v>
      </c>
      <c r="H1231" s="99"/>
      <c r="I1231" s="99">
        <v>44561</v>
      </c>
      <c r="J1231" s="11"/>
      <c r="K1231" s="11"/>
    </row>
    <row r="1232" spans="1:11" x14ac:dyDescent="0.2">
      <c r="A1232" s="79" t="s">
        <v>453</v>
      </c>
      <c r="B1232" s="11">
        <v>501</v>
      </c>
      <c r="C1232" s="11">
        <v>50107</v>
      </c>
      <c r="D1232" s="79" t="s">
        <v>2329</v>
      </c>
      <c r="E1232" s="79" t="s">
        <v>3916</v>
      </c>
      <c r="F1232" s="79" t="s">
        <v>2643</v>
      </c>
      <c r="G1232" s="11" t="str">
        <f t="shared" si="19"/>
        <v>44301-Từ đầu đến cuối</v>
      </c>
      <c r="H1232" s="99"/>
      <c r="I1232" s="99">
        <v>44561</v>
      </c>
      <c r="J1232" s="11"/>
      <c r="K1232" s="11"/>
    </row>
    <row r="1233" spans="1:11" x14ac:dyDescent="0.2">
      <c r="A1233" s="79" t="s">
        <v>453</v>
      </c>
      <c r="B1233" s="11">
        <v>501</v>
      </c>
      <c r="C1233" s="11">
        <v>50107</v>
      </c>
      <c r="D1233" s="79" t="s">
        <v>2330</v>
      </c>
      <c r="E1233" s="79" t="s">
        <v>3917</v>
      </c>
      <c r="F1233" s="79" t="s">
        <v>3642</v>
      </c>
      <c r="G1233" s="11" t="str">
        <f t="shared" si="19"/>
        <v>44401-Đoạn 7,5 m</v>
      </c>
      <c r="H1233" s="99"/>
      <c r="I1233" s="99">
        <v>44561</v>
      </c>
      <c r="J1233" s="11"/>
      <c r="K1233" s="11"/>
    </row>
    <row r="1234" spans="1:11" x14ac:dyDescent="0.2">
      <c r="A1234" s="79" t="s">
        <v>453</v>
      </c>
      <c r="B1234" s="11">
        <v>501</v>
      </c>
      <c r="C1234" s="11">
        <v>50107</v>
      </c>
      <c r="D1234" s="79" t="s">
        <v>2330</v>
      </c>
      <c r="E1234" s="79" t="s">
        <v>3918</v>
      </c>
      <c r="F1234" s="79" t="s">
        <v>3624</v>
      </c>
      <c r="G1234" s="11" t="str">
        <f t="shared" si="19"/>
        <v>44402-Đoạn 5,5 m</v>
      </c>
      <c r="H1234" s="99"/>
      <c r="I1234" s="99">
        <v>44561</v>
      </c>
      <c r="J1234" s="11"/>
      <c r="K1234" s="11"/>
    </row>
    <row r="1235" spans="1:11" x14ac:dyDescent="0.2">
      <c r="A1235" s="79" t="s">
        <v>453</v>
      </c>
      <c r="B1235" s="11">
        <v>501</v>
      </c>
      <c r="C1235" s="11">
        <v>50107</v>
      </c>
      <c r="D1235" s="79" t="s">
        <v>2331</v>
      </c>
      <c r="E1235" s="79" t="s">
        <v>3919</v>
      </c>
      <c r="F1235" s="79" t="s">
        <v>3624</v>
      </c>
      <c r="G1235" s="11" t="str">
        <f t="shared" si="19"/>
        <v>44501-Đoạn 5,5 m</v>
      </c>
      <c r="H1235" s="99"/>
      <c r="I1235" s="99">
        <v>44561</v>
      </c>
      <c r="J1235" s="11"/>
      <c r="K1235" s="11"/>
    </row>
    <row r="1236" spans="1:11" x14ac:dyDescent="0.2">
      <c r="A1236" s="79" t="s">
        <v>453</v>
      </c>
      <c r="B1236" s="11">
        <v>501</v>
      </c>
      <c r="C1236" s="11">
        <v>50107</v>
      </c>
      <c r="D1236" s="79" t="s">
        <v>2331</v>
      </c>
      <c r="E1236" s="79" t="s">
        <v>3920</v>
      </c>
      <c r="F1236" s="79" t="s">
        <v>3642</v>
      </c>
      <c r="G1236" s="11" t="str">
        <f t="shared" si="19"/>
        <v>44502-Đoạn 7,5 m</v>
      </c>
      <c r="H1236" s="99"/>
      <c r="I1236" s="99">
        <v>44561</v>
      </c>
      <c r="J1236" s="11"/>
      <c r="K1236" s="11"/>
    </row>
    <row r="1237" spans="1:11" x14ac:dyDescent="0.2">
      <c r="A1237" s="79" t="s">
        <v>453</v>
      </c>
      <c r="B1237" s="11">
        <v>501</v>
      </c>
      <c r="C1237" s="11">
        <v>50107</v>
      </c>
      <c r="D1237" s="79" t="s">
        <v>2331</v>
      </c>
      <c r="E1237" s="79" t="s">
        <v>3921</v>
      </c>
      <c r="F1237" s="79" t="s">
        <v>3852</v>
      </c>
      <c r="G1237" s="11" t="str">
        <f t="shared" si="19"/>
        <v>44503-Đoạn 10,5 m</v>
      </c>
      <c r="H1237" s="99"/>
      <c r="I1237" s="99">
        <v>44561</v>
      </c>
      <c r="J1237" s="11"/>
      <c r="K1237" s="11"/>
    </row>
    <row r="1238" spans="1:11" x14ac:dyDescent="0.2">
      <c r="A1238" s="79" t="s">
        <v>453</v>
      </c>
      <c r="B1238" s="11">
        <v>501</v>
      </c>
      <c r="C1238" s="11">
        <v>50107</v>
      </c>
      <c r="D1238" s="79" t="s">
        <v>2332</v>
      </c>
      <c r="E1238" s="79" t="s">
        <v>3922</v>
      </c>
      <c r="F1238" s="79" t="s">
        <v>3626</v>
      </c>
      <c r="G1238" s="11" t="str">
        <f t="shared" si="19"/>
        <v>44601-Đoạn 3,5 m</v>
      </c>
      <c r="H1238" s="99"/>
      <c r="I1238" s="99">
        <v>44561</v>
      </c>
      <c r="J1238" s="11"/>
      <c r="K1238" s="11"/>
    </row>
    <row r="1239" spans="1:11" x14ac:dyDescent="0.2">
      <c r="A1239" s="79" t="s">
        <v>453</v>
      </c>
      <c r="B1239" s="11">
        <v>501</v>
      </c>
      <c r="C1239" s="11">
        <v>50107</v>
      </c>
      <c r="D1239" s="79" t="s">
        <v>2332</v>
      </c>
      <c r="E1239" s="79" t="s">
        <v>3923</v>
      </c>
      <c r="F1239" s="79" t="s">
        <v>3624</v>
      </c>
      <c r="G1239" s="11" t="str">
        <f t="shared" si="19"/>
        <v>44602-Đoạn 5,5 m</v>
      </c>
      <c r="H1239" s="99"/>
      <c r="I1239" s="99">
        <v>44561</v>
      </c>
      <c r="J1239" s="11"/>
      <c r="K1239" s="11"/>
    </row>
    <row r="1240" spans="1:11" x14ac:dyDescent="0.2">
      <c r="A1240" s="79" t="s">
        <v>453</v>
      </c>
      <c r="B1240" s="11">
        <v>501</v>
      </c>
      <c r="C1240" s="11">
        <v>50107</v>
      </c>
      <c r="D1240" s="79" t="s">
        <v>2332</v>
      </c>
      <c r="E1240" s="79" t="s">
        <v>3924</v>
      </c>
      <c r="F1240" s="79" t="s">
        <v>3642</v>
      </c>
      <c r="G1240" s="11" t="str">
        <f t="shared" si="19"/>
        <v>44603-Đoạn 7,5 m</v>
      </c>
      <c r="H1240" s="99"/>
      <c r="I1240" s="99">
        <v>44561</v>
      </c>
      <c r="J1240" s="11"/>
      <c r="K1240" s="11"/>
    </row>
    <row r="1241" spans="1:11" x14ac:dyDescent="0.2">
      <c r="A1241" s="79" t="s">
        <v>453</v>
      </c>
      <c r="B1241" s="11">
        <v>501</v>
      </c>
      <c r="C1241" s="11">
        <v>50107</v>
      </c>
      <c r="D1241" s="79" t="s">
        <v>2332</v>
      </c>
      <c r="E1241" s="79" t="s">
        <v>3925</v>
      </c>
      <c r="F1241" s="79" t="s">
        <v>3852</v>
      </c>
      <c r="G1241" s="11" t="str">
        <f t="shared" si="19"/>
        <v>44604-Đoạn 10,5 m</v>
      </c>
      <c r="H1241" s="99"/>
      <c r="I1241" s="99">
        <v>44561</v>
      </c>
      <c r="J1241" s="11"/>
      <c r="K1241" s="11"/>
    </row>
    <row r="1242" spans="1:11" x14ac:dyDescent="0.2">
      <c r="A1242" s="79" t="s">
        <v>453</v>
      </c>
      <c r="B1242" s="11">
        <v>501</v>
      </c>
      <c r="C1242" s="11">
        <v>50107</v>
      </c>
      <c r="D1242" s="79" t="s">
        <v>2333</v>
      </c>
      <c r="E1242" s="79" t="s">
        <v>3926</v>
      </c>
      <c r="F1242" s="79" t="s">
        <v>3626</v>
      </c>
      <c r="G1242" s="11" t="str">
        <f t="shared" si="19"/>
        <v>44701-Đoạn 3,5 m</v>
      </c>
      <c r="H1242" s="99"/>
      <c r="I1242" s="99">
        <v>44561</v>
      </c>
      <c r="J1242" s="11"/>
      <c r="K1242" s="11"/>
    </row>
    <row r="1243" spans="1:11" x14ac:dyDescent="0.2">
      <c r="A1243" s="79" t="s">
        <v>453</v>
      </c>
      <c r="B1243" s="11">
        <v>501</v>
      </c>
      <c r="C1243" s="11">
        <v>50107</v>
      </c>
      <c r="D1243" s="79" t="s">
        <v>2333</v>
      </c>
      <c r="E1243" s="79" t="s">
        <v>3927</v>
      </c>
      <c r="F1243" s="79" t="s">
        <v>3624</v>
      </c>
      <c r="G1243" s="11" t="str">
        <f t="shared" si="19"/>
        <v>44702-Đoạn 5,5 m</v>
      </c>
      <c r="H1243" s="99"/>
      <c r="I1243" s="99">
        <v>44561</v>
      </c>
      <c r="J1243" s="11"/>
      <c r="K1243" s="11"/>
    </row>
    <row r="1244" spans="1:11" x14ac:dyDescent="0.2">
      <c r="A1244" s="79" t="s">
        <v>453</v>
      </c>
      <c r="B1244" s="11">
        <v>501</v>
      </c>
      <c r="C1244" s="11">
        <v>50107</v>
      </c>
      <c r="D1244" s="79" t="s">
        <v>2333</v>
      </c>
      <c r="E1244" s="79" t="s">
        <v>3928</v>
      </c>
      <c r="F1244" s="79" t="s">
        <v>3642</v>
      </c>
      <c r="G1244" s="11" t="str">
        <f t="shared" si="19"/>
        <v>44703-Đoạn 7,5 m</v>
      </c>
      <c r="H1244" s="99"/>
      <c r="I1244" s="99">
        <v>44561</v>
      </c>
      <c r="J1244" s="11"/>
      <c r="K1244" s="11"/>
    </row>
    <row r="1245" spans="1:11" x14ac:dyDescent="0.2">
      <c r="A1245" s="79" t="s">
        <v>453</v>
      </c>
      <c r="B1245" s="11">
        <v>501</v>
      </c>
      <c r="C1245" s="11">
        <v>50107</v>
      </c>
      <c r="D1245" s="79" t="s">
        <v>2334</v>
      </c>
      <c r="E1245" s="79" t="s">
        <v>3929</v>
      </c>
      <c r="F1245" s="79" t="s">
        <v>3642</v>
      </c>
      <c r="G1245" s="11" t="str">
        <f t="shared" si="19"/>
        <v>44801-Đoạn 7,5 m</v>
      </c>
      <c r="H1245" s="99"/>
      <c r="I1245" s="99">
        <v>44561</v>
      </c>
      <c r="J1245" s="11"/>
      <c r="K1245" s="11"/>
    </row>
    <row r="1246" spans="1:11" x14ac:dyDescent="0.2">
      <c r="A1246" s="79" t="s">
        <v>453</v>
      </c>
      <c r="B1246" s="11">
        <v>501</v>
      </c>
      <c r="C1246" s="11">
        <v>50107</v>
      </c>
      <c r="D1246" s="79" t="s">
        <v>2334</v>
      </c>
      <c r="E1246" s="79" t="s">
        <v>3930</v>
      </c>
      <c r="F1246" s="79" t="s">
        <v>3852</v>
      </c>
      <c r="G1246" s="11" t="str">
        <f t="shared" si="19"/>
        <v>44802-Đoạn 10,5 m</v>
      </c>
      <c r="H1246" s="99"/>
      <c r="I1246" s="99">
        <v>44561</v>
      </c>
      <c r="J1246" s="11"/>
      <c r="K1246" s="11"/>
    </row>
    <row r="1247" spans="1:11" x14ac:dyDescent="0.2">
      <c r="A1247" s="79" t="s">
        <v>453</v>
      </c>
      <c r="B1247" s="11">
        <v>501</v>
      </c>
      <c r="C1247" s="11">
        <v>50107</v>
      </c>
      <c r="D1247" s="79" t="s">
        <v>2334</v>
      </c>
      <c r="E1247" s="79" t="s">
        <v>3931</v>
      </c>
      <c r="F1247" s="79" t="s">
        <v>3932</v>
      </c>
      <c r="G1247" s="11" t="str">
        <f t="shared" si="19"/>
        <v>44803-Đoạn 15 m</v>
      </c>
      <c r="H1247" s="99"/>
      <c r="I1247" s="99">
        <v>44561</v>
      </c>
      <c r="J1247" s="11"/>
      <c r="K1247" s="11"/>
    </row>
    <row r="1248" spans="1:11" x14ac:dyDescent="0.2">
      <c r="A1248" s="79" t="s">
        <v>453</v>
      </c>
      <c r="B1248" s="11">
        <v>501</v>
      </c>
      <c r="C1248" s="11">
        <v>50107</v>
      </c>
      <c r="D1248" s="79" t="s">
        <v>2336</v>
      </c>
      <c r="E1248" s="79" t="s">
        <v>3933</v>
      </c>
      <c r="F1248" s="79" t="s">
        <v>3624</v>
      </c>
      <c r="G1248" s="11" t="str">
        <f t="shared" si="19"/>
        <v>44901-Đoạn 5,5 m</v>
      </c>
      <c r="H1248" s="99"/>
      <c r="I1248" s="99">
        <v>44561</v>
      </c>
      <c r="J1248" s="11"/>
      <c r="K1248" s="11"/>
    </row>
    <row r="1249" spans="1:11" x14ac:dyDescent="0.2">
      <c r="A1249" s="79" t="s">
        <v>453</v>
      </c>
      <c r="B1249" s="11">
        <v>501</v>
      </c>
      <c r="C1249" s="11">
        <v>50107</v>
      </c>
      <c r="D1249" s="79" t="s">
        <v>2336</v>
      </c>
      <c r="E1249" s="79" t="s">
        <v>3934</v>
      </c>
      <c r="F1249" s="79" t="s">
        <v>3642</v>
      </c>
      <c r="G1249" s="11" t="str">
        <f t="shared" si="19"/>
        <v>44902-Đoạn 7,5 m</v>
      </c>
      <c r="H1249" s="99"/>
      <c r="I1249" s="99">
        <v>44561</v>
      </c>
      <c r="J1249" s="11"/>
      <c r="K1249" s="11"/>
    </row>
    <row r="1250" spans="1:11" x14ac:dyDescent="0.2">
      <c r="A1250" s="79" t="s">
        <v>453</v>
      </c>
      <c r="B1250" s="11">
        <v>501</v>
      </c>
      <c r="C1250" s="11">
        <v>50107</v>
      </c>
      <c r="D1250" s="79" t="s">
        <v>2337</v>
      </c>
      <c r="E1250" s="79" t="s">
        <v>3935</v>
      </c>
      <c r="F1250" s="79" t="s">
        <v>3624</v>
      </c>
      <c r="G1250" s="11" t="str">
        <f t="shared" si="19"/>
        <v>45001-Đoạn 5,5 m</v>
      </c>
      <c r="H1250" s="99"/>
      <c r="I1250" s="99">
        <v>44561</v>
      </c>
      <c r="J1250" s="11"/>
      <c r="K1250" s="11"/>
    </row>
    <row r="1251" spans="1:11" x14ac:dyDescent="0.2">
      <c r="A1251" s="79" t="s">
        <v>453</v>
      </c>
      <c r="B1251" s="11">
        <v>501</v>
      </c>
      <c r="C1251" s="11">
        <v>50107</v>
      </c>
      <c r="D1251" s="79" t="s">
        <v>2337</v>
      </c>
      <c r="E1251" s="79" t="s">
        <v>3936</v>
      </c>
      <c r="F1251" s="79" t="s">
        <v>3642</v>
      </c>
      <c r="G1251" s="11" t="str">
        <f t="shared" si="19"/>
        <v>45002-Đoạn 7,5 m</v>
      </c>
      <c r="H1251" s="99"/>
      <c r="I1251" s="99">
        <v>44561</v>
      </c>
      <c r="J1251" s="11"/>
      <c r="K1251" s="11"/>
    </row>
    <row r="1252" spans="1:11" x14ac:dyDescent="0.2">
      <c r="A1252" s="79" t="s">
        <v>453</v>
      </c>
      <c r="B1252" s="11">
        <v>501</v>
      </c>
      <c r="C1252" s="11">
        <v>50107</v>
      </c>
      <c r="D1252" s="79" t="s">
        <v>2337</v>
      </c>
      <c r="E1252" s="79" t="s">
        <v>3937</v>
      </c>
      <c r="F1252" s="79" t="s">
        <v>3852</v>
      </c>
      <c r="G1252" s="11" t="str">
        <f t="shared" si="19"/>
        <v>45003-Đoạn 10,5 m</v>
      </c>
      <c r="H1252" s="99"/>
      <c r="I1252" s="99">
        <v>44561</v>
      </c>
      <c r="J1252" s="11"/>
      <c r="K1252" s="11"/>
    </row>
    <row r="1253" spans="1:11" x14ac:dyDescent="0.2">
      <c r="A1253" s="79" t="s">
        <v>453</v>
      </c>
      <c r="B1253" s="11">
        <v>501</v>
      </c>
      <c r="C1253" s="11">
        <v>50107</v>
      </c>
      <c r="D1253" s="79" t="s">
        <v>2337</v>
      </c>
      <c r="E1253" s="79" t="s">
        <v>3938</v>
      </c>
      <c r="F1253" s="79" t="s">
        <v>3932</v>
      </c>
      <c r="G1253" s="11" t="str">
        <f t="shared" si="19"/>
        <v>45004-Đoạn 15 m</v>
      </c>
      <c r="H1253" s="99"/>
      <c r="I1253" s="99">
        <v>44561</v>
      </c>
      <c r="J1253" s="11"/>
      <c r="K1253" s="11"/>
    </row>
    <row r="1254" spans="1:11" x14ac:dyDescent="0.2">
      <c r="A1254" s="79" t="s">
        <v>453</v>
      </c>
      <c r="B1254" s="11">
        <v>501</v>
      </c>
      <c r="C1254" s="11">
        <v>50107</v>
      </c>
      <c r="D1254" s="79" t="s">
        <v>2338</v>
      </c>
      <c r="E1254" s="79" t="s">
        <v>3939</v>
      </c>
      <c r="F1254" s="79" t="s">
        <v>3624</v>
      </c>
      <c r="G1254" s="11" t="str">
        <f t="shared" si="19"/>
        <v>45101-Đoạn 5,5 m</v>
      </c>
      <c r="H1254" s="99"/>
      <c r="I1254" s="99">
        <v>44561</v>
      </c>
      <c r="J1254" s="11"/>
      <c r="K1254" s="11"/>
    </row>
    <row r="1255" spans="1:11" x14ac:dyDescent="0.2">
      <c r="A1255" s="79" t="s">
        <v>453</v>
      </c>
      <c r="B1255" s="11">
        <v>501</v>
      </c>
      <c r="C1255" s="11">
        <v>50107</v>
      </c>
      <c r="D1255" s="79" t="s">
        <v>2338</v>
      </c>
      <c r="E1255" s="79" t="s">
        <v>3940</v>
      </c>
      <c r="F1255" s="79" t="s">
        <v>3642</v>
      </c>
      <c r="G1255" s="11" t="str">
        <f t="shared" si="19"/>
        <v>45102-Đoạn 7,5 m</v>
      </c>
      <c r="H1255" s="99"/>
      <c r="I1255" s="99">
        <v>44561</v>
      </c>
      <c r="J1255" s="11"/>
      <c r="K1255" s="11"/>
    </row>
    <row r="1256" spans="1:11" x14ac:dyDescent="0.2">
      <c r="A1256" s="79" t="s">
        <v>453</v>
      </c>
      <c r="B1256" s="11">
        <v>501</v>
      </c>
      <c r="C1256" s="11">
        <v>50107</v>
      </c>
      <c r="D1256" s="79" t="s">
        <v>2339</v>
      </c>
      <c r="E1256" s="79" t="s">
        <v>3941</v>
      </c>
      <c r="F1256" s="79" t="s">
        <v>3642</v>
      </c>
      <c r="G1256" s="11" t="str">
        <f t="shared" si="19"/>
        <v>45201-Đoạn 7,5 m</v>
      </c>
      <c r="H1256" s="99"/>
      <c r="I1256" s="99">
        <v>44561</v>
      </c>
      <c r="J1256" s="11"/>
      <c r="K1256" s="11"/>
    </row>
    <row r="1257" spans="1:11" x14ac:dyDescent="0.2">
      <c r="A1257" s="79" t="s">
        <v>453</v>
      </c>
      <c r="B1257" s="11">
        <v>501</v>
      </c>
      <c r="C1257" s="11">
        <v>50107</v>
      </c>
      <c r="D1257" s="79" t="s">
        <v>2340</v>
      </c>
      <c r="E1257" s="79" t="s">
        <v>3942</v>
      </c>
      <c r="F1257" s="79" t="s">
        <v>3624</v>
      </c>
      <c r="G1257" s="11" t="str">
        <f t="shared" si="19"/>
        <v>45301-Đoạn 5,5 m</v>
      </c>
      <c r="H1257" s="99"/>
      <c r="I1257" s="99">
        <v>44561</v>
      </c>
      <c r="J1257" s="11"/>
      <c r="K1257" s="11"/>
    </row>
    <row r="1258" spans="1:11" x14ac:dyDescent="0.2">
      <c r="A1258" s="79" t="s">
        <v>453</v>
      </c>
      <c r="B1258" s="11">
        <v>501</v>
      </c>
      <c r="C1258" s="11">
        <v>50107</v>
      </c>
      <c r="D1258" s="79" t="s">
        <v>2341</v>
      </c>
      <c r="E1258" s="79" t="s">
        <v>3943</v>
      </c>
      <c r="F1258" s="79" t="s">
        <v>3642</v>
      </c>
      <c r="G1258" s="11" t="str">
        <f t="shared" si="19"/>
        <v>45401-Đoạn 7,5 m</v>
      </c>
      <c r="H1258" s="99"/>
      <c r="I1258" s="99">
        <v>44561</v>
      </c>
      <c r="J1258" s="11"/>
      <c r="K1258" s="11"/>
    </row>
    <row r="1259" spans="1:11" x14ac:dyDescent="0.2">
      <c r="A1259" s="79" t="s">
        <v>453</v>
      </c>
      <c r="B1259" s="11">
        <v>501</v>
      </c>
      <c r="C1259" s="11">
        <v>50107</v>
      </c>
      <c r="D1259" s="79" t="s">
        <v>2341</v>
      </c>
      <c r="E1259" s="79" t="s">
        <v>3944</v>
      </c>
      <c r="F1259" s="79" t="s">
        <v>3852</v>
      </c>
      <c r="G1259" s="11" t="str">
        <f t="shared" si="19"/>
        <v>45402-Đoạn 10,5 m</v>
      </c>
      <c r="H1259" s="99"/>
      <c r="I1259" s="99">
        <v>44561</v>
      </c>
      <c r="J1259" s="11"/>
      <c r="K1259" s="11"/>
    </row>
    <row r="1260" spans="1:11" x14ac:dyDescent="0.2">
      <c r="A1260" s="79" t="s">
        <v>453</v>
      </c>
      <c r="B1260" s="11">
        <v>501</v>
      </c>
      <c r="C1260" s="11">
        <v>50107</v>
      </c>
      <c r="D1260" s="79" t="s">
        <v>2341</v>
      </c>
      <c r="E1260" s="79" t="s">
        <v>3945</v>
      </c>
      <c r="F1260" s="79" t="s">
        <v>3932</v>
      </c>
      <c r="G1260" s="11" t="str">
        <f t="shared" si="19"/>
        <v>45403-Đoạn 15 m</v>
      </c>
      <c r="H1260" s="99"/>
      <c r="I1260" s="99">
        <v>44561</v>
      </c>
      <c r="J1260" s="11"/>
      <c r="K1260" s="11"/>
    </row>
    <row r="1261" spans="1:11" x14ac:dyDescent="0.2">
      <c r="A1261" s="79" t="s">
        <v>453</v>
      </c>
      <c r="B1261" s="11">
        <v>501</v>
      </c>
      <c r="C1261" s="11">
        <v>50107</v>
      </c>
      <c r="D1261" s="79" t="s">
        <v>2342</v>
      </c>
      <c r="E1261" s="79" t="s">
        <v>3946</v>
      </c>
      <c r="F1261" s="79" t="s">
        <v>3624</v>
      </c>
      <c r="G1261" s="11" t="str">
        <f t="shared" si="19"/>
        <v>45501-Đoạn 5,5 m</v>
      </c>
      <c r="H1261" s="99"/>
      <c r="I1261" s="99">
        <v>44561</v>
      </c>
      <c r="J1261" s="11"/>
      <c r="K1261" s="11"/>
    </row>
    <row r="1262" spans="1:11" x14ac:dyDescent="0.2">
      <c r="A1262" s="79" t="s">
        <v>453</v>
      </c>
      <c r="B1262" s="11">
        <v>501</v>
      </c>
      <c r="C1262" s="11">
        <v>50107</v>
      </c>
      <c r="D1262" s="79" t="s">
        <v>2342</v>
      </c>
      <c r="E1262" s="79" t="s">
        <v>3947</v>
      </c>
      <c r="F1262" s="79" t="s">
        <v>3642</v>
      </c>
      <c r="G1262" s="11" t="str">
        <f t="shared" si="19"/>
        <v>45502-Đoạn 7,5 m</v>
      </c>
      <c r="H1262" s="99"/>
      <c r="I1262" s="99">
        <v>44561</v>
      </c>
      <c r="J1262" s="11"/>
      <c r="K1262" s="11"/>
    </row>
    <row r="1263" spans="1:11" x14ac:dyDescent="0.2">
      <c r="A1263" s="79" t="s">
        <v>453</v>
      </c>
      <c r="B1263" s="11">
        <v>501</v>
      </c>
      <c r="C1263" s="11">
        <v>50107</v>
      </c>
      <c r="D1263" s="79" t="s">
        <v>2342</v>
      </c>
      <c r="E1263" s="79" t="s">
        <v>3948</v>
      </c>
      <c r="F1263" s="79" t="s">
        <v>3852</v>
      </c>
      <c r="G1263" s="11" t="str">
        <f t="shared" si="19"/>
        <v>45503-Đoạn 10,5 m</v>
      </c>
      <c r="H1263" s="99"/>
      <c r="I1263" s="99">
        <v>44561</v>
      </c>
      <c r="J1263" s="11"/>
      <c r="K1263" s="11"/>
    </row>
    <row r="1264" spans="1:11" x14ac:dyDescent="0.2">
      <c r="A1264" s="79" t="s">
        <v>453</v>
      </c>
      <c r="B1264" s="11">
        <v>501</v>
      </c>
      <c r="C1264" s="11">
        <v>50107</v>
      </c>
      <c r="D1264" s="79" t="s">
        <v>2342</v>
      </c>
      <c r="E1264" s="79" t="s">
        <v>3949</v>
      </c>
      <c r="F1264" s="79" t="s">
        <v>3932</v>
      </c>
      <c r="G1264" s="11" t="str">
        <f t="shared" si="19"/>
        <v>45504-Đoạn 15 m</v>
      </c>
      <c r="H1264" s="99"/>
      <c r="I1264" s="99">
        <v>44561</v>
      </c>
      <c r="J1264" s="11"/>
      <c r="K1264" s="11"/>
    </row>
    <row r="1265" spans="1:11" x14ac:dyDescent="0.2">
      <c r="A1265" s="79" t="s">
        <v>453</v>
      </c>
      <c r="B1265" s="11">
        <v>501</v>
      </c>
      <c r="C1265" s="11">
        <v>50107</v>
      </c>
      <c r="D1265" s="79" t="s">
        <v>2343</v>
      </c>
      <c r="E1265" s="79" t="s">
        <v>3950</v>
      </c>
      <c r="F1265" s="79" t="s">
        <v>3624</v>
      </c>
      <c r="G1265" s="11" t="str">
        <f t="shared" si="19"/>
        <v>45601-Đoạn 5,5 m</v>
      </c>
      <c r="H1265" s="99"/>
      <c r="I1265" s="99">
        <v>44561</v>
      </c>
      <c r="J1265" s="11"/>
      <c r="K1265" s="11"/>
    </row>
    <row r="1266" spans="1:11" x14ac:dyDescent="0.2">
      <c r="A1266" s="79" t="s">
        <v>453</v>
      </c>
      <c r="B1266" s="11">
        <v>501</v>
      </c>
      <c r="C1266" s="11">
        <v>50107</v>
      </c>
      <c r="D1266" s="79" t="s">
        <v>2343</v>
      </c>
      <c r="E1266" s="79" t="s">
        <v>3951</v>
      </c>
      <c r="F1266" s="79" t="s">
        <v>3642</v>
      </c>
      <c r="G1266" s="11" t="str">
        <f t="shared" si="19"/>
        <v>45602-Đoạn 7,5 m</v>
      </c>
      <c r="H1266" s="99"/>
      <c r="I1266" s="99">
        <v>44561</v>
      </c>
      <c r="J1266" s="11"/>
      <c r="K1266" s="11"/>
    </row>
    <row r="1267" spans="1:11" x14ac:dyDescent="0.2">
      <c r="A1267" s="79" t="s">
        <v>453</v>
      </c>
      <c r="B1267" s="11">
        <v>501</v>
      </c>
      <c r="C1267" s="11">
        <v>50107</v>
      </c>
      <c r="D1267" s="79" t="s">
        <v>2343</v>
      </c>
      <c r="E1267" s="79" t="s">
        <v>3952</v>
      </c>
      <c r="F1267" s="79" t="s">
        <v>3852</v>
      </c>
      <c r="G1267" s="11" t="str">
        <f t="shared" si="19"/>
        <v>45603-Đoạn 10,5 m</v>
      </c>
      <c r="H1267" s="99"/>
      <c r="I1267" s="99">
        <v>44561</v>
      </c>
      <c r="J1267" s="11"/>
      <c r="K1267" s="11"/>
    </row>
    <row r="1268" spans="1:11" x14ac:dyDescent="0.2">
      <c r="A1268" s="79" t="s">
        <v>453</v>
      </c>
      <c r="B1268" s="11">
        <v>501</v>
      </c>
      <c r="C1268" s="11">
        <v>50107</v>
      </c>
      <c r="D1268" s="79" t="s">
        <v>2343</v>
      </c>
      <c r="E1268" s="79" t="s">
        <v>3953</v>
      </c>
      <c r="F1268" s="79" t="s">
        <v>3954</v>
      </c>
      <c r="G1268" s="11" t="str">
        <f t="shared" si="19"/>
        <v>456100-Đoạn 15m</v>
      </c>
      <c r="H1268" s="99"/>
      <c r="I1268" s="99">
        <v>44561</v>
      </c>
      <c r="J1268" s="11"/>
      <c r="K1268" s="11"/>
    </row>
    <row r="1269" spans="1:11" x14ac:dyDescent="0.2">
      <c r="A1269" s="79" t="s">
        <v>453</v>
      </c>
      <c r="B1269" s="11">
        <v>501</v>
      </c>
      <c r="C1269" s="11">
        <v>50107</v>
      </c>
      <c r="D1269" s="79" t="s">
        <v>2344</v>
      </c>
      <c r="E1269" s="79" t="s">
        <v>3955</v>
      </c>
      <c r="F1269" s="79" t="s">
        <v>2643</v>
      </c>
      <c r="G1269" s="11" t="str">
        <f t="shared" si="19"/>
        <v>45701-Từ đầu đến cuối</v>
      </c>
      <c r="H1269" s="99"/>
      <c r="I1269" s="99">
        <v>44561</v>
      </c>
      <c r="J1269" s="11"/>
      <c r="K1269" s="11"/>
    </row>
    <row r="1270" spans="1:11" x14ac:dyDescent="0.2">
      <c r="A1270" s="79" t="s">
        <v>453</v>
      </c>
      <c r="B1270" s="11">
        <v>501</v>
      </c>
      <c r="C1270" s="11">
        <v>50107</v>
      </c>
      <c r="D1270" s="79" t="s">
        <v>2345</v>
      </c>
      <c r="E1270" s="79" t="s">
        <v>3956</v>
      </c>
      <c r="F1270" s="79" t="s">
        <v>2643</v>
      </c>
      <c r="G1270" s="11" t="str">
        <f t="shared" si="19"/>
        <v>45801-Từ đầu đến cuối</v>
      </c>
      <c r="H1270" s="99"/>
      <c r="I1270" s="99">
        <v>44561</v>
      </c>
      <c r="J1270" s="11"/>
      <c r="K1270" s="11"/>
    </row>
    <row r="1271" spans="1:11" x14ac:dyDescent="0.2">
      <c r="A1271" s="79" t="s">
        <v>453</v>
      </c>
      <c r="B1271" s="11">
        <v>501</v>
      </c>
      <c r="C1271" s="11">
        <v>50107</v>
      </c>
      <c r="D1271" s="79" t="s">
        <v>2348</v>
      </c>
      <c r="E1271" s="79" t="s">
        <v>3957</v>
      </c>
      <c r="F1271" s="79" t="s">
        <v>3624</v>
      </c>
      <c r="G1271" s="11" t="str">
        <f t="shared" si="19"/>
        <v>46001-Đoạn 5,5 m</v>
      </c>
      <c r="H1271" s="99"/>
      <c r="I1271" s="99">
        <v>44561</v>
      </c>
      <c r="J1271" s="11"/>
      <c r="K1271" s="11"/>
    </row>
    <row r="1272" spans="1:11" x14ac:dyDescent="0.2">
      <c r="A1272" s="79" t="s">
        <v>453</v>
      </c>
      <c r="B1272" s="11">
        <v>501</v>
      </c>
      <c r="C1272" s="11">
        <v>50107</v>
      </c>
      <c r="D1272" s="79" t="s">
        <v>2348</v>
      </c>
      <c r="E1272" s="79" t="s">
        <v>3958</v>
      </c>
      <c r="F1272" s="79" t="s">
        <v>3642</v>
      </c>
      <c r="G1272" s="11" t="str">
        <f t="shared" si="19"/>
        <v>46002-Đoạn 7,5 m</v>
      </c>
      <c r="H1272" s="99"/>
      <c r="I1272" s="99">
        <v>44561</v>
      </c>
      <c r="J1272" s="11"/>
      <c r="K1272" s="11"/>
    </row>
    <row r="1273" spans="1:11" x14ac:dyDescent="0.2">
      <c r="A1273" s="79" t="s">
        <v>453</v>
      </c>
      <c r="B1273" s="11">
        <v>501</v>
      </c>
      <c r="C1273" s="11">
        <v>50107</v>
      </c>
      <c r="D1273" s="79" t="s">
        <v>2348</v>
      </c>
      <c r="E1273" s="79" t="s">
        <v>3959</v>
      </c>
      <c r="F1273" s="79" t="s">
        <v>3852</v>
      </c>
      <c r="G1273" s="11" t="str">
        <f t="shared" si="19"/>
        <v>46003-Đoạn 10,5 m</v>
      </c>
      <c r="H1273" s="99"/>
      <c r="I1273" s="99">
        <v>44561</v>
      </c>
      <c r="J1273" s="11"/>
      <c r="K1273" s="11"/>
    </row>
    <row r="1274" spans="1:11" x14ac:dyDescent="0.2">
      <c r="A1274" s="79" t="s">
        <v>453</v>
      </c>
      <c r="B1274" s="11">
        <v>501</v>
      </c>
      <c r="C1274" s="11">
        <v>50107</v>
      </c>
      <c r="D1274" s="79" t="s">
        <v>2350</v>
      </c>
      <c r="E1274" s="79" t="s">
        <v>3960</v>
      </c>
      <c r="F1274" s="79" t="s">
        <v>3624</v>
      </c>
      <c r="G1274" s="11" t="str">
        <f t="shared" si="19"/>
        <v>46101-Đoạn 5,5 m</v>
      </c>
      <c r="H1274" s="99"/>
      <c r="I1274" s="99">
        <v>44561</v>
      </c>
      <c r="J1274" s="11"/>
      <c r="K1274" s="11"/>
    </row>
    <row r="1275" spans="1:11" x14ac:dyDescent="0.2">
      <c r="A1275" s="79" t="s">
        <v>453</v>
      </c>
      <c r="B1275" s="11">
        <v>501</v>
      </c>
      <c r="C1275" s="11">
        <v>50107</v>
      </c>
      <c r="D1275" s="79" t="s">
        <v>2350</v>
      </c>
      <c r="E1275" s="79" t="s">
        <v>3961</v>
      </c>
      <c r="F1275" s="79" t="s">
        <v>3642</v>
      </c>
      <c r="G1275" s="11" t="str">
        <f t="shared" si="19"/>
        <v>46102-Đoạn 7,5 m</v>
      </c>
      <c r="H1275" s="99"/>
      <c r="I1275" s="99">
        <v>44561</v>
      </c>
      <c r="J1275" s="11"/>
      <c r="K1275" s="11"/>
    </row>
    <row r="1276" spans="1:11" x14ac:dyDescent="0.2">
      <c r="A1276" s="79" t="s">
        <v>453</v>
      </c>
      <c r="B1276" s="11">
        <v>501</v>
      </c>
      <c r="C1276" s="11">
        <v>50107</v>
      </c>
      <c r="D1276" s="79" t="s">
        <v>2350</v>
      </c>
      <c r="E1276" s="79" t="s">
        <v>3962</v>
      </c>
      <c r="F1276" s="79" t="s">
        <v>3852</v>
      </c>
      <c r="G1276" s="11" t="str">
        <f t="shared" si="19"/>
        <v>46103-Đoạn 10,5 m</v>
      </c>
      <c r="H1276" s="99"/>
      <c r="I1276" s="99">
        <v>44561</v>
      </c>
      <c r="J1276" s="11"/>
      <c r="K1276" s="11"/>
    </row>
    <row r="1277" spans="1:11" x14ac:dyDescent="0.2">
      <c r="A1277" s="79" t="s">
        <v>453</v>
      </c>
      <c r="B1277" s="11">
        <v>501</v>
      </c>
      <c r="C1277" s="11">
        <v>50107</v>
      </c>
      <c r="D1277" s="79" t="s">
        <v>2352</v>
      </c>
      <c r="E1277" s="79" t="s">
        <v>3963</v>
      </c>
      <c r="F1277" s="79" t="s">
        <v>3624</v>
      </c>
      <c r="G1277" s="11" t="str">
        <f t="shared" si="19"/>
        <v>46201-Đoạn 5,5 m</v>
      </c>
      <c r="H1277" s="99"/>
      <c r="I1277" s="99">
        <v>44561</v>
      </c>
      <c r="J1277" s="11"/>
      <c r="K1277" s="11"/>
    </row>
    <row r="1278" spans="1:11" x14ac:dyDescent="0.2">
      <c r="A1278" s="79" t="s">
        <v>453</v>
      </c>
      <c r="B1278" s="11">
        <v>501</v>
      </c>
      <c r="C1278" s="11">
        <v>50107</v>
      </c>
      <c r="D1278" s="79" t="s">
        <v>2352</v>
      </c>
      <c r="E1278" s="79" t="s">
        <v>3964</v>
      </c>
      <c r="F1278" s="79" t="s">
        <v>3642</v>
      </c>
      <c r="G1278" s="11" t="str">
        <f t="shared" si="19"/>
        <v>46202-Đoạn 7,5 m</v>
      </c>
      <c r="H1278" s="99"/>
      <c r="I1278" s="99">
        <v>44561</v>
      </c>
      <c r="J1278" s="11"/>
      <c r="K1278" s="11"/>
    </row>
    <row r="1279" spans="1:11" x14ac:dyDescent="0.2">
      <c r="A1279" s="79" t="s">
        <v>453</v>
      </c>
      <c r="B1279" s="11">
        <v>501</v>
      </c>
      <c r="C1279" s="11">
        <v>50107</v>
      </c>
      <c r="D1279" s="79" t="s">
        <v>2352</v>
      </c>
      <c r="E1279" s="79" t="s">
        <v>3965</v>
      </c>
      <c r="F1279" s="79" t="s">
        <v>3852</v>
      </c>
      <c r="G1279" s="11" t="str">
        <f t="shared" si="19"/>
        <v>46203-Đoạn 10,5 m</v>
      </c>
      <c r="H1279" s="99"/>
      <c r="I1279" s="99">
        <v>44561</v>
      </c>
      <c r="J1279" s="11"/>
      <c r="K1279" s="11"/>
    </row>
    <row r="1280" spans="1:11" x14ac:dyDescent="0.2">
      <c r="A1280" s="79" t="s">
        <v>453</v>
      </c>
      <c r="B1280" s="11">
        <v>501</v>
      </c>
      <c r="C1280" s="11">
        <v>50107</v>
      </c>
      <c r="D1280" s="79" t="s">
        <v>2353</v>
      </c>
      <c r="E1280" s="79" t="s">
        <v>3966</v>
      </c>
      <c r="F1280" s="79" t="s">
        <v>2643</v>
      </c>
      <c r="G1280" s="11" t="str">
        <f t="shared" si="19"/>
        <v>463100-Từ đầu đến cuối</v>
      </c>
      <c r="H1280" s="99"/>
      <c r="I1280" s="99">
        <v>44561</v>
      </c>
      <c r="J1280" s="11"/>
      <c r="K1280" s="11"/>
    </row>
    <row r="1281" spans="1:11" x14ac:dyDescent="0.2">
      <c r="A1281" s="79" t="s">
        <v>453</v>
      </c>
      <c r="B1281" s="11">
        <v>501</v>
      </c>
      <c r="C1281" s="11">
        <v>50107</v>
      </c>
      <c r="D1281" s="79" t="s">
        <v>2354</v>
      </c>
      <c r="E1281" s="79" t="s">
        <v>3967</v>
      </c>
      <c r="F1281" s="79" t="s">
        <v>3348</v>
      </c>
      <c r="G1281" s="11" t="str">
        <f t="shared" si="19"/>
        <v>464100-Đoạn từ cầu Khuê Đông đến Mai Đăng Chơn</v>
      </c>
      <c r="H1281" s="99"/>
      <c r="I1281" s="99">
        <v>44561</v>
      </c>
      <c r="J1281" s="11"/>
      <c r="K1281" s="11"/>
    </row>
    <row r="1282" spans="1:11" x14ac:dyDescent="0.2">
      <c r="A1282" s="79" t="s">
        <v>453</v>
      </c>
      <c r="B1282" s="11">
        <v>501</v>
      </c>
      <c r="C1282" s="11">
        <v>50107</v>
      </c>
      <c r="D1282" s="79" t="s">
        <v>2354</v>
      </c>
      <c r="E1282" s="79" t="s">
        <v>3968</v>
      </c>
      <c r="F1282" s="79" t="s">
        <v>3350</v>
      </c>
      <c r="G1282" s="11" t="str">
        <f t="shared" ref="G1282:G1345" si="20">E1282&amp;"-"&amp;F1282</f>
        <v>464101-Đoạn từ Mai Đăng Chơn đến Trần Đại Nghĩa</v>
      </c>
      <c r="H1282" s="99"/>
      <c r="I1282" s="99">
        <v>44561</v>
      </c>
      <c r="J1282" s="11"/>
      <c r="K1282" s="11"/>
    </row>
    <row r="1283" spans="1:11" x14ac:dyDescent="0.2">
      <c r="A1283" s="79" t="s">
        <v>453</v>
      </c>
      <c r="B1283" s="11">
        <v>501</v>
      </c>
      <c r="C1283" s="11">
        <v>50107</v>
      </c>
      <c r="D1283" s="79" t="s">
        <v>2355</v>
      </c>
      <c r="E1283" s="79" t="s">
        <v>3969</v>
      </c>
      <c r="F1283" s="79" t="s">
        <v>2643</v>
      </c>
      <c r="G1283" s="11" t="str">
        <f t="shared" si="20"/>
        <v>465100-Từ đầu đến cuối</v>
      </c>
      <c r="H1283" s="99"/>
      <c r="I1283" s="99">
        <v>44561</v>
      </c>
      <c r="J1283" s="11"/>
      <c r="K1283" s="11"/>
    </row>
    <row r="1284" spans="1:11" x14ac:dyDescent="0.2">
      <c r="A1284" s="79" t="s">
        <v>453</v>
      </c>
      <c r="B1284" s="11">
        <v>501</v>
      </c>
      <c r="C1284" s="11">
        <v>50107</v>
      </c>
      <c r="D1284" s="79" t="s">
        <v>2356</v>
      </c>
      <c r="E1284" s="79" t="s">
        <v>3970</v>
      </c>
      <c r="F1284" s="79" t="s">
        <v>2643</v>
      </c>
      <c r="G1284" s="11" t="str">
        <f t="shared" si="20"/>
        <v>466100-Từ đầu đến cuối</v>
      </c>
      <c r="H1284" s="99"/>
      <c r="I1284" s="99">
        <v>44561</v>
      </c>
      <c r="J1284" s="11"/>
      <c r="K1284" s="11"/>
    </row>
    <row r="1285" spans="1:11" x14ac:dyDescent="0.2">
      <c r="A1285" s="79" t="s">
        <v>453</v>
      </c>
      <c r="B1285" s="11">
        <v>501</v>
      </c>
      <c r="C1285" s="11">
        <v>50107</v>
      </c>
      <c r="D1285" s="79" t="s">
        <v>2357</v>
      </c>
      <c r="E1285" s="79" t="s">
        <v>3971</v>
      </c>
      <c r="F1285" s="79" t="s">
        <v>2643</v>
      </c>
      <c r="G1285" s="11" t="str">
        <f t="shared" si="20"/>
        <v>467100-Từ đầu đến cuối</v>
      </c>
      <c r="H1285" s="99"/>
      <c r="I1285" s="99">
        <v>44561</v>
      </c>
      <c r="J1285" s="11"/>
      <c r="K1285" s="11"/>
    </row>
    <row r="1286" spans="1:11" x14ac:dyDescent="0.2">
      <c r="A1286" s="79" t="s">
        <v>453</v>
      </c>
      <c r="B1286" s="11">
        <v>501</v>
      </c>
      <c r="C1286" s="11">
        <v>50107</v>
      </c>
      <c r="D1286" s="79" t="s">
        <v>2358</v>
      </c>
      <c r="E1286" s="79" t="s">
        <v>3972</v>
      </c>
      <c r="F1286" s="79" t="s">
        <v>3626</v>
      </c>
      <c r="G1286" s="11" t="str">
        <f t="shared" si="20"/>
        <v>468100-Đoạn 3,5 m</v>
      </c>
      <c r="H1286" s="99"/>
      <c r="I1286" s="99">
        <v>44561</v>
      </c>
      <c r="J1286" s="11"/>
      <c r="K1286" s="11"/>
    </row>
    <row r="1287" spans="1:11" x14ac:dyDescent="0.2">
      <c r="A1287" s="79" t="s">
        <v>453</v>
      </c>
      <c r="B1287" s="11">
        <v>501</v>
      </c>
      <c r="C1287" s="11">
        <v>50107</v>
      </c>
      <c r="D1287" s="79" t="s">
        <v>2358</v>
      </c>
      <c r="E1287" s="79" t="s">
        <v>3973</v>
      </c>
      <c r="F1287" s="79" t="s">
        <v>3974</v>
      </c>
      <c r="G1287" s="11" t="str">
        <f t="shared" si="20"/>
        <v>468101-Đoạn 3,75 m</v>
      </c>
      <c r="H1287" s="99"/>
      <c r="I1287" s="99">
        <v>44561</v>
      </c>
      <c r="J1287" s="11"/>
      <c r="K1287" s="11"/>
    </row>
    <row r="1288" spans="1:11" x14ac:dyDescent="0.2">
      <c r="A1288" s="79" t="s">
        <v>453</v>
      </c>
      <c r="B1288" s="11">
        <v>501</v>
      </c>
      <c r="C1288" s="11">
        <v>50107</v>
      </c>
      <c r="D1288" s="79" t="s">
        <v>2358</v>
      </c>
      <c r="E1288" s="79" t="s">
        <v>3975</v>
      </c>
      <c r="F1288" s="79" t="s">
        <v>3624</v>
      </c>
      <c r="G1288" s="11" t="str">
        <f t="shared" si="20"/>
        <v>468102-Đoạn 5,5 m</v>
      </c>
      <c r="H1288" s="99"/>
      <c r="I1288" s="99">
        <v>44561</v>
      </c>
      <c r="J1288" s="11"/>
      <c r="K1288" s="11"/>
    </row>
    <row r="1289" spans="1:11" x14ac:dyDescent="0.2">
      <c r="A1289" s="79" t="s">
        <v>453</v>
      </c>
      <c r="B1289" s="11">
        <v>501</v>
      </c>
      <c r="C1289" s="11">
        <v>50107</v>
      </c>
      <c r="D1289" s="79" t="s">
        <v>2358</v>
      </c>
      <c r="E1289" s="79" t="s">
        <v>3976</v>
      </c>
      <c r="F1289" s="79" t="s">
        <v>3642</v>
      </c>
      <c r="G1289" s="11" t="str">
        <f t="shared" si="20"/>
        <v>468103-Đoạn 7,5 m</v>
      </c>
      <c r="H1289" s="99"/>
      <c r="I1289" s="99">
        <v>44561</v>
      </c>
      <c r="J1289" s="11"/>
      <c r="K1289" s="11"/>
    </row>
    <row r="1290" spans="1:11" x14ac:dyDescent="0.2">
      <c r="A1290" s="79" t="s">
        <v>453</v>
      </c>
      <c r="B1290" s="11">
        <v>501</v>
      </c>
      <c r="C1290" s="11">
        <v>50107</v>
      </c>
      <c r="D1290" s="79" t="s">
        <v>2358</v>
      </c>
      <c r="E1290" s="79" t="s">
        <v>3977</v>
      </c>
      <c r="F1290" s="79" t="s">
        <v>3852</v>
      </c>
      <c r="G1290" s="11" t="str">
        <f t="shared" si="20"/>
        <v>468104-Đoạn 10,5 m</v>
      </c>
      <c r="H1290" s="99"/>
      <c r="I1290" s="99">
        <v>44561</v>
      </c>
      <c r="J1290" s="11"/>
      <c r="K1290" s="11"/>
    </row>
    <row r="1291" spans="1:11" x14ac:dyDescent="0.2">
      <c r="A1291" s="79" t="s">
        <v>453</v>
      </c>
      <c r="B1291" s="11">
        <v>501</v>
      </c>
      <c r="C1291" s="11">
        <v>50107</v>
      </c>
      <c r="D1291" s="79" t="s">
        <v>2358</v>
      </c>
      <c r="E1291" s="79" t="s">
        <v>3978</v>
      </c>
      <c r="F1291" s="79" t="s">
        <v>3932</v>
      </c>
      <c r="G1291" s="11" t="str">
        <f t="shared" si="20"/>
        <v>468105-Đoạn 15 m</v>
      </c>
      <c r="H1291" s="99"/>
      <c r="I1291" s="99">
        <v>44561</v>
      </c>
      <c r="J1291" s="11"/>
      <c r="K1291" s="11"/>
    </row>
    <row r="1292" spans="1:11" x14ac:dyDescent="0.2">
      <c r="A1292" s="79" t="s">
        <v>453</v>
      </c>
      <c r="B1292" s="11">
        <v>501</v>
      </c>
      <c r="C1292" s="11">
        <v>50107</v>
      </c>
      <c r="D1292" s="79" t="s">
        <v>2358</v>
      </c>
      <c r="E1292" s="79" t="s">
        <v>3979</v>
      </c>
      <c r="F1292" s="79" t="s">
        <v>3980</v>
      </c>
      <c r="G1292" s="11" t="str">
        <f t="shared" si="20"/>
        <v>468106-Đoạn 21 m</v>
      </c>
      <c r="H1292" s="99"/>
      <c r="I1292" s="99">
        <v>44561</v>
      </c>
      <c r="J1292" s="11"/>
      <c r="K1292" s="11"/>
    </row>
    <row r="1293" spans="1:11" x14ac:dyDescent="0.2">
      <c r="A1293" s="79" t="s">
        <v>453</v>
      </c>
      <c r="B1293" s="11">
        <v>501</v>
      </c>
      <c r="C1293" s="11">
        <v>50107</v>
      </c>
      <c r="D1293" s="79" t="s">
        <v>2359</v>
      </c>
      <c r="E1293" s="79" t="s">
        <v>3981</v>
      </c>
      <c r="F1293" s="79" t="s">
        <v>3626</v>
      </c>
      <c r="G1293" s="11" t="str">
        <f t="shared" si="20"/>
        <v>469100-Đoạn 3,5 m</v>
      </c>
      <c r="H1293" s="99"/>
      <c r="I1293" s="99">
        <v>44561</v>
      </c>
      <c r="J1293" s="11"/>
      <c r="K1293" s="11"/>
    </row>
    <row r="1294" spans="1:11" x14ac:dyDescent="0.2">
      <c r="A1294" s="79" t="s">
        <v>453</v>
      </c>
      <c r="B1294" s="11">
        <v>501</v>
      </c>
      <c r="C1294" s="11">
        <v>50107</v>
      </c>
      <c r="D1294" s="79" t="s">
        <v>2359</v>
      </c>
      <c r="E1294" s="79" t="s">
        <v>3982</v>
      </c>
      <c r="F1294" s="79" t="s">
        <v>3974</v>
      </c>
      <c r="G1294" s="11" t="str">
        <f t="shared" si="20"/>
        <v>469101-Đoạn 3,75 m</v>
      </c>
      <c r="H1294" s="99"/>
      <c r="I1294" s="99">
        <v>44561</v>
      </c>
      <c r="J1294" s="11"/>
      <c r="K1294" s="11"/>
    </row>
    <row r="1295" spans="1:11" x14ac:dyDescent="0.2">
      <c r="A1295" s="79" t="s">
        <v>453</v>
      </c>
      <c r="B1295" s="11">
        <v>501</v>
      </c>
      <c r="C1295" s="11">
        <v>50107</v>
      </c>
      <c r="D1295" s="79" t="s">
        <v>2359</v>
      </c>
      <c r="E1295" s="79" t="s">
        <v>3983</v>
      </c>
      <c r="F1295" s="79" t="s">
        <v>3624</v>
      </c>
      <c r="G1295" s="11" t="str">
        <f t="shared" si="20"/>
        <v>469102-Đoạn 5,5 m</v>
      </c>
      <c r="H1295" s="99"/>
      <c r="I1295" s="99">
        <v>44561</v>
      </c>
      <c r="J1295" s="11"/>
      <c r="K1295" s="11"/>
    </row>
    <row r="1296" spans="1:11" x14ac:dyDescent="0.2">
      <c r="A1296" s="79" t="s">
        <v>453</v>
      </c>
      <c r="B1296" s="11">
        <v>501</v>
      </c>
      <c r="C1296" s="11">
        <v>50107</v>
      </c>
      <c r="D1296" s="79" t="s">
        <v>2359</v>
      </c>
      <c r="E1296" s="79" t="s">
        <v>3984</v>
      </c>
      <c r="F1296" s="79" t="s">
        <v>3642</v>
      </c>
      <c r="G1296" s="11" t="str">
        <f t="shared" si="20"/>
        <v>469103-Đoạn 7,5 m</v>
      </c>
      <c r="H1296" s="99"/>
      <c r="I1296" s="99">
        <v>44561</v>
      </c>
      <c r="J1296" s="11"/>
      <c r="K1296" s="11"/>
    </row>
    <row r="1297" spans="1:11" x14ac:dyDescent="0.2">
      <c r="A1297" s="79" t="s">
        <v>453</v>
      </c>
      <c r="B1297" s="11">
        <v>501</v>
      </c>
      <c r="C1297" s="11">
        <v>50107</v>
      </c>
      <c r="D1297" s="79" t="s">
        <v>2359</v>
      </c>
      <c r="E1297" s="79" t="s">
        <v>3985</v>
      </c>
      <c r="F1297" s="79" t="s">
        <v>3852</v>
      </c>
      <c r="G1297" s="11" t="str">
        <f t="shared" si="20"/>
        <v>469104-Đoạn 10,5 m</v>
      </c>
      <c r="H1297" s="99"/>
      <c r="I1297" s="99">
        <v>44561</v>
      </c>
      <c r="J1297" s="11"/>
      <c r="K1297" s="11"/>
    </row>
    <row r="1298" spans="1:11" x14ac:dyDescent="0.2">
      <c r="A1298" s="79" t="s">
        <v>453</v>
      </c>
      <c r="B1298" s="11">
        <v>501</v>
      </c>
      <c r="C1298" s="11">
        <v>50107</v>
      </c>
      <c r="D1298" s="79" t="s">
        <v>2359</v>
      </c>
      <c r="E1298" s="79" t="s">
        <v>3986</v>
      </c>
      <c r="F1298" s="79" t="s">
        <v>3932</v>
      </c>
      <c r="G1298" s="11" t="str">
        <f t="shared" si="20"/>
        <v>469105-Đoạn 15 m</v>
      </c>
      <c r="H1298" s="99"/>
      <c r="I1298" s="99">
        <v>44561</v>
      </c>
      <c r="J1298" s="11"/>
      <c r="K1298" s="11"/>
    </row>
    <row r="1299" spans="1:11" x14ac:dyDescent="0.2">
      <c r="A1299" s="79" t="s">
        <v>453</v>
      </c>
      <c r="B1299" s="11">
        <v>501</v>
      </c>
      <c r="C1299" s="11">
        <v>50107</v>
      </c>
      <c r="D1299" s="79" t="s">
        <v>2359</v>
      </c>
      <c r="E1299" s="79" t="s">
        <v>3987</v>
      </c>
      <c r="F1299" s="79" t="s">
        <v>3980</v>
      </c>
      <c r="G1299" s="11" t="str">
        <f t="shared" si="20"/>
        <v>469106-Đoạn 21 m</v>
      </c>
      <c r="H1299" s="99"/>
      <c r="I1299" s="99">
        <v>44561</v>
      </c>
      <c r="J1299" s="11"/>
      <c r="K1299" s="11"/>
    </row>
    <row r="1300" spans="1:11" x14ac:dyDescent="0.2">
      <c r="A1300" s="79" t="s">
        <v>453</v>
      </c>
      <c r="B1300" s="11">
        <v>501</v>
      </c>
      <c r="C1300" s="11">
        <v>50107</v>
      </c>
      <c r="D1300" s="79" t="s">
        <v>2360</v>
      </c>
      <c r="E1300" s="79" t="s">
        <v>3988</v>
      </c>
      <c r="F1300" s="79" t="s">
        <v>3626</v>
      </c>
      <c r="G1300" s="11" t="str">
        <f t="shared" si="20"/>
        <v>470100-Đoạn 3,5 m</v>
      </c>
      <c r="H1300" s="99"/>
      <c r="I1300" s="99">
        <v>44561</v>
      </c>
      <c r="J1300" s="11"/>
      <c r="K1300" s="11"/>
    </row>
    <row r="1301" spans="1:11" x14ac:dyDescent="0.2">
      <c r="A1301" s="79" t="s">
        <v>453</v>
      </c>
      <c r="B1301" s="11">
        <v>501</v>
      </c>
      <c r="C1301" s="11">
        <v>50107</v>
      </c>
      <c r="D1301" s="79" t="s">
        <v>2360</v>
      </c>
      <c r="E1301" s="79" t="s">
        <v>3989</v>
      </c>
      <c r="F1301" s="79" t="s">
        <v>3974</v>
      </c>
      <c r="G1301" s="11" t="str">
        <f t="shared" si="20"/>
        <v>470101-Đoạn 3,75 m</v>
      </c>
      <c r="H1301" s="99"/>
      <c r="I1301" s="99">
        <v>44561</v>
      </c>
      <c r="J1301" s="11"/>
      <c r="K1301" s="11"/>
    </row>
    <row r="1302" spans="1:11" x14ac:dyDescent="0.2">
      <c r="A1302" s="79" t="s">
        <v>453</v>
      </c>
      <c r="B1302" s="11">
        <v>501</v>
      </c>
      <c r="C1302" s="11">
        <v>50107</v>
      </c>
      <c r="D1302" s="79" t="s">
        <v>2360</v>
      </c>
      <c r="E1302" s="79" t="s">
        <v>3990</v>
      </c>
      <c r="F1302" s="79" t="s">
        <v>3624</v>
      </c>
      <c r="G1302" s="11" t="str">
        <f t="shared" si="20"/>
        <v>470102-Đoạn 5,5 m</v>
      </c>
      <c r="H1302" s="99"/>
      <c r="I1302" s="99">
        <v>44561</v>
      </c>
      <c r="J1302" s="11"/>
      <c r="K1302" s="11"/>
    </row>
    <row r="1303" spans="1:11" x14ac:dyDescent="0.2">
      <c r="A1303" s="79" t="s">
        <v>453</v>
      </c>
      <c r="B1303" s="11">
        <v>501</v>
      </c>
      <c r="C1303" s="11">
        <v>50107</v>
      </c>
      <c r="D1303" s="79" t="s">
        <v>2360</v>
      </c>
      <c r="E1303" s="79" t="s">
        <v>3991</v>
      </c>
      <c r="F1303" s="79" t="s">
        <v>3642</v>
      </c>
      <c r="G1303" s="11" t="str">
        <f t="shared" si="20"/>
        <v>470103-Đoạn 7,5 m</v>
      </c>
      <c r="H1303" s="99"/>
      <c r="I1303" s="99">
        <v>44561</v>
      </c>
      <c r="J1303" s="11"/>
      <c r="K1303" s="11"/>
    </row>
    <row r="1304" spans="1:11" x14ac:dyDescent="0.2">
      <c r="A1304" s="79" t="s">
        <v>453</v>
      </c>
      <c r="B1304" s="11">
        <v>501</v>
      </c>
      <c r="C1304" s="11">
        <v>50107</v>
      </c>
      <c r="D1304" s="79" t="s">
        <v>2360</v>
      </c>
      <c r="E1304" s="79" t="s">
        <v>3992</v>
      </c>
      <c r="F1304" s="79" t="s">
        <v>3852</v>
      </c>
      <c r="G1304" s="11" t="str">
        <f t="shared" si="20"/>
        <v>470104-Đoạn 10,5 m</v>
      </c>
      <c r="H1304" s="99"/>
      <c r="I1304" s="99">
        <v>44561</v>
      </c>
      <c r="J1304" s="11"/>
      <c r="K1304" s="11"/>
    </row>
    <row r="1305" spans="1:11" x14ac:dyDescent="0.2">
      <c r="A1305" s="79" t="s">
        <v>453</v>
      </c>
      <c r="B1305" s="11">
        <v>501</v>
      </c>
      <c r="C1305" s="11">
        <v>50107</v>
      </c>
      <c r="D1305" s="79" t="s">
        <v>2360</v>
      </c>
      <c r="E1305" s="79" t="s">
        <v>3993</v>
      </c>
      <c r="F1305" s="79" t="s">
        <v>3932</v>
      </c>
      <c r="G1305" s="11" t="str">
        <f t="shared" si="20"/>
        <v>470105-Đoạn 15 m</v>
      </c>
      <c r="H1305" s="99"/>
      <c r="I1305" s="99">
        <v>44561</v>
      </c>
      <c r="J1305" s="11"/>
      <c r="K1305" s="11"/>
    </row>
    <row r="1306" spans="1:11" x14ac:dyDescent="0.2">
      <c r="A1306" s="79" t="s">
        <v>453</v>
      </c>
      <c r="B1306" s="11">
        <v>501</v>
      </c>
      <c r="C1306" s="11">
        <v>50107</v>
      </c>
      <c r="D1306" s="79" t="s">
        <v>2360</v>
      </c>
      <c r="E1306" s="79" t="s">
        <v>3994</v>
      </c>
      <c r="F1306" s="79" t="s">
        <v>3980</v>
      </c>
      <c r="G1306" s="11" t="str">
        <f t="shared" si="20"/>
        <v>470106-Đoạn 21 m</v>
      </c>
      <c r="H1306" s="99"/>
      <c r="I1306" s="99">
        <v>44561</v>
      </c>
      <c r="J1306" s="11"/>
      <c r="K1306" s="11"/>
    </row>
    <row r="1307" spans="1:11" x14ac:dyDescent="0.2">
      <c r="A1307" s="79" t="s">
        <v>453</v>
      </c>
      <c r="B1307" s="11">
        <v>501</v>
      </c>
      <c r="C1307" s="11">
        <v>50107</v>
      </c>
      <c r="D1307" s="79" t="s">
        <v>2362</v>
      </c>
      <c r="E1307" s="79" t="s">
        <v>3995</v>
      </c>
      <c r="F1307" s="79" t="s">
        <v>3626</v>
      </c>
      <c r="G1307" s="11" t="str">
        <f t="shared" si="20"/>
        <v>471100-Đoạn 3,5 m</v>
      </c>
      <c r="H1307" s="99"/>
      <c r="I1307" s="99">
        <v>44561</v>
      </c>
      <c r="J1307" s="11"/>
      <c r="K1307" s="11"/>
    </row>
    <row r="1308" spans="1:11" x14ac:dyDescent="0.2">
      <c r="A1308" s="79" t="s">
        <v>453</v>
      </c>
      <c r="B1308" s="11">
        <v>501</v>
      </c>
      <c r="C1308" s="11">
        <v>50107</v>
      </c>
      <c r="D1308" s="79" t="s">
        <v>2362</v>
      </c>
      <c r="E1308" s="79" t="s">
        <v>3996</v>
      </c>
      <c r="F1308" s="79" t="s">
        <v>3974</v>
      </c>
      <c r="G1308" s="11" t="str">
        <f t="shared" si="20"/>
        <v>471101-Đoạn 3,75 m</v>
      </c>
      <c r="H1308" s="99"/>
      <c r="I1308" s="99">
        <v>44561</v>
      </c>
      <c r="J1308" s="11"/>
      <c r="K1308" s="11"/>
    </row>
    <row r="1309" spans="1:11" x14ac:dyDescent="0.2">
      <c r="A1309" s="79" t="s">
        <v>453</v>
      </c>
      <c r="B1309" s="11">
        <v>501</v>
      </c>
      <c r="C1309" s="11">
        <v>50107</v>
      </c>
      <c r="D1309" s="79" t="s">
        <v>2362</v>
      </c>
      <c r="E1309" s="79" t="s">
        <v>3997</v>
      </c>
      <c r="F1309" s="79" t="s">
        <v>3624</v>
      </c>
      <c r="G1309" s="11" t="str">
        <f t="shared" si="20"/>
        <v>471102-Đoạn 5,5 m</v>
      </c>
      <c r="H1309" s="99"/>
      <c r="I1309" s="99">
        <v>44561</v>
      </c>
      <c r="J1309" s="11"/>
      <c r="K1309" s="11"/>
    </row>
    <row r="1310" spans="1:11" x14ac:dyDescent="0.2">
      <c r="A1310" s="79" t="s">
        <v>453</v>
      </c>
      <c r="B1310" s="11">
        <v>501</v>
      </c>
      <c r="C1310" s="11">
        <v>50107</v>
      </c>
      <c r="D1310" s="79" t="s">
        <v>2362</v>
      </c>
      <c r="E1310" s="79" t="s">
        <v>3998</v>
      </c>
      <c r="F1310" s="79" t="s">
        <v>3642</v>
      </c>
      <c r="G1310" s="11" t="str">
        <f t="shared" si="20"/>
        <v>471103-Đoạn 7,5 m</v>
      </c>
      <c r="H1310" s="99"/>
      <c r="I1310" s="99">
        <v>44561</v>
      </c>
      <c r="J1310" s="11"/>
      <c r="K1310" s="11"/>
    </row>
    <row r="1311" spans="1:11" x14ac:dyDescent="0.2">
      <c r="A1311" s="79" t="s">
        <v>453</v>
      </c>
      <c r="B1311" s="11">
        <v>501</v>
      </c>
      <c r="C1311" s="11">
        <v>50107</v>
      </c>
      <c r="D1311" s="79" t="s">
        <v>2362</v>
      </c>
      <c r="E1311" s="79" t="s">
        <v>3999</v>
      </c>
      <c r="F1311" s="79" t="s">
        <v>3852</v>
      </c>
      <c r="G1311" s="11" t="str">
        <f t="shared" si="20"/>
        <v>471104-Đoạn 10,5 m</v>
      </c>
      <c r="H1311" s="99"/>
      <c r="I1311" s="99">
        <v>44561</v>
      </c>
      <c r="J1311" s="11"/>
      <c r="K1311" s="11"/>
    </row>
    <row r="1312" spans="1:11" x14ac:dyDescent="0.2">
      <c r="A1312" s="79" t="s">
        <v>453</v>
      </c>
      <c r="B1312" s="11">
        <v>501</v>
      </c>
      <c r="C1312" s="11">
        <v>50107</v>
      </c>
      <c r="D1312" s="79" t="s">
        <v>2362</v>
      </c>
      <c r="E1312" s="79" t="s">
        <v>4000</v>
      </c>
      <c r="F1312" s="79" t="s">
        <v>3932</v>
      </c>
      <c r="G1312" s="11" t="str">
        <f t="shared" si="20"/>
        <v>471105-Đoạn 15 m</v>
      </c>
      <c r="H1312" s="99"/>
      <c r="I1312" s="99">
        <v>44561</v>
      </c>
      <c r="J1312" s="11"/>
      <c r="K1312" s="11"/>
    </row>
    <row r="1313" spans="1:11" x14ac:dyDescent="0.2">
      <c r="A1313" s="79" t="s">
        <v>453</v>
      </c>
      <c r="B1313" s="11">
        <v>501</v>
      </c>
      <c r="C1313" s="11">
        <v>50107</v>
      </c>
      <c r="D1313" s="79" t="s">
        <v>2362</v>
      </c>
      <c r="E1313" s="79" t="s">
        <v>4001</v>
      </c>
      <c r="F1313" s="79" t="s">
        <v>3980</v>
      </c>
      <c r="G1313" s="11" t="str">
        <f t="shared" si="20"/>
        <v>471106-Đoạn 21 m</v>
      </c>
      <c r="H1313" s="99"/>
      <c r="I1313" s="99">
        <v>44561</v>
      </c>
      <c r="J1313" s="11"/>
      <c r="K1313" s="11"/>
    </row>
    <row r="1314" spans="1:11" x14ac:dyDescent="0.2">
      <c r="A1314" s="79" t="s">
        <v>453</v>
      </c>
      <c r="B1314" s="11">
        <v>501</v>
      </c>
      <c r="C1314" s="11">
        <v>50107</v>
      </c>
      <c r="D1314" s="79" t="s">
        <v>2363</v>
      </c>
      <c r="E1314" s="79" t="s">
        <v>4002</v>
      </c>
      <c r="F1314" s="79" t="s">
        <v>3626</v>
      </c>
      <c r="G1314" s="11" t="str">
        <f t="shared" si="20"/>
        <v>472100-Đoạn 3,5 m</v>
      </c>
      <c r="H1314" s="99"/>
      <c r="I1314" s="99">
        <v>44561</v>
      </c>
      <c r="J1314" s="11"/>
      <c r="K1314" s="11"/>
    </row>
    <row r="1315" spans="1:11" x14ac:dyDescent="0.2">
      <c r="A1315" s="79" t="s">
        <v>453</v>
      </c>
      <c r="B1315" s="11">
        <v>501</v>
      </c>
      <c r="C1315" s="11">
        <v>50107</v>
      </c>
      <c r="D1315" s="79" t="s">
        <v>2363</v>
      </c>
      <c r="E1315" s="79" t="s">
        <v>4003</v>
      </c>
      <c r="F1315" s="79" t="s">
        <v>3974</v>
      </c>
      <c r="G1315" s="11" t="str">
        <f t="shared" si="20"/>
        <v>472101-Đoạn 3,75 m</v>
      </c>
      <c r="H1315" s="99"/>
      <c r="I1315" s="99">
        <v>44561</v>
      </c>
      <c r="J1315" s="11"/>
      <c r="K1315" s="11"/>
    </row>
    <row r="1316" spans="1:11" x14ac:dyDescent="0.2">
      <c r="A1316" s="79" t="s">
        <v>453</v>
      </c>
      <c r="B1316" s="11">
        <v>501</v>
      </c>
      <c r="C1316" s="11">
        <v>50107</v>
      </c>
      <c r="D1316" s="79" t="s">
        <v>2363</v>
      </c>
      <c r="E1316" s="79" t="s">
        <v>4004</v>
      </c>
      <c r="F1316" s="79" t="s">
        <v>3624</v>
      </c>
      <c r="G1316" s="11" t="str">
        <f t="shared" si="20"/>
        <v>472102-Đoạn 5,5 m</v>
      </c>
      <c r="H1316" s="99"/>
      <c r="I1316" s="99">
        <v>44561</v>
      </c>
      <c r="J1316" s="11"/>
      <c r="K1316" s="11"/>
    </row>
    <row r="1317" spans="1:11" x14ac:dyDescent="0.2">
      <c r="A1317" s="79" t="s">
        <v>453</v>
      </c>
      <c r="B1317" s="11">
        <v>501</v>
      </c>
      <c r="C1317" s="11">
        <v>50107</v>
      </c>
      <c r="D1317" s="79" t="s">
        <v>2363</v>
      </c>
      <c r="E1317" s="79" t="s">
        <v>4005</v>
      </c>
      <c r="F1317" s="79" t="s">
        <v>3642</v>
      </c>
      <c r="G1317" s="11" t="str">
        <f t="shared" si="20"/>
        <v>472103-Đoạn 7,5 m</v>
      </c>
      <c r="H1317" s="99"/>
      <c r="I1317" s="99">
        <v>44561</v>
      </c>
      <c r="J1317" s="11"/>
      <c r="K1317" s="11"/>
    </row>
    <row r="1318" spans="1:11" x14ac:dyDescent="0.2">
      <c r="A1318" s="79" t="s">
        <v>453</v>
      </c>
      <c r="B1318" s="11">
        <v>501</v>
      </c>
      <c r="C1318" s="11">
        <v>50107</v>
      </c>
      <c r="D1318" s="79" t="s">
        <v>2363</v>
      </c>
      <c r="E1318" s="79" t="s">
        <v>4006</v>
      </c>
      <c r="F1318" s="79" t="s">
        <v>3852</v>
      </c>
      <c r="G1318" s="11" t="str">
        <f t="shared" si="20"/>
        <v>472104-Đoạn 10,5 m</v>
      </c>
      <c r="H1318" s="99"/>
      <c r="I1318" s="99">
        <v>44561</v>
      </c>
      <c r="J1318" s="11"/>
      <c r="K1318" s="11"/>
    </row>
    <row r="1319" spans="1:11" x14ac:dyDescent="0.2">
      <c r="A1319" s="79" t="s">
        <v>453</v>
      </c>
      <c r="B1319" s="11">
        <v>501</v>
      </c>
      <c r="C1319" s="11">
        <v>50107</v>
      </c>
      <c r="D1319" s="79" t="s">
        <v>2363</v>
      </c>
      <c r="E1319" s="79" t="s">
        <v>4007</v>
      </c>
      <c r="F1319" s="79" t="s">
        <v>3932</v>
      </c>
      <c r="G1319" s="11" t="str">
        <f t="shared" si="20"/>
        <v>472105-Đoạn 15 m</v>
      </c>
      <c r="H1319" s="99"/>
      <c r="I1319" s="99">
        <v>44561</v>
      </c>
      <c r="J1319" s="11"/>
      <c r="K1319" s="11"/>
    </row>
    <row r="1320" spans="1:11" x14ac:dyDescent="0.2">
      <c r="A1320" s="79" t="s">
        <v>453</v>
      </c>
      <c r="B1320" s="11">
        <v>501</v>
      </c>
      <c r="C1320" s="11">
        <v>50107</v>
      </c>
      <c r="D1320" s="79" t="s">
        <v>2363</v>
      </c>
      <c r="E1320" s="79" t="s">
        <v>4008</v>
      </c>
      <c r="F1320" s="79" t="s">
        <v>3980</v>
      </c>
      <c r="G1320" s="11" t="str">
        <f t="shared" si="20"/>
        <v>472106-Đoạn 21 m</v>
      </c>
      <c r="H1320" s="99"/>
      <c r="I1320" s="99">
        <v>44561</v>
      </c>
      <c r="J1320" s="11"/>
      <c r="K1320" s="11"/>
    </row>
    <row r="1321" spans="1:11" x14ac:dyDescent="0.2">
      <c r="A1321" s="79" t="s">
        <v>453</v>
      </c>
      <c r="B1321" s="11">
        <v>501</v>
      </c>
      <c r="C1321" s="11">
        <v>50107</v>
      </c>
      <c r="D1321" s="79" t="s">
        <v>2364</v>
      </c>
      <c r="E1321" s="79" t="s">
        <v>4009</v>
      </c>
      <c r="F1321" s="79" t="s">
        <v>3626</v>
      </c>
      <c r="G1321" s="11" t="str">
        <f t="shared" si="20"/>
        <v>473100-Đoạn 3,5 m</v>
      </c>
      <c r="H1321" s="99"/>
      <c r="I1321" s="99">
        <v>44561</v>
      </c>
      <c r="J1321" s="11"/>
      <c r="K1321" s="11"/>
    </row>
    <row r="1322" spans="1:11" x14ac:dyDescent="0.2">
      <c r="A1322" s="79" t="s">
        <v>453</v>
      </c>
      <c r="B1322" s="11">
        <v>501</v>
      </c>
      <c r="C1322" s="11">
        <v>50107</v>
      </c>
      <c r="D1322" s="79" t="s">
        <v>2364</v>
      </c>
      <c r="E1322" s="79" t="s">
        <v>4010</v>
      </c>
      <c r="F1322" s="79" t="s">
        <v>3974</v>
      </c>
      <c r="G1322" s="11" t="str">
        <f t="shared" si="20"/>
        <v>473101-Đoạn 3,75 m</v>
      </c>
      <c r="H1322" s="99"/>
      <c r="I1322" s="99">
        <v>44561</v>
      </c>
      <c r="J1322" s="11"/>
      <c r="K1322" s="11"/>
    </row>
    <row r="1323" spans="1:11" x14ac:dyDescent="0.2">
      <c r="A1323" s="79" t="s">
        <v>453</v>
      </c>
      <c r="B1323" s="11">
        <v>501</v>
      </c>
      <c r="C1323" s="11">
        <v>50107</v>
      </c>
      <c r="D1323" s="79" t="s">
        <v>2364</v>
      </c>
      <c r="E1323" s="79" t="s">
        <v>4011</v>
      </c>
      <c r="F1323" s="79" t="s">
        <v>3624</v>
      </c>
      <c r="G1323" s="11" t="str">
        <f t="shared" si="20"/>
        <v>473102-Đoạn 5,5 m</v>
      </c>
      <c r="H1323" s="99"/>
      <c r="I1323" s="99">
        <v>44561</v>
      </c>
      <c r="J1323" s="11"/>
      <c r="K1323" s="11"/>
    </row>
    <row r="1324" spans="1:11" x14ac:dyDescent="0.2">
      <c r="A1324" s="79" t="s">
        <v>453</v>
      </c>
      <c r="B1324" s="11">
        <v>501</v>
      </c>
      <c r="C1324" s="11">
        <v>50107</v>
      </c>
      <c r="D1324" s="79" t="s">
        <v>2364</v>
      </c>
      <c r="E1324" s="79" t="s">
        <v>4012</v>
      </c>
      <c r="F1324" s="79" t="s">
        <v>3642</v>
      </c>
      <c r="G1324" s="11" t="str">
        <f t="shared" si="20"/>
        <v>473103-Đoạn 7,5 m</v>
      </c>
      <c r="H1324" s="99"/>
      <c r="I1324" s="99">
        <v>44561</v>
      </c>
      <c r="J1324" s="11"/>
      <c r="K1324" s="11"/>
    </row>
    <row r="1325" spans="1:11" x14ac:dyDescent="0.2">
      <c r="A1325" s="79" t="s">
        <v>453</v>
      </c>
      <c r="B1325" s="11">
        <v>501</v>
      </c>
      <c r="C1325" s="11">
        <v>50107</v>
      </c>
      <c r="D1325" s="79" t="s">
        <v>2364</v>
      </c>
      <c r="E1325" s="79" t="s">
        <v>4013</v>
      </c>
      <c r="F1325" s="79" t="s">
        <v>3852</v>
      </c>
      <c r="G1325" s="11" t="str">
        <f t="shared" si="20"/>
        <v>473104-Đoạn 10,5 m</v>
      </c>
      <c r="H1325" s="99"/>
      <c r="I1325" s="99">
        <v>44561</v>
      </c>
      <c r="J1325" s="11"/>
      <c r="K1325" s="11"/>
    </row>
    <row r="1326" spans="1:11" x14ac:dyDescent="0.2">
      <c r="A1326" s="79" t="s">
        <v>453</v>
      </c>
      <c r="B1326" s="11">
        <v>501</v>
      </c>
      <c r="C1326" s="11">
        <v>50107</v>
      </c>
      <c r="D1326" s="79" t="s">
        <v>2364</v>
      </c>
      <c r="E1326" s="79" t="s">
        <v>4014</v>
      </c>
      <c r="F1326" s="79" t="s">
        <v>3932</v>
      </c>
      <c r="G1326" s="11" t="str">
        <f t="shared" si="20"/>
        <v>473105-Đoạn 15 m</v>
      </c>
      <c r="H1326" s="99"/>
      <c r="I1326" s="99">
        <v>44561</v>
      </c>
      <c r="J1326" s="11"/>
      <c r="K1326" s="11"/>
    </row>
    <row r="1327" spans="1:11" x14ac:dyDescent="0.2">
      <c r="A1327" s="79" t="s">
        <v>453</v>
      </c>
      <c r="B1327" s="11">
        <v>501</v>
      </c>
      <c r="C1327" s="11">
        <v>50107</v>
      </c>
      <c r="D1327" s="79" t="s">
        <v>2364</v>
      </c>
      <c r="E1327" s="79" t="s">
        <v>4015</v>
      </c>
      <c r="F1327" s="79" t="s">
        <v>3980</v>
      </c>
      <c r="G1327" s="11" t="str">
        <f t="shared" si="20"/>
        <v>473106-Đoạn 21 m</v>
      </c>
      <c r="H1327" s="99"/>
      <c r="I1327" s="99">
        <v>44561</v>
      </c>
      <c r="J1327" s="11"/>
      <c r="K1327" s="11"/>
    </row>
    <row r="1328" spans="1:11" x14ac:dyDescent="0.2">
      <c r="A1328" s="79" t="s">
        <v>453</v>
      </c>
      <c r="B1328" s="11">
        <v>501</v>
      </c>
      <c r="C1328" s="11">
        <v>50107</v>
      </c>
      <c r="D1328" s="79" t="s">
        <v>2365</v>
      </c>
      <c r="E1328" s="79" t="s">
        <v>4016</v>
      </c>
      <c r="F1328" s="79" t="s">
        <v>3626</v>
      </c>
      <c r="G1328" s="11" t="str">
        <f t="shared" si="20"/>
        <v>474100-Đoạn 3,5 m</v>
      </c>
      <c r="H1328" s="99"/>
      <c r="I1328" s="99">
        <v>44561</v>
      </c>
      <c r="J1328" s="11"/>
      <c r="K1328" s="11"/>
    </row>
    <row r="1329" spans="1:11" x14ac:dyDescent="0.2">
      <c r="A1329" s="79" t="s">
        <v>453</v>
      </c>
      <c r="B1329" s="11">
        <v>501</v>
      </c>
      <c r="C1329" s="11">
        <v>50107</v>
      </c>
      <c r="D1329" s="79" t="s">
        <v>2365</v>
      </c>
      <c r="E1329" s="79" t="s">
        <v>4017</v>
      </c>
      <c r="F1329" s="79" t="s">
        <v>3974</v>
      </c>
      <c r="G1329" s="11" t="str">
        <f t="shared" si="20"/>
        <v>474101-Đoạn 3,75 m</v>
      </c>
      <c r="H1329" s="99"/>
      <c r="I1329" s="99">
        <v>44561</v>
      </c>
      <c r="J1329" s="11"/>
      <c r="K1329" s="11"/>
    </row>
    <row r="1330" spans="1:11" x14ac:dyDescent="0.2">
      <c r="A1330" s="79" t="s">
        <v>453</v>
      </c>
      <c r="B1330" s="11">
        <v>501</v>
      </c>
      <c r="C1330" s="11">
        <v>50107</v>
      </c>
      <c r="D1330" s="79" t="s">
        <v>2365</v>
      </c>
      <c r="E1330" s="79" t="s">
        <v>4018</v>
      </c>
      <c r="F1330" s="79" t="s">
        <v>3624</v>
      </c>
      <c r="G1330" s="11" t="str">
        <f t="shared" si="20"/>
        <v>474102-Đoạn 5,5 m</v>
      </c>
      <c r="H1330" s="99"/>
      <c r="I1330" s="99">
        <v>44561</v>
      </c>
      <c r="J1330" s="11"/>
      <c r="K1330" s="11"/>
    </row>
    <row r="1331" spans="1:11" x14ac:dyDescent="0.2">
      <c r="A1331" s="79" t="s">
        <v>453</v>
      </c>
      <c r="B1331" s="11">
        <v>501</v>
      </c>
      <c r="C1331" s="11">
        <v>50107</v>
      </c>
      <c r="D1331" s="79" t="s">
        <v>2365</v>
      </c>
      <c r="E1331" s="79" t="s">
        <v>4019</v>
      </c>
      <c r="F1331" s="79" t="s">
        <v>3642</v>
      </c>
      <c r="G1331" s="11" t="str">
        <f t="shared" si="20"/>
        <v>474103-Đoạn 7,5 m</v>
      </c>
      <c r="H1331" s="99"/>
      <c r="I1331" s="99">
        <v>44561</v>
      </c>
      <c r="J1331" s="11"/>
      <c r="K1331" s="11"/>
    </row>
    <row r="1332" spans="1:11" x14ac:dyDescent="0.2">
      <c r="A1332" s="79" t="s">
        <v>453</v>
      </c>
      <c r="B1332" s="11">
        <v>501</v>
      </c>
      <c r="C1332" s="11">
        <v>50107</v>
      </c>
      <c r="D1332" s="79" t="s">
        <v>2365</v>
      </c>
      <c r="E1332" s="79" t="s">
        <v>4020</v>
      </c>
      <c r="F1332" s="79" t="s">
        <v>3852</v>
      </c>
      <c r="G1332" s="11" t="str">
        <f t="shared" si="20"/>
        <v>474104-Đoạn 10,5 m</v>
      </c>
      <c r="H1332" s="99"/>
      <c r="I1332" s="99">
        <v>44561</v>
      </c>
      <c r="J1332" s="11"/>
      <c r="K1332" s="11"/>
    </row>
    <row r="1333" spans="1:11" x14ac:dyDescent="0.2">
      <c r="A1333" s="79" t="s">
        <v>453</v>
      </c>
      <c r="B1333" s="11">
        <v>501</v>
      </c>
      <c r="C1333" s="11">
        <v>50107</v>
      </c>
      <c r="D1333" s="79" t="s">
        <v>2365</v>
      </c>
      <c r="E1333" s="79" t="s">
        <v>4021</v>
      </c>
      <c r="F1333" s="79" t="s">
        <v>3932</v>
      </c>
      <c r="G1333" s="11" t="str">
        <f t="shared" si="20"/>
        <v>474105-Đoạn 15 m</v>
      </c>
      <c r="H1333" s="99"/>
      <c r="I1333" s="99">
        <v>44561</v>
      </c>
      <c r="J1333" s="11"/>
      <c r="K1333" s="11"/>
    </row>
    <row r="1334" spans="1:11" x14ac:dyDescent="0.2">
      <c r="A1334" s="79" t="s">
        <v>453</v>
      </c>
      <c r="B1334" s="11">
        <v>501</v>
      </c>
      <c r="C1334" s="11">
        <v>50107</v>
      </c>
      <c r="D1334" s="79" t="s">
        <v>2365</v>
      </c>
      <c r="E1334" s="79" t="s">
        <v>4022</v>
      </c>
      <c r="F1334" s="79" t="s">
        <v>3980</v>
      </c>
      <c r="G1334" s="11" t="str">
        <f t="shared" si="20"/>
        <v>474106-Đoạn 21 m</v>
      </c>
      <c r="H1334" s="99"/>
      <c r="I1334" s="99">
        <v>44561</v>
      </c>
      <c r="J1334" s="11"/>
      <c r="K1334" s="11"/>
    </row>
    <row r="1335" spans="1:11" x14ac:dyDescent="0.2">
      <c r="A1335" s="79" t="s">
        <v>453</v>
      </c>
      <c r="B1335" s="11">
        <v>501</v>
      </c>
      <c r="C1335" s="11">
        <v>50107</v>
      </c>
      <c r="D1335" s="79" t="s">
        <v>2366</v>
      </c>
      <c r="E1335" s="79" t="s">
        <v>4023</v>
      </c>
      <c r="F1335" s="79" t="s">
        <v>3626</v>
      </c>
      <c r="G1335" s="11" t="str">
        <f t="shared" si="20"/>
        <v>475100-Đoạn 3,5 m</v>
      </c>
      <c r="H1335" s="99"/>
      <c r="I1335" s="99">
        <v>44561</v>
      </c>
      <c r="J1335" s="11"/>
      <c r="K1335" s="11"/>
    </row>
    <row r="1336" spans="1:11" x14ac:dyDescent="0.2">
      <c r="A1336" s="79" t="s">
        <v>453</v>
      </c>
      <c r="B1336" s="11">
        <v>501</v>
      </c>
      <c r="C1336" s="11">
        <v>50107</v>
      </c>
      <c r="D1336" s="79" t="s">
        <v>2366</v>
      </c>
      <c r="E1336" s="79" t="s">
        <v>4024</v>
      </c>
      <c r="F1336" s="79" t="s">
        <v>3974</v>
      </c>
      <c r="G1336" s="11" t="str">
        <f t="shared" si="20"/>
        <v>475101-Đoạn 3,75 m</v>
      </c>
      <c r="H1336" s="99"/>
      <c r="I1336" s="99">
        <v>44561</v>
      </c>
      <c r="J1336" s="11"/>
      <c r="K1336" s="11"/>
    </row>
    <row r="1337" spans="1:11" x14ac:dyDescent="0.2">
      <c r="A1337" s="79" t="s">
        <v>453</v>
      </c>
      <c r="B1337" s="11">
        <v>501</v>
      </c>
      <c r="C1337" s="11">
        <v>50107</v>
      </c>
      <c r="D1337" s="79" t="s">
        <v>2366</v>
      </c>
      <c r="E1337" s="79" t="s">
        <v>4025</v>
      </c>
      <c r="F1337" s="79" t="s">
        <v>3624</v>
      </c>
      <c r="G1337" s="11" t="str">
        <f t="shared" si="20"/>
        <v>475102-Đoạn 5,5 m</v>
      </c>
      <c r="H1337" s="99"/>
      <c r="I1337" s="99">
        <v>44561</v>
      </c>
      <c r="J1337" s="11"/>
      <c r="K1337" s="11"/>
    </row>
    <row r="1338" spans="1:11" x14ac:dyDescent="0.2">
      <c r="A1338" s="79" t="s">
        <v>453</v>
      </c>
      <c r="B1338" s="11">
        <v>501</v>
      </c>
      <c r="C1338" s="11">
        <v>50107</v>
      </c>
      <c r="D1338" s="79" t="s">
        <v>2366</v>
      </c>
      <c r="E1338" s="79" t="s">
        <v>4026</v>
      </c>
      <c r="F1338" s="79" t="s">
        <v>3642</v>
      </c>
      <c r="G1338" s="11" t="str">
        <f t="shared" si="20"/>
        <v>475103-Đoạn 7,5 m</v>
      </c>
      <c r="H1338" s="99"/>
      <c r="I1338" s="99">
        <v>44561</v>
      </c>
      <c r="J1338" s="11"/>
      <c r="K1338" s="11"/>
    </row>
    <row r="1339" spans="1:11" x14ac:dyDescent="0.2">
      <c r="A1339" s="79" t="s">
        <v>453</v>
      </c>
      <c r="B1339" s="11">
        <v>501</v>
      </c>
      <c r="C1339" s="11">
        <v>50107</v>
      </c>
      <c r="D1339" s="79" t="s">
        <v>2366</v>
      </c>
      <c r="E1339" s="79" t="s">
        <v>4027</v>
      </c>
      <c r="F1339" s="79" t="s">
        <v>3852</v>
      </c>
      <c r="G1339" s="11" t="str">
        <f t="shared" si="20"/>
        <v>475104-Đoạn 10,5 m</v>
      </c>
      <c r="H1339" s="99"/>
      <c r="I1339" s="99">
        <v>44561</v>
      </c>
      <c r="J1339" s="11"/>
      <c r="K1339" s="11"/>
    </row>
    <row r="1340" spans="1:11" x14ac:dyDescent="0.2">
      <c r="A1340" s="79" t="s">
        <v>453</v>
      </c>
      <c r="B1340" s="11">
        <v>501</v>
      </c>
      <c r="C1340" s="11">
        <v>50107</v>
      </c>
      <c r="D1340" s="79" t="s">
        <v>2366</v>
      </c>
      <c r="E1340" s="79" t="s">
        <v>4028</v>
      </c>
      <c r="F1340" s="79" t="s">
        <v>3932</v>
      </c>
      <c r="G1340" s="11" t="str">
        <f t="shared" si="20"/>
        <v>475105-Đoạn 15 m</v>
      </c>
      <c r="H1340" s="99"/>
      <c r="I1340" s="99">
        <v>44561</v>
      </c>
      <c r="J1340" s="11"/>
      <c r="K1340" s="11"/>
    </row>
    <row r="1341" spans="1:11" x14ac:dyDescent="0.2">
      <c r="A1341" s="79" t="s">
        <v>453</v>
      </c>
      <c r="B1341" s="11">
        <v>501</v>
      </c>
      <c r="C1341" s="11">
        <v>50107</v>
      </c>
      <c r="D1341" s="79" t="s">
        <v>2366</v>
      </c>
      <c r="E1341" s="79" t="s">
        <v>4029</v>
      </c>
      <c r="F1341" s="79" t="s">
        <v>3980</v>
      </c>
      <c r="G1341" s="11" t="str">
        <f t="shared" si="20"/>
        <v>475106-Đoạn 21 m</v>
      </c>
      <c r="H1341" s="99"/>
      <c r="I1341" s="99">
        <v>44561</v>
      </c>
      <c r="J1341" s="11"/>
      <c r="K1341" s="11"/>
    </row>
    <row r="1342" spans="1:11" x14ac:dyDescent="0.2">
      <c r="A1342" s="79" t="s">
        <v>453</v>
      </c>
      <c r="B1342" s="11">
        <v>501</v>
      </c>
      <c r="C1342" s="11">
        <v>50107</v>
      </c>
      <c r="D1342" s="79" t="s">
        <v>2368</v>
      </c>
      <c r="E1342" s="79" t="s">
        <v>4030</v>
      </c>
      <c r="F1342" s="79" t="s">
        <v>3626</v>
      </c>
      <c r="G1342" s="11" t="str">
        <f t="shared" si="20"/>
        <v>476100-Đoạn 3,5 m</v>
      </c>
      <c r="H1342" s="99"/>
      <c r="I1342" s="99">
        <v>44561</v>
      </c>
      <c r="J1342" s="11"/>
      <c r="K1342" s="11"/>
    </row>
    <row r="1343" spans="1:11" x14ac:dyDescent="0.2">
      <c r="A1343" s="79" t="s">
        <v>453</v>
      </c>
      <c r="B1343" s="11">
        <v>501</v>
      </c>
      <c r="C1343" s="11">
        <v>50107</v>
      </c>
      <c r="D1343" s="79" t="s">
        <v>2368</v>
      </c>
      <c r="E1343" s="79" t="s">
        <v>4031</v>
      </c>
      <c r="F1343" s="79" t="s">
        <v>3974</v>
      </c>
      <c r="G1343" s="11" t="str">
        <f t="shared" si="20"/>
        <v>476101-Đoạn 3,75 m</v>
      </c>
      <c r="H1343" s="99"/>
      <c r="I1343" s="99">
        <v>44561</v>
      </c>
      <c r="J1343" s="11"/>
      <c r="K1343" s="11"/>
    </row>
    <row r="1344" spans="1:11" x14ac:dyDescent="0.2">
      <c r="A1344" s="79" t="s">
        <v>453</v>
      </c>
      <c r="B1344" s="11">
        <v>501</v>
      </c>
      <c r="C1344" s="11">
        <v>50107</v>
      </c>
      <c r="D1344" s="79" t="s">
        <v>2368</v>
      </c>
      <c r="E1344" s="79" t="s">
        <v>4032</v>
      </c>
      <c r="F1344" s="79" t="s">
        <v>3624</v>
      </c>
      <c r="G1344" s="11" t="str">
        <f t="shared" si="20"/>
        <v>476102-Đoạn 5,5 m</v>
      </c>
      <c r="H1344" s="99"/>
      <c r="I1344" s="99">
        <v>44561</v>
      </c>
      <c r="J1344" s="11"/>
      <c r="K1344" s="11"/>
    </row>
    <row r="1345" spans="1:11" x14ac:dyDescent="0.2">
      <c r="A1345" s="79" t="s">
        <v>453</v>
      </c>
      <c r="B1345" s="11">
        <v>501</v>
      </c>
      <c r="C1345" s="11">
        <v>50107</v>
      </c>
      <c r="D1345" s="79" t="s">
        <v>2368</v>
      </c>
      <c r="E1345" s="79" t="s">
        <v>4033</v>
      </c>
      <c r="F1345" s="79" t="s">
        <v>3642</v>
      </c>
      <c r="G1345" s="11" t="str">
        <f t="shared" si="20"/>
        <v>476103-Đoạn 7,5 m</v>
      </c>
      <c r="H1345" s="99"/>
      <c r="I1345" s="99">
        <v>44561</v>
      </c>
      <c r="J1345" s="11"/>
      <c r="K1345" s="11"/>
    </row>
    <row r="1346" spans="1:11" x14ac:dyDescent="0.2">
      <c r="A1346" s="79" t="s">
        <v>453</v>
      </c>
      <c r="B1346" s="11">
        <v>501</v>
      </c>
      <c r="C1346" s="11">
        <v>50107</v>
      </c>
      <c r="D1346" s="79" t="s">
        <v>2368</v>
      </c>
      <c r="E1346" s="79" t="s">
        <v>4034</v>
      </c>
      <c r="F1346" s="79" t="s">
        <v>3852</v>
      </c>
      <c r="G1346" s="11" t="str">
        <f t="shared" ref="G1346:G1363" si="21">E1346&amp;"-"&amp;F1346</f>
        <v>476104-Đoạn 10,5 m</v>
      </c>
      <c r="H1346" s="99"/>
      <c r="I1346" s="99">
        <v>44561</v>
      </c>
      <c r="J1346" s="11"/>
      <c r="K1346" s="11"/>
    </row>
    <row r="1347" spans="1:11" x14ac:dyDescent="0.2">
      <c r="A1347" s="79" t="s">
        <v>453</v>
      </c>
      <c r="B1347" s="11">
        <v>501</v>
      </c>
      <c r="C1347" s="11">
        <v>50107</v>
      </c>
      <c r="D1347" s="79" t="s">
        <v>2368</v>
      </c>
      <c r="E1347" s="79" t="s">
        <v>4035</v>
      </c>
      <c r="F1347" s="79" t="s">
        <v>3932</v>
      </c>
      <c r="G1347" s="11" t="str">
        <f t="shared" si="21"/>
        <v>476105-Đoạn 15 m</v>
      </c>
      <c r="H1347" s="99"/>
      <c r="I1347" s="99">
        <v>44561</v>
      </c>
      <c r="J1347" s="11"/>
      <c r="K1347" s="11"/>
    </row>
    <row r="1348" spans="1:11" x14ac:dyDescent="0.2">
      <c r="A1348" s="79" t="s">
        <v>453</v>
      </c>
      <c r="B1348" s="11">
        <v>501</v>
      </c>
      <c r="C1348" s="11">
        <v>50107</v>
      </c>
      <c r="D1348" s="79" t="s">
        <v>2368</v>
      </c>
      <c r="E1348" s="79" t="s">
        <v>4036</v>
      </c>
      <c r="F1348" s="79" t="s">
        <v>3980</v>
      </c>
      <c r="G1348" s="11" t="str">
        <f t="shared" si="21"/>
        <v>476106-Đoạn 21 m</v>
      </c>
      <c r="H1348" s="99"/>
      <c r="I1348" s="99">
        <v>44561</v>
      </c>
      <c r="J1348" s="11"/>
      <c r="K1348" s="11"/>
    </row>
    <row r="1349" spans="1:11" x14ac:dyDescent="0.2">
      <c r="A1349" s="79" t="s">
        <v>453</v>
      </c>
      <c r="B1349" s="11">
        <v>501</v>
      </c>
      <c r="C1349" s="11">
        <v>50107</v>
      </c>
      <c r="D1349" s="79" t="s">
        <v>2369</v>
      </c>
      <c r="E1349" s="79" t="s">
        <v>4037</v>
      </c>
      <c r="F1349" s="79" t="s">
        <v>3626</v>
      </c>
      <c r="G1349" s="11" t="str">
        <f t="shared" si="21"/>
        <v>477100-Đoạn 3,5 m</v>
      </c>
      <c r="H1349" s="99"/>
      <c r="I1349" s="99">
        <v>44561</v>
      </c>
      <c r="J1349" s="11"/>
      <c r="K1349" s="11"/>
    </row>
    <row r="1350" spans="1:11" x14ac:dyDescent="0.2">
      <c r="A1350" s="79" t="s">
        <v>453</v>
      </c>
      <c r="B1350" s="11">
        <v>501</v>
      </c>
      <c r="C1350" s="11">
        <v>50107</v>
      </c>
      <c r="D1350" s="79" t="s">
        <v>2369</v>
      </c>
      <c r="E1350" s="79" t="s">
        <v>4038</v>
      </c>
      <c r="F1350" s="79" t="s">
        <v>3974</v>
      </c>
      <c r="G1350" s="11" t="str">
        <f t="shared" si="21"/>
        <v>477101-Đoạn 3,75 m</v>
      </c>
      <c r="H1350" s="99"/>
      <c r="I1350" s="99">
        <v>44561</v>
      </c>
      <c r="J1350" s="11"/>
      <c r="K1350" s="11"/>
    </row>
    <row r="1351" spans="1:11" x14ac:dyDescent="0.2">
      <c r="A1351" s="79" t="s">
        <v>453</v>
      </c>
      <c r="B1351" s="11">
        <v>501</v>
      </c>
      <c r="C1351" s="11">
        <v>50107</v>
      </c>
      <c r="D1351" s="79" t="s">
        <v>2369</v>
      </c>
      <c r="E1351" s="79" t="s">
        <v>4039</v>
      </c>
      <c r="F1351" s="79" t="s">
        <v>3624</v>
      </c>
      <c r="G1351" s="11" t="str">
        <f t="shared" si="21"/>
        <v>477102-Đoạn 5,5 m</v>
      </c>
      <c r="H1351" s="99"/>
      <c r="I1351" s="99">
        <v>44561</v>
      </c>
      <c r="J1351" s="11"/>
      <c r="K1351" s="11"/>
    </row>
    <row r="1352" spans="1:11" x14ac:dyDescent="0.2">
      <c r="A1352" s="79" t="s">
        <v>453</v>
      </c>
      <c r="B1352" s="11">
        <v>501</v>
      </c>
      <c r="C1352" s="11">
        <v>50107</v>
      </c>
      <c r="D1352" s="79" t="s">
        <v>2369</v>
      </c>
      <c r="E1352" s="79" t="s">
        <v>4040</v>
      </c>
      <c r="F1352" s="79" t="s">
        <v>3642</v>
      </c>
      <c r="G1352" s="11" t="str">
        <f t="shared" si="21"/>
        <v>477103-Đoạn 7,5 m</v>
      </c>
      <c r="H1352" s="99"/>
      <c r="I1352" s="99">
        <v>44561</v>
      </c>
      <c r="J1352" s="11"/>
      <c r="K1352" s="11"/>
    </row>
    <row r="1353" spans="1:11" x14ac:dyDescent="0.2">
      <c r="A1353" s="79" t="s">
        <v>453</v>
      </c>
      <c r="B1353" s="11">
        <v>501</v>
      </c>
      <c r="C1353" s="11">
        <v>50107</v>
      </c>
      <c r="D1353" s="79" t="s">
        <v>2369</v>
      </c>
      <c r="E1353" s="79" t="s">
        <v>4041</v>
      </c>
      <c r="F1353" s="79" t="s">
        <v>3852</v>
      </c>
      <c r="G1353" s="11" t="str">
        <f t="shared" si="21"/>
        <v>477104-Đoạn 10,5 m</v>
      </c>
      <c r="H1353" s="99"/>
      <c r="I1353" s="99">
        <v>44561</v>
      </c>
      <c r="J1353" s="11"/>
      <c r="K1353" s="11"/>
    </row>
    <row r="1354" spans="1:11" x14ac:dyDescent="0.2">
      <c r="A1354" s="79" t="s">
        <v>453</v>
      </c>
      <c r="B1354" s="11">
        <v>501</v>
      </c>
      <c r="C1354" s="11">
        <v>50107</v>
      </c>
      <c r="D1354" s="79" t="s">
        <v>2369</v>
      </c>
      <c r="E1354" s="79" t="s">
        <v>4042</v>
      </c>
      <c r="F1354" s="79" t="s">
        <v>3932</v>
      </c>
      <c r="G1354" s="11" t="str">
        <f t="shared" si="21"/>
        <v>477105-Đoạn 15 m</v>
      </c>
      <c r="H1354" s="99"/>
      <c r="I1354" s="99">
        <v>44561</v>
      </c>
      <c r="J1354" s="11"/>
      <c r="K1354" s="11"/>
    </row>
    <row r="1355" spans="1:11" x14ac:dyDescent="0.2">
      <c r="A1355" s="79" t="s">
        <v>453</v>
      </c>
      <c r="B1355" s="11">
        <v>501</v>
      </c>
      <c r="C1355" s="11">
        <v>50107</v>
      </c>
      <c r="D1355" s="79" t="s">
        <v>2369</v>
      </c>
      <c r="E1355" s="79" t="s">
        <v>4043</v>
      </c>
      <c r="F1355" s="79" t="s">
        <v>3980</v>
      </c>
      <c r="G1355" s="11" t="str">
        <f t="shared" si="21"/>
        <v>477106-Đoạn 21 m</v>
      </c>
      <c r="H1355" s="99"/>
      <c r="I1355" s="99">
        <v>44561</v>
      </c>
      <c r="J1355" s="11"/>
      <c r="K1355" s="11"/>
    </row>
    <row r="1356" spans="1:11" x14ac:dyDescent="0.2">
      <c r="A1356" s="79" t="s">
        <v>453</v>
      </c>
      <c r="B1356" s="11">
        <v>501</v>
      </c>
      <c r="C1356" s="11">
        <v>50107</v>
      </c>
      <c r="D1356" s="79" t="s">
        <v>2370</v>
      </c>
      <c r="E1356" s="79" t="s">
        <v>4044</v>
      </c>
      <c r="F1356" s="79" t="s">
        <v>3626</v>
      </c>
      <c r="G1356" s="11" t="str">
        <f t="shared" si="21"/>
        <v>478100-Đoạn 3,5 m</v>
      </c>
      <c r="H1356" s="99"/>
      <c r="I1356" s="99">
        <v>44561</v>
      </c>
      <c r="J1356" s="11"/>
      <c r="K1356" s="11"/>
    </row>
    <row r="1357" spans="1:11" x14ac:dyDescent="0.2">
      <c r="A1357" s="79" t="s">
        <v>453</v>
      </c>
      <c r="B1357" s="11">
        <v>501</v>
      </c>
      <c r="C1357" s="11">
        <v>50107</v>
      </c>
      <c r="D1357" s="79" t="s">
        <v>2370</v>
      </c>
      <c r="E1357" s="79" t="s">
        <v>4045</v>
      </c>
      <c r="F1357" s="79" t="s">
        <v>3974</v>
      </c>
      <c r="G1357" s="11" t="str">
        <f t="shared" si="21"/>
        <v>478101-Đoạn 3,75 m</v>
      </c>
      <c r="H1357" s="99"/>
      <c r="I1357" s="99">
        <v>44561</v>
      </c>
      <c r="J1357" s="11"/>
      <c r="K1357" s="11"/>
    </row>
    <row r="1358" spans="1:11" x14ac:dyDescent="0.2">
      <c r="A1358" s="79" t="s">
        <v>453</v>
      </c>
      <c r="B1358" s="11">
        <v>501</v>
      </c>
      <c r="C1358" s="11">
        <v>50107</v>
      </c>
      <c r="D1358" s="79" t="s">
        <v>2370</v>
      </c>
      <c r="E1358" s="79" t="s">
        <v>4046</v>
      </c>
      <c r="F1358" s="79" t="s">
        <v>3624</v>
      </c>
      <c r="G1358" s="11" t="str">
        <f t="shared" si="21"/>
        <v>478102-Đoạn 5,5 m</v>
      </c>
      <c r="H1358" s="99"/>
      <c r="I1358" s="99">
        <v>44561</v>
      </c>
      <c r="J1358" s="11"/>
      <c r="K1358" s="11"/>
    </row>
    <row r="1359" spans="1:11" x14ac:dyDescent="0.2">
      <c r="A1359" s="79" t="s">
        <v>453</v>
      </c>
      <c r="B1359" s="11">
        <v>501</v>
      </c>
      <c r="C1359" s="11">
        <v>50107</v>
      </c>
      <c r="D1359" s="79" t="s">
        <v>2370</v>
      </c>
      <c r="E1359" s="79" t="s">
        <v>4047</v>
      </c>
      <c r="F1359" s="79" t="s">
        <v>3642</v>
      </c>
      <c r="G1359" s="11" t="str">
        <f t="shared" si="21"/>
        <v>478103-Đoạn 7,5 m</v>
      </c>
      <c r="H1359" s="99"/>
      <c r="I1359" s="99">
        <v>44561</v>
      </c>
      <c r="J1359" s="11"/>
      <c r="K1359" s="11"/>
    </row>
    <row r="1360" spans="1:11" x14ac:dyDescent="0.2">
      <c r="A1360" s="79" t="s">
        <v>453</v>
      </c>
      <c r="B1360" s="11">
        <v>501</v>
      </c>
      <c r="C1360" s="11">
        <v>50107</v>
      </c>
      <c r="D1360" s="79" t="s">
        <v>2370</v>
      </c>
      <c r="E1360" s="79" t="s">
        <v>4048</v>
      </c>
      <c r="F1360" s="79" t="s">
        <v>3852</v>
      </c>
      <c r="G1360" s="11" t="str">
        <f t="shared" si="21"/>
        <v>478104-Đoạn 10,5 m</v>
      </c>
      <c r="H1360" s="99"/>
      <c r="I1360" s="99">
        <v>44561</v>
      </c>
      <c r="J1360" s="11"/>
      <c r="K1360" s="11"/>
    </row>
    <row r="1361" spans="1:11" x14ac:dyDescent="0.2">
      <c r="A1361" s="79" t="s">
        <v>453</v>
      </c>
      <c r="B1361" s="11">
        <v>501</v>
      </c>
      <c r="C1361" s="11">
        <v>50107</v>
      </c>
      <c r="D1361" s="79" t="s">
        <v>2370</v>
      </c>
      <c r="E1361" s="79" t="s">
        <v>4049</v>
      </c>
      <c r="F1361" s="79" t="s">
        <v>3932</v>
      </c>
      <c r="G1361" s="11" t="str">
        <f t="shared" si="21"/>
        <v>478105-Đoạn 15 m</v>
      </c>
      <c r="H1361" s="99"/>
      <c r="I1361" s="99">
        <v>44561</v>
      </c>
      <c r="J1361" s="11"/>
      <c r="K1361" s="11"/>
    </row>
    <row r="1362" spans="1:11" x14ac:dyDescent="0.2">
      <c r="A1362" s="79" t="s">
        <v>453</v>
      </c>
      <c r="B1362" s="11">
        <v>501</v>
      </c>
      <c r="C1362" s="11">
        <v>50107</v>
      </c>
      <c r="D1362" s="79" t="s">
        <v>2370</v>
      </c>
      <c r="E1362" s="79" t="s">
        <v>4050</v>
      </c>
      <c r="F1362" s="79" t="s">
        <v>3980</v>
      </c>
      <c r="G1362" s="11" t="str">
        <f t="shared" si="21"/>
        <v>478106-Đoạn 21 m</v>
      </c>
      <c r="H1362" s="99"/>
      <c r="I1362" s="99">
        <v>44561</v>
      </c>
      <c r="J1362" s="11"/>
      <c r="K1362" s="11"/>
    </row>
    <row r="1363" spans="1:11" x14ac:dyDescent="0.2">
      <c r="A1363" s="79" t="s">
        <v>453</v>
      </c>
      <c r="B1363" s="11">
        <v>501</v>
      </c>
      <c r="C1363" s="11">
        <v>50107</v>
      </c>
      <c r="D1363" s="79" t="s">
        <v>2371</v>
      </c>
      <c r="E1363" s="79" t="s">
        <v>4051</v>
      </c>
      <c r="F1363" s="79" t="s">
        <v>2643</v>
      </c>
      <c r="G1363" s="11" t="str">
        <f t="shared" si="21"/>
        <v>479100-Từ đầu đến cuối</v>
      </c>
      <c r="H1363" s="99">
        <v>43507</v>
      </c>
      <c r="I1363" s="99">
        <v>44561</v>
      </c>
      <c r="J1363" s="11"/>
      <c r="K1363" s="11"/>
    </row>
  </sheetData>
  <sheetProtection algorithmName="SHA-512" hashValue="7zydwJpoflcPm/JbUMx+n0SUME632y9DqZTSB1PxE2bBL71WTSr8GKRUmce1um9kQXa/Pf4SUYgjSZf5lj9ChQ==" saltValue="G+ymE96NAZNlu0CZ5uHEqg==" spinCount="100000" sheet="1" objects="1" scenarios="1" formatCells="0" formatColumns="0" formatRows="0" insertColumns="0" insertRows="0" insertHyperlinks="0" deleteColumns="0" deleteRows="0"/>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R4151"/>
  <sheetViews>
    <sheetView workbookViewId="0"/>
  </sheetViews>
  <sheetFormatPr baseColWidth="10" defaultColWidth="9" defaultRowHeight="15" x14ac:dyDescent="0.2"/>
  <cols>
    <col min="1" max="1" width="12.5" style="113" customWidth="1"/>
    <col min="2" max="2" width="9" style="1"/>
    <col min="3" max="3" width="12.6640625" style="1" customWidth="1"/>
    <col min="4" max="4" width="14.5" style="1" customWidth="1"/>
    <col min="5" max="6" width="9" style="1"/>
    <col min="7" max="7" width="9" style="1" customWidth="1"/>
    <col min="8" max="8" width="9" style="1"/>
    <col min="9" max="9" width="10.83203125" style="1" customWidth="1"/>
    <col min="10" max="10" width="12.5" style="1" customWidth="1"/>
    <col min="11" max="11" width="10.5" style="1" customWidth="1"/>
    <col min="12" max="12" width="17.33203125" style="9" customWidth="1"/>
    <col min="13" max="17" width="9" style="1"/>
    <col min="18" max="18" width="42.33203125" style="1" hidden="1" customWidth="1"/>
  </cols>
  <sheetData>
    <row r="1" spans="1:18" ht="42" x14ac:dyDescent="0.2">
      <c r="A1" s="128" t="s">
        <v>0</v>
      </c>
      <c r="B1" s="30" t="s">
        <v>32</v>
      </c>
      <c r="C1" s="30" t="s">
        <v>2</v>
      </c>
      <c r="D1" s="30" t="s">
        <v>23</v>
      </c>
      <c r="E1" s="30" t="s">
        <v>1</v>
      </c>
      <c r="F1" s="30" t="s">
        <v>15</v>
      </c>
      <c r="G1" s="30" t="s">
        <v>19</v>
      </c>
      <c r="H1" s="30" t="s">
        <v>27</v>
      </c>
      <c r="I1" s="30" t="s">
        <v>30</v>
      </c>
      <c r="J1" s="30" t="s">
        <v>33</v>
      </c>
      <c r="K1" s="30" t="s">
        <v>11</v>
      </c>
      <c r="L1" s="30" t="s">
        <v>34</v>
      </c>
      <c r="M1" s="30" t="s">
        <v>35</v>
      </c>
      <c r="N1" s="30" t="s">
        <v>6</v>
      </c>
      <c r="O1" s="30" t="s">
        <v>7</v>
      </c>
      <c r="P1" s="30" t="s">
        <v>8</v>
      </c>
      <c r="Q1" s="30" t="s">
        <v>9</v>
      </c>
    </row>
    <row r="2" spans="1:18" x14ac:dyDescent="0.2">
      <c r="A2" s="80" t="s">
        <v>453</v>
      </c>
      <c r="B2" s="80" t="s">
        <v>4052</v>
      </c>
      <c r="C2" s="6">
        <v>501</v>
      </c>
      <c r="D2" s="6">
        <v>50107</v>
      </c>
      <c r="E2" s="80" t="s">
        <v>456</v>
      </c>
      <c r="F2" s="80" t="s">
        <v>454</v>
      </c>
      <c r="G2" s="80" t="s">
        <v>486</v>
      </c>
      <c r="H2" s="80" t="s">
        <v>941</v>
      </c>
      <c r="I2" s="80" t="s">
        <v>2678</v>
      </c>
      <c r="J2" s="80" t="s">
        <v>4053</v>
      </c>
      <c r="K2" s="80" t="s">
        <v>454</v>
      </c>
      <c r="L2" s="8">
        <v>13470000</v>
      </c>
      <c r="M2" s="6">
        <v>2022</v>
      </c>
      <c r="N2" s="103"/>
      <c r="O2" s="103"/>
      <c r="P2" s="6"/>
      <c r="Q2" s="6"/>
      <c r="R2" t="str">
        <f t="shared" ref="R2:R65" si="0">CONCATENATE(D2,E2,H2,I2,K2,G2,F2)</f>
        <v>5010700210141014100001VT100001</v>
      </c>
    </row>
    <row r="3" spans="1:18" x14ac:dyDescent="0.2">
      <c r="A3" s="80" t="s">
        <v>453</v>
      </c>
      <c r="B3" s="80" t="s">
        <v>4052</v>
      </c>
      <c r="C3" s="6">
        <v>501</v>
      </c>
      <c r="D3" s="6">
        <v>50107</v>
      </c>
      <c r="E3" s="80" t="s">
        <v>456</v>
      </c>
      <c r="F3" s="80" t="s">
        <v>454</v>
      </c>
      <c r="G3" s="80" t="s">
        <v>486</v>
      </c>
      <c r="H3" s="80" t="s">
        <v>981</v>
      </c>
      <c r="I3" s="80" t="s">
        <v>2711</v>
      </c>
      <c r="J3" s="80" t="s">
        <v>4053</v>
      </c>
      <c r="K3" s="80" t="s">
        <v>454</v>
      </c>
      <c r="L3" s="8">
        <v>29630000</v>
      </c>
      <c r="M3" s="6">
        <v>2022</v>
      </c>
      <c r="N3" s="103"/>
      <c r="O3" s="103"/>
      <c r="P3" s="6"/>
      <c r="Q3" s="6"/>
      <c r="R3" t="str">
        <f t="shared" si="0"/>
        <v>5010700210411041100001VT100001</v>
      </c>
    </row>
    <row r="4" spans="1:18" x14ac:dyDescent="0.2">
      <c r="A4" s="80" t="s">
        <v>453</v>
      </c>
      <c r="B4" s="80" t="s">
        <v>4052</v>
      </c>
      <c r="C4" s="6">
        <v>501</v>
      </c>
      <c r="D4" s="6">
        <v>50107</v>
      </c>
      <c r="E4" s="80" t="s">
        <v>456</v>
      </c>
      <c r="F4" s="80" t="s">
        <v>454</v>
      </c>
      <c r="G4" s="80" t="s">
        <v>486</v>
      </c>
      <c r="H4" s="80" t="s">
        <v>1899</v>
      </c>
      <c r="I4" s="80" t="s">
        <v>3453</v>
      </c>
      <c r="J4" s="80" t="s">
        <v>4053</v>
      </c>
      <c r="K4" s="80" t="s">
        <v>454</v>
      </c>
      <c r="L4" s="8">
        <v>26610000</v>
      </c>
      <c r="M4" s="6">
        <v>2022</v>
      </c>
      <c r="N4" s="103"/>
      <c r="O4" s="103"/>
      <c r="P4" s="6"/>
      <c r="Q4" s="6"/>
      <c r="R4" t="str">
        <f t="shared" si="0"/>
        <v>5010700215141514100001VT100001</v>
      </c>
    </row>
    <row r="5" spans="1:18" x14ac:dyDescent="0.2">
      <c r="A5" s="80" t="s">
        <v>453</v>
      </c>
      <c r="B5" s="80" t="s">
        <v>4052</v>
      </c>
      <c r="C5" s="6">
        <v>501</v>
      </c>
      <c r="D5" s="6">
        <v>50107</v>
      </c>
      <c r="E5" s="80" t="s">
        <v>456</v>
      </c>
      <c r="F5" s="80" t="s">
        <v>454</v>
      </c>
      <c r="G5" s="80" t="s">
        <v>486</v>
      </c>
      <c r="H5" s="80" t="s">
        <v>2343</v>
      </c>
      <c r="I5" s="80" t="s">
        <v>3953</v>
      </c>
      <c r="J5" s="80" t="s">
        <v>4054</v>
      </c>
      <c r="K5" s="80" t="s">
        <v>454</v>
      </c>
      <c r="L5" s="8">
        <v>3456000</v>
      </c>
      <c r="M5" s="6">
        <v>2017</v>
      </c>
      <c r="N5" s="103"/>
      <c r="O5" s="103"/>
      <c r="P5" s="6"/>
      <c r="Q5" s="6"/>
      <c r="R5" t="str">
        <f t="shared" si="0"/>
        <v>50107002456456100001VT100001</v>
      </c>
    </row>
    <row r="6" spans="1:18" x14ac:dyDescent="0.2">
      <c r="A6" s="80" t="s">
        <v>453</v>
      </c>
      <c r="B6" s="80" t="s">
        <v>4052</v>
      </c>
      <c r="C6" s="6">
        <v>501</v>
      </c>
      <c r="D6" s="6">
        <v>50107</v>
      </c>
      <c r="E6" s="80" t="s">
        <v>456</v>
      </c>
      <c r="F6" s="80" t="s">
        <v>454</v>
      </c>
      <c r="G6" s="80" t="s">
        <v>488</v>
      </c>
      <c r="H6" s="80" t="s">
        <v>971</v>
      </c>
      <c r="I6" s="80" t="s">
        <v>2702</v>
      </c>
      <c r="J6" s="80" t="s">
        <v>4053</v>
      </c>
      <c r="K6" s="80" t="s">
        <v>454</v>
      </c>
      <c r="L6" s="8">
        <v>15420000</v>
      </c>
      <c r="M6" s="6">
        <v>2022</v>
      </c>
      <c r="N6" s="103"/>
      <c r="O6" s="103"/>
      <c r="P6" s="6"/>
      <c r="Q6" s="6"/>
      <c r="R6" t="str">
        <f t="shared" si="0"/>
        <v>5010700210341034100001VT200001</v>
      </c>
    </row>
    <row r="7" spans="1:18" x14ac:dyDescent="0.2">
      <c r="A7" s="80" t="s">
        <v>453</v>
      </c>
      <c r="B7" s="80" t="s">
        <v>4052</v>
      </c>
      <c r="C7" s="6">
        <v>501</v>
      </c>
      <c r="D7" s="6">
        <v>50107</v>
      </c>
      <c r="E7" s="80" t="s">
        <v>456</v>
      </c>
      <c r="F7" s="80" t="s">
        <v>454</v>
      </c>
      <c r="G7" s="80" t="s">
        <v>490</v>
      </c>
      <c r="H7" s="80" t="s">
        <v>971</v>
      </c>
      <c r="I7" s="80" t="s">
        <v>2702</v>
      </c>
      <c r="J7" s="80" t="s">
        <v>4053</v>
      </c>
      <c r="K7" s="80" t="s">
        <v>454</v>
      </c>
      <c r="L7" s="8">
        <v>13240000</v>
      </c>
      <c r="M7" s="6">
        <v>2022</v>
      </c>
      <c r="N7" s="103"/>
      <c r="O7" s="103"/>
      <c r="P7" s="6"/>
      <c r="Q7" s="6"/>
      <c r="R7" t="str">
        <f t="shared" si="0"/>
        <v>5010700210341034100001VT300001</v>
      </c>
    </row>
    <row r="8" spans="1:18" x14ac:dyDescent="0.2">
      <c r="A8" s="80" t="s">
        <v>453</v>
      </c>
      <c r="B8" s="80" t="s">
        <v>4052</v>
      </c>
      <c r="C8" s="6">
        <v>501</v>
      </c>
      <c r="D8" s="6">
        <v>50107</v>
      </c>
      <c r="E8" s="80" t="s">
        <v>456</v>
      </c>
      <c r="F8" s="80" t="s">
        <v>454</v>
      </c>
      <c r="G8" s="80" t="s">
        <v>490</v>
      </c>
      <c r="H8" s="80" t="s">
        <v>981</v>
      </c>
      <c r="I8" s="80" t="s">
        <v>2712</v>
      </c>
      <c r="J8" s="80" t="s">
        <v>4053</v>
      </c>
      <c r="K8" s="80" t="s">
        <v>454</v>
      </c>
      <c r="L8" s="8">
        <v>11550000</v>
      </c>
      <c r="M8" s="6">
        <v>2022</v>
      </c>
      <c r="N8" s="103"/>
      <c r="O8" s="103"/>
      <c r="P8" s="6"/>
      <c r="Q8" s="6"/>
      <c r="R8" t="str">
        <f t="shared" si="0"/>
        <v>5010700210411041101001VT300001</v>
      </c>
    </row>
    <row r="9" spans="1:18" x14ac:dyDescent="0.2">
      <c r="A9" s="80" t="s">
        <v>453</v>
      </c>
      <c r="B9" s="80" t="s">
        <v>4052</v>
      </c>
      <c r="C9" s="6">
        <v>501</v>
      </c>
      <c r="D9" s="6">
        <v>50107</v>
      </c>
      <c r="E9" s="80" t="s">
        <v>458</v>
      </c>
      <c r="F9" s="80" t="s">
        <v>456</v>
      </c>
      <c r="G9" s="80" t="s">
        <v>486</v>
      </c>
      <c r="H9" s="80" t="s">
        <v>941</v>
      </c>
      <c r="I9" s="80" t="s">
        <v>2678</v>
      </c>
      <c r="J9" s="80" t="s">
        <v>4053</v>
      </c>
      <c r="K9" s="80" t="s">
        <v>454</v>
      </c>
      <c r="L9" s="8">
        <v>6740000</v>
      </c>
      <c r="M9" s="6">
        <v>2022</v>
      </c>
      <c r="N9" s="103"/>
      <c r="O9" s="103"/>
      <c r="P9" s="6"/>
      <c r="Q9" s="6"/>
      <c r="R9" t="str">
        <f t="shared" si="0"/>
        <v>5010700310141014100001VT100002</v>
      </c>
    </row>
    <row r="10" spans="1:18" x14ac:dyDescent="0.2">
      <c r="A10" s="80" t="s">
        <v>453</v>
      </c>
      <c r="B10" s="80" t="s">
        <v>4052</v>
      </c>
      <c r="C10" s="6">
        <v>501</v>
      </c>
      <c r="D10" s="6">
        <v>50107</v>
      </c>
      <c r="E10" s="80" t="s">
        <v>458</v>
      </c>
      <c r="F10" s="80" t="s">
        <v>458</v>
      </c>
      <c r="G10" s="80" t="s">
        <v>486</v>
      </c>
      <c r="H10" s="80" t="s">
        <v>941</v>
      </c>
      <c r="I10" s="80" t="s">
        <v>2678</v>
      </c>
      <c r="J10" s="80" t="s">
        <v>4053</v>
      </c>
      <c r="K10" s="80" t="s">
        <v>454</v>
      </c>
      <c r="L10" s="8">
        <v>9430000</v>
      </c>
      <c r="M10" s="6">
        <v>2022</v>
      </c>
      <c r="N10" s="103"/>
      <c r="O10" s="103"/>
      <c r="P10" s="6"/>
      <c r="Q10" s="6"/>
      <c r="R10" t="str">
        <f t="shared" si="0"/>
        <v>5010700310141014100001VT100003</v>
      </c>
    </row>
    <row r="11" spans="1:18" x14ac:dyDescent="0.2">
      <c r="A11" s="80" t="s">
        <v>453</v>
      </c>
      <c r="B11" s="80" t="s">
        <v>4052</v>
      </c>
      <c r="C11" s="6">
        <v>501</v>
      </c>
      <c r="D11" s="6">
        <v>50107</v>
      </c>
      <c r="E11" s="80" t="s">
        <v>458</v>
      </c>
      <c r="F11" s="80" t="s">
        <v>458</v>
      </c>
      <c r="G11" s="80" t="s">
        <v>486</v>
      </c>
      <c r="H11" s="80" t="s">
        <v>981</v>
      </c>
      <c r="I11" s="80" t="s">
        <v>2711</v>
      </c>
      <c r="J11" s="80" t="s">
        <v>4053</v>
      </c>
      <c r="K11" s="80" t="s">
        <v>454</v>
      </c>
      <c r="L11" s="8">
        <v>20740000</v>
      </c>
      <c r="M11" s="6">
        <v>2022</v>
      </c>
      <c r="N11" s="103"/>
      <c r="O11" s="103"/>
      <c r="P11" s="6"/>
      <c r="Q11" s="6"/>
      <c r="R11" t="str">
        <f t="shared" si="0"/>
        <v>5010700310411041100001VT100003</v>
      </c>
    </row>
    <row r="12" spans="1:18" x14ac:dyDescent="0.2">
      <c r="A12" s="80" t="s">
        <v>453</v>
      </c>
      <c r="B12" s="80" t="s">
        <v>4052</v>
      </c>
      <c r="C12" s="6">
        <v>501</v>
      </c>
      <c r="D12" s="6">
        <v>50107</v>
      </c>
      <c r="E12" s="80" t="s">
        <v>458</v>
      </c>
      <c r="F12" s="80" t="s">
        <v>458</v>
      </c>
      <c r="G12" s="80" t="s">
        <v>486</v>
      </c>
      <c r="H12" s="80" t="s">
        <v>1864</v>
      </c>
      <c r="I12" s="80" t="s">
        <v>3395</v>
      </c>
      <c r="J12" s="80" t="s">
        <v>4053</v>
      </c>
      <c r="K12" s="80" t="s">
        <v>454</v>
      </c>
      <c r="L12" s="8">
        <v>4240000</v>
      </c>
      <c r="M12" s="6">
        <v>2022</v>
      </c>
      <c r="N12" s="103"/>
      <c r="O12" s="103"/>
      <c r="P12" s="6"/>
      <c r="Q12" s="6"/>
      <c r="R12" t="str">
        <f t="shared" si="0"/>
        <v>5010700314981498100001VT100003</v>
      </c>
    </row>
    <row r="13" spans="1:18" x14ac:dyDescent="0.2">
      <c r="A13" s="80" t="s">
        <v>453</v>
      </c>
      <c r="B13" s="80" t="s">
        <v>4052</v>
      </c>
      <c r="C13" s="6">
        <v>501</v>
      </c>
      <c r="D13" s="6">
        <v>50107</v>
      </c>
      <c r="E13" s="80" t="s">
        <v>458</v>
      </c>
      <c r="F13" s="80" t="s">
        <v>458</v>
      </c>
      <c r="G13" s="80" t="s">
        <v>486</v>
      </c>
      <c r="H13" s="80" t="s">
        <v>1899</v>
      </c>
      <c r="I13" s="80" t="s">
        <v>3453</v>
      </c>
      <c r="J13" s="80" t="s">
        <v>4053</v>
      </c>
      <c r="K13" s="80" t="s">
        <v>454</v>
      </c>
      <c r="L13" s="8">
        <v>18630000</v>
      </c>
      <c r="M13" s="6">
        <v>2022</v>
      </c>
      <c r="N13" s="103"/>
      <c r="O13" s="103"/>
      <c r="P13" s="6"/>
      <c r="Q13" s="6"/>
      <c r="R13" t="str">
        <f t="shared" si="0"/>
        <v>5010700315141514100001VT100003</v>
      </c>
    </row>
    <row r="14" spans="1:18" x14ac:dyDescent="0.2">
      <c r="A14" s="80" t="s">
        <v>453</v>
      </c>
      <c r="B14" s="80" t="s">
        <v>4055</v>
      </c>
      <c r="C14" s="6">
        <v>501</v>
      </c>
      <c r="D14" s="6">
        <v>50107</v>
      </c>
      <c r="E14" s="80" t="s">
        <v>456</v>
      </c>
      <c r="F14" s="80" t="s">
        <v>454</v>
      </c>
      <c r="G14" s="80" t="s">
        <v>486</v>
      </c>
      <c r="H14" s="80" t="s">
        <v>943</v>
      </c>
      <c r="I14" s="80" t="s">
        <v>2679</v>
      </c>
      <c r="J14" s="80" t="s">
        <v>4053</v>
      </c>
      <c r="K14" s="80" t="s">
        <v>454</v>
      </c>
      <c r="L14" s="8">
        <v>14180000</v>
      </c>
      <c r="M14" s="6">
        <v>2022</v>
      </c>
      <c r="N14" s="103"/>
      <c r="O14" s="103"/>
      <c r="P14" s="6"/>
      <c r="Q14" s="6"/>
      <c r="R14" t="str">
        <f t="shared" si="0"/>
        <v>5010700210151015100001VT100001</v>
      </c>
    </row>
    <row r="15" spans="1:18" x14ac:dyDescent="0.2">
      <c r="A15" s="80" t="s">
        <v>453</v>
      </c>
      <c r="B15" s="80" t="s">
        <v>4055</v>
      </c>
      <c r="C15" s="6">
        <v>501</v>
      </c>
      <c r="D15" s="6">
        <v>50107</v>
      </c>
      <c r="E15" s="80" t="s">
        <v>456</v>
      </c>
      <c r="F15" s="80" t="s">
        <v>454</v>
      </c>
      <c r="G15" s="80" t="s">
        <v>486</v>
      </c>
      <c r="H15" s="80" t="s">
        <v>981</v>
      </c>
      <c r="I15" s="80" t="s">
        <v>2712</v>
      </c>
      <c r="J15" s="80" t="s">
        <v>4053</v>
      </c>
      <c r="K15" s="80" t="s">
        <v>454</v>
      </c>
      <c r="L15" s="8">
        <v>26450000</v>
      </c>
      <c r="M15" s="6">
        <v>2022</v>
      </c>
      <c r="N15" s="103"/>
      <c r="O15" s="103"/>
      <c r="P15" s="6"/>
      <c r="Q15" s="6"/>
      <c r="R15" t="str">
        <f t="shared" si="0"/>
        <v>5010700210411041101001VT100001</v>
      </c>
    </row>
    <row r="16" spans="1:18" x14ac:dyDescent="0.2">
      <c r="A16" s="80" t="s">
        <v>453</v>
      </c>
      <c r="B16" s="80" t="s">
        <v>4055</v>
      </c>
      <c r="C16" s="6">
        <v>501</v>
      </c>
      <c r="D16" s="6">
        <v>50107</v>
      </c>
      <c r="E16" s="80" t="s">
        <v>456</v>
      </c>
      <c r="F16" s="80" t="s">
        <v>454</v>
      </c>
      <c r="G16" s="80" t="s">
        <v>486</v>
      </c>
      <c r="H16" s="80" t="s">
        <v>1920</v>
      </c>
      <c r="I16" s="80" t="s">
        <v>3479</v>
      </c>
      <c r="J16" s="80" t="s">
        <v>4053</v>
      </c>
      <c r="K16" s="80" t="s">
        <v>454</v>
      </c>
      <c r="L16" s="8">
        <v>30870000</v>
      </c>
      <c r="M16" s="6">
        <v>2022</v>
      </c>
      <c r="N16" s="103"/>
      <c r="O16" s="103"/>
      <c r="P16" s="6"/>
      <c r="Q16" s="6"/>
      <c r="R16" t="str">
        <f t="shared" si="0"/>
        <v>5010700215241524104001VT100001</v>
      </c>
    </row>
    <row r="17" spans="1:18" x14ac:dyDescent="0.2">
      <c r="A17" s="80" t="s">
        <v>453</v>
      </c>
      <c r="B17" s="80" t="s">
        <v>4055</v>
      </c>
      <c r="C17" s="6">
        <v>501</v>
      </c>
      <c r="D17" s="6">
        <v>50107</v>
      </c>
      <c r="E17" s="80" t="s">
        <v>456</v>
      </c>
      <c r="F17" s="80" t="s">
        <v>454</v>
      </c>
      <c r="G17" s="80" t="s">
        <v>486</v>
      </c>
      <c r="H17" s="80" t="s">
        <v>2355</v>
      </c>
      <c r="I17" s="80" t="s">
        <v>3969</v>
      </c>
      <c r="J17" s="80" t="s">
        <v>4054</v>
      </c>
      <c r="K17" s="80" t="s">
        <v>454</v>
      </c>
      <c r="L17" s="8">
        <v>4400000</v>
      </c>
      <c r="M17" s="6">
        <v>2017</v>
      </c>
      <c r="N17" s="103"/>
      <c r="O17" s="103"/>
      <c r="P17" s="6"/>
      <c r="Q17" s="6"/>
      <c r="R17" t="str">
        <f t="shared" si="0"/>
        <v>50107002465465100001VT100001</v>
      </c>
    </row>
    <row r="18" spans="1:18" x14ac:dyDescent="0.2">
      <c r="A18" s="80" t="s">
        <v>453</v>
      </c>
      <c r="B18" s="80" t="s">
        <v>4055</v>
      </c>
      <c r="C18" s="6">
        <v>501</v>
      </c>
      <c r="D18" s="6">
        <v>50107</v>
      </c>
      <c r="E18" s="80" t="s">
        <v>456</v>
      </c>
      <c r="F18" s="80" t="s">
        <v>454</v>
      </c>
      <c r="G18" s="80" t="s">
        <v>488</v>
      </c>
      <c r="H18" s="80" t="s">
        <v>975</v>
      </c>
      <c r="I18" s="80" t="s">
        <v>2706</v>
      </c>
      <c r="J18" s="80" t="s">
        <v>4053</v>
      </c>
      <c r="K18" s="80" t="s">
        <v>454</v>
      </c>
      <c r="L18" s="8">
        <v>15420000</v>
      </c>
      <c r="M18" s="6">
        <v>2022</v>
      </c>
      <c r="N18" s="103"/>
      <c r="O18" s="103"/>
      <c r="P18" s="6"/>
      <c r="Q18" s="6"/>
      <c r="R18" t="str">
        <f t="shared" si="0"/>
        <v>5010700210381038100001VT200001</v>
      </c>
    </row>
    <row r="19" spans="1:18" x14ac:dyDescent="0.2">
      <c r="A19" s="80" t="s">
        <v>453</v>
      </c>
      <c r="B19" s="80" t="s">
        <v>4055</v>
      </c>
      <c r="C19" s="6">
        <v>501</v>
      </c>
      <c r="D19" s="6">
        <v>50107</v>
      </c>
      <c r="E19" s="80" t="s">
        <v>456</v>
      </c>
      <c r="F19" s="80" t="s">
        <v>454</v>
      </c>
      <c r="G19" s="80" t="s">
        <v>488</v>
      </c>
      <c r="H19" s="80" t="s">
        <v>981</v>
      </c>
      <c r="I19" s="80" t="s">
        <v>2712</v>
      </c>
      <c r="J19" s="80" t="s">
        <v>4053</v>
      </c>
      <c r="K19" s="80" t="s">
        <v>454</v>
      </c>
      <c r="L19" s="8">
        <v>13310000</v>
      </c>
      <c r="M19" s="6">
        <v>2022</v>
      </c>
      <c r="N19" s="103"/>
      <c r="O19" s="103"/>
      <c r="P19" s="6"/>
      <c r="Q19" s="6"/>
      <c r="R19" t="str">
        <f t="shared" si="0"/>
        <v>5010700210411041101001VT200001</v>
      </c>
    </row>
    <row r="20" spans="1:18" x14ac:dyDescent="0.2">
      <c r="A20" s="80" t="s">
        <v>453</v>
      </c>
      <c r="B20" s="80" t="s">
        <v>4055</v>
      </c>
      <c r="C20" s="6">
        <v>501</v>
      </c>
      <c r="D20" s="6">
        <v>50107</v>
      </c>
      <c r="E20" s="80" t="s">
        <v>456</v>
      </c>
      <c r="F20" s="80" t="s">
        <v>454</v>
      </c>
      <c r="G20" s="80" t="s">
        <v>490</v>
      </c>
      <c r="H20" s="80" t="s">
        <v>975</v>
      </c>
      <c r="I20" s="80" t="s">
        <v>2706</v>
      </c>
      <c r="J20" s="80" t="s">
        <v>4053</v>
      </c>
      <c r="K20" s="80" t="s">
        <v>454</v>
      </c>
      <c r="L20" s="8">
        <v>13240000</v>
      </c>
      <c r="M20" s="6">
        <v>2022</v>
      </c>
      <c r="N20" s="103"/>
      <c r="O20" s="103"/>
      <c r="P20" s="6"/>
      <c r="Q20" s="6"/>
      <c r="R20" t="str">
        <f t="shared" si="0"/>
        <v>5010700210381038100001VT300001</v>
      </c>
    </row>
    <row r="21" spans="1:18" x14ac:dyDescent="0.2">
      <c r="A21" s="80" t="s">
        <v>453</v>
      </c>
      <c r="B21" s="80" t="s">
        <v>4055</v>
      </c>
      <c r="C21" s="6">
        <v>501</v>
      </c>
      <c r="D21" s="6">
        <v>50107</v>
      </c>
      <c r="E21" s="80" t="s">
        <v>456</v>
      </c>
      <c r="F21" s="80" t="s">
        <v>454</v>
      </c>
      <c r="G21" s="80" t="s">
        <v>490</v>
      </c>
      <c r="H21" s="80" t="s">
        <v>987</v>
      </c>
      <c r="I21" s="80" t="s">
        <v>2716</v>
      </c>
      <c r="J21" s="80" t="s">
        <v>4053</v>
      </c>
      <c r="K21" s="80" t="s">
        <v>454</v>
      </c>
      <c r="L21" s="8">
        <v>13940000</v>
      </c>
      <c r="M21" s="6">
        <v>2022</v>
      </c>
      <c r="N21" s="103"/>
      <c r="O21" s="103"/>
      <c r="P21" s="6"/>
      <c r="Q21" s="6"/>
      <c r="R21" t="str">
        <f t="shared" si="0"/>
        <v>5010700210441044100001VT300001</v>
      </c>
    </row>
    <row r="22" spans="1:18" x14ac:dyDescent="0.2">
      <c r="A22" s="80" t="s">
        <v>453</v>
      </c>
      <c r="B22" s="80" t="s">
        <v>4055</v>
      </c>
      <c r="C22" s="6">
        <v>501</v>
      </c>
      <c r="D22" s="6">
        <v>50107</v>
      </c>
      <c r="E22" s="80" t="s">
        <v>458</v>
      </c>
      <c r="F22" s="80" t="s">
        <v>456</v>
      </c>
      <c r="G22" s="80" t="s">
        <v>486</v>
      </c>
      <c r="H22" s="80" t="s">
        <v>943</v>
      </c>
      <c r="I22" s="80" t="s">
        <v>2679</v>
      </c>
      <c r="J22" s="80" t="s">
        <v>4053</v>
      </c>
      <c r="K22" s="80" t="s">
        <v>454</v>
      </c>
      <c r="L22" s="8">
        <v>7090000</v>
      </c>
      <c r="M22" s="6">
        <v>2022</v>
      </c>
      <c r="N22" s="103"/>
      <c r="O22" s="103"/>
      <c r="P22" s="6"/>
      <c r="Q22" s="6"/>
      <c r="R22" t="str">
        <f t="shared" si="0"/>
        <v>5010700310151015100001VT100002</v>
      </c>
    </row>
    <row r="23" spans="1:18" x14ac:dyDescent="0.2">
      <c r="A23" s="80" t="s">
        <v>453</v>
      </c>
      <c r="B23" s="80" t="s">
        <v>4055</v>
      </c>
      <c r="C23" s="6">
        <v>501</v>
      </c>
      <c r="D23" s="6">
        <v>50107</v>
      </c>
      <c r="E23" s="80" t="s">
        <v>458</v>
      </c>
      <c r="F23" s="80" t="s">
        <v>458</v>
      </c>
      <c r="G23" s="80" t="s">
        <v>486</v>
      </c>
      <c r="H23" s="80" t="s">
        <v>943</v>
      </c>
      <c r="I23" s="80" t="s">
        <v>2679</v>
      </c>
      <c r="J23" s="80" t="s">
        <v>4053</v>
      </c>
      <c r="K23" s="80" t="s">
        <v>454</v>
      </c>
      <c r="L23" s="8">
        <v>9930000</v>
      </c>
      <c r="M23" s="6">
        <v>2022</v>
      </c>
      <c r="N23" s="103"/>
      <c r="O23" s="103"/>
      <c r="P23" s="6"/>
      <c r="Q23" s="6"/>
      <c r="R23" t="str">
        <f t="shared" si="0"/>
        <v>5010700310151015100001VT100003</v>
      </c>
    </row>
    <row r="24" spans="1:18" x14ac:dyDescent="0.2">
      <c r="A24" s="80" t="s">
        <v>453</v>
      </c>
      <c r="B24" s="80" t="s">
        <v>4055</v>
      </c>
      <c r="C24" s="6">
        <v>501</v>
      </c>
      <c r="D24" s="6">
        <v>50107</v>
      </c>
      <c r="E24" s="80" t="s">
        <v>458</v>
      </c>
      <c r="F24" s="80" t="s">
        <v>458</v>
      </c>
      <c r="G24" s="80" t="s">
        <v>486</v>
      </c>
      <c r="H24" s="80" t="s">
        <v>981</v>
      </c>
      <c r="I24" s="80" t="s">
        <v>2712</v>
      </c>
      <c r="J24" s="80" t="s">
        <v>4053</v>
      </c>
      <c r="K24" s="80" t="s">
        <v>454</v>
      </c>
      <c r="L24" s="8">
        <v>18520000</v>
      </c>
      <c r="M24" s="6">
        <v>2022</v>
      </c>
      <c r="N24" s="103"/>
      <c r="O24" s="103"/>
      <c r="P24" s="6"/>
      <c r="Q24" s="6"/>
      <c r="R24" t="str">
        <f t="shared" si="0"/>
        <v>5010700310411041101001VT100003</v>
      </c>
    </row>
    <row r="25" spans="1:18" x14ac:dyDescent="0.2">
      <c r="A25" s="80" t="s">
        <v>453</v>
      </c>
      <c r="B25" s="80" t="s">
        <v>4055</v>
      </c>
      <c r="C25" s="6">
        <v>501</v>
      </c>
      <c r="D25" s="6">
        <v>50107</v>
      </c>
      <c r="E25" s="80" t="s">
        <v>458</v>
      </c>
      <c r="F25" s="80" t="s">
        <v>458</v>
      </c>
      <c r="G25" s="80" t="s">
        <v>486</v>
      </c>
      <c r="H25" s="80" t="s">
        <v>1864</v>
      </c>
      <c r="I25" s="80" t="s">
        <v>3397</v>
      </c>
      <c r="J25" s="80" t="s">
        <v>4053</v>
      </c>
      <c r="K25" s="80" t="s">
        <v>454</v>
      </c>
      <c r="L25" s="8">
        <v>4880000</v>
      </c>
      <c r="M25" s="6">
        <v>2022</v>
      </c>
      <c r="N25" s="103"/>
      <c r="O25" s="103"/>
      <c r="P25" s="6"/>
      <c r="Q25" s="6"/>
      <c r="R25" t="str">
        <f t="shared" si="0"/>
        <v>5010700314981498101001VT100003</v>
      </c>
    </row>
    <row r="26" spans="1:18" x14ac:dyDescent="0.2">
      <c r="A26" s="80" t="s">
        <v>453</v>
      </c>
      <c r="B26" s="80" t="s">
        <v>4055</v>
      </c>
      <c r="C26" s="6">
        <v>501</v>
      </c>
      <c r="D26" s="6">
        <v>50107</v>
      </c>
      <c r="E26" s="80" t="s">
        <v>458</v>
      </c>
      <c r="F26" s="80" t="s">
        <v>458</v>
      </c>
      <c r="G26" s="80" t="s">
        <v>486</v>
      </c>
      <c r="H26" s="80" t="s">
        <v>1920</v>
      </c>
      <c r="I26" s="80" t="s">
        <v>3479</v>
      </c>
      <c r="J26" s="80" t="s">
        <v>4053</v>
      </c>
      <c r="K26" s="80" t="s">
        <v>454</v>
      </c>
      <c r="L26" s="8">
        <v>21610000</v>
      </c>
      <c r="M26" s="6">
        <v>2022</v>
      </c>
      <c r="N26" s="103"/>
      <c r="O26" s="103"/>
      <c r="P26" s="6"/>
      <c r="Q26" s="6"/>
      <c r="R26" t="str">
        <f t="shared" si="0"/>
        <v>5010700315241524104001VT100003</v>
      </c>
    </row>
    <row r="27" spans="1:18" x14ac:dyDescent="0.2">
      <c r="A27" s="80" t="s">
        <v>453</v>
      </c>
      <c r="B27" s="80" t="s">
        <v>4056</v>
      </c>
      <c r="C27" s="6">
        <v>501</v>
      </c>
      <c r="D27" s="6">
        <v>50107</v>
      </c>
      <c r="E27" s="80" t="s">
        <v>456</v>
      </c>
      <c r="F27" s="80" t="s">
        <v>454</v>
      </c>
      <c r="G27" s="80" t="s">
        <v>486</v>
      </c>
      <c r="H27" s="80" t="s">
        <v>945</v>
      </c>
      <c r="I27" s="80" t="s">
        <v>2680</v>
      </c>
      <c r="J27" s="80" t="s">
        <v>4053</v>
      </c>
      <c r="K27" s="80" t="s">
        <v>454</v>
      </c>
      <c r="L27" s="8">
        <v>14180000</v>
      </c>
      <c r="M27" s="6">
        <v>2022</v>
      </c>
      <c r="N27" s="103"/>
      <c r="O27" s="103"/>
      <c r="P27" s="6"/>
      <c r="Q27" s="6"/>
      <c r="R27" t="str">
        <f t="shared" si="0"/>
        <v>5010700210161016100001VT100001</v>
      </c>
    </row>
    <row r="28" spans="1:18" x14ac:dyDescent="0.2">
      <c r="A28" s="80" t="s">
        <v>453</v>
      </c>
      <c r="B28" s="80" t="s">
        <v>4056</v>
      </c>
      <c r="C28" s="6">
        <v>501</v>
      </c>
      <c r="D28" s="6">
        <v>50107</v>
      </c>
      <c r="E28" s="80" t="s">
        <v>456</v>
      </c>
      <c r="F28" s="80" t="s">
        <v>454</v>
      </c>
      <c r="G28" s="80" t="s">
        <v>486</v>
      </c>
      <c r="H28" s="80" t="s">
        <v>987</v>
      </c>
      <c r="I28" s="80" t="s">
        <v>2716</v>
      </c>
      <c r="J28" s="80" t="s">
        <v>4053</v>
      </c>
      <c r="K28" s="80" t="s">
        <v>454</v>
      </c>
      <c r="L28" s="8">
        <v>28220000</v>
      </c>
      <c r="M28" s="6">
        <v>2022</v>
      </c>
      <c r="N28" s="103"/>
      <c r="O28" s="103"/>
      <c r="P28" s="6"/>
      <c r="Q28" s="6"/>
      <c r="R28" t="str">
        <f t="shared" si="0"/>
        <v>5010700210441044100001VT100001</v>
      </c>
    </row>
    <row r="29" spans="1:18" x14ac:dyDescent="0.2">
      <c r="A29" s="80" t="s">
        <v>453</v>
      </c>
      <c r="B29" s="80" t="s">
        <v>4056</v>
      </c>
      <c r="C29" s="6">
        <v>501</v>
      </c>
      <c r="D29" s="6">
        <v>50107</v>
      </c>
      <c r="E29" s="80" t="s">
        <v>456</v>
      </c>
      <c r="F29" s="80" t="s">
        <v>454</v>
      </c>
      <c r="G29" s="80" t="s">
        <v>486</v>
      </c>
      <c r="H29" s="80" t="s">
        <v>1922</v>
      </c>
      <c r="I29" s="80" t="s">
        <v>3483</v>
      </c>
      <c r="J29" s="80" t="s">
        <v>4053</v>
      </c>
      <c r="K29" s="80" t="s">
        <v>454</v>
      </c>
      <c r="L29" s="8">
        <v>53570000</v>
      </c>
      <c r="M29" s="6">
        <v>2022</v>
      </c>
      <c r="N29" s="103"/>
      <c r="O29" s="103"/>
      <c r="P29" s="6"/>
      <c r="Q29" s="6"/>
      <c r="R29" t="str">
        <f t="shared" si="0"/>
        <v>5010700215251525100001VT100001</v>
      </c>
    </row>
    <row r="30" spans="1:18" x14ac:dyDescent="0.2">
      <c r="A30" s="80" t="s">
        <v>453</v>
      </c>
      <c r="B30" s="80" t="s">
        <v>4056</v>
      </c>
      <c r="C30" s="6">
        <v>501</v>
      </c>
      <c r="D30" s="6">
        <v>50107</v>
      </c>
      <c r="E30" s="80" t="s">
        <v>456</v>
      </c>
      <c r="F30" s="80" t="s">
        <v>454</v>
      </c>
      <c r="G30" s="80" t="s">
        <v>486</v>
      </c>
      <c r="H30" s="80" t="s">
        <v>2356</v>
      </c>
      <c r="I30" s="80" t="s">
        <v>3970</v>
      </c>
      <c r="J30" s="80" t="s">
        <v>4054</v>
      </c>
      <c r="K30" s="80" t="s">
        <v>454</v>
      </c>
      <c r="L30" s="8">
        <v>2560000</v>
      </c>
      <c r="M30" s="6">
        <v>2017</v>
      </c>
      <c r="N30" s="103"/>
      <c r="O30" s="103"/>
      <c r="P30" s="6"/>
      <c r="Q30" s="6"/>
      <c r="R30" t="str">
        <f t="shared" si="0"/>
        <v>50107002466466100001VT100001</v>
      </c>
    </row>
    <row r="31" spans="1:18" x14ac:dyDescent="0.2">
      <c r="A31" s="80" t="s">
        <v>453</v>
      </c>
      <c r="B31" s="80" t="s">
        <v>4056</v>
      </c>
      <c r="C31" s="6">
        <v>501</v>
      </c>
      <c r="D31" s="6">
        <v>50107</v>
      </c>
      <c r="E31" s="80" t="s">
        <v>456</v>
      </c>
      <c r="F31" s="80" t="s">
        <v>454</v>
      </c>
      <c r="G31" s="80" t="s">
        <v>488</v>
      </c>
      <c r="H31" s="80" t="s">
        <v>987</v>
      </c>
      <c r="I31" s="80" t="s">
        <v>2716</v>
      </c>
      <c r="J31" s="80" t="s">
        <v>4053</v>
      </c>
      <c r="K31" s="80" t="s">
        <v>454</v>
      </c>
      <c r="L31" s="8">
        <v>16310000</v>
      </c>
      <c r="M31" s="6">
        <v>2022</v>
      </c>
      <c r="N31" s="103"/>
      <c r="O31" s="103"/>
      <c r="P31" s="6"/>
      <c r="Q31" s="6"/>
      <c r="R31" t="str">
        <f t="shared" si="0"/>
        <v>5010700210441044100001VT200001</v>
      </c>
    </row>
    <row r="32" spans="1:18" x14ac:dyDescent="0.2">
      <c r="A32" s="80" t="s">
        <v>453</v>
      </c>
      <c r="B32" s="80" t="s">
        <v>4056</v>
      </c>
      <c r="C32" s="6">
        <v>501</v>
      </c>
      <c r="D32" s="6">
        <v>50107</v>
      </c>
      <c r="E32" s="80" t="s">
        <v>456</v>
      </c>
      <c r="F32" s="80" t="s">
        <v>454</v>
      </c>
      <c r="G32" s="80" t="s">
        <v>488</v>
      </c>
      <c r="H32" s="80" t="s">
        <v>1025</v>
      </c>
      <c r="I32" s="80" t="s">
        <v>2743</v>
      </c>
      <c r="J32" s="80" t="s">
        <v>4053</v>
      </c>
      <c r="K32" s="80" t="s">
        <v>454</v>
      </c>
      <c r="L32" s="8">
        <v>3980000</v>
      </c>
      <c r="M32" s="6">
        <v>2022</v>
      </c>
      <c r="N32" s="103"/>
      <c r="O32" s="103"/>
      <c r="P32" s="6"/>
      <c r="Q32" s="6"/>
      <c r="R32" t="str">
        <f t="shared" si="0"/>
        <v>5010700210611061100001VT200001</v>
      </c>
    </row>
    <row r="33" spans="1:18" x14ac:dyDescent="0.2">
      <c r="A33" s="80" t="s">
        <v>453</v>
      </c>
      <c r="B33" s="80" t="s">
        <v>4056</v>
      </c>
      <c r="C33" s="6">
        <v>501</v>
      </c>
      <c r="D33" s="6">
        <v>50107</v>
      </c>
      <c r="E33" s="80" t="s">
        <v>456</v>
      </c>
      <c r="F33" s="80" t="s">
        <v>454</v>
      </c>
      <c r="G33" s="80" t="s">
        <v>490</v>
      </c>
      <c r="H33" s="80" t="s">
        <v>987</v>
      </c>
      <c r="I33" s="80" t="s">
        <v>2718</v>
      </c>
      <c r="J33" s="80" t="s">
        <v>4053</v>
      </c>
      <c r="K33" s="80" t="s">
        <v>454</v>
      </c>
      <c r="L33" s="8">
        <v>13940000</v>
      </c>
      <c r="M33" s="6">
        <v>2022</v>
      </c>
      <c r="N33" s="103"/>
      <c r="O33" s="103"/>
      <c r="P33" s="6"/>
      <c r="Q33" s="6"/>
      <c r="R33" t="str">
        <f t="shared" si="0"/>
        <v>5010700210441044101001VT300001</v>
      </c>
    </row>
    <row r="34" spans="1:18" x14ac:dyDescent="0.2">
      <c r="A34" s="80" t="s">
        <v>453</v>
      </c>
      <c r="B34" s="80" t="s">
        <v>4056</v>
      </c>
      <c r="C34" s="6">
        <v>501</v>
      </c>
      <c r="D34" s="6">
        <v>50107</v>
      </c>
      <c r="E34" s="80" t="s">
        <v>456</v>
      </c>
      <c r="F34" s="80" t="s">
        <v>454</v>
      </c>
      <c r="G34" s="80" t="s">
        <v>490</v>
      </c>
      <c r="H34" s="80" t="s">
        <v>1025</v>
      </c>
      <c r="I34" s="80" t="s">
        <v>2743</v>
      </c>
      <c r="J34" s="80" t="s">
        <v>4053</v>
      </c>
      <c r="K34" s="80" t="s">
        <v>454</v>
      </c>
      <c r="L34" s="8">
        <v>3410000</v>
      </c>
      <c r="M34" s="6">
        <v>2022</v>
      </c>
      <c r="N34" s="103"/>
      <c r="O34" s="103"/>
      <c r="P34" s="6"/>
      <c r="Q34" s="6"/>
      <c r="R34" t="str">
        <f t="shared" si="0"/>
        <v>5010700210611061100001VT300001</v>
      </c>
    </row>
    <row r="35" spans="1:18" x14ac:dyDescent="0.2">
      <c r="A35" s="80" t="s">
        <v>453</v>
      </c>
      <c r="B35" s="80" t="s">
        <v>4056</v>
      </c>
      <c r="C35" s="6">
        <v>501</v>
      </c>
      <c r="D35" s="6">
        <v>50107</v>
      </c>
      <c r="E35" s="80" t="s">
        <v>458</v>
      </c>
      <c r="F35" s="80" t="s">
        <v>456</v>
      </c>
      <c r="G35" s="80" t="s">
        <v>486</v>
      </c>
      <c r="H35" s="80" t="s">
        <v>945</v>
      </c>
      <c r="I35" s="80" t="s">
        <v>2680</v>
      </c>
      <c r="J35" s="80" t="s">
        <v>4053</v>
      </c>
      <c r="K35" s="80" t="s">
        <v>454</v>
      </c>
      <c r="L35" s="8">
        <v>7090000</v>
      </c>
      <c r="M35" s="6">
        <v>2022</v>
      </c>
      <c r="N35" s="103"/>
      <c r="O35" s="103"/>
      <c r="P35" s="6"/>
      <c r="Q35" s="6"/>
      <c r="R35" t="str">
        <f t="shared" si="0"/>
        <v>5010700310161016100001VT100002</v>
      </c>
    </row>
    <row r="36" spans="1:18" x14ac:dyDescent="0.2">
      <c r="A36" s="80" t="s">
        <v>453</v>
      </c>
      <c r="B36" s="80" t="s">
        <v>4056</v>
      </c>
      <c r="C36" s="6">
        <v>501</v>
      </c>
      <c r="D36" s="6">
        <v>50107</v>
      </c>
      <c r="E36" s="80" t="s">
        <v>458</v>
      </c>
      <c r="F36" s="80" t="s">
        <v>458</v>
      </c>
      <c r="G36" s="80" t="s">
        <v>486</v>
      </c>
      <c r="H36" s="80" t="s">
        <v>945</v>
      </c>
      <c r="I36" s="80" t="s">
        <v>2680</v>
      </c>
      <c r="J36" s="80" t="s">
        <v>4053</v>
      </c>
      <c r="K36" s="80" t="s">
        <v>454</v>
      </c>
      <c r="L36" s="8">
        <v>9930000</v>
      </c>
      <c r="M36" s="6">
        <v>2022</v>
      </c>
      <c r="N36" s="103"/>
      <c r="O36" s="103"/>
      <c r="P36" s="6"/>
      <c r="Q36" s="6"/>
      <c r="R36" t="str">
        <f t="shared" si="0"/>
        <v>5010700310161016100001VT100003</v>
      </c>
    </row>
    <row r="37" spans="1:18" x14ac:dyDescent="0.2">
      <c r="A37" s="80" t="s">
        <v>453</v>
      </c>
      <c r="B37" s="80" t="s">
        <v>4056</v>
      </c>
      <c r="C37" s="6">
        <v>501</v>
      </c>
      <c r="D37" s="6">
        <v>50107</v>
      </c>
      <c r="E37" s="80" t="s">
        <v>458</v>
      </c>
      <c r="F37" s="80" t="s">
        <v>458</v>
      </c>
      <c r="G37" s="80" t="s">
        <v>486</v>
      </c>
      <c r="H37" s="80" t="s">
        <v>987</v>
      </c>
      <c r="I37" s="80" t="s">
        <v>2716</v>
      </c>
      <c r="J37" s="80" t="s">
        <v>4053</v>
      </c>
      <c r="K37" s="80" t="s">
        <v>454</v>
      </c>
      <c r="L37" s="8">
        <v>19750000</v>
      </c>
      <c r="M37" s="6">
        <v>2022</v>
      </c>
      <c r="N37" s="103"/>
      <c r="O37" s="103"/>
      <c r="P37" s="6"/>
      <c r="Q37" s="6"/>
      <c r="R37" t="str">
        <f t="shared" si="0"/>
        <v>5010700310441044100001VT100003</v>
      </c>
    </row>
    <row r="38" spans="1:18" x14ac:dyDescent="0.2">
      <c r="A38" s="80" t="s">
        <v>453</v>
      </c>
      <c r="B38" s="80" t="s">
        <v>4056</v>
      </c>
      <c r="C38" s="6">
        <v>501</v>
      </c>
      <c r="D38" s="6">
        <v>50107</v>
      </c>
      <c r="E38" s="80" t="s">
        <v>458</v>
      </c>
      <c r="F38" s="80" t="s">
        <v>458</v>
      </c>
      <c r="G38" s="80" t="s">
        <v>486</v>
      </c>
      <c r="H38" s="80" t="s">
        <v>1864</v>
      </c>
      <c r="I38" s="80" t="s">
        <v>3399</v>
      </c>
      <c r="J38" s="80" t="s">
        <v>4053</v>
      </c>
      <c r="K38" s="80" t="s">
        <v>454</v>
      </c>
      <c r="L38" s="8">
        <v>6030000</v>
      </c>
      <c r="M38" s="6">
        <v>2022</v>
      </c>
      <c r="N38" s="103"/>
      <c r="O38" s="103"/>
      <c r="P38" s="6"/>
      <c r="Q38" s="6"/>
      <c r="R38" t="str">
        <f t="shared" si="0"/>
        <v>5010700314981498102001VT100003</v>
      </c>
    </row>
    <row r="39" spans="1:18" x14ac:dyDescent="0.2">
      <c r="A39" s="80" t="s">
        <v>453</v>
      </c>
      <c r="B39" s="80" t="s">
        <v>4056</v>
      </c>
      <c r="C39" s="6">
        <v>501</v>
      </c>
      <c r="D39" s="6">
        <v>50107</v>
      </c>
      <c r="E39" s="80" t="s">
        <v>458</v>
      </c>
      <c r="F39" s="80" t="s">
        <v>458</v>
      </c>
      <c r="G39" s="80" t="s">
        <v>486</v>
      </c>
      <c r="H39" s="80" t="s">
        <v>1922</v>
      </c>
      <c r="I39" s="80" t="s">
        <v>3483</v>
      </c>
      <c r="J39" s="80" t="s">
        <v>4053</v>
      </c>
      <c r="K39" s="80" t="s">
        <v>454</v>
      </c>
      <c r="L39" s="8">
        <v>37500000</v>
      </c>
      <c r="M39" s="6">
        <v>2022</v>
      </c>
      <c r="N39" s="103"/>
      <c r="O39" s="103"/>
      <c r="P39" s="6"/>
      <c r="Q39" s="6"/>
      <c r="R39" t="str">
        <f t="shared" si="0"/>
        <v>5010700315251525100001VT100003</v>
      </c>
    </row>
    <row r="40" spans="1:18" x14ac:dyDescent="0.2">
      <c r="A40" s="80" t="s">
        <v>453</v>
      </c>
      <c r="B40" s="80" t="s">
        <v>4057</v>
      </c>
      <c r="C40" s="6">
        <v>501</v>
      </c>
      <c r="D40" s="6">
        <v>50107</v>
      </c>
      <c r="E40" s="80" t="s">
        <v>456</v>
      </c>
      <c r="F40" s="80" t="s">
        <v>454</v>
      </c>
      <c r="G40" s="80" t="s">
        <v>486</v>
      </c>
      <c r="H40" s="80" t="s">
        <v>947</v>
      </c>
      <c r="I40" s="80" t="s">
        <v>2681</v>
      </c>
      <c r="J40" s="80" t="s">
        <v>4053</v>
      </c>
      <c r="K40" s="80" t="s">
        <v>454</v>
      </c>
      <c r="L40" s="8">
        <v>13470000</v>
      </c>
      <c r="M40" s="6">
        <v>2022</v>
      </c>
      <c r="N40" s="103"/>
      <c r="O40" s="103"/>
      <c r="P40" s="6"/>
      <c r="Q40" s="6"/>
      <c r="R40" t="str">
        <f t="shared" si="0"/>
        <v>5010700210171017100001VT100001</v>
      </c>
    </row>
    <row r="41" spans="1:18" x14ac:dyDescent="0.2">
      <c r="A41" s="80" t="s">
        <v>453</v>
      </c>
      <c r="B41" s="80" t="s">
        <v>4057</v>
      </c>
      <c r="C41" s="6">
        <v>501</v>
      </c>
      <c r="D41" s="6">
        <v>50107</v>
      </c>
      <c r="E41" s="80" t="s">
        <v>456</v>
      </c>
      <c r="F41" s="80" t="s">
        <v>454</v>
      </c>
      <c r="G41" s="80" t="s">
        <v>486</v>
      </c>
      <c r="H41" s="80" t="s">
        <v>987</v>
      </c>
      <c r="I41" s="80" t="s">
        <v>2718</v>
      </c>
      <c r="J41" s="80" t="s">
        <v>4053</v>
      </c>
      <c r="K41" s="80" t="s">
        <v>454</v>
      </c>
      <c r="L41" s="8">
        <v>29630000</v>
      </c>
      <c r="M41" s="6">
        <v>2022</v>
      </c>
      <c r="N41" s="103"/>
      <c r="O41" s="103"/>
      <c r="P41" s="6"/>
      <c r="Q41" s="6"/>
      <c r="R41" t="str">
        <f t="shared" si="0"/>
        <v>5010700210441044101001VT100001</v>
      </c>
    </row>
    <row r="42" spans="1:18" x14ac:dyDescent="0.2">
      <c r="A42" s="80" t="s">
        <v>453</v>
      </c>
      <c r="B42" s="80" t="s">
        <v>4057</v>
      </c>
      <c r="C42" s="6">
        <v>501</v>
      </c>
      <c r="D42" s="6">
        <v>50107</v>
      </c>
      <c r="E42" s="80" t="s">
        <v>456</v>
      </c>
      <c r="F42" s="80" t="s">
        <v>454</v>
      </c>
      <c r="G42" s="80" t="s">
        <v>488</v>
      </c>
      <c r="H42" s="80" t="s">
        <v>902</v>
      </c>
      <c r="I42" s="80" t="s">
        <v>2638</v>
      </c>
      <c r="J42" s="80" t="s">
        <v>4054</v>
      </c>
      <c r="K42" s="80" t="s">
        <v>454</v>
      </c>
      <c r="L42" s="8">
        <v>1275000</v>
      </c>
      <c r="M42" s="6">
        <v>2017</v>
      </c>
      <c r="N42" s="103"/>
      <c r="O42" s="103"/>
      <c r="P42" s="6"/>
      <c r="Q42" s="6"/>
      <c r="R42" t="str">
        <f t="shared" si="0"/>
        <v>5010700209609601001VT200001</v>
      </c>
    </row>
    <row r="43" spans="1:18" x14ac:dyDescent="0.2">
      <c r="A43" s="80" t="s">
        <v>453</v>
      </c>
      <c r="B43" s="80" t="s">
        <v>4057</v>
      </c>
      <c r="C43" s="6">
        <v>501</v>
      </c>
      <c r="D43" s="6">
        <v>50107</v>
      </c>
      <c r="E43" s="80" t="s">
        <v>456</v>
      </c>
      <c r="F43" s="80" t="s">
        <v>454</v>
      </c>
      <c r="G43" s="80" t="s">
        <v>488</v>
      </c>
      <c r="H43" s="80" t="s">
        <v>987</v>
      </c>
      <c r="I43" s="80" t="s">
        <v>2718</v>
      </c>
      <c r="J43" s="80" t="s">
        <v>4053</v>
      </c>
      <c r="K43" s="80" t="s">
        <v>454</v>
      </c>
      <c r="L43" s="8">
        <v>16310000</v>
      </c>
      <c r="M43" s="6">
        <v>2022</v>
      </c>
      <c r="N43" s="103"/>
      <c r="O43" s="103"/>
      <c r="P43" s="6"/>
      <c r="Q43" s="6"/>
      <c r="R43" t="str">
        <f t="shared" si="0"/>
        <v>5010700210441044101001VT200001</v>
      </c>
    </row>
    <row r="44" spans="1:18" x14ac:dyDescent="0.2">
      <c r="A44" s="80" t="s">
        <v>453</v>
      </c>
      <c r="B44" s="80" t="s">
        <v>4057</v>
      </c>
      <c r="C44" s="6">
        <v>501</v>
      </c>
      <c r="D44" s="6">
        <v>50107</v>
      </c>
      <c r="E44" s="80" t="s">
        <v>456</v>
      </c>
      <c r="F44" s="80" t="s">
        <v>454</v>
      </c>
      <c r="G44" s="80" t="s">
        <v>488</v>
      </c>
      <c r="H44" s="80" t="s">
        <v>1027</v>
      </c>
      <c r="I44" s="80" t="s">
        <v>2744</v>
      </c>
      <c r="J44" s="80" t="s">
        <v>4053</v>
      </c>
      <c r="K44" s="80" t="s">
        <v>454</v>
      </c>
      <c r="L44" s="8">
        <v>5960000</v>
      </c>
      <c r="M44" s="6">
        <v>2022</v>
      </c>
      <c r="N44" s="103"/>
      <c r="O44" s="103"/>
      <c r="P44" s="6"/>
      <c r="Q44" s="6"/>
      <c r="R44" t="str">
        <f t="shared" si="0"/>
        <v>5010700210621062100001VT200001</v>
      </c>
    </row>
    <row r="45" spans="1:18" x14ac:dyDescent="0.2">
      <c r="A45" s="80" t="s">
        <v>453</v>
      </c>
      <c r="B45" s="80" t="s">
        <v>4057</v>
      </c>
      <c r="C45" s="6">
        <v>501</v>
      </c>
      <c r="D45" s="6">
        <v>50107</v>
      </c>
      <c r="E45" s="80" t="s">
        <v>456</v>
      </c>
      <c r="F45" s="80" t="s">
        <v>454</v>
      </c>
      <c r="G45" s="80" t="s">
        <v>490</v>
      </c>
      <c r="H45" s="80" t="s">
        <v>995</v>
      </c>
      <c r="I45" s="80" t="s">
        <v>2725</v>
      </c>
      <c r="J45" s="80" t="s">
        <v>4053</v>
      </c>
      <c r="K45" s="80" t="s">
        <v>454</v>
      </c>
      <c r="L45" s="8">
        <v>13940000</v>
      </c>
      <c r="M45" s="6">
        <v>2022</v>
      </c>
      <c r="N45" s="103"/>
      <c r="O45" s="103"/>
      <c r="P45" s="6"/>
      <c r="Q45" s="6"/>
      <c r="R45" t="str">
        <f t="shared" si="0"/>
        <v>5010700210481048101001VT300001</v>
      </c>
    </row>
    <row r="46" spans="1:18" x14ac:dyDescent="0.2">
      <c r="A46" s="80" t="s">
        <v>453</v>
      </c>
      <c r="B46" s="80" t="s">
        <v>4057</v>
      </c>
      <c r="C46" s="6">
        <v>501</v>
      </c>
      <c r="D46" s="6">
        <v>50107</v>
      </c>
      <c r="E46" s="80" t="s">
        <v>456</v>
      </c>
      <c r="F46" s="80" t="s">
        <v>454</v>
      </c>
      <c r="G46" s="80" t="s">
        <v>490</v>
      </c>
      <c r="H46" s="80" t="s">
        <v>1027</v>
      </c>
      <c r="I46" s="80" t="s">
        <v>2744</v>
      </c>
      <c r="J46" s="80" t="s">
        <v>4053</v>
      </c>
      <c r="K46" s="80" t="s">
        <v>454</v>
      </c>
      <c r="L46" s="8">
        <v>5120000</v>
      </c>
      <c r="M46" s="6">
        <v>2022</v>
      </c>
      <c r="N46" s="103"/>
      <c r="O46" s="103"/>
      <c r="P46" s="6"/>
      <c r="Q46" s="6"/>
      <c r="R46" t="str">
        <f t="shared" si="0"/>
        <v>5010700210621062100001VT300001</v>
      </c>
    </row>
    <row r="47" spans="1:18" x14ac:dyDescent="0.2">
      <c r="A47" s="80" t="s">
        <v>453</v>
      </c>
      <c r="B47" s="80" t="s">
        <v>4057</v>
      </c>
      <c r="C47" s="6">
        <v>501</v>
      </c>
      <c r="D47" s="6">
        <v>50107</v>
      </c>
      <c r="E47" s="80" t="s">
        <v>458</v>
      </c>
      <c r="F47" s="80" t="s">
        <v>456</v>
      </c>
      <c r="G47" s="80" t="s">
        <v>486</v>
      </c>
      <c r="H47" s="80" t="s">
        <v>947</v>
      </c>
      <c r="I47" s="80" t="s">
        <v>2681</v>
      </c>
      <c r="J47" s="80" t="s">
        <v>4053</v>
      </c>
      <c r="K47" s="80" t="s">
        <v>454</v>
      </c>
      <c r="L47" s="8">
        <v>6740000</v>
      </c>
      <c r="M47" s="6">
        <v>2022</v>
      </c>
      <c r="N47" s="103"/>
      <c r="O47" s="103"/>
      <c r="P47" s="6"/>
      <c r="Q47" s="6"/>
      <c r="R47" t="str">
        <f t="shared" si="0"/>
        <v>5010700310171017100001VT100002</v>
      </c>
    </row>
    <row r="48" spans="1:18" x14ac:dyDescent="0.2">
      <c r="A48" s="80" t="s">
        <v>453</v>
      </c>
      <c r="B48" s="80" t="s">
        <v>4057</v>
      </c>
      <c r="C48" s="6">
        <v>501</v>
      </c>
      <c r="D48" s="6">
        <v>50107</v>
      </c>
      <c r="E48" s="80" t="s">
        <v>458</v>
      </c>
      <c r="F48" s="80" t="s">
        <v>456</v>
      </c>
      <c r="G48" s="80" t="s">
        <v>486</v>
      </c>
      <c r="H48" s="80" t="s">
        <v>1899</v>
      </c>
      <c r="I48" s="80" t="s">
        <v>3453</v>
      </c>
      <c r="J48" s="80" t="s">
        <v>4053</v>
      </c>
      <c r="K48" s="80" t="s">
        <v>454</v>
      </c>
      <c r="L48" s="8">
        <v>13310000</v>
      </c>
      <c r="M48" s="6">
        <v>2022</v>
      </c>
      <c r="N48" s="103"/>
      <c r="O48" s="103"/>
      <c r="P48" s="6"/>
      <c r="Q48" s="6"/>
      <c r="R48" t="str">
        <f t="shared" si="0"/>
        <v>5010700315141514100001VT100002</v>
      </c>
    </row>
    <row r="49" spans="1:18" x14ac:dyDescent="0.2">
      <c r="A49" s="80" t="s">
        <v>453</v>
      </c>
      <c r="B49" s="80" t="s">
        <v>4057</v>
      </c>
      <c r="C49" s="6">
        <v>501</v>
      </c>
      <c r="D49" s="6">
        <v>50107</v>
      </c>
      <c r="E49" s="80" t="s">
        <v>458</v>
      </c>
      <c r="F49" s="80" t="s">
        <v>458</v>
      </c>
      <c r="G49" s="80" t="s">
        <v>486</v>
      </c>
      <c r="H49" s="80" t="s">
        <v>947</v>
      </c>
      <c r="I49" s="80" t="s">
        <v>2681</v>
      </c>
      <c r="J49" s="80" t="s">
        <v>4053</v>
      </c>
      <c r="K49" s="80" t="s">
        <v>454</v>
      </c>
      <c r="L49" s="8">
        <v>9430000</v>
      </c>
      <c r="M49" s="6">
        <v>2022</v>
      </c>
      <c r="N49" s="103"/>
      <c r="O49" s="103"/>
      <c r="P49" s="6"/>
      <c r="Q49" s="6"/>
      <c r="R49" t="str">
        <f t="shared" si="0"/>
        <v>5010700310171017100001VT100003</v>
      </c>
    </row>
    <row r="50" spans="1:18" x14ac:dyDescent="0.2">
      <c r="A50" s="80" t="s">
        <v>453</v>
      </c>
      <c r="B50" s="80" t="s">
        <v>4057</v>
      </c>
      <c r="C50" s="6">
        <v>501</v>
      </c>
      <c r="D50" s="6">
        <v>50107</v>
      </c>
      <c r="E50" s="80" t="s">
        <v>458</v>
      </c>
      <c r="F50" s="80" t="s">
        <v>458</v>
      </c>
      <c r="G50" s="80" t="s">
        <v>486</v>
      </c>
      <c r="H50" s="80" t="s">
        <v>987</v>
      </c>
      <c r="I50" s="80" t="s">
        <v>2718</v>
      </c>
      <c r="J50" s="80" t="s">
        <v>4053</v>
      </c>
      <c r="K50" s="80" t="s">
        <v>454</v>
      </c>
      <c r="L50" s="8">
        <v>20740000</v>
      </c>
      <c r="M50" s="6">
        <v>2022</v>
      </c>
      <c r="N50" s="103"/>
      <c r="O50" s="103"/>
      <c r="P50" s="6"/>
      <c r="Q50" s="6"/>
      <c r="R50" t="str">
        <f t="shared" si="0"/>
        <v>5010700310441044101001VT100003</v>
      </c>
    </row>
    <row r="51" spans="1:18" x14ac:dyDescent="0.2">
      <c r="A51" s="80" t="s">
        <v>453</v>
      </c>
      <c r="B51" s="80" t="s">
        <v>4057</v>
      </c>
      <c r="C51" s="6">
        <v>501</v>
      </c>
      <c r="D51" s="6">
        <v>50107</v>
      </c>
      <c r="E51" s="80" t="s">
        <v>458</v>
      </c>
      <c r="F51" s="80" t="s">
        <v>458</v>
      </c>
      <c r="G51" s="80" t="s">
        <v>486</v>
      </c>
      <c r="H51" s="80" t="s">
        <v>1866</v>
      </c>
      <c r="I51" s="80" t="s">
        <v>3401</v>
      </c>
      <c r="J51" s="80" t="s">
        <v>4053</v>
      </c>
      <c r="K51" s="80" t="s">
        <v>454</v>
      </c>
      <c r="L51" s="8">
        <v>3660000</v>
      </c>
      <c r="M51" s="6">
        <v>2022</v>
      </c>
      <c r="N51" s="103"/>
      <c r="O51" s="103"/>
      <c r="P51" s="6"/>
      <c r="Q51" s="6"/>
      <c r="R51" t="str">
        <f t="shared" si="0"/>
        <v>5010700314991499100001VT100003</v>
      </c>
    </row>
    <row r="52" spans="1:18" x14ac:dyDescent="0.2">
      <c r="A52" s="80" t="s">
        <v>453</v>
      </c>
      <c r="B52" s="80" t="s">
        <v>4058</v>
      </c>
      <c r="C52" s="6">
        <v>501</v>
      </c>
      <c r="D52" s="6">
        <v>50107</v>
      </c>
      <c r="E52" s="80" t="s">
        <v>456</v>
      </c>
      <c r="F52" s="80" t="s">
        <v>454</v>
      </c>
      <c r="G52" s="80" t="s">
        <v>486</v>
      </c>
      <c r="H52" s="80" t="s">
        <v>949</v>
      </c>
      <c r="I52" s="80" t="s">
        <v>2682</v>
      </c>
      <c r="J52" s="80" t="s">
        <v>4053</v>
      </c>
      <c r="K52" s="80" t="s">
        <v>454</v>
      </c>
      <c r="L52" s="8">
        <v>12830000</v>
      </c>
      <c r="M52" s="6">
        <v>2022</v>
      </c>
      <c r="N52" s="103"/>
      <c r="O52" s="103"/>
      <c r="P52" s="6"/>
      <c r="Q52" s="6"/>
      <c r="R52" t="str">
        <f t="shared" si="0"/>
        <v>5010700210181018100001VT100001</v>
      </c>
    </row>
    <row r="53" spans="1:18" x14ac:dyDescent="0.2">
      <c r="A53" s="80" t="s">
        <v>453</v>
      </c>
      <c r="B53" s="80" t="s">
        <v>4058</v>
      </c>
      <c r="C53" s="6">
        <v>501</v>
      </c>
      <c r="D53" s="6">
        <v>50107</v>
      </c>
      <c r="E53" s="80" t="s">
        <v>456</v>
      </c>
      <c r="F53" s="80" t="s">
        <v>454</v>
      </c>
      <c r="G53" s="80" t="s">
        <v>486</v>
      </c>
      <c r="H53" s="80" t="s">
        <v>995</v>
      </c>
      <c r="I53" s="80" t="s">
        <v>2723</v>
      </c>
      <c r="J53" s="80" t="s">
        <v>4053</v>
      </c>
      <c r="K53" s="80" t="s">
        <v>454</v>
      </c>
      <c r="L53" s="8">
        <v>62550000</v>
      </c>
      <c r="M53" s="6">
        <v>2022</v>
      </c>
      <c r="N53" s="103"/>
      <c r="O53" s="103"/>
      <c r="P53" s="6"/>
      <c r="Q53" s="6"/>
      <c r="R53" t="str">
        <f t="shared" si="0"/>
        <v>5010700210481048100001VT100001</v>
      </c>
    </row>
    <row r="54" spans="1:18" x14ac:dyDescent="0.2">
      <c r="A54" s="80" t="s">
        <v>453</v>
      </c>
      <c r="B54" s="80" t="s">
        <v>4058</v>
      </c>
      <c r="C54" s="6">
        <v>501</v>
      </c>
      <c r="D54" s="6">
        <v>50107</v>
      </c>
      <c r="E54" s="80" t="s">
        <v>456</v>
      </c>
      <c r="F54" s="80" t="s">
        <v>454</v>
      </c>
      <c r="G54" s="80" t="s">
        <v>488</v>
      </c>
      <c r="H54" s="80" t="s">
        <v>1060</v>
      </c>
      <c r="I54" s="80" t="s">
        <v>2766</v>
      </c>
      <c r="J54" s="80" t="s">
        <v>4053</v>
      </c>
      <c r="K54" s="80" t="s">
        <v>454</v>
      </c>
      <c r="L54" s="8">
        <v>3360000</v>
      </c>
      <c r="M54" s="6">
        <v>2022</v>
      </c>
      <c r="N54" s="103"/>
      <c r="O54" s="103"/>
      <c r="P54" s="6"/>
      <c r="Q54" s="6"/>
      <c r="R54" t="str">
        <f t="shared" si="0"/>
        <v>5010700210791079100001VT200001</v>
      </c>
    </row>
    <row r="55" spans="1:18" x14ac:dyDescent="0.2">
      <c r="A55" s="80" t="s">
        <v>453</v>
      </c>
      <c r="B55" s="80" t="s">
        <v>4058</v>
      </c>
      <c r="C55" s="6">
        <v>501</v>
      </c>
      <c r="D55" s="6">
        <v>50107</v>
      </c>
      <c r="E55" s="80" t="s">
        <v>456</v>
      </c>
      <c r="F55" s="80" t="s">
        <v>454</v>
      </c>
      <c r="G55" s="80" t="s">
        <v>490</v>
      </c>
      <c r="H55" s="80" t="s">
        <v>902</v>
      </c>
      <c r="I55" s="80" t="s">
        <v>2638</v>
      </c>
      <c r="J55" s="80" t="s">
        <v>4054</v>
      </c>
      <c r="K55" s="80" t="s">
        <v>454</v>
      </c>
      <c r="L55" s="8">
        <v>1050000</v>
      </c>
      <c r="M55" s="6">
        <v>2017</v>
      </c>
      <c r="N55" s="103"/>
      <c r="O55" s="103"/>
      <c r="P55" s="6"/>
      <c r="Q55" s="6"/>
      <c r="R55" t="str">
        <f t="shared" si="0"/>
        <v>5010700209609601001VT300001</v>
      </c>
    </row>
    <row r="56" spans="1:18" x14ac:dyDescent="0.2">
      <c r="A56" s="80" t="s">
        <v>453</v>
      </c>
      <c r="B56" s="80" t="s">
        <v>4058</v>
      </c>
      <c r="C56" s="6">
        <v>501</v>
      </c>
      <c r="D56" s="6">
        <v>50107</v>
      </c>
      <c r="E56" s="80" t="s">
        <v>456</v>
      </c>
      <c r="F56" s="80" t="s">
        <v>454</v>
      </c>
      <c r="G56" s="80" t="s">
        <v>490</v>
      </c>
      <c r="H56" s="80" t="s">
        <v>1056</v>
      </c>
      <c r="I56" s="80" t="s">
        <v>2762</v>
      </c>
      <c r="J56" s="80" t="s">
        <v>4053</v>
      </c>
      <c r="K56" s="80" t="s">
        <v>454</v>
      </c>
      <c r="L56" s="8">
        <v>13870000</v>
      </c>
      <c r="M56" s="6">
        <v>2022</v>
      </c>
      <c r="N56" s="103"/>
      <c r="O56" s="103"/>
      <c r="P56" s="6"/>
      <c r="Q56" s="6"/>
      <c r="R56" t="str">
        <f t="shared" si="0"/>
        <v>5010700210761076101001VT300001</v>
      </c>
    </row>
    <row r="57" spans="1:18" x14ac:dyDescent="0.2">
      <c r="A57" s="80" t="s">
        <v>453</v>
      </c>
      <c r="B57" s="80" t="s">
        <v>4058</v>
      </c>
      <c r="C57" s="6">
        <v>501</v>
      </c>
      <c r="D57" s="6">
        <v>50107</v>
      </c>
      <c r="E57" s="80" t="s">
        <v>456</v>
      </c>
      <c r="F57" s="80" t="s">
        <v>454</v>
      </c>
      <c r="G57" s="80" t="s">
        <v>490</v>
      </c>
      <c r="H57" s="80" t="s">
        <v>1060</v>
      </c>
      <c r="I57" s="80" t="s">
        <v>2766</v>
      </c>
      <c r="J57" s="80" t="s">
        <v>4053</v>
      </c>
      <c r="K57" s="80" t="s">
        <v>454</v>
      </c>
      <c r="L57" s="8">
        <v>2890000</v>
      </c>
      <c r="M57" s="6">
        <v>2022</v>
      </c>
      <c r="N57" s="103"/>
      <c r="O57" s="103"/>
      <c r="P57" s="6"/>
      <c r="Q57" s="6"/>
      <c r="R57" t="str">
        <f t="shared" si="0"/>
        <v>5010700210791079100001VT300001</v>
      </c>
    </row>
    <row r="58" spans="1:18" x14ac:dyDescent="0.2">
      <c r="A58" s="80" t="s">
        <v>453</v>
      </c>
      <c r="B58" s="80" t="s">
        <v>4058</v>
      </c>
      <c r="C58" s="6">
        <v>501</v>
      </c>
      <c r="D58" s="6">
        <v>50107</v>
      </c>
      <c r="E58" s="80" t="s">
        <v>458</v>
      </c>
      <c r="F58" s="80" t="s">
        <v>456</v>
      </c>
      <c r="G58" s="80" t="s">
        <v>486</v>
      </c>
      <c r="H58" s="80" t="s">
        <v>949</v>
      </c>
      <c r="I58" s="80" t="s">
        <v>2682</v>
      </c>
      <c r="J58" s="80" t="s">
        <v>4053</v>
      </c>
      <c r="K58" s="80" t="s">
        <v>454</v>
      </c>
      <c r="L58" s="8">
        <v>6420000</v>
      </c>
      <c r="M58" s="6">
        <v>2022</v>
      </c>
      <c r="N58" s="103"/>
      <c r="O58" s="103"/>
      <c r="P58" s="6"/>
      <c r="Q58" s="6"/>
      <c r="R58" t="str">
        <f t="shared" si="0"/>
        <v>5010700310181018100001VT100002</v>
      </c>
    </row>
    <row r="59" spans="1:18" x14ac:dyDescent="0.2">
      <c r="A59" s="80" t="s">
        <v>453</v>
      </c>
      <c r="B59" s="80" t="s">
        <v>4058</v>
      </c>
      <c r="C59" s="6">
        <v>501</v>
      </c>
      <c r="D59" s="6">
        <v>50107</v>
      </c>
      <c r="E59" s="80" t="s">
        <v>458</v>
      </c>
      <c r="F59" s="80" t="s">
        <v>456</v>
      </c>
      <c r="G59" s="80" t="s">
        <v>486</v>
      </c>
      <c r="H59" s="80" t="s">
        <v>1920</v>
      </c>
      <c r="I59" s="80" t="s">
        <v>3479</v>
      </c>
      <c r="J59" s="80" t="s">
        <v>4053</v>
      </c>
      <c r="K59" s="80" t="s">
        <v>454</v>
      </c>
      <c r="L59" s="8">
        <v>15440000</v>
      </c>
      <c r="M59" s="6">
        <v>2022</v>
      </c>
      <c r="N59" s="103"/>
      <c r="O59" s="103"/>
      <c r="P59" s="6"/>
      <c r="Q59" s="6"/>
      <c r="R59" t="str">
        <f t="shared" si="0"/>
        <v>5010700315241524104001VT100002</v>
      </c>
    </row>
    <row r="60" spans="1:18" x14ac:dyDescent="0.2">
      <c r="A60" s="80" t="s">
        <v>453</v>
      </c>
      <c r="B60" s="80" t="s">
        <v>4058</v>
      </c>
      <c r="C60" s="6">
        <v>501</v>
      </c>
      <c r="D60" s="6">
        <v>50107</v>
      </c>
      <c r="E60" s="80" t="s">
        <v>458</v>
      </c>
      <c r="F60" s="80" t="s">
        <v>458</v>
      </c>
      <c r="G60" s="80" t="s">
        <v>486</v>
      </c>
      <c r="H60" s="80" t="s">
        <v>949</v>
      </c>
      <c r="I60" s="80" t="s">
        <v>2682</v>
      </c>
      <c r="J60" s="80" t="s">
        <v>4053</v>
      </c>
      <c r="K60" s="80" t="s">
        <v>454</v>
      </c>
      <c r="L60" s="8">
        <v>8980000</v>
      </c>
      <c r="M60" s="6">
        <v>2022</v>
      </c>
      <c r="N60" s="103"/>
      <c r="O60" s="103"/>
      <c r="P60" s="6"/>
      <c r="Q60" s="6"/>
      <c r="R60" t="str">
        <f t="shared" si="0"/>
        <v>5010700310181018100001VT100003</v>
      </c>
    </row>
    <row r="61" spans="1:18" x14ac:dyDescent="0.2">
      <c r="A61" s="80" t="s">
        <v>453</v>
      </c>
      <c r="B61" s="80" t="s">
        <v>4058</v>
      </c>
      <c r="C61" s="6">
        <v>501</v>
      </c>
      <c r="D61" s="6">
        <v>50107</v>
      </c>
      <c r="E61" s="80" t="s">
        <v>458</v>
      </c>
      <c r="F61" s="80" t="s">
        <v>458</v>
      </c>
      <c r="G61" s="80" t="s">
        <v>486</v>
      </c>
      <c r="H61" s="80" t="s">
        <v>995</v>
      </c>
      <c r="I61" s="80" t="s">
        <v>2723</v>
      </c>
      <c r="J61" s="80" t="s">
        <v>4053</v>
      </c>
      <c r="K61" s="80" t="s">
        <v>454</v>
      </c>
      <c r="L61" s="8">
        <v>43790000</v>
      </c>
      <c r="M61" s="6">
        <v>2022</v>
      </c>
      <c r="N61" s="103"/>
      <c r="O61" s="103"/>
      <c r="P61" s="6"/>
      <c r="Q61" s="6"/>
      <c r="R61" t="str">
        <f t="shared" si="0"/>
        <v>5010700310481048100001VT100003</v>
      </c>
    </row>
    <row r="62" spans="1:18" x14ac:dyDescent="0.2">
      <c r="A62" s="80" t="s">
        <v>453</v>
      </c>
      <c r="B62" s="80" t="s">
        <v>4058</v>
      </c>
      <c r="C62" s="6">
        <v>501</v>
      </c>
      <c r="D62" s="6">
        <v>50107</v>
      </c>
      <c r="E62" s="80" t="s">
        <v>458</v>
      </c>
      <c r="F62" s="80" t="s">
        <v>458</v>
      </c>
      <c r="G62" s="80" t="s">
        <v>486</v>
      </c>
      <c r="H62" s="80" t="s">
        <v>1866</v>
      </c>
      <c r="I62" s="80" t="s">
        <v>3403</v>
      </c>
      <c r="J62" s="80" t="s">
        <v>4053</v>
      </c>
      <c r="K62" s="80" t="s">
        <v>454</v>
      </c>
      <c r="L62" s="8">
        <v>4100000</v>
      </c>
      <c r="M62" s="6">
        <v>2022</v>
      </c>
      <c r="N62" s="103"/>
      <c r="O62" s="103"/>
      <c r="P62" s="6"/>
      <c r="Q62" s="6"/>
      <c r="R62" t="str">
        <f t="shared" si="0"/>
        <v>5010700314991499101001VT100003</v>
      </c>
    </row>
    <row r="63" spans="1:18" x14ac:dyDescent="0.2">
      <c r="A63" s="80" t="s">
        <v>453</v>
      </c>
      <c r="B63" s="80" t="s">
        <v>4059</v>
      </c>
      <c r="C63" s="6">
        <v>501</v>
      </c>
      <c r="D63" s="6">
        <v>50107</v>
      </c>
      <c r="E63" s="80" t="s">
        <v>456</v>
      </c>
      <c r="F63" s="80" t="s">
        <v>454</v>
      </c>
      <c r="G63" s="80" t="s">
        <v>486</v>
      </c>
      <c r="H63" s="80" t="s">
        <v>951</v>
      </c>
      <c r="I63" s="80" t="s">
        <v>2683</v>
      </c>
      <c r="J63" s="80" t="s">
        <v>4053</v>
      </c>
      <c r="K63" s="80" t="s">
        <v>454</v>
      </c>
      <c r="L63" s="8">
        <v>40310000</v>
      </c>
      <c r="M63" s="6">
        <v>2022</v>
      </c>
      <c r="N63" s="103"/>
      <c r="O63" s="103"/>
      <c r="P63" s="6"/>
      <c r="Q63" s="6"/>
      <c r="R63" t="str">
        <f t="shared" si="0"/>
        <v>5010700210191019100001VT100001</v>
      </c>
    </row>
    <row r="64" spans="1:18" x14ac:dyDescent="0.2">
      <c r="A64" s="80" t="s">
        <v>453</v>
      </c>
      <c r="B64" s="80" t="s">
        <v>4059</v>
      </c>
      <c r="C64" s="6">
        <v>501</v>
      </c>
      <c r="D64" s="6">
        <v>50107</v>
      </c>
      <c r="E64" s="80" t="s">
        <v>456</v>
      </c>
      <c r="F64" s="80" t="s">
        <v>454</v>
      </c>
      <c r="G64" s="80" t="s">
        <v>486</v>
      </c>
      <c r="H64" s="80" t="s">
        <v>995</v>
      </c>
      <c r="I64" s="80" t="s">
        <v>2725</v>
      </c>
      <c r="J64" s="80" t="s">
        <v>4053</v>
      </c>
      <c r="K64" s="80" t="s">
        <v>454</v>
      </c>
      <c r="L64" s="8">
        <v>54570000</v>
      </c>
      <c r="M64" s="6">
        <v>2022</v>
      </c>
      <c r="N64" s="103"/>
      <c r="O64" s="103"/>
      <c r="P64" s="6"/>
      <c r="Q64" s="6"/>
      <c r="R64" t="str">
        <f t="shared" si="0"/>
        <v>5010700210481048101001VT100001</v>
      </c>
    </row>
    <row r="65" spans="1:18" x14ac:dyDescent="0.2">
      <c r="A65" s="80" t="s">
        <v>453</v>
      </c>
      <c r="B65" s="80" t="s">
        <v>4059</v>
      </c>
      <c r="C65" s="6">
        <v>501</v>
      </c>
      <c r="D65" s="6">
        <v>50107</v>
      </c>
      <c r="E65" s="80" t="s">
        <v>456</v>
      </c>
      <c r="F65" s="80" t="s">
        <v>454</v>
      </c>
      <c r="G65" s="80" t="s">
        <v>488</v>
      </c>
      <c r="H65" s="80" t="s">
        <v>995</v>
      </c>
      <c r="I65" s="80" t="s">
        <v>2725</v>
      </c>
      <c r="J65" s="80" t="s">
        <v>4053</v>
      </c>
      <c r="K65" s="80" t="s">
        <v>454</v>
      </c>
      <c r="L65" s="8">
        <v>16310000</v>
      </c>
      <c r="M65" s="6">
        <v>2022</v>
      </c>
      <c r="N65" s="103"/>
      <c r="O65" s="103"/>
      <c r="P65" s="6"/>
      <c r="Q65" s="6"/>
      <c r="R65" t="str">
        <f t="shared" si="0"/>
        <v>5010700210481048101001VT200001</v>
      </c>
    </row>
    <row r="66" spans="1:18" x14ac:dyDescent="0.2">
      <c r="A66" s="80" t="s">
        <v>453</v>
      </c>
      <c r="B66" s="80" t="s">
        <v>4059</v>
      </c>
      <c r="C66" s="6">
        <v>501</v>
      </c>
      <c r="D66" s="6">
        <v>50107</v>
      </c>
      <c r="E66" s="80" t="s">
        <v>456</v>
      </c>
      <c r="F66" s="80" t="s">
        <v>454</v>
      </c>
      <c r="G66" s="80" t="s">
        <v>488</v>
      </c>
      <c r="H66" s="80" t="s">
        <v>1064</v>
      </c>
      <c r="I66" s="80" t="s">
        <v>2769</v>
      </c>
      <c r="J66" s="80" t="s">
        <v>4053</v>
      </c>
      <c r="K66" s="80" t="s">
        <v>454</v>
      </c>
      <c r="L66" s="8">
        <v>5280000</v>
      </c>
      <c r="M66" s="6">
        <v>2022</v>
      </c>
      <c r="N66" s="103"/>
      <c r="O66" s="103"/>
      <c r="P66" s="6"/>
      <c r="Q66" s="6"/>
      <c r="R66" t="str">
        <f t="shared" ref="R66:R129" si="1">CONCATENATE(D66,E66,H66,I66,K66,G66,F66)</f>
        <v>5010700210801080100001VT200001</v>
      </c>
    </row>
    <row r="67" spans="1:18" x14ac:dyDescent="0.2">
      <c r="A67" s="80" t="s">
        <v>453</v>
      </c>
      <c r="B67" s="80" t="s">
        <v>4059</v>
      </c>
      <c r="C67" s="6">
        <v>501</v>
      </c>
      <c r="D67" s="6">
        <v>50107</v>
      </c>
      <c r="E67" s="80" t="s">
        <v>456</v>
      </c>
      <c r="F67" s="80" t="s">
        <v>454</v>
      </c>
      <c r="G67" s="80" t="s">
        <v>490</v>
      </c>
      <c r="H67" s="80" t="s">
        <v>1056</v>
      </c>
      <c r="I67" s="80" t="s">
        <v>2763</v>
      </c>
      <c r="J67" s="80" t="s">
        <v>4053</v>
      </c>
      <c r="K67" s="80" t="s">
        <v>454</v>
      </c>
      <c r="L67" s="8">
        <v>13870000</v>
      </c>
      <c r="M67" s="6">
        <v>2022</v>
      </c>
      <c r="N67" s="103"/>
      <c r="O67" s="103"/>
      <c r="P67" s="6"/>
      <c r="Q67" s="6"/>
      <c r="R67" t="str">
        <f t="shared" si="1"/>
        <v>5010700210761076102001VT300001</v>
      </c>
    </row>
    <row r="68" spans="1:18" x14ac:dyDescent="0.2">
      <c r="A68" s="80" t="s">
        <v>453</v>
      </c>
      <c r="B68" s="80" t="s">
        <v>4059</v>
      </c>
      <c r="C68" s="6">
        <v>501</v>
      </c>
      <c r="D68" s="6">
        <v>50107</v>
      </c>
      <c r="E68" s="80" t="s">
        <v>456</v>
      </c>
      <c r="F68" s="80" t="s">
        <v>454</v>
      </c>
      <c r="G68" s="80" t="s">
        <v>490</v>
      </c>
      <c r="H68" s="80" t="s">
        <v>1064</v>
      </c>
      <c r="I68" s="80" t="s">
        <v>2769</v>
      </c>
      <c r="J68" s="80" t="s">
        <v>4053</v>
      </c>
      <c r="K68" s="80" t="s">
        <v>454</v>
      </c>
      <c r="L68" s="8">
        <v>4540000</v>
      </c>
      <c r="M68" s="6">
        <v>2022</v>
      </c>
      <c r="N68" s="103"/>
      <c r="O68" s="103"/>
      <c r="P68" s="6"/>
      <c r="Q68" s="6"/>
      <c r="R68" t="str">
        <f t="shared" si="1"/>
        <v>5010700210801080100001VT300001</v>
      </c>
    </row>
    <row r="69" spans="1:18" x14ac:dyDescent="0.2">
      <c r="A69" s="80" t="s">
        <v>453</v>
      </c>
      <c r="B69" s="80" t="s">
        <v>4059</v>
      </c>
      <c r="C69" s="6">
        <v>501</v>
      </c>
      <c r="D69" s="6">
        <v>50107</v>
      </c>
      <c r="E69" s="80" t="s">
        <v>456</v>
      </c>
      <c r="F69" s="80" t="s">
        <v>454</v>
      </c>
      <c r="G69" s="80" t="s">
        <v>492</v>
      </c>
      <c r="H69" s="80" t="s">
        <v>902</v>
      </c>
      <c r="I69" s="80" t="s">
        <v>2638</v>
      </c>
      <c r="J69" s="80" t="s">
        <v>4054</v>
      </c>
      <c r="K69" s="80" t="s">
        <v>454</v>
      </c>
      <c r="L69" s="8">
        <v>825000</v>
      </c>
      <c r="M69" s="6">
        <v>2017</v>
      </c>
      <c r="N69" s="103"/>
      <c r="O69" s="103"/>
      <c r="P69" s="6"/>
      <c r="Q69" s="6"/>
      <c r="R69" t="str">
        <f t="shared" si="1"/>
        <v>5010700209609601001VT400001</v>
      </c>
    </row>
    <row r="70" spans="1:18" x14ac:dyDescent="0.2">
      <c r="A70" s="80" t="s">
        <v>453</v>
      </c>
      <c r="B70" s="80" t="s">
        <v>4059</v>
      </c>
      <c r="C70" s="6">
        <v>501</v>
      </c>
      <c r="D70" s="6">
        <v>50107</v>
      </c>
      <c r="E70" s="80" t="s">
        <v>458</v>
      </c>
      <c r="F70" s="80" t="s">
        <v>456</v>
      </c>
      <c r="G70" s="80" t="s">
        <v>486</v>
      </c>
      <c r="H70" s="80" t="s">
        <v>951</v>
      </c>
      <c r="I70" s="80" t="s">
        <v>2683</v>
      </c>
      <c r="J70" s="80" t="s">
        <v>4053</v>
      </c>
      <c r="K70" s="80" t="s">
        <v>454</v>
      </c>
      <c r="L70" s="8">
        <v>20160000</v>
      </c>
      <c r="M70" s="6">
        <v>2022</v>
      </c>
      <c r="N70" s="103"/>
      <c r="O70" s="103"/>
      <c r="P70" s="6"/>
      <c r="Q70" s="6"/>
      <c r="R70" t="str">
        <f t="shared" si="1"/>
        <v>5010700310191019100001VT100002</v>
      </c>
    </row>
    <row r="71" spans="1:18" x14ac:dyDescent="0.2">
      <c r="A71" s="80" t="s">
        <v>453</v>
      </c>
      <c r="B71" s="80" t="s">
        <v>4059</v>
      </c>
      <c r="C71" s="6">
        <v>501</v>
      </c>
      <c r="D71" s="6">
        <v>50107</v>
      </c>
      <c r="E71" s="80" t="s">
        <v>458</v>
      </c>
      <c r="F71" s="80" t="s">
        <v>456</v>
      </c>
      <c r="G71" s="80" t="s">
        <v>486</v>
      </c>
      <c r="H71" s="80" t="s">
        <v>1922</v>
      </c>
      <c r="I71" s="80" t="s">
        <v>3483</v>
      </c>
      <c r="J71" s="80" t="s">
        <v>4053</v>
      </c>
      <c r="K71" s="80" t="s">
        <v>454</v>
      </c>
      <c r="L71" s="8">
        <v>26790000</v>
      </c>
      <c r="M71" s="6">
        <v>2022</v>
      </c>
      <c r="N71" s="103"/>
      <c r="O71" s="103"/>
      <c r="P71" s="6"/>
      <c r="Q71" s="6"/>
      <c r="R71" t="str">
        <f t="shared" si="1"/>
        <v>5010700315251525100001VT100002</v>
      </c>
    </row>
    <row r="72" spans="1:18" x14ac:dyDescent="0.2">
      <c r="A72" s="80" t="s">
        <v>453</v>
      </c>
      <c r="B72" s="80" t="s">
        <v>4059</v>
      </c>
      <c r="C72" s="6">
        <v>501</v>
      </c>
      <c r="D72" s="6">
        <v>50107</v>
      </c>
      <c r="E72" s="80" t="s">
        <v>458</v>
      </c>
      <c r="F72" s="80" t="s">
        <v>458</v>
      </c>
      <c r="G72" s="80" t="s">
        <v>486</v>
      </c>
      <c r="H72" s="80" t="s">
        <v>951</v>
      </c>
      <c r="I72" s="80" t="s">
        <v>2683</v>
      </c>
      <c r="J72" s="80" t="s">
        <v>4053</v>
      </c>
      <c r="K72" s="80" t="s">
        <v>454</v>
      </c>
      <c r="L72" s="8">
        <v>28220000</v>
      </c>
      <c r="M72" s="6">
        <v>2022</v>
      </c>
      <c r="N72" s="103"/>
      <c r="O72" s="103"/>
      <c r="P72" s="6"/>
      <c r="Q72" s="6"/>
      <c r="R72" t="str">
        <f t="shared" si="1"/>
        <v>5010700310191019100001VT100003</v>
      </c>
    </row>
    <row r="73" spans="1:18" x14ac:dyDescent="0.2">
      <c r="A73" s="80" t="s">
        <v>453</v>
      </c>
      <c r="B73" s="80" t="s">
        <v>4059</v>
      </c>
      <c r="C73" s="6">
        <v>501</v>
      </c>
      <c r="D73" s="6">
        <v>50107</v>
      </c>
      <c r="E73" s="80" t="s">
        <v>458</v>
      </c>
      <c r="F73" s="80" t="s">
        <v>458</v>
      </c>
      <c r="G73" s="80" t="s">
        <v>486</v>
      </c>
      <c r="H73" s="80" t="s">
        <v>995</v>
      </c>
      <c r="I73" s="80" t="s">
        <v>2725</v>
      </c>
      <c r="J73" s="80" t="s">
        <v>4053</v>
      </c>
      <c r="K73" s="80" t="s">
        <v>454</v>
      </c>
      <c r="L73" s="8">
        <v>38200000</v>
      </c>
      <c r="M73" s="6">
        <v>2022</v>
      </c>
      <c r="N73" s="103"/>
      <c r="O73" s="103"/>
      <c r="P73" s="6"/>
      <c r="Q73" s="6"/>
      <c r="R73" t="str">
        <f t="shared" si="1"/>
        <v>5010700310481048101001VT100003</v>
      </c>
    </row>
    <row r="74" spans="1:18" x14ac:dyDescent="0.2">
      <c r="A74" s="80" t="s">
        <v>453</v>
      </c>
      <c r="B74" s="80" t="s">
        <v>4059</v>
      </c>
      <c r="C74" s="6">
        <v>501</v>
      </c>
      <c r="D74" s="6">
        <v>50107</v>
      </c>
      <c r="E74" s="80" t="s">
        <v>458</v>
      </c>
      <c r="F74" s="80" t="s">
        <v>458</v>
      </c>
      <c r="G74" s="80" t="s">
        <v>486</v>
      </c>
      <c r="H74" s="80" t="s">
        <v>1866</v>
      </c>
      <c r="I74" s="80" t="s">
        <v>3404</v>
      </c>
      <c r="J74" s="80" t="s">
        <v>4053</v>
      </c>
      <c r="K74" s="80" t="s">
        <v>454</v>
      </c>
      <c r="L74" s="8">
        <v>4830000</v>
      </c>
      <c r="M74" s="6">
        <v>2022</v>
      </c>
      <c r="N74" s="103"/>
      <c r="O74" s="103"/>
      <c r="P74" s="6"/>
      <c r="Q74" s="6"/>
      <c r="R74" t="str">
        <f t="shared" si="1"/>
        <v>5010700314991499102001VT100003</v>
      </c>
    </row>
    <row r="75" spans="1:18" x14ac:dyDescent="0.2">
      <c r="A75" s="80" t="s">
        <v>453</v>
      </c>
      <c r="B75" s="80" t="s">
        <v>4060</v>
      </c>
      <c r="C75" s="6">
        <v>501</v>
      </c>
      <c r="D75" s="6">
        <v>50107</v>
      </c>
      <c r="E75" s="80" t="s">
        <v>456</v>
      </c>
      <c r="F75" s="80" t="s">
        <v>454</v>
      </c>
      <c r="G75" s="80" t="s">
        <v>486</v>
      </c>
      <c r="H75" s="80" t="s">
        <v>954</v>
      </c>
      <c r="I75" s="80" t="s">
        <v>2686</v>
      </c>
      <c r="J75" s="80" t="s">
        <v>4053</v>
      </c>
      <c r="K75" s="80" t="s">
        <v>454</v>
      </c>
      <c r="L75" s="8">
        <v>21250000</v>
      </c>
      <c r="M75" s="6">
        <v>2022</v>
      </c>
      <c r="N75" s="103"/>
      <c r="O75" s="103"/>
      <c r="P75" s="6"/>
      <c r="Q75" s="6"/>
      <c r="R75" t="str">
        <f t="shared" si="1"/>
        <v>5010700210201020100001VT100001</v>
      </c>
    </row>
    <row r="76" spans="1:18" x14ac:dyDescent="0.2">
      <c r="A76" s="80" t="s">
        <v>453</v>
      </c>
      <c r="B76" s="80" t="s">
        <v>4060</v>
      </c>
      <c r="C76" s="6">
        <v>501</v>
      </c>
      <c r="D76" s="6">
        <v>50107</v>
      </c>
      <c r="E76" s="80" t="s">
        <v>456</v>
      </c>
      <c r="F76" s="80" t="s">
        <v>454</v>
      </c>
      <c r="G76" s="80" t="s">
        <v>486</v>
      </c>
      <c r="H76" s="80" t="s">
        <v>1009</v>
      </c>
      <c r="I76" s="80" t="s">
        <v>2733</v>
      </c>
      <c r="J76" s="80" t="s">
        <v>4053</v>
      </c>
      <c r="K76" s="80" t="s">
        <v>454</v>
      </c>
      <c r="L76" s="8">
        <v>64510000</v>
      </c>
      <c r="M76" s="6">
        <v>2022</v>
      </c>
      <c r="N76" s="103"/>
      <c r="O76" s="103"/>
      <c r="P76" s="6"/>
      <c r="Q76" s="6"/>
      <c r="R76" t="str">
        <f t="shared" si="1"/>
        <v>5010700210541054100001VT100001</v>
      </c>
    </row>
    <row r="77" spans="1:18" x14ac:dyDescent="0.2">
      <c r="A77" s="80" t="s">
        <v>453</v>
      </c>
      <c r="B77" s="80" t="s">
        <v>4060</v>
      </c>
      <c r="C77" s="6">
        <v>501</v>
      </c>
      <c r="D77" s="6">
        <v>50107</v>
      </c>
      <c r="E77" s="80" t="s">
        <v>456</v>
      </c>
      <c r="F77" s="80" t="s">
        <v>454</v>
      </c>
      <c r="G77" s="80" t="s">
        <v>488</v>
      </c>
      <c r="H77" s="80" t="s">
        <v>1066</v>
      </c>
      <c r="I77" s="80" t="s">
        <v>2770</v>
      </c>
      <c r="J77" s="80" t="s">
        <v>4053</v>
      </c>
      <c r="K77" s="80" t="s">
        <v>454</v>
      </c>
      <c r="L77" s="8">
        <v>13240000</v>
      </c>
      <c r="M77" s="6">
        <v>2022</v>
      </c>
      <c r="N77" s="103"/>
      <c r="O77" s="103"/>
      <c r="P77" s="6"/>
      <c r="Q77" s="6"/>
      <c r="R77" t="str">
        <f t="shared" si="1"/>
        <v>5010700210811081100001VT200001</v>
      </c>
    </row>
    <row r="78" spans="1:18" x14ac:dyDescent="0.2">
      <c r="A78" s="80" t="s">
        <v>453</v>
      </c>
      <c r="B78" s="80" t="s">
        <v>4060</v>
      </c>
      <c r="C78" s="6">
        <v>501</v>
      </c>
      <c r="D78" s="6">
        <v>50107</v>
      </c>
      <c r="E78" s="80" t="s">
        <v>456</v>
      </c>
      <c r="F78" s="80" t="s">
        <v>454</v>
      </c>
      <c r="G78" s="80" t="s">
        <v>490</v>
      </c>
      <c r="H78" s="80" t="s">
        <v>1066</v>
      </c>
      <c r="I78" s="80" t="s">
        <v>2770</v>
      </c>
      <c r="J78" s="80" t="s">
        <v>4053</v>
      </c>
      <c r="K78" s="80" t="s">
        <v>454</v>
      </c>
      <c r="L78" s="8">
        <v>11380000</v>
      </c>
      <c r="M78" s="6">
        <v>2022</v>
      </c>
      <c r="N78" s="103"/>
      <c r="O78" s="103"/>
      <c r="P78" s="6"/>
      <c r="Q78" s="6"/>
      <c r="R78" t="str">
        <f t="shared" si="1"/>
        <v>5010700210811081100001VT300001</v>
      </c>
    </row>
    <row r="79" spans="1:18" x14ac:dyDescent="0.2">
      <c r="A79" s="80" t="s">
        <v>453</v>
      </c>
      <c r="B79" s="80" t="s">
        <v>4060</v>
      </c>
      <c r="C79" s="6">
        <v>501</v>
      </c>
      <c r="D79" s="6">
        <v>50107</v>
      </c>
      <c r="E79" s="80" t="s">
        <v>456</v>
      </c>
      <c r="F79" s="80" t="s">
        <v>454</v>
      </c>
      <c r="G79" s="80" t="s">
        <v>490</v>
      </c>
      <c r="H79" s="80" t="s">
        <v>1092</v>
      </c>
      <c r="I79" s="80" t="s">
        <v>2788</v>
      </c>
      <c r="J79" s="80" t="s">
        <v>4053</v>
      </c>
      <c r="K79" s="80" t="s">
        <v>454</v>
      </c>
      <c r="L79" s="8">
        <v>9790000</v>
      </c>
      <c r="M79" s="6">
        <v>2022</v>
      </c>
      <c r="N79" s="103"/>
      <c r="O79" s="103"/>
      <c r="P79" s="6"/>
      <c r="Q79" s="6"/>
      <c r="R79" t="str">
        <f t="shared" si="1"/>
        <v>5010700210961096101001VT300001</v>
      </c>
    </row>
    <row r="80" spans="1:18" x14ac:dyDescent="0.2">
      <c r="A80" s="80" t="s">
        <v>453</v>
      </c>
      <c r="B80" s="80" t="s">
        <v>4060</v>
      </c>
      <c r="C80" s="6">
        <v>501</v>
      </c>
      <c r="D80" s="6">
        <v>50107</v>
      </c>
      <c r="E80" s="80" t="s">
        <v>456</v>
      </c>
      <c r="F80" s="80" t="s">
        <v>454</v>
      </c>
      <c r="G80" s="80" t="s">
        <v>494</v>
      </c>
      <c r="H80" s="80" t="s">
        <v>902</v>
      </c>
      <c r="I80" s="80" t="s">
        <v>2638</v>
      </c>
      <c r="J80" s="80" t="s">
        <v>4054</v>
      </c>
      <c r="K80" s="80" t="s">
        <v>454</v>
      </c>
      <c r="L80" s="8">
        <v>600000</v>
      </c>
      <c r="M80" s="6">
        <v>2017</v>
      </c>
      <c r="N80" s="103"/>
      <c r="O80" s="103"/>
      <c r="P80" s="6"/>
      <c r="Q80" s="6"/>
      <c r="R80" t="str">
        <f t="shared" si="1"/>
        <v>5010700209609601001VT500001</v>
      </c>
    </row>
    <row r="81" spans="1:18" x14ac:dyDescent="0.2">
      <c r="A81" s="80" t="s">
        <v>453</v>
      </c>
      <c r="B81" s="80" t="s">
        <v>4060</v>
      </c>
      <c r="C81" s="6">
        <v>501</v>
      </c>
      <c r="D81" s="6">
        <v>50107</v>
      </c>
      <c r="E81" s="80" t="s">
        <v>458</v>
      </c>
      <c r="F81" s="80" t="s">
        <v>456</v>
      </c>
      <c r="G81" s="80" t="s">
        <v>486</v>
      </c>
      <c r="H81" s="80" t="s">
        <v>954</v>
      </c>
      <c r="I81" s="80" t="s">
        <v>2686</v>
      </c>
      <c r="J81" s="80" t="s">
        <v>4053</v>
      </c>
      <c r="K81" s="80" t="s">
        <v>454</v>
      </c>
      <c r="L81" s="8">
        <v>10630000</v>
      </c>
      <c r="M81" s="6">
        <v>2022</v>
      </c>
      <c r="N81" s="103"/>
      <c r="O81" s="103"/>
      <c r="P81" s="6"/>
      <c r="Q81" s="6"/>
      <c r="R81" t="str">
        <f t="shared" si="1"/>
        <v>5010700310201020100001VT100002</v>
      </c>
    </row>
    <row r="82" spans="1:18" x14ac:dyDescent="0.2">
      <c r="A82" s="80" t="s">
        <v>453</v>
      </c>
      <c r="B82" s="80" t="s">
        <v>4060</v>
      </c>
      <c r="C82" s="6">
        <v>501</v>
      </c>
      <c r="D82" s="6">
        <v>50107</v>
      </c>
      <c r="E82" s="80" t="s">
        <v>458</v>
      </c>
      <c r="F82" s="80" t="s">
        <v>458</v>
      </c>
      <c r="G82" s="80" t="s">
        <v>486</v>
      </c>
      <c r="H82" s="80" t="s">
        <v>954</v>
      </c>
      <c r="I82" s="80" t="s">
        <v>2686</v>
      </c>
      <c r="J82" s="80" t="s">
        <v>4053</v>
      </c>
      <c r="K82" s="80" t="s">
        <v>454</v>
      </c>
      <c r="L82" s="8">
        <v>14880000</v>
      </c>
      <c r="M82" s="6">
        <v>2022</v>
      </c>
      <c r="N82" s="103"/>
      <c r="O82" s="103"/>
      <c r="P82" s="6"/>
      <c r="Q82" s="6"/>
      <c r="R82" t="str">
        <f t="shared" si="1"/>
        <v>5010700310201020100001VT100003</v>
      </c>
    </row>
    <row r="83" spans="1:18" x14ac:dyDescent="0.2">
      <c r="A83" s="80" t="s">
        <v>453</v>
      </c>
      <c r="B83" s="80" t="s">
        <v>4060</v>
      </c>
      <c r="C83" s="6">
        <v>501</v>
      </c>
      <c r="D83" s="6">
        <v>50107</v>
      </c>
      <c r="E83" s="80" t="s">
        <v>458</v>
      </c>
      <c r="F83" s="80" t="s">
        <v>458</v>
      </c>
      <c r="G83" s="80" t="s">
        <v>486</v>
      </c>
      <c r="H83" s="80" t="s">
        <v>1009</v>
      </c>
      <c r="I83" s="80" t="s">
        <v>2733</v>
      </c>
      <c r="J83" s="80" t="s">
        <v>4053</v>
      </c>
      <c r="K83" s="80" t="s">
        <v>454</v>
      </c>
      <c r="L83" s="8">
        <v>45160000</v>
      </c>
      <c r="M83" s="6">
        <v>2022</v>
      </c>
      <c r="N83" s="103"/>
      <c r="O83" s="103"/>
      <c r="P83" s="6"/>
      <c r="Q83" s="6"/>
      <c r="R83" t="str">
        <f t="shared" si="1"/>
        <v>5010700310541054100001VT100003</v>
      </c>
    </row>
    <row r="84" spans="1:18" x14ac:dyDescent="0.2">
      <c r="A84" s="80" t="s">
        <v>453</v>
      </c>
      <c r="B84" s="80" t="s">
        <v>4060</v>
      </c>
      <c r="C84" s="6">
        <v>501</v>
      </c>
      <c r="D84" s="6">
        <v>50107</v>
      </c>
      <c r="E84" s="80" t="s">
        <v>458</v>
      </c>
      <c r="F84" s="80" t="s">
        <v>458</v>
      </c>
      <c r="G84" s="80" t="s">
        <v>486</v>
      </c>
      <c r="H84" s="80" t="s">
        <v>1866</v>
      </c>
      <c r="I84" s="80" t="s">
        <v>3405</v>
      </c>
      <c r="J84" s="80" t="s">
        <v>4053</v>
      </c>
      <c r="K84" s="80" t="s">
        <v>454</v>
      </c>
      <c r="L84" s="8">
        <v>5910000</v>
      </c>
      <c r="M84" s="6">
        <v>2022</v>
      </c>
      <c r="N84" s="103"/>
      <c r="O84" s="103"/>
      <c r="P84" s="6"/>
      <c r="Q84" s="6"/>
      <c r="R84" t="str">
        <f t="shared" si="1"/>
        <v>5010700314991499103001VT100003</v>
      </c>
    </row>
    <row r="85" spans="1:18" x14ac:dyDescent="0.2">
      <c r="A85" s="80" t="s">
        <v>453</v>
      </c>
      <c r="B85" s="80" t="s">
        <v>4061</v>
      </c>
      <c r="C85" s="6">
        <v>501</v>
      </c>
      <c r="D85" s="6">
        <v>50107</v>
      </c>
      <c r="E85" s="80" t="s">
        <v>456</v>
      </c>
      <c r="F85" s="80" t="s">
        <v>454</v>
      </c>
      <c r="G85" s="80" t="s">
        <v>486</v>
      </c>
      <c r="H85" s="80" t="s">
        <v>955</v>
      </c>
      <c r="I85" s="80" t="s">
        <v>2687</v>
      </c>
      <c r="J85" s="80" t="s">
        <v>4053</v>
      </c>
      <c r="K85" s="80" t="s">
        <v>454</v>
      </c>
      <c r="L85" s="8">
        <v>25430000</v>
      </c>
      <c r="M85" s="6">
        <v>2022</v>
      </c>
      <c r="N85" s="103"/>
      <c r="O85" s="103"/>
      <c r="P85" s="6"/>
      <c r="Q85" s="6"/>
      <c r="R85" t="str">
        <f t="shared" si="1"/>
        <v>5010700210211021100001VT100001</v>
      </c>
    </row>
    <row r="86" spans="1:18" x14ac:dyDescent="0.2">
      <c r="A86" s="80" t="s">
        <v>453</v>
      </c>
      <c r="B86" s="80" t="s">
        <v>4061</v>
      </c>
      <c r="C86" s="6">
        <v>501</v>
      </c>
      <c r="D86" s="6">
        <v>50107</v>
      </c>
      <c r="E86" s="80" t="s">
        <v>456</v>
      </c>
      <c r="F86" s="80" t="s">
        <v>454</v>
      </c>
      <c r="G86" s="80" t="s">
        <v>486</v>
      </c>
      <c r="H86" s="80" t="s">
        <v>1009</v>
      </c>
      <c r="I86" s="80" t="s">
        <v>2734</v>
      </c>
      <c r="J86" s="80" t="s">
        <v>4053</v>
      </c>
      <c r="K86" s="80" t="s">
        <v>454</v>
      </c>
      <c r="L86" s="8">
        <v>54570000</v>
      </c>
      <c r="M86" s="6">
        <v>2022</v>
      </c>
      <c r="N86" s="103"/>
      <c r="O86" s="103"/>
      <c r="P86" s="6"/>
      <c r="Q86" s="6"/>
      <c r="R86" t="str">
        <f t="shared" si="1"/>
        <v>5010700210541054101001VT100001</v>
      </c>
    </row>
    <row r="87" spans="1:18" x14ac:dyDescent="0.2">
      <c r="A87" s="80" t="s">
        <v>453</v>
      </c>
      <c r="B87" s="80" t="s">
        <v>4061</v>
      </c>
      <c r="C87" s="6">
        <v>501</v>
      </c>
      <c r="D87" s="6">
        <v>50107</v>
      </c>
      <c r="E87" s="80" t="s">
        <v>456</v>
      </c>
      <c r="F87" s="80" t="s">
        <v>454</v>
      </c>
      <c r="G87" s="80" t="s">
        <v>488</v>
      </c>
      <c r="H87" s="80" t="s">
        <v>485</v>
      </c>
      <c r="I87" s="80" t="s">
        <v>2646</v>
      </c>
      <c r="J87" s="80" t="s">
        <v>4054</v>
      </c>
      <c r="K87" s="80" t="s">
        <v>454</v>
      </c>
      <c r="L87" s="8">
        <v>1445000</v>
      </c>
      <c r="M87" s="6">
        <v>2017</v>
      </c>
      <c r="N87" s="103"/>
      <c r="O87" s="103"/>
      <c r="P87" s="6"/>
      <c r="Q87" s="6"/>
      <c r="R87" t="str">
        <f t="shared" si="1"/>
        <v>5010700209909901001VT200001</v>
      </c>
    </row>
    <row r="88" spans="1:18" x14ac:dyDescent="0.2">
      <c r="A88" s="80" t="s">
        <v>453</v>
      </c>
      <c r="B88" s="80" t="s">
        <v>4061</v>
      </c>
      <c r="C88" s="6">
        <v>501</v>
      </c>
      <c r="D88" s="6">
        <v>50107</v>
      </c>
      <c r="E88" s="80" t="s">
        <v>456</v>
      </c>
      <c r="F88" s="80" t="s">
        <v>454</v>
      </c>
      <c r="G88" s="80" t="s">
        <v>488</v>
      </c>
      <c r="H88" s="80" t="s">
        <v>1067</v>
      </c>
      <c r="I88" s="80" t="s">
        <v>2771</v>
      </c>
      <c r="J88" s="80" t="s">
        <v>4053</v>
      </c>
      <c r="K88" s="80" t="s">
        <v>454</v>
      </c>
      <c r="L88" s="8">
        <v>5960000</v>
      </c>
      <c r="M88" s="6">
        <v>2022</v>
      </c>
      <c r="N88" s="103"/>
      <c r="O88" s="103"/>
      <c r="P88" s="6"/>
      <c r="Q88" s="6"/>
      <c r="R88" t="str">
        <f t="shared" si="1"/>
        <v>5010700210821082100001VT200001</v>
      </c>
    </row>
    <row r="89" spans="1:18" x14ac:dyDescent="0.2">
      <c r="A89" s="80" t="s">
        <v>453</v>
      </c>
      <c r="B89" s="80" t="s">
        <v>4061</v>
      </c>
      <c r="C89" s="6">
        <v>501</v>
      </c>
      <c r="D89" s="6">
        <v>50107</v>
      </c>
      <c r="E89" s="80" t="s">
        <v>456</v>
      </c>
      <c r="F89" s="80" t="s">
        <v>454</v>
      </c>
      <c r="G89" s="80" t="s">
        <v>490</v>
      </c>
      <c r="H89" s="80" t="s">
        <v>1067</v>
      </c>
      <c r="I89" s="80" t="s">
        <v>2771</v>
      </c>
      <c r="J89" s="80" t="s">
        <v>4053</v>
      </c>
      <c r="K89" s="80" t="s">
        <v>454</v>
      </c>
      <c r="L89" s="8">
        <v>5120000</v>
      </c>
      <c r="M89" s="6">
        <v>2022</v>
      </c>
      <c r="N89" s="103"/>
      <c r="O89" s="103"/>
      <c r="P89" s="6"/>
      <c r="Q89" s="6"/>
      <c r="R89" t="str">
        <f t="shared" si="1"/>
        <v>5010700210821082100001VT300001</v>
      </c>
    </row>
    <row r="90" spans="1:18" x14ac:dyDescent="0.2">
      <c r="A90" s="80" t="s">
        <v>453</v>
      </c>
      <c r="B90" s="80" t="s">
        <v>4061</v>
      </c>
      <c r="C90" s="6">
        <v>501</v>
      </c>
      <c r="D90" s="6">
        <v>50107</v>
      </c>
      <c r="E90" s="80" t="s">
        <v>456</v>
      </c>
      <c r="F90" s="80" t="s">
        <v>454</v>
      </c>
      <c r="G90" s="80" t="s">
        <v>490</v>
      </c>
      <c r="H90" s="80" t="s">
        <v>1184</v>
      </c>
      <c r="I90" s="80" t="s">
        <v>2848</v>
      </c>
      <c r="J90" s="80" t="s">
        <v>4053</v>
      </c>
      <c r="K90" s="80" t="s">
        <v>454</v>
      </c>
      <c r="L90" s="8">
        <v>13940000</v>
      </c>
      <c r="M90" s="6">
        <v>2022</v>
      </c>
      <c r="N90" s="103"/>
      <c r="O90" s="103"/>
      <c r="P90" s="6"/>
      <c r="Q90" s="6"/>
      <c r="R90" t="str">
        <f t="shared" si="1"/>
        <v>5010700211441144101001VT300001</v>
      </c>
    </row>
    <row r="91" spans="1:18" x14ac:dyDescent="0.2">
      <c r="A91" s="80" t="s">
        <v>453</v>
      </c>
      <c r="B91" s="80" t="s">
        <v>4061</v>
      </c>
      <c r="C91" s="6">
        <v>501</v>
      </c>
      <c r="D91" s="6">
        <v>50107</v>
      </c>
      <c r="E91" s="80" t="s">
        <v>458</v>
      </c>
      <c r="F91" s="80" t="s">
        <v>456</v>
      </c>
      <c r="G91" s="80" t="s">
        <v>486</v>
      </c>
      <c r="H91" s="80" t="s">
        <v>955</v>
      </c>
      <c r="I91" s="80" t="s">
        <v>2687</v>
      </c>
      <c r="J91" s="80" t="s">
        <v>4053</v>
      </c>
      <c r="K91" s="80" t="s">
        <v>454</v>
      </c>
      <c r="L91" s="8">
        <v>12720000</v>
      </c>
      <c r="M91" s="6">
        <v>2022</v>
      </c>
      <c r="N91" s="103"/>
      <c r="O91" s="103"/>
      <c r="P91" s="6"/>
      <c r="Q91" s="6"/>
      <c r="R91" t="str">
        <f t="shared" si="1"/>
        <v>5010700310211021100001VT100002</v>
      </c>
    </row>
    <row r="92" spans="1:18" x14ac:dyDescent="0.2">
      <c r="A92" s="80" t="s">
        <v>453</v>
      </c>
      <c r="B92" s="80" t="s">
        <v>4061</v>
      </c>
      <c r="C92" s="6">
        <v>501</v>
      </c>
      <c r="D92" s="6">
        <v>50107</v>
      </c>
      <c r="E92" s="80" t="s">
        <v>458</v>
      </c>
      <c r="F92" s="80" t="s">
        <v>458</v>
      </c>
      <c r="G92" s="80" t="s">
        <v>486</v>
      </c>
      <c r="H92" s="80" t="s">
        <v>955</v>
      </c>
      <c r="I92" s="80" t="s">
        <v>2687</v>
      </c>
      <c r="J92" s="80" t="s">
        <v>4053</v>
      </c>
      <c r="K92" s="80" t="s">
        <v>454</v>
      </c>
      <c r="L92" s="8">
        <v>17800000</v>
      </c>
      <c r="M92" s="6">
        <v>2022</v>
      </c>
      <c r="N92" s="103"/>
      <c r="O92" s="103"/>
      <c r="P92" s="6"/>
      <c r="Q92" s="6"/>
      <c r="R92" t="str">
        <f t="shared" si="1"/>
        <v>5010700310211021100001VT100003</v>
      </c>
    </row>
    <row r="93" spans="1:18" x14ac:dyDescent="0.2">
      <c r="A93" s="80" t="s">
        <v>453</v>
      </c>
      <c r="B93" s="80" t="s">
        <v>4061</v>
      </c>
      <c r="C93" s="6">
        <v>501</v>
      </c>
      <c r="D93" s="6">
        <v>50107</v>
      </c>
      <c r="E93" s="80" t="s">
        <v>458</v>
      </c>
      <c r="F93" s="80" t="s">
        <v>458</v>
      </c>
      <c r="G93" s="80" t="s">
        <v>486</v>
      </c>
      <c r="H93" s="80" t="s">
        <v>1009</v>
      </c>
      <c r="I93" s="80" t="s">
        <v>2734</v>
      </c>
      <c r="J93" s="80" t="s">
        <v>4053</v>
      </c>
      <c r="K93" s="80" t="s">
        <v>454</v>
      </c>
      <c r="L93" s="8">
        <v>38200000</v>
      </c>
      <c r="M93" s="6">
        <v>2022</v>
      </c>
      <c r="N93" s="103"/>
      <c r="O93" s="103"/>
      <c r="P93" s="6"/>
      <c r="Q93" s="6"/>
      <c r="R93" t="str">
        <f t="shared" si="1"/>
        <v>5010700310541054101001VT100003</v>
      </c>
    </row>
    <row r="94" spans="1:18" x14ac:dyDescent="0.2">
      <c r="A94" s="80" t="s">
        <v>453</v>
      </c>
      <c r="B94" s="80" t="s">
        <v>4061</v>
      </c>
      <c r="C94" s="6">
        <v>501</v>
      </c>
      <c r="D94" s="6">
        <v>50107</v>
      </c>
      <c r="E94" s="80" t="s">
        <v>458</v>
      </c>
      <c r="F94" s="80" t="s">
        <v>458</v>
      </c>
      <c r="G94" s="80" t="s">
        <v>486</v>
      </c>
      <c r="H94" s="80" t="s">
        <v>1869</v>
      </c>
      <c r="I94" s="80" t="s">
        <v>3408</v>
      </c>
      <c r="J94" s="80" t="s">
        <v>4053</v>
      </c>
      <c r="K94" s="80" t="s">
        <v>454</v>
      </c>
      <c r="L94" s="8">
        <v>3850000</v>
      </c>
      <c r="M94" s="6">
        <v>2022</v>
      </c>
      <c r="N94" s="103"/>
      <c r="O94" s="103"/>
      <c r="P94" s="6"/>
      <c r="Q94" s="6"/>
      <c r="R94" t="str">
        <f t="shared" si="1"/>
        <v>5010700315001500100001VT100003</v>
      </c>
    </row>
    <row r="95" spans="1:18" x14ac:dyDescent="0.2">
      <c r="A95" s="80" t="s">
        <v>453</v>
      </c>
      <c r="B95" s="80" t="s">
        <v>4062</v>
      </c>
      <c r="C95" s="6">
        <v>501</v>
      </c>
      <c r="D95" s="6">
        <v>50107</v>
      </c>
      <c r="E95" s="80" t="s">
        <v>456</v>
      </c>
      <c r="F95" s="80" t="s">
        <v>454</v>
      </c>
      <c r="G95" s="80" t="s">
        <v>486</v>
      </c>
      <c r="H95" s="80" t="s">
        <v>957</v>
      </c>
      <c r="I95" s="80" t="s">
        <v>2688</v>
      </c>
      <c r="J95" s="80" t="s">
        <v>4053</v>
      </c>
      <c r="K95" s="80" t="s">
        <v>454</v>
      </c>
      <c r="L95" s="8">
        <v>96160000</v>
      </c>
      <c r="M95" s="6">
        <v>2022</v>
      </c>
      <c r="N95" s="103"/>
      <c r="O95" s="103"/>
      <c r="P95" s="6"/>
      <c r="Q95" s="6"/>
      <c r="R95" t="str">
        <f t="shared" si="1"/>
        <v>5010700210221022100001VT100001</v>
      </c>
    </row>
    <row r="96" spans="1:18" x14ac:dyDescent="0.2">
      <c r="A96" s="80" t="s">
        <v>453</v>
      </c>
      <c r="B96" s="80" t="s">
        <v>4062</v>
      </c>
      <c r="C96" s="6">
        <v>501</v>
      </c>
      <c r="D96" s="6">
        <v>50107</v>
      </c>
      <c r="E96" s="80" t="s">
        <v>456</v>
      </c>
      <c r="F96" s="80" t="s">
        <v>454</v>
      </c>
      <c r="G96" s="80" t="s">
        <v>486</v>
      </c>
      <c r="H96" s="80" t="s">
        <v>1056</v>
      </c>
      <c r="I96" s="80" t="s">
        <v>2760</v>
      </c>
      <c r="J96" s="80" t="s">
        <v>4053</v>
      </c>
      <c r="K96" s="80" t="s">
        <v>454</v>
      </c>
      <c r="L96" s="8">
        <v>37210000</v>
      </c>
      <c r="M96" s="6">
        <v>2022</v>
      </c>
      <c r="N96" s="103"/>
      <c r="O96" s="103"/>
      <c r="P96" s="6"/>
      <c r="Q96" s="6"/>
      <c r="R96" t="str">
        <f t="shared" si="1"/>
        <v>5010700210761076100001VT100001</v>
      </c>
    </row>
    <row r="97" spans="1:18" x14ac:dyDescent="0.2">
      <c r="A97" s="80" t="s">
        <v>453</v>
      </c>
      <c r="B97" s="80" t="s">
        <v>4062</v>
      </c>
      <c r="C97" s="6">
        <v>501</v>
      </c>
      <c r="D97" s="6">
        <v>50107</v>
      </c>
      <c r="E97" s="80" t="s">
        <v>456</v>
      </c>
      <c r="F97" s="80" t="s">
        <v>454</v>
      </c>
      <c r="G97" s="80" t="s">
        <v>488</v>
      </c>
      <c r="H97" s="80" t="s">
        <v>1088</v>
      </c>
      <c r="I97" s="80" t="s">
        <v>2783</v>
      </c>
      <c r="J97" s="80" t="s">
        <v>4053</v>
      </c>
      <c r="K97" s="80" t="s">
        <v>454</v>
      </c>
      <c r="L97" s="8">
        <v>16310000</v>
      </c>
      <c r="M97" s="6">
        <v>2022</v>
      </c>
      <c r="N97" s="103"/>
      <c r="O97" s="103"/>
      <c r="P97" s="6"/>
      <c r="Q97" s="6"/>
      <c r="R97" t="str">
        <f t="shared" si="1"/>
        <v>5010700210921092100001VT200001</v>
      </c>
    </row>
    <row r="98" spans="1:18" x14ac:dyDescent="0.2">
      <c r="A98" s="80" t="s">
        <v>453</v>
      </c>
      <c r="B98" s="80" t="s">
        <v>4062</v>
      </c>
      <c r="C98" s="6">
        <v>501</v>
      </c>
      <c r="D98" s="6">
        <v>50107</v>
      </c>
      <c r="E98" s="80" t="s">
        <v>456</v>
      </c>
      <c r="F98" s="80" t="s">
        <v>454</v>
      </c>
      <c r="G98" s="80" t="s">
        <v>490</v>
      </c>
      <c r="H98" s="80" t="s">
        <v>485</v>
      </c>
      <c r="I98" s="80" t="s">
        <v>2646</v>
      </c>
      <c r="J98" s="80" t="s">
        <v>4054</v>
      </c>
      <c r="K98" s="80" t="s">
        <v>454</v>
      </c>
      <c r="L98" s="8">
        <v>1190000</v>
      </c>
      <c r="M98" s="6">
        <v>2017</v>
      </c>
      <c r="N98" s="103"/>
      <c r="O98" s="103"/>
      <c r="P98" s="6"/>
      <c r="Q98" s="6"/>
      <c r="R98" t="str">
        <f t="shared" si="1"/>
        <v>5010700209909901001VT300001</v>
      </c>
    </row>
    <row r="99" spans="1:18" x14ac:dyDescent="0.2">
      <c r="A99" s="80" t="s">
        <v>453</v>
      </c>
      <c r="B99" s="80" t="s">
        <v>4062</v>
      </c>
      <c r="C99" s="6">
        <v>501</v>
      </c>
      <c r="D99" s="6">
        <v>50107</v>
      </c>
      <c r="E99" s="80" t="s">
        <v>456</v>
      </c>
      <c r="F99" s="80" t="s">
        <v>454</v>
      </c>
      <c r="G99" s="80" t="s">
        <v>490</v>
      </c>
      <c r="H99" s="80" t="s">
        <v>1088</v>
      </c>
      <c r="I99" s="80" t="s">
        <v>2783</v>
      </c>
      <c r="J99" s="80" t="s">
        <v>4053</v>
      </c>
      <c r="K99" s="80" t="s">
        <v>454</v>
      </c>
      <c r="L99" s="8">
        <v>13940000</v>
      </c>
      <c r="M99" s="6">
        <v>2022</v>
      </c>
      <c r="N99" s="103"/>
      <c r="O99" s="103"/>
      <c r="P99" s="6"/>
      <c r="Q99" s="6"/>
      <c r="R99" t="str">
        <f t="shared" si="1"/>
        <v>5010700210921092100001VT300001</v>
      </c>
    </row>
    <row r="100" spans="1:18" x14ac:dyDescent="0.2">
      <c r="A100" s="80" t="s">
        <v>453</v>
      </c>
      <c r="B100" s="80" t="s">
        <v>4062</v>
      </c>
      <c r="C100" s="6">
        <v>501</v>
      </c>
      <c r="D100" s="6">
        <v>50107</v>
      </c>
      <c r="E100" s="80" t="s">
        <v>456</v>
      </c>
      <c r="F100" s="80" t="s">
        <v>454</v>
      </c>
      <c r="G100" s="80" t="s">
        <v>490</v>
      </c>
      <c r="H100" s="80" t="s">
        <v>1264</v>
      </c>
      <c r="I100" s="80" t="s">
        <v>2901</v>
      </c>
      <c r="J100" s="80" t="s">
        <v>4053</v>
      </c>
      <c r="K100" s="80" t="s">
        <v>454</v>
      </c>
      <c r="L100" s="8">
        <v>14600000</v>
      </c>
      <c r="M100" s="6">
        <v>2022</v>
      </c>
      <c r="N100" s="103"/>
      <c r="O100" s="103"/>
      <c r="P100" s="6"/>
      <c r="Q100" s="6"/>
      <c r="R100" t="str">
        <f t="shared" si="1"/>
        <v>5010700211861186100001VT300001</v>
      </c>
    </row>
    <row r="101" spans="1:18" x14ac:dyDescent="0.2">
      <c r="A101" s="80" t="s">
        <v>453</v>
      </c>
      <c r="B101" s="80" t="s">
        <v>4062</v>
      </c>
      <c r="C101" s="6">
        <v>501</v>
      </c>
      <c r="D101" s="6">
        <v>50107</v>
      </c>
      <c r="E101" s="80" t="s">
        <v>458</v>
      </c>
      <c r="F101" s="80" t="s">
        <v>456</v>
      </c>
      <c r="G101" s="80" t="s">
        <v>486</v>
      </c>
      <c r="H101" s="80" t="s">
        <v>957</v>
      </c>
      <c r="I101" s="80" t="s">
        <v>2688</v>
      </c>
      <c r="J101" s="80" t="s">
        <v>4053</v>
      </c>
      <c r="K101" s="80" t="s">
        <v>454</v>
      </c>
      <c r="L101" s="8">
        <v>48080000</v>
      </c>
      <c r="M101" s="6">
        <v>2022</v>
      </c>
      <c r="N101" s="103"/>
      <c r="O101" s="103"/>
      <c r="P101" s="6"/>
      <c r="Q101" s="6"/>
      <c r="R101" t="str">
        <f t="shared" si="1"/>
        <v>5010700310221022100001VT100002</v>
      </c>
    </row>
    <row r="102" spans="1:18" x14ac:dyDescent="0.2">
      <c r="A102" s="80" t="s">
        <v>453</v>
      </c>
      <c r="B102" s="80" t="s">
        <v>4062</v>
      </c>
      <c r="C102" s="6">
        <v>501</v>
      </c>
      <c r="D102" s="6">
        <v>50107</v>
      </c>
      <c r="E102" s="80" t="s">
        <v>458</v>
      </c>
      <c r="F102" s="80" t="s">
        <v>458</v>
      </c>
      <c r="G102" s="80" t="s">
        <v>486</v>
      </c>
      <c r="H102" s="80" t="s">
        <v>957</v>
      </c>
      <c r="I102" s="80" t="s">
        <v>2688</v>
      </c>
      <c r="J102" s="80" t="s">
        <v>4053</v>
      </c>
      <c r="K102" s="80" t="s">
        <v>454</v>
      </c>
      <c r="L102" s="8">
        <v>67310000</v>
      </c>
      <c r="M102" s="6">
        <v>2022</v>
      </c>
      <c r="N102" s="103"/>
      <c r="O102" s="103"/>
      <c r="P102" s="6"/>
      <c r="Q102" s="6"/>
      <c r="R102" t="str">
        <f t="shared" si="1"/>
        <v>5010700310221022100001VT100003</v>
      </c>
    </row>
    <row r="103" spans="1:18" x14ac:dyDescent="0.2">
      <c r="A103" s="80" t="s">
        <v>453</v>
      </c>
      <c r="B103" s="80" t="s">
        <v>4062</v>
      </c>
      <c r="C103" s="6">
        <v>501</v>
      </c>
      <c r="D103" s="6">
        <v>50107</v>
      </c>
      <c r="E103" s="80" t="s">
        <v>458</v>
      </c>
      <c r="F103" s="80" t="s">
        <v>458</v>
      </c>
      <c r="G103" s="80" t="s">
        <v>486</v>
      </c>
      <c r="H103" s="80" t="s">
        <v>1056</v>
      </c>
      <c r="I103" s="80" t="s">
        <v>2760</v>
      </c>
      <c r="J103" s="80" t="s">
        <v>4053</v>
      </c>
      <c r="K103" s="80" t="s">
        <v>454</v>
      </c>
      <c r="L103" s="8">
        <v>26050000</v>
      </c>
      <c r="M103" s="6">
        <v>2022</v>
      </c>
      <c r="N103" s="103"/>
      <c r="O103" s="103"/>
      <c r="P103" s="6"/>
      <c r="Q103" s="6"/>
      <c r="R103" t="str">
        <f t="shared" si="1"/>
        <v>5010700310761076100001VT100003</v>
      </c>
    </row>
    <row r="104" spans="1:18" x14ac:dyDescent="0.2">
      <c r="A104" s="80" t="s">
        <v>453</v>
      </c>
      <c r="B104" s="80" t="s">
        <v>4062</v>
      </c>
      <c r="C104" s="6">
        <v>501</v>
      </c>
      <c r="D104" s="6">
        <v>50107</v>
      </c>
      <c r="E104" s="80" t="s">
        <v>458</v>
      </c>
      <c r="F104" s="80" t="s">
        <v>458</v>
      </c>
      <c r="G104" s="80" t="s">
        <v>486</v>
      </c>
      <c r="H104" s="80" t="s">
        <v>1869</v>
      </c>
      <c r="I104" s="80" t="s">
        <v>3409</v>
      </c>
      <c r="J104" s="80" t="s">
        <v>4053</v>
      </c>
      <c r="K104" s="80" t="s">
        <v>454</v>
      </c>
      <c r="L104" s="8">
        <v>4280000</v>
      </c>
      <c r="M104" s="6">
        <v>2022</v>
      </c>
      <c r="N104" s="103"/>
      <c r="O104" s="103"/>
      <c r="P104" s="6"/>
      <c r="Q104" s="6"/>
      <c r="R104" t="str">
        <f t="shared" si="1"/>
        <v>5010700315001500101001VT100003</v>
      </c>
    </row>
    <row r="105" spans="1:18" x14ac:dyDescent="0.2">
      <c r="A105" s="80" t="s">
        <v>453</v>
      </c>
      <c r="B105" s="80" t="s">
        <v>4063</v>
      </c>
      <c r="C105" s="6">
        <v>501</v>
      </c>
      <c r="D105" s="6">
        <v>50107</v>
      </c>
      <c r="E105" s="80" t="s">
        <v>456</v>
      </c>
      <c r="F105" s="80" t="s">
        <v>454</v>
      </c>
      <c r="G105" s="80" t="s">
        <v>486</v>
      </c>
      <c r="H105" s="80" t="s">
        <v>958</v>
      </c>
      <c r="I105" s="80" t="s">
        <v>2689</v>
      </c>
      <c r="J105" s="80" t="s">
        <v>4053</v>
      </c>
      <c r="K105" s="80" t="s">
        <v>454</v>
      </c>
      <c r="L105" s="8">
        <v>92010000</v>
      </c>
      <c r="M105" s="6">
        <v>2022</v>
      </c>
      <c r="N105" s="103"/>
      <c r="O105" s="103"/>
      <c r="P105" s="6"/>
      <c r="Q105" s="6"/>
      <c r="R105" t="str">
        <f t="shared" si="1"/>
        <v>5010700210231023100001VT100001</v>
      </c>
    </row>
    <row r="106" spans="1:18" x14ac:dyDescent="0.2">
      <c r="A106" s="80" t="s">
        <v>453</v>
      </c>
      <c r="B106" s="80" t="s">
        <v>4063</v>
      </c>
      <c r="C106" s="6">
        <v>501</v>
      </c>
      <c r="D106" s="6">
        <v>50107</v>
      </c>
      <c r="E106" s="80" t="s">
        <v>456</v>
      </c>
      <c r="F106" s="80" t="s">
        <v>454</v>
      </c>
      <c r="G106" s="80" t="s">
        <v>486</v>
      </c>
      <c r="H106" s="80" t="s">
        <v>1056</v>
      </c>
      <c r="I106" s="80" t="s">
        <v>2762</v>
      </c>
      <c r="J106" s="80" t="s">
        <v>4053</v>
      </c>
      <c r="K106" s="80" t="s">
        <v>454</v>
      </c>
      <c r="L106" s="8">
        <v>31490000</v>
      </c>
      <c r="M106" s="6">
        <v>2022</v>
      </c>
      <c r="N106" s="103"/>
      <c r="O106" s="103"/>
      <c r="P106" s="6"/>
      <c r="Q106" s="6"/>
      <c r="R106" t="str">
        <f t="shared" si="1"/>
        <v>5010700210761076101001VT100001</v>
      </c>
    </row>
    <row r="107" spans="1:18" x14ac:dyDescent="0.2">
      <c r="A107" s="80" t="s">
        <v>453</v>
      </c>
      <c r="B107" s="80" t="s">
        <v>4063</v>
      </c>
      <c r="C107" s="6">
        <v>501</v>
      </c>
      <c r="D107" s="6">
        <v>50107</v>
      </c>
      <c r="E107" s="80" t="s">
        <v>456</v>
      </c>
      <c r="F107" s="80" t="s">
        <v>454</v>
      </c>
      <c r="G107" s="80" t="s">
        <v>488</v>
      </c>
      <c r="H107" s="80" t="s">
        <v>1056</v>
      </c>
      <c r="I107" s="80" t="s">
        <v>2762</v>
      </c>
      <c r="J107" s="80" t="s">
        <v>4053</v>
      </c>
      <c r="K107" s="80" t="s">
        <v>454</v>
      </c>
      <c r="L107" s="8">
        <v>16060000</v>
      </c>
      <c r="M107" s="6">
        <v>2022</v>
      </c>
      <c r="N107" s="103"/>
      <c r="O107" s="103"/>
      <c r="P107" s="6"/>
      <c r="Q107" s="6"/>
      <c r="R107" t="str">
        <f t="shared" si="1"/>
        <v>5010700210761076101001VT200001</v>
      </c>
    </row>
    <row r="108" spans="1:18" x14ac:dyDescent="0.2">
      <c r="A108" s="80" t="s">
        <v>453</v>
      </c>
      <c r="B108" s="80" t="s">
        <v>4063</v>
      </c>
      <c r="C108" s="6">
        <v>501</v>
      </c>
      <c r="D108" s="6">
        <v>50107</v>
      </c>
      <c r="E108" s="80" t="s">
        <v>456</v>
      </c>
      <c r="F108" s="80" t="s">
        <v>454</v>
      </c>
      <c r="G108" s="80" t="s">
        <v>488</v>
      </c>
      <c r="H108" s="80" t="s">
        <v>1089</v>
      </c>
      <c r="I108" s="80" t="s">
        <v>2784</v>
      </c>
      <c r="J108" s="80" t="s">
        <v>4053</v>
      </c>
      <c r="K108" s="80" t="s">
        <v>454</v>
      </c>
      <c r="L108" s="8">
        <v>16060000</v>
      </c>
      <c r="M108" s="6">
        <v>2022</v>
      </c>
      <c r="N108" s="103"/>
      <c r="O108" s="103"/>
      <c r="P108" s="6"/>
      <c r="Q108" s="6"/>
      <c r="R108" t="str">
        <f t="shared" si="1"/>
        <v>5010700210931093100001VT200001</v>
      </c>
    </row>
    <row r="109" spans="1:18" x14ac:dyDescent="0.2">
      <c r="A109" s="80" t="s">
        <v>453</v>
      </c>
      <c r="B109" s="80" t="s">
        <v>4063</v>
      </c>
      <c r="C109" s="6">
        <v>501</v>
      </c>
      <c r="D109" s="6">
        <v>50107</v>
      </c>
      <c r="E109" s="80" t="s">
        <v>456</v>
      </c>
      <c r="F109" s="80" t="s">
        <v>454</v>
      </c>
      <c r="G109" s="80" t="s">
        <v>490</v>
      </c>
      <c r="H109" s="80" t="s">
        <v>1089</v>
      </c>
      <c r="I109" s="80" t="s">
        <v>2784</v>
      </c>
      <c r="J109" s="80" t="s">
        <v>4053</v>
      </c>
      <c r="K109" s="80" t="s">
        <v>454</v>
      </c>
      <c r="L109" s="8">
        <v>14540000</v>
      </c>
      <c r="M109" s="6">
        <v>2022</v>
      </c>
      <c r="N109" s="103"/>
      <c r="O109" s="103"/>
      <c r="P109" s="6"/>
      <c r="Q109" s="6"/>
      <c r="R109" t="str">
        <f t="shared" si="1"/>
        <v>5010700210931093100001VT300001</v>
      </c>
    </row>
    <row r="110" spans="1:18" x14ac:dyDescent="0.2">
      <c r="A110" s="80" t="s">
        <v>453</v>
      </c>
      <c r="B110" s="80" t="s">
        <v>4063</v>
      </c>
      <c r="C110" s="6">
        <v>501</v>
      </c>
      <c r="D110" s="6">
        <v>50107</v>
      </c>
      <c r="E110" s="80" t="s">
        <v>456</v>
      </c>
      <c r="F110" s="80" t="s">
        <v>454</v>
      </c>
      <c r="G110" s="80" t="s">
        <v>490</v>
      </c>
      <c r="H110" s="80" t="s">
        <v>1264</v>
      </c>
      <c r="I110" s="80" t="s">
        <v>2903</v>
      </c>
      <c r="J110" s="80" t="s">
        <v>4053</v>
      </c>
      <c r="K110" s="80" t="s">
        <v>454</v>
      </c>
      <c r="L110" s="8">
        <v>14600000</v>
      </c>
      <c r="M110" s="6">
        <v>2022</v>
      </c>
      <c r="N110" s="103"/>
      <c r="O110" s="103"/>
      <c r="P110" s="6"/>
      <c r="Q110" s="6"/>
      <c r="R110" t="str">
        <f t="shared" si="1"/>
        <v>5010700211861186101001VT300001</v>
      </c>
    </row>
    <row r="111" spans="1:18" x14ac:dyDescent="0.2">
      <c r="A111" s="80" t="s">
        <v>453</v>
      </c>
      <c r="B111" s="80" t="s">
        <v>4063</v>
      </c>
      <c r="C111" s="6">
        <v>501</v>
      </c>
      <c r="D111" s="6">
        <v>50107</v>
      </c>
      <c r="E111" s="80" t="s">
        <v>456</v>
      </c>
      <c r="F111" s="80" t="s">
        <v>454</v>
      </c>
      <c r="G111" s="80" t="s">
        <v>492</v>
      </c>
      <c r="H111" s="80" t="s">
        <v>485</v>
      </c>
      <c r="I111" s="80" t="s">
        <v>2646</v>
      </c>
      <c r="J111" s="80" t="s">
        <v>4054</v>
      </c>
      <c r="K111" s="80" t="s">
        <v>454</v>
      </c>
      <c r="L111" s="8">
        <v>935000</v>
      </c>
      <c r="M111" s="6">
        <v>2017</v>
      </c>
      <c r="N111" s="103"/>
      <c r="O111" s="103"/>
      <c r="P111" s="6"/>
      <c r="Q111" s="6"/>
      <c r="R111" t="str">
        <f t="shared" si="1"/>
        <v>5010700209909901001VT400001</v>
      </c>
    </row>
    <row r="112" spans="1:18" x14ac:dyDescent="0.2">
      <c r="A112" s="80" t="s">
        <v>453</v>
      </c>
      <c r="B112" s="80" t="s">
        <v>4063</v>
      </c>
      <c r="C112" s="6">
        <v>501</v>
      </c>
      <c r="D112" s="6">
        <v>50107</v>
      </c>
      <c r="E112" s="80" t="s">
        <v>458</v>
      </c>
      <c r="F112" s="80" t="s">
        <v>456</v>
      </c>
      <c r="G112" s="80" t="s">
        <v>486</v>
      </c>
      <c r="H112" s="80" t="s">
        <v>958</v>
      </c>
      <c r="I112" s="80" t="s">
        <v>2689</v>
      </c>
      <c r="J112" s="80" t="s">
        <v>4053</v>
      </c>
      <c r="K112" s="80" t="s">
        <v>454</v>
      </c>
      <c r="L112" s="8">
        <v>46010000</v>
      </c>
      <c r="M112" s="6">
        <v>2022</v>
      </c>
      <c r="N112" s="103"/>
      <c r="O112" s="103"/>
      <c r="P112" s="6"/>
      <c r="Q112" s="6"/>
      <c r="R112" t="str">
        <f t="shared" si="1"/>
        <v>5010700310231023100001VT100002</v>
      </c>
    </row>
    <row r="113" spans="1:18" x14ac:dyDescent="0.2">
      <c r="A113" s="80" t="s">
        <v>453</v>
      </c>
      <c r="B113" s="80" t="s">
        <v>4063</v>
      </c>
      <c r="C113" s="6">
        <v>501</v>
      </c>
      <c r="D113" s="6">
        <v>50107</v>
      </c>
      <c r="E113" s="80" t="s">
        <v>458</v>
      </c>
      <c r="F113" s="80" t="s">
        <v>458</v>
      </c>
      <c r="G113" s="80" t="s">
        <v>486</v>
      </c>
      <c r="H113" s="80" t="s">
        <v>958</v>
      </c>
      <c r="I113" s="80" t="s">
        <v>2689</v>
      </c>
      <c r="J113" s="80" t="s">
        <v>4053</v>
      </c>
      <c r="K113" s="80" t="s">
        <v>454</v>
      </c>
      <c r="L113" s="8">
        <v>64410000</v>
      </c>
      <c r="M113" s="6">
        <v>2022</v>
      </c>
      <c r="N113" s="103"/>
      <c r="O113" s="103"/>
      <c r="P113" s="6"/>
      <c r="Q113" s="6"/>
      <c r="R113" t="str">
        <f t="shared" si="1"/>
        <v>5010700310231023100001VT100003</v>
      </c>
    </row>
    <row r="114" spans="1:18" x14ac:dyDescent="0.2">
      <c r="A114" s="80" t="s">
        <v>453</v>
      </c>
      <c r="B114" s="80" t="s">
        <v>4063</v>
      </c>
      <c r="C114" s="6">
        <v>501</v>
      </c>
      <c r="D114" s="6">
        <v>50107</v>
      </c>
      <c r="E114" s="80" t="s">
        <v>458</v>
      </c>
      <c r="F114" s="80" t="s">
        <v>458</v>
      </c>
      <c r="G114" s="80" t="s">
        <v>486</v>
      </c>
      <c r="H114" s="80" t="s">
        <v>1056</v>
      </c>
      <c r="I114" s="80" t="s">
        <v>2762</v>
      </c>
      <c r="J114" s="80" t="s">
        <v>4053</v>
      </c>
      <c r="K114" s="80" t="s">
        <v>454</v>
      </c>
      <c r="L114" s="8">
        <v>22040000</v>
      </c>
      <c r="M114" s="6">
        <v>2022</v>
      </c>
      <c r="N114" s="103"/>
      <c r="O114" s="103"/>
      <c r="P114" s="6"/>
      <c r="Q114" s="6"/>
      <c r="R114" t="str">
        <f t="shared" si="1"/>
        <v>5010700310761076101001VT100003</v>
      </c>
    </row>
    <row r="115" spans="1:18" x14ac:dyDescent="0.2">
      <c r="A115" s="80" t="s">
        <v>453</v>
      </c>
      <c r="B115" s="80" t="s">
        <v>4063</v>
      </c>
      <c r="C115" s="6">
        <v>501</v>
      </c>
      <c r="D115" s="6">
        <v>50107</v>
      </c>
      <c r="E115" s="80" t="s">
        <v>458</v>
      </c>
      <c r="F115" s="80" t="s">
        <v>458</v>
      </c>
      <c r="G115" s="80" t="s">
        <v>486</v>
      </c>
      <c r="H115" s="80" t="s">
        <v>1869</v>
      </c>
      <c r="I115" s="80" t="s">
        <v>3410</v>
      </c>
      <c r="J115" s="80" t="s">
        <v>4053</v>
      </c>
      <c r="K115" s="80" t="s">
        <v>454</v>
      </c>
      <c r="L115" s="8">
        <v>5010000</v>
      </c>
      <c r="M115" s="6">
        <v>2022</v>
      </c>
      <c r="N115" s="103"/>
      <c r="O115" s="103"/>
      <c r="P115" s="6"/>
      <c r="Q115" s="6"/>
      <c r="R115" t="str">
        <f t="shared" si="1"/>
        <v>5010700315001500102001VT100003</v>
      </c>
    </row>
    <row r="116" spans="1:18" x14ac:dyDescent="0.2">
      <c r="A116" s="80" t="s">
        <v>453</v>
      </c>
      <c r="B116" s="80" t="s">
        <v>4064</v>
      </c>
      <c r="C116" s="6">
        <v>501</v>
      </c>
      <c r="D116" s="6">
        <v>50107</v>
      </c>
      <c r="E116" s="80" t="s">
        <v>456</v>
      </c>
      <c r="F116" s="80" t="s">
        <v>454</v>
      </c>
      <c r="G116" s="80" t="s">
        <v>486</v>
      </c>
      <c r="H116" s="80" t="s">
        <v>959</v>
      </c>
      <c r="I116" s="80" t="s">
        <v>2690</v>
      </c>
      <c r="J116" s="80" t="s">
        <v>4053</v>
      </c>
      <c r="K116" s="80" t="s">
        <v>454</v>
      </c>
      <c r="L116" s="8">
        <v>94620000</v>
      </c>
      <c r="M116" s="6">
        <v>2022</v>
      </c>
      <c r="N116" s="103"/>
      <c r="O116" s="103"/>
      <c r="P116" s="6"/>
      <c r="Q116" s="6"/>
      <c r="R116" t="str">
        <f t="shared" si="1"/>
        <v>5010700210241024100001VT100001</v>
      </c>
    </row>
    <row r="117" spans="1:18" x14ac:dyDescent="0.2">
      <c r="A117" s="80" t="s">
        <v>453</v>
      </c>
      <c r="B117" s="80" t="s">
        <v>4064</v>
      </c>
      <c r="C117" s="6">
        <v>501</v>
      </c>
      <c r="D117" s="6">
        <v>50107</v>
      </c>
      <c r="E117" s="80" t="s">
        <v>456</v>
      </c>
      <c r="F117" s="80" t="s">
        <v>454</v>
      </c>
      <c r="G117" s="80" t="s">
        <v>486</v>
      </c>
      <c r="H117" s="80" t="s">
        <v>1056</v>
      </c>
      <c r="I117" s="80" t="s">
        <v>2763</v>
      </c>
      <c r="J117" s="80" t="s">
        <v>4053</v>
      </c>
      <c r="K117" s="80" t="s">
        <v>454</v>
      </c>
      <c r="L117" s="8">
        <v>27130000</v>
      </c>
      <c r="M117" s="6">
        <v>2022</v>
      </c>
      <c r="N117" s="103"/>
      <c r="O117" s="103"/>
      <c r="P117" s="6"/>
      <c r="Q117" s="6"/>
      <c r="R117" t="str">
        <f t="shared" si="1"/>
        <v>5010700210761076102001VT100001</v>
      </c>
    </row>
    <row r="118" spans="1:18" x14ac:dyDescent="0.2">
      <c r="A118" s="80" t="s">
        <v>453</v>
      </c>
      <c r="B118" s="80" t="s">
        <v>4064</v>
      </c>
      <c r="C118" s="6">
        <v>501</v>
      </c>
      <c r="D118" s="6">
        <v>50107</v>
      </c>
      <c r="E118" s="80" t="s">
        <v>456</v>
      </c>
      <c r="F118" s="80" t="s">
        <v>454</v>
      </c>
      <c r="G118" s="80" t="s">
        <v>488</v>
      </c>
      <c r="H118" s="80" t="s">
        <v>1056</v>
      </c>
      <c r="I118" s="80" t="s">
        <v>2763</v>
      </c>
      <c r="J118" s="80" t="s">
        <v>4053</v>
      </c>
      <c r="K118" s="80" t="s">
        <v>454</v>
      </c>
      <c r="L118" s="8">
        <v>16060000</v>
      </c>
      <c r="M118" s="6">
        <v>2022</v>
      </c>
      <c r="N118" s="103"/>
      <c r="O118" s="103"/>
      <c r="P118" s="6"/>
      <c r="Q118" s="6"/>
      <c r="R118" t="str">
        <f t="shared" si="1"/>
        <v>5010700210761076102001VT200001</v>
      </c>
    </row>
    <row r="119" spans="1:18" x14ac:dyDescent="0.2">
      <c r="A119" s="80" t="s">
        <v>453</v>
      </c>
      <c r="B119" s="80" t="s">
        <v>4064</v>
      </c>
      <c r="C119" s="6">
        <v>501</v>
      </c>
      <c r="D119" s="6">
        <v>50107</v>
      </c>
      <c r="E119" s="80" t="s">
        <v>456</v>
      </c>
      <c r="F119" s="80" t="s">
        <v>454</v>
      </c>
      <c r="G119" s="80" t="s">
        <v>488</v>
      </c>
      <c r="H119" s="80" t="s">
        <v>1095</v>
      </c>
      <c r="I119" s="80" t="s">
        <v>2790</v>
      </c>
      <c r="J119" s="80" t="s">
        <v>4053</v>
      </c>
      <c r="K119" s="80" t="s">
        <v>454</v>
      </c>
      <c r="L119" s="8">
        <v>11820000</v>
      </c>
      <c r="M119" s="6">
        <v>2022</v>
      </c>
      <c r="N119" s="103"/>
      <c r="O119" s="103"/>
      <c r="P119" s="6"/>
      <c r="Q119" s="6"/>
      <c r="R119" t="str">
        <f t="shared" si="1"/>
        <v>5010700210981098100001VT200001</v>
      </c>
    </row>
    <row r="120" spans="1:18" x14ac:dyDescent="0.2">
      <c r="A120" s="80" t="s">
        <v>453</v>
      </c>
      <c r="B120" s="80" t="s">
        <v>4064</v>
      </c>
      <c r="C120" s="6">
        <v>501</v>
      </c>
      <c r="D120" s="6">
        <v>50107</v>
      </c>
      <c r="E120" s="80" t="s">
        <v>456</v>
      </c>
      <c r="F120" s="80" t="s">
        <v>454</v>
      </c>
      <c r="G120" s="80" t="s">
        <v>490</v>
      </c>
      <c r="H120" s="80" t="s">
        <v>1095</v>
      </c>
      <c r="I120" s="80" t="s">
        <v>2790</v>
      </c>
      <c r="J120" s="80" t="s">
        <v>4053</v>
      </c>
      <c r="K120" s="80" t="s">
        <v>454</v>
      </c>
      <c r="L120" s="8">
        <v>10130000</v>
      </c>
      <c r="M120" s="6">
        <v>2022</v>
      </c>
      <c r="N120" s="103"/>
      <c r="O120" s="103"/>
      <c r="P120" s="6"/>
      <c r="Q120" s="6"/>
      <c r="R120" t="str">
        <f t="shared" si="1"/>
        <v>5010700210981098100001VT300001</v>
      </c>
    </row>
    <row r="121" spans="1:18" x14ac:dyDescent="0.2">
      <c r="A121" s="80" t="s">
        <v>453</v>
      </c>
      <c r="B121" s="80" t="s">
        <v>4064</v>
      </c>
      <c r="C121" s="6">
        <v>501</v>
      </c>
      <c r="D121" s="6">
        <v>50107</v>
      </c>
      <c r="E121" s="80" t="s">
        <v>456</v>
      </c>
      <c r="F121" s="80" t="s">
        <v>454</v>
      </c>
      <c r="G121" s="80" t="s">
        <v>490</v>
      </c>
      <c r="H121" s="80" t="s">
        <v>1277</v>
      </c>
      <c r="I121" s="80" t="s">
        <v>2920</v>
      </c>
      <c r="J121" s="80" t="s">
        <v>4053</v>
      </c>
      <c r="K121" s="80" t="s">
        <v>454</v>
      </c>
      <c r="L121" s="8">
        <v>9160000</v>
      </c>
      <c r="M121" s="6">
        <v>2022</v>
      </c>
      <c r="N121" s="103"/>
      <c r="O121" s="103"/>
      <c r="P121" s="6"/>
      <c r="Q121" s="6"/>
      <c r="R121" t="str">
        <f t="shared" si="1"/>
        <v>5010700211931193100001VT300001</v>
      </c>
    </row>
    <row r="122" spans="1:18" x14ac:dyDescent="0.2">
      <c r="A122" s="80" t="s">
        <v>453</v>
      </c>
      <c r="B122" s="80" t="s">
        <v>4064</v>
      </c>
      <c r="C122" s="6">
        <v>501</v>
      </c>
      <c r="D122" s="6">
        <v>50107</v>
      </c>
      <c r="E122" s="80" t="s">
        <v>456</v>
      </c>
      <c r="F122" s="80" t="s">
        <v>454</v>
      </c>
      <c r="G122" s="80" t="s">
        <v>494</v>
      </c>
      <c r="H122" s="80" t="s">
        <v>485</v>
      </c>
      <c r="I122" s="80" t="s">
        <v>2646</v>
      </c>
      <c r="J122" s="80" t="s">
        <v>4054</v>
      </c>
      <c r="K122" s="80" t="s">
        <v>454</v>
      </c>
      <c r="L122" s="8">
        <v>680000</v>
      </c>
      <c r="M122" s="6">
        <v>2017</v>
      </c>
      <c r="N122" s="103"/>
      <c r="O122" s="103"/>
      <c r="P122" s="6"/>
      <c r="Q122" s="6"/>
      <c r="R122" t="str">
        <f t="shared" si="1"/>
        <v>5010700209909901001VT500001</v>
      </c>
    </row>
    <row r="123" spans="1:18" x14ac:dyDescent="0.2">
      <c r="A123" s="80" t="s">
        <v>453</v>
      </c>
      <c r="B123" s="80" t="s">
        <v>4064</v>
      </c>
      <c r="C123" s="6">
        <v>501</v>
      </c>
      <c r="D123" s="6">
        <v>50107</v>
      </c>
      <c r="E123" s="80" t="s">
        <v>458</v>
      </c>
      <c r="F123" s="80" t="s">
        <v>456</v>
      </c>
      <c r="G123" s="80" t="s">
        <v>486</v>
      </c>
      <c r="H123" s="80" t="s">
        <v>959</v>
      </c>
      <c r="I123" s="80" t="s">
        <v>2690</v>
      </c>
      <c r="J123" s="80" t="s">
        <v>4053</v>
      </c>
      <c r="K123" s="80" t="s">
        <v>454</v>
      </c>
      <c r="L123" s="8">
        <v>47310000</v>
      </c>
      <c r="M123" s="6">
        <v>2022</v>
      </c>
      <c r="N123" s="103"/>
      <c r="O123" s="103"/>
      <c r="P123" s="6"/>
      <c r="Q123" s="6"/>
      <c r="R123" t="str">
        <f t="shared" si="1"/>
        <v>5010700310241024100001VT100002</v>
      </c>
    </row>
    <row r="124" spans="1:18" x14ac:dyDescent="0.2">
      <c r="A124" s="80" t="s">
        <v>453</v>
      </c>
      <c r="B124" s="80" t="s">
        <v>4064</v>
      </c>
      <c r="C124" s="6">
        <v>501</v>
      </c>
      <c r="D124" s="6">
        <v>50107</v>
      </c>
      <c r="E124" s="80" t="s">
        <v>458</v>
      </c>
      <c r="F124" s="80" t="s">
        <v>458</v>
      </c>
      <c r="G124" s="80" t="s">
        <v>486</v>
      </c>
      <c r="H124" s="80" t="s">
        <v>959</v>
      </c>
      <c r="I124" s="80" t="s">
        <v>2690</v>
      </c>
      <c r="J124" s="80" t="s">
        <v>4053</v>
      </c>
      <c r="K124" s="80" t="s">
        <v>454</v>
      </c>
      <c r="L124" s="8">
        <v>66230000</v>
      </c>
      <c r="M124" s="6">
        <v>2022</v>
      </c>
      <c r="N124" s="103"/>
      <c r="O124" s="103"/>
      <c r="P124" s="6"/>
      <c r="Q124" s="6"/>
      <c r="R124" t="str">
        <f t="shared" si="1"/>
        <v>5010700310241024100001VT100003</v>
      </c>
    </row>
    <row r="125" spans="1:18" x14ac:dyDescent="0.2">
      <c r="A125" s="80" t="s">
        <v>453</v>
      </c>
      <c r="B125" s="80" t="s">
        <v>4064</v>
      </c>
      <c r="C125" s="6">
        <v>501</v>
      </c>
      <c r="D125" s="6">
        <v>50107</v>
      </c>
      <c r="E125" s="80" t="s">
        <v>458</v>
      </c>
      <c r="F125" s="80" t="s">
        <v>458</v>
      </c>
      <c r="G125" s="80" t="s">
        <v>486</v>
      </c>
      <c r="H125" s="80" t="s">
        <v>1056</v>
      </c>
      <c r="I125" s="80" t="s">
        <v>2763</v>
      </c>
      <c r="J125" s="80" t="s">
        <v>4053</v>
      </c>
      <c r="K125" s="80" t="s">
        <v>454</v>
      </c>
      <c r="L125" s="8">
        <v>18990000</v>
      </c>
      <c r="M125" s="6">
        <v>2022</v>
      </c>
      <c r="N125" s="103"/>
      <c r="O125" s="103"/>
      <c r="P125" s="6"/>
      <c r="Q125" s="6"/>
      <c r="R125" t="str">
        <f t="shared" si="1"/>
        <v>5010700310761076102001VT100003</v>
      </c>
    </row>
    <row r="126" spans="1:18" x14ac:dyDescent="0.2">
      <c r="A126" s="80" t="s">
        <v>453</v>
      </c>
      <c r="B126" s="80" t="s">
        <v>4064</v>
      </c>
      <c r="C126" s="6">
        <v>501</v>
      </c>
      <c r="D126" s="6">
        <v>50107</v>
      </c>
      <c r="E126" s="80" t="s">
        <v>458</v>
      </c>
      <c r="F126" s="80" t="s">
        <v>458</v>
      </c>
      <c r="G126" s="80" t="s">
        <v>486</v>
      </c>
      <c r="H126" s="80" t="s">
        <v>1871</v>
      </c>
      <c r="I126" s="80" t="s">
        <v>3411</v>
      </c>
      <c r="J126" s="80" t="s">
        <v>4053</v>
      </c>
      <c r="K126" s="80" t="s">
        <v>454</v>
      </c>
      <c r="L126" s="8">
        <v>5580000</v>
      </c>
      <c r="M126" s="6">
        <v>2022</v>
      </c>
      <c r="N126" s="103"/>
      <c r="O126" s="103"/>
      <c r="P126" s="6"/>
      <c r="Q126" s="6"/>
      <c r="R126" t="str">
        <f t="shared" si="1"/>
        <v>5010700315011501100001VT100003</v>
      </c>
    </row>
    <row r="127" spans="1:18" x14ac:dyDescent="0.2">
      <c r="A127" s="80" t="s">
        <v>453</v>
      </c>
      <c r="B127" s="80" t="s">
        <v>4065</v>
      </c>
      <c r="C127" s="6">
        <v>501</v>
      </c>
      <c r="D127" s="6">
        <v>50107</v>
      </c>
      <c r="E127" s="80" t="s">
        <v>456</v>
      </c>
      <c r="F127" s="80" t="s">
        <v>454</v>
      </c>
      <c r="G127" s="80" t="s">
        <v>486</v>
      </c>
      <c r="H127" s="80" t="s">
        <v>960</v>
      </c>
      <c r="I127" s="80" t="s">
        <v>2691</v>
      </c>
      <c r="J127" s="80" t="s">
        <v>4053</v>
      </c>
      <c r="K127" s="80" t="s">
        <v>454</v>
      </c>
      <c r="L127" s="8">
        <v>83620000</v>
      </c>
      <c r="M127" s="6">
        <v>2022</v>
      </c>
      <c r="N127" s="103"/>
      <c r="O127" s="103"/>
      <c r="P127" s="6"/>
      <c r="Q127" s="6"/>
      <c r="R127" t="str">
        <f t="shared" si="1"/>
        <v>5010700210251025100001VT100001</v>
      </c>
    </row>
    <row r="128" spans="1:18" x14ac:dyDescent="0.2">
      <c r="A128" s="80" t="s">
        <v>453</v>
      </c>
      <c r="B128" s="80" t="s">
        <v>4065</v>
      </c>
      <c r="C128" s="6">
        <v>501</v>
      </c>
      <c r="D128" s="6">
        <v>50107</v>
      </c>
      <c r="E128" s="80" t="s">
        <v>456</v>
      </c>
      <c r="F128" s="80" t="s">
        <v>454</v>
      </c>
      <c r="G128" s="80" t="s">
        <v>486</v>
      </c>
      <c r="H128" s="80" t="s">
        <v>1092</v>
      </c>
      <c r="I128" s="80" t="s">
        <v>2787</v>
      </c>
      <c r="J128" s="80" t="s">
        <v>4053</v>
      </c>
      <c r="K128" s="80" t="s">
        <v>454</v>
      </c>
      <c r="L128" s="8">
        <v>49480000</v>
      </c>
      <c r="M128" s="6">
        <v>2022</v>
      </c>
      <c r="N128" s="103"/>
      <c r="O128" s="103"/>
      <c r="P128" s="6"/>
      <c r="Q128" s="6"/>
      <c r="R128" t="str">
        <f t="shared" si="1"/>
        <v>5010700210961096100001VT100001</v>
      </c>
    </row>
    <row r="129" spans="1:18" x14ac:dyDescent="0.2">
      <c r="A129" s="80" t="s">
        <v>453</v>
      </c>
      <c r="B129" s="80" t="s">
        <v>4065</v>
      </c>
      <c r="C129" s="6">
        <v>501</v>
      </c>
      <c r="D129" s="6">
        <v>50107</v>
      </c>
      <c r="E129" s="80" t="s">
        <v>456</v>
      </c>
      <c r="F129" s="80" t="s">
        <v>454</v>
      </c>
      <c r="G129" s="80" t="s">
        <v>488</v>
      </c>
      <c r="H129" s="80" t="s">
        <v>1101</v>
      </c>
      <c r="I129" s="80" t="s">
        <v>2794</v>
      </c>
      <c r="J129" s="80" t="s">
        <v>4053</v>
      </c>
      <c r="K129" s="80" t="s">
        <v>454</v>
      </c>
      <c r="L129" s="8">
        <v>17010000</v>
      </c>
      <c r="M129" s="6">
        <v>2022</v>
      </c>
      <c r="N129" s="103"/>
      <c r="O129" s="103"/>
      <c r="P129" s="6"/>
      <c r="Q129" s="6"/>
      <c r="R129" t="str">
        <f t="shared" si="1"/>
        <v>5010700211001100100001VT200001</v>
      </c>
    </row>
    <row r="130" spans="1:18" x14ac:dyDescent="0.2">
      <c r="A130" s="80" t="s">
        <v>453</v>
      </c>
      <c r="B130" s="80" t="s">
        <v>4065</v>
      </c>
      <c r="C130" s="6">
        <v>501</v>
      </c>
      <c r="D130" s="6">
        <v>50107</v>
      </c>
      <c r="E130" s="80" t="s">
        <v>456</v>
      </c>
      <c r="F130" s="80" t="s">
        <v>454</v>
      </c>
      <c r="G130" s="80" t="s">
        <v>488</v>
      </c>
      <c r="H130" s="80" t="s">
        <v>1345</v>
      </c>
      <c r="I130" s="80" t="s">
        <v>2974</v>
      </c>
      <c r="J130" s="80" t="s">
        <v>4054</v>
      </c>
      <c r="K130" s="80" t="s">
        <v>454</v>
      </c>
      <c r="L130" s="8">
        <v>1700000</v>
      </c>
      <c r="M130" s="6">
        <v>2017</v>
      </c>
      <c r="N130" s="103"/>
      <c r="O130" s="103"/>
      <c r="P130" s="6"/>
      <c r="Q130" s="6"/>
      <c r="R130" t="str">
        <f t="shared" ref="R130:R193" si="2">CONCATENATE(D130,E130,H130,I130,K130,G130,F130)</f>
        <v>5010700212312301001VT200001</v>
      </c>
    </row>
    <row r="131" spans="1:18" x14ac:dyDescent="0.2">
      <c r="A131" s="80" t="s">
        <v>453</v>
      </c>
      <c r="B131" s="80" t="s">
        <v>4065</v>
      </c>
      <c r="C131" s="6">
        <v>501</v>
      </c>
      <c r="D131" s="6">
        <v>50107</v>
      </c>
      <c r="E131" s="80" t="s">
        <v>456</v>
      </c>
      <c r="F131" s="80" t="s">
        <v>454</v>
      </c>
      <c r="G131" s="80" t="s">
        <v>490</v>
      </c>
      <c r="H131" s="80" t="s">
        <v>1101</v>
      </c>
      <c r="I131" s="80" t="s">
        <v>2794</v>
      </c>
      <c r="J131" s="80" t="s">
        <v>4053</v>
      </c>
      <c r="K131" s="80" t="s">
        <v>454</v>
      </c>
      <c r="L131" s="8">
        <v>14600000</v>
      </c>
      <c r="M131" s="6">
        <v>2022</v>
      </c>
      <c r="N131" s="103"/>
      <c r="O131" s="103"/>
      <c r="P131" s="6"/>
      <c r="Q131" s="6"/>
      <c r="R131" t="str">
        <f t="shared" si="2"/>
        <v>5010700211001100100001VT300001</v>
      </c>
    </row>
    <row r="132" spans="1:18" x14ac:dyDescent="0.2">
      <c r="A132" s="80" t="s">
        <v>453</v>
      </c>
      <c r="B132" s="80" t="s">
        <v>4065</v>
      </c>
      <c r="C132" s="6">
        <v>501</v>
      </c>
      <c r="D132" s="6">
        <v>50107</v>
      </c>
      <c r="E132" s="80" t="s">
        <v>456</v>
      </c>
      <c r="F132" s="80" t="s">
        <v>454</v>
      </c>
      <c r="G132" s="80" t="s">
        <v>490</v>
      </c>
      <c r="H132" s="80" t="s">
        <v>1277</v>
      </c>
      <c r="I132" s="80" t="s">
        <v>2922</v>
      </c>
      <c r="J132" s="80" t="s">
        <v>4053</v>
      </c>
      <c r="K132" s="80" t="s">
        <v>454</v>
      </c>
      <c r="L132" s="8">
        <v>8900000</v>
      </c>
      <c r="M132" s="6">
        <v>2022</v>
      </c>
      <c r="N132" s="103"/>
      <c r="O132" s="103"/>
      <c r="P132" s="6"/>
      <c r="Q132" s="6"/>
      <c r="R132" t="str">
        <f t="shared" si="2"/>
        <v>5010700211931193101001VT300001</v>
      </c>
    </row>
    <row r="133" spans="1:18" x14ac:dyDescent="0.2">
      <c r="A133" s="80" t="s">
        <v>453</v>
      </c>
      <c r="B133" s="80" t="s">
        <v>4065</v>
      </c>
      <c r="C133" s="6">
        <v>501</v>
      </c>
      <c r="D133" s="6">
        <v>50107</v>
      </c>
      <c r="E133" s="80" t="s">
        <v>458</v>
      </c>
      <c r="F133" s="80" t="s">
        <v>456</v>
      </c>
      <c r="G133" s="80" t="s">
        <v>486</v>
      </c>
      <c r="H133" s="80" t="s">
        <v>960</v>
      </c>
      <c r="I133" s="80" t="s">
        <v>2691</v>
      </c>
      <c r="J133" s="80" t="s">
        <v>4053</v>
      </c>
      <c r="K133" s="80" t="s">
        <v>454</v>
      </c>
      <c r="L133" s="8">
        <v>41810000</v>
      </c>
      <c r="M133" s="6">
        <v>2022</v>
      </c>
      <c r="N133" s="103"/>
      <c r="O133" s="103"/>
      <c r="P133" s="6"/>
      <c r="Q133" s="6"/>
      <c r="R133" t="str">
        <f t="shared" si="2"/>
        <v>5010700310251025100001VT100002</v>
      </c>
    </row>
    <row r="134" spans="1:18" x14ac:dyDescent="0.2">
      <c r="A134" s="80" t="s">
        <v>453</v>
      </c>
      <c r="B134" s="80" t="s">
        <v>4065</v>
      </c>
      <c r="C134" s="6">
        <v>501</v>
      </c>
      <c r="D134" s="6">
        <v>50107</v>
      </c>
      <c r="E134" s="80" t="s">
        <v>458</v>
      </c>
      <c r="F134" s="80" t="s">
        <v>458</v>
      </c>
      <c r="G134" s="80" t="s">
        <v>486</v>
      </c>
      <c r="H134" s="80" t="s">
        <v>960</v>
      </c>
      <c r="I134" s="80" t="s">
        <v>2691</v>
      </c>
      <c r="J134" s="80" t="s">
        <v>4053</v>
      </c>
      <c r="K134" s="80" t="s">
        <v>454</v>
      </c>
      <c r="L134" s="8">
        <v>58530000</v>
      </c>
      <c r="M134" s="6">
        <v>2022</v>
      </c>
      <c r="N134" s="103"/>
      <c r="O134" s="103"/>
      <c r="P134" s="6"/>
      <c r="Q134" s="6"/>
      <c r="R134" t="str">
        <f t="shared" si="2"/>
        <v>5010700310251025100001VT100003</v>
      </c>
    </row>
    <row r="135" spans="1:18" x14ac:dyDescent="0.2">
      <c r="A135" s="80" t="s">
        <v>453</v>
      </c>
      <c r="B135" s="80" t="s">
        <v>4065</v>
      </c>
      <c r="C135" s="6">
        <v>501</v>
      </c>
      <c r="D135" s="6">
        <v>50107</v>
      </c>
      <c r="E135" s="80" t="s">
        <v>458</v>
      </c>
      <c r="F135" s="80" t="s">
        <v>458</v>
      </c>
      <c r="G135" s="80" t="s">
        <v>486</v>
      </c>
      <c r="H135" s="80" t="s">
        <v>1092</v>
      </c>
      <c r="I135" s="80" t="s">
        <v>2787</v>
      </c>
      <c r="J135" s="80" t="s">
        <v>4053</v>
      </c>
      <c r="K135" s="80" t="s">
        <v>454</v>
      </c>
      <c r="L135" s="8">
        <v>34640000</v>
      </c>
      <c r="M135" s="6">
        <v>2022</v>
      </c>
      <c r="N135" s="103"/>
      <c r="O135" s="103"/>
      <c r="P135" s="6"/>
      <c r="Q135" s="6"/>
      <c r="R135" t="str">
        <f t="shared" si="2"/>
        <v>5010700310961096100001VT100003</v>
      </c>
    </row>
    <row r="136" spans="1:18" x14ac:dyDescent="0.2">
      <c r="A136" s="80" t="s">
        <v>453</v>
      </c>
      <c r="B136" s="80" t="s">
        <v>4065</v>
      </c>
      <c r="C136" s="6">
        <v>501</v>
      </c>
      <c r="D136" s="6">
        <v>50107</v>
      </c>
      <c r="E136" s="80" t="s">
        <v>458</v>
      </c>
      <c r="F136" s="80" t="s">
        <v>458</v>
      </c>
      <c r="G136" s="80" t="s">
        <v>486</v>
      </c>
      <c r="H136" s="80" t="s">
        <v>1871</v>
      </c>
      <c r="I136" s="80" t="s">
        <v>3412</v>
      </c>
      <c r="J136" s="80" t="s">
        <v>4053</v>
      </c>
      <c r="K136" s="80" t="s">
        <v>454</v>
      </c>
      <c r="L136" s="8">
        <v>6430000</v>
      </c>
      <c r="M136" s="6">
        <v>2022</v>
      </c>
      <c r="N136" s="103"/>
      <c r="O136" s="103"/>
      <c r="P136" s="6"/>
      <c r="Q136" s="6"/>
      <c r="R136" t="str">
        <f t="shared" si="2"/>
        <v>5010700315011501101001VT100003</v>
      </c>
    </row>
    <row r="137" spans="1:18" x14ac:dyDescent="0.2">
      <c r="A137" s="80" t="s">
        <v>453</v>
      </c>
      <c r="B137" s="80" t="s">
        <v>4066</v>
      </c>
      <c r="C137" s="6">
        <v>501</v>
      </c>
      <c r="D137" s="6">
        <v>50107</v>
      </c>
      <c r="E137" s="80" t="s">
        <v>456</v>
      </c>
      <c r="F137" s="80" t="s">
        <v>454</v>
      </c>
      <c r="G137" s="80" t="s">
        <v>486</v>
      </c>
      <c r="H137" s="80" t="s">
        <v>961</v>
      </c>
      <c r="I137" s="80" t="s">
        <v>2692</v>
      </c>
      <c r="J137" s="80" t="s">
        <v>4053</v>
      </c>
      <c r="K137" s="80" t="s">
        <v>454</v>
      </c>
      <c r="L137" s="8">
        <v>28420000</v>
      </c>
      <c r="M137" s="6">
        <v>2022</v>
      </c>
      <c r="N137" s="103"/>
      <c r="O137" s="103"/>
      <c r="P137" s="6"/>
      <c r="Q137" s="6"/>
      <c r="R137" t="str">
        <f t="shared" si="2"/>
        <v>5010700210261026100001VT100001</v>
      </c>
    </row>
    <row r="138" spans="1:18" x14ac:dyDescent="0.2">
      <c r="A138" s="80" t="s">
        <v>453</v>
      </c>
      <c r="B138" s="80" t="s">
        <v>4066</v>
      </c>
      <c r="C138" s="6">
        <v>501</v>
      </c>
      <c r="D138" s="6">
        <v>50107</v>
      </c>
      <c r="E138" s="80" t="s">
        <v>456</v>
      </c>
      <c r="F138" s="80" t="s">
        <v>454</v>
      </c>
      <c r="G138" s="80" t="s">
        <v>486</v>
      </c>
      <c r="H138" s="80" t="s">
        <v>1092</v>
      </c>
      <c r="I138" s="80" t="s">
        <v>2788</v>
      </c>
      <c r="J138" s="80" t="s">
        <v>4053</v>
      </c>
      <c r="K138" s="80" t="s">
        <v>454</v>
      </c>
      <c r="L138" s="8">
        <v>40330000</v>
      </c>
      <c r="M138" s="6">
        <v>2022</v>
      </c>
      <c r="N138" s="103"/>
      <c r="O138" s="103"/>
      <c r="P138" s="6"/>
      <c r="Q138" s="6"/>
      <c r="R138" t="str">
        <f t="shared" si="2"/>
        <v>5010700210961096101001VT100001</v>
      </c>
    </row>
    <row r="139" spans="1:18" x14ac:dyDescent="0.2">
      <c r="A139" s="80" t="s">
        <v>453</v>
      </c>
      <c r="B139" s="80" t="s">
        <v>4066</v>
      </c>
      <c r="C139" s="6">
        <v>501</v>
      </c>
      <c r="D139" s="6">
        <v>50107</v>
      </c>
      <c r="E139" s="80" t="s">
        <v>456</v>
      </c>
      <c r="F139" s="80" t="s">
        <v>454</v>
      </c>
      <c r="G139" s="80" t="s">
        <v>488</v>
      </c>
      <c r="H139" s="80" t="s">
        <v>1092</v>
      </c>
      <c r="I139" s="80" t="s">
        <v>2788</v>
      </c>
      <c r="J139" s="80" t="s">
        <v>4053</v>
      </c>
      <c r="K139" s="80" t="s">
        <v>454</v>
      </c>
      <c r="L139" s="8">
        <v>11390000</v>
      </c>
      <c r="M139" s="6">
        <v>2022</v>
      </c>
      <c r="N139" s="103"/>
      <c r="O139" s="103"/>
      <c r="P139" s="6"/>
      <c r="Q139" s="6"/>
      <c r="R139" t="str">
        <f t="shared" si="2"/>
        <v>5010700210961096101001VT200001</v>
      </c>
    </row>
    <row r="140" spans="1:18" x14ac:dyDescent="0.2">
      <c r="A140" s="80" t="s">
        <v>453</v>
      </c>
      <c r="B140" s="80" t="s">
        <v>4066</v>
      </c>
      <c r="C140" s="6">
        <v>501</v>
      </c>
      <c r="D140" s="6">
        <v>50107</v>
      </c>
      <c r="E140" s="80" t="s">
        <v>456</v>
      </c>
      <c r="F140" s="80" t="s">
        <v>454</v>
      </c>
      <c r="G140" s="80" t="s">
        <v>488</v>
      </c>
      <c r="H140" s="80" t="s">
        <v>1104</v>
      </c>
      <c r="I140" s="80" t="s">
        <v>2796</v>
      </c>
      <c r="J140" s="80" t="s">
        <v>4053</v>
      </c>
      <c r="K140" s="80" t="s">
        <v>454</v>
      </c>
      <c r="L140" s="8">
        <v>15420000</v>
      </c>
      <c r="M140" s="6">
        <v>2022</v>
      </c>
      <c r="N140" s="103"/>
      <c r="O140" s="103"/>
      <c r="P140" s="6"/>
      <c r="Q140" s="6"/>
      <c r="R140" t="str">
        <f t="shared" si="2"/>
        <v>5010700211021102100001VT200001</v>
      </c>
    </row>
    <row r="141" spans="1:18" x14ac:dyDescent="0.2">
      <c r="A141" s="80" t="s">
        <v>453</v>
      </c>
      <c r="B141" s="80" t="s">
        <v>4066</v>
      </c>
      <c r="C141" s="6">
        <v>501</v>
      </c>
      <c r="D141" s="6">
        <v>50107</v>
      </c>
      <c r="E141" s="80" t="s">
        <v>456</v>
      </c>
      <c r="F141" s="80" t="s">
        <v>454</v>
      </c>
      <c r="G141" s="80" t="s">
        <v>490</v>
      </c>
      <c r="H141" s="80" t="s">
        <v>1104</v>
      </c>
      <c r="I141" s="80" t="s">
        <v>2796</v>
      </c>
      <c r="J141" s="80" t="s">
        <v>4053</v>
      </c>
      <c r="K141" s="80" t="s">
        <v>454</v>
      </c>
      <c r="L141" s="8">
        <v>13240000</v>
      </c>
      <c r="M141" s="6">
        <v>2022</v>
      </c>
      <c r="N141" s="103"/>
      <c r="O141" s="103"/>
      <c r="P141" s="6"/>
      <c r="Q141" s="6"/>
      <c r="R141" t="str">
        <f t="shared" si="2"/>
        <v>5010700211021102100001VT300001</v>
      </c>
    </row>
    <row r="142" spans="1:18" x14ac:dyDescent="0.2">
      <c r="A142" s="80" t="s">
        <v>453</v>
      </c>
      <c r="B142" s="80" t="s">
        <v>4066</v>
      </c>
      <c r="C142" s="6">
        <v>501</v>
      </c>
      <c r="D142" s="6">
        <v>50107</v>
      </c>
      <c r="E142" s="80" t="s">
        <v>456</v>
      </c>
      <c r="F142" s="80" t="s">
        <v>454</v>
      </c>
      <c r="G142" s="80" t="s">
        <v>490</v>
      </c>
      <c r="H142" s="80" t="s">
        <v>1294</v>
      </c>
      <c r="I142" s="80" t="s">
        <v>2933</v>
      </c>
      <c r="J142" s="80" t="s">
        <v>4053</v>
      </c>
      <c r="K142" s="80" t="s">
        <v>454</v>
      </c>
      <c r="L142" s="8">
        <v>9790000</v>
      </c>
      <c r="M142" s="6">
        <v>2022</v>
      </c>
      <c r="N142" s="103"/>
      <c r="O142" s="103"/>
      <c r="P142" s="6"/>
      <c r="Q142" s="6"/>
      <c r="R142" t="str">
        <f t="shared" si="2"/>
        <v>5010700212021202100001VT300001</v>
      </c>
    </row>
    <row r="143" spans="1:18" x14ac:dyDescent="0.2">
      <c r="A143" s="80" t="s">
        <v>453</v>
      </c>
      <c r="B143" s="80" t="s">
        <v>4066</v>
      </c>
      <c r="C143" s="6">
        <v>501</v>
      </c>
      <c r="D143" s="6">
        <v>50107</v>
      </c>
      <c r="E143" s="80" t="s">
        <v>456</v>
      </c>
      <c r="F143" s="80" t="s">
        <v>454</v>
      </c>
      <c r="G143" s="80" t="s">
        <v>490</v>
      </c>
      <c r="H143" s="80" t="s">
        <v>1345</v>
      </c>
      <c r="I143" s="80" t="s">
        <v>2974</v>
      </c>
      <c r="J143" s="80" t="s">
        <v>4054</v>
      </c>
      <c r="K143" s="80" t="s">
        <v>454</v>
      </c>
      <c r="L143" s="8">
        <v>1400000</v>
      </c>
      <c r="M143" s="6">
        <v>2017</v>
      </c>
      <c r="N143" s="103"/>
      <c r="O143" s="103"/>
      <c r="P143" s="6"/>
      <c r="Q143" s="6"/>
      <c r="R143" t="str">
        <f t="shared" si="2"/>
        <v>5010700212312301001VT300001</v>
      </c>
    </row>
    <row r="144" spans="1:18" x14ac:dyDescent="0.2">
      <c r="A144" s="80" t="s">
        <v>453</v>
      </c>
      <c r="B144" s="80" t="s">
        <v>4066</v>
      </c>
      <c r="C144" s="6">
        <v>501</v>
      </c>
      <c r="D144" s="6">
        <v>50107</v>
      </c>
      <c r="E144" s="80" t="s">
        <v>458</v>
      </c>
      <c r="F144" s="80" t="s">
        <v>456</v>
      </c>
      <c r="G144" s="80" t="s">
        <v>486</v>
      </c>
      <c r="H144" s="80" t="s">
        <v>961</v>
      </c>
      <c r="I144" s="80" t="s">
        <v>2692</v>
      </c>
      <c r="J144" s="80" t="s">
        <v>4053</v>
      </c>
      <c r="K144" s="80" t="s">
        <v>454</v>
      </c>
      <c r="L144" s="8">
        <v>14210000</v>
      </c>
      <c r="M144" s="6">
        <v>2022</v>
      </c>
      <c r="N144" s="103"/>
      <c r="O144" s="103"/>
      <c r="P144" s="6"/>
      <c r="Q144" s="6"/>
      <c r="R144" t="str">
        <f t="shared" si="2"/>
        <v>5010700310261026100001VT100002</v>
      </c>
    </row>
    <row r="145" spans="1:18" x14ac:dyDescent="0.2">
      <c r="A145" s="80" t="s">
        <v>453</v>
      </c>
      <c r="B145" s="80" t="s">
        <v>4066</v>
      </c>
      <c r="C145" s="6">
        <v>501</v>
      </c>
      <c r="D145" s="6">
        <v>50107</v>
      </c>
      <c r="E145" s="80" t="s">
        <v>458</v>
      </c>
      <c r="F145" s="80" t="s">
        <v>458</v>
      </c>
      <c r="G145" s="80" t="s">
        <v>486</v>
      </c>
      <c r="H145" s="80" t="s">
        <v>961</v>
      </c>
      <c r="I145" s="80" t="s">
        <v>2692</v>
      </c>
      <c r="J145" s="80" t="s">
        <v>4053</v>
      </c>
      <c r="K145" s="80" t="s">
        <v>454</v>
      </c>
      <c r="L145" s="8">
        <v>19890000</v>
      </c>
      <c r="M145" s="6">
        <v>2022</v>
      </c>
      <c r="N145" s="103"/>
      <c r="O145" s="103"/>
      <c r="P145" s="6"/>
      <c r="Q145" s="6"/>
      <c r="R145" t="str">
        <f t="shared" si="2"/>
        <v>5010700310261026100001VT100003</v>
      </c>
    </row>
    <row r="146" spans="1:18" x14ac:dyDescent="0.2">
      <c r="A146" s="80" t="s">
        <v>453</v>
      </c>
      <c r="B146" s="80" t="s">
        <v>4066</v>
      </c>
      <c r="C146" s="6">
        <v>501</v>
      </c>
      <c r="D146" s="6">
        <v>50107</v>
      </c>
      <c r="E146" s="80" t="s">
        <v>458</v>
      </c>
      <c r="F146" s="80" t="s">
        <v>458</v>
      </c>
      <c r="G146" s="80" t="s">
        <v>486</v>
      </c>
      <c r="H146" s="80" t="s">
        <v>1092</v>
      </c>
      <c r="I146" s="80" t="s">
        <v>2788</v>
      </c>
      <c r="J146" s="80" t="s">
        <v>4053</v>
      </c>
      <c r="K146" s="80" t="s">
        <v>454</v>
      </c>
      <c r="L146" s="8">
        <v>28230000</v>
      </c>
      <c r="M146" s="6">
        <v>2022</v>
      </c>
      <c r="N146" s="103"/>
      <c r="O146" s="103"/>
      <c r="P146" s="6"/>
      <c r="Q146" s="6"/>
      <c r="R146" t="str">
        <f t="shared" si="2"/>
        <v>5010700310961096101001VT100003</v>
      </c>
    </row>
    <row r="147" spans="1:18" x14ac:dyDescent="0.2">
      <c r="A147" s="80" t="s">
        <v>453</v>
      </c>
      <c r="B147" s="80" t="s">
        <v>4066</v>
      </c>
      <c r="C147" s="6">
        <v>501</v>
      </c>
      <c r="D147" s="6">
        <v>50107</v>
      </c>
      <c r="E147" s="80" t="s">
        <v>458</v>
      </c>
      <c r="F147" s="80" t="s">
        <v>458</v>
      </c>
      <c r="G147" s="80" t="s">
        <v>486</v>
      </c>
      <c r="H147" s="80" t="s">
        <v>1871</v>
      </c>
      <c r="I147" s="80" t="s">
        <v>3413</v>
      </c>
      <c r="J147" s="80" t="s">
        <v>4053</v>
      </c>
      <c r="K147" s="80" t="s">
        <v>454</v>
      </c>
      <c r="L147" s="8">
        <v>7390000</v>
      </c>
      <c r="M147" s="6">
        <v>2022</v>
      </c>
      <c r="N147" s="103"/>
      <c r="O147" s="103"/>
      <c r="P147" s="6"/>
      <c r="Q147" s="6"/>
      <c r="R147" t="str">
        <f t="shared" si="2"/>
        <v>5010700315011501102001VT100003</v>
      </c>
    </row>
    <row r="148" spans="1:18" x14ac:dyDescent="0.2">
      <c r="A148" s="80" t="s">
        <v>453</v>
      </c>
      <c r="B148" s="80" t="s">
        <v>4067</v>
      </c>
      <c r="C148" s="6">
        <v>501</v>
      </c>
      <c r="D148" s="6">
        <v>50107</v>
      </c>
      <c r="E148" s="80" t="s">
        <v>456</v>
      </c>
      <c r="F148" s="80" t="s">
        <v>454</v>
      </c>
      <c r="G148" s="80" t="s">
        <v>486</v>
      </c>
      <c r="H148" s="80" t="s">
        <v>962</v>
      </c>
      <c r="I148" s="80" t="s">
        <v>2693</v>
      </c>
      <c r="J148" s="80" t="s">
        <v>4053</v>
      </c>
      <c r="K148" s="80" t="s">
        <v>454</v>
      </c>
      <c r="L148" s="8">
        <v>36660000</v>
      </c>
      <c r="M148" s="6">
        <v>2022</v>
      </c>
      <c r="N148" s="103"/>
      <c r="O148" s="103"/>
      <c r="P148" s="6"/>
      <c r="Q148" s="6"/>
      <c r="R148" t="str">
        <f t="shared" si="2"/>
        <v>5010700210271027100001VT100001</v>
      </c>
    </row>
    <row r="149" spans="1:18" x14ac:dyDescent="0.2">
      <c r="A149" s="80" t="s">
        <v>453</v>
      </c>
      <c r="B149" s="80" t="s">
        <v>4067</v>
      </c>
      <c r="C149" s="6">
        <v>501</v>
      </c>
      <c r="D149" s="6">
        <v>50107</v>
      </c>
      <c r="E149" s="80" t="s">
        <v>456</v>
      </c>
      <c r="F149" s="80" t="s">
        <v>454</v>
      </c>
      <c r="G149" s="80" t="s">
        <v>486</v>
      </c>
      <c r="H149" s="80" t="s">
        <v>1184</v>
      </c>
      <c r="I149" s="80" t="s">
        <v>2846</v>
      </c>
      <c r="J149" s="80" t="s">
        <v>4053</v>
      </c>
      <c r="K149" s="80" t="s">
        <v>454</v>
      </c>
      <c r="L149" s="8">
        <v>98800000</v>
      </c>
      <c r="M149" s="6">
        <v>2022</v>
      </c>
      <c r="N149" s="103"/>
      <c r="O149" s="103"/>
      <c r="P149" s="6"/>
      <c r="Q149" s="6"/>
      <c r="R149" t="str">
        <f t="shared" si="2"/>
        <v>5010700211441144100001VT100001</v>
      </c>
    </row>
    <row r="150" spans="1:18" x14ac:dyDescent="0.2">
      <c r="A150" s="80" t="s">
        <v>453</v>
      </c>
      <c r="B150" s="80" t="s">
        <v>4067</v>
      </c>
      <c r="C150" s="6">
        <v>501</v>
      </c>
      <c r="D150" s="6">
        <v>50107</v>
      </c>
      <c r="E150" s="80" t="s">
        <v>456</v>
      </c>
      <c r="F150" s="80" t="s">
        <v>454</v>
      </c>
      <c r="G150" s="80" t="s">
        <v>488</v>
      </c>
      <c r="H150" s="80" t="s">
        <v>1108</v>
      </c>
      <c r="I150" s="80" t="s">
        <v>2798</v>
      </c>
      <c r="J150" s="80" t="s">
        <v>4053</v>
      </c>
      <c r="K150" s="80" t="s">
        <v>454</v>
      </c>
      <c r="L150" s="8">
        <v>16060000</v>
      </c>
      <c r="M150" s="6">
        <v>2022</v>
      </c>
      <c r="N150" s="103"/>
      <c r="O150" s="103"/>
      <c r="P150" s="6"/>
      <c r="Q150" s="6"/>
      <c r="R150" t="str">
        <f t="shared" si="2"/>
        <v>5010700211041104100001VT200001</v>
      </c>
    </row>
    <row r="151" spans="1:18" x14ac:dyDescent="0.2">
      <c r="A151" s="80" t="s">
        <v>453</v>
      </c>
      <c r="B151" s="80" t="s">
        <v>4067</v>
      </c>
      <c r="C151" s="6">
        <v>501</v>
      </c>
      <c r="D151" s="6">
        <v>50107</v>
      </c>
      <c r="E151" s="80" t="s">
        <v>456</v>
      </c>
      <c r="F151" s="80" t="s">
        <v>454</v>
      </c>
      <c r="G151" s="80" t="s">
        <v>490</v>
      </c>
      <c r="H151" s="80" t="s">
        <v>1108</v>
      </c>
      <c r="I151" s="80" t="s">
        <v>2798</v>
      </c>
      <c r="J151" s="80" t="s">
        <v>4053</v>
      </c>
      <c r="K151" s="80" t="s">
        <v>454</v>
      </c>
      <c r="L151" s="8">
        <v>13870000</v>
      </c>
      <c r="M151" s="6">
        <v>2022</v>
      </c>
      <c r="N151" s="103"/>
      <c r="O151" s="103"/>
      <c r="P151" s="6"/>
      <c r="Q151" s="6"/>
      <c r="R151" t="str">
        <f t="shared" si="2"/>
        <v>5010700211041104100001VT300001</v>
      </c>
    </row>
    <row r="152" spans="1:18" x14ac:dyDescent="0.2">
      <c r="A152" s="80" t="s">
        <v>453</v>
      </c>
      <c r="B152" s="80" t="s">
        <v>4067</v>
      </c>
      <c r="C152" s="6">
        <v>501</v>
      </c>
      <c r="D152" s="6">
        <v>50107</v>
      </c>
      <c r="E152" s="80" t="s">
        <v>456</v>
      </c>
      <c r="F152" s="80" t="s">
        <v>454</v>
      </c>
      <c r="G152" s="80" t="s">
        <v>490</v>
      </c>
      <c r="H152" s="80" t="s">
        <v>1367</v>
      </c>
      <c r="I152" s="80" t="s">
        <v>2988</v>
      </c>
      <c r="J152" s="80" t="s">
        <v>4053</v>
      </c>
      <c r="K152" s="80" t="s">
        <v>454</v>
      </c>
      <c r="L152" s="8">
        <v>10690000</v>
      </c>
      <c r="M152" s="6">
        <v>2022</v>
      </c>
      <c r="N152" s="103"/>
      <c r="O152" s="103"/>
      <c r="P152" s="6"/>
      <c r="Q152" s="6"/>
      <c r="R152" t="str">
        <f t="shared" si="2"/>
        <v>5010700212401240100001VT300001</v>
      </c>
    </row>
    <row r="153" spans="1:18" x14ac:dyDescent="0.2">
      <c r="A153" s="80" t="s">
        <v>453</v>
      </c>
      <c r="B153" s="80" t="s">
        <v>4067</v>
      </c>
      <c r="C153" s="6">
        <v>501</v>
      </c>
      <c r="D153" s="6">
        <v>50107</v>
      </c>
      <c r="E153" s="80" t="s">
        <v>456</v>
      </c>
      <c r="F153" s="80" t="s">
        <v>454</v>
      </c>
      <c r="G153" s="80" t="s">
        <v>492</v>
      </c>
      <c r="H153" s="80" t="s">
        <v>1345</v>
      </c>
      <c r="I153" s="80" t="s">
        <v>2974</v>
      </c>
      <c r="J153" s="80" t="s">
        <v>4054</v>
      </c>
      <c r="K153" s="80" t="s">
        <v>454</v>
      </c>
      <c r="L153" s="8">
        <v>1100000</v>
      </c>
      <c r="M153" s="6">
        <v>2017</v>
      </c>
      <c r="N153" s="103"/>
      <c r="O153" s="103"/>
      <c r="P153" s="6"/>
      <c r="Q153" s="6"/>
      <c r="R153" t="str">
        <f t="shared" si="2"/>
        <v>5010700212312301001VT400001</v>
      </c>
    </row>
    <row r="154" spans="1:18" x14ac:dyDescent="0.2">
      <c r="A154" s="80" t="s">
        <v>453</v>
      </c>
      <c r="B154" s="80" t="s">
        <v>4067</v>
      </c>
      <c r="C154" s="6">
        <v>501</v>
      </c>
      <c r="D154" s="6">
        <v>50107</v>
      </c>
      <c r="E154" s="80" t="s">
        <v>458</v>
      </c>
      <c r="F154" s="80" t="s">
        <v>456</v>
      </c>
      <c r="G154" s="80" t="s">
        <v>486</v>
      </c>
      <c r="H154" s="80" t="s">
        <v>962</v>
      </c>
      <c r="I154" s="80" t="s">
        <v>2693</v>
      </c>
      <c r="J154" s="80" t="s">
        <v>4053</v>
      </c>
      <c r="K154" s="80" t="s">
        <v>454</v>
      </c>
      <c r="L154" s="8">
        <v>18330000</v>
      </c>
      <c r="M154" s="6">
        <v>2022</v>
      </c>
      <c r="N154" s="103"/>
      <c r="O154" s="103"/>
      <c r="P154" s="6"/>
      <c r="Q154" s="6"/>
      <c r="R154" t="str">
        <f t="shared" si="2"/>
        <v>5010700310271027100001VT100002</v>
      </c>
    </row>
    <row r="155" spans="1:18" x14ac:dyDescent="0.2">
      <c r="A155" s="80" t="s">
        <v>453</v>
      </c>
      <c r="B155" s="80" t="s">
        <v>4067</v>
      </c>
      <c r="C155" s="6">
        <v>501</v>
      </c>
      <c r="D155" s="6">
        <v>50107</v>
      </c>
      <c r="E155" s="80" t="s">
        <v>458</v>
      </c>
      <c r="F155" s="80" t="s">
        <v>458</v>
      </c>
      <c r="G155" s="80" t="s">
        <v>486</v>
      </c>
      <c r="H155" s="80" t="s">
        <v>962</v>
      </c>
      <c r="I155" s="80" t="s">
        <v>2693</v>
      </c>
      <c r="J155" s="80" t="s">
        <v>4053</v>
      </c>
      <c r="K155" s="80" t="s">
        <v>454</v>
      </c>
      <c r="L155" s="8">
        <v>25660000</v>
      </c>
      <c r="M155" s="6">
        <v>2022</v>
      </c>
      <c r="N155" s="103"/>
      <c r="O155" s="103"/>
      <c r="P155" s="6"/>
      <c r="Q155" s="6"/>
      <c r="R155" t="str">
        <f t="shared" si="2"/>
        <v>5010700310271027100001VT100003</v>
      </c>
    </row>
    <row r="156" spans="1:18" x14ac:dyDescent="0.2">
      <c r="A156" s="80" t="s">
        <v>453</v>
      </c>
      <c r="B156" s="80" t="s">
        <v>4067</v>
      </c>
      <c r="C156" s="6">
        <v>501</v>
      </c>
      <c r="D156" s="6">
        <v>50107</v>
      </c>
      <c r="E156" s="80" t="s">
        <v>458</v>
      </c>
      <c r="F156" s="80" t="s">
        <v>458</v>
      </c>
      <c r="G156" s="80" t="s">
        <v>486</v>
      </c>
      <c r="H156" s="80" t="s">
        <v>1184</v>
      </c>
      <c r="I156" s="80" t="s">
        <v>2846</v>
      </c>
      <c r="J156" s="80" t="s">
        <v>4053</v>
      </c>
      <c r="K156" s="80" t="s">
        <v>454</v>
      </c>
      <c r="L156" s="8">
        <v>69160000</v>
      </c>
      <c r="M156" s="6">
        <v>2022</v>
      </c>
      <c r="N156" s="103"/>
      <c r="O156" s="103"/>
      <c r="P156" s="6"/>
      <c r="Q156" s="6"/>
      <c r="R156" t="str">
        <f t="shared" si="2"/>
        <v>5010700311441144100001VT100003</v>
      </c>
    </row>
    <row r="157" spans="1:18" x14ac:dyDescent="0.2">
      <c r="A157" s="80" t="s">
        <v>453</v>
      </c>
      <c r="B157" s="80" t="s">
        <v>4067</v>
      </c>
      <c r="C157" s="6">
        <v>501</v>
      </c>
      <c r="D157" s="6">
        <v>50107</v>
      </c>
      <c r="E157" s="80" t="s">
        <v>458</v>
      </c>
      <c r="F157" s="80" t="s">
        <v>458</v>
      </c>
      <c r="G157" s="80" t="s">
        <v>486</v>
      </c>
      <c r="H157" s="80" t="s">
        <v>1873</v>
      </c>
      <c r="I157" s="80" t="s">
        <v>3415</v>
      </c>
      <c r="J157" s="80" t="s">
        <v>4053</v>
      </c>
      <c r="K157" s="80" t="s">
        <v>454</v>
      </c>
      <c r="L157" s="8">
        <v>3960000</v>
      </c>
      <c r="M157" s="6">
        <v>2022</v>
      </c>
      <c r="N157" s="103"/>
      <c r="O157" s="103"/>
      <c r="P157" s="6"/>
      <c r="Q157" s="6"/>
      <c r="R157" t="str">
        <f t="shared" si="2"/>
        <v>5010700315021502100001VT100003</v>
      </c>
    </row>
    <row r="158" spans="1:18" x14ac:dyDescent="0.2">
      <c r="A158" s="80" t="s">
        <v>453</v>
      </c>
      <c r="B158" s="80" t="s">
        <v>4068</v>
      </c>
      <c r="C158" s="6">
        <v>501</v>
      </c>
      <c r="D158" s="6">
        <v>50107</v>
      </c>
      <c r="E158" s="80" t="s">
        <v>456</v>
      </c>
      <c r="F158" s="80" t="s">
        <v>454</v>
      </c>
      <c r="G158" s="80" t="s">
        <v>486</v>
      </c>
      <c r="H158" s="80" t="s">
        <v>963</v>
      </c>
      <c r="I158" s="80" t="s">
        <v>2694</v>
      </c>
      <c r="J158" s="80" t="s">
        <v>4053</v>
      </c>
      <c r="K158" s="80" t="s">
        <v>454</v>
      </c>
      <c r="L158" s="8">
        <v>28420000</v>
      </c>
      <c r="M158" s="6">
        <v>2022</v>
      </c>
      <c r="N158" s="103"/>
      <c r="O158" s="103"/>
      <c r="P158" s="6"/>
      <c r="Q158" s="6"/>
      <c r="R158" t="str">
        <f t="shared" si="2"/>
        <v>5010700210281028100001VT100001</v>
      </c>
    </row>
    <row r="159" spans="1:18" x14ac:dyDescent="0.2">
      <c r="A159" s="80" t="s">
        <v>453</v>
      </c>
      <c r="B159" s="80" t="s">
        <v>4068</v>
      </c>
      <c r="C159" s="6">
        <v>501</v>
      </c>
      <c r="D159" s="6">
        <v>50107</v>
      </c>
      <c r="E159" s="80" t="s">
        <v>456</v>
      </c>
      <c r="F159" s="80" t="s">
        <v>454</v>
      </c>
      <c r="G159" s="80" t="s">
        <v>486</v>
      </c>
      <c r="H159" s="80" t="s">
        <v>1184</v>
      </c>
      <c r="I159" s="80" t="s">
        <v>2848</v>
      </c>
      <c r="J159" s="80" t="s">
        <v>4053</v>
      </c>
      <c r="K159" s="80" t="s">
        <v>454</v>
      </c>
      <c r="L159" s="8">
        <v>53570000</v>
      </c>
      <c r="M159" s="6">
        <v>2022</v>
      </c>
      <c r="N159" s="103"/>
      <c r="O159" s="103"/>
      <c r="P159" s="6"/>
      <c r="Q159" s="6"/>
      <c r="R159" t="str">
        <f t="shared" si="2"/>
        <v>5010700211441144101001VT100001</v>
      </c>
    </row>
    <row r="160" spans="1:18" x14ac:dyDescent="0.2">
      <c r="A160" s="80" t="s">
        <v>453</v>
      </c>
      <c r="B160" s="80" t="s">
        <v>4068</v>
      </c>
      <c r="C160" s="6">
        <v>501</v>
      </c>
      <c r="D160" s="6">
        <v>50107</v>
      </c>
      <c r="E160" s="80" t="s">
        <v>456</v>
      </c>
      <c r="F160" s="80" t="s">
        <v>454</v>
      </c>
      <c r="G160" s="80" t="s">
        <v>488</v>
      </c>
      <c r="H160" s="80" t="s">
        <v>1112</v>
      </c>
      <c r="I160" s="80" t="s">
        <v>2801</v>
      </c>
      <c r="J160" s="80" t="s">
        <v>4053</v>
      </c>
      <c r="K160" s="80" t="s">
        <v>454</v>
      </c>
      <c r="L160" s="8">
        <v>10300000</v>
      </c>
      <c r="M160" s="6">
        <v>2022</v>
      </c>
      <c r="N160" s="103"/>
      <c r="O160" s="103"/>
      <c r="P160" s="6"/>
      <c r="Q160" s="6"/>
      <c r="R160" t="str">
        <f t="shared" si="2"/>
        <v>5010700211071107100001VT200001</v>
      </c>
    </row>
    <row r="161" spans="1:18" x14ac:dyDescent="0.2">
      <c r="A161" s="80" t="s">
        <v>453</v>
      </c>
      <c r="B161" s="80" t="s">
        <v>4068</v>
      </c>
      <c r="C161" s="6">
        <v>501</v>
      </c>
      <c r="D161" s="6">
        <v>50107</v>
      </c>
      <c r="E161" s="80" t="s">
        <v>456</v>
      </c>
      <c r="F161" s="80" t="s">
        <v>454</v>
      </c>
      <c r="G161" s="80" t="s">
        <v>488</v>
      </c>
      <c r="H161" s="80" t="s">
        <v>1184</v>
      </c>
      <c r="I161" s="80" t="s">
        <v>2848</v>
      </c>
      <c r="J161" s="80" t="s">
        <v>4053</v>
      </c>
      <c r="K161" s="80" t="s">
        <v>454</v>
      </c>
      <c r="L161" s="8">
        <v>16310000</v>
      </c>
      <c r="M161" s="6">
        <v>2022</v>
      </c>
      <c r="N161" s="103"/>
      <c r="O161" s="103"/>
      <c r="P161" s="6"/>
      <c r="Q161" s="6"/>
      <c r="R161" t="str">
        <f t="shared" si="2"/>
        <v>5010700211441144101001VT200001</v>
      </c>
    </row>
    <row r="162" spans="1:18" x14ac:dyDescent="0.2">
      <c r="A162" s="80" t="s">
        <v>453</v>
      </c>
      <c r="B162" s="80" t="s">
        <v>4068</v>
      </c>
      <c r="C162" s="6">
        <v>501</v>
      </c>
      <c r="D162" s="6">
        <v>50107</v>
      </c>
      <c r="E162" s="80" t="s">
        <v>456</v>
      </c>
      <c r="F162" s="80" t="s">
        <v>454</v>
      </c>
      <c r="G162" s="80" t="s">
        <v>490</v>
      </c>
      <c r="H162" s="80" t="s">
        <v>1112</v>
      </c>
      <c r="I162" s="80" t="s">
        <v>2801</v>
      </c>
      <c r="J162" s="80" t="s">
        <v>4053</v>
      </c>
      <c r="K162" s="80" t="s">
        <v>454</v>
      </c>
      <c r="L162" s="8">
        <v>8900000</v>
      </c>
      <c r="M162" s="6">
        <v>2022</v>
      </c>
      <c r="N162" s="103"/>
      <c r="O162" s="103"/>
      <c r="P162" s="6"/>
      <c r="Q162" s="6"/>
      <c r="R162" t="str">
        <f t="shared" si="2"/>
        <v>5010700211071107100001VT300001</v>
      </c>
    </row>
    <row r="163" spans="1:18" x14ac:dyDescent="0.2">
      <c r="A163" s="80" t="s">
        <v>453</v>
      </c>
      <c r="B163" s="80" t="s">
        <v>4068</v>
      </c>
      <c r="C163" s="6">
        <v>501</v>
      </c>
      <c r="D163" s="6">
        <v>50107</v>
      </c>
      <c r="E163" s="80" t="s">
        <v>456</v>
      </c>
      <c r="F163" s="80" t="s">
        <v>454</v>
      </c>
      <c r="G163" s="80" t="s">
        <v>490</v>
      </c>
      <c r="H163" s="80" t="s">
        <v>1367</v>
      </c>
      <c r="I163" s="80" t="s">
        <v>2990</v>
      </c>
      <c r="J163" s="80" t="s">
        <v>4053</v>
      </c>
      <c r="K163" s="80" t="s">
        <v>454</v>
      </c>
      <c r="L163" s="8">
        <v>7270000</v>
      </c>
      <c r="M163" s="6">
        <v>2022</v>
      </c>
      <c r="N163" s="103"/>
      <c r="O163" s="103"/>
      <c r="P163" s="6"/>
      <c r="Q163" s="6"/>
      <c r="R163" t="str">
        <f t="shared" si="2"/>
        <v>5010700212401240101001VT300001</v>
      </c>
    </row>
    <row r="164" spans="1:18" x14ac:dyDescent="0.2">
      <c r="A164" s="80" t="s">
        <v>453</v>
      </c>
      <c r="B164" s="80" t="s">
        <v>4068</v>
      </c>
      <c r="C164" s="6">
        <v>501</v>
      </c>
      <c r="D164" s="6">
        <v>50107</v>
      </c>
      <c r="E164" s="80" t="s">
        <v>456</v>
      </c>
      <c r="F164" s="80" t="s">
        <v>454</v>
      </c>
      <c r="G164" s="80" t="s">
        <v>494</v>
      </c>
      <c r="H164" s="80" t="s">
        <v>1345</v>
      </c>
      <c r="I164" s="80" t="s">
        <v>2974</v>
      </c>
      <c r="J164" s="80" t="s">
        <v>4054</v>
      </c>
      <c r="K164" s="80" t="s">
        <v>454</v>
      </c>
      <c r="L164" s="8">
        <v>800000</v>
      </c>
      <c r="M164" s="6">
        <v>2017</v>
      </c>
      <c r="N164" s="103"/>
      <c r="O164" s="103"/>
      <c r="P164" s="6"/>
      <c r="Q164" s="6"/>
      <c r="R164" t="str">
        <f t="shared" si="2"/>
        <v>5010700212312301001VT500001</v>
      </c>
    </row>
    <row r="165" spans="1:18" x14ac:dyDescent="0.2">
      <c r="A165" s="80" t="s">
        <v>453</v>
      </c>
      <c r="B165" s="80" t="s">
        <v>4068</v>
      </c>
      <c r="C165" s="6">
        <v>501</v>
      </c>
      <c r="D165" s="6">
        <v>50107</v>
      </c>
      <c r="E165" s="80" t="s">
        <v>458</v>
      </c>
      <c r="F165" s="80" t="s">
        <v>456</v>
      </c>
      <c r="G165" s="80" t="s">
        <v>486</v>
      </c>
      <c r="H165" s="80" t="s">
        <v>963</v>
      </c>
      <c r="I165" s="80" t="s">
        <v>2694</v>
      </c>
      <c r="J165" s="80" t="s">
        <v>4053</v>
      </c>
      <c r="K165" s="80" t="s">
        <v>454</v>
      </c>
      <c r="L165" s="8">
        <v>14210000</v>
      </c>
      <c r="M165" s="6">
        <v>2022</v>
      </c>
      <c r="N165" s="103"/>
      <c r="O165" s="103"/>
      <c r="P165" s="6"/>
      <c r="Q165" s="6"/>
      <c r="R165" t="str">
        <f t="shared" si="2"/>
        <v>5010700310281028100001VT100002</v>
      </c>
    </row>
    <row r="166" spans="1:18" x14ac:dyDescent="0.2">
      <c r="A166" s="80" t="s">
        <v>453</v>
      </c>
      <c r="B166" s="80" t="s">
        <v>4068</v>
      </c>
      <c r="C166" s="6">
        <v>501</v>
      </c>
      <c r="D166" s="6">
        <v>50107</v>
      </c>
      <c r="E166" s="80" t="s">
        <v>458</v>
      </c>
      <c r="F166" s="80" t="s">
        <v>458</v>
      </c>
      <c r="G166" s="80" t="s">
        <v>486</v>
      </c>
      <c r="H166" s="80" t="s">
        <v>963</v>
      </c>
      <c r="I166" s="80" t="s">
        <v>2694</v>
      </c>
      <c r="J166" s="80" t="s">
        <v>4053</v>
      </c>
      <c r="K166" s="80" t="s">
        <v>454</v>
      </c>
      <c r="L166" s="8">
        <v>19890000</v>
      </c>
      <c r="M166" s="6">
        <v>2022</v>
      </c>
      <c r="N166" s="103"/>
      <c r="O166" s="103"/>
      <c r="P166" s="6"/>
      <c r="Q166" s="6"/>
      <c r="R166" t="str">
        <f t="shared" si="2"/>
        <v>5010700310281028100001VT100003</v>
      </c>
    </row>
    <row r="167" spans="1:18" x14ac:dyDescent="0.2">
      <c r="A167" s="80" t="s">
        <v>453</v>
      </c>
      <c r="B167" s="80" t="s">
        <v>4068</v>
      </c>
      <c r="C167" s="6">
        <v>501</v>
      </c>
      <c r="D167" s="6">
        <v>50107</v>
      </c>
      <c r="E167" s="80" t="s">
        <v>458</v>
      </c>
      <c r="F167" s="80" t="s">
        <v>458</v>
      </c>
      <c r="G167" s="80" t="s">
        <v>486</v>
      </c>
      <c r="H167" s="80" t="s">
        <v>1184</v>
      </c>
      <c r="I167" s="80" t="s">
        <v>2848</v>
      </c>
      <c r="J167" s="80" t="s">
        <v>4053</v>
      </c>
      <c r="K167" s="80" t="s">
        <v>454</v>
      </c>
      <c r="L167" s="8">
        <v>37500000</v>
      </c>
      <c r="M167" s="6">
        <v>2022</v>
      </c>
      <c r="N167" s="103"/>
      <c r="O167" s="103"/>
      <c r="P167" s="6"/>
      <c r="Q167" s="6"/>
      <c r="R167" t="str">
        <f t="shared" si="2"/>
        <v>5010700311441144101001VT100003</v>
      </c>
    </row>
    <row r="168" spans="1:18" x14ac:dyDescent="0.2">
      <c r="A168" s="80" t="s">
        <v>453</v>
      </c>
      <c r="B168" s="80" t="s">
        <v>4068</v>
      </c>
      <c r="C168" s="6">
        <v>501</v>
      </c>
      <c r="D168" s="6">
        <v>50107</v>
      </c>
      <c r="E168" s="80" t="s">
        <v>458</v>
      </c>
      <c r="F168" s="80" t="s">
        <v>458</v>
      </c>
      <c r="G168" s="80" t="s">
        <v>486</v>
      </c>
      <c r="H168" s="80" t="s">
        <v>1873</v>
      </c>
      <c r="I168" s="80" t="s">
        <v>3416</v>
      </c>
      <c r="J168" s="80" t="s">
        <v>4053</v>
      </c>
      <c r="K168" s="80" t="s">
        <v>454</v>
      </c>
      <c r="L168" s="8">
        <v>4630000</v>
      </c>
      <c r="M168" s="6">
        <v>2022</v>
      </c>
      <c r="N168" s="103"/>
      <c r="O168" s="103"/>
      <c r="P168" s="6"/>
      <c r="Q168" s="6"/>
      <c r="R168" t="str">
        <f t="shared" si="2"/>
        <v>5010700315021502101001VT100003</v>
      </c>
    </row>
    <row r="169" spans="1:18" x14ac:dyDescent="0.2">
      <c r="A169" s="80" t="s">
        <v>453</v>
      </c>
      <c r="B169" s="80" t="s">
        <v>4069</v>
      </c>
      <c r="C169" s="6">
        <v>501</v>
      </c>
      <c r="D169" s="6">
        <v>50107</v>
      </c>
      <c r="E169" s="80" t="s">
        <v>456</v>
      </c>
      <c r="F169" s="80" t="s">
        <v>454</v>
      </c>
      <c r="G169" s="80" t="s">
        <v>486</v>
      </c>
      <c r="H169" s="80" t="s">
        <v>964</v>
      </c>
      <c r="I169" s="80" t="s">
        <v>2695</v>
      </c>
      <c r="J169" s="80" t="s">
        <v>4053</v>
      </c>
      <c r="K169" s="80" t="s">
        <v>454</v>
      </c>
      <c r="L169" s="8">
        <v>28420000</v>
      </c>
      <c r="M169" s="6">
        <v>2022</v>
      </c>
      <c r="N169" s="103"/>
      <c r="O169" s="103"/>
      <c r="P169" s="6"/>
      <c r="Q169" s="6"/>
      <c r="R169" t="str">
        <f t="shared" si="2"/>
        <v>5010700210291029100001VT100001</v>
      </c>
    </row>
    <row r="170" spans="1:18" x14ac:dyDescent="0.2">
      <c r="A170" s="80" t="s">
        <v>453</v>
      </c>
      <c r="B170" s="80" t="s">
        <v>4069</v>
      </c>
      <c r="C170" s="6">
        <v>501</v>
      </c>
      <c r="D170" s="6">
        <v>50107</v>
      </c>
      <c r="E170" s="80" t="s">
        <v>456</v>
      </c>
      <c r="F170" s="80" t="s">
        <v>454</v>
      </c>
      <c r="G170" s="80" t="s">
        <v>486</v>
      </c>
      <c r="H170" s="80" t="s">
        <v>1264</v>
      </c>
      <c r="I170" s="80" t="s">
        <v>2901</v>
      </c>
      <c r="J170" s="80" t="s">
        <v>4053</v>
      </c>
      <c r="K170" s="80" t="s">
        <v>454</v>
      </c>
      <c r="L170" s="8">
        <v>30520000</v>
      </c>
      <c r="M170" s="6">
        <v>2022</v>
      </c>
      <c r="N170" s="103"/>
      <c r="O170" s="103"/>
      <c r="P170" s="6"/>
      <c r="Q170" s="6"/>
      <c r="R170" t="str">
        <f t="shared" si="2"/>
        <v>5010700211861186100001VT100001</v>
      </c>
    </row>
    <row r="171" spans="1:18" x14ac:dyDescent="0.2">
      <c r="A171" s="80" t="s">
        <v>453</v>
      </c>
      <c r="B171" s="80" t="s">
        <v>4069</v>
      </c>
      <c r="C171" s="6">
        <v>501</v>
      </c>
      <c r="D171" s="6">
        <v>50107</v>
      </c>
      <c r="E171" s="80" t="s">
        <v>456</v>
      </c>
      <c r="F171" s="80" t="s">
        <v>454</v>
      </c>
      <c r="G171" s="80" t="s">
        <v>486</v>
      </c>
      <c r="H171" s="80" t="s">
        <v>2357</v>
      </c>
      <c r="I171" s="80" t="s">
        <v>3971</v>
      </c>
      <c r="J171" s="80" t="s">
        <v>4054</v>
      </c>
      <c r="K171" s="80" t="s">
        <v>454</v>
      </c>
      <c r="L171" s="8">
        <v>1760000</v>
      </c>
      <c r="M171" s="6">
        <v>2017</v>
      </c>
      <c r="N171" s="103"/>
      <c r="O171" s="103"/>
      <c r="P171" s="6"/>
      <c r="Q171" s="6"/>
      <c r="R171" t="str">
        <f t="shared" si="2"/>
        <v>50107002467467100001VT100001</v>
      </c>
    </row>
    <row r="172" spans="1:18" x14ac:dyDescent="0.2">
      <c r="A172" s="80" t="s">
        <v>453</v>
      </c>
      <c r="B172" s="80" t="s">
        <v>4069</v>
      </c>
      <c r="C172" s="6">
        <v>501</v>
      </c>
      <c r="D172" s="6">
        <v>50107</v>
      </c>
      <c r="E172" s="80" t="s">
        <v>456</v>
      </c>
      <c r="F172" s="80" t="s">
        <v>454</v>
      </c>
      <c r="G172" s="80" t="s">
        <v>488</v>
      </c>
      <c r="H172" s="80" t="s">
        <v>1113</v>
      </c>
      <c r="I172" s="80" t="s">
        <v>2802</v>
      </c>
      <c r="J172" s="80" t="s">
        <v>4053</v>
      </c>
      <c r="K172" s="80" t="s">
        <v>454</v>
      </c>
      <c r="L172" s="8">
        <v>10300000</v>
      </c>
      <c r="M172" s="6">
        <v>2022</v>
      </c>
      <c r="N172" s="103"/>
      <c r="O172" s="103"/>
      <c r="P172" s="6"/>
      <c r="Q172" s="6"/>
      <c r="R172" t="str">
        <f t="shared" si="2"/>
        <v>5010700211081108100001VT200001</v>
      </c>
    </row>
    <row r="173" spans="1:18" x14ac:dyDescent="0.2">
      <c r="A173" s="80" t="s">
        <v>453</v>
      </c>
      <c r="B173" s="80" t="s">
        <v>4069</v>
      </c>
      <c r="C173" s="6">
        <v>501</v>
      </c>
      <c r="D173" s="6">
        <v>50107</v>
      </c>
      <c r="E173" s="80" t="s">
        <v>456</v>
      </c>
      <c r="F173" s="80" t="s">
        <v>454</v>
      </c>
      <c r="G173" s="80" t="s">
        <v>488</v>
      </c>
      <c r="H173" s="80" t="s">
        <v>1264</v>
      </c>
      <c r="I173" s="80" t="s">
        <v>2901</v>
      </c>
      <c r="J173" s="80" t="s">
        <v>4053</v>
      </c>
      <c r="K173" s="80" t="s">
        <v>454</v>
      </c>
      <c r="L173" s="8">
        <v>17010000</v>
      </c>
      <c r="M173" s="6">
        <v>2022</v>
      </c>
      <c r="N173" s="103"/>
      <c r="O173" s="103"/>
      <c r="P173" s="6"/>
      <c r="Q173" s="6"/>
      <c r="R173" t="str">
        <f t="shared" si="2"/>
        <v>5010700211861186100001VT200001</v>
      </c>
    </row>
    <row r="174" spans="1:18" x14ac:dyDescent="0.2">
      <c r="A174" s="80" t="s">
        <v>453</v>
      </c>
      <c r="B174" s="80" t="s">
        <v>4069</v>
      </c>
      <c r="C174" s="6">
        <v>501</v>
      </c>
      <c r="D174" s="6">
        <v>50107</v>
      </c>
      <c r="E174" s="80" t="s">
        <v>456</v>
      </c>
      <c r="F174" s="80" t="s">
        <v>454</v>
      </c>
      <c r="G174" s="80" t="s">
        <v>490</v>
      </c>
      <c r="H174" s="80" t="s">
        <v>1113</v>
      </c>
      <c r="I174" s="80" t="s">
        <v>2802</v>
      </c>
      <c r="J174" s="80" t="s">
        <v>4053</v>
      </c>
      <c r="K174" s="80" t="s">
        <v>454</v>
      </c>
      <c r="L174" s="8">
        <v>8900000</v>
      </c>
      <c r="M174" s="6">
        <v>2022</v>
      </c>
      <c r="N174" s="103"/>
      <c r="O174" s="103"/>
      <c r="P174" s="6"/>
      <c r="Q174" s="6"/>
      <c r="R174" t="str">
        <f t="shared" si="2"/>
        <v>5010700211081108100001VT300001</v>
      </c>
    </row>
    <row r="175" spans="1:18" x14ac:dyDescent="0.2">
      <c r="A175" s="80" t="s">
        <v>453</v>
      </c>
      <c r="B175" s="80" t="s">
        <v>4069</v>
      </c>
      <c r="C175" s="6">
        <v>501</v>
      </c>
      <c r="D175" s="6">
        <v>50107</v>
      </c>
      <c r="E175" s="80" t="s">
        <v>456</v>
      </c>
      <c r="F175" s="80" t="s">
        <v>454</v>
      </c>
      <c r="G175" s="80" t="s">
        <v>490</v>
      </c>
      <c r="H175" s="80" t="s">
        <v>1393</v>
      </c>
      <c r="I175" s="80" t="s">
        <v>3011</v>
      </c>
      <c r="J175" s="80" t="s">
        <v>4053</v>
      </c>
      <c r="K175" s="80" t="s">
        <v>454</v>
      </c>
      <c r="L175" s="8">
        <v>3520000</v>
      </c>
      <c r="M175" s="6">
        <v>2022</v>
      </c>
      <c r="N175" s="103"/>
      <c r="O175" s="103"/>
      <c r="P175" s="6"/>
      <c r="Q175" s="6"/>
      <c r="R175" t="str">
        <f t="shared" si="2"/>
        <v>5010700212541254100001VT300001</v>
      </c>
    </row>
    <row r="176" spans="1:18" x14ac:dyDescent="0.2">
      <c r="A176" s="80" t="s">
        <v>453</v>
      </c>
      <c r="B176" s="80" t="s">
        <v>4069</v>
      </c>
      <c r="C176" s="6">
        <v>501</v>
      </c>
      <c r="D176" s="6">
        <v>50107</v>
      </c>
      <c r="E176" s="80" t="s">
        <v>458</v>
      </c>
      <c r="F176" s="80" t="s">
        <v>456</v>
      </c>
      <c r="G176" s="80" t="s">
        <v>486</v>
      </c>
      <c r="H176" s="80" t="s">
        <v>964</v>
      </c>
      <c r="I176" s="80" t="s">
        <v>2695</v>
      </c>
      <c r="J176" s="80" t="s">
        <v>4053</v>
      </c>
      <c r="K176" s="80" t="s">
        <v>454</v>
      </c>
      <c r="L176" s="8">
        <v>14210000</v>
      </c>
      <c r="M176" s="6">
        <v>2022</v>
      </c>
      <c r="N176" s="103"/>
      <c r="O176" s="103"/>
      <c r="P176" s="6"/>
      <c r="Q176" s="6"/>
      <c r="R176" t="str">
        <f t="shared" si="2"/>
        <v>5010700310291029100001VT100002</v>
      </c>
    </row>
    <row r="177" spans="1:18" x14ac:dyDescent="0.2">
      <c r="A177" s="80" t="s">
        <v>453</v>
      </c>
      <c r="B177" s="80" t="s">
        <v>4069</v>
      </c>
      <c r="C177" s="6">
        <v>501</v>
      </c>
      <c r="D177" s="6">
        <v>50107</v>
      </c>
      <c r="E177" s="80" t="s">
        <v>458</v>
      </c>
      <c r="F177" s="80" t="s">
        <v>458</v>
      </c>
      <c r="G177" s="80" t="s">
        <v>486</v>
      </c>
      <c r="H177" s="80" t="s">
        <v>964</v>
      </c>
      <c r="I177" s="80" t="s">
        <v>2695</v>
      </c>
      <c r="J177" s="80" t="s">
        <v>4053</v>
      </c>
      <c r="K177" s="80" t="s">
        <v>454</v>
      </c>
      <c r="L177" s="8">
        <v>19890000</v>
      </c>
      <c r="M177" s="6">
        <v>2022</v>
      </c>
      <c r="N177" s="103"/>
      <c r="O177" s="103"/>
      <c r="P177" s="6"/>
      <c r="Q177" s="6"/>
      <c r="R177" t="str">
        <f t="shared" si="2"/>
        <v>5010700310291029100001VT100003</v>
      </c>
    </row>
    <row r="178" spans="1:18" x14ac:dyDescent="0.2">
      <c r="A178" s="80" t="s">
        <v>453</v>
      </c>
      <c r="B178" s="80" t="s">
        <v>4069</v>
      </c>
      <c r="C178" s="6">
        <v>501</v>
      </c>
      <c r="D178" s="6">
        <v>50107</v>
      </c>
      <c r="E178" s="80" t="s">
        <v>458</v>
      </c>
      <c r="F178" s="80" t="s">
        <v>458</v>
      </c>
      <c r="G178" s="80" t="s">
        <v>486</v>
      </c>
      <c r="H178" s="80" t="s">
        <v>1264</v>
      </c>
      <c r="I178" s="80" t="s">
        <v>2901</v>
      </c>
      <c r="J178" s="80" t="s">
        <v>4053</v>
      </c>
      <c r="K178" s="80" t="s">
        <v>454</v>
      </c>
      <c r="L178" s="8">
        <v>21360000</v>
      </c>
      <c r="M178" s="6">
        <v>2022</v>
      </c>
      <c r="N178" s="103"/>
      <c r="O178" s="103"/>
      <c r="P178" s="6"/>
      <c r="Q178" s="6"/>
      <c r="R178" t="str">
        <f t="shared" si="2"/>
        <v>5010700311861186100001VT100003</v>
      </c>
    </row>
    <row r="179" spans="1:18" x14ac:dyDescent="0.2">
      <c r="A179" s="80" t="s">
        <v>453</v>
      </c>
      <c r="B179" s="80" t="s">
        <v>4069</v>
      </c>
      <c r="C179" s="6">
        <v>501</v>
      </c>
      <c r="D179" s="6">
        <v>50107</v>
      </c>
      <c r="E179" s="80" t="s">
        <v>458</v>
      </c>
      <c r="F179" s="80" t="s">
        <v>458</v>
      </c>
      <c r="G179" s="80" t="s">
        <v>486</v>
      </c>
      <c r="H179" s="80" t="s">
        <v>1873</v>
      </c>
      <c r="I179" s="80" t="s">
        <v>3417</v>
      </c>
      <c r="J179" s="80" t="s">
        <v>4053</v>
      </c>
      <c r="K179" s="80" t="s">
        <v>454</v>
      </c>
      <c r="L179" s="8">
        <v>5450000</v>
      </c>
      <c r="M179" s="6">
        <v>2022</v>
      </c>
      <c r="N179" s="103"/>
      <c r="O179" s="103"/>
      <c r="P179" s="6"/>
      <c r="Q179" s="6"/>
      <c r="R179" t="str">
        <f t="shared" si="2"/>
        <v>5010700315021502102001VT100003</v>
      </c>
    </row>
    <row r="180" spans="1:18" x14ac:dyDescent="0.2">
      <c r="A180" s="80" t="s">
        <v>453</v>
      </c>
      <c r="B180" s="80" t="s">
        <v>4070</v>
      </c>
      <c r="C180" s="6">
        <v>501</v>
      </c>
      <c r="D180" s="6">
        <v>50107</v>
      </c>
      <c r="E180" s="80" t="s">
        <v>456</v>
      </c>
      <c r="F180" s="80" t="s">
        <v>454</v>
      </c>
      <c r="G180" s="80" t="s">
        <v>486</v>
      </c>
      <c r="H180" s="80" t="s">
        <v>967</v>
      </c>
      <c r="I180" s="80" t="s">
        <v>2698</v>
      </c>
      <c r="J180" s="80" t="s">
        <v>4053</v>
      </c>
      <c r="K180" s="80" t="s">
        <v>454</v>
      </c>
      <c r="L180" s="8">
        <v>36660000</v>
      </c>
      <c r="M180" s="6">
        <v>2022</v>
      </c>
      <c r="N180" s="103"/>
      <c r="O180" s="103"/>
      <c r="P180" s="6"/>
      <c r="Q180" s="6"/>
      <c r="R180" t="str">
        <f t="shared" si="2"/>
        <v>5010700210301030100001VT100001</v>
      </c>
    </row>
    <row r="181" spans="1:18" x14ac:dyDescent="0.2">
      <c r="A181" s="80" t="s">
        <v>453</v>
      </c>
      <c r="B181" s="80" t="s">
        <v>4070</v>
      </c>
      <c r="C181" s="6">
        <v>501</v>
      </c>
      <c r="D181" s="6">
        <v>50107</v>
      </c>
      <c r="E181" s="80" t="s">
        <v>456</v>
      </c>
      <c r="F181" s="80" t="s">
        <v>454</v>
      </c>
      <c r="G181" s="80" t="s">
        <v>486</v>
      </c>
      <c r="H181" s="80" t="s">
        <v>1264</v>
      </c>
      <c r="I181" s="80" t="s">
        <v>2903</v>
      </c>
      <c r="J181" s="80" t="s">
        <v>4053</v>
      </c>
      <c r="K181" s="80" t="s">
        <v>454</v>
      </c>
      <c r="L181" s="8">
        <v>25430000</v>
      </c>
      <c r="M181" s="6">
        <v>2022</v>
      </c>
      <c r="N181" s="103"/>
      <c r="O181" s="103"/>
      <c r="P181" s="6"/>
      <c r="Q181" s="6"/>
      <c r="R181" t="str">
        <f t="shared" si="2"/>
        <v>5010700211861186101001VT100001</v>
      </c>
    </row>
    <row r="182" spans="1:18" x14ac:dyDescent="0.2">
      <c r="A182" s="80" t="s">
        <v>453</v>
      </c>
      <c r="B182" s="80" t="s">
        <v>4070</v>
      </c>
      <c r="C182" s="6">
        <v>501</v>
      </c>
      <c r="D182" s="6">
        <v>50107</v>
      </c>
      <c r="E182" s="80" t="s">
        <v>456</v>
      </c>
      <c r="F182" s="80" t="s">
        <v>454</v>
      </c>
      <c r="G182" s="80" t="s">
        <v>486</v>
      </c>
      <c r="H182" s="80" t="s">
        <v>2358</v>
      </c>
      <c r="I182" s="80" t="s">
        <v>3975</v>
      </c>
      <c r="J182" s="80" t="s">
        <v>4054</v>
      </c>
      <c r="K182" s="80" t="s">
        <v>454</v>
      </c>
      <c r="L182" s="8">
        <v>2134000</v>
      </c>
      <c r="M182" s="6">
        <v>2017</v>
      </c>
      <c r="N182" s="103"/>
      <c r="O182" s="103"/>
      <c r="P182" s="6"/>
      <c r="Q182" s="6"/>
      <c r="R182" t="str">
        <f t="shared" si="2"/>
        <v>50107002468468102001VT100001</v>
      </c>
    </row>
    <row r="183" spans="1:18" x14ac:dyDescent="0.2">
      <c r="A183" s="80" t="s">
        <v>453</v>
      </c>
      <c r="B183" s="80" t="s">
        <v>4070</v>
      </c>
      <c r="C183" s="6">
        <v>501</v>
      </c>
      <c r="D183" s="6">
        <v>50107</v>
      </c>
      <c r="E183" s="80" t="s">
        <v>456</v>
      </c>
      <c r="F183" s="80" t="s">
        <v>454</v>
      </c>
      <c r="G183" s="80" t="s">
        <v>488</v>
      </c>
      <c r="H183" s="80" t="s">
        <v>1117</v>
      </c>
      <c r="I183" s="80" t="s">
        <v>2806</v>
      </c>
      <c r="J183" s="80" t="s">
        <v>4053</v>
      </c>
      <c r="K183" s="80" t="s">
        <v>454</v>
      </c>
      <c r="L183" s="8">
        <v>10630000</v>
      </c>
      <c r="M183" s="6">
        <v>2022</v>
      </c>
      <c r="N183" s="103"/>
      <c r="O183" s="103"/>
      <c r="P183" s="6"/>
      <c r="Q183" s="6"/>
      <c r="R183" t="str">
        <f t="shared" si="2"/>
        <v>5010700211101110100001VT200001</v>
      </c>
    </row>
    <row r="184" spans="1:18" x14ac:dyDescent="0.2">
      <c r="A184" s="80" t="s">
        <v>453</v>
      </c>
      <c r="B184" s="80" t="s">
        <v>4070</v>
      </c>
      <c r="C184" s="6">
        <v>501</v>
      </c>
      <c r="D184" s="6">
        <v>50107</v>
      </c>
      <c r="E184" s="80" t="s">
        <v>456</v>
      </c>
      <c r="F184" s="80" t="s">
        <v>454</v>
      </c>
      <c r="G184" s="80" t="s">
        <v>488</v>
      </c>
      <c r="H184" s="80" t="s">
        <v>1264</v>
      </c>
      <c r="I184" s="80" t="s">
        <v>2903</v>
      </c>
      <c r="J184" s="80" t="s">
        <v>4053</v>
      </c>
      <c r="K184" s="80" t="s">
        <v>454</v>
      </c>
      <c r="L184" s="8">
        <v>17010000</v>
      </c>
      <c r="M184" s="6">
        <v>2022</v>
      </c>
      <c r="N184" s="103"/>
      <c r="O184" s="103"/>
      <c r="P184" s="6"/>
      <c r="Q184" s="6"/>
      <c r="R184" t="str">
        <f t="shared" si="2"/>
        <v>5010700211861186101001VT200001</v>
      </c>
    </row>
    <row r="185" spans="1:18" x14ac:dyDescent="0.2">
      <c r="A185" s="80" t="s">
        <v>453</v>
      </c>
      <c r="B185" s="80" t="s">
        <v>4070</v>
      </c>
      <c r="C185" s="6">
        <v>501</v>
      </c>
      <c r="D185" s="6">
        <v>50107</v>
      </c>
      <c r="E185" s="80" t="s">
        <v>456</v>
      </c>
      <c r="F185" s="80" t="s">
        <v>454</v>
      </c>
      <c r="G185" s="80" t="s">
        <v>490</v>
      </c>
      <c r="H185" s="80" t="s">
        <v>1117</v>
      </c>
      <c r="I185" s="80" t="s">
        <v>2806</v>
      </c>
      <c r="J185" s="80" t="s">
        <v>4053</v>
      </c>
      <c r="K185" s="80" t="s">
        <v>454</v>
      </c>
      <c r="L185" s="8">
        <v>9160000</v>
      </c>
      <c r="M185" s="6">
        <v>2022</v>
      </c>
      <c r="N185" s="103"/>
      <c r="O185" s="103"/>
      <c r="P185" s="6"/>
      <c r="Q185" s="6"/>
      <c r="R185" t="str">
        <f t="shared" si="2"/>
        <v>5010700211101110100001VT300001</v>
      </c>
    </row>
    <row r="186" spans="1:18" x14ac:dyDescent="0.2">
      <c r="A186" s="80" t="s">
        <v>453</v>
      </c>
      <c r="B186" s="80" t="s">
        <v>4070</v>
      </c>
      <c r="C186" s="6">
        <v>501</v>
      </c>
      <c r="D186" s="6">
        <v>50107</v>
      </c>
      <c r="E186" s="80" t="s">
        <v>456</v>
      </c>
      <c r="F186" s="80" t="s">
        <v>454</v>
      </c>
      <c r="G186" s="80" t="s">
        <v>490</v>
      </c>
      <c r="H186" s="80" t="s">
        <v>1393</v>
      </c>
      <c r="I186" s="80" t="s">
        <v>3013</v>
      </c>
      <c r="J186" s="80" t="s">
        <v>4053</v>
      </c>
      <c r="K186" s="80" t="s">
        <v>454</v>
      </c>
      <c r="L186" s="8">
        <v>3340000</v>
      </c>
      <c r="M186" s="6">
        <v>2022</v>
      </c>
      <c r="N186" s="103"/>
      <c r="O186" s="103"/>
      <c r="P186" s="6"/>
      <c r="Q186" s="6"/>
      <c r="R186" t="str">
        <f t="shared" si="2"/>
        <v>5010700212541254101001VT300001</v>
      </c>
    </row>
    <row r="187" spans="1:18" x14ac:dyDescent="0.2">
      <c r="A187" s="80" t="s">
        <v>453</v>
      </c>
      <c r="B187" s="80" t="s">
        <v>4070</v>
      </c>
      <c r="C187" s="6">
        <v>501</v>
      </c>
      <c r="D187" s="6">
        <v>50107</v>
      </c>
      <c r="E187" s="80" t="s">
        <v>458</v>
      </c>
      <c r="F187" s="80" t="s">
        <v>456</v>
      </c>
      <c r="G187" s="80" t="s">
        <v>486</v>
      </c>
      <c r="H187" s="80" t="s">
        <v>967</v>
      </c>
      <c r="I187" s="80" t="s">
        <v>2698</v>
      </c>
      <c r="J187" s="80" t="s">
        <v>4053</v>
      </c>
      <c r="K187" s="80" t="s">
        <v>454</v>
      </c>
      <c r="L187" s="8">
        <v>18330000</v>
      </c>
      <c r="M187" s="6">
        <v>2022</v>
      </c>
      <c r="N187" s="103"/>
      <c r="O187" s="103"/>
      <c r="P187" s="6"/>
      <c r="Q187" s="6"/>
      <c r="R187" t="str">
        <f t="shared" si="2"/>
        <v>5010700310301030100001VT100002</v>
      </c>
    </row>
    <row r="188" spans="1:18" x14ac:dyDescent="0.2">
      <c r="A188" s="80" t="s">
        <v>453</v>
      </c>
      <c r="B188" s="80" t="s">
        <v>4070</v>
      </c>
      <c r="C188" s="6">
        <v>501</v>
      </c>
      <c r="D188" s="6">
        <v>50107</v>
      </c>
      <c r="E188" s="80" t="s">
        <v>458</v>
      </c>
      <c r="F188" s="80" t="s">
        <v>458</v>
      </c>
      <c r="G188" s="80" t="s">
        <v>486</v>
      </c>
      <c r="H188" s="80" t="s">
        <v>967</v>
      </c>
      <c r="I188" s="80" t="s">
        <v>2698</v>
      </c>
      <c r="J188" s="80" t="s">
        <v>4053</v>
      </c>
      <c r="K188" s="80" t="s">
        <v>454</v>
      </c>
      <c r="L188" s="8">
        <v>25660000</v>
      </c>
      <c r="M188" s="6">
        <v>2022</v>
      </c>
      <c r="N188" s="103"/>
      <c r="O188" s="103"/>
      <c r="P188" s="6"/>
      <c r="Q188" s="6"/>
      <c r="R188" t="str">
        <f t="shared" si="2"/>
        <v>5010700310301030100001VT100003</v>
      </c>
    </row>
    <row r="189" spans="1:18" x14ac:dyDescent="0.2">
      <c r="A189" s="80" t="s">
        <v>453</v>
      </c>
      <c r="B189" s="80" t="s">
        <v>4070</v>
      </c>
      <c r="C189" s="6">
        <v>501</v>
      </c>
      <c r="D189" s="6">
        <v>50107</v>
      </c>
      <c r="E189" s="80" t="s">
        <v>458</v>
      </c>
      <c r="F189" s="80" t="s">
        <v>458</v>
      </c>
      <c r="G189" s="80" t="s">
        <v>486</v>
      </c>
      <c r="H189" s="80" t="s">
        <v>1264</v>
      </c>
      <c r="I189" s="80" t="s">
        <v>2903</v>
      </c>
      <c r="J189" s="80" t="s">
        <v>4053</v>
      </c>
      <c r="K189" s="80" t="s">
        <v>454</v>
      </c>
      <c r="L189" s="8">
        <v>17800000</v>
      </c>
      <c r="M189" s="6">
        <v>2022</v>
      </c>
      <c r="N189" s="103"/>
      <c r="O189" s="103"/>
      <c r="P189" s="6"/>
      <c r="Q189" s="6"/>
      <c r="R189" t="str">
        <f t="shared" si="2"/>
        <v>5010700311861186101001VT100003</v>
      </c>
    </row>
    <row r="190" spans="1:18" x14ac:dyDescent="0.2">
      <c r="A190" s="80" t="s">
        <v>453</v>
      </c>
      <c r="B190" s="80" t="s">
        <v>4070</v>
      </c>
      <c r="C190" s="6">
        <v>501</v>
      </c>
      <c r="D190" s="6">
        <v>50107</v>
      </c>
      <c r="E190" s="80" t="s">
        <v>458</v>
      </c>
      <c r="F190" s="80" t="s">
        <v>458</v>
      </c>
      <c r="G190" s="80" t="s">
        <v>486</v>
      </c>
      <c r="H190" s="80" t="s">
        <v>1875</v>
      </c>
      <c r="I190" s="80" t="s">
        <v>3418</v>
      </c>
      <c r="J190" s="80" t="s">
        <v>4053</v>
      </c>
      <c r="K190" s="80" t="s">
        <v>454</v>
      </c>
      <c r="L190" s="8">
        <v>3850000</v>
      </c>
      <c r="M190" s="6">
        <v>2022</v>
      </c>
      <c r="N190" s="103"/>
      <c r="O190" s="103"/>
      <c r="P190" s="6"/>
      <c r="Q190" s="6"/>
      <c r="R190" t="str">
        <f t="shared" si="2"/>
        <v>5010700315031503100001VT100003</v>
      </c>
    </row>
    <row r="191" spans="1:18" x14ac:dyDescent="0.2">
      <c r="A191" s="80" t="s">
        <v>453</v>
      </c>
      <c r="B191" s="80" t="s">
        <v>4071</v>
      </c>
      <c r="C191" s="6">
        <v>501</v>
      </c>
      <c r="D191" s="6">
        <v>50107</v>
      </c>
      <c r="E191" s="80" t="s">
        <v>456</v>
      </c>
      <c r="F191" s="80" t="s">
        <v>454</v>
      </c>
      <c r="G191" s="80" t="s">
        <v>486</v>
      </c>
      <c r="H191" s="80" t="s">
        <v>968</v>
      </c>
      <c r="I191" s="80" t="s">
        <v>2699</v>
      </c>
      <c r="J191" s="80" t="s">
        <v>4053</v>
      </c>
      <c r="K191" s="80" t="s">
        <v>454</v>
      </c>
      <c r="L191" s="8">
        <v>36660000</v>
      </c>
      <c r="M191" s="6">
        <v>2022</v>
      </c>
      <c r="N191" s="103"/>
      <c r="O191" s="103"/>
      <c r="P191" s="6"/>
      <c r="Q191" s="6"/>
      <c r="R191" t="str">
        <f t="shared" si="2"/>
        <v>5010700210311031100001VT100001</v>
      </c>
    </row>
    <row r="192" spans="1:18" x14ac:dyDescent="0.2">
      <c r="A192" s="80" t="s">
        <v>453</v>
      </c>
      <c r="B192" s="80" t="s">
        <v>4071</v>
      </c>
      <c r="C192" s="6">
        <v>501</v>
      </c>
      <c r="D192" s="6">
        <v>50107</v>
      </c>
      <c r="E192" s="80" t="s">
        <v>456</v>
      </c>
      <c r="F192" s="80" t="s">
        <v>454</v>
      </c>
      <c r="G192" s="80" t="s">
        <v>486</v>
      </c>
      <c r="H192" s="80" t="s">
        <v>1273</v>
      </c>
      <c r="I192" s="80" t="s">
        <v>2913</v>
      </c>
      <c r="J192" s="80" t="s">
        <v>4053</v>
      </c>
      <c r="K192" s="80" t="s">
        <v>454</v>
      </c>
      <c r="L192" s="8">
        <v>98800000</v>
      </c>
      <c r="M192" s="6">
        <v>2022</v>
      </c>
      <c r="N192" s="103"/>
      <c r="O192" s="103"/>
      <c r="P192" s="6"/>
      <c r="Q192" s="6"/>
      <c r="R192" t="str">
        <f t="shared" si="2"/>
        <v>5010700211901190100001VT100001</v>
      </c>
    </row>
    <row r="193" spans="1:18" x14ac:dyDescent="0.2">
      <c r="A193" s="80" t="s">
        <v>453</v>
      </c>
      <c r="B193" s="80" t="s">
        <v>4071</v>
      </c>
      <c r="C193" s="6">
        <v>501</v>
      </c>
      <c r="D193" s="6">
        <v>50107</v>
      </c>
      <c r="E193" s="80" t="s">
        <v>456</v>
      </c>
      <c r="F193" s="80" t="s">
        <v>454</v>
      </c>
      <c r="G193" s="80" t="s">
        <v>486</v>
      </c>
      <c r="H193" s="80" t="s">
        <v>2358</v>
      </c>
      <c r="I193" s="80" t="s">
        <v>3978</v>
      </c>
      <c r="J193" s="80" t="s">
        <v>4054</v>
      </c>
      <c r="K193" s="80" t="s">
        <v>454</v>
      </c>
      <c r="L193" s="8">
        <v>4608000</v>
      </c>
      <c r="M193" s="6">
        <v>2017</v>
      </c>
      <c r="N193" s="103"/>
      <c r="O193" s="103"/>
      <c r="P193" s="6"/>
      <c r="Q193" s="6"/>
      <c r="R193" t="str">
        <f t="shared" si="2"/>
        <v>50107002468468105001VT100001</v>
      </c>
    </row>
    <row r="194" spans="1:18" x14ac:dyDescent="0.2">
      <c r="A194" s="80" t="s">
        <v>453</v>
      </c>
      <c r="B194" s="80" t="s">
        <v>4071</v>
      </c>
      <c r="C194" s="6">
        <v>501</v>
      </c>
      <c r="D194" s="6">
        <v>50107</v>
      </c>
      <c r="E194" s="80" t="s">
        <v>456</v>
      </c>
      <c r="F194" s="80" t="s">
        <v>454</v>
      </c>
      <c r="G194" s="80" t="s">
        <v>488</v>
      </c>
      <c r="H194" s="80" t="s">
        <v>1118</v>
      </c>
      <c r="I194" s="80" t="s">
        <v>2807</v>
      </c>
      <c r="J194" s="80" t="s">
        <v>4053</v>
      </c>
      <c r="K194" s="80" t="s">
        <v>454</v>
      </c>
      <c r="L194" s="8">
        <v>10630000</v>
      </c>
      <c r="M194" s="6">
        <v>2022</v>
      </c>
      <c r="N194" s="103"/>
      <c r="O194" s="103"/>
      <c r="P194" s="6"/>
      <c r="Q194" s="6"/>
      <c r="R194" t="str">
        <f t="shared" ref="R194:R257" si="3">CONCATENATE(D194,E194,H194,I194,K194,G194,F194)</f>
        <v>5010700211111111100001VT200001</v>
      </c>
    </row>
    <row r="195" spans="1:18" x14ac:dyDescent="0.2">
      <c r="A195" s="80" t="s">
        <v>453</v>
      </c>
      <c r="B195" s="80" t="s">
        <v>4071</v>
      </c>
      <c r="C195" s="6">
        <v>501</v>
      </c>
      <c r="D195" s="6">
        <v>50107</v>
      </c>
      <c r="E195" s="80" t="s">
        <v>456</v>
      </c>
      <c r="F195" s="80" t="s">
        <v>454</v>
      </c>
      <c r="G195" s="80" t="s">
        <v>490</v>
      </c>
      <c r="H195" s="80" t="s">
        <v>1118</v>
      </c>
      <c r="I195" s="80" t="s">
        <v>2807</v>
      </c>
      <c r="J195" s="80" t="s">
        <v>4053</v>
      </c>
      <c r="K195" s="80" t="s">
        <v>454</v>
      </c>
      <c r="L195" s="8">
        <v>9160000</v>
      </c>
      <c r="M195" s="6">
        <v>2022</v>
      </c>
      <c r="N195" s="103"/>
      <c r="O195" s="103"/>
      <c r="P195" s="6"/>
      <c r="Q195" s="6"/>
      <c r="R195" t="str">
        <f t="shared" si="3"/>
        <v>5010700211111111100001VT300001</v>
      </c>
    </row>
    <row r="196" spans="1:18" x14ac:dyDescent="0.2">
      <c r="A196" s="80" t="s">
        <v>453</v>
      </c>
      <c r="B196" s="80" t="s">
        <v>4071</v>
      </c>
      <c r="C196" s="6">
        <v>501</v>
      </c>
      <c r="D196" s="6">
        <v>50107</v>
      </c>
      <c r="E196" s="80" t="s">
        <v>456</v>
      </c>
      <c r="F196" s="80" t="s">
        <v>454</v>
      </c>
      <c r="G196" s="80" t="s">
        <v>490</v>
      </c>
      <c r="H196" s="80" t="s">
        <v>1393</v>
      </c>
      <c r="I196" s="80" t="s">
        <v>3015</v>
      </c>
      <c r="J196" s="80" t="s">
        <v>4053</v>
      </c>
      <c r="K196" s="80" t="s">
        <v>454</v>
      </c>
      <c r="L196" s="8">
        <v>2660000</v>
      </c>
      <c r="M196" s="6">
        <v>2022</v>
      </c>
      <c r="N196" s="103"/>
      <c r="O196" s="103"/>
      <c r="P196" s="6"/>
      <c r="Q196" s="6"/>
      <c r="R196" t="str">
        <f t="shared" si="3"/>
        <v>5010700212541254102001VT300001</v>
      </c>
    </row>
    <row r="197" spans="1:18" x14ac:dyDescent="0.2">
      <c r="A197" s="80" t="s">
        <v>453</v>
      </c>
      <c r="B197" s="80" t="s">
        <v>4071</v>
      </c>
      <c r="C197" s="6">
        <v>501</v>
      </c>
      <c r="D197" s="6">
        <v>50107</v>
      </c>
      <c r="E197" s="80" t="s">
        <v>458</v>
      </c>
      <c r="F197" s="80" t="s">
        <v>456</v>
      </c>
      <c r="G197" s="80" t="s">
        <v>486</v>
      </c>
      <c r="H197" s="80" t="s">
        <v>968</v>
      </c>
      <c r="I197" s="80" t="s">
        <v>2699</v>
      </c>
      <c r="J197" s="80" t="s">
        <v>4053</v>
      </c>
      <c r="K197" s="80" t="s">
        <v>454</v>
      </c>
      <c r="L197" s="8">
        <v>18330000</v>
      </c>
      <c r="M197" s="6">
        <v>2022</v>
      </c>
      <c r="N197" s="103"/>
      <c r="O197" s="103"/>
      <c r="P197" s="6"/>
      <c r="Q197" s="6"/>
      <c r="R197" t="str">
        <f t="shared" si="3"/>
        <v>5010700310311031100001VT100002</v>
      </c>
    </row>
    <row r="198" spans="1:18" x14ac:dyDescent="0.2">
      <c r="A198" s="80" t="s">
        <v>453</v>
      </c>
      <c r="B198" s="80" t="s">
        <v>4071</v>
      </c>
      <c r="C198" s="6">
        <v>501</v>
      </c>
      <c r="D198" s="6">
        <v>50107</v>
      </c>
      <c r="E198" s="80" t="s">
        <v>458</v>
      </c>
      <c r="F198" s="80" t="s">
        <v>458</v>
      </c>
      <c r="G198" s="80" t="s">
        <v>486</v>
      </c>
      <c r="H198" s="80" t="s">
        <v>968</v>
      </c>
      <c r="I198" s="80" t="s">
        <v>2699</v>
      </c>
      <c r="J198" s="80" t="s">
        <v>4053</v>
      </c>
      <c r="K198" s="80" t="s">
        <v>454</v>
      </c>
      <c r="L198" s="8">
        <v>25660000</v>
      </c>
      <c r="M198" s="6">
        <v>2022</v>
      </c>
      <c r="N198" s="103"/>
      <c r="O198" s="103"/>
      <c r="P198" s="6"/>
      <c r="Q198" s="6"/>
      <c r="R198" t="str">
        <f t="shared" si="3"/>
        <v>5010700310311031100001VT100003</v>
      </c>
    </row>
    <row r="199" spans="1:18" x14ac:dyDescent="0.2">
      <c r="A199" s="80" t="s">
        <v>453</v>
      </c>
      <c r="B199" s="80" t="s">
        <v>4071</v>
      </c>
      <c r="C199" s="6">
        <v>501</v>
      </c>
      <c r="D199" s="6">
        <v>50107</v>
      </c>
      <c r="E199" s="80" t="s">
        <v>458</v>
      </c>
      <c r="F199" s="80" t="s">
        <v>458</v>
      </c>
      <c r="G199" s="80" t="s">
        <v>486</v>
      </c>
      <c r="H199" s="80" t="s">
        <v>1273</v>
      </c>
      <c r="I199" s="80" t="s">
        <v>2913</v>
      </c>
      <c r="J199" s="80" t="s">
        <v>4053</v>
      </c>
      <c r="K199" s="80" t="s">
        <v>454</v>
      </c>
      <c r="L199" s="8">
        <v>69160000</v>
      </c>
      <c r="M199" s="6">
        <v>2022</v>
      </c>
      <c r="N199" s="103"/>
      <c r="O199" s="103"/>
      <c r="P199" s="6"/>
      <c r="Q199" s="6"/>
      <c r="R199" t="str">
        <f t="shared" si="3"/>
        <v>5010700311901190100001VT100003</v>
      </c>
    </row>
    <row r="200" spans="1:18" x14ac:dyDescent="0.2">
      <c r="A200" s="80" t="s">
        <v>453</v>
      </c>
      <c r="B200" s="80" t="s">
        <v>4071</v>
      </c>
      <c r="C200" s="6">
        <v>501</v>
      </c>
      <c r="D200" s="6">
        <v>50107</v>
      </c>
      <c r="E200" s="80" t="s">
        <v>458</v>
      </c>
      <c r="F200" s="80" t="s">
        <v>458</v>
      </c>
      <c r="G200" s="80" t="s">
        <v>486</v>
      </c>
      <c r="H200" s="80" t="s">
        <v>1875</v>
      </c>
      <c r="I200" s="80" t="s">
        <v>3419</v>
      </c>
      <c r="J200" s="80" t="s">
        <v>4053</v>
      </c>
      <c r="K200" s="80" t="s">
        <v>454</v>
      </c>
      <c r="L200" s="8">
        <v>4280000</v>
      </c>
      <c r="M200" s="6">
        <v>2022</v>
      </c>
      <c r="N200" s="103"/>
      <c r="O200" s="103"/>
      <c r="P200" s="6"/>
      <c r="Q200" s="6"/>
      <c r="R200" t="str">
        <f t="shared" si="3"/>
        <v>5010700315031503101001VT100003</v>
      </c>
    </row>
    <row r="201" spans="1:18" x14ac:dyDescent="0.2">
      <c r="A201" s="80" t="s">
        <v>453</v>
      </c>
      <c r="B201" s="80" t="s">
        <v>4072</v>
      </c>
      <c r="C201" s="6">
        <v>501</v>
      </c>
      <c r="D201" s="6">
        <v>50107</v>
      </c>
      <c r="E201" s="80" t="s">
        <v>456</v>
      </c>
      <c r="F201" s="80" t="s">
        <v>454</v>
      </c>
      <c r="G201" s="80" t="s">
        <v>486</v>
      </c>
      <c r="H201" s="80" t="s">
        <v>969</v>
      </c>
      <c r="I201" s="80" t="s">
        <v>2700</v>
      </c>
      <c r="J201" s="80" t="s">
        <v>4053</v>
      </c>
      <c r="K201" s="80" t="s">
        <v>454</v>
      </c>
      <c r="L201" s="8">
        <v>36660000</v>
      </c>
      <c r="M201" s="6">
        <v>2022</v>
      </c>
      <c r="N201" s="103"/>
      <c r="O201" s="103"/>
      <c r="P201" s="6"/>
      <c r="Q201" s="6"/>
      <c r="R201" t="str">
        <f t="shared" si="3"/>
        <v>5010700210321032100001VT100001</v>
      </c>
    </row>
    <row r="202" spans="1:18" x14ac:dyDescent="0.2">
      <c r="A202" s="80" t="s">
        <v>453</v>
      </c>
      <c r="B202" s="80" t="s">
        <v>4072</v>
      </c>
      <c r="C202" s="6">
        <v>501</v>
      </c>
      <c r="D202" s="6">
        <v>50107</v>
      </c>
      <c r="E202" s="80" t="s">
        <v>456</v>
      </c>
      <c r="F202" s="80" t="s">
        <v>454</v>
      </c>
      <c r="G202" s="80" t="s">
        <v>486</v>
      </c>
      <c r="H202" s="80" t="s">
        <v>1273</v>
      </c>
      <c r="I202" s="80" t="s">
        <v>2914</v>
      </c>
      <c r="J202" s="80" t="s">
        <v>4053</v>
      </c>
      <c r="K202" s="80" t="s">
        <v>454</v>
      </c>
      <c r="L202" s="8">
        <v>69630000</v>
      </c>
      <c r="M202" s="6">
        <v>2022</v>
      </c>
      <c r="N202" s="103"/>
      <c r="O202" s="103"/>
      <c r="P202" s="6"/>
      <c r="Q202" s="6"/>
      <c r="R202" t="str">
        <f t="shared" si="3"/>
        <v>5010700211901190101001VT100001</v>
      </c>
    </row>
    <row r="203" spans="1:18" x14ac:dyDescent="0.2">
      <c r="A203" s="80" t="s">
        <v>453</v>
      </c>
      <c r="B203" s="80" t="s">
        <v>4072</v>
      </c>
      <c r="C203" s="6">
        <v>501</v>
      </c>
      <c r="D203" s="6">
        <v>50107</v>
      </c>
      <c r="E203" s="80" t="s">
        <v>456</v>
      </c>
      <c r="F203" s="80" t="s">
        <v>454</v>
      </c>
      <c r="G203" s="80" t="s">
        <v>486</v>
      </c>
      <c r="H203" s="80" t="s">
        <v>2359</v>
      </c>
      <c r="I203" s="80" t="s">
        <v>3983</v>
      </c>
      <c r="J203" s="80" t="s">
        <v>4054</v>
      </c>
      <c r="K203" s="80" t="s">
        <v>454</v>
      </c>
      <c r="L203" s="8">
        <v>2080000</v>
      </c>
      <c r="M203" s="6">
        <v>2017</v>
      </c>
      <c r="N203" s="103"/>
      <c r="O203" s="103"/>
      <c r="P203" s="6"/>
      <c r="Q203" s="6"/>
      <c r="R203" t="str">
        <f t="shared" si="3"/>
        <v>50107002469469102001VT100001</v>
      </c>
    </row>
    <row r="204" spans="1:18" x14ac:dyDescent="0.2">
      <c r="A204" s="80" t="s">
        <v>453</v>
      </c>
      <c r="B204" s="80" t="s">
        <v>4072</v>
      </c>
      <c r="C204" s="6">
        <v>501</v>
      </c>
      <c r="D204" s="6">
        <v>50107</v>
      </c>
      <c r="E204" s="80" t="s">
        <v>456</v>
      </c>
      <c r="F204" s="80" t="s">
        <v>454</v>
      </c>
      <c r="G204" s="80" t="s">
        <v>488</v>
      </c>
      <c r="H204" s="80" t="s">
        <v>1119</v>
      </c>
      <c r="I204" s="80" t="s">
        <v>2808</v>
      </c>
      <c r="J204" s="80" t="s">
        <v>4053</v>
      </c>
      <c r="K204" s="80" t="s">
        <v>454</v>
      </c>
      <c r="L204" s="8">
        <v>10300000</v>
      </c>
      <c r="M204" s="6">
        <v>2022</v>
      </c>
      <c r="N204" s="103"/>
      <c r="O204" s="103"/>
      <c r="P204" s="6"/>
      <c r="Q204" s="6"/>
      <c r="R204" t="str">
        <f t="shared" si="3"/>
        <v>5010700211121112100001VT200001</v>
      </c>
    </row>
    <row r="205" spans="1:18" x14ac:dyDescent="0.2">
      <c r="A205" s="80" t="s">
        <v>453</v>
      </c>
      <c r="B205" s="80" t="s">
        <v>4072</v>
      </c>
      <c r="C205" s="6">
        <v>501</v>
      </c>
      <c r="D205" s="6">
        <v>50107</v>
      </c>
      <c r="E205" s="80" t="s">
        <v>456</v>
      </c>
      <c r="F205" s="80" t="s">
        <v>454</v>
      </c>
      <c r="G205" s="80" t="s">
        <v>490</v>
      </c>
      <c r="H205" s="80" t="s">
        <v>1119</v>
      </c>
      <c r="I205" s="80" t="s">
        <v>2808</v>
      </c>
      <c r="J205" s="80" t="s">
        <v>4053</v>
      </c>
      <c r="K205" s="80" t="s">
        <v>454</v>
      </c>
      <c r="L205" s="8">
        <v>8900000</v>
      </c>
      <c r="M205" s="6">
        <v>2022</v>
      </c>
      <c r="N205" s="103"/>
      <c r="O205" s="103"/>
      <c r="P205" s="6"/>
      <c r="Q205" s="6"/>
      <c r="R205" t="str">
        <f t="shared" si="3"/>
        <v>5010700211121112100001VT300001</v>
      </c>
    </row>
    <row r="206" spans="1:18" x14ac:dyDescent="0.2">
      <c r="A206" s="80" t="s">
        <v>453</v>
      </c>
      <c r="B206" s="80" t="s">
        <v>4072</v>
      </c>
      <c r="C206" s="6">
        <v>501</v>
      </c>
      <c r="D206" s="6">
        <v>50107</v>
      </c>
      <c r="E206" s="80" t="s">
        <v>456</v>
      </c>
      <c r="F206" s="80" t="s">
        <v>454</v>
      </c>
      <c r="G206" s="80" t="s">
        <v>490</v>
      </c>
      <c r="H206" s="80" t="s">
        <v>1395</v>
      </c>
      <c r="I206" s="80" t="s">
        <v>3017</v>
      </c>
      <c r="J206" s="80" t="s">
        <v>4053</v>
      </c>
      <c r="K206" s="80" t="s">
        <v>454</v>
      </c>
      <c r="L206" s="8">
        <v>21880000</v>
      </c>
      <c r="M206" s="6">
        <v>2022</v>
      </c>
      <c r="N206" s="103"/>
      <c r="O206" s="103"/>
      <c r="P206" s="6"/>
      <c r="Q206" s="6"/>
      <c r="R206" t="str">
        <f t="shared" si="3"/>
        <v>5010700212551255100001VT300001</v>
      </c>
    </row>
    <row r="207" spans="1:18" x14ac:dyDescent="0.2">
      <c r="A207" s="80" t="s">
        <v>453</v>
      </c>
      <c r="B207" s="80" t="s">
        <v>4072</v>
      </c>
      <c r="C207" s="6">
        <v>501</v>
      </c>
      <c r="D207" s="6">
        <v>50107</v>
      </c>
      <c r="E207" s="80" t="s">
        <v>458</v>
      </c>
      <c r="F207" s="80" t="s">
        <v>456</v>
      </c>
      <c r="G207" s="80" t="s">
        <v>486</v>
      </c>
      <c r="H207" s="80" t="s">
        <v>969</v>
      </c>
      <c r="I207" s="80" t="s">
        <v>2700</v>
      </c>
      <c r="J207" s="80" t="s">
        <v>4053</v>
      </c>
      <c r="K207" s="80" t="s">
        <v>454</v>
      </c>
      <c r="L207" s="8">
        <v>18330000</v>
      </c>
      <c r="M207" s="6">
        <v>2022</v>
      </c>
      <c r="N207" s="103"/>
      <c r="O207" s="103"/>
      <c r="P207" s="6"/>
      <c r="Q207" s="6"/>
      <c r="R207" t="str">
        <f t="shared" si="3"/>
        <v>5010700310321032100001VT100002</v>
      </c>
    </row>
    <row r="208" spans="1:18" x14ac:dyDescent="0.2">
      <c r="A208" s="80" t="s">
        <v>453</v>
      </c>
      <c r="B208" s="80" t="s">
        <v>4072</v>
      </c>
      <c r="C208" s="6">
        <v>501</v>
      </c>
      <c r="D208" s="6">
        <v>50107</v>
      </c>
      <c r="E208" s="80" t="s">
        <v>458</v>
      </c>
      <c r="F208" s="80" t="s">
        <v>458</v>
      </c>
      <c r="G208" s="80" t="s">
        <v>486</v>
      </c>
      <c r="H208" s="80" t="s">
        <v>969</v>
      </c>
      <c r="I208" s="80" t="s">
        <v>2700</v>
      </c>
      <c r="J208" s="80" t="s">
        <v>4053</v>
      </c>
      <c r="K208" s="80" t="s">
        <v>454</v>
      </c>
      <c r="L208" s="8">
        <v>25660000</v>
      </c>
      <c r="M208" s="6">
        <v>2022</v>
      </c>
      <c r="N208" s="103"/>
      <c r="O208" s="103"/>
      <c r="P208" s="6"/>
      <c r="Q208" s="6"/>
      <c r="R208" t="str">
        <f t="shared" si="3"/>
        <v>5010700310321032100001VT100003</v>
      </c>
    </row>
    <row r="209" spans="1:18" x14ac:dyDescent="0.2">
      <c r="A209" s="80" t="s">
        <v>453</v>
      </c>
      <c r="B209" s="80" t="s">
        <v>4072</v>
      </c>
      <c r="C209" s="6">
        <v>501</v>
      </c>
      <c r="D209" s="6">
        <v>50107</v>
      </c>
      <c r="E209" s="80" t="s">
        <v>458</v>
      </c>
      <c r="F209" s="80" t="s">
        <v>458</v>
      </c>
      <c r="G209" s="80" t="s">
        <v>486</v>
      </c>
      <c r="H209" s="80" t="s">
        <v>1273</v>
      </c>
      <c r="I209" s="80" t="s">
        <v>2914</v>
      </c>
      <c r="J209" s="80" t="s">
        <v>4053</v>
      </c>
      <c r="K209" s="80" t="s">
        <v>454</v>
      </c>
      <c r="L209" s="8">
        <v>48740000</v>
      </c>
      <c r="M209" s="6">
        <v>2022</v>
      </c>
      <c r="N209" s="103"/>
      <c r="O209" s="103"/>
      <c r="P209" s="6"/>
      <c r="Q209" s="6"/>
      <c r="R209" t="str">
        <f t="shared" si="3"/>
        <v>5010700311901190101001VT100003</v>
      </c>
    </row>
    <row r="210" spans="1:18" x14ac:dyDescent="0.2">
      <c r="A210" s="80" t="s">
        <v>453</v>
      </c>
      <c r="B210" s="80" t="s">
        <v>4072</v>
      </c>
      <c r="C210" s="6">
        <v>501</v>
      </c>
      <c r="D210" s="6">
        <v>50107</v>
      </c>
      <c r="E210" s="80" t="s">
        <v>458</v>
      </c>
      <c r="F210" s="80" t="s">
        <v>458</v>
      </c>
      <c r="G210" s="80" t="s">
        <v>486</v>
      </c>
      <c r="H210" s="80" t="s">
        <v>1875</v>
      </c>
      <c r="I210" s="80" t="s">
        <v>3420</v>
      </c>
      <c r="J210" s="80" t="s">
        <v>4053</v>
      </c>
      <c r="K210" s="80" t="s">
        <v>454</v>
      </c>
      <c r="L210" s="8">
        <v>5010000</v>
      </c>
      <c r="M210" s="6">
        <v>2022</v>
      </c>
      <c r="N210" s="103"/>
      <c r="O210" s="103"/>
      <c r="P210" s="6"/>
      <c r="Q210" s="6"/>
      <c r="R210" t="str">
        <f t="shared" si="3"/>
        <v>5010700315031503102001VT100003</v>
      </c>
    </row>
    <row r="211" spans="1:18" x14ac:dyDescent="0.2">
      <c r="A211" s="80" t="s">
        <v>453</v>
      </c>
      <c r="B211" s="80" t="s">
        <v>4073</v>
      </c>
      <c r="C211" s="6">
        <v>501</v>
      </c>
      <c r="D211" s="6">
        <v>50107</v>
      </c>
      <c r="E211" s="80" t="s">
        <v>456</v>
      </c>
      <c r="F211" s="80" t="s">
        <v>454</v>
      </c>
      <c r="G211" s="80" t="s">
        <v>486</v>
      </c>
      <c r="H211" s="80" t="s">
        <v>970</v>
      </c>
      <c r="I211" s="80" t="s">
        <v>2701</v>
      </c>
      <c r="J211" s="80" t="s">
        <v>4053</v>
      </c>
      <c r="K211" s="80" t="s">
        <v>454</v>
      </c>
      <c r="L211" s="8">
        <v>26450000</v>
      </c>
      <c r="M211" s="6">
        <v>2022</v>
      </c>
      <c r="N211" s="103"/>
      <c r="O211" s="103"/>
      <c r="P211" s="6"/>
      <c r="Q211" s="6"/>
      <c r="R211" t="str">
        <f t="shared" si="3"/>
        <v>5010700210331033100001VT100001</v>
      </c>
    </row>
    <row r="212" spans="1:18" x14ac:dyDescent="0.2">
      <c r="A212" s="80" t="s">
        <v>453</v>
      </c>
      <c r="B212" s="80" t="s">
        <v>4073</v>
      </c>
      <c r="C212" s="6">
        <v>501</v>
      </c>
      <c r="D212" s="6">
        <v>50107</v>
      </c>
      <c r="E212" s="80" t="s">
        <v>456</v>
      </c>
      <c r="F212" s="80" t="s">
        <v>454</v>
      </c>
      <c r="G212" s="80" t="s">
        <v>486</v>
      </c>
      <c r="H212" s="80" t="s">
        <v>1273</v>
      </c>
      <c r="I212" s="80" t="s">
        <v>2916</v>
      </c>
      <c r="J212" s="80" t="s">
        <v>4053</v>
      </c>
      <c r="K212" s="80" t="s">
        <v>454</v>
      </c>
      <c r="L212" s="8">
        <v>56670000</v>
      </c>
      <c r="M212" s="6">
        <v>2022</v>
      </c>
      <c r="N212" s="103"/>
      <c r="O212" s="103"/>
      <c r="P212" s="6"/>
      <c r="Q212" s="6"/>
      <c r="R212" t="str">
        <f t="shared" si="3"/>
        <v>5010700211901190102001VT100001</v>
      </c>
    </row>
    <row r="213" spans="1:18" x14ac:dyDescent="0.2">
      <c r="A213" s="80" t="s">
        <v>453</v>
      </c>
      <c r="B213" s="80" t="s">
        <v>4073</v>
      </c>
      <c r="C213" s="6">
        <v>501</v>
      </c>
      <c r="D213" s="6">
        <v>50107</v>
      </c>
      <c r="E213" s="80" t="s">
        <v>456</v>
      </c>
      <c r="F213" s="80" t="s">
        <v>454</v>
      </c>
      <c r="G213" s="80" t="s">
        <v>486</v>
      </c>
      <c r="H213" s="80" t="s">
        <v>2359</v>
      </c>
      <c r="I213" s="80" t="s">
        <v>3984</v>
      </c>
      <c r="J213" s="80" t="s">
        <v>4054</v>
      </c>
      <c r="K213" s="80" t="s">
        <v>454</v>
      </c>
      <c r="L213" s="8">
        <v>2560000</v>
      </c>
      <c r="M213" s="6">
        <v>2017</v>
      </c>
      <c r="N213" s="103"/>
      <c r="O213" s="103"/>
      <c r="P213" s="6"/>
      <c r="Q213" s="6"/>
      <c r="R213" t="str">
        <f t="shared" si="3"/>
        <v>50107002469469103001VT100001</v>
      </c>
    </row>
    <row r="214" spans="1:18" x14ac:dyDescent="0.2">
      <c r="A214" s="80" t="s">
        <v>453</v>
      </c>
      <c r="B214" s="80" t="s">
        <v>4073</v>
      </c>
      <c r="C214" s="6">
        <v>501</v>
      </c>
      <c r="D214" s="6">
        <v>50107</v>
      </c>
      <c r="E214" s="80" t="s">
        <v>456</v>
      </c>
      <c r="F214" s="80" t="s">
        <v>454</v>
      </c>
      <c r="G214" s="80" t="s">
        <v>488</v>
      </c>
      <c r="H214" s="80" t="s">
        <v>1135</v>
      </c>
      <c r="I214" s="80" t="s">
        <v>2818</v>
      </c>
      <c r="J214" s="80" t="s">
        <v>4053</v>
      </c>
      <c r="K214" s="80" t="s">
        <v>454</v>
      </c>
      <c r="L214" s="8">
        <v>10300000</v>
      </c>
      <c r="M214" s="6">
        <v>2022</v>
      </c>
      <c r="N214" s="103"/>
      <c r="O214" s="103"/>
      <c r="P214" s="6"/>
      <c r="Q214" s="6"/>
      <c r="R214" t="str">
        <f t="shared" si="3"/>
        <v>5010700211201120100001VT200001</v>
      </c>
    </row>
    <row r="215" spans="1:18" x14ac:dyDescent="0.2">
      <c r="A215" s="80" t="s">
        <v>453</v>
      </c>
      <c r="B215" s="80" t="s">
        <v>4073</v>
      </c>
      <c r="C215" s="6">
        <v>501</v>
      </c>
      <c r="D215" s="6">
        <v>50107</v>
      </c>
      <c r="E215" s="80" t="s">
        <v>456</v>
      </c>
      <c r="F215" s="80" t="s">
        <v>454</v>
      </c>
      <c r="G215" s="80" t="s">
        <v>490</v>
      </c>
      <c r="H215" s="80" t="s">
        <v>1135</v>
      </c>
      <c r="I215" s="80" t="s">
        <v>2818</v>
      </c>
      <c r="J215" s="80" t="s">
        <v>4053</v>
      </c>
      <c r="K215" s="80" t="s">
        <v>454</v>
      </c>
      <c r="L215" s="8">
        <v>8900000</v>
      </c>
      <c r="M215" s="6">
        <v>2022</v>
      </c>
      <c r="N215" s="103"/>
      <c r="O215" s="103"/>
      <c r="P215" s="6"/>
      <c r="Q215" s="6"/>
      <c r="R215" t="str">
        <f t="shared" si="3"/>
        <v>5010700211201120100001VT300001</v>
      </c>
    </row>
    <row r="216" spans="1:18" x14ac:dyDescent="0.2">
      <c r="A216" s="80" t="s">
        <v>453</v>
      </c>
      <c r="B216" s="80" t="s">
        <v>4073</v>
      </c>
      <c r="C216" s="6">
        <v>501</v>
      </c>
      <c r="D216" s="6">
        <v>50107</v>
      </c>
      <c r="E216" s="80" t="s">
        <v>456</v>
      </c>
      <c r="F216" s="80" t="s">
        <v>454</v>
      </c>
      <c r="G216" s="80" t="s">
        <v>490</v>
      </c>
      <c r="H216" s="80" t="s">
        <v>1395</v>
      </c>
      <c r="I216" s="80" t="s">
        <v>3019</v>
      </c>
      <c r="J216" s="80" t="s">
        <v>4053</v>
      </c>
      <c r="K216" s="80" t="s">
        <v>454</v>
      </c>
      <c r="L216" s="8">
        <v>21880000</v>
      </c>
      <c r="M216" s="6">
        <v>2022</v>
      </c>
      <c r="N216" s="103"/>
      <c r="O216" s="103"/>
      <c r="P216" s="6"/>
      <c r="Q216" s="6"/>
      <c r="R216" t="str">
        <f t="shared" si="3"/>
        <v>5010700212551255101001VT300001</v>
      </c>
    </row>
    <row r="217" spans="1:18" x14ac:dyDescent="0.2">
      <c r="A217" s="80" t="s">
        <v>453</v>
      </c>
      <c r="B217" s="80" t="s">
        <v>4073</v>
      </c>
      <c r="C217" s="6">
        <v>501</v>
      </c>
      <c r="D217" s="6">
        <v>50107</v>
      </c>
      <c r="E217" s="80" t="s">
        <v>458</v>
      </c>
      <c r="F217" s="80" t="s">
        <v>456</v>
      </c>
      <c r="G217" s="80" t="s">
        <v>486</v>
      </c>
      <c r="H217" s="80" t="s">
        <v>970</v>
      </c>
      <c r="I217" s="80" t="s">
        <v>2701</v>
      </c>
      <c r="J217" s="80" t="s">
        <v>4053</v>
      </c>
      <c r="K217" s="80" t="s">
        <v>454</v>
      </c>
      <c r="L217" s="8">
        <v>13230000</v>
      </c>
      <c r="M217" s="6">
        <v>2022</v>
      </c>
      <c r="N217" s="103"/>
      <c r="O217" s="103"/>
      <c r="P217" s="6"/>
      <c r="Q217" s="6"/>
      <c r="R217" t="str">
        <f t="shared" si="3"/>
        <v>5010700310331033100001VT100002</v>
      </c>
    </row>
    <row r="218" spans="1:18" x14ac:dyDescent="0.2">
      <c r="A218" s="80" t="s">
        <v>453</v>
      </c>
      <c r="B218" s="80" t="s">
        <v>4073</v>
      </c>
      <c r="C218" s="6">
        <v>501</v>
      </c>
      <c r="D218" s="6">
        <v>50107</v>
      </c>
      <c r="E218" s="80" t="s">
        <v>458</v>
      </c>
      <c r="F218" s="80" t="s">
        <v>458</v>
      </c>
      <c r="G218" s="80" t="s">
        <v>486</v>
      </c>
      <c r="H218" s="80" t="s">
        <v>970</v>
      </c>
      <c r="I218" s="80" t="s">
        <v>2701</v>
      </c>
      <c r="J218" s="80" t="s">
        <v>4053</v>
      </c>
      <c r="K218" s="80" t="s">
        <v>454</v>
      </c>
      <c r="L218" s="8">
        <v>18520000</v>
      </c>
      <c r="M218" s="6">
        <v>2022</v>
      </c>
      <c r="N218" s="103"/>
      <c r="O218" s="103"/>
      <c r="P218" s="6"/>
      <c r="Q218" s="6"/>
      <c r="R218" t="str">
        <f t="shared" si="3"/>
        <v>5010700310331033100001VT100003</v>
      </c>
    </row>
    <row r="219" spans="1:18" x14ac:dyDescent="0.2">
      <c r="A219" s="80" t="s">
        <v>453</v>
      </c>
      <c r="B219" s="80" t="s">
        <v>4073</v>
      </c>
      <c r="C219" s="6">
        <v>501</v>
      </c>
      <c r="D219" s="6">
        <v>50107</v>
      </c>
      <c r="E219" s="80" t="s">
        <v>458</v>
      </c>
      <c r="F219" s="80" t="s">
        <v>458</v>
      </c>
      <c r="G219" s="80" t="s">
        <v>486</v>
      </c>
      <c r="H219" s="80" t="s">
        <v>1273</v>
      </c>
      <c r="I219" s="80" t="s">
        <v>2916</v>
      </c>
      <c r="J219" s="80" t="s">
        <v>4053</v>
      </c>
      <c r="K219" s="80" t="s">
        <v>454</v>
      </c>
      <c r="L219" s="8">
        <v>39670000</v>
      </c>
      <c r="M219" s="6">
        <v>2022</v>
      </c>
      <c r="N219" s="103"/>
      <c r="O219" s="103"/>
      <c r="P219" s="6"/>
      <c r="Q219" s="6"/>
      <c r="R219" t="str">
        <f t="shared" si="3"/>
        <v>5010700311901190102001VT100003</v>
      </c>
    </row>
    <row r="220" spans="1:18" x14ac:dyDescent="0.2">
      <c r="A220" s="80" t="s">
        <v>453</v>
      </c>
      <c r="B220" s="80" t="s">
        <v>4073</v>
      </c>
      <c r="C220" s="6">
        <v>501</v>
      </c>
      <c r="D220" s="6">
        <v>50107</v>
      </c>
      <c r="E220" s="80" t="s">
        <v>458</v>
      </c>
      <c r="F220" s="80" t="s">
        <v>458</v>
      </c>
      <c r="G220" s="80" t="s">
        <v>486</v>
      </c>
      <c r="H220" s="80" t="s">
        <v>1877</v>
      </c>
      <c r="I220" s="80" t="s">
        <v>3421</v>
      </c>
      <c r="J220" s="80" t="s">
        <v>4053</v>
      </c>
      <c r="K220" s="80" t="s">
        <v>454</v>
      </c>
      <c r="L220" s="8">
        <v>4980000</v>
      </c>
      <c r="M220" s="6">
        <v>2022</v>
      </c>
      <c r="N220" s="103"/>
      <c r="O220" s="103"/>
      <c r="P220" s="6"/>
      <c r="Q220" s="6"/>
      <c r="R220" t="str">
        <f t="shared" si="3"/>
        <v>5010700315041504100001VT100003</v>
      </c>
    </row>
    <row r="221" spans="1:18" x14ac:dyDescent="0.2">
      <c r="A221" s="80" t="s">
        <v>453</v>
      </c>
      <c r="B221" s="80" t="s">
        <v>4074</v>
      </c>
      <c r="C221" s="6">
        <v>501</v>
      </c>
      <c r="D221" s="6">
        <v>50107</v>
      </c>
      <c r="E221" s="80" t="s">
        <v>456</v>
      </c>
      <c r="F221" s="80" t="s">
        <v>454</v>
      </c>
      <c r="G221" s="80" t="s">
        <v>486</v>
      </c>
      <c r="H221" s="80" t="s">
        <v>971</v>
      </c>
      <c r="I221" s="80" t="s">
        <v>2702</v>
      </c>
      <c r="J221" s="80" t="s">
        <v>4053</v>
      </c>
      <c r="K221" s="80" t="s">
        <v>454</v>
      </c>
      <c r="L221" s="8">
        <v>27820000</v>
      </c>
      <c r="M221" s="6">
        <v>2022</v>
      </c>
      <c r="N221" s="103"/>
      <c r="O221" s="103"/>
      <c r="P221" s="6"/>
      <c r="Q221" s="6"/>
      <c r="R221" t="str">
        <f t="shared" si="3"/>
        <v>5010700210341034100001VT100001</v>
      </c>
    </row>
    <row r="222" spans="1:18" x14ac:dyDescent="0.2">
      <c r="A222" s="80" t="s">
        <v>453</v>
      </c>
      <c r="B222" s="80" t="s">
        <v>4074</v>
      </c>
      <c r="C222" s="6">
        <v>501</v>
      </c>
      <c r="D222" s="6">
        <v>50107</v>
      </c>
      <c r="E222" s="80" t="s">
        <v>456</v>
      </c>
      <c r="F222" s="80" t="s">
        <v>454</v>
      </c>
      <c r="G222" s="80" t="s">
        <v>486</v>
      </c>
      <c r="H222" s="80" t="s">
        <v>1277</v>
      </c>
      <c r="I222" s="80" t="s">
        <v>2920</v>
      </c>
      <c r="J222" s="80" t="s">
        <v>4053</v>
      </c>
      <c r="K222" s="80" t="s">
        <v>454</v>
      </c>
      <c r="L222" s="8">
        <v>16430000</v>
      </c>
      <c r="M222" s="6">
        <v>2022</v>
      </c>
      <c r="N222" s="103"/>
      <c r="O222" s="103"/>
      <c r="P222" s="6"/>
      <c r="Q222" s="6"/>
      <c r="R222" t="str">
        <f t="shared" si="3"/>
        <v>5010700211931193100001VT100001</v>
      </c>
    </row>
    <row r="223" spans="1:18" x14ac:dyDescent="0.2">
      <c r="A223" s="80" t="s">
        <v>453</v>
      </c>
      <c r="B223" s="80" t="s">
        <v>4074</v>
      </c>
      <c r="C223" s="6">
        <v>501</v>
      </c>
      <c r="D223" s="6">
        <v>50107</v>
      </c>
      <c r="E223" s="80" t="s">
        <v>456</v>
      </c>
      <c r="F223" s="80" t="s">
        <v>454</v>
      </c>
      <c r="G223" s="80" t="s">
        <v>486</v>
      </c>
      <c r="H223" s="80" t="s">
        <v>2359</v>
      </c>
      <c r="I223" s="80" t="s">
        <v>3985</v>
      </c>
      <c r="J223" s="80" t="s">
        <v>4054</v>
      </c>
      <c r="K223" s="80" t="s">
        <v>454</v>
      </c>
      <c r="L223" s="8">
        <v>2880000</v>
      </c>
      <c r="M223" s="6">
        <v>2017</v>
      </c>
      <c r="N223" s="103"/>
      <c r="O223" s="103"/>
      <c r="P223" s="6"/>
      <c r="Q223" s="6"/>
      <c r="R223" t="str">
        <f t="shared" si="3"/>
        <v>50107002469469104001VT100001</v>
      </c>
    </row>
    <row r="224" spans="1:18" x14ac:dyDescent="0.2">
      <c r="A224" s="80" t="s">
        <v>453</v>
      </c>
      <c r="B224" s="80" t="s">
        <v>4074</v>
      </c>
      <c r="C224" s="6">
        <v>501</v>
      </c>
      <c r="D224" s="6">
        <v>50107</v>
      </c>
      <c r="E224" s="80" t="s">
        <v>456</v>
      </c>
      <c r="F224" s="80" t="s">
        <v>454</v>
      </c>
      <c r="G224" s="80" t="s">
        <v>488</v>
      </c>
      <c r="H224" s="80" t="s">
        <v>1136</v>
      </c>
      <c r="I224" s="80" t="s">
        <v>2819</v>
      </c>
      <c r="J224" s="80" t="s">
        <v>4053</v>
      </c>
      <c r="K224" s="80" t="s">
        <v>454</v>
      </c>
      <c r="L224" s="8">
        <v>10300000</v>
      </c>
      <c r="M224" s="6">
        <v>2022</v>
      </c>
      <c r="N224" s="103"/>
      <c r="O224" s="103"/>
      <c r="P224" s="6"/>
      <c r="Q224" s="6"/>
      <c r="R224" t="str">
        <f t="shared" si="3"/>
        <v>5010700211211121100001VT200001</v>
      </c>
    </row>
    <row r="225" spans="1:18" x14ac:dyDescent="0.2">
      <c r="A225" s="80" t="s">
        <v>453</v>
      </c>
      <c r="B225" s="80" t="s">
        <v>4074</v>
      </c>
      <c r="C225" s="6">
        <v>501</v>
      </c>
      <c r="D225" s="6">
        <v>50107</v>
      </c>
      <c r="E225" s="80" t="s">
        <v>456</v>
      </c>
      <c r="F225" s="80" t="s">
        <v>454</v>
      </c>
      <c r="G225" s="80" t="s">
        <v>488</v>
      </c>
      <c r="H225" s="80" t="s">
        <v>1277</v>
      </c>
      <c r="I225" s="80" t="s">
        <v>2920</v>
      </c>
      <c r="J225" s="80" t="s">
        <v>4053</v>
      </c>
      <c r="K225" s="80" t="s">
        <v>454</v>
      </c>
      <c r="L225" s="8">
        <v>10630000</v>
      </c>
      <c r="M225" s="6">
        <v>2022</v>
      </c>
      <c r="N225" s="103"/>
      <c r="O225" s="103"/>
      <c r="P225" s="6"/>
      <c r="Q225" s="6"/>
      <c r="R225" t="str">
        <f t="shared" si="3"/>
        <v>5010700211931193100001VT200001</v>
      </c>
    </row>
    <row r="226" spans="1:18" x14ac:dyDescent="0.2">
      <c r="A226" s="80" t="s">
        <v>453</v>
      </c>
      <c r="B226" s="80" t="s">
        <v>4074</v>
      </c>
      <c r="C226" s="6">
        <v>501</v>
      </c>
      <c r="D226" s="6">
        <v>50107</v>
      </c>
      <c r="E226" s="80" t="s">
        <v>456</v>
      </c>
      <c r="F226" s="80" t="s">
        <v>454</v>
      </c>
      <c r="G226" s="80" t="s">
        <v>490</v>
      </c>
      <c r="H226" s="80" t="s">
        <v>1136</v>
      </c>
      <c r="I226" s="80" t="s">
        <v>2819</v>
      </c>
      <c r="J226" s="80" t="s">
        <v>4053</v>
      </c>
      <c r="K226" s="80" t="s">
        <v>454</v>
      </c>
      <c r="L226" s="8">
        <v>8900000</v>
      </c>
      <c r="M226" s="6">
        <v>2022</v>
      </c>
      <c r="N226" s="103"/>
      <c r="O226" s="103"/>
      <c r="P226" s="6"/>
      <c r="Q226" s="6"/>
      <c r="R226" t="str">
        <f t="shared" si="3"/>
        <v>5010700211211121100001VT300001</v>
      </c>
    </row>
    <row r="227" spans="1:18" x14ac:dyDescent="0.2">
      <c r="A227" s="80" t="s">
        <v>453</v>
      </c>
      <c r="B227" s="80" t="s">
        <v>4074</v>
      </c>
      <c r="C227" s="6">
        <v>501</v>
      </c>
      <c r="D227" s="6">
        <v>50107</v>
      </c>
      <c r="E227" s="80" t="s">
        <v>456</v>
      </c>
      <c r="F227" s="80" t="s">
        <v>454</v>
      </c>
      <c r="G227" s="80" t="s">
        <v>490</v>
      </c>
      <c r="H227" s="80" t="s">
        <v>1395</v>
      </c>
      <c r="I227" s="80" t="s">
        <v>3021</v>
      </c>
      <c r="J227" s="80" t="s">
        <v>4053</v>
      </c>
      <c r="K227" s="80" t="s">
        <v>454</v>
      </c>
      <c r="L227" s="8">
        <v>21880000</v>
      </c>
      <c r="M227" s="6">
        <v>2022</v>
      </c>
      <c r="N227" s="103"/>
      <c r="O227" s="103"/>
      <c r="P227" s="6"/>
      <c r="Q227" s="6"/>
      <c r="R227" t="str">
        <f t="shared" si="3"/>
        <v>5010700212551255102001VT300001</v>
      </c>
    </row>
    <row r="228" spans="1:18" x14ac:dyDescent="0.2">
      <c r="A228" s="80" t="s">
        <v>453</v>
      </c>
      <c r="B228" s="80" t="s">
        <v>4074</v>
      </c>
      <c r="C228" s="6">
        <v>501</v>
      </c>
      <c r="D228" s="6">
        <v>50107</v>
      </c>
      <c r="E228" s="80" t="s">
        <v>458</v>
      </c>
      <c r="F228" s="80" t="s">
        <v>456</v>
      </c>
      <c r="G228" s="80" t="s">
        <v>486</v>
      </c>
      <c r="H228" s="80" t="s">
        <v>971</v>
      </c>
      <c r="I228" s="80" t="s">
        <v>2702</v>
      </c>
      <c r="J228" s="80" t="s">
        <v>4053</v>
      </c>
      <c r="K228" s="80" t="s">
        <v>454</v>
      </c>
      <c r="L228" s="8">
        <v>13910000</v>
      </c>
      <c r="M228" s="6">
        <v>2022</v>
      </c>
      <c r="N228" s="103"/>
      <c r="O228" s="103"/>
      <c r="P228" s="6"/>
      <c r="Q228" s="6"/>
      <c r="R228" t="str">
        <f t="shared" si="3"/>
        <v>5010700310341034100001VT100002</v>
      </c>
    </row>
    <row r="229" spans="1:18" x14ac:dyDescent="0.2">
      <c r="A229" s="80" t="s">
        <v>453</v>
      </c>
      <c r="B229" s="80" t="s">
        <v>4074</v>
      </c>
      <c r="C229" s="6">
        <v>501</v>
      </c>
      <c r="D229" s="6">
        <v>50107</v>
      </c>
      <c r="E229" s="80" t="s">
        <v>458</v>
      </c>
      <c r="F229" s="80" t="s">
        <v>458</v>
      </c>
      <c r="G229" s="80" t="s">
        <v>486</v>
      </c>
      <c r="H229" s="80" t="s">
        <v>971</v>
      </c>
      <c r="I229" s="80" t="s">
        <v>2702</v>
      </c>
      <c r="J229" s="80" t="s">
        <v>4053</v>
      </c>
      <c r="K229" s="80" t="s">
        <v>454</v>
      </c>
      <c r="L229" s="8">
        <v>19470000</v>
      </c>
      <c r="M229" s="6">
        <v>2022</v>
      </c>
      <c r="N229" s="103"/>
      <c r="O229" s="103"/>
      <c r="P229" s="6"/>
      <c r="Q229" s="6"/>
      <c r="R229" t="str">
        <f t="shared" si="3"/>
        <v>5010700310341034100001VT100003</v>
      </c>
    </row>
    <row r="230" spans="1:18" x14ac:dyDescent="0.2">
      <c r="A230" s="80" t="s">
        <v>453</v>
      </c>
      <c r="B230" s="80" t="s">
        <v>4074</v>
      </c>
      <c r="C230" s="6">
        <v>501</v>
      </c>
      <c r="D230" s="6">
        <v>50107</v>
      </c>
      <c r="E230" s="80" t="s">
        <v>458</v>
      </c>
      <c r="F230" s="80" t="s">
        <v>458</v>
      </c>
      <c r="G230" s="80" t="s">
        <v>486</v>
      </c>
      <c r="H230" s="80" t="s">
        <v>1277</v>
      </c>
      <c r="I230" s="80" t="s">
        <v>2920</v>
      </c>
      <c r="J230" s="80" t="s">
        <v>4053</v>
      </c>
      <c r="K230" s="80" t="s">
        <v>454</v>
      </c>
      <c r="L230" s="8">
        <v>11500000</v>
      </c>
      <c r="M230" s="6">
        <v>2022</v>
      </c>
      <c r="N230" s="103"/>
      <c r="O230" s="103"/>
      <c r="P230" s="6"/>
      <c r="Q230" s="6"/>
      <c r="R230" t="str">
        <f t="shared" si="3"/>
        <v>5010700311931193100001VT100003</v>
      </c>
    </row>
    <row r="231" spans="1:18" x14ac:dyDescent="0.2">
      <c r="A231" s="80" t="s">
        <v>453</v>
      </c>
      <c r="B231" s="80" t="s">
        <v>4074</v>
      </c>
      <c r="C231" s="6">
        <v>501</v>
      </c>
      <c r="D231" s="6">
        <v>50107</v>
      </c>
      <c r="E231" s="80" t="s">
        <v>458</v>
      </c>
      <c r="F231" s="80" t="s">
        <v>458</v>
      </c>
      <c r="G231" s="80" t="s">
        <v>486</v>
      </c>
      <c r="H231" s="80" t="s">
        <v>1877</v>
      </c>
      <c r="I231" s="80" t="s">
        <v>3422</v>
      </c>
      <c r="J231" s="80" t="s">
        <v>4053</v>
      </c>
      <c r="K231" s="80" t="s">
        <v>454</v>
      </c>
      <c r="L231" s="8">
        <v>6080000</v>
      </c>
      <c r="M231" s="6">
        <v>2022</v>
      </c>
      <c r="N231" s="103"/>
      <c r="O231" s="103"/>
      <c r="P231" s="6"/>
      <c r="Q231" s="6"/>
      <c r="R231" t="str">
        <f t="shared" si="3"/>
        <v>5010700315041504101001VT100003</v>
      </c>
    </row>
    <row r="232" spans="1:18" x14ac:dyDescent="0.2">
      <c r="A232" s="80" t="s">
        <v>453</v>
      </c>
      <c r="B232" s="80" t="s">
        <v>4075</v>
      </c>
      <c r="C232" s="6">
        <v>501</v>
      </c>
      <c r="D232" s="6">
        <v>50107</v>
      </c>
      <c r="E232" s="80" t="s">
        <v>456</v>
      </c>
      <c r="F232" s="80" t="s">
        <v>454</v>
      </c>
      <c r="G232" s="80" t="s">
        <v>486</v>
      </c>
      <c r="H232" s="80" t="s">
        <v>972</v>
      </c>
      <c r="I232" s="80" t="s">
        <v>2703</v>
      </c>
      <c r="J232" s="80" t="s">
        <v>4053</v>
      </c>
      <c r="K232" s="80" t="s">
        <v>454</v>
      </c>
      <c r="L232" s="8">
        <v>26450000</v>
      </c>
      <c r="M232" s="6">
        <v>2022</v>
      </c>
      <c r="N232" s="103"/>
      <c r="O232" s="103"/>
      <c r="P232" s="6"/>
      <c r="Q232" s="6"/>
      <c r="R232" t="str">
        <f t="shared" si="3"/>
        <v>5010700210351035100001VT100001</v>
      </c>
    </row>
    <row r="233" spans="1:18" x14ac:dyDescent="0.2">
      <c r="A233" s="80" t="s">
        <v>453</v>
      </c>
      <c r="B233" s="80" t="s">
        <v>4075</v>
      </c>
      <c r="C233" s="6">
        <v>501</v>
      </c>
      <c r="D233" s="6">
        <v>50107</v>
      </c>
      <c r="E233" s="80" t="s">
        <v>456</v>
      </c>
      <c r="F233" s="80" t="s">
        <v>454</v>
      </c>
      <c r="G233" s="80" t="s">
        <v>486</v>
      </c>
      <c r="H233" s="80" t="s">
        <v>1277</v>
      </c>
      <c r="I233" s="80" t="s">
        <v>2922</v>
      </c>
      <c r="J233" s="80" t="s">
        <v>4053</v>
      </c>
      <c r="K233" s="80" t="s">
        <v>454</v>
      </c>
      <c r="L233" s="8">
        <v>14940000</v>
      </c>
      <c r="M233" s="6">
        <v>2022</v>
      </c>
      <c r="N233" s="103"/>
      <c r="O233" s="103"/>
      <c r="P233" s="6"/>
      <c r="Q233" s="6"/>
      <c r="R233" t="str">
        <f t="shared" si="3"/>
        <v>5010700211931193101001VT100001</v>
      </c>
    </row>
    <row r="234" spans="1:18" x14ac:dyDescent="0.2">
      <c r="A234" s="80" t="s">
        <v>453</v>
      </c>
      <c r="B234" s="80" t="s">
        <v>4075</v>
      </c>
      <c r="C234" s="6">
        <v>501</v>
      </c>
      <c r="D234" s="6">
        <v>50107</v>
      </c>
      <c r="E234" s="80" t="s">
        <v>456</v>
      </c>
      <c r="F234" s="80" t="s">
        <v>454</v>
      </c>
      <c r="G234" s="80" t="s">
        <v>486</v>
      </c>
      <c r="H234" s="80" t="s">
        <v>2360</v>
      </c>
      <c r="I234" s="80" t="s">
        <v>3990</v>
      </c>
      <c r="J234" s="80" t="s">
        <v>4054</v>
      </c>
      <c r="K234" s="80" t="s">
        <v>454</v>
      </c>
      <c r="L234" s="8">
        <v>2667000</v>
      </c>
      <c r="M234" s="6">
        <v>2017</v>
      </c>
      <c r="N234" s="103"/>
      <c r="O234" s="103"/>
      <c r="P234" s="6"/>
      <c r="Q234" s="6"/>
      <c r="R234" t="str">
        <f t="shared" si="3"/>
        <v>50107002470470102001VT100001</v>
      </c>
    </row>
    <row r="235" spans="1:18" x14ac:dyDescent="0.2">
      <c r="A235" s="80" t="s">
        <v>453</v>
      </c>
      <c r="B235" s="80" t="s">
        <v>4075</v>
      </c>
      <c r="C235" s="6">
        <v>501</v>
      </c>
      <c r="D235" s="6">
        <v>50107</v>
      </c>
      <c r="E235" s="80" t="s">
        <v>456</v>
      </c>
      <c r="F235" s="80" t="s">
        <v>454</v>
      </c>
      <c r="G235" s="80" t="s">
        <v>488</v>
      </c>
      <c r="H235" s="80" t="s">
        <v>1173</v>
      </c>
      <c r="I235" s="80" t="s">
        <v>2839</v>
      </c>
      <c r="J235" s="80" t="s">
        <v>4053</v>
      </c>
      <c r="K235" s="80" t="s">
        <v>454</v>
      </c>
      <c r="L235" s="8">
        <v>5900000</v>
      </c>
      <c r="M235" s="6">
        <v>2022</v>
      </c>
      <c r="N235" s="103"/>
      <c r="O235" s="103"/>
      <c r="P235" s="6"/>
      <c r="Q235" s="6"/>
      <c r="R235" t="str">
        <f t="shared" si="3"/>
        <v>5010700211391139100001VT200001</v>
      </c>
    </row>
    <row r="236" spans="1:18" x14ac:dyDescent="0.2">
      <c r="A236" s="80" t="s">
        <v>453</v>
      </c>
      <c r="B236" s="80" t="s">
        <v>4075</v>
      </c>
      <c r="C236" s="6">
        <v>501</v>
      </c>
      <c r="D236" s="6">
        <v>50107</v>
      </c>
      <c r="E236" s="80" t="s">
        <v>456</v>
      </c>
      <c r="F236" s="80" t="s">
        <v>454</v>
      </c>
      <c r="G236" s="80" t="s">
        <v>488</v>
      </c>
      <c r="H236" s="80" t="s">
        <v>1277</v>
      </c>
      <c r="I236" s="80" t="s">
        <v>2922</v>
      </c>
      <c r="J236" s="80" t="s">
        <v>4053</v>
      </c>
      <c r="K236" s="80" t="s">
        <v>454</v>
      </c>
      <c r="L236" s="8">
        <v>10300000</v>
      </c>
      <c r="M236" s="6">
        <v>2022</v>
      </c>
      <c r="N236" s="103"/>
      <c r="O236" s="103"/>
      <c r="P236" s="6"/>
      <c r="Q236" s="6"/>
      <c r="R236" t="str">
        <f t="shared" si="3"/>
        <v>5010700211931193101001VT200001</v>
      </c>
    </row>
    <row r="237" spans="1:18" x14ac:dyDescent="0.2">
      <c r="A237" s="80" t="s">
        <v>453</v>
      </c>
      <c r="B237" s="80" t="s">
        <v>4075</v>
      </c>
      <c r="C237" s="6">
        <v>501</v>
      </c>
      <c r="D237" s="6">
        <v>50107</v>
      </c>
      <c r="E237" s="80" t="s">
        <v>456</v>
      </c>
      <c r="F237" s="80" t="s">
        <v>454</v>
      </c>
      <c r="G237" s="80" t="s">
        <v>490</v>
      </c>
      <c r="H237" s="80" t="s">
        <v>1173</v>
      </c>
      <c r="I237" s="80" t="s">
        <v>2839</v>
      </c>
      <c r="J237" s="80" t="s">
        <v>4053</v>
      </c>
      <c r="K237" s="80" t="s">
        <v>454</v>
      </c>
      <c r="L237" s="8">
        <v>5060000</v>
      </c>
      <c r="M237" s="6">
        <v>2022</v>
      </c>
      <c r="N237" s="103"/>
      <c r="O237" s="103"/>
      <c r="P237" s="6"/>
      <c r="Q237" s="6"/>
      <c r="R237" t="str">
        <f t="shared" si="3"/>
        <v>5010700211391139100001VT300001</v>
      </c>
    </row>
    <row r="238" spans="1:18" x14ac:dyDescent="0.2">
      <c r="A238" s="80" t="s">
        <v>453</v>
      </c>
      <c r="B238" s="80" t="s">
        <v>4075</v>
      </c>
      <c r="C238" s="6">
        <v>501</v>
      </c>
      <c r="D238" s="6">
        <v>50107</v>
      </c>
      <c r="E238" s="80" t="s">
        <v>456</v>
      </c>
      <c r="F238" s="80" t="s">
        <v>454</v>
      </c>
      <c r="G238" s="80" t="s">
        <v>490</v>
      </c>
      <c r="H238" s="80" t="s">
        <v>1457</v>
      </c>
      <c r="I238" s="80" t="s">
        <v>3088</v>
      </c>
      <c r="J238" s="80" t="s">
        <v>4053</v>
      </c>
      <c r="K238" s="80" t="s">
        <v>454</v>
      </c>
      <c r="L238" s="8">
        <v>13870000</v>
      </c>
      <c r="M238" s="6">
        <v>2022</v>
      </c>
      <c r="N238" s="103"/>
      <c r="O238" s="103"/>
      <c r="P238" s="6"/>
      <c r="Q238" s="6"/>
      <c r="R238" t="str">
        <f t="shared" si="3"/>
        <v>5010700212951295100001VT300001</v>
      </c>
    </row>
    <row r="239" spans="1:18" x14ac:dyDescent="0.2">
      <c r="A239" s="80" t="s">
        <v>453</v>
      </c>
      <c r="B239" s="80" t="s">
        <v>4075</v>
      </c>
      <c r="C239" s="6">
        <v>501</v>
      </c>
      <c r="D239" s="6">
        <v>50107</v>
      </c>
      <c r="E239" s="80" t="s">
        <v>458</v>
      </c>
      <c r="F239" s="80" t="s">
        <v>456</v>
      </c>
      <c r="G239" s="80" t="s">
        <v>486</v>
      </c>
      <c r="H239" s="80" t="s">
        <v>972</v>
      </c>
      <c r="I239" s="80" t="s">
        <v>2703</v>
      </c>
      <c r="J239" s="80" t="s">
        <v>4053</v>
      </c>
      <c r="K239" s="80" t="s">
        <v>454</v>
      </c>
      <c r="L239" s="8">
        <v>13230000</v>
      </c>
      <c r="M239" s="6">
        <v>2022</v>
      </c>
      <c r="N239" s="103"/>
      <c r="O239" s="103"/>
      <c r="P239" s="6"/>
      <c r="Q239" s="6"/>
      <c r="R239" t="str">
        <f t="shared" si="3"/>
        <v>5010700310351035100001VT100002</v>
      </c>
    </row>
    <row r="240" spans="1:18" x14ac:dyDescent="0.2">
      <c r="A240" s="80" t="s">
        <v>453</v>
      </c>
      <c r="B240" s="80" t="s">
        <v>4075</v>
      </c>
      <c r="C240" s="6">
        <v>501</v>
      </c>
      <c r="D240" s="6">
        <v>50107</v>
      </c>
      <c r="E240" s="80" t="s">
        <v>458</v>
      </c>
      <c r="F240" s="80" t="s">
        <v>458</v>
      </c>
      <c r="G240" s="80" t="s">
        <v>486</v>
      </c>
      <c r="H240" s="80" t="s">
        <v>972</v>
      </c>
      <c r="I240" s="80" t="s">
        <v>2703</v>
      </c>
      <c r="J240" s="80" t="s">
        <v>4053</v>
      </c>
      <c r="K240" s="80" t="s">
        <v>454</v>
      </c>
      <c r="L240" s="8">
        <v>18520000</v>
      </c>
      <c r="M240" s="6">
        <v>2022</v>
      </c>
      <c r="N240" s="103"/>
      <c r="O240" s="103"/>
      <c r="P240" s="6"/>
      <c r="Q240" s="6"/>
      <c r="R240" t="str">
        <f t="shared" si="3"/>
        <v>5010700310351035100001VT100003</v>
      </c>
    </row>
    <row r="241" spans="1:18" x14ac:dyDescent="0.2">
      <c r="A241" s="80" t="s">
        <v>453</v>
      </c>
      <c r="B241" s="80" t="s">
        <v>4075</v>
      </c>
      <c r="C241" s="6">
        <v>501</v>
      </c>
      <c r="D241" s="6">
        <v>50107</v>
      </c>
      <c r="E241" s="80" t="s">
        <v>458</v>
      </c>
      <c r="F241" s="80" t="s">
        <v>458</v>
      </c>
      <c r="G241" s="80" t="s">
        <v>486</v>
      </c>
      <c r="H241" s="80" t="s">
        <v>1277</v>
      </c>
      <c r="I241" s="80" t="s">
        <v>2922</v>
      </c>
      <c r="J241" s="80" t="s">
        <v>4053</v>
      </c>
      <c r="K241" s="80" t="s">
        <v>454</v>
      </c>
      <c r="L241" s="8">
        <v>10460000</v>
      </c>
      <c r="M241" s="6">
        <v>2022</v>
      </c>
      <c r="N241" s="103"/>
      <c r="O241" s="103"/>
      <c r="P241" s="6"/>
      <c r="Q241" s="6"/>
      <c r="R241" t="str">
        <f t="shared" si="3"/>
        <v>5010700311931193101001VT100003</v>
      </c>
    </row>
    <row r="242" spans="1:18" x14ac:dyDescent="0.2">
      <c r="A242" s="80" t="s">
        <v>453</v>
      </c>
      <c r="B242" s="80" t="s">
        <v>4075</v>
      </c>
      <c r="C242" s="6">
        <v>501</v>
      </c>
      <c r="D242" s="6">
        <v>50107</v>
      </c>
      <c r="E242" s="80" t="s">
        <v>458</v>
      </c>
      <c r="F242" s="80" t="s">
        <v>458</v>
      </c>
      <c r="G242" s="80" t="s">
        <v>486</v>
      </c>
      <c r="H242" s="80" t="s">
        <v>1879</v>
      </c>
      <c r="I242" s="80" t="s">
        <v>3423</v>
      </c>
      <c r="J242" s="80" t="s">
        <v>4053</v>
      </c>
      <c r="K242" s="80" t="s">
        <v>454</v>
      </c>
      <c r="L242" s="8">
        <v>6380000</v>
      </c>
      <c r="M242" s="6">
        <v>2022</v>
      </c>
      <c r="N242" s="103"/>
      <c r="O242" s="103"/>
      <c r="P242" s="6"/>
      <c r="Q242" s="6"/>
      <c r="R242" t="str">
        <f t="shared" si="3"/>
        <v>5010700315051505100001VT100003</v>
      </c>
    </row>
    <row r="243" spans="1:18" x14ac:dyDescent="0.2">
      <c r="A243" s="80" t="s">
        <v>453</v>
      </c>
      <c r="B243" s="80" t="s">
        <v>4076</v>
      </c>
      <c r="C243" s="6">
        <v>501</v>
      </c>
      <c r="D243" s="6">
        <v>50107</v>
      </c>
      <c r="E243" s="80" t="s">
        <v>456</v>
      </c>
      <c r="F243" s="80" t="s">
        <v>454</v>
      </c>
      <c r="G243" s="80" t="s">
        <v>486</v>
      </c>
      <c r="H243" s="80" t="s">
        <v>973</v>
      </c>
      <c r="I243" s="80" t="s">
        <v>2704</v>
      </c>
      <c r="J243" s="80" t="s">
        <v>4053</v>
      </c>
      <c r="K243" s="80" t="s">
        <v>454</v>
      </c>
      <c r="L243" s="8">
        <v>26450000</v>
      </c>
      <c r="M243" s="6">
        <v>2022</v>
      </c>
      <c r="N243" s="103"/>
      <c r="O243" s="103"/>
      <c r="P243" s="6"/>
      <c r="Q243" s="6"/>
      <c r="R243" t="str">
        <f t="shared" si="3"/>
        <v>5010700210361036100001VT100001</v>
      </c>
    </row>
    <row r="244" spans="1:18" x14ac:dyDescent="0.2">
      <c r="A244" s="80" t="s">
        <v>453</v>
      </c>
      <c r="B244" s="80" t="s">
        <v>4076</v>
      </c>
      <c r="C244" s="6">
        <v>501</v>
      </c>
      <c r="D244" s="6">
        <v>50107</v>
      </c>
      <c r="E244" s="80" t="s">
        <v>456</v>
      </c>
      <c r="F244" s="80" t="s">
        <v>454</v>
      </c>
      <c r="G244" s="80" t="s">
        <v>486</v>
      </c>
      <c r="H244" s="80" t="s">
        <v>1294</v>
      </c>
      <c r="I244" s="80" t="s">
        <v>2933</v>
      </c>
      <c r="J244" s="80" t="s">
        <v>4053</v>
      </c>
      <c r="K244" s="80" t="s">
        <v>454</v>
      </c>
      <c r="L244" s="8">
        <v>16160000</v>
      </c>
      <c r="M244" s="6">
        <v>2022</v>
      </c>
      <c r="N244" s="103"/>
      <c r="O244" s="103"/>
      <c r="P244" s="6"/>
      <c r="Q244" s="6"/>
      <c r="R244" t="str">
        <f t="shared" si="3"/>
        <v>5010700212021202100001VT100001</v>
      </c>
    </row>
    <row r="245" spans="1:18" x14ac:dyDescent="0.2">
      <c r="A245" s="80" t="s">
        <v>453</v>
      </c>
      <c r="B245" s="80" t="s">
        <v>4076</v>
      </c>
      <c r="C245" s="6">
        <v>501</v>
      </c>
      <c r="D245" s="6">
        <v>50107</v>
      </c>
      <c r="E245" s="80" t="s">
        <v>456</v>
      </c>
      <c r="F245" s="80" t="s">
        <v>454</v>
      </c>
      <c r="G245" s="80" t="s">
        <v>486</v>
      </c>
      <c r="H245" s="80" t="s">
        <v>2360</v>
      </c>
      <c r="I245" s="80" t="s">
        <v>3991</v>
      </c>
      <c r="J245" s="80" t="s">
        <v>4054</v>
      </c>
      <c r="K245" s="80" t="s">
        <v>454</v>
      </c>
      <c r="L245" s="8">
        <v>3200000</v>
      </c>
      <c r="M245" s="6">
        <v>2017</v>
      </c>
      <c r="N245" s="103"/>
      <c r="O245" s="103"/>
      <c r="P245" s="6"/>
      <c r="Q245" s="6"/>
      <c r="R245" t="str">
        <f t="shared" si="3"/>
        <v>50107002470470103001VT100001</v>
      </c>
    </row>
    <row r="246" spans="1:18" x14ac:dyDescent="0.2">
      <c r="A246" s="80" t="s">
        <v>453</v>
      </c>
      <c r="B246" s="80" t="s">
        <v>4076</v>
      </c>
      <c r="C246" s="6">
        <v>501</v>
      </c>
      <c r="D246" s="6">
        <v>50107</v>
      </c>
      <c r="E246" s="80" t="s">
        <v>456</v>
      </c>
      <c r="F246" s="80" t="s">
        <v>454</v>
      </c>
      <c r="G246" s="80" t="s">
        <v>488</v>
      </c>
      <c r="H246" s="80" t="s">
        <v>1182</v>
      </c>
      <c r="I246" s="80" t="s">
        <v>2845</v>
      </c>
      <c r="J246" s="80" t="s">
        <v>4053</v>
      </c>
      <c r="K246" s="80" t="s">
        <v>454</v>
      </c>
      <c r="L246" s="8">
        <v>11390000</v>
      </c>
      <c r="M246" s="6">
        <v>2022</v>
      </c>
      <c r="N246" s="103"/>
      <c r="O246" s="103"/>
      <c r="P246" s="6"/>
      <c r="Q246" s="6"/>
      <c r="R246" t="str">
        <f t="shared" si="3"/>
        <v>5010700211431143100001VT200001</v>
      </c>
    </row>
    <row r="247" spans="1:18" x14ac:dyDescent="0.2">
      <c r="A247" s="80" t="s">
        <v>453</v>
      </c>
      <c r="B247" s="80" t="s">
        <v>4076</v>
      </c>
      <c r="C247" s="6">
        <v>501</v>
      </c>
      <c r="D247" s="6">
        <v>50107</v>
      </c>
      <c r="E247" s="80" t="s">
        <v>456</v>
      </c>
      <c r="F247" s="80" t="s">
        <v>454</v>
      </c>
      <c r="G247" s="80" t="s">
        <v>488</v>
      </c>
      <c r="H247" s="80" t="s">
        <v>1294</v>
      </c>
      <c r="I247" s="80" t="s">
        <v>2933</v>
      </c>
      <c r="J247" s="80" t="s">
        <v>4053</v>
      </c>
      <c r="K247" s="80" t="s">
        <v>454</v>
      </c>
      <c r="L247" s="8">
        <v>11390000</v>
      </c>
      <c r="M247" s="6">
        <v>2022</v>
      </c>
      <c r="N247" s="103"/>
      <c r="O247" s="103"/>
      <c r="P247" s="6"/>
      <c r="Q247" s="6"/>
      <c r="R247" t="str">
        <f t="shared" si="3"/>
        <v>5010700212021202100001VT200001</v>
      </c>
    </row>
    <row r="248" spans="1:18" x14ac:dyDescent="0.2">
      <c r="A248" s="80" t="s">
        <v>453</v>
      </c>
      <c r="B248" s="80" t="s">
        <v>4076</v>
      </c>
      <c r="C248" s="6">
        <v>501</v>
      </c>
      <c r="D248" s="6">
        <v>50107</v>
      </c>
      <c r="E248" s="80" t="s">
        <v>456</v>
      </c>
      <c r="F248" s="80" t="s">
        <v>454</v>
      </c>
      <c r="G248" s="80" t="s">
        <v>490</v>
      </c>
      <c r="H248" s="80" t="s">
        <v>1182</v>
      </c>
      <c r="I248" s="80" t="s">
        <v>2845</v>
      </c>
      <c r="J248" s="80" t="s">
        <v>4053</v>
      </c>
      <c r="K248" s="80" t="s">
        <v>454</v>
      </c>
      <c r="L248" s="8">
        <v>9790000</v>
      </c>
      <c r="M248" s="6">
        <v>2022</v>
      </c>
      <c r="N248" s="103"/>
      <c r="O248" s="103"/>
      <c r="P248" s="6"/>
      <c r="Q248" s="6"/>
      <c r="R248" t="str">
        <f t="shared" si="3"/>
        <v>5010700211431143100001VT300001</v>
      </c>
    </row>
    <row r="249" spans="1:18" x14ac:dyDescent="0.2">
      <c r="A249" s="80" t="s">
        <v>453</v>
      </c>
      <c r="B249" s="80" t="s">
        <v>4076</v>
      </c>
      <c r="C249" s="6">
        <v>501</v>
      </c>
      <c r="D249" s="6">
        <v>50107</v>
      </c>
      <c r="E249" s="80" t="s">
        <v>456</v>
      </c>
      <c r="F249" s="80" t="s">
        <v>454</v>
      </c>
      <c r="G249" s="80" t="s">
        <v>490</v>
      </c>
      <c r="H249" s="80" t="s">
        <v>1457</v>
      </c>
      <c r="I249" s="80" t="s">
        <v>3090</v>
      </c>
      <c r="J249" s="80" t="s">
        <v>4053</v>
      </c>
      <c r="K249" s="80" t="s">
        <v>454</v>
      </c>
      <c r="L249" s="8">
        <v>13870000</v>
      </c>
      <c r="M249" s="6">
        <v>2022</v>
      </c>
      <c r="N249" s="103"/>
      <c r="O249" s="103"/>
      <c r="P249" s="6"/>
      <c r="Q249" s="6"/>
      <c r="R249" t="str">
        <f t="shared" si="3"/>
        <v>5010700212951295101001VT300001</v>
      </c>
    </row>
    <row r="250" spans="1:18" x14ac:dyDescent="0.2">
      <c r="A250" s="80" t="s">
        <v>453</v>
      </c>
      <c r="B250" s="80" t="s">
        <v>4076</v>
      </c>
      <c r="C250" s="6">
        <v>501</v>
      </c>
      <c r="D250" s="6">
        <v>50107</v>
      </c>
      <c r="E250" s="80" t="s">
        <v>458</v>
      </c>
      <c r="F250" s="80" t="s">
        <v>456</v>
      </c>
      <c r="G250" s="80" t="s">
        <v>486</v>
      </c>
      <c r="H250" s="80" t="s">
        <v>973</v>
      </c>
      <c r="I250" s="80" t="s">
        <v>2704</v>
      </c>
      <c r="J250" s="80" t="s">
        <v>4053</v>
      </c>
      <c r="K250" s="80" t="s">
        <v>454</v>
      </c>
      <c r="L250" s="8">
        <v>13230000</v>
      </c>
      <c r="M250" s="6">
        <v>2022</v>
      </c>
      <c r="N250" s="103"/>
      <c r="O250" s="103"/>
      <c r="P250" s="6"/>
      <c r="Q250" s="6"/>
      <c r="R250" t="str">
        <f t="shared" si="3"/>
        <v>5010700310361036100001VT100002</v>
      </c>
    </row>
    <row r="251" spans="1:18" x14ac:dyDescent="0.2">
      <c r="A251" s="80" t="s">
        <v>453</v>
      </c>
      <c r="B251" s="80" t="s">
        <v>4076</v>
      </c>
      <c r="C251" s="6">
        <v>501</v>
      </c>
      <c r="D251" s="6">
        <v>50107</v>
      </c>
      <c r="E251" s="80" t="s">
        <v>458</v>
      </c>
      <c r="F251" s="80" t="s">
        <v>458</v>
      </c>
      <c r="G251" s="80" t="s">
        <v>486</v>
      </c>
      <c r="H251" s="80" t="s">
        <v>973</v>
      </c>
      <c r="I251" s="80" t="s">
        <v>2704</v>
      </c>
      <c r="J251" s="80" t="s">
        <v>4053</v>
      </c>
      <c r="K251" s="80" t="s">
        <v>454</v>
      </c>
      <c r="L251" s="8">
        <v>18520000</v>
      </c>
      <c r="M251" s="6">
        <v>2022</v>
      </c>
      <c r="N251" s="103"/>
      <c r="O251" s="103"/>
      <c r="P251" s="6"/>
      <c r="Q251" s="6"/>
      <c r="R251" t="str">
        <f t="shared" si="3"/>
        <v>5010700310361036100001VT100003</v>
      </c>
    </row>
    <row r="252" spans="1:18" x14ac:dyDescent="0.2">
      <c r="A252" s="80" t="s">
        <v>453</v>
      </c>
      <c r="B252" s="80" t="s">
        <v>4076</v>
      </c>
      <c r="C252" s="6">
        <v>501</v>
      </c>
      <c r="D252" s="6">
        <v>50107</v>
      </c>
      <c r="E252" s="80" t="s">
        <v>458</v>
      </c>
      <c r="F252" s="80" t="s">
        <v>458</v>
      </c>
      <c r="G252" s="80" t="s">
        <v>486</v>
      </c>
      <c r="H252" s="80" t="s">
        <v>1294</v>
      </c>
      <c r="I252" s="80" t="s">
        <v>2933</v>
      </c>
      <c r="J252" s="80" t="s">
        <v>4053</v>
      </c>
      <c r="K252" s="80" t="s">
        <v>454</v>
      </c>
      <c r="L252" s="8">
        <v>11310000</v>
      </c>
      <c r="M252" s="6">
        <v>2022</v>
      </c>
      <c r="N252" s="103"/>
      <c r="O252" s="103"/>
      <c r="P252" s="6"/>
      <c r="Q252" s="6"/>
      <c r="R252" t="str">
        <f t="shared" si="3"/>
        <v>5010700312021202100001VT100003</v>
      </c>
    </row>
    <row r="253" spans="1:18" x14ac:dyDescent="0.2">
      <c r="A253" s="80" t="s">
        <v>453</v>
      </c>
      <c r="B253" s="80" t="s">
        <v>4076</v>
      </c>
      <c r="C253" s="6">
        <v>501</v>
      </c>
      <c r="D253" s="6">
        <v>50107</v>
      </c>
      <c r="E253" s="80" t="s">
        <v>458</v>
      </c>
      <c r="F253" s="80" t="s">
        <v>458</v>
      </c>
      <c r="G253" s="80" t="s">
        <v>486</v>
      </c>
      <c r="H253" s="80" t="s">
        <v>1879</v>
      </c>
      <c r="I253" s="80" t="s">
        <v>3424</v>
      </c>
      <c r="J253" s="80" t="s">
        <v>4053</v>
      </c>
      <c r="K253" s="80" t="s">
        <v>454</v>
      </c>
      <c r="L253" s="8">
        <v>7460000</v>
      </c>
      <c r="M253" s="6">
        <v>2022</v>
      </c>
      <c r="N253" s="103"/>
      <c r="O253" s="103"/>
      <c r="P253" s="6"/>
      <c r="Q253" s="6"/>
      <c r="R253" t="str">
        <f t="shared" si="3"/>
        <v>5010700315051505101001VT100003</v>
      </c>
    </row>
    <row r="254" spans="1:18" x14ac:dyDescent="0.2">
      <c r="A254" s="80" t="s">
        <v>453</v>
      </c>
      <c r="B254" s="80" t="s">
        <v>4077</v>
      </c>
      <c r="C254" s="6">
        <v>501</v>
      </c>
      <c r="D254" s="6">
        <v>50107</v>
      </c>
      <c r="E254" s="80" t="s">
        <v>456</v>
      </c>
      <c r="F254" s="80" t="s">
        <v>454</v>
      </c>
      <c r="G254" s="80" t="s">
        <v>486</v>
      </c>
      <c r="H254" s="80" t="s">
        <v>974</v>
      </c>
      <c r="I254" s="80" t="s">
        <v>2705</v>
      </c>
      <c r="J254" s="80" t="s">
        <v>4053</v>
      </c>
      <c r="K254" s="80" t="s">
        <v>454</v>
      </c>
      <c r="L254" s="8">
        <v>29710000</v>
      </c>
      <c r="M254" s="6">
        <v>2022</v>
      </c>
      <c r="N254" s="103"/>
      <c r="O254" s="103"/>
      <c r="P254" s="6"/>
      <c r="Q254" s="6"/>
      <c r="R254" t="str">
        <f t="shared" si="3"/>
        <v>5010700210371037100001VT100001</v>
      </c>
    </row>
    <row r="255" spans="1:18" x14ac:dyDescent="0.2">
      <c r="A255" s="80" t="s">
        <v>453</v>
      </c>
      <c r="B255" s="80" t="s">
        <v>4077</v>
      </c>
      <c r="C255" s="6">
        <v>501</v>
      </c>
      <c r="D255" s="6">
        <v>50107</v>
      </c>
      <c r="E255" s="80" t="s">
        <v>456</v>
      </c>
      <c r="F255" s="80" t="s">
        <v>454</v>
      </c>
      <c r="G255" s="80" t="s">
        <v>486</v>
      </c>
      <c r="H255" s="80" t="s">
        <v>1294</v>
      </c>
      <c r="I255" s="80" t="s">
        <v>2935</v>
      </c>
      <c r="J255" s="80" t="s">
        <v>4053</v>
      </c>
      <c r="K255" s="80" t="s">
        <v>454</v>
      </c>
      <c r="L255" s="8">
        <v>22090000</v>
      </c>
      <c r="M255" s="6">
        <v>2022</v>
      </c>
      <c r="N255" s="103"/>
      <c r="O255" s="103"/>
      <c r="P255" s="6"/>
      <c r="Q255" s="6"/>
      <c r="R255" t="str">
        <f t="shared" si="3"/>
        <v>5010700212021202101001VT100001</v>
      </c>
    </row>
    <row r="256" spans="1:18" x14ac:dyDescent="0.2">
      <c r="A256" s="80" t="s">
        <v>453</v>
      </c>
      <c r="B256" s="80" t="s">
        <v>4077</v>
      </c>
      <c r="C256" s="6">
        <v>501</v>
      </c>
      <c r="D256" s="6">
        <v>50107</v>
      </c>
      <c r="E256" s="80" t="s">
        <v>456</v>
      </c>
      <c r="F256" s="80" t="s">
        <v>454</v>
      </c>
      <c r="G256" s="80" t="s">
        <v>486</v>
      </c>
      <c r="H256" s="80" t="s">
        <v>2360</v>
      </c>
      <c r="I256" s="80" t="s">
        <v>3992</v>
      </c>
      <c r="J256" s="80" t="s">
        <v>4054</v>
      </c>
      <c r="K256" s="80" t="s">
        <v>454</v>
      </c>
      <c r="L256" s="8">
        <v>3840000</v>
      </c>
      <c r="M256" s="6">
        <v>2017</v>
      </c>
      <c r="N256" s="103"/>
      <c r="O256" s="103"/>
      <c r="P256" s="6"/>
      <c r="Q256" s="6"/>
      <c r="R256" t="str">
        <f t="shared" si="3"/>
        <v>50107002470470104001VT100001</v>
      </c>
    </row>
    <row r="257" spans="1:18" x14ac:dyDescent="0.2">
      <c r="A257" s="80" t="s">
        <v>453</v>
      </c>
      <c r="B257" s="80" t="s">
        <v>4077</v>
      </c>
      <c r="C257" s="6">
        <v>501</v>
      </c>
      <c r="D257" s="6">
        <v>50107</v>
      </c>
      <c r="E257" s="80" t="s">
        <v>456</v>
      </c>
      <c r="F257" s="80" t="s">
        <v>454</v>
      </c>
      <c r="G257" s="80" t="s">
        <v>488</v>
      </c>
      <c r="H257" s="80" t="s">
        <v>1186</v>
      </c>
      <c r="I257" s="80" t="s">
        <v>2850</v>
      </c>
      <c r="J257" s="80" t="s">
        <v>4053</v>
      </c>
      <c r="K257" s="80" t="s">
        <v>454</v>
      </c>
      <c r="L257" s="8">
        <v>26840000</v>
      </c>
      <c r="M257" s="6">
        <v>2022</v>
      </c>
      <c r="N257" s="103"/>
      <c r="O257" s="103"/>
      <c r="P257" s="6"/>
      <c r="Q257" s="6"/>
      <c r="R257" t="str">
        <f t="shared" si="3"/>
        <v>5010700211451145100001VT200001</v>
      </c>
    </row>
    <row r="258" spans="1:18" x14ac:dyDescent="0.2">
      <c r="A258" s="80" t="s">
        <v>453</v>
      </c>
      <c r="B258" s="80" t="s">
        <v>4077</v>
      </c>
      <c r="C258" s="6">
        <v>501</v>
      </c>
      <c r="D258" s="6">
        <v>50107</v>
      </c>
      <c r="E258" s="80" t="s">
        <v>456</v>
      </c>
      <c r="F258" s="80" t="s">
        <v>454</v>
      </c>
      <c r="G258" s="80" t="s">
        <v>490</v>
      </c>
      <c r="H258" s="80" t="s">
        <v>1186</v>
      </c>
      <c r="I258" s="80" t="s">
        <v>2850</v>
      </c>
      <c r="J258" s="80" t="s">
        <v>4053</v>
      </c>
      <c r="K258" s="80" t="s">
        <v>454</v>
      </c>
      <c r="L258" s="8">
        <v>21880000</v>
      </c>
      <c r="M258" s="6">
        <v>2022</v>
      </c>
      <c r="N258" s="103"/>
      <c r="O258" s="103"/>
      <c r="P258" s="6"/>
      <c r="Q258" s="6"/>
      <c r="R258" t="str">
        <f t="shared" ref="R258:R321" si="4">CONCATENATE(D258,E258,H258,I258,K258,G258,F258)</f>
        <v>5010700211451145100001VT300001</v>
      </c>
    </row>
    <row r="259" spans="1:18" x14ac:dyDescent="0.2">
      <c r="A259" s="80" t="s">
        <v>453</v>
      </c>
      <c r="B259" s="80" t="s">
        <v>4077</v>
      </c>
      <c r="C259" s="6">
        <v>501</v>
      </c>
      <c r="D259" s="6">
        <v>50107</v>
      </c>
      <c r="E259" s="80" t="s">
        <v>456</v>
      </c>
      <c r="F259" s="80" t="s">
        <v>454</v>
      </c>
      <c r="G259" s="80" t="s">
        <v>490</v>
      </c>
      <c r="H259" s="80" t="s">
        <v>1487</v>
      </c>
      <c r="I259" s="80" t="s">
        <v>3110</v>
      </c>
      <c r="J259" s="80" t="s">
        <v>4053</v>
      </c>
      <c r="K259" s="80" t="s">
        <v>454</v>
      </c>
      <c r="L259" s="8">
        <v>3220000</v>
      </c>
      <c r="M259" s="6">
        <v>2022</v>
      </c>
      <c r="N259" s="103"/>
      <c r="O259" s="103"/>
      <c r="P259" s="6"/>
      <c r="Q259" s="6"/>
      <c r="R259" t="str">
        <f t="shared" si="4"/>
        <v>5010700213091309100001VT300001</v>
      </c>
    </row>
    <row r="260" spans="1:18" x14ac:dyDescent="0.2">
      <c r="A260" s="80" t="s">
        <v>453</v>
      </c>
      <c r="B260" s="80" t="s">
        <v>4077</v>
      </c>
      <c r="C260" s="6">
        <v>501</v>
      </c>
      <c r="D260" s="6">
        <v>50107</v>
      </c>
      <c r="E260" s="80" t="s">
        <v>458</v>
      </c>
      <c r="F260" s="80" t="s">
        <v>456</v>
      </c>
      <c r="G260" s="80" t="s">
        <v>486</v>
      </c>
      <c r="H260" s="80" t="s">
        <v>974</v>
      </c>
      <c r="I260" s="80" t="s">
        <v>2705</v>
      </c>
      <c r="J260" s="80" t="s">
        <v>4053</v>
      </c>
      <c r="K260" s="80" t="s">
        <v>454</v>
      </c>
      <c r="L260" s="8">
        <v>14860000</v>
      </c>
      <c r="M260" s="6">
        <v>2022</v>
      </c>
      <c r="N260" s="103"/>
      <c r="O260" s="103"/>
      <c r="P260" s="6"/>
      <c r="Q260" s="6"/>
      <c r="R260" t="str">
        <f t="shared" si="4"/>
        <v>5010700310371037100001VT100002</v>
      </c>
    </row>
    <row r="261" spans="1:18" x14ac:dyDescent="0.2">
      <c r="A261" s="80" t="s">
        <v>453</v>
      </c>
      <c r="B261" s="80" t="s">
        <v>4077</v>
      </c>
      <c r="C261" s="6">
        <v>501</v>
      </c>
      <c r="D261" s="6">
        <v>50107</v>
      </c>
      <c r="E261" s="80" t="s">
        <v>458</v>
      </c>
      <c r="F261" s="80" t="s">
        <v>458</v>
      </c>
      <c r="G261" s="80" t="s">
        <v>486</v>
      </c>
      <c r="H261" s="80" t="s">
        <v>974</v>
      </c>
      <c r="I261" s="80" t="s">
        <v>2705</v>
      </c>
      <c r="J261" s="80" t="s">
        <v>4053</v>
      </c>
      <c r="K261" s="80" t="s">
        <v>454</v>
      </c>
      <c r="L261" s="8">
        <v>20800000</v>
      </c>
      <c r="M261" s="6">
        <v>2022</v>
      </c>
      <c r="N261" s="103"/>
      <c r="O261" s="103"/>
      <c r="P261" s="6"/>
      <c r="Q261" s="6"/>
      <c r="R261" t="str">
        <f t="shared" si="4"/>
        <v>5010700310371037100001VT100003</v>
      </c>
    </row>
    <row r="262" spans="1:18" x14ac:dyDescent="0.2">
      <c r="A262" s="80" t="s">
        <v>453</v>
      </c>
      <c r="B262" s="80" t="s">
        <v>4077</v>
      </c>
      <c r="C262" s="6">
        <v>501</v>
      </c>
      <c r="D262" s="6">
        <v>50107</v>
      </c>
      <c r="E262" s="80" t="s">
        <v>458</v>
      </c>
      <c r="F262" s="80" t="s">
        <v>458</v>
      </c>
      <c r="G262" s="80" t="s">
        <v>486</v>
      </c>
      <c r="H262" s="80" t="s">
        <v>1294</v>
      </c>
      <c r="I262" s="80" t="s">
        <v>2936</v>
      </c>
      <c r="J262" s="80" t="s">
        <v>4053</v>
      </c>
      <c r="K262" s="80" t="s">
        <v>454</v>
      </c>
      <c r="L262" s="8">
        <v>15460000</v>
      </c>
      <c r="M262" s="6">
        <v>2022</v>
      </c>
      <c r="N262" s="103"/>
      <c r="O262" s="103"/>
      <c r="P262" s="6"/>
      <c r="Q262" s="6"/>
      <c r="R262" t="str">
        <f t="shared" si="4"/>
        <v>5010700312021202102001VT100003</v>
      </c>
    </row>
    <row r="263" spans="1:18" x14ac:dyDescent="0.2">
      <c r="A263" s="80" t="s">
        <v>453</v>
      </c>
      <c r="B263" s="80" t="s">
        <v>4077</v>
      </c>
      <c r="C263" s="6">
        <v>501</v>
      </c>
      <c r="D263" s="6">
        <v>50107</v>
      </c>
      <c r="E263" s="80" t="s">
        <v>458</v>
      </c>
      <c r="F263" s="80" t="s">
        <v>458</v>
      </c>
      <c r="G263" s="80" t="s">
        <v>486</v>
      </c>
      <c r="H263" s="80" t="s">
        <v>1879</v>
      </c>
      <c r="I263" s="80" t="s">
        <v>3425</v>
      </c>
      <c r="J263" s="80" t="s">
        <v>4053</v>
      </c>
      <c r="K263" s="80" t="s">
        <v>454</v>
      </c>
      <c r="L263" s="8">
        <v>9190000</v>
      </c>
      <c r="M263" s="6">
        <v>2022</v>
      </c>
      <c r="N263" s="103"/>
      <c r="O263" s="103"/>
      <c r="P263" s="6"/>
      <c r="Q263" s="6"/>
      <c r="R263" t="str">
        <f t="shared" si="4"/>
        <v>5010700315051505102001VT100003</v>
      </c>
    </row>
    <row r="264" spans="1:18" x14ac:dyDescent="0.2">
      <c r="A264" s="80" t="s">
        <v>453</v>
      </c>
      <c r="B264" s="80" t="s">
        <v>4078</v>
      </c>
      <c r="C264" s="6">
        <v>501</v>
      </c>
      <c r="D264" s="6">
        <v>50107</v>
      </c>
      <c r="E264" s="80" t="s">
        <v>456</v>
      </c>
      <c r="F264" s="80" t="s">
        <v>454</v>
      </c>
      <c r="G264" s="80" t="s">
        <v>486</v>
      </c>
      <c r="H264" s="80" t="s">
        <v>975</v>
      </c>
      <c r="I264" s="80" t="s">
        <v>2706</v>
      </c>
      <c r="J264" s="80" t="s">
        <v>4053</v>
      </c>
      <c r="K264" s="80" t="s">
        <v>454</v>
      </c>
      <c r="L264" s="8">
        <v>26450000</v>
      </c>
      <c r="M264" s="6">
        <v>2022</v>
      </c>
      <c r="N264" s="103"/>
      <c r="O264" s="103"/>
      <c r="P264" s="6"/>
      <c r="Q264" s="6"/>
      <c r="R264" t="str">
        <f t="shared" si="4"/>
        <v>5010700210381038100001VT100001</v>
      </c>
    </row>
    <row r="265" spans="1:18" x14ac:dyDescent="0.2">
      <c r="A265" s="80" t="s">
        <v>453</v>
      </c>
      <c r="B265" s="80" t="s">
        <v>4078</v>
      </c>
      <c r="C265" s="6">
        <v>501</v>
      </c>
      <c r="D265" s="6">
        <v>50107</v>
      </c>
      <c r="E265" s="80" t="s">
        <v>456</v>
      </c>
      <c r="F265" s="80" t="s">
        <v>454</v>
      </c>
      <c r="G265" s="80" t="s">
        <v>486</v>
      </c>
      <c r="H265" s="80" t="s">
        <v>1323</v>
      </c>
      <c r="I265" s="80" t="s">
        <v>2956</v>
      </c>
      <c r="J265" s="80" t="s">
        <v>4053</v>
      </c>
      <c r="K265" s="80" t="s">
        <v>454</v>
      </c>
      <c r="L265" s="8">
        <v>28320000</v>
      </c>
      <c r="M265" s="6">
        <v>2022</v>
      </c>
      <c r="N265" s="103"/>
      <c r="O265" s="103"/>
      <c r="P265" s="6"/>
      <c r="Q265" s="6"/>
      <c r="R265" t="str">
        <f t="shared" si="4"/>
        <v>5010700212161216100001VT100001</v>
      </c>
    </row>
    <row r="266" spans="1:18" x14ac:dyDescent="0.2">
      <c r="A266" s="80" t="s">
        <v>453</v>
      </c>
      <c r="B266" s="80" t="s">
        <v>4078</v>
      </c>
      <c r="C266" s="6">
        <v>501</v>
      </c>
      <c r="D266" s="6">
        <v>50107</v>
      </c>
      <c r="E266" s="80" t="s">
        <v>456</v>
      </c>
      <c r="F266" s="80" t="s">
        <v>454</v>
      </c>
      <c r="G266" s="80" t="s">
        <v>486</v>
      </c>
      <c r="H266" s="80" t="s">
        <v>2362</v>
      </c>
      <c r="I266" s="80" t="s">
        <v>3997</v>
      </c>
      <c r="J266" s="80" t="s">
        <v>4054</v>
      </c>
      <c r="K266" s="80" t="s">
        <v>454</v>
      </c>
      <c r="L266" s="8">
        <v>2560000</v>
      </c>
      <c r="M266" s="6">
        <v>2017</v>
      </c>
      <c r="N266" s="103"/>
      <c r="O266" s="103"/>
      <c r="P266" s="6"/>
      <c r="Q266" s="6"/>
      <c r="R266" t="str">
        <f t="shared" si="4"/>
        <v>50107002471471102001VT100001</v>
      </c>
    </row>
    <row r="267" spans="1:18" x14ac:dyDescent="0.2">
      <c r="A267" s="80" t="s">
        <v>453</v>
      </c>
      <c r="B267" s="80" t="s">
        <v>4078</v>
      </c>
      <c r="C267" s="6">
        <v>501</v>
      </c>
      <c r="D267" s="6">
        <v>50107</v>
      </c>
      <c r="E267" s="80" t="s">
        <v>456</v>
      </c>
      <c r="F267" s="80" t="s">
        <v>454</v>
      </c>
      <c r="G267" s="80" t="s">
        <v>488</v>
      </c>
      <c r="H267" s="80" t="s">
        <v>1233</v>
      </c>
      <c r="I267" s="80" t="s">
        <v>2884</v>
      </c>
      <c r="J267" s="80" t="s">
        <v>4053</v>
      </c>
      <c r="K267" s="80" t="s">
        <v>454</v>
      </c>
      <c r="L267" s="8">
        <v>6090000</v>
      </c>
      <c r="M267" s="6">
        <v>2022</v>
      </c>
      <c r="N267" s="103"/>
      <c r="O267" s="103"/>
      <c r="P267" s="6"/>
      <c r="Q267" s="6"/>
      <c r="R267" t="str">
        <f t="shared" si="4"/>
        <v>5010700211711171100001VT200001</v>
      </c>
    </row>
    <row r="268" spans="1:18" x14ac:dyDescent="0.2">
      <c r="A268" s="80" t="s">
        <v>453</v>
      </c>
      <c r="B268" s="80" t="s">
        <v>4078</v>
      </c>
      <c r="C268" s="6">
        <v>501</v>
      </c>
      <c r="D268" s="6">
        <v>50107</v>
      </c>
      <c r="E268" s="80" t="s">
        <v>456</v>
      </c>
      <c r="F268" s="80" t="s">
        <v>454</v>
      </c>
      <c r="G268" s="80" t="s">
        <v>490</v>
      </c>
      <c r="H268" s="80" t="s">
        <v>1233</v>
      </c>
      <c r="I268" s="80" t="s">
        <v>2884</v>
      </c>
      <c r="J268" s="80" t="s">
        <v>4053</v>
      </c>
      <c r="K268" s="80" t="s">
        <v>454</v>
      </c>
      <c r="L268" s="8">
        <v>5230000</v>
      </c>
      <c r="M268" s="6">
        <v>2022</v>
      </c>
      <c r="N268" s="103"/>
      <c r="O268" s="103"/>
      <c r="P268" s="6"/>
      <c r="Q268" s="6"/>
      <c r="R268" t="str">
        <f t="shared" si="4"/>
        <v>5010700211711171100001VT300001</v>
      </c>
    </row>
    <row r="269" spans="1:18" x14ac:dyDescent="0.2">
      <c r="A269" s="80" t="s">
        <v>453</v>
      </c>
      <c r="B269" s="80" t="s">
        <v>4078</v>
      </c>
      <c r="C269" s="6">
        <v>501</v>
      </c>
      <c r="D269" s="6">
        <v>50107</v>
      </c>
      <c r="E269" s="80" t="s">
        <v>456</v>
      </c>
      <c r="F269" s="80" t="s">
        <v>454</v>
      </c>
      <c r="G269" s="80" t="s">
        <v>490</v>
      </c>
      <c r="H269" s="80" t="s">
        <v>1513</v>
      </c>
      <c r="I269" s="80" t="s">
        <v>3137</v>
      </c>
      <c r="J269" s="80" t="s">
        <v>4053</v>
      </c>
      <c r="K269" s="80" t="s">
        <v>454</v>
      </c>
      <c r="L269" s="8">
        <v>13240000</v>
      </c>
      <c r="M269" s="6">
        <v>2022</v>
      </c>
      <c r="N269" s="103"/>
      <c r="O269" s="103"/>
      <c r="P269" s="6"/>
      <c r="Q269" s="6"/>
      <c r="R269" t="str">
        <f t="shared" si="4"/>
        <v>5010700213211321101001VT300001</v>
      </c>
    </row>
    <row r="270" spans="1:18" x14ac:dyDescent="0.2">
      <c r="A270" s="80" t="s">
        <v>453</v>
      </c>
      <c r="B270" s="80" t="s">
        <v>4078</v>
      </c>
      <c r="C270" s="6">
        <v>501</v>
      </c>
      <c r="D270" s="6">
        <v>50107</v>
      </c>
      <c r="E270" s="80" t="s">
        <v>458</v>
      </c>
      <c r="F270" s="80" t="s">
        <v>456</v>
      </c>
      <c r="G270" s="80" t="s">
        <v>486</v>
      </c>
      <c r="H270" s="80" t="s">
        <v>975</v>
      </c>
      <c r="I270" s="80" t="s">
        <v>2706</v>
      </c>
      <c r="J270" s="80" t="s">
        <v>4053</v>
      </c>
      <c r="K270" s="80" t="s">
        <v>454</v>
      </c>
      <c r="L270" s="8">
        <v>13230000</v>
      </c>
      <c r="M270" s="6">
        <v>2022</v>
      </c>
      <c r="N270" s="103"/>
      <c r="O270" s="103"/>
      <c r="P270" s="6"/>
      <c r="Q270" s="6"/>
      <c r="R270" t="str">
        <f t="shared" si="4"/>
        <v>5010700310381038100001VT100002</v>
      </c>
    </row>
    <row r="271" spans="1:18" x14ac:dyDescent="0.2">
      <c r="A271" s="80" t="s">
        <v>453</v>
      </c>
      <c r="B271" s="80" t="s">
        <v>4078</v>
      </c>
      <c r="C271" s="6">
        <v>501</v>
      </c>
      <c r="D271" s="6">
        <v>50107</v>
      </c>
      <c r="E271" s="80" t="s">
        <v>458</v>
      </c>
      <c r="F271" s="80" t="s">
        <v>458</v>
      </c>
      <c r="G271" s="80" t="s">
        <v>486</v>
      </c>
      <c r="H271" s="80" t="s">
        <v>975</v>
      </c>
      <c r="I271" s="80" t="s">
        <v>2706</v>
      </c>
      <c r="J271" s="80" t="s">
        <v>4053</v>
      </c>
      <c r="K271" s="80" t="s">
        <v>454</v>
      </c>
      <c r="L271" s="8">
        <v>18520000</v>
      </c>
      <c r="M271" s="6">
        <v>2022</v>
      </c>
      <c r="N271" s="103"/>
      <c r="O271" s="103"/>
      <c r="P271" s="6"/>
      <c r="Q271" s="6"/>
      <c r="R271" t="str">
        <f t="shared" si="4"/>
        <v>5010700310381038100001VT100003</v>
      </c>
    </row>
    <row r="272" spans="1:18" x14ac:dyDescent="0.2">
      <c r="A272" s="80" t="s">
        <v>453</v>
      </c>
      <c r="B272" s="80" t="s">
        <v>4078</v>
      </c>
      <c r="C272" s="6">
        <v>501</v>
      </c>
      <c r="D272" s="6">
        <v>50107</v>
      </c>
      <c r="E272" s="80" t="s">
        <v>458</v>
      </c>
      <c r="F272" s="80" t="s">
        <v>458</v>
      </c>
      <c r="G272" s="80" t="s">
        <v>486</v>
      </c>
      <c r="H272" s="80" t="s">
        <v>1323</v>
      </c>
      <c r="I272" s="80" t="s">
        <v>2956</v>
      </c>
      <c r="J272" s="80" t="s">
        <v>4053</v>
      </c>
      <c r="K272" s="80" t="s">
        <v>454</v>
      </c>
      <c r="L272" s="8">
        <v>19820000</v>
      </c>
      <c r="M272" s="6">
        <v>2022</v>
      </c>
      <c r="N272" s="103"/>
      <c r="O272" s="103"/>
      <c r="P272" s="6"/>
      <c r="Q272" s="6"/>
      <c r="R272" t="str">
        <f t="shared" si="4"/>
        <v>5010700312161216100001VT100003</v>
      </c>
    </row>
    <row r="273" spans="1:18" x14ac:dyDescent="0.2">
      <c r="A273" s="80" t="s">
        <v>453</v>
      </c>
      <c r="B273" s="80" t="s">
        <v>4078</v>
      </c>
      <c r="C273" s="6">
        <v>501</v>
      </c>
      <c r="D273" s="6">
        <v>50107</v>
      </c>
      <c r="E273" s="80" t="s">
        <v>458</v>
      </c>
      <c r="F273" s="80" t="s">
        <v>458</v>
      </c>
      <c r="G273" s="80" t="s">
        <v>486</v>
      </c>
      <c r="H273" s="80" t="s">
        <v>1879</v>
      </c>
      <c r="I273" s="80" t="s">
        <v>3426</v>
      </c>
      <c r="J273" s="80" t="s">
        <v>4053</v>
      </c>
      <c r="K273" s="80" t="s">
        <v>454</v>
      </c>
      <c r="L273" s="8">
        <v>11240000</v>
      </c>
      <c r="M273" s="6">
        <v>2022</v>
      </c>
      <c r="N273" s="103"/>
      <c r="O273" s="103"/>
      <c r="P273" s="6"/>
      <c r="Q273" s="6"/>
      <c r="R273" t="str">
        <f t="shared" si="4"/>
        <v>5010700315051505103001VT100003</v>
      </c>
    </row>
    <row r="274" spans="1:18" x14ac:dyDescent="0.2">
      <c r="A274" s="80" t="s">
        <v>453</v>
      </c>
      <c r="B274" s="80" t="s">
        <v>4079</v>
      </c>
      <c r="C274" s="6">
        <v>501</v>
      </c>
      <c r="D274" s="6">
        <v>50107</v>
      </c>
      <c r="E274" s="80" t="s">
        <v>456</v>
      </c>
      <c r="F274" s="80" t="s">
        <v>454</v>
      </c>
      <c r="G274" s="80" t="s">
        <v>486</v>
      </c>
      <c r="H274" s="80" t="s">
        <v>976</v>
      </c>
      <c r="I274" s="80" t="s">
        <v>2707</v>
      </c>
      <c r="J274" s="80" t="s">
        <v>4053</v>
      </c>
      <c r="K274" s="80" t="s">
        <v>454</v>
      </c>
      <c r="L274" s="8">
        <v>26450000</v>
      </c>
      <c r="M274" s="6">
        <v>2022</v>
      </c>
      <c r="N274" s="103"/>
      <c r="O274" s="103"/>
      <c r="P274" s="6"/>
      <c r="Q274" s="6"/>
      <c r="R274" t="str">
        <f t="shared" si="4"/>
        <v>5010700210391039100001VT100001</v>
      </c>
    </row>
    <row r="275" spans="1:18" x14ac:dyDescent="0.2">
      <c r="A275" s="80" t="s">
        <v>453</v>
      </c>
      <c r="B275" s="80" t="s">
        <v>4079</v>
      </c>
      <c r="C275" s="6">
        <v>501</v>
      </c>
      <c r="D275" s="6">
        <v>50107</v>
      </c>
      <c r="E275" s="80" t="s">
        <v>456</v>
      </c>
      <c r="F275" s="80" t="s">
        <v>454</v>
      </c>
      <c r="G275" s="80" t="s">
        <v>486</v>
      </c>
      <c r="H275" s="80" t="s">
        <v>1323</v>
      </c>
      <c r="I275" s="80" t="s">
        <v>2957</v>
      </c>
      <c r="J275" s="80" t="s">
        <v>4053</v>
      </c>
      <c r="K275" s="80" t="s">
        <v>454</v>
      </c>
      <c r="L275" s="8">
        <v>25490000</v>
      </c>
      <c r="M275" s="6">
        <v>2022</v>
      </c>
      <c r="N275" s="103"/>
      <c r="O275" s="103"/>
      <c r="P275" s="6"/>
      <c r="Q275" s="6"/>
      <c r="R275" t="str">
        <f t="shared" si="4"/>
        <v>5010700212161216101001VT100001</v>
      </c>
    </row>
    <row r="276" spans="1:18" x14ac:dyDescent="0.2">
      <c r="A276" s="80" t="s">
        <v>453</v>
      </c>
      <c r="B276" s="80" t="s">
        <v>4079</v>
      </c>
      <c r="C276" s="6">
        <v>501</v>
      </c>
      <c r="D276" s="6">
        <v>50107</v>
      </c>
      <c r="E276" s="80" t="s">
        <v>456</v>
      </c>
      <c r="F276" s="80" t="s">
        <v>454</v>
      </c>
      <c r="G276" s="80" t="s">
        <v>486</v>
      </c>
      <c r="H276" s="80" t="s">
        <v>2362</v>
      </c>
      <c r="I276" s="80" t="s">
        <v>3998</v>
      </c>
      <c r="J276" s="80" t="s">
        <v>4054</v>
      </c>
      <c r="K276" s="80" t="s">
        <v>454</v>
      </c>
      <c r="L276" s="8">
        <v>3200000</v>
      </c>
      <c r="M276" s="6">
        <v>2017</v>
      </c>
      <c r="N276" s="103"/>
      <c r="O276" s="103"/>
      <c r="P276" s="6"/>
      <c r="Q276" s="6"/>
      <c r="R276" t="str">
        <f t="shared" si="4"/>
        <v>50107002471471103001VT100001</v>
      </c>
    </row>
    <row r="277" spans="1:18" x14ac:dyDescent="0.2">
      <c r="A277" s="80" t="s">
        <v>453</v>
      </c>
      <c r="B277" s="80" t="s">
        <v>4079</v>
      </c>
      <c r="C277" s="6">
        <v>501</v>
      </c>
      <c r="D277" s="6">
        <v>50107</v>
      </c>
      <c r="E277" s="80" t="s">
        <v>456</v>
      </c>
      <c r="F277" s="80" t="s">
        <v>454</v>
      </c>
      <c r="G277" s="80" t="s">
        <v>488</v>
      </c>
      <c r="H277" s="80" t="s">
        <v>1235</v>
      </c>
      <c r="I277" s="80" t="s">
        <v>2885</v>
      </c>
      <c r="J277" s="80" t="s">
        <v>4053</v>
      </c>
      <c r="K277" s="80" t="s">
        <v>454</v>
      </c>
      <c r="L277" s="8">
        <v>17010000</v>
      </c>
      <c r="M277" s="6">
        <v>2022</v>
      </c>
      <c r="N277" s="103"/>
      <c r="O277" s="103"/>
      <c r="P277" s="6"/>
      <c r="Q277" s="6"/>
      <c r="R277" t="str">
        <f t="shared" si="4"/>
        <v>5010700211721172100001VT200001</v>
      </c>
    </row>
    <row r="278" spans="1:18" x14ac:dyDescent="0.2">
      <c r="A278" s="80" t="s">
        <v>453</v>
      </c>
      <c r="B278" s="80" t="s">
        <v>4079</v>
      </c>
      <c r="C278" s="6">
        <v>501</v>
      </c>
      <c r="D278" s="6">
        <v>50107</v>
      </c>
      <c r="E278" s="80" t="s">
        <v>456</v>
      </c>
      <c r="F278" s="80" t="s">
        <v>454</v>
      </c>
      <c r="G278" s="80" t="s">
        <v>490</v>
      </c>
      <c r="H278" s="80" t="s">
        <v>1235</v>
      </c>
      <c r="I278" s="80" t="s">
        <v>2885</v>
      </c>
      <c r="J278" s="80" t="s">
        <v>4053</v>
      </c>
      <c r="K278" s="80" t="s">
        <v>454</v>
      </c>
      <c r="L278" s="8">
        <v>14600000</v>
      </c>
      <c r="M278" s="6">
        <v>2022</v>
      </c>
      <c r="N278" s="103"/>
      <c r="O278" s="103"/>
      <c r="P278" s="6"/>
      <c r="Q278" s="6"/>
      <c r="R278" t="str">
        <f t="shared" si="4"/>
        <v>5010700211721172100001VT300001</v>
      </c>
    </row>
    <row r="279" spans="1:18" x14ac:dyDescent="0.2">
      <c r="A279" s="80" t="s">
        <v>453</v>
      </c>
      <c r="B279" s="80" t="s">
        <v>4079</v>
      </c>
      <c r="C279" s="6">
        <v>501</v>
      </c>
      <c r="D279" s="6">
        <v>50107</v>
      </c>
      <c r="E279" s="80" t="s">
        <v>456</v>
      </c>
      <c r="F279" s="80" t="s">
        <v>454</v>
      </c>
      <c r="G279" s="80" t="s">
        <v>490</v>
      </c>
      <c r="H279" s="80" t="s">
        <v>1513</v>
      </c>
      <c r="I279" s="80" t="s">
        <v>3138</v>
      </c>
      <c r="J279" s="80" t="s">
        <v>4053</v>
      </c>
      <c r="K279" s="80" t="s">
        <v>454</v>
      </c>
      <c r="L279" s="8">
        <v>13240000</v>
      </c>
      <c r="M279" s="6">
        <v>2022</v>
      </c>
      <c r="N279" s="103"/>
      <c r="O279" s="103"/>
      <c r="P279" s="6"/>
      <c r="Q279" s="6"/>
      <c r="R279" t="str">
        <f t="shared" si="4"/>
        <v>5010700213211321102001VT300001</v>
      </c>
    </row>
    <row r="280" spans="1:18" x14ac:dyDescent="0.2">
      <c r="A280" s="80" t="s">
        <v>453</v>
      </c>
      <c r="B280" s="80" t="s">
        <v>4079</v>
      </c>
      <c r="C280" s="6">
        <v>501</v>
      </c>
      <c r="D280" s="6">
        <v>50107</v>
      </c>
      <c r="E280" s="80" t="s">
        <v>458</v>
      </c>
      <c r="F280" s="80" t="s">
        <v>456</v>
      </c>
      <c r="G280" s="80" t="s">
        <v>486</v>
      </c>
      <c r="H280" s="80" t="s">
        <v>976</v>
      </c>
      <c r="I280" s="80" t="s">
        <v>2707</v>
      </c>
      <c r="J280" s="80" t="s">
        <v>4053</v>
      </c>
      <c r="K280" s="80" t="s">
        <v>454</v>
      </c>
      <c r="L280" s="8">
        <v>13230000</v>
      </c>
      <c r="M280" s="6">
        <v>2022</v>
      </c>
      <c r="N280" s="103"/>
      <c r="O280" s="103"/>
      <c r="P280" s="6"/>
      <c r="Q280" s="6"/>
      <c r="R280" t="str">
        <f t="shared" si="4"/>
        <v>5010700310391039100001VT100002</v>
      </c>
    </row>
    <row r="281" spans="1:18" x14ac:dyDescent="0.2">
      <c r="A281" s="80" t="s">
        <v>453</v>
      </c>
      <c r="B281" s="80" t="s">
        <v>4079</v>
      </c>
      <c r="C281" s="6">
        <v>501</v>
      </c>
      <c r="D281" s="6">
        <v>50107</v>
      </c>
      <c r="E281" s="80" t="s">
        <v>458</v>
      </c>
      <c r="F281" s="80" t="s">
        <v>458</v>
      </c>
      <c r="G281" s="80" t="s">
        <v>486</v>
      </c>
      <c r="H281" s="80" t="s">
        <v>976</v>
      </c>
      <c r="I281" s="80" t="s">
        <v>2707</v>
      </c>
      <c r="J281" s="80" t="s">
        <v>4053</v>
      </c>
      <c r="K281" s="80" t="s">
        <v>454</v>
      </c>
      <c r="L281" s="8">
        <v>18520000</v>
      </c>
      <c r="M281" s="6">
        <v>2022</v>
      </c>
      <c r="N281" s="103"/>
      <c r="O281" s="103"/>
      <c r="P281" s="6"/>
      <c r="Q281" s="6"/>
      <c r="R281" t="str">
        <f t="shared" si="4"/>
        <v>5010700310391039100001VT100003</v>
      </c>
    </row>
    <row r="282" spans="1:18" x14ac:dyDescent="0.2">
      <c r="A282" s="80" t="s">
        <v>453</v>
      </c>
      <c r="B282" s="80" t="s">
        <v>4079</v>
      </c>
      <c r="C282" s="6">
        <v>501</v>
      </c>
      <c r="D282" s="6">
        <v>50107</v>
      </c>
      <c r="E282" s="80" t="s">
        <v>458</v>
      </c>
      <c r="F282" s="80" t="s">
        <v>458</v>
      </c>
      <c r="G282" s="80" t="s">
        <v>486</v>
      </c>
      <c r="H282" s="80" t="s">
        <v>1323</v>
      </c>
      <c r="I282" s="80" t="s">
        <v>2957</v>
      </c>
      <c r="J282" s="80" t="s">
        <v>4053</v>
      </c>
      <c r="K282" s="80" t="s">
        <v>454</v>
      </c>
      <c r="L282" s="8">
        <v>17840000</v>
      </c>
      <c r="M282" s="6">
        <v>2022</v>
      </c>
      <c r="N282" s="103"/>
      <c r="O282" s="103"/>
      <c r="P282" s="6"/>
      <c r="Q282" s="6"/>
      <c r="R282" t="str">
        <f t="shared" si="4"/>
        <v>5010700312161216101001VT100003</v>
      </c>
    </row>
    <row r="283" spans="1:18" x14ac:dyDescent="0.2">
      <c r="A283" s="80" t="s">
        <v>453</v>
      </c>
      <c r="B283" s="80" t="s">
        <v>4079</v>
      </c>
      <c r="C283" s="6">
        <v>501</v>
      </c>
      <c r="D283" s="6">
        <v>50107</v>
      </c>
      <c r="E283" s="80" t="s">
        <v>458</v>
      </c>
      <c r="F283" s="80" t="s">
        <v>458</v>
      </c>
      <c r="G283" s="80" t="s">
        <v>486</v>
      </c>
      <c r="H283" s="80" t="s">
        <v>1881</v>
      </c>
      <c r="I283" s="80" t="s">
        <v>3427</v>
      </c>
      <c r="J283" s="80" t="s">
        <v>4053</v>
      </c>
      <c r="K283" s="80" t="s">
        <v>454</v>
      </c>
      <c r="L283" s="8">
        <v>6370000</v>
      </c>
      <c r="M283" s="6">
        <v>2022</v>
      </c>
      <c r="N283" s="103"/>
      <c r="O283" s="103"/>
      <c r="P283" s="6"/>
      <c r="Q283" s="6"/>
      <c r="R283" t="str">
        <f t="shared" si="4"/>
        <v>5010700315061506100001VT100003</v>
      </c>
    </row>
    <row r="284" spans="1:18" x14ac:dyDescent="0.2">
      <c r="A284" s="80" t="s">
        <v>453</v>
      </c>
      <c r="B284" s="80" t="s">
        <v>4080</v>
      </c>
      <c r="C284" s="6">
        <v>501</v>
      </c>
      <c r="D284" s="6">
        <v>50107</v>
      </c>
      <c r="E284" s="80" t="s">
        <v>456</v>
      </c>
      <c r="F284" s="80" t="s">
        <v>454</v>
      </c>
      <c r="G284" s="80" t="s">
        <v>486</v>
      </c>
      <c r="H284" s="80" t="s">
        <v>979</v>
      </c>
      <c r="I284" s="80" t="s">
        <v>2710</v>
      </c>
      <c r="J284" s="80" t="s">
        <v>4053</v>
      </c>
      <c r="K284" s="80" t="s">
        <v>454</v>
      </c>
      <c r="L284" s="8">
        <v>29630000</v>
      </c>
      <c r="M284" s="6">
        <v>2022</v>
      </c>
      <c r="N284" s="103"/>
      <c r="O284" s="103"/>
      <c r="P284" s="6"/>
      <c r="Q284" s="6"/>
      <c r="R284" t="str">
        <f t="shared" si="4"/>
        <v>5010700210401040100001VT100001</v>
      </c>
    </row>
    <row r="285" spans="1:18" x14ac:dyDescent="0.2">
      <c r="A285" s="80" t="s">
        <v>453</v>
      </c>
      <c r="B285" s="80" t="s">
        <v>4080</v>
      </c>
      <c r="C285" s="6">
        <v>501</v>
      </c>
      <c r="D285" s="6">
        <v>50107</v>
      </c>
      <c r="E285" s="80" t="s">
        <v>456</v>
      </c>
      <c r="F285" s="80" t="s">
        <v>454</v>
      </c>
      <c r="G285" s="80" t="s">
        <v>486</v>
      </c>
      <c r="H285" s="80" t="s">
        <v>1334</v>
      </c>
      <c r="I285" s="80" t="s">
        <v>2964</v>
      </c>
      <c r="J285" s="80" t="s">
        <v>4053</v>
      </c>
      <c r="K285" s="80" t="s">
        <v>454</v>
      </c>
      <c r="L285" s="8">
        <v>27780000</v>
      </c>
      <c r="M285" s="6">
        <v>2022</v>
      </c>
      <c r="N285" s="103"/>
      <c r="O285" s="103"/>
      <c r="P285" s="6"/>
      <c r="Q285" s="6"/>
      <c r="R285" t="str">
        <f t="shared" si="4"/>
        <v>5010700212211221100001VT100001</v>
      </c>
    </row>
    <row r="286" spans="1:18" x14ac:dyDescent="0.2">
      <c r="A286" s="80" t="s">
        <v>453</v>
      </c>
      <c r="B286" s="80" t="s">
        <v>4080</v>
      </c>
      <c r="C286" s="6">
        <v>501</v>
      </c>
      <c r="D286" s="6">
        <v>50107</v>
      </c>
      <c r="E286" s="80" t="s">
        <v>456</v>
      </c>
      <c r="F286" s="80" t="s">
        <v>454</v>
      </c>
      <c r="G286" s="80" t="s">
        <v>486</v>
      </c>
      <c r="H286" s="80" t="s">
        <v>2362</v>
      </c>
      <c r="I286" s="80" t="s">
        <v>3999</v>
      </c>
      <c r="J286" s="80" t="s">
        <v>4054</v>
      </c>
      <c r="K286" s="80" t="s">
        <v>454</v>
      </c>
      <c r="L286" s="8">
        <v>3960000</v>
      </c>
      <c r="M286" s="6">
        <v>2017</v>
      </c>
      <c r="N286" s="103"/>
      <c r="O286" s="103"/>
      <c r="P286" s="6"/>
      <c r="Q286" s="6"/>
      <c r="R286" t="str">
        <f t="shared" si="4"/>
        <v>50107002471471104001VT100001</v>
      </c>
    </row>
    <row r="287" spans="1:18" x14ac:dyDescent="0.2">
      <c r="A287" s="80" t="s">
        <v>453</v>
      </c>
      <c r="B287" s="80" t="s">
        <v>4080</v>
      </c>
      <c r="C287" s="6">
        <v>501</v>
      </c>
      <c r="D287" s="6">
        <v>50107</v>
      </c>
      <c r="E287" s="80" t="s">
        <v>456</v>
      </c>
      <c r="F287" s="80" t="s">
        <v>454</v>
      </c>
      <c r="G287" s="80" t="s">
        <v>488</v>
      </c>
      <c r="H287" s="80" t="s">
        <v>1258</v>
      </c>
      <c r="I287" s="80" t="s">
        <v>2898</v>
      </c>
      <c r="J287" s="80" t="s">
        <v>4053</v>
      </c>
      <c r="K287" s="80" t="s">
        <v>454</v>
      </c>
      <c r="L287" s="8">
        <v>6030000</v>
      </c>
      <c r="M287" s="6">
        <v>2022</v>
      </c>
      <c r="N287" s="103"/>
      <c r="O287" s="103"/>
      <c r="P287" s="6"/>
      <c r="Q287" s="6"/>
      <c r="R287" t="str">
        <f t="shared" si="4"/>
        <v>5010700211831183100001VT200001</v>
      </c>
    </row>
    <row r="288" spans="1:18" x14ac:dyDescent="0.2">
      <c r="A288" s="80" t="s">
        <v>453</v>
      </c>
      <c r="B288" s="80" t="s">
        <v>4080</v>
      </c>
      <c r="C288" s="6">
        <v>501</v>
      </c>
      <c r="D288" s="6">
        <v>50107</v>
      </c>
      <c r="E288" s="80" t="s">
        <v>456</v>
      </c>
      <c r="F288" s="80" t="s">
        <v>454</v>
      </c>
      <c r="G288" s="80" t="s">
        <v>490</v>
      </c>
      <c r="H288" s="80" t="s">
        <v>1258</v>
      </c>
      <c r="I288" s="80" t="s">
        <v>2898</v>
      </c>
      <c r="J288" s="80" t="s">
        <v>4053</v>
      </c>
      <c r="K288" s="80" t="s">
        <v>454</v>
      </c>
      <c r="L288" s="8">
        <v>5180000</v>
      </c>
      <c r="M288" s="6">
        <v>2022</v>
      </c>
      <c r="N288" s="103"/>
      <c r="O288" s="103"/>
      <c r="P288" s="6"/>
      <c r="Q288" s="6"/>
      <c r="R288" t="str">
        <f t="shared" si="4"/>
        <v>5010700211831183100001VT300001</v>
      </c>
    </row>
    <row r="289" spans="1:18" x14ac:dyDescent="0.2">
      <c r="A289" s="80" t="s">
        <v>453</v>
      </c>
      <c r="B289" s="80" t="s">
        <v>4080</v>
      </c>
      <c r="C289" s="6">
        <v>501</v>
      </c>
      <c r="D289" s="6">
        <v>50107</v>
      </c>
      <c r="E289" s="80" t="s">
        <v>456</v>
      </c>
      <c r="F289" s="80" t="s">
        <v>454</v>
      </c>
      <c r="G289" s="80" t="s">
        <v>490</v>
      </c>
      <c r="H289" s="80" t="s">
        <v>1517</v>
      </c>
      <c r="I289" s="80" t="s">
        <v>3143</v>
      </c>
      <c r="J289" s="80" t="s">
        <v>4053</v>
      </c>
      <c r="K289" s="80" t="s">
        <v>454</v>
      </c>
      <c r="L289" s="8">
        <v>13870000</v>
      </c>
      <c r="M289" s="6">
        <v>2022</v>
      </c>
      <c r="N289" s="103"/>
      <c r="O289" s="103"/>
      <c r="P289" s="6"/>
      <c r="Q289" s="6"/>
      <c r="R289" t="str">
        <f t="shared" si="4"/>
        <v>5010700213241324101001VT300001</v>
      </c>
    </row>
    <row r="290" spans="1:18" x14ac:dyDescent="0.2">
      <c r="A290" s="80" t="s">
        <v>453</v>
      </c>
      <c r="B290" s="80" t="s">
        <v>4080</v>
      </c>
      <c r="C290" s="6">
        <v>501</v>
      </c>
      <c r="D290" s="6">
        <v>50107</v>
      </c>
      <c r="E290" s="80" t="s">
        <v>458</v>
      </c>
      <c r="F290" s="80" t="s">
        <v>456</v>
      </c>
      <c r="G290" s="80" t="s">
        <v>486</v>
      </c>
      <c r="H290" s="80" t="s">
        <v>979</v>
      </c>
      <c r="I290" s="80" t="s">
        <v>2710</v>
      </c>
      <c r="J290" s="80" t="s">
        <v>4053</v>
      </c>
      <c r="K290" s="80" t="s">
        <v>454</v>
      </c>
      <c r="L290" s="8">
        <v>14820000</v>
      </c>
      <c r="M290" s="6">
        <v>2022</v>
      </c>
      <c r="N290" s="103"/>
      <c r="O290" s="103"/>
      <c r="P290" s="6"/>
      <c r="Q290" s="6"/>
      <c r="R290" t="str">
        <f t="shared" si="4"/>
        <v>5010700310401040100001VT100002</v>
      </c>
    </row>
    <row r="291" spans="1:18" x14ac:dyDescent="0.2">
      <c r="A291" s="80" t="s">
        <v>453</v>
      </c>
      <c r="B291" s="80" t="s">
        <v>4080</v>
      </c>
      <c r="C291" s="6">
        <v>501</v>
      </c>
      <c r="D291" s="6">
        <v>50107</v>
      </c>
      <c r="E291" s="80" t="s">
        <v>458</v>
      </c>
      <c r="F291" s="80" t="s">
        <v>458</v>
      </c>
      <c r="G291" s="80" t="s">
        <v>486</v>
      </c>
      <c r="H291" s="80" t="s">
        <v>979</v>
      </c>
      <c r="I291" s="80" t="s">
        <v>2710</v>
      </c>
      <c r="J291" s="80" t="s">
        <v>4053</v>
      </c>
      <c r="K291" s="80" t="s">
        <v>454</v>
      </c>
      <c r="L291" s="8">
        <v>20740000</v>
      </c>
      <c r="M291" s="6">
        <v>2022</v>
      </c>
      <c r="N291" s="103"/>
      <c r="O291" s="103"/>
      <c r="P291" s="6"/>
      <c r="Q291" s="6"/>
      <c r="R291" t="str">
        <f t="shared" si="4"/>
        <v>5010700310401040100001VT100003</v>
      </c>
    </row>
    <row r="292" spans="1:18" x14ac:dyDescent="0.2">
      <c r="A292" s="80" t="s">
        <v>453</v>
      </c>
      <c r="B292" s="80" t="s">
        <v>4080</v>
      </c>
      <c r="C292" s="6">
        <v>501</v>
      </c>
      <c r="D292" s="6">
        <v>50107</v>
      </c>
      <c r="E292" s="80" t="s">
        <v>458</v>
      </c>
      <c r="F292" s="80" t="s">
        <v>458</v>
      </c>
      <c r="G292" s="80" t="s">
        <v>486</v>
      </c>
      <c r="H292" s="80" t="s">
        <v>1334</v>
      </c>
      <c r="I292" s="80" t="s">
        <v>2964</v>
      </c>
      <c r="J292" s="80" t="s">
        <v>4053</v>
      </c>
      <c r="K292" s="80" t="s">
        <v>454</v>
      </c>
      <c r="L292" s="8">
        <v>19450000</v>
      </c>
      <c r="M292" s="6">
        <v>2022</v>
      </c>
      <c r="N292" s="103"/>
      <c r="O292" s="103"/>
      <c r="P292" s="6"/>
      <c r="Q292" s="6"/>
      <c r="R292" t="str">
        <f t="shared" si="4"/>
        <v>5010700312211221100001VT100003</v>
      </c>
    </row>
    <row r="293" spans="1:18" x14ac:dyDescent="0.2">
      <c r="A293" s="80" t="s">
        <v>453</v>
      </c>
      <c r="B293" s="80" t="s">
        <v>4080</v>
      </c>
      <c r="C293" s="6">
        <v>501</v>
      </c>
      <c r="D293" s="6">
        <v>50107</v>
      </c>
      <c r="E293" s="80" t="s">
        <v>458</v>
      </c>
      <c r="F293" s="80" t="s">
        <v>458</v>
      </c>
      <c r="G293" s="80" t="s">
        <v>486</v>
      </c>
      <c r="H293" s="80" t="s">
        <v>1881</v>
      </c>
      <c r="I293" s="80" t="s">
        <v>3428</v>
      </c>
      <c r="J293" s="80" t="s">
        <v>4053</v>
      </c>
      <c r="K293" s="80" t="s">
        <v>454</v>
      </c>
      <c r="L293" s="8">
        <v>7440000</v>
      </c>
      <c r="M293" s="6">
        <v>2022</v>
      </c>
      <c r="N293" s="103"/>
      <c r="O293" s="103"/>
      <c r="P293" s="6"/>
      <c r="Q293" s="6"/>
      <c r="R293" t="str">
        <f t="shared" si="4"/>
        <v>5010700315061506101001VT100003</v>
      </c>
    </row>
    <row r="294" spans="1:18" x14ac:dyDescent="0.2">
      <c r="A294" s="80" t="s">
        <v>453</v>
      </c>
      <c r="B294" s="80" t="s">
        <v>4081</v>
      </c>
      <c r="C294" s="6">
        <v>501</v>
      </c>
      <c r="D294" s="6">
        <v>50107</v>
      </c>
      <c r="E294" s="80" t="s">
        <v>456</v>
      </c>
      <c r="F294" s="80" t="s">
        <v>454</v>
      </c>
      <c r="G294" s="80" t="s">
        <v>486</v>
      </c>
      <c r="H294" s="80" t="s">
        <v>983</v>
      </c>
      <c r="I294" s="80" t="s">
        <v>2714</v>
      </c>
      <c r="J294" s="80" t="s">
        <v>4053</v>
      </c>
      <c r="K294" s="80" t="s">
        <v>454</v>
      </c>
      <c r="L294" s="8">
        <v>30100000</v>
      </c>
      <c r="M294" s="6">
        <v>2022</v>
      </c>
      <c r="N294" s="103"/>
      <c r="O294" s="103"/>
      <c r="P294" s="6"/>
      <c r="Q294" s="6"/>
      <c r="R294" t="str">
        <f t="shared" si="4"/>
        <v>5010700210421042100001VT100001</v>
      </c>
    </row>
    <row r="295" spans="1:18" x14ac:dyDescent="0.2">
      <c r="A295" s="80" t="s">
        <v>453</v>
      </c>
      <c r="B295" s="80" t="s">
        <v>4081</v>
      </c>
      <c r="C295" s="6">
        <v>501</v>
      </c>
      <c r="D295" s="6">
        <v>50107</v>
      </c>
      <c r="E295" s="80" t="s">
        <v>456</v>
      </c>
      <c r="F295" s="80" t="s">
        <v>454</v>
      </c>
      <c r="G295" s="80" t="s">
        <v>486</v>
      </c>
      <c r="H295" s="80" t="s">
        <v>1334</v>
      </c>
      <c r="I295" s="80" t="s">
        <v>2965</v>
      </c>
      <c r="J295" s="80" t="s">
        <v>4053</v>
      </c>
      <c r="K295" s="80" t="s">
        <v>454</v>
      </c>
      <c r="L295" s="8">
        <v>25490000</v>
      </c>
      <c r="M295" s="6">
        <v>2022</v>
      </c>
      <c r="N295" s="103"/>
      <c r="O295" s="103"/>
      <c r="P295" s="6"/>
      <c r="Q295" s="6"/>
      <c r="R295" t="str">
        <f t="shared" si="4"/>
        <v>5010700212211221101001VT100001</v>
      </c>
    </row>
    <row r="296" spans="1:18" x14ac:dyDescent="0.2">
      <c r="A296" s="80" t="s">
        <v>453</v>
      </c>
      <c r="B296" s="80" t="s">
        <v>4081</v>
      </c>
      <c r="C296" s="6">
        <v>501</v>
      </c>
      <c r="D296" s="6">
        <v>50107</v>
      </c>
      <c r="E296" s="80" t="s">
        <v>456</v>
      </c>
      <c r="F296" s="80" t="s">
        <v>454</v>
      </c>
      <c r="G296" s="80" t="s">
        <v>486</v>
      </c>
      <c r="H296" s="80" t="s">
        <v>2363</v>
      </c>
      <c r="I296" s="80" t="s">
        <v>4004</v>
      </c>
      <c r="J296" s="80" t="s">
        <v>4054</v>
      </c>
      <c r="K296" s="80" t="s">
        <v>454</v>
      </c>
      <c r="L296" s="8">
        <v>3168000</v>
      </c>
      <c r="M296" s="6">
        <v>2017</v>
      </c>
      <c r="N296" s="103"/>
      <c r="O296" s="103"/>
      <c r="P296" s="6"/>
      <c r="Q296" s="6"/>
      <c r="R296" t="str">
        <f t="shared" si="4"/>
        <v>50107002472472102001VT100001</v>
      </c>
    </row>
    <row r="297" spans="1:18" x14ac:dyDescent="0.2">
      <c r="A297" s="80" t="s">
        <v>453</v>
      </c>
      <c r="B297" s="80" t="s">
        <v>4081</v>
      </c>
      <c r="C297" s="6">
        <v>501</v>
      </c>
      <c r="D297" s="6">
        <v>50107</v>
      </c>
      <c r="E297" s="80" t="s">
        <v>456</v>
      </c>
      <c r="F297" s="80" t="s">
        <v>454</v>
      </c>
      <c r="G297" s="80" t="s">
        <v>488</v>
      </c>
      <c r="H297" s="80" t="s">
        <v>1267</v>
      </c>
      <c r="I297" s="80" t="s">
        <v>2905</v>
      </c>
      <c r="J297" s="80" t="s">
        <v>4053</v>
      </c>
      <c r="K297" s="80" t="s">
        <v>454</v>
      </c>
      <c r="L297" s="8">
        <v>7590000</v>
      </c>
      <c r="M297" s="6">
        <v>2022</v>
      </c>
      <c r="N297" s="103"/>
      <c r="O297" s="103"/>
      <c r="P297" s="6"/>
      <c r="Q297" s="6"/>
      <c r="R297" t="str">
        <f t="shared" si="4"/>
        <v>5010700211881188100001VT200001</v>
      </c>
    </row>
    <row r="298" spans="1:18" x14ac:dyDescent="0.2">
      <c r="A298" s="80" t="s">
        <v>453</v>
      </c>
      <c r="B298" s="80" t="s">
        <v>4081</v>
      </c>
      <c r="C298" s="6">
        <v>501</v>
      </c>
      <c r="D298" s="6">
        <v>50107</v>
      </c>
      <c r="E298" s="80" t="s">
        <v>456</v>
      </c>
      <c r="F298" s="80" t="s">
        <v>454</v>
      </c>
      <c r="G298" s="80" t="s">
        <v>490</v>
      </c>
      <c r="H298" s="80" t="s">
        <v>1267</v>
      </c>
      <c r="I298" s="80" t="s">
        <v>2905</v>
      </c>
      <c r="J298" s="80" t="s">
        <v>4053</v>
      </c>
      <c r="K298" s="80" t="s">
        <v>454</v>
      </c>
      <c r="L298" s="8">
        <v>6500000</v>
      </c>
      <c r="M298" s="6">
        <v>2022</v>
      </c>
      <c r="N298" s="103"/>
      <c r="O298" s="103"/>
      <c r="P298" s="6"/>
      <c r="Q298" s="6"/>
      <c r="R298" t="str">
        <f t="shared" si="4"/>
        <v>5010700211881188100001VT300001</v>
      </c>
    </row>
    <row r="299" spans="1:18" x14ac:dyDescent="0.2">
      <c r="A299" s="80" t="s">
        <v>453</v>
      </c>
      <c r="B299" s="80" t="s">
        <v>4081</v>
      </c>
      <c r="C299" s="6">
        <v>501</v>
      </c>
      <c r="D299" s="6">
        <v>50107</v>
      </c>
      <c r="E299" s="80" t="s">
        <v>456</v>
      </c>
      <c r="F299" s="80" t="s">
        <v>454</v>
      </c>
      <c r="G299" s="80" t="s">
        <v>490</v>
      </c>
      <c r="H299" s="80" t="s">
        <v>1531</v>
      </c>
      <c r="I299" s="80" t="s">
        <v>3156</v>
      </c>
      <c r="J299" s="80" t="s">
        <v>4053</v>
      </c>
      <c r="K299" s="80" t="s">
        <v>454</v>
      </c>
      <c r="L299" s="8">
        <v>6500000</v>
      </c>
      <c r="M299" s="6">
        <v>2022</v>
      </c>
      <c r="N299" s="103"/>
      <c r="O299" s="103"/>
      <c r="P299" s="6"/>
      <c r="Q299" s="6"/>
      <c r="R299" t="str">
        <f t="shared" si="4"/>
        <v>5010700213301330100001VT300001</v>
      </c>
    </row>
    <row r="300" spans="1:18" x14ac:dyDescent="0.2">
      <c r="A300" s="80" t="s">
        <v>453</v>
      </c>
      <c r="B300" s="80" t="s">
        <v>4081</v>
      </c>
      <c r="C300" s="6">
        <v>501</v>
      </c>
      <c r="D300" s="6">
        <v>50107</v>
      </c>
      <c r="E300" s="80" t="s">
        <v>458</v>
      </c>
      <c r="F300" s="80" t="s">
        <v>456</v>
      </c>
      <c r="G300" s="80" t="s">
        <v>486</v>
      </c>
      <c r="H300" s="80" t="s">
        <v>983</v>
      </c>
      <c r="I300" s="80" t="s">
        <v>2714</v>
      </c>
      <c r="J300" s="80" t="s">
        <v>4053</v>
      </c>
      <c r="K300" s="80" t="s">
        <v>454</v>
      </c>
      <c r="L300" s="8">
        <v>15050000</v>
      </c>
      <c r="M300" s="6">
        <v>2022</v>
      </c>
      <c r="N300" s="103"/>
      <c r="O300" s="103"/>
      <c r="P300" s="6"/>
      <c r="Q300" s="6"/>
      <c r="R300" t="str">
        <f t="shared" si="4"/>
        <v>5010700310421042100001VT100002</v>
      </c>
    </row>
    <row r="301" spans="1:18" x14ac:dyDescent="0.2">
      <c r="A301" s="80" t="s">
        <v>453</v>
      </c>
      <c r="B301" s="80" t="s">
        <v>4081</v>
      </c>
      <c r="C301" s="6">
        <v>501</v>
      </c>
      <c r="D301" s="6">
        <v>50107</v>
      </c>
      <c r="E301" s="80" t="s">
        <v>458</v>
      </c>
      <c r="F301" s="80" t="s">
        <v>458</v>
      </c>
      <c r="G301" s="80" t="s">
        <v>486</v>
      </c>
      <c r="H301" s="80" t="s">
        <v>983</v>
      </c>
      <c r="I301" s="80" t="s">
        <v>2714</v>
      </c>
      <c r="J301" s="80" t="s">
        <v>4053</v>
      </c>
      <c r="K301" s="80" t="s">
        <v>454</v>
      </c>
      <c r="L301" s="8">
        <v>21070000</v>
      </c>
      <c r="M301" s="6">
        <v>2022</v>
      </c>
      <c r="N301" s="103"/>
      <c r="O301" s="103"/>
      <c r="P301" s="6"/>
      <c r="Q301" s="6"/>
      <c r="R301" t="str">
        <f t="shared" si="4"/>
        <v>5010700310421042100001VT100003</v>
      </c>
    </row>
    <row r="302" spans="1:18" x14ac:dyDescent="0.2">
      <c r="A302" s="80" t="s">
        <v>453</v>
      </c>
      <c r="B302" s="80" t="s">
        <v>4081</v>
      </c>
      <c r="C302" s="6">
        <v>501</v>
      </c>
      <c r="D302" s="6">
        <v>50107</v>
      </c>
      <c r="E302" s="80" t="s">
        <v>458</v>
      </c>
      <c r="F302" s="80" t="s">
        <v>458</v>
      </c>
      <c r="G302" s="80" t="s">
        <v>486</v>
      </c>
      <c r="H302" s="80" t="s">
        <v>1334</v>
      </c>
      <c r="I302" s="80" t="s">
        <v>2965</v>
      </c>
      <c r="J302" s="80" t="s">
        <v>4053</v>
      </c>
      <c r="K302" s="80" t="s">
        <v>454</v>
      </c>
      <c r="L302" s="8">
        <v>17840000</v>
      </c>
      <c r="M302" s="6">
        <v>2022</v>
      </c>
      <c r="N302" s="103"/>
      <c r="O302" s="103"/>
      <c r="P302" s="6"/>
      <c r="Q302" s="6"/>
      <c r="R302" t="str">
        <f t="shared" si="4"/>
        <v>5010700312211221101001VT100003</v>
      </c>
    </row>
    <row r="303" spans="1:18" x14ac:dyDescent="0.2">
      <c r="A303" s="80" t="s">
        <v>453</v>
      </c>
      <c r="B303" s="80" t="s">
        <v>4081</v>
      </c>
      <c r="C303" s="6">
        <v>501</v>
      </c>
      <c r="D303" s="6">
        <v>50107</v>
      </c>
      <c r="E303" s="80" t="s">
        <v>458</v>
      </c>
      <c r="F303" s="80" t="s">
        <v>458</v>
      </c>
      <c r="G303" s="80" t="s">
        <v>486</v>
      </c>
      <c r="H303" s="80" t="s">
        <v>1881</v>
      </c>
      <c r="I303" s="80" t="s">
        <v>3429</v>
      </c>
      <c r="J303" s="80" t="s">
        <v>4053</v>
      </c>
      <c r="K303" s="80" t="s">
        <v>454</v>
      </c>
      <c r="L303" s="8">
        <v>8350000</v>
      </c>
      <c r="M303" s="6">
        <v>2022</v>
      </c>
      <c r="N303" s="103"/>
      <c r="O303" s="103"/>
      <c r="P303" s="6"/>
      <c r="Q303" s="6"/>
      <c r="R303" t="str">
        <f t="shared" si="4"/>
        <v>5010700315061506102001VT100003</v>
      </c>
    </row>
    <row r="304" spans="1:18" x14ac:dyDescent="0.2">
      <c r="A304" s="80" t="s">
        <v>453</v>
      </c>
      <c r="B304" s="80" t="s">
        <v>4082</v>
      </c>
      <c r="C304" s="6">
        <v>501</v>
      </c>
      <c r="D304" s="6">
        <v>50107</v>
      </c>
      <c r="E304" s="80" t="s">
        <v>456</v>
      </c>
      <c r="F304" s="80" t="s">
        <v>454</v>
      </c>
      <c r="G304" s="80" t="s">
        <v>486</v>
      </c>
      <c r="H304" s="80" t="s">
        <v>985</v>
      </c>
      <c r="I304" s="80" t="s">
        <v>2715</v>
      </c>
      <c r="J304" s="80" t="s">
        <v>4053</v>
      </c>
      <c r="K304" s="80" t="s">
        <v>454</v>
      </c>
      <c r="L304" s="8">
        <v>29630000</v>
      </c>
      <c r="M304" s="6">
        <v>2022</v>
      </c>
      <c r="N304" s="103"/>
      <c r="O304" s="103"/>
      <c r="P304" s="6"/>
      <c r="Q304" s="6"/>
      <c r="R304" t="str">
        <f t="shared" si="4"/>
        <v>5010700210431043100001VT100001</v>
      </c>
    </row>
    <row r="305" spans="1:18" x14ac:dyDescent="0.2">
      <c r="A305" s="80" t="s">
        <v>453</v>
      </c>
      <c r="B305" s="80" t="s">
        <v>4082</v>
      </c>
      <c r="C305" s="6">
        <v>501</v>
      </c>
      <c r="D305" s="6">
        <v>50107</v>
      </c>
      <c r="E305" s="80" t="s">
        <v>456</v>
      </c>
      <c r="F305" s="80" t="s">
        <v>454</v>
      </c>
      <c r="G305" s="80" t="s">
        <v>486</v>
      </c>
      <c r="H305" s="80" t="s">
        <v>1367</v>
      </c>
      <c r="I305" s="80" t="s">
        <v>2988</v>
      </c>
      <c r="J305" s="80" t="s">
        <v>4053</v>
      </c>
      <c r="K305" s="80" t="s">
        <v>454</v>
      </c>
      <c r="L305" s="8">
        <v>44520000</v>
      </c>
      <c r="M305" s="6">
        <v>2022</v>
      </c>
      <c r="N305" s="103"/>
      <c r="O305" s="103"/>
      <c r="P305" s="6"/>
      <c r="Q305" s="6"/>
      <c r="R305" t="str">
        <f t="shared" si="4"/>
        <v>5010700212401240100001VT100001</v>
      </c>
    </row>
    <row r="306" spans="1:18" x14ac:dyDescent="0.2">
      <c r="A306" s="80" t="s">
        <v>453</v>
      </c>
      <c r="B306" s="80" t="s">
        <v>4082</v>
      </c>
      <c r="C306" s="6">
        <v>501</v>
      </c>
      <c r="D306" s="6">
        <v>50107</v>
      </c>
      <c r="E306" s="80" t="s">
        <v>456</v>
      </c>
      <c r="F306" s="80" t="s">
        <v>454</v>
      </c>
      <c r="G306" s="80" t="s">
        <v>486</v>
      </c>
      <c r="H306" s="80" t="s">
        <v>2364</v>
      </c>
      <c r="I306" s="80" t="s">
        <v>4011</v>
      </c>
      <c r="J306" s="80" t="s">
        <v>4054</v>
      </c>
      <c r="K306" s="80" t="s">
        <v>454</v>
      </c>
      <c r="L306" s="8">
        <v>1760000</v>
      </c>
      <c r="M306" s="6">
        <v>2017</v>
      </c>
      <c r="N306" s="103"/>
      <c r="O306" s="103"/>
      <c r="P306" s="6"/>
      <c r="Q306" s="6"/>
      <c r="R306" t="str">
        <f t="shared" si="4"/>
        <v>50107002473473102001VT100001</v>
      </c>
    </row>
    <row r="307" spans="1:18" x14ac:dyDescent="0.2">
      <c r="A307" s="80" t="s">
        <v>453</v>
      </c>
      <c r="B307" s="80" t="s">
        <v>4082</v>
      </c>
      <c r="C307" s="6">
        <v>501</v>
      </c>
      <c r="D307" s="6">
        <v>50107</v>
      </c>
      <c r="E307" s="80" t="s">
        <v>456</v>
      </c>
      <c r="F307" s="80" t="s">
        <v>454</v>
      </c>
      <c r="G307" s="80" t="s">
        <v>488</v>
      </c>
      <c r="H307" s="80" t="s">
        <v>1278</v>
      </c>
      <c r="I307" s="80" t="s">
        <v>2923</v>
      </c>
      <c r="J307" s="80" t="s">
        <v>4053</v>
      </c>
      <c r="K307" s="80" t="s">
        <v>454</v>
      </c>
      <c r="L307" s="8">
        <v>3900000</v>
      </c>
      <c r="M307" s="6">
        <v>2022</v>
      </c>
      <c r="N307" s="103"/>
      <c r="O307" s="103"/>
      <c r="P307" s="6"/>
      <c r="Q307" s="6"/>
      <c r="R307" t="str">
        <f t="shared" si="4"/>
        <v>5010700211941194100001VT200001</v>
      </c>
    </row>
    <row r="308" spans="1:18" x14ac:dyDescent="0.2">
      <c r="A308" s="80" t="s">
        <v>453</v>
      </c>
      <c r="B308" s="80" t="s">
        <v>4082</v>
      </c>
      <c r="C308" s="6">
        <v>501</v>
      </c>
      <c r="D308" s="6">
        <v>50107</v>
      </c>
      <c r="E308" s="80" t="s">
        <v>456</v>
      </c>
      <c r="F308" s="80" t="s">
        <v>454</v>
      </c>
      <c r="G308" s="80" t="s">
        <v>488</v>
      </c>
      <c r="H308" s="80" t="s">
        <v>1367</v>
      </c>
      <c r="I308" s="80" t="s">
        <v>2988</v>
      </c>
      <c r="J308" s="80" t="s">
        <v>4053</v>
      </c>
      <c r="K308" s="80" t="s">
        <v>454</v>
      </c>
      <c r="L308" s="8">
        <v>12530000</v>
      </c>
      <c r="M308" s="6">
        <v>2022</v>
      </c>
      <c r="N308" s="103"/>
      <c r="O308" s="103"/>
      <c r="P308" s="6"/>
      <c r="Q308" s="6"/>
      <c r="R308" t="str">
        <f t="shared" si="4"/>
        <v>5010700212401240100001VT200001</v>
      </c>
    </row>
    <row r="309" spans="1:18" x14ac:dyDescent="0.2">
      <c r="A309" s="80" t="s">
        <v>453</v>
      </c>
      <c r="B309" s="80" t="s">
        <v>4082</v>
      </c>
      <c r="C309" s="6">
        <v>501</v>
      </c>
      <c r="D309" s="6">
        <v>50107</v>
      </c>
      <c r="E309" s="80" t="s">
        <v>456</v>
      </c>
      <c r="F309" s="80" t="s">
        <v>454</v>
      </c>
      <c r="G309" s="80" t="s">
        <v>490</v>
      </c>
      <c r="H309" s="80" t="s">
        <v>1278</v>
      </c>
      <c r="I309" s="80" t="s">
        <v>2923</v>
      </c>
      <c r="J309" s="80" t="s">
        <v>4053</v>
      </c>
      <c r="K309" s="80" t="s">
        <v>454</v>
      </c>
      <c r="L309" s="8">
        <v>3220000</v>
      </c>
      <c r="M309" s="6">
        <v>2022</v>
      </c>
      <c r="N309" s="103"/>
      <c r="O309" s="103"/>
      <c r="P309" s="6"/>
      <c r="Q309" s="6"/>
      <c r="R309" t="str">
        <f t="shared" si="4"/>
        <v>5010700211941194100001VT300001</v>
      </c>
    </row>
    <row r="310" spans="1:18" x14ac:dyDescent="0.2">
      <c r="A310" s="80" t="s">
        <v>453</v>
      </c>
      <c r="B310" s="80" t="s">
        <v>4082</v>
      </c>
      <c r="C310" s="6">
        <v>501</v>
      </c>
      <c r="D310" s="6">
        <v>50107</v>
      </c>
      <c r="E310" s="80" t="s">
        <v>456</v>
      </c>
      <c r="F310" s="80" t="s">
        <v>454</v>
      </c>
      <c r="G310" s="80" t="s">
        <v>490</v>
      </c>
      <c r="H310" s="80" t="s">
        <v>1531</v>
      </c>
      <c r="I310" s="80" t="s">
        <v>3158</v>
      </c>
      <c r="J310" s="80" t="s">
        <v>4053</v>
      </c>
      <c r="K310" s="80" t="s">
        <v>454</v>
      </c>
      <c r="L310" s="8">
        <v>6300000</v>
      </c>
      <c r="M310" s="6">
        <v>2022</v>
      </c>
      <c r="N310" s="103"/>
      <c r="O310" s="103"/>
      <c r="P310" s="6"/>
      <c r="Q310" s="6"/>
      <c r="R310" t="str">
        <f t="shared" si="4"/>
        <v>5010700213301330101001VT300001</v>
      </c>
    </row>
    <row r="311" spans="1:18" x14ac:dyDescent="0.2">
      <c r="A311" s="80" t="s">
        <v>453</v>
      </c>
      <c r="B311" s="80" t="s">
        <v>4082</v>
      </c>
      <c r="C311" s="6">
        <v>501</v>
      </c>
      <c r="D311" s="6">
        <v>50107</v>
      </c>
      <c r="E311" s="80" t="s">
        <v>458</v>
      </c>
      <c r="F311" s="80" t="s">
        <v>456</v>
      </c>
      <c r="G311" s="80" t="s">
        <v>486</v>
      </c>
      <c r="H311" s="80" t="s">
        <v>985</v>
      </c>
      <c r="I311" s="80" t="s">
        <v>2715</v>
      </c>
      <c r="J311" s="80" t="s">
        <v>4053</v>
      </c>
      <c r="K311" s="80" t="s">
        <v>454</v>
      </c>
      <c r="L311" s="8">
        <v>14820000</v>
      </c>
      <c r="M311" s="6">
        <v>2022</v>
      </c>
      <c r="N311" s="103"/>
      <c r="O311" s="103"/>
      <c r="P311" s="6"/>
      <c r="Q311" s="6"/>
      <c r="R311" t="str">
        <f t="shared" si="4"/>
        <v>5010700310431043100001VT100002</v>
      </c>
    </row>
    <row r="312" spans="1:18" x14ac:dyDescent="0.2">
      <c r="A312" s="80" t="s">
        <v>453</v>
      </c>
      <c r="B312" s="80" t="s">
        <v>4082</v>
      </c>
      <c r="C312" s="6">
        <v>501</v>
      </c>
      <c r="D312" s="6">
        <v>50107</v>
      </c>
      <c r="E312" s="80" t="s">
        <v>458</v>
      </c>
      <c r="F312" s="80" t="s">
        <v>458</v>
      </c>
      <c r="G312" s="80" t="s">
        <v>486</v>
      </c>
      <c r="H312" s="80" t="s">
        <v>985</v>
      </c>
      <c r="I312" s="80" t="s">
        <v>2715</v>
      </c>
      <c r="J312" s="80" t="s">
        <v>4053</v>
      </c>
      <c r="K312" s="80" t="s">
        <v>454</v>
      </c>
      <c r="L312" s="8">
        <v>20740000</v>
      </c>
      <c r="M312" s="6">
        <v>2022</v>
      </c>
      <c r="N312" s="103"/>
      <c r="O312" s="103"/>
      <c r="P312" s="6"/>
      <c r="Q312" s="6"/>
      <c r="R312" t="str">
        <f t="shared" si="4"/>
        <v>5010700310431043100001VT100003</v>
      </c>
    </row>
    <row r="313" spans="1:18" x14ac:dyDescent="0.2">
      <c r="A313" s="80" t="s">
        <v>453</v>
      </c>
      <c r="B313" s="80" t="s">
        <v>4082</v>
      </c>
      <c r="C313" s="6">
        <v>501</v>
      </c>
      <c r="D313" s="6">
        <v>50107</v>
      </c>
      <c r="E313" s="80" t="s">
        <v>458</v>
      </c>
      <c r="F313" s="80" t="s">
        <v>458</v>
      </c>
      <c r="G313" s="80" t="s">
        <v>486</v>
      </c>
      <c r="H313" s="80" t="s">
        <v>1367</v>
      </c>
      <c r="I313" s="80" t="s">
        <v>2988</v>
      </c>
      <c r="J313" s="80" t="s">
        <v>4053</v>
      </c>
      <c r="K313" s="80" t="s">
        <v>454</v>
      </c>
      <c r="L313" s="8">
        <v>31160000</v>
      </c>
      <c r="M313" s="6">
        <v>2022</v>
      </c>
      <c r="N313" s="103"/>
      <c r="O313" s="103"/>
      <c r="P313" s="6"/>
      <c r="Q313" s="6"/>
      <c r="R313" t="str">
        <f t="shared" si="4"/>
        <v>5010700312401240100001VT100003</v>
      </c>
    </row>
    <row r="314" spans="1:18" x14ac:dyDescent="0.2">
      <c r="A314" s="80" t="s">
        <v>453</v>
      </c>
      <c r="B314" s="80" t="s">
        <v>4082</v>
      </c>
      <c r="C314" s="6">
        <v>501</v>
      </c>
      <c r="D314" s="6">
        <v>50107</v>
      </c>
      <c r="E314" s="80" t="s">
        <v>458</v>
      </c>
      <c r="F314" s="80" t="s">
        <v>458</v>
      </c>
      <c r="G314" s="80" t="s">
        <v>486</v>
      </c>
      <c r="H314" s="80" t="s">
        <v>1881</v>
      </c>
      <c r="I314" s="80" t="s">
        <v>3430</v>
      </c>
      <c r="J314" s="80" t="s">
        <v>4053</v>
      </c>
      <c r="K314" s="80" t="s">
        <v>454</v>
      </c>
      <c r="L314" s="8">
        <v>9490000</v>
      </c>
      <c r="M314" s="6">
        <v>2022</v>
      </c>
      <c r="N314" s="103"/>
      <c r="O314" s="103"/>
      <c r="P314" s="6"/>
      <c r="Q314" s="6"/>
      <c r="R314" t="str">
        <f t="shared" si="4"/>
        <v>5010700315061506103001VT100003</v>
      </c>
    </row>
    <row r="315" spans="1:18" x14ac:dyDescent="0.2">
      <c r="A315" s="80" t="s">
        <v>453</v>
      </c>
      <c r="B315" s="80" t="s">
        <v>4083</v>
      </c>
      <c r="C315" s="6">
        <v>501</v>
      </c>
      <c r="D315" s="6">
        <v>50107</v>
      </c>
      <c r="E315" s="80" t="s">
        <v>456</v>
      </c>
      <c r="F315" s="80" t="s">
        <v>454</v>
      </c>
      <c r="G315" s="80" t="s">
        <v>486</v>
      </c>
      <c r="H315" s="80" t="s">
        <v>989</v>
      </c>
      <c r="I315" s="80" t="s">
        <v>2720</v>
      </c>
      <c r="J315" s="80" t="s">
        <v>4053</v>
      </c>
      <c r="K315" s="80" t="s">
        <v>454</v>
      </c>
      <c r="L315" s="8">
        <v>62220000</v>
      </c>
      <c r="M315" s="6">
        <v>2022</v>
      </c>
      <c r="N315" s="103"/>
      <c r="O315" s="103"/>
      <c r="P315" s="6"/>
      <c r="Q315" s="6"/>
      <c r="R315" t="str">
        <f t="shared" si="4"/>
        <v>5010700210451045100001VT100001</v>
      </c>
    </row>
    <row r="316" spans="1:18" x14ac:dyDescent="0.2">
      <c r="A316" s="80" t="s">
        <v>453</v>
      </c>
      <c r="B316" s="80" t="s">
        <v>4083</v>
      </c>
      <c r="C316" s="6">
        <v>501</v>
      </c>
      <c r="D316" s="6">
        <v>50107</v>
      </c>
      <c r="E316" s="80" t="s">
        <v>456</v>
      </c>
      <c r="F316" s="80" t="s">
        <v>454</v>
      </c>
      <c r="G316" s="80" t="s">
        <v>486</v>
      </c>
      <c r="H316" s="80" t="s">
        <v>1367</v>
      </c>
      <c r="I316" s="80" t="s">
        <v>2990</v>
      </c>
      <c r="J316" s="80" t="s">
        <v>4053</v>
      </c>
      <c r="K316" s="80" t="s">
        <v>454</v>
      </c>
      <c r="L316" s="8">
        <v>30780000</v>
      </c>
      <c r="M316" s="6">
        <v>2022</v>
      </c>
      <c r="N316" s="103"/>
      <c r="O316" s="103"/>
      <c r="P316" s="6"/>
      <c r="Q316" s="6"/>
      <c r="R316" t="str">
        <f t="shared" si="4"/>
        <v>5010700212401240101001VT100001</v>
      </c>
    </row>
    <row r="317" spans="1:18" x14ac:dyDescent="0.2">
      <c r="A317" s="80" t="s">
        <v>453</v>
      </c>
      <c r="B317" s="80" t="s">
        <v>4083</v>
      </c>
      <c r="C317" s="6">
        <v>501</v>
      </c>
      <c r="D317" s="6">
        <v>50107</v>
      </c>
      <c r="E317" s="80" t="s">
        <v>456</v>
      </c>
      <c r="F317" s="80" t="s">
        <v>454</v>
      </c>
      <c r="G317" s="80" t="s">
        <v>486</v>
      </c>
      <c r="H317" s="80" t="s">
        <v>2365</v>
      </c>
      <c r="I317" s="80" t="s">
        <v>4018</v>
      </c>
      <c r="J317" s="80" t="s">
        <v>4054</v>
      </c>
      <c r="K317" s="80" t="s">
        <v>454</v>
      </c>
      <c r="L317" s="8">
        <v>1650000</v>
      </c>
      <c r="M317" s="6">
        <v>2017</v>
      </c>
      <c r="N317" s="103"/>
      <c r="O317" s="103"/>
      <c r="P317" s="6"/>
      <c r="Q317" s="6"/>
      <c r="R317" t="str">
        <f t="shared" si="4"/>
        <v>50107002474474102001VT100001</v>
      </c>
    </row>
    <row r="318" spans="1:18" x14ac:dyDescent="0.2">
      <c r="A318" s="80" t="s">
        <v>453</v>
      </c>
      <c r="B318" s="80" t="s">
        <v>4083</v>
      </c>
      <c r="C318" s="6">
        <v>501</v>
      </c>
      <c r="D318" s="6">
        <v>50107</v>
      </c>
      <c r="E318" s="80" t="s">
        <v>456</v>
      </c>
      <c r="F318" s="80" t="s">
        <v>454</v>
      </c>
      <c r="G318" s="80" t="s">
        <v>488</v>
      </c>
      <c r="H318" s="80" t="s">
        <v>1281</v>
      </c>
      <c r="I318" s="80" t="s">
        <v>2925</v>
      </c>
      <c r="J318" s="80" t="s">
        <v>4053</v>
      </c>
      <c r="K318" s="80" t="s">
        <v>454</v>
      </c>
      <c r="L318" s="8">
        <v>16890000</v>
      </c>
      <c r="M318" s="6">
        <v>2022</v>
      </c>
      <c r="N318" s="103"/>
      <c r="O318" s="103"/>
      <c r="P318" s="6"/>
      <c r="Q318" s="6"/>
      <c r="R318" t="str">
        <f t="shared" si="4"/>
        <v>5010700211961196100001VT200001</v>
      </c>
    </row>
    <row r="319" spans="1:18" x14ac:dyDescent="0.2">
      <c r="A319" s="80" t="s">
        <v>453</v>
      </c>
      <c r="B319" s="80" t="s">
        <v>4083</v>
      </c>
      <c r="C319" s="6">
        <v>501</v>
      </c>
      <c r="D319" s="6">
        <v>50107</v>
      </c>
      <c r="E319" s="80" t="s">
        <v>456</v>
      </c>
      <c r="F319" s="80" t="s">
        <v>454</v>
      </c>
      <c r="G319" s="80" t="s">
        <v>488</v>
      </c>
      <c r="H319" s="80" t="s">
        <v>1367</v>
      </c>
      <c r="I319" s="80" t="s">
        <v>2990</v>
      </c>
      <c r="J319" s="80" t="s">
        <v>4053</v>
      </c>
      <c r="K319" s="80" t="s">
        <v>454</v>
      </c>
      <c r="L319" s="8">
        <v>8420000</v>
      </c>
      <c r="M319" s="6">
        <v>2022</v>
      </c>
      <c r="N319" s="103"/>
      <c r="O319" s="103"/>
      <c r="P319" s="6"/>
      <c r="Q319" s="6"/>
      <c r="R319" t="str">
        <f t="shared" si="4"/>
        <v>5010700212401240101001VT200001</v>
      </c>
    </row>
    <row r="320" spans="1:18" x14ac:dyDescent="0.2">
      <c r="A320" s="80" t="s">
        <v>453</v>
      </c>
      <c r="B320" s="80" t="s">
        <v>4083</v>
      </c>
      <c r="C320" s="6">
        <v>501</v>
      </c>
      <c r="D320" s="6">
        <v>50107</v>
      </c>
      <c r="E320" s="80" t="s">
        <v>456</v>
      </c>
      <c r="F320" s="80" t="s">
        <v>454</v>
      </c>
      <c r="G320" s="80" t="s">
        <v>490</v>
      </c>
      <c r="H320" s="80" t="s">
        <v>1281</v>
      </c>
      <c r="I320" s="80" t="s">
        <v>2925</v>
      </c>
      <c r="J320" s="80" t="s">
        <v>4053</v>
      </c>
      <c r="K320" s="80" t="s">
        <v>454</v>
      </c>
      <c r="L320" s="8">
        <v>14590000</v>
      </c>
      <c r="M320" s="6">
        <v>2022</v>
      </c>
      <c r="N320" s="103"/>
      <c r="O320" s="103"/>
      <c r="P320" s="6"/>
      <c r="Q320" s="6"/>
      <c r="R320" t="str">
        <f t="shared" si="4"/>
        <v>5010700211961196100001VT300001</v>
      </c>
    </row>
    <row r="321" spans="1:18" x14ac:dyDescent="0.2">
      <c r="A321" s="80" t="s">
        <v>453</v>
      </c>
      <c r="B321" s="80" t="s">
        <v>4083</v>
      </c>
      <c r="C321" s="6">
        <v>501</v>
      </c>
      <c r="D321" s="6">
        <v>50107</v>
      </c>
      <c r="E321" s="80" t="s">
        <v>456</v>
      </c>
      <c r="F321" s="80" t="s">
        <v>454</v>
      </c>
      <c r="G321" s="80" t="s">
        <v>490</v>
      </c>
      <c r="H321" s="80" t="s">
        <v>1532</v>
      </c>
      <c r="I321" s="80" t="s">
        <v>3159</v>
      </c>
      <c r="J321" s="80" t="s">
        <v>4053</v>
      </c>
      <c r="K321" s="80" t="s">
        <v>454</v>
      </c>
      <c r="L321" s="8">
        <v>9620000</v>
      </c>
      <c r="M321" s="6">
        <v>2022</v>
      </c>
      <c r="N321" s="103"/>
      <c r="O321" s="103"/>
      <c r="P321" s="6"/>
      <c r="Q321" s="6"/>
      <c r="R321" t="str">
        <f t="shared" si="4"/>
        <v>5010700213311331100001VT300001</v>
      </c>
    </row>
    <row r="322" spans="1:18" x14ac:dyDescent="0.2">
      <c r="A322" s="80" t="s">
        <v>453</v>
      </c>
      <c r="B322" s="80" t="s">
        <v>4083</v>
      </c>
      <c r="C322" s="6">
        <v>501</v>
      </c>
      <c r="D322" s="6">
        <v>50107</v>
      </c>
      <c r="E322" s="80" t="s">
        <v>458</v>
      </c>
      <c r="F322" s="80" t="s">
        <v>456</v>
      </c>
      <c r="G322" s="80" t="s">
        <v>486</v>
      </c>
      <c r="H322" s="80" t="s">
        <v>989</v>
      </c>
      <c r="I322" s="80" t="s">
        <v>2720</v>
      </c>
      <c r="J322" s="80" t="s">
        <v>4053</v>
      </c>
      <c r="K322" s="80" t="s">
        <v>454</v>
      </c>
      <c r="L322" s="8">
        <v>31110000</v>
      </c>
      <c r="M322" s="6">
        <v>2022</v>
      </c>
      <c r="N322" s="103"/>
      <c r="O322" s="103"/>
      <c r="P322" s="6"/>
      <c r="Q322" s="6"/>
      <c r="R322" t="str">
        <f t="shared" ref="R322:R385" si="5">CONCATENATE(D322,E322,H322,I322,K322,G322,F322)</f>
        <v>5010700310451045100001VT100002</v>
      </c>
    </row>
    <row r="323" spans="1:18" x14ac:dyDescent="0.2">
      <c r="A323" s="80" t="s">
        <v>453</v>
      </c>
      <c r="B323" s="80" t="s">
        <v>4083</v>
      </c>
      <c r="C323" s="6">
        <v>501</v>
      </c>
      <c r="D323" s="6">
        <v>50107</v>
      </c>
      <c r="E323" s="80" t="s">
        <v>458</v>
      </c>
      <c r="F323" s="80" t="s">
        <v>458</v>
      </c>
      <c r="G323" s="80" t="s">
        <v>486</v>
      </c>
      <c r="H323" s="80" t="s">
        <v>989</v>
      </c>
      <c r="I323" s="80" t="s">
        <v>2720</v>
      </c>
      <c r="J323" s="80" t="s">
        <v>4053</v>
      </c>
      <c r="K323" s="80" t="s">
        <v>454</v>
      </c>
      <c r="L323" s="8">
        <v>43550000</v>
      </c>
      <c r="M323" s="6">
        <v>2022</v>
      </c>
      <c r="N323" s="103"/>
      <c r="O323" s="103"/>
      <c r="P323" s="6"/>
      <c r="Q323" s="6"/>
      <c r="R323" t="str">
        <f t="shared" si="5"/>
        <v>5010700310451045100001VT100003</v>
      </c>
    </row>
    <row r="324" spans="1:18" x14ac:dyDescent="0.2">
      <c r="A324" s="80" t="s">
        <v>453</v>
      </c>
      <c r="B324" s="80" t="s">
        <v>4083</v>
      </c>
      <c r="C324" s="6">
        <v>501</v>
      </c>
      <c r="D324" s="6">
        <v>50107</v>
      </c>
      <c r="E324" s="80" t="s">
        <v>458</v>
      </c>
      <c r="F324" s="80" t="s">
        <v>458</v>
      </c>
      <c r="G324" s="80" t="s">
        <v>486</v>
      </c>
      <c r="H324" s="80" t="s">
        <v>1367</v>
      </c>
      <c r="I324" s="80" t="s">
        <v>2990</v>
      </c>
      <c r="J324" s="80" t="s">
        <v>4053</v>
      </c>
      <c r="K324" s="80" t="s">
        <v>454</v>
      </c>
      <c r="L324" s="8">
        <v>21550000</v>
      </c>
      <c r="M324" s="6">
        <v>2022</v>
      </c>
      <c r="N324" s="103"/>
      <c r="O324" s="103"/>
      <c r="P324" s="6"/>
      <c r="Q324" s="6"/>
      <c r="R324" t="str">
        <f t="shared" si="5"/>
        <v>5010700312401240101001VT100003</v>
      </c>
    </row>
    <row r="325" spans="1:18" x14ac:dyDescent="0.2">
      <c r="A325" s="80" t="s">
        <v>453</v>
      </c>
      <c r="B325" s="80" t="s">
        <v>4083</v>
      </c>
      <c r="C325" s="6">
        <v>501</v>
      </c>
      <c r="D325" s="6">
        <v>50107</v>
      </c>
      <c r="E325" s="80" t="s">
        <v>458</v>
      </c>
      <c r="F325" s="80" t="s">
        <v>458</v>
      </c>
      <c r="G325" s="80" t="s">
        <v>486</v>
      </c>
      <c r="H325" s="80" t="s">
        <v>1883</v>
      </c>
      <c r="I325" s="80" t="s">
        <v>3431</v>
      </c>
      <c r="J325" s="80" t="s">
        <v>4053</v>
      </c>
      <c r="K325" s="80" t="s">
        <v>454</v>
      </c>
      <c r="L325" s="8">
        <v>7360000</v>
      </c>
      <c r="M325" s="6">
        <v>2022</v>
      </c>
      <c r="N325" s="103"/>
      <c r="O325" s="103"/>
      <c r="P325" s="6"/>
      <c r="Q325" s="6"/>
      <c r="R325" t="str">
        <f t="shared" si="5"/>
        <v>5010700315071507100001VT100003</v>
      </c>
    </row>
    <row r="326" spans="1:18" x14ac:dyDescent="0.2">
      <c r="A326" s="80" t="s">
        <v>453</v>
      </c>
      <c r="B326" s="80" t="s">
        <v>4084</v>
      </c>
      <c r="C326" s="6">
        <v>501</v>
      </c>
      <c r="D326" s="6">
        <v>50107</v>
      </c>
      <c r="E326" s="80" t="s">
        <v>456</v>
      </c>
      <c r="F326" s="80" t="s">
        <v>454</v>
      </c>
      <c r="G326" s="80" t="s">
        <v>486</v>
      </c>
      <c r="H326" s="80" t="s">
        <v>991</v>
      </c>
      <c r="I326" s="80" t="s">
        <v>2721</v>
      </c>
      <c r="J326" s="80" t="s">
        <v>4053</v>
      </c>
      <c r="K326" s="80" t="s">
        <v>454</v>
      </c>
      <c r="L326" s="8">
        <v>60560000</v>
      </c>
      <c r="M326" s="6">
        <v>2022</v>
      </c>
      <c r="N326" s="103"/>
      <c r="O326" s="103"/>
      <c r="P326" s="6"/>
      <c r="Q326" s="6"/>
      <c r="R326" t="str">
        <f t="shared" si="5"/>
        <v>5010700210461046100001VT100001</v>
      </c>
    </row>
    <row r="327" spans="1:18" x14ac:dyDescent="0.2">
      <c r="A327" s="80" t="s">
        <v>453</v>
      </c>
      <c r="B327" s="80" t="s">
        <v>4084</v>
      </c>
      <c r="C327" s="6">
        <v>501</v>
      </c>
      <c r="D327" s="6">
        <v>50107</v>
      </c>
      <c r="E327" s="80" t="s">
        <v>456</v>
      </c>
      <c r="F327" s="80" t="s">
        <v>454</v>
      </c>
      <c r="G327" s="80" t="s">
        <v>486</v>
      </c>
      <c r="H327" s="80" t="s">
        <v>1393</v>
      </c>
      <c r="I327" s="80" t="s">
        <v>3011</v>
      </c>
      <c r="J327" s="80" t="s">
        <v>4053</v>
      </c>
      <c r="K327" s="80" t="s">
        <v>454</v>
      </c>
      <c r="L327" s="8">
        <v>13460000</v>
      </c>
      <c r="M327" s="6">
        <v>2022</v>
      </c>
      <c r="N327" s="103"/>
      <c r="O327" s="103"/>
      <c r="P327" s="6"/>
      <c r="Q327" s="6"/>
      <c r="R327" t="str">
        <f t="shared" si="5"/>
        <v>5010700212541254100001VT100001</v>
      </c>
    </row>
    <row r="328" spans="1:18" x14ac:dyDescent="0.2">
      <c r="A328" s="80" t="s">
        <v>453</v>
      </c>
      <c r="B328" s="80" t="s">
        <v>4084</v>
      </c>
      <c r="C328" s="6">
        <v>501</v>
      </c>
      <c r="D328" s="6">
        <v>50107</v>
      </c>
      <c r="E328" s="80" t="s">
        <v>456</v>
      </c>
      <c r="F328" s="80" t="s">
        <v>454</v>
      </c>
      <c r="G328" s="80" t="s">
        <v>486</v>
      </c>
      <c r="H328" s="80" t="s">
        <v>2365</v>
      </c>
      <c r="I328" s="80" t="s">
        <v>4019</v>
      </c>
      <c r="J328" s="80" t="s">
        <v>4054</v>
      </c>
      <c r="K328" s="80" t="s">
        <v>454</v>
      </c>
      <c r="L328" s="8">
        <v>2000000</v>
      </c>
      <c r="M328" s="6">
        <v>2017</v>
      </c>
      <c r="N328" s="103"/>
      <c r="O328" s="103"/>
      <c r="P328" s="6"/>
      <c r="Q328" s="6"/>
      <c r="R328" t="str">
        <f t="shared" si="5"/>
        <v>50107002474474103001VT100001</v>
      </c>
    </row>
    <row r="329" spans="1:18" x14ac:dyDescent="0.2">
      <c r="A329" s="80" t="s">
        <v>453</v>
      </c>
      <c r="B329" s="80" t="s">
        <v>4084</v>
      </c>
      <c r="C329" s="6">
        <v>501</v>
      </c>
      <c r="D329" s="6">
        <v>50107</v>
      </c>
      <c r="E329" s="80" t="s">
        <v>456</v>
      </c>
      <c r="F329" s="80" t="s">
        <v>454</v>
      </c>
      <c r="G329" s="80" t="s">
        <v>488</v>
      </c>
      <c r="H329" s="80" t="s">
        <v>1282</v>
      </c>
      <c r="I329" s="80" t="s">
        <v>2926</v>
      </c>
      <c r="J329" s="80" t="s">
        <v>4053</v>
      </c>
      <c r="K329" s="80" t="s">
        <v>454</v>
      </c>
      <c r="L329" s="8">
        <v>8040000</v>
      </c>
      <c r="M329" s="6">
        <v>2022</v>
      </c>
      <c r="N329" s="103"/>
      <c r="O329" s="103"/>
      <c r="P329" s="6"/>
      <c r="Q329" s="6"/>
      <c r="R329" t="str">
        <f t="shared" si="5"/>
        <v>5010700211971197100001VT200001</v>
      </c>
    </row>
    <row r="330" spans="1:18" x14ac:dyDescent="0.2">
      <c r="A330" s="80" t="s">
        <v>453</v>
      </c>
      <c r="B330" s="80" t="s">
        <v>4084</v>
      </c>
      <c r="C330" s="6">
        <v>501</v>
      </c>
      <c r="D330" s="6">
        <v>50107</v>
      </c>
      <c r="E330" s="80" t="s">
        <v>456</v>
      </c>
      <c r="F330" s="80" t="s">
        <v>454</v>
      </c>
      <c r="G330" s="80" t="s">
        <v>488</v>
      </c>
      <c r="H330" s="80" t="s">
        <v>1393</v>
      </c>
      <c r="I330" s="80" t="s">
        <v>3011</v>
      </c>
      <c r="J330" s="80" t="s">
        <v>4053</v>
      </c>
      <c r="K330" s="80" t="s">
        <v>454</v>
      </c>
      <c r="L330" s="8">
        <v>4130000</v>
      </c>
      <c r="M330" s="6">
        <v>2022</v>
      </c>
      <c r="N330" s="103"/>
      <c r="O330" s="103"/>
      <c r="P330" s="6"/>
      <c r="Q330" s="6"/>
      <c r="R330" t="str">
        <f t="shared" si="5"/>
        <v>5010700212541254100001VT200001</v>
      </c>
    </row>
    <row r="331" spans="1:18" x14ac:dyDescent="0.2">
      <c r="A331" s="80" t="s">
        <v>453</v>
      </c>
      <c r="B331" s="80" t="s">
        <v>4084</v>
      </c>
      <c r="C331" s="6">
        <v>501</v>
      </c>
      <c r="D331" s="6">
        <v>50107</v>
      </c>
      <c r="E331" s="80" t="s">
        <v>456</v>
      </c>
      <c r="F331" s="80" t="s">
        <v>454</v>
      </c>
      <c r="G331" s="80" t="s">
        <v>490</v>
      </c>
      <c r="H331" s="80" t="s">
        <v>1282</v>
      </c>
      <c r="I331" s="80" t="s">
        <v>2926</v>
      </c>
      <c r="J331" s="80" t="s">
        <v>4053</v>
      </c>
      <c r="K331" s="80" t="s">
        <v>454</v>
      </c>
      <c r="L331" s="8">
        <v>6860000</v>
      </c>
      <c r="M331" s="6">
        <v>2022</v>
      </c>
      <c r="N331" s="103"/>
      <c r="O331" s="103"/>
      <c r="P331" s="6"/>
      <c r="Q331" s="6"/>
      <c r="R331" t="str">
        <f t="shared" si="5"/>
        <v>5010700211971197100001VT300001</v>
      </c>
    </row>
    <row r="332" spans="1:18" x14ac:dyDescent="0.2">
      <c r="A332" s="80" t="s">
        <v>453</v>
      </c>
      <c r="B332" s="80" t="s">
        <v>4084</v>
      </c>
      <c r="C332" s="6">
        <v>501</v>
      </c>
      <c r="D332" s="6">
        <v>50107</v>
      </c>
      <c r="E332" s="80" t="s">
        <v>456</v>
      </c>
      <c r="F332" s="80" t="s">
        <v>454</v>
      </c>
      <c r="G332" s="80" t="s">
        <v>490</v>
      </c>
      <c r="H332" s="80" t="s">
        <v>1532</v>
      </c>
      <c r="I332" s="80" t="s">
        <v>3161</v>
      </c>
      <c r="J332" s="80" t="s">
        <v>4053</v>
      </c>
      <c r="K332" s="80" t="s">
        <v>454</v>
      </c>
      <c r="L332" s="8">
        <v>8900000</v>
      </c>
      <c r="M332" s="6">
        <v>2022</v>
      </c>
      <c r="N332" s="103"/>
      <c r="O332" s="103"/>
      <c r="P332" s="6"/>
      <c r="Q332" s="6"/>
      <c r="R332" t="str">
        <f t="shared" si="5"/>
        <v>5010700213311331101001VT300001</v>
      </c>
    </row>
    <row r="333" spans="1:18" x14ac:dyDescent="0.2">
      <c r="A333" s="80" t="s">
        <v>453</v>
      </c>
      <c r="B333" s="80" t="s">
        <v>4084</v>
      </c>
      <c r="C333" s="6">
        <v>501</v>
      </c>
      <c r="D333" s="6">
        <v>50107</v>
      </c>
      <c r="E333" s="80" t="s">
        <v>458</v>
      </c>
      <c r="F333" s="80" t="s">
        <v>456</v>
      </c>
      <c r="G333" s="80" t="s">
        <v>486</v>
      </c>
      <c r="H333" s="80" t="s">
        <v>991</v>
      </c>
      <c r="I333" s="80" t="s">
        <v>2721</v>
      </c>
      <c r="J333" s="80" t="s">
        <v>4053</v>
      </c>
      <c r="K333" s="80" t="s">
        <v>454</v>
      </c>
      <c r="L333" s="8">
        <v>30280000</v>
      </c>
      <c r="M333" s="6">
        <v>2022</v>
      </c>
      <c r="N333" s="103"/>
      <c r="O333" s="103"/>
      <c r="P333" s="6"/>
      <c r="Q333" s="6"/>
      <c r="R333" t="str">
        <f t="shared" si="5"/>
        <v>5010700310461046100001VT100002</v>
      </c>
    </row>
    <row r="334" spans="1:18" x14ac:dyDescent="0.2">
      <c r="A334" s="80" t="s">
        <v>453</v>
      </c>
      <c r="B334" s="80" t="s">
        <v>4084</v>
      </c>
      <c r="C334" s="6">
        <v>501</v>
      </c>
      <c r="D334" s="6">
        <v>50107</v>
      </c>
      <c r="E334" s="80" t="s">
        <v>458</v>
      </c>
      <c r="F334" s="80" t="s">
        <v>458</v>
      </c>
      <c r="G334" s="80" t="s">
        <v>486</v>
      </c>
      <c r="H334" s="80" t="s">
        <v>991</v>
      </c>
      <c r="I334" s="80" t="s">
        <v>2721</v>
      </c>
      <c r="J334" s="80" t="s">
        <v>4053</v>
      </c>
      <c r="K334" s="80" t="s">
        <v>454</v>
      </c>
      <c r="L334" s="8">
        <v>42390000</v>
      </c>
      <c r="M334" s="6">
        <v>2022</v>
      </c>
      <c r="N334" s="103"/>
      <c r="O334" s="103"/>
      <c r="P334" s="6"/>
      <c r="Q334" s="6"/>
      <c r="R334" t="str">
        <f t="shared" si="5"/>
        <v>5010700310461046100001VT100003</v>
      </c>
    </row>
    <row r="335" spans="1:18" x14ac:dyDescent="0.2">
      <c r="A335" s="80" t="s">
        <v>453</v>
      </c>
      <c r="B335" s="80" t="s">
        <v>4084</v>
      </c>
      <c r="C335" s="6">
        <v>501</v>
      </c>
      <c r="D335" s="6">
        <v>50107</v>
      </c>
      <c r="E335" s="80" t="s">
        <v>458</v>
      </c>
      <c r="F335" s="80" t="s">
        <v>458</v>
      </c>
      <c r="G335" s="80" t="s">
        <v>486</v>
      </c>
      <c r="H335" s="80" t="s">
        <v>1393</v>
      </c>
      <c r="I335" s="80" t="s">
        <v>3011</v>
      </c>
      <c r="J335" s="80" t="s">
        <v>4053</v>
      </c>
      <c r="K335" s="80" t="s">
        <v>454</v>
      </c>
      <c r="L335" s="8">
        <v>9420000</v>
      </c>
      <c r="M335" s="6">
        <v>2022</v>
      </c>
      <c r="N335" s="103"/>
      <c r="O335" s="103"/>
      <c r="P335" s="6"/>
      <c r="Q335" s="6"/>
      <c r="R335" t="str">
        <f t="shared" si="5"/>
        <v>5010700312541254100001VT100003</v>
      </c>
    </row>
    <row r="336" spans="1:18" x14ac:dyDescent="0.2">
      <c r="A336" s="80" t="s">
        <v>453</v>
      </c>
      <c r="B336" s="80" t="s">
        <v>4084</v>
      </c>
      <c r="C336" s="6">
        <v>501</v>
      </c>
      <c r="D336" s="6">
        <v>50107</v>
      </c>
      <c r="E336" s="80" t="s">
        <v>458</v>
      </c>
      <c r="F336" s="80" t="s">
        <v>458</v>
      </c>
      <c r="G336" s="80" t="s">
        <v>486</v>
      </c>
      <c r="H336" s="80" t="s">
        <v>1883</v>
      </c>
      <c r="I336" s="80" t="s">
        <v>3432</v>
      </c>
      <c r="J336" s="80" t="s">
        <v>4053</v>
      </c>
      <c r="K336" s="80" t="s">
        <v>454</v>
      </c>
      <c r="L336" s="8">
        <v>9330000</v>
      </c>
      <c r="M336" s="6">
        <v>2022</v>
      </c>
      <c r="N336" s="103"/>
      <c r="O336" s="103"/>
      <c r="P336" s="6"/>
      <c r="Q336" s="6"/>
      <c r="R336" t="str">
        <f t="shared" si="5"/>
        <v>5010700315071507101001VT100003</v>
      </c>
    </row>
    <row r="337" spans="1:18" x14ac:dyDescent="0.2">
      <c r="A337" s="80" t="s">
        <v>453</v>
      </c>
      <c r="B337" s="80" t="s">
        <v>4085</v>
      </c>
      <c r="C337" s="6">
        <v>501</v>
      </c>
      <c r="D337" s="6">
        <v>50107</v>
      </c>
      <c r="E337" s="80" t="s">
        <v>456</v>
      </c>
      <c r="F337" s="80" t="s">
        <v>454</v>
      </c>
      <c r="G337" s="80" t="s">
        <v>486</v>
      </c>
      <c r="H337" s="80" t="s">
        <v>993</v>
      </c>
      <c r="I337" s="80" t="s">
        <v>2722</v>
      </c>
      <c r="J337" s="80" t="s">
        <v>4053</v>
      </c>
      <c r="K337" s="80" t="s">
        <v>454</v>
      </c>
      <c r="L337" s="8">
        <v>60560000</v>
      </c>
      <c r="M337" s="6">
        <v>2022</v>
      </c>
      <c r="N337" s="103"/>
      <c r="O337" s="103"/>
      <c r="P337" s="6"/>
      <c r="Q337" s="6"/>
      <c r="R337" t="str">
        <f t="shared" si="5"/>
        <v>5010700210471047100001VT100001</v>
      </c>
    </row>
    <row r="338" spans="1:18" x14ac:dyDescent="0.2">
      <c r="A338" s="80" t="s">
        <v>453</v>
      </c>
      <c r="B338" s="80" t="s">
        <v>4085</v>
      </c>
      <c r="C338" s="6">
        <v>501</v>
      </c>
      <c r="D338" s="6">
        <v>50107</v>
      </c>
      <c r="E338" s="80" t="s">
        <v>456</v>
      </c>
      <c r="F338" s="80" t="s">
        <v>454</v>
      </c>
      <c r="G338" s="80" t="s">
        <v>486</v>
      </c>
      <c r="H338" s="80" t="s">
        <v>1393</v>
      </c>
      <c r="I338" s="80" t="s">
        <v>3013</v>
      </c>
      <c r="J338" s="80" t="s">
        <v>4053</v>
      </c>
      <c r="K338" s="80" t="s">
        <v>454</v>
      </c>
      <c r="L338" s="8">
        <v>11040000</v>
      </c>
      <c r="M338" s="6">
        <v>2022</v>
      </c>
      <c r="N338" s="103"/>
      <c r="O338" s="103"/>
      <c r="P338" s="6"/>
      <c r="Q338" s="6"/>
      <c r="R338" t="str">
        <f t="shared" si="5"/>
        <v>5010700212541254101001VT100001</v>
      </c>
    </row>
    <row r="339" spans="1:18" x14ac:dyDescent="0.2">
      <c r="A339" s="80" t="s">
        <v>453</v>
      </c>
      <c r="B339" s="80" t="s">
        <v>4085</v>
      </c>
      <c r="C339" s="6">
        <v>501</v>
      </c>
      <c r="D339" s="6">
        <v>50107</v>
      </c>
      <c r="E339" s="80" t="s">
        <v>456</v>
      </c>
      <c r="F339" s="80" t="s">
        <v>454</v>
      </c>
      <c r="G339" s="80" t="s">
        <v>486</v>
      </c>
      <c r="H339" s="80" t="s">
        <v>2365</v>
      </c>
      <c r="I339" s="80" t="s">
        <v>4020</v>
      </c>
      <c r="J339" s="80" t="s">
        <v>4054</v>
      </c>
      <c r="K339" s="80" t="s">
        <v>454</v>
      </c>
      <c r="L339" s="8">
        <v>2750000</v>
      </c>
      <c r="M339" s="6">
        <v>2017</v>
      </c>
      <c r="N339" s="103"/>
      <c r="O339" s="103"/>
      <c r="P339" s="6"/>
      <c r="Q339" s="6"/>
      <c r="R339" t="str">
        <f t="shared" si="5"/>
        <v>50107002474474104001VT100001</v>
      </c>
    </row>
    <row r="340" spans="1:18" x14ac:dyDescent="0.2">
      <c r="A340" s="80" t="s">
        <v>453</v>
      </c>
      <c r="B340" s="80" t="s">
        <v>4085</v>
      </c>
      <c r="C340" s="6">
        <v>501</v>
      </c>
      <c r="D340" s="6">
        <v>50107</v>
      </c>
      <c r="E340" s="80" t="s">
        <v>456</v>
      </c>
      <c r="F340" s="80" t="s">
        <v>454</v>
      </c>
      <c r="G340" s="80" t="s">
        <v>488</v>
      </c>
      <c r="H340" s="80" t="s">
        <v>1284</v>
      </c>
      <c r="I340" s="80" t="s">
        <v>2927</v>
      </c>
      <c r="J340" s="80" t="s">
        <v>4053</v>
      </c>
      <c r="K340" s="80" t="s">
        <v>454</v>
      </c>
      <c r="L340" s="8">
        <v>3560000</v>
      </c>
      <c r="M340" s="6">
        <v>2022</v>
      </c>
      <c r="N340" s="103"/>
      <c r="O340" s="103"/>
      <c r="P340" s="6"/>
      <c r="Q340" s="6"/>
      <c r="R340" t="str">
        <f t="shared" si="5"/>
        <v>5010700211981198100001VT200001</v>
      </c>
    </row>
    <row r="341" spans="1:18" x14ac:dyDescent="0.2">
      <c r="A341" s="80" t="s">
        <v>453</v>
      </c>
      <c r="B341" s="80" t="s">
        <v>4085</v>
      </c>
      <c r="C341" s="6">
        <v>501</v>
      </c>
      <c r="D341" s="6">
        <v>50107</v>
      </c>
      <c r="E341" s="80" t="s">
        <v>456</v>
      </c>
      <c r="F341" s="80" t="s">
        <v>454</v>
      </c>
      <c r="G341" s="80" t="s">
        <v>488</v>
      </c>
      <c r="H341" s="80" t="s">
        <v>1393</v>
      </c>
      <c r="I341" s="80" t="s">
        <v>3013</v>
      </c>
      <c r="J341" s="80" t="s">
        <v>4053</v>
      </c>
      <c r="K341" s="80" t="s">
        <v>454</v>
      </c>
      <c r="L341" s="8">
        <v>3900000</v>
      </c>
      <c r="M341" s="6">
        <v>2022</v>
      </c>
      <c r="N341" s="103"/>
      <c r="O341" s="103"/>
      <c r="P341" s="6"/>
      <c r="Q341" s="6"/>
      <c r="R341" t="str">
        <f t="shared" si="5"/>
        <v>5010700212541254101001VT200001</v>
      </c>
    </row>
    <row r="342" spans="1:18" x14ac:dyDescent="0.2">
      <c r="A342" s="80" t="s">
        <v>453</v>
      </c>
      <c r="B342" s="80" t="s">
        <v>4085</v>
      </c>
      <c r="C342" s="6">
        <v>501</v>
      </c>
      <c r="D342" s="6">
        <v>50107</v>
      </c>
      <c r="E342" s="80" t="s">
        <v>456</v>
      </c>
      <c r="F342" s="80" t="s">
        <v>454</v>
      </c>
      <c r="G342" s="80" t="s">
        <v>490</v>
      </c>
      <c r="H342" s="80" t="s">
        <v>1284</v>
      </c>
      <c r="I342" s="80" t="s">
        <v>2927</v>
      </c>
      <c r="J342" s="80" t="s">
        <v>4053</v>
      </c>
      <c r="K342" s="80" t="s">
        <v>454</v>
      </c>
      <c r="L342" s="8">
        <v>3070000</v>
      </c>
      <c r="M342" s="6">
        <v>2022</v>
      </c>
      <c r="N342" s="103"/>
      <c r="O342" s="103"/>
      <c r="P342" s="6"/>
      <c r="Q342" s="6"/>
      <c r="R342" t="str">
        <f t="shared" si="5"/>
        <v>5010700211981198100001VT300001</v>
      </c>
    </row>
    <row r="343" spans="1:18" x14ac:dyDescent="0.2">
      <c r="A343" s="80" t="s">
        <v>453</v>
      </c>
      <c r="B343" s="80" t="s">
        <v>4085</v>
      </c>
      <c r="C343" s="6">
        <v>501</v>
      </c>
      <c r="D343" s="6">
        <v>50107</v>
      </c>
      <c r="E343" s="80" t="s">
        <v>456</v>
      </c>
      <c r="F343" s="80" t="s">
        <v>454</v>
      </c>
      <c r="G343" s="80" t="s">
        <v>490</v>
      </c>
      <c r="H343" s="80" t="s">
        <v>1577</v>
      </c>
      <c r="I343" s="80" t="s">
        <v>3189</v>
      </c>
      <c r="J343" s="80" t="s">
        <v>4053</v>
      </c>
      <c r="K343" s="80" t="s">
        <v>454</v>
      </c>
      <c r="L343" s="8">
        <v>16550000</v>
      </c>
      <c r="M343" s="6">
        <v>2022</v>
      </c>
      <c r="N343" s="103"/>
      <c r="O343" s="103"/>
      <c r="P343" s="6"/>
      <c r="Q343" s="6"/>
      <c r="R343" t="str">
        <f t="shared" si="5"/>
        <v>5010700213551355100001VT300001</v>
      </c>
    </row>
    <row r="344" spans="1:18" x14ac:dyDescent="0.2">
      <c r="A344" s="80" t="s">
        <v>453</v>
      </c>
      <c r="B344" s="80" t="s">
        <v>4085</v>
      </c>
      <c r="C344" s="6">
        <v>501</v>
      </c>
      <c r="D344" s="6">
        <v>50107</v>
      </c>
      <c r="E344" s="80" t="s">
        <v>458</v>
      </c>
      <c r="F344" s="80" t="s">
        <v>456</v>
      </c>
      <c r="G344" s="80" t="s">
        <v>486</v>
      </c>
      <c r="H344" s="80" t="s">
        <v>993</v>
      </c>
      <c r="I344" s="80" t="s">
        <v>2722</v>
      </c>
      <c r="J344" s="80" t="s">
        <v>4053</v>
      </c>
      <c r="K344" s="80" t="s">
        <v>454</v>
      </c>
      <c r="L344" s="8">
        <v>30280000</v>
      </c>
      <c r="M344" s="6">
        <v>2022</v>
      </c>
      <c r="N344" s="103"/>
      <c r="O344" s="103"/>
      <c r="P344" s="6"/>
      <c r="Q344" s="6"/>
      <c r="R344" t="str">
        <f t="shared" si="5"/>
        <v>5010700310471047100001VT100002</v>
      </c>
    </row>
    <row r="345" spans="1:18" x14ac:dyDescent="0.2">
      <c r="A345" s="80" t="s">
        <v>453</v>
      </c>
      <c r="B345" s="80" t="s">
        <v>4085</v>
      </c>
      <c r="C345" s="6">
        <v>501</v>
      </c>
      <c r="D345" s="6">
        <v>50107</v>
      </c>
      <c r="E345" s="80" t="s">
        <v>458</v>
      </c>
      <c r="F345" s="80" t="s">
        <v>458</v>
      </c>
      <c r="G345" s="80" t="s">
        <v>486</v>
      </c>
      <c r="H345" s="80" t="s">
        <v>993</v>
      </c>
      <c r="I345" s="80" t="s">
        <v>2722</v>
      </c>
      <c r="J345" s="80" t="s">
        <v>4053</v>
      </c>
      <c r="K345" s="80" t="s">
        <v>454</v>
      </c>
      <c r="L345" s="8">
        <v>42390000</v>
      </c>
      <c r="M345" s="6">
        <v>2022</v>
      </c>
      <c r="N345" s="103"/>
      <c r="O345" s="103"/>
      <c r="P345" s="6"/>
      <c r="Q345" s="6"/>
      <c r="R345" t="str">
        <f t="shared" si="5"/>
        <v>5010700310471047100001VT100003</v>
      </c>
    </row>
    <row r="346" spans="1:18" x14ac:dyDescent="0.2">
      <c r="A346" s="80" t="s">
        <v>453</v>
      </c>
      <c r="B346" s="80" t="s">
        <v>4085</v>
      </c>
      <c r="C346" s="6">
        <v>501</v>
      </c>
      <c r="D346" s="6">
        <v>50107</v>
      </c>
      <c r="E346" s="80" t="s">
        <v>458</v>
      </c>
      <c r="F346" s="80" t="s">
        <v>458</v>
      </c>
      <c r="G346" s="80" t="s">
        <v>486</v>
      </c>
      <c r="H346" s="80" t="s">
        <v>1393</v>
      </c>
      <c r="I346" s="80" t="s">
        <v>3013</v>
      </c>
      <c r="J346" s="80" t="s">
        <v>4053</v>
      </c>
      <c r="K346" s="80" t="s">
        <v>454</v>
      </c>
      <c r="L346" s="8">
        <v>7730000</v>
      </c>
      <c r="M346" s="6">
        <v>2022</v>
      </c>
      <c r="N346" s="103"/>
      <c r="O346" s="103"/>
      <c r="P346" s="6"/>
      <c r="Q346" s="6"/>
      <c r="R346" t="str">
        <f t="shared" si="5"/>
        <v>5010700312541254101001VT100003</v>
      </c>
    </row>
    <row r="347" spans="1:18" x14ac:dyDescent="0.2">
      <c r="A347" s="80" t="s">
        <v>453</v>
      </c>
      <c r="B347" s="80" t="s">
        <v>4085</v>
      </c>
      <c r="C347" s="6">
        <v>501</v>
      </c>
      <c r="D347" s="6">
        <v>50107</v>
      </c>
      <c r="E347" s="80" t="s">
        <v>458</v>
      </c>
      <c r="F347" s="80" t="s">
        <v>458</v>
      </c>
      <c r="G347" s="80" t="s">
        <v>486</v>
      </c>
      <c r="H347" s="80" t="s">
        <v>1883</v>
      </c>
      <c r="I347" s="80" t="s">
        <v>3433</v>
      </c>
      <c r="J347" s="80" t="s">
        <v>4053</v>
      </c>
      <c r="K347" s="80" t="s">
        <v>454</v>
      </c>
      <c r="L347" s="8">
        <v>11150000</v>
      </c>
      <c r="M347" s="6">
        <v>2022</v>
      </c>
      <c r="N347" s="103"/>
      <c r="O347" s="103"/>
      <c r="P347" s="6"/>
      <c r="Q347" s="6"/>
      <c r="R347" t="str">
        <f t="shared" si="5"/>
        <v>5010700315071507102001VT100003</v>
      </c>
    </row>
    <row r="348" spans="1:18" x14ac:dyDescent="0.2">
      <c r="A348" s="80" t="s">
        <v>453</v>
      </c>
      <c r="B348" s="80" t="s">
        <v>4086</v>
      </c>
      <c r="C348" s="6">
        <v>501</v>
      </c>
      <c r="D348" s="6">
        <v>50107</v>
      </c>
      <c r="E348" s="80" t="s">
        <v>456</v>
      </c>
      <c r="F348" s="80" t="s">
        <v>454</v>
      </c>
      <c r="G348" s="80" t="s">
        <v>486</v>
      </c>
      <c r="H348" s="80" t="s">
        <v>997</v>
      </c>
      <c r="I348" s="80" t="s">
        <v>2726</v>
      </c>
      <c r="J348" s="80" t="s">
        <v>4053</v>
      </c>
      <c r="K348" s="80" t="s">
        <v>454</v>
      </c>
      <c r="L348" s="8">
        <v>60020000</v>
      </c>
      <c r="M348" s="6">
        <v>2022</v>
      </c>
      <c r="N348" s="103"/>
      <c r="O348" s="103"/>
      <c r="P348" s="6"/>
      <c r="Q348" s="6"/>
      <c r="R348" t="str">
        <f t="shared" si="5"/>
        <v>5010700210491049100001VT100001</v>
      </c>
    </row>
    <row r="349" spans="1:18" x14ac:dyDescent="0.2">
      <c r="A349" s="80" t="s">
        <v>453</v>
      </c>
      <c r="B349" s="80" t="s">
        <v>4086</v>
      </c>
      <c r="C349" s="6">
        <v>501</v>
      </c>
      <c r="D349" s="6">
        <v>50107</v>
      </c>
      <c r="E349" s="80" t="s">
        <v>456</v>
      </c>
      <c r="F349" s="80" t="s">
        <v>454</v>
      </c>
      <c r="G349" s="80" t="s">
        <v>486</v>
      </c>
      <c r="H349" s="80" t="s">
        <v>1393</v>
      </c>
      <c r="I349" s="80" t="s">
        <v>3015</v>
      </c>
      <c r="J349" s="80" t="s">
        <v>4053</v>
      </c>
      <c r="K349" s="80" t="s">
        <v>454</v>
      </c>
      <c r="L349" s="8">
        <v>8010000</v>
      </c>
      <c r="M349" s="6">
        <v>2022</v>
      </c>
      <c r="N349" s="103"/>
      <c r="O349" s="103"/>
      <c r="P349" s="6"/>
      <c r="Q349" s="6"/>
      <c r="R349" t="str">
        <f t="shared" si="5"/>
        <v>5010700212541254102001VT100001</v>
      </c>
    </row>
    <row r="350" spans="1:18" x14ac:dyDescent="0.2">
      <c r="A350" s="80" t="s">
        <v>453</v>
      </c>
      <c r="B350" s="80" t="s">
        <v>4086</v>
      </c>
      <c r="C350" s="6">
        <v>501</v>
      </c>
      <c r="D350" s="6">
        <v>50107</v>
      </c>
      <c r="E350" s="80" t="s">
        <v>456</v>
      </c>
      <c r="F350" s="80" t="s">
        <v>454</v>
      </c>
      <c r="G350" s="80" t="s">
        <v>486</v>
      </c>
      <c r="H350" s="80" t="s">
        <v>2365</v>
      </c>
      <c r="I350" s="80" t="s">
        <v>4021</v>
      </c>
      <c r="J350" s="80" t="s">
        <v>4054</v>
      </c>
      <c r="K350" s="80" t="s">
        <v>454</v>
      </c>
      <c r="L350" s="8">
        <v>3300000</v>
      </c>
      <c r="M350" s="6">
        <v>2017</v>
      </c>
      <c r="N350" s="103"/>
      <c r="O350" s="103"/>
      <c r="P350" s="6"/>
      <c r="Q350" s="6"/>
      <c r="R350" t="str">
        <f t="shared" si="5"/>
        <v>50107002474474105001VT100001</v>
      </c>
    </row>
    <row r="351" spans="1:18" x14ac:dyDescent="0.2">
      <c r="A351" s="80" t="s">
        <v>453</v>
      </c>
      <c r="B351" s="80" t="s">
        <v>4086</v>
      </c>
      <c r="C351" s="6">
        <v>501</v>
      </c>
      <c r="D351" s="6">
        <v>50107</v>
      </c>
      <c r="E351" s="80" t="s">
        <v>456</v>
      </c>
      <c r="F351" s="80" t="s">
        <v>454</v>
      </c>
      <c r="G351" s="80" t="s">
        <v>488</v>
      </c>
      <c r="H351" s="80" t="s">
        <v>1305</v>
      </c>
      <c r="I351" s="80" t="s">
        <v>2946</v>
      </c>
      <c r="J351" s="80" t="s">
        <v>4053</v>
      </c>
      <c r="K351" s="80" t="s">
        <v>454</v>
      </c>
      <c r="L351" s="8">
        <v>3340000</v>
      </c>
      <c r="M351" s="6">
        <v>2022</v>
      </c>
      <c r="N351" s="103"/>
      <c r="O351" s="103"/>
      <c r="P351" s="6"/>
      <c r="Q351" s="6"/>
      <c r="R351" t="str">
        <f t="shared" si="5"/>
        <v>5010700212081208100001VT200001</v>
      </c>
    </row>
    <row r="352" spans="1:18" x14ac:dyDescent="0.2">
      <c r="A352" s="80" t="s">
        <v>453</v>
      </c>
      <c r="B352" s="80" t="s">
        <v>4086</v>
      </c>
      <c r="C352" s="6">
        <v>501</v>
      </c>
      <c r="D352" s="6">
        <v>50107</v>
      </c>
      <c r="E352" s="80" t="s">
        <v>456</v>
      </c>
      <c r="F352" s="80" t="s">
        <v>454</v>
      </c>
      <c r="G352" s="80" t="s">
        <v>488</v>
      </c>
      <c r="H352" s="80" t="s">
        <v>1393</v>
      </c>
      <c r="I352" s="80" t="s">
        <v>3015</v>
      </c>
      <c r="J352" s="80" t="s">
        <v>4053</v>
      </c>
      <c r="K352" s="80" t="s">
        <v>454</v>
      </c>
      <c r="L352" s="8">
        <v>3100000</v>
      </c>
      <c r="M352" s="6">
        <v>2022</v>
      </c>
      <c r="N352" s="103"/>
      <c r="O352" s="103"/>
      <c r="P352" s="6"/>
      <c r="Q352" s="6"/>
      <c r="R352" t="str">
        <f t="shared" si="5"/>
        <v>5010700212541254102001VT200001</v>
      </c>
    </row>
    <row r="353" spans="1:18" x14ac:dyDescent="0.2">
      <c r="A353" s="80" t="s">
        <v>453</v>
      </c>
      <c r="B353" s="80" t="s">
        <v>4086</v>
      </c>
      <c r="C353" s="6">
        <v>501</v>
      </c>
      <c r="D353" s="6">
        <v>50107</v>
      </c>
      <c r="E353" s="80" t="s">
        <v>456</v>
      </c>
      <c r="F353" s="80" t="s">
        <v>454</v>
      </c>
      <c r="G353" s="80" t="s">
        <v>490</v>
      </c>
      <c r="H353" s="80" t="s">
        <v>1305</v>
      </c>
      <c r="I353" s="80" t="s">
        <v>2946</v>
      </c>
      <c r="J353" s="80" t="s">
        <v>4053</v>
      </c>
      <c r="K353" s="80" t="s">
        <v>454</v>
      </c>
      <c r="L353" s="8">
        <v>2870000</v>
      </c>
      <c r="M353" s="6">
        <v>2022</v>
      </c>
      <c r="N353" s="103"/>
      <c r="O353" s="103"/>
      <c r="P353" s="6"/>
      <c r="Q353" s="6"/>
      <c r="R353" t="str">
        <f t="shared" si="5"/>
        <v>5010700212081208100001VT300001</v>
      </c>
    </row>
    <row r="354" spans="1:18" x14ac:dyDescent="0.2">
      <c r="A354" s="80" t="s">
        <v>453</v>
      </c>
      <c r="B354" s="80" t="s">
        <v>4086</v>
      </c>
      <c r="C354" s="6">
        <v>501</v>
      </c>
      <c r="D354" s="6">
        <v>50107</v>
      </c>
      <c r="E354" s="80" t="s">
        <v>456</v>
      </c>
      <c r="F354" s="80" t="s">
        <v>454</v>
      </c>
      <c r="G354" s="80" t="s">
        <v>490</v>
      </c>
      <c r="H354" s="80" t="s">
        <v>1577</v>
      </c>
      <c r="I354" s="80" t="s">
        <v>3191</v>
      </c>
      <c r="J354" s="80" t="s">
        <v>4053</v>
      </c>
      <c r="K354" s="80" t="s">
        <v>454</v>
      </c>
      <c r="L354" s="8">
        <v>16550000</v>
      </c>
      <c r="M354" s="6">
        <v>2022</v>
      </c>
      <c r="N354" s="103"/>
      <c r="O354" s="103"/>
      <c r="P354" s="6"/>
      <c r="Q354" s="6"/>
      <c r="R354" t="str">
        <f t="shared" si="5"/>
        <v>5010700213551355101001VT300001</v>
      </c>
    </row>
    <row r="355" spans="1:18" x14ac:dyDescent="0.2">
      <c r="A355" s="80" t="s">
        <v>453</v>
      </c>
      <c r="B355" s="80" t="s">
        <v>4086</v>
      </c>
      <c r="C355" s="6">
        <v>501</v>
      </c>
      <c r="D355" s="6">
        <v>50107</v>
      </c>
      <c r="E355" s="80" t="s">
        <v>458</v>
      </c>
      <c r="F355" s="80" t="s">
        <v>456</v>
      </c>
      <c r="G355" s="80" t="s">
        <v>486</v>
      </c>
      <c r="H355" s="80" t="s">
        <v>997</v>
      </c>
      <c r="I355" s="80" t="s">
        <v>2726</v>
      </c>
      <c r="J355" s="80" t="s">
        <v>4053</v>
      </c>
      <c r="K355" s="80" t="s">
        <v>454</v>
      </c>
      <c r="L355" s="8">
        <v>30010000</v>
      </c>
      <c r="M355" s="6">
        <v>2022</v>
      </c>
      <c r="N355" s="103"/>
      <c r="O355" s="103"/>
      <c r="P355" s="6"/>
      <c r="Q355" s="6"/>
      <c r="R355" t="str">
        <f t="shared" si="5"/>
        <v>5010700310491049100001VT100002</v>
      </c>
    </row>
    <row r="356" spans="1:18" x14ac:dyDescent="0.2">
      <c r="A356" s="80" t="s">
        <v>453</v>
      </c>
      <c r="B356" s="80" t="s">
        <v>4086</v>
      </c>
      <c r="C356" s="6">
        <v>501</v>
      </c>
      <c r="D356" s="6">
        <v>50107</v>
      </c>
      <c r="E356" s="80" t="s">
        <v>458</v>
      </c>
      <c r="F356" s="80" t="s">
        <v>458</v>
      </c>
      <c r="G356" s="80" t="s">
        <v>486</v>
      </c>
      <c r="H356" s="80" t="s">
        <v>997</v>
      </c>
      <c r="I356" s="80" t="s">
        <v>2726</v>
      </c>
      <c r="J356" s="80" t="s">
        <v>4053</v>
      </c>
      <c r="K356" s="80" t="s">
        <v>454</v>
      </c>
      <c r="L356" s="8">
        <v>42010000</v>
      </c>
      <c r="M356" s="6">
        <v>2022</v>
      </c>
      <c r="N356" s="103"/>
      <c r="O356" s="103"/>
      <c r="P356" s="6"/>
      <c r="Q356" s="6"/>
      <c r="R356" t="str">
        <f t="shared" si="5"/>
        <v>5010700310491049100001VT100003</v>
      </c>
    </row>
    <row r="357" spans="1:18" x14ac:dyDescent="0.2">
      <c r="A357" s="80" t="s">
        <v>453</v>
      </c>
      <c r="B357" s="80" t="s">
        <v>4086</v>
      </c>
      <c r="C357" s="6">
        <v>501</v>
      </c>
      <c r="D357" s="6">
        <v>50107</v>
      </c>
      <c r="E357" s="80" t="s">
        <v>458</v>
      </c>
      <c r="F357" s="80" t="s">
        <v>458</v>
      </c>
      <c r="G357" s="80" t="s">
        <v>486</v>
      </c>
      <c r="H357" s="80" t="s">
        <v>1393</v>
      </c>
      <c r="I357" s="80" t="s">
        <v>3015</v>
      </c>
      <c r="J357" s="80" t="s">
        <v>4053</v>
      </c>
      <c r="K357" s="80" t="s">
        <v>454</v>
      </c>
      <c r="L357" s="8">
        <v>5610000</v>
      </c>
      <c r="M357" s="6">
        <v>2022</v>
      </c>
      <c r="N357" s="103"/>
      <c r="O357" s="103"/>
      <c r="P357" s="6"/>
      <c r="Q357" s="6"/>
      <c r="R357" t="str">
        <f t="shared" si="5"/>
        <v>5010700312541254102001VT100003</v>
      </c>
    </row>
    <row r="358" spans="1:18" x14ac:dyDescent="0.2">
      <c r="A358" s="80" t="s">
        <v>453</v>
      </c>
      <c r="B358" s="80" t="s">
        <v>4086</v>
      </c>
      <c r="C358" s="6">
        <v>501</v>
      </c>
      <c r="D358" s="6">
        <v>50107</v>
      </c>
      <c r="E358" s="80" t="s">
        <v>458</v>
      </c>
      <c r="F358" s="80" t="s">
        <v>458</v>
      </c>
      <c r="G358" s="80" t="s">
        <v>486</v>
      </c>
      <c r="H358" s="80" t="s">
        <v>1885</v>
      </c>
      <c r="I358" s="80" t="s">
        <v>3434</v>
      </c>
      <c r="J358" s="80" t="s">
        <v>4053</v>
      </c>
      <c r="K358" s="80" t="s">
        <v>454</v>
      </c>
      <c r="L358" s="8">
        <v>11660000</v>
      </c>
      <c r="M358" s="6">
        <v>2022</v>
      </c>
      <c r="N358" s="103"/>
      <c r="O358" s="103"/>
      <c r="P358" s="6"/>
      <c r="Q358" s="6"/>
      <c r="R358" t="str">
        <f t="shared" si="5"/>
        <v>5010700315081508100001VT100003</v>
      </c>
    </row>
    <row r="359" spans="1:18" x14ac:dyDescent="0.2">
      <c r="A359" s="80" t="s">
        <v>453</v>
      </c>
      <c r="B359" s="80" t="s">
        <v>4087</v>
      </c>
      <c r="C359" s="6">
        <v>501</v>
      </c>
      <c r="D359" s="6">
        <v>50107</v>
      </c>
      <c r="E359" s="80" t="s">
        <v>456</v>
      </c>
      <c r="F359" s="80" t="s">
        <v>454</v>
      </c>
      <c r="G359" s="80" t="s">
        <v>486</v>
      </c>
      <c r="H359" s="80" t="s">
        <v>1001</v>
      </c>
      <c r="I359" s="80" t="s">
        <v>2729</v>
      </c>
      <c r="J359" s="80" t="s">
        <v>4053</v>
      </c>
      <c r="K359" s="80" t="s">
        <v>454</v>
      </c>
      <c r="L359" s="8">
        <v>60020000</v>
      </c>
      <c r="M359" s="6">
        <v>2022</v>
      </c>
      <c r="N359" s="103"/>
      <c r="O359" s="103"/>
      <c r="P359" s="6"/>
      <c r="Q359" s="6"/>
      <c r="R359" t="str">
        <f t="shared" si="5"/>
        <v>5010700210501050100001VT100001</v>
      </c>
    </row>
    <row r="360" spans="1:18" x14ac:dyDescent="0.2">
      <c r="A360" s="80" t="s">
        <v>453</v>
      </c>
      <c r="B360" s="80" t="s">
        <v>4087</v>
      </c>
      <c r="C360" s="6">
        <v>501</v>
      </c>
      <c r="D360" s="6">
        <v>50107</v>
      </c>
      <c r="E360" s="80" t="s">
        <v>456</v>
      </c>
      <c r="F360" s="80" t="s">
        <v>454</v>
      </c>
      <c r="G360" s="80" t="s">
        <v>486</v>
      </c>
      <c r="H360" s="80" t="s">
        <v>1395</v>
      </c>
      <c r="I360" s="80" t="s">
        <v>3017</v>
      </c>
      <c r="J360" s="80" t="s">
        <v>4053</v>
      </c>
      <c r="K360" s="80" t="s">
        <v>454</v>
      </c>
      <c r="L360" s="8">
        <v>65170000</v>
      </c>
      <c r="M360" s="6">
        <v>2022</v>
      </c>
      <c r="N360" s="103"/>
      <c r="O360" s="103"/>
      <c r="P360" s="6"/>
      <c r="Q360" s="6"/>
      <c r="R360" t="str">
        <f t="shared" si="5"/>
        <v>5010700212551255100001VT100001</v>
      </c>
    </row>
    <row r="361" spans="1:18" x14ac:dyDescent="0.2">
      <c r="A361" s="80" t="s">
        <v>453</v>
      </c>
      <c r="B361" s="80" t="s">
        <v>4087</v>
      </c>
      <c r="C361" s="6">
        <v>501</v>
      </c>
      <c r="D361" s="6">
        <v>50107</v>
      </c>
      <c r="E361" s="80" t="s">
        <v>456</v>
      </c>
      <c r="F361" s="80" t="s">
        <v>454</v>
      </c>
      <c r="G361" s="80" t="s">
        <v>486</v>
      </c>
      <c r="H361" s="80" t="s">
        <v>2366</v>
      </c>
      <c r="I361" s="80" t="s">
        <v>4027</v>
      </c>
      <c r="J361" s="80" t="s">
        <v>4054</v>
      </c>
      <c r="K361" s="80" t="s">
        <v>454</v>
      </c>
      <c r="L361" s="8">
        <v>4752000</v>
      </c>
      <c r="M361" s="6">
        <v>2017</v>
      </c>
      <c r="N361" s="103"/>
      <c r="O361" s="103"/>
      <c r="P361" s="6"/>
      <c r="Q361" s="6"/>
      <c r="R361" t="str">
        <f t="shared" si="5"/>
        <v>50107002475475104001VT100001</v>
      </c>
    </row>
    <row r="362" spans="1:18" x14ac:dyDescent="0.2">
      <c r="A362" s="80" t="s">
        <v>453</v>
      </c>
      <c r="B362" s="80" t="s">
        <v>4087</v>
      </c>
      <c r="C362" s="6">
        <v>501</v>
      </c>
      <c r="D362" s="6">
        <v>50107</v>
      </c>
      <c r="E362" s="80" t="s">
        <v>456</v>
      </c>
      <c r="F362" s="80" t="s">
        <v>454</v>
      </c>
      <c r="G362" s="80" t="s">
        <v>488</v>
      </c>
      <c r="H362" s="80" t="s">
        <v>1307</v>
      </c>
      <c r="I362" s="80" t="s">
        <v>2947</v>
      </c>
      <c r="J362" s="80" t="s">
        <v>4053</v>
      </c>
      <c r="K362" s="80" t="s">
        <v>454</v>
      </c>
      <c r="L362" s="8">
        <v>3340000</v>
      </c>
      <c r="M362" s="6">
        <v>2022</v>
      </c>
      <c r="N362" s="103"/>
      <c r="O362" s="103"/>
      <c r="P362" s="6"/>
      <c r="Q362" s="6"/>
      <c r="R362" t="str">
        <f t="shared" si="5"/>
        <v>5010700212091209100001VT200001</v>
      </c>
    </row>
    <row r="363" spans="1:18" x14ac:dyDescent="0.2">
      <c r="A363" s="80" t="s">
        <v>453</v>
      </c>
      <c r="B363" s="80" t="s">
        <v>4087</v>
      </c>
      <c r="C363" s="6">
        <v>501</v>
      </c>
      <c r="D363" s="6">
        <v>50107</v>
      </c>
      <c r="E363" s="80" t="s">
        <v>456</v>
      </c>
      <c r="F363" s="80" t="s">
        <v>454</v>
      </c>
      <c r="G363" s="80" t="s">
        <v>488</v>
      </c>
      <c r="H363" s="80" t="s">
        <v>1395</v>
      </c>
      <c r="I363" s="80" t="s">
        <v>3017</v>
      </c>
      <c r="J363" s="80" t="s">
        <v>4053</v>
      </c>
      <c r="K363" s="80" t="s">
        <v>454</v>
      </c>
      <c r="L363" s="8">
        <v>26840000</v>
      </c>
      <c r="M363" s="6">
        <v>2022</v>
      </c>
      <c r="N363" s="103"/>
      <c r="O363" s="103"/>
      <c r="P363" s="6"/>
      <c r="Q363" s="6"/>
      <c r="R363" t="str">
        <f t="shared" si="5"/>
        <v>5010700212551255100001VT200001</v>
      </c>
    </row>
    <row r="364" spans="1:18" x14ac:dyDescent="0.2">
      <c r="A364" s="80" t="s">
        <v>453</v>
      </c>
      <c r="B364" s="80" t="s">
        <v>4087</v>
      </c>
      <c r="C364" s="6">
        <v>501</v>
      </c>
      <c r="D364" s="6">
        <v>50107</v>
      </c>
      <c r="E364" s="80" t="s">
        <v>456</v>
      </c>
      <c r="F364" s="80" t="s">
        <v>454</v>
      </c>
      <c r="G364" s="80" t="s">
        <v>490</v>
      </c>
      <c r="H364" s="80" t="s">
        <v>1307</v>
      </c>
      <c r="I364" s="80" t="s">
        <v>2947</v>
      </c>
      <c r="J364" s="80" t="s">
        <v>4053</v>
      </c>
      <c r="K364" s="80" t="s">
        <v>454</v>
      </c>
      <c r="L364" s="8">
        <v>2870000</v>
      </c>
      <c r="M364" s="6">
        <v>2022</v>
      </c>
      <c r="N364" s="103"/>
      <c r="O364" s="103"/>
      <c r="P364" s="6"/>
      <c r="Q364" s="6"/>
      <c r="R364" t="str">
        <f t="shared" si="5"/>
        <v>5010700212091209100001VT300001</v>
      </c>
    </row>
    <row r="365" spans="1:18" x14ac:dyDescent="0.2">
      <c r="A365" s="80" t="s">
        <v>453</v>
      </c>
      <c r="B365" s="80" t="s">
        <v>4087</v>
      </c>
      <c r="C365" s="6">
        <v>501</v>
      </c>
      <c r="D365" s="6">
        <v>50107</v>
      </c>
      <c r="E365" s="80" t="s">
        <v>456</v>
      </c>
      <c r="F365" s="80" t="s">
        <v>454</v>
      </c>
      <c r="G365" s="80" t="s">
        <v>490</v>
      </c>
      <c r="H365" s="80" t="s">
        <v>1577</v>
      </c>
      <c r="I365" s="80" t="s">
        <v>3193</v>
      </c>
      <c r="J365" s="80" t="s">
        <v>4053</v>
      </c>
      <c r="K365" s="80" t="s">
        <v>454</v>
      </c>
      <c r="L365" s="8">
        <v>16550000</v>
      </c>
      <c r="M365" s="6">
        <v>2022</v>
      </c>
      <c r="N365" s="103"/>
      <c r="O365" s="103"/>
      <c r="P365" s="6"/>
      <c r="Q365" s="6"/>
      <c r="R365" t="str">
        <f t="shared" si="5"/>
        <v>5010700213551355102001VT300001</v>
      </c>
    </row>
    <row r="366" spans="1:18" x14ac:dyDescent="0.2">
      <c r="A366" s="80" t="s">
        <v>453</v>
      </c>
      <c r="B366" s="80" t="s">
        <v>4087</v>
      </c>
      <c r="C366" s="6">
        <v>501</v>
      </c>
      <c r="D366" s="6">
        <v>50107</v>
      </c>
      <c r="E366" s="80" t="s">
        <v>458</v>
      </c>
      <c r="F366" s="80" t="s">
        <v>456</v>
      </c>
      <c r="G366" s="80" t="s">
        <v>486</v>
      </c>
      <c r="H366" s="80" t="s">
        <v>1001</v>
      </c>
      <c r="I366" s="80" t="s">
        <v>2729</v>
      </c>
      <c r="J366" s="80" t="s">
        <v>4053</v>
      </c>
      <c r="K366" s="80" t="s">
        <v>454</v>
      </c>
      <c r="L366" s="8">
        <v>30010000</v>
      </c>
      <c r="M366" s="6">
        <v>2022</v>
      </c>
      <c r="N366" s="103"/>
      <c r="O366" s="103"/>
      <c r="P366" s="6"/>
      <c r="Q366" s="6"/>
      <c r="R366" t="str">
        <f t="shared" si="5"/>
        <v>5010700310501050100001VT100002</v>
      </c>
    </row>
    <row r="367" spans="1:18" x14ac:dyDescent="0.2">
      <c r="A367" s="80" t="s">
        <v>453</v>
      </c>
      <c r="B367" s="80" t="s">
        <v>4087</v>
      </c>
      <c r="C367" s="6">
        <v>501</v>
      </c>
      <c r="D367" s="6">
        <v>50107</v>
      </c>
      <c r="E367" s="80" t="s">
        <v>458</v>
      </c>
      <c r="F367" s="80" t="s">
        <v>458</v>
      </c>
      <c r="G367" s="80" t="s">
        <v>486</v>
      </c>
      <c r="H367" s="80" t="s">
        <v>1001</v>
      </c>
      <c r="I367" s="80" t="s">
        <v>2729</v>
      </c>
      <c r="J367" s="80" t="s">
        <v>4053</v>
      </c>
      <c r="K367" s="80" t="s">
        <v>454</v>
      </c>
      <c r="L367" s="8">
        <v>42010000</v>
      </c>
      <c r="M367" s="6">
        <v>2022</v>
      </c>
      <c r="N367" s="103"/>
      <c r="O367" s="103"/>
      <c r="P367" s="6"/>
      <c r="Q367" s="6"/>
      <c r="R367" t="str">
        <f t="shared" si="5"/>
        <v>5010700310501050100001VT100003</v>
      </c>
    </row>
    <row r="368" spans="1:18" x14ac:dyDescent="0.2">
      <c r="A368" s="80" t="s">
        <v>453</v>
      </c>
      <c r="B368" s="80" t="s">
        <v>4087</v>
      </c>
      <c r="C368" s="6">
        <v>501</v>
      </c>
      <c r="D368" s="6">
        <v>50107</v>
      </c>
      <c r="E368" s="80" t="s">
        <v>458</v>
      </c>
      <c r="F368" s="80" t="s">
        <v>458</v>
      </c>
      <c r="G368" s="80" t="s">
        <v>486</v>
      </c>
      <c r="H368" s="80" t="s">
        <v>1395</v>
      </c>
      <c r="I368" s="80" t="s">
        <v>3017</v>
      </c>
      <c r="J368" s="80" t="s">
        <v>4053</v>
      </c>
      <c r="K368" s="80" t="s">
        <v>454</v>
      </c>
      <c r="L368" s="8">
        <v>45620000</v>
      </c>
      <c r="M368" s="6">
        <v>2022</v>
      </c>
      <c r="N368" s="103"/>
      <c r="O368" s="103"/>
      <c r="P368" s="6"/>
      <c r="Q368" s="6"/>
      <c r="R368" t="str">
        <f t="shared" si="5"/>
        <v>5010700312551255100001VT100003</v>
      </c>
    </row>
    <row r="369" spans="1:18" x14ac:dyDescent="0.2">
      <c r="A369" s="80" t="s">
        <v>453</v>
      </c>
      <c r="B369" s="80" t="s">
        <v>4087</v>
      </c>
      <c r="C369" s="6">
        <v>501</v>
      </c>
      <c r="D369" s="6">
        <v>50107</v>
      </c>
      <c r="E369" s="80" t="s">
        <v>458</v>
      </c>
      <c r="F369" s="80" t="s">
        <v>458</v>
      </c>
      <c r="G369" s="80" t="s">
        <v>486</v>
      </c>
      <c r="H369" s="80" t="s">
        <v>1885</v>
      </c>
      <c r="I369" s="80" t="s">
        <v>3435</v>
      </c>
      <c r="J369" s="80" t="s">
        <v>4053</v>
      </c>
      <c r="K369" s="80" t="s">
        <v>454</v>
      </c>
      <c r="L369" s="8">
        <v>14280000</v>
      </c>
      <c r="M369" s="6">
        <v>2022</v>
      </c>
      <c r="N369" s="103"/>
      <c r="O369" s="103"/>
      <c r="P369" s="6"/>
      <c r="Q369" s="6"/>
      <c r="R369" t="str">
        <f t="shared" si="5"/>
        <v>5010700315081508101001VT100003</v>
      </c>
    </row>
    <row r="370" spans="1:18" x14ac:dyDescent="0.2">
      <c r="A370" s="80" t="s">
        <v>453</v>
      </c>
      <c r="B370" s="80" t="s">
        <v>4088</v>
      </c>
      <c r="C370" s="6">
        <v>501</v>
      </c>
      <c r="D370" s="6">
        <v>50107</v>
      </c>
      <c r="E370" s="80" t="s">
        <v>456</v>
      </c>
      <c r="F370" s="80" t="s">
        <v>454</v>
      </c>
      <c r="G370" s="80" t="s">
        <v>486</v>
      </c>
      <c r="H370" s="80" t="s">
        <v>1003</v>
      </c>
      <c r="I370" s="80" t="s">
        <v>2730</v>
      </c>
      <c r="J370" s="80" t="s">
        <v>4053</v>
      </c>
      <c r="K370" s="80" t="s">
        <v>454</v>
      </c>
      <c r="L370" s="8">
        <v>60020000</v>
      </c>
      <c r="M370" s="6">
        <v>2022</v>
      </c>
      <c r="N370" s="103"/>
      <c r="O370" s="103"/>
      <c r="P370" s="6"/>
      <c r="Q370" s="6"/>
      <c r="R370" t="str">
        <f t="shared" si="5"/>
        <v>5010700210511051100001VT100001</v>
      </c>
    </row>
    <row r="371" spans="1:18" x14ac:dyDescent="0.2">
      <c r="A371" s="80" t="s">
        <v>453</v>
      </c>
      <c r="B371" s="80" t="s">
        <v>4088</v>
      </c>
      <c r="C371" s="6">
        <v>501</v>
      </c>
      <c r="D371" s="6">
        <v>50107</v>
      </c>
      <c r="E371" s="80" t="s">
        <v>456</v>
      </c>
      <c r="F371" s="80" t="s">
        <v>454</v>
      </c>
      <c r="G371" s="80" t="s">
        <v>486</v>
      </c>
      <c r="H371" s="80" t="s">
        <v>1395</v>
      </c>
      <c r="I371" s="80" t="s">
        <v>3019</v>
      </c>
      <c r="J371" s="80" t="s">
        <v>4053</v>
      </c>
      <c r="K371" s="80" t="s">
        <v>454</v>
      </c>
      <c r="L371" s="8">
        <v>76500000</v>
      </c>
      <c r="M371" s="6">
        <v>2022</v>
      </c>
      <c r="N371" s="103"/>
      <c r="O371" s="103"/>
      <c r="P371" s="6"/>
      <c r="Q371" s="6"/>
      <c r="R371" t="str">
        <f t="shared" si="5"/>
        <v>5010700212551255101001VT100001</v>
      </c>
    </row>
    <row r="372" spans="1:18" x14ac:dyDescent="0.2">
      <c r="A372" s="80" t="s">
        <v>453</v>
      </c>
      <c r="B372" s="80" t="s">
        <v>4088</v>
      </c>
      <c r="C372" s="6">
        <v>501</v>
      </c>
      <c r="D372" s="6">
        <v>50107</v>
      </c>
      <c r="E372" s="80" t="s">
        <v>456</v>
      </c>
      <c r="F372" s="80" t="s">
        <v>454</v>
      </c>
      <c r="G372" s="80" t="s">
        <v>486</v>
      </c>
      <c r="H372" s="80" t="s">
        <v>2368</v>
      </c>
      <c r="I372" s="80" t="s">
        <v>4032</v>
      </c>
      <c r="J372" s="80" t="s">
        <v>4054</v>
      </c>
      <c r="K372" s="80" t="s">
        <v>454</v>
      </c>
      <c r="L372" s="8">
        <v>1368000</v>
      </c>
      <c r="M372" s="6">
        <v>2017</v>
      </c>
      <c r="N372" s="103"/>
      <c r="O372" s="103"/>
      <c r="P372" s="6"/>
      <c r="Q372" s="6"/>
      <c r="R372" t="str">
        <f t="shared" si="5"/>
        <v>50107002476476102001VT100001</v>
      </c>
    </row>
    <row r="373" spans="1:18" x14ac:dyDescent="0.2">
      <c r="A373" s="80" t="s">
        <v>453</v>
      </c>
      <c r="B373" s="80" t="s">
        <v>4088</v>
      </c>
      <c r="C373" s="6">
        <v>501</v>
      </c>
      <c r="D373" s="6">
        <v>50107</v>
      </c>
      <c r="E373" s="80" t="s">
        <v>456</v>
      </c>
      <c r="F373" s="80" t="s">
        <v>454</v>
      </c>
      <c r="G373" s="80" t="s">
        <v>488</v>
      </c>
      <c r="H373" s="80" t="s">
        <v>1325</v>
      </c>
      <c r="I373" s="80" t="s">
        <v>2958</v>
      </c>
      <c r="J373" s="80" t="s">
        <v>4053</v>
      </c>
      <c r="K373" s="80" t="s">
        <v>454</v>
      </c>
      <c r="L373" s="8">
        <v>15140000</v>
      </c>
      <c r="M373" s="6">
        <v>2022</v>
      </c>
      <c r="N373" s="103"/>
      <c r="O373" s="103"/>
      <c r="P373" s="6"/>
      <c r="Q373" s="6"/>
      <c r="R373" t="str">
        <f t="shared" si="5"/>
        <v>5010700212171217100001VT200001</v>
      </c>
    </row>
    <row r="374" spans="1:18" x14ac:dyDescent="0.2">
      <c r="A374" s="80" t="s">
        <v>453</v>
      </c>
      <c r="B374" s="80" t="s">
        <v>4088</v>
      </c>
      <c r="C374" s="6">
        <v>501</v>
      </c>
      <c r="D374" s="6">
        <v>50107</v>
      </c>
      <c r="E374" s="80" t="s">
        <v>456</v>
      </c>
      <c r="F374" s="80" t="s">
        <v>454</v>
      </c>
      <c r="G374" s="80" t="s">
        <v>488</v>
      </c>
      <c r="H374" s="80" t="s">
        <v>1395</v>
      </c>
      <c r="I374" s="80" t="s">
        <v>3019</v>
      </c>
      <c r="J374" s="80" t="s">
        <v>4053</v>
      </c>
      <c r="K374" s="80" t="s">
        <v>454</v>
      </c>
      <c r="L374" s="8">
        <v>26840000</v>
      </c>
      <c r="M374" s="6">
        <v>2022</v>
      </c>
      <c r="N374" s="103"/>
      <c r="O374" s="103"/>
      <c r="P374" s="6"/>
      <c r="Q374" s="6"/>
      <c r="R374" t="str">
        <f t="shared" si="5"/>
        <v>5010700212551255101001VT200001</v>
      </c>
    </row>
    <row r="375" spans="1:18" x14ac:dyDescent="0.2">
      <c r="A375" s="80" t="s">
        <v>453</v>
      </c>
      <c r="B375" s="80" t="s">
        <v>4088</v>
      </c>
      <c r="C375" s="6">
        <v>501</v>
      </c>
      <c r="D375" s="6">
        <v>50107</v>
      </c>
      <c r="E375" s="80" t="s">
        <v>456</v>
      </c>
      <c r="F375" s="80" t="s">
        <v>454</v>
      </c>
      <c r="G375" s="80" t="s">
        <v>490</v>
      </c>
      <c r="H375" s="80" t="s">
        <v>1325</v>
      </c>
      <c r="I375" s="80" t="s">
        <v>2958</v>
      </c>
      <c r="J375" s="80" t="s">
        <v>4053</v>
      </c>
      <c r="K375" s="80" t="s">
        <v>454</v>
      </c>
      <c r="L375" s="8">
        <v>12980000</v>
      </c>
      <c r="M375" s="6">
        <v>2022</v>
      </c>
      <c r="N375" s="103"/>
      <c r="O375" s="103"/>
      <c r="P375" s="6"/>
      <c r="Q375" s="6"/>
      <c r="R375" t="str">
        <f t="shared" si="5"/>
        <v>5010700212171217100001VT300001</v>
      </c>
    </row>
    <row r="376" spans="1:18" x14ac:dyDescent="0.2">
      <c r="A376" s="80" t="s">
        <v>453</v>
      </c>
      <c r="B376" s="80" t="s">
        <v>4088</v>
      </c>
      <c r="C376" s="6">
        <v>501</v>
      </c>
      <c r="D376" s="6">
        <v>50107</v>
      </c>
      <c r="E376" s="80" t="s">
        <v>456</v>
      </c>
      <c r="F376" s="80" t="s">
        <v>454</v>
      </c>
      <c r="G376" s="80" t="s">
        <v>490</v>
      </c>
      <c r="H376" s="80" t="s">
        <v>1736</v>
      </c>
      <c r="I376" s="80" t="s">
        <v>3297</v>
      </c>
      <c r="J376" s="80" t="s">
        <v>4053</v>
      </c>
      <c r="K376" s="80" t="s">
        <v>454</v>
      </c>
      <c r="L376" s="8">
        <v>3600000</v>
      </c>
      <c r="M376" s="6">
        <v>2022</v>
      </c>
      <c r="N376" s="103"/>
      <c r="O376" s="103"/>
      <c r="P376" s="6"/>
      <c r="Q376" s="6"/>
      <c r="R376" t="str">
        <f t="shared" si="5"/>
        <v>5010700214341434100001VT300001</v>
      </c>
    </row>
    <row r="377" spans="1:18" x14ac:dyDescent="0.2">
      <c r="A377" s="80" t="s">
        <v>453</v>
      </c>
      <c r="B377" s="80" t="s">
        <v>4088</v>
      </c>
      <c r="C377" s="6">
        <v>501</v>
      </c>
      <c r="D377" s="6">
        <v>50107</v>
      </c>
      <c r="E377" s="80" t="s">
        <v>458</v>
      </c>
      <c r="F377" s="80" t="s">
        <v>456</v>
      </c>
      <c r="G377" s="80" t="s">
        <v>486</v>
      </c>
      <c r="H377" s="80" t="s">
        <v>1003</v>
      </c>
      <c r="I377" s="80" t="s">
        <v>2730</v>
      </c>
      <c r="J377" s="80" t="s">
        <v>4053</v>
      </c>
      <c r="K377" s="80" t="s">
        <v>454</v>
      </c>
      <c r="L377" s="8">
        <v>30010000</v>
      </c>
      <c r="M377" s="6">
        <v>2022</v>
      </c>
      <c r="N377" s="103"/>
      <c r="O377" s="103"/>
      <c r="P377" s="6"/>
      <c r="Q377" s="6"/>
      <c r="R377" t="str">
        <f t="shared" si="5"/>
        <v>5010700310511051100001VT100002</v>
      </c>
    </row>
    <row r="378" spans="1:18" x14ac:dyDescent="0.2">
      <c r="A378" s="80" t="s">
        <v>453</v>
      </c>
      <c r="B378" s="80" t="s">
        <v>4088</v>
      </c>
      <c r="C378" s="6">
        <v>501</v>
      </c>
      <c r="D378" s="6">
        <v>50107</v>
      </c>
      <c r="E378" s="80" t="s">
        <v>458</v>
      </c>
      <c r="F378" s="80" t="s">
        <v>458</v>
      </c>
      <c r="G378" s="80" t="s">
        <v>486</v>
      </c>
      <c r="H378" s="80" t="s">
        <v>1003</v>
      </c>
      <c r="I378" s="80" t="s">
        <v>2730</v>
      </c>
      <c r="J378" s="80" t="s">
        <v>4053</v>
      </c>
      <c r="K378" s="80" t="s">
        <v>454</v>
      </c>
      <c r="L378" s="8">
        <v>42010000</v>
      </c>
      <c r="M378" s="6">
        <v>2022</v>
      </c>
      <c r="N378" s="103"/>
      <c r="O378" s="103"/>
      <c r="P378" s="6"/>
      <c r="Q378" s="6"/>
      <c r="R378" t="str">
        <f t="shared" si="5"/>
        <v>5010700310511051100001VT100003</v>
      </c>
    </row>
    <row r="379" spans="1:18" x14ac:dyDescent="0.2">
      <c r="A379" s="80" t="s">
        <v>453</v>
      </c>
      <c r="B379" s="80" t="s">
        <v>4088</v>
      </c>
      <c r="C379" s="6">
        <v>501</v>
      </c>
      <c r="D379" s="6">
        <v>50107</v>
      </c>
      <c r="E379" s="80" t="s">
        <v>458</v>
      </c>
      <c r="F379" s="80" t="s">
        <v>458</v>
      </c>
      <c r="G379" s="80" t="s">
        <v>486</v>
      </c>
      <c r="H379" s="80" t="s">
        <v>1395</v>
      </c>
      <c r="I379" s="80" t="s">
        <v>3019</v>
      </c>
      <c r="J379" s="80" t="s">
        <v>4053</v>
      </c>
      <c r="K379" s="80" t="s">
        <v>454</v>
      </c>
      <c r="L379" s="8">
        <v>53550000</v>
      </c>
      <c r="M379" s="6">
        <v>2022</v>
      </c>
      <c r="N379" s="103"/>
      <c r="O379" s="103"/>
      <c r="P379" s="6"/>
      <c r="Q379" s="6"/>
      <c r="R379" t="str">
        <f t="shared" si="5"/>
        <v>5010700312551255101001VT100003</v>
      </c>
    </row>
    <row r="380" spans="1:18" x14ac:dyDescent="0.2">
      <c r="A380" s="80" t="s">
        <v>453</v>
      </c>
      <c r="B380" s="80" t="s">
        <v>4088</v>
      </c>
      <c r="C380" s="6">
        <v>501</v>
      </c>
      <c r="D380" s="6">
        <v>50107</v>
      </c>
      <c r="E380" s="80" t="s">
        <v>458</v>
      </c>
      <c r="F380" s="80" t="s">
        <v>458</v>
      </c>
      <c r="G380" s="80" t="s">
        <v>486</v>
      </c>
      <c r="H380" s="80" t="s">
        <v>1885</v>
      </c>
      <c r="I380" s="80" t="s">
        <v>3436</v>
      </c>
      <c r="J380" s="80" t="s">
        <v>4053</v>
      </c>
      <c r="K380" s="80" t="s">
        <v>454</v>
      </c>
      <c r="L380" s="8">
        <v>17450000</v>
      </c>
      <c r="M380" s="6">
        <v>2022</v>
      </c>
      <c r="N380" s="103"/>
      <c r="O380" s="103"/>
      <c r="P380" s="6"/>
      <c r="Q380" s="6"/>
      <c r="R380" t="str">
        <f t="shared" si="5"/>
        <v>5010700315081508102001VT100003</v>
      </c>
    </row>
    <row r="381" spans="1:18" x14ac:dyDescent="0.2">
      <c r="A381" s="80" t="s">
        <v>453</v>
      </c>
      <c r="B381" s="80" t="s">
        <v>4089</v>
      </c>
      <c r="C381" s="6">
        <v>501</v>
      </c>
      <c r="D381" s="6">
        <v>50107</v>
      </c>
      <c r="E381" s="80" t="s">
        <v>456</v>
      </c>
      <c r="F381" s="80" t="s">
        <v>454</v>
      </c>
      <c r="G381" s="80" t="s">
        <v>486</v>
      </c>
      <c r="H381" s="80" t="s">
        <v>1005</v>
      </c>
      <c r="I381" s="80" t="s">
        <v>2731</v>
      </c>
      <c r="J381" s="80" t="s">
        <v>4053</v>
      </c>
      <c r="K381" s="80" t="s">
        <v>454</v>
      </c>
      <c r="L381" s="8">
        <v>60020000</v>
      </c>
      <c r="M381" s="6">
        <v>2022</v>
      </c>
      <c r="N381" s="103"/>
      <c r="O381" s="103"/>
      <c r="P381" s="6"/>
      <c r="Q381" s="6"/>
      <c r="R381" t="str">
        <f t="shared" si="5"/>
        <v>5010700210521052100001VT100001</v>
      </c>
    </row>
    <row r="382" spans="1:18" x14ac:dyDescent="0.2">
      <c r="A382" s="80" t="s">
        <v>453</v>
      </c>
      <c r="B382" s="80" t="s">
        <v>4089</v>
      </c>
      <c r="C382" s="6">
        <v>501</v>
      </c>
      <c r="D382" s="6">
        <v>50107</v>
      </c>
      <c r="E382" s="80" t="s">
        <v>456</v>
      </c>
      <c r="F382" s="80" t="s">
        <v>454</v>
      </c>
      <c r="G382" s="80" t="s">
        <v>486</v>
      </c>
      <c r="H382" s="80" t="s">
        <v>1395</v>
      </c>
      <c r="I382" s="80" t="s">
        <v>3021</v>
      </c>
      <c r="J382" s="80" t="s">
        <v>4053</v>
      </c>
      <c r="K382" s="80" t="s">
        <v>454</v>
      </c>
      <c r="L382" s="8">
        <v>59250000</v>
      </c>
      <c r="M382" s="6">
        <v>2022</v>
      </c>
      <c r="N382" s="103"/>
      <c r="O382" s="103"/>
      <c r="P382" s="6"/>
      <c r="Q382" s="6"/>
      <c r="R382" t="str">
        <f t="shared" si="5"/>
        <v>5010700212551255102001VT100001</v>
      </c>
    </row>
    <row r="383" spans="1:18" x14ac:dyDescent="0.2">
      <c r="A383" s="80" t="s">
        <v>453</v>
      </c>
      <c r="B383" s="80" t="s">
        <v>4089</v>
      </c>
      <c r="C383" s="6">
        <v>501</v>
      </c>
      <c r="D383" s="6">
        <v>50107</v>
      </c>
      <c r="E383" s="80" t="s">
        <v>456</v>
      </c>
      <c r="F383" s="80" t="s">
        <v>454</v>
      </c>
      <c r="G383" s="80" t="s">
        <v>486</v>
      </c>
      <c r="H383" s="80" t="s">
        <v>2368</v>
      </c>
      <c r="I383" s="80" t="s">
        <v>4033</v>
      </c>
      <c r="J383" s="80" t="s">
        <v>4054</v>
      </c>
      <c r="K383" s="80" t="s">
        <v>454</v>
      </c>
      <c r="L383" s="8">
        <v>1520000</v>
      </c>
      <c r="M383" s="6">
        <v>2017</v>
      </c>
      <c r="N383" s="103"/>
      <c r="O383" s="103"/>
      <c r="P383" s="6"/>
      <c r="Q383" s="6"/>
      <c r="R383" t="str">
        <f t="shared" si="5"/>
        <v>50107002476476103001VT100001</v>
      </c>
    </row>
    <row r="384" spans="1:18" x14ac:dyDescent="0.2">
      <c r="A384" s="80" t="s">
        <v>453</v>
      </c>
      <c r="B384" s="80" t="s">
        <v>4089</v>
      </c>
      <c r="C384" s="6">
        <v>501</v>
      </c>
      <c r="D384" s="6">
        <v>50107</v>
      </c>
      <c r="E384" s="80" t="s">
        <v>456</v>
      </c>
      <c r="F384" s="80" t="s">
        <v>454</v>
      </c>
      <c r="G384" s="80" t="s">
        <v>488</v>
      </c>
      <c r="H384" s="80" t="s">
        <v>1348</v>
      </c>
      <c r="I384" s="80" t="s">
        <v>2977</v>
      </c>
      <c r="J384" s="80" t="s">
        <v>4053</v>
      </c>
      <c r="K384" s="80" t="s">
        <v>454</v>
      </c>
      <c r="L384" s="8">
        <v>11200000</v>
      </c>
      <c r="M384" s="6">
        <v>2022</v>
      </c>
      <c r="N384" s="103"/>
      <c r="O384" s="103"/>
      <c r="P384" s="6"/>
      <c r="Q384" s="6"/>
      <c r="R384" t="str">
        <f t="shared" si="5"/>
        <v>5010700212311231100001VT200001</v>
      </c>
    </row>
    <row r="385" spans="1:18" x14ac:dyDescent="0.2">
      <c r="A385" s="80" t="s">
        <v>453</v>
      </c>
      <c r="B385" s="80" t="s">
        <v>4089</v>
      </c>
      <c r="C385" s="6">
        <v>501</v>
      </c>
      <c r="D385" s="6">
        <v>50107</v>
      </c>
      <c r="E385" s="80" t="s">
        <v>456</v>
      </c>
      <c r="F385" s="80" t="s">
        <v>454</v>
      </c>
      <c r="G385" s="80" t="s">
        <v>488</v>
      </c>
      <c r="H385" s="80" t="s">
        <v>1395</v>
      </c>
      <c r="I385" s="80" t="s">
        <v>3021</v>
      </c>
      <c r="J385" s="80" t="s">
        <v>4053</v>
      </c>
      <c r="K385" s="80" t="s">
        <v>454</v>
      </c>
      <c r="L385" s="8">
        <v>26840000</v>
      </c>
      <c r="M385" s="6">
        <v>2022</v>
      </c>
      <c r="N385" s="103"/>
      <c r="O385" s="103"/>
      <c r="P385" s="6"/>
      <c r="Q385" s="6"/>
      <c r="R385" t="str">
        <f t="shared" si="5"/>
        <v>5010700212551255102001VT200001</v>
      </c>
    </row>
    <row r="386" spans="1:18" x14ac:dyDescent="0.2">
      <c r="A386" s="80" t="s">
        <v>453</v>
      </c>
      <c r="B386" s="80" t="s">
        <v>4089</v>
      </c>
      <c r="C386" s="6">
        <v>501</v>
      </c>
      <c r="D386" s="6">
        <v>50107</v>
      </c>
      <c r="E386" s="80" t="s">
        <v>456</v>
      </c>
      <c r="F386" s="80" t="s">
        <v>454</v>
      </c>
      <c r="G386" s="80" t="s">
        <v>490</v>
      </c>
      <c r="H386" s="80" t="s">
        <v>1348</v>
      </c>
      <c r="I386" s="80" t="s">
        <v>2977</v>
      </c>
      <c r="J386" s="80" t="s">
        <v>4053</v>
      </c>
      <c r="K386" s="80" t="s">
        <v>454</v>
      </c>
      <c r="L386" s="8">
        <v>9620000</v>
      </c>
      <c r="M386" s="6">
        <v>2022</v>
      </c>
      <c r="N386" s="103"/>
      <c r="O386" s="103"/>
      <c r="P386" s="6"/>
      <c r="Q386" s="6"/>
      <c r="R386" t="str">
        <f t="shared" ref="R386:R449" si="6">CONCATENATE(D386,E386,H386,I386,K386,G386,F386)</f>
        <v>5010700212311231100001VT300001</v>
      </c>
    </row>
    <row r="387" spans="1:18" x14ac:dyDescent="0.2">
      <c r="A387" s="80" t="s">
        <v>453</v>
      </c>
      <c r="B387" s="80" t="s">
        <v>4089</v>
      </c>
      <c r="C387" s="6">
        <v>501</v>
      </c>
      <c r="D387" s="6">
        <v>50107</v>
      </c>
      <c r="E387" s="80" t="s">
        <v>456</v>
      </c>
      <c r="F387" s="80" t="s">
        <v>454</v>
      </c>
      <c r="G387" s="80" t="s">
        <v>490</v>
      </c>
      <c r="H387" s="80" t="s">
        <v>1736</v>
      </c>
      <c r="I387" s="80" t="s">
        <v>3299</v>
      </c>
      <c r="J387" s="80" t="s">
        <v>4053</v>
      </c>
      <c r="K387" s="80" t="s">
        <v>454</v>
      </c>
      <c r="L387" s="8">
        <v>3600000</v>
      </c>
      <c r="M387" s="6">
        <v>2022</v>
      </c>
      <c r="N387" s="103"/>
      <c r="O387" s="103"/>
      <c r="P387" s="6"/>
      <c r="Q387" s="6"/>
      <c r="R387" t="str">
        <f t="shared" si="6"/>
        <v>5010700214341434101001VT300001</v>
      </c>
    </row>
    <row r="388" spans="1:18" x14ac:dyDescent="0.2">
      <c r="A388" s="80" t="s">
        <v>453</v>
      </c>
      <c r="B388" s="80" t="s">
        <v>4089</v>
      </c>
      <c r="C388" s="6">
        <v>501</v>
      </c>
      <c r="D388" s="6">
        <v>50107</v>
      </c>
      <c r="E388" s="80" t="s">
        <v>458</v>
      </c>
      <c r="F388" s="80" t="s">
        <v>456</v>
      </c>
      <c r="G388" s="80" t="s">
        <v>486</v>
      </c>
      <c r="H388" s="80" t="s">
        <v>1005</v>
      </c>
      <c r="I388" s="80" t="s">
        <v>2731</v>
      </c>
      <c r="J388" s="80" t="s">
        <v>4053</v>
      </c>
      <c r="K388" s="80" t="s">
        <v>454</v>
      </c>
      <c r="L388" s="8">
        <v>30010000</v>
      </c>
      <c r="M388" s="6">
        <v>2022</v>
      </c>
      <c r="N388" s="103"/>
      <c r="O388" s="103"/>
      <c r="P388" s="6"/>
      <c r="Q388" s="6"/>
      <c r="R388" t="str">
        <f t="shared" si="6"/>
        <v>5010700310521052100001VT100002</v>
      </c>
    </row>
    <row r="389" spans="1:18" x14ac:dyDescent="0.2">
      <c r="A389" s="80" t="s">
        <v>453</v>
      </c>
      <c r="B389" s="80" t="s">
        <v>4089</v>
      </c>
      <c r="C389" s="6">
        <v>501</v>
      </c>
      <c r="D389" s="6">
        <v>50107</v>
      </c>
      <c r="E389" s="80" t="s">
        <v>458</v>
      </c>
      <c r="F389" s="80" t="s">
        <v>458</v>
      </c>
      <c r="G389" s="80" t="s">
        <v>486</v>
      </c>
      <c r="H389" s="80" t="s">
        <v>1005</v>
      </c>
      <c r="I389" s="80" t="s">
        <v>2731</v>
      </c>
      <c r="J389" s="80" t="s">
        <v>4053</v>
      </c>
      <c r="K389" s="80" t="s">
        <v>454</v>
      </c>
      <c r="L389" s="8">
        <v>42010000</v>
      </c>
      <c r="M389" s="6">
        <v>2022</v>
      </c>
      <c r="N389" s="103"/>
      <c r="O389" s="103"/>
      <c r="P389" s="6"/>
      <c r="Q389" s="6"/>
      <c r="R389" t="str">
        <f t="shared" si="6"/>
        <v>5010700310521052100001VT100003</v>
      </c>
    </row>
    <row r="390" spans="1:18" x14ac:dyDescent="0.2">
      <c r="A390" s="80" t="s">
        <v>453</v>
      </c>
      <c r="B390" s="80" t="s">
        <v>4089</v>
      </c>
      <c r="C390" s="6">
        <v>501</v>
      </c>
      <c r="D390" s="6">
        <v>50107</v>
      </c>
      <c r="E390" s="80" t="s">
        <v>458</v>
      </c>
      <c r="F390" s="80" t="s">
        <v>458</v>
      </c>
      <c r="G390" s="80" t="s">
        <v>486</v>
      </c>
      <c r="H390" s="80" t="s">
        <v>1395</v>
      </c>
      <c r="I390" s="80" t="s">
        <v>3021</v>
      </c>
      <c r="J390" s="80" t="s">
        <v>4053</v>
      </c>
      <c r="K390" s="80" t="s">
        <v>454</v>
      </c>
      <c r="L390" s="8">
        <v>41480000</v>
      </c>
      <c r="M390" s="6">
        <v>2022</v>
      </c>
      <c r="N390" s="103"/>
      <c r="O390" s="103"/>
      <c r="P390" s="6"/>
      <c r="Q390" s="6"/>
      <c r="R390" t="str">
        <f t="shared" si="6"/>
        <v>5010700312551255102001VT100003</v>
      </c>
    </row>
    <row r="391" spans="1:18" x14ac:dyDescent="0.2">
      <c r="A391" s="80" t="s">
        <v>453</v>
      </c>
      <c r="B391" s="80" t="s">
        <v>4089</v>
      </c>
      <c r="C391" s="6">
        <v>501</v>
      </c>
      <c r="D391" s="6">
        <v>50107</v>
      </c>
      <c r="E391" s="80" t="s">
        <v>458</v>
      </c>
      <c r="F391" s="80" t="s">
        <v>458</v>
      </c>
      <c r="G391" s="80" t="s">
        <v>486</v>
      </c>
      <c r="H391" s="80" t="s">
        <v>1887</v>
      </c>
      <c r="I391" s="80" t="s">
        <v>3437</v>
      </c>
      <c r="J391" s="80" t="s">
        <v>4053</v>
      </c>
      <c r="K391" s="80" t="s">
        <v>454</v>
      </c>
      <c r="L391" s="8">
        <v>9470000</v>
      </c>
      <c r="M391" s="6">
        <v>2022</v>
      </c>
      <c r="N391" s="103"/>
      <c r="O391" s="103"/>
      <c r="P391" s="6"/>
      <c r="Q391" s="6"/>
      <c r="R391" t="str">
        <f t="shared" si="6"/>
        <v>5010700315091509100001VT100003</v>
      </c>
    </row>
    <row r="392" spans="1:18" x14ac:dyDescent="0.2">
      <c r="A392" s="80" t="s">
        <v>453</v>
      </c>
      <c r="B392" s="80" t="s">
        <v>4090</v>
      </c>
      <c r="C392" s="6">
        <v>501</v>
      </c>
      <c r="D392" s="6">
        <v>50107</v>
      </c>
      <c r="E392" s="80" t="s">
        <v>456</v>
      </c>
      <c r="F392" s="80" t="s">
        <v>454</v>
      </c>
      <c r="G392" s="80" t="s">
        <v>486</v>
      </c>
      <c r="H392" s="80" t="s">
        <v>1007</v>
      </c>
      <c r="I392" s="80" t="s">
        <v>2732</v>
      </c>
      <c r="J392" s="80" t="s">
        <v>4053</v>
      </c>
      <c r="K392" s="80" t="s">
        <v>454</v>
      </c>
      <c r="L392" s="8">
        <v>60020000</v>
      </c>
      <c r="M392" s="6">
        <v>2022</v>
      </c>
      <c r="N392" s="103"/>
      <c r="O392" s="103"/>
      <c r="P392" s="6"/>
      <c r="Q392" s="6"/>
      <c r="R392" t="str">
        <f t="shared" si="6"/>
        <v>5010700210531053100001VT100001</v>
      </c>
    </row>
    <row r="393" spans="1:18" x14ac:dyDescent="0.2">
      <c r="A393" s="80" t="s">
        <v>453</v>
      </c>
      <c r="B393" s="80" t="s">
        <v>4090</v>
      </c>
      <c r="C393" s="6">
        <v>501</v>
      </c>
      <c r="D393" s="6">
        <v>50107</v>
      </c>
      <c r="E393" s="80" t="s">
        <v>456</v>
      </c>
      <c r="F393" s="80" t="s">
        <v>454</v>
      </c>
      <c r="G393" s="80" t="s">
        <v>486</v>
      </c>
      <c r="H393" s="80" t="s">
        <v>1397</v>
      </c>
      <c r="I393" s="80" t="s">
        <v>3024</v>
      </c>
      <c r="J393" s="80" t="s">
        <v>4053</v>
      </c>
      <c r="K393" s="80" t="s">
        <v>454</v>
      </c>
      <c r="L393" s="8">
        <v>40800000</v>
      </c>
      <c r="M393" s="6">
        <v>2022</v>
      </c>
      <c r="N393" s="103"/>
      <c r="O393" s="103"/>
      <c r="P393" s="6"/>
      <c r="Q393" s="6"/>
      <c r="R393" t="str">
        <f t="shared" si="6"/>
        <v>5010700212561256100001VT100001</v>
      </c>
    </row>
    <row r="394" spans="1:18" x14ac:dyDescent="0.2">
      <c r="A394" s="80" t="s">
        <v>453</v>
      </c>
      <c r="B394" s="80" t="s">
        <v>4090</v>
      </c>
      <c r="C394" s="6">
        <v>501</v>
      </c>
      <c r="D394" s="6">
        <v>50107</v>
      </c>
      <c r="E394" s="80" t="s">
        <v>456</v>
      </c>
      <c r="F394" s="80" t="s">
        <v>454</v>
      </c>
      <c r="G394" s="80" t="s">
        <v>486</v>
      </c>
      <c r="H394" s="80" t="s">
        <v>2368</v>
      </c>
      <c r="I394" s="80" t="s">
        <v>4034</v>
      </c>
      <c r="J394" s="80" t="s">
        <v>4054</v>
      </c>
      <c r="K394" s="80" t="s">
        <v>454</v>
      </c>
      <c r="L394" s="8">
        <v>1976000</v>
      </c>
      <c r="M394" s="6">
        <v>2017</v>
      </c>
      <c r="N394" s="103"/>
      <c r="O394" s="103"/>
      <c r="P394" s="6"/>
      <c r="Q394" s="6"/>
      <c r="R394" t="str">
        <f t="shared" si="6"/>
        <v>50107002476476104001VT100001</v>
      </c>
    </row>
    <row r="395" spans="1:18" x14ac:dyDescent="0.2">
      <c r="A395" s="80" t="s">
        <v>453</v>
      </c>
      <c r="B395" s="80" t="s">
        <v>4090</v>
      </c>
      <c r="C395" s="6">
        <v>501</v>
      </c>
      <c r="D395" s="6">
        <v>50107</v>
      </c>
      <c r="E395" s="80" t="s">
        <v>456</v>
      </c>
      <c r="F395" s="80" t="s">
        <v>454</v>
      </c>
      <c r="G395" s="80" t="s">
        <v>488</v>
      </c>
      <c r="H395" s="80" t="s">
        <v>1354</v>
      </c>
      <c r="I395" s="80" t="s">
        <v>2980</v>
      </c>
      <c r="J395" s="80" t="s">
        <v>4053</v>
      </c>
      <c r="K395" s="80" t="s">
        <v>454</v>
      </c>
      <c r="L395" s="8">
        <v>26840000</v>
      </c>
      <c r="M395" s="6">
        <v>2022</v>
      </c>
      <c r="N395" s="103"/>
      <c r="O395" s="103"/>
      <c r="P395" s="6"/>
      <c r="Q395" s="6"/>
      <c r="R395" t="str">
        <f t="shared" si="6"/>
        <v>5010700212341234100001VT200001</v>
      </c>
    </row>
    <row r="396" spans="1:18" x14ac:dyDescent="0.2">
      <c r="A396" s="80" t="s">
        <v>453</v>
      </c>
      <c r="B396" s="80" t="s">
        <v>4090</v>
      </c>
      <c r="C396" s="6">
        <v>501</v>
      </c>
      <c r="D396" s="6">
        <v>50107</v>
      </c>
      <c r="E396" s="80" t="s">
        <v>456</v>
      </c>
      <c r="F396" s="80" t="s">
        <v>454</v>
      </c>
      <c r="G396" s="80" t="s">
        <v>490</v>
      </c>
      <c r="H396" s="80" t="s">
        <v>1354</v>
      </c>
      <c r="I396" s="80" t="s">
        <v>2980</v>
      </c>
      <c r="J396" s="80" t="s">
        <v>4053</v>
      </c>
      <c r="K396" s="80" t="s">
        <v>454</v>
      </c>
      <c r="L396" s="8">
        <v>21880000</v>
      </c>
      <c r="M396" s="6">
        <v>2022</v>
      </c>
      <c r="N396" s="103"/>
      <c r="O396" s="103"/>
      <c r="P396" s="6"/>
      <c r="Q396" s="6"/>
      <c r="R396" t="str">
        <f t="shared" si="6"/>
        <v>5010700212341234100001VT300001</v>
      </c>
    </row>
    <row r="397" spans="1:18" x14ac:dyDescent="0.2">
      <c r="A397" s="80" t="s">
        <v>453</v>
      </c>
      <c r="B397" s="80" t="s">
        <v>4090</v>
      </c>
      <c r="C397" s="6">
        <v>501</v>
      </c>
      <c r="D397" s="6">
        <v>50107</v>
      </c>
      <c r="E397" s="80" t="s">
        <v>456</v>
      </c>
      <c r="F397" s="80" t="s">
        <v>454</v>
      </c>
      <c r="G397" s="80" t="s">
        <v>490</v>
      </c>
      <c r="H397" s="80" t="s">
        <v>1760</v>
      </c>
      <c r="I397" s="80" t="s">
        <v>3315</v>
      </c>
      <c r="J397" s="80" t="s">
        <v>4053</v>
      </c>
      <c r="K397" s="80" t="s">
        <v>454</v>
      </c>
      <c r="L397" s="8">
        <v>12980000</v>
      </c>
      <c r="M397" s="6">
        <v>2022</v>
      </c>
      <c r="N397" s="103"/>
      <c r="O397" s="103"/>
      <c r="P397" s="6"/>
      <c r="Q397" s="6"/>
      <c r="R397" t="str">
        <f t="shared" si="6"/>
        <v>5010700214471447100001VT300001</v>
      </c>
    </row>
    <row r="398" spans="1:18" x14ac:dyDescent="0.2">
      <c r="A398" s="80" t="s">
        <v>453</v>
      </c>
      <c r="B398" s="80" t="s">
        <v>4090</v>
      </c>
      <c r="C398" s="6">
        <v>501</v>
      </c>
      <c r="D398" s="6">
        <v>50107</v>
      </c>
      <c r="E398" s="80" t="s">
        <v>458</v>
      </c>
      <c r="F398" s="80" t="s">
        <v>456</v>
      </c>
      <c r="G398" s="80" t="s">
        <v>486</v>
      </c>
      <c r="H398" s="80" t="s">
        <v>1007</v>
      </c>
      <c r="I398" s="80" t="s">
        <v>2732</v>
      </c>
      <c r="J398" s="80" t="s">
        <v>4053</v>
      </c>
      <c r="K398" s="80" t="s">
        <v>454</v>
      </c>
      <c r="L398" s="8">
        <v>30010000</v>
      </c>
      <c r="M398" s="6">
        <v>2022</v>
      </c>
      <c r="N398" s="103"/>
      <c r="O398" s="103"/>
      <c r="P398" s="6"/>
      <c r="Q398" s="6"/>
      <c r="R398" t="str">
        <f t="shared" si="6"/>
        <v>5010700310531053100001VT100002</v>
      </c>
    </row>
    <row r="399" spans="1:18" x14ac:dyDescent="0.2">
      <c r="A399" s="80" t="s">
        <v>453</v>
      </c>
      <c r="B399" s="80" t="s">
        <v>4090</v>
      </c>
      <c r="C399" s="6">
        <v>501</v>
      </c>
      <c r="D399" s="6">
        <v>50107</v>
      </c>
      <c r="E399" s="80" t="s">
        <v>458</v>
      </c>
      <c r="F399" s="80" t="s">
        <v>458</v>
      </c>
      <c r="G399" s="80" t="s">
        <v>486</v>
      </c>
      <c r="H399" s="80" t="s">
        <v>1007</v>
      </c>
      <c r="I399" s="80" t="s">
        <v>2732</v>
      </c>
      <c r="J399" s="80" t="s">
        <v>4053</v>
      </c>
      <c r="K399" s="80" t="s">
        <v>454</v>
      </c>
      <c r="L399" s="8">
        <v>42010000</v>
      </c>
      <c r="M399" s="6">
        <v>2022</v>
      </c>
      <c r="N399" s="103"/>
      <c r="O399" s="103"/>
      <c r="P399" s="6"/>
      <c r="Q399" s="6"/>
      <c r="R399" t="str">
        <f t="shared" si="6"/>
        <v>5010700310531053100001VT100003</v>
      </c>
    </row>
    <row r="400" spans="1:18" x14ac:dyDescent="0.2">
      <c r="A400" s="80" t="s">
        <v>453</v>
      </c>
      <c r="B400" s="80" t="s">
        <v>4090</v>
      </c>
      <c r="C400" s="6">
        <v>501</v>
      </c>
      <c r="D400" s="6">
        <v>50107</v>
      </c>
      <c r="E400" s="80" t="s">
        <v>458</v>
      </c>
      <c r="F400" s="80" t="s">
        <v>458</v>
      </c>
      <c r="G400" s="80" t="s">
        <v>486</v>
      </c>
      <c r="H400" s="80" t="s">
        <v>1397</v>
      </c>
      <c r="I400" s="80" t="s">
        <v>3024</v>
      </c>
      <c r="J400" s="80" t="s">
        <v>4053</v>
      </c>
      <c r="K400" s="80" t="s">
        <v>454</v>
      </c>
      <c r="L400" s="8">
        <v>28560000</v>
      </c>
      <c r="M400" s="6">
        <v>2022</v>
      </c>
      <c r="N400" s="103"/>
      <c r="O400" s="103"/>
      <c r="P400" s="6"/>
      <c r="Q400" s="6"/>
      <c r="R400" t="str">
        <f t="shared" si="6"/>
        <v>5010700312561256100001VT100003</v>
      </c>
    </row>
    <row r="401" spans="1:18" x14ac:dyDescent="0.2">
      <c r="A401" s="80" t="s">
        <v>453</v>
      </c>
      <c r="B401" s="80" t="s">
        <v>4090</v>
      </c>
      <c r="C401" s="6">
        <v>501</v>
      </c>
      <c r="D401" s="6">
        <v>50107</v>
      </c>
      <c r="E401" s="80" t="s">
        <v>458</v>
      </c>
      <c r="F401" s="80" t="s">
        <v>458</v>
      </c>
      <c r="G401" s="80" t="s">
        <v>486</v>
      </c>
      <c r="H401" s="80" t="s">
        <v>1887</v>
      </c>
      <c r="I401" s="80" t="s">
        <v>3438</v>
      </c>
      <c r="J401" s="80" t="s">
        <v>4053</v>
      </c>
      <c r="K401" s="80" t="s">
        <v>454</v>
      </c>
      <c r="L401" s="8">
        <v>10960000</v>
      </c>
      <c r="M401" s="6">
        <v>2022</v>
      </c>
      <c r="N401" s="103"/>
      <c r="O401" s="103"/>
      <c r="P401" s="6"/>
      <c r="Q401" s="6"/>
      <c r="R401" t="str">
        <f t="shared" si="6"/>
        <v>5010700315091509101001VT100003</v>
      </c>
    </row>
    <row r="402" spans="1:18" x14ac:dyDescent="0.2">
      <c r="A402" s="80" t="s">
        <v>453</v>
      </c>
      <c r="B402" s="80" t="s">
        <v>4091</v>
      </c>
      <c r="C402" s="6">
        <v>501</v>
      </c>
      <c r="D402" s="6">
        <v>50107</v>
      </c>
      <c r="E402" s="80" t="s">
        <v>456</v>
      </c>
      <c r="F402" s="80" t="s">
        <v>454</v>
      </c>
      <c r="G402" s="80" t="s">
        <v>486</v>
      </c>
      <c r="H402" s="80" t="s">
        <v>1011</v>
      </c>
      <c r="I402" s="80" t="s">
        <v>2735</v>
      </c>
      <c r="J402" s="80" t="s">
        <v>4053</v>
      </c>
      <c r="K402" s="80" t="s">
        <v>454</v>
      </c>
      <c r="L402" s="8">
        <v>64510000</v>
      </c>
      <c r="M402" s="6">
        <v>2022</v>
      </c>
      <c r="N402" s="103"/>
      <c r="O402" s="103"/>
      <c r="P402" s="6"/>
      <c r="Q402" s="6"/>
      <c r="R402" t="str">
        <f t="shared" si="6"/>
        <v>5010700210551055100001VT100001</v>
      </c>
    </row>
    <row r="403" spans="1:18" x14ac:dyDescent="0.2">
      <c r="A403" s="80" t="s">
        <v>453</v>
      </c>
      <c r="B403" s="80" t="s">
        <v>4091</v>
      </c>
      <c r="C403" s="6">
        <v>501</v>
      </c>
      <c r="D403" s="6">
        <v>50107</v>
      </c>
      <c r="E403" s="80" t="s">
        <v>456</v>
      </c>
      <c r="F403" s="80" t="s">
        <v>454</v>
      </c>
      <c r="G403" s="80" t="s">
        <v>486</v>
      </c>
      <c r="H403" s="80" t="s">
        <v>1397</v>
      </c>
      <c r="I403" s="80" t="s">
        <v>3026</v>
      </c>
      <c r="J403" s="80" t="s">
        <v>4053</v>
      </c>
      <c r="K403" s="80" t="s">
        <v>454</v>
      </c>
      <c r="L403" s="8">
        <v>23090000</v>
      </c>
      <c r="M403" s="6">
        <v>2022</v>
      </c>
      <c r="N403" s="103"/>
      <c r="O403" s="103"/>
      <c r="P403" s="6"/>
      <c r="Q403" s="6"/>
      <c r="R403" t="str">
        <f t="shared" si="6"/>
        <v>5010700212561256101001VT100001</v>
      </c>
    </row>
    <row r="404" spans="1:18" x14ac:dyDescent="0.2">
      <c r="A404" s="80" t="s">
        <v>453</v>
      </c>
      <c r="B404" s="80" t="s">
        <v>4091</v>
      </c>
      <c r="C404" s="6">
        <v>501</v>
      </c>
      <c r="D404" s="6">
        <v>50107</v>
      </c>
      <c r="E404" s="80" t="s">
        <v>456</v>
      </c>
      <c r="F404" s="80" t="s">
        <v>454</v>
      </c>
      <c r="G404" s="80" t="s">
        <v>486</v>
      </c>
      <c r="H404" s="80" t="s">
        <v>2369</v>
      </c>
      <c r="I404" s="80" t="s">
        <v>4037</v>
      </c>
      <c r="J404" s="80" t="s">
        <v>4054</v>
      </c>
      <c r="K404" s="80" t="s">
        <v>454</v>
      </c>
      <c r="L404" s="8">
        <v>2667000</v>
      </c>
      <c r="M404" s="6">
        <v>2017</v>
      </c>
      <c r="N404" s="103"/>
      <c r="O404" s="103"/>
      <c r="P404" s="6"/>
      <c r="Q404" s="6"/>
      <c r="R404" t="str">
        <f t="shared" si="6"/>
        <v>50107002477477100001VT100001</v>
      </c>
    </row>
    <row r="405" spans="1:18" x14ac:dyDescent="0.2">
      <c r="A405" s="80" t="s">
        <v>453</v>
      </c>
      <c r="B405" s="80" t="s">
        <v>4091</v>
      </c>
      <c r="C405" s="6">
        <v>501</v>
      </c>
      <c r="D405" s="6">
        <v>50107</v>
      </c>
      <c r="E405" s="80" t="s">
        <v>456</v>
      </c>
      <c r="F405" s="80" t="s">
        <v>454</v>
      </c>
      <c r="G405" s="80" t="s">
        <v>488</v>
      </c>
      <c r="H405" s="80" t="s">
        <v>1368</v>
      </c>
      <c r="I405" s="80" t="s">
        <v>2992</v>
      </c>
      <c r="J405" s="80" t="s">
        <v>4053</v>
      </c>
      <c r="K405" s="80" t="s">
        <v>454</v>
      </c>
      <c r="L405" s="8">
        <v>17010000</v>
      </c>
      <c r="M405" s="6">
        <v>2022</v>
      </c>
      <c r="N405" s="103"/>
      <c r="O405" s="103"/>
      <c r="P405" s="6"/>
      <c r="Q405" s="6"/>
      <c r="R405" t="str">
        <f t="shared" si="6"/>
        <v>5010700212411241100001VT200001</v>
      </c>
    </row>
    <row r="406" spans="1:18" x14ac:dyDescent="0.2">
      <c r="A406" s="80" t="s">
        <v>453</v>
      </c>
      <c r="B406" s="80" t="s">
        <v>4091</v>
      </c>
      <c r="C406" s="6">
        <v>501</v>
      </c>
      <c r="D406" s="6">
        <v>50107</v>
      </c>
      <c r="E406" s="80" t="s">
        <v>456</v>
      </c>
      <c r="F406" s="80" t="s">
        <v>454</v>
      </c>
      <c r="G406" s="80" t="s">
        <v>490</v>
      </c>
      <c r="H406" s="80" t="s">
        <v>1368</v>
      </c>
      <c r="I406" s="80" t="s">
        <v>2992</v>
      </c>
      <c r="J406" s="80" t="s">
        <v>4053</v>
      </c>
      <c r="K406" s="80" t="s">
        <v>454</v>
      </c>
      <c r="L406" s="8">
        <v>14600000</v>
      </c>
      <c r="M406" s="6">
        <v>2022</v>
      </c>
      <c r="N406" s="103"/>
      <c r="O406" s="103"/>
      <c r="P406" s="6"/>
      <c r="Q406" s="6"/>
      <c r="R406" t="str">
        <f t="shared" si="6"/>
        <v>5010700212411241100001VT300001</v>
      </c>
    </row>
    <row r="407" spans="1:18" x14ac:dyDescent="0.2">
      <c r="A407" s="80" t="s">
        <v>453</v>
      </c>
      <c r="B407" s="80" t="s">
        <v>4091</v>
      </c>
      <c r="C407" s="6">
        <v>501</v>
      </c>
      <c r="D407" s="6">
        <v>50107</v>
      </c>
      <c r="E407" s="80" t="s">
        <v>456</v>
      </c>
      <c r="F407" s="80" t="s">
        <v>454</v>
      </c>
      <c r="G407" s="80" t="s">
        <v>490</v>
      </c>
      <c r="H407" s="80" t="s">
        <v>1760</v>
      </c>
      <c r="I407" s="80" t="s">
        <v>3317</v>
      </c>
      <c r="J407" s="80" t="s">
        <v>4053</v>
      </c>
      <c r="K407" s="80" t="s">
        <v>454</v>
      </c>
      <c r="L407" s="8">
        <v>10380000</v>
      </c>
      <c r="M407" s="6">
        <v>2022</v>
      </c>
      <c r="N407" s="103"/>
      <c r="O407" s="103"/>
      <c r="P407" s="6"/>
      <c r="Q407" s="6"/>
      <c r="R407" t="str">
        <f t="shared" si="6"/>
        <v>5010700214471447101001VT300001</v>
      </c>
    </row>
    <row r="408" spans="1:18" x14ac:dyDescent="0.2">
      <c r="A408" s="80" t="s">
        <v>453</v>
      </c>
      <c r="B408" s="80" t="s">
        <v>4091</v>
      </c>
      <c r="C408" s="6">
        <v>501</v>
      </c>
      <c r="D408" s="6">
        <v>50107</v>
      </c>
      <c r="E408" s="80" t="s">
        <v>458</v>
      </c>
      <c r="F408" s="80" t="s">
        <v>456</v>
      </c>
      <c r="G408" s="80" t="s">
        <v>486</v>
      </c>
      <c r="H408" s="80" t="s">
        <v>1011</v>
      </c>
      <c r="I408" s="80" t="s">
        <v>2735</v>
      </c>
      <c r="J408" s="80" t="s">
        <v>4053</v>
      </c>
      <c r="K408" s="80" t="s">
        <v>454</v>
      </c>
      <c r="L408" s="8">
        <v>32260000</v>
      </c>
      <c r="M408" s="6">
        <v>2022</v>
      </c>
      <c r="N408" s="103"/>
      <c r="O408" s="103"/>
      <c r="P408" s="6"/>
      <c r="Q408" s="6"/>
      <c r="R408" t="str">
        <f t="shared" si="6"/>
        <v>5010700310551055100001VT100002</v>
      </c>
    </row>
    <row r="409" spans="1:18" x14ac:dyDescent="0.2">
      <c r="A409" s="80" t="s">
        <v>453</v>
      </c>
      <c r="B409" s="80" t="s">
        <v>4091</v>
      </c>
      <c r="C409" s="6">
        <v>501</v>
      </c>
      <c r="D409" s="6">
        <v>50107</v>
      </c>
      <c r="E409" s="80" t="s">
        <v>458</v>
      </c>
      <c r="F409" s="80" t="s">
        <v>458</v>
      </c>
      <c r="G409" s="80" t="s">
        <v>486</v>
      </c>
      <c r="H409" s="80" t="s">
        <v>1011</v>
      </c>
      <c r="I409" s="80" t="s">
        <v>2735</v>
      </c>
      <c r="J409" s="80" t="s">
        <v>4053</v>
      </c>
      <c r="K409" s="80" t="s">
        <v>454</v>
      </c>
      <c r="L409" s="8">
        <v>45160000</v>
      </c>
      <c r="M409" s="6">
        <v>2022</v>
      </c>
      <c r="N409" s="103"/>
      <c r="O409" s="103"/>
      <c r="P409" s="6"/>
      <c r="Q409" s="6"/>
      <c r="R409" t="str">
        <f t="shared" si="6"/>
        <v>5010700310551055100001VT100003</v>
      </c>
    </row>
    <row r="410" spans="1:18" x14ac:dyDescent="0.2">
      <c r="A410" s="80" t="s">
        <v>453</v>
      </c>
      <c r="B410" s="80" t="s">
        <v>4091</v>
      </c>
      <c r="C410" s="6">
        <v>501</v>
      </c>
      <c r="D410" s="6">
        <v>50107</v>
      </c>
      <c r="E410" s="80" t="s">
        <v>458</v>
      </c>
      <c r="F410" s="80" t="s">
        <v>458</v>
      </c>
      <c r="G410" s="80" t="s">
        <v>486</v>
      </c>
      <c r="H410" s="80" t="s">
        <v>1397</v>
      </c>
      <c r="I410" s="80" t="s">
        <v>3026</v>
      </c>
      <c r="J410" s="80" t="s">
        <v>4053</v>
      </c>
      <c r="K410" s="80" t="s">
        <v>454</v>
      </c>
      <c r="L410" s="8">
        <v>16160000</v>
      </c>
      <c r="M410" s="6">
        <v>2022</v>
      </c>
      <c r="N410" s="103"/>
      <c r="O410" s="103"/>
      <c r="P410" s="6"/>
      <c r="Q410" s="6"/>
      <c r="R410" t="str">
        <f t="shared" si="6"/>
        <v>5010700312561256101001VT100003</v>
      </c>
    </row>
    <row r="411" spans="1:18" x14ac:dyDescent="0.2">
      <c r="A411" s="80" t="s">
        <v>453</v>
      </c>
      <c r="B411" s="80" t="s">
        <v>4091</v>
      </c>
      <c r="C411" s="6">
        <v>501</v>
      </c>
      <c r="D411" s="6">
        <v>50107</v>
      </c>
      <c r="E411" s="80" t="s">
        <v>458</v>
      </c>
      <c r="F411" s="80" t="s">
        <v>458</v>
      </c>
      <c r="G411" s="80" t="s">
        <v>486</v>
      </c>
      <c r="H411" s="80" t="s">
        <v>1887</v>
      </c>
      <c r="I411" s="80" t="s">
        <v>3439</v>
      </c>
      <c r="J411" s="80" t="s">
        <v>4053</v>
      </c>
      <c r="K411" s="80" t="s">
        <v>454</v>
      </c>
      <c r="L411" s="8">
        <v>12700000</v>
      </c>
      <c r="M411" s="6">
        <v>2022</v>
      </c>
      <c r="N411" s="103"/>
      <c r="O411" s="103"/>
      <c r="P411" s="6"/>
      <c r="Q411" s="6"/>
      <c r="R411" t="str">
        <f t="shared" si="6"/>
        <v>5010700315091509102001VT100003</v>
      </c>
    </row>
    <row r="412" spans="1:18" x14ac:dyDescent="0.2">
      <c r="A412" s="80" t="s">
        <v>453</v>
      </c>
      <c r="B412" s="80" t="s">
        <v>4092</v>
      </c>
      <c r="C412" s="6">
        <v>501</v>
      </c>
      <c r="D412" s="6">
        <v>50107</v>
      </c>
      <c r="E412" s="80" t="s">
        <v>456</v>
      </c>
      <c r="F412" s="80" t="s">
        <v>454</v>
      </c>
      <c r="G412" s="80" t="s">
        <v>486</v>
      </c>
      <c r="H412" s="80" t="s">
        <v>1013</v>
      </c>
      <c r="I412" s="80" t="s">
        <v>2736</v>
      </c>
      <c r="J412" s="80" t="s">
        <v>4053</v>
      </c>
      <c r="K412" s="80" t="s">
        <v>454</v>
      </c>
      <c r="L412" s="8">
        <v>54570000</v>
      </c>
      <c r="M412" s="6">
        <v>2022</v>
      </c>
      <c r="N412" s="103"/>
      <c r="O412" s="103"/>
      <c r="P412" s="6"/>
      <c r="Q412" s="6"/>
      <c r="R412" t="str">
        <f t="shared" si="6"/>
        <v>5010700210561056100001VT100001</v>
      </c>
    </row>
    <row r="413" spans="1:18" x14ac:dyDescent="0.2">
      <c r="A413" s="80" t="s">
        <v>453</v>
      </c>
      <c r="B413" s="80" t="s">
        <v>4092</v>
      </c>
      <c r="C413" s="6">
        <v>501</v>
      </c>
      <c r="D413" s="6">
        <v>50107</v>
      </c>
      <c r="E413" s="80" t="s">
        <v>456</v>
      </c>
      <c r="F413" s="80" t="s">
        <v>454</v>
      </c>
      <c r="G413" s="80" t="s">
        <v>486</v>
      </c>
      <c r="H413" s="80" t="s">
        <v>1442</v>
      </c>
      <c r="I413" s="80" t="s">
        <v>3077</v>
      </c>
      <c r="J413" s="80" t="s">
        <v>4053</v>
      </c>
      <c r="K413" s="80" t="s">
        <v>454</v>
      </c>
      <c r="L413" s="8">
        <v>29510000</v>
      </c>
      <c r="M413" s="6">
        <v>2022</v>
      </c>
      <c r="N413" s="103"/>
      <c r="O413" s="103"/>
      <c r="P413" s="6"/>
      <c r="Q413" s="6"/>
      <c r="R413" t="str">
        <f t="shared" si="6"/>
        <v>5010700212881288100001VT100001</v>
      </c>
    </row>
    <row r="414" spans="1:18" x14ac:dyDescent="0.2">
      <c r="A414" s="80" t="s">
        <v>453</v>
      </c>
      <c r="B414" s="80" t="s">
        <v>4092</v>
      </c>
      <c r="C414" s="6">
        <v>501</v>
      </c>
      <c r="D414" s="6">
        <v>50107</v>
      </c>
      <c r="E414" s="80" t="s">
        <v>456</v>
      </c>
      <c r="F414" s="80" t="s">
        <v>454</v>
      </c>
      <c r="G414" s="80" t="s">
        <v>486</v>
      </c>
      <c r="H414" s="80" t="s">
        <v>2369</v>
      </c>
      <c r="I414" s="80" t="s">
        <v>4039</v>
      </c>
      <c r="J414" s="80" t="s">
        <v>4054</v>
      </c>
      <c r="K414" s="80" t="s">
        <v>454</v>
      </c>
      <c r="L414" s="8">
        <v>3200000</v>
      </c>
      <c r="M414" s="6">
        <v>2017</v>
      </c>
      <c r="N414" s="103"/>
      <c r="O414" s="103"/>
      <c r="P414" s="6"/>
      <c r="Q414" s="6"/>
      <c r="R414" t="str">
        <f t="shared" si="6"/>
        <v>50107002477477102001VT100001</v>
      </c>
    </row>
    <row r="415" spans="1:18" x14ac:dyDescent="0.2">
      <c r="A415" s="80" t="s">
        <v>453</v>
      </c>
      <c r="B415" s="80" t="s">
        <v>4092</v>
      </c>
      <c r="C415" s="6">
        <v>501</v>
      </c>
      <c r="D415" s="6">
        <v>50107</v>
      </c>
      <c r="E415" s="80" t="s">
        <v>456</v>
      </c>
      <c r="F415" s="80" t="s">
        <v>454</v>
      </c>
      <c r="G415" s="80" t="s">
        <v>488</v>
      </c>
      <c r="H415" s="80" t="s">
        <v>1380</v>
      </c>
      <c r="I415" s="80" t="s">
        <v>2999</v>
      </c>
      <c r="J415" s="80" t="s">
        <v>4053</v>
      </c>
      <c r="K415" s="80" t="s">
        <v>454</v>
      </c>
      <c r="L415" s="8">
        <v>16060000</v>
      </c>
      <c r="M415" s="6">
        <v>2022</v>
      </c>
      <c r="N415" s="103"/>
      <c r="O415" s="103"/>
      <c r="P415" s="6"/>
      <c r="Q415" s="6"/>
      <c r="R415" t="str">
        <f t="shared" si="6"/>
        <v>5010700212481248100001VT200001</v>
      </c>
    </row>
    <row r="416" spans="1:18" x14ac:dyDescent="0.2">
      <c r="A416" s="80" t="s">
        <v>453</v>
      </c>
      <c r="B416" s="80" t="s">
        <v>4092</v>
      </c>
      <c r="C416" s="6">
        <v>501</v>
      </c>
      <c r="D416" s="6">
        <v>50107</v>
      </c>
      <c r="E416" s="80" t="s">
        <v>456</v>
      </c>
      <c r="F416" s="80" t="s">
        <v>454</v>
      </c>
      <c r="G416" s="80" t="s">
        <v>490</v>
      </c>
      <c r="H416" s="80" t="s">
        <v>1380</v>
      </c>
      <c r="I416" s="80" t="s">
        <v>2999</v>
      </c>
      <c r="J416" s="80" t="s">
        <v>4053</v>
      </c>
      <c r="K416" s="80" t="s">
        <v>454</v>
      </c>
      <c r="L416" s="8">
        <v>13870000</v>
      </c>
      <c r="M416" s="6">
        <v>2022</v>
      </c>
      <c r="N416" s="103"/>
      <c r="O416" s="103"/>
      <c r="P416" s="6"/>
      <c r="Q416" s="6"/>
      <c r="R416" t="str">
        <f t="shared" si="6"/>
        <v>5010700212481248100001VT300001</v>
      </c>
    </row>
    <row r="417" spans="1:18" x14ac:dyDescent="0.2">
      <c r="A417" s="80" t="s">
        <v>453</v>
      </c>
      <c r="B417" s="80" t="s">
        <v>4092</v>
      </c>
      <c r="C417" s="6">
        <v>501</v>
      </c>
      <c r="D417" s="6">
        <v>50107</v>
      </c>
      <c r="E417" s="80" t="s">
        <v>456</v>
      </c>
      <c r="F417" s="80" t="s">
        <v>454</v>
      </c>
      <c r="G417" s="80" t="s">
        <v>490</v>
      </c>
      <c r="H417" s="80" t="s">
        <v>1785</v>
      </c>
      <c r="I417" s="80" t="s">
        <v>3333</v>
      </c>
      <c r="J417" s="80" t="s">
        <v>4053</v>
      </c>
      <c r="K417" s="80" t="s">
        <v>454</v>
      </c>
      <c r="L417" s="8">
        <v>7640000</v>
      </c>
      <c r="M417" s="6">
        <v>2022</v>
      </c>
      <c r="N417" s="103"/>
      <c r="O417" s="103"/>
      <c r="P417" s="6"/>
      <c r="Q417" s="6"/>
      <c r="R417" t="str">
        <f t="shared" si="6"/>
        <v>5010700214591459100001VT300001</v>
      </c>
    </row>
    <row r="418" spans="1:18" x14ac:dyDescent="0.2">
      <c r="A418" s="80" t="s">
        <v>453</v>
      </c>
      <c r="B418" s="80" t="s">
        <v>4092</v>
      </c>
      <c r="C418" s="6">
        <v>501</v>
      </c>
      <c r="D418" s="6">
        <v>50107</v>
      </c>
      <c r="E418" s="80" t="s">
        <v>458</v>
      </c>
      <c r="F418" s="80" t="s">
        <v>456</v>
      </c>
      <c r="G418" s="80" t="s">
        <v>486</v>
      </c>
      <c r="H418" s="80" t="s">
        <v>1013</v>
      </c>
      <c r="I418" s="80" t="s">
        <v>2736</v>
      </c>
      <c r="J418" s="80" t="s">
        <v>4053</v>
      </c>
      <c r="K418" s="80" t="s">
        <v>454</v>
      </c>
      <c r="L418" s="8">
        <v>27290000</v>
      </c>
      <c r="M418" s="6">
        <v>2022</v>
      </c>
      <c r="N418" s="103"/>
      <c r="O418" s="103"/>
      <c r="P418" s="6"/>
      <c r="Q418" s="6"/>
      <c r="R418" t="str">
        <f t="shared" si="6"/>
        <v>5010700310561056100001VT100002</v>
      </c>
    </row>
    <row r="419" spans="1:18" x14ac:dyDescent="0.2">
      <c r="A419" s="80" t="s">
        <v>453</v>
      </c>
      <c r="B419" s="80" t="s">
        <v>4092</v>
      </c>
      <c r="C419" s="6">
        <v>501</v>
      </c>
      <c r="D419" s="6">
        <v>50107</v>
      </c>
      <c r="E419" s="80" t="s">
        <v>458</v>
      </c>
      <c r="F419" s="80" t="s">
        <v>458</v>
      </c>
      <c r="G419" s="80" t="s">
        <v>486</v>
      </c>
      <c r="H419" s="80" t="s">
        <v>1013</v>
      </c>
      <c r="I419" s="80" t="s">
        <v>2736</v>
      </c>
      <c r="J419" s="80" t="s">
        <v>4053</v>
      </c>
      <c r="K419" s="80" t="s">
        <v>454</v>
      </c>
      <c r="L419" s="8">
        <v>38200000</v>
      </c>
      <c r="M419" s="6">
        <v>2022</v>
      </c>
      <c r="N419" s="103"/>
      <c r="O419" s="103"/>
      <c r="P419" s="6"/>
      <c r="Q419" s="6"/>
      <c r="R419" t="str">
        <f t="shared" si="6"/>
        <v>5010700310561056100001VT100003</v>
      </c>
    </row>
    <row r="420" spans="1:18" x14ac:dyDescent="0.2">
      <c r="A420" s="80" t="s">
        <v>453</v>
      </c>
      <c r="B420" s="80" t="s">
        <v>4092</v>
      </c>
      <c r="C420" s="6">
        <v>501</v>
      </c>
      <c r="D420" s="6">
        <v>50107</v>
      </c>
      <c r="E420" s="80" t="s">
        <v>458</v>
      </c>
      <c r="F420" s="80" t="s">
        <v>458</v>
      </c>
      <c r="G420" s="80" t="s">
        <v>486</v>
      </c>
      <c r="H420" s="80" t="s">
        <v>1442</v>
      </c>
      <c r="I420" s="80" t="s">
        <v>3077</v>
      </c>
      <c r="J420" s="80" t="s">
        <v>4053</v>
      </c>
      <c r="K420" s="80" t="s">
        <v>454</v>
      </c>
      <c r="L420" s="8">
        <v>20660000</v>
      </c>
      <c r="M420" s="6">
        <v>2022</v>
      </c>
      <c r="N420" s="103"/>
      <c r="O420" s="103"/>
      <c r="P420" s="6"/>
      <c r="Q420" s="6"/>
      <c r="R420" t="str">
        <f t="shared" si="6"/>
        <v>5010700312881288100001VT100003</v>
      </c>
    </row>
    <row r="421" spans="1:18" x14ac:dyDescent="0.2">
      <c r="A421" s="80" t="s">
        <v>453</v>
      </c>
      <c r="B421" s="80" t="s">
        <v>4092</v>
      </c>
      <c r="C421" s="6">
        <v>501</v>
      </c>
      <c r="D421" s="6">
        <v>50107</v>
      </c>
      <c r="E421" s="80" t="s">
        <v>458</v>
      </c>
      <c r="F421" s="80" t="s">
        <v>458</v>
      </c>
      <c r="G421" s="80" t="s">
        <v>486</v>
      </c>
      <c r="H421" s="80" t="s">
        <v>1891</v>
      </c>
      <c r="I421" s="80" t="s">
        <v>3442</v>
      </c>
      <c r="J421" s="80" t="s">
        <v>4053</v>
      </c>
      <c r="K421" s="80" t="s">
        <v>454</v>
      </c>
      <c r="L421" s="8">
        <v>12850000</v>
      </c>
      <c r="M421" s="6">
        <v>2022</v>
      </c>
      <c r="N421" s="103"/>
      <c r="O421" s="103"/>
      <c r="P421" s="6"/>
      <c r="Q421" s="6"/>
      <c r="R421" t="str">
        <f t="shared" si="6"/>
        <v>5010700315101510100001VT100003</v>
      </c>
    </row>
    <row r="422" spans="1:18" x14ac:dyDescent="0.2">
      <c r="A422" s="80" t="s">
        <v>453</v>
      </c>
      <c r="B422" s="80" t="s">
        <v>4093</v>
      </c>
      <c r="C422" s="6">
        <v>501</v>
      </c>
      <c r="D422" s="6">
        <v>50107</v>
      </c>
      <c r="E422" s="80" t="s">
        <v>456</v>
      </c>
      <c r="F422" s="80" t="s">
        <v>454</v>
      </c>
      <c r="G422" s="80" t="s">
        <v>486</v>
      </c>
      <c r="H422" s="80" t="s">
        <v>1015</v>
      </c>
      <c r="I422" s="80" t="s">
        <v>2737</v>
      </c>
      <c r="J422" s="80" t="s">
        <v>4053</v>
      </c>
      <c r="K422" s="80" t="s">
        <v>454</v>
      </c>
      <c r="L422" s="8">
        <v>54570000</v>
      </c>
      <c r="M422" s="6">
        <v>2022</v>
      </c>
      <c r="N422" s="103"/>
      <c r="O422" s="103"/>
      <c r="P422" s="6"/>
      <c r="Q422" s="6"/>
      <c r="R422" t="str">
        <f t="shared" si="6"/>
        <v>5010700210571057100001VT100001</v>
      </c>
    </row>
    <row r="423" spans="1:18" x14ac:dyDescent="0.2">
      <c r="A423" s="80" t="s">
        <v>453</v>
      </c>
      <c r="B423" s="80" t="s">
        <v>4093</v>
      </c>
      <c r="C423" s="6">
        <v>501</v>
      </c>
      <c r="D423" s="6">
        <v>50107</v>
      </c>
      <c r="E423" s="80" t="s">
        <v>456</v>
      </c>
      <c r="F423" s="80" t="s">
        <v>454</v>
      </c>
      <c r="G423" s="80" t="s">
        <v>486</v>
      </c>
      <c r="H423" s="80" t="s">
        <v>1442</v>
      </c>
      <c r="I423" s="80" t="s">
        <v>3078</v>
      </c>
      <c r="J423" s="80" t="s">
        <v>4053</v>
      </c>
      <c r="K423" s="80" t="s">
        <v>454</v>
      </c>
      <c r="L423" s="8">
        <v>21630000</v>
      </c>
      <c r="M423" s="6">
        <v>2022</v>
      </c>
      <c r="N423" s="103"/>
      <c r="O423" s="103"/>
      <c r="P423" s="6"/>
      <c r="Q423" s="6"/>
      <c r="R423" t="str">
        <f t="shared" si="6"/>
        <v>5010700212881288101001VT100001</v>
      </c>
    </row>
    <row r="424" spans="1:18" x14ac:dyDescent="0.2">
      <c r="A424" s="80" t="s">
        <v>453</v>
      </c>
      <c r="B424" s="80" t="s">
        <v>4093</v>
      </c>
      <c r="C424" s="6">
        <v>501</v>
      </c>
      <c r="D424" s="6">
        <v>50107</v>
      </c>
      <c r="E424" s="80" t="s">
        <v>456</v>
      </c>
      <c r="F424" s="80" t="s">
        <v>454</v>
      </c>
      <c r="G424" s="80" t="s">
        <v>486</v>
      </c>
      <c r="H424" s="80" t="s">
        <v>2369</v>
      </c>
      <c r="I424" s="80" t="s">
        <v>4040</v>
      </c>
      <c r="J424" s="80" t="s">
        <v>4054</v>
      </c>
      <c r="K424" s="80" t="s">
        <v>454</v>
      </c>
      <c r="L424" s="8">
        <v>3840000</v>
      </c>
      <c r="M424" s="6">
        <v>2017</v>
      </c>
      <c r="N424" s="103"/>
      <c r="O424" s="103"/>
      <c r="P424" s="6"/>
      <c r="Q424" s="6"/>
      <c r="R424" t="str">
        <f t="shared" si="6"/>
        <v>50107002477477103001VT100001</v>
      </c>
    </row>
    <row r="425" spans="1:18" x14ac:dyDescent="0.2">
      <c r="A425" s="80" t="s">
        <v>453</v>
      </c>
      <c r="B425" s="80" t="s">
        <v>4093</v>
      </c>
      <c r="C425" s="6">
        <v>501</v>
      </c>
      <c r="D425" s="6">
        <v>50107</v>
      </c>
      <c r="E425" s="80" t="s">
        <v>456</v>
      </c>
      <c r="F425" s="80" t="s">
        <v>454</v>
      </c>
      <c r="G425" s="80" t="s">
        <v>488</v>
      </c>
      <c r="H425" s="80" t="s">
        <v>1382</v>
      </c>
      <c r="I425" s="80" t="s">
        <v>3000</v>
      </c>
      <c r="J425" s="80" t="s">
        <v>4053</v>
      </c>
      <c r="K425" s="80" t="s">
        <v>454</v>
      </c>
      <c r="L425" s="8">
        <v>3340000</v>
      </c>
      <c r="M425" s="6">
        <v>2022</v>
      </c>
      <c r="N425" s="103"/>
      <c r="O425" s="103"/>
      <c r="P425" s="6"/>
      <c r="Q425" s="6"/>
      <c r="R425" t="str">
        <f t="shared" si="6"/>
        <v>5010700212491249100001VT200001</v>
      </c>
    </row>
    <row r="426" spans="1:18" x14ac:dyDescent="0.2">
      <c r="A426" s="80" t="s">
        <v>453</v>
      </c>
      <c r="B426" s="80" t="s">
        <v>4093</v>
      </c>
      <c r="C426" s="6">
        <v>501</v>
      </c>
      <c r="D426" s="6">
        <v>50107</v>
      </c>
      <c r="E426" s="80" t="s">
        <v>456</v>
      </c>
      <c r="F426" s="80" t="s">
        <v>454</v>
      </c>
      <c r="G426" s="80" t="s">
        <v>490</v>
      </c>
      <c r="H426" s="80" t="s">
        <v>1382</v>
      </c>
      <c r="I426" s="80" t="s">
        <v>3000</v>
      </c>
      <c r="J426" s="80" t="s">
        <v>4053</v>
      </c>
      <c r="K426" s="80" t="s">
        <v>454</v>
      </c>
      <c r="L426" s="8">
        <v>2870000</v>
      </c>
      <c r="M426" s="6">
        <v>2022</v>
      </c>
      <c r="N426" s="103"/>
      <c r="O426" s="103"/>
      <c r="P426" s="6"/>
      <c r="Q426" s="6"/>
      <c r="R426" t="str">
        <f t="shared" si="6"/>
        <v>5010700212491249100001VT300001</v>
      </c>
    </row>
    <row r="427" spans="1:18" x14ac:dyDescent="0.2">
      <c r="A427" s="80" t="s">
        <v>453</v>
      </c>
      <c r="B427" s="80" t="s">
        <v>4093</v>
      </c>
      <c r="C427" s="6">
        <v>501</v>
      </c>
      <c r="D427" s="6">
        <v>50107</v>
      </c>
      <c r="E427" s="80" t="s">
        <v>456</v>
      </c>
      <c r="F427" s="80" t="s">
        <v>454</v>
      </c>
      <c r="G427" s="80" t="s">
        <v>490</v>
      </c>
      <c r="H427" s="80" t="s">
        <v>1785</v>
      </c>
      <c r="I427" s="80" t="s">
        <v>3335</v>
      </c>
      <c r="J427" s="80" t="s">
        <v>4053</v>
      </c>
      <c r="K427" s="80" t="s">
        <v>454</v>
      </c>
      <c r="L427" s="8">
        <v>6860000</v>
      </c>
      <c r="M427" s="6">
        <v>2022</v>
      </c>
      <c r="N427" s="103"/>
      <c r="O427" s="103"/>
      <c r="P427" s="6"/>
      <c r="Q427" s="6"/>
      <c r="R427" t="str">
        <f t="shared" si="6"/>
        <v>5010700214591459101001VT300001</v>
      </c>
    </row>
    <row r="428" spans="1:18" x14ac:dyDescent="0.2">
      <c r="A428" s="80" t="s">
        <v>453</v>
      </c>
      <c r="B428" s="80" t="s">
        <v>4093</v>
      </c>
      <c r="C428" s="6">
        <v>501</v>
      </c>
      <c r="D428" s="6">
        <v>50107</v>
      </c>
      <c r="E428" s="80" t="s">
        <v>458</v>
      </c>
      <c r="F428" s="80" t="s">
        <v>456</v>
      </c>
      <c r="G428" s="80" t="s">
        <v>486</v>
      </c>
      <c r="H428" s="80" t="s">
        <v>1015</v>
      </c>
      <c r="I428" s="80" t="s">
        <v>2737</v>
      </c>
      <c r="J428" s="80" t="s">
        <v>4053</v>
      </c>
      <c r="K428" s="80" t="s">
        <v>454</v>
      </c>
      <c r="L428" s="8">
        <v>27290000</v>
      </c>
      <c r="M428" s="6">
        <v>2022</v>
      </c>
      <c r="N428" s="103"/>
      <c r="O428" s="103"/>
      <c r="P428" s="6"/>
      <c r="Q428" s="6"/>
      <c r="R428" t="str">
        <f t="shared" si="6"/>
        <v>5010700310571057100001VT100002</v>
      </c>
    </row>
    <row r="429" spans="1:18" x14ac:dyDescent="0.2">
      <c r="A429" s="80" t="s">
        <v>453</v>
      </c>
      <c r="B429" s="80" t="s">
        <v>4093</v>
      </c>
      <c r="C429" s="6">
        <v>501</v>
      </c>
      <c r="D429" s="6">
        <v>50107</v>
      </c>
      <c r="E429" s="80" t="s">
        <v>458</v>
      </c>
      <c r="F429" s="80" t="s">
        <v>458</v>
      </c>
      <c r="G429" s="80" t="s">
        <v>486</v>
      </c>
      <c r="H429" s="80" t="s">
        <v>1015</v>
      </c>
      <c r="I429" s="80" t="s">
        <v>2737</v>
      </c>
      <c r="J429" s="80" t="s">
        <v>4053</v>
      </c>
      <c r="K429" s="80" t="s">
        <v>454</v>
      </c>
      <c r="L429" s="8">
        <v>38200000</v>
      </c>
      <c r="M429" s="6">
        <v>2022</v>
      </c>
      <c r="N429" s="103"/>
      <c r="O429" s="103"/>
      <c r="P429" s="6"/>
      <c r="Q429" s="6"/>
      <c r="R429" t="str">
        <f t="shared" si="6"/>
        <v>5010700310571057100001VT100003</v>
      </c>
    </row>
    <row r="430" spans="1:18" x14ac:dyDescent="0.2">
      <c r="A430" s="80" t="s">
        <v>453</v>
      </c>
      <c r="B430" s="80" t="s">
        <v>4093</v>
      </c>
      <c r="C430" s="6">
        <v>501</v>
      </c>
      <c r="D430" s="6">
        <v>50107</v>
      </c>
      <c r="E430" s="80" t="s">
        <v>458</v>
      </c>
      <c r="F430" s="80" t="s">
        <v>458</v>
      </c>
      <c r="G430" s="80" t="s">
        <v>486</v>
      </c>
      <c r="H430" s="80" t="s">
        <v>1442</v>
      </c>
      <c r="I430" s="80" t="s">
        <v>3078</v>
      </c>
      <c r="J430" s="80" t="s">
        <v>4053</v>
      </c>
      <c r="K430" s="80" t="s">
        <v>454</v>
      </c>
      <c r="L430" s="8">
        <v>15140000</v>
      </c>
      <c r="M430" s="6">
        <v>2022</v>
      </c>
      <c r="N430" s="103"/>
      <c r="O430" s="103"/>
      <c r="P430" s="6"/>
      <c r="Q430" s="6"/>
      <c r="R430" t="str">
        <f t="shared" si="6"/>
        <v>5010700312881288101001VT100003</v>
      </c>
    </row>
    <row r="431" spans="1:18" x14ac:dyDescent="0.2">
      <c r="A431" s="80" t="s">
        <v>453</v>
      </c>
      <c r="B431" s="80" t="s">
        <v>4093</v>
      </c>
      <c r="C431" s="6">
        <v>501</v>
      </c>
      <c r="D431" s="6">
        <v>50107</v>
      </c>
      <c r="E431" s="80" t="s">
        <v>458</v>
      </c>
      <c r="F431" s="80" t="s">
        <v>458</v>
      </c>
      <c r="G431" s="80" t="s">
        <v>486</v>
      </c>
      <c r="H431" s="80" t="s">
        <v>1893</v>
      </c>
      <c r="I431" s="80" t="s">
        <v>3443</v>
      </c>
      <c r="J431" s="80" t="s">
        <v>4053</v>
      </c>
      <c r="K431" s="80" t="s">
        <v>454</v>
      </c>
      <c r="L431" s="8">
        <v>7800000</v>
      </c>
      <c r="M431" s="6">
        <v>2022</v>
      </c>
      <c r="N431" s="103"/>
      <c r="O431" s="103"/>
      <c r="P431" s="6"/>
      <c r="Q431" s="6"/>
      <c r="R431" t="str">
        <f t="shared" si="6"/>
        <v>5010700315111511100001VT100003</v>
      </c>
    </row>
    <row r="432" spans="1:18" x14ac:dyDescent="0.2">
      <c r="A432" s="80" t="s">
        <v>453</v>
      </c>
      <c r="B432" s="80" t="s">
        <v>4094</v>
      </c>
      <c r="C432" s="6">
        <v>501</v>
      </c>
      <c r="D432" s="6">
        <v>50107</v>
      </c>
      <c r="E432" s="80" t="s">
        <v>456</v>
      </c>
      <c r="F432" s="80" t="s">
        <v>454</v>
      </c>
      <c r="G432" s="80" t="s">
        <v>486</v>
      </c>
      <c r="H432" s="80" t="s">
        <v>1017</v>
      </c>
      <c r="I432" s="80" t="s">
        <v>2738</v>
      </c>
      <c r="J432" s="80" t="s">
        <v>4053</v>
      </c>
      <c r="K432" s="80" t="s">
        <v>454</v>
      </c>
      <c r="L432" s="8">
        <v>54570000</v>
      </c>
      <c r="M432" s="6">
        <v>2022</v>
      </c>
      <c r="N432" s="103"/>
      <c r="O432" s="103"/>
      <c r="P432" s="6"/>
      <c r="Q432" s="6"/>
      <c r="R432" t="str">
        <f t="shared" si="6"/>
        <v>5010700210581058100001VT100001</v>
      </c>
    </row>
    <row r="433" spans="1:18" x14ac:dyDescent="0.2">
      <c r="A433" s="80" t="s">
        <v>453</v>
      </c>
      <c r="B433" s="80" t="s">
        <v>4094</v>
      </c>
      <c r="C433" s="6">
        <v>501</v>
      </c>
      <c r="D433" s="6">
        <v>50107</v>
      </c>
      <c r="E433" s="80" t="s">
        <v>456</v>
      </c>
      <c r="F433" s="80" t="s">
        <v>454</v>
      </c>
      <c r="G433" s="80" t="s">
        <v>486</v>
      </c>
      <c r="H433" s="80" t="s">
        <v>1457</v>
      </c>
      <c r="I433" s="80" t="s">
        <v>3088</v>
      </c>
      <c r="J433" s="80" t="s">
        <v>4053</v>
      </c>
      <c r="K433" s="80" t="s">
        <v>454</v>
      </c>
      <c r="L433" s="8">
        <v>21630000</v>
      </c>
      <c r="M433" s="6">
        <v>2022</v>
      </c>
      <c r="N433" s="103"/>
      <c r="O433" s="103"/>
      <c r="P433" s="6"/>
      <c r="Q433" s="6"/>
      <c r="R433" t="str">
        <f t="shared" si="6"/>
        <v>5010700212951295100001VT100001</v>
      </c>
    </row>
    <row r="434" spans="1:18" x14ac:dyDescent="0.2">
      <c r="A434" s="80" t="s">
        <v>453</v>
      </c>
      <c r="B434" s="80" t="s">
        <v>4094</v>
      </c>
      <c r="C434" s="6">
        <v>501</v>
      </c>
      <c r="D434" s="6">
        <v>50107</v>
      </c>
      <c r="E434" s="80" t="s">
        <v>456</v>
      </c>
      <c r="F434" s="80" t="s">
        <v>454</v>
      </c>
      <c r="G434" s="80" t="s">
        <v>486</v>
      </c>
      <c r="H434" s="80" t="s">
        <v>2370</v>
      </c>
      <c r="I434" s="80" t="s">
        <v>4047</v>
      </c>
      <c r="J434" s="80" t="s">
        <v>4054</v>
      </c>
      <c r="K434" s="80" t="s">
        <v>454</v>
      </c>
      <c r="L434" s="8">
        <v>3840000</v>
      </c>
      <c r="M434" s="6">
        <v>2017</v>
      </c>
      <c r="N434" s="103"/>
      <c r="O434" s="103"/>
      <c r="P434" s="6"/>
      <c r="Q434" s="6"/>
      <c r="R434" t="str">
        <f t="shared" si="6"/>
        <v>50107002478478103001VT100001</v>
      </c>
    </row>
    <row r="435" spans="1:18" x14ac:dyDescent="0.2">
      <c r="A435" s="80" t="s">
        <v>453</v>
      </c>
      <c r="B435" s="80" t="s">
        <v>4094</v>
      </c>
      <c r="C435" s="6">
        <v>501</v>
      </c>
      <c r="D435" s="6">
        <v>50107</v>
      </c>
      <c r="E435" s="80" t="s">
        <v>456</v>
      </c>
      <c r="F435" s="80" t="s">
        <v>454</v>
      </c>
      <c r="G435" s="80" t="s">
        <v>488</v>
      </c>
      <c r="H435" s="80" t="s">
        <v>1385</v>
      </c>
      <c r="I435" s="80" t="s">
        <v>3003</v>
      </c>
      <c r="J435" s="80" t="s">
        <v>4053</v>
      </c>
      <c r="K435" s="80" t="s">
        <v>454</v>
      </c>
      <c r="L435" s="8">
        <v>6290000</v>
      </c>
      <c r="M435" s="6">
        <v>2022</v>
      </c>
      <c r="N435" s="103"/>
      <c r="O435" s="103"/>
      <c r="P435" s="6"/>
      <c r="Q435" s="6"/>
      <c r="R435" t="str">
        <f t="shared" si="6"/>
        <v>5010700212501250100001VT200001</v>
      </c>
    </row>
    <row r="436" spans="1:18" x14ac:dyDescent="0.2">
      <c r="A436" s="80" t="s">
        <v>453</v>
      </c>
      <c r="B436" s="80" t="s">
        <v>4094</v>
      </c>
      <c r="C436" s="6">
        <v>501</v>
      </c>
      <c r="D436" s="6">
        <v>50107</v>
      </c>
      <c r="E436" s="80" t="s">
        <v>456</v>
      </c>
      <c r="F436" s="80" t="s">
        <v>454</v>
      </c>
      <c r="G436" s="80" t="s">
        <v>488</v>
      </c>
      <c r="H436" s="80" t="s">
        <v>1457</v>
      </c>
      <c r="I436" s="80" t="s">
        <v>3088</v>
      </c>
      <c r="J436" s="80" t="s">
        <v>4053</v>
      </c>
      <c r="K436" s="80" t="s">
        <v>454</v>
      </c>
      <c r="L436" s="8">
        <v>16060000</v>
      </c>
      <c r="M436" s="6">
        <v>2022</v>
      </c>
      <c r="N436" s="103"/>
      <c r="O436" s="103"/>
      <c r="P436" s="6"/>
      <c r="Q436" s="6"/>
      <c r="R436" t="str">
        <f t="shared" si="6"/>
        <v>5010700212951295100001VT200001</v>
      </c>
    </row>
    <row r="437" spans="1:18" x14ac:dyDescent="0.2">
      <c r="A437" s="80" t="s">
        <v>453</v>
      </c>
      <c r="B437" s="80" t="s">
        <v>4094</v>
      </c>
      <c r="C437" s="6">
        <v>501</v>
      </c>
      <c r="D437" s="6">
        <v>50107</v>
      </c>
      <c r="E437" s="80" t="s">
        <v>456</v>
      </c>
      <c r="F437" s="80" t="s">
        <v>454</v>
      </c>
      <c r="G437" s="80" t="s">
        <v>490</v>
      </c>
      <c r="H437" s="80" t="s">
        <v>1385</v>
      </c>
      <c r="I437" s="80" t="s">
        <v>3003</v>
      </c>
      <c r="J437" s="80" t="s">
        <v>4053</v>
      </c>
      <c r="K437" s="80" t="s">
        <v>454</v>
      </c>
      <c r="L437" s="8">
        <v>5390000</v>
      </c>
      <c r="M437" s="6">
        <v>2022</v>
      </c>
      <c r="N437" s="103"/>
      <c r="O437" s="103"/>
      <c r="P437" s="6"/>
      <c r="Q437" s="6"/>
      <c r="R437" t="str">
        <f t="shared" si="6"/>
        <v>5010700212501250100001VT300001</v>
      </c>
    </row>
    <row r="438" spans="1:18" x14ac:dyDescent="0.2">
      <c r="A438" s="80" t="s">
        <v>453</v>
      </c>
      <c r="B438" s="80" t="s">
        <v>4094</v>
      </c>
      <c r="C438" s="6">
        <v>501</v>
      </c>
      <c r="D438" s="6">
        <v>50107</v>
      </c>
      <c r="E438" s="80" t="s">
        <v>456</v>
      </c>
      <c r="F438" s="80" t="s">
        <v>454</v>
      </c>
      <c r="G438" s="80" t="s">
        <v>490</v>
      </c>
      <c r="H438" s="80" t="s">
        <v>1801</v>
      </c>
      <c r="I438" s="80" t="s">
        <v>3351</v>
      </c>
      <c r="J438" s="80" t="s">
        <v>4053</v>
      </c>
      <c r="K438" s="80" t="s">
        <v>454</v>
      </c>
      <c r="L438" s="8">
        <v>19110000</v>
      </c>
      <c r="M438" s="6">
        <v>2022</v>
      </c>
      <c r="N438" s="103"/>
      <c r="O438" s="103"/>
      <c r="P438" s="6"/>
      <c r="Q438" s="6"/>
      <c r="R438" t="str">
        <f t="shared" si="6"/>
        <v>5010700214671467100001VT300001</v>
      </c>
    </row>
    <row r="439" spans="1:18" x14ac:dyDescent="0.2">
      <c r="A439" s="80" t="s">
        <v>453</v>
      </c>
      <c r="B439" s="80" t="s">
        <v>4094</v>
      </c>
      <c r="C439" s="6">
        <v>501</v>
      </c>
      <c r="D439" s="6">
        <v>50107</v>
      </c>
      <c r="E439" s="80" t="s">
        <v>458</v>
      </c>
      <c r="F439" s="80" t="s">
        <v>456</v>
      </c>
      <c r="G439" s="80" t="s">
        <v>486</v>
      </c>
      <c r="H439" s="80" t="s">
        <v>1017</v>
      </c>
      <c r="I439" s="80" t="s">
        <v>2738</v>
      </c>
      <c r="J439" s="80" t="s">
        <v>4053</v>
      </c>
      <c r="K439" s="80" t="s">
        <v>454</v>
      </c>
      <c r="L439" s="8">
        <v>27290000</v>
      </c>
      <c r="M439" s="6">
        <v>2022</v>
      </c>
      <c r="N439" s="103"/>
      <c r="O439" s="103"/>
      <c r="P439" s="6"/>
      <c r="Q439" s="6"/>
      <c r="R439" t="str">
        <f t="shared" si="6"/>
        <v>5010700310581058100001VT100002</v>
      </c>
    </row>
    <row r="440" spans="1:18" x14ac:dyDescent="0.2">
      <c r="A440" s="80" t="s">
        <v>453</v>
      </c>
      <c r="B440" s="80" t="s">
        <v>4094</v>
      </c>
      <c r="C440" s="6">
        <v>501</v>
      </c>
      <c r="D440" s="6">
        <v>50107</v>
      </c>
      <c r="E440" s="80" t="s">
        <v>458</v>
      </c>
      <c r="F440" s="80" t="s">
        <v>458</v>
      </c>
      <c r="G440" s="80" t="s">
        <v>486</v>
      </c>
      <c r="H440" s="80" t="s">
        <v>1017</v>
      </c>
      <c r="I440" s="80" t="s">
        <v>2738</v>
      </c>
      <c r="J440" s="80" t="s">
        <v>4053</v>
      </c>
      <c r="K440" s="80" t="s">
        <v>454</v>
      </c>
      <c r="L440" s="8">
        <v>38200000</v>
      </c>
      <c r="M440" s="6">
        <v>2022</v>
      </c>
      <c r="N440" s="103"/>
      <c r="O440" s="103"/>
      <c r="P440" s="6"/>
      <c r="Q440" s="6"/>
      <c r="R440" t="str">
        <f t="shared" si="6"/>
        <v>5010700310581058100001VT100003</v>
      </c>
    </row>
    <row r="441" spans="1:18" x14ac:dyDescent="0.2">
      <c r="A441" s="80" t="s">
        <v>453</v>
      </c>
      <c r="B441" s="80" t="s">
        <v>4094</v>
      </c>
      <c r="C441" s="6">
        <v>501</v>
      </c>
      <c r="D441" s="6">
        <v>50107</v>
      </c>
      <c r="E441" s="80" t="s">
        <v>458</v>
      </c>
      <c r="F441" s="80" t="s">
        <v>458</v>
      </c>
      <c r="G441" s="80" t="s">
        <v>486</v>
      </c>
      <c r="H441" s="80" t="s">
        <v>1457</v>
      </c>
      <c r="I441" s="80" t="s">
        <v>3088</v>
      </c>
      <c r="J441" s="80" t="s">
        <v>4053</v>
      </c>
      <c r="K441" s="80" t="s">
        <v>454</v>
      </c>
      <c r="L441" s="8">
        <v>15140000</v>
      </c>
      <c r="M441" s="6">
        <v>2022</v>
      </c>
      <c r="N441" s="103"/>
      <c r="O441" s="103"/>
      <c r="P441" s="6"/>
      <c r="Q441" s="6"/>
      <c r="R441" t="str">
        <f t="shared" si="6"/>
        <v>5010700312951295100001VT100003</v>
      </c>
    </row>
    <row r="442" spans="1:18" x14ac:dyDescent="0.2">
      <c r="A442" s="80" t="s">
        <v>453</v>
      </c>
      <c r="B442" s="80" t="s">
        <v>4094</v>
      </c>
      <c r="C442" s="6">
        <v>501</v>
      </c>
      <c r="D442" s="6">
        <v>50107</v>
      </c>
      <c r="E442" s="80" t="s">
        <v>458</v>
      </c>
      <c r="F442" s="80" t="s">
        <v>458</v>
      </c>
      <c r="G442" s="80" t="s">
        <v>486</v>
      </c>
      <c r="H442" s="80" t="s">
        <v>1893</v>
      </c>
      <c r="I442" s="80" t="s">
        <v>3444</v>
      </c>
      <c r="J442" s="80" t="s">
        <v>4053</v>
      </c>
      <c r="K442" s="80" t="s">
        <v>454</v>
      </c>
      <c r="L442" s="8">
        <v>14110000</v>
      </c>
      <c r="M442" s="6">
        <v>2022</v>
      </c>
      <c r="N442" s="103"/>
      <c r="O442" s="103"/>
      <c r="P442" s="6"/>
      <c r="Q442" s="6"/>
      <c r="R442" t="str">
        <f t="shared" si="6"/>
        <v>5010700315111511101001VT100003</v>
      </c>
    </row>
    <row r="443" spans="1:18" x14ac:dyDescent="0.2">
      <c r="A443" s="80" t="s">
        <v>453</v>
      </c>
      <c r="B443" s="80" t="s">
        <v>4095</v>
      </c>
      <c r="C443" s="6">
        <v>501</v>
      </c>
      <c r="D443" s="6">
        <v>50107</v>
      </c>
      <c r="E443" s="80" t="s">
        <v>456</v>
      </c>
      <c r="F443" s="80" t="s">
        <v>454</v>
      </c>
      <c r="G443" s="80" t="s">
        <v>486</v>
      </c>
      <c r="H443" s="80" t="s">
        <v>1019</v>
      </c>
      <c r="I443" s="80" t="s">
        <v>2739</v>
      </c>
      <c r="J443" s="80" t="s">
        <v>4053</v>
      </c>
      <c r="K443" s="80" t="s">
        <v>454</v>
      </c>
      <c r="L443" s="8">
        <v>50020000</v>
      </c>
      <c r="M443" s="6">
        <v>2022</v>
      </c>
      <c r="N443" s="103"/>
      <c r="O443" s="103"/>
      <c r="P443" s="6"/>
      <c r="Q443" s="6"/>
      <c r="R443" t="str">
        <f t="shared" si="6"/>
        <v>5010700210591059100001VT100001</v>
      </c>
    </row>
    <row r="444" spans="1:18" x14ac:dyDescent="0.2">
      <c r="A444" s="80" t="s">
        <v>453</v>
      </c>
      <c r="B444" s="80" t="s">
        <v>4095</v>
      </c>
      <c r="C444" s="6">
        <v>501</v>
      </c>
      <c r="D444" s="6">
        <v>50107</v>
      </c>
      <c r="E444" s="80" t="s">
        <v>456</v>
      </c>
      <c r="F444" s="80" t="s">
        <v>454</v>
      </c>
      <c r="G444" s="80" t="s">
        <v>486</v>
      </c>
      <c r="H444" s="80" t="s">
        <v>1457</v>
      </c>
      <c r="I444" s="80" t="s">
        <v>3090</v>
      </c>
      <c r="J444" s="80" t="s">
        <v>4053</v>
      </c>
      <c r="K444" s="80" t="s">
        <v>454</v>
      </c>
      <c r="L444" s="8">
        <v>20600000</v>
      </c>
      <c r="M444" s="6">
        <v>2022</v>
      </c>
      <c r="N444" s="103"/>
      <c r="O444" s="103"/>
      <c r="P444" s="6"/>
      <c r="Q444" s="6"/>
      <c r="R444" t="str">
        <f t="shared" si="6"/>
        <v>5010700212951295101001VT100001</v>
      </c>
    </row>
    <row r="445" spans="1:18" x14ac:dyDescent="0.2">
      <c r="A445" s="80" t="s">
        <v>453</v>
      </c>
      <c r="B445" s="80" t="s">
        <v>4095</v>
      </c>
      <c r="C445" s="6">
        <v>501</v>
      </c>
      <c r="D445" s="6">
        <v>50107</v>
      </c>
      <c r="E445" s="80" t="s">
        <v>456</v>
      </c>
      <c r="F445" s="80" t="s">
        <v>454</v>
      </c>
      <c r="G445" s="80" t="s">
        <v>486</v>
      </c>
      <c r="H445" s="80" t="s">
        <v>2370</v>
      </c>
      <c r="I445" s="80" t="s">
        <v>4048</v>
      </c>
      <c r="J445" s="80" t="s">
        <v>4054</v>
      </c>
      <c r="K445" s="80" t="s">
        <v>454</v>
      </c>
      <c r="L445" s="8">
        <v>4608000</v>
      </c>
      <c r="M445" s="6">
        <v>2017</v>
      </c>
      <c r="N445" s="103"/>
      <c r="O445" s="103"/>
      <c r="P445" s="6"/>
      <c r="Q445" s="6"/>
      <c r="R445" t="str">
        <f t="shared" si="6"/>
        <v>50107002478478104001VT100001</v>
      </c>
    </row>
    <row r="446" spans="1:18" x14ac:dyDescent="0.2">
      <c r="A446" s="80" t="s">
        <v>453</v>
      </c>
      <c r="B446" s="80" t="s">
        <v>4095</v>
      </c>
      <c r="C446" s="6">
        <v>501</v>
      </c>
      <c r="D446" s="6">
        <v>50107</v>
      </c>
      <c r="E446" s="80" t="s">
        <v>456</v>
      </c>
      <c r="F446" s="80" t="s">
        <v>454</v>
      </c>
      <c r="G446" s="80" t="s">
        <v>488</v>
      </c>
      <c r="H446" s="80" t="s">
        <v>1409</v>
      </c>
      <c r="I446" s="80" t="s">
        <v>3040</v>
      </c>
      <c r="J446" s="80" t="s">
        <v>4053</v>
      </c>
      <c r="K446" s="80" t="s">
        <v>454</v>
      </c>
      <c r="L446" s="8">
        <v>5280000</v>
      </c>
      <c r="M446" s="6">
        <v>2022</v>
      </c>
      <c r="N446" s="103"/>
      <c r="O446" s="103"/>
      <c r="P446" s="6"/>
      <c r="Q446" s="6"/>
      <c r="R446" t="str">
        <f t="shared" si="6"/>
        <v>5010700212611261100001VT200001</v>
      </c>
    </row>
    <row r="447" spans="1:18" x14ac:dyDescent="0.2">
      <c r="A447" s="80" t="s">
        <v>453</v>
      </c>
      <c r="B447" s="80" t="s">
        <v>4095</v>
      </c>
      <c r="C447" s="6">
        <v>501</v>
      </c>
      <c r="D447" s="6">
        <v>50107</v>
      </c>
      <c r="E447" s="80" t="s">
        <v>456</v>
      </c>
      <c r="F447" s="80" t="s">
        <v>454</v>
      </c>
      <c r="G447" s="80" t="s">
        <v>488</v>
      </c>
      <c r="H447" s="80" t="s">
        <v>1457</v>
      </c>
      <c r="I447" s="80" t="s">
        <v>3090</v>
      </c>
      <c r="J447" s="80" t="s">
        <v>4053</v>
      </c>
      <c r="K447" s="80" t="s">
        <v>454</v>
      </c>
      <c r="L447" s="8">
        <v>16060000</v>
      </c>
      <c r="M447" s="6">
        <v>2022</v>
      </c>
      <c r="N447" s="103"/>
      <c r="O447" s="103"/>
      <c r="P447" s="6"/>
      <c r="Q447" s="6"/>
      <c r="R447" t="str">
        <f t="shared" si="6"/>
        <v>5010700212951295101001VT200001</v>
      </c>
    </row>
    <row r="448" spans="1:18" x14ac:dyDescent="0.2">
      <c r="A448" s="80" t="s">
        <v>453</v>
      </c>
      <c r="B448" s="80" t="s">
        <v>4095</v>
      </c>
      <c r="C448" s="6">
        <v>501</v>
      </c>
      <c r="D448" s="6">
        <v>50107</v>
      </c>
      <c r="E448" s="80" t="s">
        <v>456</v>
      </c>
      <c r="F448" s="80" t="s">
        <v>454</v>
      </c>
      <c r="G448" s="80" t="s">
        <v>490</v>
      </c>
      <c r="H448" s="80" t="s">
        <v>1409</v>
      </c>
      <c r="I448" s="80" t="s">
        <v>3040</v>
      </c>
      <c r="J448" s="80" t="s">
        <v>4053</v>
      </c>
      <c r="K448" s="80" t="s">
        <v>454</v>
      </c>
      <c r="L448" s="8">
        <v>4540000</v>
      </c>
      <c r="M448" s="6">
        <v>2022</v>
      </c>
      <c r="N448" s="103"/>
      <c r="O448" s="103"/>
      <c r="P448" s="6"/>
      <c r="Q448" s="6"/>
      <c r="R448" t="str">
        <f t="shared" si="6"/>
        <v>5010700212611261100001VT300001</v>
      </c>
    </row>
    <row r="449" spans="1:18" x14ac:dyDescent="0.2">
      <c r="A449" s="80" t="s">
        <v>453</v>
      </c>
      <c r="B449" s="80" t="s">
        <v>4095</v>
      </c>
      <c r="C449" s="6">
        <v>501</v>
      </c>
      <c r="D449" s="6">
        <v>50107</v>
      </c>
      <c r="E449" s="80" t="s">
        <v>456</v>
      </c>
      <c r="F449" s="80" t="s">
        <v>454</v>
      </c>
      <c r="G449" s="80" t="s">
        <v>490</v>
      </c>
      <c r="H449" s="80" t="s">
        <v>1801</v>
      </c>
      <c r="I449" s="80" t="s">
        <v>3353</v>
      </c>
      <c r="J449" s="80" t="s">
        <v>4053</v>
      </c>
      <c r="K449" s="80" t="s">
        <v>454</v>
      </c>
      <c r="L449" s="8">
        <v>16280000</v>
      </c>
      <c r="M449" s="6">
        <v>2022</v>
      </c>
      <c r="N449" s="103"/>
      <c r="O449" s="103"/>
      <c r="P449" s="6"/>
      <c r="Q449" s="6"/>
      <c r="R449" t="str">
        <f t="shared" si="6"/>
        <v>5010700214671467101001VT300001</v>
      </c>
    </row>
    <row r="450" spans="1:18" x14ac:dyDescent="0.2">
      <c r="A450" s="80" t="s">
        <v>453</v>
      </c>
      <c r="B450" s="80" t="s">
        <v>4095</v>
      </c>
      <c r="C450" s="6">
        <v>501</v>
      </c>
      <c r="D450" s="6">
        <v>50107</v>
      </c>
      <c r="E450" s="80" t="s">
        <v>458</v>
      </c>
      <c r="F450" s="80" t="s">
        <v>456</v>
      </c>
      <c r="G450" s="80" t="s">
        <v>486</v>
      </c>
      <c r="H450" s="80" t="s">
        <v>1019</v>
      </c>
      <c r="I450" s="80" t="s">
        <v>2739</v>
      </c>
      <c r="J450" s="80" t="s">
        <v>4053</v>
      </c>
      <c r="K450" s="80" t="s">
        <v>454</v>
      </c>
      <c r="L450" s="8">
        <v>25010000</v>
      </c>
      <c r="M450" s="6">
        <v>2022</v>
      </c>
      <c r="N450" s="103"/>
      <c r="O450" s="103"/>
      <c r="P450" s="6"/>
      <c r="Q450" s="6"/>
      <c r="R450" t="str">
        <f t="shared" ref="R450:R513" si="7">CONCATENATE(D450,E450,H450,I450,K450,G450,F450)</f>
        <v>5010700310591059100001VT100002</v>
      </c>
    </row>
    <row r="451" spans="1:18" x14ac:dyDescent="0.2">
      <c r="A451" s="80" t="s">
        <v>453</v>
      </c>
      <c r="B451" s="80" t="s">
        <v>4095</v>
      </c>
      <c r="C451" s="6">
        <v>501</v>
      </c>
      <c r="D451" s="6">
        <v>50107</v>
      </c>
      <c r="E451" s="80" t="s">
        <v>458</v>
      </c>
      <c r="F451" s="80" t="s">
        <v>458</v>
      </c>
      <c r="G451" s="80" t="s">
        <v>486</v>
      </c>
      <c r="H451" s="80" t="s">
        <v>1019</v>
      </c>
      <c r="I451" s="80" t="s">
        <v>2739</v>
      </c>
      <c r="J451" s="80" t="s">
        <v>4053</v>
      </c>
      <c r="K451" s="80" t="s">
        <v>454</v>
      </c>
      <c r="L451" s="8">
        <v>35010000</v>
      </c>
      <c r="M451" s="6">
        <v>2022</v>
      </c>
      <c r="N451" s="103"/>
      <c r="O451" s="103"/>
      <c r="P451" s="6"/>
      <c r="Q451" s="6"/>
      <c r="R451" t="str">
        <f t="shared" si="7"/>
        <v>5010700310591059100001VT100003</v>
      </c>
    </row>
    <row r="452" spans="1:18" x14ac:dyDescent="0.2">
      <c r="A452" s="80" t="s">
        <v>453</v>
      </c>
      <c r="B452" s="80" t="s">
        <v>4095</v>
      </c>
      <c r="C452" s="6">
        <v>501</v>
      </c>
      <c r="D452" s="6">
        <v>50107</v>
      </c>
      <c r="E452" s="80" t="s">
        <v>458</v>
      </c>
      <c r="F452" s="80" t="s">
        <v>458</v>
      </c>
      <c r="G452" s="80" t="s">
        <v>486</v>
      </c>
      <c r="H452" s="80" t="s">
        <v>1457</v>
      </c>
      <c r="I452" s="80" t="s">
        <v>3090</v>
      </c>
      <c r="J452" s="80" t="s">
        <v>4053</v>
      </c>
      <c r="K452" s="80" t="s">
        <v>454</v>
      </c>
      <c r="L452" s="8">
        <v>14420000</v>
      </c>
      <c r="M452" s="6">
        <v>2022</v>
      </c>
      <c r="N452" s="103"/>
      <c r="O452" s="103"/>
      <c r="P452" s="6"/>
      <c r="Q452" s="6"/>
      <c r="R452" t="str">
        <f t="shared" si="7"/>
        <v>5010700312951295101001VT100003</v>
      </c>
    </row>
    <row r="453" spans="1:18" x14ac:dyDescent="0.2">
      <c r="A453" s="80" t="s">
        <v>453</v>
      </c>
      <c r="B453" s="80" t="s">
        <v>4095</v>
      </c>
      <c r="C453" s="6">
        <v>501</v>
      </c>
      <c r="D453" s="6">
        <v>50107</v>
      </c>
      <c r="E453" s="80" t="s">
        <v>458</v>
      </c>
      <c r="F453" s="80" t="s">
        <v>458</v>
      </c>
      <c r="G453" s="80" t="s">
        <v>486</v>
      </c>
      <c r="H453" s="80" t="s">
        <v>1895</v>
      </c>
      <c r="I453" s="80" t="s">
        <v>3445</v>
      </c>
      <c r="J453" s="80" t="s">
        <v>4053</v>
      </c>
      <c r="K453" s="80" t="s">
        <v>454</v>
      </c>
      <c r="L453" s="8">
        <v>3970000</v>
      </c>
      <c r="M453" s="6">
        <v>2022</v>
      </c>
      <c r="N453" s="103"/>
      <c r="O453" s="103"/>
      <c r="P453" s="6"/>
      <c r="Q453" s="6"/>
      <c r="R453" t="str">
        <f t="shared" si="7"/>
        <v>5010700315121512100001VT100003</v>
      </c>
    </row>
    <row r="454" spans="1:18" x14ac:dyDescent="0.2">
      <c r="A454" s="80" t="s">
        <v>453</v>
      </c>
      <c r="B454" s="80" t="s">
        <v>4096</v>
      </c>
      <c r="C454" s="6">
        <v>501</v>
      </c>
      <c r="D454" s="6">
        <v>50107</v>
      </c>
      <c r="E454" s="80" t="s">
        <v>456</v>
      </c>
      <c r="F454" s="80" t="s">
        <v>454</v>
      </c>
      <c r="G454" s="80" t="s">
        <v>486</v>
      </c>
      <c r="H454" s="80" t="s">
        <v>911</v>
      </c>
      <c r="I454" s="80" t="s">
        <v>2656</v>
      </c>
      <c r="J454" s="80" t="s">
        <v>4054</v>
      </c>
      <c r="K454" s="80" t="s">
        <v>454</v>
      </c>
      <c r="L454" s="8">
        <v>3840000</v>
      </c>
      <c r="M454" s="6">
        <v>2017</v>
      </c>
      <c r="N454" s="103"/>
      <c r="O454" s="103"/>
      <c r="P454" s="6"/>
      <c r="Q454" s="6"/>
      <c r="R454" t="str">
        <f t="shared" si="7"/>
        <v>5010700210001000100001VT100001</v>
      </c>
    </row>
    <row r="455" spans="1:18" x14ac:dyDescent="0.2">
      <c r="A455" s="80" t="s">
        <v>453</v>
      </c>
      <c r="B455" s="80" t="s">
        <v>4096</v>
      </c>
      <c r="C455" s="6">
        <v>501</v>
      </c>
      <c r="D455" s="6">
        <v>50107</v>
      </c>
      <c r="E455" s="80" t="s">
        <v>456</v>
      </c>
      <c r="F455" s="80" t="s">
        <v>454</v>
      </c>
      <c r="G455" s="80" t="s">
        <v>486</v>
      </c>
      <c r="H455" s="80" t="s">
        <v>1023</v>
      </c>
      <c r="I455" s="80" t="s">
        <v>2742</v>
      </c>
      <c r="J455" s="80" t="s">
        <v>4053</v>
      </c>
      <c r="K455" s="80" t="s">
        <v>454</v>
      </c>
      <c r="L455" s="8">
        <v>20560000</v>
      </c>
      <c r="M455" s="6">
        <v>2022</v>
      </c>
      <c r="N455" s="103"/>
      <c r="O455" s="103"/>
      <c r="P455" s="6"/>
      <c r="Q455" s="6"/>
      <c r="R455" t="str">
        <f t="shared" si="7"/>
        <v>5010700210601060100001VT100001</v>
      </c>
    </row>
    <row r="456" spans="1:18" x14ac:dyDescent="0.2">
      <c r="A456" s="80" t="s">
        <v>453</v>
      </c>
      <c r="B456" s="80" t="s">
        <v>4096</v>
      </c>
      <c r="C456" s="6">
        <v>501</v>
      </c>
      <c r="D456" s="6">
        <v>50107</v>
      </c>
      <c r="E456" s="80" t="s">
        <v>456</v>
      </c>
      <c r="F456" s="80" t="s">
        <v>454</v>
      </c>
      <c r="G456" s="80" t="s">
        <v>486</v>
      </c>
      <c r="H456" s="80" t="s">
        <v>1487</v>
      </c>
      <c r="I456" s="80" t="s">
        <v>3110</v>
      </c>
      <c r="J456" s="80" t="s">
        <v>4053</v>
      </c>
      <c r="K456" s="80" t="s">
        <v>454</v>
      </c>
      <c r="L456" s="8">
        <v>12610000</v>
      </c>
      <c r="M456" s="6">
        <v>2022</v>
      </c>
      <c r="N456" s="103"/>
      <c r="O456" s="103"/>
      <c r="P456" s="6"/>
      <c r="Q456" s="6"/>
      <c r="R456" t="str">
        <f t="shared" si="7"/>
        <v>5010700213091309100001VT100001</v>
      </c>
    </row>
    <row r="457" spans="1:18" x14ac:dyDescent="0.2">
      <c r="A457" s="80" t="s">
        <v>453</v>
      </c>
      <c r="B457" s="80" t="s">
        <v>4096</v>
      </c>
      <c r="C457" s="6">
        <v>501</v>
      </c>
      <c r="D457" s="6">
        <v>50107</v>
      </c>
      <c r="E457" s="80" t="s">
        <v>456</v>
      </c>
      <c r="F457" s="80" t="s">
        <v>454</v>
      </c>
      <c r="G457" s="80" t="s">
        <v>488</v>
      </c>
      <c r="H457" s="80" t="s">
        <v>1461</v>
      </c>
      <c r="I457" s="80" t="s">
        <v>3094</v>
      </c>
      <c r="J457" s="80" t="s">
        <v>4053</v>
      </c>
      <c r="K457" s="80" t="s">
        <v>454</v>
      </c>
      <c r="L457" s="8">
        <v>16060000</v>
      </c>
      <c r="M457" s="6">
        <v>2022</v>
      </c>
      <c r="N457" s="103"/>
      <c r="O457" s="103"/>
      <c r="P457" s="6"/>
      <c r="Q457" s="6"/>
      <c r="R457" t="str">
        <f t="shared" si="7"/>
        <v>5010700212971297100001VT200001</v>
      </c>
    </row>
    <row r="458" spans="1:18" x14ac:dyDescent="0.2">
      <c r="A458" s="80" t="s">
        <v>453</v>
      </c>
      <c r="B458" s="80" t="s">
        <v>4096</v>
      </c>
      <c r="C458" s="6">
        <v>501</v>
      </c>
      <c r="D458" s="6">
        <v>50107</v>
      </c>
      <c r="E458" s="80" t="s">
        <v>456</v>
      </c>
      <c r="F458" s="80" t="s">
        <v>454</v>
      </c>
      <c r="G458" s="80" t="s">
        <v>488</v>
      </c>
      <c r="H458" s="80" t="s">
        <v>1487</v>
      </c>
      <c r="I458" s="80" t="s">
        <v>3110</v>
      </c>
      <c r="J458" s="80" t="s">
        <v>4053</v>
      </c>
      <c r="K458" s="80" t="s">
        <v>454</v>
      </c>
      <c r="L458" s="8">
        <v>3750000</v>
      </c>
      <c r="M458" s="6">
        <v>2022</v>
      </c>
      <c r="N458" s="103"/>
      <c r="O458" s="103"/>
      <c r="P458" s="6"/>
      <c r="Q458" s="6"/>
      <c r="R458" t="str">
        <f t="shared" si="7"/>
        <v>5010700213091309100001VT200001</v>
      </c>
    </row>
    <row r="459" spans="1:18" x14ac:dyDescent="0.2">
      <c r="A459" s="80" t="s">
        <v>453</v>
      </c>
      <c r="B459" s="80" t="s">
        <v>4096</v>
      </c>
      <c r="C459" s="6">
        <v>501</v>
      </c>
      <c r="D459" s="6">
        <v>50107</v>
      </c>
      <c r="E459" s="80" t="s">
        <v>456</v>
      </c>
      <c r="F459" s="80" t="s">
        <v>454</v>
      </c>
      <c r="G459" s="80" t="s">
        <v>490</v>
      </c>
      <c r="H459" s="80" t="s">
        <v>1461</v>
      </c>
      <c r="I459" s="80" t="s">
        <v>3094</v>
      </c>
      <c r="J459" s="80" t="s">
        <v>4053</v>
      </c>
      <c r="K459" s="80" t="s">
        <v>454</v>
      </c>
      <c r="L459" s="8">
        <v>13870000</v>
      </c>
      <c r="M459" s="6">
        <v>2022</v>
      </c>
      <c r="N459" s="103"/>
      <c r="O459" s="103"/>
      <c r="P459" s="6"/>
      <c r="Q459" s="6"/>
      <c r="R459" t="str">
        <f t="shared" si="7"/>
        <v>5010700212971297100001VT300001</v>
      </c>
    </row>
    <row r="460" spans="1:18" x14ac:dyDescent="0.2">
      <c r="A460" s="80" t="s">
        <v>453</v>
      </c>
      <c r="B460" s="80" t="s">
        <v>4096</v>
      </c>
      <c r="C460" s="6">
        <v>501</v>
      </c>
      <c r="D460" s="6">
        <v>50107</v>
      </c>
      <c r="E460" s="80" t="s">
        <v>456</v>
      </c>
      <c r="F460" s="80" t="s">
        <v>454</v>
      </c>
      <c r="G460" s="80" t="s">
        <v>490</v>
      </c>
      <c r="H460" s="80" t="s">
        <v>1801</v>
      </c>
      <c r="I460" s="80" t="s">
        <v>3355</v>
      </c>
      <c r="J460" s="80" t="s">
        <v>4053</v>
      </c>
      <c r="K460" s="80" t="s">
        <v>454</v>
      </c>
      <c r="L460" s="8">
        <v>14450000</v>
      </c>
      <c r="M460" s="6">
        <v>2022</v>
      </c>
      <c r="N460" s="103"/>
      <c r="O460" s="103"/>
      <c r="P460" s="6"/>
      <c r="Q460" s="6"/>
      <c r="R460" t="str">
        <f t="shared" si="7"/>
        <v>5010700214671467102001VT300001</v>
      </c>
    </row>
    <row r="461" spans="1:18" x14ac:dyDescent="0.2">
      <c r="A461" s="80" t="s">
        <v>453</v>
      </c>
      <c r="B461" s="80" t="s">
        <v>4096</v>
      </c>
      <c r="C461" s="6">
        <v>501</v>
      </c>
      <c r="D461" s="6">
        <v>50107</v>
      </c>
      <c r="E461" s="80" t="s">
        <v>458</v>
      </c>
      <c r="F461" s="80" t="s">
        <v>456</v>
      </c>
      <c r="G461" s="80" t="s">
        <v>486</v>
      </c>
      <c r="H461" s="80" t="s">
        <v>1023</v>
      </c>
      <c r="I461" s="80" t="s">
        <v>2742</v>
      </c>
      <c r="J461" s="80" t="s">
        <v>4053</v>
      </c>
      <c r="K461" s="80" t="s">
        <v>454</v>
      </c>
      <c r="L461" s="8">
        <v>10280000</v>
      </c>
      <c r="M461" s="6">
        <v>2022</v>
      </c>
      <c r="N461" s="103"/>
      <c r="O461" s="103"/>
      <c r="P461" s="6"/>
      <c r="Q461" s="6"/>
      <c r="R461" t="str">
        <f t="shared" si="7"/>
        <v>5010700310601060100001VT100002</v>
      </c>
    </row>
    <row r="462" spans="1:18" x14ac:dyDescent="0.2">
      <c r="A462" s="80" t="s">
        <v>453</v>
      </c>
      <c r="B462" s="80" t="s">
        <v>4096</v>
      </c>
      <c r="C462" s="6">
        <v>501</v>
      </c>
      <c r="D462" s="6">
        <v>50107</v>
      </c>
      <c r="E462" s="80" t="s">
        <v>458</v>
      </c>
      <c r="F462" s="80" t="s">
        <v>458</v>
      </c>
      <c r="G462" s="80" t="s">
        <v>486</v>
      </c>
      <c r="H462" s="80" t="s">
        <v>1023</v>
      </c>
      <c r="I462" s="80" t="s">
        <v>2742</v>
      </c>
      <c r="J462" s="80" t="s">
        <v>4053</v>
      </c>
      <c r="K462" s="80" t="s">
        <v>454</v>
      </c>
      <c r="L462" s="8">
        <v>14390000</v>
      </c>
      <c r="M462" s="6">
        <v>2022</v>
      </c>
      <c r="N462" s="103"/>
      <c r="O462" s="103"/>
      <c r="P462" s="6"/>
      <c r="Q462" s="6"/>
      <c r="R462" t="str">
        <f t="shared" si="7"/>
        <v>5010700310601060100001VT100003</v>
      </c>
    </row>
    <row r="463" spans="1:18" x14ac:dyDescent="0.2">
      <c r="A463" s="80" t="s">
        <v>453</v>
      </c>
      <c r="B463" s="80" t="s">
        <v>4096</v>
      </c>
      <c r="C463" s="6">
        <v>501</v>
      </c>
      <c r="D463" s="6">
        <v>50107</v>
      </c>
      <c r="E463" s="80" t="s">
        <v>458</v>
      </c>
      <c r="F463" s="80" t="s">
        <v>458</v>
      </c>
      <c r="G463" s="80" t="s">
        <v>486</v>
      </c>
      <c r="H463" s="80" t="s">
        <v>1487</v>
      </c>
      <c r="I463" s="80" t="s">
        <v>3110</v>
      </c>
      <c r="J463" s="80" t="s">
        <v>4053</v>
      </c>
      <c r="K463" s="80" t="s">
        <v>454</v>
      </c>
      <c r="L463" s="8">
        <v>8830000</v>
      </c>
      <c r="M463" s="6">
        <v>2022</v>
      </c>
      <c r="N463" s="103"/>
      <c r="O463" s="103"/>
      <c r="P463" s="6"/>
      <c r="Q463" s="6"/>
      <c r="R463" t="str">
        <f t="shared" si="7"/>
        <v>5010700313091309100001VT100003</v>
      </c>
    </row>
    <row r="464" spans="1:18" x14ac:dyDescent="0.2">
      <c r="A464" s="80" t="s">
        <v>453</v>
      </c>
      <c r="B464" s="80" t="s">
        <v>4096</v>
      </c>
      <c r="C464" s="6">
        <v>501</v>
      </c>
      <c r="D464" s="6">
        <v>50107</v>
      </c>
      <c r="E464" s="80" t="s">
        <v>458</v>
      </c>
      <c r="F464" s="80" t="s">
        <v>458</v>
      </c>
      <c r="G464" s="80" t="s">
        <v>486</v>
      </c>
      <c r="H464" s="80" t="s">
        <v>1895</v>
      </c>
      <c r="I464" s="80" t="s">
        <v>3446</v>
      </c>
      <c r="J464" s="80" t="s">
        <v>4053</v>
      </c>
      <c r="K464" s="80" t="s">
        <v>454</v>
      </c>
      <c r="L464" s="8">
        <v>4930000</v>
      </c>
      <c r="M464" s="6">
        <v>2022</v>
      </c>
      <c r="N464" s="103"/>
      <c r="O464" s="103"/>
      <c r="P464" s="6"/>
      <c r="Q464" s="6"/>
      <c r="R464" t="str">
        <f t="shared" si="7"/>
        <v>5010700315121512101001VT100003</v>
      </c>
    </row>
    <row r="465" spans="1:18" x14ac:dyDescent="0.2">
      <c r="A465" s="80" t="s">
        <v>453</v>
      </c>
      <c r="B465" s="80" t="s">
        <v>4097</v>
      </c>
      <c r="C465" s="6">
        <v>501</v>
      </c>
      <c r="D465" s="6">
        <v>50107</v>
      </c>
      <c r="E465" s="80" t="s">
        <v>456</v>
      </c>
      <c r="F465" s="80" t="s">
        <v>454</v>
      </c>
      <c r="G465" s="80" t="s">
        <v>486</v>
      </c>
      <c r="H465" s="80" t="s">
        <v>1025</v>
      </c>
      <c r="I465" s="80" t="s">
        <v>2743</v>
      </c>
      <c r="J465" s="80" t="s">
        <v>4053</v>
      </c>
      <c r="K465" s="80" t="s">
        <v>454</v>
      </c>
      <c r="L465" s="8">
        <v>9620000</v>
      </c>
      <c r="M465" s="6">
        <v>2022</v>
      </c>
      <c r="N465" s="103"/>
      <c r="O465" s="103"/>
      <c r="P465" s="6"/>
      <c r="Q465" s="6"/>
      <c r="R465" t="str">
        <f t="shared" si="7"/>
        <v>5010700210611061100001VT100001</v>
      </c>
    </row>
    <row r="466" spans="1:18" x14ac:dyDescent="0.2">
      <c r="A466" s="80" t="s">
        <v>453</v>
      </c>
      <c r="B466" s="80" t="s">
        <v>4097</v>
      </c>
      <c r="C466" s="6">
        <v>501</v>
      </c>
      <c r="D466" s="6">
        <v>50107</v>
      </c>
      <c r="E466" s="80" t="s">
        <v>456</v>
      </c>
      <c r="F466" s="80" t="s">
        <v>454</v>
      </c>
      <c r="G466" s="80" t="s">
        <v>486</v>
      </c>
      <c r="H466" s="80" t="s">
        <v>1513</v>
      </c>
      <c r="I466" s="80" t="s">
        <v>3135</v>
      </c>
      <c r="J466" s="80" t="s">
        <v>4053</v>
      </c>
      <c r="K466" s="80" t="s">
        <v>454</v>
      </c>
      <c r="L466" s="8">
        <v>68490000</v>
      </c>
      <c r="M466" s="6">
        <v>2022</v>
      </c>
      <c r="N466" s="103"/>
      <c r="O466" s="103"/>
      <c r="P466" s="6"/>
      <c r="Q466" s="6"/>
      <c r="R466" t="str">
        <f t="shared" si="7"/>
        <v>5010700213211321100001VT100001</v>
      </c>
    </row>
    <row r="467" spans="1:18" x14ac:dyDescent="0.2">
      <c r="A467" s="80" t="s">
        <v>453</v>
      </c>
      <c r="B467" s="80" t="s">
        <v>4097</v>
      </c>
      <c r="C467" s="6">
        <v>501</v>
      </c>
      <c r="D467" s="6">
        <v>50107</v>
      </c>
      <c r="E467" s="80" t="s">
        <v>456</v>
      </c>
      <c r="F467" s="80" t="s">
        <v>454</v>
      </c>
      <c r="G467" s="80" t="s">
        <v>486</v>
      </c>
      <c r="H467" s="80" t="s">
        <v>2348</v>
      </c>
      <c r="I467" s="80" t="s">
        <v>3957</v>
      </c>
      <c r="J467" s="80" t="s">
        <v>4054</v>
      </c>
      <c r="K467" s="80" t="s">
        <v>454</v>
      </c>
      <c r="L467" s="8">
        <v>2080000</v>
      </c>
      <c r="M467" s="6">
        <v>2017</v>
      </c>
      <c r="N467" s="103"/>
      <c r="O467" s="103"/>
      <c r="P467" s="6"/>
      <c r="Q467" s="6"/>
      <c r="R467" t="str">
        <f t="shared" si="7"/>
        <v>5010700246046001001VT100001</v>
      </c>
    </row>
    <row r="468" spans="1:18" x14ac:dyDescent="0.2">
      <c r="A468" s="80" t="s">
        <v>453</v>
      </c>
      <c r="B468" s="80" t="s">
        <v>4097</v>
      </c>
      <c r="C468" s="6">
        <v>501</v>
      </c>
      <c r="D468" s="6">
        <v>50107</v>
      </c>
      <c r="E468" s="80" t="s">
        <v>456</v>
      </c>
      <c r="F468" s="80" t="s">
        <v>454</v>
      </c>
      <c r="G468" s="80" t="s">
        <v>488</v>
      </c>
      <c r="H468" s="80" t="s">
        <v>1465</v>
      </c>
      <c r="I468" s="80" t="s">
        <v>3096</v>
      </c>
      <c r="J468" s="80" t="s">
        <v>4053</v>
      </c>
      <c r="K468" s="80" t="s">
        <v>454</v>
      </c>
      <c r="L468" s="8">
        <v>16060000</v>
      </c>
      <c r="M468" s="6">
        <v>2022</v>
      </c>
      <c r="N468" s="103"/>
      <c r="O468" s="103"/>
      <c r="P468" s="6"/>
      <c r="Q468" s="6"/>
      <c r="R468" t="str">
        <f t="shared" si="7"/>
        <v>5010700212991299100001VT200001</v>
      </c>
    </row>
    <row r="469" spans="1:18" x14ac:dyDescent="0.2">
      <c r="A469" s="80" t="s">
        <v>453</v>
      </c>
      <c r="B469" s="80" t="s">
        <v>4097</v>
      </c>
      <c r="C469" s="6">
        <v>501</v>
      </c>
      <c r="D469" s="6">
        <v>50107</v>
      </c>
      <c r="E469" s="80" t="s">
        <v>456</v>
      </c>
      <c r="F469" s="80" t="s">
        <v>454</v>
      </c>
      <c r="G469" s="80" t="s">
        <v>490</v>
      </c>
      <c r="H469" s="80" t="s">
        <v>1465</v>
      </c>
      <c r="I469" s="80" t="s">
        <v>3096</v>
      </c>
      <c r="J469" s="80" t="s">
        <v>4053</v>
      </c>
      <c r="K469" s="80" t="s">
        <v>454</v>
      </c>
      <c r="L469" s="8">
        <v>13870000</v>
      </c>
      <c r="M469" s="6">
        <v>2022</v>
      </c>
      <c r="N469" s="103"/>
      <c r="O469" s="103"/>
      <c r="P469" s="6"/>
      <c r="Q469" s="6"/>
      <c r="R469" t="str">
        <f t="shared" si="7"/>
        <v>5010700212991299100001VT300001</v>
      </c>
    </row>
    <row r="470" spans="1:18" x14ac:dyDescent="0.2">
      <c r="A470" s="80" t="s">
        <v>453</v>
      </c>
      <c r="B470" s="80" t="s">
        <v>4097</v>
      </c>
      <c r="C470" s="6">
        <v>501</v>
      </c>
      <c r="D470" s="6">
        <v>50107</v>
      </c>
      <c r="E470" s="80" t="s">
        <v>456</v>
      </c>
      <c r="F470" s="80" t="s">
        <v>454</v>
      </c>
      <c r="G470" s="80" t="s">
        <v>490</v>
      </c>
      <c r="H470" s="80" t="s">
        <v>1814</v>
      </c>
      <c r="I470" s="80" t="s">
        <v>3365</v>
      </c>
      <c r="J470" s="80" t="s">
        <v>4053</v>
      </c>
      <c r="K470" s="80" t="s">
        <v>454</v>
      </c>
      <c r="L470" s="8">
        <v>12980000</v>
      </c>
      <c r="M470" s="6">
        <v>2022</v>
      </c>
      <c r="N470" s="103"/>
      <c r="O470" s="103"/>
      <c r="P470" s="6"/>
      <c r="Q470" s="6"/>
      <c r="R470" t="str">
        <f t="shared" si="7"/>
        <v>5010700214741474101001VT300001</v>
      </c>
    </row>
    <row r="471" spans="1:18" x14ac:dyDescent="0.2">
      <c r="A471" s="80" t="s">
        <v>453</v>
      </c>
      <c r="B471" s="80" t="s">
        <v>4097</v>
      </c>
      <c r="C471" s="6">
        <v>501</v>
      </c>
      <c r="D471" s="6">
        <v>50107</v>
      </c>
      <c r="E471" s="80" t="s">
        <v>458</v>
      </c>
      <c r="F471" s="80" t="s">
        <v>456</v>
      </c>
      <c r="G471" s="80" t="s">
        <v>486</v>
      </c>
      <c r="H471" s="80" t="s">
        <v>1025</v>
      </c>
      <c r="I471" s="80" t="s">
        <v>2743</v>
      </c>
      <c r="J471" s="80" t="s">
        <v>4053</v>
      </c>
      <c r="K471" s="80" t="s">
        <v>454</v>
      </c>
      <c r="L471" s="8">
        <v>4810000</v>
      </c>
      <c r="M471" s="6">
        <v>2022</v>
      </c>
      <c r="N471" s="103"/>
      <c r="O471" s="103"/>
      <c r="P471" s="6"/>
      <c r="Q471" s="6"/>
      <c r="R471" t="str">
        <f t="shared" si="7"/>
        <v>5010700310611061100001VT100002</v>
      </c>
    </row>
    <row r="472" spans="1:18" x14ac:dyDescent="0.2">
      <c r="A472" s="80" t="s">
        <v>453</v>
      </c>
      <c r="B472" s="80" t="s">
        <v>4097</v>
      </c>
      <c r="C472" s="6">
        <v>501</v>
      </c>
      <c r="D472" s="6">
        <v>50107</v>
      </c>
      <c r="E472" s="80" t="s">
        <v>458</v>
      </c>
      <c r="F472" s="80" t="s">
        <v>458</v>
      </c>
      <c r="G472" s="80" t="s">
        <v>486</v>
      </c>
      <c r="H472" s="80" t="s">
        <v>1025</v>
      </c>
      <c r="I472" s="80" t="s">
        <v>2743</v>
      </c>
      <c r="J472" s="80" t="s">
        <v>4053</v>
      </c>
      <c r="K472" s="80" t="s">
        <v>454</v>
      </c>
      <c r="L472" s="8">
        <v>6730000</v>
      </c>
      <c r="M472" s="6">
        <v>2022</v>
      </c>
      <c r="N472" s="103"/>
      <c r="O472" s="103"/>
      <c r="P472" s="6"/>
      <c r="Q472" s="6"/>
      <c r="R472" t="str">
        <f t="shared" si="7"/>
        <v>5010700310611061100001VT100003</v>
      </c>
    </row>
    <row r="473" spans="1:18" x14ac:dyDescent="0.2">
      <c r="A473" s="80" t="s">
        <v>453</v>
      </c>
      <c r="B473" s="80" t="s">
        <v>4097</v>
      </c>
      <c r="C473" s="6">
        <v>501</v>
      </c>
      <c r="D473" s="6">
        <v>50107</v>
      </c>
      <c r="E473" s="80" t="s">
        <v>458</v>
      </c>
      <c r="F473" s="80" t="s">
        <v>458</v>
      </c>
      <c r="G473" s="80" t="s">
        <v>486</v>
      </c>
      <c r="H473" s="80" t="s">
        <v>1513</v>
      </c>
      <c r="I473" s="80" t="s">
        <v>3135</v>
      </c>
      <c r="J473" s="80" t="s">
        <v>4053</v>
      </c>
      <c r="K473" s="80" t="s">
        <v>454</v>
      </c>
      <c r="L473" s="8">
        <v>47940000</v>
      </c>
      <c r="M473" s="6">
        <v>2022</v>
      </c>
      <c r="N473" s="103"/>
      <c r="O473" s="103"/>
      <c r="P473" s="6"/>
      <c r="Q473" s="6"/>
      <c r="R473" t="str">
        <f t="shared" si="7"/>
        <v>5010700313211321100001VT100003</v>
      </c>
    </row>
    <row r="474" spans="1:18" x14ac:dyDescent="0.2">
      <c r="A474" s="80" t="s">
        <v>453</v>
      </c>
      <c r="B474" s="80" t="s">
        <v>4097</v>
      </c>
      <c r="C474" s="6">
        <v>501</v>
      </c>
      <c r="D474" s="6">
        <v>50107</v>
      </c>
      <c r="E474" s="80" t="s">
        <v>458</v>
      </c>
      <c r="F474" s="80" t="s">
        <v>458</v>
      </c>
      <c r="G474" s="80" t="s">
        <v>486</v>
      </c>
      <c r="H474" s="80" t="s">
        <v>1895</v>
      </c>
      <c r="I474" s="80" t="s">
        <v>3447</v>
      </c>
      <c r="J474" s="80" t="s">
        <v>4053</v>
      </c>
      <c r="K474" s="80" t="s">
        <v>454</v>
      </c>
      <c r="L474" s="8">
        <v>6030000</v>
      </c>
      <c r="M474" s="6">
        <v>2022</v>
      </c>
      <c r="N474" s="103"/>
      <c r="O474" s="103"/>
      <c r="P474" s="6"/>
      <c r="Q474" s="6"/>
      <c r="R474" t="str">
        <f t="shared" si="7"/>
        <v>5010700315121512102001VT100003</v>
      </c>
    </row>
    <row r="475" spans="1:18" x14ac:dyDescent="0.2">
      <c r="A475" s="80" t="s">
        <v>453</v>
      </c>
      <c r="B475" s="80" t="s">
        <v>4098</v>
      </c>
      <c r="C475" s="6">
        <v>501</v>
      </c>
      <c r="D475" s="6">
        <v>50107</v>
      </c>
      <c r="E475" s="80" t="s">
        <v>456</v>
      </c>
      <c r="F475" s="80" t="s">
        <v>454</v>
      </c>
      <c r="G475" s="80" t="s">
        <v>486</v>
      </c>
      <c r="H475" s="80" t="s">
        <v>913</v>
      </c>
      <c r="I475" s="80" t="s">
        <v>2657</v>
      </c>
      <c r="J475" s="80" t="s">
        <v>4054</v>
      </c>
      <c r="K475" s="80" t="s">
        <v>454</v>
      </c>
      <c r="L475" s="8">
        <v>4400000</v>
      </c>
      <c r="M475" s="6">
        <v>2017</v>
      </c>
      <c r="N475" s="103"/>
      <c r="O475" s="103"/>
      <c r="P475" s="6"/>
      <c r="Q475" s="6"/>
      <c r="R475" t="str">
        <f t="shared" si="7"/>
        <v>5010700210011001100001VT100001</v>
      </c>
    </row>
    <row r="476" spans="1:18" x14ac:dyDescent="0.2">
      <c r="A476" s="80" t="s">
        <v>453</v>
      </c>
      <c r="B476" s="80" t="s">
        <v>4098</v>
      </c>
      <c r="C476" s="6">
        <v>501</v>
      </c>
      <c r="D476" s="6">
        <v>50107</v>
      </c>
      <c r="E476" s="80" t="s">
        <v>456</v>
      </c>
      <c r="F476" s="80" t="s">
        <v>454</v>
      </c>
      <c r="G476" s="80" t="s">
        <v>486</v>
      </c>
      <c r="H476" s="80" t="s">
        <v>1027</v>
      </c>
      <c r="I476" s="80" t="s">
        <v>2744</v>
      </c>
      <c r="J476" s="80" t="s">
        <v>4053</v>
      </c>
      <c r="K476" s="80" t="s">
        <v>454</v>
      </c>
      <c r="L476" s="8">
        <v>11810000</v>
      </c>
      <c r="M476" s="6">
        <v>2022</v>
      </c>
      <c r="N476" s="103"/>
      <c r="O476" s="103"/>
      <c r="P476" s="6"/>
      <c r="Q476" s="6"/>
      <c r="R476" t="str">
        <f t="shared" si="7"/>
        <v>5010700210621062100001VT100001</v>
      </c>
    </row>
    <row r="477" spans="1:18" x14ac:dyDescent="0.2">
      <c r="A477" s="80" t="s">
        <v>453</v>
      </c>
      <c r="B477" s="80" t="s">
        <v>4098</v>
      </c>
      <c r="C477" s="6">
        <v>501</v>
      </c>
      <c r="D477" s="6">
        <v>50107</v>
      </c>
      <c r="E477" s="80" t="s">
        <v>456</v>
      </c>
      <c r="F477" s="80" t="s">
        <v>454</v>
      </c>
      <c r="G477" s="80" t="s">
        <v>486</v>
      </c>
      <c r="H477" s="80" t="s">
        <v>1513</v>
      </c>
      <c r="I477" s="80" t="s">
        <v>3137</v>
      </c>
      <c r="J477" s="80" t="s">
        <v>4053</v>
      </c>
      <c r="K477" s="80" t="s">
        <v>454</v>
      </c>
      <c r="L477" s="8">
        <v>53870000</v>
      </c>
      <c r="M477" s="6">
        <v>2022</v>
      </c>
      <c r="N477" s="103"/>
      <c r="O477" s="103"/>
      <c r="P477" s="6"/>
      <c r="Q477" s="6"/>
      <c r="R477" t="str">
        <f t="shared" si="7"/>
        <v>5010700213211321101001VT100001</v>
      </c>
    </row>
    <row r="478" spans="1:18" x14ac:dyDescent="0.2">
      <c r="A478" s="80" t="s">
        <v>453</v>
      </c>
      <c r="B478" s="80" t="s">
        <v>4098</v>
      </c>
      <c r="C478" s="6">
        <v>501</v>
      </c>
      <c r="D478" s="6">
        <v>50107</v>
      </c>
      <c r="E478" s="80" t="s">
        <v>456</v>
      </c>
      <c r="F478" s="80" t="s">
        <v>454</v>
      </c>
      <c r="G478" s="80" t="s">
        <v>488</v>
      </c>
      <c r="H478" s="80" t="s">
        <v>1490</v>
      </c>
      <c r="I478" s="80" t="s">
        <v>3122</v>
      </c>
      <c r="J478" s="80" t="s">
        <v>4053</v>
      </c>
      <c r="K478" s="80" t="s">
        <v>454</v>
      </c>
      <c r="L478" s="8">
        <v>3980000</v>
      </c>
      <c r="M478" s="6">
        <v>2022</v>
      </c>
      <c r="N478" s="103"/>
      <c r="O478" s="103"/>
      <c r="P478" s="6"/>
      <c r="Q478" s="6"/>
      <c r="R478" t="str">
        <f t="shared" si="7"/>
        <v>5010700213101310100001VT200001</v>
      </c>
    </row>
    <row r="479" spans="1:18" x14ac:dyDescent="0.2">
      <c r="A479" s="80" t="s">
        <v>453</v>
      </c>
      <c r="B479" s="80" t="s">
        <v>4098</v>
      </c>
      <c r="C479" s="6">
        <v>501</v>
      </c>
      <c r="D479" s="6">
        <v>50107</v>
      </c>
      <c r="E479" s="80" t="s">
        <v>456</v>
      </c>
      <c r="F479" s="80" t="s">
        <v>454</v>
      </c>
      <c r="G479" s="80" t="s">
        <v>488</v>
      </c>
      <c r="H479" s="80" t="s">
        <v>1513</v>
      </c>
      <c r="I479" s="80" t="s">
        <v>3137</v>
      </c>
      <c r="J479" s="80" t="s">
        <v>4053</v>
      </c>
      <c r="K479" s="80" t="s">
        <v>454</v>
      </c>
      <c r="L479" s="8">
        <v>15420000</v>
      </c>
      <c r="M479" s="6">
        <v>2022</v>
      </c>
      <c r="N479" s="103"/>
      <c r="O479" s="103"/>
      <c r="P479" s="6"/>
      <c r="Q479" s="6"/>
      <c r="R479" t="str">
        <f t="shared" si="7"/>
        <v>5010700213211321101001VT200001</v>
      </c>
    </row>
    <row r="480" spans="1:18" x14ac:dyDescent="0.2">
      <c r="A480" s="80" t="s">
        <v>453</v>
      </c>
      <c r="B480" s="80" t="s">
        <v>4098</v>
      </c>
      <c r="C480" s="6">
        <v>501</v>
      </c>
      <c r="D480" s="6">
        <v>50107</v>
      </c>
      <c r="E480" s="80" t="s">
        <v>456</v>
      </c>
      <c r="F480" s="80" t="s">
        <v>454</v>
      </c>
      <c r="G480" s="80" t="s">
        <v>490</v>
      </c>
      <c r="H480" s="80" t="s">
        <v>1490</v>
      </c>
      <c r="I480" s="80" t="s">
        <v>3122</v>
      </c>
      <c r="J480" s="80" t="s">
        <v>4053</v>
      </c>
      <c r="K480" s="80" t="s">
        <v>454</v>
      </c>
      <c r="L480" s="8">
        <v>3410000</v>
      </c>
      <c r="M480" s="6">
        <v>2022</v>
      </c>
      <c r="N480" s="103"/>
      <c r="O480" s="103"/>
      <c r="P480" s="6"/>
      <c r="Q480" s="6"/>
      <c r="R480" t="str">
        <f t="shared" si="7"/>
        <v>5010700213101310100001VT300001</v>
      </c>
    </row>
    <row r="481" spans="1:18" x14ac:dyDescent="0.2">
      <c r="A481" s="80" t="s">
        <v>453</v>
      </c>
      <c r="B481" s="80" t="s">
        <v>4098</v>
      </c>
      <c r="C481" s="6">
        <v>501</v>
      </c>
      <c r="D481" s="6">
        <v>50107</v>
      </c>
      <c r="E481" s="80" t="s">
        <v>456</v>
      </c>
      <c r="F481" s="80" t="s">
        <v>454</v>
      </c>
      <c r="G481" s="80" t="s">
        <v>492</v>
      </c>
      <c r="H481" s="80" t="s">
        <v>981</v>
      </c>
      <c r="I481" s="80" t="s">
        <v>2712</v>
      </c>
      <c r="J481" s="80" t="s">
        <v>4053</v>
      </c>
      <c r="K481" s="80" t="s">
        <v>454</v>
      </c>
      <c r="L481" s="8">
        <v>9470000</v>
      </c>
      <c r="M481" s="6">
        <v>2022</v>
      </c>
      <c r="N481" s="103"/>
      <c r="O481" s="103"/>
      <c r="P481" s="6"/>
      <c r="Q481" s="6"/>
      <c r="R481" t="str">
        <f t="shared" si="7"/>
        <v>5010700210411041101001VT400001</v>
      </c>
    </row>
    <row r="482" spans="1:18" x14ac:dyDescent="0.2">
      <c r="A482" s="80" t="s">
        <v>453</v>
      </c>
      <c r="B482" s="80" t="s">
        <v>4098</v>
      </c>
      <c r="C482" s="6">
        <v>501</v>
      </c>
      <c r="D482" s="6">
        <v>50107</v>
      </c>
      <c r="E482" s="80" t="s">
        <v>458</v>
      </c>
      <c r="F482" s="80" t="s">
        <v>456</v>
      </c>
      <c r="G482" s="80" t="s">
        <v>486</v>
      </c>
      <c r="H482" s="80" t="s">
        <v>1027</v>
      </c>
      <c r="I482" s="80" t="s">
        <v>2744</v>
      </c>
      <c r="J482" s="80" t="s">
        <v>4053</v>
      </c>
      <c r="K482" s="80" t="s">
        <v>454</v>
      </c>
      <c r="L482" s="8">
        <v>5910000</v>
      </c>
      <c r="M482" s="6">
        <v>2022</v>
      </c>
      <c r="N482" s="103"/>
      <c r="O482" s="103"/>
      <c r="P482" s="6"/>
      <c r="Q482" s="6"/>
      <c r="R482" t="str">
        <f t="shared" si="7"/>
        <v>5010700310621062100001VT100002</v>
      </c>
    </row>
    <row r="483" spans="1:18" x14ac:dyDescent="0.2">
      <c r="A483" s="80" t="s">
        <v>453</v>
      </c>
      <c r="B483" s="80" t="s">
        <v>4098</v>
      </c>
      <c r="C483" s="6">
        <v>501</v>
      </c>
      <c r="D483" s="6">
        <v>50107</v>
      </c>
      <c r="E483" s="80" t="s">
        <v>458</v>
      </c>
      <c r="F483" s="80" t="s">
        <v>458</v>
      </c>
      <c r="G483" s="80" t="s">
        <v>486</v>
      </c>
      <c r="H483" s="80" t="s">
        <v>1027</v>
      </c>
      <c r="I483" s="80" t="s">
        <v>2744</v>
      </c>
      <c r="J483" s="80" t="s">
        <v>4053</v>
      </c>
      <c r="K483" s="80" t="s">
        <v>454</v>
      </c>
      <c r="L483" s="8">
        <v>8270000</v>
      </c>
      <c r="M483" s="6">
        <v>2022</v>
      </c>
      <c r="N483" s="103"/>
      <c r="O483" s="103"/>
      <c r="P483" s="6"/>
      <c r="Q483" s="6"/>
      <c r="R483" t="str">
        <f t="shared" si="7"/>
        <v>5010700310621062100001VT100003</v>
      </c>
    </row>
    <row r="484" spans="1:18" x14ac:dyDescent="0.2">
      <c r="A484" s="80" t="s">
        <v>453</v>
      </c>
      <c r="B484" s="80" t="s">
        <v>4098</v>
      </c>
      <c r="C484" s="6">
        <v>501</v>
      </c>
      <c r="D484" s="6">
        <v>50107</v>
      </c>
      <c r="E484" s="80" t="s">
        <v>458</v>
      </c>
      <c r="F484" s="80" t="s">
        <v>458</v>
      </c>
      <c r="G484" s="80" t="s">
        <v>486</v>
      </c>
      <c r="H484" s="80" t="s">
        <v>1513</v>
      </c>
      <c r="I484" s="80" t="s">
        <v>3137</v>
      </c>
      <c r="J484" s="80" t="s">
        <v>4053</v>
      </c>
      <c r="K484" s="80" t="s">
        <v>454</v>
      </c>
      <c r="L484" s="8">
        <v>37710000</v>
      </c>
      <c r="M484" s="6">
        <v>2022</v>
      </c>
      <c r="N484" s="103"/>
      <c r="O484" s="103"/>
      <c r="P484" s="6"/>
      <c r="Q484" s="6"/>
      <c r="R484" t="str">
        <f t="shared" si="7"/>
        <v>5010700313211321101001VT100003</v>
      </c>
    </row>
    <row r="485" spans="1:18" x14ac:dyDescent="0.2">
      <c r="A485" s="80" t="s">
        <v>453</v>
      </c>
      <c r="B485" s="80" t="s">
        <v>4098</v>
      </c>
      <c r="C485" s="6">
        <v>501</v>
      </c>
      <c r="D485" s="6">
        <v>50107</v>
      </c>
      <c r="E485" s="80" t="s">
        <v>458</v>
      </c>
      <c r="F485" s="80" t="s">
        <v>458</v>
      </c>
      <c r="G485" s="80" t="s">
        <v>486</v>
      </c>
      <c r="H485" s="80" t="s">
        <v>1895</v>
      </c>
      <c r="I485" s="80" t="s">
        <v>3448</v>
      </c>
      <c r="J485" s="80" t="s">
        <v>4053</v>
      </c>
      <c r="K485" s="80" t="s">
        <v>454</v>
      </c>
      <c r="L485" s="8">
        <v>7070000</v>
      </c>
      <c r="M485" s="6">
        <v>2022</v>
      </c>
      <c r="N485" s="103"/>
      <c r="O485" s="103"/>
      <c r="P485" s="6"/>
      <c r="Q485" s="6"/>
      <c r="R485" t="str">
        <f t="shared" si="7"/>
        <v>5010700315121512103001VT100003</v>
      </c>
    </row>
    <row r="486" spans="1:18" x14ac:dyDescent="0.2">
      <c r="A486" s="80" t="s">
        <v>453</v>
      </c>
      <c r="B486" s="80" t="s">
        <v>4099</v>
      </c>
      <c r="C486" s="6">
        <v>501</v>
      </c>
      <c r="D486" s="6">
        <v>50107</v>
      </c>
      <c r="E486" s="80" t="s">
        <v>456</v>
      </c>
      <c r="F486" s="80" t="s">
        <v>454</v>
      </c>
      <c r="G486" s="80" t="s">
        <v>486</v>
      </c>
      <c r="H486" s="80" t="s">
        <v>915</v>
      </c>
      <c r="I486" s="80" t="s">
        <v>2658</v>
      </c>
      <c r="J486" s="80" t="s">
        <v>4054</v>
      </c>
      <c r="K486" s="80" t="s">
        <v>454</v>
      </c>
      <c r="L486" s="8">
        <v>3520000</v>
      </c>
      <c r="M486" s="6">
        <v>2017</v>
      </c>
      <c r="N486" s="103"/>
      <c r="O486" s="103"/>
      <c r="P486" s="6"/>
      <c r="Q486" s="6"/>
      <c r="R486" t="str">
        <f t="shared" si="7"/>
        <v>5010700210021002100001VT100001</v>
      </c>
    </row>
    <row r="487" spans="1:18" x14ac:dyDescent="0.2">
      <c r="A487" s="80" t="s">
        <v>453</v>
      </c>
      <c r="B487" s="80" t="s">
        <v>4099</v>
      </c>
      <c r="C487" s="6">
        <v>501</v>
      </c>
      <c r="D487" s="6">
        <v>50107</v>
      </c>
      <c r="E487" s="80" t="s">
        <v>456</v>
      </c>
      <c r="F487" s="80" t="s">
        <v>454</v>
      </c>
      <c r="G487" s="80" t="s">
        <v>486</v>
      </c>
      <c r="H487" s="80" t="s">
        <v>1028</v>
      </c>
      <c r="I487" s="80" t="s">
        <v>2745</v>
      </c>
      <c r="J487" s="80" t="s">
        <v>4053</v>
      </c>
      <c r="K487" s="80" t="s">
        <v>454</v>
      </c>
      <c r="L487" s="8">
        <v>7470000</v>
      </c>
      <c r="M487" s="6">
        <v>2022</v>
      </c>
      <c r="N487" s="103"/>
      <c r="O487" s="103"/>
      <c r="P487" s="6"/>
      <c r="Q487" s="6"/>
      <c r="R487" t="str">
        <f t="shared" si="7"/>
        <v>5010700210631063100001VT100001</v>
      </c>
    </row>
    <row r="488" spans="1:18" x14ac:dyDescent="0.2">
      <c r="A488" s="80" t="s">
        <v>453</v>
      </c>
      <c r="B488" s="80" t="s">
        <v>4099</v>
      </c>
      <c r="C488" s="6">
        <v>501</v>
      </c>
      <c r="D488" s="6">
        <v>50107</v>
      </c>
      <c r="E488" s="80" t="s">
        <v>456</v>
      </c>
      <c r="F488" s="80" t="s">
        <v>454</v>
      </c>
      <c r="G488" s="80" t="s">
        <v>486</v>
      </c>
      <c r="H488" s="80" t="s">
        <v>1513</v>
      </c>
      <c r="I488" s="80" t="s">
        <v>3138</v>
      </c>
      <c r="J488" s="80" t="s">
        <v>4053</v>
      </c>
      <c r="K488" s="80" t="s">
        <v>454</v>
      </c>
      <c r="L488" s="8">
        <v>51520000</v>
      </c>
      <c r="M488" s="6">
        <v>2022</v>
      </c>
      <c r="N488" s="103"/>
      <c r="O488" s="103"/>
      <c r="P488" s="6"/>
      <c r="Q488" s="6"/>
      <c r="R488" t="str">
        <f t="shared" si="7"/>
        <v>5010700213211321102001VT100001</v>
      </c>
    </row>
    <row r="489" spans="1:18" x14ac:dyDescent="0.2">
      <c r="A489" s="80" t="s">
        <v>453</v>
      </c>
      <c r="B489" s="80" t="s">
        <v>4099</v>
      </c>
      <c r="C489" s="6">
        <v>501</v>
      </c>
      <c r="D489" s="6">
        <v>50107</v>
      </c>
      <c r="E489" s="80" t="s">
        <v>456</v>
      </c>
      <c r="F489" s="80" t="s">
        <v>454</v>
      </c>
      <c r="G489" s="80" t="s">
        <v>488</v>
      </c>
      <c r="H489" s="80" t="s">
        <v>1492</v>
      </c>
      <c r="I489" s="80" t="s">
        <v>3123</v>
      </c>
      <c r="J489" s="80" t="s">
        <v>4053</v>
      </c>
      <c r="K489" s="80" t="s">
        <v>454</v>
      </c>
      <c r="L489" s="8">
        <v>7590000</v>
      </c>
      <c r="M489" s="6">
        <v>2022</v>
      </c>
      <c r="N489" s="103"/>
      <c r="O489" s="103"/>
      <c r="P489" s="6"/>
      <c r="Q489" s="6"/>
      <c r="R489" t="str">
        <f t="shared" si="7"/>
        <v>5010700213111311100001VT200001</v>
      </c>
    </row>
    <row r="490" spans="1:18" x14ac:dyDescent="0.2">
      <c r="A490" s="80" t="s">
        <v>453</v>
      </c>
      <c r="B490" s="80" t="s">
        <v>4099</v>
      </c>
      <c r="C490" s="6">
        <v>501</v>
      </c>
      <c r="D490" s="6">
        <v>50107</v>
      </c>
      <c r="E490" s="80" t="s">
        <v>456</v>
      </c>
      <c r="F490" s="80" t="s">
        <v>454</v>
      </c>
      <c r="G490" s="80" t="s">
        <v>488</v>
      </c>
      <c r="H490" s="80" t="s">
        <v>1513</v>
      </c>
      <c r="I490" s="80" t="s">
        <v>3138</v>
      </c>
      <c r="J490" s="80" t="s">
        <v>4053</v>
      </c>
      <c r="K490" s="80" t="s">
        <v>454</v>
      </c>
      <c r="L490" s="8">
        <v>15420000</v>
      </c>
      <c r="M490" s="6">
        <v>2022</v>
      </c>
      <c r="N490" s="103"/>
      <c r="O490" s="103"/>
      <c r="P490" s="6"/>
      <c r="Q490" s="6"/>
      <c r="R490" t="str">
        <f t="shared" si="7"/>
        <v>5010700213211321102001VT200001</v>
      </c>
    </row>
    <row r="491" spans="1:18" x14ac:dyDescent="0.2">
      <c r="A491" s="80" t="s">
        <v>453</v>
      </c>
      <c r="B491" s="80" t="s">
        <v>4099</v>
      </c>
      <c r="C491" s="6">
        <v>501</v>
      </c>
      <c r="D491" s="6">
        <v>50107</v>
      </c>
      <c r="E491" s="80" t="s">
        <v>456</v>
      </c>
      <c r="F491" s="80" t="s">
        <v>454</v>
      </c>
      <c r="G491" s="80" t="s">
        <v>490</v>
      </c>
      <c r="H491" s="80" t="s">
        <v>1492</v>
      </c>
      <c r="I491" s="80" t="s">
        <v>3123</v>
      </c>
      <c r="J491" s="80" t="s">
        <v>4053</v>
      </c>
      <c r="K491" s="80" t="s">
        <v>454</v>
      </c>
      <c r="L491" s="8">
        <v>6500000</v>
      </c>
      <c r="M491" s="6">
        <v>2022</v>
      </c>
      <c r="N491" s="103"/>
      <c r="O491" s="103"/>
      <c r="P491" s="6"/>
      <c r="Q491" s="6"/>
      <c r="R491" t="str">
        <f t="shared" si="7"/>
        <v>5010700213111311100001VT300001</v>
      </c>
    </row>
    <row r="492" spans="1:18" x14ac:dyDescent="0.2">
      <c r="A492" s="80" t="s">
        <v>453</v>
      </c>
      <c r="B492" s="80" t="s">
        <v>4099</v>
      </c>
      <c r="C492" s="6">
        <v>501</v>
      </c>
      <c r="D492" s="6">
        <v>50107</v>
      </c>
      <c r="E492" s="80" t="s">
        <v>456</v>
      </c>
      <c r="F492" s="80" t="s">
        <v>454</v>
      </c>
      <c r="G492" s="80" t="s">
        <v>492</v>
      </c>
      <c r="H492" s="80" t="s">
        <v>987</v>
      </c>
      <c r="I492" s="80" t="s">
        <v>2716</v>
      </c>
      <c r="J492" s="80" t="s">
        <v>4053</v>
      </c>
      <c r="K492" s="80" t="s">
        <v>454</v>
      </c>
      <c r="L492" s="8">
        <v>11430000</v>
      </c>
      <c r="M492" s="6">
        <v>2022</v>
      </c>
      <c r="N492" s="103"/>
      <c r="O492" s="103"/>
      <c r="P492" s="6"/>
      <c r="Q492" s="6"/>
      <c r="R492" t="str">
        <f t="shared" si="7"/>
        <v>5010700210441044100001VT400001</v>
      </c>
    </row>
    <row r="493" spans="1:18" x14ac:dyDescent="0.2">
      <c r="A493" s="80" t="s">
        <v>453</v>
      </c>
      <c r="B493" s="80" t="s">
        <v>4099</v>
      </c>
      <c r="C493" s="6">
        <v>501</v>
      </c>
      <c r="D493" s="6">
        <v>50107</v>
      </c>
      <c r="E493" s="80" t="s">
        <v>458</v>
      </c>
      <c r="F493" s="80" t="s">
        <v>456</v>
      </c>
      <c r="G493" s="80" t="s">
        <v>486</v>
      </c>
      <c r="H493" s="80" t="s">
        <v>1028</v>
      </c>
      <c r="I493" s="80" t="s">
        <v>2745</v>
      </c>
      <c r="J493" s="80" t="s">
        <v>4053</v>
      </c>
      <c r="K493" s="80" t="s">
        <v>454</v>
      </c>
      <c r="L493" s="8">
        <v>3740000</v>
      </c>
      <c r="M493" s="6">
        <v>2022</v>
      </c>
      <c r="N493" s="103"/>
      <c r="O493" s="103"/>
      <c r="P493" s="6"/>
      <c r="Q493" s="6"/>
      <c r="R493" t="str">
        <f t="shared" si="7"/>
        <v>5010700310631063100001VT100002</v>
      </c>
    </row>
    <row r="494" spans="1:18" x14ac:dyDescent="0.2">
      <c r="A494" s="80" t="s">
        <v>453</v>
      </c>
      <c r="B494" s="80" t="s">
        <v>4099</v>
      </c>
      <c r="C494" s="6">
        <v>501</v>
      </c>
      <c r="D494" s="6">
        <v>50107</v>
      </c>
      <c r="E494" s="80" t="s">
        <v>458</v>
      </c>
      <c r="F494" s="80" t="s">
        <v>458</v>
      </c>
      <c r="G494" s="80" t="s">
        <v>486</v>
      </c>
      <c r="H494" s="80" t="s">
        <v>1028</v>
      </c>
      <c r="I494" s="80" t="s">
        <v>2745</v>
      </c>
      <c r="J494" s="80" t="s">
        <v>4053</v>
      </c>
      <c r="K494" s="80" t="s">
        <v>454</v>
      </c>
      <c r="L494" s="8">
        <v>5230000</v>
      </c>
      <c r="M494" s="6">
        <v>2022</v>
      </c>
      <c r="N494" s="103"/>
      <c r="O494" s="103"/>
      <c r="P494" s="6"/>
      <c r="Q494" s="6"/>
      <c r="R494" t="str">
        <f t="shared" si="7"/>
        <v>5010700310631063100001VT100003</v>
      </c>
    </row>
    <row r="495" spans="1:18" x14ac:dyDescent="0.2">
      <c r="A495" s="80" t="s">
        <v>453</v>
      </c>
      <c r="B495" s="80" t="s">
        <v>4099</v>
      </c>
      <c r="C495" s="6">
        <v>501</v>
      </c>
      <c r="D495" s="6">
        <v>50107</v>
      </c>
      <c r="E495" s="80" t="s">
        <v>458</v>
      </c>
      <c r="F495" s="80" t="s">
        <v>458</v>
      </c>
      <c r="G495" s="80" t="s">
        <v>486</v>
      </c>
      <c r="H495" s="80" t="s">
        <v>1513</v>
      </c>
      <c r="I495" s="80" t="s">
        <v>3138</v>
      </c>
      <c r="J495" s="80" t="s">
        <v>4053</v>
      </c>
      <c r="K495" s="80" t="s">
        <v>454</v>
      </c>
      <c r="L495" s="8">
        <v>36060000</v>
      </c>
      <c r="M495" s="6">
        <v>2022</v>
      </c>
      <c r="N495" s="103"/>
      <c r="O495" s="103"/>
      <c r="P495" s="6"/>
      <c r="Q495" s="6"/>
      <c r="R495" t="str">
        <f t="shared" si="7"/>
        <v>5010700313211321102001VT100003</v>
      </c>
    </row>
    <row r="496" spans="1:18" x14ac:dyDescent="0.2">
      <c r="A496" s="80" t="s">
        <v>453</v>
      </c>
      <c r="B496" s="80" t="s">
        <v>4099</v>
      </c>
      <c r="C496" s="6">
        <v>501</v>
      </c>
      <c r="D496" s="6">
        <v>50107</v>
      </c>
      <c r="E496" s="80" t="s">
        <v>458</v>
      </c>
      <c r="F496" s="80" t="s">
        <v>458</v>
      </c>
      <c r="G496" s="80" t="s">
        <v>486</v>
      </c>
      <c r="H496" s="80" t="s">
        <v>1897</v>
      </c>
      <c r="I496" s="80" t="s">
        <v>3449</v>
      </c>
      <c r="J496" s="80" t="s">
        <v>4053</v>
      </c>
      <c r="K496" s="80" t="s">
        <v>454</v>
      </c>
      <c r="L496" s="8">
        <v>6380000</v>
      </c>
      <c r="M496" s="6">
        <v>2022</v>
      </c>
      <c r="N496" s="103"/>
      <c r="O496" s="103"/>
      <c r="P496" s="6"/>
      <c r="Q496" s="6"/>
      <c r="R496" t="str">
        <f t="shared" si="7"/>
        <v>5010700315131513100001VT100003</v>
      </c>
    </row>
    <row r="497" spans="1:18" x14ac:dyDescent="0.2">
      <c r="A497" s="80" t="s">
        <v>453</v>
      </c>
      <c r="B497" s="80" t="s">
        <v>4100</v>
      </c>
      <c r="C497" s="6">
        <v>501</v>
      </c>
      <c r="D497" s="6">
        <v>50107</v>
      </c>
      <c r="E497" s="80" t="s">
        <v>456</v>
      </c>
      <c r="F497" s="80" t="s">
        <v>454</v>
      </c>
      <c r="G497" s="80" t="s">
        <v>486</v>
      </c>
      <c r="H497" s="80" t="s">
        <v>1030</v>
      </c>
      <c r="I497" s="80" t="s">
        <v>2746</v>
      </c>
      <c r="J497" s="80" t="s">
        <v>4053</v>
      </c>
      <c r="K497" s="80" t="s">
        <v>454</v>
      </c>
      <c r="L497" s="8">
        <v>7470000</v>
      </c>
      <c r="M497" s="6">
        <v>2022</v>
      </c>
      <c r="N497" s="103"/>
      <c r="O497" s="103"/>
      <c r="P497" s="6"/>
      <c r="Q497" s="6"/>
      <c r="R497" t="str">
        <f t="shared" si="7"/>
        <v>5010700210641064100001VT100001</v>
      </c>
    </row>
    <row r="498" spans="1:18" x14ac:dyDescent="0.2">
      <c r="A498" s="80" t="s">
        <v>453</v>
      </c>
      <c r="B498" s="80" t="s">
        <v>4100</v>
      </c>
      <c r="C498" s="6">
        <v>501</v>
      </c>
      <c r="D498" s="6">
        <v>50107</v>
      </c>
      <c r="E498" s="80" t="s">
        <v>456</v>
      </c>
      <c r="F498" s="80" t="s">
        <v>454</v>
      </c>
      <c r="G498" s="80" t="s">
        <v>486</v>
      </c>
      <c r="H498" s="80" t="s">
        <v>1517</v>
      </c>
      <c r="I498" s="80" t="s">
        <v>3142</v>
      </c>
      <c r="J498" s="80" t="s">
        <v>4053</v>
      </c>
      <c r="K498" s="80" t="s">
        <v>454</v>
      </c>
      <c r="L498" s="8">
        <v>31490000</v>
      </c>
      <c r="M498" s="6">
        <v>2022</v>
      </c>
      <c r="N498" s="103"/>
      <c r="O498" s="103"/>
      <c r="P498" s="6"/>
      <c r="Q498" s="6"/>
      <c r="R498" t="str">
        <f t="shared" si="7"/>
        <v>5010700213241324100001VT100001</v>
      </c>
    </row>
    <row r="499" spans="1:18" x14ac:dyDescent="0.2">
      <c r="A499" s="80" t="s">
        <v>453</v>
      </c>
      <c r="B499" s="80" t="s">
        <v>4100</v>
      </c>
      <c r="C499" s="6">
        <v>501</v>
      </c>
      <c r="D499" s="6">
        <v>50107</v>
      </c>
      <c r="E499" s="80" t="s">
        <v>456</v>
      </c>
      <c r="F499" s="80" t="s">
        <v>454</v>
      </c>
      <c r="G499" s="80" t="s">
        <v>488</v>
      </c>
      <c r="H499" s="80" t="s">
        <v>915</v>
      </c>
      <c r="I499" s="80" t="s">
        <v>2658</v>
      </c>
      <c r="J499" s="80" t="s">
        <v>4054</v>
      </c>
      <c r="K499" s="80" t="s">
        <v>454</v>
      </c>
      <c r="L499" s="8">
        <v>2168000</v>
      </c>
      <c r="M499" s="6">
        <v>2017</v>
      </c>
      <c r="N499" s="103"/>
      <c r="O499" s="103"/>
      <c r="P499" s="6"/>
      <c r="Q499" s="6"/>
      <c r="R499" t="str">
        <f t="shared" si="7"/>
        <v>5010700210021002100001VT200001</v>
      </c>
    </row>
    <row r="500" spans="1:18" x14ac:dyDescent="0.2">
      <c r="A500" s="80" t="s">
        <v>453</v>
      </c>
      <c r="B500" s="80" t="s">
        <v>4100</v>
      </c>
      <c r="C500" s="6">
        <v>501</v>
      </c>
      <c r="D500" s="6">
        <v>50107</v>
      </c>
      <c r="E500" s="80" t="s">
        <v>456</v>
      </c>
      <c r="F500" s="80" t="s">
        <v>454</v>
      </c>
      <c r="G500" s="80" t="s">
        <v>488</v>
      </c>
      <c r="H500" s="80" t="s">
        <v>1511</v>
      </c>
      <c r="I500" s="80" t="s">
        <v>3134</v>
      </c>
      <c r="J500" s="80" t="s">
        <v>4053</v>
      </c>
      <c r="K500" s="80" t="s">
        <v>454</v>
      </c>
      <c r="L500" s="8">
        <v>11390000</v>
      </c>
      <c r="M500" s="6">
        <v>2022</v>
      </c>
      <c r="N500" s="103"/>
      <c r="O500" s="103"/>
      <c r="P500" s="6"/>
      <c r="Q500" s="6"/>
      <c r="R500" t="str">
        <f t="shared" si="7"/>
        <v>5010700213201320100001VT200001</v>
      </c>
    </row>
    <row r="501" spans="1:18" x14ac:dyDescent="0.2">
      <c r="A501" s="80" t="s">
        <v>453</v>
      </c>
      <c r="B501" s="80" t="s">
        <v>4100</v>
      </c>
      <c r="C501" s="6">
        <v>501</v>
      </c>
      <c r="D501" s="6">
        <v>50107</v>
      </c>
      <c r="E501" s="80" t="s">
        <v>456</v>
      </c>
      <c r="F501" s="80" t="s">
        <v>454</v>
      </c>
      <c r="G501" s="80" t="s">
        <v>490</v>
      </c>
      <c r="H501" s="80" t="s">
        <v>1511</v>
      </c>
      <c r="I501" s="80" t="s">
        <v>3134</v>
      </c>
      <c r="J501" s="80" t="s">
        <v>4053</v>
      </c>
      <c r="K501" s="80" t="s">
        <v>454</v>
      </c>
      <c r="L501" s="8">
        <v>9790000</v>
      </c>
      <c r="M501" s="6">
        <v>2022</v>
      </c>
      <c r="N501" s="103"/>
      <c r="O501" s="103"/>
      <c r="P501" s="6"/>
      <c r="Q501" s="6"/>
      <c r="R501" t="str">
        <f t="shared" si="7"/>
        <v>5010700213201320100001VT300001</v>
      </c>
    </row>
    <row r="502" spans="1:18" x14ac:dyDescent="0.2">
      <c r="A502" s="80" t="s">
        <v>453</v>
      </c>
      <c r="B502" s="80" t="s">
        <v>4100</v>
      </c>
      <c r="C502" s="6">
        <v>501</v>
      </c>
      <c r="D502" s="6">
        <v>50107</v>
      </c>
      <c r="E502" s="80" t="s">
        <v>456</v>
      </c>
      <c r="F502" s="80" t="s">
        <v>454</v>
      </c>
      <c r="G502" s="80" t="s">
        <v>492</v>
      </c>
      <c r="H502" s="80" t="s">
        <v>987</v>
      </c>
      <c r="I502" s="80" t="s">
        <v>2718</v>
      </c>
      <c r="J502" s="80" t="s">
        <v>4053</v>
      </c>
      <c r="K502" s="80" t="s">
        <v>454</v>
      </c>
      <c r="L502" s="8">
        <v>11430000</v>
      </c>
      <c r="M502" s="6">
        <v>2022</v>
      </c>
      <c r="N502" s="103"/>
      <c r="O502" s="103"/>
      <c r="P502" s="6"/>
      <c r="Q502" s="6"/>
      <c r="R502" t="str">
        <f t="shared" si="7"/>
        <v>5010700210441044101001VT400001</v>
      </c>
    </row>
    <row r="503" spans="1:18" x14ac:dyDescent="0.2">
      <c r="A503" s="80" t="s">
        <v>453</v>
      </c>
      <c r="B503" s="80" t="s">
        <v>4100</v>
      </c>
      <c r="C503" s="6">
        <v>501</v>
      </c>
      <c r="D503" s="6">
        <v>50107</v>
      </c>
      <c r="E503" s="80" t="s">
        <v>458</v>
      </c>
      <c r="F503" s="80" t="s">
        <v>456</v>
      </c>
      <c r="G503" s="80" t="s">
        <v>486</v>
      </c>
      <c r="H503" s="80" t="s">
        <v>1030</v>
      </c>
      <c r="I503" s="80" t="s">
        <v>2746</v>
      </c>
      <c r="J503" s="80" t="s">
        <v>4053</v>
      </c>
      <c r="K503" s="80" t="s">
        <v>454</v>
      </c>
      <c r="L503" s="8">
        <v>3740000</v>
      </c>
      <c r="M503" s="6">
        <v>2022</v>
      </c>
      <c r="N503" s="103"/>
      <c r="O503" s="103"/>
      <c r="P503" s="6"/>
      <c r="Q503" s="6"/>
      <c r="R503" t="str">
        <f t="shared" si="7"/>
        <v>5010700310641064100001VT100002</v>
      </c>
    </row>
    <row r="504" spans="1:18" x14ac:dyDescent="0.2">
      <c r="A504" s="80" t="s">
        <v>453</v>
      </c>
      <c r="B504" s="80" t="s">
        <v>4100</v>
      </c>
      <c r="C504" s="6">
        <v>501</v>
      </c>
      <c r="D504" s="6">
        <v>50107</v>
      </c>
      <c r="E504" s="80" t="s">
        <v>458</v>
      </c>
      <c r="F504" s="80" t="s">
        <v>458</v>
      </c>
      <c r="G504" s="80" t="s">
        <v>486</v>
      </c>
      <c r="H504" s="80" t="s">
        <v>1030</v>
      </c>
      <c r="I504" s="80" t="s">
        <v>2746</v>
      </c>
      <c r="J504" s="80" t="s">
        <v>4053</v>
      </c>
      <c r="K504" s="80" t="s">
        <v>454</v>
      </c>
      <c r="L504" s="8">
        <v>5230000</v>
      </c>
      <c r="M504" s="6">
        <v>2022</v>
      </c>
      <c r="N504" s="103"/>
      <c r="O504" s="103"/>
      <c r="P504" s="6"/>
      <c r="Q504" s="6"/>
      <c r="R504" t="str">
        <f t="shared" si="7"/>
        <v>5010700310641064100001VT100003</v>
      </c>
    </row>
    <row r="505" spans="1:18" x14ac:dyDescent="0.2">
      <c r="A505" s="80" t="s">
        <v>453</v>
      </c>
      <c r="B505" s="80" t="s">
        <v>4100</v>
      </c>
      <c r="C505" s="6">
        <v>501</v>
      </c>
      <c r="D505" s="6">
        <v>50107</v>
      </c>
      <c r="E505" s="80" t="s">
        <v>458</v>
      </c>
      <c r="F505" s="80" t="s">
        <v>458</v>
      </c>
      <c r="G505" s="80" t="s">
        <v>486</v>
      </c>
      <c r="H505" s="80" t="s">
        <v>1517</v>
      </c>
      <c r="I505" s="80" t="s">
        <v>3142</v>
      </c>
      <c r="J505" s="80" t="s">
        <v>4053</v>
      </c>
      <c r="K505" s="80" t="s">
        <v>454</v>
      </c>
      <c r="L505" s="8">
        <v>22040000</v>
      </c>
      <c r="M505" s="6">
        <v>2022</v>
      </c>
      <c r="N505" s="103"/>
      <c r="O505" s="103"/>
      <c r="P505" s="6"/>
      <c r="Q505" s="6"/>
      <c r="R505" t="str">
        <f t="shared" si="7"/>
        <v>5010700313241324100001VT100003</v>
      </c>
    </row>
    <row r="506" spans="1:18" x14ac:dyDescent="0.2">
      <c r="A506" s="80" t="s">
        <v>453</v>
      </c>
      <c r="B506" s="80" t="s">
        <v>4100</v>
      </c>
      <c r="C506" s="6">
        <v>501</v>
      </c>
      <c r="D506" s="6">
        <v>50107</v>
      </c>
      <c r="E506" s="80" t="s">
        <v>458</v>
      </c>
      <c r="F506" s="80" t="s">
        <v>458</v>
      </c>
      <c r="G506" s="80" t="s">
        <v>486</v>
      </c>
      <c r="H506" s="80" t="s">
        <v>1897</v>
      </c>
      <c r="I506" s="80" t="s">
        <v>3450</v>
      </c>
      <c r="J506" s="80" t="s">
        <v>4053</v>
      </c>
      <c r="K506" s="80" t="s">
        <v>454</v>
      </c>
      <c r="L506" s="8">
        <v>7460000</v>
      </c>
      <c r="M506" s="6">
        <v>2022</v>
      </c>
      <c r="N506" s="103"/>
      <c r="O506" s="103"/>
      <c r="P506" s="6"/>
      <c r="Q506" s="6"/>
      <c r="R506" t="str">
        <f t="shared" si="7"/>
        <v>5010700315131513101001VT100003</v>
      </c>
    </row>
    <row r="507" spans="1:18" x14ac:dyDescent="0.2">
      <c r="A507" s="80" t="s">
        <v>453</v>
      </c>
      <c r="B507" s="80" t="s">
        <v>4101</v>
      </c>
      <c r="C507" s="6">
        <v>501</v>
      </c>
      <c r="D507" s="6">
        <v>50107</v>
      </c>
      <c r="E507" s="80" t="s">
        <v>456</v>
      </c>
      <c r="F507" s="80" t="s">
        <v>454</v>
      </c>
      <c r="G507" s="80" t="s">
        <v>486</v>
      </c>
      <c r="H507" s="80" t="s">
        <v>1032</v>
      </c>
      <c r="I507" s="80" t="s">
        <v>2747</v>
      </c>
      <c r="J507" s="80" t="s">
        <v>4053</v>
      </c>
      <c r="K507" s="80" t="s">
        <v>454</v>
      </c>
      <c r="L507" s="8">
        <v>7470000</v>
      </c>
      <c r="M507" s="6">
        <v>2022</v>
      </c>
      <c r="N507" s="103"/>
      <c r="O507" s="103"/>
      <c r="P507" s="6"/>
      <c r="Q507" s="6"/>
      <c r="R507" t="str">
        <f t="shared" si="7"/>
        <v>5010700210651065100001VT100001</v>
      </c>
    </row>
    <row r="508" spans="1:18" x14ac:dyDescent="0.2">
      <c r="A508" s="80" t="s">
        <v>453</v>
      </c>
      <c r="B508" s="80" t="s">
        <v>4101</v>
      </c>
      <c r="C508" s="6">
        <v>501</v>
      </c>
      <c r="D508" s="6">
        <v>50107</v>
      </c>
      <c r="E508" s="80" t="s">
        <v>456</v>
      </c>
      <c r="F508" s="80" t="s">
        <v>454</v>
      </c>
      <c r="G508" s="80" t="s">
        <v>486</v>
      </c>
      <c r="H508" s="80" t="s">
        <v>1517</v>
      </c>
      <c r="I508" s="80" t="s">
        <v>3143</v>
      </c>
      <c r="J508" s="80" t="s">
        <v>4053</v>
      </c>
      <c r="K508" s="80" t="s">
        <v>454</v>
      </c>
      <c r="L508" s="8">
        <v>21630000</v>
      </c>
      <c r="M508" s="6">
        <v>2022</v>
      </c>
      <c r="N508" s="103"/>
      <c r="O508" s="103"/>
      <c r="P508" s="6"/>
      <c r="Q508" s="6"/>
      <c r="R508" t="str">
        <f t="shared" si="7"/>
        <v>5010700213241324101001VT100001</v>
      </c>
    </row>
    <row r="509" spans="1:18" x14ac:dyDescent="0.2">
      <c r="A509" s="80" t="s">
        <v>453</v>
      </c>
      <c r="B509" s="80" t="s">
        <v>4101</v>
      </c>
      <c r="C509" s="6">
        <v>501</v>
      </c>
      <c r="D509" s="6">
        <v>50107</v>
      </c>
      <c r="E509" s="80" t="s">
        <v>456</v>
      </c>
      <c r="F509" s="80" t="s">
        <v>454</v>
      </c>
      <c r="G509" s="80" t="s">
        <v>488</v>
      </c>
      <c r="H509" s="80" t="s">
        <v>1514</v>
      </c>
      <c r="I509" s="80" t="s">
        <v>3140</v>
      </c>
      <c r="J509" s="80" t="s">
        <v>4053</v>
      </c>
      <c r="K509" s="80" t="s">
        <v>454</v>
      </c>
      <c r="L509" s="8">
        <v>3560000</v>
      </c>
      <c r="M509" s="6">
        <v>2022</v>
      </c>
      <c r="N509" s="103"/>
      <c r="O509" s="103"/>
      <c r="P509" s="6"/>
      <c r="Q509" s="6"/>
      <c r="R509" t="str">
        <f t="shared" si="7"/>
        <v>5010700213221322100001VT200001</v>
      </c>
    </row>
    <row r="510" spans="1:18" x14ac:dyDescent="0.2">
      <c r="A510" s="80" t="s">
        <v>453</v>
      </c>
      <c r="B510" s="80" t="s">
        <v>4101</v>
      </c>
      <c r="C510" s="6">
        <v>501</v>
      </c>
      <c r="D510" s="6">
        <v>50107</v>
      </c>
      <c r="E510" s="80" t="s">
        <v>456</v>
      </c>
      <c r="F510" s="80" t="s">
        <v>454</v>
      </c>
      <c r="G510" s="80" t="s">
        <v>488</v>
      </c>
      <c r="H510" s="80" t="s">
        <v>1517</v>
      </c>
      <c r="I510" s="80" t="s">
        <v>3143</v>
      </c>
      <c r="J510" s="80" t="s">
        <v>4053</v>
      </c>
      <c r="K510" s="80" t="s">
        <v>454</v>
      </c>
      <c r="L510" s="8">
        <v>16060000</v>
      </c>
      <c r="M510" s="6">
        <v>2022</v>
      </c>
      <c r="N510" s="103"/>
      <c r="O510" s="103"/>
      <c r="P510" s="6"/>
      <c r="Q510" s="6"/>
      <c r="R510" t="str">
        <f t="shared" si="7"/>
        <v>5010700213241324101001VT200001</v>
      </c>
    </row>
    <row r="511" spans="1:18" x14ac:dyDescent="0.2">
      <c r="A511" s="80" t="s">
        <v>453</v>
      </c>
      <c r="B511" s="80" t="s">
        <v>4101</v>
      </c>
      <c r="C511" s="6">
        <v>501</v>
      </c>
      <c r="D511" s="6">
        <v>50107</v>
      </c>
      <c r="E511" s="80" t="s">
        <v>456</v>
      </c>
      <c r="F511" s="80" t="s">
        <v>454</v>
      </c>
      <c r="G511" s="80" t="s">
        <v>490</v>
      </c>
      <c r="H511" s="80" t="s">
        <v>915</v>
      </c>
      <c r="I511" s="80" t="s">
        <v>2658</v>
      </c>
      <c r="J511" s="80" t="s">
        <v>4054</v>
      </c>
      <c r="K511" s="80" t="s">
        <v>454</v>
      </c>
      <c r="L511" s="8">
        <v>1785000</v>
      </c>
      <c r="M511" s="6">
        <v>2017</v>
      </c>
      <c r="N511" s="103"/>
      <c r="O511" s="103"/>
      <c r="P511" s="6"/>
      <c r="Q511" s="6"/>
      <c r="R511" t="str">
        <f t="shared" si="7"/>
        <v>5010700210021002100001VT300001</v>
      </c>
    </row>
    <row r="512" spans="1:18" x14ac:dyDescent="0.2">
      <c r="A512" s="80" t="s">
        <v>453</v>
      </c>
      <c r="B512" s="80" t="s">
        <v>4101</v>
      </c>
      <c r="C512" s="6">
        <v>501</v>
      </c>
      <c r="D512" s="6">
        <v>50107</v>
      </c>
      <c r="E512" s="80" t="s">
        <v>456</v>
      </c>
      <c r="F512" s="80" t="s">
        <v>454</v>
      </c>
      <c r="G512" s="80" t="s">
        <v>490</v>
      </c>
      <c r="H512" s="80" t="s">
        <v>1514</v>
      </c>
      <c r="I512" s="80" t="s">
        <v>3140</v>
      </c>
      <c r="J512" s="80" t="s">
        <v>4053</v>
      </c>
      <c r="K512" s="80" t="s">
        <v>454</v>
      </c>
      <c r="L512" s="8">
        <v>3070000</v>
      </c>
      <c r="M512" s="6">
        <v>2022</v>
      </c>
      <c r="N512" s="103"/>
      <c r="O512" s="103"/>
      <c r="P512" s="6"/>
      <c r="Q512" s="6"/>
      <c r="R512" t="str">
        <f t="shared" si="7"/>
        <v>5010700213221322100001VT300001</v>
      </c>
    </row>
    <row r="513" spans="1:18" x14ac:dyDescent="0.2">
      <c r="A513" s="80" t="s">
        <v>453</v>
      </c>
      <c r="B513" s="80" t="s">
        <v>4101</v>
      </c>
      <c r="C513" s="6">
        <v>501</v>
      </c>
      <c r="D513" s="6">
        <v>50107</v>
      </c>
      <c r="E513" s="80" t="s">
        <v>456</v>
      </c>
      <c r="F513" s="80" t="s">
        <v>454</v>
      </c>
      <c r="G513" s="80" t="s">
        <v>492</v>
      </c>
      <c r="H513" s="80" t="s">
        <v>995</v>
      </c>
      <c r="I513" s="80" t="s">
        <v>2725</v>
      </c>
      <c r="J513" s="80" t="s">
        <v>4053</v>
      </c>
      <c r="K513" s="80" t="s">
        <v>454</v>
      </c>
      <c r="L513" s="8">
        <v>11430000</v>
      </c>
      <c r="M513" s="6">
        <v>2022</v>
      </c>
      <c r="N513" s="103"/>
      <c r="O513" s="103"/>
      <c r="P513" s="6"/>
      <c r="Q513" s="6"/>
      <c r="R513" t="str">
        <f t="shared" si="7"/>
        <v>5010700210481048101001VT400001</v>
      </c>
    </row>
    <row r="514" spans="1:18" x14ac:dyDescent="0.2">
      <c r="A514" s="80" t="s">
        <v>453</v>
      </c>
      <c r="B514" s="80" t="s">
        <v>4101</v>
      </c>
      <c r="C514" s="6">
        <v>501</v>
      </c>
      <c r="D514" s="6">
        <v>50107</v>
      </c>
      <c r="E514" s="80" t="s">
        <v>458</v>
      </c>
      <c r="F514" s="80" t="s">
        <v>456</v>
      </c>
      <c r="G514" s="80" t="s">
        <v>486</v>
      </c>
      <c r="H514" s="80" t="s">
        <v>1032</v>
      </c>
      <c r="I514" s="80" t="s">
        <v>2747</v>
      </c>
      <c r="J514" s="80" t="s">
        <v>4053</v>
      </c>
      <c r="K514" s="80" t="s">
        <v>454</v>
      </c>
      <c r="L514" s="8">
        <v>3740000</v>
      </c>
      <c r="M514" s="6">
        <v>2022</v>
      </c>
      <c r="N514" s="103"/>
      <c r="O514" s="103"/>
      <c r="P514" s="6"/>
      <c r="Q514" s="6"/>
      <c r="R514" t="str">
        <f t="shared" ref="R514:R577" si="8">CONCATENATE(D514,E514,H514,I514,K514,G514,F514)</f>
        <v>5010700310651065100001VT100002</v>
      </c>
    </row>
    <row r="515" spans="1:18" x14ac:dyDescent="0.2">
      <c r="A515" s="80" t="s">
        <v>453</v>
      </c>
      <c r="B515" s="80" t="s">
        <v>4101</v>
      </c>
      <c r="C515" s="6">
        <v>501</v>
      </c>
      <c r="D515" s="6">
        <v>50107</v>
      </c>
      <c r="E515" s="80" t="s">
        <v>458</v>
      </c>
      <c r="F515" s="80" t="s">
        <v>458</v>
      </c>
      <c r="G515" s="80" t="s">
        <v>486</v>
      </c>
      <c r="H515" s="80" t="s">
        <v>1032</v>
      </c>
      <c r="I515" s="80" t="s">
        <v>2747</v>
      </c>
      <c r="J515" s="80" t="s">
        <v>4053</v>
      </c>
      <c r="K515" s="80" t="s">
        <v>454</v>
      </c>
      <c r="L515" s="8">
        <v>5230000</v>
      </c>
      <c r="M515" s="6">
        <v>2022</v>
      </c>
      <c r="N515" s="103"/>
      <c r="O515" s="103"/>
      <c r="P515" s="6"/>
      <c r="Q515" s="6"/>
      <c r="R515" t="str">
        <f t="shared" si="8"/>
        <v>5010700310651065100001VT100003</v>
      </c>
    </row>
    <row r="516" spans="1:18" x14ac:dyDescent="0.2">
      <c r="A516" s="80" t="s">
        <v>453</v>
      </c>
      <c r="B516" s="80" t="s">
        <v>4101</v>
      </c>
      <c r="C516" s="6">
        <v>501</v>
      </c>
      <c r="D516" s="6">
        <v>50107</v>
      </c>
      <c r="E516" s="80" t="s">
        <v>458</v>
      </c>
      <c r="F516" s="80" t="s">
        <v>458</v>
      </c>
      <c r="G516" s="80" t="s">
        <v>486</v>
      </c>
      <c r="H516" s="80" t="s">
        <v>1517</v>
      </c>
      <c r="I516" s="80" t="s">
        <v>3143</v>
      </c>
      <c r="J516" s="80" t="s">
        <v>4053</v>
      </c>
      <c r="K516" s="80" t="s">
        <v>454</v>
      </c>
      <c r="L516" s="8">
        <v>15140000</v>
      </c>
      <c r="M516" s="6">
        <v>2022</v>
      </c>
      <c r="N516" s="103"/>
      <c r="O516" s="103"/>
      <c r="P516" s="6"/>
      <c r="Q516" s="6"/>
      <c r="R516" t="str">
        <f t="shared" si="8"/>
        <v>5010700313241324101001VT100003</v>
      </c>
    </row>
    <row r="517" spans="1:18" x14ac:dyDescent="0.2">
      <c r="A517" s="80" t="s">
        <v>453</v>
      </c>
      <c r="B517" s="80" t="s">
        <v>4101</v>
      </c>
      <c r="C517" s="6">
        <v>501</v>
      </c>
      <c r="D517" s="6">
        <v>50107</v>
      </c>
      <c r="E517" s="80" t="s">
        <v>458</v>
      </c>
      <c r="F517" s="80" t="s">
        <v>458</v>
      </c>
      <c r="G517" s="80" t="s">
        <v>486</v>
      </c>
      <c r="H517" s="80" t="s">
        <v>1897</v>
      </c>
      <c r="I517" s="80" t="s">
        <v>3451</v>
      </c>
      <c r="J517" s="80" t="s">
        <v>4053</v>
      </c>
      <c r="K517" s="80" t="s">
        <v>454</v>
      </c>
      <c r="L517" s="8">
        <v>9190000</v>
      </c>
      <c r="M517" s="6">
        <v>2022</v>
      </c>
      <c r="N517" s="103"/>
      <c r="O517" s="103"/>
      <c r="P517" s="6"/>
      <c r="Q517" s="6"/>
      <c r="R517" t="str">
        <f t="shared" si="8"/>
        <v>5010700315131513102001VT100003</v>
      </c>
    </row>
    <row r="518" spans="1:18" x14ac:dyDescent="0.2">
      <c r="A518" s="80" t="s">
        <v>453</v>
      </c>
      <c r="B518" s="80" t="s">
        <v>4102</v>
      </c>
      <c r="C518" s="6">
        <v>501</v>
      </c>
      <c r="D518" s="6">
        <v>50107</v>
      </c>
      <c r="E518" s="80" t="s">
        <v>456</v>
      </c>
      <c r="F518" s="80" t="s">
        <v>454</v>
      </c>
      <c r="G518" s="80" t="s">
        <v>486</v>
      </c>
      <c r="H518" s="80" t="s">
        <v>1034</v>
      </c>
      <c r="I518" s="80" t="s">
        <v>2748</v>
      </c>
      <c r="J518" s="80" t="s">
        <v>4053</v>
      </c>
      <c r="K518" s="80" t="s">
        <v>454</v>
      </c>
      <c r="L518" s="8">
        <v>7470000</v>
      </c>
      <c r="M518" s="6">
        <v>2022</v>
      </c>
      <c r="N518" s="103"/>
      <c r="O518" s="103"/>
      <c r="P518" s="6"/>
      <c r="Q518" s="6"/>
      <c r="R518" t="str">
        <f t="shared" si="8"/>
        <v>5010700210661066100001VT100001</v>
      </c>
    </row>
    <row r="519" spans="1:18" x14ac:dyDescent="0.2">
      <c r="A519" s="80" t="s">
        <v>453</v>
      </c>
      <c r="B519" s="80" t="s">
        <v>4102</v>
      </c>
      <c r="C519" s="6">
        <v>501</v>
      </c>
      <c r="D519" s="6">
        <v>50107</v>
      </c>
      <c r="E519" s="80" t="s">
        <v>456</v>
      </c>
      <c r="F519" s="80" t="s">
        <v>454</v>
      </c>
      <c r="G519" s="80" t="s">
        <v>486</v>
      </c>
      <c r="H519" s="80" t="s">
        <v>1531</v>
      </c>
      <c r="I519" s="80" t="s">
        <v>3156</v>
      </c>
      <c r="J519" s="80" t="s">
        <v>4053</v>
      </c>
      <c r="K519" s="80" t="s">
        <v>454</v>
      </c>
      <c r="L519" s="8">
        <v>23930000</v>
      </c>
      <c r="M519" s="6">
        <v>2022</v>
      </c>
      <c r="N519" s="103"/>
      <c r="O519" s="103"/>
      <c r="P519" s="6"/>
      <c r="Q519" s="6"/>
      <c r="R519" t="str">
        <f t="shared" si="8"/>
        <v>5010700213301330100001VT100001</v>
      </c>
    </row>
    <row r="520" spans="1:18" x14ac:dyDescent="0.2">
      <c r="A520" s="80" t="s">
        <v>453</v>
      </c>
      <c r="B520" s="80" t="s">
        <v>4102</v>
      </c>
      <c r="C520" s="6">
        <v>501</v>
      </c>
      <c r="D520" s="6">
        <v>50107</v>
      </c>
      <c r="E520" s="80" t="s">
        <v>456</v>
      </c>
      <c r="F520" s="80" t="s">
        <v>454</v>
      </c>
      <c r="G520" s="80" t="s">
        <v>488</v>
      </c>
      <c r="H520" s="80" t="s">
        <v>1516</v>
      </c>
      <c r="I520" s="80" t="s">
        <v>3141</v>
      </c>
      <c r="J520" s="80" t="s">
        <v>4053</v>
      </c>
      <c r="K520" s="80" t="s">
        <v>454</v>
      </c>
      <c r="L520" s="8">
        <v>17820000</v>
      </c>
      <c r="M520" s="6">
        <v>2022</v>
      </c>
      <c r="N520" s="103"/>
      <c r="O520" s="103"/>
      <c r="P520" s="6"/>
      <c r="Q520" s="6"/>
      <c r="R520" t="str">
        <f t="shared" si="8"/>
        <v>5010700213231323100001VT200001</v>
      </c>
    </row>
    <row r="521" spans="1:18" x14ac:dyDescent="0.2">
      <c r="A521" s="80" t="s">
        <v>453</v>
      </c>
      <c r="B521" s="80" t="s">
        <v>4102</v>
      </c>
      <c r="C521" s="6">
        <v>501</v>
      </c>
      <c r="D521" s="6">
        <v>50107</v>
      </c>
      <c r="E521" s="80" t="s">
        <v>456</v>
      </c>
      <c r="F521" s="80" t="s">
        <v>454</v>
      </c>
      <c r="G521" s="80" t="s">
        <v>488</v>
      </c>
      <c r="H521" s="80" t="s">
        <v>1531</v>
      </c>
      <c r="I521" s="80" t="s">
        <v>3156</v>
      </c>
      <c r="J521" s="80" t="s">
        <v>4053</v>
      </c>
      <c r="K521" s="80" t="s">
        <v>454</v>
      </c>
      <c r="L521" s="8">
        <v>7590000</v>
      </c>
      <c r="M521" s="6">
        <v>2022</v>
      </c>
      <c r="N521" s="103"/>
      <c r="O521" s="103"/>
      <c r="P521" s="6"/>
      <c r="Q521" s="6"/>
      <c r="R521" t="str">
        <f t="shared" si="8"/>
        <v>5010700213301330100001VT200001</v>
      </c>
    </row>
    <row r="522" spans="1:18" x14ac:dyDescent="0.2">
      <c r="A522" s="80" t="s">
        <v>453</v>
      </c>
      <c r="B522" s="80" t="s">
        <v>4102</v>
      </c>
      <c r="C522" s="6">
        <v>501</v>
      </c>
      <c r="D522" s="6">
        <v>50107</v>
      </c>
      <c r="E522" s="80" t="s">
        <v>456</v>
      </c>
      <c r="F522" s="80" t="s">
        <v>454</v>
      </c>
      <c r="G522" s="80" t="s">
        <v>490</v>
      </c>
      <c r="H522" s="80" t="s">
        <v>1516</v>
      </c>
      <c r="I522" s="80" t="s">
        <v>3141</v>
      </c>
      <c r="J522" s="80" t="s">
        <v>4053</v>
      </c>
      <c r="K522" s="80" t="s">
        <v>454</v>
      </c>
      <c r="L522" s="8">
        <v>15160000</v>
      </c>
      <c r="M522" s="6">
        <v>2022</v>
      </c>
      <c r="N522" s="103"/>
      <c r="O522" s="103"/>
      <c r="P522" s="6"/>
      <c r="Q522" s="6"/>
      <c r="R522" t="str">
        <f t="shared" si="8"/>
        <v>5010700213231323100001VT300001</v>
      </c>
    </row>
    <row r="523" spans="1:18" x14ac:dyDescent="0.2">
      <c r="A523" s="80" t="s">
        <v>453</v>
      </c>
      <c r="B523" s="80" t="s">
        <v>4102</v>
      </c>
      <c r="C523" s="6">
        <v>501</v>
      </c>
      <c r="D523" s="6">
        <v>50107</v>
      </c>
      <c r="E523" s="80" t="s">
        <v>456</v>
      </c>
      <c r="F523" s="80" t="s">
        <v>454</v>
      </c>
      <c r="G523" s="80" t="s">
        <v>492</v>
      </c>
      <c r="H523" s="80" t="s">
        <v>915</v>
      </c>
      <c r="I523" s="80" t="s">
        <v>2658</v>
      </c>
      <c r="J523" s="80" t="s">
        <v>4054</v>
      </c>
      <c r="K523" s="80" t="s">
        <v>454</v>
      </c>
      <c r="L523" s="8">
        <v>1403000</v>
      </c>
      <c r="M523" s="6">
        <v>2017</v>
      </c>
      <c r="N523" s="103"/>
      <c r="O523" s="103"/>
      <c r="P523" s="6"/>
      <c r="Q523" s="6"/>
      <c r="R523" t="str">
        <f t="shared" si="8"/>
        <v>5010700210021002100001VT400001</v>
      </c>
    </row>
    <row r="524" spans="1:18" x14ac:dyDescent="0.2">
      <c r="A524" s="80" t="s">
        <v>453</v>
      </c>
      <c r="B524" s="80" t="s">
        <v>4102</v>
      </c>
      <c r="C524" s="6">
        <v>501</v>
      </c>
      <c r="D524" s="6">
        <v>50107</v>
      </c>
      <c r="E524" s="80" t="s">
        <v>456</v>
      </c>
      <c r="F524" s="80" t="s">
        <v>454</v>
      </c>
      <c r="G524" s="80" t="s">
        <v>492</v>
      </c>
      <c r="H524" s="80" t="s">
        <v>1056</v>
      </c>
      <c r="I524" s="80" t="s">
        <v>2762</v>
      </c>
      <c r="J524" s="80" t="s">
        <v>4053</v>
      </c>
      <c r="K524" s="80" t="s">
        <v>454</v>
      </c>
      <c r="L524" s="8">
        <v>11390000</v>
      </c>
      <c r="M524" s="6">
        <v>2022</v>
      </c>
      <c r="N524" s="103"/>
      <c r="O524" s="103"/>
      <c r="P524" s="6"/>
      <c r="Q524" s="6"/>
      <c r="R524" t="str">
        <f t="shared" si="8"/>
        <v>5010700210761076101001VT400001</v>
      </c>
    </row>
    <row r="525" spans="1:18" x14ac:dyDescent="0.2">
      <c r="A525" s="80" t="s">
        <v>453</v>
      </c>
      <c r="B525" s="80" t="s">
        <v>4102</v>
      </c>
      <c r="C525" s="6">
        <v>501</v>
      </c>
      <c r="D525" s="6">
        <v>50107</v>
      </c>
      <c r="E525" s="80" t="s">
        <v>458</v>
      </c>
      <c r="F525" s="80" t="s">
        <v>456</v>
      </c>
      <c r="G525" s="80" t="s">
        <v>486</v>
      </c>
      <c r="H525" s="80" t="s">
        <v>1034</v>
      </c>
      <c r="I525" s="80" t="s">
        <v>2748</v>
      </c>
      <c r="J525" s="80" t="s">
        <v>4053</v>
      </c>
      <c r="K525" s="80" t="s">
        <v>454</v>
      </c>
      <c r="L525" s="8">
        <v>3740000</v>
      </c>
      <c r="M525" s="6">
        <v>2022</v>
      </c>
      <c r="N525" s="103"/>
      <c r="O525" s="103"/>
      <c r="P525" s="6"/>
      <c r="Q525" s="6"/>
      <c r="R525" t="str">
        <f t="shared" si="8"/>
        <v>5010700310661066100001VT100002</v>
      </c>
    </row>
    <row r="526" spans="1:18" x14ac:dyDescent="0.2">
      <c r="A526" s="80" t="s">
        <v>453</v>
      </c>
      <c r="B526" s="80" t="s">
        <v>4102</v>
      </c>
      <c r="C526" s="6">
        <v>501</v>
      </c>
      <c r="D526" s="6">
        <v>50107</v>
      </c>
      <c r="E526" s="80" t="s">
        <v>458</v>
      </c>
      <c r="F526" s="80" t="s">
        <v>458</v>
      </c>
      <c r="G526" s="80" t="s">
        <v>486</v>
      </c>
      <c r="H526" s="80" t="s">
        <v>1034</v>
      </c>
      <c r="I526" s="80" t="s">
        <v>2748</v>
      </c>
      <c r="J526" s="80" t="s">
        <v>4053</v>
      </c>
      <c r="K526" s="80" t="s">
        <v>454</v>
      </c>
      <c r="L526" s="8">
        <v>5230000</v>
      </c>
      <c r="M526" s="6">
        <v>2022</v>
      </c>
      <c r="N526" s="103"/>
      <c r="O526" s="103"/>
      <c r="P526" s="6"/>
      <c r="Q526" s="6"/>
      <c r="R526" t="str">
        <f t="shared" si="8"/>
        <v>5010700310661066100001VT100003</v>
      </c>
    </row>
    <row r="527" spans="1:18" x14ac:dyDescent="0.2">
      <c r="A527" s="80" t="s">
        <v>453</v>
      </c>
      <c r="B527" s="80" t="s">
        <v>4102</v>
      </c>
      <c r="C527" s="6">
        <v>501</v>
      </c>
      <c r="D527" s="6">
        <v>50107</v>
      </c>
      <c r="E527" s="80" t="s">
        <v>458</v>
      </c>
      <c r="F527" s="80" t="s">
        <v>458</v>
      </c>
      <c r="G527" s="80" t="s">
        <v>486</v>
      </c>
      <c r="H527" s="80" t="s">
        <v>1531</v>
      </c>
      <c r="I527" s="80" t="s">
        <v>3156</v>
      </c>
      <c r="J527" s="80" t="s">
        <v>4053</v>
      </c>
      <c r="K527" s="80" t="s">
        <v>454</v>
      </c>
      <c r="L527" s="8">
        <v>16750000</v>
      </c>
      <c r="M527" s="6">
        <v>2022</v>
      </c>
      <c r="N527" s="103"/>
      <c r="O527" s="103"/>
      <c r="P527" s="6"/>
      <c r="Q527" s="6"/>
      <c r="R527" t="str">
        <f t="shared" si="8"/>
        <v>5010700313301330100001VT100003</v>
      </c>
    </row>
    <row r="528" spans="1:18" x14ac:dyDescent="0.2">
      <c r="A528" s="80" t="s">
        <v>453</v>
      </c>
      <c r="B528" s="80" t="s">
        <v>4102</v>
      </c>
      <c r="C528" s="6">
        <v>501</v>
      </c>
      <c r="D528" s="6">
        <v>50107</v>
      </c>
      <c r="E528" s="80" t="s">
        <v>458</v>
      </c>
      <c r="F528" s="80" t="s">
        <v>458</v>
      </c>
      <c r="G528" s="80" t="s">
        <v>486</v>
      </c>
      <c r="H528" s="80" t="s">
        <v>1897</v>
      </c>
      <c r="I528" s="80" t="s">
        <v>3452</v>
      </c>
      <c r="J528" s="80" t="s">
        <v>4053</v>
      </c>
      <c r="K528" s="80" t="s">
        <v>454</v>
      </c>
      <c r="L528" s="8">
        <v>11240000</v>
      </c>
      <c r="M528" s="6">
        <v>2022</v>
      </c>
      <c r="N528" s="103"/>
      <c r="O528" s="103"/>
      <c r="P528" s="6"/>
      <c r="Q528" s="6"/>
      <c r="R528" t="str">
        <f t="shared" si="8"/>
        <v>5010700315131513103001VT100003</v>
      </c>
    </row>
    <row r="529" spans="1:18" x14ac:dyDescent="0.2">
      <c r="A529" s="80" t="s">
        <v>453</v>
      </c>
      <c r="B529" s="80" t="s">
        <v>4103</v>
      </c>
      <c r="C529" s="6">
        <v>501</v>
      </c>
      <c r="D529" s="6">
        <v>50107</v>
      </c>
      <c r="E529" s="80" t="s">
        <v>456</v>
      </c>
      <c r="F529" s="80" t="s">
        <v>454</v>
      </c>
      <c r="G529" s="80" t="s">
        <v>486</v>
      </c>
      <c r="H529" s="80" t="s">
        <v>1036</v>
      </c>
      <c r="I529" s="80" t="s">
        <v>2749</v>
      </c>
      <c r="J529" s="80" t="s">
        <v>4053</v>
      </c>
      <c r="K529" s="80" t="s">
        <v>454</v>
      </c>
      <c r="L529" s="8">
        <v>7430000</v>
      </c>
      <c r="M529" s="6">
        <v>2022</v>
      </c>
      <c r="N529" s="103"/>
      <c r="O529" s="103"/>
      <c r="P529" s="6"/>
      <c r="Q529" s="6"/>
      <c r="R529" t="str">
        <f t="shared" si="8"/>
        <v>5010700210671067100001VT100001</v>
      </c>
    </row>
    <row r="530" spans="1:18" x14ac:dyDescent="0.2">
      <c r="A530" s="80" t="s">
        <v>453</v>
      </c>
      <c r="B530" s="80" t="s">
        <v>4103</v>
      </c>
      <c r="C530" s="6">
        <v>501</v>
      </c>
      <c r="D530" s="6">
        <v>50107</v>
      </c>
      <c r="E530" s="80" t="s">
        <v>456</v>
      </c>
      <c r="F530" s="80" t="s">
        <v>454</v>
      </c>
      <c r="G530" s="80" t="s">
        <v>486</v>
      </c>
      <c r="H530" s="80" t="s">
        <v>1531</v>
      </c>
      <c r="I530" s="80" t="s">
        <v>3158</v>
      </c>
      <c r="J530" s="80" t="s">
        <v>4053</v>
      </c>
      <c r="K530" s="80" t="s">
        <v>454</v>
      </c>
      <c r="L530" s="8">
        <v>18580000</v>
      </c>
      <c r="M530" s="6">
        <v>2022</v>
      </c>
      <c r="N530" s="103"/>
      <c r="O530" s="103"/>
      <c r="P530" s="6"/>
      <c r="Q530" s="6"/>
      <c r="R530" t="str">
        <f t="shared" si="8"/>
        <v>5010700213301330101001VT100001</v>
      </c>
    </row>
    <row r="531" spans="1:18" x14ac:dyDescent="0.2">
      <c r="A531" s="80" t="s">
        <v>453</v>
      </c>
      <c r="B531" s="80" t="s">
        <v>4103</v>
      </c>
      <c r="C531" s="6">
        <v>501</v>
      </c>
      <c r="D531" s="6">
        <v>50107</v>
      </c>
      <c r="E531" s="80" t="s">
        <v>456</v>
      </c>
      <c r="F531" s="80" t="s">
        <v>454</v>
      </c>
      <c r="G531" s="80" t="s">
        <v>488</v>
      </c>
      <c r="H531" s="80" t="s">
        <v>1531</v>
      </c>
      <c r="I531" s="80" t="s">
        <v>3158</v>
      </c>
      <c r="J531" s="80" t="s">
        <v>4053</v>
      </c>
      <c r="K531" s="80" t="s">
        <v>454</v>
      </c>
      <c r="L531" s="8">
        <v>7340000</v>
      </c>
      <c r="M531" s="6">
        <v>2022</v>
      </c>
      <c r="N531" s="103"/>
      <c r="O531" s="103"/>
      <c r="P531" s="6"/>
      <c r="Q531" s="6"/>
      <c r="R531" t="str">
        <f t="shared" si="8"/>
        <v>5010700213301330101001VT200001</v>
      </c>
    </row>
    <row r="532" spans="1:18" x14ac:dyDescent="0.2">
      <c r="A532" s="80" t="s">
        <v>453</v>
      </c>
      <c r="B532" s="80" t="s">
        <v>4103</v>
      </c>
      <c r="C532" s="6">
        <v>501</v>
      </c>
      <c r="D532" s="6">
        <v>50107</v>
      </c>
      <c r="E532" s="80" t="s">
        <v>456</v>
      </c>
      <c r="F532" s="80" t="s">
        <v>454</v>
      </c>
      <c r="G532" s="80" t="s">
        <v>488</v>
      </c>
      <c r="H532" s="80" t="s">
        <v>1536</v>
      </c>
      <c r="I532" s="80" t="s">
        <v>3164</v>
      </c>
      <c r="J532" s="80" t="s">
        <v>4053</v>
      </c>
      <c r="K532" s="80" t="s">
        <v>454</v>
      </c>
      <c r="L532" s="8">
        <v>11390000</v>
      </c>
      <c r="M532" s="6">
        <v>2022</v>
      </c>
      <c r="N532" s="103"/>
      <c r="O532" s="103"/>
      <c r="P532" s="6"/>
      <c r="Q532" s="6"/>
      <c r="R532" t="str">
        <f t="shared" si="8"/>
        <v>5010700213341334100001VT200001</v>
      </c>
    </row>
    <row r="533" spans="1:18" x14ac:dyDescent="0.2">
      <c r="A533" s="80" t="s">
        <v>453</v>
      </c>
      <c r="B533" s="80" t="s">
        <v>4103</v>
      </c>
      <c r="C533" s="6">
        <v>501</v>
      </c>
      <c r="D533" s="6">
        <v>50107</v>
      </c>
      <c r="E533" s="80" t="s">
        <v>456</v>
      </c>
      <c r="F533" s="80" t="s">
        <v>454</v>
      </c>
      <c r="G533" s="80" t="s">
        <v>490</v>
      </c>
      <c r="H533" s="80" t="s">
        <v>1536</v>
      </c>
      <c r="I533" s="80" t="s">
        <v>3164</v>
      </c>
      <c r="J533" s="80" t="s">
        <v>4053</v>
      </c>
      <c r="K533" s="80" t="s">
        <v>454</v>
      </c>
      <c r="L533" s="8">
        <v>9790000</v>
      </c>
      <c r="M533" s="6">
        <v>2022</v>
      </c>
      <c r="N533" s="103"/>
      <c r="O533" s="103"/>
      <c r="P533" s="6"/>
      <c r="Q533" s="6"/>
      <c r="R533" t="str">
        <f t="shared" si="8"/>
        <v>5010700213341334100001VT300001</v>
      </c>
    </row>
    <row r="534" spans="1:18" x14ac:dyDescent="0.2">
      <c r="A534" s="80" t="s">
        <v>453</v>
      </c>
      <c r="B534" s="80" t="s">
        <v>4103</v>
      </c>
      <c r="C534" s="6">
        <v>501</v>
      </c>
      <c r="D534" s="6">
        <v>50107</v>
      </c>
      <c r="E534" s="80" t="s">
        <v>456</v>
      </c>
      <c r="F534" s="80" t="s">
        <v>454</v>
      </c>
      <c r="G534" s="80" t="s">
        <v>492</v>
      </c>
      <c r="H534" s="80" t="s">
        <v>1056</v>
      </c>
      <c r="I534" s="80" t="s">
        <v>2763</v>
      </c>
      <c r="J534" s="80" t="s">
        <v>4053</v>
      </c>
      <c r="K534" s="80" t="s">
        <v>454</v>
      </c>
      <c r="L534" s="8">
        <v>11390000</v>
      </c>
      <c r="M534" s="6">
        <v>2022</v>
      </c>
      <c r="N534" s="103"/>
      <c r="O534" s="103"/>
      <c r="P534" s="6"/>
      <c r="Q534" s="6"/>
      <c r="R534" t="str">
        <f t="shared" si="8"/>
        <v>5010700210761076102001VT400001</v>
      </c>
    </row>
    <row r="535" spans="1:18" x14ac:dyDescent="0.2">
      <c r="A535" s="80" t="s">
        <v>453</v>
      </c>
      <c r="B535" s="80" t="s">
        <v>4103</v>
      </c>
      <c r="C535" s="6">
        <v>501</v>
      </c>
      <c r="D535" s="6">
        <v>50107</v>
      </c>
      <c r="E535" s="80" t="s">
        <v>456</v>
      </c>
      <c r="F535" s="80" t="s">
        <v>454</v>
      </c>
      <c r="G535" s="80" t="s">
        <v>494</v>
      </c>
      <c r="H535" s="80" t="s">
        <v>915</v>
      </c>
      <c r="I535" s="80" t="s">
        <v>2658</v>
      </c>
      <c r="J535" s="80" t="s">
        <v>4054</v>
      </c>
      <c r="K535" s="80" t="s">
        <v>454</v>
      </c>
      <c r="L535" s="8">
        <v>1020000</v>
      </c>
      <c r="M535" s="6">
        <v>2017</v>
      </c>
      <c r="N535" s="103"/>
      <c r="O535" s="103"/>
      <c r="P535" s="6"/>
      <c r="Q535" s="6"/>
      <c r="R535" t="str">
        <f t="shared" si="8"/>
        <v>5010700210021002100001VT500001</v>
      </c>
    </row>
    <row r="536" spans="1:18" x14ac:dyDescent="0.2">
      <c r="A536" s="80" t="s">
        <v>453</v>
      </c>
      <c r="B536" s="80" t="s">
        <v>4103</v>
      </c>
      <c r="C536" s="6">
        <v>501</v>
      </c>
      <c r="D536" s="6">
        <v>50107</v>
      </c>
      <c r="E536" s="80" t="s">
        <v>458</v>
      </c>
      <c r="F536" s="80" t="s">
        <v>456</v>
      </c>
      <c r="G536" s="80" t="s">
        <v>486</v>
      </c>
      <c r="H536" s="80" t="s">
        <v>1036</v>
      </c>
      <c r="I536" s="80" t="s">
        <v>2749</v>
      </c>
      <c r="J536" s="80" t="s">
        <v>4053</v>
      </c>
      <c r="K536" s="80" t="s">
        <v>454</v>
      </c>
      <c r="L536" s="8">
        <v>3720000</v>
      </c>
      <c r="M536" s="6">
        <v>2022</v>
      </c>
      <c r="N536" s="103"/>
      <c r="O536" s="103"/>
      <c r="P536" s="6"/>
      <c r="Q536" s="6"/>
      <c r="R536" t="str">
        <f t="shared" si="8"/>
        <v>5010700310671067100001VT100002</v>
      </c>
    </row>
    <row r="537" spans="1:18" x14ac:dyDescent="0.2">
      <c r="A537" s="80" t="s">
        <v>453</v>
      </c>
      <c r="B537" s="80" t="s">
        <v>4103</v>
      </c>
      <c r="C537" s="6">
        <v>501</v>
      </c>
      <c r="D537" s="6">
        <v>50107</v>
      </c>
      <c r="E537" s="80" t="s">
        <v>458</v>
      </c>
      <c r="F537" s="80" t="s">
        <v>458</v>
      </c>
      <c r="G537" s="80" t="s">
        <v>486</v>
      </c>
      <c r="H537" s="80" t="s">
        <v>1036</v>
      </c>
      <c r="I537" s="80" t="s">
        <v>2749</v>
      </c>
      <c r="J537" s="80" t="s">
        <v>4053</v>
      </c>
      <c r="K537" s="80" t="s">
        <v>454</v>
      </c>
      <c r="L537" s="8">
        <v>5200000</v>
      </c>
      <c r="M537" s="6">
        <v>2022</v>
      </c>
      <c r="N537" s="103"/>
      <c r="O537" s="103"/>
      <c r="P537" s="6"/>
      <c r="Q537" s="6"/>
      <c r="R537" t="str">
        <f t="shared" si="8"/>
        <v>5010700310671067100001VT100003</v>
      </c>
    </row>
    <row r="538" spans="1:18" x14ac:dyDescent="0.2">
      <c r="A538" s="80" t="s">
        <v>453</v>
      </c>
      <c r="B538" s="80" t="s">
        <v>4103</v>
      </c>
      <c r="C538" s="6">
        <v>501</v>
      </c>
      <c r="D538" s="6">
        <v>50107</v>
      </c>
      <c r="E538" s="80" t="s">
        <v>458</v>
      </c>
      <c r="F538" s="80" t="s">
        <v>458</v>
      </c>
      <c r="G538" s="80" t="s">
        <v>486</v>
      </c>
      <c r="H538" s="80" t="s">
        <v>1531</v>
      </c>
      <c r="I538" s="80" t="s">
        <v>3158</v>
      </c>
      <c r="J538" s="80" t="s">
        <v>4053</v>
      </c>
      <c r="K538" s="80" t="s">
        <v>454</v>
      </c>
      <c r="L538" s="8">
        <v>13010000</v>
      </c>
      <c r="M538" s="6">
        <v>2022</v>
      </c>
      <c r="N538" s="103"/>
      <c r="O538" s="103"/>
      <c r="P538" s="6"/>
      <c r="Q538" s="6"/>
      <c r="R538" t="str">
        <f t="shared" si="8"/>
        <v>5010700313301330101001VT100003</v>
      </c>
    </row>
    <row r="539" spans="1:18" x14ac:dyDescent="0.2">
      <c r="A539" s="80" t="s">
        <v>453</v>
      </c>
      <c r="B539" s="80" t="s">
        <v>4103</v>
      </c>
      <c r="C539" s="6">
        <v>501</v>
      </c>
      <c r="D539" s="6">
        <v>50107</v>
      </c>
      <c r="E539" s="80" t="s">
        <v>458</v>
      </c>
      <c r="F539" s="80" t="s">
        <v>458</v>
      </c>
      <c r="G539" s="80" t="s">
        <v>486</v>
      </c>
      <c r="H539" s="80" t="s">
        <v>1901</v>
      </c>
      <c r="I539" s="80" t="s">
        <v>3454</v>
      </c>
      <c r="J539" s="80" t="s">
        <v>4053</v>
      </c>
      <c r="K539" s="80" t="s">
        <v>454</v>
      </c>
      <c r="L539" s="8">
        <v>4050000</v>
      </c>
      <c r="M539" s="6">
        <v>2022</v>
      </c>
      <c r="N539" s="103"/>
      <c r="O539" s="103"/>
      <c r="P539" s="6"/>
      <c r="Q539" s="6"/>
      <c r="R539" t="str">
        <f t="shared" si="8"/>
        <v>5010700315151515100001VT100003</v>
      </c>
    </row>
    <row r="540" spans="1:18" x14ac:dyDescent="0.2">
      <c r="A540" s="80" t="s">
        <v>453</v>
      </c>
      <c r="B540" s="80" t="s">
        <v>4104</v>
      </c>
      <c r="C540" s="6">
        <v>501</v>
      </c>
      <c r="D540" s="6">
        <v>50107</v>
      </c>
      <c r="E540" s="80" t="s">
        <v>456</v>
      </c>
      <c r="F540" s="80" t="s">
        <v>454</v>
      </c>
      <c r="G540" s="80" t="s">
        <v>486</v>
      </c>
      <c r="H540" s="80" t="s">
        <v>917</v>
      </c>
      <c r="I540" s="80" t="s">
        <v>2659</v>
      </c>
      <c r="J540" s="80" t="s">
        <v>4054</v>
      </c>
      <c r="K540" s="80" t="s">
        <v>454</v>
      </c>
      <c r="L540" s="8">
        <v>3840000</v>
      </c>
      <c r="M540" s="6">
        <v>2017</v>
      </c>
      <c r="N540" s="103"/>
      <c r="O540" s="103"/>
      <c r="P540" s="6"/>
      <c r="Q540" s="6"/>
      <c r="R540" t="str">
        <f t="shared" si="8"/>
        <v>5010700210031003100001VT100001</v>
      </c>
    </row>
    <row r="541" spans="1:18" x14ac:dyDescent="0.2">
      <c r="A541" s="80" t="s">
        <v>453</v>
      </c>
      <c r="B541" s="80" t="s">
        <v>4104</v>
      </c>
      <c r="C541" s="6">
        <v>501</v>
      </c>
      <c r="D541" s="6">
        <v>50107</v>
      </c>
      <c r="E541" s="80" t="s">
        <v>456</v>
      </c>
      <c r="F541" s="80" t="s">
        <v>454</v>
      </c>
      <c r="G541" s="80" t="s">
        <v>486</v>
      </c>
      <c r="H541" s="80" t="s">
        <v>1038</v>
      </c>
      <c r="I541" s="80" t="s">
        <v>2750</v>
      </c>
      <c r="J541" s="80" t="s">
        <v>4053</v>
      </c>
      <c r="K541" s="80" t="s">
        <v>454</v>
      </c>
      <c r="L541" s="8">
        <v>7430000</v>
      </c>
      <c r="M541" s="6">
        <v>2022</v>
      </c>
      <c r="N541" s="103"/>
      <c r="O541" s="103"/>
      <c r="P541" s="6"/>
      <c r="Q541" s="6"/>
      <c r="R541" t="str">
        <f t="shared" si="8"/>
        <v>5010700210681068100001VT100001</v>
      </c>
    </row>
    <row r="542" spans="1:18" x14ac:dyDescent="0.2">
      <c r="A542" s="80" t="s">
        <v>453</v>
      </c>
      <c r="B542" s="80" t="s">
        <v>4104</v>
      </c>
      <c r="C542" s="6">
        <v>501</v>
      </c>
      <c r="D542" s="6">
        <v>50107</v>
      </c>
      <c r="E542" s="80" t="s">
        <v>456</v>
      </c>
      <c r="F542" s="80" t="s">
        <v>454</v>
      </c>
      <c r="G542" s="80" t="s">
        <v>486</v>
      </c>
      <c r="H542" s="80" t="s">
        <v>1532</v>
      </c>
      <c r="I542" s="80" t="s">
        <v>3159</v>
      </c>
      <c r="J542" s="80" t="s">
        <v>4053</v>
      </c>
      <c r="K542" s="80" t="s">
        <v>454</v>
      </c>
      <c r="L542" s="8">
        <v>16870000</v>
      </c>
      <c r="M542" s="6">
        <v>2022</v>
      </c>
      <c r="N542" s="103"/>
      <c r="O542" s="103"/>
      <c r="P542" s="6"/>
      <c r="Q542" s="6"/>
      <c r="R542" t="str">
        <f t="shared" si="8"/>
        <v>5010700213311331100001VT100001</v>
      </c>
    </row>
    <row r="543" spans="1:18" x14ac:dyDescent="0.2">
      <c r="A543" s="80" t="s">
        <v>453</v>
      </c>
      <c r="B543" s="80" t="s">
        <v>4104</v>
      </c>
      <c r="C543" s="6">
        <v>501</v>
      </c>
      <c r="D543" s="6">
        <v>50107</v>
      </c>
      <c r="E543" s="80" t="s">
        <v>456</v>
      </c>
      <c r="F543" s="80" t="s">
        <v>454</v>
      </c>
      <c r="G543" s="80" t="s">
        <v>488</v>
      </c>
      <c r="H543" s="80" t="s">
        <v>1532</v>
      </c>
      <c r="I543" s="80" t="s">
        <v>3159</v>
      </c>
      <c r="J543" s="80" t="s">
        <v>4053</v>
      </c>
      <c r="K543" s="80" t="s">
        <v>454</v>
      </c>
      <c r="L543" s="8">
        <v>11200000</v>
      </c>
      <c r="M543" s="6">
        <v>2022</v>
      </c>
      <c r="N543" s="103"/>
      <c r="O543" s="103"/>
      <c r="P543" s="6"/>
      <c r="Q543" s="6"/>
      <c r="R543" t="str">
        <f t="shared" si="8"/>
        <v>5010700213311331100001VT200001</v>
      </c>
    </row>
    <row r="544" spans="1:18" x14ac:dyDescent="0.2">
      <c r="A544" s="80" t="s">
        <v>453</v>
      </c>
      <c r="B544" s="80" t="s">
        <v>4104</v>
      </c>
      <c r="C544" s="6">
        <v>501</v>
      </c>
      <c r="D544" s="6">
        <v>50107</v>
      </c>
      <c r="E544" s="80" t="s">
        <v>456</v>
      </c>
      <c r="F544" s="80" t="s">
        <v>454</v>
      </c>
      <c r="G544" s="80" t="s">
        <v>488</v>
      </c>
      <c r="H544" s="80" t="s">
        <v>1542</v>
      </c>
      <c r="I544" s="80" t="s">
        <v>3167</v>
      </c>
      <c r="J544" s="80" t="s">
        <v>4053</v>
      </c>
      <c r="K544" s="80" t="s">
        <v>454</v>
      </c>
      <c r="L544" s="8">
        <v>6290000</v>
      </c>
      <c r="M544" s="6">
        <v>2022</v>
      </c>
      <c r="N544" s="103"/>
      <c r="O544" s="103"/>
      <c r="P544" s="6"/>
      <c r="Q544" s="6"/>
      <c r="R544" t="str">
        <f t="shared" si="8"/>
        <v>5010700213371337100001VT200001</v>
      </c>
    </row>
    <row r="545" spans="1:18" x14ac:dyDescent="0.2">
      <c r="A545" s="80" t="s">
        <v>453</v>
      </c>
      <c r="B545" s="80" t="s">
        <v>4104</v>
      </c>
      <c r="C545" s="6">
        <v>501</v>
      </c>
      <c r="D545" s="6">
        <v>50107</v>
      </c>
      <c r="E545" s="80" t="s">
        <v>456</v>
      </c>
      <c r="F545" s="80" t="s">
        <v>454</v>
      </c>
      <c r="G545" s="80" t="s">
        <v>490</v>
      </c>
      <c r="H545" s="80" t="s">
        <v>1542</v>
      </c>
      <c r="I545" s="80" t="s">
        <v>3167</v>
      </c>
      <c r="J545" s="80" t="s">
        <v>4053</v>
      </c>
      <c r="K545" s="80" t="s">
        <v>454</v>
      </c>
      <c r="L545" s="8">
        <v>5390000</v>
      </c>
      <c r="M545" s="6">
        <v>2022</v>
      </c>
      <c r="N545" s="103"/>
      <c r="O545" s="103"/>
      <c r="P545" s="6"/>
      <c r="Q545" s="6"/>
      <c r="R545" t="str">
        <f t="shared" si="8"/>
        <v>5010700213371337100001VT300001</v>
      </c>
    </row>
    <row r="546" spans="1:18" x14ac:dyDescent="0.2">
      <c r="A546" s="80" t="s">
        <v>453</v>
      </c>
      <c r="B546" s="80" t="s">
        <v>4104</v>
      </c>
      <c r="C546" s="6">
        <v>501</v>
      </c>
      <c r="D546" s="6">
        <v>50107</v>
      </c>
      <c r="E546" s="80" t="s">
        <v>456</v>
      </c>
      <c r="F546" s="80" t="s">
        <v>454</v>
      </c>
      <c r="G546" s="80" t="s">
        <v>492</v>
      </c>
      <c r="H546" s="80" t="s">
        <v>1092</v>
      </c>
      <c r="I546" s="80" t="s">
        <v>2788</v>
      </c>
      <c r="J546" s="80" t="s">
        <v>4053</v>
      </c>
      <c r="K546" s="80" t="s">
        <v>454</v>
      </c>
      <c r="L546" s="8">
        <v>8010000</v>
      </c>
      <c r="M546" s="6">
        <v>2022</v>
      </c>
      <c r="N546" s="103"/>
      <c r="O546" s="103"/>
      <c r="P546" s="6"/>
      <c r="Q546" s="6"/>
      <c r="R546" t="str">
        <f t="shared" si="8"/>
        <v>5010700210961096101001VT400001</v>
      </c>
    </row>
    <row r="547" spans="1:18" x14ac:dyDescent="0.2">
      <c r="A547" s="80" t="s">
        <v>453</v>
      </c>
      <c r="B547" s="80" t="s">
        <v>4104</v>
      </c>
      <c r="C547" s="6">
        <v>501</v>
      </c>
      <c r="D547" s="6">
        <v>50107</v>
      </c>
      <c r="E547" s="80" t="s">
        <v>458</v>
      </c>
      <c r="F547" s="80" t="s">
        <v>456</v>
      </c>
      <c r="G547" s="80" t="s">
        <v>486</v>
      </c>
      <c r="H547" s="80" t="s">
        <v>1038</v>
      </c>
      <c r="I547" s="80" t="s">
        <v>2750</v>
      </c>
      <c r="J547" s="80" t="s">
        <v>4053</v>
      </c>
      <c r="K547" s="80" t="s">
        <v>454</v>
      </c>
      <c r="L547" s="8">
        <v>3720000</v>
      </c>
      <c r="M547" s="6">
        <v>2022</v>
      </c>
      <c r="N547" s="103"/>
      <c r="O547" s="103"/>
      <c r="P547" s="6"/>
      <c r="Q547" s="6"/>
      <c r="R547" t="str">
        <f t="shared" si="8"/>
        <v>5010700310681068100001VT100002</v>
      </c>
    </row>
    <row r="548" spans="1:18" x14ac:dyDescent="0.2">
      <c r="A548" s="80" t="s">
        <v>453</v>
      </c>
      <c r="B548" s="80" t="s">
        <v>4104</v>
      </c>
      <c r="C548" s="6">
        <v>501</v>
      </c>
      <c r="D548" s="6">
        <v>50107</v>
      </c>
      <c r="E548" s="80" t="s">
        <v>458</v>
      </c>
      <c r="F548" s="80" t="s">
        <v>458</v>
      </c>
      <c r="G548" s="80" t="s">
        <v>486</v>
      </c>
      <c r="H548" s="80" t="s">
        <v>1038</v>
      </c>
      <c r="I548" s="80" t="s">
        <v>2750</v>
      </c>
      <c r="J548" s="80" t="s">
        <v>4053</v>
      </c>
      <c r="K548" s="80" t="s">
        <v>454</v>
      </c>
      <c r="L548" s="8">
        <v>5200000</v>
      </c>
      <c r="M548" s="6">
        <v>2022</v>
      </c>
      <c r="N548" s="103"/>
      <c r="O548" s="103"/>
      <c r="P548" s="6"/>
      <c r="Q548" s="6"/>
      <c r="R548" t="str">
        <f t="shared" si="8"/>
        <v>5010700310681068100001VT100003</v>
      </c>
    </row>
    <row r="549" spans="1:18" x14ac:dyDescent="0.2">
      <c r="A549" s="80" t="s">
        <v>453</v>
      </c>
      <c r="B549" s="80" t="s">
        <v>4104</v>
      </c>
      <c r="C549" s="6">
        <v>501</v>
      </c>
      <c r="D549" s="6">
        <v>50107</v>
      </c>
      <c r="E549" s="80" t="s">
        <v>458</v>
      </c>
      <c r="F549" s="80" t="s">
        <v>458</v>
      </c>
      <c r="G549" s="80" t="s">
        <v>486</v>
      </c>
      <c r="H549" s="80" t="s">
        <v>1532</v>
      </c>
      <c r="I549" s="80" t="s">
        <v>3159</v>
      </c>
      <c r="J549" s="80" t="s">
        <v>4053</v>
      </c>
      <c r="K549" s="80" t="s">
        <v>454</v>
      </c>
      <c r="L549" s="8">
        <v>11810000</v>
      </c>
      <c r="M549" s="6">
        <v>2022</v>
      </c>
      <c r="N549" s="103"/>
      <c r="O549" s="103"/>
      <c r="P549" s="6"/>
      <c r="Q549" s="6"/>
      <c r="R549" t="str">
        <f t="shared" si="8"/>
        <v>5010700313311331100001VT100003</v>
      </c>
    </row>
    <row r="550" spans="1:18" x14ac:dyDescent="0.2">
      <c r="A550" s="80" t="s">
        <v>453</v>
      </c>
      <c r="B550" s="80" t="s">
        <v>4104</v>
      </c>
      <c r="C550" s="6">
        <v>501</v>
      </c>
      <c r="D550" s="6">
        <v>50107</v>
      </c>
      <c r="E550" s="80" t="s">
        <v>458</v>
      </c>
      <c r="F550" s="80" t="s">
        <v>458</v>
      </c>
      <c r="G550" s="80" t="s">
        <v>486</v>
      </c>
      <c r="H550" s="80" t="s">
        <v>1901</v>
      </c>
      <c r="I550" s="80" t="s">
        <v>3455</v>
      </c>
      <c r="J550" s="80" t="s">
        <v>4053</v>
      </c>
      <c r="K550" s="80" t="s">
        <v>454</v>
      </c>
      <c r="L550" s="8">
        <v>5080000</v>
      </c>
      <c r="M550" s="6">
        <v>2022</v>
      </c>
      <c r="N550" s="103"/>
      <c r="O550" s="103"/>
      <c r="P550" s="6"/>
      <c r="Q550" s="6"/>
      <c r="R550" t="str">
        <f t="shared" si="8"/>
        <v>5010700315151515101001VT100003</v>
      </c>
    </row>
    <row r="551" spans="1:18" x14ac:dyDescent="0.2">
      <c r="A551" s="80" t="s">
        <v>453</v>
      </c>
      <c r="B551" s="80" t="s">
        <v>4105</v>
      </c>
      <c r="C551" s="6">
        <v>501</v>
      </c>
      <c r="D551" s="6">
        <v>50107</v>
      </c>
      <c r="E551" s="80" t="s">
        <v>456</v>
      </c>
      <c r="F551" s="80" t="s">
        <v>454</v>
      </c>
      <c r="G551" s="80" t="s">
        <v>486</v>
      </c>
      <c r="H551" s="80" t="s">
        <v>1040</v>
      </c>
      <c r="I551" s="80" t="s">
        <v>2751</v>
      </c>
      <c r="J551" s="80" t="s">
        <v>4053</v>
      </c>
      <c r="K551" s="80" t="s">
        <v>454</v>
      </c>
      <c r="L551" s="8">
        <v>7430000</v>
      </c>
      <c r="M551" s="6">
        <v>2022</v>
      </c>
      <c r="N551" s="103"/>
      <c r="O551" s="103"/>
      <c r="P551" s="6"/>
      <c r="Q551" s="6"/>
      <c r="R551" t="str">
        <f t="shared" si="8"/>
        <v>5010700210691069100001VT100001</v>
      </c>
    </row>
    <row r="552" spans="1:18" x14ac:dyDescent="0.2">
      <c r="A552" s="80" t="s">
        <v>453</v>
      </c>
      <c r="B552" s="80" t="s">
        <v>4105</v>
      </c>
      <c r="C552" s="6">
        <v>501</v>
      </c>
      <c r="D552" s="6">
        <v>50107</v>
      </c>
      <c r="E552" s="80" t="s">
        <v>456</v>
      </c>
      <c r="F552" s="80" t="s">
        <v>454</v>
      </c>
      <c r="G552" s="80" t="s">
        <v>486</v>
      </c>
      <c r="H552" s="80" t="s">
        <v>1532</v>
      </c>
      <c r="I552" s="80" t="s">
        <v>3161</v>
      </c>
      <c r="J552" s="80" t="s">
        <v>4053</v>
      </c>
      <c r="K552" s="80" t="s">
        <v>454</v>
      </c>
      <c r="L552" s="8">
        <v>12240000</v>
      </c>
      <c r="M552" s="6">
        <v>2022</v>
      </c>
      <c r="N552" s="103"/>
      <c r="O552" s="103"/>
      <c r="P552" s="6"/>
      <c r="Q552" s="6"/>
      <c r="R552" t="str">
        <f t="shared" si="8"/>
        <v>5010700213311331101001VT100001</v>
      </c>
    </row>
    <row r="553" spans="1:18" x14ac:dyDescent="0.2">
      <c r="A553" s="80" t="s">
        <v>453</v>
      </c>
      <c r="B553" s="80" t="s">
        <v>4105</v>
      </c>
      <c r="C553" s="6">
        <v>501</v>
      </c>
      <c r="D553" s="6">
        <v>50107</v>
      </c>
      <c r="E553" s="80" t="s">
        <v>456</v>
      </c>
      <c r="F553" s="80" t="s">
        <v>454</v>
      </c>
      <c r="G553" s="80" t="s">
        <v>488</v>
      </c>
      <c r="H553" s="80" t="s">
        <v>917</v>
      </c>
      <c r="I553" s="80" t="s">
        <v>2659</v>
      </c>
      <c r="J553" s="80" t="s">
        <v>4054</v>
      </c>
      <c r="K553" s="80" t="s">
        <v>454</v>
      </c>
      <c r="L553" s="8">
        <v>2168000</v>
      </c>
      <c r="M553" s="6">
        <v>2017</v>
      </c>
      <c r="N553" s="103"/>
      <c r="O553" s="103"/>
      <c r="P553" s="6"/>
      <c r="Q553" s="6"/>
      <c r="R553" t="str">
        <f t="shared" si="8"/>
        <v>5010700210031003100001VT200001</v>
      </c>
    </row>
    <row r="554" spans="1:18" x14ac:dyDescent="0.2">
      <c r="A554" s="80" t="s">
        <v>453</v>
      </c>
      <c r="B554" s="80" t="s">
        <v>4105</v>
      </c>
      <c r="C554" s="6">
        <v>501</v>
      </c>
      <c r="D554" s="6">
        <v>50107</v>
      </c>
      <c r="E554" s="80" t="s">
        <v>456</v>
      </c>
      <c r="F554" s="80" t="s">
        <v>454</v>
      </c>
      <c r="G554" s="80" t="s">
        <v>488</v>
      </c>
      <c r="H554" s="80" t="s">
        <v>1532</v>
      </c>
      <c r="I554" s="80" t="s">
        <v>3161</v>
      </c>
      <c r="J554" s="80" t="s">
        <v>4053</v>
      </c>
      <c r="K554" s="80" t="s">
        <v>454</v>
      </c>
      <c r="L554" s="8">
        <v>10300000</v>
      </c>
      <c r="M554" s="6">
        <v>2022</v>
      </c>
      <c r="N554" s="103"/>
      <c r="O554" s="103"/>
      <c r="P554" s="6"/>
      <c r="Q554" s="6"/>
      <c r="R554" t="str">
        <f t="shared" si="8"/>
        <v>5010700213311331101001VT200001</v>
      </c>
    </row>
    <row r="555" spans="1:18" x14ac:dyDescent="0.2">
      <c r="A555" s="80" t="s">
        <v>453</v>
      </c>
      <c r="B555" s="80" t="s">
        <v>4105</v>
      </c>
      <c r="C555" s="6">
        <v>501</v>
      </c>
      <c r="D555" s="6">
        <v>50107</v>
      </c>
      <c r="E555" s="80" t="s">
        <v>456</v>
      </c>
      <c r="F555" s="80" t="s">
        <v>454</v>
      </c>
      <c r="G555" s="80" t="s">
        <v>488</v>
      </c>
      <c r="H555" s="80" t="s">
        <v>1575</v>
      </c>
      <c r="I555" s="80" t="s">
        <v>3188</v>
      </c>
      <c r="J555" s="80" t="s">
        <v>4053</v>
      </c>
      <c r="K555" s="80" t="s">
        <v>454</v>
      </c>
      <c r="L555" s="8">
        <v>8420000</v>
      </c>
      <c r="M555" s="6">
        <v>2022</v>
      </c>
      <c r="N555" s="103"/>
      <c r="O555" s="103"/>
      <c r="P555" s="6"/>
      <c r="Q555" s="6"/>
      <c r="R555" t="str">
        <f t="shared" si="8"/>
        <v>5010700213541354100001VT200001</v>
      </c>
    </row>
    <row r="556" spans="1:18" x14ac:dyDescent="0.2">
      <c r="A556" s="80" t="s">
        <v>453</v>
      </c>
      <c r="B556" s="80" t="s">
        <v>4105</v>
      </c>
      <c r="C556" s="6">
        <v>501</v>
      </c>
      <c r="D556" s="6">
        <v>50107</v>
      </c>
      <c r="E556" s="80" t="s">
        <v>456</v>
      </c>
      <c r="F556" s="80" t="s">
        <v>454</v>
      </c>
      <c r="G556" s="80" t="s">
        <v>490</v>
      </c>
      <c r="H556" s="80" t="s">
        <v>1575</v>
      </c>
      <c r="I556" s="80" t="s">
        <v>3188</v>
      </c>
      <c r="J556" s="80" t="s">
        <v>4053</v>
      </c>
      <c r="K556" s="80" t="s">
        <v>454</v>
      </c>
      <c r="L556" s="8">
        <v>7270000</v>
      </c>
      <c r="M556" s="6">
        <v>2022</v>
      </c>
      <c r="N556" s="103"/>
      <c r="O556" s="103"/>
      <c r="P556" s="6"/>
      <c r="Q556" s="6"/>
      <c r="R556" t="str">
        <f t="shared" si="8"/>
        <v>5010700213541354100001VT300001</v>
      </c>
    </row>
    <row r="557" spans="1:18" x14ac:dyDescent="0.2">
      <c r="A557" s="80" t="s">
        <v>453</v>
      </c>
      <c r="B557" s="80" t="s">
        <v>4105</v>
      </c>
      <c r="C557" s="6">
        <v>501</v>
      </c>
      <c r="D557" s="6">
        <v>50107</v>
      </c>
      <c r="E557" s="80" t="s">
        <v>456</v>
      </c>
      <c r="F557" s="80" t="s">
        <v>454</v>
      </c>
      <c r="G557" s="80" t="s">
        <v>492</v>
      </c>
      <c r="H557" s="80" t="s">
        <v>1184</v>
      </c>
      <c r="I557" s="80" t="s">
        <v>2848</v>
      </c>
      <c r="J557" s="80" t="s">
        <v>4053</v>
      </c>
      <c r="K557" s="80" t="s">
        <v>454</v>
      </c>
      <c r="L557" s="8">
        <v>11430000</v>
      </c>
      <c r="M557" s="6">
        <v>2022</v>
      </c>
      <c r="N557" s="103"/>
      <c r="O557" s="103"/>
      <c r="P557" s="6"/>
      <c r="Q557" s="6"/>
      <c r="R557" t="str">
        <f t="shared" si="8"/>
        <v>5010700211441144101001VT400001</v>
      </c>
    </row>
    <row r="558" spans="1:18" x14ac:dyDescent="0.2">
      <c r="A558" s="80" t="s">
        <v>453</v>
      </c>
      <c r="B558" s="80" t="s">
        <v>4105</v>
      </c>
      <c r="C558" s="6">
        <v>501</v>
      </c>
      <c r="D558" s="6">
        <v>50107</v>
      </c>
      <c r="E558" s="80" t="s">
        <v>458</v>
      </c>
      <c r="F558" s="80" t="s">
        <v>456</v>
      </c>
      <c r="G558" s="80" t="s">
        <v>486</v>
      </c>
      <c r="H558" s="80" t="s">
        <v>1040</v>
      </c>
      <c r="I558" s="80" t="s">
        <v>2751</v>
      </c>
      <c r="J558" s="80" t="s">
        <v>4053</v>
      </c>
      <c r="K558" s="80" t="s">
        <v>454</v>
      </c>
      <c r="L558" s="8">
        <v>3720000</v>
      </c>
      <c r="M558" s="6">
        <v>2022</v>
      </c>
      <c r="N558" s="103"/>
      <c r="O558" s="103"/>
      <c r="P558" s="6"/>
      <c r="Q558" s="6"/>
      <c r="R558" t="str">
        <f t="shared" si="8"/>
        <v>5010700310691069100001VT100002</v>
      </c>
    </row>
    <row r="559" spans="1:18" x14ac:dyDescent="0.2">
      <c r="A559" s="80" t="s">
        <v>453</v>
      </c>
      <c r="B559" s="80" t="s">
        <v>4105</v>
      </c>
      <c r="C559" s="6">
        <v>501</v>
      </c>
      <c r="D559" s="6">
        <v>50107</v>
      </c>
      <c r="E559" s="80" t="s">
        <v>458</v>
      </c>
      <c r="F559" s="80" t="s">
        <v>458</v>
      </c>
      <c r="G559" s="80" t="s">
        <v>486</v>
      </c>
      <c r="H559" s="80" t="s">
        <v>1040</v>
      </c>
      <c r="I559" s="80" t="s">
        <v>2751</v>
      </c>
      <c r="J559" s="80" t="s">
        <v>4053</v>
      </c>
      <c r="K559" s="80" t="s">
        <v>454</v>
      </c>
      <c r="L559" s="8">
        <v>5200000</v>
      </c>
      <c r="M559" s="6">
        <v>2022</v>
      </c>
      <c r="N559" s="103"/>
      <c r="O559" s="103"/>
      <c r="P559" s="6"/>
      <c r="Q559" s="6"/>
      <c r="R559" t="str">
        <f t="shared" si="8"/>
        <v>5010700310691069100001VT100003</v>
      </c>
    </row>
    <row r="560" spans="1:18" x14ac:dyDescent="0.2">
      <c r="A560" s="80" t="s">
        <v>453</v>
      </c>
      <c r="B560" s="80" t="s">
        <v>4105</v>
      </c>
      <c r="C560" s="6">
        <v>501</v>
      </c>
      <c r="D560" s="6">
        <v>50107</v>
      </c>
      <c r="E560" s="80" t="s">
        <v>458</v>
      </c>
      <c r="F560" s="80" t="s">
        <v>458</v>
      </c>
      <c r="G560" s="80" t="s">
        <v>486</v>
      </c>
      <c r="H560" s="80" t="s">
        <v>1532</v>
      </c>
      <c r="I560" s="80" t="s">
        <v>3161</v>
      </c>
      <c r="J560" s="80" t="s">
        <v>4053</v>
      </c>
      <c r="K560" s="80" t="s">
        <v>454</v>
      </c>
      <c r="L560" s="8">
        <v>8570000</v>
      </c>
      <c r="M560" s="6">
        <v>2022</v>
      </c>
      <c r="N560" s="103"/>
      <c r="O560" s="103"/>
      <c r="P560" s="6"/>
      <c r="Q560" s="6"/>
      <c r="R560" t="str">
        <f t="shared" si="8"/>
        <v>5010700313311331101001VT100003</v>
      </c>
    </row>
    <row r="561" spans="1:18" x14ac:dyDescent="0.2">
      <c r="A561" s="80" t="s">
        <v>453</v>
      </c>
      <c r="B561" s="80" t="s">
        <v>4105</v>
      </c>
      <c r="C561" s="6">
        <v>501</v>
      </c>
      <c r="D561" s="6">
        <v>50107</v>
      </c>
      <c r="E561" s="80" t="s">
        <v>458</v>
      </c>
      <c r="F561" s="80" t="s">
        <v>458</v>
      </c>
      <c r="G561" s="80" t="s">
        <v>486</v>
      </c>
      <c r="H561" s="80" t="s">
        <v>1901</v>
      </c>
      <c r="I561" s="80" t="s">
        <v>3456</v>
      </c>
      <c r="J561" s="80" t="s">
        <v>4053</v>
      </c>
      <c r="K561" s="80" t="s">
        <v>454</v>
      </c>
      <c r="L561" s="8">
        <v>6220000</v>
      </c>
      <c r="M561" s="6">
        <v>2022</v>
      </c>
      <c r="N561" s="103"/>
      <c r="O561" s="103"/>
      <c r="P561" s="6"/>
      <c r="Q561" s="6"/>
      <c r="R561" t="str">
        <f t="shared" si="8"/>
        <v>5010700315151515102001VT100003</v>
      </c>
    </row>
    <row r="562" spans="1:18" x14ac:dyDescent="0.2">
      <c r="A562" s="80" t="s">
        <v>453</v>
      </c>
      <c r="B562" s="80" t="s">
        <v>4106</v>
      </c>
      <c r="C562" s="6">
        <v>501</v>
      </c>
      <c r="D562" s="6">
        <v>50107</v>
      </c>
      <c r="E562" s="80" t="s">
        <v>456</v>
      </c>
      <c r="F562" s="80" t="s">
        <v>454</v>
      </c>
      <c r="G562" s="80" t="s">
        <v>486</v>
      </c>
      <c r="H562" s="80" t="s">
        <v>1044</v>
      </c>
      <c r="I562" s="80" t="s">
        <v>2754</v>
      </c>
      <c r="J562" s="80" t="s">
        <v>4053</v>
      </c>
      <c r="K562" s="80" t="s">
        <v>454</v>
      </c>
      <c r="L562" s="8">
        <v>7430000</v>
      </c>
      <c r="M562" s="6">
        <v>2022</v>
      </c>
      <c r="N562" s="103"/>
      <c r="O562" s="103"/>
      <c r="P562" s="6"/>
      <c r="Q562" s="6"/>
      <c r="R562" t="str">
        <f t="shared" si="8"/>
        <v>5010700210701070100001VT100001</v>
      </c>
    </row>
    <row r="563" spans="1:18" x14ac:dyDescent="0.2">
      <c r="A563" s="80" t="s">
        <v>453</v>
      </c>
      <c r="B563" s="80" t="s">
        <v>4106</v>
      </c>
      <c r="C563" s="6">
        <v>501</v>
      </c>
      <c r="D563" s="6">
        <v>50107</v>
      </c>
      <c r="E563" s="80" t="s">
        <v>456</v>
      </c>
      <c r="F563" s="80" t="s">
        <v>454</v>
      </c>
      <c r="G563" s="80" t="s">
        <v>486</v>
      </c>
      <c r="H563" s="80" t="s">
        <v>1577</v>
      </c>
      <c r="I563" s="80" t="s">
        <v>3189</v>
      </c>
      <c r="J563" s="80" t="s">
        <v>4053</v>
      </c>
      <c r="K563" s="80" t="s">
        <v>454</v>
      </c>
      <c r="L563" s="8">
        <v>73450000</v>
      </c>
      <c r="M563" s="6">
        <v>2022</v>
      </c>
      <c r="N563" s="103"/>
      <c r="O563" s="103"/>
      <c r="P563" s="6"/>
      <c r="Q563" s="6"/>
      <c r="R563" t="str">
        <f t="shared" si="8"/>
        <v>5010700213551355100001VT100001</v>
      </c>
    </row>
    <row r="564" spans="1:18" x14ac:dyDescent="0.2">
      <c r="A564" s="80" t="s">
        <v>453</v>
      </c>
      <c r="B564" s="80" t="s">
        <v>4106</v>
      </c>
      <c r="C564" s="6">
        <v>501</v>
      </c>
      <c r="D564" s="6">
        <v>50107</v>
      </c>
      <c r="E564" s="80" t="s">
        <v>456</v>
      </c>
      <c r="F564" s="80" t="s">
        <v>454</v>
      </c>
      <c r="G564" s="80" t="s">
        <v>488</v>
      </c>
      <c r="H564" s="80" t="s">
        <v>1577</v>
      </c>
      <c r="I564" s="80" t="s">
        <v>3189</v>
      </c>
      <c r="J564" s="80" t="s">
        <v>4053</v>
      </c>
      <c r="K564" s="80" t="s">
        <v>454</v>
      </c>
      <c r="L564" s="8">
        <v>19230000</v>
      </c>
      <c r="M564" s="6">
        <v>2022</v>
      </c>
      <c r="N564" s="103"/>
      <c r="O564" s="103"/>
      <c r="P564" s="6"/>
      <c r="Q564" s="6"/>
      <c r="R564" t="str">
        <f t="shared" si="8"/>
        <v>5010700213551355100001VT200001</v>
      </c>
    </row>
    <row r="565" spans="1:18" x14ac:dyDescent="0.2">
      <c r="A565" s="80" t="s">
        <v>453</v>
      </c>
      <c r="B565" s="80" t="s">
        <v>4106</v>
      </c>
      <c r="C565" s="6">
        <v>501</v>
      </c>
      <c r="D565" s="6">
        <v>50107</v>
      </c>
      <c r="E565" s="80" t="s">
        <v>456</v>
      </c>
      <c r="F565" s="80" t="s">
        <v>454</v>
      </c>
      <c r="G565" s="80" t="s">
        <v>488</v>
      </c>
      <c r="H565" s="80" t="s">
        <v>1583</v>
      </c>
      <c r="I565" s="80" t="s">
        <v>3199</v>
      </c>
      <c r="J565" s="80" t="s">
        <v>4053</v>
      </c>
      <c r="K565" s="80" t="s">
        <v>454</v>
      </c>
      <c r="L565" s="8">
        <v>17970000</v>
      </c>
      <c r="M565" s="6">
        <v>2022</v>
      </c>
      <c r="N565" s="103"/>
      <c r="O565" s="103"/>
      <c r="P565" s="6"/>
      <c r="Q565" s="6"/>
      <c r="R565" t="str">
        <f t="shared" si="8"/>
        <v>5010700213591359100001VT200001</v>
      </c>
    </row>
    <row r="566" spans="1:18" x14ac:dyDescent="0.2">
      <c r="A566" s="80" t="s">
        <v>453</v>
      </c>
      <c r="B566" s="80" t="s">
        <v>4106</v>
      </c>
      <c r="C566" s="6">
        <v>501</v>
      </c>
      <c r="D566" s="6">
        <v>50107</v>
      </c>
      <c r="E566" s="80" t="s">
        <v>456</v>
      </c>
      <c r="F566" s="80" t="s">
        <v>454</v>
      </c>
      <c r="G566" s="80" t="s">
        <v>490</v>
      </c>
      <c r="H566" s="80" t="s">
        <v>917</v>
      </c>
      <c r="I566" s="80" t="s">
        <v>2659</v>
      </c>
      <c r="J566" s="80" t="s">
        <v>4054</v>
      </c>
      <c r="K566" s="80" t="s">
        <v>454</v>
      </c>
      <c r="L566" s="8">
        <v>1785000</v>
      </c>
      <c r="M566" s="6">
        <v>2017</v>
      </c>
      <c r="N566" s="103"/>
      <c r="O566" s="103"/>
      <c r="P566" s="6"/>
      <c r="Q566" s="6"/>
      <c r="R566" t="str">
        <f t="shared" si="8"/>
        <v>5010700210031003100001VT300001</v>
      </c>
    </row>
    <row r="567" spans="1:18" x14ac:dyDescent="0.2">
      <c r="A567" s="80" t="s">
        <v>453</v>
      </c>
      <c r="B567" s="80" t="s">
        <v>4106</v>
      </c>
      <c r="C567" s="6">
        <v>501</v>
      </c>
      <c r="D567" s="6">
        <v>50107</v>
      </c>
      <c r="E567" s="80" t="s">
        <v>456</v>
      </c>
      <c r="F567" s="80" t="s">
        <v>454</v>
      </c>
      <c r="G567" s="80" t="s">
        <v>490</v>
      </c>
      <c r="H567" s="80" t="s">
        <v>1583</v>
      </c>
      <c r="I567" s="80" t="s">
        <v>3199</v>
      </c>
      <c r="J567" s="80" t="s">
        <v>4053</v>
      </c>
      <c r="K567" s="80" t="s">
        <v>454</v>
      </c>
      <c r="L567" s="8">
        <v>15370000</v>
      </c>
      <c r="M567" s="6">
        <v>2022</v>
      </c>
      <c r="N567" s="103"/>
      <c r="O567" s="103"/>
      <c r="P567" s="6"/>
      <c r="Q567" s="6"/>
      <c r="R567" t="str">
        <f t="shared" si="8"/>
        <v>5010700213591359100001VT300001</v>
      </c>
    </row>
    <row r="568" spans="1:18" x14ac:dyDescent="0.2">
      <c r="A568" s="80" t="s">
        <v>453</v>
      </c>
      <c r="B568" s="80" t="s">
        <v>4106</v>
      </c>
      <c r="C568" s="6">
        <v>501</v>
      </c>
      <c r="D568" s="6">
        <v>50107</v>
      </c>
      <c r="E568" s="80" t="s">
        <v>456</v>
      </c>
      <c r="F568" s="80" t="s">
        <v>454</v>
      </c>
      <c r="G568" s="80" t="s">
        <v>492</v>
      </c>
      <c r="H568" s="80" t="s">
        <v>1264</v>
      </c>
      <c r="I568" s="80" t="s">
        <v>2901</v>
      </c>
      <c r="J568" s="80" t="s">
        <v>4053</v>
      </c>
      <c r="K568" s="80" t="s">
        <v>454</v>
      </c>
      <c r="L568" s="8">
        <v>12010000</v>
      </c>
      <c r="M568" s="6">
        <v>2022</v>
      </c>
      <c r="N568" s="103"/>
      <c r="O568" s="103"/>
      <c r="P568" s="6"/>
      <c r="Q568" s="6"/>
      <c r="R568" t="str">
        <f t="shared" si="8"/>
        <v>5010700211861186100001VT400001</v>
      </c>
    </row>
    <row r="569" spans="1:18" x14ac:dyDescent="0.2">
      <c r="A569" s="80" t="s">
        <v>453</v>
      </c>
      <c r="B569" s="80" t="s">
        <v>4106</v>
      </c>
      <c r="C569" s="6">
        <v>501</v>
      </c>
      <c r="D569" s="6">
        <v>50107</v>
      </c>
      <c r="E569" s="80" t="s">
        <v>458</v>
      </c>
      <c r="F569" s="80" t="s">
        <v>456</v>
      </c>
      <c r="G569" s="80" t="s">
        <v>486</v>
      </c>
      <c r="H569" s="80" t="s">
        <v>1044</v>
      </c>
      <c r="I569" s="80" t="s">
        <v>2754</v>
      </c>
      <c r="J569" s="80" t="s">
        <v>4053</v>
      </c>
      <c r="K569" s="80" t="s">
        <v>454</v>
      </c>
      <c r="L569" s="8">
        <v>3720000</v>
      </c>
      <c r="M569" s="6">
        <v>2022</v>
      </c>
      <c r="N569" s="103"/>
      <c r="O569" s="103"/>
      <c r="P569" s="6"/>
      <c r="Q569" s="6"/>
      <c r="R569" t="str">
        <f t="shared" si="8"/>
        <v>5010700310701070100001VT100002</v>
      </c>
    </row>
    <row r="570" spans="1:18" x14ac:dyDescent="0.2">
      <c r="A570" s="80" t="s">
        <v>453</v>
      </c>
      <c r="B570" s="80" t="s">
        <v>4106</v>
      </c>
      <c r="C570" s="6">
        <v>501</v>
      </c>
      <c r="D570" s="6">
        <v>50107</v>
      </c>
      <c r="E570" s="80" t="s">
        <v>458</v>
      </c>
      <c r="F570" s="80" t="s">
        <v>458</v>
      </c>
      <c r="G570" s="80" t="s">
        <v>486</v>
      </c>
      <c r="H570" s="80" t="s">
        <v>1044</v>
      </c>
      <c r="I570" s="80" t="s">
        <v>2754</v>
      </c>
      <c r="J570" s="80" t="s">
        <v>4053</v>
      </c>
      <c r="K570" s="80" t="s">
        <v>454</v>
      </c>
      <c r="L570" s="8">
        <v>5200000</v>
      </c>
      <c r="M570" s="6">
        <v>2022</v>
      </c>
      <c r="N570" s="103"/>
      <c r="O570" s="103"/>
      <c r="P570" s="6"/>
      <c r="Q570" s="6"/>
      <c r="R570" t="str">
        <f t="shared" si="8"/>
        <v>5010700310701070100001VT100003</v>
      </c>
    </row>
    <row r="571" spans="1:18" x14ac:dyDescent="0.2">
      <c r="A571" s="80" t="s">
        <v>453</v>
      </c>
      <c r="B571" s="80" t="s">
        <v>4106</v>
      </c>
      <c r="C571" s="6">
        <v>501</v>
      </c>
      <c r="D571" s="6">
        <v>50107</v>
      </c>
      <c r="E571" s="80" t="s">
        <v>458</v>
      </c>
      <c r="F571" s="80" t="s">
        <v>458</v>
      </c>
      <c r="G571" s="80" t="s">
        <v>486</v>
      </c>
      <c r="H571" s="80" t="s">
        <v>1577</v>
      </c>
      <c r="I571" s="80" t="s">
        <v>3189</v>
      </c>
      <c r="J571" s="80" t="s">
        <v>4053</v>
      </c>
      <c r="K571" s="80" t="s">
        <v>454</v>
      </c>
      <c r="L571" s="8">
        <v>51420000</v>
      </c>
      <c r="M571" s="6">
        <v>2022</v>
      </c>
      <c r="N571" s="103"/>
      <c r="O571" s="103"/>
      <c r="P571" s="6"/>
      <c r="Q571" s="6"/>
      <c r="R571" t="str">
        <f t="shared" si="8"/>
        <v>5010700313551355100001VT100003</v>
      </c>
    </row>
    <row r="572" spans="1:18" x14ac:dyDescent="0.2">
      <c r="A572" s="80" t="s">
        <v>453</v>
      </c>
      <c r="B572" s="80" t="s">
        <v>4106</v>
      </c>
      <c r="C572" s="6">
        <v>501</v>
      </c>
      <c r="D572" s="6">
        <v>50107</v>
      </c>
      <c r="E572" s="80" t="s">
        <v>458</v>
      </c>
      <c r="F572" s="80" t="s">
        <v>458</v>
      </c>
      <c r="G572" s="80" t="s">
        <v>486</v>
      </c>
      <c r="H572" s="80" t="s">
        <v>1903</v>
      </c>
      <c r="I572" s="80" t="s">
        <v>3457</v>
      </c>
      <c r="J572" s="80" t="s">
        <v>4053</v>
      </c>
      <c r="K572" s="80" t="s">
        <v>454</v>
      </c>
      <c r="L572" s="8">
        <v>10170000</v>
      </c>
      <c r="M572" s="6">
        <v>2022</v>
      </c>
      <c r="N572" s="103"/>
      <c r="O572" s="103"/>
      <c r="P572" s="6"/>
      <c r="Q572" s="6"/>
      <c r="R572" t="str">
        <f t="shared" si="8"/>
        <v>5010700315161516100001VT100003</v>
      </c>
    </row>
    <row r="573" spans="1:18" x14ac:dyDescent="0.2">
      <c r="A573" s="80" t="s">
        <v>453</v>
      </c>
      <c r="B573" s="80" t="s">
        <v>4107</v>
      </c>
      <c r="C573" s="6">
        <v>501</v>
      </c>
      <c r="D573" s="6">
        <v>50107</v>
      </c>
      <c r="E573" s="80" t="s">
        <v>456</v>
      </c>
      <c r="F573" s="80" t="s">
        <v>454</v>
      </c>
      <c r="G573" s="80" t="s">
        <v>486</v>
      </c>
      <c r="H573" s="80" t="s">
        <v>1046</v>
      </c>
      <c r="I573" s="80" t="s">
        <v>2755</v>
      </c>
      <c r="J573" s="80" t="s">
        <v>4053</v>
      </c>
      <c r="K573" s="80" t="s">
        <v>454</v>
      </c>
      <c r="L573" s="8">
        <v>7430000</v>
      </c>
      <c r="M573" s="6">
        <v>2022</v>
      </c>
      <c r="N573" s="103"/>
      <c r="O573" s="103"/>
      <c r="P573" s="6"/>
      <c r="Q573" s="6"/>
      <c r="R573" t="str">
        <f t="shared" si="8"/>
        <v>5010700210711071100001VT100001</v>
      </c>
    </row>
    <row r="574" spans="1:18" x14ac:dyDescent="0.2">
      <c r="A574" s="80" t="s">
        <v>453</v>
      </c>
      <c r="B574" s="80" t="s">
        <v>4107</v>
      </c>
      <c r="C574" s="6">
        <v>501</v>
      </c>
      <c r="D574" s="6">
        <v>50107</v>
      </c>
      <c r="E574" s="80" t="s">
        <v>456</v>
      </c>
      <c r="F574" s="80" t="s">
        <v>454</v>
      </c>
      <c r="G574" s="80" t="s">
        <v>486</v>
      </c>
      <c r="H574" s="80" t="s">
        <v>1577</v>
      </c>
      <c r="I574" s="80" t="s">
        <v>3191</v>
      </c>
      <c r="J574" s="80" t="s">
        <v>4053</v>
      </c>
      <c r="K574" s="80" t="s">
        <v>454</v>
      </c>
      <c r="L574" s="8">
        <v>95090000</v>
      </c>
      <c r="M574" s="6">
        <v>2022</v>
      </c>
      <c r="N574" s="103"/>
      <c r="O574" s="103"/>
      <c r="P574" s="6"/>
      <c r="Q574" s="6"/>
      <c r="R574" t="str">
        <f t="shared" si="8"/>
        <v>5010700213551355101001VT100001</v>
      </c>
    </row>
    <row r="575" spans="1:18" x14ac:dyDescent="0.2">
      <c r="A575" s="80" t="s">
        <v>453</v>
      </c>
      <c r="B575" s="80" t="s">
        <v>4107</v>
      </c>
      <c r="C575" s="6">
        <v>501</v>
      </c>
      <c r="D575" s="6">
        <v>50107</v>
      </c>
      <c r="E575" s="80" t="s">
        <v>456</v>
      </c>
      <c r="F575" s="80" t="s">
        <v>454</v>
      </c>
      <c r="G575" s="80" t="s">
        <v>488</v>
      </c>
      <c r="H575" s="80" t="s">
        <v>1577</v>
      </c>
      <c r="I575" s="80" t="s">
        <v>3191</v>
      </c>
      <c r="J575" s="80" t="s">
        <v>4053</v>
      </c>
      <c r="K575" s="80" t="s">
        <v>454</v>
      </c>
      <c r="L575" s="8">
        <v>19230000</v>
      </c>
      <c r="M575" s="6">
        <v>2022</v>
      </c>
      <c r="N575" s="103"/>
      <c r="O575" s="103"/>
      <c r="P575" s="6"/>
      <c r="Q575" s="6"/>
      <c r="R575" t="str">
        <f t="shared" si="8"/>
        <v>5010700213551355101001VT200001</v>
      </c>
    </row>
    <row r="576" spans="1:18" x14ac:dyDescent="0.2">
      <c r="A576" s="80" t="s">
        <v>453</v>
      </c>
      <c r="B576" s="80" t="s">
        <v>4107</v>
      </c>
      <c r="C576" s="6">
        <v>501</v>
      </c>
      <c r="D576" s="6">
        <v>50107</v>
      </c>
      <c r="E576" s="80" t="s">
        <v>456</v>
      </c>
      <c r="F576" s="80" t="s">
        <v>454</v>
      </c>
      <c r="G576" s="80" t="s">
        <v>488</v>
      </c>
      <c r="H576" s="80" t="s">
        <v>1588</v>
      </c>
      <c r="I576" s="80" t="s">
        <v>3203</v>
      </c>
      <c r="J576" s="80" t="s">
        <v>4053</v>
      </c>
      <c r="K576" s="80" t="s">
        <v>454</v>
      </c>
      <c r="L576" s="8">
        <v>15140000</v>
      </c>
      <c r="M576" s="6">
        <v>2022</v>
      </c>
      <c r="N576" s="103"/>
      <c r="O576" s="103"/>
      <c r="P576" s="6"/>
      <c r="Q576" s="6"/>
      <c r="R576" t="str">
        <f t="shared" si="8"/>
        <v>5010700213611361100001VT200001</v>
      </c>
    </row>
    <row r="577" spans="1:18" x14ac:dyDescent="0.2">
      <c r="A577" s="80" t="s">
        <v>453</v>
      </c>
      <c r="B577" s="80" t="s">
        <v>4107</v>
      </c>
      <c r="C577" s="6">
        <v>501</v>
      </c>
      <c r="D577" s="6">
        <v>50107</v>
      </c>
      <c r="E577" s="80" t="s">
        <v>456</v>
      </c>
      <c r="F577" s="80" t="s">
        <v>454</v>
      </c>
      <c r="G577" s="80" t="s">
        <v>490</v>
      </c>
      <c r="H577" s="80" t="s">
        <v>1588</v>
      </c>
      <c r="I577" s="80" t="s">
        <v>3203</v>
      </c>
      <c r="J577" s="80" t="s">
        <v>4053</v>
      </c>
      <c r="K577" s="80" t="s">
        <v>454</v>
      </c>
      <c r="L577" s="8">
        <v>12980000</v>
      </c>
      <c r="M577" s="6">
        <v>2022</v>
      </c>
      <c r="N577" s="103"/>
      <c r="O577" s="103"/>
      <c r="P577" s="6"/>
      <c r="Q577" s="6"/>
      <c r="R577" t="str">
        <f t="shared" si="8"/>
        <v>5010700213611361100001VT300001</v>
      </c>
    </row>
    <row r="578" spans="1:18" x14ac:dyDescent="0.2">
      <c r="A578" s="80" t="s">
        <v>453</v>
      </c>
      <c r="B578" s="80" t="s">
        <v>4107</v>
      </c>
      <c r="C578" s="6">
        <v>501</v>
      </c>
      <c r="D578" s="6">
        <v>50107</v>
      </c>
      <c r="E578" s="80" t="s">
        <v>456</v>
      </c>
      <c r="F578" s="80" t="s">
        <v>454</v>
      </c>
      <c r="G578" s="80" t="s">
        <v>492</v>
      </c>
      <c r="H578" s="80" t="s">
        <v>917</v>
      </c>
      <c r="I578" s="80" t="s">
        <v>2659</v>
      </c>
      <c r="J578" s="80" t="s">
        <v>4054</v>
      </c>
      <c r="K578" s="80" t="s">
        <v>454</v>
      </c>
      <c r="L578" s="8">
        <v>1403000</v>
      </c>
      <c r="M578" s="6">
        <v>2017</v>
      </c>
      <c r="N578" s="103"/>
      <c r="O578" s="103"/>
      <c r="P578" s="6"/>
      <c r="Q578" s="6"/>
      <c r="R578" t="str">
        <f t="shared" ref="R578:R641" si="9">CONCATENATE(D578,E578,H578,I578,K578,G578,F578)</f>
        <v>5010700210031003100001VT400001</v>
      </c>
    </row>
    <row r="579" spans="1:18" x14ac:dyDescent="0.2">
      <c r="A579" s="80" t="s">
        <v>453</v>
      </c>
      <c r="B579" s="80" t="s">
        <v>4107</v>
      </c>
      <c r="C579" s="6">
        <v>501</v>
      </c>
      <c r="D579" s="6">
        <v>50107</v>
      </c>
      <c r="E579" s="80" t="s">
        <v>456</v>
      </c>
      <c r="F579" s="80" t="s">
        <v>454</v>
      </c>
      <c r="G579" s="80" t="s">
        <v>492</v>
      </c>
      <c r="H579" s="80" t="s">
        <v>1264</v>
      </c>
      <c r="I579" s="80" t="s">
        <v>2903</v>
      </c>
      <c r="J579" s="80" t="s">
        <v>4053</v>
      </c>
      <c r="K579" s="80" t="s">
        <v>454</v>
      </c>
      <c r="L579" s="8">
        <v>12010000</v>
      </c>
      <c r="M579" s="6">
        <v>2022</v>
      </c>
      <c r="N579" s="103"/>
      <c r="O579" s="103"/>
      <c r="P579" s="6"/>
      <c r="Q579" s="6"/>
      <c r="R579" t="str">
        <f t="shared" si="9"/>
        <v>5010700211861186101001VT400001</v>
      </c>
    </row>
    <row r="580" spans="1:18" x14ac:dyDescent="0.2">
      <c r="A580" s="80" t="s">
        <v>453</v>
      </c>
      <c r="B580" s="80" t="s">
        <v>4107</v>
      </c>
      <c r="C580" s="6">
        <v>501</v>
      </c>
      <c r="D580" s="6">
        <v>50107</v>
      </c>
      <c r="E580" s="80" t="s">
        <v>458</v>
      </c>
      <c r="F580" s="80" t="s">
        <v>456</v>
      </c>
      <c r="G580" s="80" t="s">
        <v>486</v>
      </c>
      <c r="H580" s="80" t="s">
        <v>1046</v>
      </c>
      <c r="I580" s="80" t="s">
        <v>2755</v>
      </c>
      <c r="J580" s="80" t="s">
        <v>4053</v>
      </c>
      <c r="K580" s="80" t="s">
        <v>454</v>
      </c>
      <c r="L580" s="8">
        <v>3720000</v>
      </c>
      <c r="M580" s="6">
        <v>2022</v>
      </c>
      <c r="N580" s="103"/>
      <c r="O580" s="103"/>
      <c r="P580" s="6"/>
      <c r="Q580" s="6"/>
      <c r="R580" t="str">
        <f t="shared" si="9"/>
        <v>5010700310711071100001VT100002</v>
      </c>
    </row>
    <row r="581" spans="1:18" x14ac:dyDescent="0.2">
      <c r="A581" s="80" t="s">
        <v>453</v>
      </c>
      <c r="B581" s="80" t="s">
        <v>4107</v>
      </c>
      <c r="C581" s="6">
        <v>501</v>
      </c>
      <c r="D581" s="6">
        <v>50107</v>
      </c>
      <c r="E581" s="80" t="s">
        <v>458</v>
      </c>
      <c r="F581" s="80" t="s">
        <v>458</v>
      </c>
      <c r="G581" s="80" t="s">
        <v>486</v>
      </c>
      <c r="H581" s="80" t="s">
        <v>1046</v>
      </c>
      <c r="I581" s="80" t="s">
        <v>2755</v>
      </c>
      <c r="J581" s="80" t="s">
        <v>4053</v>
      </c>
      <c r="K581" s="80" t="s">
        <v>454</v>
      </c>
      <c r="L581" s="8">
        <v>5200000</v>
      </c>
      <c r="M581" s="6">
        <v>2022</v>
      </c>
      <c r="N581" s="103"/>
      <c r="O581" s="103"/>
      <c r="P581" s="6"/>
      <c r="Q581" s="6"/>
      <c r="R581" t="str">
        <f t="shared" si="9"/>
        <v>5010700310711071100001VT100003</v>
      </c>
    </row>
    <row r="582" spans="1:18" x14ac:dyDescent="0.2">
      <c r="A582" s="80" t="s">
        <v>453</v>
      </c>
      <c r="B582" s="80" t="s">
        <v>4107</v>
      </c>
      <c r="C582" s="6">
        <v>501</v>
      </c>
      <c r="D582" s="6">
        <v>50107</v>
      </c>
      <c r="E582" s="80" t="s">
        <v>458</v>
      </c>
      <c r="F582" s="80" t="s">
        <v>458</v>
      </c>
      <c r="G582" s="80" t="s">
        <v>486</v>
      </c>
      <c r="H582" s="80" t="s">
        <v>1577</v>
      </c>
      <c r="I582" s="80" t="s">
        <v>3191</v>
      </c>
      <c r="J582" s="80" t="s">
        <v>4053</v>
      </c>
      <c r="K582" s="80" t="s">
        <v>454</v>
      </c>
      <c r="L582" s="8">
        <v>66560000</v>
      </c>
      <c r="M582" s="6">
        <v>2022</v>
      </c>
      <c r="N582" s="103"/>
      <c r="O582" s="103"/>
      <c r="P582" s="6"/>
      <c r="Q582" s="6"/>
      <c r="R582" t="str">
        <f t="shared" si="9"/>
        <v>5010700313551355101001VT100003</v>
      </c>
    </row>
    <row r="583" spans="1:18" x14ac:dyDescent="0.2">
      <c r="A583" s="80" t="s">
        <v>453</v>
      </c>
      <c r="B583" s="80" t="s">
        <v>4107</v>
      </c>
      <c r="C583" s="6">
        <v>501</v>
      </c>
      <c r="D583" s="6">
        <v>50107</v>
      </c>
      <c r="E583" s="80" t="s">
        <v>458</v>
      </c>
      <c r="F583" s="80" t="s">
        <v>458</v>
      </c>
      <c r="G583" s="80" t="s">
        <v>486</v>
      </c>
      <c r="H583" s="80" t="s">
        <v>1903</v>
      </c>
      <c r="I583" s="80" t="s">
        <v>3458</v>
      </c>
      <c r="J583" s="80" t="s">
        <v>4053</v>
      </c>
      <c r="K583" s="80" t="s">
        <v>454</v>
      </c>
      <c r="L583" s="8">
        <v>11240000</v>
      </c>
      <c r="M583" s="6">
        <v>2022</v>
      </c>
      <c r="N583" s="103"/>
      <c r="O583" s="103"/>
      <c r="P583" s="6"/>
      <c r="Q583" s="6"/>
      <c r="R583" t="str">
        <f t="shared" si="9"/>
        <v>5010700315161516101001VT100003</v>
      </c>
    </row>
    <row r="584" spans="1:18" x14ac:dyDescent="0.2">
      <c r="A584" s="80" t="s">
        <v>453</v>
      </c>
      <c r="B584" s="80" t="s">
        <v>4108</v>
      </c>
      <c r="C584" s="6">
        <v>501</v>
      </c>
      <c r="D584" s="6">
        <v>50107</v>
      </c>
      <c r="E584" s="80" t="s">
        <v>456</v>
      </c>
      <c r="F584" s="80" t="s">
        <v>454</v>
      </c>
      <c r="G584" s="80" t="s">
        <v>486</v>
      </c>
      <c r="H584" s="80" t="s">
        <v>1048</v>
      </c>
      <c r="I584" s="80" t="s">
        <v>2756</v>
      </c>
      <c r="J584" s="80" t="s">
        <v>4053</v>
      </c>
      <c r="K584" s="80" t="s">
        <v>454</v>
      </c>
      <c r="L584" s="8">
        <v>7430000</v>
      </c>
      <c r="M584" s="6">
        <v>2022</v>
      </c>
      <c r="N584" s="103"/>
      <c r="O584" s="103"/>
      <c r="P584" s="6"/>
      <c r="Q584" s="6"/>
      <c r="R584" t="str">
        <f t="shared" si="9"/>
        <v>5010700210721072100001VT100001</v>
      </c>
    </row>
    <row r="585" spans="1:18" x14ac:dyDescent="0.2">
      <c r="A585" s="80" t="s">
        <v>453</v>
      </c>
      <c r="B585" s="80" t="s">
        <v>4108</v>
      </c>
      <c r="C585" s="6">
        <v>501</v>
      </c>
      <c r="D585" s="6">
        <v>50107</v>
      </c>
      <c r="E585" s="80" t="s">
        <v>456</v>
      </c>
      <c r="F585" s="80" t="s">
        <v>454</v>
      </c>
      <c r="G585" s="80" t="s">
        <v>486</v>
      </c>
      <c r="H585" s="80" t="s">
        <v>1577</v>
      </c>
      <c r="I585" s="80" t="s">
        <v>3193</v>
      </c>
      <c r="J585" s="80" t="s">
        <v>4053</v>
      </c>
      <c r="K585" s="80" t="s">
        <v>454</v>
      </c>
      <c r="L585" s="8">
        <v>98800000</v>
      </c>
      <c r="M585" s="6">
        <v>2022</v>
      </c>
      <c r="N585" s="103"/>
      <c r="O585" s="103"/>
      <c r="P585" s="6"/>
      <c r="Q585" s="6"/>
      <c r="R585" t="str">
        <f t="shared" si="9"/>
        <v>5010700213551355102001VT100001</v>
      </c>
    </row>
    <row r="586" spans="1:18" x14ac:dyDescent="0.2">
      <c r="A586" s="80" t="s">
        <v>453</v>
      </c>
      <c r="B586" s="80" t="s">
        <v>4108</v>
      </c>
      <c r="C586" s="6">
        <v>501</v>
      </c>
      <c r="D586" s="6">
        <v>50107</v>
      </c>
      <c r="E586" s="80" t="s">
        <v>456</v>
      </c>
      <c r="F586" s="80" t="s">
        <v>454</v>
      </c>
      <c r="G586" s="80" t="s">
        <v>488</v>
      </c>
      <c r="H586" s="80" t="s">
        <v>1577</v>
      </c>
      <c r="I586" s="80" t="s">
        <v>3193</v>
      </c>
      <c r="J586" s="80" t="s">
        <v>4053</v>
      </c>
      <c r="K586" s="80" t="s">
        <v>454</v>
      </c>
      <c r="L586" s="8">
        <v>20350000</v>
      </c>
      <c r="M586" s="6">
        <v>2022</v>
      </c>
      <c r="N586" s="103"/>
      <c r="O586" s="103"/>
      <c r="P586" s="6"/>
      <c r="Q586" s="6"/>
      <c r="R586" t="str">
        <f t="shared" si="9"/>
        <v>5010700213551355102001VT200001</v>
      </c>
    </row>
    <row r="587" spans="1:18" x14ac:dyDescent="0.2">
      <c r="A587" s="80" t="s">
        <v>453</v>
      </c>
      <c r="B587" s="80" t="s">
        <v>4108</v>
      </c>
      <c r="C587" s="6">
        <v>501</v>
      </c>
      <c r="D587" s="6">
        <v>50107</v>
      </c>
      <c r="E587" s="80" t="s">
        <v>456</v>
      </c>
      <c r="F587" s="80" t="s">
        <v>454</v>
      </c>
      <c r="G587" s="80" t="s">
        <v>488</v>
      </c>
      <c r="H587" s="80" t="s">
        <v>1592</v>
      </c>
      <c r="I587" s="80" t="s">
        <v>3205</v>
      </c>
      <c r="J587" s="80" t="s">
        <v>4053</v>
      </c>
      <c r="K587" s="80" t="s">
        <v>454</v>
      </c>
      <c r="L587" s="8">
        <v>6030000</v>
      </c>
      <c r="M587" s="6">
        <v>2022</v>
      </c>
      <c r="N587" s="103"/>
      <c r="O587" s="103"/>
      <c r="P587" s="6"/>
      <c r="Q587" s="6"/>
      <c r="R587" t="str">
        <f t="shared" si="9"/>
        <v>5010700213631363100001VT200001</v>
      </c>
    </row>
    <row r="588" spans="1:18" x14ac:dyDescent="0.2">
      <c r="A588" s="80" t="s">
        <v>453</v>
      </c>
      <c r="B588" s="80" t="s">
        <v>4108</v>
      </c>
      <c r="C588" s="6">
        <v>501</v>
      </c>
      <c r="D588" s="6">
        <v>50107</v>
      </c>
      <c r="E588" s="80" t="s">
        <v>456</v>
      </c>
      <c r="F588" s="80" t="s">
        <v>454</v>
      </c>
      <c r="G588" s="80" t="s">
        <v>490</v>
      </c>
      <c r="H588" s="80" t="s">
        <v>1592</v>
      </c>
      <c r="I588" s="80" t="s">
        <v>3205</v>
      </c>
      <c r="J588" s="80" t="s">
        <v>4053</v>
      </c>
      <c r="K588" s="80" t="s">
        <v>454</v>
      </c>
      <c r="L588" s="8">
        <v>5180000</v>
      </c>
      <c r="M588" s="6">
        <v>2022</v>
      </c>
      <c r="N588" s="103"/>
      <c r="O588" s="103"/>
      <c r="P588" s="6"/>
      <c r="Q588" s="6"/>
      <c r="R588" t="str">
        <f t="shared" si="9"/>
        <v>5010700213631363100001VT300001</v>
      </c>
    </row>
    <row r="589" spans="1:18" x14ac:dyDescent="0.2">
      <c r="A589" s="80" t="s">
        <v>453</v>
      </c>
      <c r="B589" s="80" t="s">
        <v>4108</v>
      </c>
      <c r="C589" s="6">
        <v>501</v>
      </c>
      <c r="D589" s="6">
        <v>50107</v>
      </c>
      <c r="E589" s="80" t="s">
        <v>456</v>
      </c>
      <c r="F589" s="80" t="s">
        <v>454</v>
      </c>
      <c r="G589" s="80" t="s">
        <v>492</v>
      </c>
      <c r="H589" s="80" t="s">
        <v>1277</v>
      </c>
      <c r="I589" s="80" t="s">
        <v>2920</v>
      </c>
      <c r="J589" s="80" t="s">
        <v>4053</v>
      </c>
      <c r="K589" s="80" t="s">
        <v>454</v>
      </c>
      <c r="L589" s="8">
        <v>7490000</v>
      </c>
      <c r="M589" s="6">
        <v>2022</v>
      </c>
      <c r="N589" s="103"/>
      <c r="O589" s="103"/>
      <c r="P589" s="6"/>
      <c r="Q589" s="6"/>
      <c r="R589" t="str">
        <f t="shared" si="9"/>
        <v>5010700211931193100001VT400001</v>
      </c>
    </row>
    <row r="590" spans="1:18" x14ac:dyDescent="0.2">
      <c r="A590" s="80" t="s">
        <v>453</v>
      </c>
      <c r="B590" s="80" t="s">
        <v>4108</v>
      </c>
      <c r="C590" s="6">
        <v>501</v>
      </c>
      <c r="D590" s="6">
        <v>50107</v>
      </c>
      <c r="E590" s="80" t="s">
        <v>456</v>
      </c>
      <c r="F590" s="80" t="s">
        <v>454</v>
      </c>
      <c r="G590" s="80" t="s">
        <v>494</v>
      </c>
      <c r="H590" s="80" t="s">
        <v>917</v>
      </c>
      <c r="I590" s="80" t="s">
        <v>2659</v>
      </c>
      <c r="J590" s="80" t="s">
        <v>4054</v>
      </c>
      <c r="K590" s="80" t="s">
        <v>454</v>
      </c>
      <c r="L590" s="8">
        <v>1020000</v>
      </c>
      <c r="M590" s="6">
        <v>2017</v>
      </c>
      <c r="N590" s="103"/>
      <c r="O590" s="103"/>
      <c r="P590" s="6"/>
      <c r="Q590" s="6"/>
      <c r="R590" t="str">
        <f t="shared" si="9"/>
        <v>5010700210031003100001VT500001</v>
      </c>
    </row>
    <row r="591" spans="1:18" x14ac:dyDescent="0.2">
      <c r="A591" s="80" t="s">
        <v>453</v>
      </c>
      <c r="B591" s="80" t="s">
        <v>4108</v>
      </c>
      <c r="C591" s="6">
        <v>501</v>
      </c>
      <c r="D591" s="6">
        <v>50107</v>
      </c>
      <c r="E591" s="80" t="s">
        <v>458</v>
      </c>
      <c r="F591" s="80" t="s">
        <v>456</v>
      </c>
      <c r="G591" s="80" t="s">
        <v>486</v>
      </c>
      <c r="H591" s="80" t="s">
        <v>1048</v>
      </c>
      <c r="I591" s="80" t="s">
        <v>2756</v>
      </c>
      <c r="J591" s="80" t="s">
        <v>4053</v>
      </c>
      <c r="K591" s="80" t="s">
        <v>454</v>
      </c>
      <c r="L591" s="8">
        <v>3720000</v>
      </c>
      <c r="M591" s="6">
        <v>2022</v>
      </c>
      <c r="N591" s="103"/>
      <c r="O591" s="103"/>
      <c r="P591" s="6"/>
      <c r="Q591" s="6"/>
      <c r="R591" t="str">
        <f t="shared" si="9"/>
        <v>5010700310721072100001VT100002</v>
      </c>
    </row>
    <row r="592" spans="1:18" x14ac:dyDescent="0.2">
      <c r="A592" s="80" t="s">
        <v>453</v>
      </c>
      <c r="B592" s="80" t="s">
        <v>4108</v>
      </c>
      <c r="C592" s="6">
        <v>501</v>
      </c>
      <c r="D592" s="6">
        <v>50107</v>
      </c>
      <c r="E592" s="80" t="s">
        <v>458</v>
      </c>
      <c r="F592" s="80" t="s">
        <v>458</v>
      </c>
      <c r="G592" s="80" t="s">
        <v>486</v>
      </c>
      <c r="H592" s="80" t="s">
        <v>1048</v>
      </c>
      <c r="I592" s="80" t="s">
        <v>2756</v>
      </c>
      <c r="J592" s="80" t="s">
        <v>4053</v>
      </c>
      <c r="K592" s="80" t="s">
        <v>454</v>
      </c>
      <c r="L592" s="8">
        <v>5200000</v>
      </c>
      <c r="M592" s="6">
        <v>2022</v>
      </c>
      <c r="N592" s="103"/>
      <c r="O592" s="103"/>
      <c r="P592" s="6"/>
      <c r="Q592" s="6"/>
      <c r="R592" t="str">
        <f t="shared" si="9"/>
        <v>5010700310721072100001VT100003</v>
      </c>
    </row>
    <row r="593" spans="1:18" x14ac:dyDescent="0.2">
      <c r="A593" s="80" t="s">
        <v>453</v>
      </c>
      <c r="B593" s="80" t="s">
        <v>4108</v>
      </c>
      <c r="C593" s="6">
        <v>501</v>
      </c>
      <c r="D593" s="6">
        <v>50107</v>
      </c>
      <c r="E593" s="80" t="s">
        <v>458</v>
      </c>
      <c r="F593" s="80" t="s">
        <v>458</v>
      </c>
      <c r="G593" s="80" t="s">
        <v>486</v>
      </c>
      <c r="H593" s="80" t="s">
        <v>1577</v>
      </c>
      <c r="I593" s="80" t="s">
        <v>3193</v>
      </c>
      <c r="J593" s="80" t="s">
        <v>4053</v>
      </c>
      <c r="K593" s="80" t="s">
        <v>454</v>
      </c>
      <c r="L593" s="8">
        <v>69160000</v>
      </c>
      <c r="M593" s="6">
        <v>2022</v>
      </c>
      <c r="N593" s="103"/>
      <c r="O593" s="103"/>
      <c r="P593" s="6"/>
      <c r="Q593" s="6"/>
      <c r="R593" t="str">
        <f t="shared" si="9"/>
        <v>5010700313551355102001VT100003</v>
      </c>
    </row>
    <row r="594" spans="1:18" x14ac:dyDescent="0.2">
      <c r="A594" s="80" t="s">
        <v>453</v>
      </c>
      <c r="B594" s="80" t="s">
        <v>4108</v>
      </c>
      <c r="C594" s="6">
        <v>501</v>
      </c>
      <c r="D594" s="6">
        <v>50107</v>
      </c>
      <c r="E594" s="80" t="s">
        <v>458</v>
      </c>
      <c r="F594" s="80" t="s">
        <v>458</v>
      </c>
      <c r="G594" s="80" t="s">
        <v>486</v>
      </c>
      <c r="H594" s="80" t="s">
        <v>1905</v>
      </c>
      <c r="I594" s="80" t="s">
        <v>3459</v>
      </c>
      <c r="J594" s="80" t="s">
        <v>4053</v>
      </c>
      <c r="K594" s="80" t="s">
        <v>454</v>
      </c>
      <c r="L594" s="8">
        <v>17680000</v>
      </c>
      <c r="M594" s="6">
        <v>2022</v>
      </c>
      <c r="N594" s="103"/>
      <c r="O594" s="103"/>
      <c r="P594" s="6"/>
      <c r="Q594" s="6"/>
      <c r="R594" t="str">
        <f t="shared" si="9"/>
        <v>5010700315171517100001VT100003</v>
      </c>
    </row>
    <row r="595" spans="1:18" x14ac:dyDescent="0.2">
      <c r="A595" s="80" t="s">
        <v>453</v>
      </c>
      <c r="B595" s="80" t="s">
        <v>4109</v>
      </c>
      <c r="C595" s="6">
        <v>501</v>
      </c>
      <c r="D595" s="6">
        <v>50107</v>
      </c>
      <c r="E595" s="80" t="s">
        <v>456</v>
      </c>
      <c r="F595" s="80" t="s">
        <v>454</v>
      </c>
      <c r="G595" s="80" t="s">
        <v>486</v>
      </c>
      <c r="H595" s="80" t="s">
        <v>919</v>
      </c>
      <c r="I595" s="80" t="s">
        <v>2660</v>
      </c>
      <c r="J595" s="80" t="s">
        <v>4054</v>
      </c>
      <c r="K595" s="80" t="s">
        <v>454</v>
      </c>
      <c r="L595" s="8">
        <v>8424000</v>
      </c>
      <c r="M595" s="6">
        <v>2017</v>
      </c>
      <c r="N595" s="103"/>
      <c r="O595" s="103"/>
      <c r="P595" s="6"/>
      <c r="Q595" s="6"/>
      <c r="R595" t="str">
        <f t="shared" si="9"/>
        <v>5010700210041004100001VT100001</v>
      </c>
    </row>
    <row r="596" spans="1:18" x14ac:dyDescent="0.2">
      <c r="A596" s="80" t="s">
        <v>453</v>
      </c>
      <c r="B596" s="80" t="s">
        <v>4109</v>
      </c>
      <c r="C596" s="6">
        <v>501</v>
      </c>
      <c r="D596" s="6">
        <v>50107</v>
      </c>
      <c r="E596" s="80" t="s">
        <v>456</v>
      </c>
      <c r="F596" s="80" t="s">
        <v>454</v>
      </c>
      <c r="G596" s="80" t="s">
        <v>486</v>
      </c>
      <c r="H596" s="80" t="s">
        <v>1050</v>
      </c>
      <c r="I596" s="80" t="s">
        <v>2757</v>
      </c>
      <c r="J596" s="80" t="s">
        <v>4053</v>
      </c>
      <c r="K596" s="80" t="s">
        <v>454</v>
      </c>
      <c r="L596" s="8">
        <v>7450000</v>
      </c>
      <c r="M596" s="6">
        <v>2022</v>
      </c>
      <c r="N596" s="103"/>
      <c r="O596" s="103"/>
      <c r="P596" s="6"/>
      <c r="Q596" s="6"/>
      <c r="R596" t="str">
        <f t="shared" si="9"/>
        <v>5010700210731073100001VT100001</v>
      </c>
    </row>
    <row r="597" spans="1:18" x14ac:dyDescent="0.2">
      <c r="A597" s="80" t="s">
        <v>453</v>
      </c>
      <c r="B597" s="80" t="s">
        <v>4109</v>
      </c>
      <c r="C597" s="6">
        <v>501</v>
      </c>
      <c r="D597" s="6">
        <v>50107</v>
      </c>
      <c r="E597" s="80" t="s">
        <v>456</v>
      </c>
      <c r="F597" s="80" t="s">
        <v>454</v>
      </c>
      <c r="G597" s="80" t="s">
        <v>486</v>
      </c>
      <c r="H597" s="80" t="s">
        <v>1578</v>
      </c>
      <c r="I597" s="80" t="s">
        <v>3195</v>
      </c>
      <c r="J597" s="80" t="s">
        <v>4053</v>
      </c>
      <c r="K597" s="80" t="s">
        <v>454</v>
      </c>
      <c r="L597" s="8">
        <v>35050000</v>
      </c>
      <c r="M597" s="6">
        <v>2022</v>
      </c>
      <c r="N597" s="103"/>
      <c r="O597" s="103"/>
      <c r="P597" s="6"/>
      <c r="Q597" s="6"/>
      <c r="R597" t="str">
        <f t="shared" si="9"/>
        <v>5010700213561356100001VT100001</v>
      </c>
    </row>
    <row r="598" spans="1:18" x14ac:dyDescent="0.2">
      <c r="A598" s="80" t="s">
        <v>453</v>
      </c>
      <c r="B598" s="80" t="s">
        <v>4109</v>
      </c>
      <c r="C598" s="6">
        <v>501</v>
      </c>
      <c r="D598" s="6">
        <v>50107</v>
      </c>
      <c r="E598" s="80" t="s">
        <v>456</v>
      </c>
      <c r="F598" s="80" t="s">
        <v>454</v>
      </c>
      <c r="G598" s="80" t="s">
        <v>488</v>
      </c>
      <c r="H598" s="80" t="s">
        <v>1601</v>
      </c>
      <c r="I598" s="80" t="s">
        <v>3210</v>
      </c>
      <c r="J598" s="80" t="s">
        <v>4053</v>
      </c>
      <c r="K598" s="80" t="s">
        <v>454</v>
      </c>
      <c r="L598" s="8">
        <v>17010000</v>
      </c>
      <c r="M598" s="6">
        <v>2022</v>
      </c>
      <c r="N598" s="103"/>
      <c r="O598" s="103"/>
      <c r="P598" s="6"/>
      <c r="Q598" s="6"/>
      <c r="R598" t="str">
        <f t="shared" si="9"/>
        <v>5010700213681368100001VT200001</v>
      </c>
    </row>
    <row r="599" spans="1:18" x14ac:dyDescent="0.2">
      <c r="A599" s="80" t="s">
        <v>453</v>
      </c>
      <c r="B599" s="80" t="s">
        <v>4109</v>
      </c>
      <c r="C599" s="6">
        <v>501</v>
      </c>
      <c r="D599" s="6">
        <v>50107</v>
      </c>
      <c r="E599" s="80" t="s">
        <v>456</v>
      </c>
      <c r="F599" s="80" t="s">
        <v>454</v>
      </c>
      <c r="G599" s="80" t="s">
        <v>490</v>
      </c>
      <c r="H599" s="80" t="s">
        <v>1601</v>
      </c>
      <c r="I599" s="80" t="s">
        <v>3210</v>
      </c>
      <c r="J599" s="80" t="s">
        <v>4053</v>
      </c>
      <c r="K599" s="80" t="s">
        <v>454</v>
      </c>
      <c r="L599" s="8">
        <v>14600000</v>
      </c>
      <c r="M599" s="6">
        <v>2022</v>
      </c>
      <c r="N599" s="103"/>
      <c r="O599" s="103"/>
      <c r="P599" s="6"/>
      <c r="Q599" s="6"/>
      <c r="R599" t="str">
        <f t="shared" si="9"/>
        <v>5010700213681368100001VT300001</v>
      </c>
    </row>
    <row r="600" spans="1:18" x14ac:dyDescent="0.2">
      <c r="A600" s="80" t="s">
        <v>453</v>
      </c>
      <c r="B600" s="80" t="s">
        <v>4109</v>
      </c>
      <c r="C600" s="6">
        <v>501</v>
      </c>
      <c r="D600" s="6">
        <v>50107</v>
      </c>
      <c r="E600" s="80" t="s">
        <v>456</v>
      </c>
      <c r="F600" s="80" t="s">
        <v>454</v>
      </c>
      <c r="G600" s="80" t="s">
        <v>492</v>
      </c>
      <c r="H600" s="80" t="s">
        <v>1277</v>
      </c>
      <c r="I600" s="80" t="s">
        <v>2922</v>
      </c>
      <c r="J600" s="80" t="s">
        <v>4053</v>
      </c>
      <c r="K600" s="80" t="s">
        <v>454</v>
      </c>
      <c r="L600" s="8">
        <v>7260000</v>
      </c>
      <c r="M600" s="6">
        <v>2022</v>
      </c>
      <c r="N600" s="103"/>
      <c r="O600" s="103"/>
      <c r="P600" s="6"/>
      <c r="Q600" s="6"/>
      <c r="R600" t="str">
        <f t="shared" si="9"/>
        <v>5010700211931193101001VT400001</v>
      </c>
    </row>
    <row r="601" spans="1:18" x14ac:dyDescent="0.2">
      <c r="A601" s="80" t="s">
        <v>453</v>
      </c>
      <c r="B601" s="80" t="s">
        <v>4109</v>
      </c>
      <c r="C601" s="6">
        <v>501</v>
      </c>
      <c r="D601" s="6">
        <v>50107</v>
      </c>
      <c r="E601" s="80" t="s">
        <v>458</v>
      </c>
      <c r="F601" s="80" t="s">
        <v>456</v>
      </c>
      <c r="G601" s="80" t="s">
        <v>486</v>
      </c>
      <c r="H601" s="80" t="s">
        <v>1050</v>
      </c>
      <c r="I601" s="80" t="s">
        <v>2757</v>
      </c>
      <c r="J601" s="80" t="s">
        <v>4053</v>
      </c>
      <c r="K601" s="80" t="s">
        <v>454</v>
      </c>
      <c r="L601" s="8">
        <v>3730000</v>
      </c>
      <c r="M601" s="6">
        <v>2022</v>
      </c>
      <c r="N601" s="103"/>
      <c r="O601" s="103"/>
      <c r="P601" s="6"/>
      <c r="Q601" s="6"/>
      <c r="R601" t="str">
        <f t="shared" si="9"/>
        <v>5010700310731073100001VT100002</v>
      </c>
    </row>
    <row r="602" spans="1:18" x14ac:dyDescent="0.2">
      <c r="A602" s="80" t="s">
        <v>453</v>
      </c>
      <c r="B602" s="80" t="s">
        <v>4109</v>
      </c>
      <c r="C602" s="6">
        <v>501</v>
      </c>
      <c r="D602" s="6">
        <v>50107</v>
      </c>
      <c r="E602" s="80" t="s">
        <v>458</v>
      </c>
      <c r="F602" s="80" t="s">
        <v>458</v>
      </c>
      <c r="G602" s="80" t="s">
        <v>486</v>
      </c>
      <c r="H602" s="80" t="s">
        <v>1050</v>
      </c>
      <c r="I602" s="80" t="s">
        <v>2757</v>
      </c>
      <c r="J602" s="80" t="s">
        <v>4053</v>
      </c>
      <c r="K602" s="80" t="s">
        <v>454</v>
      </c>
      <c r="L602" s="8">
        <v>5220000</v>
      </c>
      <c r="M602" s="6">
        <v>2022</v>
      </c>
      <c r="N602" s="103"/>
      <c r="O602" s="103"/>
      <c r="P602" s="6"/>
      <c r="Q602" s="6"/>
      <c r="R602" t="str">
        <f t="shared" si="9"/>
        <v>5010700310731073100001VT100003</v>
      </c>
    </row>
    <row r="603" spans="1:18" x14ac:dyDescent="0.2">
      <c r="A603" s="80" t="s">
        <v>453</v>
      </c>
      <c r="B603" s="80" t="s">
        <v>4109</v>
      </c>
      <c r="C603" s="6">
        <v>501</v>
      </c>
      <c r="D603" s="6">
        <v>50107</v>
      </c>
      <c r="E603" s="80" t="s">
        <v>458</v>
      </c>
      <c r="F603" s="80" t="s">
        <v>458</v>
      </c>
      <c r="G603" s="80" t="s">
        <v>486</v>
      </c>
      <c r="H603" s="80" t="s">
        <v>1578</v>
      </c>
      <c r="I603" s="80" t="s">
        <v>3195</v>
      </c>
      <c r="J603" s="80" t="s">
        <v>4053</v>
      </c>
      <c r="K603" s="80" t="s">
        <v>454</v>
      </c>
      <c r="L603" s="8">
        <v>24540000</v>
      </c>
      <c r="M603" s="6">
        <v>2022</v>
      </c>
      <c r="N603" s="103"/>
      <c r="O603" s="103"/>
      <c r="P603" s="6"/>
      <c r="Q603" s="6"/>
      <c r="R603" t="str">
        <f t="shared" si="9"/>
        <v>5010700313561356100001VT100003</v>
      </c>
    </row>
    <row r="604" spans="1:18" x14ac:dyDescent="0.2">
      <c r="A604" s="80" t="s">
        <v>453</v>
      </c>
      <c r="B604" s="80" t="s">
        <v>4109</v>
      </c>
      <c r="C604" s="6">
        <v>501</v>
      </c>
      <c r="D604" s="6">
        <v>50107</v>
      </c>
      <c r="E604" s="80" t="s">
        <v>458</v>
      </c>
      <c r="F604" s="80" t="s">
        <v>458</v>
      </c>
      <c r="G604" s="80" t="s">
        <v>486</v>
      </c>
      <c r="H604" s="80" t="s">
        <v>1907</v>
      </c>
      <c r="I604" s="80" t="s">
        <v>3460</v>
      </c>
      <c r="J604" s="80" t="s">
        <v>4053</v>
      </c>
      <c r="K604" s="80" t="s">
        <v>454</v>
      </c>
      <c r="L604" s="8">
        <v>7500000</v>
      </c>
      <c r="M604" s="6">
        <v>2022</v>
      </c>
      <c r="N604" s="103"/>
      <c r="O604" s="103"/>
      <c r="P604" s="6"/>
      <c r="Q604" s="6"/>
      <c r="R604" t="str">
        <f t="shared" si="9"/>
        <v>5010700315181518100001VT100003</v>
      </c>
    </row>
    <row r="605" spans="1:18" x14ac:dyDescent="0.2">
      <c r="A605" s="80" t="s">
        <v>453</v>
      </c>
      <c r="B605" s="80" t="s">
        <v>4110</v>
      </c>
      <c r="C605" s="6">
        <v>501</v>
      </c>
      <c r="D605" s="6">
        <v>50107</v>
      </c>
      <c r="E605" s="80" t="s">
        <v>456</v>
      </c>
      <c r="F605" s="80" t="s">
        <v>454</v>
      </c>
      <c r="G605" s="80" t="s">
        <v>486</v>
      </c>
      <c r="H605" s="80" t="s">
        <v>921</v>
      </c>
      <c r="I605" s="80" t="s">
        <v>2662</v>
      </c>
      <c r="J605" s="80" t="s">
        <v>4054</v>
      </c>
      <c r="K605" s="80" t="s">
        <v>454</v>
      </c>
      <c r="L605" s="8">
        <v>8424000</v>
      </c>
      <c r="M605" s="6">
        <v>2017</v>
      </c>
      <c r="N605" s="103"/>
      <c r="O605" s="103"/>
      <c r="P605" s="6"/>
      <c r="Q605" s="6"/>
      <c r="R605" t="str">
        <f t="shared" si="9"/>
        <v>5010700210051005100001VT100001</v>
      </c>
    </row>
    <row r="606" spans="1:18" x14ac:dyDescent="0.2">
      <c r="A606" s="80" t="s">
        <v>453</v>
      </c>
      <c r="B606" s="80" t="s">
        <v>4110</v>
      </c>
      <c r="C606" s="6">
        <v>501</v>
      </c>
      <c r="D606" s="6">
        <v>50107</v>
      </c>
      <c r="E606" s="80" t="s">
        <v>456</v>
      </c>
      <c r="F606" s="80" t="s">
        <v>454</v>
      </c>
      <c r="G606" s="80" t="s">
        <v>486</v>
      </c>
      <c r="H606" s="80" t="s">
        <v>1052</v>
      </c>
      <c r="I606" s="80" t="s">
        <v>2758</v>
      </c>
      <c r="J606" s="80" t="s">
        <v>4053</v>
      </c>
      <c r="K606" s="80" t="s">
        <v>454</v>
      </c>
      <c r="L606" s="8">
        <v>7450000</v>
      </c>
      <c r="M606" s="6">
        <v>2022</v>
      </c>
      <c r="N606" s="103"/>
      <c r="O606" s="103"/>
      <c r="P606" s="6"/>
      <c r="Q606" s="6"/>
      <c r="R606" t="str">
        <f t="shared" si="9"/>
        <v>5010700210741074100001VT100001</v>
      </c>
    </row>
    <row r="607" spans="1:18" x14ac:dyDescent="0.2">
      <c r="A607" s="80" t="s">
        <v>453</v>
      </c>
      <c r="B607" s="80" t="s">
        <v>4110</v>
      </c>
      <c r="C607" s="6">
        <v>501</v>
      </c>
      <c r="D607" s="6">
        <v>50107</v>
      </c>
      <c r="E607" s="80" t="s">
        <v>456</v>
      </c>
      <c r="F607" s="80" t="s">
        <v>454</v>
      </c>
      <c r="G607" s="80" t="s">
        <v>486</v>
      </c>
      <c r="H607" s="80" t="s">
        <v>1607</v>
      </c>
      <c r="I607" s="80" t="s">
        <v>3215</v>
      </c>
      <c r="J607" s="80" t="s">
        <v>4053</v>
      </c>
      <c r="K607" s="80" t="s">
        <v>454</v>
      </c>
      <c r="L607" s="8">
        <v>63930000</v>
      </c>
      <c r="M607" s="6">
        <v>2022</v>
      </c>
      <c r="N607" s="103"/>
      <c r="O607" s="103"/>
      <c r="P607" s="6"/>
      <c r="Q607" s="6"/>
      <c r="R607" t="str">
        <f t="shared" si="9"/>
        <v>5010700213711371100001VT100001</v>
      </c>
    </row>
    <row r="608" spans="1:18" x14ac:dyDescent="0.2">
      <c r="A608" s="80" t="s">
        <v>453</v>
      </c>
      <c r="B608" s="80" t="s">
        <v>4110</v>
      </c>
      <c r="C608" s="6">
        <v>501</v>
      </c>
      <c r="D608" s="6">
        <v>50107</v>
      </c>
      <c r="E608" s="80" t="s">
        <v>456</v>
      </c>
      <c r="F608" s="80" t="s">
        <v>454</v>
      </c>
      <c r="G608" s="80" t="s">
        <v>488</v>
      </c>
      <c r="H608" s="80" t="s">
        <v>1611</v>
      </c>
      <c r="I608" s="80" t="s">
        <v>3219</v>
      </c>
      <c r="J608" s="80" t="s">
        <v>4053</v>
      </c>
      <c r="K608" s="80" t="s">
        <v>454</v>
      </c>
      <c r="L608" s="8">
        <v>16060000</v>
      </c>
      <c r="M608" s="6">
        <v>2022</v>
      </c>
      <c r="N608" s="103"/>
      <c r="O608" s="103"/>
      <c r="P608" s="6"/>
      <c r="Q608" s="6"/>
      <c r="R608" t="str">
        <f t="shared" si="9"/>
        <v>5010700213731373100001VT200001</v>
      </c>
    </row>
    <row r="609" spans="1:18" x14ac:dyDescent="0.2">
      <c r="A609" s="80" t="s">
        <v>453</v>
      </c>
      <c r="B609" s="80" t="s">
        <v>4110</v>
      </c>
      <c r="C609" s="6">
        <v>501</v>
      </c>
      <c r="D609" s="6">
        <v>50107</v>
      </c>
      <c r="E609" s="80" t="s">
        <v>456</v>
      </c>
      <c r="F609" s="80" t="s">
        <v>454</v>
      </c>
      <c r="G609" s="80" t="s">
        <v>490</v>
      </c>
      <c r="H609" s="80" t="s">
        <v>1611</v>
      </c>
      <c r="I609" s="80" t="s">
        <v>3219</v>
      </c>
      <c r="J609" s="80" t="s">
        <v>4053</v>
      </c>
      <c r="K609" s="80" t="s">
        <v>454</v>
      </c>
      <c r="L609" s="8">
        <v>13870000</v>
      </c>
      <c r="M609" s="6">
        <v>2022</v>
      </c>
      <c r="N609" s="103"/>
      <c r="O609" s="103"/>
      <c r="P609" s="6"/>
      <c r="Q609" s="6"/>
      <c r="R609" t="str">
        <f t="shared" si="9"/>
        <v>5010700213731373100001VT300001</v>
      </c>
    </row>
    <row r="610" spans="1:18" x14ac:dyDescent="0.2">
      <c r="A610" s="80" t="s">
        <v>453</v>
      </c>
      <c r="B610" s="80" t="s">
        <v>4110</v>
      </c>
      <c r="C610" s="6">
        <v>501</v>
      </c>
      <c r="D610" s="6">
        <v>50107</v>
      </c>
      <c r="E610" s="80" t="s">
        <v>456</v>
      </c>
      <c r="F610" s="80" t="s">
        <v>454</v>
      </c>
      <c r="G610" s="80" t="s">
        <v>492</v>
      </c>
      <c r="H610" s="80" t="s">
        <v>1294</v>
      </c>
      <c r="I610" s="80" t="s">
        <v>2933</v>
      </c>
      <c r="J610" s="80" t="s">
        <v>4053</v>
      </c>
      <c r="K610" s="80" t="s">
        <v>454</v>
      </c>
      <c r="L610" s="8">
        <v>8010000</v>
      </c>
      <c r="M610" s="6">
        <v>2022</v>
      </c>
      <c r="N610" s="103"/>
      <c r="O610" s="103"/>
      <c r="P610" s="6"/>
      <c r="Q610" s="6"/>
      <c r="R610" t="str">
        <f t="shared" si="9"/>
        <v>5010700212021202100001VT400001</v>
      </c>
    </row>
    <row r="611" spans="1:18" x14ac:dyDescent="0.2">
      <c r="A611" s="80" t="s">
        <v>453</v>
      </c>
      <c r="B611" s="80" t="s">
        <v>4110</v>
      </c>
      <c r="C611" s="6">
        <v>501</v>
      </c>
      <c r="D611" s="6">
        <v>50107</v>
      </c>
      <c r="E611" s="80" t="s">
        <v>458</v>
      </c>
      <c r="F611" s="80" t="s">
        <v>456</v>
      </c>
      <c r="G611" s="80" t="s">
        <v>486</v>
      </c>
      <c r="H611" s="80" t="s">
        <v>1052</v>
      </c>
      <c r="I611" s="80" t="s">
        <v>2758</v>
      </c>
      <c r="J611" s="80" t="s">
        <v>4053</v>
      </c>
      <c r="K611" s="80" t="s">
        <v>454</v>
      </c>
      <c r="L611" s="8">
        <v>3730000</v>
      </c>
      <c r="M611" s="6">
        <v>2022</v>
      </c>
      <c r="N611" s="103"/>
      <c r="O611" s="103"/>
      <c r="P611" s="6"/>
      <c r="Q611" s="6"/>
      <c r="R611" t="str">
        <f t="shared" si="9"/>
        <v>5010700310741074100001VT100002</v>
      </c>
    </row>
    <row r="612" spans="1:18" x14ac:dyDescent="0.2">
      <c r="A612" s="80" t="s">
        <v>453</v>
      </c>
      <c r="B612" s="80" t="s">
        <v>4110</v>
      </c>
      <c r="C612" s="6">
        <v>501</v>
      </c>
      <c r="D612" s="6">
        <v>50107</v>
      </c>
      <c r="E612" s="80" t="s">
        <v>458</v>
      </c>
      <c r="F612" s="80" t="s">
        <v>458</v>
      </c>
      <c r="G612" s="80" t="s">
        <v>486</v>
      </c>
      <c r="H612" s="80" t="s">
        <v>1052</v>
      </c>
      <c r="I612" s="80" t="s">
        <v>2758</v>
      </c>
      <c r="J612" s="80" t="s">
        <v>4053</v>
      </c>
      <c r="K612" s="80" t="s">
        <v>454</v>
      </c>
      <c r="L612" s="8">
        <v>5220000</v>
      </c>
      <c r="M612" s="6">
        <v>2022</v>
      </c>
      <c r="N612" s="103"/>
      <c r="O612" s="103"/>
      <c r="P612" s="6"/>
      <c r="Q612" s="6"/>
      <c r="R612" t="str">
        <f t="shared" si="9"/>
        <v>5010700310741074100001VT100003</v>
      </c>
    </row>
    <row r="613" spans="1:18" x14ac:dyDescent="0.2">
      <c r="A613" s="80" t="s">
        <v>453</v>
      </c>
      <c r="B613" s="80" t="s">
        <v>4110</v>
      </c>
      <c r="C613" s="6">
        <v>501</v>
      </c>
      <c r="D613" s="6">
        <v>50107</v>
      </c>
      <c r="E613" s="80" t="s">
        <v>458</v>
      </c>
      <c r="F613" s="80" t="s">
        <v>458</v>
      </c>
      <c r="G613" s="80" t="s">
        <v>486</v>
      </c>
      <c r="H613" s="80" t="s">
        <v>1607</v>
      </c>
      <c r="I613" s="80" t="s">
        <v>3215</v>
      </c>
      <c r="J613" s="80" t="s">
        <v>4053</v>
      </c>
      <c r="K613" s="80" t="s">
        <v>454</v>
      </c>
      <c r="L613" s="8">
        <v>44750000</v>
      </c>
      <c r="M613" s="6">
        <v>2022</v>
      </c>
      <c r="N613" s="103"/>
      <c r="O613" s="103"/>
      <c r="P613" s="6"/>
      <c r="Q613" s="6"/>
      <c r="R613" t="str">
        <f t="shared" si="9"/>
        <v>5010700313711371100001VT100003</v>
      </c>
    </row>
    <row r="614" spans="1:18" x14ac:dyDescent="0.2">
      <c r="A614" s="80" t="s">
        <v>453</v>
      </c>
      <c r="B614" s="80" t="s">
        <v>4110</v>
      </c>
      <c r="C614" s="6">
        <v>501</v>
      </c>
      <c r="D614" s="6">
        <v>50107</v>
      </c>
      <c r="E614" s="80" t="s">
        <v>458</v>
      </c>
      <c r="F614" s="80" t="s">
        <v>458</v>
      </c>
      <c r="G614" s="80" t="s">
        <v>486</v>
      </c>
      <c r="H614" s="80" t="s">
        <v>1909</v>
      </c>
      <c r="I614" s="80" t="s">
        <v>3461</v>
      </c>
      <c r="J614" s="80" t="s">
        <v>4053</v>
      </c>
      <c r="K614" s="80" t="s">
        <v>454</v>
      </c>
      <c r="L614" s="8">
        <v>13410000</v>
      </c>
      <c r="M614" s="6">
        <v>2022</v>
      </c>
      <c r="N614" s="103"/>
      <c r="O614" s="103"/>
      <c r="P614" s="6"/>
      <c r="Q614" s="6"/>
      <c r="R614" t="str">
        <f t="shared" si="9"/>
        <v>5010700315191519100001VT100003</v>
      </c>
    </row>
    <row r="615" spans="1:18" x14ac:dyDescent="0.2">
      <c r="A615" s="80" t="s">
        <v>453</v>
      </c>
      <c r="B615" s="80" t="s">
        <v>4111</v>
      </c>
      <c r="C615" s="6">
        <v>501</v>
      </c>
      <c r="D615" s="6">
        <v>50107</v>
      </c>
      <c r="E615" s="80" t="s">
        <v>456</v>
      </c>
      <c r="F615" s="80" t="s">
        <v>454</v>
      </c>
      <c r="G615" s="80" t="s">
        <v>486</v>
      </c>
      <c r="H615" s="80" t="s">
        <v>1054</v>
      </c>
      <c r="I615" s="80" t="s">
        <v>2759</v>
      </c>
      <c r="J615" s="80" t="s">
        <v>4053</v>
      </c>
      <c r="K615" s="80" t="s">
        <v>454</v>
      </c>
      <c r="L615" s="8">
        <v>7450000</v>
      </c>
      <c r="M615" s="6">
        <v>2022</v>
      </c>
      <c r="N615" s="103"/>
      <c r="O615" s="103"/>
      <c r="P615" s="6"/>
      <c r="Q615" s="6"/>
      <c r="R615" t="str">
        <f t="shared" si="9"/>
        <v>5010700210751075100001VT100001</v>
      </c>
    </row>
    <row r="616" spans="1:18" x14ac:dyDescent="0.2">
      <c r="A616" s="80" t="s">
        <v>453</v>
      </c>
      <c r="B616" s="80" t="s">
        <v>4111</v>
      </c>
      <c r="C616" s="6">
        <v>501</v>
      </c>
      <c r="D616" s="6">
        <v>50107</v>
      </c>
      <c r="E616" s="80" t="s">
        <v>456</v>
      </c>
      <c r="F616" s="80" t="s">
        <v>454</v>
      </c>
      <c r="G616" s="80" t="s">
        <v>486</v>
      </c>
      <c r="H616" s="80" t="s">
        <v>1607</v>
      </c>
      <c r="I616" s="80" t="s">
        <v>3216</v>
      </c>
      <c r="J616" s="80" t="s">
        <v>4053</v>
      </c>
      <c r="K616" s="80" t="s">
        <v>454</v>
      </c>
      <c r="L616" s="8">
        <v>55760000</v>
      </c>
      <c r="M616" s="6">
        <v>2022</v>
      </c>
      <c r="N616" s="103"/>
      <c r="O616" s="103"/>
      <c r="P616" s="6"/>
      <c r="Q616" s="6"/>
      <c r="R616" t="str">
        <f t="shared" si="9"/>
        <v>5010700213711371101001VT100001</v>
      </c>
    </row>
    <row r="617" spans="1:18" x14ac:dyDescent="0.2">
      <c r="A617" s="80" t="s">
        <v>453</v>
      </c>
      <c r="B617" s="80" t="s">
        <v>4111</v>
      </c>
      <c r="C617" s="6">
        <v>501</v>
      </c>
      <c r="D617" s="6">
        <v>50107</v>
      </c>
      <c r="E617" s="80" t="s">
        <v>456</v>
      </c>
      <c r="F617" s="80" t="s">
        <v>454</v>
      </c>
      <c r="G617" s="80" t="s">
        <v>488</v>
      </c>
      <c r="H617" s="80" t="s">
        <v>1612</v>
      </c>
      <c r="I617" s="80" t="s">
        <v>3220</v>
      </c>
      <c r="J617" s="80" t="s">
        <v>4053</v>
      </c>
      <c r="K617" s="80" t="s">
        <v>454</v>
      </c>
      <c r="L617" s="8">
        <v>16310000</v>
      </c>
      <c r="M617" s="6">
        <v>2022</v>
      </c>
      <c r="N617" s="103"/>
      <c r="O617" s="103"/>
      <c r="P617" s="6"/>
      <c r="Q617" s="6"/>
      <c r="R617" t="str">
        <f t="shared" si="9"/>
        <v>5010700213741374100001VT200001</v>
      </c>
    </row>
    <row r="618" spans="1:18" x14ac:dyDescent="0.2">
      <c r="A618" s="80" t="s">
        <v>453</v>
      </c>
      <c r="B618" s="80" t="s">
        <v>4111</v>
      </c>
      <c r="C618" s="6">
        <v>501</v>
      </c>
      <c r="D618" s="6">
        <v>50107</v>
      </c>
      <c r="E618" s="80" t="s">
        <v>456</v>
      </c>
      <c r="F618" s="80" t="s">
        <v>454</v>
      </c>
      <c r="G618" s="80" t="s">
        <v>490</v>
      </c>
      <c r="H618" s="80" t="s">
        <v>1612</v>
      </c>
      <c r="I618" s="80" t="s">
        <v>3220</v>
      </c>
      <c r="J618" s="80" t="s">
        <v>4053</v>
      </c>
      <c r="K618" s="80" t="s">
        <v>454</v>
      </c>
      <c r="L618" s="8">
        <v>13940000</v>
      </c>
      <c r="M618" s="6">
        <v>2022</v>
      </c>
      <c r="N618" s="103"/>
      <c r="O618" s="103"/>
      <c r="P618" s="6"/>
      <c r="Q618" s="6"/>
      <c r="R618" t="str">
        <f t="shared" si="9"/>
        <v>5010700213741374100001VT300001</v>
      </c>
    </row>
    <row r="619" spans="1:18" x14ac:dyDescent="0.2">
      <c r="A619" s="80" t="s">
        <v>453</v>
      </c>
      <c r="B619" s="80" t="s">
        <v>4111</v>
      </c>
      <c r="C619" s="6">
        <v>501</v>
      </c>
      <c r="D619" s="6">
        <v>50107</v>
      </c>
      <c r="E619" s="80" t="s">
        <v>456</v>
      </c>
      <c r="F619" s="80" t="s">
        <v>454</v>
      </c>
      <c r="G619" s="80" t="s">
        <v>492</v>
      </c>
      <c r="H619" s="80" t="s">
        <v>1367</v>
      </c>
      <c r="I619" s="80" t="s">
        <v>2988</v>
      </c>
      <c r="J619" s="80" t="s">
        <v>4053</v>
      </c>
      <c r="K619" s="80" t="s">
        <v>454</v>
      </c>
      <c r="L619" s="8">
        <v>8750000</v>
      </c>
      <c r="M619" s="6">
        <v>2022</v>
      </c>
      <c r="N619" s="103"/>
      <c r="O619" s="103"/>
      <c r="P619" s="6"/>
      <c r="Q619" s="6"/>
      <c r="R619" t="str">
        <f t="shared" si="9"/>
        <v>5010700212401240100001VT400001</v>
      </c>
    </row>
    <row r="620" spans="1:18" x14ac:dyDescent="0.2">
      <c r="A620" s="80" t="s">
        <v>453</v>
      </c>
      <c r="B620" s="80" t="s">
        <v>4111</v>
      </c>
      <c r="C620" s="6">
        <v>501</v>
      </c>
      <c r="D620" s="6">
        <v>50107</v>
      </c>
      <c r="E620" s="80" t="s">
        <v>458</v>
      </c>
      <c r="F620" s="80" t="s">
        <v>456</v>
      </c>
      <c r="G620" s="80" t="s">
        <v>486</v>
      </c>
      <c r="H620" s="80" t="s">
        <v>1054</v>
      </c>
      <c r="I620" s="80" t="s">
        <v>2759</v>
      </c>
      <c r="J620" s="80" t="s">
        <v>4053</v>
      </c>
      <c r="K620" s="80" t="s">
        <v>454</v>
      </c>
      <c r="L620" s="8">
        <v>3730000</v>
      </c>
      <c r="M620" s="6">
        <v>2022</v>
      </c>
      <c r="N620" s="103"/>
      <c r="O620" s="103"/>
      <c r="P620" s="6"/>
      <c r="Q620" s="6"/>
      <c r="R620" t="str">
        <f t="shared" si="9"/>
        <v>5010700310751075100001VT100002</v>
      </c>
    </row>
    <row r="621" spans="1:18" x14ac:dyDescent="0.2">
      <c r="A621" s="80" t="s">
        <v>453</v>
      </c>
      <c r="B621" s="80" t="s">
        <v>4111</v>
      </c>
      <c r="C621" s="6">
        <v>501</v>
      </c>
      <c r="D621" s="6">
        <v>50107</v>
      </c>
      <c r="E621" s="80" t="s">
        <v>458</v>
      </c>
      <c r="F621" s="80" t="s">
        <v>458</v>
      </c>
      <c r="G621" s="80" t="s">
        <v>486</v>
      </c>
      <c r="H621" s="80" t="s">
        <v>1054</v>
      </c>
      <c r="I621" s="80" t="s">
        <v>2759</v>
      </c>
      <c r="J621" s="80" t="s">
        <v>4053</v>
      </c>
      <c r="K621" s="80" t="s">
        <v>454</v>
      </c>
      <c r="L621" s="8">
        <v>5220000</v>
      </c>
      <c r="M621" s="6">
        <v>2022</v>
      </c>
      <c r="N621" s="103"/>
      <c r="O621" s="103"/>
      <c r="P621" s="6"/>
      <c r="Q621" s="6"/>
      <c r="R621" t="str">
        <f t="shared" si="9"/>
        <v>5010700310751075100001VT100003</v>
      </c>
    </row>
    <row r="622" spans="1:18" x14ac:dyDescent="0.2">
      <c r="A622" s="80" t="s">
        <v>453</v>
      </c>
      <c r="B622" s="80" t="s">
        <v>4111</v>
      </c>
      <c r="C622" s="6">
        <v>501</v>
      </c>
      <c r="D622" s="6">
        <v>50107</v>
      </c>
      <c r="E622" s="80" t="s">
        <v>458</v>
      </c>
      <c r="F622" s="80" t="s">
        <v>458</v>
      </c>
      <c r="G622" s="80" t="s">
        <v>486</v>
      </c>
      <c r="H622" s="80" t="s">
        <v>1607</v>
      </c>
      <c r="I622" s="80" t="s">
        <v>3216</v>
      </c>
      <c r="J622" s="80" t="s">
        <v>4053</v>
      </c>
      <c r="K622" s="80" t="s">
        <v>454</v>
      </c>
      <c r="L622" s="8">
        <v>39030000</v>
      </c>
      <c r="M622" s="6">
        <v>2022</v>
      </c>
      <c r="N622" s="103"/>
      <c r="O622" s="103"/>
      <c r="P622" s="6"/>
      <c r="Q622" s="6"/>
      <c r="R622" t="str">
        <f t="shared" si="9"/>
        <v>5010700313711371101001VT100003</v>
      </c>
    </row>
    <row r="623" spans="1:18" x14ac:dyDescent="0.2">
      <c r="A623" s="80" t="s">
        <v>453</v>
      </c>
      <c r="B623" s="80" t="s">
        <v>4111</v>
      </c>
      <c r="C623" s="6">
        <v>501</v>
      </c>
      <c r="D623" s="6">
        <v>50107</v>
      </c>
      <c r="E623" s="80" t="s">
        <v>458</v>
      </c>
      <c r="F623" s="80" t="s">
        <v>458</v>
      </c>
      <c r="G623" s="80" t="s">
        <v>486</v>
      </c>
      <c r="H623" s="80" t="s">
        <v>1909</v>
      </c>
      <c r="I623" s="80" t="s">
        <v>3462</v>
      </c>
      <c r="J623" s="80" t="s">
        <v>4053</v>
      </c>
      <c r="K623" s="80" t="s">
        <v>454</v>
      </c>
      <c r="L623" s="8">
        <v>15460000</v>
      </c>
      <c r="M623" s="6">
        <v>2022</v>
      </c>
      <c r="N623" s="103"/>
      <c r="O623" s="103"/>
      <c r="P623" s="6"/>
      <c r="Q623" s="6"/>
      <c r="R623" t="str">
        <f t="shared" si="9"/>
        <v>5010700315191519101001VT100003</v>
      </c>
    </row>
    <row r="624" spans="1:18" x14ac:dyDescent="0.2">
      <c r="A624" s="80" t="s">
        <v>453</v>
      </c>
      <c r="B624" s="80" t="s">
        <v>4112</v>
      </c>
      <c r="C624" s="6">
        <v>501</v>
      </c>
      <c r="D624" s="6">
        <v>50107</v>
      </c>
      <c r="E624" s="80" t="s">
        <v>456</v>
      </c>
      <c r="F624" s="80" t="s">
        <v>454</v>
      </c>
      <c r="G624" s="80" t="s">
        <v>486</v>
      </c>
      <c r="H624" s="80" t="s">
        <v>1057</v>
      </c>
      <c r="I624" s="80" t="s">
        <v>2764</v>
      </c>
      <c r="J624" s="80" t="s">
        <v>4053</v>
      </c>
      <c r="K624" s="80" t="s">
        <v>454</v>
      </c>
      <c r="L624" s="8">
        <v>11780000</v>
      </c>
      <c r="M624" s="6">
        <v>2022</v>
      </c>
      <c r="N624" s="103"/>
      <c r="O624" s="103"/>
      <c r="P624" s="6"/>
      <c r="Q624" s="6"/>
      <c r="R624" t="str">
        <f t="shared" si="9"/>
        <v>5010700210771077100001VT100001</v>
      </c>
    </row>
    <row r="625" spans="1:18" x14ac:dyDescent="0.2">
      <c r="A625" s="80" t="s">
        <v>453</v>
      </c>
      <c r="B625" s="80" t="s">
        <v>4112</v>
      </c>
      <c r="C625" s="6">
        <v>501</v>
      </c>
      <c r="D625" s="6">
        <v>50107</v>
      </c>
      <c r="E625" s="80" t="s">
        <v>456</v>
      </c>
      <c r="F625" s="80" t="s">
        <v>454</v>
      </c>
      <c r="G625" s="80" t="s">
        <v>486</v>
      </c>
      <c r="H625" s="80" t="s">
        <v>1677</v>
      </c>
      <c r="I625" s="80" t="s">
        <v>3257</v>
      </c>
      <c r="J625" s="80" t="s">
        <v>4053</v>
      </c>
      <c r="K625" s="80" t="s">
        <v>454</v>
      </c>
      <c r="L625" s="8">
        <v>17700000</v>
      </c>
      <c r="M625" s="6">
        <v>2022</v>
      </c>
      <c r="N625" s="103"/>
      <c r="O625" s="103"/>
      <c r="P625" s="6"/>
      <c r="Q625" s="6"/>
      <c r="R625" t="str">
        <f t="shared" si="9"/>
        <v>5010700214051405100001VT100001</v>
      </c>
    </row>
    <row r="626" spans="1:18" x14ac:dyDescent="0.2">
      <c r="A626" s="80" t="s">
        <v>453</v>
      </c>
      <c r="B626" s="80" t="s">
        <v>4112</v>
      </c>
      <c r="C626" s="6">
        <v>501</v>
      </c>
      <c r="D626" s="6">
        <v>50107</v>
      </c>
      <c r="E626" s="80" t="s">
        <v>456</v>
      </c>
      <c r="F626" s="80" t="s">
        <v>454</v>
      </c>
      <c r="G626" s="80" t="s">
        <v>488</v>
      </c>
      <c r="H626" s="80" t="s">
        <v>1638</v>
      </c>
      <c r="I626" s="80" t="s">
        <v>3235</v>
      </c>
      <c r="J626" s="80" t="s">
        <v>4053</v>
      </c>
      <c r="K626" s="80" t="s">
        <v>454</v>
      </c>
      <c r="L626" s="8">
        <v>3780000</v>
      </c>
      <c r="M626" s="6">
        <v>2022</v>
      </c>
      <c r="N626" s="103"/>
      <c r="O626" s="103"/>
      <c r="P626" s="6"/>
      <c r="Q626" s="6"/>
      <c r="R626" t="str">
        <f t="shared" si="9"/>
        <v>5010700213871387100001VT200001</v>
      </c>
    </row>
    <row r="627" spans="1:18" x14ac:dyDescent="0.2">
      <c r="A627" s="80" t="s">
        <v>453</v>
      </c>
      <c r="B627" s="80" t="s">
        <v>4112</v>
      </c>
      <c r="C627" s="6">
        <v>501</v>
      </c>
      <c r="D627" s="6">
        <v>50107</v>
      </c>
      <c r="E627" s="80" t="s">
        <v>456</v>
      </c>
      <c r="F627" s="80" t="s">
        <v>454</v>
      </c>
      <c r="G627" s="80" t="s">
        <v>490</v>
      </c>
      <c r="H627" s="80" t="s">
        <v>1638</v>
      </c>
      <c r="I627" s="80" t="s">
        <v>3235</v>
      </c>
      <c r="J627" s="80" t="s">
        <v>4053</v>
      </c>
      <c r="K627" s="80" t="s">
        <v>454</v>
      </c>
      <c r="L627" s="8">
        <v>3280000</v>
      </c>
      <c r="M627" s="6">
        <v>2022</v>
      </c>
      <c r="N627" s="103"/>
      <c r="O627" s="103"/>
      <c r="P627" s="6"/>
      <c r="Q627" s="6"/>
      <c r="R627" t="str">
        <f t="shared" si="9"/>
        <v>5010700213871387100001VT300001</v>
      </c>
    </row>
    <row r="628" spans="1:18" x14ac:dyDescent="0.2">
      <c r="A628" s="80" t="s">
        <v>453</v>
      </c>
      <c r="B628" s="80" t="s">
        <v>4112</v>
      </c>
      <c r="C628" s="6">
        <v>501</v>
      </c>
      <c r="D628" s="6">
        <v>50107</v>
      </c>
      <c r="E628" s="80" t="s">
        <v>456</v>
      </c>
      <c r="F628" s="80" t="s">
        <v>454</v>
      </c>
      <c r="G628" s="80" t="s">
        <v>492</v>
      </c>
      <c r="H628" s="80" t="s">
        <v>1367</v>
      </c>
      <c r="I628" s="80" t="s">
        <v>2990</v>
      </c>
      <c r="J628" s="80" t="s">
        <v>4053</v>
      </c>
      <c r="K628" s="80" t="s">
        <v>454</v>
      </c>
      <c r="L628" s="8">
        <v>5990000</v>
      </c>
      <c r="M628" s="6">
        <v>2022</v>
      </c>
      <c r="N628" s="103"/>
      <c r="O628" s="103"/>
      <c r="P628" s="6"/>
      <c r="Q628" s="6"/>
      <c r="R628" t="str">
        <f t="shared" si="9"/>
        <v>5010700212401240101001VT400001</v>
      </c>
    </row>
    <row r="629" spans="1:18" x14ac:dyDescent="0.2">
      <c r="A629" s="80" t="s">
        <v>453</v>
      </c>
      <c r="B629" s="80" t="s">
        <v>4112</v>
      </c>
      <c r="C629" s="6">
        <v>501</v>
      </c>
      <c r="D629" s="6">
        <v>50107</v>
      </c>
      <c r="E629" s="80" t="s">
        <v>458</v>
      </c>
      <c r="F629" s="80" t="s">
        <v>456</v>
      </c>
      <c r="G629" s="80" t="s">
        <v>486</v>
      </c>
      <c r="H629" s="80" t="s">
        <v>1057</v>
      </c>
      <c r="I629" s="80" t="s">
        <v>2764</v>
      </c>
      <c r="J629" s="80" t="s">
        <v>4053</v>
      </c>
      <c r="K629" s="80" t="s">
        <v>454</v>
      </c>
      <c r="L629" s="8">
        <v>5890000</v>
      </c>
      <c r="M629" s="6">
        <v>2022</v>
      </c>
      <c r="N629" s="103"/>
      <c r="O629" s="103"/>
      <c r="P629" s="6"/>
      <c r="Q629" s="6"/>
      <c r="R629" t="str">
        <f t="shared" si="9"/>
        <v>5010700310771077100001VT100002</v>
      </c>
    </row>
    <row r="630" spans="1:18" x14ac:dyDescent="0.2">
      <c r="A630" s="80" t="s">
        <v>453</v>
      </c>
      <c r="B630" s="80" t="s">
        <v>4112</v>
      </c>
      <c r="C630" s="6">
        <v>501</v>
      </c>
      <c r="D630" s="6">
        <v>50107</v>
      </c>
      <c r="E630" s="80" t="s">
        <v>458</v>
      </c>
      <c r="F630" s="80" t="s">
        <v>458</v>
      </c>
      <c r="G630" s="80" t="s">
        <v>486</v>
      </c>
      <c r="H630" s="80" t="s">
        <v>1057</v>
      </c>
      <c r="I630" s="80" t="s">
        <v>2764</v>
      </c>
      <c r="J630" s="80" t="s">
        <v>4053</v>
      </c>
      <c r="K630" s="80" t="s">
        <v>454</v>
      </c>
      <c r="L630" s="8">
        <v>8250000</v>
      </c>
      <c r="M630" s="6">
        <v>2022</v>
      </c>
      <c r="N630" s="103"/>
      <c r="O630" s="103"/>
      <c r="P630" s="6"/>
      <c r="Q630" s="6"/>
      <c r="R630" t="str">
        <f t="shared" si="9"/>
        <v>5010700310771077100001VT100003</v>
      </c>
    </row>
    <row r="631" spans="1:18" x14ac:dyDescent="0.2">
      <c r="A631" s="80" t="s">
        <v>453</v>
      </c>
      <c r="B631" s="80" t="s">
        <v>4112</v>
      </c>
      <c r="C631" s="6">
        <v>501</v>
      </c>
      <c r="D631" s="6">
        <v>50107</v>
      </c>
      <c r="E631" s="80" t="s">
        <v>458</v>
      </c>
      <c r="F631" s="80" t="s">
        <v>458</v>
      </c>
      <c r="G631" s="80" t="s">
        <v>486</v>
      </c>
      <c r="H631" s="80" t="s">
        <v>1677</v>
      </c>
      <c r="I631" s="80" t="s">
        <v>3257</v>
      </c>
      <c r="J631" s="80" t="s">
        <v>4053</v>
      </c>
      <c r="K631" s="80" t="s">
        <v>454</v>
      </c>
      <c r="L631" s="8">
        <v>12390000</v>
      </c>
      <c r="M631" s="6">
        <v>2022</v>
      </c>
      <c r="N631" s="103"/>
      <c r="O631" s="103"/>
      <c r="P631" s="6"/>
      <c r="Q631" s="6"/>
      <c r="R631" t="str">
        <f t="shared" si="9"/>
        <v>5010700314051405100001VT100003</v>
      </c>
    </row>
    <row r="632" spans="1:18" x14ac:dyDescent="0.2">
      <c r="A632" s="80" t="s">
        <v>453</v>
      </c>
      <c r="B632" s="80" t="s">
        <v>4112</v>
      </c>
      <c r="C632" s="6">
        <v>501</v>
      </c>
      <c r="D632" s="6">
        <v>50107</v>
      </c>
      <c r="E632" s="80" t="s">
        <v>458</v>
      </c>
      <c r="F632" s="80" t="s">
        <v>458</v>
      </c>
      <c r="G632" s="80" t="s">
        <v>486</v>
      </c>
      <c r="H632" s="80" t="s">
        <v>1909</v>
      </c>
      <c r="I632" s="80" t="s">
        <v>3463</v>
      </c>
      <c r="J632" s="80" t="s">
        <v>4053</v>
      </c>
      <c r="K632" s="80" t="s">
        <v>454</v>
      </c>
      <c r="L632" s="8">
        <v>19110000</v>
      </c>
      <c r="M632" s="6">
        <v>2022</v>
      </c>
      <c r="N632" s="103"/>
      <c r="O632" s="103"/>
      <c r="P632" s="6"/>
      <c r="Q632" s="6"/>
      <c r="R632" t="str">
        <f t="shared" si="9"/>
        <v>5010700315191519102001VT100003</v>
      </c>
    </row>
    <row r="633" spans="1:18" x14ac:dyDescent="0.2">
      <c r="A633" s="80" t="s">
        <v>453</v>
      </c>
      <c r="B633" s="80" t="s">
        <v>4113</v>
      </c>
      <c r="C633" s="6">
        <v>501</v>
      </c>
      <c r="D633" s="6">
        <v>50107</v>
      </c>
      <c r="E633" s="80" t="s">
        <v>456</v>
      </c>
      <c r="F633" s="80" t="s">
        <v>454</v>
      </c>
      <c r="G633" s="80" t="s">
        <v>486</v>
      </c>
      <c r="H633" s="80" t="s">
        <v>1059</v>
      </c>
      <c r="I633" s="80" t="s">
        <v>2765</v>
      </c>
      <c r="J633" s="80" t="s">
        <v>4053</v>
      </c>
      <c r="K633" s="80" t="s">
        <v>454</v>
      </c>
      <c r="L633" s="8">
        <v>10460000</v>
      </c>
      <c r="M633" s="6">
        <v>2022</v>
      </c>
      <c r="N633" s="103"/>
      <c r="O633" s="103"/>
      <c r="P633" s="6"/>
      <c r="Q633" s="6"/>
      <c r="R633" t="str">
        <f t="shared" si="9"/>
        <v>5010700210781078100001VT100001</v>
      </c>
    </row>
    <row r="634" spans="1:18" x14ac:dyDescent="0.2">
      <c r="A634" s="80" t="s">
        <v>453</v>
      </c>
      <c r="B634" s="80" t="s">
        <v>4113</v>
      </c>
      <c r="C634" s="6">
        <v>501</v>
      </c>
      <c r="D634" s="6">
        <v>50107</v>
      </c>
      <c r="E634" s="80" t="s">
        <v>456</v>
      </c>
      <c r="F634" s="80" t="s">
        <v>454</v>
      </c>
      <c r="G634" s="80" t="s">
        <v>486</v>
      </c>
      <c r="H634" s="80" t="s">
        <v>1677</v>
      </c>
      <c r="I634" s="80" t="s">
        <v>3259</v>
      </c>
      <c r="J634" s="80" t="s">
        <v>4053</v>
      </c>
      <c r="K634" s="80" t="s">
        <v>454</v>
      </c>
      <c r="L634" s="8">
        <v>14290000</v>
      </c>
      <c r="M634" s="6">
        <v>2022</v>
      </c>
      <c r="N634" s="103"/>
      <c r="O634" s="103"/>
      <c r="P634" s="6"/>
      <c r="Q634" s="6"/>
      <c r="R634" t="str">
        <f t="shared" si="9"/>
        <v>5010700214051405101001VT100001</v>
      </c>
    </row>
    <row r="635" spans="1:18" x14ac:dyDescent="0.2">
      <c r="A635" s="80" t="s">
        <v>453</v>
      </c>
      <c r="B635" s="80" t="s">
        <v>4113</v>
      </c>
      <c r="C635" s="6">
        <v>501</v>
      </c>
      <c r="D635" s="6">
        <v>50107</v>
      </c>
      <c r="E635" s="80" t="s">
        <v>456</v>
      </c>
      <c r="F635" s="80" t="s">
        <v>454</v>
      </c>
      <c r="G635" s="80" t="s">
        <v>486</v>
      </c>
      <c r="H635" s="80" t="s">
        <v>2371</v>
      </c>
      <c r="I635" s="80" t="s">
        <v>4051</v>
      </c>
      <c r="J635" s="80" t="s">
        <v>4054</v>
      </c>
      <c r="K635" s="80" t="s">
        <v>454</v>
      </c>
      <c r="L635" s="8">
        <v>24710000</v>
      </c>
      <c r="M635" s="6">
        <v>2019</v>
      </c>
      <c r="N635" s="103"/>
      <c r="O635" s="103"/>
      <c r="P635" s="6"/>
      <c r="Q635" s="6"/>
      <c r="R635" t="str">
        <f t="shared" si="9"/>
        <v>50107002479479100001VT100001</v>
      </c>
    </row>
    <row r="636" spans="1:18" x14ac:dyDescent="0.2">
      <c r="A636" s="80" t="s">
        <v>453</v>
      </c>
      <c r="B636" s="80" t="s">
        <v>4113</v>
      </c>
      <c r="C636" s="6">
        <v>501</v>
      </c>
      <c r="D636" s="6">
        <v>50107</v>
      </c>
      <c r="E636" s="80" t="s">
        <v>456</v>
      </c>
      <c r="F636" s="80" t="s">
        <v>454</v>
      </c>
      <c r="G636" s="80" t="s">
        <v>488</v>
      </c>
      <c r="H636" s="80" t="s">
        <v>1675</v>
      </c>
      <c r="I636" s="80" t="s">
        <v>3256</v>
      </c>
      <c r="J636" s="80" t="s">
        <v>4053</v>
      </c>
      <c r="K636" s="80" t="s">
        <v>454</v>
      </c>
      <c r="L636" s="8">
        <v>7590000</v>
      </c>
      <c r="M636" s="6">
        <v>2022</v>
      </c>
      <c r="N636" s="103"/>
      <c r="O636" s="103"/>
      <c r="P636" s="6"/>
      <c r="Q636" s="6"/>
      <c r="R636" t="str">
        <f t="shared" si="9"/>
        <v>5010700214041404100001VT200001</v>
      </c>
    </row>
    <row r="637" spans="1:18" x14ac:dyDescent="0.2">
      <c r="A637" s="80" t="s">
        <v>453</v>
      </c>
      <c r="B637" s="80" t="s">
        <v>4113</v>
      </c>
      <c r="C637" s="6">
        <v>501</v>
      </c>
      <c r="D637" s="6">
        <v>50107</v>
      </c>
      <c r="E637" s="80" t="s">
        <v>456</v>
      </c>
      <c r="F637" s="80" t="s">
        <v>454</v>
      </c>
      <c r="G637" s="80" t="s">
        <v>490</v>
      </c>
      <c r="H637" s="80" t="s">
        <v>1675</v>
      </c>
      <c r="I637" s="80" t="s">
        <v>3256</v>
      </c>
      <c r="J637" s="80" t="s">
        <v>4053</v>
      </c>
      <c r="K637" s="80" t="s">
        <v>454</v>
      </c>
      <c r="L637" s="8">
        <v>6500000</v>
      </c>
      <c r="M637" s="6">
        <v>2022</v>
      </c>
      <c r="N637" s="103"/>
      <c r="O637" s="103"/>
      <c r="P637" s="6"/>
      <c r="Q637" s="6"/>
      <c r="R637" t="str">
        <f t="shared" si="9"/>
        <v>5010700214041404100001VT300001</v>
      </c>
    </row>
    <row r="638" spans="1:18" x14ac:dyDescent="0.2">
      <c r="A638" s="80" t="s">
        <v>453</v>
      </c>
      <c r="B638" s="80" t="s">
        <v>4113</v>
      </c>
      <c r="C638" s="6">
        <v>501</v>
      </c>
      <c r="D638" s="6">
        <v>50107</v>
      </c>
      <c r="E638" s="80" t="s">
        <v>456</v>
      </c>
      <c r="F638" s="80" t="s">
        <v>454</v>
      </c>
      <c r="G638" s="80" t="s">
        <v>492</v>
      </c>
      <c r="H638" s="80" t="s">
        <v>1393</v>
      </c>
      <c r="I638" s="80" t="s">
        <v>3011</v>
      </c>
      <c r="J638" s="80" t="s">
        <v>4053</v>
      </c>
      <c r="K638" s="80" t="s">
        <v>454</v>
      </c>
      <c r="L638" s="8">
        <v>2880000</v>
      </c>
      <c r="M638" s="6">
        <v>2022</v>
      </c>
      <c r="N638" s="103"/>
      <c r="O638" s="103"/>
      <c r="P638" s="6"/>
      <c r="Q638" s="6"/>
      <c r="R638" t="str">
        <f t="shared" si="9"/>
        <v>5010700212541254100001VT400001</v>
      </c>
    </row>
    <row r="639" spans="1:18" x14ac:dyDescent="0.2">
      <c r="A639" s="80" t="s">
        <v>453</v>
      </c>
      <c r="B639" s="80" t="s">
        <v>4113</v>
      </c>
      <c r="C639" s="6">
        <v>501</v>
      </c>
      <c r="D639" s="6">
        <v>50107</v>
      </c>
      <c r="E639" s="80" t="s">
        <v>458</v>
      </c>
      <c r="F639" s="80" t="s">
        <v>456</v>
      </c>
      <c r="G639" s="80" t="s">
        <v>486</v>
      </c>
      <c r="H639" s="80" t="s">
        <v>1059</v>
      </c>
      <c r="I639" s="80" t="s">
        <v>2765</v>
      </c>
      <c r="J639" s="80" t="s">
        <v>4053</v>
      </c>
      <c r="K639" s="80" t="s">
        <v>454</v>
      </c>
      <c r="L639" s="8">
        <v>5230000</v>
      </c>
      <c r="M639" s="6">
        <v>2022</v>
      </c>
      <c r="N639" s="103"/>
      <c r="O639" s="103"/>
      <c r="P639" s="6"/>
      <c r="Q639" s="6"/>
      <c r="R639" t="str">
        <f t="shared" si="9"/>
        <v>5010700310781078100001VT100002</v>
      </c>
    </row>
    <row r="640" spans="1:18" x14ac:dyDescent="0.2">
      <c r="A640" s="80" t="s">
        <v>453</v>
      </c>
      <c r="B640" s="80" t="s">
        <v>4113</v>
      </c>
      <c r="C640" s="6">
        <v>501</v>
      </c>
      <c r="D640" s="6">
        <v>50107</v>
      </c>
      <c r="E640" s="80" t="s">
        <v>458</v>
      </c>
      <c r="F640" s="80" t="s">
        <v>458</v>
      </c>
      <c r="G640" s="80" t="s">
        <v>486</v>
      </c>
      <c r="H640" s="80" t="s">
        <v>1059</v>
      </c>
      <c r="I640" s="80" t="s">
        <v>2765</v>
      </c>
      <c r="J640" s="80" t="s">
        <v>4053</v>
      </c>
      <c r="K640" s="80" t="s">
        <v>454</v>
      </c>
      <c r="L640" s="8">
        <v>7320000</v>
      </c>
      <c r="M640" s="6">
        <v>2022</v>
      </c>
      <c r="N640" s="103"/>
      <c r="O640" s="103"/>
      <c r="P640" s="6"/>
      <c r="Q640" s="6"/>
      <c r="R640" t="str">
        <f t="shared" si="9"/>
        <v>5010700310781078100001VT100003</v>
      </c>
    </row>
    <row r="641" spans="1:18" x14ac:dyDescent="0.2">
      <c r="A641" s="80" t="s">
        <v>453</v>
      </c>
      <c r="B641" s="80" t="s">
        <v>4113</v>
      </c>
      <c r="C641" s="6">
        <v>501</v>
      </c>
      <c r="D641" s="6">
        <v>50107</v>
      </c>
      <c r="E641" s="80" t="s">
        <v>458</v>
      </c>
      <c r="F641" s="80" t="s">
        <v>458</v>
      </c>
      <c r="G641" s="80" t="s">
        <v>486</v>
      </c>
      <c r="H641" s="80" t="s">
        <v>1677</v>
      </c>
      <c r="I641" s="80" t="s">
        <v>3259</v>
      </c>
      <c r="J641" s="80" t="s">
        <v>4053</v>
      </c>
      <c r="K641" s="80" t="s">
        <v>454</v>
      </c>
      <c r="L641" s="8">
        <v>10000000</v>
      </c>
      <c r="M641" s="6">
        <v>2022</v>
      </c>
      <c r="N641" s="103"/>
      <c r="O641" s="103"/>
      <c r="P641" s="6"/>
      <c r="Q641" s="6"/>
      <c r="R641" t="str">
        <f t="shared" si="9"/>
        <v>5010700314051405101001VT100003</v>
      </c>
    </row>
    <row r="642" spans="1:18" x14ac:dyDescent="0.2">
      <c r="A642" s="80" t="s">
        <v>453</v>
      </c>
      <c r="B642" s="80" t="s">
        <v>4113</v>
      </c>
      <c r="C642" s="6">
        <v>501</v>
      </c>
      <c r="D642" s="6">
        <v>50107</v>
      </c>
      <c r="E642" s="80" t="s">
        <v>458</v>
      </c>
      <c r="F642" s="80" t="s">
        <v>458</v>
      </c>
      <c r="G642" s="80" t="s">
        <v>486</v>
      </c>
      <c r="H642" s="80" t="s">
        <v>1912</v>
      </c>
      <c r="I642" s="80" t="s">
        <v>3466</v>
      </c>
      <c r="J642" s="80" t="s">
        <v>4053</v>
      </c>
      <c r="K642" s="80" t="s">
        <v>454</v>
      </c>
      <c r="L642" s="8">
        <v>9950000</v>
      </c>
      <c r="M642" s="6">
        <v>2022</v>
      </c>
      <c r="N642" s="103"/>
      <c r="O642" s="103"/>
      <c r="P642" s="6"/>
      <c r="Q642" s="6"/>
      <c r="R642" t="str">
        <f t="shared" ref="R642:R705" si="10">CONCATENATE(D642,E642,H642,I642,K642,G642,F642)</f>
        <v>5010700315201520100001VT100003</v>
      </c>
    </row>
    <row r="643" spans="1:18" x14ac:dyDescent="0.2">
      <c r="A643" s="80" t="s">
        <v>453</v>
      </c>
      <c r="B643" s="80" t="s">
        <v>4114</v>
      </c>
      <c r="C643" s="6">
        <v>501</v>
      </c>
      <c r="D643" s="6">
        <v>50107</v>
      </c>
      <c r="E643" s="80" t="s">
        <v>456</v>
      </c>
      <c r="F643" s="80" t="s">
        <v>454</v>
      </c>
      <c r="G643" s="80" t="s">
        <v>486</v>
      </c>
      <c r="H643" s="80" t="s">
        <v>927</v>
      </c>
      <c r="I643" s="80" t="s">
        <v>2666</v>
      </c>
      <c r="J643" s="80" t="s">
        <v>4054</v>
      </c>
      <c r="K643" s="80" t="s">
        <v>454</v>
      </c>
      <c r="L643" s="8">
        <v>8424000</v>
      </c>
      <c r="M643" s="6">
        <v>2017</v>
      </c>
      <c r="N643" s="103"/>
      <c r="O643" s="103"/>
      <c r="P643" s="6"/>
      <c r="Q643" s="6"/>
      <c r="R643" t="str">
        <f t="shared" si="10"/>
        <v>5010700210081008100001VT100001</v>
      </c>
    </row>
    <row r="644" spans="1:18" x14ac:dyDescent="0.2">
      <c r="A644" s="80" t="s">
        <v>453</v>
      </c>
      <c r="B644" s="80" t="s">
        <v>4114</v>
      </c>
      <c r="C644" s="6">
        <v>501</v>
      </c>
      <c r="D644" s="6">
        <v>50107</v>
      </c>
      <c r="E644" s="80" t="s">
        <v>456</v>
      </c>
      <c r="F644" s="80" t="s">
        <v>454</v>
      </c>
      <c r="G644" s="80" t="s">
        <v>486</v>
      </c>
      <c r="H644" s="80" t="s">
        <v>1060</v>
      </c>
      <c r="I644" s="80" t="s">
        <v>2766</v>
      </c>
      <c r="J644" s="80" t="s">
        <v>4053</v>
      </c>
      <c r="K644" s="80" t="s">
        <v>454</v>
      </c>
      <c r="L644" s="8">
        <v>4310000</v>
      </c>
      <c r="M644" s="6">
        <v>2022</v>
      </c>
      <c r="N644" s="103"/>
      <c r="O644" s="103"/>
      <c r="P644" s="6"/>
      <c r="Q644" s="6"/>
      <c r="R644" t="str">
        <f t="shared" si="10"/>
        <v>5010700210791079100001VT100001</v>
      </c>
    </row>
    <row r="645" spans="1:18" x14ac:dyDescent="0.2">
      <c r="A645" s="80" t="s">
        <v>453</v>
      </c>
      <c r="B645" s="80" t="s">
        <v>4114</v>
      </c>
      <c r="C645" s="6">
        <v>501</v>
      </c>
      <c r="D645" s="6">
        <v>50107</v>
      </c>
      <c r="E645" s="80" t="s">
        <v>456</v>
      </c>
      <c r="F645" s="80" t="s">
        <v>454</v>
      </c>
      <c r="G645" s="80" t="s">
        <v>486</v>
      </c>
      <c r="H645" s="80" t="s">
        <v>1691</v>
      </c>
      <c r="I645" s="80" t="s">
        <v>3268</v>
      </c>
      <c r="J645" s="80" t="s">
        <v>4053</v>
      </c>
      <c r="K645" s="80" t="s">
        <v>454</v>
      </c>
      <c r="L645" s="8">
        <v>13730000</v>
      </c>
      <c r="M645" s="6">
        <v>2022</v>
      </c>
      <c r="N645" s="103"/>
      <c r="O645" s="103"/>
      <c r="P645" s="6"/>
      <c r="Q645" s="6"/>
      <c r="R645" t="str">
        <f t="shared" si="10"/>
        <v>5010700214121412100001VT100001</v>
      </c>
    </row>
    <row r="646" spans="1:18" x14ac:dyDescent="0.2">
      <c r="A646" s="80" t="s">
        <v>453</v>
      </c>
      <c r="B646" s="80" t="s">
        <v>4114</v>
      </c>
      <c r="C646" s="6">
        <v>501</v>
      </c>
      <c r="D646" s="6">
        <v>50107</v>
      </c>
      <c r="E646" s="80" t="s">
        <v>456</v>
      </c>
      <c r="F646" s="80" t="s">
        <v>454</v>
      </c>
      <c r="G646" s="80" t="s">
        <v>488</v>
      </c>
      <c r="H646" s="80" t="s">
        <v>1683</v>
      </c>
      <c r="I646" s="80" t="s">
        <v>3262</v>
      </c>
      <c r="J646" s="80" t="s">
        <v>4053</v>
      </c>
      <c r="K646" s="80" t="s">
        <v>454</v>
      </c>
      <c r="L646" s="8">
        <v>15420000</v>
      </c>
      <c r="M646" s="6">
        <v>2022</v>
      </c>
      <c r="N646" s="103"/>
      <c r="O646" s="103"/>
      <c r="P646" s="6"/>
      <c r="Q646" s="6"/>
      <c r="R646" t="str">
        <f t="shared" si="10"/>
        <v>5010700214081408100001VT200001</v>
      </c>
    </row>
    <row r="647" spans="1:18" x14ac:dyDescent="0.2">
      <c r="A647" s="80" t="s">
        <v>453</v>
      </c>
      <c r="B647" s="80" t="s">
        <v>4114</v>
      </c>
      <c r="C647" s="6">
        <v>501</v>
      </c>
      <c r="D647" s="6">
        <v>50107</v>
      </c>
      <c r="E647" s="80" t="s">
        <v>456</v>
      </c>
      <c r="F647" s="80" t="s">
        <v>454</v>
      </c>
      <c r="G647" s="80" t="s">
        <v>490</v>
      </c>
      <c r="H647" s="80" t="s">
        <v>1683</v>
      </c>
      <c r="I647" s="80" t="s">
        <v>3262</v>
      </c>
      <c r="J647" s="80" t="s">
        <v>4053</v>
      </c>
      <c r="K647" s="80" t="s">
        <v>454</v>
      </c>
      <c r="L647" s="8">
        <v>13240000</v>
      </c>
      <c r="M647" s="6">
        <v>2022</v>
      </c>
      <c r="N647" s="103"/>
      <c r="O647" s="103"/>
      <c r="P647" s="6"/>
      <c r="Q647" s="6"/>
      <c r="R647" t="str">
        <f t="shared" si="10"/>
        <v>5010700214081408100001VT300001</v>
      </c>
    </row>
    <row r="648" spans="1:18" x14ac:dyDescent="0.2">
      <c r="A648" s="80" t="s">
        <v>453</v>
      </c>
      <c r="B648" s="80" t="s">
        <v>4114</v>
      </c>
      <c r="C648" s="6">
        <v>501</v>
      </c>
      <c r="D648" s="6">
        <v>50107</v>
      </c>
      <c r="E648" s="80" t="s">
        <v>456</v>
      </c>
      <c r="F648" s="80" t="s">
        <v>454</v>
      </c>
      <c r="G648" s="80" t="s">
        <v>492</v>
      </c>
      <c r="H648" s="80" t="s">
        <v>1393</v>
      </c>
      <c r="I648" s="80" t="s">
        <v>3013</v>
      </c>
      <c r="J648" s="80" t="s">
        <v>4053</v>
      </c>
      <c r="K648" s="80" t="s">
        <v>454</v>
      </c>
      <c r="L648" s="8">
        <v>2730000</v>
      </c>
      <c r="M648" s="6">
        <v>2022</v>
      </c>
      <c r="N648" s="103"/>
      <c r="O648" s="103"/>
      <c r="P648" s="6"/>
      <c r="Q648" s="6"/>
      <c r="R648" t="str">
        <f t="shared" si="10"/>
        <v>5010700212541254101001VT400001</v>
      </c>
    </row>
    <row r="649" spans="1:18" x14ac:dyDescent="0.2">
      <c r="A649" s="80" t="s">
        <v>453</v>
      </c>
      <c r="B649" s="80" t="s">
        <v>4114</v>
      </c>
      <c r="C649" s="6">
        <v>501</v>
      </c>
      <c r="D649" s="6">
        <v>50107</v>
      </c>
      <c r="E649" s="80" t="s">
        <v>458</v>
      </c>
      <c r="F649" s="80" t="s">
        <v>456</v>
      </c>
      <c r="G649" s="80" t="s">
        <v>486</v>
      </c>
      <c r="H649" s="80" t="s">
        <v>1060</v>
      </c>
      <c r="I649" s="80" t="s">
        <v>2766</v>
      </c>
      <c r="J649" s="80" t="s">
        <v>4053</v>
      </c>
      <c r="K649" s="80" t="s">
        <v>454</v>
      </c>
      <c r="L649" s="8">
        <v>2160000</v>
      </c>
      <c r="M649" s="6">
        <v>2022</v>
      </c>
      <c r="N649" s="103"/>
      <c r="O649" s="103"/>
      <c r="P649" s="6"/>
      <c r="Q649" s="6"/>
      <c r="R649" t="str">
        <f t="shared" si="10"/>
        <v>5010700310791079100001VT100002</v>
      </c>
    </row>
    <row r="650" spans="1:18" x14ac:dyDescent="0.2">
      <c r="A650" s="80" t="s">
        <v>453</v>
      </c>
      <c r="B650" s="80" t="s">
        <v>4114</v>
      </c>
      <c r="C650" s="6">
        <v>501</v>
      </c>
      <c r="D650" s="6">
        <v>50107</v>
      </c>
      <c r="E650" s="80" t="s">
        <v>458</v>
      </c>
      <c r="F650" s="80" t="s">
        <v>458</v>
      </c>
      <c r="G650" s="80" t="s">
        <v>486</v>
      </c>
      <c r="H650" s="80" t="s">
        <v>1060</v>
      </c>
      <c r="I650" s="80" t="s">
        <v>2766</v>
      </c>
      <c r="J650" s="80" t="s">
        <v>4053</v>
      </c>
      <c r="K650" s="80" t="s">
        <v>454</v>
      </c>
      <c r="L650" s="8">
        <v>3020000</v>
      </c>
      <c r="M650" s="6">
        <v>2022</v>
      </c>
      <c r="N650" s="103"/>
      <c r="O650" s="103"/>
      <c r="P650" s="6"/>
      <c r="Q650" s="6"/>
      <c r="R650" t="str">
        <f t="shared" si="10"/>
        <v>5010700310791079100001VT100003</v>
      </c>
    </row>
    <row r="651" spans="1:18" x14ac:dyDescent="0.2">
      <c r="A651" s="80" t="s">
        <v>453</v>
      </c>
      <c r="B651" s="80" t="s">
        <v>4114</v>
      </c>
      <c r="C651" s="6">
        <v>501</v>
      </c>
      <c r="D651" s="6">
        <v>50107</v>
      </c>
      <c r="E651" s="80" t="s">
        <v>458</v>
      </c>
      <c r="F651" s="80" t="s">
        <v>458</v>
      </c>
      <c r="G651" s="80" t="s">
        <v>486</v>
      </c>
      <c r="H651" s="80" t="s">
        <v>1691</v>
      </c>
      <c r="I651" s="80" t="s">
        <v>3268</v>
      </c>
      <c r="J651" s="80" t="s">
        <v>4053</v>
      </c>
      <c r="K651" s="80" t="s">
        <v>454</v>
      </c>
      <c r="L651" s="8">
        <v>9610000</v>
      </c>
      <c r="M651" s="6">
        <v>2022</v>
      </c>
      <c r="N651" s="103"/>
      <c r="O651" s="103"/>
      <c r="P651" s="6"/>
      <c r="Q651" s="6"/>
      <c r="R651" t="str">
        <f t="shared" si="10"/>
        <v>5010700314121412100001VT100003</v>
      </c>
    </row>
    <row r="652" spans="1:18" x14ac:dyDescent="0.2">
      <c r="A652" s="80" t="s">
        <v>453</v>
      </c>
      <c r="B652" s="80" t="s">
        <v>4114</v>
      </c>
      <c r="C652" s="6">
        <v>501</v>
      </c>
      <c r="D652" s="6">
        <v>50107</v>
      </c>
      <c r="E652" s="80" t="s">
        <v>458</v>
      </c>
      <c r="F652" s="80" t="s">
        <v>458</v>
      </c>
      <c r="G652" s="80" t="s">
        <v>486</v>
      </c>
      <c r="H652" s="80" t="s">
        <v>1912</v>
      </c>
      <c r="I652" s="80" t="s">
        <v>3467</v>
      </c>
      <c r="J652" s="80" t="s">
        <v>4053</v>
      </c>
      <c r="K652" s="80" t="s">
        <v>454</v>
      </c>
      <c r="L652" s="8">
        <v>11630000</v>
      </c>
      <c r="M652" s="6">
        <v>2022</v>
      </c>
      <c r="N652" s="103"/>
      <c r="O652" s="103"/>
      <c r="P652" s="6"/>
      <c r="Q652" s="6"/>
      <c r="R652" t="str">
        <f t="shared" si="10"/>
        <v>5010700315201520101001VT100003</v>
      </c>
    </row>
    <row r="653" spans="1:18" x14ac:dyDescent="0.2">
      <c r="A653" s="80" t="s">
        <v>453</v>
      </c>
      <c r="B653" s="80" t="s">
        <v>4115</v>
      </c>
      <c r="C653" s="6">
        <v>501</v>
      </c>
      <c r="D653" s="6">
        <v>50107</v>
      </c>
      <c r="E653" s="80" t="s">
        <v>456</v>
      </c>
      <c r="F653" s="80" t="s">
        <v>454</v>
      </c>
      <c r="G653" s="80" t="s">
        <v>486</v>
      </c>
      <c r="H653" s="80" t="s">
        <v>929</v>
      </c>
      <c r="I653" s="80" t="s">
        <v>2667</v>
      </c>
      <c r="J653" s="80" t="s">
        <v>4054</v>
      </c>
      <c r="K653" s="80" t="s">
        <v>454</v>
      </c>
      <c r="L653" s="8">
        <v>8424000</v>
      </c>
      <c r="M653" s="6">
        <v>2017</v>
      </c>
      <c r="N653" s="103"/>
      <c r="O653" s="103"/>
      <c r="P653" s="6"/>
      <c r="Q653" s="6"/>
      <c r="R653" t="str">
        <f t="shared" si="10"/>
        <v>5010700210091009100001VT100001</v>
      </c>
    </row>
    <row r="654" spans="1:18" x14ac:dyDescent="0.2">
      <c r="A654" s="80" t="s">
        <v>453</v>
      </c>
      <c r="B654" s="80" t="s">
        <v>4115</v>
      </c>
      <c r="C654" s="6">
        <v>501</v>
      </c>
      <c r="D654" s="6">
        <v>50107</v>
      </c>
      <c r="E654" s="80" t="s">
        <v>456</v>
      </c>
      <c r="F654" s="80" t="s">
        <v>454</v>
      </c>
      <c r="G654" s="80" t="s">
        <v>486</v>
      </c>
      <c r="H654" s="80" t="s">
        <v>1064</v>
      </c>
      <c r="I654" s="80" t="s">
        <v>2769</v>
      </c>
      <c r="J654" s="80" t="s">
        <v>4053</v>
      </c>
      <c r="K654" s="80" t="s">
        <v>454</v>
      </c>
      <c r="L654" s="8">
        <v>12670000</v>
      </c>
      <c r="M654" s="6">
        <v>2022</v>
      </c>
      <c r="N654" s="103"/>
      <c r="O654" s="103"/>
      <c r="P654" s="6"/>
      <c r="Q654" s="6"/>
      <c r="R654" t="str">
        <f t="shared" si="10"/>
        <v>5010700210801080100001VT100001</v>
      </c>
    </row>
    <row r="655" spans="1:18" x14ac:dyDescent="0.2">
      <c r="A655" s="80" t="s">
        <v>453</v>
      </c>
      <c r="B655" s="80" t="s">
        <v>4115</v>
      </c>
      <c r="C655" s="6">
        <v>501</v>
      </c>
      <c r="D655" s="6">
        <v>50107</v>
      </c>
      <c r="E655" s="80" t="s">
        <v>456</v>
      </c>
      <c r="F655" s="80" t="s">
        <v>454</v>
      </c>
      <c r="G655" s="80" t="s">
        <v>486</v>
      </c>
      <c r="H655" s="80" t="s">
        <v>1691</v>
      </c>
      <c r="I655" s="80" t="s">
        <v>3269</v>
      </c>
      <c r="J655" s="80" t="s">
        <v>4053</v>
      </c>
      <c r="K655" s="80" t="s">
        <v>454</v>
      </c>
      <c r="L655" s="8">
        <v>11860000</v>
      </c>
      <c r="M655" s="6">
        <v>2022</v>
      </c>
      <c r="N655" s="103"/>
      <c r="O655" s="103"/>
      <c r="P655" s="6"/>
      <c r="Q655" s="6"/>
      <c r="R655" t="str">
        <f t="shared" si="10"/>
        <v>5010700214121412101001VT100001</v>
      </c>
    </row>
    <row r="656" spans="1:18" x14ac:dyDescent="0.2">
      <c r="A656" s="80" t="s">
        <v>453</v>
      </c>
      <c r="B656" s="80" t="s">
        <v>4115</v>
      </c>
      <c r="C656" s="6">
        <v>501</v>
      </c>
      <c r="D656" s="6">
        <v>50107</v>
      </c>
      <c r="E656" s="80" t="s">
        <v>456</v>
      </c>
      <c r="F656" s="80" t="s">
        <v>454</v>
      </c>
      <c r="G656" s="80" t="s">
        <v>488</v>
      </c>
      <c r="H656" s="80" t="s">
        <v>1694</v>
      </c>
      <c r="I656" s="80" t="s">
        <v>3271</v>
      </c>
      <c r="J656" s="80" t="s">
        <v>4053</v>
      </c>
      <c r="K656" s="80" t="s">
        <v>454</v>
      </c>
      <c r="L656" s="8">
        <v>5900000</v>
      </c>
      <c r="M656" s="6">
        <v>2022</v>
      </c>
      <c r="N656" s="103"/>
      <c r="O656" s="103"/>
      <c r="P656" s="6"/>
      <c r="Q656" s="6"/>
      <c r="R656" t="str">
        <f t="shared" si="10"/>
        <v>5010700214141414100001VT200001</v>
      </c>
    </row>
    <row r="657" spans="1:18" x14ac:dyDescent="0.2">
      <c r="A657" s="80" t="s">
        <v>453</v>
      </c>
      <c r="B657" s="80" t="s">
        <v>4115</v>
      </c>
      <c r="C657" s="6">
        <v>501</v>
      </c>
      <c r="D657" s="6">
        <v>50107</v>
      </c>
      <c r="E657" s="80" t="s">
        <v>456</v>
      </c>
      <c r="F657" s="80" t="s">
        <v>454</v>
      </c>
      <c r="G657" s="80" t="s">
        <v>490</v>
      </c>
      <c r="H657" s="80" t="s">
        <v>1694</v>
      </c>
      <c r="I657" s="80" t="s">
        <v>3271</v>
      </c>
      <c r="J657" s="80" t="s">
        <v>4053</v>
      </c>
      <c r="K657" s="80" t="s">
        <v>454</v>
      </c>
      <c r="L657" s="8">
        <v>5060000</v>
      </c>
      <c r="M657" s="6">
        <v>2022</v>
      </c>
      <c r="N657" s="103"/>
      <c r="O657" s="103"/>
      <c r="P657" s="6"/>
      <c r="Q657" s="6"/>
      <c r="R657" t="str">
        <f t="shared" si="10"/>
        <v>5010700214141414100001VT300001</v>
      </c>
    </row>
    <row r="658" spans="1:18" x14ac:dyDescent="0.2">
      <c r="A658" s="80" t="s">
        <v>453</v>
      </c>
      <c r="B658" s="80" t="s">
        <v>4115</v>
      </c>
      <c r="C658" s="6">
        <v>501</v>
      </c>
      <c r="D658" s="6">
        <v>50107</v>
      </c>
      <c r="E658" s="80" t="s">
        <v>456</v>
      </c>
      <c r="F658" s="80" t="s">
        <v>454</v>
      </c>
      <c r="G658" s="80" t="s">
        <v>492</v>
      </c>
      <c r="H658" s="80" t="s">
        <v>1393</v>
      </c>
      <c r="I658" s="80" t="s">
        <v>3015</v>
      </c>
      <c r="J658" s="80" t="s">
        <v>4053</v>
      </c>
      <c r="K658" s="80" t="s">
        <v>454</v>
      </c>
      <c r="L658" s="8">
        <v>2170000</v>
      </c>
      <c r="M658" s="6">
        <v>2022</v>
      </c>
      <c r="N658" s="103"/>
      <c r="O658" s="103"/>
      <c r="P658" s="6"/>
      <c r="Q658" s="6"/>
      <c r="R658" t="str">
        <f t="shared" si="10"/>
        <v>5010700212541254102001VT400001</v>
      </c>
    </row>
    <row r="659" spans="1:18" x14ac:dyDescent="0.2">
      <c r="A659" s="80" t="s">
        <v>453</v>
      </c>
      <c r="B659" s="80" t="s">
        <v>4115</v>
      </c>
      <c r="C659" s="6">
        <v>501</v>
      </c>
      <c r="D659" s="6">
        <v>50107</v>
      </c>
      <c r="E659" s="80" t="s">
        <v>458</v>
      </c>
      <c r="F659" s="80" t="s">
        <v>456</v>
      </c>
      <c r="G659" s="80" t="s">
        <v>486</v>
      </c>
      <c r="H659" s="80" t="s">
        <v>1064</v>
      </c>
      <c r="I659" s="80" t="s">
        <v>2769</v>
      </c>
      <c r="J659" s="80" t="s">
        <v>4053</v>
      </c>
      <c r="K659" s="80" t="s">
        <v>454</v>
      </c>
      <c r="L659" s="8">
        <v>6340000</v>
      </c>
      <c r="M659" s="6">
        <v>2022</v>
      </c>
      <c r="N659" s="103"/>
      <c r="O659" s="103"/>
      <c r="P659" s="6"/>
      <c r="Q659" s="6"/>
      <c r="R659" t="str">
        <f t="shared" si="10"/>
        <v>5010700310801080100001VT100002</v>
      </c>
    </row>
    <row r="660" spans="1:18" x14ac:dyDescent="0.2">
      <c r="A660" s="80" t="s">
        <v>453</v>
      </c>
      <c r="B660" s="80" t="s">
        <v>4115</v>
      </c>
      <c r="C660" s="6">
        <v>501</v>
      </c>
      <c r="D660" s="6">
        <v>50107</v>
      </c>
      <c r="E660" s="80" t="s">
        <v>458</v>
      </c>
      <c r="F660" s="80" t="s">
        <v>458</v>
      </c>
      <c r="G660" s="80" t="s">
        <v>486</v>
      </c>
      <c r="H660" s="80" t="s">
        <v>1064</v>
      </c>
      <c r="I660" s="80" t="s">
        <v>2769</v>
      </c>
      <c r="J660" s="80" t="s">
        <v>4053</v>
      </c>
      <c r="K660" s="80" t="s">
        <v>454</v>
      </c>
      <c r="L660" s="8">
        <v>8870000</v>
      </c>
      <c r="M660" s="6">
        <v>2022</v>
      </c>
      <c r="N660" s="103"/>
      <c r="O660" s="103"/>
      <c r="P660" s="6"/>
      <c r="Q660" s="6"/>
      <c r="R660" t="str">
        <f t="shared" si="10"/>
        <v>5010700310801080100001VT100003</v>
      </c>
    </row>
    <row r="661" spans="1:18" x14ac:dyDescent="0.2">
      <c r="A661" s="80" t="s">
        <v>453</v>
      </c>
      <c r="B661" s="80" t="s">
        <v>4115</v>
      </c>
      <c r="C661" s="6">
        <v>501</v>
      </c>
      <c r="D661" s="6">
        <v>50107</v>
      </c>
      <c r="E661" s="80" t="s">
        <v>458</v>
      </c>
      <c r="F661" s="80" t="s">
        <v>458</v>
      </c>
      <c r="G661" s="80" t="s">
        <v>486</v>
      </c>
      <c r="H661" s="80" t="s">
        <v>1691</v>
      </c>
      <c r="I661" s="80" t="s">
        <v>3269</v>
      </c>
      <c r="J661" s="80" t="s">
        <v>4053</v>
      </c>
      <c r="K661" s="80" t="s">
        <v>454</v>
      </c>
      <c r="L661" s="8">
        <v>8300000</v>
      </c>
      <c r="M661" s="6">
        <v>2022</v>
      </c>
      <c r="N661" s="103"/>
      <c r="O661" s="103"/>
      <c r="P661" s="6"/>
      <c r="Q661" s="6"/>
      <c r="R661" t="str">
        <f t="shared" si="10"/>
        <v>5010700314121412101001VT100003</v>
      </c>
    </row>
    <row r="662" spans="1:18" x14ac:dyDescent="0.2">
      <c r="A662" s="80" t="s">
        <v>453</v>
      </c>
      <c r="B662" s="80" t="s">
        <v>4115</v>
      </c>
      <c r="C662" s="6">
        <v>501</v>
      </c>
      <c r="D662" s="6">
        <v>50107</v>
      </c>
      <c r="E662" s="80" t="s">
        <v>458</v>
      </c>
      <c r="F662" s="80" t="s">
        <v>458</v>
      </c>
      <c r="G662" s="80" t="s">
        <v>486</v>
      </c>
      <c r="H662" s="80" t="s">
        <v>1912</v>
      </c>
      <c r="I662" s="80" t="s">
        <v>3468</v>
      </c>
      <c r="J662" s="80" t="s">
        <v>4053</v>
      </c>
      <c r="K662" s="80" t="s">
        <v>454</v>
      </c>
      <c r="L662" s="8">
        <v>13570000</v>
      </c>
      <c r="M662" s="6">
        <v>2022</v>
      </c>
      <c r="N662" s="103"/>
      <c r="O662" s="103"/>
      <c r="P662" s="6"/>
      <c r="Q662" s="6"/>
      <c r="R662" t="str">
        <f t="shared" si="10"/>
        <v>5010700315201520102001VT100003</v>
      </c>
    </row>
    <row r="663" spans="1:18" x14ac:dyDescent="0.2">
      <c r="A663" s="80" t="s">
        <v>453</v>
      </c>
      <c r="B663" s="80" t="s">
        <v>4116</v>
      </c>
      <c r="C663" s="6">
        <v>501</v>
      </c>
      <c r="D663" s="6">
        <v>50107</v>
      </c>
      <c r="E663" s="80" t="s">
        <v>456</v>
      </c>
      <c r="F663" s="80" t="s">
        <v>454</v>
      </c>
      <c r="G663" s="80" t="s">
        <v>486</v>
      </c>
      <c r="H663" s="80" t="s">
        <v>933</v>
      </c>
      <c r="I663" s="80" t="s">
        <v>2670</v>
      </c>
      <c r="J663" s="80" t="s">
        <v>4054</v>
      </c>
      <c r="K663" s="80" t="s">
        <v>454</v>
      </c>
      <c r="L663" s="8">
        <v>8424000</v>
      </c>
      <c r="M663" s="6">
        <v>2017</v>
      </c>
      <c r="N663" s="103"/>
      <c r="O663" s="103"/>
      <c r="P663" s="6"/>
      <c r="Q663" s="6"/>
      <c r="R663" t="str">
        <f t="shared" si="10"/>
        <v>5010700210101010100001VT100001</v>
      </c>
    </row>
    <row r="664" spans="1:18" x14ac:dyDescent="0.2">
      <c r="A664" s="80" t="s">
        <v>453</v>
      </c>
      <c r="B664" s="80" t="s">
        <v>4116</v>
      </c>
      <c r="C664" s="6">
        <v>501</v>
      </c>
      <c r="D664" s="6">
        <v>50107</v>
      </c>
      <c r="E664" s="80" t="s">
        <v>456</v>
      </c>
      <c r="F664" s="80" t="s">
        <v>454</v>
      </c>
      <c r="G664" s="80" t="s">
        <v>486</v>
      </c>
      <c r="H664" s="80" t="s">
        <v>1066</v>
      </c>
      <c r="I664" s="80" t="s">
        <v>2770</v>
      </c>
      <c r="J664" s="80" t="s">
        <v>4053</v>
      </c>
      <c r="K664" s="80" t="s">
        <v>454</v>
      </c>
      <c r="L664" s="8">
        <v>32270000</v>
      </c>
      <c r="M664" s="6">
        <v>2022</v>
      </c>
      <c r="N664" s="103"/>
      <c r="O664" s="103"/>
      <c r="P664" s="6"/>
      <c r="Q664" s="6"/>
      <c r="R664" t="str">
        <f t="shared" si="10"/>
        <v>5010700210811081100001VT100001</v>
      </c>
    </row>
    <row r="665" spans="1:18" x14ac:dyDescent="0.2">
      <c r="A665" s="80" t="s">
        <v>453</v>
      </c>
      <c r="B665" s="80" t="s">
        <v>4116</v>
      </c>
      <c r="C665" s="6">
        <v>501</v>
      </c>
      <c r="D665" s="6">
        <v>50107</v>
      </c>
      <c r="E665" s="80" t="s">
        <v>456</v>
      </c>
      <c r="F665" s="80" t="s">
        <v>454</v>
      </c>
      <c r="G665" s="80" t="s">
        <v>486</v>
      </c>
      <c r="H665" s="80" t="s">
        <v>1732</v>
      </c>
      <c r="I665" s="80" t="s">
        <v>3293</v>
      </c>
      <c r="J665" s="80" t="s">
        <v>4053</v>
      </c>
      <c r="K665" s="80" t="s">
        <v>454</v>
      </c>
      <c r="L665" s="8">
        <v>14340000</v>
      </c>
      <c r="M665" s="6">
        <v>2022</v>
      </c>
      <c r="N665" s="103"/>
      <c r="O665" s="103"/>
      <c r="P665" s="6"/>
      <c r="Q665" s="6"/>
      <c r="R665" t="str">
        <f t="shared" si="10"/>
        <v>5010700214321432100001VT100001</v>
      </c>
    </row>
    <row r="666" spans="1:18" x14ac:dyDescent="0.2">
      <c r="A666" s="80" t="s">
        <v>453</v>
      </c>
      <c r="B666" s="80" t="s">
        <v>4116</v>
      </c>
      <c r="C666" s="6">
        <v>501</v>
      </c>
      <c r="D666" s="6">
        <v>50107</v>
      </c>
      <c r="E666" s="80" t="s">
        <v>456</v>
      </c>
      <c r="F666" s="80" t="s">
        <v>454</v>
      </c>
      <c r="G666" s="80" t="s">
        <v>488</v>
      </c>
      <c r="H666" s="80" t="s">
        <v>1696</v>
      </c>
      <c r="I666" s="80" t="s">
        <v>3272</v>
      </c>
      <c r="J666" s="80" t="s">
        <v>4053</v>
      </c>
      <c r="K666" s="80" t="s">
        <v>454</v>
      </c>
      <c r="L666" s="8">
        <v>5900000</v>
      </c>
      <c r="M666" s="6">
        <v>2022</v>
      </c>
      <c r="N666" s="103"/>
      <c r="O666" s="103"/>
      <c r="P666" s="6"/>
      <c r="Q666" s="6"/>
      <c r="R666" t="str">
        <f t="shared" si="10"/>
        <v>5010700214151415100001VT200001</v>
      </c>
    </row>
    <row r="667" spans="1:18" x14ac:dyDescent="0.2">
      <c r="A667" s="80" t="s">
        <v>453</v>
      </c>
      <c r="B667" s="80" t="s">
        <v>4116</v>
      </c>
      <c r="C667" s="6">
        <v>501</v>
      </c>
      <c r="D667" s="6">
        <v>50107</v>
      </c>
      <c r="E667" s="80" t="s">
        <v>456</v>
      </c>
      <c r="F667" s="80" t="s">
        <v>454</v>
      </c>
      <c r="G667" s="80" t="s">
        <v>490</v>
      </c>
      <c r="H667" s="80" t="s">
        <v>1696</v>
      </c>
      <c r="I667" s="80" t="s">
        <v>3272</v>
      </c>
      <c r="J667" s="80" t="s">
        <v>4053</v>
      </c>
      <c r="K667" s="80" t="s">
        <v>454</v>
      </c>
      <c r="L667" s="8">
        <v>5060000</v>
      </c>
      <c r="M667" s="6">
        <v>2022</v>
      </c>
      <c r="N667" s="103"/>
      <c r="O667" s="103"/>
      <c r="P667" s="6"/>
      <c r="Q667" s="6"/>
      <c r="R667" t="str">
        <f t="shared" si="10"/>
        <v>5010700214151415100001VT300001</v>
      </c>
    </row>
    <row r="668" spans="1:18" x14ac:dyDescent="0.2">
      <c r="A668" s="80" t="s">
        <v>453</v>
      </c>
      <c r="B668" s="80" t="s">
        <v>4116</v>
      </c>
      <c r="C668" s="6">
        <v>501</v>
      </c>
      <c r="D668" s="6">
        <v>50107</v>
      </c>
      <c r="E668" s="80" t="s">
        <v>456</v>
      </c>
      <c r="F668" s="80" t="s">
        <v>454</v>
      </c>
      <c r="G668" s="80" t="s">
        <v>492</v>
      </c>
      <c r="H668" s="80" t="s">
        <v>1395</v>
      </c>
      <c r="I668" s="80" t="s">
        <v>3017</v>
      </c>
      <c r="J668" s="80" t="s">
        <v>4053</v>
      </c>
      <c r="K668" s="80" t="s">
        <v>454</v>
      </c>
      <c r="L668" s="8">
        <v>18200000</v>
      </c>
      <c r="M668" s="6">
        <v>2022</v>
      </c>
      <c r="N668" s="103"/>
      <c r="O668" s="103"/>
      <c r="P668" s="6"/>
      <c r="Q668" s="6"/>
      <c r="R668" t="str">
        <f t="shared" si="10"/>
        <v>5010700212551255100001VT400001</v>
      </c>
    </row>
    <row r="669" spans="1:18" x14ac:dyDescent="0.2">
      <c r="A669" s="80" t="s">
        <v>453</v>
      </c>
      <c r="B669" s="80" t="s">
        <v>4116</v>
      </c>
      <c r="C669" s="6">
        <v>501</v>
      </c>
      <c r="D669" s="6">
        <v>50107</v>
      </c>
      <c r="E669" s="80" t="s">
        <v>458</v>
      </c>
      <c r="F669" s="80" t="s">
        <v>456</v>
      </c>
      <c r="G669" s="80" t="s">
        <v>486</v>
      </c>
      <c r="H669" s="80" t="s">
        <v>1066</v>
      </c>
      <c r="I669" s="80" t="s">
        <v>2770</v>
      </c>
      <c r="J669" s="80" t="s">
        <v>4053</v>
      </c>
      <c r="K669" s="80" t="s">
        <v>454</v>
      </c>
      <c r="L669" s="8">
        <v>16140000</v>
      </c>
      <c r="M669" s="6">
        <v>2022</v>
      </c>
      <c r="N669" s="103"/>
      <c r="O669" s="103"/>
      <c r="P669" s="6"/>
      <c r="Q669" s="6"/>
      <c r="R669" t="str">
        <f t="shared" si="10"/>
        <v>5010700310811081100001VT100002</v>
      </c>
    </row>
    <row r="670" spans="1:18" x14ac:dyDescent="0.2">
      <c r="A670" s="80" t="s">
        <v>453</v>
      </c>
      <c r="B670" s="80" t="s">
        <v>4116</v>
      </c>
      <c r="C670" s="6">
        <v>501</v>
      </c>
      <c r="D670" s="6">
        <v>50107</v>
      </c>
      <c r="E670" s="80" t="s">
        <v>458</v>
      </c>
      <c r="F670" s="80" t="s">
        <v>458</v>
      </c>
      <c r="G670" s="80" t="s">
        <v>486</v>
      </c>
      <c r="H670" s="80" t="s">
        <v>1066</v>
      </c>
      <c r="I670" s="80" t="s">
        <v>2770</v>
      </c>
      <c r="J670" s="80" t="s">
        <v>4053</v>
      </c>
      <c r="K670" s="80" t="s">
        <v>454</v>
      </c>
      <c r="L670" s="8">
        <v>22590000</v>
      </c>
      <c r="M670" s="6">
        <v>2022</v>
      </c>
      <c r="N670" s="103"/>
      <c r="O670" s="103"/>
      <c r="P670" s="6"/>
      <c r="Q670" s="6"/>
      <c r="R670" t="str">
        <f t="shared" si="10"/>
        <v>5010700310811081100001VT100003</v>
      </c>
    </row>
    <row r="671" spans="1:18" x14ac:dyDescent="0.2">
      <c r="A671" s="80" t="s">
        <v>453</v>
      </c>
      <c r="B671" s="80" t="s">
        <v>4116</v>
      </c>
      <c r="C671" s="6">
        <v>501</v>
      </c>
      <c r="D671" s="6">
        <v>50107</v>
      </c>
      <c r="E671" s="80" t="s">
        <v>458</v>
      </c>
      <c r="F671" s="80" t="s">
        <v>458</v>
      </c>
      <c r="G671" s="80" t="s">
        <v>486</v>
      </c>
      <c r="H671" s="80" t="s">
        <v>1732</v>
      </c>
      <c r="I671" s="80" t="s">
        <v>3293</v>
      </c>
      <c r="J671" s="80" t="s">
        <v>4053</v>
      </c>
      <c r="K671" s="80" t="s">
        <v>454</v>
      </c>
      <c r="L671" s="8">
        <v>10040000</v>
      </c>
      <c r="M671" s="6">
        <v>2022</v>
      </c>
      <c r="N671" s="103"/>
      <c r="O671" s="103"/>
      <c r="P671" s="6"/>
      <c r="Q671" s="6"/>
      <c r="R671" t="str">
        <f t="shared" si="10"/>
        <v>5010700314321432100001VT100003</v>
      </c>
    </row>
    <row r="672" spans="1:18" x14ac:dyDescent="0.2">
      <c r="A672" s="80" t="s">
        <v>453</v>
      </c>
      <c r="B672" s="80" t="s">
        <v>4116</v>
      </c>
      <c r="C672" s="6">
        <v>501</v>
      </c>
      <c r="D672" s="6">
        <v>50107</v>
      </c>
      <c r="E672" s="80" t="s">
        <v>458</v>
      </c>
      <c r="F672" s="80" t="s">
        <v>458</v>
      </c>
      <c r="G672" s="80" t="s">
        <v>486</v>
      </c>
      <c r="H672" s="80" t="s">
        <v>1914</v>
      </c>
      <c r="I672" s="80" t="s">
        <v>3469</v>
      </c>
      <c r="J672" s="80" t="s">
        <v>4053</v>
      </c>
      <c r="K672" s="80" t="s">
        <v>454</v>
      </c>
      <c r="L672" s="8">
        <v>10820000</v>
      </c>
      <c r="M672" s="6">
        <v>2022</v>
      </c>
      <c r="N672" s="103"/>
      <c r="O672" s="103"/>
      <c r="P672" s="6"/>
      <c r="Q672" s="6"/>
      <c r="R672" t="str">
        <f t="shared" si="10"/>
        <v>5010700315211521100001VT100003</v>
      </c>
    </row>
    <row r="673" spans="1:18" x14ac:dyDescent="0.2">
      <c r="A673" s="80" t="s">
        <v>453</v>
      </c>
      <c r="B673" s="80" t="s">
        <v>4117</v>
      </c>
      <c r="C673" s="6">
        <v>501</v>
      </c>
      <c r="D673" s="6">
        <v>50107</v>
      </c>
      <c r="E673" s="80" t="s">
        <v>456</v>
      </c>
      <c r="F673" s="80" t="s">
        <v>454</v>
      </c>
      <c r="G673" s="80" t="s">
        <v>486</v>
      </c>
      <c r="H673" s="80" t="s">
        <v>1067</v>
      </c>
      <c r="I673" s="80" t="s">
        <v>2771</v>
      </c>
      <c r="J673" s="80" t="s">
        <v>4053</v>
      </c>
      <c r="K673" s="80" t="s">
        <v>454</v>
      </c>
      <c r="L673" s="8">
        <v>13580000</v>
      </c>
      <c r="M673" s="6">
        <v>2022</v>
      </c>
      <c r="N673" s="103"/>
      <c r="O673" s="103"/>
      <c r="P673" s="6"/>
      <c r="Q673" s="6"/>
      <c r="R673" t="str">
        <f t="shared" si="10"/>
        <v>5010700210821082100001VT100001</v>
      </c>
    </row>
    <row r="674" spans="1:18" x14ac:dyDescent="0.2">
      <c r="A674" s="80" t="s">
        <v>453</v>
      </c>
      <c r="B674" s="80" t="s">
        <v>4117</v>
      </c>
      <c r="C674" s="6">
        <v>501</v>
      </c>
      <c r="D674" s="6">
        <v>50107</v>
      </c>
      <c r="E674" s="80" t="s">
        <v>456</v>
      </c>
      <c r="F674" s="80" t="s">
        <v>454</v>
      </c>
      <c r="G674" s="80" t="s">
        <v>486</v>
      </c>
      <c r="H674" s="80" t="s">
        <v>1732</v>
      </c>
      <c r="I674" s="80" t="s">
        <v>3294</v>
      </c>
      <c r="J674" s="80" t="s">
        <v>4053</v>
      </c>
      <c r="K674" s="80" t="s">
        <v>454</v>
      </c>
      <c r="L674" s="8">
        <v>12360000</v>
      </c>
      <c r="M674" s="6">
        <v>2022</v>
      </c>
      <c r="N674" s="103"/>
      <c r="O674" s="103"/>
      <c r="P674" s="6"/>
      <c r="Q674" s="6"/>
      <c r="R674" t="str">
        <f t="shared" si="10"/>
        <v>5010700214321432101001VT100001</v>
      </c>
    </row>
    <row r="675" spans="1:18" x14ac:dyDescent="0.2">
      <c r="A675" s="80" t="s">
        <v>453</v>
      </c>
      <c r="B675" s="80" t="s">
        <v>4117</v>
      </c>
      <c r="C675" s="6">
        <v>501</v>
      </c>
      <c r="D675" s="6">
        <v>50107</v>
      </c>
      <c r="E675" s="80" t="s">
        <v>456</v>
      </c>
      <c r="F675" s="80" t="s">
        <v>454</v>
      </c>
      <c r="G675" s="80" t="s">
        <v>486</v>
      </c>
      <c r="H675" s="80" t="s">
        <v>2169</v>
      </c>
      <c r="I675" s="80" t="s">
        <v>3741</v>
      </c>
      <c r="J675" s="80" t="s">
        <v>4054</v>
      </c>
      <c r="K675" s="80" t="s">
        <v>454</v>
      </c>
      <c r="L675" s="8">
        <v>9360000</v>
      </c>
      <c r="M675" s="6">
        <v>2017</v>
      </c>
      <c r="N675" s="103"/>
      <c r="O675" s="103"/>
      <c r="P675" s="6"/>
      <c r="Q675" s="6"/>
      <c r="R675" t="str">
        <f t="shared" si="10"/>
        <v>50107002283283100001VT100001</v>
      </c>
    </row>
    <row r="676" spans="1:18" x14ac:dyDescent="0.2">
      <c r="A676" s="80" t="s">
        <v>453</v>
      </c>
      <c r="B676" s="80" t="s">
        <v>4117</v>
      </c>
      <c r="C676" s="6">
        <v>501</v>
      </c>
      <c r="D676" s="6">
        <v>50107</v>
      </c>
      <c r="E676" s="80" t="s">
        <v>456</v>
      </c>
      <c r="F676" s="80" t="s">
        <v>454</v>
      </c>
      <c r="G676" s="80" t="s">
        <v>488</v>
      </c>
      <c r="H676" s="80" t="s">
        <v>1738</v>
      </c>
      <c r="I676" s="80" t="s">
        <v>3300</v>
      </c>
      <c r="J676" s="80" t="s">
        <v>4053</v>
      </c>
      <c r="K676" s="80" t="s">
        <v>454</v>
      </c>
      <c r="L676" s="8">
        <v>11390000</v>
      </c>
      <c r="M676" s="6">
        <v>2022</v>
      </c>
      <c r="N676" s="103"/>
      <c r="O676" s="103"/>
      <c r="P676" s="6"/>
      <c r="Q676" s="6"/>
      <c r="R676" t="str">
        <f t="shared" si="10"/>
        <v>5010700214351435100001VT200001</v>
      </c>
    </row>
    <row r="677" spans="1:18" x14ac:dyDescent="0.2">
      <c r="A677" s="80" t="s">
        <v>453</v>
      </c>
      <c r="B677" s="80" t="s">
        <v>4117</v>
      </c>
      <c r="C677" s="6">
        <v>501</v>
      </c>
      <c r="D677" s="6">
        <v>50107</v>
      </c>
      <c r="E677" s="80" t="s">
        <v>456</v>
      </c>
      <c r="F677" s="80" t="s">
        <v>454</v>
      </c>
      <c r="G677" s="80" t="s">
        <v>490</v>
      </c>
      <c r="H677" s="80" t="s">
        <v>1738</v>
      </c>
      <c r="I677" s="80" t="s">
        <v>3300</v>
      </c>
      <c r="J677" s="80" t="s">
        <v>4053</v>
      </c>
      <c r="K677" s="80" t="s">
        <v>454</v>
      </c>
      <c r="L677" s="8">
        <v>9790000</v>
      </c>
      <c r="M677" s="6">
        <v>2022</v>
      </c>
      <c r="N677" s="103"/>
      <c r="O677" s="103"/>
      <c r="P677" s="6"/>
      <c r="Q677" s="6"/>
      <c r="R677" t="str">
        <f t="shared" si="10"/>
        <v>5010700214351435100001VT300001</v>
      </c>
    </row>
    <row r="678" spans="1:18" x14ac:dyDescent="0.2">
      <c r="A678" s="80" t="s">
        <v>453</v>
      </c>
      <c r="B678" s="80" t="s">
        <v>4117</v>
      </c>
      <c r="C678" s="6">
        <v>501</v>
      </c>
      <c r="D678" s="6">
        <v>50107</v>
      </c>
      <c r="E678" s="80" t="s">
        <v>456</v>
      </c>
      <c r="F678" s="80" t="s">
        <v>454</v>
      </c>
      <c r="G678" s="80" t="s">
        <v>492</v>
      </c>
      <c r="H678" s="80" t="s">
        <v>1395</v>
      </c>
      <c r="I678" s="80" t="s">
        <v>3019</v>
      </c>
      <c r="J678" s="80" t="s">
        <v>4053</v>
      </c>
      <c r="K678" s="80" t="s">
        <v>454</v>
      </c>
      <c r="L678" s="8">
        <v>18200000</v>
      </c>
      <c r="M678" s="6">
        <v>2022</v>
      </c>
      <c r="N678" s="103"/>
      <c r="O678" s="103"/>
      <c r="P678" s="6"/>
      <c r="Q678" s="6"/>
      <c r="R678" t="str">
        <f t="shared" si="10"/>
        <v>5010700212551255101001VT400001</v>
      </c>
    </row>
    <row r="679" spans="1:18" x14ac:dyDescent="0.2">
      <c r="A679" s="80" t="s">
        <v>453</v>
      </c>
      <c r="B679" s="80" t="s">
        <v>4117</v>
      </c>
      <c r="C679" s="6">
        <v>501</v>
      </c>
      <c r="D679" s="6">
        <v>50107</v>
      </c>
      <c r="E679" s="80" t="s">
        <v>458</v>
      </c>
      <c r="F679" s="80" t="s">
        <v>456</v>
      </c>
      <c r="G679" s="80" t="s">
        <v>486</v>
      </c>
      <c r="H679" s="80" t="s">
        <v>1067</v>
      </c>
      <c r="I679" s="80" t="s">
        <v>2771</v>
      </c>
      <c r="J679" s="80" t="s">
        <v>4053</v>
      </c>
      <c r="K679" s="80" t="s">
        <v>454</v>
      </c>
      <c r="L679" s="8">
        <v>6790000</v>
      </c>
      <c r="M679" s="6">
        <v>2022</v>
      </c>
      <c r="N679" s="103"/>
      <c r="O679" s="103"/>
      <c r="P679" s="6"/>
      <c r="Q679" s="6"/>
      <c r="R679" t="str">
        <f t="shared" si="10"/>
        <v>5010700310821082100001VT100002</v>
      </c>
    </row>
    <row r="680" spans="1:18" x14ac:dyDescent="0.2">
      <c r="A680" s="80" t="s">
        <v>453</v>
      </c>
      <c r="B680" s="80" t="s">
        <v>4117</v>
      </c>
      <c r="C680" s="6">
        <v>501</v>
      </c>
      <c r="D680" s="6">
        <v>50107</v>
      </c>
      <c r="E680" s="80" t="s">
        <v>458</v>
      </c>
      <c r="F680" s="80" t="s">
        <v>458</v>
      </c>
      <c r="G680" s="80" t="s">
        <v>486</v>
      </c>
      <c r="H680" s="80" t="s">
        <v>1067</v>
      </c>
      <c r="I680" s="80" t="s">
        <v>2771</v>
      </c>
      <c r="J680" s="80" t="s">
        <v>4053</v>
      </c>
      <c r="K680" s="80" t="s">
        <v>454</v>
      </c>
      <c r="L680" s="8">
        <v>9510000</v>
      </c>
      <c r="M680" s="6">
        <v>2022</v>
      </c>
      <c r="N680" s="103"/>
      <c r="O680" s="103"/>
      <c r="P680" s="6"/>
      <c r="Q680" s="6"/>
      <c r="R680" t="str">
        <f t="shared" si="10"/>
        <v>5010700310821082100001VT100003</v>
      </c>
    </row>
    <row r="681" spans="1:18" x14ac:dyDescent="0.2">
      <c r="A681" s="80" t="s">
        <v>453</v>
      </c>
      <c r="B681" s="80" t="s">
        <v>4117</v>
      </c>
      <c r="C681" s="6">
        <v>501</v>
      </c>
      <c r="D681" s="6">
        <v>50107</v>
      </c>
      <c r="E681" s="80" t="s">
        <v>458</v>
      </c>
      <c r="F681" s="80" t="s">
        <v>458</v>
      </c>
      <c r="G681" s="80" t="s">
        <v>486</v>
      </c>
      <c r="H681" s="80" t="s">
        <v>1732</v>
      </c>
      <c r="I681" s="80" t="s">
        <v>3294</v>
      </c>
      <c r="J681" s="80" t="s">
        <v>4053</v>
      </c>
      <c r="K681" s="80" t="s">
        <v>454</v>
      </c>
      <c r="L681" s="8">
        <v>8650000</v>
      </c>
      <c r="M681" s="6">
        <v>2022</v>
      </c>
      <c r="N681" s="103"/>
      <c r="O681" s="103"/>
      <c r="P681" s="6"/>
      <c r="Q681" s="6"/>
      <c r="R681" t="str">
        <f t="shared" si="10"/>
        <v>5010700314321432101001VT100003</v>
      </c>
    </row>
    <row r="682" spans="1:18" x14ac:dyDescent="0.2">
      <c r="A682" s="80" t="s">
        <v>453</v>
      </c>
      <c r="B682" s="80" t="s">
        <v>4117</v>
      </c>
      <c r="C682" s="6">
        <v>501</v>
      </c>
      <c r="D682" s="6">
        <v>50107</v>
      </c>
      <c r="E682" s="80" t="s">
        <v>458</v>
      </c>
      <c r="F682" s="80" t="s">
        <v>458</v>
      </c>
      <c r="G682" s="80" t="s">
        <v>486</v>
      </c>
      <c r="H682" s="80" t="s">
        <v>1914</v>
      </c>
      <c r="I682" s="80" t="s">
        <v>3470</v>
      </c>
      <c r="J682" s="80" t="s">
        <v>4053</v>
      </c>
      <c r="K682" s="80" t="s">
        <v>454</v>
      </c>
      <c r="L682" s="8">
        <v>14090000</v>
      </c>
      <c r="M682" s="6">
        <v>2022</v>
      </c>
      <c r="N682" s="103"/>
      <c r="O682" s="103"/>
      <c r="P682" s="6"/>
      <c r="Q682" s="6"/>
      <c r="R682" t="str">
        <f t="shared" si="10"/>
        <v>5010700315211521101001VT100003</v>
      </c>
    </row>
    <row r="683" spans="1:18" x14ac:dyDescent="0.2">
      <c r="A683" s="80" t="s">
        <v>453</v>
      </c>
      <c r="B683" s="80" t="s">
        <v>4118</v>
      </c>
      <c r="C683" s="6">
        <v>501</v>
      </c>
      <c r="D683" s="6">
        <v>50107</v>
      </c>
      <c r="E683" s="80" t="s">
        <v>456</v>
      </c>
      <c r="F683" s="80" t="s">
        <v>454</v>
      </c>
      <c r="G683" s="80" t="s">
        <v>486</v>
      </c>
      <c r="H683" s="80" t="s">
        <v>935</v>
      </c>
      <c r="I683" s="80" t="s">
        <v>2671</v>
      </c>
      <c r="J683" s="80" t="s">
        <v>4054</v>
      </c>
      <c r="K683" s="80" t="s">
        <v>454</v>
      </c>
      <c r="L683" s="8">
        <v>8424000</v>
      </c>
      <c r="M683" s="6">
        <v>2017</v>
      </c>
      <c r="N683" s="103"/>
      <c r="O683" s="103"/>
      <c r="P683" s="6"/>
      <c r="Q683" s="6"/>
      <c r="R683" t="str">
        <f t="shared" si="10"/>
        <v>5010700210111011100001VT100001</v>
      </c>
    </row>
    <row r="684" spans="1:18" x14ac:dyDescent="0.2">
      <c r="A684" s="80" t="s">
        <v>453</v>
      </c>
      <c r="B684" s="80" t="s">
        <v>4118</v>
      </c>
      <c r="C684" s="6">
        <v>501</v>
      </c>
      <c r="D684" s="6">
        <v>50107</v>
      </c>
      <c r="E684" s="80" t="s">
        <v>456</v>
      </c>
      <c r="F684" s="80" t="s">
        <v>454</v>
      </c>
      <c r="G684" s="80" t="s">
        <v>486</v>
      </c>
      <c r="H684" s="80" t="s">
        <v>1068</v>
      </c>
      <c r="I684" s="80" t="s">
        <v>2772</v>
      </c>
      <c r="J684" s="80" t="s">
        <v>4053</v>
      </c>
      <c r="K684" s="80" t="s">
        <v>454</v>
      </c>
      <c r="L684" s="8">
        <v>10340000</v>
      </c>
      <c r="M684" s="6">
        <v>2022</v>
      </c>
      <c r="N684" s="103"/>
      <c r="O684" s="103"/>
      <c r="P684" s="6"/>
      <c r="Q684" s="6"/>
      <c r="R684" t="str">
        <f t="shared" si="10"/>
        <v>5010700210831083100001VT100001</v>
      </c>
    </row>
    <row r="685" spans="1:18" x14ac:dyDescent="0.2">
      <c r="A685" s="80" t="s">
        <v>453</v>
      </c>
      <c r="B685" s="80" t="s">
        <v>4118</v>
      </c>
      <c r="C685" s="6">
        <v>501</v>
      </c>
      <c r="D685" s="6">
        <v>50107</v>
      </c>
      <c r="E685" s="80" t="s">
        <v>456</v>
      </c>
      <c r="F685" s="80" t="s">
        <v>454</v>
      </c>
      <c r="G685" s="80" t="s">
        <v>486</v>
      </c>
      <c r="H685" s="80" t="s">
        <v>1734</v>
      </c>
      <c r="I685" s="80" t="s">
        <v>3295</v>
      </c>
      <c r="J685" s="80" t="s">
        <v>4053</v>
      </c>
      <c r="K685" s="80" t="s">
        <v>454</v>
      </c>
      <c r="L685" s="8">
        <v>98800000</v>
      </c>
      <c r="M685" s="6">
        <v>2022</v>
      </c>
      <c r="N685" s="103"/>
      <c r="O685" s="103"/>
      <c r="P685" s="6"/>
      <c r="Q685" s="6"/>
      <c r="R685" t="str">
        <f t="shared" si="10"/>
        <v>5010700214331433100001VT100001</v>
      </c>
    </row>
    <row r="686" spans="1:18" x14ac:dyDescent="0.2">
      <c r="A686" s="80" t="s">
        <v>453</v>
      </c>
      <c r="B686" s="80" t="s">
        <v>4118</v>
      </c>
      <c r="C686" s="6">
        <v>501</v>
      </c>
      <c r="D686" s="6">
        <v>50107</v>
      </c>
      <c r="E686" s="80" t="s">
        <v>456</v>
      </c>
      <c r="F686" s="80" t="s">
        <v>454</v>
      </c>
      <c r="G686" s="80" t="s">
        <v>488</v>
      </c>
      <c r="H686" s="80" t="s">
        <v>1744</v>
      </c>
      <c r="I686" s="80" t="s">
        <v>3303</v>
      </c>
      <c r="J686" s="80" t="s">
        <v>4053</v>
      </c>
      <c r="K686" s="80" t="s">
        <v>454</v>
      </c>
      <c r="L686" s="8">
        <v>16310000</v>
      </c>
      <c r="M686" s="6">
        <v>2022</v>
      </c>
      <c r="N686" s="103"/>
      <c r="O686" s="103"/>
      <c r="P686" s="6"/>
      <c r="Q686" s="6"/>
      <c r="R686" t="str">
        <f t="shared" si="10"/>
        <v>5010700214381438100001VT200001</v>
      </c>
    </row>
    <row r="687" spans="1:18" x14ac:dyDescent="0.2">
      <c r="A687" s="80" t="s">
        <v>453</v>
      </c>
      <c r="B687" s="80" t="s">
        <v>4118</v>
      </c>
      <c r="C687" s="6">
        <v>501</v>
      </c>
      <c r="D687" s="6">
        <v>50107</v>
      </c>
      <c r="E687" s="80" t="s">
        <v>456</v>
      </c>
      <c r="F687" s="80" t="s">
        <v>454</v>
      </c>
      <c r="G687" s="80" t="s">
        <v>490</v>
      </c>
      <c r="H687" s="80" t="s">
        <v>1744</v>
      </c>
      <c r="I687" s="80" t="s">
        <v>3303</v>
      </c>
      <c r="J687" s="80" t="s">
        <v>4053</v>
      </c>
      <c r="K687" s="80" t="s">
        <v>454</v>
      </c>
      <c r="L687" s="8">
        <v>13940000</v>
      </c>
      <c r="M687" s="6">
        <v>2022</v>
      </c>
      <c r="N687" s="103"/>
      <c r="O687" s="103"/>
      <c r="P687" s="6"/>
      <c r="Q687" s="6"/>
      <c r="R687" t="str">
        <f t="shared" si="10"/>
        <v>5010700214381438100001VT300001</v>
      </c>
    </row>
    <row r="688" spans="1:18" x14ac:dyDescent="0.2">
      <c r="A688" s="80" t="s">
        <v>453</v>
      </c>
      <c r="B688" s="80" t="s">
        <v>4118</v>
      </c>
      <c r="C688" s="6">
        <v>501</v>
      </c>
      <c r="D688" s="6">
        <v>50107</v>
      </c>
      <c r="E688" s="80" t="s">
        <v>456</v>
      </c>
      <c r="F688" s="80" t="s">
        <v>454</v>
      </c>
      <c r="G688" s="80" t="s">
        <v>492</v>
      </c>
      <c r="H688" s="80" t="s">
        <v>1395</v>
      </c>
      <c r="I688" s="80" t="s">
        <v>3021</v>
      </c>
      <c r="J688" s="80" t="s">
        <v>4053</v>
      </c>
      <c r="K688" s="80" t="s">
        <v>454</v>
      </c>
      <c r="L688" s="8">
        <v>18200000</v>
      </c>
      <c r="M688" s="6">
        <v>2022</v>
      </c>
      <c r="N688" s="103"/>
      <c r="O688" s="103"/>
      <c r="P688" s="6"/>
      <c r="Q688" s="6"/>
      <c r="R688" t="str">
        <f t="shared" si="10"/>
        <v>5010700212551255102001VT400001</v>
      </c>
    </row>
    <row r="689" spans="1:18" x14ac:dyDescent="0.2">
      <c r="A689" s="80" t="s">
        <v>453</v>
      </c>
      <c r="B689" s="80" t="s">
        <v>4118</v>
      </c>
      <c r="C689" s="6">
        <v>501</v>
      </c>
      <c r="D689" s="6">
        <v>50107</v>
      </c>
      <c r="E689" s="80" t="s">
        <v>458</v>
      </c>
      <c r="F689" s="80" t="s">
        <v>456</v>
      </c>
      <c r="G689" s="80" t="s">
        <v>486</v>
      </c>
      <c r="H689" s="80" t="s">
        <v>1068</v>
      </c>
      <c r="I689" s="80" t="s">
        <v>2772</v>
      </c>
      <c r="J689" s="80" t="s">
        <v>4053</v>
      </c>
      <c r="K689" s="80" t="s">
        <v>454</v>
      </c>
      <c r="L689" s="8">
        <v>5170000</v>
      </c>
      <c r="M689" s="6">
        <v>2022</v>
      </c>
      <c r="N689" s="103"/>
      <c r="O689" s="103"/>
      <c r="P689" s="6"/>
      <c r="Q689" s="6"/>
      <c r="R689" t="str">
        <f t="shared" si="10"/>
        <v>5010700310831083100001VT100002</v>
      </c>
    </row>
    <row r="690" spans="1:18" x14ac:dyDescent="0.2">
      <c r="A690" s="80" t="s">
        <v>453</v>
      </c>
      <c r="B690" s="80" t="s">
        <v>4118</v>
      </c>
      <c r="C690" s="6">
        <v>501</v>
      </c>
      <c r="D690" s="6">
        <v>50107</v>
      </c>
      <c r="E690" s="80" t="s">
        <v>458</v>
      </c>
      <c r="F690" s="80" t="s">
        <v>458</v>
      </c>
      <c r="G690" s="80" t="s">
        <v>486</v>
      </c>
      <c r="H690" s="80" t="s">
        <v>1068</v>
      </c>
      <c r="I690" s="80" t="s">
        <v>2772</v>
      </c>
      <c r="J690" s="80" t="s">
        <v>4053</v>
      </c>
      <c r="K690" s="80" t="s">
        <v>454</v>
      </c>
      <c r="L690" s="8">
        <v>7240000</v>
      </c>
      <c r="M690" s="6">
        <v>2022</v>
      </c>
      <c r="N690" s="103"/>
      <c r="O690" s="103"/>
      <c r="P690" s="6"/>
      <c r="Q690" s="6"/>
      <c r="R690" t="str">
        <f t="shared" si="10"/>
        <v>5010700310831083100001VT100003</v>
      </c>
    </row>
    <row r="691" spans="1:18" x14ac:dyDescent="0.2">
      <c r="A691" s="80" t="s">
        <v>453</v>
      </c>
      <c r="B691" s="80" t="s">
        <v>4118</v>
      </c>
      <c r="C691" s="6">
        <v>501</v>
      </c>
      <c r="D691" s="6">
        <v>50107</v>
      </c>
      <c r="E691" s="80" t="s">
        <v>458</v>
      </c>
      <c r="F691" s="80" t="s">
        <v>458</v>
      </c>
      <c r="G691" s="80" t="s">
        <v>486</v>
      </c>
      <c r="H691" s="80" t="s">
        <v>1734</v>
      </c>
      <c r="I691" s="80" t="s">
        <v>3295</v>
      </c>
      <c r="J691" s="80" t="s">
        <v>4053</v>
      </c>
      <c r="K691" s="80" t="s">
        <v>454</v>
      </c>
      <c r="L691" s="8">
        <v>69160000</v>
      </c>
      <c r="M691" s="6">
        <v>2022</v>
      </c>
      <c r="N691" s="103"/>
      <c r="O691" s="103"/>
      <c r="P691" s="6"/>
      <c r="Q691" s="6"/>
      <c r="R691" t="str">
        <f t="shared" si="10"/>
        <v>5010700314331433100001VT100003</v>
      </c>
    </row>
    <row r="692" spans="1:18" x14ac:dyDescent="0.2">
      <c r="A692" s="80" t="s">
        <v>453</v>
      </c>
      <c r="B692" s="80" t="s">
        <v>4118</v>
      </c>
      <c r="C692" s="6">
        <v>501</v>
      </c>
      <c r="D692" s="6">
        <v>50107</v>
      </c>
      <c r="E692" s="80" t="s">
        <v>458</v>
      </c>
      <c r="F692" s="80" t="s">
        <v>458</v>
      </c>
      <c r="G692" s="80" t="s">
        <v>486</v>
      </c>
      <c r="H692" s="80" t="s">
        <v>1916</v>
      </c>
      <c r="I692" s="80" t="s">
        <v>3472</v>
      </c>
      <c r="J692" s="80" t="s">
        <v>4053</v>
      </c>
      <c r="K692" s="80" t="s">
        <v>454</v>
      </c>
      <c r="L692" s="8">
        <v>13750000</v>
      </c>
      <c r="M692" s="6">
        <v>2022</v>
      </c>
      <c r="N692" s="103"/>
      <c r="O692" s="103"/>
      <c r="P692" s="6"/>
      <c r="Q692" s="6"/>
      <c r="R692" t="str">
        <f t="shared" si="10"/>
        <v>5010700315221522100001VT100003</v>
      </c>
    </row>
    <row r="693" spans="1:18" x14ac:dyDescent="0.2">
      <c r="A693" s="80" t="s">
        <v>453</v>
      </c>
      <c r="B693" s="80" t="s">
        <v>4119</v>
      </c>
      <c r="C693" s="6">
        <v>501</v>
      </c>
      <c r="D693" s="6">
        <v>50107</v>
      </c>
      <c r="E693" s="80" t="s">
        <v>456</v>
      </c>
      <c r="F693" s="80" t="s">
        <v>454</v>
      </c>
      <c r="G693" s="80" t="s">
        <v>486</v>
      </c>
      <c r="H693" s="80" t="s">
        <v>1070</v>
      </c>
      <c r="I693" s="80" t="s">
        <v>2773</v>
      </c>
      <c r="J693" s="80" t="s">
        <v>4053</v>
      </c>
      <c r="K693" s="80" t="s">
        <v>454</v>
      </c>
      <c r="L693" s="8">
        <v>12320000</v>
      </c>
      <c r="M693" s="6">
        <v>2022</v>
      </c>
      <c r="N693" s="103"/>
      <c r="O693" s="103"/>
      <c r="P693" s="6"/>
      <c r="Q693" s="6"/>
      <c r="R693" t="str">
        <f t="shared" si="10"/>
        <v>5010700210841084100001VT100001</v>
      </c>
    </row>
    <row r="694" spans="1:18" x14ac:dyDescent="0.2">
      <c r="A694" s="80" t="s">
        <v>453</v>
      </c>
      <c r="B694" s="80" t="s">
        <v>4119</v>
      </c>
      <c r="C694" s="6">
        <v>501</v>
      </c>
      <c r="D694" s="6">
        <v>50107</v>
      </c>
      <c r="E694" s="80" t="s">
        <v>456</v>
      </c>
      <c r="F694" s="80" t="s">
        <v>454</v>
      </c>
      <c r="G694" s="80" t="s">
        <v>486</v>
      </c>
      <c r="H694" s="80" t="s">
        <v>1736</v>
      </c>
      <c r="I694" s="80" t="s">
        <v>3297</v>
      </c>
      <c r="J694" s="80" t="s">
        <v>4053</v>
      </c>
      <c r="K694" s="80" t="s">
        <v>454</v>
      </c>
      <c r="L694" s="8">
        <v>25090000</v>
      </c>
      <c r="M694" s="6">
        <v>2022</v>
      </c>
      <c r="N694" s="103"/>
      <c r="O694" s="103"/>
      <c r="P694" s="6"/>
      <c r="Q694" s="6"/>
      <c r="R694" t="str">
        <f t="shared" si="10"/>
        <v>5010700214341434100001VT100001</v>
      </c>
    </row>
    <row r="695" spans="1:18" x14ac:dyDescent="0.2">
      <c r="A695" s="80" t="s">
        <v>453</v>
      </c>
      <c r="B695" s="80" t="s">
        <v>4119</v>
      </c>
      <c r="C695" s="6">
        <v>501</v>
      </c>
      <c r="D695" s="6">
        <v>50107</v>
      </c>
      <c r="E695" s="80" t="s">
        <v>456</v>
      </c>
      <c r="F695" s="80" t="s">
        <v>454</v>
      </c>
      <c r="G695" s="80" t="s">
        <v>488</v>
      </c>
      <c r="H695" s="80" t="s">
        <v>1529</v>
      </c>
      <c r="I695" s="80" t="s">
        <v>3151</v>
      </c>
      <c r="J695" s="80" t="s">
        <v>4054</v>
      </c>
      <c r="K695" s="80" t="s">
        <v>454</v>
      </c>
      <c r="L695" s="8">
        <v>1445000</v>
      </c>
      <c r="M695" s="6">
        <v>2017</v>
      </c>
      <c r="N695" s="103"/>
      <c r="O695" s="103"/>
      <c r="P695" s="6"/>
      <c r="Q695" s="6"/>
      <c r="R695" t="str">
        <f t="shared" si="10"/>
        <v>5010700213313302001VT200001</v>
      </c>
    </row>
    <row r="696" spans="1:18" x14ac:dyDescent="0.2">
      <c r="A696" s="80" t="s">
        <v>453</v>
      </c>
      <c r="B696" s="80" t="s">
        <v>4119</v>
      </c>
      <c r="C696" s="6">
        <v>501</v>
      </c>
      <c r="D696" s="6">
        <v>50107</v>
      </c>
      <c r="E696" s="80" t="s">
        <v>456</v>
      </c>
      <c r="F696" s="80" t="s">
        <v>454</v>
      </c>
      <c r="G696" s="80" t="s">
        <v>488</v>
      </c>
      <c r="H696" s="80" t="s">
        <v>1736</v>
      </c>
      <c r="I696" s="80" t="s">
        <v>3297</v>
      </c>
      <c r="J696" s="80" t="s">
        <v>4053</v>
      </c>
      <c r="K696" s="80" t="s">
        <v>454</v>
      </c>
      <c r="L696" s="8">
        <v>4170000</v>
      </c>
      <c r="M696" s="6">
        <v>2022</v>
      </c>
      <c r="N696" s="103"/>
      <c r="O696" s="103"/>
      <c r="P696" s="6"/>
      <c r="Q696" s="6"/>
      <c r="R696" t="str">
        <f t="shared" si="10"/>
        <v>5010700214341434100001VT200001</v>
      </c>
    </row>
    <row r="697" spans="1:18" x14ac:dyDescent="0.2">
      <c r="A697" s="80" t="s">
        <v>453</v>
      </c>
      <c r="B697" s="80" t="s">
        <v>4119</v>
      </c>
      <c r="C697" s="6">
        <v>501</v>
      </c>
      <c r="D697" s="6">
        <v>50107</v>
      </c>
      <c r="E697" s="80" t="s">
        <v>456</v>
      </c>
      <c r="F697" s="80" t="s">
        <v>454</v>
      </c>
      <c r="G697" s="80" t="s">
        <v>488</v>
      </c>
      <c r="H697" s="80" t="s">
        <v>1751</v>
      </c>
      <c r="I697" s="80" t="s">
        <v>3310</v>
      </c>
      <c r="J697" s="80" t="s">
        <v>4053</v>
      </c>
      <c r="K697" s="80" t="s">
        <v>454</v>
      </c>
      <c r="L697" s="8">
        <v>11820000</v>
      </c>
      <c r="M697" s="6">
        <v>2022</v>
      </c>
      <c r="N697" s="103"/>
      <c r="O697" s="103"/>
      <c r="P697" s="6"/>
      <c r="Q697" s="6"/>
      <c r="R697" t="str">
        <f t="shared" si="10"/>
        <v>5010700214421442100001VT200001</v>
      </c>
    </row>
    <row r="698" spans="1:18" x14ac:dyDescent="0.2">
      <c r="A698" s="80" t="s">
        <v>453</v>
      </c>
      <c r="B698" s="80" t="s">
        <v>4119</v>
      </c>
      <c r="C698" s="6">
        <v>501</v>
      </c>
      <c r="D698" s="6">
        <v>50107</v>
      </c>
      <c r="E698" s="80" t="s">
        <v>456</v>
      </c>
      <c r="F698" s="80" t="s">
        <v>454</v>
      </c>
      <c r="G698" s="80" t="s">
        <v>490</v>
      </c>
      <c r="H698" s="80" t="s">
        <v>1751</v>
      </c>
      <c r="I698" s="80" t="s">
        <v>3310</v>
      </c>
      <c r="J698" s="80" t="s">
        <v>4053</v>
      </c>
      <c r="K698" s="80" t="s">
        <v>454</v>
      </c>
      <c r="L698" s="8">
        <v>10130000</v>
      </c>
      <c r="M698" s="6">
        <v>2022</v>
      </c>
      <c r="N698" s="103"/>
      <c r="O698" s="103"/>
      <c r="P698" s="6"/>
      <c r="Q698" s="6"/>
      <c r="R698" t="str">
        <f t="shared" si="10"/>
        <v>5010700214421442100001VT300001</v>
      </c>
    </row>
    <row r="699" spans="1:18" x14ac:dyDescent="0.2">
      <c r="A699" s="80" t="s">
        <v>453</v>
      </c>
      <c r="B699" s="80" t="s">
        <v>4119</v>
      </c>
      <c r="C699" s="6">
        <v>501</v>
      </c>
      <c r="D699" s="6">
        <v>50107</v>
      </c>
      <c r="E699" s="80" t="s">
        <v>456</v>
      </c>
      <c r="F699" s="80" t="s">
        <v>454</v>
      </c>
      <c r="G699" s="80" t="s">
        <v>492</v>
      </c>
      <c r="H699" s="80" t="s">
        <v>1457</v>
      </c>
      <c r="I699" s="80" t="s">
        <v>3088</v>
      </c>
      <c r="J699" s="80" t="s">
        <v>4053</v>
      </c>
      <c r="K699" s="80" t="s">
        <v>454</v>
      </c>
      <c r="L699" s="8">
        <v>11390000</v>
      </c>
      <c r="M699" s="6">
        <v>2022</v>
      </c>
      <c r="N699" s="103"/>
      <c r="O699" s="103"/>
      <c r="P699" s="6"/>
      <c r="Q699" s="6"/>
      <c r="R699" t="str">
        <f t="shared" si="10"/>
        <v>5010700212951295100001VT400001</v>
      </c>
    </row>
    <row r="700" spans="1:18" x14ac:dyDescent="0.2">
      <c r="A700" s="80" t="s">
        <v>453</v>
      </c>
      <c r="B700" s="80" t="s">
        <v>4119</v>
      </c>
      <c r="C700" s="6">
        <v>501</v>
      </c>
      <c r="D700" s="6">
        <v>50107</v>
      </c>
      <c r="E700" s="80" t="s">
        <v>458</v>
      </c>
      <c r="F700" s="80" t="s">
        <v>456</v>
      </c>
      <c r="G700" s="80" t="s">
        <v>486</v>
      </c>
      <c r="H700" s="80" t="s">
        <v>1070</v>
      </c>
      <c r="I700" s="80" t="s">
        <v>2773</v>
      </c>
      <c r="J700" s="80" t="s">
        <v>4053</v>
      </c>
      <c r="K700" s="80" t="s">
        <v>454</v>
      </c>
      <c r="L700" s="8">
        <v>6160000</v>
      </c>
      <c r="M700" s="6">
        <v>2022</v>
      </c>
      <c r="N700" s="103"/>
      <c r="O700" s="103"/>
      <c r="P700" s="6"/>
      <c r="Q700" s="6"/>
      <c r="R700" t="str">
        <f t="shared" si="10"/>
        <v>5010700310841084100001VT100002</v>
      </c>
    </row>
    <row r="701" spans="1:18" x14ac:dyDescent="0.2">
      <c r="A701" s="80" t="s">
        <v>453</v>
      </c>
      <c r="B701" s="80" t="s">
        <v>4119</v>
      </c>
      <c r="C701" s="6">
        <v>501</v>
      </c>
      <c r="D701" s="6">
        <v>50107</v>
      </c>
      <c r="E701" s="80" t="s">
        <v>458</v>
      </c>
      <c r="F701" s="80" t="s">
        <v>458</v>
      </c>
      <c r="G701" s="80" t="s">
        <v>486</v>
      </c>
      <c r="H701" s="80" t="s">
        <v>1070</v>
      </c>
      <c r="I701" s="80" t="s">
        <v>2773</v>
      </c>
      <c r="J701" s="80" t="s">
        <v>4053</v>
      </c>
      <c r="K701" s="80" t="s">
        <v>454</v>
      </c>
      <c r="L701" s="8">
        <v>8620000</v>
      </c>
      <c r="M701" s="6">
        <v>2022</v>
      </c>
      <c r="N701" s="103"/>
      <c r="O701" s="103"/>
      <c r="P701" s="6"/>
      <c r="Q701" s="6"/>
      <c r="R701" t="str">
        <f t="shared" si="10"/>
        <v>5010700310841084100001VT100003</v>
      </c>
    </row>
    <row r="702" spans="1:18" x14ac:dyDescent="0.2">
      <c r="A702" s="80" t="s">
        <v>453</v>
      </c>
      <c r="B702" s="80" t="s">
        <v>4119</v>
      </c>
      <c r="C702" s="6">
        <v>501</v>
      </c>
      <c r="D702" s="6">
        <v>50107</v>
      </c>
      <c r="E702" s="80" t="s">
        <v>458</v>
      </c>
      <c r="F702" s="80" t="s">
        <v>458</v>
      </c>
      <c r="G702" s="80" t="s">
        <v>486</v>
      </c>
      <c r="H702" s="80" t="s">
        <v>1736</v>
      </c>
      <c r="I702" s="80" t="s">
        <v>3297</v>
      </c>
      <c r="J702" s="80" t="s">
        <v>4053</v>
      </c>
      <c r="K702" s="80" t="s">
        <v>454</v>
      </c>
      <c r="L702" s="8">
        <v>17560000</v>
      </c>
      <c r="M702" s="6">
        <v>2022</v>
      </c>
      <c r="N702" s="103"/>
      <c r="O702" s="103"/>
      <c r="P702" s="6"/>
      <c r="Q702" s="6"/>
      <c r="R702" t="str">
        <f t="shared" si="10"/>
        <v>5010700314341434100001VT100003</v>
      </c>
    </row>
    <row r="703" spans="1:18" x14ac:dyDescent="0.2">
      <c r="A703" s="80" t="s">
        <v>453</v>
      </c>
      <c r="B703" s="80" t="s">
        <v>4119</v>
      </c>
      <c r="C703" s="6">
        <v>501</v>
      </c>
      <c r="D703" s="6">
        <v>50107</v>
      </c>
      <c r="E703" s="80" t="s">
        <v>458</v>
      </c>
      <c r="F703" s="80" t="s">
        <v>458</v>
      </c>
      <c r="G703" s="80" t="s">
        <v>486</v>
      </c>
      <c r="H703" s="80" t="s">
        <v>1916</v>
      </c>
      <c r="I703" s="80" t="s">
        <v>3473</v>
      </c>
      <c r="J703" s="80" t="s">
        <v>4053</v>
      </c>
      <c r="K703" s="80" t="s">
        <v>454</v>
      </c>
      <c r="L703" s="8">
        <v>17210000</v>
      </c>
      <c r="M703" s="6">
        <v>2022</v>
      </c>
      <c r="N703" s="103"/>
      <c r="O703" s="103"/>
      <c r="P703" s="6"/>
      <c r="Q703" s="6"/>
      <c r="R703" t="str">
        <f t="shared" si="10"/>
        <v>5010700315221522101001VT100003</v>
      </c>
    </row>
    <row r="704" spans="1:18" x14ac:dyDescent="0.2">
      <c r="A704" s="80" t="s">
        <v>453</v>
      </c>
      <c r="B704" s="80" t="s">
        <v>4120</v>
      </c>
      <c r="C704" s="6">
        <v>501</v>
      </c>
      <c r="D704" s="6">
        <v>50107</v>
      </c>
      <c r="E704" s="80" t="s">
        <v>456</v>
      </c>
      <c r="F704" s="80" t="s">
        <v>454</v>
      </c>
      <c r="G704" s="80" t="s">
        <v>486</v>
      </c>
      <c r="H704" s="80" t="s">
        <v>1072</v>
      </c>
      <c r="I704" s="80" t="s">
        <v>2774</v>
      </c>
      <c r="J704" s="80" t="s">
        <v>4053</v>
      </c>
      <c r="K704" s="80" t="s">
        <v>454</v>
      </c>
      <c r="L704" s="8">
        <v>11700000</v>
      </c>
      <c r="M704" s="6">
        <v>2022</v>
      </c>
      <c r="N704" s="103"/>
      <c r="O704" s="103"/>
      <c r="P704" s="6"/>
      <c r="Q704" s="6"/>
      <c r="R704" t="str">
        <f t="shared" si="10"/>
        <v>5010700210851085100001VT100001</v>
      </c>
    </row>
    <row r="705" spans="1:18" x14ac:dyDescent="0.2">
      <c r="A705" s="80" t="s">
        <v>453</v>
      </c>
      <c r="B705" s="80" t="s">
        <v>4120</v>
      </c>
      <c r="C705" s="6">
        <v>501</v>
      </c>
      <c r="D705" s="6">
        <v>50107</v>
      </c>
      <c r="E705" s="80" t="s">
        <v>456</v>
      </c>
      <c r="F705" s="80" t="s">
        <v>454</v>
      </c>
      <c r="G705" s="80" t="s">
        <v>486</v>
      </c>
      <c r="H705" s="80" t="s">
        <v>1736</v>
      </c>
      <c r="I705" s="80" t="s">
        <v>3299</v>
      </c>
      <c r="J705" s="80" t="s">
        <v>4053</v>
      </c>
      <c r="K705" s="80" t="s">
        <v>454</v>
      </c>
      <c r="L705" s="8">
        <v>20970000</v>
      </c>
      <c r="M705" s="6">
        <v>2022</v>
      </c>
      <c r="N705" s="103"/>
      <c r="O705" s="103"/>
      <c r="P705" s="6"/>
      <c r="Q705" s="6"/>
      <c r="R705" t="str">
        <f t="shared" si="10"/>
        <v>5010700214341434101001VT100001</v>
      </c>
    </row>
    <row r="706" spans="1:18" x14ac:dyDescent="0.2">
      <c r="A706" s="80" t="s">
        <v>453</v>
      </c>
      <c r="B706" s="80" t="s">
        <v>4120</v>
      </c>
      <c r="C706" s="6">
        <v>501</v>
      </c>
      <c r="D706" s="6">
        <v>50107</v>
      </c>
      <c r="E706" s="80" t="s">
        <v>456</v>
      </c>
      <c r="F706" s="80" t="s">
        <v>454</v>
      </c>
      <c r="G706" s="80" t="s">
        <v>488</v>
      </c>
      <c r="H706" s="80" t="s">
        <v>1736</v>
      </c>
      <c r="I706" s="80" t="s">
        <v>3299</v>
      </c>
      <c r="J706" s="80" t="s">
        <v>4053</v>
      </c>
      <c r="K706" s="80" t="s">
        <v>454</v>
      </c>
      <c r="L706" s="8">
        <v>4170000</v>
      </c>
      <c r="M706" s="6">
        <v>2022</v>
      </c>
      <c r="N706" s="103"/>
      <c r="O706" s="103"/>
      <c r="P706" s="6"/>
      <c r="Q706" s="6"/>
      <c r="R706" t="str">
        <f t="shared" ref="R706:R769" si="11">CONCATENATE(D706,E706,H706,I706,K706,G706,F706)</f>
        <v>5010700214341434101001VT200001</v>
      </c>
    </row>
    <row r="707" spans="1:18" x14ac:dyDescent="0.2">
      <c r="A707" s="80" t="s">
        <v>453</v>
      </c>
      <c r="B707" s="80" t="s">
        <v>4120</v>
      </c>
      <c r="C707" s="6">
        <v>501</v>
      </c>
      <c r="D707" s="6">
        <v>50107</v>
      </c>
      <c r="E707" s="80" t="s">
        <v>456</v>
      </c>
      <c r="F707" s="80" t="s">
        <v>454</v>
      </c>
      <c r="G707" s="80" t="s">
        <v>488</v>
      </c>
      <c r="H707" s="80" t="s">
        <v>1753</v>
      </c>
      <c r="I707" s="80" t="s">
        <v>3311</v>
      </c>
      <c r="J707" s="80" t="s">
        <v>4053</v>
      </c>
      <c r="K707" s="80" t="s">
        <v>454</v>
      </c>
      <c r="L707" s="8">
        <v>16060000</v>
      </c>
      <c r="M707" s="6">
        <v>2022</v>
      </c>
      <c r="N707" s="103"/>
      <c r="O707" s="103"/>
      <c r="P707" s="6"/>
      <c r="Q707" s="6"/>
      <c r="R707" t="str">
        <f t="shared" si="11"/>
        <v>5010700214431443100001VT200001</v>
      </c>
    </row>
    <row r="708" spans="1:18" x14ac:dyDescent="0.2">
      <c r="A708" s="80" t="s">
        <v>453</v>
      </c>
      <c r="B708" s="80" t="s">
        <v>4120</v>
      </c>
      <c r="C708" s="6">
        <v>501</v>
      </c>
      <c r="D708" s="6">
        <v>50107</v>
      </c>
      <c r="E708" s="80" t="s">
        <v>456</v>
      </c>
      <c r="F708" s="80" t="s">
        <v>454</v>
      </c>
      <c r="G708" s="80" t="s">
        <v>490</v>
      </c>
      <c r="H708" s="80" t="s">
        <v>1529</v>
      </c>
      <c r="I708" s="80" t="s">
        <v>3151</v>
      </c>
      <c r="J708" s="80" t="s">
        <v>4054</v>
      </c>
      <c r="K708" s="80" t="s">
        <v>454</v>
      </c>
      <c r="L708" s="8">
        <v>1190000</v>
      </c>
      <c r="M708" s="6">
        <v>2017</v>
      </c>
      <c r="N708" s="103"/>
      <c r="O708" s="103"/>
      <c r="P708" s="6"/>
      <c r="Q708" s="6"/>
      <c r="R708" t="str">
        <f t="shared" si="11"/>
        <v>5010700213313302001VT300001</v>
      </c>
    </row>
    <row r="709" spans="1:18" x14ac:dyDescent="0.2">
      <c r="A709" s="80" t="s">
        <v>453</v>
      </c>
      <c r="B709" s="80" t="s">
        <v>4120</v>
      </c>
      <c r="C709" s="6">
        <v>501</v>
      </c>
      <c r="D709" s="6">
        <v>50107</v>
      </c>
      <c r="E709" s="80" t="s">
        <v>456</v>
      </c>
      <c r="F709" s="80" t="s">
        <v>454</v>
      </c>
      <c r="G709" s="80" t="s">
        <v>490</v>
      </c>
      <c r="H709" s="80" t="s">
        <v>1753</v>
      </c>
      <c r="I709" s="80" t="s">
        <v>3311</v>
      </c>
      <c r="J709" s="80" t="s">
        <v>4053</v>
      </c>
      <c r="K709" s="80" t="s">
        <v>454</v>
      </c>
      <c r="L709" s="8">
        <v>13870000</v>
      </c>
      <c r="M709" s="6">
        <v>2022</v>
      </c>
      <c r="N709" s="103"/>
      <c r="O709" s="103"/>
      <c r="P709" s="6"/>
      <c r="Q709" s="6"/>
      <c r="R709" t="str">
        <f t="shared" si="11"/>
        <v>5010700214431443100001VT300001</v>
      </c>
    </row>
    <row r="710" spans="1:18" x14ac:dyDescent="0.2">
      <c r="A710" s="80" t="s">
        <v>453</v>
      </c>
      <c r="B710" s="80" t="s">
        <v>4120</v>
      </c>
      <c r="C710" s="6">
        <v>501</v>
      </c>
      <c r="D710" s="6">
        <v>50107</v>
      </c>
      <c r="E710" s="80" t="s">
        <v>456</v>
      </c>
      <c r="F710" s="80" t="s">
        <v>454</v>
      </c>
      <c r="G710" s="80" t="s">
        <v>492</v>
      </c>
      <c r="H710" s="80" t="s">
        <v>1457</v>
      </c>
      <c r="I710" s="80" t="s">
        <v>3090</v>
      </c>
      <c r="J710" s="80" t="s">
        <v>4053</v>
      </c>
      <c r="K710" s="80" t="s">
        <v>454</v>
      </c>
      <c r="L710" s="8">
        <v>11390000</v>
      </c>
      <c r="M710" s="6">
        <v>2022</v>
      </c>
      <c r="N710" s="103"/>
      <c r="O710" s="103"/>
      <c r="P710" s="6"/>
      <c r="Q710" s="6"/>
      <c r="R710" t="str">
        <f t="shared" si="11"/>
        <v>5010700212951295101001VT400001</v>
      </c>
    </row>
    <row r="711" spans="1:18" x14ac:dyDescent="0.2">
      <c r="A711" s="80" t="s">
        <v>453</v>
      </c>
      <c r="B711" s="80" t="s">
        <v>4120</v>
      </c>
      <c r="C711" s="6">
        <v>501</v>
      </c>
      <c r="D711" s="6">
        <v>50107</v>
      </c>
      <c r="E711" s="80" t="s">
        <v>458</v>
      </c>
      <c r="F711" s="80" t="s">
        <v>456</v>
      </c>
      <c r="G711" s="80" t="s">
        <v>486</v>
      </c>
      <c r="H711" s="80" t="s">
        <v>1072</v>
      </c>
      <c r="I711" s="80" t="s">
        <v>2774</v>
      </c>
      <c r="J711" s="80" t="s">
        <v>4053</v>
      </c>
      <c r="K711" s="80" t="s">
        <v>454</v>
      </c>
      <c r="L711" s="8">
        <v>5850000</v>
      </c>
      <c r="M711" s="6">
        <v>2022</v>
      </c>
      <c r="N711" s="103"/>
      <c r="O711" s="103"/>
      <c r="P711" s="6"/>
      <c r="Q711" s="6"/>
      <c r="R711" t="str">
        <f t="shared" si="11"/>
        <v>5010700310851085100001VT100002</v>
      </c>
    </row>
    <row r="712" spans="1:18" x14ac:dyDescent="0.2">
      <c r="A712" s="80" t="s">
        <v>453</v>
      </c>
      <c r="B712" s="80" t="s">
        <v>4120</v>
      </c>
      <c r="C712" s="6">
        <v>501</v>
      </c>
      <c r="D712" s="6">
        <v>50107</v>
      </c>
      <c r="E712" s="80" t="s">
        <v>458</v>
      </c>
      <c r="F712" s="80" t="s">
        <v>458</v>
      </c>
      <c r="G712" s="80" t="s">
        <v>486</v>
      </c>
      <c r="H712" s="80" t="s">
        <v>1072</v>
      </c>
      <c r="I712" s="80" t="s">
        <v>2774</v>
      </c>
      <c r="J712" s="80" t="s">
        <v>4053</v>
      </c>
      <c r="K712" s="80" t="s">
        <v>454</v>
      </c>
      <c r="L712" s="8">
        <v>8190000</v>
      </c>
      <c r="M712" s="6">
        <v>2022</v>
      </c>
      <c r="N712" s="103"/>
      <c r="O712" s="103"/>
      <c r="P712" s="6"/>
      <c r="Q712" s="6"/>
      <c r="R712" t="str">
        <f t="shared" si="11"/>
        <v>5010700310851085100001VT100003</v>
      </c>
    </row>
    <row r="713" spans="1:18" x14ac:dyDescent="0.2">
      <c r="A713" s="80" t="s">
        <v>453</v>
      </c>
      <c r="B713" s="80" t="s">
        <v>4120</v>
      </c>
      <c r="C713" s="6">
        <v>501</v>
      </c>
      <c r="D713" s="6">
        <v>50107</v>
      </c>
      <c r="E713" s="80" t="s">
        <v>458</v>
      </c>
      <c r="F713" s="80" t="s">
        <v>458</v>
      </c>
      <c r="G713" s="80" t="s">
        <v>486</v>
      </c>
      <c r="H713" s="80" t="s">
        <v>1736</v>
      </c>
      <c r="I713" s="80" t="s">
        <v>3299</v>
      </c>
      <c r="J713" s="80" t="s">
        <v>4053</v>
      </c>
      <c r="K713" s="80" t="s">
        <v>454</v>
      </c>
      <c r="L713" s="8">
        <v>14680000</v>
      </c>
      <c r="M713" s="6">
        <v>2022</v>
      </c>
      <c r="N713" s="103"/>
      <c r="O713" s="103"/>
      <c r="P713" s="6"/>
      <c r="Q713" s="6"/>
      <c r="R713" t="str">
        <f t="shared" si="11"/>
        <v>5010700314341434101001VT100003</v>
      </c>
    </row>
    <row r="714" spans="1:18" x14ac:dyDescent="0.2">
      <c r="A714" s="80" t="s">
        <v>453</v>
      </c>
      <c r="B714" s="80" t="s">
        <v>4120</v>
      </c>
      <c r="C714" s="6">
        <v>501</v>
      </c>
      <c r="D714" s="6">
        <v>50107</v>
      </c>
      <c r="E714" s="80" t="s">
        <v>458</v>
      </c>
      <c r="F714" s="80" t="s">
        <v>458</v>
      </c>
      <c r="G714" s="80" t="s">
        <v>486</v>
      </c>
      <c r="H714" s="80" t="s">
        <v>1918</v>
      </c>
      <c r="I714" s="80" t="s">
        <v>3474</v>
      </c>
      <c r="J714" s="80" t="s">
        <v>4053</v>
      </c>
      <c r="K714" s="80" t="s">
        <v>454</v>
      </c>
      <c r="L714" s="8">
        <v>13310000</v>
      </c>
      <c r="M714" s="6">
        <v>2022</v>
      </c>
      <c r="N714" s="103"/>
      <c r="O714" s="103"/>
      <c r="P714" s="6"/>
      <c r="Q714" s="6"/>
      <c r="R714" t="str">
        <f t="shared" si="11"/>
        <v>5010700315231523100001VT100003</v>
      </c>
    </row>
    <row r="715" spans="1:18" x14ac:dyDescent="0.2">
      <c r="A715" s="80" t="s">
        <v>453</v>
      </c>
      <c r="B715" s="80" t="s">
        <v>4121</v>
      </c>
      <c r="C715" s="6">
        <v>501</v>
      </c>
      <c r="D715" s="6">
        <v>50107</v>
      </c>
      <c r="E715" s="80" t="s">
        <v>456</v>
      </c>
      <c r="F715" s="80" t="s">
        <v>454</v>
      </c>
      <c r="G715" s="80" t="s">
        <v>486</v>
      </c>
      <c r="H715" s="80" t="s">
        <v>1074</v>
      </c>
      <c r="I715" s="80" t="s">
        <v>2775</v>
      </c>
      <c r="J715" s="80" t="s">
        <v>4053</v>
      </c>
      <c r="K715" s="80" t="s">
        <v>454</v>
      </c>
      <c r="L715" s="8">
        <v>11700000</v>
      </c>
      <c r="M715" s="6">
        <v>2022</v>
      </c>
      <c r="N715" s="103"/>
      <c r="O715" s="103"/>
      <c r="P715" s="6"/>
      <c r="Q715" s="6"/>
      <c r="R715" t="str">
        <f t="shared" si="11"/>
        <v>5010700210861086100001VT100001</v>
      </c>
    </row>
    <row r="716" spans="1:18" x14ac:dyDescent="0.2">
      <c r="A716" s="80" t="s">
        <v>453</v>
      </c>
      <c r="B716" s="80" t="s">
        <v>4121</v>
      </c>
      <c r="C716" s="6">
        <v>501</v>
      </c>
      <c r="D716" s="6">
        <v>50107</v>
      </c>
      <c r="E716" s="80" t="s">
        <v>456</v>
      </c>
      <c r="F716" s="80" t="s">
        <v>454</v>
      </c>
      <c r="G716" s="80" t="s">
        <v>486</v>
      </c>
      <c r="H716" s="80" t="s">
        <v>1750</v>
      </c>
      <c r="I716" s="80" t="s">
        <v>3308</v>
      </c>
      <c r="J716" s="80" t="s">
        <v>4053</v>
      </c>
      <c r="K716" s="80" t="s">
        <v>454</v>
      </c>
      <c r="L716" s="8">
        <v>33370000</v>
      </c>
      <c r="M716" s="6">
        <v>2022</v>
      </c>
      <c r="N716" s="103"/>
      <c r="O716" s="103"/>
      <c r="P716" s="6"/>
      <c r="Q716" s="6"/>
      <c r="R716" t="str">
        <f t="shared" si="11"/>
        <v>5010700214411441100001VT100001</v>
      </c>
    </row>
    <row r="717" spans="1:18" x14ac:dyDescent="0.2">
      <c r="A717" s="80" t="s">
        <v>453</v>
      </c>
      <c r="B717" s="80" t="s">
        <v>4121</v>
      </c>
      <c r="C717" s="6">
        <v>501</v>
      </c>
      <c r="D717" s="6">
        <v>50107</v>
      </c>
      <c r="E717" s="80" t="s">
        <v>456</v>
      </c>
      <c r="F717" s="80" t="s">
        <v>454</v>
      </c>
      <c r="G717" s="80" t="s">
        <v>488</v>
      </c>
      <c r="H717" s="80" t="s">
        <v>1781</v>
      </c>
      <c r="I717" s="80" t="s">
        <v>3331</v>
      </c>
      <c r="J717" s="80" t="s">
        <v>4053</v>
      </c>
      <c r="K717" s="80" t="s">
        <v>454</v>
      </c>
      <c r="L717" s="8">
        <v>3560000</v>
      </c>
      <c r="M717" s="6">
        <v>2022</v>
      </c>
      <c r="N717" s="103"/>
      <c r="O717" s="103"/>
      <c r="P717" s="6"/>
      <c r="Q717" s="6"/>
      <c r="R717" t="str">
        <f t="shared" si="11"/>
        <v>5010700214571457100001VT200001</v>
      </c>
    </row>
    <row r="718" spans="1:18" x14ac:dyDescent="0.2">
      <c r="A718" s="80" t="s">
        <v>453</v>
      </c>
      <c r="B718" s="80" t="s">
        <v>4121</v>
      </c>
      <c r="C718" s="6">
        <v>501</v>
      </c>
      <c r="D718" s="6">
        <v>50107</v>
      </c>
      <c r="E718" s="80" t="s">
        <v>456</v>
      </c>
      <c r="F718" s="80" t="s">
        <v>454</v>
      </c>
      <c r="G718" s="80" t="s">
        <v>490</v>
      </c>
      <c r="H718" s="80" t="s">
        <v>1781</v>
      </c>
      <c r="I718" s="80" t="s">
        <v>3331</v>
      </c>
      <c r="J718" s="80" t="s">
        <v>4053</v>
      </c>
      <c r="K718" s="80" t="s">
        <v>454</v>
      </c>
      <c r="L718" s="8">
        <v>3070000</v>
      </c>
      <c r="M718" s="6">
        <v>2022</v>
      </c>
      <c r="N718" s="103"/>
      <c r="O718" s="103"/>
      <c r="P718" s="6"/>
      <c r="Q718" s="6"/>
      <c r="R718" t="str">
        <f t="shared" si="11"/>
        <v>5010700214571457100001VT300001</v>
      </c>
    </row>
    <row r="719" spans="1:18" x14ac:dyDescent="0.2">
      <c r="A719" s="80" t="s">
        <v>453</v>
      </c>
      <c r="B719" s="80" t="s">
        <v>4121</v>
      </c>
      <c r="C719" s="6">
        <v>501</v>
      </c>
      <c r="D719" s="6">
        <v>50107</v>
      </c>
      <c r="E719" s="80" t="s">
        <v>456</v>
      </c>
      <c r="F719" s="80" t="s">
        <v>454</v>
      </c>
      <c r="G719" s="80" t="s">
        <v>492</v>
      </c>
      <c r="H719" s="80" t="s">
        <v>1487</v>
      </c>
      <c r="I719" s="80" t="s">
        <v>3110</v>
      </c>
      <c r="J719" s="80" t="s">
        <v>4053</v>
      </c>
      <c r="K719" s="80" t="s">
        <v>454</v>
      </c>
      <c r="L719" s="8">
        <v>2640000</v>
      </c>
      <c r="M719" s="6">
        <v>2022</v>
      </c>
      <c r="N719" s="103"/>
      <c r="O719" s="103"/>
      <c r="P719" s="6"/>
      <c r="Q719" s="6"/>
      <c r="R719" t="str">
        <f t="shared" si="11"/>
        <v>5010700213091309100001VT400001</v>
      </c>
    </row>
    <row r="720" spans="1:18" x14ac:dyDescent="0.2">
      <c r="A720" s="80" t="s">
        <v>453</v>
      </c>
      <c r="B720" s="80" t="s">
        <v>4121</v>
      </c>
      <c r="C720" s="6">
        <v>501</v>
      </c>
      <c r="D720" s="6">
        <v>50107</v>
      </c>
      <c r="E720" s="80" t="s">
        <v>456</v>
      </c>
      <c r="F720" s="80" t="s">
        <v>454</v>
      </c>
      <c r="G720" s="80" t="s">
        <v>492</v>
      </c>
      <c r="H720" s="80" t="s">
        <v>1529</v>
      </c>
      <c r="I720" s="80" t="s">
        <v>3151</v>
      </c>
      <c r="J720" s="80" t="s">
        <v>4054</v>
      </c>
      <c r="K720" s="80" t="s">
        <v>454</v>
      </c>
      <c r="L720" s="8">
        <v>935000</v>
      </c>
      <c r="M720" s="6">
        <v>2017</v>
      </c>
      <c r="N720" s="103"/>
      <c r="O720" s="103"/>
      <c r="P720" s="6"/>
      <c r="Q720" s="6"/>
      <c r="R720" t="str">
        <f t="shared" si="11"/>
        <v>5010700213313302001VT400001</v>
      </c>
    </row>
    <row r="721" spans="1:18" x14ac:dyDescent="0.2">
      <c r="A721" s="80" t="s">
        <v>453</v>
      </c>
      <c r="B721" s="80" t="s">
        <v>4121</v>
      </c>
      <c r="C721" s="6">
        <v>501</v>
      </c>
      <c r="D721" s="6">
        <v>50107</v>
      </c>
      <c r="E721" s="80" t="s">
        <v>458</v>
      </c>
      <c r="F721" s="80" t="s">
        <v>456</v>
      </c>
      <c r="G721" s="80" t="s">
        <v>486</v>
      </c>
      <c r="H721" s="80" t="s">
        <v>1074</v>
      </c>
      <c r="I721" s="80" t="s">
        <v>2775</v>
      </c>
      <c r="J721" s="80" t="s">
        <v>4053</v>
      </c>
      <c r="K721" s="80" t="s">
        <v>454</v>
      </c>
      <c r="L721" s="8">
        <v>5850000</v>
      </c>
      <c r="M721" s="6">
        <v>2022</v>
      </c>
      <c r="N721" s="103"/>
      <c r="O721" s="103"/>
      <c r="P721" s="6"/>
      <c r="Q721" s="6"/>
      <c r="R721" t="str">
        <f t="shared" si="11"/>
        <v>5010700310861086100001VT100002</v>
      </c>
    </row>
    <row r="722" spans="1:18" x14ac:dyDescent="0.2">
      <c r="A722" s="80" t="s">
        <v>453</v>
      </c>
      <c r="B722" s="80" t="s">
        <v>4121</v>
      </c>
      <c r="C722" s="6">
        <v>501</v>
      </c>
      <c r="D722" s="6">
        <v>50107</v>
      </c>
      <c r="E722" s="80" t="s">
        <v>458</v>
      </c>
      <c r="F722" s="80" t="s">
        <v>458</v>
      </c>
      <c r="G722" s="80" t="s">
        <v>486</v>
      </c>
      <c r="H722" s="80" t="s">
        <v>1074</v>
      </c>
      <c r="I722" s="80" t="s">
        <v>2775</v>
      </c>
      <c r="J722" s="80" t="s">
        <v>4053</v>
      </c>
      <c r="K722" s="80" t="s">
        <v>454</v>
      </c>
      <c r="L722" s="8">
        <v>8190000</v>
      </c>
      <c r="M722" s="6">
        <v>2022</v>
      </c>
      <c r="N722" s="103"/>
      <c r="O722" s="103"/>
      <c r="P722" s="6"/>
      <c r="Q722" s="6"/>
      <c r="R722" t="str">
        <f t="shared" si="11"/>
        <v>5010700310861086100001VT100003</v>
      </c>
    </row>
    <row r="723" spans="1:18" x14ac:dyDescent="0.2">
      <c r="A723" s="80" t="s">
        <v>453</v>
      </c>
      <c r="B723" s="80" t="s">
        <v>4121</v>
      </c>
      <c r="C723" s="6">
        <v>501</v>
      </c>
      <c r="D723" s="6">
        <v>50107</v>
      </c>
      <c r="E723" s="80" t="s">
        <v>458</v>
      </c>
      <c r="F723" s="80" t="s">
        <v>458</v>
      </c>
      <c r="G723" s="80" t="s">
        <v>486</v>
      </c>
      <c r="H723" s="80" t="s">
        <v>1750</v>
      </c>
      <c r="I723" s="80" t="s">
        <v>3308</v>
      </c>
      <c r="J723" s="80" t="s">
        <v>4053</v>
      </c>
      <c r="K723" s="80" t="s">
        <v>454</v>
      </c>
      <c r="L723" s="8">
        <v>23360000</v>
      </c>
      <c r="M723" s="6">
        <v>2022</v>
      </c>
      <c r="N723" s="103"/>
      <c r="O723" s="103"/>
      <c r="P723" s="6"/>
      <c r="Q723" s="6"/>
      <c r="R723" t="str">
        <f t="shared" si="11"/>
        <v>5010700314411441100001VT100003</v>
      </c>
    </row>
    <row r="724" spans="1:18" x14ac:dyDescent="0.2">
      <c r="A724" s="80" t="s">
        <v>453</v>
      </c>
      <c r="B724" s="80" t="s">
        <v>4121</v>
      </c>
      <c r="C724" s="6">
        <v>501</v>
      </c>
      <c r="D724" s="6">
        <v>50107</v>
      </c>
      <c r="E724" s="80" t="s">
        <v>458</v>
      </c>
      <c r="F724" s="80" t="s">
        <v>458</v>
      </c>
      <c r="G724" s="80" t="s">
        <v>486</v>
      </c>
      <c r="H724" s="80" t="s">
        <v>1920</v>
      </c>
      <c r="I724" s="80" t="s">
        <v>3475</v>
      </c>
      <c r="J724" s="80" t="s">
        <v>4053</v>
      </c>
      <c r="K724" s="80" t="s">
        <v>454</v>
      </c>
      <c r="L724" s="8">
        <v>17160000</v>
      </c>
      <c r="M724" s="6">
        <v>2022</v>
      </c>
      <c r="N724" s="103"/>
      <c r="O724" s="103"/>
      <c r="P724" s="6"/>
      <c r="Q724" s="6"/>
      <c r="R724" t="str">
        <f t="shared" si="11"/>
        <v>5010700315241524100001VT100003</v>
      </c>
    </row>
    <row r="725" spans="1:18" x14ac:dyDescent="0.2">
      <c r="A725" s="80" t="s">
        <v>453</v>
      </c>
      <c r="B725" s="80" t="s">
        <v>4122</v>
      </c>
      <c r="C725" s="6">
        <v>501</v>
      </c>
      <c r="D725" s="6">
        <v>50107</v>
      </c>
      <c r="E725" s="80" t="s">
        <v>456</v>
      </c>
      <c r="F725" s="80" t="s">
        <v>454</v>
      </c>
      <c r="G725" s="80" t="s">
        <v>486</v>
      </c>
      <c r="H725" s="80" t="s">
        <v>1076</v>
      </c>
      <c r="I725" s="80" t="s">
        <v>2776</v>
      </c>
      <c r="J725" s="80" t="s">
        <v>4053</v>
      </c>
      <c r="K725" s="80" t="s">
        <v>454</v>
      </c>
      <c r="L725" s="8">
        <v>11670000</v>
      </c>
      <c r="M725" s="6">
        <v>2022</v>
      </c>
      <c r="N725" s="103"/>
      <c r="O725" s="103"/>
      <c r="P725" s="6"/>
      <c r="Q725" s="6"/>
      <c r="R725" t="str">
        <f t="shared" si="11"/>
        <v>5010700210871087100001VT100001</v>
      </c>
    </row>
    <row r="726" spans="1:18" x14ac:dyDescent="0.2">
      <c r="A726" s="80" t="s">
        <v>453</v>
      </c>
      <c r="B726" s="80" t="s">
        <v>4122</v>
      </c>
      <c r="C726" s="6">
        <v>501</v>
      </c>
      <c r="D726" s="6">
        <v>50107</v>
      </c>
      <c r="E726" s="80" t="s">
        <v>456</v>
      </c>
      <c r="F726" s="80" t="s">
        <v>454</v>
      </c>
      <c r="G726" s="80" t="s">
        <v>486</v>
      </c>
      <c r="H726" s="80" t="s">
        <v>1760</v>
      </c>
      <c r="I726" s="80" t="s">
        <v>3315</v>
      </c>
      <c r="J726" s="80" t="s">
        <v>4053</v>
      </c>
      <c r="K726" s="80" t="s">
        <v>454</v>
      </c>
      <c r="L726" s="8">
        <v>29240000</v>
      </c>
      <c r="M726" s="6">
        <v>2022</v>
      </c>
      <c r="N726" s="103"/>
      <c r="O726" s="103"/>
      <c r="P726" s="6"/>
      <c r="Q726" s="6"/>
      <c r="R726" t="str">
        <f t="shared" si="11"/>
        <v>5010700214471447100001VT100001</v>
      </c>
    </row>
    <row r="727" spans="1:18" x14ac:dyDescent="0.2">
      <c r="A727" s="80" t="s">
        <v>453</v>
      </c>
      <c r="B727" s="80" t="s">
        <v>4122</v>
      </c>
      <c r="C727" s="6">
        <v>501</v>
      </c>
      <c r="D727" s="6">
        <v>50107</v>
      </c>
      <c r="E727" s="80" t="s">
        <v>456</v>
      </c>
      <c r="F727" s="80" t="s">
        <v>454</v>
      </c>
      <c r="G727" s="80" t="s">
        <v>488</v>
      </c>
      <c r="H727" s="80" t="s">
        <v>1760</v>
      </c>
      <c r="I727" s="80" t="s">
        <v>3315</v>
      </c>
      <c r="J727" s="80" t="s">
        <v>4053</v>
      </c>
      <c r="K727" s="80" t="s">
        <v>454</v>
      </c>
      <c r="L727" s="8">
        <v>15140000</v>
      </c>
      <c r="M727" s="6">
        <v>2022</v>
      </c>
      <c r="N727" s="103"/>
      <c r="O727" s="103"/>
      <c r="P727" s="6"/>
      <c r="Q727" s="6"/>
      <c r="R727" t="str">
        <f t="shared" si="11"/>
        <v>5010700214471447100001VT200001</v>
      </c>
    </row>
    <row r="728" spans="1:18" x14ac:dyDescent="0.2">
      <c r="A728" s="80" t="s">
        <v>453</v>
      </c>
      <c r="B728" s="80" t="s">
        <v>4122</v>
      </c>
      <c r="C728" s="6">
        <v>501</v>
      </c>
      <c r="D728" s="6">
        <v>50107</v>
      </c>
      <c r="E728" s="80" t="s">
        <v>456</v>
      </c>
      <c r="F728" s="80" t="s">
        <v>454</v>
      </c>
      <c r="G728" s="80" t="s">
        <v>488</v>
      </c>
      <c r="H728" s="80" t="s">
        <v>1791</v>
      </c>
      <c r="I728" s="80" t="s">
        <v>3343</v>
      </c>
      <c r="J728" s="80" t="s">
        <v>4053</v>
      </c>
      <c r="K728" s="80" t="s">
        <v>454</v>
      </c>
      <c r="L728" s="8">
        <v>3980000</v>
      </c>
      <c r="M728" s="6">
        <v>2022</v>
      </c>
      <c r="N728" s="103"/>
      <c r="O728" s="103"/>
      <c r="P728" s="6"/>
      <c r="Q728" s="6"/>
      <c r="R728" t="str">
        <f t="shared" si="11"/>
        <v>5010700214621462100001VT200001</v>
      </c>
    </row>
    <row r="729" spans="1:18" x14ac:dyDescent="0.2">
      <c r="A729" s="80" t="s">
        <v>453</v>
      </c>
      <c r="B729" s="80" t="s">
        <v>4122</v>
      </c>
      <c r="C729" s="6">
        <v>501</v>
      </c>
      <c r="D729" s="6">
        <v>50107</v>
      </c>
      <c r="E729" s="80" t="s">
        <v>456</v>
      </c>
      <c r="F729" s="80" t="s">
        <v>454</v>
      </c>
      <c r="G729" s="80" t="s">
        <v>490</v>
      </c>
      <c r="H729" s="80" t="s">
        <v>1791</v>
      </c>
      <c r="I729" s="80" t="s">
        <v>3343</v>
      </c>
      <c r="J729" s="80" t="s">
        <v>4053</v>
      </c>
      <c r="K729" s="80" t="s">
        <v>454</v>
      </c>
      <c r="L729" s="8">
        <v>3410000</v>
      </c>
      <c r="M729" s="6">
        <v>2022</v>
      </c>
      <c r="N729" s="103"/>
      <c r="O729" s="103"/>
      <c r="P729" s="6"/>
      <c r="Q729" s="6"/>
      <c r="R729" t="str">
        <f t="shared" si="11"/>
        <v>5010700214621462100001VT300001</v>
      </c>
    </row>
    <row r="730" spans="1:18" x14ac:dyDescent="0.2">
      <c r="A730" s="80" t="s">
        <v>453</v>
      </c>
      <c r="B730" s="80" t="s">
        <v>4122</v>
      </c>
      <c r="C730" s="6">
        <v>501</v>
      </c>
      <c r="D730" s="6">
        <v>50107</v>
      </c>
      <c r="E730" s="80" t="s">
        <v>456</v>
      </c>
      <c r="F730" s="80" t="s">
        <v>454</v>
      </c>
      <c r="G730" s="80" t="s">
        <v>492</v>
      </c>
      <c r="H730" s="80" t="s">
        <v>1513</v>
      </c>
      <c r="I730" s="80" t="s">
        <v>3137</v>
      </c>
      <c r="J730" s="80" t="s">
        <v>4053</v>
      </c>
      <c r="K730" s="80" t="s">
        <v>454</v>
      </c>
      <c r="L730" s="8">
        <v>10870000</v>
      </c>
      <c r="M730" s="6">
        <v>2022</v>
      </c>
      <c r="N730" s="103"/>
      <c r="O730" s="103"/>
      <c r="P730" s="6"/>
      <c r="Q730" s="6"/>
      <c r="R730" t="str">
        <f t="shared" si="11"/>
        <v>5010700213211321101001VT400001</v>
      </c>
    </row>
    <row r="731" spans="1:18" x14ac:dyDescent="0.2">
      <c r="A731" s="80" t="s">
        <v>453</v>
      </c>
      <c r="B731" s="80" t="s">
        <v>4122</v>
      </c>
      <c r="C731" s="6">
        <v>501</v>
      </c>
      <c r="D731" s="6">
        <v>50107</v>
      </c>
      <c r="E731" s="80" t="s">
        <v>456</v>
      </c>
      <c r="F731" s="80" t="s">
        <v>454</v>
      </c>
      <c r="G731" s="80" t="s">
        <v>494</v>
      </c>
      <c r="H731" s="80" t="s">
        <v>1529</v>
      </c>
      <c r="I731" s="80" t="s">
        <v>3151</v>
      </c>
      <c r="J731" s="80" t="s">
        <v>4054</v>
      </c>
      <c r="K731" s="80" t="s">
        <v>454</v>
      </c>
      <c r="L731" s="8">
        <v>680000</v>
      </c>
      <c r="M731" s="6">
        <v>2017</v>
      </c>
      <c r="N731" s="103"/>
      <c r="O731" s="103"/>
      <c r="P731" s="6"/>
      <c r="Q731" s="6"/>
      <c r="R731" t="str">
        <f t="shared" si="11"/>
        <v>5010700213313302001VT500001</v>
      </c>
    </row>
    <row r="732" spans="1:18" x14ac:dyDescent="0.2">
      <c r="A732" s="80" t="s">
        <v>453</v>
      </c>
      <c r="B732" s="80" t="s">
        <v>4122</v>
      </c>
      <c r="C732" s="6">
        <v>501</v>
      </c>
      <c r="D732" s="6">
        <v>50107</v>
      </c>
      <c r="E732" s="80" t="s">
        <v>458</v>
      </c>
      <c r="F732" s="80" t="s">
        <v>456</v>
      </c>
      <c r="G732" s="80" t="s">
        <v>486</v>
      </c>
      <c r="H732" s="80" t="s">
        <v>1076</v>
      </c>
      <c r="I732" s="80" t="s">
        <v>2776</v>
      </c>
      <c r="J732" s="80" t="s">
        <v>4053</v>
      </c>
      <c r="K732" s="80" t="s">
        <v>454</v>
      </c>
      <c r="L732" s="8">
        <v>5840000</v>
      </c>
      <c r="M732" s="6">
        <v>2022</v>
      </c>
      <c r="N732" s="103"/>
      <c r="O732" s="103"/>
      <c r="P732" s="6"/>
      <c r="Q732" s="6"/>
      <c r="R732" t="str">
        <f t="shared" si="11"/>
        <v>5010700310871087100001VT100002</v>
      </c>
    </row>
    <row r="733" spans="1:18" x14ac:dyDescent="0.2">
      <c r="A733" s="80" t="s">
        <v>453</v>
      </c>
      <c r="B733" s="80" t="s">
        <v>4122</v>
      </c>
      <c r="C733" s="6">
        <v>501</v>
      </c>
      <c r="D733" s="6">
        <v>50107</v>
      </c>
      <c r="E733" s="80" t="s">
        <v>458</v>
      </c>
      <c r="F733" s="80" t="s">
        <v>458</v>
      </c>
      <c r="G733" s="80" t="s">
        <v>486</v>
      </c>
      <c r="H733" s="80" t="s">
        <v>1076</v>
      </c>
      <c r="I733" s="80" t="s">
        <v>2776</v>
      </c>
      <c r="J733" s="80" t="s">
        <v>4053</v>
      </c>
      <c r="K733" s="80" t="s">
        <v>454</v>
      </c>
      <c r="L733" s="8">
        <v>8170000</v>
      </c>
      <c r="M733" s="6">
        <v>2022</v>
      </c>
      <c r="N733" s="103"/>
      <c r="O733" s="103"/>
      <c r="P733" s="6"/>
      <c r="Q733" s="6"/>
      <c r="R733" t="str">
        <f t="shared" si="11"/>
        <v>5010700310871087100001VT100003</v>
      </c>
    </row>
    <row r="734" spans="1:18" x14ac:dyDescent="0.2">
      <c r="A734" s="80" t="s">
        <v>453</v>
      </c>
      <c r="B734" s="80" t="s">
        <v>4122</v>
      </c>
      <c r="C734" s="6">
        <v>501</v>
      </c>
      <c r="D734" s="6">
        <v>50107</v>
      </c>
      <c r="E734" s="80" t="s">
        <v>458</v>
      </c>
      <c r="F734" s="80" t="s">
        <v>458</v>
      </c>
      <c r="G734" s="80" t="s">
        <v>486</v>
      </c>
      <c r="H734" s="80" t="s">
        <v>1760</v>
      </c>
      <c r="I734" s="80" t="s">
        <v>3315</v>
      </c>
      <c r="J734" s="80" t="s">
        <v>4053</v>
      </c>
      <c r="K734" s="80" t="s">
        <v>454</v>
      </c>
      <c r="L734" s="8">
        <v>20470000</v>
      </c>
      <c r="M734" s="6">
        <v>2022</v>
      </c>
      <c r="N734" s="103"/>
      <c r="O734" s="103"/>
      <c r="P734" s="6"/>
      <c r="Q734" s="6"/>
      <c r="R734" t="str">
        <f t="shared" si="11"/>
        <v>5010700314471447100001VT100003</v>
      </c>
    </row>
    <row r="735" spans="1:18" x14ac:dyDescent="0.2">
      <c r="A735" s="80" t="s">
        <v>453</v>
      </c>
      <c r="B735" s="80" t="s">
        <v>4122</v>
      </c>
      <c r="C735" s="6">
        <v>501</v>
      </c>
      <c r="D735" s="6">
        <v>50107</v>
      </c>
      <c r="E735" s="80" t="s">
        <v>458</v>
      </c>
      <c r="F735" s="80" t="s">
        <v>458</v>
      </c>
      <c r="G735" s="80" t="s">
        <v>486</v>
      </c>
      <c r="H735" s="80" t="s">
        <v>1920</v>
      </c>
      <c r="I735" s="80" t="s">
        <v>3476</v>
      </c>
      <c r="J735" s="80" t="s">
        <v>4053</v>
      </c>
      <c r="K735" s="80" t="s">
        <v>454</v>
      </c>
      <c r="L735" s="8">
        <v>20040000</v>
      </c>
      <c r="M735" s="6">
        <v>2022</v>
      </c>
      <c r="N735" s="103"/>
      <c r="O735" s="103"/>
      <c r="P735" s="6"/>
      <c r="Q735" s="6"/>
      <c r="R735" t="str">
        <f t="shared" si="11"/>
        <v>5010700315241524101001VT100003</v>
      </c>
    </row>
    <row r="736" spans="1:18" x14ac:dyDescent="0.2">
      <c r="A736" s="80" t="s">
        <v>453</v>
      </c>
      <c r="B736" s="80" t="s">
        <v>4123</v>
      </c>
      <c r="C736" s="6">
        <v>501</v>
      </c>
      <c r="D736" s="6">
        <v>50107</v>
      </c>
      <c r="E736" s="80" t="s">
        <v>456</v>
      </c>
      <c r="F736" s="80" t="s">
        <v>454</v>
      </c>
      <c r="G736" s="80" t="s">
        <v>486</v>
      </c>
      <c r="H736" s="80" t="s">
        <v>1078</v>
      </c>
      <c r="I736" s="80" t="s">
        <v>2777</v>
      </c>
      <c r="J736" s="80" t="s">
        <v>4053</v>
      </c>
      <c r="K736" s="80" t="s">
        <v>454</v>
      </c>
      <c r="L736" s="8">
        <v>11670000</v>
      </c>
      <c r="M736" s="6">
        <v>2022</v>
      </c>
      <c r="N736" s="103"/>
      <c r="O736" s="103"/>
      <c r="P736" s="6"/>
      <c r="Q736" s="6"/>
      <c r="R736" t="str">
        <f t="shared" si="11"/>
        <v>5010700210881088100001VT100001</v>
      </c>
    </row>
    <row r="737" spans="1:18" x14ac:dyDescent="0.2">
      <c r="A737" s="80" t="s">
        <v>453</v>
      </c>
      <c r="B737" s="80" t="s">
        <v>4123</v>
      </c>
      <c r="C737" s="6">
        <v>501</v>
      </c>
      <c r="D737" s="6">
        <v>50107</v>
      </c>
      <c r="E737" s="80" t="s">
        <v>456</v>
      </c>
      <c r="F737" s="80" t="s">
        <v>454</v>
      </c>
      <c r="G737" s="80" t="s">
        <v>486</v>
      </c>
      <c r="H737" s="80" t="s">
        <v>1760</v>
      </c>
      <c r="I737" s="80" t="s">
        <v>3317</v>
      </c>
      <c r="J737" s="80" t="s">
        <v>4053</v>
      </c>
      <c r="K737" s="80" t="s">
        <v>454</v>
      </c>
      <c r="L737" s="8">
        <v>19000000</v>
      </c>
      <c r="M737" s="6">
        <v>2022</v>
      </c>
      <c r="N737" s="103"/>
      <c r="O737" s="103"/>
      <c r="P737" s="6"/>
      <c r="Q737" s="6"/>
      <c r="R737" t="str">
        <f t="shared" si="11"/>
        <v>5010700214471447101001VT100001</v>
      </c>
    </row>
    <row r="738" spans="1:18" x14ac:dyDescent="0.2">
      <c r="A738" s="80" t="s">
        <v>453</v>
      </c>
      <c r="B738" s="80" t="s">
        <v>4123</v>
      </c>
      <c r="C738" s="6">
        <v>501</v>
      </c>
      <c r="D738" s="6">
        <v>50107</v>
      </c>
      <c r="E738" s="80" t="s">
        <v>456</v>
      </c>
      <c r="F738" s="80" t="s">
        <v>454</v>
      </c>
      <c r="G738" s="80" t="s">
        <v>488</v>
      </c>
      <c r="H738" s="80" t="s">
        <v>1760</v>
      </c>
      <c r="I738" s="80" t="s">
        <v>3317</v>
      </c>
      <c r="J738" s="80" t="s">
        <v>4053</v>
      </c>
      <c r="K738" s="80" t="s">
        <v>454</v>
      </c>
      <c r="L738" s="8">
        <v>12110000</v>
      </c>
      <c r="M738" s="6">
        <v>2022</v>
      </c>
      <c r="N738" s="103"/>
      <c r="O738" s="103"/>
      <c r="P738" s="6"/>
      <c r="Q738" s="6"/>
      <c r="R738" t="str">
        <f t="shared" si="11"/>
        <v>5010700214471447101001VT200001</v>
      </c>
    </row>
    <row r="739" spans="1:18" x14ac:dyDescent="0.2">
      <c r="A739" s="80" t="s">
        <v>453</v>
      </c>
      <c r="B739" s="80" t="s">
        <v>4123</v>
      </c>
      <c r="C739" s="6">
        <v>501</v>
      </c>
      <c r="D739" s="6">
        <v>50107</v>
      </c>
      <c r="E739" s="80" t="s">
        <v>456</v>
      </c>
      <c r="F739" s="80" t="s">
        <v>454</v>
      </c>
      <c r="G739" s="80" t="s">
        <v>488</v>
      </c>
      <c r="H739" s="80" t="s">
        <v>1803</v>
      </c>
      <c r="I739" s="80" t="s">
        <v>3356</v>
      </c>
      <c r="J739" s="80" t="s">
        <v>4053</v>
      </c>
      <c r="K739" s="80" t="s">
        <v>454</v>
      </c>
      <c r="L739" s="8">
        <v>17010000</v>
      </c>
      <c r="M739" s="6">
        <v>2022</v>
      </c>
      <c r="N739" s="103"/>
      <c r="O739" s="103"/>
      <c r="P739" s="6"/>
      <c r="Q739" s="6"/>
      <c r="R739" t="str">
        <f t="shared" si="11"/>
        <v>5010700214681468100001VT200001</v>
      </c>
    </row>
    <row r="740" spans="1:18" x14ac:dyDescent="0.2">
      <c r="A740" s="80" t="s">
        <v>453</v>
      </c>
      <c r="B740" s="80" t="s">
        <v>4123</v>
      </c>
      <c r="C740" s="6">
        <v>501</v>
      </c>
      <c r="D740" s="6">
        <v>50107</v>
      </c>
      <c r="E740" s="80" t="s">
        <v>456</v>
      </c>
      <c r="F740" s="80" t="s">
        <v>454</v>
      </c>
      <c r="G740" s="80" t="s">
        <v>490</v>
      </c>
      <c r="H740" s="80" t="s">
        <v>1803</v>
      </c>
      <c r="I740" s="80" t="s">
        <v>3356</v>
      </c>
      <c r="J740" s="80" t="s">
        <v>4053</v>
      </c>
      <c r="K740" s="80" t="s">
        <v>454</v>
      </c>
      <c r="L740" s="8">
        <v>14600000</v>
      </c>
      <c r="M740" s="6">
        <v>2022</v>
      </c>
      <c r="N740" s="103"/>
      <c r="O740" s="103"/>
      <c r="P740" s="6"/>
      <c r="Q740" s="6"/>
      <c r="R740" t="str">
        <f t="shared" si="11"/>
        <v>5010700214681468100001VT300001</v>
      </c>
    </row>
    <row r="741" spans="1:18" x14ac:dyDescent="0.2">
      <c r="A741" s="80" t="s">
        <v>453</v>
      </c>
      <c r="B741" s="80" t="s">
        <v>4123</v>
      </c>
      <c r="C741" s="6">
        <v>501</v>
      </c>
      <c r="D741" s="6">
        <v>50107</v>
      </c>
      <c r="E741" s="80" t="s">
        <v>456</v>
      </c>
      <c r="F741" s="80" t="s">
        <v>454</v>
      </c>
      <c r="G741" s="80" t="s">
        <v>492</v>
      </c>
      <c r="H741" s="80" t="s">
        <v>1513</v>
      </c>
      <c r="I741" s="80" t="s">
        <v>3138</v>
      </c>
      <c r="J741" s="80" t="s">
        <v>4053</v>
      </c>
      <c r="K741" s="80" t="s">
        <v>454</v>
      </c>
      <c r="L741" s="8">
        <v>10870000</v>
      </c>
      <c r="M741" s="6">
        <v>2022</v>
      </c>
      <c r="N741" s="103"/>
      <c r="O741" s="103"/>
      <c r="P741" s="6"/>
      <c r="Q741" s="6"/>
      <c r="R741" t="str">
        <f t="shared" si="11"/>
        <v>5010700213211321102001VT400001</v>
      </c>
    </row>
    <row r="742" spans="1:18" x14ac:dyDescent="0.2">
      <c r="A742" s="80" t="s">
        <v>453</v>
      </c>
      <c r="B742" s="80" t="s">
        <v>4123</v>
      </c>
      <c r="C742" s="6">
        <v>501</v>
      </c>
      <c r="D742" s="6">
        <v>50107</v>
      </c>
      <c r="E742" s="80" t="s">
        <v>458</v>
      </c>
      <c r="F742" s="80" t="s">
        <v>456</v>
      </c>
      <c r="G742" s="80" t="s">
        <v>486</v>
      </c>
      <c r="H742" s="80" t="s">
        <v>1078</v>
      </c>
      <c r="I742" s="80" t="s">
        <v>2777</v>
      </c>
      <c r="J742" s="80" t="s">
        <v>4053</v>
      </c>
      <c r="K742" s="80" t="s">
        <v>454</v>
      </c>
      <c r="L742" s="8">
        <v>5840000</v>
      </c>
      <c r="M742" s="6">
        <v>2022</v>
      </c>
      <c r="N742" s="103"/>
      <c r="O742" s="103"/>
      <c r="P742" s="6"/>
      <c r="Q742" s="6"/>
      <c r="R742" t="str">
        <f t="shared" si="11"/>
        <v>5010700310881088100001VT100002</v>
      </c>
    </row>
    <row r="743" spans="1:18" x14ac:dyDescent="0.2">
      <c r="A743" s="80" t="s">
        <v>453</v>
      </c>
      <c r="B743" s="80" t="s">
        <v>4123</v>
      </c>
      <c r="C743" s="6">
        <v>501</v>
      </c>
      <c r="D743" s="6">
        <v>50107</v>
      </c>
      <c r="E743" s="80" t="s">
        <v>458</v>
      </c>
      <c r="F743" s="80" t="s">
        <v>458</v>
      </c>
      <c r="G743" s="80" t="s">
        <v>486</v>
      </c>
      <c r="H743" s="80" t="s">
        <v>1078</v>
      </c>
      <c r="I743" s="80" t="s">
        <v>2777</v>
      </c>
      <c r="J743" s="80" t="s">
        <v>4053</v>
      </c>
      <c r="K743" s="80" t="s">
        <v>454</v>
      </c>
      <c r="L743" s="8">
        <v>8170000</v>
      </c>
      <c r="M743" s="6">
        <v>2022</v>
      </c>
      <c r="N743" s="103"/>
      <c r="O743" s="103"/>
      <c r="P743" s="6"/>
      <c r="Q743" s="6"/>
      <c r="R743" t="str">
        <f t="shared" si="11"/>
        <v>5010700310881088100001VT100003</v>
      </c>
    </row>
    <row r="744" spans="1:18" x14ac:dyDescent="0.2">
      <c r="A744" s="80" t="s">
        <v>453</v>
      </c>
      <c r="B744" s="80" t="s">
        <v>4123</v>
      </c>
      <c r="C744" s="6">
        <v>501</v>
      </c>
      <c r="D744" s="6">
        <v>50107</v>
      </c>
      <c r="E744" s="80" t="s">
        <v>458</v>
      </c>
      <c r="F744" s="80" t="s">
        <v>458</v>
      </c>
      <c r="G744" s="80" t="s">
        <v>486</v>
      </c>
      <c r="H744" s="80" t="s">
        <v>1760</v>
      </c>
      <c r="I744" s="80" t="s">
        <v>3317</v>
      </c>
      <c r="J744" s="80" t="s">
        <v>4053</v>
      </c>
      <c r="K744" s="80" t="s">
        <v>454</v>
      </c>
      <c r="L744" s="8">
        <v>13300000</v>
      </c>
      <c r="M744" s="6">
        <v>2022</v>
      </c>
      <c r="N744" s="103"/>
      <c r="O744" s="103"/>
      <c r="P744" s="6"/>
      <c r="Q744" s="6"/>
      <c r="R744" t="str">
        <f t="shared" si="11"/>
        <v>5010700314471447101001VT100003</v>
      </c>
    </row>
    <row r="745" spans="1:18" x14ac:dyDescent="0.2">
      <c r="A745" s="80" t="s">
        <v>453</v>
      </c>
      <c r="B745" s="80" t="s">
        <v>4123</v>
      </c>
      <c r="C745" s="6">
        <v>501</v>
      </c>
      <c r="D745" s="6">
        <v>50107</v>
      </c>
      <c r="E745" s="80" t="s">
        <v>458</v>
      </c>
      <c r="F745" s="80" t="s">
        <v>458</v>
      </c>
      <c r="G745" s="80" t="s">
        <v>486</v>
      </c>
      <c r="H745" s="80" t="s">
        <v>1920</v>
      </c>
      <c r="I745" s="80" t="s">
        <v>3477</v>
      </c>
      <c r="J745" s="80" t="s">
        <v>4053</v>
      </c>
      <c r="K745" s="80" t="s">
        <v>454</v>
      </c>
      <c r="L745" s="8">
        <v>23440000</v>
      </c>
      <c r="M745" s="6">
        <v>2022</v>
      </c>
      <c r="N745" s="103"/>
      <c r="O745" s="103"/>
      <c r="P745" s="6"/>
      <c r="Q745" s="6"/>
      <c r="R745" t="str">
        <f t="shared" si="11"/>
        <v>5010700315241524102001VT100003</v>
      </c>
    </row>
    <row r="746" spans="1:18" x14ac:dyDescent="0.2">
      <c r="A746" s="80" t="s">
        <v>453</v>
      </c>
      <c r="B746" s="80" t="s">
        <v>4124</v>
      </c>
      <c r="C746" s="6">
        <v>501</v>
      </c>
      <c r="D746" s="6">
        <v>50107</v>
      </c>
      <c r="E746" s="80" t="s">
        <v>456</v>
      </c>
      <c r="F746" s="80" t="s">
        <v>454</v>
      </c>
      <c r="G746" s="80" t="s">
        <v>486</v>
      </c>
      <c r="H746" s="80" t="s">
        <v>1080</v>
      </c>
      <c r="I746" s="80" t="s">
        <v>2778</v>
      </c>
      <c r="J746" s="80" t="s">
        <v>4053</v>
      </c>
      <c r="K746" s="80" t="s">
        <v>454</v>
      </c>
      <c r="L746" s="8">
        <v>11670000</v>
      </c>
      <c r="M746" s="6">
        <v>2022</v>
      </c>
      <c r="N746" s="103"/>
      <c r="O746" s="103"/>
      <c r="P746" s="6"/>
      <c r="Q746" s="6"/>
      <c r="R746" t="str">
        <f t="shared" si="11"/>
        <v>5010700210891089100001VT100001</v>
      </c>
    </row>
    <row r="747" spans="1:18" x14ac:dyDescent="0.2">
      <c r="A747" s="80" t="s">
        <v>453</v>
      </c>
      <c r="B747" s="80" t="s">
        <v>4124</v>
      </c>
      <c r="C747" s="6">
        <v>501</v>
      </c>
      <c r="D747" s="6">
        <v>50107</v>
      </c>
      <c r="E747" s="80" t="s">
        <v>456</v>
      </c>
      <c r="F747" s="80" t="s">
        <v>454</v>
      </c>
      <c r="G747" s="80" t="s">
        <v>486</v>
      </c>
      <c r="H747" s="80" t="s">
        <v>1785</v>
      </c>
      <c r="I747" s="80" t="s">
        <v>3333</v>
      </c>
      <c r="J747" s="80" t="s">
        <v>4053</v>
      </c>
      <c r="K747" s="80" t="s">
        <v>454</v>
      </c>
      <c r="L747" s="8">
        <v>52890000</v>
      </c>
      <c r="M747" s="6">
        <v>2022</v>
      </c>
      <c r="N747" s="103"/>
      <c r="O747" s="103"/>
      <c r="P747" s="6"/>
      <c r="Q747" s="6"/>
      <c r="R747" t="str">
        <f t="shared" si="11"/>
        <v>5010700214591459100001VT100001</v>
      </c>
    </row>
    <row r="748" spans="1:18" x14ac:dyDescent="0.2">
      <c r="A748" s="80" t="s">
        <v>453</v>
      </c>
      <c r="B748" s="80" t="s">
        <v>4124</v>
      </c>
      <c r="C748" s="6">
        <v>501</v>
      </c>
      <c r="D748" s="6">
        <v>50107</v>
      </c>
      <c r="E748" s="80" t="s">
        <v>456</v>
      </c>
      <c r="F748" s="80" t="s">
        <v>454</v>
      </c>
      <c r="G748" s="80" t="s">
        <v>488</v>
      </c>
      <c r="H748" s="80" t="s">
        <v>1785</v>
      </c>
      <c r="I748" s="80" t="s">
        <v>3333</v>
      </c>
      <c r="J748" s="80" t="s">
        <v>4053</v>
      </c>
      <c r="K748" s="80" t="s">
        <v>454</v>
      </c>
      <c r="L748" s="8">
        <v>8880000</v>
      </c>
      <c r="M748" s="6">
        <v>2022</v>
      </c>
      <c r="N748" s="103"/>
      <c r="O748" s="103"/>
      <c r="P748" s="6"/>
      <c r="Q748" s="6"/>
      <c r="R748" t="str">
        <f t="shared" si="11"/>
        <v>5010700214591459100001VT200001</v>
      </c>
    </row>
    <row r="749" spans="1:18" x14ac:dyDescent="0.2">
      <c r="A749" s="80" t="s">
        <v>453</v>
      </c>
      <c r="B749" s="80" t="s">
        <v>4124</v>
      </c>
      <c r="C749" s="6">
        <v>501</v>
      </c>
      <c r="D749" s="6">
        <v>50107</v>
      </c>
      <c r="E749" s="80" t="s">
        <v>456</v>
      </c>
      <c r="F749" s="80" t="s">
        <v>454</v>
      </c>
      <c r="G749" s="80" t="s">
        <v>488</v>
      </c>
      <c r="H749" s="80" t="s">
        <v>1856</v>
      </c>
      <c r="I749" s="80" t="s">
        <v>3391</v>
      </c>
      <c r="J749" s="80" t="s">
        <v>4053</v>
      </c>
      <c r="K749" s="80" t="s">
        <v>454</v>
      </c>
      <c r="L749" s="8">
        <v>10300000</v>
      </c>
      <c r="M749" s="6">
        <v>2022</v>
      </c>
      <c r="N749" s="103"/>
      <c r="O749" s="103"/>
      <c r="P749" s="6"/>
      <c r="Q749" s="6"/>
      <c r="R749" t="str">
        <f t="shared" si="11"/>
        <v>5010700214941494100001VT200001</v>
      </c>
    </row>
    <row r="750" spans="1:18" x14ac:dyDescent="0.2">
      <c r="A750" s="80" t="s">
        <v>453</v>
      </c>
      <c r="B750" s="80" t="s">
        <v>4124</v>
      </c>
      <c r="C750" s="6">
        <v>501</v>
      </c>
      <c r="D750" s="6">
        <v>50107</v>
      </c>
      <c r="E750" s="80" t="s">
        <v>456</v>
      </c>
      <c r="F750" s="80" t="s">
        <v>454</v>
      </c>
      <c r="G750" s="80" t="s">
        <v>490</v>
      </c>
      <c r="H750" s="80" t="s">
        <v>1856</v>
      </c>
      <c r="I750" s="80" t="s">
        <v>3391</v>
      </c>
      <c r="J750" s="80" t="s">
        <v>4053</v>
      </c>
      <c r="K750" s="80" t="s">
        <v>454</v>
      </c>
      <c r="L750" s="8">
        <v>8900000</v>
      </c>
      <c r="M750" s="6">
        <v>2022</v>
      </c>
      <c r="N750" s="103"/>
      <c r="O750" s="103"/>
      <c r="P750" s="6"/>
      <c r="Q750" s="6"/>
      <c r="R750" t="str">
        <f t="shared" si="11"/>
        <v>5010700214941494100001VT300001</v>
      </c>
    </row>
    <row r="751" spans="1:18" x14ac:dyDescent="0.2">
      <c r="A751" s="80" t="s">
        <v>453</v>
      </c>
      <c r="B751" s="80" t="s">
        <v>4124</v>
      </c>
      <c r="C751" s="6">
        <v>501</v>
      </c>
      <c r="D751" s="6">
        <v>50107</v>
      </c>
      <c r="E751" s="80" t="s">
        <v>456</v>
      </c>
      <c r="F751" s="80" t="s">
        <v>454</v>
      </c>
      <c r="G751" s="80" t="s">
        <v>492</v>
      </c>
      <c r="H751" s="80" t="s">
        <v>1517</v>
      </c>
      <c r="I751" s="80" t="s">
        <v>3143</v>
      </c>
      <c r="J751" s="80" t="s">
        <v>4053</v>
      </c>
      <c r="K751" s="80" t="s">
        <v>454</v>
      </c>
      <c r="L751" s="8">
        <v>11390000</v>
      </c>
      <c r="M751" s="6">
        <v>2022</v>
      </c>
      <c r="N751" s="103"/>
      <c r="O751" s="103"/>
      <c r="P751" s="6"/>
      <c r="Q751" s="6"/>
      <c r="R751" t="str">
        <f t="shared" si="11"/>
        <v>5010700213241324101001VT400001</v>
      </c>
    </row>
    <row r="752" spans="1:18" x14ac:dyDescent="0.2">
      <c r="A752" s="80" t="s">
        <v>453</v>
      </c>
      <c r="B752" s="80" t="s">
        <v>4124</v>
      </c>
      <c r="C752" s="6">
        <v>501</v>
      </c>
      <c r="D752" s="6">
        <v>50107</v>
      </c>
      <c r="E752" s="80" t="s">
        <v>458</v>
      </c>
      <c r="F752" s="80" t="s">
        <v>456</v>
      </c>
      <c r="G752" s="80" t="s">
        <v>486</v>
      </c>
      <c r="H752" s="80" t="s">
        <v>1080</v>
      </c>
      <c r="I752" s="80" t="s">
        <v>2778</v>
      </c>
      <c r="J752" s="80" t="s">
        <v>4053</v>
      </c>
      <c r="K752" s="80" t="s">
        <v>454</v>
      </c>
      <c r="L752" s="8">
        <v>5840000</v>
      </c>
      <c r="M752" s="6">
        <v>2022</v>
      </c>
      <c r="N752" s="103"/>
      <c r="O752" s="103"/>
      <c r="P752" s="6"/>
      <c r="Q752" s="6"/>
      <c r="R752" t="str">
        <f t="shared" si="11"/>
        <v>5010700310891089100001VT100002</v>
      </c>
    </row>
    <row r="753" spans="1:18" x14ac:dyDescent="0.2">
      <c r="A753" s="80" t="s">
        <v>453</v>
      </c>
      <c r="B753" s="80" t="s">
        <v>4124</v>
      </c>
      <c r="C753" s="6">
        <v>501</v>
      </c>
      <c r="D753" s="6">
        <v>50107</v>
      </c>
      <c r="E753" s="80" t="s">
        <v>458</v>
      </c>
      <c r="F753" s="80" t="s">
        <v>458</v>
      </c>
      <c r="G753" s="80" t="s">
        <v>486</v>
      </c>
      <c r="H753" s="80" t="s">
        <v>1080</v>
      </c>
      <c r="I753" s="80" t="s">
        <v>2778</v>
      </c>
      <c r="J753" s="80" t="s">
        <v>4053</v>
      </c>
      <c r="K753" s="80" t="s">
        <v>454</v>
      </c>
      <c r="L753" s="8">
        <v>8170000</v>
      </c>
      <c r="M753" s="6">
        <v>2022</v>
      </c>
      <c r="N753" s="103"/>
      <c r="O753" s="103"/>
      <c r="P753" s="6"/>
      <c r="Q753" s="6"/>
      <c r="R753" t="str">
        <f t="shared" si="11"/>
        <v>5010700310891089100001VT100003</v>
      </c>
    </row>
    <row r="754" spans="1:18" x14ac:dyDescent="0.2">
      <c r="A754" s="80" t="s">
        <v>453</v>
      </c>
      <c r="B754" s="80" t="s">
        <v>4124</v>
      </c>
      <c r="C754" s="6">
        <v>501</v>
      </c>
      <c r="D754" s="6">
        <v>50107</v>
      </c>
      <c r="E754" s="80" t="s">
        <v>458</v>
      </c>
      <c r="F754" s="80" t="s">
        <v>458</v>
      </c>
      <c r="G754" s="80" t="s">
        <v>486</v>
      </c>
      <c r="H754" s="80" t="s">
        <v>1785</v>
      </c>
      <c r="I754" s="80" t="s">
        <v>3333</v>
      </c>
      <c r="J754" s="80" t="s">
        <v>4053</v>
      </c>
      <c r="K754" s="80" t="s">
        <v>454</v>
      </c>
      <c r="L754" s="8">
        <v>37020000</v>
      </c>
      <c r="M754" s="6">
        <v>2022</v>
      </c>
      <c r="N754" s="103"/>
      <c r="O754" s="103"/>
      <c r="P754" s="6"/>
      <c r="Q754" s="6"/>
      <c r="R754" t="str">
        <f t="shared" si="11"/>
        <v>5010700314591459100001VT100003</v>
      </c>
    </row>
    <row r="755" spans="1:18" x14ac:dyDescent="0.2">
      <c r="A755" s="80" t="s">
        <v>453</v>
      </c>
      <c r="B755" s="80" t="s">
        <v>4124</v>
      </c>
      <c r="C755" s="6">
        <v>501</v>
      </c>
      <c r="D755" s="6">
        <v>50107</v>
      </c>
      <c r="E755" s="80" t="s">
        <v>458</v>
      </c>
      <c r="F755" s="80" t="s">
        <v>458</v>
      </c>
      <c r="G755" s="80" t="s">
        <v>486</v>
      </c>
      <c r="H755" s="80" t="s">
        <v>1920</v>
      </c>
      <c r="I755" s="80" t="s">
        <v>3478</v>
      </c>
      <c r="J755" s="80" t="s">
        <v>4053</v>
      </c>
      <c r="K755" s="80" t="s">
        <v>454</v>
      </c>
      <c r="L755" s="8">
        <v>27550000</v>
      </c>
      <c r="M755" s="6">
        <v>2022</v>
      </c>
      <c r="N755" s="103"/>
      <c r="O755" s="103"/>
      <c r="P755" s="6"/>
      <c r="Q755" s="6"/>
      <c r="R755" t="str">
        <f t="shared" si="11"/>
        <v>5010700315241524103001VT100003</v>
      </c>
    </row>
    <row r="756" spans="1:18" x14ac:dyDescent="0.2">
      <c r="A756" s="80" t="s">
        <v>453</v>
      </c>
      <c r="B756" s="80" t="s">
        <v>4125</v>
      </c>
      <c r="C756" s="6">
        <v>501</v>
      </c>
      <c r="D756" s="6">
        <v>50107</v>
      </c>
      <c r="E756" s="80" t="s">
        <v>456</v>
      </c>
      <c r="F756" s="80" t="s">
        <v>454</v>
      </c>
      <c r="G756" s="80" t="s">
        <v>486</v>
      </c>
      <c r="H756" s="80" t="s">
        <v>1084</v>
      </c>
      <c r="I756" s="80" t="s">
        <v>2781</v>
      </c>
      <c r="J756" s="80" t="s">
        <v>4053</v>
      </c>
      <c r="K756" s="80" t="s">
        <v>454</v>
      </c>
      <c r="L756" s="8">
        <v>11670000</v>
      </c>
      <c r="M756" s="6">
        <v>2022</v>
      </c>
      <c r="N756" s="103"/>
      <c r="O756" s="103"/>
      <c r="P756" s="6"/>
      <c r="Q756" s="6"/>
      <c r="R756" t="str">
        <f t="shared" si="11"/>
        <v>5010700210901090100001VT100001</v>
      </c>
    </row>
    <row r="757" spans="1:18" x14ac:dyDescent="0.2">
      <c r="A757" s="80" t="s">
        <v>453</v>
      </c>
      <c r="B757" s="80" t="s">
        <v>4125</v>
      </c>
      <c r="C757" s="6">
        <v>501</v>
      </c>
      <c r="D757" s="6">
        <v>50107</v>
      </c>
      <c r="E757" s="80" t="s">
        <v>456</v>
      </c>
      <c r="F757" s="80" t="s">
        <v>454</v>
      </c>
      <c r="G757" s="80" t="s">
        <v>486</v>
      </c>
      <c r="H757" s="80" t="s">
        <v>1785</v>
      </c>
      <c r="I757" s="80" t="s">
        <v>3335</v>
      </c>
      <c r="J757" s="80" t="s">
        <v>4053</v>
      </c>
      <c r="K757" s="80" t="s">
        <v>454</v>
      </c>
      <c r="L757" s="8">
        <v>35000000</v>
      </c>
      <c r="M757" s="6">
        <v>2022</v>
      </c>
      <c r="N757" s="103"/>
      <c r="O757" s="103"/>
      <c r="P757" s="6"/>
      <c r="Q757" s="6"/>
      <c r="R757" t="str">
        <f t="shared" si="11"/>
        <v>5010700214591459101001VT100001</v>
      </c>
    </row>
    <row r="758" spans="1:18" x14ac:dyDescent="0.2">
      <c r="A758" s="80" t="s">
        <v>453</v>
      </c>
      <c r="B758" s="80" t="s">
        <v>4125</v>
      </c>
      <c r="C758" s="6">
        <v>501</v>
      </c>
      <c r="D758" s="6">
        <v>50107</v>
      </c>
      <c r="E758" s="80" t="s">
        <v>456</v>
      </c>
      <c r="F758" s="80" t="s">
        <v>454</v>
      </c>
      <c r="G758" s="80" t="s">
        <v>488</v>
      </c>
      <c r="H758" s="80" t="s">
        <v>1785</v>
      </c>
      <c r="I758" s="80" t="s">
        <v>3335</v>
      </c>
      <c r="J758" s="80" t="s">
        <v>4053</v>
      </c>
      <c r="K758" s="80" t="s">
        <v>454</v>
      </c>
      <c r="L758" s="8">
        <v>8040000</v>
      </c>
      <c r="M758" s="6">
        <v>2022</v>
      </c>
      <c r="N758" s="103"/>
      <c r="O758" s="103"/>
      <c r="P758" s="6"/>
      <c r="Q758" s="6"/>
      <c r="R758" t="str">
        <f t="shared" si="11"/>
        <v>5010700214591459101001VT200001</v>
      </c>
    </row>
    <row r="759" spans="1:18" x14ac:dyDescent="0.2">
      <c r="A759" s="80" t="s">
        <v>453</v>
      </c>
      <c r="B759" s="80" t="s">
        <v>4125</v>
      </c>
      <c r="C759" s="6">
        <v>501</v>
      </c>
      <c r="D759" s="6">
        <v>50107</v>
      </c>
      <c r="E759" s="80" t="s">
        <v>456</v>
      </c>
      <c r="F759" s="80" t="s">
        <v>454</v>
      </c>
      <c r="G759" s="80" t="s">
        <v>488</v>
      </c>
      <c r="H759" s="80" t="s">
        <v>1858</v>
      </c>
      <c r="I759" s="80" t="s">
        <v>3392</v>
      </c>
      <c r="J759" s="80" t="s">
        <v>4053</v>
      </c>
      <c r="K759" s="80" t="s">
        <v>454</v>
      </c>
      <c r="L759" s="8">
        <v>11390000</v>
      </c>
      <c r="M759" s="6">
        <v>2022</v>
      </c>
      <c r="N759" s="103"/>
      <c r="O759" s="103"/>
      <c r="P759" s="6"/>
      <c r="Q759" s="6"/>
      <c r="R759" t="str">
        <f t="shared" si="11"/>
        <v>5010700214951495100001VT200001</v>
      </c>
    </row>
    <row r="760" spans="1:18" x14ac:dyDescent="0.2">
      <c r="A760" s="80" t="s">
        <v>453</v>
      </c>
      <c r="B760" s="80" t="s">
        <v>4125</v>
      </c>
      <c r="C760" s="6">
        <v>501</v>
      </c>
      <c r="D760" s="6">
        <v>50107</v>
      </c>
      <c r="E760" s="80" t="s">
        <v>456</v>
      </c>
      <c r="F760" s="80" t="s">
        <v>454</v>
      </c>
      <c r="G760" s="80" t="s">
        <v>490</v>
      </c>
      <c r="H760" s="80" t="s">
        <v>1858</v>
      </c>
      <c r="I760" s="80" t="s">
        <v>3392</v>
      </c>
      <c r="J760" s="80" t="s">
        <v>4053</v>
      </c>
      <c r="K760" s="80" t="s">
        <v>454</v>
      </c>
      <c r="L760" s="8">
        <v>9790000</v>
      </c>
      <c r="M760" s="6">
        <v>2022</v>
      </c>
      <c r="N760" s="103"/>
      <c r="O760" s="103"/>
      <c r="P760" s="6"/>
      <c r="Q760" s="6"/>
      <c r="R760" t="str">
        <f t="shared" si="11"/>
        <v>5010700214951495100001VT300001</v>
      </c>
    </row>
    <row r="761" spans="1:18" x14ac:dyDescent="0.2">
      <c r="A761" s="80" t="s">
        <v>453</v>
      </c>
      <c r="B761" s="80" t="s">
        <v>4125</v>
      </c>
      <c r="C761" s="6">
        <v>501</v>
      </c>
      <c r="D761" s="6">
        <v>50107</v>
      </c>
      <c r="E761" s="80" t="s">
        <v>456</v>
      </c>
      <c r="F761" s="80" t="s">
        <v>454</v>
      </c>
      <c r="G761" s="80" t="s">
        <v>492</v>
      </c>
      <c r="H761" s="80" t="s">
        <v>1531</v>
      </c>
      <c r="I761" s="80" t="s">
        <v>3156</v>
      </c>
      <c r="J761" s="80" t="s">
        <v>4053</v>
      </c>
      <c r="K761" s="80" t="s">
        <v>454</v>
      </c>
      <c r="L761" s="8">
        <v>5320000</v>
      </c>
      <c r="M761" s="6">
        <v>2022</v>
      </c>
      <c r="N761" s="103"/>
      <c r="O761" s="103"/>
      <c r="P761" s="6"/>
      <c r="Q761" s="6"/>
      <c r="R761" t="str">
        <f t="shared" si="11"/>
        <v>5010700213301330100001VT400001</v>
      </c>
    </row>
    <row r="762" spans="1:18" x14ac:dyDescent="0.2">
      <c r="A762" s="80" t="s">
        <v>453</v>
      </c>
      <c r="B762" s="80" t="s">
        <v>4125</v>
      </c>
      <c r="C762" s="6">
        <v>501</v>
      </c>
      <c r="D762" s="6">
        <v>50107</v>
      </c>
      <c r="E762" s="80" t="s">
        <v>458</v>
      </c>
      <c r="F762" s="80" t="s">
        <v>456</v>
      </c>
      <c r="G762" s="80" t="s">
        <v>486</v>
      </c>
      <c r="H762" s="80" t="s">
        <v>1084</v>
      </c>
      <c r="I762" s="80" t="s">
        <v>2781</v>
      </c>
      <c r="J762" s="80" t="s">
        <v>4053</v>
      </c>
      <c r="K762" s="80" t="s">
        <v>454</v>
      </c>
      <c r="L762" s="8">
        <v>5840000</v>
      </c>
      <c r="M762" s="6">
        <v>2022</v>
      </c>
      <c r="N762" s="103"/>
      <c r="O762" s="103"/>
      <c r="P762" s="6"/>
      <c r="Q762" s="6"/>
      <c r="R762" t="str">
        <f t="shared" si="11"/>
        <v>5010700310901090100001VT100002</v>
      </c>
    </row>
    <row r="763" spans="1:18" x14ac:dyDescent="0.2">
      <c r="A763" s="80" t="s">
        <v>453</v>
      </c>
      <c r="B763" s="80" t="s">
        <v>4125</v>
      </c>
      <c r="C763" s="6">
        <v>501</v>
      </c>
      <c r="D763" s="6">
        <v>50107</v>
      </c>
      <c r="E763" s="80" t="s">
        <v>458</v>
      </c>
      <c r="F763" s="80" t="s">
        <v>456</v>
      </c>
      <c r="G763" s="80" t="s">
        <v>486</v>
      </c>
      <c r="H763" s="80" t="s">
        <v>1864</v>
      </c>
      <c r="I763" s="80" t="s">
        <v>3395</v>
      </c>
      <c r="J763" s="80" t="s">
        <v>4053</v>
      </c>
      <c r="K763" s="80" t="s">
        <v>454</v>
      </c>
      <c r="L763" s="8">
        <v>3030000</v>
      </c>
      <c r="M763" s="6">
        <v>2022</v>
      </c>
      <c r="N763" s="103"/>
      <c r="O763" s="103"/>
      <c r="P763" s="6"/>
      <c r="Q763" s="6"/>
      <c r="R763" t="str">
        <f t="shared" si="11"/>
        <v>5010700314981498100001VT100002</v>
      </c>
    </row>
    <row r="764" spans="1:18" x14ac:dyDescent="0.2">
      <c r="A764" s="80" t="s">
        <v>453</v>
      </c>
      <c r="B764" s="80" t="s">
        <v>4125</v>
      </c>
      <c r="C764" s="6">
        <v>501</v>
      </c>
      <c r="D764" s="6">
        <v>50107</v>
      </c>
      <c r="E764" s="80" t="s">
        <v>458</v>
      </c>
      <c r="F764" s="80" t="s">
        <v>458</v>
      </c>
      <c r="G764" s="80" t="s">
        <v>486</v>
      </c>
      <c r="H764" s="80" t="s">
        <v>1084</v>
      </c>
      <c r="I764" s="80" t="s">
        <v>2781</v>
      </c>
      <c r="J764" s="80" t="s">
        <v>4053</v>
      </c>
      <c r="K764" s="80" t="s">
        <v>454</v>
      </c>
      <c r="L764" s="8">
        <v>8170000</v>
      </c>
      <c r="M764" s="6">
        <v>2022</v>
      </c>
      <c r="N764" s="103"/>
      <c r="O764" s="103"/>
      <c r="P764" s="6"/>
      <c r="Q764" s="6"/>
      <c r="R764" t="str">
        <f t="shared" si="11"/>
        <v>5010700310901090100001VT100003</v>
      </c>
    </row>
    <row r="765" spans="1:18" x14ac:dyDescent="0.2">
      <c r="A765" s="80" t="s">
        <v>453</v>
      </c>
      <c r="B765" s="80" t="s">
        <v>4125</v>
      </c>
      <c r="C765" s="6">
        <v>501</v>
      </c>
      <c r="D765" s="6">
        <v>50107</v>
      </c>
      <c r="E765" s="80" t="s">
        <v>458</v>
      </c>
      <c r="F765" s="80" t="s">
        <v>458</v>
      </c>
      <c r="G765" s="80" t="s">
        <v>486</v>
      </c>
      <c r="H765" s="80" t="s">
        <v>1785</v>
      </c>
      <c r="I765" s="80" t="s">
        <v>3335</v>
      </c>
      <c r="J765" s="80" t="s">
        <v>4053</v>
      </c>
      <c r="K765" s="80" t="s">
        <v>454</v>
      </c>
      <c r="L765" s="8">
        <v>24500000</v>
      </c>
      <c r="M765" s="6">
        <v>2022</v>
      </c>
      <c r="N765" s="103"/>
      <c r="O765" s="103"/>
      <c r="P765" s="6"/>
      <c r="Q765" s="6"/>
      <c r="R765" t="str">
        <f t="shared" si="11"/>
        <v>5010700314591459101001VT100003</v>
      </c>
    </row>
    <row r="766" spans="1:18" x14ac:dyDescent="0.2">
      <c r="A766" s="80" t="s">
        <v>453</v>
      </c>
      <c r="B766" s="80" t="s">
        <v>4126</v>
      </c>
      <c r="C766" s="6">
        <v>501</v>
      </c>
      <c r="D766" s="6">
        <v>50107</v>
      </c>
      <c r="E766" s="80" t="s">
        <v>456</v>
      </c>
      <c r="F766" s="80" t="s">
        <v>454</v>
      </c>
      <c r="G766" s="80" t="s">
        <v>486</v>
      </c>
      <c r="H766" s="80" t="s">
        <v>1086</v>
      </c>
      <c r="I766" s="80" t="s">
        <v>2782</v>
      </c>
      <c r="J766" s="80" t="s">
        <v>4053</v>
      </c>
      <c r="K766" s="80" t="s">
        <v>454</v>
      </c>
      <c r="L766" s="8">
        <v>11670000</v>
      </c>
      <c r="M766" s="6">
        <v>2022</v>
      </c>
      <c r="N766" s="103"/>
      <c r="O766" s="103"/>
      <c r="P766" s="6"/>
      <c r="Q766" s="6"/>
      <c r="R766" t="str">
        <f t="shared" si="11"/>
        <v>5010700210911091100001VT100001</v>
      </c>
    </row>
    <row r="767" spans="1:18" x14ac:dyDescent="0.2">
      <c r="A767" s="80" t="s">
        <v>453</v>
      </c>
      <c r="B767" s="80" t="s">
        <v>4126</v>
      </c>
      <c r="C767" s="6">
        <v>501</v>
      </c>
      <c r="D767" s="6">
        <v>50107</v>
      </c>
      <c r="E767" s="80" t="s">
        <v>456</v>
      </c>
      <c r="F767" s="80" t="s">
        <v>454</v>
      </c>
      <c r="G767" s="80" t="s">
        <v>486</v>
      </c>
      <c r="H767" s="80" t="s">
        <v>1789</v>
      </c>
      <c r="I767" s="80" t="s">
        <v>3340</v>
      </c>
      <c r="J767" s="80" t="s">
        <v>4053</v>
      </c>
      <c r="K767" s="80" t="s">
        <v>454</v>
      </c>
      <c r="L767" s="8">
        <v>33120000</v>
      </c>
      <c r="M767" s="6">
        <v>2022</v>
      </c>
      <c r="N767" s="103"/>
      <c r="O767" s="103"/>
      <c r="P767" s="6"/>
      <c r="Q767" s="6"/>
      <c r="R767" t="str">
        <f t="shared" si="11"/>
        <v>5010700214611461100001VT100001</v>
      </c>
    </row>
    <row r="768" spans="1:18" x14ac:dyDescent="0.2">
      <c r="A768" s="80" t="s">
        <v>453</v>
      </c>
      <c r="B768" s="80" t="s">
        <v>4126</v>
      </c>
      <c r="C768" s="6">
        <v>501</v>
      </c>
      <c r="D768" s="6">
        <v>50107</v>
      </c>
      <c r="E768" s="80" t="s">
        <v>456</v>
      </c>
      <c r="F768" s="80" t="s">
        <v>454</v>
      </c>
      <c r="G768" s="80" t="s">
        <v>488</v>
      </c>
      <c r="H768" s="80" t="s">
        <v>1860</v>
      </c>
      <c r="I768" s="80" t="s">
        <v>3393</v>
      </c>
      <c r="J768" s="80" t="s">
        <v>4053</v>
      </c>
      <c r="K768" s="80" t="s">
        <v>454</v>
      </c>
      <c r="L768" s="8">
        <v>10300000</v>
      </c>
      <c r="M768" s="6">
        <v>2022</v>
      </c>
      <c r="N768" s="103"/>
      <c r="O768" s="103"/>
      <c r="P768" s="6"/>
      <c r="Q768" s="6"/>
      <c r="R768" t="str">
        <f t="shared" si="11"/>
        <v>5010700214961496100001VT200001</v>
      </c>
    </row>
    <row r="769" spans="1:18" x14ac:dyDescent="0.2">
      <c r="A769" s="80" t="s">
        <v>453</v>
      </c>
      <c r="B769" s="80" t="s">
        <v>4126</v>
      </c>
      <c r="C769" s="6">
        <v>501</v>
      </c>
      <c r="D769" s="6">
        <v>50107</v>
      </c>
      <c r="E769" s="80" t="s">
        <v>456</v>
      </c>
      <c r="F769" s="80" t="s">
        <v>454</v>
      </c>
      <c r="G769" s="80" t="s">
        <v>490</v>
      </c>
      <c r="H769" s="80" t="s">
        <v>1860</v>
      </c>
      <c r="I769" s="80" t="s">
        <v>3393</v>
      </c>
      <c r="J769" s="80" t="s">
        <v>4053</v>
      </c>
      <c r="K769" s="80" t="s">
        <v>454</v>
      </c>
      <c r="L769" s="8">
        <v>8900000</v>
      </c>
      <c r="M769" s="6">
        <v>2022</v>
      </c>
      <c r="N769" s="103"/>
      <c r="O769" s="103"/>
      <c r="P769" s="6"/>
      <c r="Q769" s="6"/>
      <c r="R769" t="str">
        <f t="shared" si="11"/>
        <v>5010700214961496100001VT300001</v>
      </c>
    </row>
    <row r="770" spans="1:18" x14ac:dyDescent="0.2">
      <c r="A770" s="80" t="s">
        <v>453</v>
      </c>
      <c r="B770" s="80" t="s">
        <v>4126</v>
      </c>
      <c r="C770" s="6">
        <v>501</v>
      </c>
      <c r="D770" s="6">
        <v>50107</v>
      </c>
      <c r="E770" s="80" t="s">
        <v>456</v>
      </c>
      <c r="F770" s="80" t="s">
        <v>454</v>
      </c>
      <c r="G770" s="80" t="s">
        <v>492</v>
      </c>
      <c r="H770" s="80" t="s">
        <v>1531</v>
      </c>
      <c r="I770" s="80" t="s">
        <v>3158</v>
      </c>
      <c r="J770" s="80" t="s">
        <v>4053</v>
      </c>
      <c r="K770" s="80" t="s">
        <v>454</v>
      </c>
      <c r="L770" s="8">
        <v>5160000</v>
      </c>
      <c r="M770" s="6">
        <v>2022</v>
      </c>
      <c r="N770" s="103"/>
      <c r="O770" s="103"/>
      <c r="P770" s="6"/>
      <c r="Q770" s="6"/>
      <c r="R770" t="str">
        <f t="shared" ref="R770:R833" si="12">CONCATENATE(D770,E770,H770,I770,K770,G770,F770)</f>
        <v>5010700213301330101001VT400001</v>
      </c>
    </row>
    <row r="771" spans="1:18" x14ac:dyDescent="0.2">
      <c r="A771" s="80" t="s">
        <v>453</v>
      </c>
      <c r="B771" s="80" t="s">
        <v>4126</v>
      </c>
      <c r="C771" s="6">
        <v>501</v>
      </c>
      <c r="D771" s="6">
        <v>50107</v>
      </c>
      <c r="E771" s="80" t="s">
        <v>458</v>
      </c>
      <c r="F771" s="80" t="s">
        <v>456</v>
      </c>
      <c r="G771" s="80" t="s">
        <v>486</v>
      </c>
      <c r="H771" s="80" t="s">
        <v>1086</v>
      </c>
      <c r="I771" s="80" t="s">
        <v>2782</v>
      </c>
      <c r="J771" s="80" t="s">
        <v>4053</v>
      </c>
      <c r="K771" s="80" t="s">
        <v>454</v>
      </c>
      <c r="L771" s="8">
        <v>5840000</v>
      </c>
      <c r="M771" s="6">
        <v>2022</v>
      </c>
      <c r="N771" s="103"/>
      <c r="O771" s="103"/>
      <c r="P771" s="6"/>
      <c r="Q771" s="6"/>
      <c r="R771" t="str">
        <f t="shared" si="12"/>
        <v>5010700310911091100001VT100002</v>
      </c>
    </row>
    <row r="772" spans="1:18" x14ac:dyDescent="0.2">
      <c r="A772" s="80" t="s">
        <v>453</v>
      </c>
      <c r="B772" s="80" t="s">
        <v>4126</v>
      </c>
      <c r="C772" s="6">
        <v>501</v>
      </c>
      <c r="D772" s="6">
        <v>50107</v>
      </c>
      <c r="E772" s="80" t="s">
        <v>458</v>
      </c>
      <c r="F772" s="80" t="s">
        <v>456</v>
      </c>
      <c r="G772" s="80" t="s">
        <v>486</v>
      </c>
      <c r="H772" s="80" t="s">
        <v>1864</v>
      </c>
      <c r="I772" s="80" t="s">
        <v>3397</v>
      </c>
      <c r="J772" s="80" t="s">
        <v>4053</v>
      </c>
      <c r="K772" s="80" t="s">
        <v>454</v>
      </c>
      <c r="L772" s="8">
        <v>3490000</v>
      </c>
      <c r="M772" s="6">
        <v>2022</v>
      </c>
      <c r="N772" s="103"/>
      <c r="O772" s="103"/>
      <c r="P772" s="6"/>
      <c r="Q772" s="6"/>
      <c r="R772" t="str">
        <f t="shared" si="12"/>
        <v>5010700314981498101001VT100002</v>
      </c>
    </row>
    <row r="773" spans="1:18" x14ac:dyDescent="0.2">
      <c r="A773" s="80" t="s">
        <v>453</v>
      </c>
      <c r="B773" s="80" t="s">
        <v>4126</v>
      </c>
      <c r="C773" s="6">
        <v>501</v>
      </c>
      <c r="D773" s="6">
        <v>50107</v>
      </c>
      <c r="E773" s="80" t="s">
        <v>458</v>
      </c>
      <c r="F773" s="80" t="s">
        <v>458</v>
      </c>
      <c r="G773" s="80" t="s">
        <v>486</v>
      </c>
      <c r="H773" s="80" t="s">
        <v>1086</v>
      </c>
      <c r="I773" s="80" t="s">
        <v>2782</v>
      </c>
      <c r="J773" s="80" t="s">
        <v>4053</v>
      </c>
      <c r="K773" s="80" t="s">
        <v>454</v>
      </c>
      <c r="L773" s="8">
        <v>8170000</v>
      </c>
      <c r="M773" s="6">
        <v>2022</v>
      </c>
      <c r="N773" s="103"/>
      <c r="O773" s="103"/>
      <c r="P773" s="6"/>
      <c r="Q773" s="6"/>
      <c r="R773" t="str">
        <f t="shared" si="12"/>
        <v>5010700310911091100001VT100003</v>
      </c>
    </row>
    <row r="774" spans="1:18" x14ac:dyDescent="0.2">
      <c r="A774" s="80" t="s">
        <v>453</v>
      </c>
      <c r="B774" s="80" t="s">
        <v>4126</v>
      </c>
      <c r="C774" s="6">
        <v>501</v>
      </c>
      <c r="D774" s="6">
        <v>50107</v>
      </c>
      <c r="E774" s="80" t="s">
        <v>458</v>
      </c>
      <c r="F774" s="80" t="s">
        <v>458</v>
      </c>
      <c r="G774" s="80" t="s">
        <v>486</v>
      </c>
      <c r="H774" s="80" t="s">
        <v>1789</v>
      </c>
      <c r="I774" s="80" t="s">
        <v>3340</v>
      </c>
      <c r="J774" s="80" t="s">
        <v>4053</v>
      </c>
      <c r="K774" s="80" t="s">
        <v>454</v>
      </c>
      <c r="L774" s="8">
        <v>23180000</v>
      </c>
      <c r="M774" s="6">
        <v>2022</v>
      </c>
      <c r="N774" s="103"/>
      <c r="O774" s="103"/>
      <c r="P774" s="6"/>
      <c r="Q774" s="6"/>
      <c r="R774" t="str">
        <f t="shared" si="12"/>
        <v>5010700314611461100001VT100003</v>
      </c>
    </row>
    <row r="775" spans="1:18" x14ac:dyDescent="0.2">
      <c r="A775" s="80" t="s">
        <v>453</v>
      </c>
      <c r="B775" s="80" t="s">
        <v>4127</v>
      </c>
      <c r="C775" s="6">
        <v>501</v>
      </c>
      <c r="D775" s="6">
        <v>50107</v>
      </c>
      <c r="E775" s="80" t="s">
        <v>456</v>
      </c>
      <c r="F775" s="80" t="s">
        <v>454</v>
      </c>
      <c r="G775" s="80" t="s">
        <v>486</v>
      </c>
      <c r="H775" s="80" t="s">
        <v>1088</v>
      </c>
      <c r="I775" s="80" t="s">
        <v>2783</v>
      </c>
      <c r="J775" s="80" t="s">
        <v>4053</v>
      </c>
      <c r="K775" s="80" t="s">
        <v>454</v>
      </c>
      <c r="L775" s="8">
        <v>53280000</v>
      </c>
      <c r="M775" s="6">
        <v>2022</v>
      </c>
      <c r="N775" s="103"/>
      <c r="O775" s="103"/>
      <c r="P775" s="6"/>
      <c r="Q775" s="6"/>
      <c r="R775" t="str">
        <f t="shared" si="12"/>
        <v>5010700210921092100001VT100001</v>
      </c>
    </row>
    <row r="776" spans="1:18" x14ac:dyDescent="0.2">
      <c r="A776" s="80" t="s">
        <v>453</v>
      </c>
      <c r="B776" s="80" t="s">
        <v>4127</v>
      </c>
      <c r="C776" s="6">
        <v>501</v>
      </c>
      <c r="D776" s="6">
        <v>50107</v>
      </c>
      <c r="E776" s="80" t="s">
        <v>456</v>
      </c>
      <c r="F776" s="80" t="s">
        <v>454</v>
      </c>
      <c r="G776" s="80" t="s">
        <v>486</v>
      </c>
      <c r="H776" s="80" t="s">
        <v>1789</v>
      </c>
      <c r="I776" s="80" t="s">
        <v>3341</v>
      </c>
      <c r="J776" s="80" t="s">
        <v>4053</v>
      </c>
      <c r="K776" s="80" t="s">
        <v>454</v>
      </c>
      <c r="L776" s="8">
        <v>29440000</v>
      </c>
      <c r="M776" s="6">
        <v>2022</v>
      </c>
      <c r="N776" s="103"/>
      <c r="O776" s="103"/>
      <c r="P776" s="6"/>
      <c r="Q776" s="6"/>
      <c r="R776" t="str">
        <f t="shared" si="12"/>
        <v>5010700214611461101001VT100001</v>
      </c>
    </row>
    <row r="777" spans="1:18" x14ac:dyDescent="0.2">
      <c r="A777" s="80" t="s">
        <v>453</v>
      </c>
      <c r="B777" s="80" t="s">
        <v>4127</v>
      </c>
      <c r="C777" s="6">
        <v>501</v>
      </c>
      <c r="D777" s="6">
        <v>50107</v>
      </c>
      <c r="E777" s="80" t="s">
        <v>456</v>
      </c>
      <c r="F777" s="80" t="s">
        <v>454</v>
      </c>
      <c r="G777" s="80" t="s">
        <v>488</v>
      </c>
      <c r="H777" s="80" t="s">
        <v>1862</v>
      </c>
      <c r="I777" s="80" t="s">
        <v>3394</v>
      </c>
      <c r="J777" s="80" t="s">
        <v>4053</v>
      </c>
      <c r="K777" s="80" t="s">
        <v>454</v>
      </c>
      <c r="L777" s="8">
        <v>4740000</v>
      </c>
      <c r="M777" s="6">
        <v>2022</v>
      </c>
      <c r="N777" s="103"/>
      <c r="O777" s="103"/>
      <c r="P777" s="6"/>
      <c r="Q777" s="6"/>
      <c r="R777" t="str">
        <f t="shared" si="12"/>
        <v>5010700214971497100001VT200001</v>
      </c>
    </row>
    <row r="778" spans="1:18" x14ac:dyDescent="0.2">
      <c r="A778" s="80" t="s">
        <v>453</v>
      </c>
      <c r="B778" s="80" t="s">
        <v>4127</v>
      </c>
      <c r="C778" s="6">
        <v>501</v>
      </c>
      <c r="D778" s="6">
        <v>50107</v>
      </c>
      <c r="E778" s="80" t="s">
        <v>456</v>
      </c>
      <c r="F778" s="80" t="s">
        <v>454</v>
      </c>
      <c r="G778" s="80" t="s">
        <v>490</v>
      </c>
      <c r="H778" s="80" t="s">
        <v>1862</v>
      </c>
      <c r="I778" s="80" t="s">
        <v>3394</v>
      </c>
      <c r="J778" s="80" t="s">
        <v>4053</v>
      </c>
      <c r="K778" s="80" t="s">
        <v>454</v>
      </c>
      <c r="L778" s="8">
        <v>4030000</v>
      </c>
      <c r="M778" s="6">
        <v>2022</v>
      </c>
      <c r="N778" s="103"/>
      <c r="O778" s="103"/>
      <c r="P778" s="6"/>
      <c r="Q778" s="6"/>
      <c r="R778" t="str">
        <f t="shared" si="12"/>
        <v>5010700214971497100001VT300001</v>
      </c>
    </row>
    <row r="779" spans="1:18" x14ac:dyDescent="0.2">
      <c r="A779" s="80" t="s">
        <v>453</v>
      </c>
      <c r="B779" s="80" t="s">
        <v>4127</v>
      </c>
      <c r="C779" s="6">
        <v>501</v>
      </c>
      <c r="D779" s="6">
        <v>50107</v>
      </c>
      <c r="E779" s="80" t="s">
        <v>456</v>
      </c>
      <c r="F779" s="80" t="s">
        <v>454</v>
      </c>
      <c r="G779" s="80" t="s">
        <v>492</v>
      </c>
      <c r="H779" s="80" t="s">
        <v>1532</v>
      </c>
      <c r="I779" s="80" t="s">
        <v>3159</v>
      </c>
      <c r="J779" s="80" t="s">
        <v>4053</v>
      </c>
      <c r="K779" s="80" t="s">
        <v>454</v>
      </c>
      <c r="L779" s="8">
        <v>7870000</v>
      </c>
      <c r="M779" s="6">
        <v>2022</v>
      </c>
      <c r="N779" s="103"/>
      <c r="O779" s="103"/>
      <c r="P779" s="6"/>
      <c r="Q779" s="6"/>
      <c r="R779" t="str">
        <f t="shared" si="12"/>
        <v>5010700213311331100001VT400001</v>
      </c>
    </row>
    <row r="780" spans="1:18" x14ac:dyDescent="0.2">
      <c r="A780" s="80" t="s">
        <v>453</v>
      </c>
      <c r="B780" s="80" t="s">
        <v>4127</v>
      </c>
      <c r="C780" s="6">
        <v>501</v>
      </c>
      <c r="D780" s="6">
        <v>50107</v>
      </c>
      <c r="E780" s="80" t="s">
        <v>458</v>
      </c>
      <c r="F780" s="80" t="s">
        <v>456</v>
      </c>
      <c r="G780" s="80" t="s">
        <v>486</v>
      </c>
      <c r="H780" s="80" t="s">
        <v>1088</v>
      </c>
      <c r="I780" s="80" t="s">
        <v>2783</v>
      </c>
      <c r="J780" s="80" t="s">
        <v>4053</v>
      </c>
      <c r="K780" s="80" t="s">
        <v>454</v>
      </c>
      <c r="L780" s="8">
        <v>26640000</v>
      </c>
      <c r="M780" s="6">
        <v>2022</v>
      </c>
      <c r="N780" s="103"/>
      <c r="O780" s="103"/>
      <c r="P780" s="6"/>
      <c r="Q780" s="6"/>
      <c r="R780" t="str">
        <f t="shared" si="12"/>
        <v>5010700310921092100001VT100002</v>
      </c>
    </row>
    <row r="781" spans="1:18" x14ac:dyDescent="0.2">
      <c r="A781" s="80" t="s">
        <v>453</v>
      </c>
      <c r="B781" s="80" t="s">
        <v>4127</v>
      </c>
      <c r="C781" s="6">
        <v>501</v>
      </c>
      <c r="D781" s="6">
        <v>50107</v>
      </c>
      <c r="E781" s="80" t="s">
        <v>458</v>
      </c>
      <c r="F781" s="80" t="s">
        <v>456</v>
      </c>
      <c r="G781" s="80" t="s">
        <v>486</v>
      </c>
      <c r="H781" s="80" t="s">
        <v>1864</v>
      </c>
      <c r="I781" s="80" t="s">
        <v>3399</v>
      </c>
      <c r="J781" s="80" t="s">
        <v>4053</v>
      </c>
      <c r="K781" s="80" t="s">
        <v>454</v>
      </c>
      <c r="L781" s="8">
        <v>4310000</v>
      </c>
      <c r="M781" s="6">
        <v>2022</v>
      </c>
      <c r="N781" s="103"/>
      <c r="O781" s="103"/>
      <c r="P781" s="6"/>
      <c r="Q781" s="6"/>
      <c r="R781" t="str">
        <f t="shared" si="12"/>
        <v>5010700314981498102001VT100002</v>
      </c>
    </row>
    <row r="782" spans="1:18" x14ac:dyDescent="0.2">
      <c r="A782" s="80" t="s">
        <v>453</v>
      </c>
      <c r="B782" s="80" t="s">
        <v>4127</v>
      </c>
      <c r="C782" s="6">
        <v>501</v>
      </c>
      <c r="D782" s="6">
        <v>50107</v>
      </c>
      <c r="E782" s="80" t="s">
        <v>458</v>
      </c>
      <c r="F782" s="80" t="s">
        <v>458</v>
      </c>
      <c r="G782" s="80" t="s">
        <v>486</v>
      </c>
      <c r="H782" s="80" t="s">
        <v>1088</v>
      </c>
      <c r="I782" s="80" t="s">
        <v>2783</v>
      </c>
      <c r="J782" s="80" t="s">
        <v>4053</v>
      </c>
      <c r="K782" s="80" t="s">
        <v>454</v>
      </c>
      <c r="L782" s="8">
        <v>37300000</v>
      </c>
      <c r="M782" s="6">
        <v>2022</v>
      </c>
      <c r="N782" s="103"/>
      <c r="O782" s="103"/>
      <c r="P782" s="6"/>
      <c r="Q782" s="6"/>
      <c r="R782" t="str">
        <f t="shared" si="12"/>
        <v>5010700310921092100001VT100003</v>
      </c>
    </row>
    <row r="783" spans="1:18" x14ac:dyDescent="0.2">
      <c r="A783" s="80" t="s">
        <v>453</v>
      </c>
      <c r="B783" s="80" t="s">
        <v>4127</v>
      </c>
      <c r="C783" s="6">
        <v>501</v>
      </c>
      <c r="D783" s="6">
        <v>50107</v>
      </c>
      <c r="E783" s="80" t="s">
        <v>458</v>
      </c>
      <c r="F783" s="80" t="s">
        <v>458</v>
      </c>
      <c r="G783" s="80" t="s">
        <v>486</v>
      </c>
      <c r="H783" s="80" t="s">
        <v>1789</v>
      </c>
      <c r="I783" s="80" t="s">
        <v>3341</v>
      </c>
      <c r="J783" s="80" t="s">
        <v>4053</v>
      </c>
      <c r="K783" s="80" t="s">
        <v>454</v>
      </c>
      <c r="L783" s="8">
        <v>20610000</v>
      </c>
      <c r="M783" s="6">
        <v>2022</v>
      </c>
      <c r="N783" s="103"/>
      <c r="O783" s="103"/>
      <c r="P783" s="6"/>
      <c r="Q783" s="6"/>
      <c r="R783" t="str">
        <f t="shared" si="12"/>
        <v>5010700314611461101001VT100003</v>
      </c>
    </row>
    <row r="784" spans="1:18" x14ac:dyDescent="0.2">
      <c r="A784" s="80" t="s">
        <v>453</v>
      </c>
      <c r="B784" s="80" t="s">
        <v>4128</v>
      </c>
      <c r="C784" s="6">
        <v>501</v>
      </c>
      <c r="D784" s="6">
        <v>50107</v>
      </c>
      <c r="E784" s="80" t="s">
        <v>456</v>
      </c>
      <c r="F784" s="80" t="s">
        <v>454</v>
      </c>
      <c r="G784" s="80" t="s">
        <v>486</v>
      </c>
      <c r="H784" s="80" t="s">
        <v>1089</v>
      </c>
      <c r="I784" s="80" t="s">
        <v>2784</v>
      </c>
      <c r="J784" s="80" t="s">
        <v>4053</v>
      </c>
      <c r="K784" s="80" t="s">
        <v>454</v>
      </c>
      <c r="L784" s="8">
        <v>25500000</v>
      </c>
      <c r="M784" s="6">
        <v>2022</v>
      </c>
      <c r="N784" s="103"/>
      <c r="O784" s="103"/>
      <c r="P784" s="6"/>
      <c r="Q784" s="6"/>
      <c r="R784" t="str">
        <f t="shared" si="12"/>
        <v>5010700210931093100001VT100001</v>
      </c>
    </row>
    <row r="785" spans="1:18" x14ac:dyDescent="0.2">
      <c r="A785" s="80" t="s">
        <v>453</v>
      </c>
      <c r="B785" s="80" t="s">
        <v>4128</v>
      </c>
      <c r="C785" s="6">
        <v>501</v>
      </c>
      <c r="D785" s="6">
        <v>50107</v>
      </c>
      <c r="E785" s="80" t="s">
        <v>456</v>
      </c>
      <c r="F785" s="80" t="s">
        <v>454</v>
      </c>
      <c r="G785" s="80" t="s">
        <v>486</v>
      </c>
      <c r="H785" s="80" t="s">
        <v>1789</v>
      </c>
      <c r="I785" s="80" t="s">
        <v>3342</v>
      </c>
      <c r="J785" s="80" t="s">
        <v>4053</v>
      </c>
      <c r="K785" s="80" t="s">
        <v>454</v>
      </c>
      <c r="L785" s="8">
        <v>26500000</v>
      </c>
      <c r="M785" s="6">
        <v>2022</v>
      </c>
      <c r="N785" s="103"/>
      <c r="O785" s="103"/>
      <c r="P785" s="6"/>
      <c r="Q785" s="6"/>
      <c r="R785" t="str">
        <f t="shared" si="12"/>
        <v>5010700214611461102001VT100001</v>
      </c>
    </row>
    <row r="786" spans="1:18" x14ac:dyDescent="0.2">
      <c r="A786" s="80" t="s">
        <v>453</v>
      </c>
      <c r="B786" s="80" t="s">
        <v>4128</v>
      </c>
      <c r="C786" s="6">
        <v>501</v>
      </c>
      <c r="D786" s="6">
        <v>50107</v>
      </c>
      <c r="E786" s="80" t="s">
        <v>456</v>
      </c>
      <c r="F786" s="80" t="s">
        <v>454</v>
      </c>
      <c r="G786" s="80" t="s">
        <v>492</v>
      </c>
      <c r="H786" s="80" t="s">
        <v>971</v>
      </c>
      <c r="I786" s="80" t="s">
        <v>2702</v>
      </c>
      <c r="J786" s="80" t="s">
        <v>4053</v>
      </c>
      <c r="K786" s="80" t="s">
        <v>454</v>
      </c>
      <c r="L786" s="8">
        <v>10870000</v>
      </c>
      <c r="M786" s="6">
        <v>2022</v>
      </c>
      <c r="N786" s="103"/>
      <c r="O786" s="103"/>
      <c r="P786" s="6"/>
      <c r="Q786" s="6"/>
      <c r="R786" t="str">
        <f t="shared" si="12"/>
        <v>5010700210341034100001VT400001</v>
      </c>
    </row>
    <row r="787" spans="1:18" x14ac:dyDescent="0.2">
      <c r="A787" s="80" t="s">
        <v>453</v>
      </c>
      <c r="B787" s="80" t="s">
        <v>4128</v>
      </c>
      <c r="C787" s="6">
        <v>501</v>
      </c>
      <c r="D787" s="6">
        <v>50107</v>
      </c>
      <c r="E787" s="80" t="s">
        <v>456</v>
      </c>
      <c r="F787" s="80" t="s">
        <v>454</v>
      </c>
      <c r="G787" s="80" t="s">
        <v>492</v>
      </c>
      <c r="H787" s="80" t="s">
        <v>1532</v>
      </c>
      <c r="I787" s="80" t="s">
        <v>3161</v>
      </c>
      <c r="J787" s="80" t="s">
        <v>4053</v>
      </c>
      <c r="K787" s="80" t="s">
        <v>454</v>
      </c>
      <c r="L787" s="8">
        <v>7260000</v>
      </c>
      <c r="M787" s="6">
        <v>2022</v>
      </c>
      <c r="N787" s="103"/>
      <c r="O787" s="103"/>
      <c r="P787" s="6"/>
      <c r="Q787" s="6"/>
      <c r="R787" t="str">
        <f t="shared" si="12"/>
        <v>5010700213311331101001VT400001</v>
      </c>
    </row>
    <row r="788" spans="1:18" x14ac:dyDescent="0.2">
      <c r="A788" s="80" t="s">
        <v>453</v>
      </c>
      <c r="B788" s="80" t="s">
        <v>4128</v>
      </c>
      <c r="C788" s="6">
        <v>501</v>
      </c>
      <c r="D788" s="6">
        <v>50107</v>
      </c>
      <c r="E788" s="80" t="s">
        <v>458</v>
      </c>
      <c r="F788" s="80" t="s">
        <v>456</v>
      </c>
      <c r="G788" s="80" t="s">
        <v>486</v>
      </c>
      <c r="H788" s="80" t="s">
        <v>1089</v>
      </c>
      <c r="I788" s="80" t="s">
        <v>2784</v>
      </c>
      <c r="J788" s="80" t="s">
        <v>4053</v>
      </c>
      <c r="K788" s="80" t="s">
        <v>454</v>
      </c>
      <c r="L788" s="8">
        <v>12750000</v>
      </c>
      <c r="M788" s="6">
        <v>2022</v>
      </c>
      <c r="N788" s="103"/>
      <c r="O788" s="103"/>
      <c r="P788" s="6"/>
      <c r="Q788" s="6"/>
      <c r="R788" t="str">
        <f t="shared" si="12"/>
        <v>5010700310931093100001VT100002</v>
      </c>
    </row>
    <row r="789" spans="1:18" x14ac:dyDescent="0.2">
      <c r="A789" s="80" t="s">
        <v>453</v>
      </c>
      <c r="B789" s="80" t="s">
        <v>4128</v>
      </c>
      <c r="C789" s="6">
        <v>501</v>
      </c>
      <c r="D789" s="6">
        <v>50107</v>
      </c>
      <c r="E789" s="80" t="s">
        <v>458</v>
      </c>
      <c r="F789" s="80" t="s">
        <v>456</v>
      </c>
      <c r="G789" s="80" t="s">
        <v>486</v>
      </c>
      <c r="H789" s="80" t="s">
        <v>1866</v>
      </c>
      <c r="I789" s="80" t="s">
        <v>3401</v>
      </c>
      <c r="J789" s="80" t="s">
        <v>4053</v>
      </c>
      <c r="K789" s="80" t="s">
        <v>454</v>
      </c>
      <c r="L789" s="8">
        <v>2620000</v>
      </c>
      <c r="M789" s="6">
        <v>2022</v>
      </c>
      <c r="N789" s="103"/>
      <c r="O789" s="103"/>
      <c r="P789" s="6"/>
      <c r="Q789" s="6"/>
      <c r="R789" t="str">
        <f t="shared" si="12"/>
        <v>5010700314991499100001VT100002</v>
      </c>
    </row>
    <row r="790" spans="1:18" x14ac:dyDescent="0.2">
      <c r="A790" s="80" t="s">
        <v>453</v>
      </c>
      <c r="B790" s="80" t="s">
        <v>4128</v>
      </c>
      <c r="C790" s="6">
        <v>501</v>
      </c>
      <c r="D790" s="6">
        <v>50107</v>
      </c>
      <c r="E790" s="80" t="s">
        <v>458</v>
      </c>
      <c r="F790" s="80" t="s">
        <v>458</v>
      </c>
      <c r="G790" s="80" t="s">
        <v>486</v>
      </c>
      <c r="H790" s="80" t="s">
        <v>1089</v>
      </c>
      <c r="I790" s="80" t="s">
        <v>2784</v>
      </c>
      <c r="J790" s="80" t="s">
        <v>4053</v>
      </c>
      <c r="K790" s="80" t="s">
        <v>454</v>
      </c>
      <c r="L790" s="8">
        <v>17850000</v>
      </c>
      <c r="M790" s="6">
        <v>2022</v>
      </c>
      <c r="N790" s="103"/>
      <c r="O790" s="103"/>
      <c r="P790" s="6"/>
      <c r="Q790" s="6"/>
      <c r="R790" t="str">
        <f t="shared" si="12"/>
        <v>5010700310931093100001VT100003</v>
      </c>
    </row>
    <row r="791" spans="1:18" x14ac:dyDescent="0.2">
      <c r="A791" s="80" t="s">
        <v>453</v>
      </c>
      <c r="B791" s="80" t="s">
        <v>4128</v>
      </c>
      <c r="C791" s="6">
        <v>501</v>
      </c>
      <c r="D791" s="6">
        <v>50107</v>
      </c>
      <c r="E791" s="80" t="s">
        <v>458</v>
      </c>
      <c r="F791" s="80" t="s">
        <v>458</v>
      </c>
      <c r="G791" s="80" t="s">
        <v>486</v>
      </c>
      <c r="H791" s="80" t="s">
        <v>1789</v>
      </c>
      <c r="I791" s="80" t="s">
        <v>3342</v>
      </c>
      <c r="J791" s="80" t="s">
        <v>4053</v>
      </c>
      <c r="K791" s="80" t="s">
        <v>454</v>
      </c>
      <c r="L791" s="8">
        <v>18550000</v>
      </c>
      <c r="M791" s="6">
        <v>2022</v>
      </c>
      <c r="N791" s="103"/>
      <c r="O791" s="103"/>
      <c r="P791" s="6"/>
      <c r="Q791" s="6"/>
      <c r="R791" t="str">
        <f t="shared" si="12"/>
        <v>5010700314611461102001VT100003</v>
      </c>
    </row>
    <row r="792" spans="1:18" x14ac:dyDescent="0.2">
      <c r="A792" s="80" t="s">
        <v>453</v>
      </c>
      <c r="B792" s="80" t="s">
        <v>4129</v>
      </c>
      <c r="C792" s="6">
        <v>501</v>
      </c>
      <c r="D792" s="6">
        <v>50107</v>
      </c>
      <c r="E792" s="80" t="s">
        <v>456</v>
      </c>
      <c r="F792" s="80" t="s">
        <v>454</v>
      </c>
      <c r="G792" s="80" t="s">
        <v>486</v>
      </c>
      <c r="H792" s="80" t="s">
        <v>1090</v>
      </c>
      <c r="I792" s="80" t="s">
        <v>2785</v>
      </c>
      <c r="J792" s="80" t="s">
        <v>4053</v>
      </c>
      <c r="K792" s="80" t="s">
        <v>454</v>
      </c>
      <c r="L792" s="8">
        <v>14300000</v>
      </c>
      <c r="M792" s="6">
        <v>2022</v>
      </c>
      <c r="N792" s="103"/>
      <c r="O792" s="103"/>
      <c r="P792" s="6"/>
      <c r="Q792" s="6"/>
      <c r="R792" t="str">
        <f t="shared" si="12"/>
        <v>5010700210941094100001VT100001</v>
      </c>
    </row>
    <row r="793" spans="1:18" x14ac:dyDescent="0.2">
      <c r="A793" s="80" t="s">
        <v>453</v>
      </c>
      <c r="B793" s="80" t="s">
        <v>4129</v>
      </c>
      <c r="C793" s="6">
        <v>501</v>
      </c>
      <c r="D793" s="6">
        <v>50107</v>
      </c>
      <c r="E793" s="80" t="s">
        <v>456</v>
      </c>
      <c r="F793" s="80" t="s">
        <v>454</v>
      </c>
      <c r="G793" s="80" t="s">
        <v>486</v>
      </c>
      <c r="H793" s="80" t="s">
        <v>1799</v>
      </c>
      <c r="I793" s="80" t="s">
        <v>3347</v>
      </c>
      <c r="J793" s="80" t="s">
        <v>4053</v>
      </c>
      <c r="K793" s="80" t="s">
        <v>454</v>
      </c>
      <c r="L793" s="8">
        <v>16690000</v>
      </c>
      <c r="M793" s="6">
        <v>2022</v>
      </c>
      <c r="N793" s="103"/>
      <c r="O793" s="103"/>
      <c r="P793" s="6"/>
      <c r="Q793" s="6"/>
      <c r="R793" t="str">
        <f t="shared" si="12"/>
        <v>5010700214661466100001VT100001</v>
      </c>
    </row>
    <row r="794" spans="1:18" x14ac:dyDescent="0.2">
      <c r="A794" s="80" t="s">
        <v>453</v>
      </c>
      <c r="B794" s="80" t="s">
        <v>4129</v>
      </c>
      <c r="C794" s="6">
        <v>501</v>
      </c>
      <c r="D794" s="6">
        <v>50107</v>
      </c>
      <c r="E794" s="80" t="s">
        <v>456</v>
      </c>
      <c r="F794" s="80" t="s">
        <v>454</v>
      </c>
      <c r="G794" s="80" t="s">
        <v>492</v>
      </c>
      <c r="H794" s="80" t="s">
        <v>975</v>
      </c>
      <c r="I794" s="80" t="s">
        <v>2706</v>
      </c>
      <c r="J794" s="80" t="s">
        <v>4053</v>
      </c>
      <c r="K794" s="80" t="s">
        <v>454</v>
      </c>
      <c r="L794" s="8">
        <v>10870000</v>
      </c>
      <c r="M794" s="6">
        <v>2022</v>
      </c>
      <c r="N794" s="103"/>
      <c r="O794" s="103"/>
      <c r="P794" s="6"/>
      <c r="Q794" s="6"/>
      <c r="R794" t="str">
        <f t="shared" si="12"/>
        <v>5010700210381038100001VT400001</v>
      </c>
    </row>
    <row r="795" spans="1:18" x14ac:dyDescent="0.2">
      <c r="A795" s="80" t="s">
        <v>453</v>
      </c>
      <c r="B795" s="80" t="s">
        <v>4129</v>
      </c>
      <c r="C795" s="6">
        <v>501</v>
      </c>
      <c r="D795" s="6">
        <v>50107</v>
      </c>
      <c r="E795" s="80" t="s">
        <v>456</v>
      </c>
      <c r="F795" s="80" t="s">
        <v>454</v>
      </c>
      <c r="G795" s="80" t="s">
        <v>492</v>
      </c>
      <c r="H795" s="80" t="s">
        <v>1577</v>
      </c>
      <c r="I795" s="80" t="s">
        <v>3189</v>
      </c>
      <c r="J795" s="80" t="s">
        <v>4053</v>
      </c>
      <c r="K795" s="80" t="s">
        <v>454</v>
      </c>
      <c r="L795" s="8">
        <v>13630000</v>
      </c>
      <c r="M795" s="6">
        <v>2022</v>
      </c>
      <c r="N795" s="103"/>
      <c r="O795" s="103"/>
      <c r="P795" s="6"/>
      <c r="Q795" s="6"/>
      <c r="R795" t="str">
        <f t="shared" si="12"/>
        <v>5010700213551355100001VT400001</v>
      </c>
    </row>
    <row r="796" spans="1:18" x14ac:dyDescent="0.2">
      <c r="A796" s="80" t="s">
        <v>453</v>
      </c>
      <c r="B796" s="80" t="s">
        <v>4129</v>
      </c>
      <c r="C796" s="6">
        <v>501</v>
      </c>
      <c r="D796" s="6">
        <v>50107</v>
      </c>
      <c r="E796" s="80" t="s">
        <v>458</v>
      </c>
      <c r="F796" s="80" t="s">
        <v>456</v>
      </c>
      <c r="G796" s="80" t="s">
        <v>486</v>
      </c>
      <c r="H796" s="80" t="s">
        <v>1090</v>
      </c>
      <c r="I796" s="80" t="s">
        <v>2785</v>
      </c>
      <c r="J796" s="80" t="s">
        <v>4053</v>
      </c>
      <c r="K796" s="80" t="s">
        <v>454</v>
      </c>
      <c r="L796" s="8">
        <v>7150000</v>
      </c>
      <c r="M796" s="6">
        <v>2022</v>
      </c>
      <c r="N796" s="103"/>
      <c r="O796" s="103"/>
      <c r="P796" s="6"/>
      <c r="Q796" s="6"/>
      <c r="R796" t="str">
        <f t="shared" si="12"/>
        <v>5010700310941094100001VT100002</v>
      </c>
    </row>
    <row r="797" spans="1:18" x14ac:dyDescent="0.2">
      <c r="A797" s="80" t="s">
        <v>453</v>
      </c>
      <c r="B797" s="80" t="s">
        <v>4129</v>
      </c>
      <c r="C797" s="6">
        <v>501</v>
      </c>
      <c r="D797" s="6">
        <v>50107</v>
      </c>
      <c r="E797" s="80" t="s">
        <v>458</v>
      </c>
      <c r="F797" s="80" t="s">
        <v>456</v>
      </c>
      <c r="G797" s="80" t="s">
        <v>486</v>
      </c>
      <c r="H797" s="80" t="s">
        <v>1866</v>
      </c>
      <c r="I797" s="80" t="s">
        <v>3403</v>
      </c>
      <c r="J797" s="80" t="s">
        <v>4053</v>
      </c>
      <c r="K797" s="80" t="s">
        <v>454</v>
      </c>
      <c r="L797" s="8">
        <v>2930000</v>
      </c>
      <c r="M797" s="6">
        <v>2022</v>
      </c>
      <c r="N797" s="103"/>
      <c r="O797" s="103"/>
      <c r="P797" s="6"/>
      <c r="Q797" s="6"/>
      <c r="R797" t="str">
        <f t="shared" si="12"/>
        <v>5010700314991499101001VT100002</v>
      </c>
    </row>
    <row r="798" spans="1:18" x14ac:dyDescent="0.2">
      <c r="A798" s="80" t="s">
        <v>453</v>
      </c>
      <c r="B798" s="80" t="s">
        <v>4129</v>
      </c>
      <c r="C798" s="6">
        <v>501</v>
      </c>
      <c r="D798" s="6">
        <v>50107</v>
      </c>
      <c r="E798" s="80" t="s">
        <v>458</v>
      </c>
      <c r="F798" s="80" t="s">
        <v>458</v>
      </c>
      <c r="G798" s="80" t="s">
        <v>486</v>
      </c>
      <c r="H798" s="80" t="s">
        <v>1090</v>
      </c>
      <c r="I798" s="80" t="s">
        <v>2785</v>
      </c>
      <c r="J798" s="80" t="s">
        <v>4053</v>
      </c>
      <c r="K798" s="80" t="s">
        <v>454</v>
      </c>
      <c r="L798" s="8">
        <v>10010000</v>
      </c>
      <c r="M798" s="6">
        <v>2022</v>
      </c>
      <c r="N798" s="103"/>
      <c r="O798" s="103"/>
      <c r="P798" s="6"/>
      <c r="Q798" s="6"/>
      <c r="R798" t="str">
        <f t="shared" si="12"/>
        <v>5010700310941094100001VT100003</v>
      </c>
    </row>
    <row r="799" spans="1:18" x14ac:dyDescent="0.2">
      <c r="A799" s="80" t="s">
        <v>453</v>
      </c>
      <c r="B799" s="80" t="s">
        <v>4129</v>
      </c>
      <c r="C799" s="6">
        <v>501</v>
      </c>
      <c r="D799" s="6">
        <v>50107</v>
      </c>
      <c r="E799" s="80" t="s">
        <v>458</v>
      </c>
      <c r="F799" s="80" t="s">
        <v>458</v>
      </c>
      <c r="G799" s="80" t="s">
        <v>486</v>
      </c>
      <c r="H799" s="80" t="s">
        <v>1799</v>
      </c>
      <c r="I799" s="80" t="s">
        <v>3347</v>
      </c>
      <c r="J799" s="80" t="s">
        <v>4053</v>
      </c>
      <c r="K799" s="80" t="s">
        <v>454</v>
      </c>
      <c r="L799" s="8">
        <v>11680000</v>
      </c>
      <c r="M799" s="6">
        <v>2022</v>
      </c>
      <c r="N799" s="103"/>
      <c r="O799" s="103"/>
      <c r="P799" s="6"/>
      <c r="Q799" s="6"/>
      <c r="R799" t="str">
        <f t="shared" si="12"/>
        <v>5010700314661466100001VT100003</v>
      </c>
    </row>
    <row r="800" spans="1:18" x14ac:dyDescent="0.2">
      <c r="A800" s="80" t="s">
        <v>453</v>
      </c>
      <c r="B800" s="80" t="s">
        <v>4130</v>
      </c>
      <c r="C800" s="6">
        <v>501</v>
      </c>
      <c r="D800" s="6">
        <v>50107</v>
      </c>
      <c r="E800" s="80" t="s">
        <v>456</v>
      </c>
      <c r="F800" s="80" t="s">
        <v>454</v>
      </c>
      <c r="G800" s="80" t="s">
        <v>486</v>
      </c>
      <c r="H800" s="80" t="s">
        <v>1091</v>
      </c>
      <c r="I800" s="80" t="s">
        <v>2786</v>
      </c>
      <c r="J800" s="80" t="s">
        <v>4053</v>
      </c>
      <c r="K800" s="80" t="s">
        <v>454</v>
      </c>
      <c r="L800" s="8">
        <v>8170000</v>
      </c>
      <c r="M800" s="6">
        <v>2022</v>
      </c>
      <c r="N800" s="103"/>
      <c r="O800" s="103"/>
      <c r="P800" s="6"/>
      <c r="Q800" s="6"/>
      <c r="R800" t="str">
        <f t="shared" si="12"/>
        <v>5010700210951095100001VT100001</v>
      </c>
    </row>
    <row r="801" spans="1:18" x14ac:dyDescent="0.2">
      <c r="A801" s="80" t="s">
        <v>453</v>
      </c>
      <c r="B801" s="80" t="s">
        <v>4130</v>
      </c>
      <c r="C801" s="6">
        <v>501</v>
      </c>
      <c r="D801" s="6">
        <v>50107</v>
      </c>
      <c r="E801" s="80" t="s">
        <v>456</v>
      </c>
      <c r="F801" s="80" t="s">
        <v>454</v>
      </c>
      <c r="G801" s="80" t="s">
        <v>486</v>
      </c>
      <c r="H801" s="80" t="s">
        <v>1799</v>
      </c>
      <c r="I801" s="80" t="s">
        <v>3349</v>
      </c>
      <c r="J801" s="80" t="s">
        <v>4053</v>
      </c>
      <c r="K801" s="80" t="s">
        <v>454</v>
      </c>
      <c r="L801" s="8">
        <v>15170000</v>
      </c>
      <c r="M801" s="6">
        <v>2022</v>
      </c>
      <c r="N801" s="103"/>
      <c r="O801" s="103"/>
      <c r="P801" s="6"/>
      <c r="Q801" s="6"/>
      <c r="R801" t="str">
        <f t="shared" si="12"/>
        <v>5010700214661466101001VT100001</v>
      </c>
    </row>
    <row r="802" spans="1:18" x14ac:dyDescent="0.2">
      <c r="A802" s="80" t="s">
        <v>453</v>
      </c>
      <c r="B802" s="80" t="s">
        <v>4130</v>
      </c>
      <c r="C802" s="6">
        <v>501</v>
      </c>
      <c r="D802" s="6">
        <v>50107</v>
      </c>
      <c r="E802" s="80" t="s">
        <v>456</v>
      </c>
      <c r="F802" s="80" t="s">
        <v>454</v>
      </c>
      <c r="G802" s="80" t="s">
        <v>492</v>
      </c>
      <c r="H802" s="80" t="s">
        <v>1025</v>
      </c>
      <c r="I802" s="80" t="s">
        <v>2743</v>
      </c>
      <c r="J802" s="80" t="s">
        <v>4053</v>
      </c>
      <c r="K802" s="80" t="s">
        <v>454</v>
      </c>
      <c r="L802" s="8">
        <v>2790000</v>
      </c>
      <c r="M802" s="6">
        <v>2022</v>
      </c>
      <c r="N802" s="103"/>
      <c r="O802" s="103"/>
      <c r="P802" s="6"/>
      <c r="Q802" s="6"/>
      <c r="R802" t="str">
        <f t="shared" si="12"/>
        <v>5010700210611061100001VT400001</v>
      </c>
    </row>
    <row r="803" spans="1:18" x14ac:dyDescent="0.2">
      <c r="A803" s="80" t="s">
        <v>453</v>
      </c>
      <c r="B803" s="80" t="s">
        <v>4130</v>
      </c>
      <c r="C803" s="6">
        <v>501</v>
      </c>
      <c r="D803" s="6">
        <v>50107</v>
      </c>
      <c r="E803" s="80" t="s">
        <v>456</v>
      </c>
      <c r="F803" s="80" t="s">
        <v>454</v>
      </c>
      <c r="G803" s="80" t="s">
        <v>492</v>
      </c>
      <c r="H803" s="80" t="s">
        <v>1577</v>
      </c>
      <c r="I803" s="80" t="s">
        <v>3191</v>
      </c>
      <c r="J803" s="80" t="s">
        <v>4053</v>
      </c>
      <c r="K803" s="80" t="s">
        <v>454</v>
      </c>
      <c r="L803" s="8">
        <v>13630000</v>
      </c>
      <c r="M803" s="6">
        <v>2022</v>
      </c>
      <c r="N803" s="103"/>
      <c r="O803" s="103"/>
      <c r="P803" s="6"/>
      <c r="Q803" s="6"/>
      <c r="R803" t="str">
        <f t="shared" si="12"/>
        <v>5010700213551355101001VT400001</v>
      </c>
    </row>
    <row r="804" spans="1:18" x14ac:dyDescent="0.2">
      <c r="A804" s="80" t="s">
        <v>453</v>
      </c>
      <c r="B804" s="80" t="s">
        <v>4130</v>
      </c>
      <c r="C804" s="6">
        <v>501</v>
      </c>
      <c r="D804" s="6">
        <v>50107</v>
      </c>
      <c r="E804" s="80" t="s">
        <v>458</v>
      </c>
      <c r="F804" s="80" t="s">
        <v>456</v>
      </c>
      <c r="G804" s="80" t="s">
        <v>486</v>
      </c>
      <c r="H804" s="80" t="s">
        <v>1091</v>
      </c>
      <c r="I804" s="80" t="s">
        <v>2786</v>
      </c>
      <c r="J804" s="80" t="s">
        <v>4053</v>
      </c>
      <c r="K804" s="80" t="s">
        <v>454</v>
      </c>
      <c r="L804" s="8">
        <v>4090000</v>
      </c>
      <c r="M804" s="6">
        <v>2022</v>
      </c>
      <c r="N804" s="103"/>
      <c r="O804" s="103"/>
      <c r="P804" s="6"/>
      <c r="Q804" s="6"/>
      <c r="R804" t="str">
        <f t="shared" si="12"/>
        <v>5010700310951095100001VT100002</v>
      </c>
    </row>
    <row r="805" spans="1:18" x14ac:dyDescent="0.2">
      <c r="A805" s="80" t="s">
        <v>453</v>
      </c>
      <c r="B805" s="80" t="s">
        <v>4130</v>
      </c>
      <c r="C805" s="6">
        <v>501</v>
      </c>
      <c r="D805" s="6">
        <v>50107</v>
      </c>
      <c r="E805" s="80" t="s">
        <v>458</v>
      </c>
      <c r="F805" s="80" t="s">
        <v>456</v>
      </c>
      <c r="G805" s="80" t="s">
        <v>486</v>
      </c>
      <c r="H805" s="80" t="s">
        <v>1866</v>
      </c>
      <c r="I805" s="80" t="s">
        <v>3404</v>
      </c>
      <c r="J805" s="80" t="s">
        <v>4053</v>
      </c>
      <c r="K805" s="80" t="s">
        <v>454</v>
      </c>
      <c r="L805" s="8">
        <v>3450000</v>
      </c>
      <c r="M805" s="6">
        <v>2022</v>
      </c>
      <c r="N805" s="103"/>
      <c r="O805" s="103"/>
      <c r="P805" s="6"/>
      <c r="Q805" s="6"/>
      <c r="R805" t="str">
        <f t="shared" si="12"/>
        <v>5010700314991499102001VT100002</v>
      </c>
    </row>
    <row r="806" spans="1:18" x14ac:dyDescent="0.2">
      <c r="A806" s="80" t="s">
        <v>453</v>
      </c>
      <c r="B806" s="80" t="s">
        <v>4130</v>
      </c>
      <c r="C806" s="6">
        <v>501</v>
      </c>
      <c r="D806" s="6">
        <v>50107</v>
      </c>
      <c r="E806" s="80" t="s">
        <v>458</v>
      </c>
      <c r="F806" s="80" t="s">
        <v>458</v>
      </c>
      <c r="G806" s="80" t="s">
        <v>486</v>
      </c>
      <c r="H806" s="80" t="s">
        <v>1091</v>
      </c>
      <c r="I806" s="80" t="s">
        <v>2786</v>
      </c>
      <c r="J806" s="80" t="s">
        <v>4053</v>
      </c>
      <c r="K806" s="80" t="s">
        <v>454</v>
      </c>
      <c r="L806" s="8">
        <v>5720000</v>
      </c>
      <c r="M806" s="6">
        <v>2022</v>
      </c>
      <c r="N806" s="103"/>
      <c r="O806" s="103"/>
      <c r="P806" s="6"/>
      <c r="Q806" s="6"/>
      <c r="R806" t="str">
        <f t="shared" si="12"/>
        <v>5010700310951095100001VT100003</v>
      </c>
    </row>
    <row r="807" spans="1:18" x14ac:dyDescent="0.2">
      <c r="A807" s="80" t="s">
        <v>453</v>
      </c>
      <c r="B807" s="80" t="s">
        <v>4130</v>
      </c>
      <c r="C807" s="6">
        <v>501</v>
      </c>
      <c r="D807" s="6">
        <v>50107</v>
      </c>
      <c r="E807" s="80" t="s">
        <v>458</v>
      </c>
      <c r="F807" s="80" t="s">
        <v>458</v>
      </c>
      <c r="G807" s="80" t="s">
        <v>486</v>
      </c>
      <c r="H807" s="80" t="s">
        <v>1799</v>
      </c>
      <c r="I807" s="80" t="s">
        <v>3349</v>
      </c>
      <c r="J807" s="80" t="s">
        <v>4053</v>
      </c>
      <c r="K807" s="80" t="s">
        <v>454</v>
      </c>
      <c r="L807" s="8">
        <v>10620000</v>
      </c>
      <c r="M807" s="6">
        <v>2022</v>
      </c>
      <c r="N807" s="103"/>
      <c r="O807" s="103"/>
      <c r="P807" s="6"/>
      <c r="Q807" s="6"/>
      <c r="R807" t="str">
        <f t="shared" si="12"/>
        <v>5010700314661466101001VT100003</v>
      </c>
    </row>
    <row r="808" spans="1:18" x14ac:dyDescent="0.2">
      <c r="A808" s="80" t="s">
        <v>453</v>
      </c>
      <c r="B808" s="80" t="s">
        <v>4131</v>
      </c>
      <c r="C808" s="6">
        <v>501</v>
      </c>
      <c r="D808" s="6">
        <v>50107</v>
      </c>
      <c r="E808" s="80" t="s">
        <v>456</v>
      </c>
      <c r="F808" s="80" t="s">
        <v>454</v>
      </c>
      <c r="G808" s="80" t="s">
        <v>486</v>
      </c>
      <c r="H808" s="80" t="s">
        <v>1093</v>
      </c>
      <c r="I808" s="80" t="s">
        <v>2789</v>
      </c>
      <c r="J808" s="80" t="s">
        <v>4053</v>
      </c>
      <c r="K808" s="80" t="s">
        <v>454</v>
      </c>
      <c r="L808" s="8">
        <v>21920000</v>
      </c>
      <c r="M808" s="6">
        <v>2022</v>
      </c>
      <c r="N808" s="103"/>
      <c r="O808" s="103"/>
      <c r="P808" s="6"/>
      <c r="Q808" s="6"/>
      <c r="R808" t="str">
        <f t="shared" si="12"/>
        <v>5010700210971097100001VT100001</v>
      </c>
    </row>
    <row r="809" spans="1:18" x14ac:dyDescent="0.2">
      <c r="A809" s="80" t="s">
        <v>453</v>
      </c>
      <c r="B809" s="80" t="s">
        <v>4131</v>
      </c>
      <c r="C809" s="6">
        <v>501</v>
      </c>
      <c r="D809" s="6">
        <v>50107</v>
      </c>
      <c r="E809" s="80" t="s">
        <v>456</v>
      </c>
      <c r="F809" s="80" t="s">
        <v>454</v>
      </c>
      <c r="G809" s="80" t="s">
        <v>486</v>
      </c>
      <c r="H809" s="80" t="s">
        <v>1801</v>
      </c>
      <c r="I809" s="80" t="s">
        <v>3351</v>
      </c>
      <c r="J809" s="80" t="s">
        <v>4053</v>
      </c>
      <c r="K809" s="80" t="s">
        <v>454</v>
      </c>
      <c r="L809" s="8">
        <v>98800000</v>
      </c>
      <c r="M809" s="6">
        <v>2022</v>
      </c>
      <c r="N809" s="103"/>
      <c r="O809" s="103"/>
      <c r="P809" s="6"/>
      <c r="Q809" s="6"/>
      <c r="R809" t="str">
        <f t="shared" si="12"/>
        <v>5010700214671467100001VT100001</v>
      </c>
    </row>
    <row r="810" spans="1:18" x14ac:dyDescent="0.2">
      <c r="A810" s="80" t="s">
        <v>453</v>
      </c>
      <c r="B810" s="80" t="s">
        <v>4131</v>
      </c>
      <c r="C810" s="6">
        <v>501</v>
      </c>
      <c r="D810" s="6">
        <v>50107</v>
      </c>
      <c r="E810" s="80" t="s">
        <v>456</v>
      </c>
      <c r="F810" s="80" t="s">
        <v>454</v>
      </c>
      <c r="G810" s="80" t="s">
        <v>488</v>
      </c>
      <c r="H810" s="80" t="s">
        <v>1801</v>
      </c>
      <c r="I810" s="80" t="s">
        <v>3351</v>
      </c>
      <c r="J810" s="80" t="s">
        <v>4053</v>
      </c>
      <c r="K810" s="80" t="s">
        <v>454</v>
      </c>
      <c r="L810" s="8">
        <v>22410000</v>
      </c>
      <c r="M810" s="6">
        <v>2022</v>
      </c>
      <c r="N810" s="103"/>
      <c r="O810" s="103"/>
      <c r="P810" s="6"/>
      <c r="Q810" s="6"/>
      <c r="R810" t="str">
        <f t="shared" si="12"/>
        <v>5010700214671467100001VT200001</v>
      </c>
    </row>
    <row r="811" spans="1:18" x14ac:dyDescent="0.2">
      <c r="A811" s="80" t="s">
        <v>453</v>
      </c>
      <c r="B811" s="80" t="s">
        <v>4131</v>
      </c>
      <c r="C811" s="6">
        <v>501</v>
      </c>
      <c r="D811" s="6">
        <v>50107</v>
      </c>
      <c r="E811" s="80" t="s">
        <v>456</v>
      </c>
      <c r="F811" s="80" t="s">
        <v>454</v>
      </c>
      <c r="G811" s="80" t="s">
        <v>492</v>
      </c>
      <c r="H811" s="80" t="s">
        <v>1027</v>
      </c>
      <c r="I811" s="80" t="s">
        <v>2744</v>
      </c>
      <c r="J811" s="80" t="s">
        <v>4053</v>
      </c>
      <c r="K811" s="80" t="s">
        <v>454</v>
      </c>
      <c r="L811" s="8">
        <v>4190000</v>
      </c>
      <c r="M811" s="6">
        <v>2022</v>
      </c>
      <c r="N811" s="103"/>
      <c r="O811" s="103"/>
      <c r="P811" s="6"/>
      <c r="Q811" s="6"/>
      <c r="R811" t="str">
        <f t="shared" si="12"/>
        <v>5010700210621062100001VT400001</v>
      </c>
    </row>
    <row r="812" spans="1:18" x14ac:dyDescent="0.2">
      <c r="A812" s="80" t="s">
        <v>453</v>
      </c>
      <c r="B812" s="80" t="s">
        <v>4131</v>
      </c>
      <c r="C812" s="6">
        <v>501</v>
      </c>
      <c r="D812" s="6">
        <v>50107</v>
      </c>
      <c r="E812" s="80" t="s">
        <v>456</v>
      </c>
      <c r="F812" s="80" t="s">
        <v>454</v>
      </c>
      <c r="G812" s="80" t="s">
        <v>492</v>
      </c>
      <c r="H812" s="80" t="s">
        <v>1577</v>
      </c>
      <c r="I812" s="80" t="s">
        <v>3193</v>
      </c>
      <c r="J812" s="80" t="s">
        <v>4053</v>
      </c>
      <c r="K812" s="80" t="s">
        <v>454</v>
      </c>
      <c r="L812" s="8">
        <v>13630000</v>
      </c>
      <c r="M812" s="6">
        <v>2022</v>
      </c>
      <c r="N812" s="103"/>
      <c r="O812" s="103"/>
      <c r="P812" s="6"/>
      <c r="Q812" s="6"/>
      <c r="R812" t="str">
        <f t="shared" si="12"/>
        <v>5010700213551355102001VT400001</v>
      </c>
    </row>
    <row r="813" spans="1:18" x14ac:dyDescent="0.2">
      <c r="A813" s="80" t="s">
        <v>453</v>
      </c>
      <c r="B813" s="80" t="s">
        <v>4131</v>
      </c>
      <c r="C813" s="6">
        <v>501</v>
      </c>
      <c r="D813" s="6">
        <v>50107</v>
      </c>
      <c r="E813" s="80" t="s">
        <v>458</v>
      </c>
      <c r="F813" s="80" t="s">
        <v>456</v>
      </c>
      <c r="G813" s="80" t="s">
        <v>486</v>
      </c>
      <c r="H813" s="80" t="s">
        <v>1093</v>
      </c>
      <c r="I813" s="80" t="s">
        <v>2789</v>
      </c>
      <c r="J813" s="80" t="s">
        <v>4053</v>
      </c>
      <c r="K813" s="80" t="s">
        <v>454</v>
      </c>
      <c r="L813" s="8">
        <v>10960000</v>
      </c>
      <c r="M813" s="6">
        <v>2022</v>
      </c>
      <c r="N813" s="103"/>
      <c r="O813" s="103"/>
      <c r="P813" s="6"/>
      <c r="Q813" s="6"/>
      <c r="R813" t="str">
        <f t="shared" si="12"/>
        <v>5010700310971097100001VT100002</v>
      </c>
    </row>
    <row r="814" spans="1:18" x14ac:dyDescent="0.2">
      <c r="A814" s="80" t="s">
        <v>453</v>
      </c>
      <c r="B814" s="80" t="s">
        <v>4131</v>
      </c>
      <c r="C814" s="6">
        <v>501</v>
      </c>
      <c r="D814" s="6">
        <v>50107</v>
      </c>
      <c r="E814" s="80" t="s">
        <v>458</v>
      </c>
      <c r="F814" s="80" t="s">
        <v>456</v>
      </c>
      <c r="G814" s="80" t="s">
        <v>486</v>
      </c>
      <c r="H814" s="80" t="s">
        <v>1866</v>
      </c>
      <c r="I814" s="80" t="s">
        <v>3405</v>
      </c>
      <c r="J814" s="80" t="s">
        <v>4053</v>
      </c>
      <c r="K814" s="80" t="s">
        <v>454</v>
      </c>
      <c r="L814" s="8">
        <v>4220000</v>
      </c>
      <c r="M814" s="6">
        <v>2022</v>
      </c>
      <c r="N814" s="103"/>
      <c r="O814" s="103"/>
      <c r="P814" s="6"/>
      <c r="Q814" s="6"/>
      <c r="R814" t="str">
        <f t="shared" si="12"/>
        <v>5010700314991499103001VT100002</v>
      </c>
    </row>
    <row r="815" spans="1:18" x14ac:dyDescent="0.2">
      <c r="A815" s="80" t="s">
        <v>453</v>
      </c>
      <c r="B815" s="80" t="s">
        <v>4131</v>
      </c>
      <c r="C815" s="6">
        <v>501</v>
      </c>
      <c r="D815" s="6">
        <v>50107</v>
      </c>
      <c r="E815" s="80" t="s">
        <v>458</v>
      </c>
      <c r="F815" s="80" t="s">
        <v>458</v>
      </c>
      <c r="G815" s="80" t="s">
        <v>486</v>
      </c>
      <c r="H815" s="80" t="s">
        <v>1093</v>
      </c>
      <c r="I815" s="80" t="s">
        <v>2789</v>
      </c>
      <c r="J815" s="80" t="s">
        <v>4053</v>
      </c>
      <c r="K815" s="80" t="s">
        <v>454</v>
      </c>
      <c r="L815" s="8">
        <v>15340000</v>
      </c>
      <c r="M815" s="6">
        <v>2022</v>
      </c>
      <c r="N815" s="103"/>
      <c r="O815" s="103"/>
      <c r="P815" s="6"/>
      <c r="Q815" s="6"/>
      <c r="R815" t="str">
        <f t="shared" si="12"/>
        <v>5010700310971097100001VT100003</v>
      </c>
    </row>
    <row r="816" spans="1:18" x14ac:dyDescent="0.2">
      <c r="A816" s="80" t="s">
        <v>453</v>
      </c>
      <c r="B816" s="80" t="s">
        <v>4131</v>
      </c>
      <c r="C816" s="6">
        <v>501</v>
      </c>
      <c r="D816" s="6">
        <v>50107</v>
      </c>
      <c r="E816" s="80" t="s">
        <v>458</v>
      </c>
      <c r="F816" s="80" t="s">
        <v>458</v>
      </c>
      <c r="G816" s="80" t="s">
        <v>486</v>
      </c>
      <c r="H816" s="80" t="s">
        <v>1801</v>
      </c>
      <c r="I816" s="80" t="s">
        <v>3351</v>
      </c>
      <c r="J816" s="80" t="s">
        <v>4053</v>
      </c>
      <c r="K816" s="80" t="s">
        <v>454</v>
      </c>
      <c r="L816" s="8">
        <v>69160000</v>
      </c>
      <c r="M816" s="6">
        <v>2022</v>
      </c>
      <c r="N816" s="103"/>
      <c r="O816" s="103"/>
      <c r="P816" s="6"/>
      <c r="Q816" s="6"/>
      <c r="R816" t="str">
        <f t="shared" si="12"/>
        <v>5010700314671467100001VT100003</v>
      </c>
    </row>
    <row r="817" spans="1:18" x14ac:dyDescent="0.2">
      <c r="A817" s="80" t="s">
        <v>453</v>
      </c>
      <c r="B817" s="80" t="s">
        <v>4132</v>
      </c>
      <c r="C817" s="6">
        <v>501</v>
      </c>
      <c r="D817" s="6">
        <v>50107</v>
      </c>
      <c r="E817" s="80" t="s">
        <v>456</v>
      </c>
      <c r="F817" s="80" t="s">
        <v>454</v>
      </c>
      <c r="G817" s="80" t="s">
        <v>486</v>
      </c>
      <c r="H817" s="80" t="s">
        <v>1095</v>
      </c>
      <c r="I817" s="80" t="s">
        <v>2790</v>
      </c>
      <c r="J817" s="80" t="s">
        <v>4053</v>
      </c>
      <c r="K817" s="80" t="s">
        <v>454</v>
      </c>
      <c r="L817" s="8">
        <v>20380000</v>
      </c>
      <c r="M817" s="6">
        <v>2022</v>
      </c>
      <c r="N817" s="103"/>
      <c r="O817" s="103"/>
      <c r="P817" s="6"/>
      <c r="Q817" s="6"/>
      <c r="R817" t="str">
        <f t="shared" si="12"/>
        <v>5010700210981098100001VT100001</v>
      </c>
    </row>
    <row r="818" spans="1:18" x14ac:dyDescent="0.2">
      <c r="A818" s="80" t="s">
        <v>453</v>
      </c>
      <c r="B818" s="80" t="s">
        <v>4132</v>
      </c>
      <c r="C818" s="6">
        <v>501</v>
      </c>
      <c r="D818" s="6">
        <v>50107</v>
      </c>
      <c r="E818" s="80" t="s">
        <v>456</v>
      </c>
      <c r="F818" s="80" t="s">
        <v>454</v>
      </c>
      <c r="G818" s="80" t="s">
        <v>486</v>
      </c>
      <c r="H818" s="80" t="s">
        <v>1801</v>
      </c>
      <c r="I818" s="80" t="s">
        <v>3353</v>
      </c>
      <c r="J818" s="80" t="s">
        <v>4053</v>
      </c>
      <c r="K818" s="80" t="s">
        <v>454</v>
      </c>
      <c r="L818" s="8">
        <v>98800000</v>
      </c>
      <c r="M818" s="6">
        <v>2022</v>
      </c>
      <c r="N818" s="103"/>
      <c r="O818" s="103"/>
      <c r="P818" s="6"/>
      <c r="Q818" s="6"/>
      <c r="R818" t="str">
        <f t="shared" si="12"/>
        <v>5010700214671467101001VT100001</v>
      </c>
    </row>
    <row r="819" spans="1:18" x14ac:dyDescent="0.2">
      <c r="A819" s="80" t="s">
        <v>453</v>
      </c>
      <c r="B819" s="80" t="s">
        <v>4132</v>
      </c>
      <c r="C819" s="6">
        <v>501</v>
      </c>
      <c r="D819" s="6">
        <v>50107</v>
      </c>
      <c r="E819" s="80" t="s">
        <v>456</v>
      </c>
      <c r="F819" s="80" t="s">
        <v>454</v>
      </c>
      <c r="G819" s="80" t="s">
        <v>488</v>
      </c>
      <c r="H819" s="80" t="s">
        <v>1801</v>
      </c>
      <c r="I819" s="80" t="s">
        <v>3353</v>
      </c>
      <c r="J819" s="80" t="s">
        <v>4053</v>
      </c>
      <c r="K819" s="80" t="s">
        <v>454</v>
      </c>
      <c r="L819" s="8">
        <v>18850000</v>
      </c>
      <c r="M819" s="6">
        <v>2022</v>
      </c>
      <c r="N819" s="103"/>
      <c r="O819" s="103"/>
      <c r="P819" s="6"/>
      <c r="Q819" s="6"/>
      <c r="R819" t="str">
        <f t="shared" si="12"/>
        <v>5010700214671467101001VT200001</v>
      </c>
    </row>
    <row r="820" spans="1:18" x14ac:dyDescent="0.2">
      <c r="A820" s="80" t="s">
        <v>453</v>
      </c>
      <c r="B820" s="80" t="s">
        <v>4132</v>
      </c>
      <c r="C820" s="6">
        <v>501</v>
      </c>
      <c r="D820" s="6">
        <v>50107</v>
      </c>
      <c r="E820" s="80" t="s">
        <v>456</v>
      </c>
      <c r="F820" s="80" t="s">
        <v>454</v>
      </c>
      <c r="G820" s="80" t="s">
        <v>492</v>
      </c>
      <c r="H820" s="80" t="s">
        <v>1060</v>
      </c>
      <c r="I820" s="80" t="s">
        <v>2766</v>
      </c>
      <c r="J820" s="80" t="s">
        <v>4053</v>
      </c>
      <c r="K820" s="80" t="s">
        <v>454</v>
      </c>
      <c r="L820" s="8">
        <v>2360000</v>
      </c>
      <c r="M820" s="6">
        <v>2022</v>
      </c>
      <c r="N820" s="103"/>
      <c r="O820" s="103"/>
      <c r="P820" s="6"/>
      <c r="Q820" s="6"/>
      <c r="R820" t="str">
        <f t="shared" si="12"/>
        <v>5010700210791079100001VT400001</v>
      </c>
    </row>
    <row r="821" spans="1:18" x14ac:dyDescent="0.2">
      <c r="A821" s="80" t="s">
        <v>453</v>
      </c>
      <c r="B821" s="80" t="s">
        <v>4132</v>
      </c>
      <c r="C821" s="6">
        <v>501</v>
      </c>
      <c r="D821" s="6">
        <v>50107</v>
      </c>
      <c r="E821" s="80" t="s">
        <v>456</v>
      </c>
      <c r="F821" s="80" t="s">
        <v>454</v>
      </c>
      <c r="G821" s="80" t="s">
        <v>492</v>
      </c>
      <c r="H821" s="80" t="s">
        <v>1736</v>
      </c>
      <c r="I821" s="80" t="s">
        <v>3297</v>
      </c>
      <c r="J821" s="80" t="s">
        <v>4053</v>
      </c>
      <c r="K821" s="80" t="s">
        <v>454</v>
      </c>
      <c r="L821" s="8">
        <v>2970000</v>
      </c>
      <c r="M821" s="6">
        <v>2022</v>
      </c>
      <c r="N821" s="103"/>
      <c r="O821" s="103"/>
      <c r="P821" s="6"/>
      <c r="Q821" s="6"/>
      <c r="R821" t="str">
        <f t="shared" si="12"/>
        <v>5010700214341434100001VT400001</v>
      </c>
    </row>
    <row r="822" spans="1:18" x14ac:dyDescent="0.2">
      <c r="A822" s="80" t="s">
        <v>453</v>
      </c>
      <c r="B822" s="80" t="s">
        <v>4132</v>
      </c>
      <c r="C822" s="6">
        <v>501</v>
      </c>
      <c r="D822" s="6">
        <v>50107</v>
      </c>
      <c r="E822" s="80" t="s">
        <v>458</v>
      </c>
      <c r="F822" s="80" t="s">
        <v>456</v>
      </c>
      <c r="G822" s="80" t="s">
        <v>486</v>
      </c>
      <c r="H822" s="80" t="s">
        <v>1095</v>
      </c>
      <c r="I822" s="80" t="s">
        <v>2790</v>
      </c>
      <c r="J822" s="80" t="s">
        <v>4053</v>
      </c>
      <c r="K822" s="80" t="s">
        <v>454</v>
      </c>
      <c r="L822" s="8">
        <v>10190000</v>
      </c>
      <c r="M822" s="6">
        <v>2022</v>
      </c>
      <c r="N822" s="103"/>
      <c r="O822" s="103"/>
      <c r="P822" s="6"/>
      <c r="Q822" s="6"/>
      <c r="R822" t="str">
        <f t="shared" si="12"/>
        <v>5010700310981098100001VT100002</v>
      </c>
    </row>
    <row r="823" spans="1:18" x14ac:dyDescent="0.2">
      <c r="A823" s="80" t="s">
        <v>453</v>
      </c>
      <c r="B823" s="80" t="s">
        <v>4132</v>
      </c>
      <c r="C823" s="6">
        <v>501</v>
      </c>
      <c r="D823" s="6">
        <v>50107</v>
      </c>
      <c r="E823" s="80" t="s">
        <v>458</v>
      </c>
      <c r="F823" s="80" t="s">
        <v>456</v>
      </c>
      <c r="G823" s="80" t="s">
        <v>486</v>
      </c>
      <c r="H823" s="80" t="s">
        <v>1869</v>
      </c>
      <c r="I823" s="80" t="s">
        <v>3408</v>
      </c>
      <c r="J823" s="80" t="s">
        <v>4053</v>
      </c>
      <c r="K823" s="80" t="s">
        <v>454</v>
      </c>
      <c r="L823" s="8">
        <v>2750000</v>
      </c>
      <c r="M823" s="6">
        <v>2022</v>
      </c>
      <c r="N823" s="103"/>
      <c r="O823" s="103"/>
      <c r="P823" s="6"/>
      <c r="Q823" s="6"/>
      <c r="R823" t="str">
        <f t="shared" si="12"/>
        <v>5010700315001500100001VT100002</v>
      </c>
    </row>
    <row r="824" spans="1:18" x14ac:dyDescent="0.2">
      <c r="A824" s="80" t="s">
        <v>453</v>
      </c>
      <c r="B824" s="80" t="s">
        <v>4132</v>
      </c>
      <c r="C824" s="6">
        <v>501</v>
      </c>
      <c r="D824" s="6">
        <v>50107</v>
      </c>
      <c r="E824" s="80" t="s">
        <v>458</v>
      </c>
      <c r="F824" s="80" t="s">
        <v>458</v>
      </c>
      <c r="G824" s="80" t="s">
        <v>486</v>
      </c>
      <c r="H824" s="80" t="s">
        <v>1095</v>
      </c>
      <c r="I824" s="80" t="s">
        <v>2790</v>
      </c>
      <c r="J824" s="80" t="s">
        <v>4053</v>
      </c>
      <c r="K824" s="80" t="s">
        <v>454</v>
      </c>
      <c r="L824" s="8">
        <v>14270000</v>
      </c>
      <c r="M824" s="6">
        <v>2022</v>
      </c>
      <c r="N824" s="103"/>
      <c r="O824" s="103"/>
      <c r="P824" s="6"/>
      <c r="Q824" s="6"/>
      <c r="R824" t="str">
        <f t="shared" si="12"/>
        <v>5010700310981098100001VT100003</v>
      </c>
    </row>
    <row r="825" spans="1:18" x14ac:dyDescent="0.2">
      <c r="A825" s="80" t="s">
        <v>453</v>
      </c>
      <c r="B825" s="80" t="s">
        <v>4132</v>
      </c>
      <c r="C825" s="6">
        <v>501</v>
      </c>
      <c r="D825" s="6">
        <v>50107</v>
      </c>
      <c r="E825" s="80" t="s">
        <v>458</v>
      </c>
      <c r="F825" s="80" t="s">
        <v>458</v>
      </c>
      <c r="G825" s="80" t="s">
        <v>486</v>
      </c>
      <c r="H825" s="80" t="s">
        <v>1801</v>
      </c>
      <c r="I825" s="80" t="s">
        <v>3353</v>
      </c>
      <c r="J825" s="80" t="s">
        <v>4053</v>
      </c>
      <c r="K825" s="80" t="s">
        <v>454</v>
      </c>
      <c r="L825" s="8">
        <v>69160000</v>
      </c>
      <c r="M825" s="6">
        <v>2022</v>
      </c>
      <c r="N825" s="103"/>
      <c r="O825" s="103"/>
      <c r="P825" s="6"/>
      <c r="Q825" s="6"/>
      <c r="R825" t="str">
        <f t="shared" si="12"/>
        <v>5010700314671467101001VT100003</v>
      </c>
    </row>
    <row r="826" spans="1:18" x14ac:dyDescent="0.2">
      <c r="A826" s="80" t="s">
        <v>453</v>
      </c>
      <c r="B826" s="80" t="s">
        <v>4133</v>
      </c>
      <c r="C826" s="6">
        <v>501</v>
      </c>
      <c r="D826" s="6">
        <v>50107</v>
      </c>
      <c r="E826" s="80" t="s">
        <v>456</v>
      </c>
      <c r="F826" s="80" t="s">
        <v>454</v>
      </c>
      <c r="G826" s="80" t="s">
        <v>486</v>
      </c>
      <c r="H826" s="80" t="s">
        <v>1097</v>
      </c>
      <c r="I826" s="80" t="s">
        <v>2791</v>
      </c>
      <c r="J826" s="80" t="s">
        <v>4053</v>
      </c>
      <c r="K826" s="80" t="s">
        <v>454</v>
      </c>
      <c r="L826" s="8">
        <v>11740000</v>
      </c>
      <c r="M826" s="6">
        <v>2022</v>
      </c>
      <c r="N826" s="103"/>
      <c r="O826" s="103"/>
      <c r="P826" s="6"/>
      <c r="Q826" s="6"/>
      <c r="R826" t="str">
        <f t="shared" si="12"/>
        <v>5010700210991099100001VT100001</v>
      </c>
    </row>
    <row r="827" spans="1:18" x14ac:dyDescent="0.2">
      <c r="A827" s="80" t="s">
        <v>453</v>
      </c>
      <c r="B827" s="80" t="s">
        <v>4133</v>
      </c>
      <c r="C827" s="6">
        <v>501</v>
      </c>
      <c r="D827" s="6">
        <v>50107</v>
      </c>
      <c r="E827" s="80" t="s">
        <v>456</v>
      </c>
      <c r="F827" s="80" t="s">
        <v>454</v>
      </c>
      <c r="G827" s="80" t="s">
        <v>486</v>
      </c>
      <c r="H827" s="80" t="s">
        <v>1801</v>
      </c>
      <c r="I827" s="80" t="s">
        <v>3355</v>
      </c>
      <c r="J827" s="80" t="s">
        <v>4053</v>
      </c>
      <c r="K827" s="80" t="s">
        <v>454</v>
      </c>
      <c r="L827" s="8">
        <v>83080000</v>
      </c>
      <c r="M827" s="6">
        <v>2022</v>
      </c>
      <c r="N827" s="103"/>
      <c r="O827" s="103"/>
      <c r="P827" s="6"/>
      <c r="Q827" s="6"/>
      <c r="R827" t="str">
        <f t="shared" si="12"/>
        <v>5010700214671467102001VT100001</v>
      </c>
    </row>
    <row r="828" spans="1:18" x14ac:dyDescent="0.2">
      <c r="A828" s="80" t="s">
        <v>453</v>
      </c>
      <c r="B828" s="80" t="s">
        <v>4133</v>
      </c>
      <c r="C828" s="6">
        <v>501</v>
      </c>
      <c r="D828" s="6">
        <v>50107</v>
      </c>
      <c r="E828" s="80" t="s">
        <v>456</v>
      </c>
      <c r="F828" s="80" t="s">
        <v>454</v>
      </c>
      <c r="G828" s="80" t="s">
        <v>488</v>
      </c>
      <c r="H828" s="80" t="s">
        <v>1801</v>
      </c>
      <c r="I828" s="80" t="s">
        <v>3355</v>
      </c>
      <c r="J828" s="80" t="s">
        <v>4053</v>
      </c>
      <c r="K828" s="80" t="s">
        <v>454</v>
      </c>
      <c r="L828" s="8">
        <v>16970000</v>
      </c>
      <c r="M828" s="6">
        <v>2022</v>
      </c>
      <c r="N828" s="103"/>
      <c r="O828" s="103"/>
      <c r="P828" s="6"/>
      <c r="Q828" s="6"/>
      <c r="R828" t="str">
        <f t="shared" si="12"/>
        <v>5010700214671467102001VT200001</v>
      </c>
    </row>
    <row r="829" spans="1:18" x14ac:dyDescent="0.2">
      <c r="A829" s="80" t="s">
        <v>453</v>
      </c>
      <c r="B829" s="80" t="s">
        <v>4133</v>
      </c>
      <c r="C829" s="6">
        <v>501</v>
      </c>
      <c r="D829" s="6">
        <v>50107</v>
      </c>
      <c r="E829" s="80" t="s">
        <v>456</v>
      </c>
      <c r="F829" s="80" t="s">
        <v>454</v>
      </c>
      <c r="G829" s="80" t="s">
        <v>492</v>
      </c>
      <c r="H829" s="80" t="s">
        <v>1064</v>
      </c>
      <c r="I829" s="80" t="s">
        <v>2769</v>
      </c>
      <c r="J829" s="80" t="s">
        <v>4053</v>
      </c>
      <c r="K829" s="80" t="s">
        <v>454</v>
      </c>
      <c r="L829" s="8">
        <v>3710000</v>
      </c>
      <c r="M829" s="6">
        <v>2022</v>
      </c>
      <c r="N829" s="103"/>
      <c r="O829" s="103"/>
      <c r="P829" s="6"/>
      <c r="Q829" s="6"/>
      <c r="R829" t="str">
        <f t="shared" si="12"/>
        <v>5010700210801080100001VT400001</v>
      </c>
    </row>
    <row r="830" spans="1:18" x14ac:dyDescent="0.2">
      <c r="A830" s="80" t="s">
        <v>453</v>
      </c>
      <c r="B830" s="80" t="s">
        <v>4133</v>
      </c>
      <c r="C830" s="6">
        <v>501</v>
      </c>
      <c r="D830" s="6">
        <v>50107</v>
      </c>
      <c r="E830" s="80" t="s">
        <v>456</v>
      </c>
      <c r="F830" s="80" t="s">
        <v>454</v>
      </c>
      <c r="G830" s="80" t="s">
        <v>492</v>
      </c>
      <c r="H830" s="80" t="s">
        <v>1736</v>
      </c>
      <c r="I830" s="80" t="s">
        <v>3299</v>
      </c>
      <c r="J830" s="80" t="s">
        <v>4053</v>
      </c>
      <c r="K830" s="80" t="s">
        <v>454</v>
      </c>
      <c r="L830" s="8">
        <v>2970000</v>
      </c>
      <c r="M830" s="6">
        <v>2022</v>
      </c>
      <c r="N830" s="103"/>
      <c r="O830" s="103"/>
      <c r="P830" s="6"/>
      <c r="Q830" s="6"/>
      <c r="R830" t="str">
        <f t="shared" si="12"/>
        <v>5010700214341434101001VT400001</v>
      </c>
    </row>
    <row r="831" spans="1:18" x14ac:dyDescent="0.2">
      <c r="A831" s="80" t="s">
        <v>453</v>
      </c>
      <c r="B831" s="80" t="s">
        <v>4133</v>
      </c>
      <c r="C831" s="6">
        <v>501</v>
      </c>
      <c r="D831" s="6">
        <v>50107</v>
      </c>
      <c r="E831" s="80" t="s">
        <v>458</v>
      </c>
      <c r="F831" s="80" t="s">
        <v>456</v>
      </c>
      <c r="G831" s="80" t="s">
        <v>486</v>
      </c>
      <c r="H831" s="80" t="s">
        <v>1097</v>
      </c>
      <c r="I831" s="80" t="s">
        <v>2791</v>
      </c>
      <c r="J831" s="80" t="s">
        <v>4053</v>
      </c>
      <c r="K831" s="80" t="s">
        <v>454</v>
      </c>
      <c r="L831" s="8">
        <v>5870000</v>
      </c>
      <c r="M831" s="6">
        <v>2022</v>
      </c>
      <c r="N831" s="103"/>
      <c r="O831" s="103"/>
      <c r="P831" s="6"/>
      <c r="Q831" s="6"/>
      <c r="R831" t="str">
        <f t="shared" si="12"/>
        <v>5010700310991099100001VT100002</v>
      </c>
    </row>
    <row r="832" spans="1:18" x14ac:dyDescent="0.2">
      <c r="A832" s="80" t="s">
        <v>453</v>
      </c>
      <c r="B832" s="80" t="s">
        <v>4133</v>
      </c>
      <c r="C832" s="6">
        <v>501</v>
      </c>
      <c r="D832" s="6">
        <v>50107</v>
      </c>
      <c r="E832" s="80" t="s">
        <v>458</v>
      </c>
      <c r="F832" s="80" t="s">
        <v>456</v>
      </c>
      <c r="G832" s="80" t="s">
        <v>486</v>
      </c>
      <c r="H832" s="80" t="s">
        <v>1869</v>
      </c>
      <c r="I832" s="80" t="s">
        <v>3409</v>
      </c>
      <c r="J832" s="80" t="s">
        <v>4053</v>
      </c>
      <c r="K832" s="80" t="s">
        <v>454</v>
      </c>
      <c r="L832" s="8">
        <v>3060000</v>
      </c>
      <c r="M832" s="6">
        <v>2022</v>
      </c>
      <c r="N832" s="103"/>
      <c r="O832" s="103"/>
      <c r="P832" s="6"/>
      <c r="Q832" s="6"/>
      <c r="R832" t="str">
        <f t="shared" si="12"/>
        <v>5010700315001500101001VT100002</v>
      </c>
    </row>
    <row r="833" spans="1:18" x14ac:dyDescent="0.2">
      <c r="A833" s="80" t="s">
        <v>453</v>
      </c>
      <c r="B833" s="80" t="s">
        <v>4133</v>
      </c>
      <c r="C833" s="6">
        <v>501</v>
      </c>
      <c r="D833" s="6">
        <v>50107</v>
      </c>
      <c r="E833" s="80" t="s">
        <v>458</v>
      </c>
      <c r="F833" s="80" t="s">
        <v>458</v>
      </c>
      <c r="G833" s="80" t="s">
        <v>486</v>
      </c>
      <c r="H833" s="80" t="s">
        <v>1097</v>
      </c>
      <c r="I833" s="80" t="s">
        <v>2791</v>
      </c>
      <c r="J833" s="80" t="s">
        <v>4053</v>
      </c>
      <c r="K833" s="80" t="s">
        <v>454</v>
      </c>
      <c r="L833" s="8">
        <v>8220000</v>
      </c>
      <c r="M833" s="6">
        <v>2022</v>
      </c>
      <c r="N833" s="103"/>
      <c r="O833" s="103"/>
      <c r="P833" s="6"/>
      <c r="Q833" s="6"/>
      <c r="R833" t="str">
        <f t="shared" si="12"/>
        <v>5010700310991099100001VT100003</v>
      </c>
    </row>
    <row r="834" spans="1:18" x14ac:dyDescent="0.2">
      <c r="A834" s="80" t="s">
        <v>453</v>
      </c>
      <c r="B834" s="80" t="s">
        <v>4133</v>
      </c>
      <c r="C834" s="6">
        <v>501</v>
      </c>
      <c r="D834" s="6">
        <v>50107</v>
      </c>
      <c r="E834" s="80" t="s">
        <v>458</v>
      </c>
      <c r="F834" s="80" t="s">
        <v>458</v>
      </c>
      <c r="G834" s="80" t="s">
        <v>486</v>
      </c>
      <c r="H834" s="80" t="s">
        <v>1801</v>
      </c>
      <c r="I834" s="80" t="s">
        <v>3355</v>
      </c>
      <c r="J834" s="80" t="s">
        <v>4053</v>
      </c>
      <c r="K834" s="80" t="s">
        <v>454</v>
      </c>
      <c r="L834" s="8">
        <v>58160000</v>
      </c>
      <c r="M834" s="6">
        <v>2022</v>
      </c>
      <c r="N834" s="103"/>
      <c r="O834" s="103"/>
      <c r="P834" s="6"/>
      <c r="Q834" s="6"/>
      <c r="R834" t="str">
        <f t="shared" ref="R834:R897" si="13">CONCATENATE(D834,E834,H834,I834,K834,G834,F834)</f>
        <v>5010700314671467102001VT100003</v>
      </c>
    </row>
    <row r="835" spans="1:18" x14ac:dyDescent="0.2">
      <c r="A835" s="80" t="s">
        <v>453</v>
      </c>
      <c r="B835" s="80" t="s">
        <v>4134</v>
      </c>
      <c r="C835" s="6">
        <v>501</v>
      </c>
      <c r="D835" s="6">
        <v>50107</v>
      </c>
      <c r="E835" s="80" t="s">
        <v>456</v>
      </c>
      <c r="F835" s="80" t="s">
        <v>454</v>
      </c>
      <c r="G835" s="80" t="s">
        <v>486</v>
      </c>
      <c r="H835" s="80" t="s">
        <v>1101</v>
      </c>
      <c r="I835" s="80" t="s">
        <v>2794</v>
      </c>
      <c r="J835" s="80" t="s">
        <v>4053</v>
      </c>
      <c r="K835" s="80" t="s">
        <v>454</v>
      </c>
      <c r="L835" s="8">
        <v>44240000</v>
      </c>
      <c r="M835" s="6">
        <v>2022</v>
      </c>
      <c r="N835" s="103"/>
      <c r="O835" s="103"/>
      <c r="P835" s="6"/>
      <c r="Q835" s="6"/>
      <c r="R835" t="str">
        <f t="shared" si="13"/>
        <v>5010700211001100100001VT100001</v>
      </c>
    </row>
    <row r="836" spans="1:18" x14ac:dyDescent="0.2">
      <c r="A836" s="80" t="s">
        <v>453</v>
      </c>
      <c r="B836" s="80" t="s">
        <v>4134</v>
      </c>
      <c r="C836" s="6">
        <v>501</v>
      </c>
      <c r="D836" s="6">
        <v>50107</v>
      </c>
      <c r="E836" s="80" t="s">
        <v>456</v>
      </c>
      <c r="F836" s="80" t="s">
        <v>454</v>
      </c>
      <c r="G836" s="80" t="s">
        <v>486</v>
      </c>
      <c r="H836" s="80" t="s">
        <v>1814</v>
      </c>
      <c r="I836" s="80" t="s">
        <v>3364</v>
      </c>
      <c r="J836" s="80" t="s">
        <v>4053</v>
      </c>
      <c r="K836" s="80" t="s">
        <v>454</v>
      </c>
      <c r="L836" s="8">
        <v>28810000</v>
      </c>
      <c r="M836" s="6">
        <v>2022</v>
      </c>
      <c r="N836" s="103"/>
      <c r="O836" s="103"/>
      <c r="P836" s="6"/>
      <c r="Q836" s="6"/>
      <c r="R836" t="str">
        <f t="shared" si="13"/>
        <v>5010700214741474100001VT100001</v>
      </c>
    </row>
    <row r="837" spans="1:18" x14ac:dyDescent="0.2">
      <c r="A837" s="80" t="s">
        <v>453</v>
      </c>
      <c r="B837" s="80" t="s">
        <v>4134</v>
      </c>
      <c r="C837" s="6">
        <v>501</v>
      </c>
      <c r="D837" s="6">
        <v>50107</v>
      </c>
      <c r="E837" s="80" t="s">
        <v>456</v>
      </c>
      <c r="F837" s="80" t="s">
        <v>454</v>
      </c>
      <c r="G837" s="80" t="s">
        <v>492</v>
      </c>
      <c r="H837" s="80" t="s">
        <v>1066</v>
      </c>
      <c r="I837" s="80" t="s">
        <v>2770</v>
      </c>
      <c r="J837" s="80" t="s">
        <v>4053</v>
      </c>
      <c r="K837" s="80" t="s">
        <v>454</v>
      </c>
      <c r="L837" s="8">
        <v>9310000</v>
      </c>
      <c r="M837" s="6">
        <v>2022</v>
      </c>
      <c r="N837" s="103"/>
      <c r="O837" s="103"/>
      <c r="P837" s="6"/>
      <c r="Q837" s="6"/>
      <c r="R837" t="str">
        <f t="shared" si="13"/>
        <v>5010700210811081100001VT400001</v>
      </c>
    </row>
    <row r="838" spans="1:18" x14ac:dyDescent="0.2">
      <c r="A838" s="80" t="s">
        <v>453</v>
      </c>
      <c r="B838" s="80" t="s">
        <v>4134</v>
      </c>
      <c r="C838" s="6">
        <v>501</v>
      </c>
      <c r="D838" s="6">
        <v>50107</v>
      </c>
      <c r="E838" s="80" t="s">
        <v>456</v>
      </c>
      <c r="F838" s="80" t="s">
        <v>454</v>
      </c>
      <c r="G838" s="80" t="s">
        <v>492</v>
      </c>
      <c r="H838" s="80" t="s">
        <v>1760</v>
      </c>
      <c r="I838" s="80" t="s">
        <v>3315</v>
      </c>
      <c r="J838" s="80" t="s">
        <v>4053</v>
      </c>
      <c r="K838" s="80" t="s">
        <v>454</v>
      </c>
      <c r="L838" s="8">
        <v>10580000</v>
      </c>
      <c r="M838" s="6">
        <v>2022</v>
      </c>
      <c r="N838" s="103"/>
      <c r="O838" s="103"/>
      <c r="P838" s="6"/>
      <c r="Q838" s="6"/>
      <c r="R838" t="str">
        <f t="shared" si="13"/>
        <v>5010700214471447100001VT400001</v>
      </c>
    </row>
    <row r="839" spans="1:18" x14ac:dyDescent="0.2">
      <c r="A839" s="80" t="s">
        <v>453</v>
      </c>
      <c r="B839" s="80" t="s">
        <v>4134</v>
      </c>
      <c r="C839" s="6">
        <v>501</v>
      </c>
      <c r="D839" s="6">
        <v>50107</v>
      </c>
      <c r="E839" s="80" t="s">
        <v>458</v>
      </c>
      <c r="F839" s="80" t="s">
        <v>456</v>
      </c>
      <c r="G839" s="80" t="s">
        <v>486</v>
      </c>
      <c r="H839" s="80" t="s">
        <v>1101</v>
      </c>
      <c r="I839" s="80" t="s">
        <v>2794</v>
      </c>
      <c r="J839" s="80" t="s">
        <v>4053</v>
      </c>
      <c r="K839" s="80" t="s">
        <v>454</v>
      </c>
      <c r="L839" s="8">
        <v>22120000</v>
      </c>
      <c r="M839" s="6">
        <v>2022</v>
      </c>
      <c r="N839" s="103"/>
      <c r="O839" s="103"/>
      <c r="P839" s="6"/>
      <c r="Q839" s="6"/>
      <c r="R839" t="str">
        <f t="shared" si="13"/>
        <v>5010700311001100100001VT100002</v>
      </c>
    </row>
    <row r="840" spans="1:18" x14ac:dyDescent="0.2">
      <c r="A840" s="80" t="s">
        <v>453</v>
      </c>
      <c r="B840" s="80" t="s">
        <v>4134</v>
      </c>
      <c r="C840" s="6">
        <v>501</v>
      </c>
      <c r="D840" s="6">
        <v>50107</v>
      </c>
      <c r="E840" s="80" t="s">
        <v>458</v>
      </c>
      <c r="F840" s="80" t="s">
        <v>456</v>
      </c>
      <c r="G840" s="80" t="s">
        <v>486</v>
      </c>
      <c r="H840" s="80" t="s">
        <v>1869</v>
      </c>
      <c r="I840" s="80" t="s">
        <v>3410</v>
      </c>
      <c r="J840" s="80" t="s">
        <v>4053</v>
      </c>
      <c r="K840" s="80" t="s">
        <v>454</v>
      </c>
      <c r="L840" s="8">
        <v>3580000</v>
      </c>
      <c r="M840" s="6">
        <v>2022</v>
      </c>
      <c r="N840" s="103"/>
      <c r="O840" s="103"/>
      <c r="P840" s="6"/>
      <c r="Q840" s="6"/>
      <c r="R840" t="str">
        <f t="shared" si="13"/>
        <v>5010700315001500102001VT100002</v>
      </c>
    </row>
    <row r="841" spans="1:18" x14ac:dyDescent="0.2">
      <c r="A841" s="80" t="s">
        <v>453</v>
      </c>
      <c r="B841" s="80" t="s">
        <v>4134</v>
      </c>
      <c r="C841" s="6">
        <v>501</v>
      </c>
      <c r="D841" s="6">
        <v>50107</v>
      </c>
      <c r="E841" s="80" t="s">
        <v>458</v>
      </c>
      <c r="F841" s="80" t="s">
        <v>458</v>
      </c>
      <c r="G841" s="80" t="s">
        <v>486</v>
      </c>
      <c r="H841" s="80" t="s">
        <v>1101</v>
      </c>
      <c r="I841" s="80" t="s">
        <v>2794</v>
      </c>
      <c r="J841" s="80" t="s">
        <v>4053</v>
      </c>
      <c r="K841" s="80" t="s">
        <v>454</v>
      </c>
      <c r="L841" s="8">
        <v>30970000</v>
      </c>
      <c r="M841" s="6">
        <v>2022</v>
      </c>
      <c r="N841" s="103"/>
      <c r="O841" s="103"/>
      <c r="P841" s="6"/>
      <c r="Q841" s="6"/>
      <c r="R841" t="str">
        <f t="shared" si="13"/>
        <v>5010700311001100100001VT100003</v>
      </c>
    </row>
    <row r="842" spans="1:18" x14ac:dyDescent="0.2">
      <c r="A842" s="80" t="s">
        <v>453</v>
      </c>
      <c r="B842" s="80" t="s">
        <v>4134</v>
      </c>
      <c r="C842" s="6">
        <v>501</v>
      </c>
      <c r="D842" s="6">
        <v>50107</v>
      </c>
      <c r="E842" s="80" t="s">
        <v>458</v>
      </c>
      <c r="F842" s="80" t="s">
        <v>458</v>
      </c>
      <c r="G842" s="80" t="s">
        <v>486</v>
      </c>
      <c r="H842" s="80" t="s">
        <v>1814</v>
      </c>
      <c r="I842" s="80" t="s">
        <v>3364</v>
      </c>
      <c r="J842" s="80" t="s">
        <v>4053</v>
      </c>
      <c r="K842" s="80" t="s">
        <v>454</v>
      </c>
      <c r="L842" s="8">
        <v>20170000</v>
      </c>
      <c r="M842" s="6">
        <v>2022</v>
      </c>
      <c r="N842" s="103"/>
      <c r="O842" s="103"/>
      <c r="P842" s="6"/>
      <c r="Q842" s="6"/>
      <c r="R842" t="str">
        <f t="shared" si="13"/>
        <v>5010700314741474100001VT100003</v>
      </c>
    </row>
    <row r="843" spans="1:18" x14ac:dyDescent="0.2">
      <c r="A843" s="80" t="s">
        <v>453</v>
      </c>
      <c r="B843" s="80" t="s">
        <v>4135</v>
      </c>
      <c r="C843" s="6">
        <v>501</v>
      </c>
      <c r="D843" s="6">
        <v>50107</v>
      </c>
      <c r="E843" s="80" t="s">
        <v>456</v>
      </c>
      <c r="F843" s="80" t="s">
        <v>454</v>
      </c>
      <c r="G843" s="80" t="s">
        <v>486</v>
      </c>
      <c r="H843" s="80" t="s">
        <v>1102</v>
      </c>
      <c r="I843" s="80" t="s">
        <v>2795</v>
      </c>
      <c r="J843" s="80" t="s">
        <v>4053</v>
      </c>
      <c r="K843" s="80" t="s">
        <v>454</v>
      </c>
      <c r="L843" s="8">
        <v>12700000</v>
      </c>
      <c r="M843" s="6">
        <v>2022</v>
      </c>
      <c r="N843" s="103"/>
      <c r="O843" s="103"/>
      <c r="P843" s="6"/>
      <c r="Q843" s="6"/>
      <c r="R843" t="str">
        <f t="shared" si="13"/>
        <v>5010700211011101100001VT100001</v>
      </c>
    </row>
    <row r="844" spans="1:18" x14ac:dyDescent="0.2">
      <c r="A844" s="80" t="s">
        <v>453</v>
      </c>
      <c r="B844" s="80" t="s">
        <v>4135</v>
      </c>
      <c r="C844" s="6">
        <v>501</v>
      </c>
      <c r="D844" s="6">
        <v>50107</v>
      </c>
      <c r="E844" s="80" t="s">
        <v>456</v>
      </c>
      <c r="F844" s="80" t="s">
        <v>454</v>
      </c>
      <c r="G844" s="80" t="s">
        <v>486</v>
      </c>
      <c r="H844" s="80" t="s">
        <v>1814</v>
      </c>
      <c r="I844" s="80" t="s">
        <v>3365</v>
      </c>
      <c r="J844" s="80" t="s">
        <v>4053</v>
      </c>
      <c r="K844" s="80" t="s">
        <v>454</v>
      </c>
      <c r="L844" s="8">
        <v>25930000</v>
      </c>
      <c r="M844" s="6">
        <v>2022</v>
      </c>
      <c r="N844" s="103"/>
      <c r="O844" s="103"/>
      <c r="P844" s="6"/>
      <c r="Q844" s="6"/>
      <c r="R844" t="str">
        <f t="shared" si="13"/>
        <v>5010700214741474101001VT100001</v>
      </c>
    </row>
    <row r="845" spans="1:18" x14ac:dyDescent="0.2">
      <c r="A845" s="80" t="s">
        <v>453</v>
      </c>
      <c r="B845" s="80" t="s">
        <v>4135</v>
      </c>
      <c r="C845" s="6">
        <v>501</v>
      </c>
      <c r="D845" s="6">
        <v>50107</v>
      </c>
      <c r="E845" s="80" t="s">
        <v>456</v>
      </c>
      <c r="F845" s="80" t="s">
        <v>454</v>
      </c>
      <c r="G845" s="80" t="s">
        <v>488</v>
      </c>
      <c r="H845" s="80" t="s">
        <v>1814</v>
      </c>
      <c r="I845" s="80" t="s">
        <v>3365</v>
      </c>
      <c r="J845" s="80" t="s">
        <v>4053</v>
      </c>
      <c r="K845" s="80" t="s">
        <v>454</v>
      </c>
      <c r="L845" s="8">
        <v>15140000</v>
      </c>
      <c r="M845" s="6">
        <v>2022</v>
      </c>
      <c r="N845" s="103"/>
      <c r="O845" s="103"/>
      <c r="P845" s="6"/>
      <c r="Q845" s="6"/>
      <c r="R845" t="str">
        <f t="shared" si="13"/>
        <v>5010700214741474101001VT200001</v>
      </c>
    </row>
    <row r="846" spans="1:18" x14ac:dyDescent="0.2">
      <c r="A846" s="80" t="s">
        <v>453</v>
      </c>
      <c r="B846" s="80" t="s">
        <v>4135</v>
      </c>
      <c r="C846" s="6">
        <v>501</v>
      </c>
      <c r="D846" s="6">
        <v>50107</v>
      </c>
      <c r="E846" s="80" t="s">
        <v>456</v>
      </c>
      <c r="F846" s="80" t="s">
        <v>454</v>
      </c>
      <c r="G846" s="80" t="s">
        <v>492</v>
      </c>
      <c r="H846" s="80" t="s">
        <v>1067</v>
      </c>
      <c r="I846" s="80" t="s">
        <v>2771</v>
      </c>
      <c r="J846" s="80" t="s">
        <v>4053</v>
      </c>
      <c r="K846" s="80" t="s">
        <v>454</v>
      </c>
      <c r="L846" s="8">
        <v>4190000</v>
      </c>
      <c r="M846" s="6">
        <v>2022</v>
      </c>
      <c r="N846" s="103"/>
      <c r="O846" s="103"/>
      <c r="P846" s="6"/>
      <c r="Q846" s="6"/>
      <c r="R846" t="str">
        <f t="shared" si="13"/>
        <v>5010700210821082100001VT400001</v>
      </c>
    </row>
    <row r="847" spans="1:18" x14ac:dyDescent="0.2">
      <c r="A847" s="80" t="s">
        <v>453</v>
      </c>
      <c r="B847" s="80" t="s">
        <v>4135</v>
      </c>
      <c r="C847" s="6">
        <v>501</v>
      </c>
      <c r="D847" s="6">
        <v>50107</v>
      </c>
      <c r="E847" s="80" t="s">
        <v>456</v>
      </c>
      <c r="F847" s="80" t="s">
        <v>454</v>
      </c>
      <c r="G847" s="80" t="s">
        <v>492</v>
      </c>
      <c r="H847" s="80" t="s">
        <v>1760</v>
      </c>
      <c r="I847" s="80" t="s">
        <v>3317</v>
      </c>
      <c r="J847" s="80" t="s">
        <v>4053</v>
      </c>
      <c r="K847" s="80" t="s">
        <v>454</v>
      </c>
      <c r="L847" s="8">
        <v>8460000</v>
      </c>
      <c r="M847" s="6">
        <v>2022</v>
      </c>
      <c r="N847" s="103"/>
      <c r="O847" s="103"/>
      <c r="P847" s="6"/>
      <c r="Q847" s="6"/>
      <c r="R847" t="str">
        <f t="shared" si="13"/>
        <v>5010700214471447101001VT400001</v>
      </c>
    </row>
    <row r="848" spans="1:18" x14ac:dyDescent="0.2">
      <c r="A848" s="80" t="s">
        <v>453</v>
      </c>
      <c r="B848" s="80" t="s">
        <v>4135</v>
      </c>
      <c r="C848" s="6">
        <v>501</v>
      </c>
      <c r="D848" s="6">
        <v>50107</v>
      </c>
      <c r="E848" s="80" t="s">
        <v>458</v>
      </c>
      <c r="F848" s="80" t="s">
        <v>456</v>
      </c>
      <c r="G848" s="80" t="s">
        <v>486</v>
      </c>
      <c r="H848" s="80" t="s">
        <v>1102</v>
      </c>
      <c r="I848" s="80" t="s">
        <v>2795</v>
      </c>
      <c r="J848" s="80" t="s">
        <v>4053</v>
      </c>
      <c r="K848" s="80" t="s">
        <v>454</v>
      </c>
      <c r="L848" s="8">
        <v>6350000</v>
      </c>
      <c r="M848" s="6">
        <v>2022</v>
      </c>
      <c r="N848" s="103"/>
      <c r="O848" s="103"/>
      <c r="P848" s="6"/>
      <c r="Q848" s="6"/>
      <c r="R848" t="str">
        <f t="shared" si="13"/>
        <v>5010700311011101100001VT100002</v>
      </c>
    </row>
    <row r="849" spans="1:18" x14ac:dyDescent="0.2">
      <c r="A849" s="80" t="s">
        <v>453</v>
      </c>
      <c r="B849" s="80" t="s">
        <v>4135</v>
      </c>
      <c r="C849" s="6">
        <v>501</v>
      </c>
      <c r="D849" s="6">
        <v>50107</v>
      </c>
      <c r="E849" s="80" t="s">
        <v>458</v>
      </c>
      <c r="F849" s="80" t="s">
        <v>456</v>
      </c>
      <c r="G849" s="80" t="s">
        <v>486</v>
      </c>
      <c r="H849" s="80" t="s">
        <v>1871</v>
      </c>
      <c r="I849" s="80" t="s">
        <v>3411</v>
      </c>
      <c r="J849" s="80" t="s">
        <v>4053</v>
      </c>
      <c r="K849" s="80" t="s">
        <v>454</v>
      </c>
      <c r="L849" s="8">
        <v>3990000</v>
      </c>
      <c r="M849" s="6">
        <v>2022</v>
      </c>
      <c r="N849" s="103"/>
      <c r="O849" s="103"/>
      <c r="P849" s="6"/>
      <c r="Q849" s="6"/>
      <c r="R849" t="str">
        <f t="shared" si="13"/>
        <v>5010700315011501100001VT100002</v>
      </c>
    </row>
    <row r="850" spans="1:18" x14ac:dyDescent="0.2">
      <c r="A850" s="80" t="s">
        <v>453</v>
      </c>
      <c r="B850" s="80" t="s">
        <v>4135</v>
      </c>
      <c r="C850" s="6">
        <v>501</v>
      </c>
      <c r="D850" s="6">
        <v>50107</v>
      </c>
      <c r="E850" s="80" t="s">
        <v>458</v>
      </c>
      <c r="F850" s="80" t="s">
        <v>458</v>
      </c>
      <c r="G850" s="80" t="s">
        <v>486</v>
      </c>
      <c r="H850" s="80" t="s">
        <v>1102</v>
      </c>
      <c r="I850" s="80" t="s">
        <v>2795</v>
      </c>
      <c r="J850" s="80" t="s">
        <v>4053</v>
      </c>
      <c r="K850" s="80" t="s">
        <v>454</v>
      </c>
      <c r="L850" s="8">
        <v>8890000</v>
      </c>
      <c r="M850" s="6">
        <v>2022</v>
      </c>
      <c r="N850" s="103"/>
      <c r="O850" s="103"/>
      <c r="P850" s="6"/>
      <c r="Q850" s="6"/>
      <c r="R850" t="str">
        <f t="shared" si="13"/>
        <v>5010700311011101100001VT100003</v>
      </c>
    </row>
    <row r="851" spans="1:18" x14ac:dyDescent="0.2">
      <c r="A851" s="80" t="s">
        <v>453</v>
      </c>
      <c r="B851" s="80" t="s">
        <v>4135</v>
      </c>
      <c r="C851" s="6">
        <v>501</v>
      </c>
      <c r="D851" s="6">
        <v>50107</v>
      </c>
      <c r="E851" s="80" t="s">
        <v>458</v>
      </c>
      <c r="F851" s="80" t="s">
        <v>458</v>
      </c>
      <c r="G851" s="80" t="s">
        <v>486</v>
      </c>
      <c r="H851" s="80" t="s">
        <v>1814</v>
      </c>
      <c r="I851" s="80" t="s">
        <v>3365</v>
      </c>
      <c r="J851" s="80" t="s">
        <v>4053</v>
      </c>
      <c r="K851" s="80" t="s">
        <v>454</v>
      </c>
      <c r="L851" s="8">
        <v>18150000</v>
      </c>
      <c r="M851" s="6">
        <v>2022</v>
      </c>
      <c r="N851" s="103"/>
      <c r="O851" s="103"/>
      <c r="P851" s="6"/>
      <c r="Q851" s="6"/>
      <c r="R851" t="str">
        <f t="shared" si="13"/>
        <v>5010700314741474101001VT100003</v>
      </c>
    </row>
    <row r="852" spans="1:18" x14ac:dyDescent="0.2">
      <c r="A852" s="80" t="s">
        <v>453</v>
      </c>
      <c r="B852" s="80" t="s">
        <v>4136</v>
      </c>
      <c r="C852" s="6">
        <v>501</v>
      </c>
      <c r="D852" s="6">
        <v>50107</v>
      </c>
      <c r="E852" s="80" t="s">
        <v>456</v>
      </c>
      <c r="F852" s="80" t="s">
        <v>454</v>
      </c>
      <c r="G852" s="80" t="s">
        <v>486</v>
      </c>
      <c r="H852" s="80" t="s">
        <v>1104</v>
      </c>
      <c r="I852" s="80" t="s">
        <v>2796</v>
      </c>
      <c r="J852" s="80" t="s">
        <v>4053</v>
      </c>
      <c r="K852" s="80" t="s">
        <v>454</v>
      </c>
      <c r="L852" s="8">
        <v>32830000</v>
      </c>
      <c r="M852" s="6">
        <v>2022</v>
      </c>
      <c r="N852" s="103"/>
      <c r="O852" s="103"/>
      <c r="P852" s="6"/>
      <c r="Q852" s="6"/>
      <c r="R852" t="str">
        <f t="shared" si="13"/>
        <v>5010700211021102100001VT100001</v>
      </c>
    </row>
    <row r="853" spans="1:18" x14ac:dyDescent="0.2">
      <c r="A853" s="80" t="s">
        <v>453</v>
      </c>
      <c r="B853" s="80" t="s">
        <v>4136</v>
      </c>
      <c r="C853" s="6">
        <v>501</v>
      </c>
      <c r="D853" s="6">
        <v>50107</v>
      </c>
      <c r="E853" s="80" t="s">
        <v>456</v>
      </c>
      <c r="F853" s="80" t="s">
        <v>454</v>
      </c>
      <c r="G853" s="80" t="s">
        <v>486</v>
      </c>
      <c r="H853" s="80" t="s">
        <v>1816</v>
      </c>
      <c r="I853" s="80" t="s">
        <v>3366</v>
      </c>
      <c r="J853" s="80" t="s">
        <v>4053</v>
      </c>
      <c r="K853" s="80" t="s">
        <v>454</v>
      </c>
      <c r="L853" s="8">
        <v>12890000</v>
      </c>
      <c r="M853" s="6">
        <v>2022</v>
      </c>
      <c r="N853" s="103"/>
      <c r="O853" s="103"/>
      <c r="P853" s="6"/>
      <c r="Q853" s="6"/>
      <c r="R853" t="str">
        <f t="shared" si="13"/>
        <v>5010700214751475100001VT100001</v>
      </c>
    </row>
    <row r="854" spans="1:18" x14ac:dyDescent="0.2">
      <c r="A854" s="80" t="s">
        <v>453</v>
      </c>
      <c r="B854" s="80" t="s">
        <v>4136</v>
      </c>
      <c r="C854" s="6">
        <v>501</v>
      </c>
      <c r="D854" s="6">
        <v>50107</v>
      </c>
      <c r="E854" s="80" t="s">
        <v>456</v>
      </c>
      <c r="F854" s="80" t="s">
        <v>454</v>
      </c>
      <c r="G854" s="80" t="s">
        <v>492</v>
      </c>
      <c r="H854" s="80" t="s">
        <v>1088</v>
      </c>
      <c r="I854" s="80" t="s">
        <v>2783</v>
      </c>
      <c r="J854" s="80" t="s">
        <v>4053</v>
      </c>
      <c r="K854" s="80" t="s">
        <v>454</v>
      </c>
      <c r="L854" s="8">
        <v>11430000</v>
      </c>
      <c r="M854" s="6">
        <v>2022</v>
      </c>
      <c r="N854" s="103"/>
      <c r="O854" s="103"/>
      <c r="P854" s="6"/>
      <c r="Q854" s="6"/>
      <c r="R854" t="str">
        <f t="shared" si="13"/>
        <v>5010700210921092100001VT400001</v>
      </c>
    </row>
    <row r="855" spans="1:18" x14ac:dyDescent="0.2">
      <c r="A855" s="80" t="s">
        <v>453</v>
      </c>
      <c r="B855" s="80" t="s">
        <v>4136</v>
      </c>
      <c r="C855" s="6">
        <v>501</v>
      </c>
      <c r="D855" s="6">
        <v>50107</v>
      </c>
      <c r="E855" s="80" t="s">
        <v>456</v>
      </c>
      <c r="F855" s="80" t="s">
        <v>454</v>
      </c>
      <c r="G855" s="80" t="s">
        <v>492</v>
      </c>
      <c r="H855" s="80" t="s">
        <v>1785</v>
      </c>
      <c r="I855" s="80" t="s">
        <v>3333</v>
      </c>
      <c r="J855" s="80" t="s">
        <v>4053</v>
      </c>
      <c r="K855" s="80" t="s">
        <v>454</v>
      </c>
      <c r="L855" s="8">
        <v>6300000</v>
      </c>
      <c r="M855" s="6">
        <v>2022</v>
      </c>
      <c r="N855" s="103"/>
      <c r="O855" s="103"/>
      <c r="P855" s="6"/>
      <c r="Q855" s="6"/>
      <c r="R855" t="str">
        <f t="shared" si="13"/>
        <v>5010700214591459100001VT400001</v>
      </c>
    </row>
    <row r="856" spans="1:18" x14ac:dyDescent="0.2">
      <c r="A856" s="80" t="s">
        <v>453</v>
      </c>
      <c r="B856" s="80" t="s">
        <v>4136</v>
      </c>
      <c r="C856" s="6">
        <v>501</v>
      </c>
      <c r="D856" s="6">
        <v>50107</v>
      </c>
      <c r="E856" s="80" t="s">
        <v>458</v>
      </c>
      <c r="F856" s="80" t="s">
        <v>456</v>
      </c>
      <c r="G856" s="80" t="s">
        <v>486</v>
      </c>
      <c r="H856" s="80" t="s">
        <v>1104</v>
      </c>
      <c r="I856" s="80" t="s">
        <v>2796</v>
      </c>
      <c r="J856" s="80" t="s">
        <v>4053</v>
      </c>
      <c r="K856" s="80" t="s">
        <v>454</v>
      </c>
      <c r="L856" s="8">
        <v>16420000</v>
      </c>
      <c r="M856" s="6">
        <v>2022</v>
      </c>
      <c r="N856" s="103"/>
      <c r="O856" s="103"/>
      <c r="P856" s="6"/>
      <c r="Q856" s="6"/>
      <c r="R856" t="str">
        <f t="shared" si="13"/>
        <v>5010700311021102100001VT100002</v>
      </c>
    </row>
    <row r="857" spans="1:18" x14ac:dyDescent="0.2">
      <c r="A857" s="80" t="s">
        <v>453</v>
      </c>
      <c r="B857" s="80" t="s">
        <v>4136</v>
      </c>
      <c r="C857" s="6">
        <v>501</v>
      </c>
      <c r="D857" s="6">
        <v>50107</v>
      </c>
      <c r="E857" s="80" t="s">
        <v>458</v>
      </c>
      <c r="F857" s="80" t="s">
        <v>456</v>
      </c>
      <c r="G857" s="80" t="s">
        <v>486</v>
      </c>
      <c r="H857" s="80" t="s">
        <v>1871</v>
      </c>
      <c r="I857" s="80" t="s">
        <v>3412</v>
      </c>
      <c r="J857" s="80" t="s">
        <v>4053</v>
      </c>
      <c r="K857" s="80" t="s">
        <v>454</v>
      </c>
      <c r="L857" s="8">
        <v>4600000</v>
      </c>
      <c r="M857" s="6">
        <v>2022</v>
      </c>
      <c r="N857" s="103"/>
      <c r="O857" s="103"/>
      <c r="P857" s="6"/>
      <c r="Q857" s="6"/>
      <c r="R857" t="str">
        <f t="shared" si="13"/>
        <v>5010700315011501101001VT100002</v>
      </c>
    </row>
    <row r="858" spans="1:18" x14ac:dyDescent="0.2">
      <c r="A858" s="80" t="s">
        <v>453</v>
      </c>
      <c r="B858" s="80" t="s">
        <v>4136</v>
      </c>
      <c r="C858" s="6">
        <v>501</v>
      </c>
      <c r="D858" s="6">
        <v>50107</v>
      </c>
      <c r="E858" s="80" t="s">
        <v>458</v>
      </c>
      <c r="F858" s="80" t="s">
        <v>458</v>
      </c>
      <c r="G858" s="80" t="s">
        <v>486</v>
      </c>
      <c r="H858" s="80" t="s">
        <v>1104</v>
      </c>
      <c r="I858" s="80" t="s">
        <v>2796</v>
      </c>
      <c r="J858" s="80" t="s">
        <v>4053</v>
      </c>
      <c r="K858" s="80" t="s">
        <v>454</v>
      </c>
      <c r="L858" s="8">
        <v>22980000</v>
      </c>
      <c r="M858" s="6">
        <v>2022</v>
      </c>
      <c r="N858" s="103"/>
      <c r="O858" s="103"/>
      <c r="P858" s="6"/>
      <c r="Q858" s="6"/>
      <c r="R858" t="str">
        <f t="shared" si="13"/>
        <v>5010700311021102100001VT100003</v>
      </c>
    </row>
    <row r="859" spans="1:18" x14ac:dyDescent="0.2">
      <c r="A859" s="80" t="s">
        <v>453</v>
      </c>
      <c r="B859" s="80" t="s">
        <v>4136</v>
      </c>
      <c r="C859" s="6">
        <v>501</v>
      </c>
      <c r="D859" s="6">
        <v>50107</v>
      </c>
      <c r="E859" s="80" t="s">
        <v>458</v>
      </c>
      <c r="F859" s="80" t="s">
        <v>458</v>
      </c>
      <c r="G859" s="80" t="s">
        <v>486</v>
      </c>
      <c r="H859" s="80" t="s">
        <v>1816</v>
      </c>
      <c r="I859" s="80" t="s">
        <v>3366</v>
      </c>
      <c r="J859" s="80" t="s">
        <v>4053</v>
      </c>
      <c r="K859" s="80" t="s">
        <v>454</v>
      </c>
      <c r="L859" s="8">
        <v>9020000</v>
      </c>
      <c r="M859" s="6">
        <v>2022</v>
      </c>
      <c r="N859" s="103"/>
      <c r="O859" s="103"/>
      <c r="P859" s="6"/>
      <c r="Q859" s="6"/>
      <c r="R859" t="str">
        <f t="shared" si="13"/>
        <v>5010700314751475100001VT100003</v>
      </c>
    </row>
    <row r="860" spans="1:18" x14ac:dyDescent="0.2">
      <c r="A860" s="80" t="s">
        <v>453</v>
      </c>
      <c r="B860" s="80" t="s">
        <v>4137</v>
      </c>
      <c r="C860" s="6">
        <v>501</v>
      </c>
      <c r="D860" s="6">
        <v>50107</v>
      </c>
      <c r="E860" s="80" t="s">
        <v>456</v>
      </c>
      <c r="F860" s="80" t="s">
        <v>454</v>
      </c>
      <c r="G860" s="80" t="s">
        <v>486</v>
      </c>
      <c r="H860" s="80" t="s">
        <v>1106</v>
      </c>
      <c r="I860" s="80" t="s">
        <v>2797</v>
      </c>
      <c r="J860" s="80" t="s">
        <v>4053</v>
      </c>
      <c r="K860" s="80" t="s">
        <v>454</v>
      </c>
      <c r="L860" s="8">
        <v>20530000</v>
      </c>
      <c r="M860" s="6">
        <v>2022</v>
      </c>
      <c r="N860" s="103"/>
      <c r="O860" s="103"/>
      <c r="P860" s="6"/>
      <c r="Q860" s="6"/>
      <c r="R860" t="str">
        <f t="shared" si="13"/>
        <v>5010700211031103100001VT100001</v>
      </c>
    </row>
    <row r="861" spans="1:18" x14ac:dyDescent="0.2">
      <c r="A861" s="80" t="s">
        <v>453</v>
      </c>
      <c r="B861" s="80" t="s">
        <v>4137</v>
      </c>
      <c r="C861" s="6">
        <v>501</v>
      </c>
      <c r="D861" s="6">
        <v>50107</v>
      </c>
      <c r="E861" s="80" t="s">
        <v>456</v>
      </c>
      <c r="F861" s="80" t="s">
        <v>454</v>
      </c>
      <c r="G861" s="80" t="s">
        <v>486</v>
      </c>
      <c r="H861" s="80" t="s">
        <v>1816</v>
      </c>
      <c r="I861" s="80" t="s">
        <v>3367</v>
      </c>
      <c r="J861" s="80" t="s">
        <v>4053</v>
      </c>
      <c r="K861" s="80" t="s">
        <v>454</v>
      </c>
      <c r="L861" s="8">
        <v>11130000</v>
      </c>
      <c r="M861" s="6">
        <v>2022</v>
      </c>
      <c r="N861" s="103"/>
      <c r="O861" s="103"/>
      <c r="P861" s="6"/>
      <c r="Q861" s="6"/>
      <c r="R861" t="str">
        <f t="shared" si="13"/>
        <v>5010700214751475101001VT100001</v>
      </c>
    </row>
    <row r="862" spans="1:18" x14ac:dyDescent="0.2">
      <c r="A862" s="80" t="s">
        <v>453</v>
      </c>
      <c r="B862" s="80" t="s">
        <v>4137</v>
      </c>
      <c r="C862" s="6">
        <v>501</v>
      </c>
      <c r="D862" s="6">
        <v>50107</v>
      </c>
      <c r="E862" s="80" t="s">
        <v>456</v>
      </c>
      <c r="F862" s="80" t="s">
        <v>454</v>
      </c>
      <c r="G862" s="80" t="s">
        <v>492</v>
      </c>
      <c r="H862" s="80" t="s">
        <v>1089</v>
      </c>
      <c r="I862" s="80" t="s">
        <v>2784</v>
      </c>
      <c r="J862" s="80" t="s">
        <v>4053</v>
      </c>
      <c r="K862" s="80" t="s">
        <v>454</v>
      </c>
      <c r="L862" s="8">
        <v>11940000</v>
      </c>
      <c r="M862" s="6">
        <v>2022</v>
      </c>
      <c r="N862" s="103"/>
      <c r="O862" s="103"/>
      <c r="P862" s="6"/>
      <c r="Q862" s="6"/>
      <c r="R862" t="str">
        <f t="shared" si="13"/>
        <v>5010700210931093100001VT400001</v>
      </c>
    </row>
    <row r="863" spans="1:18" x14ac:dyDescent="0.2">
      <c r="A863" s="80" t="s">
        <v>453</v>
      </c>
      <c r="B863" s="80" t="s">
        <v>4137</v>
      </c>
      <c r="C863" s="6">
        <v>501</v>
      </c>
      <c r="D863" s="6">
        <v>50107</v>
      </c>
      <c r="E863" s="80" t="s">
        <v>456</v>
      </c>
      <c r="F863" s="80" t="s">
        <v>454</v>
      </c>
      <c r="G863" s="80" t="s">
        <v>492</v>
      </c>
      <c r="H863" s="80" t="s">
        <v>1785</v>
      </c>
      <c r="I863" s="80" t="s">
        <v>3335</v>
      </c>
      <c r="J863" s="80" t="s">
        <v>4053</v>
      </c>
      <c r="K863" s="80" t="s">
        <v>454</v>
      </c>
      <c r="L863" s="8">
        <v>5610000</v>
      </c>
      <c r="M863" s="6">
        <v>2022</v>
      </c>
      <c r="N863" s="103"/>
      <c r="O863" s="103"/>
      <c r="P863" s="6"/>
      <c r="Q863" s="6"/>
      <c r="R863" t="str">
        <f t="shared" si="13"/>
        <v>5010700214591459101001VT400001</v>
      </c>
    </row>
    <row r="864" spans="1:18" x14ac:dyDescent="0.2">
      <c r="A864" s="80" t="s">
        <v>453</v>
      </c>
      <c r="B864" s="80" t="s">
        <v>4137</v>
      </c>
      <c r="C864" s="6">
        <v>501</v>
      </c>
      <c r="D864" s="6">
        <v>50107</v>
      </c>
      <c r="E864" s="80" t="s">
        <v>458</v>
      </c>
      <c r="F864" s="80" t="s">
        <v>456</v>
      </c>
      <c r="G864" s="80" t="s">
        <v>486</v>
      </c>
      <c r="H864" s="80" t="s">
        <v>1106</v>
      </c>
      <c r="I864" s="80" t="s">
        <v>2797</v>
      </c>
      <c r="J864" s="80" t="s">
        <v>4053</v>
      </c>
      <c r="K864" s="80" t="s">
        <v>454</v>
      </c>
      <c r="L864" s="8">
        <v>10270000</v>
      </c>
      <c r="M864" s="6">
        <v>2022</v>
      </c>
      <c r="N864" s="103"/>
      <c r="O864" s="103"/>
      <c r="P864" s="6"/>
      <c r="Q864" s="6"/>
      <c r="R864" t="str">
        <f t="shared" si="13"/>
        <v>5010700311031103100001VT100002</v>
      </c>
    </row>
    <row r="865" spans="1:18" x14ac:dyDescent="0.2">
      <c r="A865" s="80" t="s">
        <v>453</v>
      </c>
      <c r="B865" s="80" t="s">
        <v>4137</v>
      </c>
      <c r="C865" s="6">
        <v>501</v>
      </c>
      <c r="D865" s="6">
        <v>50107</v>
      </c>
      <c r="E865" s="80" t="s">
        <v>458</v>
      </c>
      <c r="F865" s="80" t="s">
        <v>456</v>
      </c>
      <c r="G865" s="80" t="s">
        <v>486</v>
      </c>
      <c r="H865" s="80" t="s">
        <v>1871</v>
      </c>
      <c r="I865" s="80" t="s">
        <v>3413</v>
      </c>
      <c r="J865" s="80" t="s">
        <v>4053</v>
      </c>
      <c r="K865" s="80" t="s">
        <v>454</v>
      </c>
      <c r="L865" s="8">
        <v>5280000</v>
      </c>
      <c r="M865" s="6">
        <v>2022</v>
      </c>
      <c r="N865" s="103"/>
      <c r="O865" s="103"/>
      <c r="P865" s="6"/>
      <c r="Q865" s="6"/>
      <c r="R865" t="str">
        <f t="shared" si="13"/>
        <v>5010700315011501102001VT100002</v>
      </c>
    </row>
    <row r="866" spans="1:18" x14ac:dyDescent="0.2">
      <c r="A866" s="80" t="s">
        <v>453</v>
      </c>
      <c r="B866" s="80" t="s">
        <v>4137</v>
      </c>
      <c r="C866" s="6">
        <v>501</v>
      </c>
      <c r="D866" s="6">
        <v>50107</v>
      </c>
      <c r="E866" s="80" t="s">
        <v>458</v>
      </c>
      <c r="F866" s="80" t="s">
        <v>458</v>
      </c>
      <c r="G866" s="80" t="s">
        <v>486</v>
      </c>
      <c r="H866" s="80" t="s">
        <v>1106</v>
      </c>
      <c r="I866" s="80" t="s">
        <v>2797</v>
      </c>
      <c r="J866" s="80" t="s">
        <v>4053</v>
      </c>
      <c r="K866" s="80" t="s">
        <v>454</v>
      </c>
      <c r="L866" s="8">
        <v>14370000</v>
      </c>
      <c r="M866" s="6">
        <v>2022</v>
      </c>
      <c r="N866" s="103"/>
      <c r="O866" s="103"/>
      <c r="P866" s="6"/>
      <c r="Q866" s="6"/>
      <c r="R866" t="str">
        <f t="shared" si="13"/>
        <v>5010700311031103100001VT100003</v>
      </c>
    </row>
    <row r="867" spans="1:18" x14ac:dyDescent="0.2">
      <c r="A867" s="80" t="s">
        <v>453</v>
      </c>
      <c r="B867" s="80" t="s">
        <v>4137</v>
      </c>
      <c r="C867" s="6">
        <v>501</v>
      </c>
      <c r="D867" s="6">
        <v>50107</v>
      </c>
      <c r="E867" s="80" t="s">
        <v>458</v>
      </c>
      <c r="F867" s="80" t="s">
        <v>458</v>
      </c>
      <c r="G867" s="80" t="s">
        <v>486</v>
      </c>
      <c r="H867" s="80" t="s">
        <v>1816</v>
      </c>
      <c r="I867" s="80" t="s">
        <v>3367</v>
      </c>
      <c r="J867" s="80" t="s">
        <v>4053</v>
      </c>
      <c r="K867" s="80" t="s">
        <v>454</v>
      </c>
      <c r="L867" s="8">
        <v>7790000</v>
      </c>
      <c r="M867" s="6">
        <v>2022</v>
      </c>
      <c r="N867" s="103"/>
      <c r="O867" s="103"/>
      <c r="P867" s="6"/>
      <c r="Q867" s="6"/>
      <c r="R867" t="str">
        <f t="shared" si="13"/>
        <v>5010700314751475101001VT100003</v>
      </c>
    </row>
    <row r="868" spans="1:18" x14ac:dyDescent="0.2">
      <c r="A868" s="80" t="s">
        <v>453</v>
      </c>
      <c r="B868" s="80" t="s">
        <v>4138</v>
      </c>
      <c r="C868" s="6">
        <v>501</v>
      </c>
      <c r="D868" s="6">
        <v>50107</v>
      </c>
      <c r="E868" s="80" t="s">
        <v>456</v>
      </c>
      <c r="F868" s="80" t="s">
        <v>454</v>
      </c>
      <c r="G868" s="80" t="s">
        <v>486</v>
      </c>
      <c r="H868" s="80" t="s">
        <v>1108</v>
      </c>
      <c r="I868" s="80" t="s">
        <v>2798</v>
      </c>
      <c r="J868" s="80" t="s">
        <v>4053</v>
      </c>
      <c r="K868" s="80" t="s">
        <v>454</v>
      </c>
      <c r="L868" s="8">
        <v>31860000</v>
      </c>
      <c r="M868" s="6">
        <v>2022</v>
      </c>
      <c r="N868" s="103"/>
      <c r="O868" s="103"/>
      <c r="P868" s="6"/>
      <c r="Q868" s="6"/>
      <c r="R868" t="str">
        <f t="shared" si="13"/>
        <v>5010700211041104100001VT100001</v>
      </c>
    </row>
    <row r="869" spans="1:18" x14ac:dyDescent="0.2">
      <c r="A869" s="80" t="s">
        <v>453</v>
      </c>
      <c r="B869" s="80" t="s">
        <v>4138</v>
      </c>
      <c r="C869" s="6">
        <v>501</v>
      </c>
      <c r="D869" s="6">
        <v>50107</v>
      </c>
      <c r="E869" s="80" t="s">
        <v>456</v>
      </c>
      <c r="F869" s="80" t="s">
        <v>454</v>
      </c>
      <c r="G869" s="80" t="s">
        <v>486</v>
      </c>
      <c r="H869" s="80" t="s">
        <v>1839</v>
      </c>
      <c r="I869" s="80" t="s">
        <v>3380</v>
      </c>
      <c r="J869" s="80" t="s">
        <v>4053</v>
      </c>
      <c r="K869" s="80" t="s">
        <v>454</v>
      </c>
      <c r="L869" s="8">
        <v>11130000</v>
      </c>
      <c r="M869" s="6">
        <v>2022</v>
      </c>
      <c r="N869" s="103"/>
      <c r="O869" s="103"/>
      <c r="P869" s="6"/>
      <c r="Q869" s="6"/>
      <c r="R869" t="str">
        <f t="shared" si="13"/>
        <v>5010700214861486100001VT100001</v>
      </c>
    </row>
    <row r="870" spans="1:18" x14ac:dyDescent="0.2">
      <c r="A870" s="80" t="s">
        <v>453</v>
      </c>
      <c r="B870" s="80" t="s">
        <v>4138</v>
      </c>
      <c r="C870" s="6">
        <v>501</v>
      </c>
      <c r="D870" s="6">
        <v>50107</v>
      </c>
      <c r="E870" s="80" t="s">
        <v>456</v>
      </c>
      <c r="F870" s="80" t="s">
        <v>454</v>
      </c>
      <c r="G870" s="80" t="s">
        <v>492</v>
      </c>
      <c r="H870" s="80" t="s">
        <v>1095</v>
      </c>
      <c r="I870" s="80" t="s">
        <v>2790</v>
      </c>
      <c r="J870" s="80" t="s">
        <v>4053</v>
      </c>
      <c r="K870" s="80" t="s">
        <v>454</v>
      </c>
      <c r="L870" s="8">
        <v>8290000</v>
      </c>
      <c r="M870" s="6">
        <v>2022</v>
      </c>
      <c r="N870" s="103"/>
      <c r="O870" s="103"/>
      <c r="P870" s="6"/>
      <c r="Q870" s="6"/>
      <c r="R870" t="str">
        <f t="shared" si="13"/>
        <v>5010700210981098100001VT400001</v>
      </c>
    </row>
    <row r="871" spans="1:18" x14ac:dyDescent="0.2">
      <c r="A871" s="80" t="s">
        <v>453</v>
      </c>
      <c r="B871" s="80" t="s">
        <v>4138</v>
      </c>
      <c r="C871" s="6">
        <v>501</v>
      </c>
      <c r="D871" s="6">
        <v>50107</v>
      </c>
      <c r="E871" s="80" t="s">
        <v>456</v>
      </c>
      <c r="F871" s="80" t="s">
        <v>454</v>
      </c>
      <c r="G871" s="80" t="s">
        <v>492</v>
      </c>
      <c r="H871" s="80" t="s">
        <v>1801</v>
      </c>
      <c r="I871" s="80" t="s">
        <v>3351</v>
      </c>
      <c r="J871" s="80" t="s">
        <v>4053</v>
      </c>
      <c r="K871" s="80" t="s">
        <v>454</v>
      </c>
      <c r="L871" s="8">
        <v>14820000</v>
      </c>
      <c r="M871" s="6">
        <v>2022</v>
      </c>
      <c r="N871" s="103"/>
      <c r="O871" s="103"/>
      <c r="P871" s="6"/>
      <c r="Q871" s="6"/>
      <c r="R871" t="str">
        <f t="shared" si="13"/>
        <v>5010700214671467100001VT400001</v>
      </c>
    </row>
    <row r="872" spans="1:18" x14ac:dyDescent="0.2">
      <c r="A872" s="80" t="s">
        <v>453</v>
      </c>
      <c r="B872" s="80" t="s">
        <v>4138</v>
      </c>
      <c r="C872" s="6">
        <v>501</v>
      </c>
      <c r="D872" s="6">
        <v>50107</v>
      </c>
      <c r="E872" s="80" t="s">
        <v>458</v>
      </c>
      <c r="F872" s="80" t="s">
        <v>456</v>
      </c>
      <c r="G872" s="80" t="s">
        <v>486</v>
      </c>
      <c r="H872" s="80" t="s">
        <v>1108</v>
      </c>
      <c r="I872" s="80" t="s">
        <v>2798</v>
      </c>
      <c r="J872" s="80" t="s">
        <v>4053</v>
      </c>
      <c r="K872" s="80" t="s">
        <v>454</v>
      </c>
      <c r="L872" s="8">
        <v>15930000</v>
      </c>
      <c r="M872" s="6">
        <v>2022</v>
      </c>
      <c r="N872" s="103"/>
      <c r="O872" s="103"/>
      <c r="P872" s="6"/>
      <c r="Q872" s="6"/>
      <c r="R872" t="str">
        <f t="shared" si="13"/>
        <v>5010700311041104100001VT100002</v>
      </c>
    </row>
    <row r="873" spans="1:18" x14ac:dyDescent="0.2">
      <c r="A873" s="80" t="s">
        <v>453</v>
      </c>
      <c r="B873" s="80" t="s">
        <v>4138</v>
      </c>
      <c r="C873" s="6">
        <v>501</v>
      </c>
      <c r="D873" s="6">
        <v>50107</v>
      </c>
      <c r="E873" s="80" t="s">
        <v>458</v>
      </c>
      <c r="F873" s="80" t="s">
        <v>456</v>
      </c>
      <c r="G873" s="80" t="s">
        <v>486</v>
      </c>
      <c r="H873" s="80" t="s">
        <v>1873</v>
      </c>
      <c r="I873" s="80" t="s">
        <v>3415</v>
      </c>
      <c r="J873" s="80" t="s">
        <v>4053</v>
      </c>
      <c r="K873" s="80" t="s">
        <v>454</v>
      </c>
      <c r="L873" s="8">
        <v>2830000</v>
      </c>
      <c r="M873" s="6">
        <v>2022</v>
      </c>
      <c r="N873" s="103"/>
      <c r="O873" s="103"/>
      <c r="P873" s="6"/>
      <c r="Q873" s="6"/>
      <c r="R873" t="str">
        <f t="shared" si="13"/>
        <v>5010700315021502100001VT100002</v>
      </c>
    </row>
    <row r="874" spans="1:18" x14ac:dyDescent="0.2">
      <c r="A874" s="80" t="s">
        <v>453</v>
      </c>
      <c r="B874" s="80" t="s">
        <v>4138</v>
      </c>
      <c r="C874" s="6">
        <v>501</v>
      </c>
      <c r="D874" s="6">
        <v>50107</v>
      </c>
      <c r="E874" s="80" t="s">
        <v>458</v>
      </c>
      <c r="F874" s="80" t="s">
        <v>458</v>
      </c>
      <c r="G874" s="80" t="s">
        <v>486</v>
      </c>
      <c r="H874" s="80" t="s">
        <v>1108</v>
      </c>
      <c r="I874" s="80" t="s">
        <v>2798</v>
      </c>
      <c r="J874" s="80" t="s">
        <v>4053</v>
      </c>
      <c r="K874" s="80" t="s">
        <v>454</v>
      </c>
      <c r="L874" s="8">
        <v>22300000</v>
      </c>
      <c r="M874" s="6">
        <v>2022</v>
      </c>
      <c r="N874" s="103"/>
      <c r="O874" s="103"/>
      <c r="P874" s="6"/>
      <c r="Q874" s="6"/>
      <c r="R874" t="str">
        <f t="shared" si="13"/>
        <v>5010700311041104100001VT100003</v>
      </c>
    </row>
    <row r="875" spans="1:18" x14ac:dyDescent="0.2">
      <c r="A875" s="80" t="s">
        <v>453</v>
      </c>
      <c r="B875" s="80" t="s">
        <v>4138</v>
      </c>
      <c r="C875" s="6">
        <v>501</v>
      </c>
      <c r="D875" s="6">
        <v>50107</v>
      </c>
      <c r="E875" s="80" t="s">
        <v>458</v>
      </c>
      <c r="F875" s="80" t="s">
        <v>458</v>
      </c>
      <c r="G875" s="80" t="s">
        <v>486</v>
      </c>
      <c r="H875" s="80" t="s">
        <v>1839</v>
      </c>
      <c r="I875" s="80" t="s">
        <v>3380</v>
      </c>
      <c r="J875" s="80" t="s">
        <v>4053</v>
      </c>
      <c r="K875" s="80" t="s">
        <v>454</v>
      </c>
      <c r="L875" s="8">
        <v>7790000</v>
      </c>
      <c r="M875" s="6">
        <v>2022</v>
      </c>
      <c r="N875" s="103"/>
      <c r="O875" s="103"/>
      <c r="P875" s="6"/>
      <c r="Q875" s="6"/>
      <c r="R875" t="str">
        <f t="shared" si="13"/>
        <v>5010700314861486100001VT100003</v>
      </c>
    </row>
    <row r="876" spans="1:18" x14ac:dyDescent="0.2">
      <c r="A876" s="80" t="s">
        <v>453</v>
      </c>
      <c r="B876" s="80" t="s">
        <v>4139</v>
      </c>
      <c r="C876" s="6">
        <v>501</v>
      </c>
      <c r="D876" s="6">
        <v>50107</v>
      </c>
      <c r="E876" s="80" t="s">
        <v>456</v>
      </c>
      <c r="F876" s="80" t="s">
        <v>454</v>
      </c>
      <c r="G876" s="80" t="s">
        <v>486</v>
      </c>
      <c r="H876" s="80" t="s">
        <v>1110</v>
      </c>
      <c r="I876" s="80" t="s">
        <v>2799</v>
      </c>
      <c r="J876" s="80" t="s">
        <v>4053</v>
      </c>
      <c r="K876" s="80" t="s">
        <v>454</v>
      </c>
      <c r="L876" s="8">
        <v>13810000</v>
      </c>
      <c r="M876" s="6">
        <v>2022</v>
      </c>
      <c r="N876" s="103"/>
      <c r="O876" s="103"/>
      <c r="P876" s="6"/>
      <c r="Q876" s="6"/>
      <c r="R876" t="str">
        <f t="shared" si="13"/>
        <v>5010700211051105100001VT100001</v>
      </c>
    </row>
    <row r="877" spans="1:18" x14ac:dyDescent="0.2">
      <c r="A877" s="80" t="s">
        <v>453</v>
      </c>
      <c r="B877" s="80" t="s">
        <v>4139</v>
      </c>
      <c r="C877" s="6">
        <v>501</v>
      </c>
      <c r="D877" s="6">
        <v>50107</v>
      </c>
      <c r="E877" s="80" t="s">
        <v>456</v>
      </c>
      <c r="F877" s="80" t="s">
        <v>454</v>
      </c>
      <c r="G877" s="80" t="s">
        <v>486</v>
      </c>
      <c r="H877" s="80" t="s">
        <v>1839</v>
      </c>
      <c r="I877" s="80" t="s">
        <v>3381</v>
      </c>
      <c r="J877" s="80" t="s">
        <v>4053</v>
      </c>
      <c r="K877" s="80" t="s">
        <v>454</v>
      </c>
      <c r="L877" s="8">
        <v>10580000</v>
      </c>
      <c r="M877" s="6">
        <v>2022</v>
      </c>
      <c r="N877" s="103"/>
      <c r="O877" s="103"/>
      <c r="P877" s="6"/>
      <c r="Q877" s="6"/>
      <c r="R877" t="str">
        <f t="shared" si="13"/>
        <v>5010700214861486101001VT100001</v>
      </c>
    </row>
    <row r="878" spans="1:18" x14ac:dyDescent="0.2">
      <c r="A878" s="80" t="s">
        <v>453</v>
      </c>
      <c r="B878" s="80" t="s">
        <v>4139</v>
      </c>
      <c r="C878" s="6">
        <v>501</v>
      </c>
      <c r="D878" s="6">
        <v>50107</v>
      </c>
      <c r="E878" s="80" t="s">
        <v>456</v>
      </c>
      <c r="F878" s="80" t="s">
        <v>454</v>
      </c>
      <c r="G878" s="80" t="s">
        <v>492</v>
      </c>
      <c r="H878" s="80" t="s">
        <v>1101</v>
      </c>
      <c r="I878" s="80" t="s">
        <v>2794</v>
      </c>
      <c r="J878" s="80" t="s">
        <v>4053</v>
      </c>
      <c r="K878" s="80" t="s">
        <v>454</v>
      </c>
      <c r="L878" s="8">
        <v>12010000</v>
      </c>
      <c r="M878" s="6">
        <v>2022</v>
      </c>
      <c r="N878" s="103"/>
      <c r="O878" s="103"/>
      <c r="P878" s="6"/>
      <c r="Q878" s="6"/>
      <c r="R878" t="str">
        <f t="shared" si="13"/>
        <v>5010700211001100100001VT400001</v>
      </c>
    </row>
    <row r="879" spans="1:18" x14ac:dyDescent="0.2">
      <c r="A879" s="80" t="s">
        <v>453</v>
      </c>
      <c r="B879" s="80" t="s">
        <v>4139</v>
      </c>
      <c r="C879" s="6">
        <v>501</v>
      </c>
      <c r="D879" s="6">
        <v>50107</v>
      </c>
      <c r="E879" s="80" t="s">
        <v>456</v>
      </c>
      <c r="F879" s="80" t="s">
        <v>454</v>
      </c>
      <c r="G879" s="80" t="s">
        <v>492</v>
      </c>
      <c r="H879" s="80" t="s">
        <v>1801</v>
      </c>
      <c r="I879" s="80" t="s">
        <v>3353</v>
      </c>
      <c r="J879" s="80" t="s">
        <v>4053</v>
      </c>
      <c r="K879" s="80" t="s">
        <v>454</v>
      </c>
      <c r="L879" s="8">
        <v>12630000</v>
      </c>
      <c r="M879" s="6">
        <v>2022</v>
      </c>
      <c r="N879" s="103"/>
      <c r="O879" s="103"/>
      <c r="P879" s="6"/>
      <c r="Q879" s="6"/>
      <c r="R879" t="str">
        <f t="shared" si="13"/>
        <v>5010700214671467101001VT400001</v>
      </c>
    </row>
    <row r="880" spans="1:18" x14ac:dyDescent="0.2">
      <c r="A880" s="80" t="s">
        <v>453</v>
      </c>
      <c r="B880" s="80" t="s">
        <v>4139</v>
      </c>
      <c r="C880" s="6">
        <v>501</v>
      </c>
      <c r="D880" s="6">
        <v>50107</v>
      </c>
      <c r="E880" s="80" t="s">
        <v>458</v>
      </c>
      <c r="F880" s="80" t="s">
        <v>456</v>
      </c>
      <c r="G880" s="80" t="s">
        <v>486</v>
      </c>
      <c r="H880" s="80" t="s">
        <v>1110</v>
      </c>
      <c r="I880" s="80" t="s">
        <v>2799</v>
      </c>
      <c r="J880" s="80" t="s">
        <v>4053</v>
      </c>
      <c r="K880" s="80" t="s">
        <v>454</v>
      </c>
      <c r="L880" s="8">
        <v>6910000</v>
      </c>
      <c r="M880" s="6">
        <v>2022</v>
      </c>
      <c r="N880" s="103"/>
      <c r="O880" s="103"/>
      <c r="P880" s="6"/>
      <c r="Q880" s="6"/>
      <c r="R880" t="str">
        <f t="shared" si="13"/>
        <v>5010700311051105100001VT100002</v>
      </c>
    </row>
    <row r="881" spans="1:18" x14ac:dyDescent="0.2">
      <c r="A881" s="80" t="s">
        <v>453</v>
      </c>
      <c r="B881" s="80" t="s">
        <v>4139</v>
      </c>
      <c r="C881" s="6">
        <v>501</v>
      </c>
      <c r="D881" s="6">
        <v>50107</v>
      </c>
      <c r="E881" s="80" t="s">
        <v>458</v>
      </c>
      <c r="F881" s="80" t="s">
        <v>456</v>
      </c>
      <c r="G881" s="80" t="s">
        <v>486</v>
      </c>
      <c r="H881" s="80" t="s">
        <v>1873</v>
      </c>
      <c r="I881" s="80" t="s">
        <v>3416</v>
      </c>
      <c r="J881" s="80" t="s">
        <v>4053</v>
      </c>
      <c r="K881" s="80" t="s">
        <v>454</v>
      </c>
      <c r="L881" s="8">
        <v>3310000</v>
      </c>
      <c r="M881" s="6">
        <v>2022</v>
      </c>
      <c r="N881" s="103"/>
      <c r="O881" s="103"/>
      <c r="P881" s="6"/>
      <c r="Q881" s="6"/>
      <c r="R881" t="str">
        <f t="shared" si="13"/>
        <v>5010700315021502101001VT100002</v>
      </c>
    </row>
    <row r="882" spans="1:18" x14ac:dyDescent="0.2">
      <c r="A882" s="80" t="s">
        <v>453</v>
      </c>
      <c r="B882" s="80" t="s">
        <v>4139</v>
      </c>
      <c r="C882" s="6">
        <v>501</v>
      </c>
      <c r="D882" s="6">
        <v>50107</v>
      </c>
      <c r="E882" s="80" t="s">
        <v>458</v>
      </c>
      <c r="F882" s="80" t="s">
        <v>458</v>
      </c>
      <c r="G882" s="80" t="s">
        <v>486</v>
      </c>
      <c r="H882" s="80" t="s">
        <v>1110</v>
      </c>
      <c r="I882" s="80" t="s">
        <v>2799</v>
      </c>
      <c r="J882" s="80" t="s">
        <v>4053</v>
      </c>
      <c r="K882" s="80" t="s">
        <v>454</v>
      </c>
      <c r="L882" s="8">
        <v>9670000</v>
      </c>
      <c r="M882" s="6">
        <v>2022</v>
      </c>
      <c r="N882" s="103"/>
      <c r="O882" s="103"/>
      <c r="P882" s="6"/>
      <c r="Q882" s="6"/>
      <c r="R882" t="str">
        <f t="shared" si="13"/>
        <v>5010700311051105100001VT100003</v>
      </c>
    </row>
    <row r="883" spans="1:18" x14ac:dyDescent="0.2">
      <c r="A883" s="80" t="s">
        <v>453</v>
      </c>
      <c r="B883" s="80" t="s">
        <v>4139</v>
      </c>
      <c r="C883" s="6">
        <v>501</v>
      </c>
      <c r="D883" s="6">
        <v>50107</v>
      </c>
      <c r="E883" s="80" t="s">
        <v>458</v>
      </c>
      <c r="F883" s="80" t="s">
        <v>458</v>
      </c>
      <c r="G883" s="80" t="s">
        <v>486</v>
      </c>
      <c r="H883" s="80" t="s">
        <v>1839</v>
      </c>
      <c r="I883" s="80" t="s">
        <v>3381</v>
      </c>
      <c r="J883" s="80" t="s">
        <v>4053</v>
      </c>
      <c r="K883" s="80" t="s">
        <v>454</v>
      </c>
      <c r="L883" s="8">
        <v>7410000</v>
      </c>
      <c r="M883" s="6">
        <v>2022</v>
      </c>
      <c r="N883" s="103"/>
      <c r="O883" s="103"/>
      <c r="P883" s="6"/>
      <c r="Q883" s="6"/>
      <c r="R883" t="str">
        <f t="shared" si="13"/>
        <v>5010700314861486101001VT100003</v>
      </c>
    </row>
    <row r="884" spans="1:18" x14ac:dyDescent="0.2">
      <c r="A884" s="80" t="s">
        <v>453</v>
      </c>
      <c r="B884" s="80" t="s">
        <v>4140</v>
      </c>
      <c r="C884" s="6">
        <v>501</v>
      </c>
      <c r="D884" s="6">
        <v>50107</v>
      </c>
      <c r="E884" s="80" t="s">
        <v>456</v>
      </c>
      <c r="F884" s="80" t="s">
        <v>454</v>
      </c>
      <c r="G884" s="80" t="s">
        <v>486</v>
      </c>
      <c r="H884" s="80" t="s">
        <v>1111</v>
      </c>
      <c r="I884" s="80" t="s">
        <v>2800</v>
      </c>
      <c r="J884" s="80" t="s">
        <v>4053</v>
      </c>
      <c r="K884" s="80" t="s">
        <v>454</v>
      </c>
      <c r="L884" s="8">
        <v>13810000</v>
      </c>
      <c r="M884" s="6">
        <v>2022</v>
      </c>
      <c r="N884" s="103"/>
      <c r="O884" s="103"/>
      <c r="P884" s="6"/>
      <c r="Q884" s="6"/>
      <c r="R884" t="str">
        <f t="shared" si="13"/>
        <v>5010700211061106100001VT100001</v>
      </c>
    </row>
    <row r="885" spans="1:18" x14ac:dyDescent="0.2">
      <c r="A885" s="80" t="s">
        <v>453</v>
      </c>
      <c r="B885" s="80" t="s">
        <v>4140</v>
      </c>
      <c r="C885" s="6">
        <v>501</v>
      </c>
      <c r="D885" s="6">
        <v>50107</v>
      </c>
      <c r="E885" s="80" t="s">
        <v>456</v>
      </c>
      <c r="F885" s="80" t="s">
        <v>454</v>
      </c>
      <c r="G885" s="80" t="s">
        <v>486</v>
      </c>
      <c r="H885" s="80" t="s">
        <v>1864</v>
      </c>
      <c r="I885" s="80" t="s">
        <v>3395</v>
      </c>
      <c r="J885" s="80" t="s">
        <v>4053</v>
      </c>
      <c r="K885" s="80" t="s">
        <v>454</v>
      </c>
      <c r="L885" s="8">
        <v>6050000</v>
      </c>
      <c r="M885" s="6">
        <v>2022</v>
      </c>
      <c r="N885" s="103"/>
      <c r="O885" s="103"/>
      <c r="P885" s="6"/>
      <c r="Q885" s="6"/>
      <c r="R885" t="str">
        <f t="shared" si="13"/>
        <v>5010700214981498100001VT100001</v>
      </c>
    </row>
    <row r="886" spans="1:18" x14ac:dyDescent="0.2">
      <c r="A886" s="80" t="s">
        <v>453</v>
      </c>
      <c r="B886" s="80" t="s">
        <v>4140</v>
      </c>
      <c r="C886" s="6">
        <v>501</v>
      </c>
      <c r="D886" s="6">
        <v>50107</v>
      </c>
      <c r="E886" s="80" t="s">
        <v>456</v>
      </c>
      <c r="F886" s="80" t="s">
        <v>454</v>
      </c>
      <c r="G886" s="80" t="s">
        <v>492</v>
      </c>
      <c r="H886" s="80" t="s">
        <v>1104</v>
      </c>
      <c r="I886" s="80" t="s">
        <v>2796</v>
      </c>
      <c r="J886" s="80" t="s">
        <v>4053</v>
      </c>
      <c r="K886" s="80" t="s">
        <v>454</v>
      </c>
      <c r="L886" s="8">
        <v>10870000</v>
      </c>
      <c r="M886" s="6">
        <v>2022</v>
      </c>
      <c r="N886" s="103"/>
      <c r="O886" s="103"/>
      <c r="P886" s="6"/>
      <c r="Q886" s="6"/>
      <c r="R886" t="str">
        <f t="shared" si="13"/>
        <v>5010700211021102100001VT400001</v>
      </c>
    </row>
    <row r="887" spans="1:18" x14ac:dyDescent="0.2">
      <c r="A887" s="80" t="s">
        <v>453</v>
      </c>
      <c r="B887" s="80" t="s">
        <v>4140</v>
      </c>
      <c r="C887" s="6">
        <v>501</v>
      </c>
      <c r="D887" s="6">
        <v>50107</v>
      </c>
      <c r="E887" s="80" t="s">
        <v>456</v>
      </c>
      <c r="F887" s="80" t="s">
        <v>454</v>
      </c>
      <c r="G887" s="80" t="s">
        <v>492</v>
      </c>
      <c r="H887" s="80" t="s">
        <v>1801</v>
      </c>
      <c r="I887" s="80" t="s">
        <v>3355</v>
      </c>
      <c r="J887" s="80" t="s">
        <v>4053</v>
      </c>
      <c r="K887" s="80" t="s">
        <v>454</v>
      </c>
      <c r="L887" s="8">
        <v>12350000</v>
      </c>
      <c r="M887" s="6">
        <v>2022</v>
      </c>
      <c r="N887" s="103"/>
      <c r="O887" s="103"/>
      <c r="P887" s="6"/>
      <c r="Q887" s="6"/>
      <c r="R887" t="str">
        <f t="shared" si="13"/>
        <v>5010700214671467102001VT400001</v>
      </c>
    </row>
    <row r="888" spans="1:18" x14ac:dyDescent="0.2">
      <c r="A888" s="80" t="s">
        <v>453</v>
      </c>
      <c r="B888" s="80" t="s">
        <v>4140</v>
      </c>
      <c r="C888" s="6">
        <v>501</v>
      </c>
      <c r="D888" s="6">
        <v>50107</v>
      </c>
      <c r="E888" s="80" t="s">
        <v>458</v>
      </c>
      <c r="F888" s="80" t="s">
        <v>456</v>
      </c>
      <c r="G888" s="80" t="s">
        <v>486</v>
      </c>
      <c r="H888" s="80" t="s">
        <v>981</v>
      </c>
      <c r="I888" s="80" t="s">
        <v>2711</v>
      </c>
      <c r="J888" s="80" t="s">
        <v>4053</v>
      </c>
      <c r="K888" s="80" t="s">
        <v>454</v>
      </c>
      <c r="L888" s="8">
        <v>14820000</v>
      </c>
      <c r="M888" s="6">
        <v>2022</v>
      </c>
      <c r="N888" s="103"/>
      <c r="O888" s="103"/>
      <c r="P888" s="6"/>
      <c r="Q888" s="6"/>
      <c r="R888" t="str">
        <f t="shared" si="13"/>
        <v>5010700310411041100001VT100002</v>
      </c>
    </row>
    <row r="889" spans="1:18" x14ac:dyDescent="0.2">
      <c r="A889" s="80" t="s">
        <v>453</v>
      </c>
      <c r="B889" s="80" t="s">
        <v>4140</v>
      </c>
      <c r="C889" s="6">
        <v>501</v>
      </c>
      <c r="D889" s="6">
        <v>50107</v>
      </c>
      <c r="E889" s="80" t="s">
        <v>458</v>
      </c>
      <c r="F889" s="80" t="s">
        <v>456</v>
      </c>
      <c r="G889" s="80" t="s">
        <v>486</v>
      </c>
      <c r="H889" s="80" t="s">
        <v>1111</v>
      </c>
      <c r="I889" s="80" t="s">
        <v>2800</v>
      </c>
      <c r="J889" s="80" t="s">
        <v>4053</v>
      </c>
      <c r="K889" s="80" t="s">
        <v>454</v>
      </c>
      <c r="L889" s="8">
        <v>6910000</v>
      </c>
      <c r="M889" s="6">
        <v>2022</v>
      </c>
      <c r="N889" s="103"/>
      <c r="O889" s="103"/>
      <c r="P889" s="6"/>
      <c r="Q889" s="6"/>
      <c r="R889" t="str">
        <f t="shared" si="13"/>
        <v>5010700311061106100001VT100002</v>
      </c>
    </row>
    <row r="890" spans="1:18" x14ac:dyDescent="0.2">
      <c r="A890" s="80" t="s">
        <v>453</v>
      </c>
      <c r="B890" s="80" t="s">
        <v>4140</v>
      </c>
      <c r="C890" s="6">
        <v>501</v>
      </c>
      <c r="D890" s="6">
        <v>50107</v>
      </c>
      <c r="E890" s="80" t="s">
        <v>458</v>
      </c>
      <c r="F890" s="80" t="s">
        <v>456</v>
      </c>
      <c r="G890" s="80" t="s">
        <v>486</v>
      </c>
      <c r="H890" s="80" t="s">
        <v>1873</v>
      </c>
      <c r="I890" s="80" t="s">
        <v>3417</v>
      </c>
      <c r="J890" s="80" t="s">
        <v>4053</v>
      </c>
      <c r="K890" s="80" t="s">
        <v>454</v>
      </c>
      <c r="L890" s="8">
        <v>3890000</v>
      </c>
      <c r="M890" s="6">
        <v>2022</v>
      </c>
      <c r="N890" s="103"/>
      <c r="O890" s="103"/>
      <c r="P890" s="6"/>
      <c r="Q890" s="6"/>
      <c r="R890" t="str">
        <f t="shared" si="13"/>
        <v>5010700315021502102001VT100002</v>
      </c>
    </row>
    <row r="891" spans="1:18" x14ac:dyDescent="0.2">
      <c r="A891" s="80" t="s">
        <v>453</v>
      </c>
      <c r="B891" s="80" t="s">
        <v>4140</v>
      </c>
      <c r="C891" s="6">
        <v>501</v>
      </c>
      <c r="D891" s="6">
        <v>50107</v>
      </c>
      <c r="E891" s="80" t="s">
        <v>458</v>
      </c>
      <c r="F891" s="80" t="s">
        <v>458</v>
      </c>
      <c r="G891" s="80" t="s">
        <v>486</v>
      </c>
      <c r="H891" s="80" t="s">
        <v>1111</v>
      </c>
      <c r="I891" s="80" t="s">
        <v>2800</v>
      </c>
      <c r="J891" s="80" t="s">
        <v>4053</v>
      </c>
      <c r="K891" s="80" t="s">
        <v>454</v>
      </c>
      <c r="L891" s="8">
        <v>9670000</v>
      </c>
      <c r="M891" s="6">
        <v>2022</v>
      </c>
      <c r="N891" s="103"/>
      <c r="O891" s="103"/>
      <c r="P891" s="6"/>
      <c r="Q891" s="6"/>
      <c r="R891" t="str">
        <f t="shared" si="13"/>
        <v>5010700311061106100001VT100003</v>
      </c>
    </row>
    <row r="892" spans="1:18" x14ac:dyDescent="0.2">
      <c r="A892" s="80" t="s">
        <v>453</v>
      </c>
      <c r="B892" s="80" t="s">
        <v>4141</v>
      </c>
      <c r="C892" s="6">
        <v>501</v>
      </c>
      <c r="D892" s="6">
        <v>50107</v>
      </c>
      <c r="E892" s="80" t="s">
        <v>456</v>
      </c>
      <c r="F892" s="80" t="s">
        <v>454</v>
      </c>
      <c r="G892" s="80" t="s">
        <v>486</v>
      </c>
      <c r="H892" s="80" t="s">
        <v>1112</v>
      </c>
      <c r="I892" s="80" t="s">
        <v>2801</v>
      </c>
      <c r="J892" s="80" t="s">
        <v>4053</v>
      </c>
      <c r="K892" s="80" t="s">
        <v>454</v>
      </c>
      <c r="L892" s="8">
        <v>13810000</v>
      </c>
      <c r="M892" s="6">
        <v>2022</v>
      </c>
      <c r="N892" s="103"/>
      <c r="O892" s="103"/>
      <c r="P892" s="6"/>
      <c r="Q892" s="6"/>
      <c r="R892" t="str">
        <f t="shared" si="13"/>
        <v>5010700211071107100001VT100001</v>
      </c>
    </row>
    <row r="893" spans="1:18" x14ac:dyDescent="0.2">
      <c r="A893" s="80" t="s">
        <v>453</v>
      </c>
      <c r="B893" s="80" t="s">
        <v>4141</v>
      </c>
      <c r="C893" s="6">
        <v>501</v>
      </c>
      <c r="D893" s="6">
        <v>50107</v>
      </c>
      <c r="E893" s="80" t="s">
        <v>456</v>
      </c>
      <c r="F893" s="80" t="s">
        <v>454</v>
      </c>
      <c r="G893" s="80" t="s">
        <v>486</v>
      </c>
      <c r="H893" s="80" t="s">
        <v>1864</v>
      </c>
      <c r="I893" s="80" t="s">
        <v>3397</v>
      </c>
      <c r="J893" s="80" t="s">
        <v>4053</v>
      </c>
      <c r="K893" s="80" t="s">
        <v>454</v>
      </c>
      <c r="L893" s="8">
        <v>6970000</v>
      </c>
      <c r="M893" s="6">
        <v>2022</v>
      </c>
      <c r="N893" s="103"/>
      <c r="O893" s="103"/>
      <c r="P893" s="6"/>
      <c r="Q893" s="6"/>
      <c r="R893" t="str">
        <f t="shared" si="13"/>
        <v>5010700214981498101001VT100001</v>
      </c>
    </row>
    <row r="894" spans="1:18" x14ac:dyDescent="0.2">
      <c r="A894" s="80" t="s">
        <v>453</v>
      </c>
      <c r="B894" s="80" t="s">
        <v>4141</v>
      </c>
      <c r="C894" s="6">
        <v>501</v>
      </c>
      <c r="D894" s="6">
        <v>50107</v>
      </c>
      <c r="E894" s="80" t="s">
        <v>456</v>
      </c>
      <c r="F894" s="80" t="s">
        <v>454</v>
      </c>
      <c r="G894" s="80" t="s">
        <v>492</v>
      </c>
      <c r="H894" s="80" t="s">
        <v>1108</v>
      </c>
      <c r="I894" s="80" t="s">
        <v>2798</v>
      </c>
      <c r="J894" s="80" t="s">
        <v>4053</v>
      </c>
      <c r="K894" s="80" t="s">
        <v>454</v>
      </c>
      <c r="L894" s="8">
        <v>11390000</v>
      </c>
      <c r="M894" s="6">
        <v>2022</v>
      </c>
      <c r="N894" s="103"/>
      <c r="O894" s="103"/>
      <c r="P894" s="6"/>
      <c r="Q894" s="6"/>
      <c r="R894" t="str">
        <f t="shared" si="13"/>
        <v>5010700211041104100001VT400001</v>
      </c>
    </row>
    <row r="895" spans="1:18" x14ac:dyDescent="0.2">
      <c r="A895" s="80" t="s">
        <v>453</v>
      </c>
      <c r="B895" s="80" t="s">
        <v>4141</v>
      </c>
      <c r="C895" s="6">
        <v>501</v>
      </c>
      <c r="D895" s="6">
        <v>50107</v>
      </c>
      <c r="E895" s="80" t="s">
        <v>456</v>
      </c>
      <c r="F895" s="80" t="s">
        <v>454</v>
      </c>
      <c r="G895" s="80" t="s">
        <v>492</v>
      </c>
      <c r="H895" s="80" t="s">
        <v>1814</v>
      </c>
      <c r="I895" s="80" t="s">
        <v>3365</v>
      </c>
      <c r="J895" s="80" t="s">
        <v>4053</v>
      </c>
      <c r="K895" s="80" t="s">
        <v>454</v>
      </c>
      <c r="L895" s="8">
        <v>10580000</v>
      </c>
      <c r="M895" s="6">
        <v>2022</v>
      </c>
      <c r="N895" s="103"/>
      <c r="O895" s="103"/>
      <c r="P895" s="6"/>
      <c r="Q895" s="6"/>
      <c r="R895" t="str">
        <f t="shared" si="13"/>
        <v>5010700214741474101001VT400001</v>
      </c>
    </row>
    <row r="896" spans="1:18" x14ac:dyDescent="0.2">
      <c r="A896" s="80" t="s">
        <v>453</v>
      </c>
      <c r="B896" s="80" t="s">
        <v>4141</v>
      </c>
      <c r="C896" s="6">
        <v>501</v>
      </c>
      <c r="D896" s="6">
        <v>50107</v>
      </c>
      <c r="E896" s="80" t="s">
        <v>458</v>
      </c>
      <c r="F896" s="80" t="s">
        <v>456</v>
      </c>
      <c r="G896" s="80" t="s">
        <v>486</v>
      </c>
      <c r="H896" s="80" t="s">
        <v>981</v>
      </c>
      <c r="I896" s="80" t="s">
        <v>2712</v>
      </c>
      <c r="J896" s="80" t="s">
        <v>4053</v>
      </c>
      <c r="K896" s="80" t="s">
        <v>454</v>
      </c>
      <c r="L896" s="8">
        <v>13230000</v>
      </c>
      <c r="M896" s="6">
        <v>2022</v>
      </c>
      <c r="N896" s="103"/>
      <c r="O896" s="103"/>
      <c r="P896" s="6"/>
      <c r="Q896" s="6"/>
      <c r="R896" t="str">
        <f t="shared" si="13"/>
        <v>5010700310411041101001VT100002</v>
      </c>
    </row>
    <row r="897" spans="1:18" x14ac:dyDescent="0.2">
      <c r="A897" s="80" t="s">
        <v>453</v>
      </c>
      <c r="B897" s="80" t="s">
        <v>4141</v>
      </c>
      <c r="C897" s="6">
        <v>501</v>
      </c>
      <c r="D897" s="6">
        <v>50107</v>
      </c>
      <c r="E897" s="80" t="s">
        <v>458</v>
      </c>
      <c r="F897" s="80" t="s">
        <v>456</v>
      </c>
      <c r="G897" s="80" t="s">
        <v>486</v>
      </c>
      <c r="H897" s="80" t="s">
        <v>1112</v>
      </c>
      <c r="I897" s="80" t="s">
        <v>2801</v>
      </c>
      <c r="J897" s="80" t="s">
        <v>4053</v>
      </c>
      <c r="K897" s="80" t="s">
        <v>454</v>
      </c>
      <c r="L897" s="8">
        <v>6910000</v>
      </c>
      <c r="M897" s="6">
        <v>2022</v>
      </c>
      <c r="N897" s="103"/>
      <c r="O897" s="103"/>
      <c r="P897" s="6"/>
      <c r="Q897" s="6"/>
      <c r="R897" t="str">
        <f t="shared" si="13"/>
        <v>5010700311071107100001VT100002</v>
      </c>
    </row>
    <row r="898" spans="1:18" x14ac:dyDescent="0.2">
      <c r="A898" s="80" t="s">
        <v>453</v>
      </c>
      <c r="B898" s="80" t="s">
        <v>4141</v>
      </c>
      <c r="C898" s="6">
        <v>501</v>
      </c>
      <c r="D898" s="6">
        <v>50107</v>
      </c>
      <c r="E898" s="80" t="s">
        <v>458</v>
      </c>
      <c r="F898" s="80" t="s">
        <v>456</v>
      </c>
      <c r="G898" s="80" t="s">
        <v>486</v>
      </c>
      <c r="H898" s="80" t="s">
        <v>1875</v>
      </c>
      <c r="I898" s="80" t="s">
        <v>3418</v>
      </c>
      <c r="J898" s="80" t="s">
        <v>4053</v>
      </c>
      <c r="K898" s="80" t="s">
        <v>454</v>
      </c>
      <c r="L898" s="8">
        <v>2750000</v>
      </c>
      <c r="M898" s="6">
        <v>2022</v>
      </c>
      <c r="N898" s="103"/>
      <c r="O898" s="103"/>
      <c r="P898" s="6"/>
      <c r="Q898" s="6"/>
      <c r="R898" t="str">
        <f t="shared" ref="R898:R961" si="14">CONCATENATE(D898,E898,H898,I898,K898,G898,F898)</f>
        <v>5010700315031503100001VT100002</v>
      </c>
    </row>
    <row r="899" spans="1:18" x14ac:dyDescent="0.2">
      <c r="A899" s="80" t="s">
        <v>453</v>
      </c>
      <c r="B899" s="80" t="s">
        <v>4141</v>
      </c>
      <c r="C899" s="6">
        <v>501</v>
      </c>
      <c r="D899" s="6">
        <v>50107</v>
      </c>
      <c r="E899" s="80" t="s">
        <v>458</v>
      </c>
      <c r="F899" s="80" t="s">
        <v>458</v>
      </c>
      <c r="G899" s="80" t="s">
        <v>486</v>
      </c>
      <c r="H899" s="80" t="s">
        <v>1112</v>
      </c>
      <c r="I899" s="80" t="s">
        <v>2801</v>
      </c>
      <c r="J899" s="80" t="s">
        <v>4053</v>
      </c>
      <c r="K899" s="80" t="s">
        <v>454</v>
      </c>
      <c r="L899" s="8">
        <v>9670000</v>
      </c>
      <c r="M899" s="6">
        <v>2022</v>
      </c>
      <c r="N899" s="103"/>
      <c r="O899" s="103"/>
      <c r="P899" s="6"/>
      <c r="Q899" s="6"/>
      <c r="R899" t="str">
        <f t="shared" si="14"/>
        <v>5010700311071107100001VT100003</v>
      </c>
    </row>
    <row r="900" spans="1:18" x14ac:dyDescent="0.2">
      <c r="A900" s="80" t="s">
        <v>453</v>
      </c>
      <c r="B900" s="80" t="s">
        <v>4142</v>
      </c>
      <c r="C900" s="6">
        <v>501</v>
      </c>
      <c r="D900" s="6">
        <v>50107</v>
      </c>
      <c r="E900" s="80" t="s">
        <v>456</v>
      </c>
      <c r="F900" s="80" t="s">
        <v>454</v>
      </c>
      <c r="G900" s="80" t="s">
        <v>486</v>
      </c>
      <c r="H900" s="80" t="s">
        <v>1113</v>
      </c>
      <c r="I900" s="80" t="s">
        <v>2802</v>
      </c>
      <c r="J900" s="80" t="s">
        <v>4053</v>
      </c>
      <c r="K900" s="80" t="s">
        <v>454</v>
      </c>
      <c r="L900" s="8">
        <v>13810000</v>
      </c>
      <c r="M900" s="6">
        <v>2022</v>
      </c>
      <c r="N900" s="103"/>
      <c r="O900" s="103"/>
      <c r="P900" s="6"/>
      <c r="Q900" s="6"/>
      <c r="R900" t="str">
        <f t="shared" si="14"/>
        <v>5010700211081108100001VT100001</v>
      </c>
    </row>
    <row r="901" spans="1:18" x14ac:dyDescent="0.2">
      <c r="A901" s="80" t="s">
        <v>453</v>
      </c>
      <c r="B901" s="80" t="s">
        <v>4142</v>
      </c>
      <c r="C901" s="6">
        <v>501</v>
      </c>
      <c r="D901" s="6">
        <v>50107</v>
      </c>
      <c r="E901" s="80" t="s">
        <v>456</v>
      </c>
      <c r="F901" s="80" t="s">
        <v>454</v>
      </c>
      <c r="G901" s="80" t="s">
        <v>486</v>
      </c>
      <c r="H901" s="80" t="s">
        <v>1864</v>
      </c>
      <c r="I901" s="80" t="s">
        <v>3399</v>
      </c>
      <c r="J901" s="80" t="s">
        <v>4053</v>
      </c>
      <c r="K901" s="80" t="s">
        <v>454</v>
      </c>
      <c r="L901" s="8">
        <v>8610000</v>
      </c>
      <c r="M901" s="6">
        <v>2022</v>
      </c>
      <c r="N901" s="103"/>
      <c r="O901" s="103"/>
      <c r="P901" s="6"/>
      <c r="Q901" s="6"/>
      <c r="R901" t="str">
        <f t="shared" si="14"/>
        <v>5010700214981498102001VT100001</v>
      </c>
    </row>
    <row r="902" spans="1:18" x14ac:dyDescent="0.2">
      <c r="A902" s="80" t="s">
        <v>453</v>
      </c>
      <c r="B902" s="80" t="s">
        <v>4142</v>
      </c>
      <c r="C902" s="6">
        <v>501</v>
      </c>
      <c r="D902" s="6">
        <v>50107</v>
      </c>
      <c r="E902" s="80" t="s">
        <v>456</v>
      </c>
      <c r="F902" s="80" t="s">
        <v>454</v>
      </c>
      <c r="G902" s="80" t="s">
        <v>492</v>
      </c>
      <c r="H902" s="80" t="s">
        <v>1112</v>
      </c>
      <c r="I902" s="80" t="s">
        <v>2801</v>
      </c>
      <c r="J902" s="80" t="s">
        <v>4053</v>
      </c>
      <c r="K902" s="80" t="s">
        <v>454</v>
      </c>
      <c r="L902" s="8">
        <v>7260000</v>
      </c>
      <c r="M902" s="6">
        <v>2022</v>
      </c>
      <c r="N902" s="103"/>
      <c r="O902" s="103"/>
      <c r="P902" s="6"/>
      <c r="Q902" s="6"/>
      <c r="R902" t="str">
        <f t="shared" si="14"/>
        <v>5010700211071107100001VT400001</v>
      </c>
    </row>
    <row r="903" spans="1:18" x14ac:dyDescent="0.2">
      <c r="A903" s="80" t="s">
        <v>453</v>
      </c>
      <c r="B903" s="80" t="s">
        <v>4142</v>
      </c>
      <c r="C903" s="6">
        <v>501</v>
      </c>
      <c r="D903" s="6">
        <v>50107</v>
      </c>
      <c r="E903" s="80" t="s">
        <v>456</v>
      </c>
      <c r="F903" s="80" t="s">
        <v>454</v>
      </c>
      <c r="G903" s="80" t="s">
        <v>494</v>
      </c>
      <c r="H903" s="80" t="s">
        <v>981</v>
      </c>
      <c r="I903" s="80" t="s">
        <v>2712</v>
      </c>
      <c r="J903" s="80" t="s">
        <v>4053</v>
      </c>
      <c r="K903" s="80" t="s">
        <v>454</v>
      </c>
      <c r="L903" s="8">
        <v>7750000</v>
      </c>
      <c r="M903" s="6">
        <v>2022</v>
      </c>
      <c r="N903" s="103"/>
      <c r="O903" s="103"/>
      <c r="P903" s="6"/>
      <c r="Q903" s="6"/>
      <c r="R903" t="str">
        <f t="shared" si="14"/>
        <v>5010700210411041101001VT500001</v>
      </c>
    </row>
    <row r="904" spans="1:18" x14ac:dyDescent="0.2">
      <c r="A904" s="80" t="s">
        <v>453</v>
      </c>
      <c r="B904" s="80" t="s">
        <v>4142</v>
      </c>
      <c r="C904" s="6">
        <v>501</v>
      </c>
      <c r="D904" s="6">
        <v>50107</v>
      </c>
      <c r="E904" s="80" t="s">
        <v>458</v>
      </c>
      <c r="F904" s="80" t="s">
        <v>456</v>
      </c>
      <c r="G904" s="80" t="s">
        <v>486</v>
      </c>
      <c r="H904" s="80" t="s">
        <v>987</v>
      </c>
      <c r="I904" s="80" t="s">
        <v>2716</v>
      </c>
      <c r="J904" s="80" t="s">
        <v>4053</v>
      </c>
      <c r="K904" s="80" t="s">
        <v>454</v>
      </c>
      <c r="L904" s="8">
        <v>14110000</v>
      </c>
      <c r="M904" s="6">
        <v>2022</v>
      </c>
      <c r="N904" s="103"/>
      <c r="O904" s="103"/>
      <c r="P904" s="6"/>
      <c r="Q904" s="6"/>
      <c r="R904" t="str">
        <f t="shared" si="14"/>
        <v>5010700310441044100001VT100002</v>
      </c>
    </row>
    <row r="905" spans="1:18" x14ac:dyDescent="0.2">
      <c r="A905" s="80" t="s">
        <v>453</v>
      </c>
      <c r="B905" s="80" t="s">
        <v>4142</v>
      </c>
      <c r="C905" s="6">
        <v>501</v>
      </c>
      <c r="D905" s="6">
        <v>50107</v>
      </c>
      <c r="E905" s="80" t="s">
        <v>458</v>
      </c>
      <c r="F905" s="80" t="s">
        <v>456</v>
      </c>
      <c r="G905" s="80" t="s">
        <v>486</v>
      </c>
      <c r="H905" s="80" t="s">
        <v>1113</v>
      </c>
      <c r="I905" s="80" t="s">
        <v>2802</v>
      </c>
      <c r="J905" s="80" t="s">
        <v>4053</v>
      </c>
      <c r="K905" s="80" t="s">
        <v>454</v>
      </c>
      <c r="L905" s="8">
        <v>6910000</v>
      </c>
      <c r="M905" s="6">
        <v>2022</v>
      </c>
      <c r="N905" s="103"/>
      <c r="O905" s="103"/>
      <c r="P905" s="6"/>
      <c r="Q905" s="6"/>
      <c r="R905" t="str">
        <f t="shared" si="14"/>
        <v>5010700311081108100001VT100002</v>
      </c>
    </row>
    <row r="906" spans="1:18" x14ac:dyDescent="0.2">
      <c r="A906" s="80" t="s">
        <v>453</v>
      </c>
      <c r="B906" s="80" t="s">
        <v>4142</v>
      </c>
      <c r="C906" s="6">
        <v>501</v>
      </c>
      <c r="D906" s="6">
        <v>50107</v>
      </c>
      <c r="E906" s="80" t="s">
        <v>458</v>
      </c>
      <c r="F906" s="80" t="s">
        <v>456</v>
      </c>
      <c r="G906" s="80" t="s">
        <v>486</v>
      </c>
      <c r="H906" s="80" t="s">
        <v>1875</v>
      </c>
      <c r="I906" s="80" t="s">
        <v>3419</v>
      </c>
      <c r="J906" s="80" t="s">
        <v>4053</v>
      </c>
      <c r="K906" s="80" t="s">
        <v>454</v>
      </c>
      <c r="L906" s="8">
        <v>3060000</v>
      </c>
      <c r="M906" s="6">
        <v>2022</v>
      </c>
      <c r="N906" s="103"/>
      <c r="O906" s="103"/>
      <c r="P906" s="6"/>
      <c r="Q906" s="6"/>
      <c r="R906" t="str">
        <f t="shared" si="14"/>
        <v>5010700315031503101001VT100002</v>
      </c>
    </row>
    <row r="907" spans="1:18" x14ac:dyDescent="0.2">
      <c r="A907" s="80" t="s">
        <v>453</v>
      </c>
      <c r="B907" s="80" t="s">
        <v>4142</v>
      </c>
      <c r="C907" s="6">
        <v>501</v>
      </c>
      <c r="D907" s="6">
        <v>50107</v>
      </c>
      <c r="E907" s="80" t="s">
        <v>458</v>
      </c>
      <c r="F907" s="80" t="s">
        <v>458</v>
      </c>
      <c r="G907" s="80" t="s">
        <v>486</v>
      </c>
      <c r="H907" s="80" t="s">
        <v>1113</v>
      </c>
      <c r="I907" s="80" t="s">
        <v>2802</v>
      </c>
      <c r="J907" s="80" t="s">
        <v>4053</v>
      </c>
      <c r="K907" s="80" t="s">
        <v>454</v>
      </c>
      <c r="L907" s="8">
        <v>9670000</v>
      </c>
      <c r="M907" s="6">
        <v>2022</v>
      </c>
      <c r="N907" s="103"/>
      <c r="O907" s="103"/>
      <c r="P907" s="6"/>
      <c r="Q907" s="6"/>
      <c r="R907" t="str">
        <f t="shared" si="14"/>
        <v>5010700311081108100001VT100003</v>
      </c>
    </row>
    <row r="908" spans="1:18" x14ac:dyDescent="0.2">
      <c r="A908" s="80" t="s">
        <v>453</v>
      </c>
      <c r="B908" s="80" t="s">
        <v>4143</v>
      </c>
      <c r="C908" s="6">
        <v>501</v>
      </c>
      <c r="D908" s="6">
        <v>50107</v>
      </c>
      <c r="E908" s="80" t="s">
        <v>456</v>
      </c>
      <c r="F908" s="80" t="s">
        <v>454</v>
      </c>
      <c r="G908" s="80" t="s">
        <v>486</v>
      </c>
      <c r="H908" s="80" t="s">
        <v>1114</v>
      </c>
      <c r="I908" s="80" t="s">
        <v>2803</v>
      </c>
      <c r="J908" s="80" t="s">
        <v>4053</v>
      </c>
      <c r="K908" s="80" t="s">
        <v>454</v>
      </c>
      <c r="L908" s="8">
        <v>15190000</v>
      </c>
      <c r="M908" s="6">
        <v>2022</v>
      </c>
      <c r="N908" s="103"/>
      <c r="O908" s="103"/>
      <c r="P908" s="6"/>
      <c r="Q908" s="6"/>
      <c r="R908" t="str">
        <f t="shared" si="14"/>
        <v>5010700211091109100001VT100001</v>
      </c>
    </row>
    <row r="909" spans="1:18" x14ac:dyDescent="0.2">
      <c r="A909" s="80" t="s">
        <v>453</v>
      </c>
      <c r="B909" s="80" t="s">
        <v>4143</v>
      </c>
      <c r="C909" s="6">
        <v>501</v>
      </c>
      <c r="D909" s="6">
        <v>50107</v>
      </c>
      <c r="E909" s="80" t="s">
        <v>456</v>
      </c>
      <c r="F909" s="80" t="s">
        <v>454</v>
      </c>
      <c r="G909" s="80" t="s">
        <v>486</v>
      </c>
      <c r="H909" s="80" t="s">
        <v>1866</v>
      </c>
      <c r="I909" s="80" t="s">
        <v>3401</v>
      </c>
      <c r="J909" s="80" t="s">
        <v>4053</v>
      </c>
      <c r="K909" s="80" t="s">
        <v>454</v>
      </c>
      <c r="L909" s="8">
        <v>5230000</v>
      </c>
      <c r="M909" s="6">
        <v>2022</v>
      </c>
      <c r="N909" s="103"/>
      <c r="O909" s="103"/>
      <c r="P909" s="6"/>
      <c r="Q909" s="6"/>
      <c r="R909" t="str">
        <f t="shared" si="14"/>
        <v>5010700214991499100001VT100001</v>
      </c>
    </row>
    <row r="910" spans="1:18" x14ac:dyDescent="0.2">
      <c r="A910" s="80" t="s">
        <v>453</v>
      </c>
      <c r="B910" s="80" t="s">
        <v>4143</v>
      </c>
      <c r="C910" s="6">
        <v>501</v>
      </c>
      <c r="D910" s="6">
        <v>50107</v>
      </c>
      <c r="E910" s="80" t="s">
        <v>456</v>
      </c>
      <c r="F910" s="80" t="s">
        <v>454</v>
      </c>
      <c r="G910" s="80" t="s">
        <v>492</v>
      </c>
      <c r="H910" s="80" t="s">
        <v>1113</v>
      </c>
      <c r="I910" s="80" t="s">
        <v>2802</v>
      </c>
      <c r="J910" s="80" t="s">
        <v>4053</v>
      </c>
      <c r="K910" s="80" t="s">
        <v>454</v>
      </c>
      <c r="L910" s="8">
        <v>7260000</v>
      </c>
      <c r="M910" s="6">
        <v>2022</v>
      </c>
      <c r="N910" s="103"/>
      <c r="O910" s="103"/>
      <c r="P910" s="6"/>
      <c r="Q910" s="6"/>
      <c r="R910" t="str">
        <f t="shared" si="14"/>
        <v>5010700211081108100001VT400001</v>
      </c>
    </row>
    <row r="911" spans="1:18" x14ac:dyDescent="0.2">
      <c r="A911" s="80" t="s">
        <v>453</v>
      </c>
      <c r="B911" s="80" t="s">
        <v>4143</v>
      </c>
      <c r="C911" s="6">
        <v>501</v>
      </c>
      <c r="D911" s="6">
        <v>50107</v>
      </c>
      <c r="E911" s="80" t="s">
        <v>456</v>
      </c>
      <c r="F911" s="80" t="s">
        <v>454</v>
      </c>
      <c r="G911" s="80" t="s">
        <v>494</v>
      </c>
      <c r="H911" s="80" t="s">
        <v>987</v>
      </c>
      <c r="I911" s="80" t="s">
        <v>2716</v>
      </c>
      <c r="J911" s="80" t="s">
        <v>4053</v>
      </c>
      <c r="K911" s="80" t="s">
        <v>454</v>
      </c>
      <c r="L911" s="8">
        <v>9380000</v>
      </c>
      <c r="M911" s="6">
        <v>2022</v>
      </c>
      <c r="N911" s="103"/>
      <c r="O911" s="103"/>
      <c r="P911" s="6"/>
      <c r="Q911" s="6"/>
      <c r="R911" t="str">
        <f t="shared" si="14"/>
        <v>5010700210441044100001VT500001</v>
      </c>
    </row>
    <row r="912" spans="1:18" x14ac:dyDescent="0.2">
      <c r="A912" s="80" t="s">
        <v>453</v>
      </c>
      <c r="B912" s="80" t="s">
        <v>4143</v>
      </c>
      <c r="C912" s="6">
        <v>501</v>
      </c>
      <c r="D912" s="6">
        <v>50107</v>
      </c>
      <c r="E912" s="80" t="s">
        <v>458</v>
      </c>
      <c r="F912" s="80" t="s">
        <v>456</v>
      </c>
      <c r="G912" s="80" t="s">
        <v>486</v>
      </c>
      <c r="H912" s="80" t="s">
        <v>987</v>
      </c>
      <c r="I912" s="80" t="s">
        <v>2718</v>
      </c>
      <c r="J912" s="80" t="s">
        <v>4053</v>
      </c>
      <c r="K912" s="80" t="s">
        <v>454</v>
      </c>
      <c r="L912" s="8">
        <v>14820000</v>
      </c>
      <c r="M912" s="6">
        <v>2022</v>
      </c>
      <c r="N912" s="103"/>
      <c r="O912" s="103"/>
      <c r="P912" s="6"/>
      <c r="Q912" s="6"/>
      <c r="R912" t="str">
        <f t="shared" si="14"/>
        <v>5010700310441044101001VT100002</v>
      </c>
    </row>
    <row r="913" spans="1:18" x14ac:dyDescent="0.2">
      <c r="A913" s="80" t="s">
        <v>453</v>
      </c>
      <c r="B913" s="80" t="s">
        <v>4143</v>
      </c>
      <c r="C913" s="6">
        <v>501</v>
      </c>
      <c r="D913" s="6">
        <v>50107</v>
      </c>
      <c r="E913" s="80" t="s">
        <v>458</v>
      </c>
      <c r="F913" s="80" t="s">
        <v>456</v>
      </c>
      <c r="G913" s="80" t="s">
        <v>486</v>
      </c>
      <c r="H913" s="80" t="s">
        <v>1114</v>
      </c>
      <c r="I913" s="80" t="s">
        <v>2803</v>
      </c>
      <c r="J913" s="80" t="s">
        <v>4053</v>
      </c>
      <c r="K913" s="80" t="s">
        <v>454</v>
      </c>
      <c r="L913" s="8">
        <v>7600000</v>
      </c>
      <c r="M913" s="6">
        <v>2022</v>
      </c>
      <c r="N913" s="103"/>
      <c r="O913" s="103"/>
      <c r="P913" s="6"/>
      <c r="Q913" s="6"/>
      <c r="R913" t="str">
        <f t="shared" si="14"/>
        <v>5010700311091109100001VT100002</v>
      </c>
    </row>
    <row r="914" spans="1:18" x14ac:dyDescent="0.2">
      <c r="A914" s="80" t="s">
        <v>453</v>
      </c>
      <c r="B914" s="80" t="s">
        <v>4143</v>
      </c>
      <c r="C914" s="6">
        <v>501</v>
      </c>
      <c r="D914" s="6">
        <v>50107</v>
      </c>
      <c r="E914" s="80" t="s">
        <v>458</v>
      </c>
      <c r="F914" s="80" t="s">
        <v>456</v>
      </c>
      <c r="G914" s="80" t="s">
        <v>486</v>
      </c>
      <c r="H914" s="80" t="s">
        <v>1875</v>
      </c>
      <c r="I914" s="80" t="s">
        <v>3420</v>
      </c>
      <c r="J914" s="80" t="s">
        <v>4053</v>
      </c>
      <c r="K914" s="80" t="s">
        <v>454</v>
      </c>
      <c r="L914" s="8">
        <v>3580000</v>
      </c>
      <c r="M914" s="6">
        <v>2022</v>
      </c>
      <c r="N914" s="103"/>
      <c r="O914" s="103"/>
      <c r="P914" s="6"/>
      <c r="Q914" s="6"/>
      <c r="R914" t="str">
        <f t="shared" si="14"/>
        <v>5010700315031503102001VT100002</v>
      </c>
    </row>
    <row r="915" spans="1:18" x14ac:dyDescent="0.2">
      <c r="A915" s="80" t="s">
        <v>453</v>
      </c>
      <c r="B915" s="80" t="s">
        <v>4143</v>
      </c>
      <c r="C915" s="6">
        <v>501</v>
      </c>
      <c r="D915" s="6">
        <v>50107</v>
      </c>
      <c r="E915" s="80" t="s">
        <v>458</v>
      </c>
      <c r="F915" s="80" t="s">
        <v>458</v>
      </c>
      <c r="G915" s="80" t="s">
        <v>486</v>
      </c>
      <c r="H915" s="80" t="s">
        <v>1114</v>
      </c>
      <c r="I915" s="80" t="s">
        <v>2803</v>
      </c>
      <c r="J915" s="80" t="s">
        <v>4053</v>
      </c>
      <c r="K915" s="80" t="s">
        <v>454</v>
      </c>
      <c r="L915" s="8">
        <v>10630000</v>
      </c>
      <c r="M915" s="6">
        <v>2022</v>
      </c>
      <c r="N915" s="103"/>
      <c r="O915" s="103"/>
      <c r="P915" s="6"/>
      <c r="Q915" s="6"/>
      <c r="R915" t="str">
        <f t="shared" si="14"/>
        <v>5010700311091109100001VT100003</v>
      </c>
    </row>
    <row r="916" spans="1:18" x14ac:dyDescent="0.2">
      <c r="A916" s="80" t="s">
        <v>453</v>
      </c>
      <c r="B916" s="80" t="s">
        <v>4144</v>
      </c>
      <c r="C916" s="6">
        <v>501</v>
      </c>
      <c r="D916" s="6">
        <v>50107</v>
      </c>
      <c r="E916" s="80" t="s">
        <v>456</v>
      </c>
      <c r="F916" s="80" t="s">
        <v>454</v>
      </c>
      <c r="G916" s="80" t="s">
        <v>486</v>
      </c>
      <c r="H916" s="80" t="s">
        <v>1117</v>
      </c>
      <c r="I916" s="80" t="s">
        <v>2806</v>
      </c>
      <c r="J916" s="80" t="s">
        <v>4053</v>
      </c>
      <c r="K916" s="80" t="s">
        <v>454</v>
      </c>
      <c r="L916" s="8">
        <v>15190000</v>
      </c>
      <c r="M916" s="6">
        <v>2022</v>
      </c>
      <c r="N916" s="103"/>
      <c r="O916" s="103"/>
      <c r="P916" s="6"/>
      <c r="Q916" s="6"/>
      <c r="R916" t="str">
        <f t="shared" si="14"/>
        <v>5010700211101110100001VT100001</v>
      </c>
    </row>
    <row r="917" spans="1:18" x14ac:dyDescent="0.2">
      <c r="A917" s="80" t="s">
        <v>453</v>
      </c>
      <c r="B917" s="80" t="s">
        <v>4144</v>
      </c>
      <c r="C917" s="6">
        <v>501</v>
      </c>
      <c r="D917" s="6">
        <v>50107</v>
      </c>
      <c r="E917" s="80" t="s">
        <v>456</v>
      </c>
      <c r="F917" s="80" t="s">
        <v>454</v>
      </c>
      <c r="G917" s="80" t="s">
        <v>486</v>
      </c>
      <c r="H917" s="80" t="s">
        <v>1866</v>
      </c>
      <c r="I917" s="80" t="s">
        <v>3403</v>
      </c>
      <c r="J917" s="80" t="s">
        <v>4053</v>
      </c>
      <c r="K917" s="80" t="s">
        <v>454</v>
      </c>
      <c r="L917" s="8">
        <v>5850000</v>
      </c>
      <c r="M917" s="6">
        <v>2022</v>
      </c>
      <c r="N917" s="103"/>
      <c r="O917" s="103"/>
      <c r="P917" s="6"/>
      <c r="Q917" s="6"/>
      <c r="R917" t="str">
        <f t="shared" si="14"/>
        <v>5010700214991499101001VT100001</v>
      </c>
    </row>
    <row r="918" spans="1:18" x14ac:dyDescent="0.2">
      <c r="A918" s="80" t="s">
        <v>453</v>
      </c>
      <c r="B918" s="80" t="s">
        <v>4144</v>
      </c>
      <c r="C918" s="6">
        <v>501</v>
      </c>
      <c r="D918" s="6">
        <v>50107</v>
      </c>
      <c r="E918" s="80" t="s">
        <v>456</v>
      </c>
      <c r="F918" s="80" t="s">
        <v>454</v>
      </c>
      <c r="G918" s="80" t="s">
        <v>492</v>
      </c>
      <c r="H918" s="80" t="s">
        <v>1117</v>
      </c>
      <c r="I918" s="80" t="s">
        <v>2806</v>
      </c>
      <c r="J918" s="80" t="s">
        <v>4053</v>
      </c>
      <c r="K918" s="80" t="s">
        <v>454</v>
      </c>
      <c r="L918" s="8">
        <v>7490000</v>
      </c>
      <c r="M918" s="6">
        <v>2022</v>
      </c>
      <c r="N918" s="103"/>
      <c r="O918" s="103"/>
      <c r="P918" s="6"/>
      <c r="Q918" s="6"/>
      <c r="R918" t="str">
        <f t="shared" si="14"/>
        <v>5010700211101110100001VT400001</v>
      </c>
    </row>
    <row r="919" spans="1:18" x14ac:dyDescent="0.2">
      <c r="A919" s="80" t="s">
        <v>453</v>
      </c>
      <c r="B919" s="80" t="s">
        <v>4144</v>
      </c>
      <c r="C919" s="6">
        <v>501</v>
      </c>
      <c r="D919" s="6">
        <v>50107</v>
      </c>
      <c r="E919" s="80" t="s">
        <v>456</v>
      </c>
      <c r="F919" s="80" t="s">
        <v>454</v>
      </c>
      <c r="G919" s="80" t="s">
        <v>494</v>
      </c>
      <c r="H919" s="80" t="s">
        <v>987</v>
      </c>
      <c r="I919" s="80" t="s">
        <v>2718</v>
      </c>
      <c r="J919" s="80" t="s">
        <v>4053</v>
      </c>
      <c r="K919" s="80" t="s">
        <v>454</v>
      </c>
      <c r="L919" s="8">
        <v>9380000</v>
      </c>
      <c r="M919" s="6">
        <v>2022</v>
      </c>
      <c r="N919" s="103"/>
      <c r="O919" s="103"/>
      <c r="P919" s="6"/>
      <c r="Q919" s="6"/>
      <c r="R919" t="str">
        <f t="shared" si="14"/>
        <v>5010700210441044101001VT500001</v>
      </c>
    </row>
    <row r="920" spans="1:18" x14ac:dyDescent="0.2">
      <c r="A920" s="80" t="s">
        <v>453</v>
      </c>
      <c r="B920" s="80" t="s">
        <v>4144</v>
      </c>
      <c r="C920" s="6">
        <v>501</v>
      </c>
      <c r="D920" s="6">
        <v>50107</v>
      </c>
      <c r="E920" s="80" t="s">
        <v>458</v>
      </c>
      <c r="F920" s="80" t="s">
        <v>456</v>
      </c>
      <c r="G920" s="80" t="s">
        <v>486</v>
      </c>
      <c r="H920" s="80" t="s">
        <v>995</v>
      </c>
      <c r="I920" s="80" t="s">
        <v>2723</v>
      </c>
      <c r="J920" s="80" t="s">
        <v>4053</v>
      </c>
      <c r="K920" s="80" t="s">
        <v>454</v>
      </c>
      <c r="L920" s="8">
        <v>31280000</v>
      </c>
      <c r="M920" s="6">
        <v>2022</v>
      </c>
      <c r="N920" s="103"/>
      <c r="O920" s="103"/>
      <c r="P920" s="6"/>
      <c r="Q920" s="6"/>
      <c r="R920" t="str">
        <f t="shared" si="14"/>
        <v>5010700310481048100001VT100002</v>
      </c>
    </row>
    <row r="921" spans="1:18" x14ac:dyDescent="0.2">
      <c r="A921" s="80" t="s">
        <v>453</v>
      </c>
      <c r="B921" s="80" t="s">
        <v>4144</v>
      </c>
      <c r="C921" s="6">
        <v>501</v>
      </c>
      <c r="D921" s="6">
        <v>50107</v>
      </c>
      <c r="E921" s="80" t="s">
        <v>458</v>
      </c>
      <c r="F921" s="80" t="s">
        <v>456</v>
      </c>
      <c r="G921" s="80" t="s">
        <v>486</v>
      </c>
      <c r="H921" s="80" t="s">
        <v>1117</v>
      </c>
      <c r="I921" s="80" t="s">
        <v>2806</v>
      </c>
      <c r="J921" s="80" t="s">
        <v>4053</v>
      </c>
      <c r="K921" s="80" t="s">
        <v>454</v>
      </c>
      <c r="L921" s="8">
        <v>7600000</v>
      </c>
      <c r="M921" s="6">
        <v>2022</v>
      </c>
      <c r="N921" s="103"/>
      <c r="O921" s="103"/>
      <c r="P921" s="6"/>
      <c r="Q921" s="6"/>
      <c r="R921" t="str">
        <f t="shared" si="14"/>
        <v>5010700311101110100001VT100002</v>
      </c>
    </row>
    <row r="922" spans="1:18" x14ac:dyDescent="0.2">
      <c r="A922" s="80" t="s">
        <v>453</v>
      </c>
      <c r="B922" s="80" t="s">
        <v>4144</v>
      </c>
      <c r="C922" s="6">
        <v>501</v>
      </c>
      <c r="D922" s="6">
        <v>50107</v>
      </c>
      <c r="E922" s="80" t="s">
        <v>458</v>
      </c>
      <c r="F922" s="80" t="s">
        <v>456</v>
      </c>
      <c r="G922" s="80" t="s">
        <v>486</v>
      </c>
      <c r="H922" s="80" t="s">
        <v>1877</v>
      </c>
      <c r="I922" s="80" t="s">
        <v>3421</v>
      </c>
      <c r="J922" s="80" t="s">
        <v>4053</v>
      </c>
      <c r="K922" s="80" t="s">
        <v>454</v>
      </c>
      <c r="L922" s="8">
        <v>3560000</v>
      </c>
      <c r="M922" s="6">
        <v>2022</v>
      </c>
      <c r="N922" s="103"/>
      <c r="O922" s="103"/>
      <c r="P922" s="6"/>
      <c r="Q922" s="6"/>
      <c r="R922" t="str">
        <f t="shared" si="14"/>
        <v>5010700315041504100001VT100002</v>
      </c>
    </row>
    <row r="923" spans="1:18" x14ac:dyDescent="0.2">
      <c r="A923" s="80" t="s">
        <v>453</v>
      </c>
      <c r="B923" s="80" t="s">
        <v>4144</v>
      </c>
      <c r="C923" s="6">
        <v>501</v>
      </c>
      <c r="D923" s="6">
        <v>50107</v>
      </c>
      <c r="E923" s="80" t="s">
        <v>458</v>
      </c>
      <c r="F923" s="80" t="s">
        <v>458</v>
      </c>
      <c r="G923" s="80" t="s">
        <v>486</v>
      </c>
      <c r="H923" s="80" t="s">
        <v>1117</v>
      </c>
      <c r="I923" s="80" t="s">
        <v>2806</v>
      </c>
      <c r="J923" s="80" t="s">
        <v>4053</v>
      </c>
      <c r="K923" s="80" t="s">
        <v>454</v>
      </c>
      <c r="L923" s="8">
        <v>10630000</v>
      </c>
      <c r="M923" s="6">
        <v>2022</v>
      </c>
      <c r="N923" s="103"/>
      <c r="O923" s="103"/>
      <c r="P923" s="6"/>
      <c r="Q923" s="6"/>
      <c r="R923" t="str">
        <f t="shared" si="14"/>
        <v>5010700311101110100001VT100003</v>
      </c>
    </row>
    <row r="924" spans="1:18" x14ac:dyDescent="0.2">
      <c r="A924" s="80" t="s">
        <v>453</v>
      </c>
      <c r="B924" s="80" t="s">
        <v>4145</v>
      </c>
      <c r="C924" s="6">
        <v>501</v>
      </c>
      <c r="D924" s="6">
        <v>50107</v>
      </c>
      <c r="E924" s="80" t="s">
        <v>456</v>
      </c>
      <c r="F924" s="80" t="s">
        <v>454</v>
      </c>
      <c r="G924" s="80" t="s">
        <v>486</v>
      </c>
      <c r="H924" s="80" t="s">
        <v>1118</v>
      </c>
      <c r="I924" s="80" t="s">
        <v>2807</v>
      </c>
      <c r="J924" s="80" t="s">
        <v>4053</v>
      </c>
      <c r="K924" s="80" t="s">
        <v>454</v>
      </c>
      <c r="L924" s="8">
        <v>15190000</v>
      </c>
      <c r="M924" s="6">
        <v>2022</v>
      </c>
      <c r="N924" s="103"/>
      <c r="O924" s="103"/>
      <c r="P924" s="6"/>
      <c r="Q924" s="6"/>
      <c r="R924" t="str">
        <f t="shared" si="14"/>
        <v>5010700211111111100001VT100001</v>
      </c>
    </row>
    <row r="925" spans="1:18" x14ac:dyDescent="0.2">
      <c r="A925" s="80" t="s">
        <v>453</v>
      </c>
      <c r="B925" s="80" t="s">
        <v>4145</v>
      </c>
      <c r="C925" s="6">
        <v>501</v>
      </c>
      <c r="D925" s="6">
        <v>50107</v>
      </c>
      <c r="E925" s="80" t="s">
        <v>456</v>
      </c>
      <c r="F925" s="80" t="s">
        <v>454</v>
      </c>
      <c r="G925" s="80" t="s">
        <v>486</v>
      </c>
      <c r="H925" s="80" t="s">
        <v>1866</v>
      </c>
      <c r="I925" s="80" t="s">
        <v>3404</v>
      </c>
      <c r="J925" s="80" t="s">
        <v>4053</v>
      </c>
      <c r="K925" s="80" t="s">
        <v>454</v>
      </c>
      <c r="L925" s="8">
        <v>6900000</v>
      </c>
      <c r="M925" s="6">
        <v>2022</v>
      </c>
      <c r="N925" s="103"/>
      <c r="O925" s="103"/>
      <c r="P925" s="6"/>
      <c r="Q925" s="6"/>
      <c r="R925" t="str">
        <f t="shared" si="14"/>
        <v>5010700214991499102001VT100001</v>
      </c>
    </row>
    <row r="926" spans="1:18" x14ac:dyDescent="0.2">
      <c r="A926" s="80" t="s">
        <v>453</v>
      </c>
      <c r="B926" s="80" t="s">
        <v>4145</v>
      </c>
      <c r="C926" s="6">
        <v>501</v>
      </c>
      <c r="D926" s="6">
        <v>50107</v>
      </c>
      <c r="E926" s="80" t="s">
        <v>456</v>
      </c>
      <c r="F926" s="80" t="s">
        <v>454</v>
      </c>
      <c r="G926" s="80" t="s">
        <v>492</v>
      </c>
      <c r="H926" s="80" t="s">
        <v>1118</v>
      </c>
      <c r="I926" s="80" t="s">
        <v>2807</v>
      </c>
      <c r="J926" s="80" t="s">
        <v>4053</v>
      </c>
      <c r="K926" s="80" t="s">
        <v>454</v>
      </c>
      <c r="L926" s="8">
        <v>7490000</v>
      </c>
      <c r="M926" s="6">
        <v>2022</v>
      </c>
      <c r="N926" s="103"/>
      <c r="O926" s="103"/>
      <c r="P926" s="6"/>
      <c r="Q926" s="6"/>
      <c r="R926" t="str">
        <f t="shared" si="14"/>
        <v>5010700211111111100001VT400001</v>
      </c>
    </row>
    <row r="927" spans="1:18" x14ac:dyDescent="0.2">
      <c r="A927" s="80" t="s">
        <v>453</v>
      </c>
      <c r="B927" s="80" t="s">
        <v>4145</v>
      </c>
      <c r="C927" s="6">
        <v>501</v>
      </c>
      <c r="D927" s="6">
        <v>50107</v>
      </c>
      <c r="E927" s="80" t="s">
        <v>456</v>
      </c>
      <c r="F927" s="80" t="s">
        <v>454</v>
      </c>
      <c r="G927" s="80" t="s">
        <v>494</v>
      </c>
      <c r="H927" s="80" t="s">
        <v>995</v>
      </c>
      <c r="I927" s="80" t="s">
        <v>2725</v>
      </c>
      <c r="J927" s="80" t="s">
        <v>4053</v>
      </c>
      <c r="K927" s="80" t="s">
        <v>454</v>
      </c>
      <c r="L927" s="8">
        <v>9380000</v>
      </c>
      <c r="M927" s="6">
        <v>2022</v>
      </c>
      <c r="N927" s="103"/>
      <c r="O927" s="103"/>
      <c r="P927" s="6"/>
      <c r="Q927" s="6"/>
      <c r="R927" t="str">
        <f t="shared" si="14"/>
        <v>5010700210481048101001VT500001</v>
      </c>
    </row>
    <row r="928" spans="1:18" x14ac:dyDescent="0.2">
      <c r="A928" s="80" t="s">
        <v>453</v>
      </c>
      <c r="B928" s="80" t="s">
        <v>4145</v>
      </c>
      <c r="C928" s="6">
        <v>501</v>
      </c>
      <c r="D928" s="6">
        <v>50107</v>
      </c>
      <c r="E928" s="80" t="s">
        <v>458</v>
      </c>
      <c r="F928" s="80" t="s">
        <v>456</v>
      </c>
      <c r="G928" s="80" t="s">
        <v>486</v>
      </c>
      <c r="H928" s="80" t="s">
        <v>995</v>
      </c>
      <c r="I928" s="80" t="s">
        <v>2725</v>
      </c>
      <c r="J928" s="80" t="s">
        <v>4053</v>
      </c>
      <c r="K928" s="80" t="s">
        <v>454</v>
      </c>
      <c r="L928" s="8">
        <v>27290000</v>
      </c>
      <c r="M928" s="6">
        <v>2022</v>
      </c>
      <c r="N928" s="103"/>
      <c r="O928" s="103"/>
      <c r="P928" s="6"/>
      <c r="Q928" s="6"/>
      <c r="R928" t="str">
        <f t="shared" si="14"/>
        <v>5010700310481048101001VT100002</v>
      </c>
    </row>
    <row r="929" spans="1:18" x14ac:dyDescent="0.2">
      <c r="A929" s="80" t="s">
        <v>453</v>
      </c>
      <c r="B929" s="80" t="s">
        <v>4145</v>
      </c>
      <c r="C929" s="6">
        <v>501</v>
      </c>
      <c r="D929" s="6">
        <v>50107</v>
      </c>
      <c r="E929" s="80" t="s">
        <v>458</v>
      </c>
      <c r="F929" s="80" t="s">
        <v>456</v>
      </c>
      <c r="G929" s="80" t="s">
        <v>486</v>
      </c>
      <c r="H929" s="80" t="s">
        <v>1118</v>
      </c>
      <c r="I929" s="80" t="s">
        <v>2807</v>
      </c>
      <c r="J929" s="80" t="s">
        <v>4053</v>
      </c>
      <c r="K929" s="80" t="s">
        <v>454</v>
      </c>
      <c r="L929" s="8">
        <v>7600000</v>
      </c>
      <c r="M929" s="6">
        <v>2022</v>
      </c>
      <c r="N929" s="103"/>
      <c r="O929" s="103"/>
      <c r="P929" s="6"/>
      <c r="Q929" s="6"/>
      <c r="R929" t="str">
        <f t="shared" si="14"/>
        <v>5010700311111111100001VT100002</v>
      </c>
    </row>
    <row r="930" spans="1:18" x14ac:dyDescent="0.2">
      <c r="A930" s="80" t="s">
        <v>453</v>
      </c>
      <c r="B930" s="80" t="s">
        <v>4145</v>
      </c>
      <c r="C930" s="6">
        <v>501</v>
      </c>
      <c r="D930" s="6">
        <v>50107</v>
      </c>
      <c r="E930" s="80" t="s">
        <v>458</v>
      </c>
      <c r="F930" s="80" t="s">
        <v>456</v>
      </c>
      <c r="G930" s="80" t="s">
        <v>486</v>
      </c>
      <c r="H930" s="80" t="s">
        <v>1877</v>
      </c>
      <c r="I930" s="80" t="s">
        <v>3422</v>
      </c>
      <c r="J930" s="80" t="s">
        <v>4053</v>
      </c>
      <c r="K930" s="80" t="s">
        <v>454</v>
      </c>
      <c r="L930" s="8">
        <v>4350000</v>
      </c>
      <c r="M930" s="6">
        <v>2022</v>
      </c>
      <c r="N930" s="103"/>
      <c r="O930" s="103"/>
      <c r="P930" s="6"/>
      <c r="Q930" s="6"/>
      <c r="R930" t="str">
        <f t="shared" si="14"/>
        <v>5010700315041504101001VT100002</v>
      </c>
    </row>
    <row r="931" spans="1:18" x14ac:dyDescent="0.2">
      <c r="A931" s="80" t="s">
        <v>453</v>
      </c>
      <c r="B931" s="80" t="s">
        <v>4145</v>
      </c>
      <c r="C931" s="6">
        <v>501</v>
      </c>
      <c r="D931" s="6">
        <v>50107</v>
      </c>
      <c r="E931" s="80" t="s">
        <v>458</v>
      </c>
      <c r="F931" s="80" t="s">
        <v>458</v>
      </c>
      <c r="G931" s="80" t="s">
        <v>486</v>
      </c>
      <c r="H931" s="80" t="s">
        <v>1118</v>
      </c>
      <c r="I931" s="80" t="s">
        <v>2807</v>
      </c>
      <c r="J931" s="80" t="s">
        <v>4053</v>
      </c>
      <c r="K931" s="80" t="s">
        <v>454</v>
      </c>
      <c r="L931" s="8">
        <v>10630000</v>
      </c>
      <c r="M931" s="6">
        <v>2022</v>
      </c>
      <c r="N931" s="103"/>
      <c r="O931" s="103"/>
      <c r="P931" s="6"/>
      <c r="Q931" s="6"/>
      <c r="R931" t="str">
        <f t="shared" si="14"/>
        <v>5010700311111111100001VT100003</v>
      </c>
    </row>
    <row r="932" spans="1:18" x14ac:dyDescent="0.2">
      <c r="A932" s="80" t="s">
        <v>453</v>
      </c>
      <c r="B932" s="80" t="s">
        <v>4146</v>
      </c>
      <c r="C932" s="6">
        <v>501</v>
      </c>
      <c r="D932" s="6">
        <v>50107</v>
      </c>
      <c r="E932" s="80" t="s">
        <v>456</v>
      </c>
      <c r="F932" s="80" t="s">
        <v>454</v>
      </c>
      <c r="G932" s="80" t="s">
        <v>486</v>
      </c>
      <c r="H932" s="80" t="s">
        <v>1119</v>
      </c>
      <c r="I932" s="80" t="s">
        <v>2808</v>
      </c>
      <c r="J932" s="80" t="s">
        <v>4053</v>
      </c>
      <c r="K932" s="80" t="s">
        <v>454</v>
      </c>
      <c r="L932" s="8">
        <v>13610000</v>
      </c>
      <c r="M932" s="6">
        <v>2022</v>
      </c>
      <c r="N932" s="103"/>
      <c r="O932" s="103"/>
      <c r="P932" s="6"/>
      <c r="Q932" s="6"/>
      <c r="R932" t="str">
        <f t="shared" si="14"/>
        <v>5010700211121112100001VT100001</v>
      </c>
    </row>
    <row r="933" spans="1:18" x14ac:dyDescent="0.2">
      <c r="A933" s="80" t="s">
        <v>453</v>
      </c>
      <c r="B933" s="80" t="s">
        <v>4146</v>
      </c>
      <c r="C933" s="6">
        <v>501</v>
      </c>
      <c r="D933" s="6">
        <v>50107</v>
      </c>
      <c r="E933" s="80" t="s">
        <v>456</v>
      </c>
      <c r="F933" s="80" t="s">
        <v>454</v>
      </c>
      <c r="G933" s="80" t="s">
        <v>486</v>
      </c>
      <c r="H933" s="80" t="s">
        <v>1866</v>
      </c>
      <c r="I933" s="80" t="s">
        <v>3405</v>
      </c>
      <c r="J933" s="80" t="s">
        <v>4053</v>
      </c>
      <c r="K933" s="80" t="s">
        <v>454</v>
      </c>
      <c r="L933" s="8">
        <v>8440000</v>
      </c>
      <c r="M933" s="6">
        <v>2022</v>
      </c>
      <c r="N933" s="103"/>
      <c r="O933" s="103"/>
      <c r="P933" s="6"/>
      <c r="Q933" s="6"/>
      <c r="R933" t="str">
        <f t="shared" si="14"/>
        <v>5010700214991499103001VT100001</v>
      </c>
    </row>
    <row r="934" spans="1:18" x14ac:dyDescent="0.2">
      <c r="A934" s="80" t="s">
        <v>453</v>
      </c>
      <c r="B934" s="80" t="s">
        <v>4146</v>
      </c>
      <c r="C934" s="6">
        <v>501</v>
      </c>
      <c r="D934" s="6">
        <v>50107</v>
      </c>
      <c r="E934" s="80" t="s">
        <v>456</v>
      </c>
      <c r="F934" s="80" t="s">
        <v>454</v>
      </c>
      <c r="G934" s="80" t="s">
        <v>492</v>
      </c>
      <c r="H934" s="80" t="s">
        <v>1119</v>
      </c>
      <c r="I934" s="80" t="s">
        <v>2808</v>
      </c>
      <c r="J934" s="80" t="s">
        <v>4053</v>
      </c>
      <c r="K934" s="80" t="s">
        <v>454</v>
      </c>
      <c r="L934" s="8">
        <v>7260000</v>
      </c>
      <c r="M934" s="6">
        <v>2022</v>
      </c>
      <c r="N934" s="103"/>
      <c r="O934" s="103"/>
      <c r="P934" s="6"/>
      <c r="Q934" s="6"/>
      <c r="R934" t="str">
        <f t="shared" si="14"/>
        <v>5010700211121112100001VT400001</v>
      </c>
    </row>
    <row r="935" spans="1:18" x14ac:dyDescent="0.2">
      <c r="A935" s="80" t="s">
        <v>453</v>
      </c>
      <c r="B935" s="80" t="s">
        <v>4146</v>
      </c>
      <c r="C935" s="6">
        <v>501</v>
      </c>
      <c r="D935" s="6">
        <v>50107</v>
      </c>
      <c r="E935" s="80" t="s">
        <v>456</v>
      </c>
      <c r="F935" s="80" t="s">
        <v>454</v>
      </c>
      <c r="G935" s="80" t="s">
        <v>494</v>
      </c>
      <c r="H935" s="80" t="s">
        <v>1056</v>
      </c>
      <c r="I935" s="80" t="s">
        <v>2762</v>
      </c>
      <c r="J935" s="80" t="s">
        <v>4053</v>
      </c>
      <c r="K935" s="80" t="s">
        <v>454</v>
      </c>
      <c r="L935" s="8">
        <v>9330000</v>
      </c>
      <c r="M935" s="6">
        <v>2022</v>
      </c>
      <c r="N935" s="103"/>
      <c r="O935" s="103"/>
      <c r="P935" s="6"/>
      <c r="Q935" s="6"/>
      <c r="R935" t="str">
        <f t="shared" si="14"/>
        <v>5010700210761076101001VT500001</v>
      </c>
    </row>
    <row r="936" spans="1:18" x14ac:dyDescent="0.2">
      <c r="A936" s="80" t="s">
        <v>453</v>
      </c>
      <c r="B936" s="80" t="s">
        <v>4146</v>
      </c>
      <c r="C936" s="6">
        <v>501</v>
      </c>
      <c r="D936" s="6">
        <v>50107</v>
      </c>
      <c r="E936" s="80" t="s">
        <v>458</v>
      </c>
      <c r="F936" s="80" t="s">
        <v>456</v>
      </c>
      <c r="G936" s="80" t="s">
        <v>486</v>
      </c>
      <c r="H936" s="80" t="s">
        <v>1009</v>
      </c>
      <c r="I936" s="80" t="s">
        <v>2733</v>
      </c>
      <c r="J936" s="80" t="s">
        <v>4053</v>
      </c>
      <c r="K936" s="80" t="s">
        <v>454</v>
      </c>
      <c r="L936" s="8">
        <v>32260000</v>
      </c>
      <c r="M936" s="6">
        <v>2022</v>
      </c>
      <c r="N936" s="103"/>
      <c r="O936" s="103"/>
      <c r="P936" s="6"/>
      <c r="Q936" s="6"/>
      <c r="R936" t="str">
        <f t="shared" si="14"/>
        <v>5010700310541054100001VT100002</v>
      </c>
    </row>
    <row r="937" spans="1:18" x14ac:dyDescent="0.2">
      <c r="A937" s="80" t="s">
        <v>453</v>
      </c>
      <c r="B937" s="80" t="s">
        <v>4146</v>
      </c>
      <c r="C937" s="6">
        <v>501</v>
      </c>
      <c r="D937" s="6">
        <v>50107</v>
      </c>
      <c r="E937" s="80" t="s">
        <v>458</v>
      </c>
      <c r="F937" s="80" t="s">
        <v>456</v>
      </c>
      <c r="G937" s="80" t="s">
        <v>486</v>
      </c>
      <c r="H937" s="80" t="s">
        <v>1119</v>
      </c>
      <c r="I937" s="80" t="s">
        <v>2808</v>
      </c>
      <c r="J937" s="80" t="s">
        <v>4053</v>
      </c>
      <c r="K937" s="80" t="s">
        <v>454</v>
      </c>
      <c r="L937" s="8">
        <v>6810000</v>
      </c>
      <c r="M937" s="6">
        <v>2022</v>
      </c>
      <c r="N937" s="103"/>
      <c r="O937" s="103"/>
      <c r="P937" s="6"/>
      <c r="Q937" s="6"/>
      <c r="R937" t="str">
        <f t="shared" si="14"/>
        <v>5010700311121112100001VT100002</v>
      </c>
    </row>
    <row r="938" spans="1:18" x14ac:dyDescent="0.2">
      <c r="A938" s="80" t="s">
        <v>453</v>
      </c>
      <c r="B938" s="80" t="s">
        <v>4146</v>
      </c>
      <c r="C938" s="6">
        <v>501</v>
      </c>
      <c r="D938" s="6">
        <v>50107</v>
      </c>
      <c r="E938" s="80" t="s">
        <v>458</v>
      </c>
      <c r="F938" s="80" t="s">
        <v>456</v>
      </c>
      <c r="G938" s="80" t="s">
        <v>486</v>
      </c>
      <c r="H938" s="80" t="s">
        <v>1879</v>
      </c>
      <c r="I938" s="80" t="s">
        <v>3423</v>
      </c>
      <c r="J938" s="80" t="s">
        <v>4053</v>
      </c>
      <c r="K938" s="80" t="s">
        <v>454</v>
      </c>
      <c r="L938" s="8">
        <v>4560000</v>
      </c>
      <c r="M938" s="6">
        <v>2022</v>
      </c>
      <c r="N938" s="103"/>
      <c r="O938" s="103"/>
      <c r="P938" s="6"/>
      <c r="Q938" s="6"/>
      <c r="R938" t="str">
        <f t="shared" si="14"/>
        <v>5010700315051505100001VT100002</v>
      </c>
    </row>
    <row r="939" spans="1:18" x14ac:dyDescent="0.2">
      <c r="A939" s="80" t="s">
        <v>453</v>
      </c>
      <c r="B939" s="80" t="s">
        <v>4146</v>
      </c>
      <c r="C939" s="6">
        <v>501</v>
      </c>
      <c r="D939" s="6">
        <v>50107</v>
      </c>
      <c r="E939" s="80" t="s">
        <v>458</v>
      </c>
      <c r="F939" s="80" t="s">
        <v>458</v>
      </c>
      <c r="G939" s="80" t="s">
        <v>486</v>
      </c>
      <c r="H939" s="80" t="s">
        <v>1119</v>
      </c>
      <c r="I939" s="80" t="s">
        <v>2808</v>
      </c>
      <c r="J939" s="80" t="s">
        <v>4053</v>
      </c>
      <c r="K939" s="80" t="s">
        <v>454</v>
      </c>
      <c r="L939" s="8">
        <v>9530000</v>
      </c>
      <c r="M939" s="6">
        <v>2022</v>
      </c>
      <c r="N939" s="103"/>
      <c r="O939" s="103"/>
      <c r="P939" s="6"/>
      <c r="Q939" s="6"/>
      <c r="R939" t="str">
        <f t="shared" si="14"/>
        <v>5010700311121112100001VT100003</v>
      </c>
    </row>
    <row r="940" spans="1:18" x14ac:dyDescent="0.2">
      <c r="A940" s="80" t="s">
        <v>453</v>
      </c>
      <c r="B940" s="80" t="s">
        <v>4147</v>
      </c>
      <c r="C940" s="6">
        <v>501</v>
      </c>
      <c r="D940" s="6">
        <v>50107</v>
      </c>
      <c r="E940" s="80" t="s">
        <v>456</v>
      </c>
      <c r="F940" s="80" t="s">
        <v>454</v>
      </c>
      <c r="G940" s="80" t="s">
        <v>486</v>
      </c>
      <c r="H940" s="80" t="s">
        <v>1121</v>
      </c>
      <c r="I940" s="80" t="s">
        <v>2809</v>
      </c>
      <c r="J940" s="80" t="s">
        <v>4053</v>
      </c>
      <c r="K940" s="80" t="s">
        <v>454</v>
      </c>
      <c r="L940" s="8">
        <v>13610000</v>
      </c>
      <c r="M940" s="6">
        <v>2022</v>
      </c>
      <c r="N940" s="103"/>
      <c r="O940" s="103"/>
      <c r="P940" s="6"/>
      <c r="Q940" s="6"/>
      <c r="R940" t="str">
        <f t="shared" si="14"/>
        <v>5010700211131113100001VT100001</v>
      </c>
    </row>
    <row r="941" spans="1:18" x14ac:dyDescent="0.2">
      <c r="A941" s="80" t="s">
        <v>453</v>
      </c>
      <c r="B941" s="80" t="s">
        <v>4147</v>
      </c>
      <c r="C941" s="6">
        <v>501</v>
      </c>
      <c r="D941" s="6">
        <v>50107</v>
      </c>
      <c r="E941" s="80" t="s">
        <v>456</v>
      </c>
      <c r="F941" s="80" t="s">
        <v>454</v>
      </c>
      <c r="G941" s="80" t="s">
        <v>486</v>
      </c>
      <c r="H941" s="80" t="s">
        <v>1869</v>
      </c>
      <c r="I941" s="80" t="s">
        <v>3408</v>
      </c>
      <c r="J941" s="80" t="s">
        <v>4053</v>
      </c>
      <c r="K941" s="80" t="s">
        <v>454</v>
      </c>
      <c r="L941" s="8">
        <v>5500000</v>
      </c>
      <c r="M941" s="6">
        <v>2022</v>
      </c>
      <c r="N941" s="103"/>
      <c r="O941" s="103"/>
      <c r="P941" s="6"/>
      <c r="Q941" s="6"/>
      <c r="R941" t="str">
        <f t="shared" si="14"/>
        <v>5010700215001500100001VT100001</v>
      </c>
    </row>
    <row r="942" spans="1:18" x14ac:dyDescent="0.2">
      <c r="A942" s="80" t="s">
        <v>453</v>
      </c>
      <c r="B942" s="80" t="s">
        <v>4147</v>
      </c>
      <c r="C942" s="6">
        <v>501</v>
      </c>
      <c r="D942" s="6">
        <v>50107</v>
      </c>
      <c r="E942" s="80" t="s">
        <v>456</v>
      </c>
      <c r="F942" s="80" t="s">
        <v>454</v>
      </c>
      <c r="G942" s="80" t="s">
        <v>492</v>
      </c>
      <c r="H942" s="80" t="s">
        <v>1135</v>
      </c>
      <c r="I942" s="80" t="s">
        <v>2818</v>
      </c>
      <c r="J942" s="80" t="s">
        <v>4053</v>
      </c>
      <c r="K942" s="80" t="s">
        <v>454</v>
      </c>
      <c r="L942" s="8">
        <v>7260000</v>
      </c>
      <c r="M942" s="6">
        <v>2022</v>
      </c>
      <c r="N942" s="103"/>
      <c r="O942" s="103"/>
      <c r="P942" s="6"/>
      <c r="Q942" s="6"/>
      <c r="R942" t="str">
        <f t="shared" si="14"/>
        <v>5010700211201120100001VT400001</v>
      </c>
    </row>
    <row r="943" spans="1:18" x14ac:dyDescent="0.2">
      <c r="A943" s="80" t="s">
        <v>453</v>
      </c>
      <c r="B943" s="80" t="s">
        <v>4147</v>
      </c>
      <c r="C943" s="6">
        <v>501</v>
      </c>
      <c r="D943" s="6">
        <v>50107</v>
      </c>
      <c r="E943" s="80" t="s">
        <v>456</v>
      </c>
      <c r="F943" s="80" t="s">
        <v>454</v>
      </c>
      <c r="G943" s="80" t="s">
        <v>494</v>
      </c>
      <c r="H943" s="80" t="s">
        <v>1056</v>
      </c>
      <c r="I943" s="80" t="s">
        <v>2763</v>
      </c>
      <c r="J943" s="80" t="s">
        <v>4053</v>
      </c>
      <c r="K943" s="80" t="s">
        <v>454</v>
      </c>
      <c r="L943" s="8">
        <v>9330000</v>
      </c>
      <c r="M943" s="6">
        <v>2022</v>
      </c>
      <c r="N943" s="103"/>
      <c r="O943" s="103"/>
      <c r="P943" s="6"/>
      <c r="Q943" s="6"/>
      <c r="R943" t="str">
        <f t="shared" si="14"/>
        <v>5010700210761076102001VT500001</v>
      </c>
    </row>
    <row r="944" spans="1:18" x14ac:dyDescent="0.2">
      <c r="A944" s="80" t="s">
        <v>453</v>
      </c>
      <c r="B944" s="80" t="s">
        <v>4147</v>
      </c>
      <c r="C944" s="6">
        <v>501</v>
      </c>
      <c r="D944" s="6">
        <v>50107</v>
      </c>
      <c r="E944" s="80" t="s">
        <v>458</v>
      </c>
      <c r="F944" s="80" t="s">
        <v>456</v>
      </c>
      <c r="G944" s="80" t="s">
        <v>486</v>
      </c>
      <c r="H944" s="80" t="s">
        <v>1009</v>
      </c>
      <c r="I944" s="80" t="s">
        <v>2734</v>
      </c>
      <c r="J944" s="80" t="s">
        <v>4053</v>
      </c>
      <c r="K944" s="80" t="s">
        <v>454</v>
      </c>
      <c r="L944" s="8">
        <v>27290000</v>
      </c>
      <c r="M944" s="6">
        <v>2022</v>
      </c>
      <c r="N944" s="103"/>
      <c r="O944" s="103"/>
      <c r="P944" s="6"/>
      <c r="Q944" s="6"/>
      <c r="R944" t="str">
        <f t="shared" si="14"/>
        <v>5010700310541054101001VT100002</v>
      </c>
    </row>
    <row r="945" spans="1:18" x14ac:dyDescent="0.2">
      <c r="A945" s="80" t="s">
        <v>453</v>
      </c>
      <c r="B945" s="80" t="s">
        <v>4147</v>
      </c>
      <c r="C945" s="6">
        <v>501</v>
      </c>
      <c r="D945" s="6">
        <v>50107</v>
      </c>
      <c r="E945" s="80" t="s">
        <v>458</v>
      </c>
      <c r="F945" s="80" t="s">
        <v>456</v>
      </c>
      <c r="G945" s="80" t="s">
        <v>486</v>
      </c>
      <c r="H945" s="80" t="s">
        <v>1121</v>
      </c>
      <c r="I945" s="80" t="s">
        <v>2809</v>
      </c>
      <c r="J945" s="80" t="s">
        <v>4053</v>
      </c>
      <c r="K945" s="80" t="s">
        <v>454</v>
      </c>
      <c r="L945" s="8">
        <v>6810000</v>
      </c>
      <c r="M945" s="6">
        <v>2022</v>
      </c>
      <c r="N945" s="103"/>
      <c r="O945" s="103"/>
      <c r="P945" s="6"/>
      <c r="Q945" s="6"/>
      <c r="R945" t="str">
        <f t="shared" si="14"/>
        <v>5010700311131113100001VT100002</v>
      </c>
    </row>
    <row r="946" spans="1:18" x14ac:dyDescent="0.2">
      <c r="A946" s="80" t="s">
        <v>453</v>
      </c>
      <c r="B946" s="80" t="s">
        <v>4147</v>
      </c>
      <c r="C946" s="6">
        <v>501</v>
      </c>
      <c r="D946" s="6">
        <v>50107</v>
      </c>
      <c r="E946" s="80" t="s">
        <v>458</v>
      </c>
      <c r="F946" s="80" t="s">
        <v>456</v>
      </c>
      <c r="G946" s="80" t="s">
        <v>486</v>
      </c>
      <c r="H946" s="80" t="s">
        <v>1879</v>
      </c>
      <c r="I946" s="80" t="s">
        <v>3424</v>
      </c>
      <c r="J946" s="80" t="s">
        <v>4053</v>
      </c>
      <c r="K946" s="80" t="s">
        <v>454</v>
      </c>
      <c r="L946" s="8">
        <v>5330000</v>
      </c>
      <c r="M946" s="6">
        <v>2022</v>
      </c>
      <c r="N946" s="103"/>
      <c r="O946" s="103"/>
      <c r="P946" s="6"/>
      <c r="Q946" s="6"/>
      <c r="R946" t="str">
        <f t="shared" si="14"/>
        <v>5010700315051505101001VT100002</v>
      </c>
    </row>
    <row r="947" spans="1:18" x14ac:dyDescent="0.2">
      <c r="A947" s="80" t="s">
        <v>453</v>
      </c>
      <c r="B947" s="80" t="s">
        <v>4147</v>
      </c>
      <c r="C947" s="6">
        <v>501</v>
      </c>
      <c r="D947" s="6">
        <v>50107</v>
      </c>
      <c r="E947" s="80" t="s">
        <v>458</v>
      </c>
      <c r="F947" s="80" t="s">
        <v>458</v>
      </c>
      <c r="G947" s="80" t="s">
        <v>486</v>
      </c>
      <c r="H947" s="80" t="s">
        <v>1121</v>
      </c>
      <c r="I947" s="80" t="s">
        <v>2809</v>
      </c>
      <c r="J947" s="80" t="s">
        <v>4053</v>
      </c>
      <c r="K947" s="80" t="s">
        <v>454</v>
      </c>
      <c r="L947" s="8">
        <v>9530000</v>
      </c>
      <c r="M947" s="6">
        <v>2022</v>
      </c>
      <c r="N947" s="103"/>
      <c r="O947" s="103"/>
      <c r="P947" s="6"/>
      <c r="Q947" s="6"/>
      <c r="R947" t="str">
        <f t="shared" si="14"/>
        <v>5010700311131113100001VT100003</v>
      </c>
    </row>
    <row r="948" spans="1:18" x14ac:dyDescent="0.2">
      <c r="A948" s="80" t="s">
        <v>453</v>
      </c>
      <c r="B948" s="80" t="s">
        <v>4148</v>
      </c>
      <c r="C948" s="6">
        <v>501</v>
      </c>
      <c r="D948" s="6">
        <v>50107</v>
      </c>
      <c r="E948" s="80" t="s">
        <v>456</v>
      </c>
      <c r="F948" s="80" t="s">
        <v>454</v>
      </c>
      <c r="G948" s="80" t="s">
        <v>486</v>
      </c>
      <c r="H948" s="80" t="s">
        <v>1123</v>
      </c>
      <c r="I948" s="80" t="s">
        <v>2810</v>
      </c>
      <c r="J948" s="80" t="s">
        <v>4053</v>
      </c>
      <c r="K948" s="80" t="s">
        <v>454</v>
      </c>
      <c r="L948" s="8">
        <v>13610000</v>
      </c>
      <c r="M948" s="6">
        <v>2022</v>
      </c>
      <c r="N948" s="103"/>
      <c r="O948" s="103"/>
      <c r="P948" s="6"/>
      <c r="Q948" s="6"/>
      <c r="R948" t="str">
        <f t="shared" si="14"/>
        <v>5010700211141114100001VT100001</v>
      </c>
    </row>
    <row r="949" spans="1:18" x14ac:dyDescent="0.2">
      <c r="A949" s="80" t="s">
        <v>453</v>
      </c>
      <c r="B949" s="80" t="s">
        <v>4148</v>
      </c>
      <c r="C949" s="6">
        <v>501</v>
      </c>
      <c r="D949" s="6">
        <v>50107</v>
      </c>
      <c r="E949" s="80" t="s">
        <v>456</v>
      </c>
      <c r="F949" s="80" t="s">
        <v>454</v>
      </c>
      <c r="G949" s="80" t="s">
        <v>486</v>
      </c>
      <c r="H949" s="80" t="s">
        <v>1869</v>
      </c>
      <c r="I949" s="80" t="s">
        <v>3409</v>
      </c>
      <c r="J949" s="80" t="s">
        <v>4053</v>
      </c>
      <c r="K949" s="80" t="s">
        <v>454</v>
      </c>
      <c r="L949" s="8">
        <v>6110000</v>
      </c>
      <c r="M949" s="6">
        <v>2022</v>
      </c>
      <c r="N949" s="103"/>
      <c r="O949" s="103"/>
      <c r="P949" s="6"/>
      <c r="Q949" s="6"/>
      <c r="R949" t="str">
        <f t="shared" si="14"/>
        <v>5010700215001500101001VT100001</v>
      </c>
    </row>
    <row r="950" spans="1:18" x14ac:dyDescent="0.2">
      <c r="A950" s="80" t="s">
        <v>453</v>
      </c>
      <c r="B950" s="80" t="s">
        <v>4148</v>
      </c>
      <c r="C950" s="6">
        <v>501</v>
      </c>
      <c r="D950" s="6">
        <v>50107</v>
      </c>
      <c r="E950" s="80" t="s">
        <v>456</v>
      </c>
      <c r="F950" s="80" t="s">
        <v>454</v>
      </c>
      <c r="G950" s="80" t="s">
        <v>492</v>
      </c>
      <c r="H950" s="80" t="s">
        <v>1136</v>
      </c>
      <c r="I950" s="80" t="s">
        <v>2819</v>
      </c>
      <c r="J950" s="80" t="s">
        <v>4053</v>
      </c>
      <c r="K950" s="80" t="s">
        <v>454</v>
      </c>
      <c r="L950" s="8">
        <v>7260000</v>
      </c>
      <c r="M950" s="6">
        <v>2022</v>
      </c>
      <c r="N950" s="103"/>
      <c r="O950" s="103"/>
      <c r="P950" s="6"/>
      <c r="Q950" s="6"/>
      <c r="R950" t="str">
        <f t="shared" si="14"/>
        <v>5010700211211121100001VT400001</v>
      </c>
    </row>
    <row r="951" spans="1:18" x14ac:dyDescent="0.2">
      <c r="A951" s="80" t="s">
        <v>453</v>
      </c>
      <c r="B951" s="80" t="s">
        <v>4148</v>
      </c>
      <c r="C951" s="6">
        <v>501</v>
      </c>
      <c r="D951" s="6">
        <v>50107</v>
      </c>
      <c r="E951" s="80" t="s">
        <v>456</v>
      </c>
      <c r="F951" s="80" t="s">
        <v>454</v>
      </c>
      <c r="G951" s="80" t="s">
        <v>494</v>
      </c>
      <c r="H951" s="80" t="s">
        <v>1092</v>
      </c>
      <c r="I951" s="80" t="s">
        <v>2788</v>
      </c>
      <c r="J951" s="80" t="s">
        <v>4053</v>
      </c>
      <c r="K951" s="80" t="s">
        <v>454</v>
      </c>
      <c r="L951" s="8">
        <v>6530000</v>
      </c>
      <c r="M951" s="6">
        <v>2022</v>
      </c>
      <c r="N951" s="103"/>
      <c r="O951" s="103"/>
      <c r="P951" s="6"/>
      <c r="Q951" s="6"/>
      <c r="R951" t="str">
        <f t="shared" si="14"/>
        <v>5010700210961096101001VT500001</v>
      </c>
    </row>
    <row r="952" spans="1:18" x14ac:dyDescent="0.2">
      <c r="A952" s="80" t="s">
        <v>453</v>
      </c>
      <c r="B952" s="80" t="s">
        <v>4148</v>
      </c>
      <c r="C952" s="6">
        <v>501</v>
      </c>
      <c r="D952" s="6">
        <v>50107</v>
      </c>
      <c r="E952" s="80" t="s">
        <v>458</v>
      </c>
      <c r="F952" s="80" t="s">
        <v>456</v>
      </c>
      <c r="G952" s="80" t="s">
        <v>486</v>
      </c>
      <c r="H952" s="80" t="s">
        <v>1056</v>
      </c>
      <c r="I952" s="80" t="s">
        <v>2760</v>
      </c>
      <c r="J952" s="80" t="s">
        <v>4053</v>
      </c>
      <c r="K952" s="80" t="s">
        <v>454</v>
      </c>
      <c r="L952" s="8">
        <v>18610000</v>
      </c>
      <c r="M952" s="6">
        <v>2022</v>
      </c>
      <c r="N952" s="103"/>
      <c r="O952" s="103"/>
      <c r="P952" s="6"/>
      <c r="Q952" s="6"/>
      <c r="R952" t="str">
        <f t="shared" si="14"/>
        <v>5010700310761076100001VT100002</v>
      </c>
    </row>
    <row r="953" spans="1:18" x14ac:dyDescent="0.2">
      <c r="A953" s="80" t="s">
        <v>453</v>
      </c>
      <c r="B953" s="80" t="s">
        <v>4148</v>
      </c>
      <c r="C953" s="6">
        <v>501</v>
      </c>
      <c r="D953" s="6">
        <v>50107</v>
      </c>
      <c r="E953" s="80" t="s">
        <v>458</v>
      </c>
      <c r="F953" s="80" t="s">
        <v>456</v>
      </c>
      <c r="G953" s="80" t="s">
        <v>486</v>
      </c>
      <c r="H953" s="80" t="s">
        <v>1123</v>
      </c>
      <c r="I953" s="80" t="s">
        <v>2810</v>
      </c>
      <c r="J953" s="80" t="s">
        <v>4053</v>
      </c>
      <c r="K953" s="80" t="s">
        <v>454</v>
      </c>
      <c r="L953" s="8">
        <v>6810000</v>
      </c>
      <c r="M953" s="6">
        <v>2022</v>
      </c>
      <c r="N953" s="103"/>
      <c r="O953" s="103"/>
      <c r="P953" s="6"/>
      <c r="Q953" s="6"/>
      <c r="R953" t="str">
        <f t="shared" si="14"/>
        <v>5010700311141114100001VT100002</v>
      </c>
    </row>
    <row r="954" spans="1:18" x14ac:dyDescent="0.2">
      <c r="A954" s="80" t="s">
        <v>453</v>
      </c>
      <c r="B954" s="80" t="s">
        <v>4148</v>
      </c>
      <c r="C954" s="6">
        <v>501</v>
      </c>
      <c r="D954" s="6">
        <v>50107</v>
      </c>
      <c r="E954" s="80" t="s">
        <v>458</v>
      </c>
      <c r="F954" s="80" t="s">
        <v>456</v>
      </c>
      <c r="G954" s="80" t="s">
        <v>486</v>
      </c>
      <c r="H954" s="80" t="s">
        <v>1879</v>
      </c>
      <c r="I954" s="80" t="s">
        <v>3425</v>
      </c>
      <c r="J954" s="80" t="s">
        <v>4053</v>
      </c>
      <c r="K954" s="80" t="s">
        <v>454</v>
      </c>
      <c r="L954" s="8">
        <v>6570000</v>
      </c>
      <c r="M954" s="6">
        <v>2022</v>
      </c>
      <c r="N954" s="103"/>
      <c r="O954" s="103"/>
      <c r="P954" s="6"/>
      <c r="Q954" s="6"/>
      <c r="R954" t="str">
        <f t="shared" si="14"/>
        <v>5010700315051505102001VT100002</v>
      </c>
    </row>
    <row r="955" spans="1:18" x14ac:dyDescent="0.2">
      <c r="A955" s="80" t="s">
        <v>453</v>
      </c>
      <c r="B955" s="80" t="s">
        <v>4148</v>
      </c>
      <c r="C955" s="6">
        <v>501</v>
      </c>
      <c r="D955" s="6">
        <v>50107</v>
      </c>
      <c r="E955" s="80" t="s">
        <v>458</v>
      </c>
      <c r="F955" s="80" t="s">
        <v>458</v>
      </c>
      <c r="G955" s="80" t="s">
        <v>486</v>
      </c>
      <c r="H955" s="80" t="s">
        <v>1123</v>
      </c>
      <c r="I955" s="80" t="s">
        <v>2810</v>
      </c>
      <c r="J955" s="80" t="s">
        <v>4053</v>
      </c>
      <c r="K955" s="80" t="s">
        <v>454</v>
      </c>
      <c r="L955" s="8">
        <v>9530000</v>
      </c>
      <c r="M955" s="6">
        <v>2022</v>
      </c>
      <c r="N955" s="103"/>
      <c r="O955" s="103"/>
      <c r="P955" s="6"/>
      <c r="Q955" s="6"/>
      <c r="R955" t="str">
        <f t="shared" si="14"/>
        <v>5010700311141114100001VT100003</v>
      </c>
    </row>
    <row r="956" spans="1:18" x14ac:dyDescent="0.2">
      <c r="A956" s="80" t="s">
        <v>453</v>
      </c>
      <c r="B956" s="80" t="s">
        <v>4149</v>
      </c>
      <c r="C956" s="6">
        <v>501</v>
      </c>
      <c r="D956" s="6">
        <v>50107</v>
      </c>
      <c r="E956" s="80" t="s">
        <v>456</v>
      </c>
      <c r="F956" s="80" t="s">
        <v>454</v>
      </c>
      <c r="G956" s="80" t="s">
        <v>486</v>
      </c>
      <c r="H956" s="80" t="s">
        <v>1125</v>
      </c>
      <c r="I956" s="80" t="s">
        <v>2811</v>
      </c>
      <c r="J956" s="80" t="s">
        <v>4053</v>
      </c>
      <c r="K956" s="80" t="s">
        <v>454</v>
      </c>
      <c r="L956" s="8">
        <v>14460000</v>
      </c>
      <c r="M956" s="6">
        <v>2022</v>
      </c>
      <c r="N956" s="103"/>
      <c r="O956" s="103"/>
      <c r="P956" s="6"/>
      <c r="Q956" s="6"/>
      <c r="R956" t="str">
        <f t="shared" si="14"/>
        <v>5010700211151115100001VT100001</v>
      </c>
    </row>
    <row r="957" spans="1:18" x14ac:dyDescent="0.2">
      <c r="A957" s="80" t="s">
        <v>453</v>
      </c>
      <c r="B957" s="80" t="s">
        <v>4149</v>
      </c>
      <c r="C957" s="6">
        <v>501</v>
      </c>
      <c r="D957" s="6">
        <v>50107</v>
      </c>
      <c r="E957" s="80" t="s">
        <v>456</v>
      </c>
      <c r="F957" s="80" t="s">
        <v>454</v>
      </c>
      <c r="G957" s="80" t="s">
        <v>486</v>
      </c>
      <c r="H957" s="80" t="s">
        <v>1869</v>
      </c>
      <c r="I957" s="80" t="s">
        <v>3410</v>
      </c>
      <c r="J957" s="80" t="s">
        <v>4053</v>
      </c>
      <c r="K957" s="80" t="s">
        <v>454</v>
      </c>
      <c r="L957" s="8">
        <v>7150000</v>
      </c>
      <c r="M957" s="6">
        <v>2022</v>
      </c>
      <c r="N957" s="103"/>
      <c r="O957" s="103"/>
      <c r="P957" s="6"/>
      <c r="Q957" s="6"/>
      <c r="R957" t="str">
        <f t="shared" si="14"/>
        <v>5010700215001500102001VT100001</v>
      </c>
    </row>
    <row r="958" spans="1:18" x14ac:dyDescent="0.2">
      <c r="A958" s="80" t="s">
        <v>453</v>
      </c>
      <c r="B958" s="80" t="s">
        <v>4149</v>
      </c>
      <c r="C958" s="6">
        <v>501</v>
      </c>
      <c r="D958" s="6">
        <v>50107</v>
      </c>
      <c r="E958" s="80" t="s">
        <v>456</v>
      </c>
      <c r="F958" s="80" t="s">
        <v>454</v>
      </c>
      <c r="G958" s="80" t="s">
        <v>492</v>
      </c>
      <c r="H958" s="80" t="s">
        <v>1173</v>
      </c>
      <c r="I958" s="80" t="s">
        <v>2839</v>
      </c>
      <c r="J958" s="80" t="s">
        <v>4053</v>
      </c>
      <c r="K958" s="80" t="s">
        <v>454</v>
      </c>
      <c r="L958" s="8">
        <v>4140000</v>
      </c>
      <c r="M958" s="6">
        <v>2022</v>
      </c>
      <c r="N958" s="103"/>
      <c r="O958" s="103"/>
      <c r="P958" s="6"/>
      <c r="Q958" s="6"/>
      <c r="R958" t="str">
        <f t="shared" si="14"/>
        <v>5010700211391139100001VT400001</v>
      </c>
    </row>
    <row r="959" spans="1:18" x14ac:dyDescent="0.2">
      <c r="A959" s="80" t="s">
        <v>453</v>
      </c>
      <c r="B959" s="80" t="s">
        <v>4149</v>
      </c>
      <c r="C959" s="6">
        <v>501</v>
      </c>
      <c r="D959" s="6">
        <v>50107</v>
      </c>
      <c r="E959" s="80" t="s">
        <v>456</v>
      </c>
      <c r="F959" s="80" t="s">
        <v>454</v>
      </c>
      <c r="G959" s="80" t="s">
        <v>494</v>
      </c>
      <c r="H959" s="80" t="s">
        <v>1184</v>
      </c>
      <c r="I959" s="80" t="s">
        <v>2848</v>
      </c>
      <c r="J959" s="80" t="s">
        <v>4053</v>
      </c>
      <c r="K959" s="80" t="s">
        <v>454</v>
      </c>
      <c r="L959" s="8">
        <v>9380000</v>
      </c>
      <c r="M959" s="6">
        <v>2022</v>
      </c>
      <c r="N959" s="103"/>
      <c r="O959" s="103"/>
      <c r="P959" s="6"/>
      <c r="Q959" s="6"/>
      <c r="R959" t="str">
        <f t="shared" si="14"/>
        <v>5010700211441144101001VT500001</v>
      </c>
    </row>
    <row r="960" spans="1:18" x14ac:dyDescent="0.2">
      <c r="A960" s="80" t="s">
        <v>453</v>
      </c>
      <c r="B960" s="80" t="s">
        <v>4149</v>
      </c>
      <c r="C960" s="6">
        <v>501</v>
      </c>
      <c r="D960" s="6">
        <v>50107</v>
      </c>
      <c r="E960" s="80" t="s">
        <v>458</v>
      </c>
      <c r="F960" s="80" t="s">
        <v>456</v>
      </c>
      <c r="G960" s="80" t="s">
        <v>486</v>
      </c>
      <c r="H960" s="80" t="s">
        <v>1056</v>
      </c>
      <c r="I960" s="80" t="s">
        <v>2762</v>
      </c>
      <c r="J960" s="80" t="s">
        <v>4053</v>
      </c>
      <c r="K960" s="80" t="s">
        <v>454</v>
      </c>
      <c r="L960" s="8">
        <v>15750000</v>
      </c>
      <c r="M960" s="6">
        <v>2022</v>
      </c>
      <c r="N960" s="103"/>
      <c r="O960" s="103"/>
      <c r="P960" s="6"/>
      <c r="Q960" s="6"/>
      <c r="R960" t="str">
        <f t="shared" si="14"/>
        <v>5010700310761076101001VT100002</v>
      </c>
    </row>
    <row r="961" spans="1:18" x14ac:dyDescent="0.2">
      <c r="A961" s="80" t="s">
        <v>453</v>
      </c>
      <c r="B961" s="80" t="s">
        <v>4149</v>
      </c>
      <c r="C961" s="6">
        <v>501</v>
      </c>
      <c r="D961" s="6">
        <v>50107</v>
      </c>
      <c r="E961" s="80" t="s">
        <v>458</v>
      </c>
      <c r="F961" s="80" t="s">
        <v>456</v>
      </c>
      <c r="G961" s="80" t="s">
        <v>486</v>
      </c>
      <c r="H961" s="80" t="s">
        <v>1125</v>
      </c>
      <c r="I961" s="80" t="s">
        <v>2811</v>
      </c>
      <c r="J961" s="80" t="s">
        <v>4053</v>
      </c>
      <c r="K961" s="80" t="s">
        <v>454</v>
      </c>
      <c r="L961" s="8">
        <v>7230000</v>
      </c>
      <c r="M961" s="6">
        <v>2022</v>
      </c>
      <c r="N961" s="103"/>
      <c r="O961" s="103"/>
      <c r="P961" s="6"/>
      <c r="Q961" s="6"/>
      <c r="R961" t="str">
        <f t="shared" si="14"/>
        <v>5010700311151115100001VT100002</v>
      </c>
    </row>
    <row r="962" spans="1:18" x14ac:dyDescent="0.2">
      <c r="A962" s="80" t="s">
        <v>453</v>
      </c>
      <c r="B962" s="80" t="s">
        <v>4149</v>
      </c>
      <c r="C962" s="6">
        <v>501</v>
      </c>
      <c r="D962" s="6">
        <v>50107</v>
      </c>
      <c r="E962" s="80" t="s">
        <v>458</v>
      </c>
      <c r="F962" s="80" t="s">
        <v>456</v>
      </c>
      <c r="G962" s="80" t="s">
        <v>486</v>
      </c>
      <c r="H962" s="80" t="s">
        <v>1879</v>
      </c>
      <c r="I962" s="80" t="s">
        <v>3426</v>
      </c>
      <c r="J962" s="80" t="s">
        <v>4053</v>
      </c>
      <c r="K962" s="80" t="s">
        <v>454</v>
      </c>
      <c r="L962" s="8">
        <v>8030000</v>
      </c>
      <c r="M962" s="6">
        <v>2022</v>
      </c>
      <c r="N962" s="103"/>
      <c r="O962" s="103"/>
      <c r="P962" s="6"/>
      <c r="Q962" s="6"/>
      <c r="R962" t="str">
        <f t="shared" ref="R962:R1025" si="15">CONCATENATE(D962,E962,H962,I962,K962,G962,F962)</f>
        <v>5010700315051505103001VT100002</v>
      </c>
    </row>
    <row r="963" spans="1:18" x14ac:dyDescent="0.2">
      <c r="A963" s="80" t="s">
        <v>453</v>
      </c>
      <c r="B963" s="80" t="s">
        <v>4149</v>
      </c>
      <c r="C963" s="6">
        <v>501</v>
      </c>
      <c r="D963" s="6">
        <v>50107</v>
      </c>
      <c r="E963" s="80" t="s">
        <v>458</v>
      </c>
      <c r="F963" s="80" t="s">
        <v>458</v>
      </c>
      <c r="G963" s="80" t="s">
        <v>486</v>
      </c>
      <c r="H963" s="80" t="s">
        <v>1125</v>
      </c>
      <c r="I963" s="80" t="s">
        <v>2811</v>
      </c>
      <c r="J963" s="80" t="s">
        <v>4053</v>
      </c>
      <c r="K963" s="80" t="s">
        <v>454</v>
      </c>
      <c r="L963" s="8">
        <v>10120000</v>
      </c>
      <c r="M963" s="6">
        <v>2022</v>
      </c>
      <c r="N963" s="103"/>
      <c r="O963" s="103"/>
      <c r="P963" s="6"/>
      <c r="Q963" s="6"/>
      <c r="R963" t="str">
        <f t="shared" si="15"/>
        <v>5010700311151115100001VT100003</v>
      </c>
    </row>
    <row r="964" spans="1:18" x14ac:dyDescent="0.2">
      <c r="A964" s="80" t="s">
        <v>453</v>
      </c>
      <c r="B964" s="80" t="s">
        <v>4150</v>
      </c>
      <c r="C964" s="6">
        <v>501</v>
      </c>
      <c r="D964" s="6">
        <v>50107</v>
      </c>
      <c r="E964" s="80" t="s">
        <v>456</v>
      </c>
      <c r="F964" s="80" t="s">
        <v>454</v>
      </c>
      <c r="G964" s="80" t="s">
        <v>486</v>
      </c>
      <c r="H964" s="80" t="s">
        <v>1127</v>
      </c>
      <c r="I964" s="80" t="s">
        <v>2812</v>
      </c>
      <c r="J964" s="80" t="s">
        <v>4053</v>
      </c>
      <c r="K964" s="80" t="s">
        <v>454</v>
      </c>
      <c r="L964" s="8">
        <v>14460000</v>
      </c>
      <c r="M964" s="6">
        <v>2022</v>
      </c>
      <c r="N964" s="103"/>
      <c r="O964" s="103"/>
      <c r="P964" s="6"/>
      <c r="Q964" s="6"/>
      <c r="R964" t="str">
        <f t="shared" si="15"/>
        <v>5010700211161116100001VT100001</v>
      </c>
    </row>
    <row r="965" spans="1:18" x14ac:dyDescent="0.2">
      <c r="A965" s="80" t="s">
        <v>453</v>
      </c>
      <c r="B965" s="80" t="s">
        <v>4150</v>
      </c>
      <c r="C965" s="6">
        <v>501</v>
      </c>
      <c r="D965" s="6">
        <v>50107</v>
      </c>
      <c r="E965" s="80" t="s">
        <v>456</v>
      </c>
      <c r="F965" s="80" t="s">
        <v>454</v>
      </c>
      <c r="G965" s="80" t="s">
        <v>486</v>
      </c>
      <c r="H965" s="80" t="s">
        <v>1871</v>
      </c>
      <c r="I965" s="80" t="s">
        <v>3411</v>
      </c>
      <c r="J965" s="80" t="s">
        <v>4053</v>
      </c>
      <c r="K965" s="80" t="s">
        <v>454</v>
      </c>
      <c r="L965" s="8">
        <v>7970000</v>
      </c>
      <c r="M965" s="6">
        <v>2022</v>
      </c>
      <c r="N965" s="103"/>
      <c r="O965" s="103"/>
      <c r="P965" s="6"/>
      <c r="Q965" s="6"/>
      <c r="R965" t="str">
        <f t="shared" si="15"/>
        <v>5010700215011501100001VT100001</v>
      </c>
    </row>
    <row r="966" spans="1:18" x14ac:dyDescent="0.2">
      <c r="A966" s="80" t="s">
        <v>453</v>
      </c>
      <c r="B966" s="80" t="s">
        <v>4150</v>
      </c>
      <c r="C966" s="6">
        <v>501</v>
      </c>
      <c r="D966" s="6">
        <v>50107</v>
      </c>
      <c r="E966" s="80" t="s">
        <v>456</v>
      </c>
      <c r="F966" s="80" t="s">
        <v>454</v>
      </c>
      <c r="G966" s="80" t="s">
        <v>492</v>
      </c>
      <c r="H966" s="80" t="s">
        <v>1182</v>
      </c>
      <c r="I966" s="80" t="s">
        <v>2845</v>
      </c>
      <c r="J966" s="80" t="s">
        <v>4053</v>
      </c>
      <c r="K966" s="80" t="s">
        <v>454</v>
      </c>
      <c r="L966" s="8">
        <v>8010000</v>
      </c>
      <c r="M966" s="6">
        <v>2022</v>
      </c>
      <c r="N966" s="103"/>
      <c r="O966" s="103"/>
      <c r="P966" s="6"/>
      <c r="Q966" s="6"/>
      <c r="R966" t="str">
        <f t="shared" si="15"/>
        <v>5010700211431143100001VT400001</v>
      </c>
    </row>
    <row r="967" spans="1:18" x14ac:dyDescent="0.2">
      <c r="A967" s="80" t="s">
        <v>453</v>
      </c>
      <c r="B967" s="80" t="s">
        <v>4150</v>
      </c>
      <c r="C967" s="6">
        <v>501</v>
      </c>
      <c r="D967" s="6">
        <v>50107</v>
      </c>
      <c r="E967" s="80" t="s">
        <v>456</v>
      </c>
      <c r="F967" s="80" t="s">
        <v>454</v>
      </c>
      <c r="G967" s="80" t="s">
        <v>494</v>
      </c>
      <c r="H967" s="80" t="s">
        <v>1264</v>
      </c>
      <c r="I967" s="80" t="s">
        <v>2901</v>
      </c>
      <c r="J967" s="80" t="s">
        <v>4053</v>
      </c>
      <c r="K967" s="80" t="s">
        <v>454</v>
      </c>
      <c r="L967" s="8">
        <v>9830000</v>
      </c>
      <c r="M967" s="6">
        <v>2022</v>
      </c>
      <c r="N967" s="103"/>
      <c r="O967" s="103"/>
      <c r="P967" s="6"/>
      <c r="Q967" s="6"/>
      <c r="R967" t="str">
        <f t="shared" si="15"/>
        <v>5010700211861186100001VT500001</v>
      </c>
    </row>
    <row r="968" spans="1:18" x14ac:dyDescent="0.2">
      <c r="A968" s="80" t="s">
        <v>453</v>
      </c>
      <c r="B968" s="80" t="s">
        <v>4150</v>
      </c>
      <c r="C968" s="6">
        <v>501</v>
      </c>
      <c r="D968" s="6">
        <v>50107</v>
      </c>
      <c r="E968" s="80" t="s">
        <v>458</v>
      </c>
      <c r="F968" s="80" t="s">
        <v>456</v>
      </c>
      <c r="G968" s="80" t="s">
        <v>486</v>
      </c>
      <c r="H968" s="80" t="s">
        <v>1056</v>
      </c>
      <c r="I968" s="80" t="s">
        <v>2763</v>
      </c>
      <c r="J968" s="80" t="s">
        <v>4053</v>
      </c>
      <c r="K968" s="80" t="s">
        <v>454</v>
      </c>
      <c r="L968" s="8">
        <v>13570000</v>
      </c>
      <c r="M968" s="6">
        <v>2022</v>
      </c>
      <c r="N968" s="103"/>
      <c r="O968" s="103"/>
      <c r="P968" s="6"/>
      <c r="Q968" s="6"/>
      <c r="R968" t="str">
        <f t="shared" si="15"/>
        <v>5010700310761076102001VT100002</v>
      </c>
    </row>
    <row r="969" spans="1:18" x14ac:dyDescent="0.2">
      <c r="A969" s="80" t="s">
        <v>453</v>
      </c>
      <c r="B969" s="80" t="s">
        <v>4150</v>
      </c>
      <c r="C969" s="6">
        <v>501</v>
      </c>
      <c r="D969" s="6">
        <v>50107</v>
      </c>
      <c r="E969" s="80" t="s">
        <v>458</v>
      </c>
      <c r="F969" s="80" t="s">
        <v>456</v>
      </c>
      <c r="G969" s="80" t="s">
        <v>486</v>
      </c>
      <c r="H969" s="80" t="s">
        <v>1127</v>
      </c>
      <c r="I969" s="80" t="s">
        <v>2812</v>
      </c>
      <c r="J969" s="80" t="s">
        <v>4053</v>
      </c>
      <c r="K969" s="80" t="s">
        <v>454</v>
      </c>
      <c r="L969" s="8">
        <v>7230000</v>
      </c>
      <c r="M969" s="6">
        <v>2022</v>
      </c>
      <c r="N969" s="103"/>
      <c r="O969" s="103"/>
      <c r="P969" s="6"/>
      <c r="Q969" s="6"/>
      <c r="R969" t="str">
        <f t="shared" si="15"/>
        <v>5010700311161116100001VT100002</v>
      </c>
    </row>
    <row r="970" spans="1:18" x14ac:dyDescent="0.2">
      <c r="A970" s="80" t="s">
        <v>453</v>
      </c>
      <c r="B970" s="80" t="s">
        <v>4150</v>
      </c>
      <c r="C970" s="6">
        <v>501</v>
      </c>
      <c r="D970" s="6">
        <v>50107</v>
      </c>
      <c r="E970" s="80" t="s">
        <v>458</v>
      </c>
      <c r="F970" s="80" t="s">
        <v>456</v>
      </c>
      <c r="G970" s="80" t="s">
        <v>486</v>
      </c>
      <c r="H970" s="80" t="s">
        <v>1881</v>
      </c>
      <c r="I970" s="80" t="s">
        <v>3427</v>
      </c>
      <c r="J970" s="80" t="s">
        <v>4053</v>
      </c>
      <c r="K970" s="80" t="s">
        <v>454</v>
      </c>
      <c r="L970" s="8">
        <v>4550000</v>
      </c>
      <c r="M970" s="6">
        <v>2022</v>
      </c>
      <c r="N970" s="103"/>
      <c r="O970" s="103"/>
      <c r="P970" s="6"/>
      <c r="Q970" s="6"/>
      <c r="R970" t="str">
        <f t="shared" si="15"/>
        <v>5010700315061506100001VT100002</v>
      </c>
    </row>
    <row r="971" spans="1:18" x14ac:dyDescent="0.2">
      <c r="A971" s="80" t="s">
        <v>453</v>
      </c>
      <c r="B971" s="80" t="s">
        <v>4150</v>
      </c>
      <c r="C971" s="6">
        <v>501</v>
      </c>
      <c r="D971" s="6">
        <v>50107</v>
      </c>
      <c r="E971" s="80" t="s">
        <v>458</v>
      </c>
      <c r="F971" s="80" t="s">
        <v>458</v>
      </c>
      <c r="G971" s="80" t="s">
        <v>486</v>
      </c>
      <c r="H971" s="80" t="s">
        <v>1127</v>
      </c>
      <c r="I971" s="80" t="s">
        <v>2812</v>
      </c>
      <c r="J971" s="80" t="s">
        <v>4053</v>
      </c>
      <c r="K971" s="80" t="s">
        <v>454</v>
      </c>
      <c r="L971" s="8">
        <v>10120000</v>
      </c>
      <c r="M971" s="6">
        <v>2022</v>
      </c>
      <c r="N971" s="103"/>
      <c r="O971" s="103"/>
      <c r="P971" s="6"/>
      <c r="Q971" s="6"/>
      <c r="R971" t="str">
        <f t="shared" si="15"/>
        <v>5010700311161116100001VT100003</v>
      </c>
    </row>
    <row r="972" spans="1:18" x14ac:dyDescent="0.2">
      <c r="A972" s="80" t="s">
        <v>453</v>
      </c>
      <c r="B972" s="80" t="s">
        <v>4151</v>
      </c>
      <c r="C972" s="6">
        <v>501</v>
      </c>
      <c r="D972" s="6">
        <v>50107</v>
      </c>
      <c r="E972" s="80" t="s">
        <v>456</v>
      </c>
      <c r="F972" s="80" t="s">
        <v>454</v>
      </c>
      <c r="G972" s="80" t="s">
        <v>486</v>
      </c>
      <c r="H972" s="80" t="s">
        <v>1129</v>
      </c>
      <c r="I972" s="80" t="s">
        <v>2813</v>
      </c>
      <c r="J972" s="80" t="s">
        <v>4053</v>
      </c>
      <c r="K972" s="80" t="s">
        <v>454</v>
      </c>
      <c r="L972" s="8">
        <v>14460000</v>
      </c>
      <c r="M972" s="6">
        <v>2022</v>
      </c>
      <c r="N972" s="103"/>
      <c r="O972" s="103"/>
      <c r="P972" s="6"/>
      <c r="Q972" s="6"/>
      <c r="R972" t="str">
        <f t="shared" si="15"/>
        <v>5010700211171117100001VT100001</v>
      </c>
    </row>
    <row r="973" spans="1:18" x14ac:dyDescent="0.2">
      <c r="A973" s="80" t="s">
        <v>453</v>
      </c>
      <c r="B973" s="80" t="s">
        <v>4151</v>
      </c>
      <c r="C973" s="6">
        <v>501</v>
      </c>
      <c r="D973" s="6">
        <v>50107</v>
      </c>
      <c r="E973" s="80" t="s">
        <v>456</v>
      </c>
      <c r="F973" s="80" t="s">
        <v>454</v>
      </c>
      <c r="G973" s="80" t="s">
        <v>486</v>
      </c>
      <c r="H973" s="80" t="s">
        <v>1871</v>
      </c>
      <c r="I973" s="80" t="s">
        <v>3412</v>
      </c>
      <c r="J973" s="80" t="s">
        <v>4053</v>
      </c>
      <c r="K973" s="80" t="s">
        <v>454</v>
      </c>
      <c r="L973" s="8">
        <v>9190000</v>
      </c>
      <c r="M973" s="6">
        <v>2022</v>
      </c>
      <c r="N973" s="103"/>
      <c r="O973" s="103"/>
      <c r="P973" s="6"/>
      <c r="Q973" s="6"/>
      <c r="R973" t="str">
        <f t="shared" si="15"/>
        <v>5010700215011501101001VT100001</v>
      </c>
    </row>
    <row r="974" spans="1:18" x14ac:dyDescent="0.2">
      <c r="A974" s="80" t="s">
        <v>453</v>
      </c>
      <c r="B974" s="80" t="s">
        <v>4151</v>
      </c>
      <c r="C974" s="6">
        <v>501</v>
      </c>
      <c r="D974" s="6">
        <v>50107</v>
      </c>
      <c r="E974" s="80" t="s">
        <v>456</v>
      </c>
      <c r="F974" s="80" t="s">
        <v>454</v>
      </c>
      <c r="G974" s="80" t="s">
        <v>492</v>
      </c>
      <c r="H974" s="80" t="s">
        <v>1186</v>
      </c>
      <c r="I974" s="80" t="s">
        <v>2850</v>
      </c>
      <c r="J974" s="80" t="s">
        <v>4053</v>
      </c>
      <c r="K974" s="80" t="s">
        <v>454</v>
      </c>
      <c r="L974" s="8">
        <v>18200000</v>
      </c>
      <c r="M974" s="6">
        <v>2022</v>
      </c>
      <c r="N974" s="103"/>
      <c r="O974" s="103"/>
      <c r="P974" s="6"/>
      <c r="Q974" s="6"/>
      <c r="R974" t="str">
        <f t="shared" si="15"/>
        <v>5010700211451145100001VT400001</v>
      </c>
    </row>
    <row r="975" spans="1:18" x14ac:dyDescent="0.2">
      <c r="A975" s="80" t="s">
        <v>453</v>
      </c>
      <c r="B975" s="80" t="s">
        <v>4151</v>
      </c>
      <c r="C975" s="6">
        <v>501</v>
      </c>
      <c r="D975" s="6">
        <v>50107</v>
      </c>
      <c r="E975" s="80" t="s">
        <v>456</v>
      </c>
      <c r="F975" s="80" t="s">
        <v>454</v>
      </c>
      <c r="G975" s="80" t="s">
        <v>494</v>
      </c>
      <c r="H975" s="80" t="s">
        <v>1264</v>
      </c>
      <c r="I975" s="80" t="s">
        <v>2903</v>
      </c>
      <c r="J975" s="80" t="s">
        <v>4053</v>
      </c>
      <c r="K975" s="80" t="s">
        <v>454</v>
      </c>
      <c r="L975" s="8">
        <v>9830000</v>
      </c>
      <c r="M975" s="6">
        <v>2022</v>
      </c>
      <c r="N975" s="103"/>
      <c r="O975" s="103"/>
      <c r="P975" s="6"/>
      <c r="Q975" s="6"/>
      <c r="R975" t="str">
        <f t="shared" si="15"/>
        <v>5010700211861186101001VT500001</v>
      </c>
    </row>
    <row r="976" spans="1:18" x14ac:dyDescent="0.2">
      <c r="A976" s="80" t="s">
        <v>453</v>
      </c>
      <c r="B976" s="80" t="s">
        <v>4151</v>
      </c>
      <c r="C976" s="6">
        <v>501</v>
      </c>
      <c r="D976" s="6">
        <v>50107</v>
      </c>
      <c r="E976" s="80" t="s">
        <v>458</v>
      </c>
      <c r="F976" s="80" t="s">
        <v>456</v>
      </c>
      <c r="G976" s="80" t="s">
        <v>486</v>
      </c>
      <c r="H976" s="80" t="s">
        <v>1092</v>
      </c>
      <c r="I976" s="80" t="s">
        <v>2787</v>
      </c>
      <c r="J976" s="80" t="s">
        <v>4053</v>
      </c>
      <c r="K976" s="80" t="s">
        <v>454</v>
      </c>
      <c r="L976" s="8">
        <v>24740000</v>
      </c>
      <c r="M976" s="6">
        <v>2022</v>
      </c>
      <c r="N976" s="103"/>
      <c r="O976" s="103"/>
      <c r="P976" s="6"/>
      <c r="Q976" s="6"/>
      <c r="R976" t="str">
        <f t="shared" si="15"/>
        <v>5010700310961096100001VT100002</v>
      </c>
    </row>
    <row r="977" spans="1:18" x14ac:dyDescent="0.2">
      <c r="A977" s="80" t="s">
        <v>453</v>
      </c>
      <c r="B977" s="80" t="s">
        <v>4151</v>
      </c>
      <c r="C977" s="6">
        <v>501</v>
      </c>
      <c r="D977" s="6">
        <v>50107</v>
      </c>
      <c r="E977" s="80" t="s">
        <v>458</v>
      </c>
      <c r="F977" s="80" t="s">
        <v>456</v>
      </c>
      <c r="G977" s="80" t="s">
        <v>486</v>
      </c>
      <c r="H977" s="80" t="s">
        <v>1129</v>
      </c>
      <c r="I977" s="80" t="s">
        <v>2813</v>
      </c>
      <c r="J977" s="80" t="s">
        <v>4053</v>
      </c>
      <c r="K977" s="80" t="s">
        <v>454</v>
      </c>
      <c r="L977" s="8">
        <v>7230000</v>
      </c>
      <c r="M977" s="6">
        <v>2022</v>
      </c>
      <c r="N977" s="103"/>
      <c r="O977" s="103"/>
      <c r="P977" s="6"/>
      <c r="Q977" s="6"/>
      <c r="R977" t="str">
        <f t="shared" si="15"/>
        <v>5010700311171117100001VT100002</v>
      </c>
    </row>
    <row r="978" spans="1:18" x14ac:dyDescent="0.2">
      <c r="A978" s="80" t="s">
        <v>453</v>
      </c>
      <c r="B978" s="80" t="s">
        <v>4151</v>
      </c>
      <c r="C978" s="6">
        <v>501</v>
      </c>
      <c r="D978" s="6">
        <v>50107</v>
      </c>
      <c r="E978" s="80" t="s">
        <v>458</v>
      </c>
      <c r="F978" s="80" t="s">
        <v>456</v>
      </c>
      <c r="G978" s="80" t="s">
        <v>486</v>
      </c>
      <c r="H978" s="80" t="s">
        <v>1881</v>
      </c>
      <c r="I978" s="80" t="s">
        <v>3428</v>
      </c>
      <c r="J978" s="80" t="s">
        <v>4053</v>
      </c>
      <c r="K978" s="80" t="s">
        <v>454</v>
      </c>
      <c r="L978" s="8">
        <v>5320000</v>
      </c>
      <c r="M978" s="6">
        <v>2022</v>
      </c>
      <c r="N978" s="103"/>
      <c r="O978" s="103"/>
      <c r="P978" s="6"/>
      <c r="Q978" s="6"/>
      <c r="R978" t="str">
        <f t="shared" si="15"/>
        <v>5010700315061506101001VT100002</v>
      </c>
    </row>
    <row r="979" spans="1:18" x14ac:dyDescent="0.2">
      <c r="A979" s="80" t="s">
        <v>453</v>
      </c>
      <c r="B979" s="80" t="s">
        <v>4151</v>
      </c>
      <c r="C979" s="6">
        <v>501</v>
      </c>
      <c r="D979" s="6">
        <v>50107</v>
      </c>
      <c r="E979" s="80" t="s">
        <v>458</v>
      </c>
      <c r="F979" s="80" t="s">
        <v>458</v>
      </c>
      <c r="G979" s="80" t="s">
        <v>486</v>
      </c>
      <c r="H979" s="80" t="s">
        <v>1129</v>
      </c>
      <c r="I979" s="80" t="s">
        <v>2813</v>
      </c>
      <c r="J979" s="80" t="s">
        <v>4053</v>
      </c>
      <c r="K979" s="80" t="s">
        <v>454</v>
      </c>
      <c r="L979" s="8">
        <v>10120000</v>
      </c>
      <c r="M979" s="6">
        <v>2022</v>
      </c>
      <c r="N979" s="103"/>
      <c r="O979" s="103"/>
      <c r="P979" s="6"/>
      <c r="Q979" s="6"/>
      <c r="R979" t="str">
        <f t="shared" si="15"/>
        <v>5010700311171117100001VT100003</v>
      </c>
    </row>
    <row r="980" spans="1:18" x14ac:dyDescent="0.2">
      <c r="A980" s="80" t="s">
        <v>453</v>
      </c>
      <c r="B980" s="80" t="s">
        <v>4152</v>
      </c>
      <c r="C980" s="6">
        <v>501</v>
      </c>
      <c r="D980" s="6">
        <v>50107</v>
      </c>
      <c r="E980" s="80" t="s">
        <v>456</v>
      </c>
      <c r="F980" s="80" t="s">
        <v>454</v>
      </c>
      <c r="G980" s="80" t="s">
        <v>486</v>
      </c>
      <c r="H980" s="80" t="s">
        <v>1131</v>
      </c>
      <c r="I980" s="80" t="s">
        <v>2814</v>
      </c>
      <c r="J980" s="80" t="s">
        <v>4053</v>
      </c>
      <c r="K980" s="80" t="s">
        <v>454</v>
      </c>
      <c r="L980" s="8">
        <v>13810000</v>
      </c>
      <c r="M980" s="6">
        <v>2022</v>
      </c>
      <c r="N980" s="103"/>
      <c r="O980" s="103"/>
      <c r="P980" s="6"/>
      <c r="Q980" s="6"/>
      <c r="R980" t="str">
        <f t="shared" si="15"/>
        <v>5010700211181118100001VT100001</v>
      </c>
    </row>
    <row r="981" spans="1:18" x14ac:dyDescent="0.2">
      <c r="A981" s="80" t="s">
        <v>453</v>
      </c>
      <c r="B981" s="80" t="s">
        <v>4152</v>
      </c>
      <c r="C981" s="6">
        <v>501</v>
      </c>
      <c r="D981" s="6">
        <v>50107</v>
      </c>
      <c r="E981" s="80" t="s">
        <v>456</v>
      </c>
      <c r="F981" s="80" t="s">
        <v>454</v>
      </c>
      <c r="G981" s="80" t="s">
        <v>486</v>
      </c>
      <c r="H981" s="80" t="s">
        <v>1871</v>
      </c>
      <c r="I981" s="80" t="s">
        <v>3413</v>
      </c>
      <c r="J981" s="80" t="s">
        <v>4053</v>
      </c>
      <c r="K981" s="80" t="s">
        <v>454</v>
      </c>
      <c r="L981" s="8">
        <v>10550000</v>
      </c>
      <c r="M981" s="6">
        <v>2022</v>
      </c>
      <c r="N981" s="103"/>
      <c r="O981" s="103"/>
      <c r="P981" s="6"/>
      <c r="Q981" s="6"/>
      <c r="R981" t="str">
        <f t="shared" si="15"/>
        <v>5010700215011501102001VT100001</v>
      </c>
    </row>
    <row r="982" spans="1:18" x14ac:dyDescent="0.2">
      <c r="A982" s="80" t="s">
        <v>453</v>
      </c>
      <c r="B982" s="80" t="s">
        <v>4152</v>
      </c>
      <c r="C982" s="6">
        <v>501</v>
      </c>
      <c r="D982" s="6">
        <v>50107</v>
      </c>
      <c r="E982" s="80" t="s">
        <v>456</v>
      </c>
      <c r="F982" s="80" t="s">
        <v>454</v>
      </c>
      <c r="G982" s="80" t="s">
        <v>492</v>
      </c>
      <c r="H982" s="80" t="s">
        <v>1233</v>
      </c>
      <c r="I982" s="80" t="s">
        <v>2884</v>
      </c>
      <c r="J982" s="80" t="s">
        <v>4053</v>
      </c>
      <c r="K982" s="80" t="s">
        <v>454</v>
      </c>
      <c r="L982" s="8">
        <v>4280000</v>
      </c>
      <c r="M982" s="6">
        <v>2022</v>
      </c>
      <c r="N982" s="103"/>
      <c r="O982" s="103"/>
      <c r="P982" s="6"/>
      <c r="Q982" s="6"/>
      <c r="R982" t="str">
        <f t="shared" si="15"/>
        <v>5010700211711171100001VT400001</v>
      </c>
    </row>
    <row r="983" spans="1:18" x14ac:dyDescent="0.2">
      <c r="A983" s="80" t="s">
        <v>453</v>
      </c>
      <c r="B983" s="80" t="s">
        <v>4152</v>
      </c>
      <c r="C983" s="6">
        <v>501</v>
      </c>
      <c r="D983" s="6">
        <v>50107</v>
      </c>
      <c r="E983" s="80" t="s">
        <v>456</v>
      </c>
      <c r="F983" s="80" t="s">
        <v>454</v>
      </c>
      <c r="G983" s="80" t="s">
        <v>494</v>
      </c>
      <c r="H983" s="80" t="s">
        <v>1277</v>
      </c>
      <c r="I983" s="80" t="s">
        <v>2920</v>
      </c>
      <c r="J983" s="80" t="s">
        <v>4053</v>
      </c>
      <c r="K983" s="80" t="s">
        <v>454</v>
      </c>
      <c r="L983" s="8">
        <v>6090000</v>
      </c>
      <c r="M983" s="6">
        <v>2022</v>
      </c>
      <c r="N983" s="103"/>
      <c r="O983" s="103"/>
      <c r="P983" s="6"/>
      <c r="Q983" s="6"/>
      <c r="R983" t="str">
        <f t="shared" si="15"/>
        <v>5010700211931193100001VT500001</v>
      </c>
    </row>
    <row r="984" spans="1:18" x14ac:dyDescent="0.2">
      <c r="A984" s="80" t="s">
        <v>453</v>
      </c>
      <c r="B984" s="80" t="s">
        <v>4152</v>
      </c>
      <c r="C984" s="6">
        <v>501</v>
      </c>
      <c r="D984" s="6">
        <v>50107</v>
      </c>
      <c r="E984" s="80" t="s">
        <v>458</v>
      </c>
      <c r="F984" s="80" t="s">
        <v>456</v>
      </c>
      <c r="G984" s="80" t="s">
        <v>486</v>
      </c>
      <c r="H984" s="80" t="s">
        <v>1092</v>
      </c>
      <c r="I984" s="80" t="s">
        <v>2788</v>
      </c>
      <c r="J984" s="80" t="s">
        <v>4053</v>
      </c>
      <c r="K984" s="80" t="s">
        <v>454</v>
      </c>
      <c r="L984" s="8">
        <v>20170000</v>
      </c>
      <c r="M984" s="6">
        <v>2022</v>
      </c>
      <c r="N984" s="103"/>
      <c r="O984" s="103"/>
      <c r="P984" s="6"/>
      <c r="Q984" s="6"/>
      <c r="R984" t="str">
        <f t="shared" si="15"/>
        <v>5010700310961096101001VT100002</v>
      </c>
    </row>
    <row r="985" spans="1:18" x14ac:dyDescent="0.2">
      <c r="A985" s="80" t="s">
        <v>453</v>
      </c>
      <c r="B985" s="80" t="s">
        <v>4152</v>
      </c>
      <c r="C985" s="6">
        <v>501</v>
      </c>
      <c r="D985" s="6">
        <v>50107</v>
      </c>
      <c r="E985" s="80" t="s">
        <v>458</v>
      </c>
      <c r="F985" s="80" t="s">
        <v>456</v>
      </c>
      <c r="G985" s="80" t="s">
        <v>486</v>
      </c>
      <c r="H985" s="80" t="s">
        <v>1131</v>
      </c>
      <c r="I985" s="80" t="s">
        <v>2814</v>
      </c>
      <c r="J985" s="80" t="s">
        <v>4053</v>
      </c>
      <c r="K985" s="80" t="s">
        <v>454</v>
      </c>
      <c r="L985" s="8">
        <v>6910000</v>
      </c>
      <c r="M985" s="6">
        <v>2022</v>
      </c>
      <c r="N985" s="103"/>
      <c r="O985" s="103"/>
      <c r="P985" s="6"/>
      <c r="Q985" s="6"/>
      <c r="R985" t="str">
        <f t="shared" si="15"/>
        <v>5010700311181118100001VT100002</v>
      </c>
    </row>
    <row r="986" spans="1:18" x14ac:dyDescent="0.2">
      <c r="A986" s="80" t="s">
        <v>453</v>
      </c>
      <c r="B986" s="80" t="s">
        <v>4152</v>
      </c>
      <c r="C986" s="6">
        <v>501</v>
      </c>
      <c r="D986" s="6">
        <v>50107</v>
      </c>
      <c r="E986" s="80" t="s">
        <v>458</v>
      </c>
      <c r="F986" s="80" t="s">
        <v>456</v>
      </c>
      <c r="G986" s="80" t="s">
        <v>486</v>
      </c>
      <c r="H986" s="80" t="s">
        <v>1881</v>
      </c>
      <c r="I986" s="80" t="s">
        <v>3429</v>
      </c>
      <c r="J986" s="80" t="s">
        <v>4053</v>
      </c>
      <c r="K986" s="80" t="s">
        <v>454</v>
      </c>
      <c r="L986" s="8">
        <v>5970000</v>
      </c>
      <c r="M986" s="6">
        <v>2022</v>
      </c>
      <c r="N986" s="103"/>
      <c r="O986" s="103"/>
      <c r="P986" s="6"/>
      <c r="Q986" s="6"/>
      <c r="R986" t="str">
        <f t="shared" si="15"/>
        <v>5010700315061506102001VT100002</v>
      </c>
    </row>
    <row r="987" spans="1:18" x14ac:dyDescent="0.2">
      <c r="A987" s="80" t="s">
        <v>453</v>
      </c>
      <c r="B987" s="80" t="s">
        <v>4152</v>
      </c>
      <c r="C987" s="6">
        <v>501</v>
      </c>
      <c r="D987" s="6">
        <v>50107</v>
      </c>
      <c r="E987" s="80" t="s">
        <v>458</v>
      </c>
      <c r="F987" s="80" t="s">
        <v>458</v>
      </c>
      <c r="G987" s="80" t="s">
        <v>486</v>
      </c>
      <c r="H987" s="80" t="s">
        <v>1131</v>
      </c>
      <c r="I987" s="80" t="s">
        <v>2814</v>
      </c>
      <c r="J987" s="80" t="s">
        <v>4053</v>
      </c>
      <c r="K987" s="80" t="s">
        <v>454</v>
      </c>
      <c r="L987" s="8">
        <v>9670000</v>
      </c>
      <c r="M987" s="6">
        <v>2022</v>
      </c>
      <c r="N987" s="103"/>
      <c r="O987" s="103"/>
      <c r="P987" s="6"/>
      <c r="Q987" s="6"/>
      <c r="R987" t="str">
        <f t="shared" si="15"/>
        <v>5010700311181118100001VT100003</v>
      </c>
    </row>
    <row r="988" spans="1:18" x14ac:dyDescent="0.2">
      <c r="A988" s="80" t="s">
        <v>453</v>
      </c>
      <c r="B988" s="80" t="s">
        <v>4153</v>
      </c>
      <c r="C988" s="6">
        <v>501</v>
      </c>
      <c r="D988" s="6">
        <v>50107</v>
      </c>
      <c r="E988" s="80" t="s">
        <v>456</v>
      </c>
      <c r="F988" s="80" t="s">
        <v>454</v>
      </c>
      <c r="G988" s="80" t="s">
        <v>486</v>
      </c>
      <c r="H988" s="80" t="s">
        <v>1132</v>
      </c>
      <c r="I988" s="80" t="s">
        <v>2815</v>
      </c>
      <c r="J988" s="80" t="s">
        <v>4053</v>
      </c>
      <c r="K988" s="80" t="s">
        <v>454</v>
      </c>
      <c r="L988" s="8">
        <v>15260000</v>
      </c>
      <c r="M988" s="6">
        <v>2022</v>
      </c>
      <c r="N988" s="103"/>
      <c r="O988" s="103"/>
      <c r="P988" s="6"/>
      <c r="Q988" s="6"/>
      <c r="R988" t="str">
        <f t="shared" si="15"/>
        <v>5010700211191119100001VT100001</v>
      </c>
    </row>
    <row r="989" spans="1:18" x14ac:dyDescent="0.2">
      <c r="A989" s="80" t="s">
        <v>453</v>
      </c>
      <c r="B989" s="80" t="s">
        <v>4153</v>
      </c>
      <c r="C989" s="6">
        <v>501</v>
      </c>
      <c r="D989" s="6">
        <v>50107</v>
      </c>
      <c r="E989" s="80" t="s">
        <v>456</v>
      </c>
      <c r="F989" s="80" t="s">
        <v>454</v>
      </c>
      <c r="G989" s="80" t="s">
        <v>486</v>
      </c>
      <c r="H989" s="80" t="s">
        <v>1873</v>
      </c>
      <c r="I989" s="80" t="s">
        <v>3415</v>
      </c>
      <c r="J989" s="80" t="s">
        <v>4053</v>
      </c>
      <c r="K989" s="80" t="s">
        <v>454</v>
      </c>
      <c r="L989" s="8">
        <v>5660000</v>
      </c>
      <c r="M989" s="6">
        <v>2022</v>
      </c>
      <c r="N989" s="103"/>
      <c r="O989" s="103"/>
      <c r="P989" s="6"/>
      <c r="Q989" s="6"/>
      <c r="R989" t="str">
        <f t="shared" si="15"/>
        <v>5010700215021502100001VT100001</v>
      </c>
    </row>
    <row r="990" spans="1:18" x14ac:dyDescent="0.2">
      <c r="A990" s="80" t="s">
        <v>453</v>
      </c>
      <c r="B990" s="80" t="s">
        <v>4153</v>
      </c>
      <c r="C990" s="6">
        <v>501</v>
      </c>
      <c r="D990" s="6">
        <v>50107</v>
      </c>
      <c r="E990" s="80" t="s">
        <v>456</v>
      </c>
      <c r="F990" s="80" t="s">
        <v>454</v>
      </c>
      <c r="G990" s="80" t="s">
        <v>492</v>
      </c>
      <c r="H990" s="80" t="s">
        <v>1235</v>
      </c>
      <c r="I990" s="80" t="s">
        <v>2885</v>
      </c>
      <c r="J990" s="80" t="s">
        <v>4053</v>
      </c>
      <c r="K990" s="80" t="s">
        <v>454</v>
      </c>
      <c r="L990" s="8">
        <v>12010000</v>
      </c>
      <c r="M990" s="6">
        <v>2022</v>
      </c>
      <c r="N990" s="103"/>
      <c r="O990" s="103"/>
      <c r="P990" s="6"/>
      <c r="Q990" s="6"/>
      <c r="R990" t="str">
        <f t="shared" si="15"/>
        <v>5010700211721172100001VT400001</v>
      </c>
    </row>
    <row r="991" spans="1:18" x14ac:dyDescent="0.2">
      <c r="A991" s="80" t="s">
        <v>453</v>
      </c>
      <c r="B991" s="80" t="s">
        <v>4153</v>
      </c>
      <c r="C991" s="6">
        <v>501</v>
      </c>
      <c r="D991" s="6">
        <v>50107</v>
      </c>
      <c r="E991" s="80" t="s">
        <v>456</v>
      </c>
      <c r="F991" s="80" t="s">
        <v>454</v>
      </c>
      <c r="G991" s="80" t="s">
        <v>494</v>
      </c>
      <c r="H991" s="80" t="s">
        <v>1277</v>
      </c>
      <c r="I991" s="80" t="s">
        <v>2922</v>
      </c>
      <c r="J991" s="80" t="s">
        <v>4053</v>
      </c>
      <c r="K991" s="80" t="s">
        <v>454</v>
      </c>
      <c r="L991" s="8">
        <v>5900000</v>
      </c>
      <c r="M991" s="6">
        <v>2022</v>
      </c>
      <c r="N991" s="103"/>
      <c r="O991" s="103"/>
      <c r="P991" s="6"/>
      <c r="Q991" s="6"/>
      <c r="R991" t="str">
        <f t="shared" si="15"/>
        <v>5010700211931193101001VT500001</v>
      </c>
    </row>
    <row r="992" spans="1:18" x14ac:dyDescent="0.2">
      <c r="A992" s="80" t="s">
        <v>453</v>
      </c>
      <c r="B992" s="80" t="s">
        <v>4153</v>
      </c>
      <c r="C992" s="6">
        <v>501</v>
      </c>
      <c r="D992" s="6">
        <v>50107</v>
      </c>
      <c r="E992" s="80" t="s">
        <v>458</v>
      </c>
      <c r="F992" s="80" t="s">
        <v>456</v>
      </c>
      <c r="G992" s="80" t="s">
        <v>486</v>
      </c>
      <c r="H992" s="80" t="s">
        <v>1132</v>
      </c>
      <c r="I992" s="80" t="s">
        <v>2815</v>
      </c>
      <c r="J992" s="80" t="s">
        <v>4053</v>
      </c>
      <c r="K992" s="80" t="s">
        <v>454</v>
      </c>
      <c r="L992" s="8">
        <v>7630000</v>
      </c>
      <c r="M992" s="6">
        <v>2022</v>
      </c>
      <c r="N992" s="103"/>
      <c r="O992" s="103"/>
      <c r="P992" s="6"/>
      <c r="Q992" s="6"/>
      <c r="R992" t="str">
        <f t="shared" si="15"/>
        <v>5010700311191119100001VT100002</v>
      </c>
    </row>
    <row r="993" spans="1:18" x14ac:dyDescent="0.2">
      <c r="A993" s="80" t="s">
        <v>453</v>
      </c>
      <c r="B993" s="80" t="s">
        <v>4153</v>
      </c>
      <c r="C993" s="6">
        <v>501</v>
      </c>
      <c r="D993" s="6">
        <v>50107</v>
      </c>
      <c r="E993" s="80" t="s">
        <v>458</v>
      </c>
      <c r="F993" s="80" t="s">
        <v>456</v>
      </c>
      <c r="G993" s="80" t="s">
        <v>486</v>
      </c>
      <c r="H993" s="80" t="s">
        <v>1184</v>
      </c>
      <c r="I993" s="80" t="s">
        <v>2846</v>
      </c>
      <c r="J993" s="80" t="s">
        <v>4053</v>
      </c>
      <c r="K993" s="80" t="s">
        <v>454</v>
      </c>
      <c r="L993" s="8">
        <v>49400000</v>
      </c>
      <c r="M993" s="6">
        <v>2022</v>
      </c>
      <c r="N993" s="103"/>
      <c r="O993" s="103"/>
      <c r="P993" s="6"/>
      <c r="Q993" s="6"/>
      <c r="R993" t="str">
        <f t="shared" si="15"/>
        <v>5010700311441144100001VT100002</v>
      </c>
    </row>
    <row r="994" spans="1:18" x14ac:dyDescent="0.2">
      <c r="A994" s="80" t="s">
        <v>453</v>
      </c>
      <c r="B994" s="80" t="s">
        <v>4153</v>
      </c>
      <c r="C994" s="6">
        <v>501</v>
      </c>
      <c r="D994" s="6">
        <v>50107</v>
      </c>
      <c r="E994" s="80" t="s">
        <v>458</v>
      </c>
      <c r="F994" s="80" t="s">
        <v>456</v>
      </c>
      <c r="G994" s="80" t="s">
        <v>486</v>
      </c>
      <c r="H994" s="80" t="s">
        <v>1881</v>
      </c>
      <c r="I994" s="80" t="s">
        <v>3430</v>
      </c>
      <c r="J994" s="80" t="s">
        <v>4053</v>
      </c>
      <c r="K994" s="80" t="s">
        <v>454</v>
      </c>
      <c r="L994" s="8">
        <v>6780000</v>
      </c>
      <c r="M994" s="6">
        <v>2022</v>
      </c>
      <c r="N994" s="103"/>
      <c r="O994" s="103"/>
      <c r="P994" s="6"/>
      <c r="Q994" s="6"/>
      <c r="R994" t="str">
        <f t="shared" si="15"/>
        <v>5010700315061506103001VT100002</v>
      </c>
    </row>
    <row r="995" spans="1:18" x14ac:dyDescent="0.2">
      <c r="A995" s="80" t="s">
        <v>453</v>
      </c>
      <c r="B995" s="80" t="s">
        <v>4153</v>
      </c>
      <c r="C995" s="6">
        <v>501</v>
      </c>
      <c r="D995" s="6">
        <v>50107</v>
      </c>
      <c r="E995" s="80" t="s">
        <v>458</v>
      </c>
      <c r="F995" s="80" t="s">
        <v>458</v>
      </c>
      <c r="G995" s="80" t="s">
        <v>486</v>
      </c>
      <c r="H995" s="80" t="s">
        <v>1132</v>
      </c>
      <c r="I995" s="80" t="s">
        <v>2815</v>
      </c>
      <c r="J995" s="80" t="s">
        <v>4053</v>
      </c>
      <c r="K995" s="80" t="s">
        <v>454</v>
      </c>
      <c r="L995" s="8">
        <v>10680000</v>
      </c>
      <c r="M995" s="6">
        <v>2022</v>
      </c>
      <c r="N995" s="103"/>
      <c r="O995" s="103"/>
      <c r="P995" s="6"/>
      <c r="Q995" s="6"/>
      <c r="R995" t="str">
        <f t="shared" si="15"/>
        <v>5010700311191119100001VT100003</v>
      </c>
    </row>
    <row r="996" spans="1:18" x14ac:dyDescent="0.2">
      <c r="A996" s="80" t="s">
        <v>453</v>
      </c>
      <c r="B996" s="80" t="s">
        <v>2373</v>
      </c>
      <c r="C996" s="6">
        <v>501</v>
      </c>
      <c r="D996" s="6">
        <v>50107</v>
      </c>
      <c r="E996" s="80" t="s">
        <v>456</v>
      </c>
      <c r="F996" s="80" t="s">
        <v>454</v>
      </c>
      <c r="G996" s="80" t="s">
        <v>486</v>
      </c>
      <c r="H996" s="80" t="s">
        <v>1135</v>
      </c>
      <c r="I996" s="80" t="s">
        <v>2818</v>
      </c>
      <c r="J996" s="80" t="s">
        <v>4053</v>
      </c>
      <c r="K996" s="80" t="s">
        <v>454</v>
      </c>
      <c r="L996" s="8">
        <v>12490000</v>
      </c>
      <c r="M996" s="6">
        <v>2022</v>
      </c>
      <c r="N996" s="103"/>
      <c r="O996" s="103"/>
      <c r="P996" s="6"/>
      <c r="Q996" s="6"/>
      <c r="R996" t="str">
        <f t="shared" si="15"/>
        <v>5010700211201120100001VT100001</v>
      </c>
    </row>
    <row r="997" spans="1:18" x14ac:dyDescent="0.2">
      <c r="A997" s="80" t="s">
        <v>453</v>
      </c>
      <c r="B997" s="80" t="s">
        <v>2373</v>
      </c>
      <c r="C997" s="6">
        <v>501</v>
      </c>
      <c r="D997" s="6">
        <v>50107</v>
      </c>
      <c r="E997" s="80" t="s">
        <v>456</v>
      </c>
      <c r="F997" s="80" t="s">
        <v>454</v>
      </c>
      <c r="G997" s="80" t="s">
        <v>486</v>
      </c>
      <c r="H997" s="80" t="s">
        <v>1873</v>
      </c>
      <c r="I997" s="80" t="s">
        <v>3416</v>
      </c>
      <c r="J997" s="80" t="s">
        <v>4053</v>
      </c>
      <c r="K997" s="80" t="s">
        <v>454</v>
      </c>
      <c r="L997" s="8">
        <v>6610000</v>
      </c>
      <c r="M997" s="6">
        <v>2022</v>
      </c>
      <c r="N997" s="103"/>
      <c r="O997" s="103"/>
      <c r="P997" s="6"/>
      <c r="Q997" s="6"/>
      <c r="R997" t="str">
        <f t="shared" si="15"/>
        <v>5010700215021502101001VT100001</v>
      </c>
    </row>
    <row r="998" spans="1:18" x14ac:dyDescent="0.2">
      <c r="A998" s="80" t="s">
        <v>453</v>
      </c>
      <c r="B998" s="80" t="s">
        <v>2373</v>
      </c>
      <c r="C998" s="6">
        <v>501</v>
      </c>
      <c r="D998" s="6">
        <v>50107</v>
      </c>
      <c r="E998" s="80" t="s">
        <v>456</v>
      </c>
      <c r="F998" s="80" t="s">
        <v>454</v>
      </c>
      <c r="G998" s="80" t="s">
        <v>492</v>
      </c>
      <c r="H998" s="80" t="s">
        <v>1258</v>
      </c>
      <c r="I998" s="80" t="s">
        <v>2898</v>
      </c>
      <c r="J998" s="80" t="s">
        <v>4053</v>
      </c>
      <c r="K998" s="80" t="s">
        <v>454</v>
      </c>
      <c r="L998" s="8">
        <v>4240000</v>
      </c>
      <c r="M998" s="6">
        <v>2022</v>
      </c>
      <c r="N998" s="103"/>
      <c r="O998" s="103"/>
      <c r="P998" s="6"/>
      <c r="Q998" s="6"/>
      <c r="R998" t="str">
        <f t="shared" si="15"/>
        <v>5010700211831183100001VT400001</v>
      </c>
    </row>
    <row r="999" spans="1:18" x14ac:dyDescent="0.2">
      <c r="A999" s="80" t="s">
        <v>453</v>
      </c>
      <c r="B999" s="80" t="s">
        <v>2373</v>
      </c>
      <c r="C999" s="6">
        <v>501</v>
      </c>
      <c r="D999" s="6">
        <v>50107</v>
      </c>
      <c r="E999" s="80" t="s">
        <v>456</v>
      </c>
      <c r="F999" s="80" t="s">
        <v>454</v>
      </c>
      <c r="G999" s="80" t="s">
        <v>494</v>
      </c>
      <c r="H999" s="80" t="s">
        <v>1294</v>
      </c>
      <c r="I999" s="80" t="s">
        <v>2933</v>
      </c>
      <c r="J999" s="80" t="s">
        <v>4053</v>
      </c>
      <c r="K999" s="80" t="s">
        <v>454</v>
      </c>
      <c r="L999" s="8">
        <v>6530000</v>
      </c>
      <c r="M999" s="6">
        <v>2022</v>
      </c>
      <c r="N999" s="103"/>
      <c r="O999" s="103"/>
      <c r="P999" s="6"/>
      <c r="Q999" s="6"/>
      <c r="R999" t="str">
        <f t="shared" si="15"/>
        <v>5010700212021202100001VT500001</v>
      </c>
    </row>
    <row r="1000" spans="1:18" x14ac:dyDescent="0.2">
      <c r="A1000" s="80" t="s">
        <v>453</v>
      </c>
      <c r="B1000" s="80" t="s">
        <v>2373</v>
      </c>
      <c r="C1000" s="6">
        <v>501</v>
      </c>
      <c r="D1000" s="6">
        <v>50107</v>
      </c>
      <c r="E1000" s="80" t="s">
        <v>458</v>
      </c>
      <c r="F1000" s="80" t="s">
        <v>456</v>
      </c>
      <c r="G1000" s="80" t="s">
        <v>486</v>
      </c>
      <c r="H1000" s="80" t="s">
        <v>1135</v>
      </c>
      <c r="I1000" s="80" t="s">
        <v>2818</v>
      </c>
      <c r="J1000" s="80" t="s">
        <v>4053</v>
      </c>
      <c r="K1000" s="80" t="s">
        <v>454</v>
      </c>
      <c r="L1000" s="8">
        <v>6250000</v>
      </c>
      <c r="M1000" s="6">
        <v>2022</v>
      </c>
      <c r="N1000" s="103"/>
      <c r="O1000" s="103"/>
      <c r="P1000" s="6"/>
      <c r="Q1000" s="6"/>
      <c r="R1000" t="str">
        <f t="shared" si="15"/>
        <v>5010700311201120100001VT100002</v>
      </c>
    </row>
    <row r="1001" spans="1:18" x14ac:dyDescent="0.2">
      <c r="A1001" s="80" t="s">
        <v>453</v>
      </c>
      <c r="B1001" s="80" t="s">
        <v>2373</v>
      </c>
      <c r="C1001" s="6">
        <v>501</v>
      </c>
      <c r="D1001" s="6">
        <v>50107</v>
      </c>
      <c r="E1001" s="80" t="s">
        <v>458</v>
      </c>
      <c r="F1001" s="80" t="s">
        <v>456</v>
      </c>
      <c r="G1001" s="80" t="s">
        <v>486</v>
      </c>
      <c r="H1001" s="80" t="s">
        <v>1184</v>
      </c>
      <c r="I1001" s="80" t="s">
        <v>2848</v>
      </c>
      <c r="J1001" s="80" t="s">
        <v>4053</v>
      </c>
      <c r="K1001" s="80" t="s">
        <v>454</v>
      </c>
      <c r="L1001" s="8">
        <v>26790000</v>
      </c>
      <c r="M1001" s="6">
        <v>2022</v>
      </c>
      <c r="N1001" s="103"/>
      <c r="O1001" s="103"/>
      <c r="P1001" s="6"/>
      <c r="Q1001" s="6"/>
      <c r="R1001" t="str">
        <f t="shared" si="15"/>
        <v>5010700311441144101001VT100002</v>
      </c>
    </row>
    <row r="1002" spans="1:18" x14ac:dyDescent="0.2">
      <c r="A1002" s="80" t="s">
        <v>453</v>
      </c>
      <c r="B1002" s="80" t="s">
        <v>2373</v>
      </c>
      <c r="C1002" s="6">
        <v>501</v>
      </c>
      <c r="D1002" s="6">
        <v>50107</v>
      </c>
      <c r="E1002" s="80" t="s">
        <v>458</v>
      </c>
      <c r="F1002" s="80" t="s">
        <v>456</v>
      </c>
      <c r="G1002" s="80" t="s">
        <v>486</v>
      </c>
      <c r="H1002" s="80" t="s">
        <v>1883</v>
      </c>
      <c r="I1002" s="80" t="s">
        <v>3431</v>
      </c>
      <c r="J1002" s="80" t="s">
        <v>4053</v>
      </c>
      <c r="K1002" s="80" t="s">
        <v>454</v>
      </c>
      <c r="L1002" s="8">
        <v>5260000</v>
      </c>
      <c r="M1002" s="6">
        <v>2022</v>
      </c>
      <c r="N1002" s="103"/>
      <c r="O1002" s="103"/>
      <c r="P1002" s="6"/>
      <c r="Q1002" s="6"/>
      <c r="R1002" t="str">
        <f t="shared" si="15"/>
        <v>5010700315071507100001VT100002</v>
      </c>
    </row>
    <row r="1003" spans="1:18" x14ac:dyDescent="0.2">
      <c r="A1003" s="80" t="s">
        <v>453</v>
      </c>
      <c r="B1003" s="80" t="s">
        <v>2373</v>
      </c>
      <c r="C1003" s="6">
        <v>501</v>
      </c>
      <c r="D1003" s="6">
        <v>50107</v>
      </c>
      <c r="E1003" s="80" t="s">
        <v>458</v>
      </c>
      <c r="F1003" s="80" t="s">
        <v>458</v>
      </c>
      <c r="G1003" s="80" t="s">
        <v>486</v>
      </c>
      <c r="H1003" s="80" t="s">
        <v>1135</v>
      </c>
      <c r="I1003" s="80" t="s">
        <v>2818</v>
      </c>
      <c r="J1003" s="80" t="s">
        <v>4053</v>
      </c>
      <c r="K1003" s="80" t="s">
        <v>454</v>
      </c>
      <c r="L1003" s="8">
        <v>8740000</v>
      </c>
      <c r="M1003" s="6">
        <v>2022</v>
      </c>
      <c r="N1003" s="103"/>
      <c r="O1003" s="103"/>
      <c r="P1003" s="6"/>
      <c r="Q1003" s="6"/>
      <c r="R1003" t="str">
        <f t="shared" si="15"/>
        <v>5010700311201120100001VT100003</v>
      </c>
    </row>
    <row r="1004" spans="1:18" x14ac:dyDescent="0.2">
      <c r="A1004" s="80" t="s">
        <v>453</v>
      </c>
      <c r="B1004" s="80" t="s">
        <v>4154</v>
      </c>
      <c r="C1004" s="6">
        <v>501</v>
      </c>
      <c r="D1004" s="6">
        <v>50107</v>
      </c>
      <c r="E1004" s="80" t="s">
        <v>456</v>
      </c>
      <c r="F1004" s="80" t="s">
        <v>454</v>
      </c>
      <c r="G1004" s="80" t="s">
        <v>486</v>
      </c>
      <c r="H1004" s="80" t="s">
        <v>1136</v>
      </c>
      <c r="I1004" s="80" t="s">
        <v>2819</v>
      </c>
      <c r="J1004" s="80" t="s">
        <v>4053</v>
      </c>
      <c r="K1004" s="80" t="s">
        <v>454</v>
      </c>
      <c r="L1004" s="8">
        <v>13810000</v>
      </c>
      <c r="M1004" s="6">
        <v>2022</v>
      </c>
      <c r="N1004" s="103"/>
      <c r="O1004" s="103"/>
      <c r="P1004" s="6"/>
      <c r="Q1004" s="6"/>
      <c r="R1004" t="str">
        <f t="shared" si="15"/>
        <v>5010700211211121100001VT100001</v>
      </c>
    </row>
    <row r="1005" spans="1:18" x14ac:dyDescent="0.2">
      <c r="A1005" s="80" t="s">
        <v>453</v>
      </c>
      <c r="B1005" s="80" t="s">
        <v>4154</v>
      </c>
      <c r="C1005" s="6">
        <v>501</v>
      </c>
      <c r="D1005" s="6">
        <v>50107</v>
      </c>
      <c r="E1005" s="80" t="s">
        <v>456</v>
      </c>
      <c r="F1005" s="80" t="s">
        <v>454</v>
      </c>
      <c r="G1005" s="80" t="s">
        <v>486</v>
      </c>
      <c r="H1005" s="80" t="s">
        <v>1873</v>
      </c>
      <c r="I1005" s="80" t="s">
        <v>3417</v>
      </c>
      <c r="J1005" s="80" t="s">
        <v>4053</v>
      </c>
      <c r="K1005" s="80" t="s">
        <v>454</v>
      </c>
      <c r="L1005" s="8">
        <v>7780000</v>
      </c>
      <c r="M1005" s="6">
        <v>2022</v>
      </c>
      <c r="N1005" s="103"/>
      <c r="O1005" s="103"/>
      <c r="P1005" s="6"/>
      <c r="Q1005" s="6"/>
      <c r="R1005" t="str">
        <f t="shared" si="15"/>
        <v>5010700215021502102001VT100001</v>
      </c>
    </row>
    <row r="1006" spans="1:18" x14ac:dyDescent="0.2">
      <c r="A1006" s="80" t="s">
        <v>453</v>
      </c>
      <c r="B1006" s="80" t="s">
        <v>4154</v>
      </c>
      <c r="C1006" s="6">
        <v>501</v>
      </c>
      <c r="D1006" s="6">
        <v>50107</v>
      </c>
      <c r="E1006" s="80" t="s">
        <v>456</v>
      </c>
      <c r="F1006" s="80" t="s">
        <v>454</v>
      </c>
      <c r="G1006" s="80" t="s">
        <v>492</v>
      </c>
      <c r="H1006" s="80" t="s">
        <v>1267</v>
      </c>
      <c r="I1006" s="80" t="s">
        <v>2905</v>
      </c>
      <c r="J1006" s="80" t="s">
        <v>4053</v>
      </c>
      <c r="K1006" s="80" t="s">
        <v>454</v>
      </c>
      <c r="L1006" s="8">
        <v>5320000</v>
      </c>
      <c r="M1006" s="6">
        <v>2022</v>
      </c>
      <c r="N1006" s="103"/>
      <c r="O1006" s="103"/>
      <c r="P1006" s="6"/>
      <c r="Q1006" s="6"/>
      <c r="R1006" t="str">
        <f t="shared" si="15"/>
        <v>5010700211881188100001VT400001</v>
      </c>
    </row>
    <row r="1007" spans="1:18" x14ac:dyDescent="0.2">
      <c r="A1007" s="80" t="s">
        <v>453</v>
      </c>
      <c r="B1007" s="80" t="s">
        <v>4154</v>
      </c>
      <c r="C1007" s="6">
        <v>501</v>
      </c>
      <c r="D1007" s="6">
        <v>50107</v>
      </c>
      <c r="E1007" s="80" t="s">
        <v>456</v>
      </c>
      <c r="F1007" s="80" t="s">
        <v>454</v>
      </c>
      <c r="G1007" s="80" t="s">
        <v>494</v>
      </c>
      <c r="H1007" s="80" t="s">
        <v>1367</v>
      </c>
      <c r="I1007" s="80" t="s">
        <v>2988</v>
      </c>
      <c r="J1007" s="80" t="s">
        <v>4053</v>
      </c>
      <c r="K1007" s="80" t="s">
        <v>454</v>
      </c>
      <c r="L1007" s="8">
        <v>7140000</v>
      </c>
      <c r="M1007" s="6">
        <v>2022</v>
      </c>
      <c r="N1007" s="103"/>
      <c r="O1007" s="103"/>
      <c r="P1007" s="6"/>
      <c r="Q1007" s="6"/>
      <c r="R1007" t="str">
        <f t="shared" si="15"/>
        <v>5010700212401240100001VT500001</v>
      </c>
    </row>
    <row r="1008" spans="1:18" x14ac:dyDescent="0.2">
      <c r="A1008" s="80" t="s">
        <v>453</v>
      </c>
      <c r="B1008" s="80" t="s">
        <v>4154</v>
      </c>
      <c r="C1008" s="6">
        <v>501</v>
      </c>
      <c r="D1008" s="6">
        <v>50107</v>
      </c>
      <c r="E1008" s="80" t="s">
        <v>458</v>
      </c>
      <c r="F1008" s="80" t="s">
        <v>456</v>
      </c>
      <c r="G1008" s="80" t="s">
        <v>486</v>
      </c>
      <c r="H1008" s="80" t="s">
        <v>1136</v>
      </c>
      <c r="I1008" s="80" t="s">
        <v>2819</v>
      </c>
      <c r="J1008" s="80" t="s">
        <v>4053</v>
      </c>
      <c r="K1008" s="80" t="s">
        <v>454</v>
      </c>
      <c r="L1008" s="8">
        <v>6910000</v>
      </c>
      <c r="M1008" s="6">
        <v>2022</v>
      </c>
      <c r="N1008" s="103"/>
      <c r="O1008" s="103"/>
      <c r="P1008" s="6"/>
      <c r="Q1008" s="6"/>
      <c r="R1008" t="str">
        <f t="shared" si="15"/>
        <v>5010700311211121100001VT100002</v>
      </c>
    </row>
    <row r="1009" spans="1:18" x14ac:dyDescent="0.2">
      <c r="A1009" s="80" t="s">
        <v>453</v>
      </c>
      <c r="B1009" s="80" t="s">
        <v>4154</v>
      </c>
      <c r="C1009" s="6">
        <v>501</v>
      </c>
      <c r="D1009" s="6">
        <v>50107</v>
      </c>
      <c r="E1009" s="80" t="s">
        <v>458</v>
      </c>
      <c r="F1009" s="80" t="s">
        <v>456</v>
      </c>
      <c r="G1009" s="80" t="s">
        <v>486</v>
      </c>
      <c r="H1009" s="80" t="s">
        <v>1264</v>
      </c>
      <c r="I1009" s="80" t="s">
        <v>2901</v>
      </c>
      <c r="J1009" s="80" t="s">
        <v>4053</v>
      </c>
      <c r="K1009" s="80" t="s">
        <v>454</v>
      </c>
      <c r="L1009" s="8">
        <v>15260000</v>
      </c>
      <c r="M1009" s="6">
        <v>2022</v>
      </c>
      <c r="N1009" s="103"/>
      <c r="O1009" s="103"/>
      <c r="P1009" s="6"/>
      <c r="Q1009" s="6"/>
      <c r="R1009" t="str">
        <f t="shared" si="15"/>
        <v>5010700311861186100001VT100002</v>
      </c>
    </row>
    <row r="1010" spans="1:18" x14ac:dyDescent="0.2">
      <c r="A1010" s="80" t="s">
        <v>453</v>
      </c>
      <c r="B1010" s="80" t="s">
        <v>4154</v>
      </c>
      <c r="C1010" s="6">
        <v>501</v>
      </c>
      <c r="D1010" s="6">
        <v>50107</v>
      </c>
      <c r="E1010" s="80" t="s">
        <v>458</v>
      </c>
      <c r="F1010" s="80" t="s">
        <v>456</v>
      </c>
      <c r="G1010" s="80" t="s">
        <v>486</v>
      </c>
      <c r="H1010" s="80" t="s">
        <v>1883</v>
      </c>
      <c r="I1010" s="80" t="s">
        <v>3432</v>
      </c>
      <c r="J1010" s="80" t="s">
        <v>4053</v>
      </c>
      <c r="K1010" s="80" t="s">
        <v>454</v>
      </c>
      <c r="L1010" s="8">
        <v>6670000</v>
      </c>
      <c r="M1010" s="6">
        <v>2022</v>
      </c>
      <c r="N1010" s="103"/>
      <c r="O1010" s="103"/>
      <c r="P1010" s="6"/>
      <c r="Q1010" s="6"/>
      <c r="R1010" t="str">
        <f t="shared" si="15"/>
        <v>5010700315071507101001VT100002</v>
      </c>
    </row>
    <row r="1011" spans="1:18" x14ac:dyDescent="0.2">
      <c r="A1011" s="80" t="s">
        <v>453</v>
      </c>
      <c r="B1011" s="80" t="s">
        <v>4154</v>
      </c>
      <c r="C1011" s="6">
        <v>501</v>
      </c>
      <c r="D1011" s="6">
        <v>50107</v>
      </c>
      <c r="E1011" s="80" t="s">
        <v>458</v>
      </c>
      <c r="F1011" s="80" t="s">
        <v>458</v>
      </c>
      <c r="G1011" s="80" t="s">
        <v>486</v>
      </c>
      <c r="H1011" s="80" t="s">
        <v>1136</v>
      </c>
      <c r="I1011" s="80" t="s">
        <v>2819</v>
      </c>
      <c r="J1011" s="80" t="s">
        <v>4053</v>
      </c>
      <c r="K1011" s="80" t="s">
        <v>454</v>
      </c>
      <c r="L1011" s="8">
        <v>9670000</v>
      </c>
      <c r="M1011" s="6">
        <v>2022</v>
      </c>
      <c r="N1011" s="103"/>
      <c r="O1011" s="103"/>
      <c r="P1011" s="6"/>
      <c r="Q1011" s="6"/>
      <c r="R1011" t="str">
        <f t="shared" si="15"/>
        <v>5010700311211121100001VT100003</v>
      </c>
    </row>
    <row r="1012" spans="1:18" x14ac:dyDescent="0.2">
      <c r="A1012" s="80" t="s">
        <v>453</v>
      </c>
      <c r="B1012" s="80" t="s">
        <v>4155</v>
      </c>
      <c r="C1012" s="6">
        <v>501</v>
      </c>
      <c r="D1012" s="6">
        <v>50107</v>
      </c>
      <c r="E1012" s="80" t="s">
        <v>456</v>
      </c>
      <c r="F1012" s="80" t="s">
        <v>454</v>
      </c>
      <c r="G1012" s="80" t="s">
        <v>486</v>
      </c>
      <c r="H1012" s="80" t="s">
        <v>1137</v>
      </c>
      <c r="I1012" s="80" t="s">
        <v>2820</v>
      </c>
      <c r="J1012" s="80" t="s">
        <v>4053</v>
      </c>
      <c r="K1012" s="80" t="s">
        <v>454</v>
      </c>
      <c r="L1012" s="8">
        <v>20560000</v>
      </c>
      <c r="M1012" s="6">
        <v>2022</v>
      </c>
      <c r="N1012" s="103"/>
      <c r="O1012" s="103"/>
      <c r="P1012" s="6"/>
      <c r="Q1012" s="6"/>
      <c r="R1012" t="str">
        <f t="shared" si="15"/>
        <v>5010700211221122100001VT100001</v>
      </c>
    </row>
    <row r="1013" spans="1:18" x14ac:dyDescent="0.2">
      <c r="A1013" s="80" t="s">
        <v>453</v>
      </c>
      <c r="B1013" s="80" t="s">
        <v>4155</v>
      </c>
      <c r="C1013" s="6">
        <v>501</v>
      </c>
      <c r="D1013" s="6">
        <v>50107</v>
      </c>
      <c r="E1013" s="80" t="s">
        <v>456</v>
      </c>
      <c r="F1013" s="80" t="s">
        <v>454</v>
      </c>
      <c r="G1013" s="80" t="s">
        <v>486</v>
      </c>
      <c r="H1013" s="80" t="s">
        <v>1875</v>
      </c>
      <c r="I1013" s="80" t="s">
        <v>3418</v>
      </c>
      <c r="J1013" s="80" t="s">
        <v>4053</v>
      </c>
      <c r="K1013" s="80" t="s">
        <v>454</v>
      </c>
      <c r="L1013" s="8">
        <v>5500000</v>
      </c>
      <c r="M1013" s="6">
        <v>2022</v>
      </c>
      <c r="N1013" s="103"/>
      <c r="O1013" s="103"/>
      <c r="P1013" s="6"/>
      <c r="Q1013" s="6"/>
      <c r="R1013" t="str">
        <f t="shared" si="15"/>
        <v>5010700215031503100001VT100001</v>
      </c>
    </row>
    <row r="1014" spans="1:18" x14ac:dyDescent="0.2">
      <c r="A1014" s="80" t="s">
        <v>453</v>
      </c>
      <c r="B1014" s="80" t="s">
        <v>4155</v>
      </c>
      <c r="C1014" s="6">
        <v>501</v>
      </c>
      <c r="D1014" s="6">
        <v>50107</v>
      </c>
      <c r="E1014" s="80" t="s">
        <v>456</v>
      </c>
      <c r="F1014" s="80" t="s">
        <v>454</v>
      </c>
      <c r="G1014" s="80" t="s">
        <v>492</v>
      </c>
      <c r="H1014" s="80" t="s">
        <v>1278</v>
      </c>
      <c r="I1014" s="80" t="s">
        <v>2923</v>
      </c>
      <c r="J1014" s="80" t="s">
        <v>4053</v>
      </c>
      <c r="K1014" s="80" t="s">
        <v>454</v>
      </c>
      <c r="L1014" s="8">
        <v>2730000</v>
      </c>
      <c r="M1014" s="6">
        <v>2022</v>
      </c>
      <c r="N1014" s="103"/>
      <c r="O1014" s="103"/>
      <c r="P1014" s="6"/>
      <c r="Q1014" s="6"/>
      <c r="R1014" t="str">
        <f t="shared" si="15"/>
        <v>5010700211941194100001VT400001</v>
      </c>
    </row>
    <row r="1015" spans="1:18" x14ac:dyDescent="0.2">
      <c r="A1015" s="80" t="s">
        <v>453</v>
      </c>
      <c r="B1015" s="80" t="s">
        <v>4155</v>
      </c>
      <c r="C1015" s="6">
        <v>501</v>
      </c>
      <c r="D1015" s="6">
        <v>50107</v>
      </c>
      <c r="E1015" s="80" t="s">
        <v>456</v>
      </c>
      <c r="F1015" s="80" t="s">
        <v>454</v>
      </c>
      <c r="G1015" s="80" t="s">
        <v>494</v>
      </c>
      <c r="H1015" s="80" t="s">
        <v>1367</v>
      </c>
      <c r="I1015" s="80" t="s">
        <v>2990</v>
      </c>
      <c r="J1015" s="80" t="s">
        <v>4053</v>
      </c>
      <c r="K1015" s="80" t="s">
        <v>454</v>
      </c>
      <c r="L1015" s="8">
        <v>4930000</v>
      </c>
      <c r="M1015" s="6">
        <v>2022</v>
      </c>
      <c r="N1015" s="103"/>
      <c r="O1015" s="103"/>
      <c r="P1015" s="6"/>
      <c r="Q1015" s="6"/>
      <c r="R1015" t="str">
        <f t="shared" si="15"/>
        <v>5010700212401240101001VT500001</v>
      </c>
    </row>
    <row r="1016" spans="1:18" x14ac:dyDescent="0.2">
      <c r="A1016" s="80" t="s">
        <v>453</v>
      </c>
      <c r="B1016" s="80" t="s">
        <v>4155</v>
      </c>
      <c r="C1016" s="6">
        <v>501</v>
      </c>
      <c r="D1016" s="6">
        <v>50107</v>
      </c>
      <c r="E1016" s="80" t="s">
        <v>458</v>
      </c>
      <c r="F1016" s="80" t="s">
        <v>456</v>
      </c>
      <c r="G1016" s="80" t="s">
        <v>486</v>
      </c>
      <c r="H1016" s="80" t="s">
        <v>1137</v>
      </c>
      <c r="I1016" s="80" t="s">
        <v>2820</v>
      </c>
      <c r="J1016" s="80" t="s">
        <v>4053</v>
      </c>
      <c r="K1016" s="80" t="s">
        <v>454</v>
      </c>
      <c r="L1016" s="8">
        <v>10280000</v>
      </c>
      <c r="M1016" s="6">
        <v>2022</v>
      </c>
      <c r="N1016" s="103"/>
      <c r="O1016" s="103"/>
      <c r="P1016" s="6"/>
      <c r="Q1016" s="6"/>
      <c r="R1016" t="str">
        <f t="shared" si="15"/>
        <v>5010700311221122100001VT100002</v>
      </c>
    </row>
    <row r="1017" spans="1:18" x14ac:dyDescent="0.2">
      <c r="A1017" s="80" t="s">
        <v>453</v>
      </c>
      <c r="B1017" s="80" t="s">
        <v>4155</v>
      </c>
      <c r="C1017" s="6">
        <v>501</v>
      </c>
      <c r="D1017" s="6">
        <v>50107</v>
      </c>
      <c r="E1017" s="80" t="s">
        <v>458</v>
      </c>
      <c r="F1017" s="80" t="s">
        <v>456</v>
      </c>
      <c r="G1017" s="80" t="s">
        <v>486</v>
      </c>
      <c r="H1017" s="80" t="s">
        <v>1264</v>
      </c>
      <c r="I1017" s="80" t="s">
        <v>2903</v>
      </c>
      <c r="J1017" s="80" t="s">
        <v>4053</v>
      </c>
      <c r="K1017" s="80" t="s">
        <v>454</v>
      </c>
      <c r="L1017" s="8">
        <v>12720000</v>
      </c>
      <c r="M1017" s="6">
        <v>2022</v>
      </c>
      <c r="N1017" s="103"/>
      <c r="O1017" s="103"/>
      <c r="P1017" s="6"/>
      <c r="Q1017" s="6"/>
      <c r="R1017" t="str">
        <f t="shared" si="15"/>
        <v>5010700311861186101001VT100002</v>
      </c>
    </row>
    <row r="1018" spans="1:18" x14ac:dyDescent="0.2">
      <c r="A1018" s="80" t="s">
        <v>453</v>
      </c>
      <c r="B1018" s="80" t="s">
        <v>4155</v>
      </c>
      <c r="C1018" s="6">
        <v>501</v>
      </c>
      <c r="D1018" s="6">
        <v>50107</v>
      </c>
      <c r="E1018" s="80" t="s">
        <v>458</v>
      </c>
      <c r="F1018" s="80" t="s">
        <v>456</v>
      </c>
      <c r="G1018" s="80" t="s">
        <v>486</v>
      </c>
      <c r="H1018" s="80" t="s">
        <v>1883</v>
      </c>
      <c r="I1018" s="80" t="s">
        <v>3433</v>
      </c>
      <c r="J1018" s="80" t="s">
        <v>4053</v>
      </c>
      <c r="K1018" s="80" t="s">
        <v>454</v>
      </c>
      <c r="L1018" s="8">
        <v>7970000</v>
      </c>
      <c r="M1018" s="6">
        <v>2022</v>
      </c>
      <c r="N1018" s="103"/>
      <c r="O1018" s="103"/>
      <c r="P1018" s="6"/>
      <c r="Q1018" s="6"/>
      <c r="R1018" t="str">
        <f t="shared" si="15"/>
        <v>5010700315071507102001VT100002</v>
      </c>
    </row>
    <row r="1019" spans="1:18" x14ac:dyDescent="0.2">
      <c r="A1019" s="80" t="s">
        <v>453</v>
      </c>
      <c r="B1019" s="80" t="s">
        <v>4155</v>
      </c>
      <c r="C1019" s="6">
        <v>501</v>
      </c>
      <c r="D1019" s="6">
        <v>50107</v>
      </c>
      <c r="E1019" s="80" t="s">
        <v>458</v>
      </c>
      <c r="F1019" s="80" t="s">
        <v>458</v>
      </c>
      <c r="G1019" s="80" t="s">
        <v>486</v>
      </c>
      <c r="H1019" s="80" t="s">
        <v>1137</v>
      </c>
      <c r="I1019" s="80" t="s">
        <v>2820</v>
      </c>
      <c r="J1019" s="80" t="s">
        <v>4053</v>
      </c>
      <c r="K1019" s="80" t="s">
        <v>454</v>
      </c>
      <c r="L1019" s="8">
        <v>14390000</v>
      </c>
      <c r="M1019" s="6">
        <v>2022</v>
      </c>
      <c r="N1019" s="103"/>
      <c r="O1019" s="103"/>
      <c r="P1019" s="6"/>
      <c r="Q1019" s="6"/>
      <c r="R1019" t="str">
        <f t="shared" si="15"/>
        <v>5010700311221122100001VT100003</v>
      </c>
    </row>
    <row r="1020" spans="1:18" x14ac:dyDescent="0.2">
      <c r="A1020" s="80" t="s">
        <v>453</v>
      </c>
      <c r="B1020" s="80" t="s">
        <v>4156</v>
      </c>
      <c r="C1020" s="6">
        <v>501</v>
      </c>
      <c r="D1020" s="6">
        <v>50107</v>
      </c>
      <c r="E1020" s="80" t="s">
        <v>456</v>
      </c>
      <c r="F1020" s="80" t="s">
        <v>454</v>
      </c>
      <c r="G1020" s="80" t="s">
        <v>486</v>
      </c>
      <c r="H1020" s="80" t="s">
        <v>1139</v>
      </c>
      <c r="I1020" s="80" t="s">
        <v>2821</v>
      </c>
      <c r="J1020" s="80" t="s">
        <v>4053</v>
      </c>
      <c r="K1020" s="80" t="s">
        <v>454</v>
      </c>
      <c r="L1020" s="8">
        <v>20560000</v>
      </c>
      <c r="M1020" s="6">
        <v>2022</v>
      </c>
      <c r="N1020" s="103"/>
      <c r="O1020" s="103"/>
      <c r="P1020" s="6"/>
      <c r="Q1020" s="6"/>
      <c r="R1020" t="str">
        <f t="shared" si="15"/>
        <v>5010700211231123100001VT100001</v>
      </c>
    </row>
    <row r="1021" spans="1:18" x14ac:dyDescent="0.2">
      <c r="A1021" s="80" t="s">
        <v>453</v>
      </c>
      <c r="B1021" s="80" t="s">
        <v>4156</v>
      </c>
      <c r="C1021" s="6">
        <v>501</v>
      </c>
      <c r="D1021" s="6">
        <v>50107</v>
      </c>
      <c r="E1021" s="80" t="s">
        <v>456</v>
      </c>
      <c r="F1021" s="80" t="s">
        <v>454</v>
      </c>
      <c r="G1021" s="80" t="s">
        <v>486</v>
      </c>
      <c r="H1021" s="80" t="s">
        <v>1875</v>
      </c>
      <c r="I1021" s="80" t="s">
        <v>3419</v>
      </c>
      <c r="J1021" s="80" t="s">
        <v>4053</v>
      </c>
      <c r="K1021" s="80" t="s">
        <v>454</v>
      </c>
      <c r="L1021" s="8">
        <v>6110000</v>
      </c>
      <c r="M1021" s="6">
        <v>2022</v>
      </c>
      <c r="N1021" s="103"/>
      <c r="O1021" s="103"/>
      <c r="P1021" s="6"/>
      <c r="Q1021" s="6"/>
      <c r="R1021" t="str">
        <f t="shared" si="15"/>
        <v>5010700215031503101001VT100001</v>
      </c>
    </row>
    <row r="1022" spans="1:18" x14ac:dyDescent="0.2">
      <c r="A1022" s="80" t="s">
        <v>453</v>
      </c>
      <c r="B1022" s="80" t="s">
        <v>4156</v>
      </c>
      <c r="C1022" s="6">
        <v>501</v>
      </c>
      <c r="D1022" s="6">
        <v>50107</v>
      </c>
      <c r="E1022" s="80" t="s">
        <v>456</v>
      </c>
      <c r="F1022" s="80" t="s">
        <v>454</v>
      </c>
      <c r="G1022" s="80" t="s">
        <v>492</v>
      </c>
      <c r="H1022" s="80" t="s">
        <v>1281</v>
      </c>
      <c r="I1022" s="80" t="s">
        <v>2925</v>
      </c>
      <c r="J1022" s="80" t="s">
        <v>4053</v>
      </c>
      <c r="K1022" s="80" t="s">
        <v>454</v>
      </c>
      <c r="L1022" s="8">
        <v>11990000</v>
      </c>
      <c r="M1022" s="6">
        <v>2022</v>
      </c>
      <c r="N1022" s="103"/>
      <c r="O1022" s="103"/>
      <c r="P1022" s="6"/>
      <c r="Q1022" s="6"/>
      <c r="R1022" t="str">
        <f t="shared" si="15"/>
        <v>5010700211961196100001VT400001</v>
      </c>
    </row>
    <row r="1023" spans="1:18" x14ac:dyDescent="0.2">
      <c r="A1023" s="80" t="s">
        <v>453</v>
      </c>
      <c r="B1023" s="80" t="s">
        <v>4156</v>
      </c>
      <c r="C1023" s="6">
        <v>501</v>
      </c>
      <c r="D1023" s="6">
        <v>50107</v>
      </c>
      <c r="E1023" s="80" t="s">
        <v>456</v>
      </c>
      <c r="F1023" s="80" t="s">
        <v>454</v>
      </c>
      <c r="G1023" s="80" t="s">
        <v>494</v>
      </c>
      <c r="H1023" s="80" t="s">
        <v>1393</v>
      </c>
      <c r="I1023" s="80" t="s">
        <v>3011</v>
      </c>
      <c r="J1023" s="80" t="s">
        <v>4053</v>
      </c>
      <c r="K1023" s="80" t="s">
        <v>454</v>
      </c>
      <c r="L1023" s="8">
        <v>2350000</v>
      </c>
      <c r="M1023" s="6">
        <v>2022</v>
      </c>
      <c r="N1023" s="103"/>
      <c r="O1023" s="103"/>
      <c r="P1023" s="6"/>
      <c r="Q1023" s="6"/>
      <c r="R1023" t="str">
        <f t="shared" si="15"/>
        <v>5010700212541254100001VT500001</v>
      </c>
    </row>
    <row r="1024" spans="1:18" x14ac:dyDescent="0.2">
      <c r="A1024" s="80" t="s">
        <v>453</v>
      </c>
      <c r="B1024" s="80" t="s">
        <v>4156</v>
      </c>
      <c r="C1024" s="6">
        <v>501</v>
      </c>
      <c r="D1024" s="6">
        <v>50107</v>
      </c>
      <c r="E1024" s="80" t="s">
        <v>458</v>
      </c>
      <c r="F1024" s="80" t="s">
        <v>456</v>
      </c>
      <c r="G1024" s="80" t="s">
        <v>486</v>
      </c>
      <c r="H1024" s="80" t="s">
        <v>1139</v>
      </c>
      <c r="I1024" s="80" t="s">
        <v>2821</v>
      </c>
      <c r="J1024" s="80" t="s">
        <v>4053</v>
      </c>
      <c r="K1024" s="80" t="s">
        <v>454</v>
      </c>
      <c r="L1024" s="8">
        <v>10280000</v>
      </c>
      <c r="M1024" s="6">
        <v>2022</v>
      </c>
      <c r="N1024" s="103"/>
      <c r="O1024" s="103"/>
      <c r="P1024" s="6"/>
      <c r="Q1024" s="6"/>
      <c r="R1024" t="str">
        <f t="shared" si="15"/>
        <v>5010700311231123100001VT100002</v>
      </c>
    </row>
    <row r="1025" spans="1:18" x14ac:dyDescent="0.2">
      <c r="A1025" s="80" t="s">
        <v>453</v>
      </c>
      <c r="B1025" s="80" t="s">
        <v>4156</v>
      </c>
      <c r="C1025" s="6">
        <v>501</v>
      </c>
      <c r="D1025" s="6">
        <v>50107</v>
      </c>
      <c r="E1025" s="80" t="s">
        <v>458</v>
      </c>
      <c r="F1025" s="80" t="s">
        <v>456</v>
      </c>
      <c r="G1025" s="80" t="s">
        <v>486</v>
      </c>
      <c r="H1025" s="80" t="s">
        <v>1273</v>
      </c>
      <c r="I1025" s="80" t="s">
        <v>2913</v>
      </c>
      <c r="J1025" s="80" t="s">
        <v>4053</v>
      </c>
      <c r="K1025" s="80" t="s">
        <v>454</v>
      </c>
      <c r="L1025" s="8">
        <v>49400000</v>
      </c>
      <c r="M1025" s="6">
        <v>2022</v>
      </c>
      <c r="N1025" s="103"/>
      <c r="O1025" s="103"/>
      <c r="P1025" s="6"/>
      <c r="Q1025" s="6"/>
      <c r="R1025" t="str">
        <f t="shared" si="15"/>
        <v>5010700311901190100001VT100002</v>
      </c>
    </row>
    <row r="1026" spans="1:18" x14ac:dyDescent="0.2">
      <c r="A1026" s="80" t="s">
        <v>453</v>
      </c>
      <c r="B1026" s="80" t="s">
        <v>4156</v>
      </c>
      <c r="C1026" s="6">
        <v>501</v>
      </c>
      <c r="D1026" s="6">
        <v>50107</v>
      </c>
      <c r="E1026" s="80" t="s">
        <v>458</v>
      </c>
      <c r="F1026" s="80" t="s">
        <v>456</v>
      </c>
      <c r="G1026" s="80" t="s">
        <v>486</v>
      </c>
      <c r="H1026" s="80" t="s">
        <v>1885</v>
      </c>
      <c r="I1026" s="80" t="s">
        <v>3434</v>
      </c>
      <c r="J1026" s="80" t="s">
        <v>4053</v>
      </c>
      <c r="K1026" s="80" t="s">
        <v>454</v>
      </c>
      <c r="L1026" s="8">
        <v>8330000</v>
      </c>
      <c r="M1026" s="6">
        <v>2022</v>
      </c>
      <c r="N1026" s="103"/>
      <c r="O1026" s="103"/>
      <c r="P1026" s="6"/>
      <c r="Q1026" s="6"/>
      <c r="R1026" t="str">
        <f t="shared" ref="R1026:R1089" si="16">CONCATENATE(D1026,E1026,H1026,I1026,K1026,G1026,F1026)</f>
        <v>5010700315081508100001VT100002</v>
      </c>
    </row>
    <row r="1027" spans="1:18" x14ac:dyDescent="0.2">
      <c r="A1027" s="80" t="s">
        <v>453</v>
      </c>
      <c r="B1027" s="80" t="s">
        <v>4156</v>
      </c>
      <c r="C1027" s="6">
        <v>501</v>
      </c>
      <c r="D1027" s="6">
        <v>50107</v>
      </c>
      <c r="E1027" s="80" t="s">
        <v>458</v>
      </c>
      <c r="F1027" s="80" t="s">
        <v>458</v>
      </c>
      <c r="G1027" s="80" t="s">
        <v>486</v>
      </c>
      <c r="H1027" s="80" t="s">
        <v>1139</v>
      </c>
      <c r="I1027" s="80" t="s">
        <v>2821</v>
      </c>
      <c r="J1027" s="80" t="s">
        <v>4053</v>
      </c>
      <c r="K1027" s="80" t="s">
        <v>454</v>
      </c>
      <c r="L1027" s="8">
        <v>14390000</v>
      </c>
      <c r="M1027" s="6">
        <v>2022</v>
      </c>
      <c r="N1027" s="103"/>
      <c r="O1027" s="103"/>
      <c r="P1027" s="6"/>
      <c r="Q1027" s="6"/>
      <c r="R1027" t="str">
        <f t="shared" si="16"/>
        <v>5010700311231123100001VT100003</v>
      </c>
    </row>
    <row r="1028" spans="1:18" x14ac:dyDescent="0.2">
      <c r="A1028" s="80" t="s">
        <v>453</v>
      </c>
      <c r="B1028" s="80" t="s">
        <v>4157</v>
      </c>
      <c r="C1028" s="6">
        <v>501</v>
      </c>
      <c r="D1028" s="6">
        <v>50107</v>
      </c>
      <c r="E1028" s="80" t="s">
        <v>456</v>
      </c>
      <c r="F1028" s="80" t="s">
        <v>454</v>
      </c>
      <c r="G1028" s="80" t="s">
        <v>486</v>
      </c>
      <c r="H1028" s="80" t="s">
        <v>1141</v>
      </c>
      <c r="I1028" s="80" t="s">
        <v>2822</v>
      </c>
      <c r="J1028" s="80" t="s">
        <v>4053</v>
      </c>
      <c r="K1028" s="80" t="s">
        <v>454</v>
      </c>
      <c r="L1028" s="8">
        <v>20560000</v>
      </c>
      <c r="M1028" s="6">
        <v>2022</v>
      </c>
      <c r="N1028" s="103"/>
      <c r="O1028" s="103"/>
      <c r="P1028" s="6"/>
      <c r="Q1028" s="6"/>
      <c r="R1028" t="str">
        <f t="shared" si="16"/>
        <v>5010700211241124100001VT100001</v>
      </c>
    </row>
    <row r="1029" spans="1:18" x14ac:dyDescent="0.2">
      <c r="A1029" s="80" t="s">
        <v>453</v>
      </c>
      <c r="B1029" s="80" t="s">
        <v>4157</v>
      </c>
      <c r="C1029" s="6">
        <v>501</v>
      </c>
      <c r="D1029" s="6">
        <v>50107</v>
      </c>
      <c r="E1029" s="80" t="s">
        <v>456</v>
      </c>
      <c r="F1029" s="80" t="s">
        <v>454</v>
      </c>
      <c r="G1029" s="80" t="s">
        <v>486</v>
      </c>
      <c r="H1029" s="80" t="s">
        <v>1875</v>
      </c>
      <c r="I1029" s="80" t="s">
        <v>3420</v>
      </c>
      <c r="J1029" s="80" t="s">
        <v>4053</v>
      </c>
      <c r="K1029" s="80" t="s">
        <v>454</v>
      </c>
      <c r="L1029" s="8">
        <v>7150000</v>
      </c>
      <c r="M1029" s="6">
        <v>2022</v>
      </c>
      <c r="N1029" s="103"/>
      <c r="O1029" s="103"/>
      <c r="P1029" s="6"/>
      <c r="Q1029" s="6"/>
      <c r="R1029" t="str">
        <f t="shared" si="16"/>
        <v>5010700215031503102001VT100001</v>
      </c>
    </row>
    <row r="1030" spans="1:18" x14ac:dyDescent="0.2">
      <c r="A1030" s="80" t="s">
        <v>453</v>
      </c>
      <c r="B1030" s="80" t="s">
        <v>4157</v>
      </c>
      <c r="C1030" s="6">
        <v>501</v>
      </c>
      <c r="D1030" s="6">
        <v>50107</v>
      </c>
      <c r="E1030" s="80" t="s">
        <v>456</v>
      </c>
      <c r="F1030" s="80" t="s">
        <v>454</v>
      </c>
      <c r="G1030" s="80" t="s">
        <v>492</v>
      </c>
      <c r="H1030" s="80" t="s">
        <v>1282</v>
      </c>
      <c r="I1030" s="80" t="s">
        <v>2926</v>
      </c>
      <c r="J1030" s="80" t="s">
        <v>4053</v>
      </c>
      <c r="K1030" s="80" t="s">
        <v>454</v>
      </c>
      <c r="L1030" s="8">
        <v>5580000</v>
      </c>
      <c r="M1030" s="6">
        <v>2022</v>
      </c>
      <c r="N1030" s="103"/>
      <c r="O1030" s="103"/>
      <c r="P1030" s="6"/>
      <c r="Q1030" s="6"/>
      <c r="R1030" t="str">
        <f t="shared" si="16"/>
        <v>5010700211971197100001VT400001</v>
      </c>
    </row>
    <row r="1031" spans="1:18" x14ac:dyDescent="0.2">
      <c r="A1031" s="80" t="s">
        <v>453</v>
      </c>
      <c r="B1031" s="80" t="s">
        <v>4157</v>
      </c>
      <c r="C1031" s="6">
        <v>501</v>
      </c>
      <c r="D1031" s="6">
        <v>50107</v>
      </c>
      <c r="E1031" s="80" t="s">
        <v>456</v>
      </c>
      <c r="F1031" s="80" t="s">
        <v>454</v>
      </c>
      <c r="G1031" s="80" t="s">
        <v>494</v>
      </c>
      <c r="H1031" s="80" t="s">
        <v>1393</v>
      </c>
      <c r="I1031" s="80" t="s">
        <v>3013</v>
      </c>
      <c r="J1031" s="80" t="s">
        <v>4053</v>
      </c>
      <c r="K1031" s="80" t="s">
        <v>454</v>
      </c>
      <c r="L1031" s="8">
        <v>2230000</v>
      </c>
      <c r="M1031" s="6">
        <v>2022</v>
      </c>
      <c r="N1031" s="103"/>
      <c r="O1031" s="103"/>
      <c r="P1031" s="6"/>
      <c r="Q1031" s="6"/>
      <c r="R1031" t="str">
        <f t="shared" si="16"/>
        <v>5010700212541254101001VT500001</v>
      </c>
    </row>
    <row r="1032" spans="1:18" x14ac:dyDescent="0.2">
      <c r="A1032" s="80" t="s">
        <v>453</v>
      </c>
      <c r="B1032" s="80" t="s">
        <v>4157</v>
      </c>
      <c r="C1032" s="6">
        <v>501</v>
      </c>
      <c r="D1032" s="6">
        <v>50107</v>
      </c>
      <c r="E1032" s="80" t="s">
        <v>458</v>
      </c>
      <c r="F1032" s="80" t="s">
        <v>456</v>
      </c>
      <c r="G1032" s="80" t="s">
        <v>486</v>
      </c>
      <c r="H1032" s="80" t="s">
        <v>1141</v>
      </c>
      <c r="I1032" s="80" t="s">
        <v>2822</v>
      </c>
      <c r="J1032" s="80" t="s">
        <v>4053</v>
      </c>
      <c r="K1032" s="80" t="s">
        <v>454</v>
      </c>
      <c r="L1032" s="8">
        <v>10280000</v>
      </c>
      <c r="M1032" s="6">
        <v>2022</v>
      </c>
      <c r="N1032" s="103"/>
      <c r="O1032" s="103"/>
      <c r="P1032" s="6"/>
      <c r="Q1032" s="6"/>
      <c r="R1032" t="str">
        <f t="shared" si="16"/>
        <v>5010700311241124100001VT100002</v>
      </c>
    </row>
    <row r="1033" spans="1:18" x14ac:dyDescent="0.2">
      <c r="A1033" s="80" t="s">
        <v>453</v>
      </c>
      <c r="B1033" s="80" t="s">
        <v>4157</v>
      </c>
      <c r="C1033" s="6">
        <v>501</v>
      </c>
      <c r="D1033" s="6">
        <v>50107</v>
      </c>
      <c r="E1033" s="80" t="s">
        <v>458</v>
      </c>
      <c r="F1033" s="80" t="s">
        <v>456</v>
      </c>
      <c r="G1033" s="80" t="s">
        <v>486</v>
      </c>
      <c r="H1033" s="80" t="s">
        <v>1273</v>
      </c>
      <c r="I1033" s="80" t="s">
        <v>2914</v>
      </c>
      <c r="J1033" s="80" t="s">
        <v>4053</v>
      </c>
      <c r="K1033" s="80" t="s">
        <v>454</v>
      </c>
      <c r="L1033" s="8">
        <v>34820000</v>
      </c>
      <c r="M1033" s="6">
        <v>2022</v>
      </c>
      <c r="N1033" s="103"/>
      <c r="O1033" s="103"/>
      <c r="P1033" s="6"/>
      <c r="Q1033" s="6"/>
      <c r="R1033" t="str">
        <f t="shared" si="16"/>
        <v>5010700311901190101001VT100002</v>
      </c>
    </row>
    <row r="1034" spans="1:18" x14ac:dyDescent="0.2">
      <c r="A1034" s="80" t="s">
        <v>453</v>
      </c>
      <c r="B1034" s="80" t="s">
        <v>4157</v>
      </c>
      <c r="C1034" s="6">
        <v>501</v>
      </c>
      <c r="D1034" s="6">
        <v>50107</v>
      </c>
      <c r="E1034" s="80" t="s">
        <v>458</v>
      </c>
      <c r="F1034" s="80" t="s">
        <v>456</v>
      </c>
      <c r="G1034" s="80" t="s">
        <v>486</v>
      </c>
      <c r="H1034" s="80" t="s">
        <v>1885</v>
      </c>
      <c r="I1034" s="80" t="s">
        <v>3435</v>
      </c>
      <c r="J1034" s="80" t="s">
        <v>4053</v>
      </c>
      <c r="K1034" s="80" t="s">
        <v>454</v>
      </c>
      <c r="L1034" s="8">
        <v>10200000</v>
      </c>
      <c r="M1034" s="6">
        <v>2022</v>
      </c>
      <c r="N1034" s="103"/>
      <c r="O1034" s="103"/>
      <c r="P1034" s="6"/>
      <c r="Q1034" s="6"/>
      <c r="R1034" t="str">
        <f t="shared" si="16"/>
        <v>5010700315081508101001VT100002</v>
      </c>
    </row>
    <row r="1035" spans="1:18" x14ac:dyDescent="0.2">
      <c r="A1035" s="80" t="s">
        <v>453</v>
      </c>
      <c r="B1035" s="80" t="s">
        <v>4157</v>
      </c>
      <c r="C1035" s="6">
        <v>501</v>
      </c>
      <c r="D1035" s="6">
        <v>50107</v>
      </c>
      <c r="E1035" s="80" t="s">
        <v>458</v>
      </c>
      <c r="F1035" s="80" t="s">
        <v>458</v>
      </c>
      <c r="G1035" s="80" t="s">
        <v>486</v>
      </c>
      <c r="H1035" s="80" t="s">
        <v>1141</v>
      </c>
      <c r="I1035" s="80" t="s">
        <v>2822</v>
      </c>
      <c r="J1035" s="80" t="s">
        <v>4053</v>
      </c>
      <c r="K1035" s="80" t="s">
        <v>454</v>
      </c>
      <c r="L1035" s="8">
        <v>14390000</v>
      </c>
      <c r="M1035" s="6">
        <v>2022</v>
      </c>
      <c r="N1035" s="103"/>
      <c r="O1035" s="103"/>
      <c r="P1035" s="6"/>
      <c r="Q1035" s="6"/>
      <c r="R1035" t="str">
        <f t="shared" si="16"/>
        <v>5010700311241124100001VT100003</v>
      </c>
    </row>
    <row r="1036" spans="1:18" x14ac:dyDescent="0.2">
      <c r="A1036" s="80" t="s">
        <v>453</v>
      </c>
      <c r="B1036" s="80" t="s">
        <v>4158</v>
      </c>
      <c r="C1036" s="6">
        <v>501</v>
      </c>
      <c r="D1036" s="6">
        <v>50107</v>
      </c>
      <c r="E1036" s="80" t="s">
        <v>456</v>
      </c>
      <c r="F1036" s="80" t="s">
        <v>454</v>
      </c>
      <c r="G1036" s="80" t="s">
        <v>486</v>
      </c>
      <c r="H1036" s="80" t="s">
        <v>1143</v>
      </c>
      <c r="I1036" s="80" t="s">
        <v>2823</v>
      </c>
      <c r="J1036" s="80" t="s">
        <v>4053</v>
      </c>
      <c r="K1036" s="80" t="s">
        <v>454</v>
      </c>
      <c r="L1036" s="8">
        <v>20560000</v>
      </c>
      <c r="M1036" s="6">
        <v>2022</v>
      </c>
      <c r="N1036" s="103"/>
      <c r="O1036" s="103"/>
      <c r="P1036" s="6"/>
      <c r="Q1036" s="6"/>
      <c r="R1036" t="str">
        <f t="shared" si="16"/>
        <v>5010700211251125100001VT100001</v>
      </c>
    </row>
    <row r="1037" spans="1:18" x14ac:dyDescent="0.2">
      <c r="A1037" s="80" t="s">
        <v>453</v>
      </c>
      <c r="B1037" s="80" t="s">
        <v>4158</v>
      </c>
      <c r="C1037" s="6">
        <v>501</v>
      </c>
      <c r="D1037" s="6">
        <v>50107</v>
      </c>
      <c r="E1037" s="80" t="s">
        <v>456</v>
      </c>
      <c r="F1037" s="80" t="s">
        <v>454</v>
      </c>
      <c r="G1037" s="80" t="s">
        <v>486</v>
      </c>
      <c r="H1037" s="80" t="s">
        <v>1877</v>
      </c>
      <c r="I1037" s="80" t="s">
        <v>3421</v>
      </c>
      <c r="J1037" s="80" t="s">
        <v>4053</v>
      </c>
      <c r="K1037" s="80" t="s">
        <v>454</v>
      </c>
      <c r="L1037" s="8">
        <v>7110000</v>
      </c>
      <c r="M1037" s="6">
        <v>2022</v>
      </c>
      <c r="N1037" s="103"/>
      <c r="O1037" s="103"/>
      <c r="P1037" s="6"/>
      <c r="Q1037" s="6"/>
      <c r="R1037" t="str">
        <f t="shared" si="16"/>
        <v>5010700215041504100001VT100001</v>
      </c>
    </row>
    <row r="1038" spans="1:18" x14ac:dyDescent="0.2">
      <c r="A1038" s="80" t="s">
        <v>453</v>
      </c>
      <c r="B1038" s="80" t="s">
        <v>4158</v>
      </c>
      <c r="C1038" s="6">
        <v>501</v>
      </c>
      <c r="D1038" s="6">
        <v>50107</v>
      </c>
      <c r="E1038" s="80" t="s">
        <v>456</v>
      </c>
      <c r="F1038" s="80" t="s">
        <v>454</v>
      </c>
      <c r="G1038" s="80" t="s">
        <v>492</v>
      </c>
      <c r="H1038" s="80" t="s">
        <v>1284</v>
      </c>
      <c r="I1038" s="80" t="s">
        <v>2927</v>
      </c>
      <c r="J1038" s="80" t="s">
        <v>4053</v>
      </c>
      <c r="K1038" s="80" t="s">
        <v>454</v>
      </c>
      <c r="L1038" s="8">
        <v>2520000</v>
      </c>
      <c r="M1038" s="6">
        <v>2022</v>
      </c>
      <c r="N1038" s="103"/>
      <c r="O1038" s="103"/>
      <c r="P1038" s="6"/>
      <c r="Q1038" s="6"/>
      <c r="R1038" t="str">
        <f t="shared" si="16"/>
        <v>5010700211981198100001VT400001</v>
      </c>
    </row>
    <row r="1039" spans="1:18" x14ac:dyDescent="0.2">
      <c r="A1039" s="80" t="s">
        <v>453</v>
      </c>
      <c r="B1039" s="80" t="s">
        <v>4158</v>
      </c>
      <c r="C1039" s="6">
        <v>501</v>
      </c>
      <c r="D1039" s="6">
        <v>50107</v>
      </c>
      <c r="E1039" s="80" t="s">
        <v>456</v>
      </c>
      <c r="F1039" s="80" t="s">
        <v>454</v>
      </c>
      <c r="G1039" s="80" t="s">
        <v>494</v>
      </c>
      <c r="H1039" s="80" t="s">
        <v>1393</v>
      </c>
      <c r="I1039" s="80" t="s">
        <v>3015</v>
      </c>
      <c r="J1039" s="80" t="s">
        <v>4053</v>
      </c>
      <c r="K1039" s="80" t="s">
        <v>454</v>
      </c>
      <c r="L1039" s="8">
        <v>1770000</v>
      </c>
      <c r="M1039" s="6">
        <v>2022</v>
      </c>
      <c r="N1039" s="103"/>
      <c r="O1039" s="103"/>
      <c r="P1039" s="6"/>
      <c r="Q1039" s="6"/>
      <c r="R1039" t="str">
        <f t="shared" si="16"/>
        <v>5010700212541254102001VT500001</v>
      </c>
    </row>
    <row r="1040" spans="1:18" x14ac:dyDescent="0.2">
      <c r="A1040" s="80" t="s">
        <v>453</v>
      </c>
      <c r="B1040" s="80" t="s">
        <v>4158</v>
      </c>
      <c r="C1040" s="6">
        <v>501</v>
      </c>
      <c r="D1040" s="6">
        <v>50107</v>
      </c>
      <c r="E1040" s="80" t="s">
        <v>458</v>
      </c>
      <c r="F1040" s="80" t="s">
        <v>456</v>
      </c>
      <c r="G1040" s="80" t="s">
        <v>486</v>
      </c>
      <c r="H1040" s="80" t="s">
        <v>1143</v>
      </c>
      <c r="I1040" s="80" t="s">
        <v>2823</v>
      </c>
      <c r="J1040" s="80" t="s">
        <v>4053</v>
      </c>
      <c r="K1040" s="80" t="s">
        <v>454</v>
      </c>
      <c r="L1040" s="8">
        <v>10280000</v>
      </c>
      <c r="M1040" s="6">
        <v>2022</v>
      </c>
      <c r="N1040" s="103"/>
      <c r="O1040" s="103"/>
      <c r="P1040" s="6"/>
      <c r="Q1040" s="6"/>
      <c r="R1040" t="str">
        <f t="shared" si="16"/>
        <v>5010700311251125100001VT100002</v>
      </c>
    </row>
    <row r="1041" spans="1:18" x14ac:dyDescent="0.2">
      <c r="A1041" s="80" t="s">
        <v>453</v>
      </c>
      <c r="B1041" s="80" t="s">
        <v>4158</v>
      </c>
      <c r="C1041" s="6">
        <v>501</v>
      </c>
      <c r="D1041" s="6">
        <v>50107</v>
      </c>
      <c r="E1041" s="80" t="s">
        <v>458</v>
      </c>
      <c r="F1041" s="80" t="s">
        <v>456</v>
      </c>
      <c r="G1041" s="80" t="s">
        <v>486</v>
      </c>
      <c r="H1041" s="80" t="s">
        <v>1273</v>
      </c>
      <c r="I1041" s="80" t="s">
        <v>2916</v>
      </c>
      <c r="J1041" s="80" t="s">
        <v>4053</v>
      </c>
      <c r="K1041" s="80" t="s">
        <v>454</v>
      </c>
      <c r="L1041" s="8">
        <v>28340000</v>
      </c>
      <c r="M1041" s="6">
        <v>2022</v>
      </c>
      <c r="N1041" s="103"/>
      <c r="O1041" s="103"/>
      <c r="P1041" s="6"/>
      <c r="Q1041" s="6"/>
      <c r="R1041" t="str">
        <f t="shared" si="16"/>
        <v>5010700311901190102001VT100002</v>
      </c>
    </row>
    <row r="1042" spans="1:18" x14ac:dyDescent="0.2">
      <c r="A1042" s="80" t="s">
        <v>453</v>
      </c>
      <c r="B1042" s="80" t="s">
        <v>4158</v>
      </c>
      <c r="C1042" s="6">
        <v>501</v>
      </c>
      <c r="D1042" s="6">
        <v>50107</v>
      </c>
      <c r="E1042" s="80" t="s">
        <v>458</v>
      </c>
      <c r="F1042" s="80" t="s">
        <v>456</v>
      </c>
      <c r="G1042" s="80" t="s">
        <v>486</v>
      </c>
      <c r="H1042" s="80" t="s">
        <v>1885</v>
      </c>
      <c r="I1042" s="80" t="s">
        <v>3436</v>
      </c>
      <c r="J1042" s="80" t="s">
        <v>4053</v>
      </c>
      <c r="K1042" s="80" t="s">
        <v>454</v>
      </c>
      <c r="L1042" s="8">
        <v>12470000</v>
      </c>
      <c r="M1042" s="6">
        <v>2022</v>
      </c>
      <c r="N1042" s="103"/>
      <c r="O1042" s="103"/>
      <c r="P1042" s="6"/>
      <c r="Q1042" s="6"/>
      <c r="R1042" t="str">
        <f t="shared" si="16"/>
        <v>5010700315081508102001VT100002</v>
      </c>
    </row>
    <row r="1043" spans="1:18" x14ac:dyDescent="0.2">
      <c r="A1043" s="80" t="s">
        <v>453</v>
      </c>
      <c r="B1043" s="80" t="s">
        <v>4158</v>
      </c>
      <c r="C1043" s="6">
        <v>501</v>
      </c>
      <c r="D1043" s="6">
        <v>50107</v>
      </c>
      <c r="E1043" s="80" t="s">
        <v>458</v>
      </c>
      <c r="F1043" s="80" t="s">
        <v>458</v>
      </c>
      <c r="G1043" s="80" t="s">
        <v>486</v>
      </c>
      <c r="H1043" s="80" t="s">
        <v>1143</v>
      </c>
      <c r="I1043" s="80" t="s">
        <v>2823</v>
      </c>
      <c r="J1043" s="80" t="s">
        <v>4053</v>
      </c>
      <c r="K1043" s="80" t="s">
        <v>454</v>
      </c>
      <c r="L1043" s="8">
        <v>14390000</v>
      </c>
      <c r="M1043" s="6">
        <v>2022</v>
      </c>
      <c r="N1043" s="103"/>
      <c r="O1043" s="103"/>
      <c r="P1043" s="6"/>
      <c r="Q1043" s="6"/>
      <c r="R1043" t="str">
        <f t="shared" si="16"/>
        <v>5010700311251125100001VT100003</v>
      </c>
    </row>
    <row r="1044" spans="1:18" x14ac:dyDescent="0.2">
      <c r="A1044" s="80" t="s">
        <v>453</v>
      </c>
      <c r="B1044" s="80" t="s">
        <v>4159</v>
      </c>
      <c r="C1044" s="6">
        <v>501</v>
      </c>
      <c r="D1044" s="6">
        <v>50107</v>
      </c>
      <c r="E1044" s="80" t="s">
        <v>456</v>
      </c>
      <c r="F1044" s="80" t="s">
        <v>454</v>
      </c>
      <c r="G1044" s="80" t="s">
        <v>486</v>
      </c>
      <c r="H1044" s="80" t="s">
        <v>1145</v>
      </c>
      <c r="I1044" s="80" t="s">
        <v>2824</v>
      </c>
      <c r="J1044" s="80" t="s">
        <v>4053</v>
      </c>
      <c r="K1044" s="80" t="s">
        <v>454</v>
      </c>
      <c r="L1044" s="8">
        <v>20150000</v>
      </c>
      <c r="M1044" s="6">
        <v>2022</v>
      </c>
      <c r="N1044" s="103"/>
      <c r="O1044" s="103"/>
      <c r="P1044" s="6"/>
      <c r="Q1044" s="6"/>
      <c r="R1044" t="str">
        <f t="shared" si="16"/>
        <v>5010700211261126100001VT100001</v>
      </c>
    </row>
    <row r="1045" spans="1:18" x14ac:dyDescent="0.2">
      <c r="A1045" s="80" t="s">
        <v>453</v>
      </c>
      <c r="B1045" s="80" t="s">
        <v>4159</v>
      </c>
      <c r="C1045" s="6">
        <v>501</v>
      </c>
      <c r="D1045" s="6">
        <v>50107</v>
      </c>
      <c r="E1045" s="80" t="s">
        <v>456</v>
      </c>
      <c r="F1045" s="80" t="s">
        <v>454</v>
      </c>
      <c r="G1045" s="80" t="s">
        <v>486</v>
      </c>
      <c r="H1045" s="80" t="s">
        <v>1877</v>
      </c>
      <c r="I1045" s="80" t="s">
        <v>3422</v>
      </c>
      <c r="J1045" s="80" t="s">
        <v>4053</v>
      </c>
      <c r="K1045" s="80" t="s">
        <v>454</v>
      </c>
      <c r="L1045" s="8">
        <v>8690000</v>
      </c>
      <c r="M1045" s="6">
        <v>2022</v>
      </c>
      <c r="N1045" s="103"/>
      <c r="O1045" s="103"/>
      <c r="P1045" s="6"/>
      <c r="Q1045" s="6"/>
      <c r="R1045" t="str">
        <f t="shared" si="16"/>
        <v>5010700215041504101001VT100001</v>
      </c>
    </row>
    <row r="1046" spans="1:18" x14ac:dyDescent="0.2">
      <c r="A1046" s="80" t="s">
        <v>453</v>
      </c>
      <c r="B1046" s="80" t="s">
        <v>4159</v>
      </c>
      <c r="C1046" s="6">
        <v>501</v>
      </c>
      <c r="D1046" s="6">
        <v>50107</v>
      </c>
      <c r="E1046" s="80" t="s">
        <v>456</v>
      </c>
      <c r="F1046" s="80" t="s">
        <v>454</v>
      </c>
      <c r="G1046" s="80" t="s">
        <v>492</v>
      </c>
      <c r="H1046" s="80" t="s">
        <v>1305</v>
      </c>
      <c r="I1046" s="80" t="s">
        <v>2946</v>
      </c>
      <c r="J1046" s="80" t="s">
        <v>4053</v>
      </c>
      <c r="K1046" s="80" t="s">
        <v>454</v>
      </c>
      <c r="L1046" s="8">
        <v>2280000</v>
      </c>
      <c r="M1046" s="6">
        <v>2022</v>
      </c>
      <c r="N1046" s="103"/>
      <c r="O1046" s="103"/>
      <c r="P1046" s="6"/>
      <c r="Q1046" s="6"/>
      <c r="R1046" t="str">
        <f t="shared" si="16"/>
        <v>5010700212081208100001VT400001</v>
      </c>
    </row>
    <row r="1047" spans="1:18" x14ac:dyDescent="0.2">
      <c r="A1047" s="80" t="s">
        <v>453</v>
      </c>
      <c r="B1047" s="80" t="s">
        <v>4159</v>
      </c>
      <c r="C1047" s="6">
        <v>501</v>
      </c>
      <c r="D1047" s="6">
        <v>50107</v>
      </c>
      <c r="E1047" s="80" t="s">
        <v>456</v>
      </c>
      <c r="F1047" s="80" t="s">
        <v>454</v>
      </c>
      <c r="G1047" s="80" t="s">
        <v>494</v>
      </c>
      <c r="H1047" s="80" t="s">
        <v>1395</v>
      </c>
      <c r="I1047" s="80" t="s">
        <v>3017</v>
      </c>
      <c r="J1047" s="80" t="s">
        <v>4053</v>
      </c>
      <c r="K1047" s="80" t="s">
        <v>454</v>
      </c>
      <c r="L1047" s="8">
        <v>14930000</v>
      </c>
      <c r="M1047" s="6">
        <v>2022</v>
      </c>
      <c r="N1047" s="103"/>
      <c r="O1047" s="103"/>
      <c r="P1047" s="6"/>
      <c r="Q1047" s="6"/>
      <c r="R1047" t="str">
        <f t="shared" si="16"/>
        <v>5010700212551255100001VT500001</v>
      </c>
    </row>
    <row r="1048" spans="1:18" x14ac:dyDescent="0.2">
      <c r="A1048" s="80" t="s">
        <v>453</v>
      </c>
      <c r="B1048" s="80" t="s">
        <v>4159</v>
      </c>
      <c r="C1048" s="6">
        <v>501</v>
      </c>
      <c r="D1048" s="6">
        <v>50107</v>
      </c>
      <c r="E1048" s="80" t="s">
        <v>458</v>
      </c>
      <c r="F1048" s="80" t="s">
        <v>456</v>
      </c>
      <c r="G1048" s="80" t="s">
        <v>486</v>
      </c>
      <c r="H1048" s="80" t="s">
        <v>1145</v>
      </c>
      <c r="I1048" s="80" t="s">
        <v>2824</v>
      </c>
      <c r="J1048" s="80" t="s">
        <v>4053</v>
      </c>
      <c r="K1048" s="80" t="s">
        <v>454</v>
      </c>
      <c r="L1048" s="8">
        <v>10080000</v>
      </c>
      <c r="M1048" s="6">
        <v>2022</v>
      </c>
      <c r="N1048" s="103"/>
      <c r="O1048" s="103"/>
      <c r="P1048" s="6"/>
      <c r="Q1048" s="6"/>
      <c r="R1048" t="str">
        <f t="shared" si="16"/>
        <v>5010700311261126100001VT100002</v>
      </c>
    </row>
    <row r="1049" spans="1:18" x14ac:dyDescent="0.2">
      <c r="A1049" s="80" t="s">
        <v>453</v>
      </c>
      <c r="B1049" s="80" t="s">
        <v>4159</v>
      </c>
      <c r="C1049" s="6">
        <v>501</v>
      </c>
      <c r="D1049" s="6">
        <v>50107</v>
      </c>
      <c r="E1049" s="80" t="s">
        <v>458</v>
      </c>
      <c r="F1049" s="80" t="s">
        <v>456</v>
      </c>
      <c r="G1049" s="80" t="s">
        <v>486</v>
      </c>
      <c r="H1049" s="80" t="s">
        <v>1277</v>
      </c>
      <c r="I1049" s="80" t="s">
        <v>2920</v>
      </c>
      <c r="J1049" s="80" t="s">
        <v>4053</v>
      </c>
      <c r="K1049" s="80" t="s">
        <v>454</v>
      </c>
      <c r="L1049" s="8">
        <v>8220000</v>
      </c>
      <c r="M1049" s="6">
        <v>2022</v>
      </c>
      <c r="N1049" s="103"/>
      <c r="O1049" s="103"/>
      <c r="P1049" s="6"/>
      <c r="Q1049" s="6"/>
      <c r="R1049" t="str">
        <f t="shared" si="16"/>
        <v>5010700311931193100001VT100002</v>
      </c>
    </row>
    <row r="1050" spans="1:18" x14ac:dyDescent="0.2">
      <c r="A1050" s="80" t="s">
        <v>453</v>
      </c>
      <c r="B1050" s="80" t="s">
        <v>4159</v>
      </c>
      <c r="C1050" s="6">
        <v>501</v>
      </c>
      <c r="D1050" s="6">
        <v>50107</v>
      </c>
      <c r="E1050" s="80" t="s">
        <v>458</v>
      </c>
      <c r="F1050" s="80" t="s">
        <v>456</v>
      </c>
      <c r="G1050" s="80" t="s">
        <v>486</v>
      </c>
      <c r="H1050" s="80" t="s">
        <v>1887</v>
      </c>
      <c r="I1050" s="80" t="s">
        <v>3437</v>
      </c>
      <c r="J1050" s="80" t="s">
        <v>4053</v>
      </c>
      <c r="K1050" s="80" t="s">
        <v>454</v>
      </c>
      <c r="L1050" s="8">
        <v>6770000</v>
      </c>
      <c r="M1050" s="6">
        <v>2022</v>
      </c>
      <c r="N1050" s="103"/>
      <c r="O1050" s="103"/>
      <c r="P1050" s="6"/>
      <c r="Q1050" s="6"/>
      <c r="R1050" t="str">
        <f t="shared" si="16"/>
        <v>5010700315091509100001VT100002</v>
      </c>
    </row>
    <row r="1051" spans="1:18" x14ac:dyDescent="0.2">
      <c r="A1051" s="80" t="s">
        <v>453</v>
      </c>
      <c r="B1051" s="80" t="s">
        <v>4159</v>
      </c>
      <c r="C1051" s="6">
        <v>501</v>
      </c>
      <c r="D1051" s="6">
        <v>50107</v>
      </c>
      <c r="E1051" s="80" t="s">
        <v>458</v>
      </c>
      <c r="F1051" s="80" t="s">
        <v>458</v>
      </c>
      <c r="G1051" s="80" t="s">
        <v>486</v>
      </c>
      <c r="H1051" s="80" t="s">
        <v>1145</v>
      </c>
      <c r="I1051" s="80" t="s">
        <v>2824</v>
      </c>
      <c r="J1051" s="80" t="s">
        <v>4053</v>
      </c>
      <c r="K1051" s="80" t="s">
        <v>454</v>
      </c>
      <c r="L1051" s="8">
        <v>14110000</v>
      </c>
      <c r="M1051" s="6">
        <v>2022</v>
      </c>
      <c r="N1051" s="103"/>
      <c r="O1051" s="103"/>
      <c r="P1051" s="6"/>
      <c r="Q1051" s="6"/>
      <c r="R1051" t="str">
        <f t="shared" si="16"/>
        <v>5010700311261126100001VT100003</v>
      </c>
    </row>
    <row r="1052" spans="1:18" x14ac:dyDescent="0.2">
      <c r="A1052" s="80" t="s">
        <v>453</v>
      </c>
      <c r="B1052" s="80" t="s">
        <v>4160</v>
      </c>
      <c r="C1052" s="6">
        <v>501</v>
      </c>
      <c r="D1052" s="6">
        <v>50107</v>
      </c>
      <c r="E1052" s="80" t="s">
        <v>456</v>
      </c>
      <c r="F1052" s="80" t="s">
        <v>454</v>
      </c>
      <c r="G1052" s="80" t="s">
        <v>486</v>
      </c>
      <c r="H1052" s="80" t="s">
        <v>1147</v>
      </c>
      <c r="I1052" s="80" t="s">
        <v>2825</v>
      </c>
      <c r="J1052" s="80" t="s">
        <v>4053</v>
      </c>
      <c r="K1052" s="80" t="s">
        <v>454</v>
      </c>
      <c r="L1052" s="8">
        <v>20150000</v>
      </c>
      <c r="M1052" s="6">
        <v>2022</v>
      </c>
      <c r="N1052" s="103"/>
      <c r="O1052" s="103"/>
      <c r="P1052" s="6"/>
      <c r="Q1052" s="6"/>
      <c r="R1052" t="str">
        <f t="shared" si="16"/>
        <v>5010700211271127100001VT100001</v>
      </c>
    </row>
    <row r="1053" spans="1:18" x14ac:dyDescent="0.2">
      <c r="A1053" s="80" t="s">
        <v>453</v>
      </c>
      <c r="B1053" s="80" t="s">
        <v>4160</v>
      </c>
      <c r="C1053" s="6">
        <v>501</v>
      </c>
      <c r="D1053" s="6">
        <v>50107</v>
      </c>
      <c r="E1053" s="80" t="s">
        <v>456</v>
      </c>
      <c r="F1053" s="80" t="s">
        <v>454</v>
      </c>
      <c r="G1053" s="80" t="s">
        <v>486</v>
      </c>
      <c r="H1053" s="80" t="s">
        <v>1879</v>
      </c>
      <c r="I1053" s="80" t="s">
        <v>3423</v>
      </c>
      <c r="J1053" s="80" t="s">
        <v>4053</v>
      </c>
      <c r="K1053" s="80" t="s">
        <v>454</v>
      </c>
      <c r="L1053" s="8">
        <v>9120000</v>
      </c>
      <c r="M1053" s="6">
        <v>2022</v>
      </c>
      <c r="N1053" s="103"/>
      <c r="O1053" s="103"/>
      <c r="P1053" s="6"/>
      <c r="Q1053" s="6"/>
      <c r="R1053" t="str">
        <f t="shared" si="16"/>
        <v>5010700215051505100001VT100001</v>
      </c>
    </row>
    <row r="1054" spans="1:18" x14ac:dyDescent="0.2">
      <c r="A1054" s="80" t="s">
        <v>453</v>
      </c>
      <c r="B1054" s="80" t="s">
        <v>4160</v>
      </c>
      <c r="C1054" s="6">
        <v>501</v>
      </c>
      <c r="D1054" s="6">
        <v>50107</v>
      </c>
      <c r="E1054" s="80" t="s">
        <v>456</v>
      </c>
      <c r="F1054" s="80" t="s">
        <v>454</v>
      </c>
      <c r="G1054" s="80" t="s">
        <v>492</v>
      </c>
      <c r="H1054" s="80" t="s">
        <v>1307</v>
      </c>
      <c r="I1054" s="80" t="s">
        <v>2947</v>
      </c>
      <c r="J1054" s="80" t="s">
        <v>4053</v>
      </c>
      <c r="K1054" s="80" t="s">
        <v>454</v>
      </c>
      <c r="L1054" s="8">
        <v>2280000</v>
      </c>
      <c r="M1054" s="6">
        <v>2022</v>
      </c>
      <c r="N1054" s="103"/>
      <c r="O1054" s="103"/>
      <c r="P1054" s="6"/>
      <c r="Q1054" s="6"/>
      <c r="R1054" t="str">
        <f t="shared" si="16"/>
        <v>5010700212091209100001VT400001</v>
      </c>
    </row>
    <row r="1055" spans="1:18" x14ac:dyDescent="0.2">
      <c r="A1055" s="80" t="s">
        <v>453</v>
      </c>
      <c r="B1055" s="80" t="s">
        <v>4160</v>
      </c>
      <c r="C1055" s="6">
        <v>501</v>
      </c>
      <c r="D1055" s="6">
        <v>50107</v>
      </c>
      <c r="E1055" s="80" t="s">
        <v>456</v>
      </c>
      <c r="F1055" s="80" t="s">
        <v>454</v>
      </c>
      <c r="G1055" s="80" t="s">
        <v>494</v>
      </c>
      <c r="H1055" s="80" t="s">
        <v>1395</v>
      </c>
      <c r="I1055" s="80" t="s">
        <v>3019</v>
      </c>
      <c r="J1055" s="80" t="s">
        <v>4053</v>
      </c>
      <c r="K1055" s="80" t="s">
        <v>454</v>
      </c>
      <c r="L1055" s="8">
        <v>14930000</v>
      </c>
      <c r="M1055" s="6">
        <v>2022</v>
      </c>
      <c r="N1055" s="103"/>
      <c r="O1055" s="103"/>
      <c r="P1055" s="6"/>
      <c r="Q1055" s="6"/>
      <c r="R1055" t="str">
        <f t="shared" si="16"/>
        <v>5010700212551255101001VT500001</v>
      </c>
    </row>
    <row r="1056" spans="1:18" x14ac:dyDescent="0.2">
      <c r="A1056" s="80" t="s">
        <v>453</v>
      </c>
      <c r="B1056" s="80" t="s">
        <v>4160</v>
      </c>
      <c r="C1056" s="6">
        <v>501</v>
      </c>
      <c r="D1056" s="6">
        <v>50107</v>
      </c>
      <c r="E1056" s="80" t="s">
        <v>458</v>
      </c>
      <c r="F1056" s="80" t="s">
        <v>456</v>
      </c>
      <c r="G1056" s="80" t="s">
        <v>486</v>
      </c>
      <c r="H1056" s="80" t="s">
        <v>1147</v>
      </c>
      <c r="I1056" s="80" t="s">
        <v>2825</v>
      </c>
      <c r="J1056" s="80" t="s">
        <v>4053</v>
      </c>
      <c r="K1056" s="80" t="s">
        <v>454</v>
      </c>
      <c r="L1056" s="8">
        <v>10080000</v>
      </c>
      <c r="M1056" s="6">
        <v>2022</v>
      </c>
      <c r="N1056" s="103"/>
      <c r="O1056" s="103"/>
      <c r="P1056" s="6"/>
      <c r="Q1056" s="6"/>
      <c r="R1056" t="str">
        <f t="shared" si="16"/>
        <v>5010700311271127100001VT100002</v>
      </c>
    </row>
    <row r="1057" spans="1:18" x14ac:dyDescent="0.2">
      <c r="A1057" s="80" t="s">
        <v>453</v>
      </c>
      <c r="B1057" s="80" t="s">
        <v>4160</v>
      </c>
      <c r="C1057" s="6">
        <v>501</v>
      </c>
      <c r="D1057" s="6">
        <v>50107</v>
      </c>
      <c r="E1057" s="80" t="s">
        <v>458</v>
      </c>
      <c r="F1057" s="80" t="s">
        <v>456</v>
      </c>
      <c r="G1057" s="80" t="s">
        <v>486</v>
      </c>
      <c r="H1057" s="80" t="s">
        <v>1277</v>
      </c>
      <c r="I1057" s="80" t="s">
        <v>2922</v>
      </c>
      <c r="J1057" s="80" t="s">
        <v>4053</v>
      </c>
      <c r="K1057" s="80" t="s">
        <v>454</v>
      </c>
      <c r="L1057" s="8">
        <v>7470000</v>
      </c>
      <c r="M1057" s="6">
        <v>2022</v>
      </c>
      <c r="N1057" s="103"/>
      <c r="O1057" s="103"/>
      <c r="P1057" s="6"/>
      <c r="Q1057" s="6"/>
      <c r="R1057" t="str">
        <f t="shared" si="16"/>
        <v>5010700311931193101001VT100002</v>
      </c>
    </row>
    <row r="1058" spans="1:18" x14ac:dyDescent="0.2">
      <c r="A1058" s="80" t="s">
        <v>453</v>
      </c>
      <c r="B1058" s="80" t="s">
        <v>4160</v>
      </c>
      <c r="C1058" s="6">
        <v>501</v>
      </c>
      <c r="D1058" s="6">
        <v>50107</v>
      </c>
      <c r="E1058" s="80" t="s">
        <v>458</v>
      </c>
      <c r="F1058" s="80" t="s">
        <v>456</v>
      </c>
      <c r="G1058" s="80" t="s">
        <v>486</v>
      </c>
      <c r="H1058" s="80" t="s">
        <v>1887</v>
      </c>
      <c r="I1058" s="80" t="s">
        <v>3438</v>
      </c>
      <c r="J1058" s="80" t="s">
        <v>4053</v>
      </c>
      <c r="K1058" s="80" t="s">
        <v>454</v>
      </c>
      <c r="L1058" s="8">
        <v>7830000</v>
      </c>
      <c r="M1058" s="6">
        <v>2022</v>
      </c>
      <c r="N1058" s="103"/>
      <c r="O1058" s="103"/>
      <c r="P1058" s="6"/>
      <c r="Q1058" s="6"/>
      <c r="R1058" t="str">
        <f t="shared" si="16"/>
        <v>5010700315091509101001VT100002</v>
      </c>
    </row>
    <row r="1059" spans="1:18" x14ac:dyDescent="0.2">
      <c r="A1059" s="80" t="s">
        <v>453</v>
      </c>
      <c r="B1059" s="80" t="s">
        <v>4160</v>
      </c>
      <c r="C1059" s="6">
        <v>501</v>
      </c>
      <c r="D1059" s="6">
        <v>50107</v>
      </c>
      <c r="E1059" s="80" t="s">
        <v>458</v>
      </c>
      <c r="F1059" s="80" t="s">
        <v>458</v>
      </c>
      <c r="G1059" s="80" t="s">
        <v>486</v>
      </c>
      <c r="H1059" s="80" t="s">
        <v>1147</v>
      </c>
      <c r="I1059" s="80" t="s">
        <v>2825</v>
      </c>
      <c r="J1059" s="80" t="s">
        <v>4053</v>
      </c>
      <c r="K1059" s="80" t="s">
        <v>454</v>
      </c>
      <c r="L1059" s="8">
        <v>14110000</v>
      </c>
      <c r="M1059" s="6">
        <v>2022</v>
      </c>
      <c r="N1059" s="103"/>
      <c r="O1059" s="103"/>
      <c r="P1059" s="6"/>
      <c r="Q1059" s="6"/>
      <c r="R1059" t="str">
        <f t="shared" si="16"/>
        <v>5010700311271127100001VT100003</v>
      </c>
    </row>
    <row r="1060" spans="1:18" x14ac:dyDescent="0.2">
      <c r="A1060" s="80" t="s">
        <v>453</v>
      </c>
      <c r="B1060" s="80" t="s">
        <v>4161</v>
      </c>
      <c r="C1060" s="6">
        <v>501</v>
      </c>
      <c r="D1060" s="6">
        <v>50107</v>
      </c>
      <c r="E1060" s="80" t="s">
        <v>456</v>
      </c>
      <c r="F1060" s="80" t="s">
        <v>454</v>
      </c>
      <c r="G1060" s="80" t="s">
        <v>486</v>
      </c>
      <c r="H1060" s="80" t="s">
        <v>1149</v>
      </c>
      <c r="I1060" s="80" t="s">
        <v>2826</v>
      </c>
      <c r="J1060" s="80" t="s">
        <v>4053</v>
      </c>
      <c r="K1060" s="80" t="s">
        <v>454</v>
      </c>
      <c r="L1060" s="8">
        <v>20150000</v>
      </c>
      <c r="M1060" s="6">
        <v>2022</v>
      </c>
      <c r="N1060" s="103"/>
      <c r="O1060" s="103"/>
      <c r="P1060" s="6"/>
      <c r="Q1060" s="6"/>
      <c r="R1060" t="str">
        <f t="shared" si="16"/>
        <v>5010700211281128100001VT100001</v>
      </c>
    </row>
    <row r="1061" spans="1:18" x14ac:dyDescent="0.2">
      <c r="A1061" s="80" t="s">
        <v>453</v>
      </c>
      <c r="B1061" s="80" t="s">
        <v>4161</v>
      </c>
      <c r="C1061" s="6">
        <v>501</v>
      </c>
      <c r="D1061" s="6">
        <v>50107</v>
      </c>
      <c r="E1061" s="80" t="s">
        <v>456</v>
      </c>
      <c r="F1061" s="80" t="s">
        <v>454</v>
      </c>
      <c r="G1061" s="80" t="s">
        <v>486</v>
      </c>
      <c r="H1061" s="80" t="s">
        <v>1879</v>
      </c>
      <c r="I1061" s="80" t="s">
        <v>3424</v>
      </c>
      <c r="J1061" s="80" t="s">
        <v>4053</v>
      </c>
      <c r="K1061" s="80" t="s">
        <v>454</v>
      </c>
      <c r="L1061" s="8">
        <v>10660000</v>
      </c>
      <c r="M1061" s="6">
        <v>2022</v>
      </c>
      <c r="N1061" s="103"/>
      <c r="O1061" s="103"/>
      <c r="P1061" s="6"/>
      <c r="Q1061" s="6"/>
      <c r="R1061" t="str">
        <f t="shared" si="16"/>
        <v>5010700215051505101001VT100001</v>
      </c>
    </row>
    <row r="1062" spans="1:18" x14ac:dyDescent="0.2">
      <c r="A1062" s="80" t="s">
        <v>453</v>
      </c>
      <c r="B1062" s="80" t="s">
        <v>4161</v>
      </c>
      <c r="C1062" s="6">
        <v>501</v>
      </c>
      <c r="D1062" s="6">
        <v>50107</v>
      </c>
      <c r="E1062" s="80" t="s">
        <v>456</v>
      </c>
      <c r="F1062" s="80" t="s">
        <v>454</v>
      </c>
      <c r="G1062" s="80" t="s">
        <v>492</v>
      </c>
      <c r="H1062" s="80" t="s">
        <v>1325</v>
      </c>
      <c r="I1062" s="80" t="s">
        <v>2958</v>
      </c>
      <c r="J1062" s="80" t="s">
        <v>4053</v>
      </c>
      <c r="K1062" s="80" t="s">
        <v>454</v>
      </c>
      <c r="L1062" s="8">
        <v>10580000</v>
      </c>
      <c r="M1062" s="6">
        <v>2022</v>
      </c>
      <c r="N1062" s="103"/>
      <c r="O1062" s="103"/>
      <c r="P1062" s="6"/>
      <c r="Q1062" s="6"/>
      <c r="R1062" t="str">
        <f t="shared" si="16"/>
        <v>5010700212171217100001VT400001</v>
      </c>
    </row>
    <row r="1063" spans="1:18" x14ac:dyDescent="0.2">
      <c r="A1063" s="80" t="s">
        <v>453</v>
      </c>
      <c r="B1063" s="80" t="s">
        <v>4161</v>
      </c>
      <c r="C1063" s="6">
        <v>501</v>
      </c>
      <c r="D1063" s="6">
        <v>50107</v>
      </c>
      <c r="E1063" s="80" t="s">
        <v>456</v>
      </c>
      <c r="F1063" s="80" t="s">
        <v>454</v>
      </c>
      <c r="G1063" s="80" t="s">
        <v>494</v>
      </c>
      <c r="H1063" s="80" t="s">
        <v>1395</v>
      </c>
      <c r="I1063" s="80" t="s">
        <v>3021</v>
      </c>
      <c r="J1063" s="80" t="s">
        <v>4053</v>
      </c>
      <c r="K1063" s="80" t="s">
        <v>454</v>
      </c>
      <c r="L1063" s="8">
        <v>14930000</v>
      </c>
      <c r="M1063" s="6">
        <v>2022</v>
      </c>
      <c r="N1063" s="103"/>
      <c r="O1063" s="103"/>
      <c r="P1063" s="6"/>
      <c r="Q1063" s="6"/>
      <c r="R1063" t="str">
        <f t="shared" si="16"/>
        <v>5010700212551255102001VT500001</v>
      </c>
    </row>
    <row r="1064" spans="1:18" x14ac:dyDescent="0.2">
      <c r="A1064" s="80" t="s">
        <v>453</v>
      </c>
      <c r="B1064" s="80" t="s">
        <v>4161</v>
      </c>
      <c r="C1064" s="6">
        <v>501</v>
      </c>
      <c r="D1064" s="6">
        <v>50107</v>
      </c>
      <c r="E1064" s="80" t="s">
        <v>458</v>
      </c>
      <c r="F1064" s="80" t="s">
        <v>456</v>
      </c>
      <c r="G1064" s="80" t="s">
        <v>486</v>
      </c>
      <c r="H1064" s="80" t="s">
        <v>1149</v>
      </c>
      <c r="I1064" s="80" t="s">
        <v>2826</v>
      </c>
      <c r="J1064" s="80" t="s">
        <v>4053</v>
      </c>
      <c r="K1064" s="80" t="s">
        <v>454</v>
      </c>
      <c r="L1064" s="8">
        <v>10080000</v>
      </c>
      <c r="M1064" s="6">
        <v>2022</v>
      </c>
      <c r="N1064" s="103"/>
      <c r="O1064" s="103"/>
      <c r="P1064" s="6"/>
      <c r="Q1064" s="6"/>
      <c r="R1064" t="str">
        <f t="shared" si="16"/>
        <v>5010700311281128100001VT100002</v>
      </c>
    </row>
    <row r="1065" spans="1:18" x14ac:dyDescent="0.2">
      <c r="A1065" s="80" t="s">
        <v>453</v>
      </c>
      <c r="B1065" s="80" t="s">
        <v>4161</v>
      </c>
      <c r="C1065" s="6">
        <v>501</v>
      </c>
      <c r="D1065" s="6">
        <v>50107</v>
      </c>
      <c r="E1065" s="80" t="s">
        <v>458</v>
      </c>
      <c r="F1065" s="80" t="s">
        <v>456</v>
      </c>
      <c r="G1065" s="80" t="s">
        <v>486</v>
      </c>
      <c r="H1065" s="80" t="s">
        <v>1294</v>
      </c>
      <c r="I1065" s="80" t="s">
        <v>2933</v>
      </c>
      <c r="J1065" s="80" t="s">
        <v>4053</v>
      </c>
      <c r="K1065" s="80" t="s">
        <v>454</v>
      </c>
      <c r="L1065" s="8">
        <v>8080000</v>
      </c>
      <c r="M1065" s="6">
        <v>2022</v>
      </c>
      <c r="N1065" s="103"/>
      <c r="O1065" s="103"/>
      <c r="P1065" s="6"/>
      <c r="Q1065" s="6"/>
      <c r="R1065" t="str">
        <f t="shared" si="16"/>
        <v>5010700312021202100001VT100002</v>
      </c>
    </row>
    <row r="1066" spans="1:18" x14ac:dyDescent="0.2">
      <c r="A1066" s="80" t="s">
        <v>453</v>
      </c>
      <c r="B1066" s="80" t="s">
        <v>4161</v>
      </c>
      <c r="C1066" s="6">
        <v>501</v>
      </c>
      <c r="D1066" s="6">
        <v>50107</v>
      </c>
      <c r="E1066" s="80" t="s">
        <v>458</v>
      </c>
      <c r="F1066" s="80" t="s">
        <v>456</v>
      </c>
      <c r="G1066" s="80" t="s">
        <v>486</v>
      </c>
      <c r="H1066" s="80" t="s">
        <v>1887</v>
      </c>
      <c r="I1066" s="80" t="s">
        <v>3439</v>
      </c>
      <c r="J1066" s="80" t="s">
        <v>4053</v>
      </c>
      <c r="K1066" s="80" t="s">
        <v>454</v>
      </c>
      <c r="L1066" s="8">
        <v>9070000</v>
      </c>
      <c r="M1066" s="6">
        <v>2022</v>
      </c>
      <c r="N1066" s="103"/>
      <c r="O1066" s="103"/>
      <c r="P1066" s="6"/>
      <c r="Q1066" s="6"/>
      <c r="R1066" t="str">
        <f t="shared" si="16"/>
        <v>5010700315091509102001VT100002</v>
      </c>
    </row>
    <row r="1067" spans="1:18" x14ac:dyDescent="0.2">
      <c r="A1067" s="80" t="s">
        <v>453</v>
      </c>
      <c r="B1067" s="80" t="s">
        <v>4161</v>
      </c>
      <c r="C1067" s="6">
        <v>501</v>
      </c>
      <c r="D1067" s="6">
        <v>50107</v>
      </c>
      <c r="E1067" s="80" t="s">
        <v>458</v>
      </c>
      <c r="F1067" s="80" t="s">
        <v>458</v>
      </c>
      <c r="G1067" s="80" t="s">
        <v>486</v>
      </c>
      <c r="H1067" s="80" t="s">
        <v>1149</v>
      </c>
      <c r="I1067" s="80" t="s">
        <v>2826</v>
      </c>
      <c r="J1067" s="80" t="s">
        <v>4053</v>
      </c>
      <c r="K1067" s="80" t="s">
        <v>454</v>
      </c>
      <c r="L1067" s="8">
        <v>14110000</v>
      </c>
      <c r="M1067" s="6">
        <v>2022</v>
      </c>
      <c r="N1067" s="103"/>
      <c r="O1067" s="103"/>
      <c r="P1067" s="6"/>
      <c r="Q1067" s="6"/>
      <c r="R1067" t="str">
        <f t="shared" si="16"/>
        <v>5010700311281128100001VT100003</v>
      </c>
    </row>
    <row r="1068" spans="1:18" x14ac:dyDescent="0.2">
      <c r="A1068" s="80" t="s">
        <v>453</v>
      </c>
      <c r="B1068" s="80" t="s">
        <v>4162</v>
      </c>
      <c r="C1068" s="6">
        <v>501</v>
      </c>
      <c r="D1068" s="6">
        <v>50107</v>
      </c>
      <c r="E1068" s="80" t="s">
        <v>456</v>
      </c>
      <c r="F1068" s="80" t="s">
        <v>454</v>
      </c>
      <c r="G1068" s="80" t="s">
        <v>486</v>
      </c>
      <c r="H1068" s="80" t="s">
        <v>1151</v>
      </c>
      <c r="I1068" s="80" t="s">
        <v>2827</v>
      </c>
      <c r="J1068" s="80" t="s">
        <v>4053</v>
      </c>
      <c r="K1068" s="80" t="s">
        <v>454</v>
      </c>
      <c r="L1068" s="8">
        <v>20190000</v>
      </c>
      <c r="M1068" s="6">
        <v>2022</v>
      </c>
      <c r="N1068" s="103"/>
      <c r="O1068" s="103"/>
      <c r="P1068" s="6"/>
      <c r="Q1068" s="6"/>
      <c r="R1068" t="str">
        <f t="shared" si="16"/>
        <v>5010700211291129100001VT100001</v>
      </c>
    </row>
    <row r="1069" spans="1:18" x14ac:dyDescent="0.2">
      <c r="A1069" s="80" t="s">
        <v>453</v>
      </c>
      <c r="B1069" s="80" t="s">
        <v>4162</v>
      </c>
      <c r="C1069" s="6">
        <v>501</v>
      </c>
      <c r="D1069" s="6">
        <v>50107</v>
      </c>
      <c r="E1069" s="80" t="s">
        <v>456</v>
      </c>
      <c r="F1069" s="80" t="s">
        <v>454</v>
      </c>
      <c r="G1069" s="80" t="s">
        <v>486</v>
      </c>
      <c r="H1069" s="80" t="s">
        <v>1879</v>
      </c>
      <c r="I1069" s="80" t="s">
        <v>3425</v>
      </c>
      <c r="J1069" s="80" t="s">
        <v>4053</v>
      </c>
      <c r="K1069" s="80" t="s">
        <v>454</v>
      </c>
      <c r="L1069" s="8">
        <v>13130000</v>
      </c>
      <c r="M1069" s="6">
        <v>2022</v>
      </c>
      <c r="N1069" s="103"/>
      <c r="O1069" s="103"/>
      <c r="P1069" s="6"/>
      <c r="Q1069" s="6"/>
      <c r="R1069" t="str">
        <f t="shared" si="16"/>
        <v>5010700215051505102001VT100001</v>
      </c>
    </row>
    <row r="1070" spans="1:18" x14ac:dyDescent="0.2">
      <c r="A1070" s="80" t="s">
        <v>453</v>
      </c>
      <c r="B1070" s="80" t="s">
        <v>4162</v>
      </c>
      <c r="C1070" s="6">
        <v>501</v>
      </c>
      <c r="D1070" s="6">
        <v>50107</v>
      </c>
      <c r="E1070" s="80" t="s">
        <v>456</v>
      </c>
      <c r="F1070" s="80" t="s">
        <v>454</v>
      </c>
      <c r="G1070" s="80" t="s">
        <v>492</v>
      </c>
      <c r="H1070" s="80" t="s">
        <v>1348</v>
      </c>
      <c r="I1070" s="80" t="s">
        <v>2977</v>
      </c>
      <c r="J1070" s="80" t="s">
        <v>4053</v>
      </c>
      <c r="K1070" s="80" t="s">
        <v>454</v>
      </c>
      <c r="L1070" s="8">
        <v>7870000</v>
      </c>
      <c r="M1070" s="6">
        <v>2022</v>
      </c>
      <c r="N1070" s="103"/>
      <c r="O1070" s="103"/>
      <c r="P1070" s="6"/>
      <c r="Q1070" s="6"/>
      <c r="R1070" t="str">
        <f t="shared" si="16"/>
        <v>5010700212311231100001VT400001</v>
      </c>
    </row>
    <row r="1071" spans="1:18" x14ac:dyDescent="0.2">
      <c r="A1071" s="80" t="s">
        <v>453</v>
      </c>
      <c r="B1071" s="80" t="s">
        <v>4162</v>
      </c>
      <c r="C1071" s="6">
        <v>501</v>
      </c>
      <c r="D1071" s="6">
        <v>50107</v>
      </c>
      <c r="E1071" s="80" t="s">
        <v>456</v>
      </c>
      <c r="F1071" s="80" t="s">
        <v>454</v>
      </c>
      <c r="G1071" s="80" t="s">
        <v>494</v>
      </c>
      <c r="H1071" s="80" t="s">
        <v>1457</v>
      </c>
      <c r="I1071" s="80" t="s">
        <v>3088</v>
      </c>
      <c r="J1071" s="80" t="s">
        <v>4053</v>
      </c>
      <c r="K1071" s="80" t="s">
        <v>454</v>
      </c>
      <c r="L1071" s="8">
        <v>9330000</v>
      </c>
      <c r="M1071" s="6">
        <v>2022</v>
      </c>
      <c r="N1071" s="103"/>
      <c r="O1071" s="103"/>
      <c r="P1071" s="6"/>
      <c r="Q1071" s="6"/>
      <c r="R1071" t="str">
        <f t="shared" si="16"/>
        <v>5010700212951295100001VT500001</v>
      </c>
    </row>
    <row r="1072" spans="1:18" x14ac:dyDescent="0.2">
      <c r="A1072" s="80" t="s">
        <v>453</v>
      </c>
      <c r="B1072" s="80" t="s">
        <v>4162</v>
      </c>
      <c r="C1072" s="6">
        <v>501</v>
      </c>
      <c r="D1072" s="6">
        <v>50107</v>
      </c>
      <c r="E1072" s="80" t="s">
        <v>458</v>
      </c>
      <c r="F1072" s="80" t="s">
        <v>456</v>
      </c>
      <c r="G1072" s="80" t="s">
        <v>486</v>
      </c>
      <c r="H1072" s="80" t="s">
        <v>1151</v>
      </c>
      <c r="I1072" s="80" t="s">
        <v>2827</v>
      </c>
      <c r="J1072" s="80" t="s">
        <v>4053</v>
      </c>
      <c r="K1072" s="80" t="s">
        <v>454</v>
      </c>
      <c r="L1072" s="8">
        <v>10100000</v>
      </c>
      <c r="M1072" s="6">
        <v>2022</v>
      </c>
      <c r="N1072" s="103"/>
      <c r="O1072" s="103"/>
      <c r="P1072" s="6"/>
      <c r="Q1072" s="6"/>
      <c r="R1072" t="str">
        <f t="shared" si="16"/>
        <v>5010700311291129100001VT100002</v>
      </c>
    </row>
    <row r="1073" spans="1:18" x14ac:dyDescent="0.2">
      <c r="A1073" s="80" t="s">
        <v>453</v>
      </c>
      <c r="B1073" s="80" t="s">
        <v>4162</v>
      </c>
      <c r="C1073" s="6">
        <v>501</v>
      </c>
      <c r="D1073" s="6">
        <v>50107</v>
      </c>
      <c r="E1073" s="80" t="s">
        <v>458</v>
      </c>
      <c r="F1073" s="80" t="s">
        <v>456</v>
      </c>
      <c r="G1073" s="80" t="s">
        <v>486</v>
      </c>
      <c r="H1073" s="80" t="s">
        <v>1294</v>
      </c>
      <c r="I1073" s="80" t="s">
        <v>2936</v>
      </c>
      <c r="J1073" s="80" t="s">
        <v>4053</v>
      </c>
      <c r="K1073" s="80" t="s">
        <v>454</v>
      </c>
      <c r="L1073" s="8">
        <v>11050000</v>
      </c>
      <c r="M1073" s="6">
        <v>2022</v>
      </c>
      <c r="N1073" s="103"/>
      <c r="O1073" s="103"/>
      <c r="P1073" s="6"/>
      <c r="Q1073" s="6"/>
      <c r="R1073" t="str">
        <f t="shared" si="16"/>
        <v>5010700312021202102001VT100002</v>
      </c>
    </row>
    <row r="1074" spans="1:18" x14ac:dyDescent="0.2">
      <c r="A1074" s="80" t="s">
        <v>453</v>
      </c>
      <c r="B1074" s="80" t="s">
        <v>4162</v>
      </c>
      <c r="C1074" s="6">
        <v>501</v>
      </c>
      <c r="D1074" s="6">
        <v>50107</v>
      </c>
      <c r="E1074" s="80" t="s">
        <v>458</v>
      </c>
      <c r="F1074" s="80" t="s">
        <v>456</v>
      </c>
      <c r="G1074" s="80" t="s">
        <v>486</v>
      </c>
      <c r="H1074" s="80" t="s">
        <v>1891</v>
      </c>
      <c r="I1074" s="80" t="s">
        <v>3442</v>
      </c>
      <c r="J1074" s="80" t="s">
        <v>4053</v>
      </c>
      <c r="K1074" s="80" t="s">
        <v>454</v>
      </c>
      <c r="L1074" s="8">
        <v>9180000</v>
      </c>
      <c r="M1074" s="6">
        <v>2022</v>
      </c>
      <c r="N1074" s="103"/>
      <c r="O1074" s="103"/>
      <c r="P1074" s="6"/>
      <c r="Q1074" s="6"/>
      <c r="R1074" t="str">
        <f t="shared" si="16"/>
        <v>5010700315101510100001VT100002</v>
      </c>
    </row>
    <row r="1075" spans="1:18" x14ac:dyDescent="0.2">
      <c r="A1075" s="80" t="s">
        <v>453</v>
      </c>
      <c r="B1075" s="80" t="s">
        <v>4162</v>
      </c>
      <c r="C1075" s="6">
        <v>501</v>
      </c>
      <c r="D1075" s="6">
        <v>50107</v>
      </c>
      <c r="E1075" s="80" t="s">
        <v>458</v>
      </c>
      <c r="F1075" s="80" t="s">
        <v>458</v>
      </c>
      <c r="G1075" s="80" t="s">
        <v>486</v>
      </c>
      <c r="H1075" s="80" t="s">
        <v>1151</v>
      </c>
      <c r="I1075" s="80" t="s">
        <v>2827</v>
      </c>
      <c r="J1075" s="80" t="s">
        <v>4053</v>
      </c>
      <c r="K1075" s="80" t="s">
        <v>454</v>
      </c>
      <c r="L1075" s="8">
        <v>14130000</v>
      </c>
      <c r="M1075" s="6">
        <v>2022</v>
      </c>
      <c r="N1075" s="103"/>
      <c r="O1075" s="103"/>
      <c r="P1075" s="6"/>
      <c r="Q1075" s="6"/>
      <c r="R1075" t="str">
        <f t="shared" si="16"/>
        <v>5010700311291129100001VT100003</v>
      </c>
    </row>
    <row r="1076" spans="1:18" x14ac:dyDescent="0.2">
      <c r="A1076" s="80" t="s">
        <v>453</v>
      </c>
      <c r="B1076" s="80" t="s">
        <v>4163</v>
      </c>
      <c r="C1076" s="6">
        <v>501</v>
      </c>
      <c r="D1076" s="6">
        <v>50107</v>
      </c>
      <c r="E1076" s="80" t="s">
        <v>456</v>
      </c>
      <c r="F1076" s="80" t="s">
        <v>454</v>
      </c>
      <c r="G1076" s="80" t="s">
        <v>486</v>
      </c>
      <c r="H1076" s="80" t="s">
        <v>1155</v>
      </c>
      <c r="I1076" s="80" t="s">
        <v>2830</v>
      </c>
      <c r="J1076" s="80" t="s">
        <v>4053</v>
      </c>
      <c r="K1076" s="80" t="s">
        <v>454</v>
      </c>
      <c r="L1076" s="8">
        <v>20560000</v>
      </c>
      <c r="M1076" s="6">
        <v>2022</v>
      </c>
      <c r="N1076" s="103"/>
      <c r="O1076" s="103"/>
      <c r="P1076" s="6"/>
      <c r="Q1076" s="6"/>
      <c r="R1076" t="str">
        <f t="shared" si="16"/>
        <v>5010700211301130100001VT100001</v>
      </c>
    </row>
    <row r="1077" spans="1:18" x14ac:dyDescent="0.2">
      <c r="A1077" s="80" t="s">
        <v>453</v>
      </c>
      <c r="B1077" s="80" t="s">
        <v>4163</v>
      </c>
      <c r="C1077" s="6">
        <v>501</v>
      </c>
      <c r="D1077" s="6">
        <v>50107</v>
      </c>
      <c r="E1077" s="80" t="s">
        <v>456</v>
      </c>
      <c r="F1077" s="80" t="s">
        <v>454</v>
      </c>
      <c r="G1077" s="80" t="s">
        <v>486</v>
      </c>
      <c r="H1077" s="80" t="s">
        <v>1879</v>
      </c>
      <c r="I1077" s="80" t="s">
        <v>3426</v>
      </c>
      <c r="J1077" s="80" t="s">
        <v>4053</v>
      </c>
      <c r="K1077" s="80" t="s">
        <v>454</v>
      </c>
      <c r="L1077" s="8">
        <v>16060000</v>
      </c>
      <c r="M1077" s="6">
        <v>2022</v>
      </c>
      <c r="N1077" s="103"/>
      <c r="O1077" s="103"/>
      <c r="P1077" s="6"/>
      <c r="Q1077" s="6"/>
      <c r="R1077" t="str">
        <f t="shared" si="16"/>
        <v>5010700215051505103001VT100001</v>
      </c>
    </row>
    <row r="1078" spans="1:18" x14ac:dyDescent="0.2">
      <c r="A1078" s="80" t="s">
        <v>453</v>
      </c>
      <c r="B1078" s="80" t="s">
        <v>4163</v>
      </c>
      <c r="C1078" s="6">
        <v>501</v>
      </c>
      <c r="D1078" s="6">
        <v>50107</v>
      </c>
      <c r="E1078" s="80" t="s">
        <v>456</v>
      </c>
      <c r="F1078" s="80" t="s">
        <v>454</v>
      </c>
      <c r="G1078" s="80" t="s">
        <v>492</v>
      </c>
      <c r="H1078" s="80" t="s">
        <v>1354</v>
      </c>
      <c r="I1078" s="80" t="s">
        <v>2980</v>
      </c>
      <c r="J1078" s="80" t="s">
        <v>4053</v>
      </c>
      <c r="K1078" s="80" t="s">
        <v>454</v>
      </c>
      <c r="L1078" s="8">
        <v>18200000</v>
      </c>
      <c r="M1078" s="6">
        <v>2022</v>
      </c>
      <c r="N1078" s="103"/>
      <c r="O1078" s="103"/>
      <c r="P1078" s="6"/>
      <c r="Q1078" s="6"/>
      <c r="R1078" t="str">
        <f t="shared" si="16"/>
        <v>5010700212341234100001VT400001</v>
      </c>
    </row>
    <row r="1079" spans="1:18" x14ac:dyDescent="0.2">
      <c r="A1079" s="80" t="s">
        <v>453</v>
      </c>
      <c r="B1079" s="80" t="s">
        <v>4163</v>
      </c>
      <c r="C1079" s="6">
        <v>501</v>
      </c>
      <c r="D1079" s="6">
        <v>50107</v>
      </c>
      <c r="E1079" s="80" t="s">
        <v>456</v>
      </c>
      <c r="F1079" s="80" t="s">
        <v>454</v>
      </c>
      <c r="G1079" s="80" t="s">
        <v>494</v>
      </c>
      <c r="H1079" s="80" t="s">
        <v>1457</v>
      </c>
      <c r="I1079" s="80" t="s">
        <v>3090</v>
      </c>
      <c r="J1079" s="80" t="s">
        <v>4053</v>
      </c>
      <c r="K1079" s="80" t="s">
        <v>454</v>
      </c>
      <c r="L1079" s="8">
        <v>9330000</v>
      </c>
      <c r="M1079" s="6">
        <v>2022</v>
      </c>
      <c r="N1079" s="103"/>
      <c r="O1079" s="103"/>
      <c r="P1079" s="6"/>
      <c r="Q1079" s="6"/>
      <c r="R1079" t="str">
        <f t="shared" si="16"/>
        <v>5010700212951295101001VT500001</v>
      </c>
    </row>
    <row r="1080" spans="1:18" x14ac:dyDescent="0.2">
      <c r="A1080" s="80" t="s">
        <v>453</v>
      </c>
      <c r="B1080" s="80" t="s">
        <v>4163</v>
      </c>
      <c r="C1080" s="6">
        <v>501</v>
      </c>
      <c r="D1080" s="6">
        <v>50107</v>
      </c>
      <c r="E1080" s="80" t="s">
        <v>458</v>
      </c>
      <c r="F1080" s="80" t="s">
        <v>456</v>
      </c>
      <c r="G1080" s="80" t="s">
        <v>486</v>
      </c>
      <c r="H1080" s="80" t="s">
        <v>1155</v>
      </c>
      <c r="I1080" s="80" t="s">
        <v>2830</v>
      </c>
      <c r="J1080" s="80" t="s">
        <v>4053</v>
      </c>
      <c r="K1080" s="80" t="s">
        <v>454</v>
      </c>
      <c r="L1080" s="8">
        <v>10280000</v>
      </c>
      <c r="M1080" s="6">
        <v>2022</v>
      </c>
      <c r="N1080" s="103"/>
      <c r="O1080" s="103"/>
      <c r="P1080" s="6"/>
      <c r="Q1080" s="6"/>
      <c r="R1080" t="str">
        <f t="shared" si="16"/>
        <v>5010700311301130100001VT100002</v>
      </c>
    </row>
    <row r="1081" spans="1:18" x14ac:dyDescent="0.2">
      <c r="A1081" s="80" t="s">
        <v>453</v>
      </c>
      <c r="B1081" s="80" t="s">
        <v>4163</v>
      </c>
      <c r="C1081" s="6">
        <v>501</v>
      </c>
      <c r="D1081" s="6">
        <v>50107</v>
      </c>
      <c r="E1081" s="80" t="s">
        <v>458</v>
      </c>
      <c r="F1081" s="80" t="s">
        <v>456</v>
      </c>
      <c r="G1081" s="80" t="s">
        <v>486</v>
      </c>
      <c r="H1081" s="80" t="s">
        <v>1323</v>
      </c>
      <c r="I1081" s="80" t="s">
        <v>2956</v>
      </c>
      <c r="J1081" s="80" t="s">
        <v>4053</v>
      </c>
      <c r="K1081" s="80" t="s">
        <v>454</v>
      </c>
      <c r="L1081" s="8">
        <v>14160000</v>
      </c>
      <c r="M1081" s="6">
        <v>2022</v>
      </c>
      <c r="N1081" s="103"/>
      <c r="O1081" s="103"/>
      <c r="P1081" s="6"/>
      <c r="Q1081" s="6"/>
      <c r="R1081" t="str">
        <f t="shared" si="16"/>
        <v>5010700312161216100001VT100002</v>
      </c>
    </row>
    <row r="1082" spans="1:18" x14ac:dyDescent="0.2">
      <c r="A1082" s="80" t="s">
        <v>453</v>
      </c>
      <c r="B1082" s="80" t="s">
        <v>4163</v>
      </c>
      <c r="C1082" s="6">
        <v>501</v>
      </c>
      <c r="D1082" s="6">
        <v>50107</v>
      </c>
      <c r="E1082" s="80" t="s">
        <v>458</v>
      </c>
      <c r="F1082" s="80" t="s">
        <v>456</v>
      </c>
      <c r="G1082" s="80" t="s">
        <v>486</v>
      </c>
      <c r="H1082" s="80" t="s">
        <v>1893</v>
      </c>
      <c r="I1082" s="80" t="s">
        <v>3443</v>
      </c>
      <c r="J1082" s="80" t="s">
        <v>4053</v>
      </c>
      <c r="K1082" s="80" t="s">
        <v>454</v>
      </c>
      <c r="L1082" s="8">
        <v>5570000</v>
      </c>
      <c r="M1082" s="6">
        <v>2022</v>
      </c>
      <c r="N1082" s="103"/>
      <c r="O1082" s="103"/>
      <c r="P1082" s="6"/>
      <c r="Q1082" s="6"/>
      <c r="R1082" t="str">
        <f t="shared" si="16"/>
        <v>5010700315111511100001VT100002</v>
      </c>
    </row>
    <row r="1083" spans="1:18" x14ac:dyDescent="0.2">
      <c r="A1083" s="80" t="s">
        <v>453</v>
      </c>
      <c r="B1083" s="80" t="s">
        <v>4163</v>
      </c>
      <c r="C1083" s="6">
        <v>501</v>
      </c>
      <c r="D1083" s="6">
        <v>50107</v>
      </c>
      <c r="E1083" s="80" t="s">
        <v>458</v>
      </c>
      <c r="F1083" s="80" t="s">
        <v>458</v>
      </c>
      <c r="G1083" s="80" t="s">
        <v>486</v>
      </c>
      <c r="H1083" s="80" t="s">
        <v>1155</v>
      </c>
      <c r="I1083" s="80" t="s">
        <v>2830</v>
      </c>
      <c r="J1083" s="80" t="s">
        <v>4053</v>
      </c>
      <c r="K1083" s="80" t="s">
        <v>454</v>
      </c>
      <c r="L1083" s="8">
        <v>14390000</v>
      </c>
      <c r="M1083" s="6">
        <v>2022</v>
      </c>
      <c r="N1083" s="103"/>
      <c r="O1083" s="103"/>
      <c r="P1083" s="6"/>
      <c r="Q1083" s="6"/>
      <c r="R1083" t="str">
        <f t="shared" si="16"/>
        <v>5010700311301130100001VT100003</v>
      </c>
    </row>
    <row r="1084" spans="1:18" x14ac:dyDescent="0.2">
      <c r="A1084" s="80" t="s">
        <v>453</v>
      </c>
      <c r="B1084" s="80" t="s">
        <v>4164</v>
      </c>
      <c r="C1084" s="6">
        <v>501</v>
      </c>
      <c r="D1084" s="6">
        <v>50107</v>
      </c>
      <c r="E1084" s="80" t="s">
        <v>456</v>
      </c>
      <c r="F1084" s="80" t="s">
        <v>454</v>
      </c>
      <c r="G1084" s="80" t="s">
        <v>486</v>
      </c>
      <c r="H1084" s="80" t="s">
        <v>1157</v>
      </c>
      <c r="I1084" s="80" t="s">
        <v>2831</v>
      </c>
      <c r="J1084" s="80" t="s">
        <v>4053</v>
      </c>
      <c r="K1084" s="80" t="s">
        <v>454</v>
      </c>
      <c r="L1084" s="8">
        <v>20150000</v>
      </c>
      <c r="M1084" s="6">
        <v>2022</v>
      </c>
      <c r="N1084" s="103"/>
      <c r="O1084" s="103"/>
      <c r="P1084" s="6"/>
      <c r="Q1084" s="6"/>
      <c r="R1084" t="str">
        <f t="shared" si="16"/>
        <v>5010700211311131100001VT100001</v>
      </c>
    </row>
    <row r="1085" spans="1:18" x14ac:dyDescent="0.2">
      <c r="A1085" s="80" t="s">
        <v>453</v>
      </c>
      <c r="B1085" s="80" t="s">
        <v>4164</v>
      </c>
      <c r="C1085" s="6">
        <v>501</v>
      </c>
      <c r="D1085" s="6">
        <v>50107</v>
      </c>
      <c r="E1085" s="80" t="s">
        <v>456</v>
      </c>
      <c r="F1085" s="80" t="s">
        <v>454</v>
      </c>
      <c r="G1085" s="80" t="s">
        <v>486</v>
      </c>
      <c r="H1085" s="80" t="s">
        <v>1881</v>
      </c>
      <c r="I1085" s="80" t="s">
        <v>3427</v>
      </c>
      <c r="J1085" s="80" t="s">
        <v>4053</v>
      </c>
      <c r="K1085" s="80" t="s">
        <v>454</v>
      </c>
      <c r="L1085" s="8">
        <v>9100000</v>
      </c>
      <c r="M1085" s="6">
        <v>2022</v>
      </c>
      <c r="N1085" s="103"/>
      <c r="O1085" s="103"/>
      <c r="P1085" s="6"/>
      <c r="Q1085" s="6"/>
      <c r="R1085" t="str">
        <f t="shared" si="16"/>
        <v>5010700215061506100001VT100001</v>
      </c>
    </row>
    <row r="1086" spans="1:18" x14ac:dyDescent="0.2">
      <c r="A1086" s="80" t="s">
        <v>453</v>
      </c>
      <c r="B1086" s="80" t="s">
        <v>4164</v>
      </c>
      <c r="C1086" s="6">
        <v>501</v>
      </c>
      <c r="D1086" s="6">
        <v>50107</v>
      </c>
      <c r="E1086" s="80" t="s">
        <v>456</v>
      </c>
      <c r="F1086" s="80" t="s">
        <v>454</v>
      </c>
      <c r="G1086" s="80" t="s">
        <v>492</v>
      </c>
      <c r="H1086" s="80" t="s">
        <v>1368</v>
      </c>
      <c r="I1086" s="80" t="s">
        <v>2992</v>
      </c>
      <c r="J1086" s="80" t="s">
        <v>4053</v>
      </c>
      <c r="K1086" s="80" t="s">
        <v>454</v>
      </c>
      <c r="L1086" s="8">
        <v>12010000</v>
      </c>
      <c r="M1086" s="6">
        <v>2022</v>
      </c>
      <c r="N1086" s="103"/>
      <c r="O1086" s="103"/>
      <c r="P1086" s="6"/>
      <c r="Q1086" s="6"/>
      <c r="R1086" t="str">
        <f t="shared" si="16"/>
        <v>5010700212411241100001VT400001</v>
      </c>
    </row>
    <row r="1087" spans="1:18" x14ac:dyDescent="0.2">
      <c r="A1087" s="80" t="s">
        <v>453</v>
      </c>
      <c r="B1087" s="80" t="s">
        <v>4164</v>
      </c>
      <c r="C1087" s="6">
        <v>501</v>
      </c>
      <c r="D1087" s="6">
        <v>50107</v>
      </c>
      <c r="E1087" s="80" t="s">
        <v>456</v>
      </c>
      <c r="F1087" s="80" t="s">
        <v>454</v>
      </c>
      <c r="G1087" s="80" t="s">
        <v>494</v>
      </c>
      <c r="H1087" s="80" t="s">
        <v>1487</v>
      </c>
      <c r="I1087" s="80" t="s">
        <v>3110</v>
      </c>
      <c r="J1087" s="80" t="s">
        <v>4053</v>
      </c>
      <c r="K1087" s="80" t="s">
        <v>454</v>
      </c>
      <c r="L1087" s="8">
        <v>2150000</v>
      </c>
      <c r="M1087" s="6">
        <v>2022</v>
      </c>
      <c r="N1087" s="103"/>
      <c r="O1087" s="103"/>
      <c r="P1087" s="6"/>
      <c r="Q1087" s="6"/>
      <c r="R1087" t="str">
        <f t="shared" si="16"/>
        <v>5010700213091309100001VT500001</v>
      </c>
    </row>
    <row r="1088" spans="1:18" x14ac:dyDescent="0.2">
      <c r="A1088" s="80" t="s">
        <v>453</v>
      </c>
      <c r="B1088" s="80" t="s">
        <v>4164</v>
      </c>
      <c r="C1088" s="6">
        <v>501</v>
      </c>
      <c r="D1088" s="6">
        <v>50107</v>
      </c>
      <c r="E1088" s="80" t="s">
        <v>458</v>
      </c>
      <c r="F1088" s="80" t="s">
        <v>456</v>
      </c>
      <c r="G1088" s="80" t="s">
        <v>486</v>
      </c>
      <c r="H1088" s="80" t="s">
        <v>1157</v>
      </c>
      <c r="I1088" s="80" t="s">
        <v>2831</v>
      </c>
      <c r="J1088" s="80" t="s">
        <v>4053</v>
      </c>
      <c r="K1088" s="80" t="s">
        <v>454</v>
      </c>
      <c r="L1088" s="8">
        <v>10080000</v>
      </c>
      <c r="M1088" s="6">
        <v>2022</v>
      </c>
      <c r="N1088" s="103"/>
      <c r="O1088" s="103"/>
      <c r="P1088" s="6"/>
      <c r="Q1088" s="6"/>
      <c r="R1088" t="str">
        <f t="shared" si="16"/>
        <v>5010700311311131100001VT100002</v>
      </c>
    </row>
    <row r="1089" spans="1:18" x14ac:dyDescent="0.2">
      <c r="A1089" s="80" t="s">
        <v>453</v>
      </c>
      <c r="B1089" s="80" t="s">
        <v>4164</v>
      </c>
      <c r="C1089" s="6">
        <v>501</v>
      </c>
      <c r="D1089" s="6">
        <v>50107</v>
      </c>
      <c r="E1089" s="80" t="s">
        <v>458</v>
      </c>
      <c r="F1089" s="80" t="s">
        <v>456</v>
      </c>
      <c r="G1089" s="80" t="s">
        <v>486</v>
      </c>
      <c r="H1089" s="80" t="s">
        <v>1323</v>
      </c>
      <c r="I1089" s="80" t="s">
        <v>2957</v>
      </c>
      <c r="J1089" s="80" t="s">
        <v>4053</v>
      </c>
      <c r="K1089" s="80" t="s">
        <v>454</v>
      </c>
      <c r="L1089" s="8">
        <v>12750000</v>
      </c>
      <c r="M1089" s="6">
        <v>2022</v>
      </c>
      <c r="N1089" s="103"/>
      <c r="O1089" s="103"/>
      <c r="P1089" s="6"/>
      <c r="Q1089" s="6"/>
      <c r="R1089" t="str">
        <f t="shared" si="16"/>
        <v>5010700312161216101001VT100002</v>
      </c>
    </row>
    <row r="1090" spans="1:18" x14ac:dyDescent="0.2">
      <c r="A1090" s="80" t="s">
        <v>453</v>
      </c>
      <c r="B1090" s="80" t="s">
        <v>4164</v>
      </c>
      <c r="C1090" s="6">
        <v>501</v>
      </c>
      <c r="D1090" s="6">
        <v>50107</v>
      </c>
      <c r="E1090" s="80" t="s">
        <v>458</v>
      </c>
      <c r="F1090" s="80" t="s">
        <v>456</v>
      </c>
      <c r="G1090" s="80" t="s">
        <v>486</v>
      </c>
      <c r="H1090" s="80" t="s">
        <v>1893</v>
      </c>
      <c r="I1090" s="80" t="s">
        <v>3444</v>
      </c>
      <c r="J1090" s="80" t="s">
        <v>4053</v>
      </c>
      <c r="K1090" s="80" t="s">
        <v>454</v>
      </c>
      <c r="L1090" s="8">
        <v>10080000</v>
      </c>
      <c r="M1090" s="6">
        <v>2022</v>
      </c>
      <c r="N1090" s="103"/>
      <c r="O1090" s="103"/>
      <c r="P1090" s="6"/>
      <c r="Q1090" s="6"/>
      <c r="R1090" t="str">
        <f t="shared" ref="R1090:R1153" si="17">CONCATENATE(D1090,E1090,H1090,I1090,K1090,G1090,F1090)</f>
        <v>5010700315111511101001VT100002</v>
      </c>
    </row>
    <row r="1091" spans="1:18" x14ac:dyDescent="0.2">
      <c r="A1091" s="80" t="s">
        <v>453</v>
      </c>
      <c r="B1091" s="80" t="s">
        <v>4164</v>
      </c>
      <c r="C1091" s="6">
        <v>501</v>
      </c>
      <c r="D1091" s="6">
        <v>50107</v>
      </c>
      <c r="E1091" s="80" t="s">
        <v>458</v>
      </c>
      <c r="F1091" s="80" t="s">
        <v>458</v>
      </c>
      <c r="G1091" s="80" t="s">
        <v>486</v>
      </c>
      <c r="H1091" s="80" t="s">
        <v>1157</v>
      </c>
      <c r="I1091" s="80" t="s">
        <v>2831</v>
      </c>
      <c r="J1091" s="80" t="s">
        <v>4053</v>
      </c>
      <c r="K1091" s="80" t="s">
        <v>454</v>
      </c>
      <c r="L1091" s="8">
        <v>14110000</v>
      </c>
      <c r="M1091" s="6">
        <v>2022</v>
      </c>
      <c r="N1091" s="103"/>
      <c r="O1091" s="103"/>
      <c r="P1091" s="6"/>
      <c r="Q1091" s="6"/>
      <c r="R1091" t="str">
        <f t="shared" si="17"/>
        <v>5010700311311131100001VT100003</v>
      </c>
    </row>
    <row r="1092" spans="1:18" x14ac:dyDescent="0.2">
      <c r="A1092" s="80" t="s">
        <v>453</v>
      </c>
      <c r="B1092" s="80" t="s">
        <v>4165</v>
      </c>
      <c r="C1092" s="6">
        <v>501</v>
      </c>
      <c r="D1092" s="6">
        <v>50107</v>
      </c>
      <c r="E1092" s="80" t="s">
        <v>456</v>
      </c>
      <c r="F1092" s="80" t="s">
        <v>454</v>
      </c>
      <c r="G1092" s="80" t="s">
        <v>486</v>
      </c>
      <c r="H1092" s="80" t="s">
        <v>1159</v>
      </c>
      <c r="I1092" s="80" t="s">
        <v>2832</v>
      </c>
      <c r="J1092" s="80" t="s">
        <v>4053</v>
      </c>
      <c r="K1092" s="80" t="s">
        <v>454</v>
      </c>
      <c r="L1092" s="8">
        <v>6830000</v>
      </c>
      <c r="M1092" s="6">
        <v>2022</v>
      </c>
      <c r="N1092" s="103"/>
      <c r="O1092" s="103"/>
      <c r="P1092" s="6"/>
      <c r="Q1092" s="6"/>
      <c r="R1092" t="str">
        <f t="shared" si="17"/>
        <v>5010700211321132100001VT100001</v>
      </c>
    </row>
    <row r="1093" spans="1:18" x14ac:dyDescent="0.2">
      <c r="A1093" s="80" t="s">
        <v>453</v>
      </c>
      <c r="B1093" s="80" t="s">
        <v>4165</v>
      </c>
      <c r="C1093" s="6">
        <v>501</v>
      </c>
      <c r="D1093" s="6">
        <v>50107</v>
      </c>
      <c r="E1093" s="80" t="s">
        <v>456</v>
      </c>
      <c r="F1093" s="80" t="s">
        <v>454</v>
      </c>
      <c r="G1093" s="80" t="s">
        <v>486</v>
      </c>
      <c r="H1093" s="80" t="s">
        <v>1881</v>
      </c>
      <c r="I1093" s="80" t="s">
        <v>3428</v>
      </c>
      <c r="J1093" s="80" t="s">
        <v>4053</v>
      </c>
      <c r="K1093" s="80" t="s">
        <v>454</v>
      </c>
      <c r="L1093" s="8">
        <v>10630000</v>
      </c>
      <c r="M1093" s="6">
        <v>2022</v>
      </c>
      <c r="N1093" s="103"/>
      <c r="O1093" s="103"/>
      <c r="P1093" s="6"/>
      <c r="Q1093" s="6"/>
      <c r="R1093" t="str">
        <f t="shared" si="17"/>
        <v>5010700215061506101001VT100001</v>
      </c>
    </row>
    <row r="1094" spans="1:18" x14ac:dyDescent="0.2">
      <c r="A1094" s="80" t="s">
        <v>453</v>
      </c>
      <c r="B1094" s="80" t="s">
        <v>4165</v>
      </c>
      <c r="C1094" s="6">
        <v>501</v>
      </c>
      <c r="D1094" s="6">
        <v>50107</v>
      </c>
      <c r="E1094" s="80" t="s">
        <v>456</v>
      </c>
      <c r="F1094" s="80" t="s">
        <v>454</v>
      </c>
      <c r="G1094" s="80" t="s">
        <v>492</v>
      </c>
      <c r="H1094" s="80" t="s">
        <v>1380</v>
      </c>
      <c r="I1094" s="80" t="s">
        <v>2999</v>
      </c>
      <c r="J1094" s="80" t="s">
        <v>4053</v>
      </c>
      <c r="K1094" s="80" t="s">
        <v>454</v>
      </c>
      <c r="L1094" s="8">
        <v>11390000</v>
      </c>
      <c r="M1094" s="6">
        <v>2022</v>
      </c>
      <c r="N1094" s="103"/>
      <c r="O1094" s="103"/>
      <c r="P1094" s="6"/>
      <c r="Q1094" s="6"/>
      <c r="R1094" t="str">
        <f t="shared" si="17"/>
        <v>5010700212481248100001VT400001</v>
      </c>
    </row>
    <row r="1095" spans="1:18" x14ac:dyDescent="0.2">
      <c r="A1095" s="80" t="s">
        <v>453</v>
      </c>
      <c r="B1095" s="80" t="s">
        <v>4165</v>
      </c>
      <c r="C1095" s="6">
        <v>501</v>
      </c>
      <c r="D1095" s="6">
        <v>50107</v>
      </c>
      <c r="E1095" s="80" t="s">
        <v>456</v>
      </c>
      <c r="F1095" s="80" t="s">
        <v>454</v>
      </c>
      <c r="G1095" s="80" t="s">
        <v>494</v>
      </c>
      <c r="H1095" s="80" t="s">
        <v>1513</v>
      </c>
      <c r="I1095" s="80" t="s">
        <v>3137</v>
      </c>
      <c r="J1095" s="80" t="s">
        <v>4053</v>
      </c>
      <c r="K1095" s="80" t="s">
        <v>454</v>
      </c>
      <c r="L1095" s="8">
        <v>8920000</v>
      </c>
      <c r="M1095" s="6">
        <v>2022</v>
      </c>
      <c r="N1095" s="103"/>
      <c r="O1095" s="103"/>
      <c r="P1095" s="6"/>
      <c r="Q1095" s="6"/>
      <c r="R1095" t="str">
        <f t="shared" si="17"/>
        <v>5010700213211321101001VT500001</v>
      </c>
    </row>
    <row r="1096" spans="1:18" x14ac:dyDescent="0.2">
      <c r="A1096" s="80" t="s">
        <v>453</v>
      </c>
      <c r="B1096" s="80" t="s">
        <v>4165</v>
      </c>
      <c r="C1096" s="6">
        <v>501</v>
      </c>
      <c r="D1096" s="6">
        <v>50107</v>
      </c>
      <c r="E1096" s="80" t="s">
        <v>458</v>
      </c>
      <c r="F1096" s="80" t="s">
        <v>456</v>
      </c>
      <c r="G1096" s="80" t="s">
        <v>486</v>
      </c>
      <c r="H1096" s="80" t="s">
        <v>1159</v>
      </c>
      <c r="I1096" s="80" t="s">
        <v>2832</v>
      </c>
      <c r="J1096" s="80" t="s">
        <v>4053</v>
      </c>
      <c r="K1096" s="80" t="s">
        <v>454</v>
      </c>
      <c r="L1096" s="8">
        <v>3420000</v>
      </c>
      <c r="M1096" s="6">
        <v>2022</v>
      </c>
      <c r="N1096" s="103"/>
      <c r="O1096" s="103"/>
      <c r="P1096" s="6"/>
      <c r="Q1096" s="6"/>
      <c r="R1096" t="str">
        <f t="shared" si="17"/>
        <v>5010700311321132100001VT100002</v>
      </c>
    </row>
    <row r="1097" spans="1:18" x14ac:dyDescent="0.2">
      <c r="A1097" s="80" t="s">
        <v>453</v>
      </c>
      <c r="B1097" s="80" t="s">
        <v>4165</v>
      </c>
      <c r="C1097" s="6">
        <v>501</v>
      </c>
      <c r="D1097" s="6">
        <v>50107</v>
      </c>
      <c r="E1097" s="80" t="s">
        <v>458</v>
      </c>
      <c r="F1097" s="80" t="s">
        <v>456</v>
      </c>
      <c r="G1097" s="80" t="s">
        <v>486</v>
      </c>
      <c r="H1097" s="80" t="s">
        <v>1334</v>
      </c>
      <c r="I1097" s="80" t="s">
        <v>2964</v>
      </c>
      <c r="J1097" s="80" t="s">
        <v>4053</v>
      </c>
      <c r="K1097" s="80" t="s">
        <v>454</v>
      </c>
      <c r="L1097" s="8">
        <v>13890000</v>
      </c>
      <c r="M1097" s="6">
        <v>2022</v>
      </c>
      <c r="N1097" s="103"/>
      <c r="O1097" s="103"/>
      <c r="P1097" s="6"/>
      <c r="Q1097" s="6"/>
      <c r="R1097" t="str">
        <f t="shared" si="17"/>
        <v>5010700312211221100001VT100002</v>
      </c>
    </row>
    <row r="1098" spans="1:18" x14ac:dyDescent="0.2">
      <c r="A1098" s="80" t="s">
        <v>453</v>
      </c>
      <c r="B1098" s="80" t="s">
        <v>4165</v>
      </c>
      <c r="C1098" s="6">
        <v>501</v>
      </c>
      <c r="D1098" s="6">
        <v>50107</v>
      </c>
      <c r="E1098" s="80" t="s">
        <v>458</v>
      </c>
      <c r="F1098" s="80" t="s">
        <v>456</v>
      </c>
      <c r="G1098" s="80" t="s">
        <v>486</v>
      </c>
      <c r="H1098" s="80" t="s">
        <v>1895</v>
      </c>
      <c r="I1098" s="80" t="s">
        <v>3445</v>
      </c>
      <c r="J1098" s="80" t="s">
        <v>4053</v>
      </c>
      <c r="K1098" s="80" t="s">
        <v>454</v>
      </c>
      <c r="L1098" s="8">
        <v>2840000</v>
      </c>
      <c r="M1098" s="6">
        <v>2022</v>
      </c>
      <c r="N1098" s="103"/>
      <c r="O1098" s="103"/>
      <c r="P1098" s="6"/>
      <c r="Q1098" s="6"/>
      <c r="R1098" t="str">
        <f t="shared" si="17"/>
        <v>5010700315121512100001VT100002</v>
      </c>
    </row>
    <row r="1099" spans="1:18" x14ac:dyDescent="0.2">
      <c r="A1099" s="80" t="s">
        <v>453</v>
      </c>
      <c r="B1099" s="80" t="s">
        <v>4165</v>
      </c>
      <c r="C1099" s="6">
        <v>501</v>
      </c>
      <c r="D1099" s="6">
        <v>50107</v>
      </c>
      <c r="E1099" s="80" t="s">
        <v>458</v>
      </c>
      <c r="F1099" s="80" t="s">
        <v>458</v>
      </c>
      <c r="G1099" s="80" t="s">
        <v>486</v>
      </c>
      <c r="H1099" s="80" t="s">
        <v>1159</v>
      </c>
      <c r="I1099" s="80" t="s">
        <v>2832</v>
      </c>
      <c r="J1099" s="80" t="s">
        <v>4053</v>
      </c>
      <c r="K1099" s="80" t="s">
        <v>454</v>
      </c>
      <c r="L1099" s="8">
        <v>4780000</v>
      </c>
      <c r="M1099" s="6">
        <v>2022</v>
      </c>
      <c r="N1099" s="103"/>
      <c r="O1099" s="103"/>
      <c r="P1099" s="6"/>
      <c r="Q1099" s="6"/>
      <c r="R1099" t="str">
        <f t="shared" si="17"/>
        <v>5010700311321132100001VT100003</v>
      </c>
    </row>
    <row r="1100" spans="1:18" x14ac:dyDescent="0.2">
      <c r="A1100" s="80" t="s">
        <v>453</v>
      </c>
      <c r="B1100" s="80" t="s">
        <v>4166</v>
      </c>
      <c r="C1100" s="6">
        <v>501</v>
      </c>
      <c r="D1100" s="6">
        <v>50107</v>
      </c>
      <c r="E1100" s="80" t="s">
        <v>456</v>
      </c>
      <c r="F1100" s="80" t="s">
        <v>454</v>
      </c>
      <c r="G1100" s="80" t="s">
        <v>486</v>
      </c>
      <c r="H1100" s="80" t="s">
        <v>1161</v>
      </c>
      <c r="I1100" s="80" t="s">
        <v>2833</v>
      </c>
      <c r="J1100" s="80" t="s">
        <v>4053</v>
      </c>
      <c r="K1100" s="80" t="s">
        <v>454</v>
      </c>
      <c r="L1100" s="8">
        <v>6830000</v>
      </c>
      <c r="M1100" s="6">
        <v>2022</v>
      </c>
      <c r="N1100" s="103"/>
      <c r="O1100" s="103"/>
      <c r="P1100" s="6"/>
      <c r="Q1100" s="6"/>
      <c r="R1100" t="str">
        <f t="shared" si="17"/>
        <v>5010700211331133100001VT100001</v>
      </c>
    </row>
    <row r="1101" spans="1:18" x14ac:dyDescent="0.2">
      <c r="A1101" s="80" t="s">
        <v>453</v>
      </c>
      <c r="B1101" s="80" t="s">
        <v>4166</v>
      </c>
      <c r="C1101" s="6">
        <v>501</v>
      </c>
      <c r="D1101" s="6">
        <v>50107</v>
      </c>
      <c r="E1101" s="80" t="s">
        <v>456</v>
      </c>
      <c r="F1101" s="80" t="s">
        <v>454</v>
      </c>
      <c r="G1101" s="80" t="s">
        <v>486</v>
      </c>
      <c r="H1101" s="80" t="s">
        <v>1881</v>
      </c>
      <c r="I1101" s="80" t="s">
        <v>3429</v>
      </c>
      <c r="J1101" s="80" t="s">
        <v>4053</v>
      </c>
      <c r="K1101" s="80" t="s">
        <v>454</v>
      </c>
      <c r="L1101" s="8">
        <v>11930000</v>
      </c>
      <c r="M1101" s="6">
        <v>2022</v>
      </c>
      <c r="N1101" s="103"/>
      <c r="O1101" s="103"/>
      <c r="P1101" s="6"/>
      <c r="Q1101" s="6"/>
      <c r="R1101" t="str">
        <f t="shared" si="17"/>
        <v>5010700215061506102001VT100001</v>
      </c>
    </row>
    <row r="1102" spans="1:18" x14ac:dyDescent="0.2">
      <c r="A1102" s="80" t="s">
        <v>453</v>
      </c>
      <c r="B1102" s="80" t="s">
        <v>4166</v>
      </c>
      <c r="C1102" s="6">
        <v>501</v>
      </c>
      <c r="D1102" s="6">
        <v>50107</v>
      </c>
      <c r="E1102" s="80" t="s">
        <v>456</v>
      </c>
      <c r="F1102" s="80" t="s">
        <v>454</v>
      </c>
      <c r="G1102" s="80" t="s">
        <v>492</v>
      </c>
      <c r="H1102" s="80" t="s">
        <v>1382</v>
      </c>
      <c r="I1102" s="80" t="s">
        <v>3000</v>
      </c>
      <c r="J1102" s="80" t="s">
        <v>4053</v>
      </c>
      <c r="K1102" s="80" t="s">
        <v>454</v>
      </c>
      <c r="L1102" s="8">
        <v>2280000</v>
      </c>
      <c r="M1102" s="6">
        <v>2022</v>
      </c>
      <c r="N1102" s="103"/>
      <c r="O1102" s="103"/>
      <c r="P1102" s="6"/>
      <c r="Q1102" s="6"/>
      <c r="R1102" t="str">
        <f t="shared" si="17"/>
        <v>5010700212491249100001VT400001</v>
      </c>
    </row>
    <row r="1103" spans="1:18" x14ac:dyDescent="0.2">
      <c r="A1103" s="80" t="s">
        <v>453</v>
      </c>
      <c r="B1103" s="80" t="s">
        <v>4166</v>
      </c>
      <c r="C1103" s="6">
        <v>501</v>
      </c>
      <c r="D1103" s="6">
        <v>50107</v>
      </c>
      <c r="E1103" s="80" t="s">
        <v>456</v>
      </c>
      <c r="F1103" s="80" t="s">
        <v>454</v>
      </c>
      <c r="G1103" s="80" t="s">
        <v>494</v>
      </c>
      <c r="H1103" s="80" t="s">
        <v>1513</v>
      </c>
      <c r="I1103" s="80" t="s">
        <v>3138</v>
      </c>
      <c r="J1103" s="80" t="s">
        <v>4053</v>
      </c>
      <c r="K1103" s="80" t="s">
        <v>454</v>
      </c>
      <c r="L1103" s="8">
        <v>8920000</v>
      </c>
      <c r="M1103" s="6">
        <v>2022</v>
      </c>
      <c r="N1103" s="103"/>
      <c r="O1103" s="103"/>
      <c r="P1103" s="6"/>
      <c r="Q1103" s="6"/>
      <c r="R1103" t="str">
        <f t="shared" si="17"/>
        <v>5010700213211321102001VT500001</v>
      </c>
    </row>
    <row r="1104" spans="1:18" x14ac:dyDescent="0.2">
      <c r="A1104" s="80" t="s">
        <v>453</v>
      </c>
      <c r="B1104" s="80" t="s">
        <v>4166</v>
      </c>
      <c r="C1104" s="6">
        <v>501</v>
      </c>
      <c r="D1104" s="6">
        <v>50107</v>
      </c>
      <c r="E1104" s="80" t="s">
        <v>458</v>
      </c>
      <c r="F1104" s="80" t="s">
        <v>456</v>
      </c>
      <c r="G1104" s="80" t="s">
        <v>486</v>
      </c>
      <c r="H1104" s="80" t="s">
        <v>1161</v>
      </c>
      <c r="I1104" s="80" t="s">
        <v>2833</v>
      </c>
      <c r="J1104" s="80" t="s">
        <v>4053</v>
      </c>
      <c r="K1104" s="80" t="s">
        <v>454</v>
      </c>
      <c r="L1104" s="8">
        <v>3420000</v>
      </c>
      <c r="M1104" s="6">
        <v>2022</v>
      </c>
      <c r="N1104" s="103"/>
      <c r="O1104" s="103"/>
      <c r="P1104" s="6"/>
      <c r="Q1104" s="6"/>
      <c r="R1104" t="str">
        <f t="shared" si="17"/>
        <v>5010700311331133100001VT100002</v>
      </c>
    </row>
    <row r="1105" spans="1:18" x14ac:dyDescent="0.2">
      <c r="A1105" s="80" t="s">
        <v>453</v>
      </c>
      <c r="B1105" s="80" t="s">
        <v>4166</v>
      </c>
      <c r="C1105" s="6">
        <v>501</v>
      </c>
      <c r="D1105" s="6">
        <v>50107</v>
      </c>
      <c r="E1105" s="80" t="s">
        <v>458</v>
      </c>
      <c r="F1105" s="80" t="s">
        <v>456</v>
      </c>
      <c r="G1105" s="80" t="s">
        <v>486</v>
      </c>
      <c r="H1105" s="80" t="s">
        <v>1334</v>
      </c>
      <c r="I1105" s="80" t="s">
        <v>2965</v>
      </c>
      <c r="J1105" s="80" t="s">
        <v>4053</v>
      </c>
      <c r="K1105" s="80" t="s">
        <v>454</v>
      </c>
      <c r="L1105" s="8">
        <v>12750000</v>
      </c>
      <c r="M1105" s="6">
        <v>2022</v>
      </c>
      <c r="N1105" s="103"/>
      <c r="O1105" s="103"/>
      <c r="P1105" s="6"/>
      <c r="Q1105" s="6"/>
      <c r="R1105" t="str">
        <f t="shared" si="17"/>
        <v>5010700312211221101001VT100002</v>
      </c>
    </row>
    <row r="1106" spans="1:18" x14ac:dyDescent="0.2">
      <c r="A1106" s="80" t="s">
        <v>453</v>
      </c>
      <c r="B1106" s="80" t="s">
        <v>4166</v>
      </c>
      <c r="C1106" s="6">
        <v>501</v>
      </c>
      <c r="D1106" s="6">
        <v>50107</v>
      </c>
      <c r="E1106" s="80" t="s">
        <v>458</v>
      </c>
      <c r="F1106" s="80" t="s">
        <v>456</v>
      </c>
      <c r="G1106" s="80" t="s">
        <v>486</v>
      </c>
      <c r="H1106" s="80" t="s">
        <v>1895</v>
      </c>
      <c r="I1106" s="80" t="s">
        <v>3446</v>
      </c>
      <c r="J1106" s="80" t="s">
        <v>4053</v>
      </c>
      <c r="K1106" s="80" t="s">
        <v>454</v>
      </c>
      <c r="L1106" s="8">
        <v>3520000</v>
      </c>
      <c r="M1106" s="6">
        <v>2022</v>
      </c>
      <c r="N1106" s="103"/>
      <c r="O1106" s="103"/>
      <c r="P1106" s="6"/>
      <c r="Q1106" s="6"/>
      <c r="R1106" t="str">
        <f t="shared" si="17"/>
        <v>5010700315121512101001VT100002</v>
      </c>
    </row>
    <row r="1107" spans="1:18" x14ac:dyDescent="0.2">
      <c r="A1107" s="80" t="s">
        <v>453</v>
      </c>
      <c r="B1107" s="80" t="s">
        <v>4166</v>
      </c>
      <c r="C1107" s="6">
        <v>501</v>
      </c>
      <c r="D1107" s="6">
        <v>50107</v>
      </c>
      <c r="E1107" s="80" t="s">
        <v>458</v>
      </c>
      <c r="F1107" s="80" t="s">
        <v>458</v>
      </c>
      <c r="G1107" s="80" t="s">
        <v>486</v>
      </c>
      <c r="H1107" s="80" t="s">
        <v>1161</v>
      </c>
      <c r="I1107" s="80" t="s">
        <v>2833</v>
      </c>
      <c r="J1107" s="80" t="s">
        <v>4053</v>
      </c>
      <c r="K1107" s="80" t="s">
        <v>454</v>
      </c>
      <c r="L1107" s="8">
        <v>4780000</v>
      </c>
      <c r="M1107" s="6">
        <v>2022</v>
      </c>
      <c r="N1107" s="103"/>
      <c r="O1107" s="103"/>
      <c r="P1107" s="6"/>
      <c r="Q1107" s="6"/>
      <c r="R1107" t="str">
        <f t="shared" si="17"/>
        <v>5010700311331133100001VT100003</v>
      </c>
    </row>
    <row r="1108" spans="1:18" x14ac:dyDescent="0.2">
      <c r="A1108" s="80" t="s">
        <v>453</v>
      </c>
      <c r="B1108" s="80" t="s">
        <v>4167</v>
      </c>
      <c r="C1108" s="6">
        <v>501</v>
      </c>
      <c r="D1108" s="6">
        <v>50107</v>
      </c>
      <c r="E1108" s="80" t="s">
        <v>456</v>
      </c>
      <c r="F1108" s="80" t="s">
        <v>454</v>
      </c>
      <c r="G1108" s="80" t="s">
        <v>486</v>
      </c>
      <c r="H1108" s="80" t="s">
        <v>1163</v>
      </c>
      <c r="I1108" s="80" t="s">
        <v>2834</v>
      </c>
      <c r="J1108" s="80" t="s">
        <v>4053</v>
      </c>
      <c r="K1108" s="80" t="s">
        <v>454</v>
      </c>
      <c r="L1108" s="8">
        <v>7950000</v>
      </c>
      <c r="M1108" s="6">
        <v>2022</v>
      </c>
      <c r="N1108" s="103"/>
      <c r="O1108" s="103"/>
      <c r="P1108" s="6"/>
      <c r="Q1108" s="6"/>
      <c r="R1108" t="str">
        <f t="shared" si="17"/>
        <v>5010700211341134100001VT100001</v>
      </c>
    </row>
    <row r="1109" spans="1:18" x14ac:dyDescent="0.2">
      <c r="A1109" s="80" t="s">
        <v>453</v>
      </c>
      <c r="B1109" s="80" t="s">
        <v>4167</v>
      </c>
      <c r="C1109" s="6">
        <v>501</v>
      </c>
      <c r="D1109" s="6">
        <v>50107</v>
      </c>
      <c r="E1109" s="80" t="s">
        <v>456</v>
      </c>
      <c r="F1109" s="80" t="s">
        <v>454</v>
      </c>
      <c r="G1109" s="80" t="s">
        <v>486</v>
      </c>
      <c r="H1109" s="80" t="s">
        <v>1881</v>
      </c>
      <c r="I1109" s="80" t="s">
        <v>3430</v>
      </c>
      <c r="J1109" s="80" t="s">
        <v>4053</v>
      </c>
      <c r="K1109" s="80" t="s">
        <v>454</v>
      </c>
      <c r="L1109" s="8">
        <v>13550000</v>
      </c>
      <c r="M1109" s="6">
        <v>2022</v>
      </c>
      <c r="N1109" s="103"/>
      <c r="O1109" s="103"/>
      <c r="P1109" s="6"/>
      <c r="Q1109" s="6"/>
      <c r="R1109" t="str">
        <f t="shared" si="17"/>
        <v>5010700215061506103001VT100001</v>
      </c>
    </row>
    <row r="1110" spans="1:18" x14ac:dyDescent="0.2">
      <c r="A1110" s="80" t="s">
        <v>453</v>
      </c>
      <c r="B1110" s="80" t="s">
        <v>4167</v>
      </c>
      <c r="C1110" s="6">
        <v>501</v>
      </c>
      <c r="D1110" s="6">
        <v>50107</v>
      </c>
      <c r="E1110" s="80" t="s">
        <v>456</v>
      </c>
      <c r="F1110" s="80" t="s">
        <v>454</v>
      </c>
      <c r="G1110" s="80" t="s">
        <v>492</v>
      </c>
      <c r="H1110" s="80" t="s">
        <v>1385</v>
      </c>
      <c r="I1110" s="80" t="s">
        <v>3003</v>
      </c>
      <c r="J1110" s="80" t="s">
        <v>4053</v>
      </c>
      <c r="K1110" s="80" t="s">
        <v>454</v>
      </c>
      <c r="L1110" s="8">
        <v>4410000</v>
      </c>
      <c r="M1110" s="6">
        <v>2022</v>
      </c>
      <c r="N1110" s="103"/>
      <c r="O1110" s="103"/>
      <c r="P1110" s="6"/>
      <c r="Q1110" s="6"/>
      <c r="R1110" t="str">
        <f t="shared" si="17"/>
        <v>5010700212501250100001VT400001</v>
      </c>
    </row>
    <row r="1111" spans="1:18" x14ac:dyDescent="0.2">
      <c r="A1111" s="80" t="s">
        <v>453</v>
      </c>
      <c r="B1111" s="80" t="s">
        <v>4167</v>
      </c>
      <c r="C1111" s="6">
        <v>501</v>
      </c>
      <c r="D1111" s="6">
        <v>50107</v>
      </c>
      <c r="E1111" s="80" t="s">
        <v>456</v>
      </c>
      <c r="F1111" s="80" t="s">
        <v>454</v>
      </c>
      <c r="G1111" s="80" t="s">
        <v>494</v>
      </c>
      <c r="H1111" s="80" t="s">
        <v>1517</v>
      </c>
      <c r="I1111" s="80" t="s">
        <v>3143</v>
      </c>
      <c r="J1111" s="80" t="s">
        <v>4053</v>
      </c>
      <c r="K1111" s="80" t="s">
        <v>454</v>
      </c>
      <c r="L1111" s="8">
        <v>9330000</v>
      </c>
      <c r="M1111" s="6">
        <v>2022</v>
      </c>
      <c r="N1111" s="103"/>
      <c r="O1111" s="103"/>
      <c r="P1111" s="6"/>
      <c r="Q1111" s="6"/>
      <c r="R1111" t="str">
        <f t="shared" si="17"/>
        <v>5010700213241324101001VT500001</v>
      </c>
    </row>
    <row r="1112" spans="1:18" x14ac:dyDescent="0.2">
      <c r="A1112" s="80" t="s">
        <v>453</v>
      </c>
      <c r="B1112" s="80" t="s">
        <v>4167</v>
      </c>
      <c r="C1112" s="6">
        <v>501</v>
      </c>
      <c r="D1112" s="6">
        <v>50107</v>
      </c>
      <c r="E1112" s="80" t="s">
        <v>458</v>
      </c>
      <c r="F1112" s="80" t="s">
        <v>456</v>
      </c>
      <c r="G1112" s="80" t="s">
        <v>486</v>
      </c>
      <c r="H1112" s="80" t="s">
        <v>1163</v>
      </c>
      <c r="I1112" s="80" t="s">
        <v>2834</v>
      </c>
      <c r="J1112" s="80" t="s">
        <v>4053</v>
      </c>
      <c r="K1112" s="80" t="s">
        <v>454</v>
      </c>
      <c r="L1112" s="8">
        <v>3980000</v>
      </c>
      <c r="M1112" s="6">
        <v>2022</v>
      </c>
      <c r="N1112" s="103"/>
      <c r="O1112" s="103"/>
      <c r="P1112" s="6"/>
      <c r="Q1112" s="6"/>
      <c r="R1112" t="str">
        <f t="shared" si="17"/>
        <v>5010700311341134100001VT100002</v>
      </c>
    </row>
    <row r="1113" spans="1:18" x14ac:dyDescent="0.2">
      <c r="A1113" s="80" t="s">
        <v>453</v>
      </c>
      <c r="B1113" s="80" t="s">
        <v>4167</v>
      </c>
      <c r="C1113" s="6">
        <v>501</v>
      </c>
      <c r="D1113" s="6">
        <v>50107</v>
      </c>
      <c r="E1113" s="80" t="s">
        <v>458</v>
      </c>
      <c r="F1113" s="80" t="s">
        <v>456</v>
      </c>
      <c r="G1113" s="80" t="s">
        <v>486</v>
      </c>
      <c r="H1113" s="80" t="s">
        <v>1367</v>
      </c>
      <c r="I1113" s="80" t="s">
        <v>2988</v>
      </c>
      <c r="J1113" s="80" t="s">
        <v>4053</v>
      </c>
      <c r="K1113" s="80" t="s">
        <v>454</v>
      </c>
      <c r="L1113" s="8">
        <v>22260000</v>
      </c>
      <c r="M1113" s="6">
        <v>2022</v>
      </c>
      <c r="N1113" s="103"/>
      <c r="O1113" s="103"/>
      <c r="P1113" s="6"/>
      <c r="Q1113" s="6"/>
      <c r="R1113" t="str">
        <f t="shared" si="17"/>
        <v>5010700312401240100001VT100002</v>
      </c>
    </row>
    <row r="1114" spans="1:18" x14ac:dyDescent="0.2">
      <c r="A1114" s="80" t="s">
        <v>453</v>
      </c>
      <c r="B1114" s="80" t="s">
        <v>4167</v>
      </c>
      <c r="C1114" s="6">
        <v>501</v>
      </c>
      <c r="D1114" s="6">
        <v>50107</v>
      </c>
      <c r="E1114" s="80" t="s">
        <v>458</v>
      </c>
      <c r="F1114" s="80" t="s">
        <v>456</v>
      </c>
      <c r="G1114" s="80" t="s">
        <v>486</v>
      </c>
      <c r="H1114" s="80" t="s">
        <v>1895</v>
      </c>
      <c r="I1114" s="80" t="s">
        <v>3447</v>
      </c>
      <c r="J1114" s="80" t="s">
        <v>4053</v>
      </c>
      <c r="K1114" s="80" t="s">
        <v>454</v>
      </c>
      <c r="L1114" s="8">
        <v>4310000</v>
      </c>
      <c r="M1114" s="6">
        <v>2022</v>
      </c>
      <c r="N1114" s="103"/>
      <c r="O1114" s="103"/>
      <c r="P1114" s="6"/>
      <c r="Q1114" s="6"/>
      <c r="R1114" t="str">
        <f t="shared" si="17"/>
        <v>5010700315121512102001VT100002</v>
      </c>
    </row>
    <row r="1115" spans="1:18" x14ac:dyDescent="0.2">
      <c r="A1115" s="80" t="s">
        <v>453</v>
      </c>
      <c r="B1115" s="80" t="s">
        <v>4167</v>
      </c>
      <c r="C1115" s="6">
        <v>501</v>
      </c>
      <c r="D1115" s="6">
        <v>50107</v>
      </c>
      <c r="E1115" s="80" t="s">
        <v>458</v>
      </c>
      <c r="F1115" s="80" t="s">
        <v>458</v>
      </c>
      <c r="G1115" s="80" t="s">
        <v>486</v>
      </c>
      <c r="H1115" s="80" t="s">
        <v>1163</v>
      </c>
      <c r="I1115" s="80" t="s">
        <v>2834</v>
      </c>
      <c r="J1115" s="80" t="s">
        <v>4053</v>
      </c>
      <c r="K1115" s="80" t="s">
        <v>454</v>
      </c>
      <c r="L1115" s="8">
        <v>5570000</v>
      </c>
      <c r="M1115" s="6">
        <v>2022</v>
      </c>
      <c r="N1115" s="103"/>
      <c r="O1115" s="103"/>
      <c r="P1115" s="6"/>
      <c r="Q1115" s="6"/>
      <c r="R1115" t="str">
        <f t="shared" si="17"/>
        <v>5010700311341134100001VT100003</v>
      </c>
    </row>
    <row r="1116" spans="1:18" x14ac:dyDescent="0.2">
      <c r="A1116" s="80" t="s">
        <v>453</v>
      </c>
      <c r="B1116" s="80" t="s">
        <v>4168</v>
      </c>
      <c r="C1116" s="6">
        <v>501</v>
      </c>
      <c r="D1116" s="6">
        <v>50107</v>
      </c>
      <c r="E1116" s="80" t="s">
        <v>456</v>
      </c>
      <c r="F1116" s="80" t="s">
        <v>454</v>
      </c>
      <c r="G1116" s="80" t="s">
        <v>486</v>
      </c>
      <c r="H1116" s="80" t="s">
        <v>1165</v>
      </c>
      <c r="I1116" s="80" t="s">
        <v>2835</v>
      </c>
      <c r="J1116" s="80" t="s">
        <v>4053</v>
      </c>
      <c r="K1116" s="80" t="s">
        <v>454</v>
      </c>
      <c r="L1116" s="8">
        <v>6830000</v>
      </c>
      <c r="M1116" s="6">
        <v>2022</v>
      </c>
      <c r="N1116" s="103"/>
      <c r="O1116" s="103"/>
      <c r="P1116" s="6"/>
      <c r="Q1116" s="6"/>
      <c r="R1116" t="str">
        <f t="shared" si="17"/>
        <v>5010700211351135100001VT100001</v>
      </c>
    </row>
    <row r="1117" spans="1:18" x14ac:dyDescent="0.2">
      <c r="A1117" s="80" t="s">
        <v>453</v>
      </c>
      <c r="B1117" s="80" t="s">
        <v>4168</v>
      </c>
      <c r="C1117" s="6">
        <v>501</v>
      </c>
      <c r="D1117" s="6">
        <v>50107</v>
      </c>
      <c r="E1117" s="80" t="s">
        <v>456</v>
      </c>
      <c r="F1117" s="80" t="s">
        <v>454</v>
      </c>
      <c r="G1117" s="80" t="s">
        <v>486</v>
      </c>
      <c r="H1117" s="80" t="s">
        <v>1883</v>
      </c>
      <c r="I1117" s="80" t="s">
        <v>3431</v>
      </c>
      <c r="J1117" s="80" t="s">
        <v>4053</v>
      </c>
      <c r="K1117" s="80" t="s">
        <v>454</v>
      </c>
      <c r="L1117" s="8">
        <v>10510000</v>
      </c>
      <c r="M1117" s="6">
        <v>2022</v>
      </c>
      <c r="N1117" s="103"/>
      <c r="O1117" s="103"/>
      <c r="P1117" s="6"/>
      <c r="Q1117" s="6"/>
      <c r="R1117" t="str">
        <f t="shared" si="17"/>
        <v>5010700215071507100001VT100001</v>
      </c>
    </row>
    <row r="1118" spans="1:18" x14ac:dyDescent="0.2">
      <c r="A1118" s="80" t="s">
        <v>453</v>
      </c>
      <c r="B1118" s="80" t="s">
        <v>4168</v>
      </c>
      <c r="C1118" s="6">
        <v>501</v>
      </c>
      <c r="D1118" s="6">
        <v>50107</v>
      </c>
      <c r="E1118" s="80" t="s">
        <v>456</v>
      </c>
      <c r="F1118" s="80" t="s">
        <v>454</v>
      </c>
      <c r="G1118" s="80" t="s">
        <v>492</v>
      </c>
      <c r="H1118" s="80" t="s">
        <v>1409</v>
      </c>
      <c r="I1118" s="80" t="s">
        <v>3040</v>
      </c>
      <c r="J1118" s="80" t="s">
        <v>4053</v>
      </c>
      <c r="K1118" s="80" t="s">
        <v>454</v>
      </c>
      <c r="L1118" s="8">
        <v>3710000</v>
      </c>
      <c r="M1118" s="6">
        <v>2022</v>
      </c>
      <c r="N1118" s="103"/>
      <c r="O1118" s="103"/>
      <c r="P1118" s="6"/>
      <c r="Q1118" s="6"/>
      <c r="R1118" t="str">
        <f t="shared" si="17"/>
        <v>5010700212611261100001VT400001</v>
      </c>
    </row>
    <row r="1119" spans="1:18" x14ac:dyDescent="0.2">
      <c r="A1119" s="80" t="s">
        <v>453</v>
      </c>
      <c r="B1119" s="80" t="s">
        <v>4168</v>
      </c>
      <c r="C1119" s="6">
        <v>501</v>
      </c>
      <c r="D1119" s="6">
        <v>50107</v>
      </c>
      <c r="E1119" s="80" t="s">
        <v>456</v>
      </c>
      <c r="F1119" s="80" t="s">
        <v>454</v>
      </c>
      <c r="G1119" s="80" t="s">
        <v>494</v>
      </c>
      <c r="H1119" s="80" t="s">
        <v>1531</v>
      </c>
      <c r="I1119" s="80" t="s">
        <v>3156</v>
      </c>
      <c r="J1119" s="80" t="s">
        <v>4053</v>
      </c>
      <c r="K1119" s="80" t="s">
        <v>454</v>
      </c>
      <c r="L1119" s="8">
        <v>4340000</v>
      </c>
      <c r="M1119" s="6">
        <v>2022</v>
      </c>
      <c r="N1119" s="103"/>
      <c r="O1119" s="103"/>
      <c r="P1119" s="6"/>
      <c r="Q1119" s="6"/>
      <c r="R1119" t="str">
        <f t="shared" si="17"/>
        <v>5010700213301330100001VT500001</v>
      </c>
    </row>
    <row r="1120" spans="1:18" x14ac:dyDescent="0.2">
      <c r="A1120" s="80" t="s">
        <v>453</v>
      </c>
      <c r="B1120" s="80" t="s">
        <v>4168</v>
      </c>
      <c r="C1120" s="6">
        <v>501</v>
      </c>
      <c r="D1120" s="6">
        <v>50107</v>
      </c>
      <c r="E1120" s="80" t="s">
        <v>458</v>
      </c>
      <c r="F1120" s="80" t="s">
        <v>456</v>
      </c>
      <c r="G1120" s="80" t="s">
        <v>486</v>
      </c>
      <c r="H1120" s="80" t="s">
        <v>1165</v>
      </c>
      <c r="I1120" s="80" t="s">
        <v>2835</v>
      </c>
      <c r="J1120" s="80" t="s">
        <v>4053</v>
      </c>
      <c r="K1120" s="80" t="s">
        <v>454</v>
      </c>
      <c r="L1120" s="8">
        <v>3420000</v>
      </c>
      <c r="M1120" s="6">
        <v>2022</v>
      </c>
      <c r="N1120" s="103"/>
      <c r="O1120" s="103"/>
      <c r="P1120" s="6"/>
      <c r="Q1120" s="6"/>
      <c r="R1120" t="str">
        <f t="shared" si="17"/>
        <v>5010700311351135100001VT100002</v>
      </c>
    </row>
    <row r="1121" spans="1:18" x14ac:dyDescent="0.2">
      <c r="A1121" s="80" t="s">
        <v>453</v>
      </c>
      <c r="B1121" s="80" t="s">
        <v>4168</v>
      </c>
      <c r="C1121" s="6">
        <v>501</v>
      </c>
      <c r="D1121" s="6">
        <v>50107</v>
      </c>
      <c r="E1121" s="80" t="s">
        <v>458</v>
      </c>
      <c r="F1121" s="80" t="s">
        <v>456</v>
      </c>
      <c r="G1121" s="80" t="s">
        <v>486</v>
      </c>
      <c r="H1121" s="80" t="s">
        <v>1367</v>
      </c>
      <c r="I1121" s="80" t="s">
        <v>2990</v>
      </c>
      <c r="J1121" s="80" t="s">
        <v>4053</v>
      </c>
      <c r="K1121" s="80" t="s">
        <v>454</v>
      </c>
      <c r="L1121" s="8">
        <v>15390000</v>
      </c>
      <c r="M1121" s="6">
        <v>2022</v>
      </c>
      <c r="N1121" s="103"/>
      <c r="O1121" s="103"/>
      <c r="P1121" s="6"/>
      <c r="Q1121" s="6"/>
      <c r="R1121" t="str">
        <f t="shared" si="17"/>
        <v>5010700312401240101001VT100002</v>
      </c>
    </row>
    <row r="1122" spans="1:18" x14ac:dyDescent="0.2">
      <c r="A1122" s="80" t="s">
        <v>453</v>
      </c>
      <c r="B1122" s="80" t="s">
        <v>4168</v>
      </c>
      <c r="C1122" s="6">
        <v>501</v>
      </c>
      <c r="D1122" s="6">
        <v>50107</v>
      </c>
      <c r="E1122" s="80" t="s">
        <v>458</v>
      </c>
      <c r="F1122" s="80" t="s">
        <v>456</v>
      </c>
      <c r="G1122" s="80" t="s">
        <v>486</v>
      </c>
      <c r="H1122" s="80" t="s">
        <v>1895</v>
      </c>
      <c r="I1122" s="80" t="s">
        <v>3448</v>
      </c>
      <c r="J1122" s="80" t="s">
        <v>4053</v>
      </c>
      <c r="K1122" s="80" t="s">
        <v>454</v>
      </c>
      <c r="L1122" s="8">
        <v>5050000</v>
      </c>
      <c r="M1122" s="6">
        <v>2022</v>
      </c>
      <c r="N1122" s="103"/>
      <c r="O1122" s="103"/>
      <c r="P1122" s="6"/>
      <c r="Q1122" s="6"/>
      <c r="R1122" t="str">
        <f t="shared" si="17"/>
        <v>5010700315121512103001VT100002</v>
      </c>
    </row>
    <row r="1123" spans="1:18" x14ac:dyDescent="0.2">
      <c r="A1123" s="80" t="s">
        <v>453</v>
      </c>
      <c r="B1123" s="80" t="s">
        <v>4168</v>
      </c>
      <c r="C1123" s="6">
        <v>501</v>
      </c>
      <c r="D1123" s="6">
        <v>50107</v>
      </c>
      <c r="E1123" s="80" t="s">
        <v>458</v>
      </c>
      <c r="F1123" s="80" t="s">
        <v>458</v>
      </c>
      <c r="G1123" s="80" t="s">
        <v>486</v>
      </c>
      <c r="H1123" s="80" t="s">
        <v>1165</v>
      </c>
      <c r="I1123" s="80" t="s">
        <v>2835</v>
      </c>
      <c r="J1123" s="80" t="s">
        <v>4053</v>
      </c>
      <c r="K1123" s="80" t="s">
        <v>454</v>
      </c>
      <c r="L1123" s="8">
        <v>4780000</v>
      </c>
      <c r="M1123" s="6">
        <v>2022</v>
      </c>
      <c r="N1123" s="103"/>
      <c r="O1123" s="103"/>
      <c r="P1123" s="6"/>
      <c r="Q1123" s="6"/>
      <c r="R1123" t="str">
        <f t="shared" si="17"/>
        <v>5010700311351135100001VT100003</v>
      </c>
    </row>
    <row r="1124" spans="1:18" x14ac:dyDescent="0.2">
      <c r="A1124" s="80" t="s">
        <v>453</v>
      </c>
      <c r="B1124" s="80" t="s">
        <v>4169</v>
      </c>
      <c r="C1124" s="6">
        <v>501</v>
      </c>
      <c r="D1124" s="6">
        <v>50107</v>
      </c>
      <c r="E1124" s="80" t="s">
        <v>456</v>
      </c>
      <c r="F1124" s="80" t="s">
        <v>454</v>
      </c>
      <c r="G1124" s="80" t="s">
        <v>486</v>
      </c>
      <c r="H1124" s="80" t="s">
        <v>1167</v>
      </c>
      <c r="I1124" s="80" t="s">
        <v>2836</v>
      </c>
      <c r="J1124" s="80" t="s">
        <v>4053</v>
      </c>
      <c r="K1124" s="80" t="s">
        <v>454</v>
      </c>
      <c r="L1124" s="8">
        <v>7950000</v>
      </c>
      <c r="M1124" s="6">
        <v>2022</v>
      </c>
      <c r="N1124" s="103"/>
      <c r="O1124" s="103"/>
      <c r="P1124" s="6"/>
      <c r="Q1124" s="6"/>
      <c r="R1124" t="str">
        <f t="shared" si="17"/>
        <v>5010700211361136100001VT100001</v>
      </c>
    </row>
    <row r="1125" spans="1:18" x14ac:dyDescent="0.2">
      <c r="A1125" s="80" t="s">
        <v>453</v>
      </c>
      <c r="B1125" s="80" t="s">
        <v>4169</v>
      </c>
      <c r="C1125" s="6">
        <v>501</v>
      </c>
      <c r="D1125" s="6">
        <v>50107</v>
      </c>
      <c r="E1125" s="80" t="s">
        <v>456</v>
      </c>
      <c r="F1125" s="80" t="s">
        <v>454</v>
      </c>
      <c r="G1125" s="80" t="s">
        <v>486</v>
      </c>
      <c r="H1125" s="80" t="s">
        <v>1883</v>
      </c>
      <c r="I1125" s="80" t="s">
        <v>3432</v>
      </c>
      <c r="J1125" s="80" t="s">
        <v>4053</v>
      </c>
      <c r="K1125" s="80" t="s">
        <v>454</v>
      </c>
      <c r="L1125" s="8">
        <v>13330000</v>
      </c>
      <c r="M1125" s="6">
        <v>2022</v>
      </c>
      <c r="N1125" s="103"/>
      <c r="O1125" s="103"/>
      <c r="P1125" s="6"/>
      <c r="Q1125" s="6"/>
      <c r="R1125" t="str">
        <f t="shared" si="17"/>
        <v>5010700215071507101001VT100001</v>
      </c>
    </row>
    <row r="1126" spans="1:18" x14ac:dyDescent="0.2">
      <c r="A1126" s="80" t="s">
        <v>453</v>
      </c>
      <c r="B1126" s="80" t="s">
        <v>4169</v>
      </c>
      <c r="C1126" s="6">
        <v>501</v>
      </c>
      <c r="D1126" s="6">
        <v>50107</v>
      </c>
      <c r="E1126" s="80" t="s">
        <v>456</v>
      </c>
      <c r="F1126" s="80" t="s">
        <v>454</v>
      </c>
      <c r="G1126" s="80" t="s">
        <v>492</v>
      </c>
      <c r="H1126" s="80" t="s">
        <v>1461</v>
      </c>
      <c r="I1126" s="80" t="s">
        <v>3094</v>
      </c>
      <c r="J1126" s="80" t="s">
        <v>4053</v>
      </c>
      <c r="K1126" s="80" t="s">
        <v>454</v>
      </c>
      <c r="L1126" s="8">
        <v>11390000</v>
      </c>
      <c r="M1126" s="6">
        <v>2022</v>
      </c>
      <c r="N1126" s="103"/>
      <c r="O1126" s="103"/>
      <c r="P1126" s="6"/>
      <c r="Q1126" s="6"/>
      <c r="R1126" t="str">
        <f t="shared" si="17"/>
        <v>5010700212971297100001VT400001</v>
      </c>
    </row>
    <row r="1127" spans="1:18" x14ac:dyDescent="0.2">
      <c r="A1127" s="80" t="s">
        <v>453</v>
      </c>
      <c r="B1127" s="80" t="s">
        <v>4169</v>
      </c>
      <c r="C1127" s="6">
        <v>501</v>
      </c>
      <c r="D1127" s="6">
        <v>50107</v>
      </c>
      <c r="E1127" s="80" t="s">
        <v>456</v>
      </c>
      <c r="F1127" s="80" t="s">
        <v>454</v>
      </c>
      <c r="G1127" s="80" t="s">
        <v>494</v>
      </c>
      <c r="H1127" s="80" t="s">
        <v>1531</v>
      </c>
      <c r="I1127" s="80" t="s">
        <v>3158</v>
      </c>
      <c r="J1127" s="80" t="s">
        <v>4053</v>
      </c>
      <c r="K1127" s="80" t="s">
        <v>454</v>
      </c>
      <c r="L1127" s="8">
        <v>4200000</v>
      </c>
      <c r="M1127" s="6">
        <v>2022</v>
      </c>
      <c r="N1127" s="103"/>
      <c r="O1127" s="103"/>
      <c r="P1127" s="6"/>
      <c r="Q1127" s="6"/>
      <c r="R1127" t="str">
        <f t="shared" si="17"/>
        <v>5010700213301330101001VT500001</v>
      </c>
    </row>
    <row r="1128" spans="1:18" x14ac:dyDescent="0.2">
      <c r="A1128" s="80" t="s">
        <v>453</v>
      </c>
      <c r="B1128" s="80" t="s">
        <v>4169</v>
      </c>
      <c r="C1128" s="6">
        <v>501</v>
      </c>
      <c r="D1128" s="6">
        <v>50107</v>
      </c>
      <c r="E1128" s="80" t="s">
        <v>458</v>
      </c>
      <c r="F1128" s="80" t="s">
        <v>456</v>
      </c>
      <c r="G1128" s="80" t="s">
        <v>486</v>
      </c>
      <c r="H1128" s="80" t="s">
        <v>1167</v>
      </c>
      <c r="I1128" s="80" t="s">
        <v>2836</v>
      </c>
      <c r="J1128" s="80" t="s">
        <v>4053</v>
      </c>
      <c r="K1128" s="80" t="s">
        <v>454</v>
      </c>
      <c r="L1128" s="8">
        <v>3980000</v>
      </c>
      <c r="M1128" s="6">
        <v>2022</v>
      </c>
      <c r="N1128" s="103"/>
      <c r="O1128" s="103"/>
      <c r="P1128" s="6"/>
      <c r="Q1128" s="6"/>
      <c r="R1128" t="str">
        <f t="shared" si="17"/>
        <v>5010700311361136100001VT100002</v>
      </c>
    </row>
    <row r="1129" spans="1:18" x14ac:dyDescent="0.2">
      <c r="A1129" s="80" t="s">
        <v>453</v>
      </c>
      <c r="B1129" s="80" t="s">
        <v>4169</v>
      </c>
      <c r="C1129" s="6">
        <v>501</v>
      </c>
      <c r="D1129" s="6">
        <v>50107</v>
      </c>
      <c r="E1129" s="80" t="s">
        <v>458</v>
      </c>
      <c r="F1129" s="80" t="s">
        <v>456</v>
      </c>
      <c r="G1129" s="80" t="s">
        <v>486</v>
      </c>
      <c r="H1129" s="80" t="s">
        <v>1393</v>
      </c>
      <c r="I1129" s="80" t="s">
        <v>3011</v>
      </c>
      <c r="J1129" s="80" t="s">
        <v>4053</v>
      </c>
      <c r="K1129" s="80" t="s">
        <v>454</v>
      </c>
      <c r="L1129" s="8">
        <v>6730000</v>
      </c>
      <c r="M1129" s="6">
        <v>2022</v>
      </c>
      <c r="N1129" s="103"/>
      <c r="O1129" s="103"/>
      <c r="P1129" s="6"/>
      <c r="Q1129" s="6"/>
      <c r="R1129" t="str">
        <f t="shared" si="17"/>
        <v>5010700312541254100001VT100002</v>
      </c>
    </row>
    <row r="1130" spans="1:18" x14ac:dyDescent="0.2">
      <c r="A1130" s="80" t="s">
        <v>453</v>
      </c>
      <c r="B1130" s="80" t="s">
        <v>4169</v>
      </c>
      <c r="C1130" s="6">
        <v>501</v>
      </c>
      <c r="D1130" s="6">
        <v>50107</v>
      </c>
      <c r="E1130" s="80" t="s">
        <v>458</v>
      </c>
      <c r="F1130" s="80" t="s">
        <v>456</v>
      </c>
      <c r="G1130" s="80" t="s">
        <v>486</v>
      </c>
      <c r="H1130" s="80" t="s">
        <v>1897</v>
      </c>
      <c r="I1130" s="80" t="s">
        <v>3449</v>
      </c>
      <c r="J1130" s="80" t="s">
        <v>4053</v>
      </c>
      <c r="K1130" s="80" t="s">
        <v>454</v>
      </c>
      <c r="L1130" s="8">
        <v>4560000</v>
      </c>
      <c r="M1130" s="6">
        <v>2022</v>
      </c>
      <c r="N1130" s="103"/>
      <c r="O1130" s="103"/>
      <c r="P1130" s="6"/>
      <c r="Q1130" s="6"/>
      <c r="R1130" t="str">
        <f t="shared" si="17"/>
        <v>5010700315131513100001VT100002</v>
      </c>
    </row>
    <row r="1131" spans="1:18" x14ac:dyDescent="0.2">
      <c r="A1131" s="80" t="s">
        <v>453</v>
      </c>
      <c r="B1131" s="80" t="s">
        <v>4169</v>
      </c>
      <c r="C1131" s="6">
        <v>501</v>
      </c>
      <c r="D1131" s="6">
        <v>50107</v>
      </c>
      <c r="E1131" s="80" t="s">
        <v>458</v>
      </c>
      <c r="F1131" s="80" t="s">
        <v>458</v>
      </c>
      <c r="G1131" s="80" t="s">
        <v>486</v>
      </c>
      <c r="H1131" s="80" t="s">
        <v>1167</v>
      </c>
      <c r="I1131" s="80" t="s">
        <v>2836</v>
      </c>
      <c r="J1131" s="80" t="s">
        <v>4053</v>
      </c>
      <c r="K1131" s="80" t="s">
        <v>454</v>
      </c>
      <c r="L1131" s="8">
        <v>5570000</v>
      </c>
      <c r="M1131" s="6">
        <v>2022</v>
      </c>
      <c r="N1131" s="103"/>
      <c r="O1131" s="103"/>
      <c r="P1131" s="6"/>
      <c r="Q1131" s="6"/>
      <c r="R1131" t="str">
        <f t="shared" si="17"/>
        <v>5010700311361136100001VT100003</v>
      </c>
    </row>
    <row r="1132" spans="1:18" x14ac:dyDescent="0.2">
      <c r="A1132" s="80" t="s">
        <v>453</v>
      </c>
      <c r="B1132" s="80" t="s">
        <v>4170</v>
      </c>
      <c r="C1132" s="6">
        <v>501</v>
      </c>
      <c r="D1132" s="6">
        <v>50107</v>
      </c>
      <c r="E1132" s="80" t="s">
        <v>456</v>
      </c>
      <c r="F1132" s="80" t="s">
        <v>454</v>
      </c>
      <c r="G1132" s="80" t="s">
        <v>486</v>
      </c>
      <c r="H1132" s="80" t="s">
        <v>1169</v>
      </c>
      <c r="I1132" s="80" t="s">
        <v>2837</v>
      </c>
      <c r="J1132" s="80" t="s">
        <v>4053</v>
      </c>
      <c r="K1132" s="80" t="s">
        <v>454</v>
      </c>
      <c r="L1132" s="8">
        <v>16590000</v>
      </c>
      <c r="M1132" s="6">
        <v>2022</v>
      </c>
      <c r="N1132" s="103"/>
      <c r="O1132" s="103"/>
      <c r="P1132" s="6"/>
      <c r="Q1132" s="6"/>
      <c r="R1132" t="str">
        <f t="shared" si="17"/>
        <v>5010700211371137100001VT100001</v>
      </c>
    </row>
    <row r="1133" spans="1:18" x14ac:dyDescent="0.2">
      <c r="A1133" s="80" t="s">
        <v>453</v>
      </c>
      <c r="B1133" s="80" t="s">
        <v>4170</v>
      </c>
      <c r="C1133" s="6">
        <v>501</v>
      </c>
      <c r="D1133" s="6">
        <v>50107</v>
      </c>
      <c r="E1133" s="80" t="s">
        <v>456</v>
      </c>
      <c r="F1133" s="80" t="s">
        <v>454</v>
      </c>
      <c r="G1133" s="80" t="s">
        <v>486</v>
      </c>
      <c r="H1133" s="80" t="s">
        <v>1883</v>
      </c>
      <c r="I1133" s="80" t="s">
        <v>3433</v>
      </c>
      <c r="J1133" s="80" t="s">
        <v>4053</v>
      </c>
      <c r="K1133" s="80" t="s">
        <v>454</v>
      </c>
      <c r="L1133" s="8">
        <v>15930000</v>
      </c>
      <c r="M1133" s="6">
        <v>2022</v>
      </c>
      <c r="N1133" s="103"/>
      <c r="O1133" s="103"/>
      <c r="P1133" s="6"/>
      <c r="Q1133" s="6"/>
      <c r="R1133" t="str">
        <f t="shared" si="17"/>
        <v>5010700215071507102001VT100001</v>
      </c>
    </row>
    <row r="1134" spans="1:18" x14ac:dyDescent="0.2">
      <c r="A1134" s="80" t="s">
        <v>453</v>
      </c>
      <c r="B1134" s="80" t="s">
        <v>4170</v>
      </c>
      <c r="C1134" s="6">
        <v>501</v>
      </c>
      <c r="D1134" s="6">
        <v>50107</v>
      </c>
      <c r="E1134" s="80" t="s">
        <v>456</v>
      </c>
      <c r="F1134" s="80" t="s">
        <v>454</v>
      </c>
      <c r="G1134" s="80" t="s">
        <v>492</v>
      </c>
      <c r="H1134" s="80" t="s">
        <v>1465</v>
      </c>
      <c r="I1134" s="80" t="s">
        <v>3096</v>
      </c>
      <c r="J1134" s="80" t="s">
        <v>4053</v>
      </c>
      <c r="K1134" s="80" t="s">
        <v>454</v>
      </c>
      <c r="L1134" s="8">
        <v>11390000</v>
      </c>
      <c r="M1134" s="6">
        <v>2022</v>
      </c>
      <c r="N1134" s="103"/>
      <c r="O1134" s="103"/>
      <c r="P1134" s="6"/>
      <c r="Q1134" s="6"/>
      <c r="R1134" t="str">
        <f t="shared" si="17"/>
        <v>5010700212991299100001VT400001</v>
      </c>
    </row>
    <row r="1135" spans="1:18" x14ac:dyDescent="0.2">
      <c r="A1135" s="80" t="s">
        <v>453</v>
      </c>
      <c r="B1135" s="80" t="s">
        <v>4170</v>
      </c>
      <c r="C1135" s="6">
        <v>501</v>
      </c>
      <c r="D1135" s="6">
        <v>50107</v>
      </c>
      <c r="E1135" s="80" t="s">
        <v>456</v>
      </c>
      <c r="F1135" s="80" t="s">
        <v>454</v>
      </c>
      <c r="G1135" s="80" t="s">
        <v>494</v>
      </c>
      <c r="H1135" s="80" t="s">
        <v>1532</v>
      </c>
      <c r="I1135" s="80" t="s">
        <v>3159</v>
      </c>
      <c r="J1135" s="80" t="s">
        <v>4053</v>
      </c>
      <c r="K1135" s="80" t="s">
        <v>454</v>
      </c>
      <c r="L1135" s="8">
        <v>6410000</v>
      </c>
      <c r="M1135" s="6">
        <v>2022</v>
      </c>
      <c r="N1135" s="103"/>
      <c r="O1135" s="103"/>
      <c r="P1135" s="6"/>
      <c r="Q1135" s="6"/>
      <c r="R1135" t="str">
        <f t="shared" si="17"/>
        <v>5010700213311331100001VT500001</v>
      </c>
    </row>
    <row r="1136" spans="1:18" x14ac:dyDescent="0.2">
      <c r="A1136" s="80" t="s">
        <v>453</v>
      </c>
      <c r="B1136" s="80" t="s">
        <v>4170</v>
      </c>
      <c r="C1136" s="6">
        <v>501</v>
      </c>
      <c r="D1136" s="6">
        <v>50107</v>
      </c>
      <c r="E1136" s="80" t="s">
        <v>458</v>
      </c>
      <c r="F1136" s="80" t="s">
        <v>456</v>
      </c>
      <c r="G1136" s="80" t="s">
        <v>486</v>
      </c>
      <c r="H1136" s="80" t="s">
        <v>1169</v>
      </c>
      <c r="I1136" s="80" t="s">
        <v>2837</v>
      </c>
      <c r="J1136" s="80" t="s">
        <v>4053</v>
      </c>
      <c r="K1136" s="80" t="s">
        <v>454</v>
      </c>
      <c r="L1136" s="8">
        <v>8300000</v>
      </c>
      <c r="M1136" s="6">
        <v>2022</v>
      </c>
      <c r="N1136" s="103"/>
      <c r="O1136" s="103"/>
      <c r="P1136" s="6"/>
      <c r="Q1136" s="6"/>
      <c r="R1136" t="str">
        <f t="shared" si="17"/>
        <v>5010700311371137100001VT100002</v>
      </c>
    </row>
    <row r="1137" spans="1:18" x14ac:dyDescent="0.2">
      <c r="A1137" s="80" t="s">
        <v>453</v>
      </c>
      <c r="B1137" s="80" t="s">
        <v>4170</v>
      </c>
      <c r="C1137" s="6">
        <v>501</v>
      </c>
      <c r="D1137" s="6">
        <v>50107</v>
      </c>
      <c r="E1137" s="80" t="s">
        <v>458</v>
      </c>
      <c r="F1137" s="80" t="s">
        <v>456</v>
      </c>
      <c r="G1137" s="80" t="s">
        <v>486</v>
      </c>
      <c r="H1137" s="80" t="s">
        <v>1393</v>
      </c>
      <c r="I1137" s="80" t="s">
        <v>3013</v>
      </c>
      <c r="J1137" s="80" t="s">
        <v>4053</v>
      </c>
      <c r="K1137" s="80" t="s">
        <v>454</v>
      </c>
      <c r="L1137" s="8">
        <v>5520000</v>
      </c>
      <c r="M1137" s="6">
        <v>2022</v>
      </c>
      <c r="N1137" s="103"/>
      <c r="O1137" s="103"/>
      <c r="P1137" s="6"/>
      <c r="Q1137" s="6"/>
      <c r="R1137" t="str">
        <f t="shared" si="17"/>
        <v>5010700312541254101001VT100002</v>
      </c>
    </row>
    <row r="1138" spans="1:18" x14ac:dyDescent="0.2">
      <c r="A1138" s="80" t="s">
        <v>453</v>
      </c>
      <c r="B1138" s="80" t="s">
        <v>4170</v>
      </c>
      <c r="C1138" s="6">
        <v>501</v>
      </c>
      <c r="D1138" s="6">
        <v>50107</v>
      </c>
      <c r="E1138" s="80" t="s">
        <v>458</v>
      </c>
      <c r="F1138" s="80" t="s">
        <v>456</v>
      </c>
      <c r="G1138" s="80" t="s">
        <v>486</v>
      </c>
      <c r="H1138" s="80" t="s">
        <v>1897</v>
      </c>
      <c r="I1138" s="80" t="s">
        <v>3450</v>
      </c>
      <c r="J1138" s="80" t="s">
        <v>4053</v>
      </c>
      <c r="K1138" s="80" t="s">
        <v>454</v>
      </c>
      <c r="L1138" s="8">
        <v>5330000</v>
      </c>
      <c r="M1138" s="6">
        <v>2022</v>
      </c>
      <c r="N1138" s="103"/>
      <c r="O1138" s="103"/>
      <c r="P1138" s="6"/>
      <c r="Q1138" s="6"/>
      <c r="R1138" t="str">
        <f t="shared" si="17"/>
        <v>5010700315131513101001VT100002</v>
      </c>
    </row>
    <row r="1139" spans="1:18" x14ac:dyDescent="0.2">
      <c r="A1139" s="80" t="s">
        <v>453</v>
      </c>
      <c r="B1139" s="80" t="s">
        <v>4170</v>
      </c>
      <c r="C1139" s="6">
        <v>501</v>
      </c>
      <c r="D1139" s="6">
        <v>50107</v>
      </c>
      <c r="E1139" s="80" t="s">
        <v>458</v>
      </c>
      <c r="F1139" s="80" t="s">
        <v>458</v>
      </c>
      <c r="G1139" s="80" t="s">
        <v>486</v>
      </c>
      <c r="H1139" s="80" t="s">
        <v>1169</v>
      </c>
      <c r="I1139" s="80" t="s">
        <v>2837</v>
      </c>
      <c r="J1139" s="80" t="s">
        <v>4053</v>
      </c>
      <c r="K1139" s="80" t="s">
        <v>454</v>
      </c>
      <c r="L1139" s="8">
        <v>11610000</v>
      </c>
      <c r="M1139" s="6">
        <v>2022</v>
      </c>
      <c r="N1139" s="103"/>
      <c r="O1139" s="103"/>
      <c r="P1139" s="6"/>
      <c r="Q1139" s="6"/>
      <c r="R1139" t="str">
        <f t="shared" si="17"/>
        <v>5010700311371137100001VT100003</v>
      </c>
    </row>
    <row r="1140" spans="1:18" x14ac:dyDescent="0.2">
      <c r="A1140" s="80" t="s">
        <v>453</v>
      </c>
      <c r="B1140" s="80" t="s">
        <v>4171</v>
      </c>
      <c r="C1140" s="6">
        <v>501</v>
      </c>
      <c r="D1140" s="6">
        <v>50107</v>
      </c>
      <c r="E1140" s="80" t="s">
        <v>456</v>
      </c>
      <c r="F1140" s="80" t="s">
        <v>454</v>
      </c>
      <c r="G1140" s="80" t="s">
        <v>486</v>
      </c>
      <c r="H1140" s="80" t="s">
        <v>1171</v>
      </c>
      <c r="I1140" s="80" t="s">
        <v>2838</v>
      </c>
      <c r="J1140" s="80" t="s">
        <v>4053</v>
      </c>
      <c r="K1140" s="80" t="s">
        <v>454</v>
      </c>
      <c r="L1140" s="8">
        <v>22270000</v>
      </c>
      <c r="M1140" s="6">
        <v>2022</v>
      </c>
      <c r="N1140" s="103"/>
      <c r="O1140" s="103"/>
      <c r="P1140" s="6"/>
      <c r="Q1140" s="6"/>
      <c r="R1140" t="str">
        <f t="shared" si="17"/>
        <v>5010700211381138100001VT100001</v>
      </c>
    </row>
    <row r="1141" spans="1:18" x14ac:dyDescent="0.2">
      <c r="A1141" s="80" t="s">
        <v>453</v>
      </c>
      <c r="B1141" s="80" t="s">
        <v>4171</v>
      </c>
      <c r="C1141" s="6">
        <v>501</v>
      </c>
      <c r="D1141" s="6">
        <v>50107</v>
      </c>
      <c r="E1141" s="80" t="s">
        <v>456</v>
      </c>
      <c r="F1141" s="80" t="s">
        <v>454</v>
      </c>
      <c r="G1141" s="80" t="s">
        <v>486</v>
      </c>
      <c r="H1141" s="80" t="s">
        <v>1885</v>
      </c>
      <c r="I1141" s="80" t="s">
        <v>3434</v>
      </c>
      <c r="J1141" s="80" t="s">
        <v>4053</v>
      </c>
      <c r="K1141" s="80" t="s">
        <v>454</v>
      </c>
      <c r="L1141" s="8">
        <v>16660000</v>
      </c>
      <c r="M1141" s="6">
        <v>2022</v>
      </c>
      <c r="N1141" s="103"/>
      <c r="O1141" s="103"/>
      <c r="P1141" s="6"/>
      <c r="Q1141" s="6"/>
      <c r="R1141" t="str">
        <f t="shared" si="17"/>
        <v>5010700215081508100001VT100001</v>
      </c>
    </row>
    <row r="1142" spans="1:18" x14ac:dyDescent="0.2">
      <c r="A1142" s="80" t="s">
        <v>453</v>
      </c>
      <c r="B1142" s="80" t="s">
        <v>4171</v>
      </c>
      <c r="C1142" s="6">
        <v>501</v>
      </c>
      <c r="D1142" s="6">
        <v>50107</v>
      </c>
      <c r="E1142" s="80" t="s">
        <v>456</v>
      </c>
      <c r="F1142" s="80" t="s">
        <v>454</v>
      </c>
      <c r="G1142" s="80" t="s">
        <v>492</v>
      </c>
      <c r="H1142" s="80" t="s">
        <v>1490</v>
      </c>
      <c r="I1142" s="80" t="s">
        <v>3122</v>
      </c>
      <c r="J1142" s="80" t="s">
        <v>4053</v>
      </c>
      <c r="K1142" s="80" t="s">
        <v>454</v>
      </c>
      <c r="L1142" s="8">
        <v>2790000</v>
      </c>
      <c r="M1142" s="6">
        <v>2022</v>
      </c>
      <c r="N1142" s="103"/>
      <c r="O1142" s="103"/>
      <c r="P1142" s="6"/>
      <c r="Q1142" s="6"/>
      <c r="R1142" t="str">
        <f t="shared" si="17"/>
        <v>5010700213101310100001VT400001</v>
      </c>
    </row>
    <row r="1143" spans="1:18" x14ac:dyDescent="0.2">
      <c r="A1143" s="80" t="s">
        <v>453</v>
      </c>
      <c r="B1143" s="80" t="s">
        <v>4171</v>
      </c>
      <c r="C1143" s="6">
        <v>501</v>
      </c>
      <c r="D1143" s="6">
        <v>50107</v>
      </c>
      <c r="E1143" s="80" t="s">
        <v>456</v>
      </c>
      <c r="F1143" s="80" t="s">
        <v>454</v>
      </c>
      <c r="G1143" s="80" t="s">
        <v>494</v>
      </c>
      <c r="H1143" s="80" t="s">
        <v>1532</v>
      </c>
      <c r="I1143" s="80" t="s">
        <v>3161</v>
      </c>
      <c r="J1143" s="80" t="s">
        <v>4053</v>
      </c>
      <c r="K1143" s="80" t="s">
        <v>454</v>
      </c>
      <c r="L1143" s="8">
        <v>5900000</v>
      </c>
      <c r="M1143" s="6">
        <v>2022</v>
      </c>
      <c r="N1143" s="103"/>
      <c r="O1143" s="103"/>
      <c r="P1143" s="6"/>
      <c r="Q1143" s="6"/>
      <c r="R1143" t="str">
        <f t="shared" si="17"/>
        <v>5010700213311331101001VT500001</v>
      </c>
    </row>
    <row r="1144" spans="1:18" x14ac:dyDescent="0.2">
      <c r="A1144" s="80" t="s">
        <v>453</v>
      </c>
      <c r="B1144" s="80" t="s">
        <v>4171</v>
      </c>
      <c r="C1144" s="6">
        <v>501</v>
      </c>
      <c r="D1144" s="6">
        <v>50107</v>
      </c>
      <c r="E1144" s="80" t="s">
        <v>458</v>
      </c>
      <c r="F1144" s="80" t="s">
        <v>456</v>
      </c>
      <c r="G1144" s="80" t="s">
        <v>486</v>
      </c>
      <c r="H1144" s="80" t="s">
        <v>1171</v>
      </c>
      <c r="I1144" s="80" t="s">
        <v>2838</v>
      </c>
      <c r="J1144" s="80" t="s">
        <v>4053</v>
      </c>
      <c r="K1144" s="80" t="s">
        <v>454</v>
      </c>
      <c r="L1144" s="8">
        <v>11140000</v>
      </c>
      <c r="M1144" s="6">
        <v>2022</v>
      </c>
      <c r="N1144" s="103"/>
      <c r="O1144" s="103"/>
      <c r="P1144" s="6"/>
      <c r="Q1144" s="6"/>
      <c r="R1144" t="str">
        <f t="shared" si="17"/>
        <v>5010700311381138100001VT100002</v>
      </c>
    </row>
    <row r="1145" spans="1:18" x14ac:dyDescent="0.2">
      <c r="A1145" s="80" t="s">
        <v>453</v>
      </c>
      <c r="B1145" s="80" t="s">
        <v>4171</v>
      </c>
      <c r="C1145" s="6">
        <v>501</v>
      </c>
      <c r="D1145" s="6">
        <v>50107</v>
      </c>
      <c r="E1145" s="80" t="s">
        <v>458</v>
      </c>
      <c r="F1145" s="80" t="s">
        <v>456</v>
      </c>
      <c r="G1145" s="80" t="s">
        <v>486</v>
      </c>
      <c r="H1145" s="80" t="s">
        <v>1393</v>
      </c>
      <c r="I1145" s="80" t="s">
        <v>3015</v>
      </c>
      <c r="J1145" s="80" t="s">
        <v>4053</v>
      </c>
      <c r="K1145" s="80" t="s">
        <v>454</v>
      </c>
      <c r="L1145" s="8">
        <v>4010000</v>
      </c>
      <c r="M1145" s="6">
        <v>2022</v>
      </c>
      <c r="N1145" s="103"/>
      <c r="O1145" s="103"/>
      <c r="P1145" s="6"/>
      <c r="Q1145" s="6"/>
      <c r="R1145" t="str">
        <f t="shared" si="17"/>
        <v>5010700312541254102001VT100002</v>
      </c>
    </row>
    <row r="1146" spans="1:18" x14ac:dyDescent="0.2">
      <c r="A1146" s="80" t="s">
        <v>453</v>
      </c>
      <c r="B1146" s="80" t="s">
        <v>4171</v>
      </c>
      <c r="C1146" s="6">
        <v>501</v>
      </c>
      <c r="D1146" s="6">
        <v>50107</v>
      </c>
      <c r="E1146" s="80" t="s">
        <v>458</v>
      </c>
      <c r="F1146" s="80" t="s">
        <v>456</v>
      </c>
      <c r="G1146" s="80" t="s">
        <v>486</v>
      </c>
      <c r="H1146" s="80" t="s">
        <v>1897</v>
      </c>
      <c r="I1146" s="80" t="s">
        <v>3451</v>
      </c>
      <c r="J1146" s="80" t="s">
        <v>4053</v>
      </c>
      <c r="K1146" s="80" t="s">
        <v>454</v>
      </c>
      <c r="L1146" s="8">
        <v>6570000</v>
      </c>
      <c r="M1146" s="6">
        <v>2022</v>
      </c>
      <c r="N1146" s="103"/>
      <c r="O1146" s="103"/>
      <c r="P1146" s="6"/>
      <c r="Q1146" s="6"/>
      <c r="R1146" t="str">
        <f t="shared" si="17"/>
        <v>5010700315131513102001VT100002</v>
      </c>
    </row>
    <row r="1147" spans="1:18" x14ac:dyDescent="0.2">
      <c r="A1147" s="80" t="s">
        <v>453</v>
      </c>
      <c r="B1147" s="80" t="s">
        <v>4171</v>
      </c>
      <c r="C1147" s="6">
        <v>501</v>
      </c>
      <c r="D1147" s="6">
        <v>50107</v>
      </c>
      <c r="E1147" s="80" t="s">
        <v>458</v>
      </c>
      <c r="F1147" s="80" t="s">
        <v>458</v>
      </c>
      <c r="G1147" s="80" t="s">
        <v>486</v>
      </c>
      <c r="H1147" s="80" t="s">
        <v>1171</v>
      </c>
      <c r="I1147" s="80" t="s">
        <v>2838</v>
      </c>
      <c r="J1147" s="80" t="s">
        <v>4053</v>
      </c>
      <c r="K1147" s="80" t="s">
        <v>454</v>
      </c>
      <c r="L1147" s="8">
        <v>15590000</v>
      </c>
      <c r="M1147" s="6">
        <v>2022</v>
      </c>
      <c r="N1147" s="103"/>
      <c r="O1147" s="103"/>
      <c r="P1147" s="6"/>
      <c r="Q1147" s="6"/>
      <c r="R1147" t="str">
        <f t="shared" si="17"/>
        <v>5010700311381138100001VT100003</v>
      </c>
    </row>
    <row r="1148" spans="1:18" x14ac:dyDescent="0.2">
      <c r="A1148" s="80" t="s">
        <v>453</v>
      </c>
      <c r="B1148" s="80" t="s">
        <v>4172</v>
      </c>
      <c r="C1148" s="6">
        <v>501</v>
      </c>
      <c r="D1148" s="6">
        <v>50107</v>
      </c>
      <c r="E1148" s="80" t="s">
        <v>456</v>
      </c>
      <c r="F1148" s="80" t="s">
        <v>454</v>
      </c>
      <c r="G1148" s="80" t="s">
        <v>486</v>
      </c>
      <c r="H1148" s="80" t="s">
        <v>1173</v>
      </c>
      <c r="I1148" s="80" t="s">
        <v>2839</v>
      </c>
      <c r="J1148" s="80" t="s">
        <v>4053</v>
      </c>
      <c r="K1148" s="80" t="s">
        <v>454</v>
      </c>
      <c r="L1148" s="8">
        <v>10880000</v>
      </c>
      <c r="M1148" s="6">
        <v>2022</v>
      </c>
      <c r="N1148" s="103"/>
      <c r="O1148" s="103"/>
      <c r="P1148" s="6"/>
      <c r="Q1148" s="6"/>
      <c r="R1148" t="str">
        <f t="shared" si="17"/>
        <v>5010700211391139100001VT100001</v>
      </c>
    </row>
    <row r="1149" spans="1:18" x14ac:dyDescent="0.2">
      <c r="A1149" s="80" t="s">
        <v>453</v>
      </c>
      <c r="B1149" s="80" t="s">
        <v>4172</v>
      </c>
      <c r="C1149" s="6">
        <v>501</v>
      </c>
      <c r="D1149" s="6">
        <v>50107</v>
      </c>
      <c r="E1149" s="80" t="s">
        <v>456</v>
      </c>
      <c r="F1149" s="80" t="s">
        <v>454</v>
      </c>
      <c r="G1149" s="80" t="s">
        <v>486</v>
      </c>
      <c r="H1149" s="80" t="s">
        <v>1885</v>
      </c>
      <c r="I1149" s="80" t="s">
        <v>3435</v>
      </c>
      <c r="J1149" s="80" t="s">
        <v>4053</v>
      </c>
      <c r="K1149" s="80" t="s">
        <v>454</v>
      </c>
      <c r="L1149" s="8">
        <v>20400000</v>
      </c>
      <c r="M1149" s="6">
        <v>2022</v>
      </c>
      <c r="N1149" s="103"/>
      <c r="O1149" s="103"/>
      <c r="P1149" s="6"/>
      <c r="Q1149" s="6"/>
      <c r="R1149" t="str">
        <f t="shared" si="17"/>
        <v>5010700215081508101001VT100001</v>
      </c>
    </row>
    <row r="1150" spans="1:18" x14ac:dyDescent="0.2">
      <c r="A1150" s="80" t="s">
        <v>453</v>
      </c>
      <c r="B1150" s="80" t="s">
        <v>4172</v>
      </c>
      <c r="C1150" s="6">
        <v>501</v>
      </c>
      <c r="D1150" s="6">
        <v>50107</v>
      </c>
      <c r="E1150" s="80" t="s">
        <v>456</v>
      </c>
      <c r="F1150" s="80" t="s">
        <v>454</v>
      </c>
      <c r="G1150" s="80" t="s">
        <v>492</v>
      </c>
      <c r="H1150" s="80" t="s">
        <v>1492</v>
      </c>
      <c r="I1150" s="80" t="s">
        <v>3123</v>
      </c>
      <c r="J1150" s="80" t="s">
        <v>4053</v>
      </c>
      <c r="K1150" s="80" t="s">
        <v>454</v>
      </c>
      <c r="L1150" s="8">
        <v>5320000</v>
      </c>
      <c r="M1150" s="6">
        <v>2022</v>
      </c>
      <c r="N1150" s="103"/>
      <c r="O1150" s="103"/>
      <c r="P1150" s="6"/>
      <c r="Q1150" s="6"/>
      <c r="R1150" t="str">
        <f t="shared" si="17"/>
        <v>5010700213111311100001VT400001</v>
      </c>
    </row>
    <row r="1151" spans="1:18" x14ac:dyDescent="0.2">
      <c r="A1151" s="80" t="s">
        <v>453</v>
      </c>
      <c r="B1151" s="80" t="s">
        <v>4172</v>
      </c>
      <c r="C1151" s="6">
        <v>501</v>
      </c>
      <c r="D1151" s="6">
        <v>50107</v>
      </c>
      <c r="E1151" s="80" t="s">
        <v>456</v>
      </c>
      <c r="F1151" s="80" t="s">
        <v>454</v>
      </c>
      <c r="G1151" s="80" t="s">
        <v>494</v>
      </c>
      <c r="H1151" s="80" t="s">
        <v>1577</v>
      </c>
      <c r="I1151" s="80" t="s">
        <v>3189</v>
      </c>
      <c r="J1151" s="80" t="s">
        <v>4053</v>
      </c>
      <c r="K1151" s="80" t="s">
        <v>454</v>
      </c>
      <c r="L1151" s="8">
        <v>11200000</v>
      </c>
      <c r="M1151" s="6">
        <v>2022</v>
      </c>
      <c r="N1151" s="103"/>
      <c r="O1151" s="103"/>
      <c r="P1151" s="6"/>
      <c r="Q1151" s="6"/>
      <c r="R1151" t="str">
        <f t="shared" si="17"/>
        <v>5010700213551355100001VT500001</v>
      </c>
    </row>
    <row r="1152" spans="1:18" x14ac:dyDescent="0.2">
      <c r="A1152" s="80" t="s">
        <v>453</v>
      </c>
      <c r="B1152" s="80" t="s">
        <v>4172</v>
      </c>
      <c r="C1152" s="6">
        <v>501</v>
      </c>
      <c r="D1152" s="6">
        <v>50107</v>
      </c>
      <c r="E1152" s="80" t="s">
        <v>458</v>
      </c>
      <c r="F1152" s="80" t="s">
        <v>456</v>
      </c>
      <c r="G1152" s="80" t="s">
        <v>486</v>
      </c>
      <c r="H1152" s="80" t="s">
        <v>1173</v>
      </c>
      <c r="I1152" s="80" t="s">
        <v>2839</v>
      </c>
      <c r="J1152" s="80" t="s">
        <v>4053</v>
      </c>
      <c r="K1152" s="80" t="s">
        <v>454</v>
      </c>
      <c r="L1152" s="8">
        <v>5440000</v>
      </c>
      <c r="M1152" s="6">
        <v>2022</v>
      </c>
      <c r="N1152" s="103"/>
      <c r="O1152" s="103"/>
      <c r="P1152" s="6"/>
      <c r="Q1152" s="6"/>
      <c r="R1152" t="str">
        <f t="shared" si="17"/>
        <v>5010700311391139100001VT100002</v>
      </c>
    </row>
    <row r="1153" spans="1:18" x14ac:dyDescent="0.2">
      <c r="A1153" s="80" t="s">
        <v>453</v>
      </c>
      <c r="B1153" s="80" t="s">
        <v>4172</v>
      </c>
      <c r="C1153" s="6">
        <v>501</v>
      </c>
      <c r="D1153" s="6">
        <v>50107</v>
      </c>
      <c r="E1153" s="80" t="s">
        <v>458</v>
      </c>
      <c r="F1153" s="80" t="s">
        <v>456</v>
      </c>
      <c r="G1153" s="80" t="s">
        <v>486</v>
      </c>
      <c r="H1153" s="80" t="s">
        <v>1395</v>
      </c>
      <c r="I1153" s="80" t="s">
        <v>3017</v>
      </c>
      <c r="J1153" s="80" t="s">
        <v>4053</v>
      </c>
      <c r="K1153" s="80" t="s">
        <v>454</v>
      </c>
      <c r="L1153" s="8">
        <v>32590000</v>
      </c>
      <c r="M1153" s="6">
        <v>2022</v>
      </c>
      <c r="N1153" s="103"/>
      <c r="O1153" s="103"/>
      <c r="P1153" s="6"/>
      <c r="Q1153" s="6"/>
      <c r="R1153" t="str">
        <f t="shared" si="17"/>
        <v>5010700312551255100001VT100002</v>
      </c>
    </row>
    <row r="1154" spans="1:18" x14ac:dyDescent="0.2">
      <c r="A1154" s="80" t="s">
        <v>453</v>
      </c>
      <c r="B1154" s="80" t="s">
        <v>4172</v>
      </c>
      <c r="C1154" s="6">
        <v>501</v>
      </c>
      <c r="D1154" s="6">
        <v>50107</v>
      </c>
      <c r="E1154" s="80" t="s">
        <v>458</v>
      </c>
      <c r="F1154" s="80" t="s">
        <v>456</v>
      </c>
      <c r="G1154" s="80" t="s">
        <v>486</v>
      </c>
      <c r="H1154" s="80" t="s">
        <v>1897</v>
      </c>
      <c r="I1154" s="80" t="s">
        <v>3452</v>
      </c>
      <c r="J1154" s="80" t="s">
        <v>4053</v>
      </c>
      <c r="K1154" s="80" t="s">
        <v>454</v>
      </c>
      <c r="L1154" s="8">
        <v>8030000</v>
      </c>
      <c r="M1154" s="6">
        <v>2022</v>
      </c>
      <c r="N1154" s="103"/>
      <c r="O1154" s="103"/>
      <c r="P1154" s="6"/>
      <c r="Q1154" s="6"/>
      <c r="R1154" t="str">
        <f t="shared" ref="R1154:R1217" si="18">CONCATENATE(D1154,E1154,H1154,I1154,K1154,G1154,F1154)</f>
        <v>5010700315131513103001VT100002</v>
      </c>
    </row>
    <row r="1155" spans="1:18" x14ac:dyDescent="0.2">
      <c r="A1155" s="80" t="s">
        <v>453</v>
      </c>
      <c r="B1155" s="80" t="s">
        <v>4172</v>
      </c>
      <c r="C1155" s="6">
        <v>501</v>
      </c>
      <c r="D1155" s="6">
        <v>50107</v>
      </c>
      <c r="E1155" s="80" t="s">
        <v>458</v>
      </c>
      <c r="F1155" s="80" t="s">
        <v>458</v>
      </c>
      <c r="G1155" s="80" t="s">
        <v>486</v>
      </c>
      <c r="H1155" s="80" t="s">
        <v>1173</v>
      </c>
      <c r="I1155" s="80" t="s">
        <v>2839</v>
      </c>
      <c r="J1155" s="80" t="s">
        <v>4053</v>
      </c>
      <c r="K1155" s="80" t="s">
        <v>454</v>
      </c>
      <c r="L1155" s="8">
        <v>7620000</v>
      </c>
      <c r="M1155" s="6">
        <v>2022</v>
      </c>
      <c r="N1155" s="103"/>
      <c r="O1155" s="103"/>
      <c r="P1155" s="6"/>
      <c r="Q1155" s="6"/>
      <c r="R1155" t="str">
        <f t="shared" si="18"/>
        <v>5010700311391139100001VT100003</v>
      </c>
    </row>
    <row r="1156" spans="1:18" x14ac:dyDescent="0.2">
      <c r="A1156" s="80" t="s">
        <v>453</v>
      </c>
      <c r="B1156" s="80" t="s">
        <v>4173</v>
      </c>
      <c r="C1156" s="6">
        <v>501</v>
      </c>
      <c r="D1156" s="6">
        <v>50107</v>
      </c>
      <c r="E1156" s="80" t="s">
        <v>456</v>
      </c>
      <c r="F1156" s="80" t="s">
        <v>454</v>
      </c>
      <c r="G1156" s="80" t="s">
        <v>486</v>
      </c>
      <c r="H1156" s="80" t="s">
        <v>1176</v>
      </c>
      <c r="I1156" s="80" t="s">
        <v>2842</v>
      </c>
      <c r="J1156" s="80" t="s">
        <v>4053</v>
      </c>
      <c r="K1156" s="80" t="s">
        <v>454</v>
      </c>
      <c r="L1156" s="8">
        <v>8270000</v>
      </c>
      <c r="M1156" s="6">
        <v>2022</v>
      </c>
      <c r="N1156" s="103"/>
      <c r="O1156" s="103"/>
      <c r="P1156" s="6"/>
      <c r="Q1156" s="6"/>
      <c r="R1156" t="str">
        <f t="shared" si="18"/>
        <v>5010700211401140100001VT100001</v>
      </c>
    </row>
    <row r="1157" spans="1:18" x14ac:dyDescent="0.2">
      <c r="A1157" s="80" t="s">
        <v>453</v>
      </c>
      <c r="B1157" s="80" t="s">
        <v>4173</v>
      </c>
      <c r="C1157" s="6">
        <v>501</v>
      </c>
      <c r="D1157" s="6">
        <v>50107</v>
      </c>
      <c r="E1157" s="80" t="s">
        <v>456</v>
      </c>
      <c r="F1157" s="80" t="s">
        <v>454</v>
      </c>
      <c r="G1157" s="80" t="s">
        <v>486</v>
      </c>
      <c r="H1157" s="80" t="s">
        <v>1885</v>
      </c>
      <c r="I1157" s="80" t="s">
        <v>3436</v>
      </c>
      <c r="J1157" s="80" t="s">
        <v>4053</v>
      </c>
      <c r="K1157" s="80" t="s">
        <v>454</v>
      </c>
      <c r="L1157" s="8">
        <v>24930000</v>
      </c>
      <c r="M1157" s="6">
        <v>2022</v>
      </c>
      <c r="N1157" s="103"/>
      <c r="O1157" s="103"/>
      <c r="P1157" s="6"/>
      <c r="Q1157" s="6"/>
      <c r="R1157" t="str">
        <f t="shared" si="18"/>
        <v>5010700215081508102001VT100001</v>
      </c>
    </row>
    <row r="1158" spans="1:18" x14ac:dyDescent="0.2">
      <c r="A1158" s="80" t="s">
        <v>453</v>
      </c>
      <c r="B1158" s="80" t="s">
        <v>4173</v>
      </c>
      <c r="C1158" s="6">
        <v>501</v>
      </c>
      <c r="D1158" s="6">
        <v>50107</v>
      </c>
      <c r="E1158" s="80" t="s">
        <v>456</v>
      </c>
      <c r="F1158" s="80" t="s">
        <v>454</v>
      </c>
      <c r="G1158" s="80" t="s">
        <v>492</v>
      </c>
      <c r="H1158" s="80" t="s">
        <v>1511</v>
      </c>
      <c r="I1158" s="80" t="s">
        <v>3134</v>
      </c>
      <c r="J1158" s="80" t="s">
        <v>4053</v>
      </c>
      <c r="K1158" s="80" t="s">
        <v>454</v>
      </c>
      <c r="L1158" s="8">
        <v>8010000</v>
      </c>
      <c r="M1158" s="6">
        <v>2022</v>
      </c>
      <c r="N1158" s="103"/>
      <c r="O1158" s="103"/>
      <c r="P1158" s="6"/>
      <c r="Q1158" s="6"/>
      <c r="R1158" t="str">
        <f t="shared" si="18"/>
        <v>5010700213201320100001VT400001</v>
      </c>
    </row>
    <row r="1159" spans="1:18" x14ac:dyDescent="0.2">
      <c r="A1159" s="80" t="s">
        <v>453</v>
      </c>
      <c r="B1159" s="80" t="s">
        <v>4173</v>
      </c>
      <c r="C1159" s="6">
        <v>501</v>
      </c>
      <c r="D1159" s="6">
        <v>50107</v>
      </c>
      <c r="E1159" s="80" t="s">
        <v>456</v>
      </c>
      <c r="F1159" s="80" t="s">
        <v>454</v>
      </c>
      <c r="G1159" s="80" t="s">
        <v>494</v>
      </c>
      <c r="H1159" s="80" t="s">
        <v>1577</v>
      </c>
      <c r="I1159" s="80" t="s">
        <v>3191</v>
      </c>
      <c r="J1159" s="80" t="s">
        <v>4053</v>
      </c>
      <c r="K1159" s="80" t="s">
        <v>454</v>
      </c>
      <c r="L1159" s="8">
        <v>11200000</v>
      </c>
      <c r="M1159" s="6">
        <v>2022</v>
      </c>
      <c r="N1159" s="103"/>
      <c r="O1159" s="103"/>
      <c r="P1159" s="6"/>
      <c r="Q1159" s="6"/>
      <c r="R1159" t="str">
        <f t="shared" si="18"/>
        <v>5010700213551355101001VT500001</v>
      </c>
    </row>
    <row r="1160" spans="1:18" x14ac:dyDescent="0.2">
      <c r="A1160" s="80" t="s">
        <v>453</v>
      </c>
      <c r="B1160" s="80" t="s">
        <v>4173</v>
      </c>
      <c r="C1160" s="6">
        <v>501</v>
      </c>
      <c r="D1160" s="6">
        <v>50107</v>
      </c>
      <c r="E1160" s="80" t="s">
        <v>458</v>
      </c>
      <c r="F1160" s="80" t="s">
        <v>456</v>
      </c>
      <c r="G1160" s="80" t="s">
        <v>486</v>
      </c>
      <c r="H1160" s="80" t="s">
        <v>1176</v>
      </c>
      <c r="I1160" s="80" t="s">
        <v>2842</v>
      </c>
      <c r="J1160" s="80" t="s">
        <v>4053</v>
      </c>
      <c r="K1160" s="80" t="s">
        <v>454</v>
      </c>
      <c r="L1160" s="8">
        <v>4140000</v>
      </c>
      <c r="M1160" s="6">
        <v>2022</v>
      </c>
      <c r="N1160" s="103"/>
      <c r="O1160" s="103"/>
      <c r="P1160" s="6"/>
      <c r="Q1160" s="6"/>
      <c r="R1160" t="str">
        <f t="shared" si="18"/>
        <v>5010700311401140100001VT100002</v>
      </c>
    </row>
    <row r="1161" spans="1:18" x14ac:dyDescent="0.2">
      <c r="A1161" s="80" t="s">
        <v>453</v>
      </c>
      <c r="B1161" s="80" t="s">
        <v>4173</v>
      </c>
      <c r="C1161" s="6">
        <v>501</v>
      </c>
      <c r="D1161" s="6">
        <v>50107</v>
      </c>
      <c r="E1161" s="80" t="s">
        <v>458</v>
      </c>
      <c r="F1161" s="80" t="s">
        <v>456</v>
      </c>
      <c r="G1161" s="80" t="s">
        <v>486</v>
      </c>
      <c r="H1161" s="80" t="s">
        <v>1395</v>
      </c>
      <c r="I1161" s="80" t="s">
        <v>3019</v>
      </c>
      <c r="J1161" s="80" t="s">
        <v>4053</v>
      </c>
      <c r="K1161" s="80" t="s">
        <v>454</v>
      </c>
      <c r="L1161" s="8">
        <v>38250000</v>
      </c>
      <c r="M1161" s="6">
        <v>2022</v>
      </c>
      <c r="N1161" s="103"/>
      <c r="O1161" s="103"/>
      <c r="P1161" s="6"/>
      <c r="Q1161" s="6"/>
      <c r="R1161" t="str">
        <f t="shared" si="18"/>
        <v>5010700312551255101001VT100002</v>
      </c>
    </row>
    <row r="1162" spans="1:18" x14ac:dyDescent="0.2">
      <c r="A1162" s="80" t="s">
        <v>453</v>
      </c>
      <c r="B1162" s="80" t="s">
        <v>4173</v>
      </c>
      <c r="C1162" s="6">
        <v>501</v>
      </c>
      <c r="D1162" s="6">
        <v>50107</v>
      </c>
      <c r="E1162" s="80" t="s">
        <v>458</v>
      </c>
      <c r="F1162" s="80" t="s">
        <v>456</v>
      </c>
      <c r="G1162" s="80" t="s">
        <v>486</v>
      </c>
      <c r="H1162" s="80" t="s">
        <v>1901</v>
      </c>
      <c r="I1162" s="80" t="s">
        <v>3454</v>
      </c>
      <c r="J1162" s="80" t="s">
        <v>4053</v>
      </c>
      <c r="K1162" s="80" t="s">
        <v>454</v>
      </c>
      <c r="L1162" s="8">
        <v>2900000</v>
      </c>
      <c r="M1162" s="6">
        <v>2022</v>
      </c>
      <c r="N1162" s="103"/>
      <c r="O1162" s="103"/>
      <c r="P1162" s="6"/>
      <c r="Q1162" s="6"/>
      <c r="R1162" t="str">
        <f t="shared" si="18"/>
        <v>5010700315151515100001VT100002</v>
      </c>
    </row>
    <row r="1163" spans="1:18" x14ac:dyDescent="0.2">
      <c r="A1163" s="80" t="s">
        <v>453</v>
      </c>
      <c r="B1163" s="80" t="s">
        <v>4173</v>
      </c>
      <c r="C1163" s="6">
        <v>501</v>
      </c>
      <c r="D1163" s="6">
        <v>50107</v>
      </c>
      <c r="E1163" s="80" t="s">
        <v>458</v>
      </c>
      <c r="F1163" s="80" t="s">
        <v>458</v>
      </c>
      <c r="G1163" s="80" t="s">
        <v>486</v>
      </c>
      <c r="H1163" s="80" t="s">
        <v>1176</v>
      </c>
      <c r="I1163" s="80" t="s">
        <v>2842</v>
      </c>
      <c r="J1163" s="80" t="s">
        <v>4053</v>
      </c>
      <c r="K1163" s="80" t="s">
        <v>454</v>
      </c>
      <c r="L1163" s="8">
        <v>5790000</v>
      </c>
      <c r="M1163" s="6">
        <v>2022</v>
      </c>
      <c r="N1163" s="103"/>
      <c r="O1163" s="103"/>
      <c r="P1163" s="6"/>
      <c r="Q1163" s="6"/>
      <c r="R1163" t="str">
        <f t="shared" si="18"/>
        <v>5010700311401140100001VT100003</v>
      </c>
    </row>
    <row r="1164" spans="1:18" x14ac:dyDescent="0.2">
      <c r="A1164" s="80" t="s">
        <v>453</v>
      </c>
      <c r="B1164" s="80" t="s">
        <v>4174</v>
      </c>
      <c r="C1164" s="6">
        <v>501</v>
      </c>
      <c r="D1164" s="6">
        <v>50107</v>
      </c>
      <c r="E1164" s="80" t="s">
        <v>456</v>
      </c>
      <c r="F1164" s="80" t="s">
        <v>454</v>
      </c>
      <c r="G1164" s="80" t="s">
        <v>486</v>
      </c>
      <c r="H1164" s="80" t="s">
        <v>1178</v>
      </c>
      <c r="I1164" s="80" t="s">
        <v>2843</v>
      </c>
      <c r="J1164" s="80" t="s">
        <v>4053</v>
      </c>
      <c r="K1164" s="80" t="s">
        <v>454</v>
      </c>
      <c r="L1164" s="8">
        <v>14860000</v>
      </c>
      <c r="M1164" s="6">
        <v>2022</v>
      </c>
      <c r="N1164" s="103"/>
      <c r="O1164" s="103"/>
      <c r="P1164" s="6"/>
      <c r="Q1164" s="6"/>
      <c r="R1164" t="str">
        <f t="shared" si="18"/>
        <v>5010700211411141100001VT100001</v>
      </c>
    </row>
    <row r="1165" spans="1:18" x14ac:dyDescent="0.2">
      <c r="A1165" s="80" t="s">
        <v>453</v>
      </c>
      <c r="B1165" s="80" t="s">
        <v>4174</v>
      </c>
      <c r="C1165" s="6">
        <v>501</v>
      </c>
      <c r="D1165" s="6">
        <v>50107</v>
      </c>
      <c r="E1165" s="80" t="s">
        <v>456</v>
      </c>
      <c r="F1165" s="80" t="s">
        <v>454</v>
      </c>
      <c r="G1165" s="80" t="s">
        <v>486</v>
      </c>
      <c r="H1165" s="80" t="s">
        <v>1887</v>
      </c>
      <c r="I1165" s="80" t="s">
        <v>3437</v>
      </c>
      <c r="J1165" s="80" t="s">
        <v>4053</v>
      </c>
      <c r="K1165" s="80" t="s">
        <v>454</v>
      </c>
      <c r="L1165" s="8">
        <v>13530000</v>
      </c>
      <c r="M1165" s="6">
        <v>2022</v>
      </c>
      <c r="N1165" s="103"/>
      <c r="O1165" s="103"/>
      <c r="P1165" s="6"/>
      <c r="Q1165" s="6"/>
      <c r="R1165" t="str">
        <f t="shared" si="18"/>
        <v>5010700215091509100001VT100001</v>
      </c>
    </row>
    <row r="1166" spans="1:18" x14ac:dyDescent="0.2">
      <c r="A1166" s="80" t="s">
        <v>453</v>
      </c>
      <c r="B1166" s="80" t="s">
        <v>4174</v>
      </c>
      <c r="C1166" s="6">
        <v>501</v>
      </c>
      <c r="D1166" s="6">
        <v>50107</v>
      </c>
      <c r="E1166" s="80" t="s">
        <v>456</v>
      </c>
      <c r="F1166" s="80" t="s">
        <v>454</v>
      </c>
      <c r="G1166" s="80" t="s">
        <v>492</v>
      </c>
      <c r="H1166" s="80" t="s">
        <v>1514</v>
      </c>
      <c r="I1166" s="80" t="s">
        <v>3140</v>
      </c>
      <c r="J1166" s="80" t="s">
        <v>4053</v>
      </c>
      <c r="K1166" s="80" t="s">
        <v>454</v>
      </c>
      <c r="L1166" s="8">
        <v>2520000</v>
      </c>
      <c r="M1166" s="6">
        <v>2022</v>
      </c>
      <c r="N1166" s="103"/>
      <c r="O1166" s="103"/>
      <c r="P1166" s="6"/>
      <c r="Q1166" s="6"/>
      <c r="R1166" t="str">
        <f t="shared" si="18"/>
        <v>5010700213221322100001VT400001</v>
      </c>
    </row>
    <row r="1167" spans="1:18" x14ac:dyDescent="0.2">
      <c r="A1167" s="80" t="s">
        <v>453</v>
      </c>
      <c r="B1167" s="80" t="s">
        <v>4174</v>
      </c>
      <c r="C1167" s="6">
        <v>501</v>
      </c>
      <c r="D1167" s="6">
        <v>50107</v>
      </c>
      <c r="E1167" s="80" t="s">
        <v>456</v>
      </c>
      <c r="F1167" s="80" t="s">
        <v>454</v>
      </c>
      <c r="G1167" s="80" t="s">
        <v>494</v>
      </c>
      <c r="H1167" s="80" t="s">
        <v>1577</v>
      </c>
      <c r="I1167" s="80" t="s">
        <v>3193</v>
      </c>
      <c r="J1167" s="80" t="s">
        <v>4053</v>
      </c>
      <c r="K1167" s="80" t="s">
        <v>454</v>
      </c>
      <c r="L1167" s="8">
        <v>11200000</v>
      </c>
      <c r="M1167" s="6">
        <v>2022</v>
      </c>
      <c r="N1167" s="103"/>
      <c r="O1167" s="103"/>
      <c r="P1167" s="6"/>
      <c r="Q1167" s="6"/>
      <c r="R1167" t="str">
        <f t="shared" si="18"/>
        <v>5010700213551355102001VT500001</v>
      </c>
    </row>
    <row r="1168" spans="1:18" x14ac:dyDescent="0.2">
      <c r="A1168" s="80" t="s">
        <v>453</v>
      </c>
      <c r="B1168" s="80" t="s">
        <v>4174</v>
      </c>
      <c r="C1168" s="6">
        <v>501</v>
      </c>
      <c r="D1168" s="6">
        <v>50107</v>
      </c>
      <c r="E1168" s="80" t="s">
        <v>458</v>
      </c>
      <c r="F1168" s="80" t="s">
        <v>456</v>
      </c>
      <c r="G1168" s="80" t="s">
        <v>486</v>
      </c>
      <c r="H1168" s="80" t="s">
        <v>1178</v>
      </c>
      <c r="I1168" s="80" t="s">
        <v>2843</v>
      </c>
      <c r="J1168" s="80" t="s">
        <v>4053</v>
      </c>
      <c r="K1168" s="80" t="s">
        <v>454</v>
      </c>
      <c r="L1168" s="8">
        <v>7430000</v>
      </c>
      <c r="M1168" s="6">
        <v>2022</v>
      </c>
      <c r="N1168" s="103"/>
      <c r="O1168" s="103"/>
      <c r="P1168" s="6"/>
      <c r="Q1168" s="6"/>
      <c r="R1168" t="str">
        <f t="shared" si="18"/>
        <v>5010700311411141100001VT100002</v>
      </c>
    </row>
    <row r="1169" spans="1:18" x14ac:dyDescent="0.2">
      <c r="A1169" s="80" t="s">
        <v>453</v>
      </c>
      <c r="B1169" s="80" t="s">
        <v>4174</v>
      </c>
      <c r="C1169" s="6">
        <v>501</v>
      </c>
      <c r="D1169" s="6">
        <v>50107</v>
      </c>
      <c r="E1169" s="80" t="s">
        <v>458</v>
      </c>
      <c r="F1169" s="80" t="s">
        <v>456</v>
      </c>
      <c r="G1169" s="80" t="s">
        <v>486</v>
      </c>
      <c r="H1169" s="80" t="s">
        <v>1395</v>
      </c>
      <c r="I1169" s="80" t="s">
        <v>3021</v>
      </c>
      <c r="J1169" s="80" t="s">
        <v>4053</v>
      </c>
      <c r="K1169" s="80" t="s">
        <v>454</v>
      </c>
      <c r="L1169" s="8">
        <v>29630000</v>
      </c>
      <c r="M1169" s="6">
        <v>2022</v>
      </c>
      <c r="N1169" s="103"/>
      <c r="O1169" s="103"/>
      <c r="P1169" s="6"/>
      <c r="Q1169" s="6"/>
      <c r="R1169" t="str">
        <f t="shared" si="18"/>
        <v>5010700312551255102001VT100002</v>
      </c>
    </row>
    <row r="1170" spans="1:18" x14ac:dyDescent="0.2">
      <c r="A1170" s="80" t="s">
        <v>453</v>
      </c>
      <c r="B1170" s="80" t="s">
        <v>4174</v>
      </c>
      <c r="C1170" s="6">
        <v>501</v>
      </c>
      <c r="D1170" s="6">
        <v>50107</v>
      </c>
      <c r="E1170" s="80" t="s">
        <v>458</v>
      </c>
      <c r="F1170" s="80" t="s">
        <v>456</v>
      </c>
      <c r="G1170" s="80" t="s">
        <v>486</v>
      </c>
      <c r="H1170" s="80" t="s">
        <v>1901</v>
      </c>
      <c r="I1170" s="80" t="s">
        <v>3455</v>
      </c>
      <c r="J1170" s="80" t="s">
        <v>4053</v>
      </c>
      <c r="K1170" s="80" t="s">
        <v>454</v>
      </c>
      <c r="L1170" s="8">
        <v>3630000</v>
      </c>
      <c r="M1170" s="6">
        <v>2022</v>
      </c>
      <c r="N1170" s="103"/>
      <c r="O1170" s="103"/>
      <c r="P1170" s="6"/>
      <c r="Q1170" s="6"/>
      <c r="R1170" t="str">
        <f t="shared" si="18"/>
        <v>5010700315151515101001VT100002</v>
      </c>
    </row>
    <row r="1171" spans="1:18" x14ac:dyDescent="0.2">
      <c r="A1171" s="80" t="s">
        <v>453</v>
      </c>
      <c r="B1171" s="80" t="s">
        <v>4174</v>
      </c>
      <c r="C1171" s="6">
        <v>501</v>
      </c>
      <c r="D1171" s="6">
        <v>50107</v>
      </c>
      <c r="E1171" s="80" t="s">
        <v>458</v>
      </c>
      <c r="F1171" s="80" t="s">
        <v>458</v>
      </c>
      <c r="G1171" s="80" t="s">
        <v>486</v>
      </c>
      <c r="H1171" s="80" t="s">
        <v>1178</v>
      </c>
      <c r="I1171" s="80" t="s">
        <v>2843</v>
      </c>
      <c r="J1171" s="80" t="s">
        <v>4053</v>
      </c>
      <c r="K1171" s="80" t="s">
        <v>454</v>
      </c>
      <c r="L1171" s="8">
        <v>10400000</v>
      </c>
      <c r="M1171" s="6">
        <v>2022</v>
      </c>
      <c r="N1171" s="103"/>
      <c r="O1171" s="103"/>
      <c r="P1171" s="6"/>
      <c r="Q1171" s="6"/>
      <c r="R1171" t="str">
        <f t="shared" si="18"/>
        <v>5010700311411141100001VT100003</v>
      </c>
    </row>
    <row r="1172" spans="1:18" x14ac:dyDescent="0.2">
      <c r="A1172" s="80" t="s">
        <v>453</v>
      </c>
      <c r="B1172" s="80" t="s">
        <v>4175</v>
      </c>
      <c r="C1172" s="6">
        <v>501</v>
      </c>
      <c r="D1172" s="6">
        <v>50107</v>
      </c>
      <c r="E1172" s="80" t="s">
        <v>456</v>
      </c>
      <c r="F1172" s="80" t="s">
        <v>454</v>
      </c>
      <c r="G1172" s="80" t="s">
        <v>486</v>
      </c>
      <c r="H1172" s="80" t="s">
        <v>1180</v>
      </c>
      <c r="I1172" s="80" t="s">
        <v>2844</v>
      </c>
      <c r="J1172" s="80" t="s">
        <v>4053</v>
      </c>
      <c r="K1172" s="80" t="s">
        <v>454</v>
      </c>
      <c r="L1172" s="8">
        <v>14440000</v>
      </c>
      <c r="M1172" s="6">
        <v>2022</v>
      </c>
      <c r="N1172" s="103"/>
      <c r="O1172" s="103"/>
      <c r="P1172" s="6"/>
      <c r="Q1172" s="6"/>
      <c r="R1172" t="str">
        <f t="shared" si="18"/>
        <v>5010700211421142100001VT100001</v>
      </c>
    </row>
    <row r="1173" spans="1:18" x14ac:dyDescent="0.2">
      <c r="A1173" s="80" t="s">
        <v>453</v>
      </c>
      <c r="B1173" s="80" t="s">
        <v>4175</v>
      </c>
      <c r="C1173" s="6">
        <v>501</v>
      </c>
      <c r="D1173" s="6">
        <v>50107</v>
      </c>
      <c r="E1173" s="80" t="s">
        <v>456</v>
      </c>
      <c r="F1173" s="80" t="s">
        <v>454</v>
      </c>
      <c r="G1173" s="80" t="s">
        <v>486</v>
      </c>
      <c r="H1173" s="80" t="s">
        <v>1887</v>
      </c>
      <c r="I1173" s="80" t="s">
        <v>3438</v>
      </c>
      <c r="J1173" s="80" t="s">
        <v>4053</v>
      </c>
      <c r="K1173" s="80" t="s">
        <v>454</v>
      </c>
      <c r="L1173" s="8">
        <v>15650000</v>
      </c>
      <c r="M1173" s="6">
        <v>2022</v>
      </c>
      <c r="N1173" s="103"/>
      <c r="O1173" s="103"/>
      <c r="P1173" s="6"/>
      <c r="Q1173" s="6"/>
      <c r="R1173" t="str">
        <f t="shared" si="18"/>
        <v>5010700215091509101001VT100001</v>
      </c>
    </row>
    <row r="1174" spans="1:18" x14ac:dyDescent="0.2">
      <c r="A1174" s="80" t="s">
        <v>453</v>
      </c>
      <c r="B1174" s="80" t="s">
        <v>4175</v>
      </c>
      <c r="C1174" s="6">
        <v>501</v>
      </c>
      <c r="D1174" s="6">
        <v>50107</v>
      </c>
      <c r="E1174" s="80" t="s">
        <v>456</v>
      </c>
      <c r="F1174" s="80" t="s">
        <v>454</v>
      </c>
      <c r="G1174" s="80" t="s">
        <v>492</v>
      </c>
      <c r="H1174" s="80" t="s">
        <v>1516</v>
      </c>
      <c r="I1174" s="80" t="s">
        <v>3141</v>
      </c>
      <c r="J1174" s="80" t="s">
        <v>4053</v>
      </c>
      <c r="K1174" s="80" t="s">
        <v>454</v>
      </c>
      <c r="L1174" s="8">
        <v>12400000</v>
      </c>
      <c r="M1174" s="6">
        <v>2022</v>
      </c>
      <c r="N1174" s="103"/>
      <c r="O1174" s="103"/>
      <c r="P1174" s="6"/>
      <c r="Q1174" s="6"/>
      <c r="R1174" t="str">
        <f t="shared" si="18"/>
        <v>5010700213231323100001VT400001</v>
      </c>
    </row>
    <row r="1175" spans="1:18" x14ac:dyDescent="0.2">
      <c r="A1175" s="80" t="s">
        <v>453</v>
      </c>
      <c r="B1175" s="80" t="s">
        <v>4175</v>
      </c>
      <c r="C1175" s="6">
        <v>501</v>
      </c>
      <c r="D1175" s="6">
        <v>50107</v>
      </c>
      <c r="E1175" s="80" t="s">
        <v>456</v>
      </c>
      <c r="F1175" s="80" t="s">
        <v>454</v>
      </c>
      <c r="G1175" s="80" t="s">
        <v>494</v>
      </c>
      <c r="H1175" s="80" t="s">
        <v>1736</v>
      </c>
      <c r="I1175" s="80" t="s">
        <v>3297</v>
      </c>
      <c r="J1175" s="80" t="s">
        <v>4053</v>
      </c>
      <c r="K1175" s="80" t="s">
        <v>454</v>
      </c>
      <c r="L1175" s="8">
        <v>2440000</v>
      </c>
      <c r="M1175" s="6">
        <v>2022</v>
      </c>
      <c r="N1175" s="103"/>
      <c r="O1175" s="103"/>
      <c r="P1175" s="6"/>
      <c r="Q1175" s="6"/>
      <c r="R1175" t="str">
        <f t="shared" si="18"/>
        <v>5010700214341434100001VT500001</v>
      </c>
    </row>
    <row r="1176" spans="1:18" x14ac:dyDescent="0.2">
      <c r="A1176" s="80" t="s">
        <v>453</v>
      </c>
      <c r="B1176" s="80" t="s">
        <v>4175</v>
      </c>
      <c r="C1176" s="6">
        <v>501</v>
      </c>
      <c r="D1176" s="6">
        <v>50107</v>
      </c>
      <c r="E1176" s="80" t="s">
        <v>458</v>
      </c>
      <c r="F1176" s="80" t="s">
        <v>456</v>
      </c>
      <c r="G1176" s="80" t="s">
        <v>486</v>
      </c>
      <c r="H1176" s="80" t="s">
        <v>1180</v>
      </c>
      <c r="I1176" s="80" t="s">
        <v>2844</v>
      </c>
      <c r="J1176" s="80" t="s">
        <v>4053</v>
      </c>
      <c r="K1176" s="80" t="s">
        <v>454</v>
      </c>
      <c r="L1176" s="8">
        <v>7220000</v>
      </c>
      <c r="M1176" s="6">
        <v>2022</v>
      </c>
      <c r="N1176" s="103"/>
      <c r="O1176" s="103"/>
      <c r="P1176" s="6"/>
      <c r="Q1176" s="6"/>
      <c r="R1176" t="str">
        <f t="shared" si="18"/>
        <v>5010700311421142100001VT100002</v>
      </c>
    </row>
    <row r="1177" spans="1:18" x14ac:dyDescent="0.2">
      <c r="A1177" s="80" t="s">
        <v>453</v>
      </c>
      <c r="B1177" s="80" t="s">
        <v>4175</v>
      </c>
      <c r="C1177" s="6">
        <v>501</v>
      </c>
      <c r="D1177" s="6">
        <v>50107</v>
      </c>
      <c r="E1177" s="80" t="s">
        <v>458</v>
      </c>
      <c r="F1177" s="80" t="s">
        <v>456</v>
      </c>
      <c r="G1177" s="80" t="s">
        <v>486</v>
      </c>
      <c r="H1177" s="80" t="s">
        <v>1397</v>
      </c>
      <c r="I1177" s="80" t="s">
        <v>3024</v>
      </c>
      <c r="J1177" s="80" t="s">
        <v>4053</v>
      </c>
      <c r="K1177" s="80" t="s">
        <v>454</v>
      </c>
      <c r="L1177" s="8">
        <v>20400000</v>
      </c>
      <c r="M1177" s="6">
        <v>2022</v>
      </c>
      <c r="N1177" s="103"/>
      <c r="O1177" s="103"/>
      <c r="P1177" s="6"/>
      <c r="Q1177" s="6"/>
      <c r="R1177" t="str">
        <f t="shared" si="18"/>
        <v>5010700312561256100001VT100002</v>
      </c>
    </row>
    <row r="1178" spans="1:18" x14ac:dyDescent="0.2">
      <c r="A1178" s="80" t="s">
        <v>453</v>
      </c>
      <c r="B1178" s="80" t="s">
        <v>4175</v>
      </c>
      <c r="C1178" s="6">
        <v>501</v>
      </c>
      <c r="D1178" s="6">
        <v>50107</v>
      </c>
      <c r="E1178" s="80" t="s">
        <v>458</v>
      </c>
      <c r="F1178" s="80" t="s">
        <v>456</v>
      </c>
      <c r="G1178" s="80" t="s">
        <v>486</v>
      </c>
      <c r="H1178" s="80" t="s">
        <v>1901</v>
      </c>
      <c r="I1178" s="80" t="s">
        <v>3456</v>
      </c>
      <c r="J1178" s="80" t="s">
        <v>4053</v>
      </c>
      <c r="K1178" s="80" t="s">
        <v>454</v>
      </c>
      <c r="L1178" s="8">
        <v>4440000</v>
      </c>
      <c r="M1178" s="6">
        <v>2022</v>
      </c>
      <c r="N1178" s="103"/>
      <c r="O1178" s="103"/>
      <c r="P1178" s="6"/>
      <c r="Q1178" s="6"/>
      <c r="R1178" t="str">
        <f t="shared" si="18"/>
        <v>5010700315151515102001VT100002</v>
      </c>
    </row>
    <row r="1179" spans="1:18" x14ac:dyDescent="0.2">
      <c r="A1179" s="80" t="s">
        <v>453</v>
      </c>
      <c r="B1179" s="80" t="s">
        <v>4175</v>
      </c>
      <c r="C1179" s="6">
        <v>501</v>
      </c>
      <c r="D1179" s="6">
        <v>50107</v>
      </c>
      <c r="E1179" s="80" t="s">
        <v>458</v>
      </c>
      <c r="F1179" s="80" t="s">
        <v>458</v>
      </c>
      <c r="G1179" s="80" t="s">
        <v>486</v>
      </c>
      <c r="H1179" s="80" t="s">
        <v>1180</v>
      </c>
      <c r="I1179" s="80" t="s">
        <v>2844</v>
      </c>
      <c r="J1179" s="80" t="s">
        <v>4053</v>
      </c>
      <c r="K1179" s="80" t="s">
        <v>454</v>
      </c>
      <c r="L1179" s="8">
        <v>10110000</v>
      </c>
      <c r="M1179" s="6">
        <v>2022</v>
      </c>
      <c r="N1179" s="103"/>
      <c r="O1179" s="103"/>
      <c r="P1179" s="6"/>
      <c r="Q1179" s="6"/>
      <c r="R1179" t="str">
        <f t="shared" si="18"/>
        <v>5010700311421142100001VT100003</v>
      </c>
    </row>
    <row r="1180" spans="1:18" x14ac:dyDescent="0.2">
      <c r="A1180" s="80" t="s">
        <v>453</v>
      </c>
      <c r="B1180" s="80" t="s">
        <v>4176</v>
      </c>
      <c r="C1180" s="6">
        <v>501</v>
      </c>
      <c r="D1180" s="6">
        <v>50107</v>
      </c>
      <c r="E1180" s="80" t="s">
        <v>456</v>
      </c>
      <c r="F1180" s="80" t="s">
        <v>454</v>
      </c>
      <c r="G1180" s="80" t="s">
        <v>486</v>
      </c>
      <c r="H1180" s="80" t="s">
        <v>1182</v>
      </c>
      <c r="I1180" s="80" t="s">
        <v>2845</v>
      </c>
      <c r="J1180" s="80" t="s">
        <v>4053</v>
      </c>
      <c r="K1180" s="80" t="s">
        <v>454</v>
      </c>
      <c r="L1180" s="8">
        <v>26760000</v>
      </c>
      <c r="M1180" s="6">
        <v>2022</v>
      </c>
      <c r="N1180" s="103"/>
      <c r="O1180" s="103"/>
      <c r="P1180" s="6"/>
      <c r="Q1180" s="6"/>
      <c r="R1180" t="str">
        <f t="shared" si="18"/>
        <v>5010700211431143100001VT100001</v>
      </c>
    </row>
    <row r="1181" spans="1:18" x14ac:dyDescent="0.2">
      <c r="A1181" s="80" t="s">
        <v>453</v>
      </c>
      <c r="B1181" s="80" t="s">
        <v>4176</v>
      </c>
      <c r="C1181" s="6">
        <v>501</v>
      </c>
      <c r="D1181" s="6">
        <v>50107</v>
      </c>
      <c r="E1181" s="80" t="s">
        <v>456</v>
      </c>
      <c r="F1181" s="80" t="s">
        <v>454</v>
      </c>
      <c r="G1181" s="80" t="s">
        <v>486</v>
      </c>
      <c r="H1181" s="80" t="s">
        <v>1887</v>
      </c>
      <c r="I1181" s="80" t="s">
        <v>3439</v>
      </c>
      <c r="J1181" s="80" t="s">
        <v>4053</v>
      </c>
      <c r="K1181" s="80" t="s">
        <v>454</v>
      </c>
      <c r="L1181" s="8">
        <v>18140000</v>
      </c>
      <c r="M1181" s="6">
        <v>2022</v>
      </c>
      <c r="N1181" s="103"/>
      <c r="O1181" s="103"/>
      <c r="P1181" s="6"/>
      <c r="Q1181" s="6"/>
      <c r="R1181" t="str">
        <f t="shared" si="18"/>
        <v>5010700215091509102001VT100001</v>
      </c>
    </row>
    <row r="1182" spans="1:18" x14ac:dyDescent="0.2">
      <c r="A1182" s="80" t="s">
        <v>453</v>
      </c>
      <c r="B1182" s="80" t="s">
        <v>4176</v>
      </c>
      <c r="C1182" s="6">
        <v>501</v>
      </c>
      <c r="D1182" s="6">
        <v>50107</v>
      </c>
      <c r="E1182" s="80" t="s">
        <v>456</v>
      </c>
      <c r="F1182" s="80" t="s">
        <v>454</v>
      </c>
      <c r="G1182" s="80" t="s">
        <v>492</v>
      </c>
      <c r="H1182" s="80" t="s">
        <v>1536</v>
      </c>
      <c r="I1182" s="80" t="s">
        <v>3164</v>
      </c>
      <c r="J1182" s="80" t="s">
        <v>4053</v>
      </c>
      <c r="K1182" s="80" t="s">
        <v>454</v>
      </c>
      <c r="L1182" s="8">
        <v>8010000</v>
      </c>
      <c r="M1182" s="6">
        <v>2022</v>
      </c>
      <c r="N1182" s="103"/>
      <c r="O1182" s="103"/>
      <c r="P1182" s="6"/>
      <c r="Q1182" s="6"/>
      <c r="R1182" t="str">
        <f t="shared" si="18"/>
        <v>5010700213341334100001VT400001</v>
      </c>
    </row>
    <row r="1183" spans="1:18" x14ac:dyDescent="0.2">
      <c r="A1183" s="80" t="s">
        <v>453</v>
      </c>
      <c r="B1183" s="80" t="s">
        <v>4176</v>
      </c>
      <c r="C1183" s="6">
        <v>501</v>
      </c>
      <c r="D1183" s="6">
        <v>50107</v>
      </c>
      <c r="E1183" s="80" t="s">
        <v>456</v>
      </c>
      <c r="F1183" s="80" t="s">
        <v>454</v>
      </c>
      <c r="G1183" s="80" t="s">
        <v>494</v>
      </c>
      <c r="H1183" s="80" t="s">
        <v>1736</v>
      </c>
      <c r="I1183" s="80" t="s">
        <v>3299</v>
      </c>
      <c r="J1183" s="80" t="s">
        <v>4053</v>
      </c>
      <c r="K1183" s="80" t="s">
        <v>454</v>
      </c>
      <c r="L1183" s="8">
        <v>2440000</v>
      </c>
      <c r="M1183" s="6">
        <v>2022</v>
      </c>
      <c r="N1183" s="103"/>
      <c r="O1183" s="103"/>
      <c r="P1183" s="6"/>
      <c r="Q1183" s="6"/>
      <c r="R1183" t="str">
        <f t="shared" si="18"/>
        <v>5010700214341434101001VT500001</v>
      </c>
    </row>
    <row r="1184" spans="1:18" x14ac:dyDescent="0.2">
      <c r="A1184" s="80" t="s">
        <v>453</v>
      </c>
      <c r="B1184" s="80" t="s">
        <v>4176</v>
      </c>
      <c r="C1184" s="6">
        <v>501</v>
      </c>
      <c r="D1184" s="6">
        <v>50107</v>
      </c>
      <c r="E1184" s="80" t="s">
        <v>458</v>
      </c>
      <c r="F1184" s="80" t="s">
        <v>456</v>
      </c>
      <c r="G1184" s="80" t="s">
        <v>486</v>
      </c>
      <c r="H1184" s="80" t="s">
        <v>1182</v>
      </c>
      <c r="I1184" s="80" t="s">
        <v>2845</v>
      </c>
      <c r="J1184" s="80" t="s">
        <v>4053</v>
      </c>
      <c r="K1184" s="80" t="s">
        <v>454</v>
      </c>
      <c r="L1184" s="8">
        <v>13380000</v>
      </c>
      <c r="M1184" s="6">
        <v>2022</v>
      </c>
      <c r="N1184" s="103"/>
      <c r="O1184" s="103"/>
      <c r="P1184" s="6"/>
      <c r="Q1184" s="6"/>
      <c r="R1184" t="str">
        <f t="shared" si="18"/>
        <v>5010700311431143100001VT100002</v>
      </c>
    </row>
    <row r="1185" spans="1:18" x14ac:dyDescent="0.2">
      <c r="A1185" s="80" t="s">
        <v>453</v>
      </c>
      <c r="B1185" s="80" t="s">
        <v>4176</v>
      </c>
      <c r="C1185" s="6">
        <v>501</v>
      </c>
      <c r="D1185" s="6">
        <v>50107</v>
      </c>
      <c r="E1185" s="80" t="s">
        <v>458</v>
      </c>
      <c r="F1185" s="80" t="s">
        <v>456</v>
      </c>
      <c r="G1185" s="80" t="s">
        <v>486</v>
      </c>
      <c r="H1185" s="80" t="s">
        <v>1397</v>
      </c>
      <c r="I1185" s="80" t="s">
        <v>3026</v>
      </c>
      <c r="J1185" s="80" t="s">
        <v>4053</v>
      </c>
      <c r="K1185" s="80" t="s">
        <v>454</v>
      </c>
      <c r="L1185" s="8">
        <v>11550000</v>
      </c>
      <c r="M1185" s="6">
        <v>2022</v>
      </c>
      <c r="N1185" s="103"/>
      <c r="O1185" s="103"/>
      <c r="P1185" s="6"/>
      <c r="Q1185" s="6"/>
      <c r="R1185" t="str">
        <f t="shared" si="18"/>
        <v>5010700312561256101001VT100002</v>
      </c>
    </row>
    <row r="1186" spans="1:18" x14ac:dyDescent="0.2">
      <c r="A1186" s="80" t="s">
        <v>453</v>
      </c>
      <c r="B1186" s="80" t="s">
        <v>4176</v>
      </c>
      <c r="C1186" s="6">
        <v>501</v>
      </c>
      <c r="D1186" s="6">
        <v>50107</v>
      </c>
      <c r="E1186" s="80" t="s">
        <v>458</v>
      </c>
      <c r="F1186" s="80" t="s">
        <v>456</v>
      </c>
      <c r="G1186" s="80" t="s">
        <v>486</v>
      </c>
      <c r="H1186" s="80" t="s">
        <v>1903</v>
      </c>
      <c r="I1186" s="80" t="s">
        <v>3457</v>
      </c>
      <c r="J1186" s="80" t="s">
        <v>4053</v>
      </c>
      <c r="K1186" s="80" t="s">
        <v>454</v>
      </c>
      <c r="L1186" s="8">
        <v>7270000</v>
      </c>
      <c r="M1186" s="6">
        <v>2022</v>
      </c>
      <c r="N1186" s="103"/>
      <c r="O1186" s="103"/>
      <c r="P1186" s="6"/>
      <c r="Q1186" s="6"/>
      <c r="R1186" t="str">
        <f t="shared" si="18"/>
        <v>5010700315161516100001VT100002</v>
      </c>
    </row>
    <row r="1187" spans="1:18" x14ac:dyDescent="0.2">
      <c r="A1187" s="80" t="s">
        <v>453</v>
      </c>
      <c r="B1187" s="80" t="s">
        <v>4176</v>
      </c>
      <c r="C1187" s="6">
        <v>501</v>
      </c>
      <c r="D1187" s="6">
        <v>50107</v>
      </c>
      <c r="E1187" s="80" t="s">
        <v>458</v>
      </c>
      <c r="F1187" s="80" t="s">
        <v>458</v>
      </c>
      <c r="G1187" s="80" t="s">
        <v>486</v>
      </c>
      <c r="H1187" s="80" t="s">
        <v>1182</v>
      </c>
      <c r="I1187" s="80" t="s">
        <v>2845</v>
      </c>
      <c r="J1187" s="80" t="s">
        <v>4053</v>
      </c>
      <c r="K1187" s="80" t="s">
        <v>454</v>
      </c>
      <c r="L1187" s="8">
        <v>18730000</v>
      </c>
      <c r="M1187" s="6">
        <v>2022</v>
      </c>
      <c r="N1187" s="103"/>
      <c r="O1187" s="103"/>
      <c r="P1187" s="6"/>
      <c r="Q1187" s="6"/>
      <c r="R1187" t="str">
        <f t="shared" si="18"/>
        <v>5010700311431143100001VT100003</v>
      </c>
    </row>
    <row r="1188" spans="1:18" x14ac:dyDescent="0.2">
      <c r="A1188" s="80" t="s">
        <v>453</v>
      </c>
      <c r="B1188" s="80" t="s">
        <v>4177</v>
      </c>
      <c r="C1188" s="6">
        <v>501</v>
      </c>
      <c r="D1188" s="6">
        <v>50107</v>
      </c>
      <c r="E1188" s="80" t="s">
        <v>456</v>
      </c>
      <c r="F1188" s="80" t="s">
        <v>454</v>
      </c>
      <c r="G1188" s="80" t="s">
        <v>486</v>
      </c>
      <c r="H1188" s="80" t="s">
        <v>1186</v>
      </c>
      <c r="I1188" s="80" t="s">
        <v>2850</v>
      </c>
      <c r="J1188" s="80" t="s">
        <v>4053</v>
      </c>
      <c r="K1188" s="80" t="s">
        <v>454</v>
      </c>
      <c r="L1188" s="8">
        <v>61440000</v>
      </c>
      <c r="M1188" s="6">
        <v>2022</v>
      </c>
      <c r="N1188" s="103"/>
      <c r="O1188" s="103"/>
      <c r="P1188" s="6"/>
      <c r="Q1188" s="6"/>
      <c r="R1188" t="str">
        <f t="shared" si="18"/>
        <v>5010700211451145100001VT100001</v>
      </c>
    </row>
    <row r="1189" spans="1:18" x14ac:dyDescent="0.2">
      <c r="A1189" s="80" t="s">
        <v>453</v>
      </c>
      <c r="B1189" s="80" t="s">
        <v>4177</v>
      </c>
      <c r="C1189" s="6">
        <v>501</v>
      </c>
      <c r="D1189" s="6">
        <v>50107</v>
      </c>
      <c r="E1189" s="80" t="s">
        <v>456</v>
      </c>
      <c r="F1189" s="80" t="s">
        <v>454</v>
      </c>
      <c r="G1189" s="80" t="s">
        <v>486</v>
      </c>
      <c r="H1189" s="80" t="s">
        <v>1891</v>
      </c>
      <c r="I1189" s="80" t="s">
        <v>3442</v>
      </c>
      <c r="J1189" s="80" t="s">
        <v>4053</v>
      </c>
      <c r="K1189" s="80" t="s">
        <v>454</v>
      </c>
      <c r="L1189" s="8">
        <v>18350000</v>
      </c>
      <c r="M1189" s="6">
        <v>2022</v>
      </c>
      <c r="N1189" s="103"/>
      <c r="O1189" s="103"/>
      <c r="P1189" s="6"/>
      <c r="Q1189" s="6"/>
      <c r="R1189" t="str">
        <f t="shared" si="18"/>
        <v>5010700215101510100001VT100001</v>
      </c>
    </row>
    <row r="1190" spans="1:18" x14ac:dyDescent="0.2">
      <c r="A1190" s="80" t="s">
        <v>453</v>
      </c>
      <c r="B1190" s="80" t="s">
        <v>4177</v>
      </c>
      <c r="C1190" s="6">
        <v>501</v>
      </c>
      <c r="D1190" s="6">
        <v>50107</v>
      </c>
      <c r="E1190" s="80" t="s">
        <v>456</v>
      </c>
      <c r="F1190" s="80" t="s">
        <v>454</v>
      </c>
      <c r="G1190" s="80" t="s">
        <v>492</v>
      </c>
      <c r="H1190" s="80" t="s">
        <v>1542</v>
      </c>
      <c r="I1190" s="80" t="s">
        <v>3167</v>
      </c>
      <c r="J1190" s="80" t="s">
        <v>4053</v>
      </c>
      <c r="K1190" s="80" t="s">
        <v>454</v>
      </c>
      <c r="L1190" s="8">
        <v>4410000</v>
      </c>
      <c r="M1190" s="6">
        <v>2022</v>
      </c>
      <c r="N1190" s="103"/>
      <c r="O1190" s="103"/>
      <c r="P1190" s="6"/>
      <c r="Q1190" s="6"/>
      <c r="R1190" t="str">
        <f t="shared" si="18"/>
        <v>5010700213371337100001VT400001</v>
      </c>
    </row>
    <row r="1191" spans="1:18" x14ac:dyDescent="0.2">
      <c r="A1191" s="80" t="s">
        <v>453</v>
      </c>
      <c r="B1191" s="80" t="s">
        <v>4177</v>
      </c>
      <c r="C1191" s="6">
        <v>501</v>
      </c>
      <c r="D1191" s="6">
        <v>50107</v>
      </c>
      <c r="E1191" s="80" t="s">
        <v>456</v>
      </c>
      <c r="F1191" s="80" t="s">
        <v>454</v>
      </c>
      <c r="G1191" s="80" t="s">
        <v>494</v>
      </c>
      <c r="H1191" s="80" t="s">
        <v>1760</v>
      </c>
      <c r="I1191" s="80" t="s">
        <v>3315</v>
      </c>
      <c r="J1191" s="80" t="s">
        <v>4053</v>
      </c>
      <c r="K1191" s="80" t="s">
        <v>454</v>
      </c>
      <c r="L1191" s="8">
        <v>8580000</v>
      </c>
      <c r="M1191" s="6">
        <v>2022</v>
      </c>
      <c r="N1191" s="103"/>
      <c r="O1191" s="103"/>
      <c r="P1191" s="6"/>
      <c r="Q1191" s="6"/>
      <c r="R1191" t="str">
        <f t="shared" si="18"/>
        <v>5010700214471447100001VT500001</v>
      </c>
    </row>
    <row r="1192" spans="1:18" x14ac:dyDescent="0.2">
      <c r="A1192" s="80" t="s">
        <v>453</v>
      </c>
      <c r="B1192" s="80" t="s">
        <v>4177</v>
      </c>
      <c r="C1192" s="6">
        <v>501</v>
      </c>
      <c r="D1192" s="6">
        <v>50107</v>
      </c>
      <c r="E1192" s="80" t="s">
        <v>458</v>
      </c>
      <c r="F1192" s="80" t="s">
        <v>456</v>
      </c>
      <c r="G1192" s="80" t="s">
        <v>486</v>
      </c>
      <c r="H1192" s="80" t="s">
        <v>1186</v>
      </c>
      <c r="I1192" s="80" t="s">
        <v>2850</v>
      </c>
      <c r="J1192" s="80" t="s">
        <v>4053</v>
      </c>
      <c r="K1192" s="80" t="s">
        <v>454</v>
      </c>
      <c r="L1192" s="8">
        <v>30720000</v>
      </c>
      <c r="M1192" s="6">
        <v>2022</v>
      </c>
      <c r="N1192" s="103"/>
      <c r="O1192" s="103"/>
      <c r="P1192" s="6"/>
      <c r="Q1192" s="6"/>
      <c r="R1192" t="str">
        <f t="shared" si="18"/>
        <v>5010700311451145100001VT100002</v>
      </c>
    </row>
    <row r="1193" spans="1:18" x14ac:dyDescent="0.2">
      <c r="A1193" s="80" t="s">
        <v>453</v>
      </c>
      <c r="B1193" s="80" t="s">
        <v>4177</v>
      </c>
      <c r="C1193" s="6">
        <v>501</v>
      </c>
      <c r="D1193" s="6">
        <v>50107</v>
      </c>
      <c r="E1193" s="80" t="s">
        <v>458</v>
      </c>
      <c r="F1193" s="80" t="s">
        <v>456</v>
      </c>
      <c r="G1193" s="80" t="s">
        <v>486</v>
      </c>
      <c r="H1193" s="80" t="s">
        <v>1442</v>
      </c>
      <c r="I1193" s="80" t="s">
        <v>3077</v>
      </c>
      <c r="J1193" s="80" t="s">
        <v>4053</v>
      </c>
      <c r="K1193" s="80" t="s">
        <v>454</v>
      </c>
      <c r="L1193" s="8">
        <v>14760000</v>
      </c>
      <c r="M1193" s="6">
        <v>2022</v>
      </c>
      <c r="N1193" s="103"/>
      <c r="O1193" s="103"/>
      <c r="P1193" s="6"/>
      <c r="Q1193" s="6"/>
      <c r="R1193" t="str">
        <f t="shared" si="18"/>
        <v>5010700312881288100001VT100002</v>
      </c>
    </row>
    <row r="1194" spans="1:18" x14ac:dyDescent="0.2">
      <c r="A1194" s="80" t="s">
        <v>453</v>
      </c>
      <c r="B1194" s="80" t="s">
        <v>4177</v>
      </c>
      <c r="C1194" s="6">
        <v>501</v>
      </c>
      <c r="D1194" s="6">
        <v>50107</v>
      </c>
      <c r="E1194" s="80" t="s">
        <v>458</v>
      </c>
      <c r="F1194" s="80" t="s">
        <v>456</v>
      </c>
      <c r="G1194" s="80" t="s">
        <v>486</v>
      </c>
      <c r="H1194" s="80" t="s">
        <v>1903</v>
      </c>
      <c r="I1194" s="80" t="s">
        <v>3458</v>
      </c>
      <c r="J1194" s="80" t="s">
        <v>4053</v>
      </c>
      <c r="K1194" s="80" t="s">
        <v>454</v>
      </c>
      <c r="L1194" s="8">
        <v>8030000</v>
      </c>
      <c r="M1194" s="6">
        <v>2022</v>
      </c>
      <c r="N1194" s="103"/>
      <c r="O1194" s="103"/>
      <c r="P1194" s="6"/>
      <c r="Q1194" s="6"/>
      <c r="R1194" t="str">
        <f t="shared" si="18"/>
        <v>5010700315161516101001VT100002</v>
      </c>
    </row>
    <row r="1195" spans="1:18" x14ac:dyDescent="0.2">
      <c r="A1195" s="80" t="s">
        <v>453</v>
      </c>
      <c r="B1195" s="80" t="s">
        <v>4177</v>
      </c>
      <c r="C1195" s="6">
        <v>501</v>
      </c>
      <c r="D1195" s="6">
        <v>50107</v>
      </c>
      <c r="E1195" s="80" t="s">
        <v>458</v>
      </c>
      <c r="F1195" s="80" t="s">
        <v>458</v>
      </c>
      <c r="G1195" s="80" t="s">
        <v>486</v>
      </c>
      <c r="H1195" s="80" t="s">
        <v>1186</v>
      </c>
      <c r="I1195" s="80" t="s">
        <v>2850</v>
      </c>
      <c r="J1195" s="80" t="s">
        <v>4053</v>
      </c>
      <c r="K1195" s="80" t="s">
        <v>454</v>
      </c>
      <c r="L1195" s="8">
        <v>43010000</v>
      </c>
      <c r="M1195" s="6">
        <v>2022</v>
      </c>
      <c r="N1195" s="103"/>
      <c r="O1195" s="103"/>
      <c r="P1195" s="6"/>
      <c r="Q1195" s="6"/>
      <c r="R1195" t="str">
        <f t="shared" si="18"/>
        <v>5010700311451145100001VT100003</v>
      </c>
    </row>
    <row r="1196" spans="1:18" x14ac:dyDescent="0.2">
      <c r="A1196" s="80" t="s">
        <v>453</v>
      </c>
      <c r="B1196" s="80" t="s">
        <v>4178</v>
      </c>
      <c r="C1196" s="6">
        <v>501</v>
      </c>
      <c r="D1196" s="6">
        <v>50107</v>
      </c>
      <c r="E1196" s="80" t="s">
        <v>456</v>
      </c>
      <c r="F1196" s="80" t="s">
        <v>454</v>
      </c>
      <c r="G1196" s="80" t="s">
        <v>486</v>
      </c>
      <c r="H1196" s="80" t="s">
        <v>1188</v>
      </c>
      <c r="I1196" s="80" t="s">
        <v>2851</v>
      </c>
      <c r="J1196" s="80" t="s">
        <v>4053</v>
      </c>
      <c r="K1196" s="80" t="s">
        <v>454</v>
      </c>
      <c r="L1196" s="8">
        <v>11630000</v>
      </c>
      <c r="M1196" s="6">
        <v>2022</v>
      </c>
      <c r="N1196" s="103"/>
      <c r="O1196" s="103"/>
      <c r="P1196" s="6"/>
      <c r="Q1196" s="6"/>
      <c r="R1196" t="str">
        <f t="shared" si="18"/>
        <v>5010700211461146100001VT100001</v>
      </c>
    </row>
    <row r="1197" spans="1:18" x14ac:dyDescent="0.2">
      <c r="A1197" s="80" t="s">
        <v>453</v>
      </c>
      <c r="B1197" s="80" t="s">
        <v>4178</v>
      </c>
      <c r="C1197" s="6">
        <v>501</v>
      </c>
      <c r="D1197" s="6">
        <v>50107</v>
      </c>
      <c r="E1197" s="80" t="s">
        <v>456</v>
      </c>
      <c r="F1197" s="80" t="s">
        <v>454</v>
      </c>
      <c r="G1197" s="80" t="s">
        <v>486</v>
      </c>
      <c r="H1197" s="80" t="s">
        <v>1893</v>
      </c>
      <c r="I1197" s="80" t="s">
        <v>3443</v>
      </c>
      <c r="J1197" s="80" t="s">
        <v>4053</v>
      </c>
      <c r="K1197" s="80" t="s">
        <v>454</v>
      </c>
      <c r="L1197" s="8">
        <v>11140000</v>
      </c>
      <c r="M1197" s="6">
        <v>2022</v>
      </c>
      <c r="N1197" s="103"/>
      <c r="O1197" s="103"/>
      <c r="P1197" s="6"/>
      <c r="Q1197" s="6"/>
      <c r="R1197" t="str">
        <f t="shared" si="18"/>
        <v>5010700215111511100001VT100001</v>
      </c>
    </row>
    <row r="1198" spans="1:18" x14ac:dyDescent="0.2">
      <c r="A1198" s="80" t="s">
        <v>453</v>
      </c>
      <c r="B1198" s="80" t="s">
        <v>4178</v>
      </c>
      <c r="C1198" s="6">
        <v>501</v>
      </c>
      <c r="D1198" s="6">
        <v>50107</v>
      </c>
      <c r="E1198" s="80" t="s">
        <v>456</v>
      </c>
      <c r="F1198" s="80" t="s">
        <v>454</v>
      </c>
      <c r="G1198" s="80" t="s">
        <v>492</v>
      </c>
      <c r="H1198" s="80" t="s">
        <v>1575</v>
      </c>
      <c r="I1198" s="80" t="s">
        <v>3188</v>
      </c>
      <c r="J1198" s="80" t="s">
        <v>4053</v>
      </c>
      <c r="K1198" s="80" t="s">
        <v>454</v>
      </c>
      <c r="L1198" s="8">
        <v>5990000</v>
      </c>
      <c r="M1198" s="6">
        <v>2022</v>
      </c>
      <c r="N1198" s="103"/>
      <c r="O1198" s="103"/>
      <c r="P1198" s="6"/>
      <c r="Q1198" s="6"/>
      <c r="R1198" t="str">
        <f t="shared" si="18"/>
        <v>5010700213541354100001VT400001</v>
      </c>
    </row>
    <row r="1199" spans="1:18" x14ac:dyDescent="0.2">
      <c r="A1199" s="80" t="s">
        <v>453</v>
      </c>
      <c r="B1199" s="80" t="s">
        <v>4178</v>
      </c>
      <c r="C1199" s="6">
        <v>501</v>
      </c>
      <c r="D1199" s="6">
        <v>50107</v>
      </c>
      <c r="E1199" s="80" t="s">
        <v>456</v>
      </c>
      <c r="F1199" s="80" t="s">
        <v>454</v>
      </c>
      <c r="G1199" s="80" t="s">
        <v>494</v>
      </c>
      <c r="H1199" s="80" t="s">
        <v>1760</v>
      </c>
      <c r="I1199" s="80" t="s">
        <v>3317</v>
      </c>
      <c r="J1199" s="80" t="s">
        <v>4053</v>
      </c>
      <c r="K1199" s="80" t="s">
        <v>454</v>
      </c>
      <c r="L1199" s="8">
        <v>6860000</v>
      </c>
      <c r="M1199" s="6">
        <v>2022</v>
      </c>
      <c r="N1199" s="103"/>
      <c r="O1199" s="103"/>
      <c r="P1199" s="6"/>
      <c r="Q1199" s="6"/>
      <c r="R1199" t="str">
        <f t="shared" si="18"/>
        <v>5010700214471447101001VT500001</v>
      </c>
    </row>
    <row r="1200" spans="1:18" x14ac:dyDescent="0.2">
      <c r="A1200" s="80" t="s">
        <v>453</v>
      </c>
      <c r="B1200" s="80" t="s">
        <v>4178</v>
      </c>
      <c r="C1200" s="6">
        <v>501</v>
      </c>
      <c r="D1200" s="6">
        <v>50107</v>
      </c>
      <c r="E1200" s="80" t="s">
        <v>458</v>
      </c>
      <c r="F1200" s="80" t="s">
        <v>456</v>
      </c>
      <c r="G1200" s="80" t="s">
        <v>486</v>
      </c>
      <c r="H1200" s="80" t="s">
        <v>1188</v>
      </c>
      <c r="I1200" s="80" t="s">
        <v>2851</v>
      </c>
      <c r="J1200" s="80" t="s">
        <v>4053</v>
      </c>
      <c r="K1200" s="80" t="s">
        <v>454</v>
      </c>
      <c r="L1200" s="8">
        <v>5820000</v>
      </c>
      <c r="M1200" s="6">
        <v>2022</v>
      </c>
      <c r="N1200" s="103"/>
      <c r="O1200" s="103"/>
      <c r="P1200" s="6"/>
      <c r="Q1200" s="6"/>
      <c r="R1200" t="str">
        <f t="shared" si="18"/>
        <v>5010700311461146100001VT100002</v>
      </c>
    </row>
    <row r="1201" spans="1:18" x14ac:dyDescent="0.2">
      <c r="A1201" s="80" t="s">
        <v>453</v>
      </c>
      <c r="B1201" s="80" t="s">
        <v>4178</v>
      </c>
      <c r="C1201" s="6">
        <v>501</v>
      </c>
      <c r="D1201" s="6">
        <v>50107</v>
      </c>
      <c r="E1201" s="80" t="s">
        <v>458</v>
      </c>
      <c r="F1201" s="80" t="s">
        <v>456</v>
      </c>
      <c r="G1201" s="80" t="s">
        <v>486</v>
      </c>
      <c r="H1201" s="80" t="s">
        <v>1442</v>
      </c>
      <c r="I1201" s="80" t="s">
        <v>3078</v>
      </c>
      <c r="J1201" s="80" t="s">
        <v>4053</v>
      </c>
      <c r="K1201" s="80" t="s">
        <v>454</v>
      </c>
      <c r="L1201" s="8">
        <v>10820000</v>
      </c>
      <c r="M1201" s="6">
        <v>2022</v>
      </c>
      <c r="N1201" s="103"/>
      <c r="O1201" s="103"/>
      <c r="P1201" s="6"/>
      <c r="Q1201" s="6"/>
      <c r="R1201" t="str">
        <f t="shared" si="18"/>
        <v>5010700312881288101001VT100002</v>
      </c>
    </row>
    <row r="1202" spans="1:18" x14ac:dyDescent="0.2">
      <c r="A1202" s="80" t="s">
        <v>453</v>
      </c>
      <c r="B1202" s="80" t="s">
        <v>4178</v>
      </c>
      <c r="C1202" s="6">
        <v>501</v>
      </c>
      <c r="D1202" s="6">
        <v>50107</v>
      </c>
      <c r="E1202" s="80" t="s">
        <v>458</v>
      </c>
      <c r="F1202" s="80" t="s">
        <v>456</v>
      </c>
      <c r="G1202" s="80" t="s">
        <v>486</v>
      </c>
      <c r="H1202" s="80" t="s">
        <v>1905</v>
      </c>
      <c r="I1202" s="80" t="s">
        <v>3459</v>
      </c>
      <c r="J1202" s="80" t="s">
        <v>4053</v>
      </c>
      <c r="K1202" s="80" t="s">
        <v>454</v>
      </c>
      <c r="L1202" s="8">
        <v>12630000</v>
      </c>
      <c r="M1202" s="6">
        <v>2022</v>
      </c>
      <c r="N1202" s="103"/>
      <c r="O1202" s="103"/>
      <c r="P1202" s="6"/>
      <c r="Q1202" s="6"/>
      <c r="R1202" t="str">
        <f t="shared" si="18"/>
        <v>5010700315171517100001VT100002</v>
      </c>
    </row>
    <row r="1203" spans="1:18" x14ac:dyDescent="0.2">
      <c r="A1203" s="80" t="s">
        <v>453</v>
      </c>
      <c r="B1203" s="80" t="s">
        <v>4178</v>
      </c>
      <c r="C1203" s="6">
        <v>501</v>
      </c>
      <c r="D1203" s="6">
        <v>50107</v>
      </c>
      <c r="E1203" s="80" t="s">
        <v>458</v>
      </c>
      <c r="F1203" s="80" t="s">
        <v>458</v>
      </c>
      <c r="G1203" s="80" t="s">
        <v>486</v>
      </c>
      <c r="H1203" s="80" t="s">
        <v>1188</v>
      </c>
      <c r="I1203" s="80" t="s">
        <v>2851</v>
      </c>
      <c r="J1203" s="80" t="s">
        <v>4053</v>
      </c>
      <c r="K1203" s="80" t="s">
        <v>454</v>
      </c>
      <c r="L1203" s="8">
        <v>8140000</v>
      </c>
      <c r="M1203" s="6">
        <v>2022</v>
      </c>
      <c r="N1203" s="103"/>
      <c r="O1203" s="103"/>
      <c r="P1203" s="6"/>
      <c r="Q1203" s="6"/>
      <c r="R1203" t="str">
        <f t="shared" si="18"/>
        <v>5010700311461146100001VT100003</v>
      </c>
    </row>
    <row r="1204" spans="1:18" x14ac:dyDescent="0.2">
      <c r="A1204" s="80" t="s">
        <v>453</v>
      </c>
      <c r="B1204" s="80" t="s">
        <v>4179</v>
      </c>
      <c r="C1204" s="6">
        <v>501</v>
      </c>
      <c r="D1204" s="6">
        <v>50107</v>
      </c>
      <c r="E1204" s="80" t="s">
        <v>456</v>
      </c>
      <c r="F1204" s="80" t="s">
        <v>454</v>
      </c>
      <c r="G1204" s="80" t="s">
        <v>486</v>
      </c>
      <c r="H1204" s="80" t="s">
        <v>1189</v>
      </c>
      <c r="I1204" s="80" t="s">
        <v>2852</v>
      </c>
      <c r="J1204" s="80" t="s">
        <v>4053</v>
      </c>
      <c r="K1204" s="80" t="s">
        <v>454</v>
      </c>
      <c r="L1204" s="8">
        <v>11730000</v>
      </c>
      <c r="M1204" s="6">
        <v>2022</v>
      </c>
      <c r="N1204" s="103"/>
      <c r="O1204" s="103"/>
      <c r="P1204" s="6"/>
      <c r="Q1204" s="6"/>
      <c r="R1204" t="str">
        <f t="shared" si="18"/>
        <v>5010700211471147100001VT100001</v>
      </c>
    </row>
    <row r="1205" spans="1:18" x14ac:dyDescent="0.2">
      <c r="A1205" s="80" t="s">
        <v>453</v>
      </c>
      <c r="B1205" s="80" t="s">
        <v>4179</v>
      </c>
      <c r="C1205" s="6">
        <v>501</v>
      </c>
      <c r="D1205" s="6">
        <v>50107</v>
      </c>
      <c r="E1205" s="80" t="s">
        <v>456</v>
      </c>
      <c r="F1205" s="80" t="s">
        <v>454</v>
      </c>
      <c r="G1205" s="80" t="s">
        <v>486</v>
      </c>
      <c r="H1205" s="80" t="s">
        <v>1893</v>
      </c>
      <c r="I1205" s="80" t="s">
        <v>3444</v>
      </c>
      <c r="J1205" s="80" t="s">
        <v>4053</v>
      </c>
      <c r="K1205" s="80" t="s">
        <v>454</v>
      </c>
      <c r="L1205" s="8">
        <v>20160000</v>
      </c>
      <c r="M1205" s="6">
        <v>2022</v>
      </c>
      <c r="N1205" s="103"/>
      <c r="O1205" s="103"/>
      <c r="P1205" s="6"/>
      <c r="Q1205" s="6"/>
      <c r="R1205" t="str">
        <f t="shared" si="18"/>
        <v>5010700215111511101001VT100001</v>
      </c>
    </row>
    <row r="1206" spans="1:18" x14ac:dyDescent="0.2">
      <c r="A1206" s="80" t="s">
        <v>453</v>
      </c>
      <c r="B1206" s="80" t="s">
        <v>4179</v>
      </c>
      <c r="C1206" s="6">
        <v>501</v>
      </c>
      <c r="D1206" s="6">
        <v>50107</v>
      </c>
      <c r="E1206" s="80" t="s">
        <v>456</v>
      </c>
      <c r="F1206" s="80" t="s">
        <v>454</v>
      </c>
      <c r="G1206" s="80" t="s">
        <v>492</v>
      </c>
      <c r="H1206" s="80" t="s">
        <v>1583</v>
      </c>
      <c r="I1206" s="80" t="s">
        <v>3199</v>
      </c>
      <c r="J1206" s="80" t="s">
        <v>4053</v>
      </c>
      <c r="K1206" s="80" t="s">
        <v>454</v>
      </c>
      <c r="L1206" s="8">
        <v>12640000</v>
      </c>
      <c r="M1206" s="6">
        <v>2022</v>
      </c>
      <c r="N1206" s="103"/>
      <c r="O1206" s="103"/>
      <c r="P1206" s="6"/>
      <c r="Q1206" s="6"/>
      <c r="R1206" t="str">
        <f t="shared" si="18"/>
        <v>5010700213591359100001VT400001</v>
      </c>
    </row>
    <row r="1207" spans="1:18" x14ac:dyDescent="0.2">
      <c r="A1207" s="80" t="s">
        <v>453</v>
      </c>
      <c r="B1207" s="80" t="s">
        <v>4179</v>
      </c>
      <c r="C1207" s="6">
        <v>501</v>
      </c>
      <c r="D1207" s="6">
        <v>50107</v>
      </c>
      <c r="E1207" s="80" t="s">
        <v>456</v>
      </c>
      <c r="F1207" s="80" t="s">
        <v>454</v>
      </c>
      <c r="G1207" s="80" t="s">
        <v>494</v>
      </c>
      <c r="H1207" s="80" t="s">
        <v>1785</v>
      </c>
      <c r="I1207" s="80" t="s">
        <v>3333</v>
      </c>
      <c r="J1207" s="80" t="s">
        <v>4053</v>
      </c>
      <c r="K1207" s="80" t="s">
        <v>454</v>
      </c>
      <c r="L1207" s="8">
        <v>5180000</v>
      </c>
      <c r="M1207" s="6">
        <v>2022</v>
      </c>
      <c r="N1207" s="103"/>
      <c r="O1207" s="103"/>
      <c r="P1207" s="6"/>
      <c r="Q1207" s="6"/>
      <c r="R1207" t="str">
        <f t="shared" si="18"/>
        <v>5010700214591459100001VT500001</v>
      </c>
    </row>
    <row r="1208" spans="1:18" x14ac:dyDescent="0.2">
      <c r="A1208" s="80" t="s">
        <v>453</v>
      </c>
      <c r="B1208" s="80" t="s">
        <v>4179</v>
      </c>
      <c r="C1208" s="6">
        <v>501</v>
      </c>
      <c r="D1208" s="6">
        <v>50107</v>
      </c>
      <c r="E1208" s="80" t="s">
        <v>458</v>
      </c>
      <c r="F1208" s="80" t="s">
        <v>456</v>
      </c>
      <c r="G1208" s="80" t="s">
        <v>486</v>
      </c>
      <c r="H1208" s="80" t="s">
        <v>1189</v>
      </c>
      <c r="I1208" s="80" t="s">
        <v>2852</v>
      </c>
      <c r="J1208" s="80" t="s">
        <v>4053</v>
      </c>
      <c r="K1208" s="80" t="s">
        <v>454</v>
      </c>
      <c r="L1208" s="8">
        <v>5870000</v>
      </c>
      <c r="M1208" s="6">
        <v>2022</v>
      </c>
      <c r="N1208" s="103"/>
      <c r="O1208" s="103"/>
      <c r="P1208" s="6"/>
      <c r="Q1208" s="6"/>
      <c r="R1208" t="str">
        <f t="shared" si="18"/>
        <v>5010700311471147100001VT100002</v>
      </c>
    </row>
    <row r="1209" spans="1:18" x14ac:dyDescent="0.2">
      <c r="A1209" s="80" t="s">
        <v>453</v>
      </c>
      <c r="B1209" s="80" t="s">
        <v>4179</v>
      </c>
      <c r="C1209" s="6">
        <v>501</v>
      </c>
      <c r="D1209" s="6">
        <v>50107</v>
      </c>
      <c r="E1209" s="80" t="s">
        <v>458</v>
      </c>
      <c r="F1209" s="80" t="s">
        <v>456</v>
      </c>
      <c r="G1209" s="80" t="s">
        <v>486</v>
      </c>
      <c r="H1209" s="80" t="s">
        <v>1457</v>
      </c>
      <c r="I1209" s="80" t="s">
        <v>3088</v>
      </c>
      <c r="J1209" s="80" t="s">
        <v>4053</v>
      </c>
      <c r="K1209" s="80" t="s">
        <v>454</v>
      </c>
      <c r="L1209" s="8">
        <v>10820000</v>
      </c>
      <c r="M1209" s="6">
        <v>2022</v>
      </c>
      <c r="N1209" s="103"/>
      <c r="O1209" s="103"/>
      <c r="P1209" s="6"/>
      <c r="Q1209" s="6"/>
      <c r="R1209" t="str">
        <f t="shared" si="18"/>
        <v>5010700312951295100001VT100002</v>
      </c>
    </row>
    <row r="1210" spans="1:18" x14ac:dyDescent="0.2">
      <c r="A1210" s="80" t="s">
        <v>453</v>
      </c>
      <c r="B1210" s="80" t="s">
        <v>4179</v>
      </c>
      <c r="C1210" s="6">
        <v>501</v>
      </c>
      <c r="D1210" s="6">
        <v>50107</v>
      </c>
      <c r="E1210" s="80" t="s">
        <v>458</v>
      </c>
      <c r="F1210" s="80" t="s">
        <v>456</v>
      </c>
      <c r="G1210" s="80" t="s">
        <v>486</v>
      </c>
      <c r="H1210" s="80" t="s">
        <v>1907</v>
      </c>
      <c r="I1210" s="80" t="s">
        <v>3460</v>
      </c>
      <c r="J1210" s="80" t="s">
        <v>4053</v>
      </c>
      <c r="K1210" s="80" t="s">
        <v>454</v>
      </c>
      <c r="L1210" s="8">
        <v>5360000</v>
      </c>
      <c r="M1210" s="6">
        <v>2022</v>
      </c>
      <c r="N1210" s="103"/>
      <c r="O1210" s="103"/>
      <c r="P1210" s="6"/>
      <c r="Q1210" s="6"/>
      <c r="R1210" t="str">
        <f t="shared" si="18"/>
        <v>5010700315181518100001VT100002</v>
      </c>
    </row>
    <row r="1211" spans="1:18" x14ac:dyDescent="0.2">
      <c r="A1211" s="80" t="s">
        <v>453</v>
      </c>
      <c r="B1211" s="80" t="s">
        <v>4179</v>
      </c>
      <c r="C1211" s="6">
        <v>501</v>
      </c>
      <c r="D1211" s="6">
        <v>50107</v>
      </c>
      <c r="E1211" s="80" t="s">
        <v>458</v>
      </c>
      <c r="F1211" s="80" t="s">
        <v>458</v>
      </c>
      <c r="G1211" s="80" t="s">
        <v>486</v>
      </c>
      <c r="H1211" s="80" t="s">
        <v>1189</v>
      </c>
      <c r="I1211" s="80" t="s">
        <v>2852</v>
      </c>
      <c r="J1211" s="80" t="s">
        <v>4053</v>
      </c>
      <c r="K1211" s="80" t="s">
        <v>454</v>
      </c>
      <c r="L1211" s="8">
        <v>8210000</v>
      </c>
      <c r="M1211" s="6">
        <v>2022</v>
      </c>
      <c r="N1211" s="103"/>
      <c r="O1211" s="103"/>
      <c r="P1211" s="6"/>
      <c r="Q1211" s="6"/>
      <c r="R1211" t="str">
        <f t="shared" si="18"/>
        <v>5010700311471147100001VT100003</v>
      </c>
    </row>
    <row r="1212" spans="1:18" x14ac:dyDescent="0.2">
      <c r="A1212" s="80" t="s">
        <v>453</v>
      </c>
      <c r="B1212" s="80" t="s">
        <v>4180</v>
      </c>
      <c r="C1212" s="6">
        <v>501</v>
      </c>
      <c r="D1212" s="6">
        <v>50107</v>
      </c>
      <c r="E1212" s="80" t="s">
        <v>456</v>
      </c>
      <c r="F1212" s="80" t="s">
        <v>454</v>
      </c>
      <c r="G1212" s="80" t="s">
        <v>486</v>
      </c>
      <c r="H1212" s="80" t="s">
        <v>1190</v>
      </c>
      <c r="I1212" s="80" t="s">
        <v>2853</v>
      </c>
      <c r="J1212" s="80" t="s">
        <v>4053</v>
      </c>
      <c r="K1212" s="80" t="s">
        <v>454</v>
      </c>
      <c r="L1212" s="8">
        <v>11570000</v>
      </c>
      <c r="M1212" s="6">
        <v>2022</v>
      </c>
      <c r="N1212" s="103"/>
      <c r="O1212" s="103"/>
      <c r="P1212" s="6"/>
      <c r="Q1212" s="6"/>
      <c r="R1212" t="str">
        <f t="shared" si="18"/>
        <v>5010700211481148100001VT100001</v>
      </c>
    </row>
    <row r="1213" spans="1:18" x14ac:dyDescent="0.2">
      <c r="A1213" s="80" t="s">
        <v>453</v>
      </c>
      <c r="B1213" s="80" t="s">
        <v>4180</v>
      </c>
      <c r="C1213" s="6">
        <v>501</v>
      </c>
      <c r="D1213" s="6">
        <v>50107</v>
      </c>
      <c r="E1213" s="80" t="s">
        <v>456</v>
      </c>
      <c r="F1213" s="80" t="s">
        <v>454</v>
      </c>
      <c r="G1213" s="80" t="s">
        <v>486</v>
      </c>
      <c r="H1213" s="80" t="s">
        <v>1895</v>
      </c>
      <c r="I1213" s="80" t="s">
        <v>3445</v>
      </c>
      <c r="J1213" s="80" t="s">
        <v>4053</v>
      </c>
      <c r="K1213" s="80" t="s">
        <v>454</v>
      </c>
      <c r="L1213" s="8">
        <v>5670000</v>
      </c>
      <c r="M1213" s="6">
        <v>2022</v>
      </c>
      <c r="N1213" s="103"/>
      <c r="O1213" s="103"/>
      <c r="P1213" s="6"/>
      <c r="Q1213" s="6"/>
      <c r="R1213" t="str">
        <f t="shared" si="18"/>
        <v>5010700215121512100001VT100001</v>
      </c>
    </row>
    <row r="1214" spans="1:18" x14ac:dyDescent="0.2">
      <c r="A1214" s="80" t="s">
        <v>453</v>
      </c>
      <c r="B1214" s="80" t="s">
        <v>4180</v>
      </c>
      <c r="C1214" s="6">
        <v>501</v>
      </c>
      <c r="D1214" s="6">
        <v>50107</v>
      </c>
      <c r="E1214" s="80" t="s">
        <v>456</v>
      </c>
      <c r="F1214" s="80" t="s">
        <v>454</v>
      </c>
      <c r="G1214" s="80" t="s">
        <v>492</v>
      </c>
      <c r="H1214" s="80" t="s">
        <v>1588</v>
      </c>
      <c r="I1214" s="80" t="s">
        <v>3203</v>
      </c>
      <c r="J1214" s="80" t="s">
        <v>4053</v>
      </c>
      <c r="K1214" s="80" t="s">
        <v>454</v>
      </c>
      <c r="L1214" s="8">
        <v>10580000</v>
      </c>
      <c r="M1214" s="6">
        <v>2022</v>
      </c>
      <c r="N1214" s="103"/>
      <c r="O1214" s="103"/>
      <c r="P1214" s="6"/>
      <c r="Q1214" s="6"/>
      <c r="R1214" t="str">
        <f t="shared" si="18"/>
        <v>5010700213611361100001VT400001</v>
      </c>
    </row>
    <row r="1215" spans="1:18" x14ac:dyDescent="0.2">
      <c r="A1215" s="80" t="s">
        <v>453</v>
      </c>
      <c r="B1215" s="80" t="s">
        <v>4180</v>
      </c>
      <c r="C1215" s="6">
        <v>501</v>
      </c>
      <c r="D1215" s="6">
        <v>50107</v>
      </c>
      <c r="E1215" s="80" t="s">
        <v>456</v>
      </c>
      <c r="F1215" s="80" t="s">
        <v>454</v>
      </c>
      <c r="G1215" s="80" t="s">
        <v>494</v>
      </c>
      <c r="H1215" s="80" t="s">
        <v>1785</v>
      </c>
      <c r="I1215" s="80" t="s">
        <v>3335</v>
      </c>
      <c r="J1215" s="80" t="s">
        <v>4053</v>
      </c>
      <c r="K1215" s="80" t="s">
        <v>454</v>
      </c>
      <c r="L1215" s="8">
        <v>4580000</v>
      </c>
      <c r="M1215" s="6">
        <v>2022</v>
      </c>
      <c r="N1215" s="103"/>
      <c r="O1215" s="103"/>
      <c r="P1215" s="6"/>
      <c r="Q1215" s="6"/>
      <c r="R1215" t="str">
        <f t="shared" si="18"/>
        <v>5010700214591459101001VT500001</v>
      </c>
    </row>
    <row r="1216" spans="1:18" x14ac:dyDescent="0.2">
      <c r="A1216" s="80" t="s">
        <v>453</v>
      </c>
      <c r="B1216" s="80" t="s">
        <v>4180</v>
      </c>
      <c r="C1216" s="6">
        <v>501</v>
      </c>
      <c r="D1216" s="6">
        <v>50107</v>
      </c>
      <c r="E1216" s="80" t="s">
        <v>458</v>
      </c>
      <c r="F1216" s="80" t="s">
        <v>456</v>
      </c>
      <c r="G1216" s="80" t="s">
        <v>486</v>
      </c>
      <c r="H1216" s="80" t="s">
        <v>1190</v>
      </c>
      <c r="I1216" s="80" t="s">
        <v>2853</v>
      </c>
      <c r="J1216" s="80" t="s">
        <v>4053</v>
      </c>
      <c r="K1216" s="80" t="s">
        <v>454</v>
      </c>
      <c r="L1216" s="8">
        <v>5790000</v>
      </c>
      <c r="M1216" s="6">
        <v>2022</v>
      </c>
      <c r="N1216" s="103"/>
      <c r="O1216" s="103"/>
      <c r="P1216" s="6"/>
      <c r="Q1216" s="6"/>
      <c r="R1216" t="str">
        <f t="shared" si="18"/>
        <v>5010700311481148100001VT100002</v>
      </c>
    </row>
    <row r="1217" spans="1:18" x14ac:dyDescent="0.2">
      <c r="A1217" s="80" t="s">
        <v>453</v>
      </c>
      <c r="B1217" s="80" t="s">
        <v>4180</v>
      </c>
      <c r="C1217" s="6">
        <v>501</v>
      </c>
      <c r="D1217" s="6">
        <v>50107</v>
      </c>
      <c r="E1217" s="80" t="s">
        <v>458</v>
      </c>
      <c r="F1217" s="80" t="s">
        <v>456</v>
      </c>
      <c r="G1217" s="80" t="s">
        <v>486</v>
      </c>
      <c r="H1217" s="80" t="s">
        <v>1457</v>
      </c>
      <c r="I1217" s="80" t="s">
        <v>3090</v>
      </c>
      <c r="J1217" s="80" t="s">
        <v>4053</v>
      </c>
      <c r="K1217" s="80" t="s">
        <v>454</v>
      </c>
      <c r="L1217" s="8">
        <v>10300000</v>
      </c>
      <c r="M1217" s="6">
        <v>2022</v>
      </c>
      <c r="N1217" s="103"/>
      <c r="O1217" s="103"/>
      <c r="P1217" s="6"/>
      <c r="Q1217" s="6"/>
      <c r="R1217" t="str">
        <f t="shared" si="18"/>
        <v>5010700312951295101001VT100002</v>
      </c>
    </row>
    <row r="1218" spans="1:18" x14ac:dyDescent="0.2">
      <c r="A1218" s="80" t="s">
        <v>453</v>
      </c>
      <c r="B1218" s="80" t="s">
        <v>4180</v>
      </c>
      <c r="C1218" s="6">
        <v>501</v>
      </c>
      <c r="D1218" s="6">
        <v>50107</v>
      </c>
      <c r="E1218" s="80" t="s">
        <v>458</v>
      </c>
      <c r="F1218" s="80" t="s">
        <v>456</v>
      </c>
      <c r="G1218" s="80" t="s">
        <v>486</v>
      </c>
      <c r="H1218" s="80" t="s">
        <v>1909</v>
      </c>
      <c r="I1218" s="80" t="s">
        <v>3461</v>
      </c>
      <c r="J1218" s="80" t="s">
        <v>4053</v>
      </c>
      <c r="K1218" s="80" t="s">
        <v>454</v>
      </c>
      <c r="L1218" s="8">
        <v>9580000</v>
      </c>
      <c r="M1218" s="6">
        <v>2022</v>
      </c>
      <c r="N1218" s="103"/>
      <c r="O1218" s="103"/>
      <c r="P1218" s="6"/>
      <c r="Q1218" s="6"/>
      <c r="R1218" t="str">
        <f t="shared" ref="R1218:R1281" si="19">CONCATENATE(D1218,E1218,H1218,I1218,K1218,G1218,F1218)</f>
        <v>5010700315191519100001VT100002</v>
      </c>
    </row>
    <row r="1219" spans="1:18" x14ac:dyDescent="0.2">
      <c r="A1219" s="80" t="s">
        <v>453</v>
      </c>
      <c r="B1219" s="80" t="s">
        <v>4180</v>
      </c>
      <c r="C1219" s="6">
        <v>501</v>
      </c>
      <c r="D1219" s="6">
        <v>50107</v>
      </c>
      <c r="E1219" s="80" t="s">
        <v>458</v>
      </c>
      <c r="F1219" s="80" t="s">
        <v>458</v>
      </c>
      <c r="G1219" s="80" t="s">
        <v>486</v>
      </c>
      <c r="H1219" s="80" t="s">
        <v>1190</v>
      </c>
      <c r="I1219" s="80" t="s">
        <v>2853</v>
      </c>
      <c r="J1219" s="80" t="s">
        <v>4053</v>
      </c>
      <c r="K1219" s="80" t="s">
        <v>454</v>
      </c>
      <c r="L1219" s="8">
        <v>8100000</v>
      </c>
      <c r="M1219" s="6">
        <v>2022</v>
      </c>
      <c r="N1219" s="103"/>
      <c r="O1219" s="103"/>
      <c r="P1219" s="6"/>
      <c r="Q1219" s="6"/>
      <c r="R1219" t="str">
        <f t="shared" si="19"/>
        <v>5010700311481148100001VT100003</v>
      </c>
    </row>
    <row r="1220" spans="1:18" x14ac:dyDescent="0.2">
      <c r="A1220" s="80" t="s">
        <v>453</v>
      </c>
      <c r="B1220" s="80" t="s">
        <v>4181</v>
      </c>
      <c r="C1220" s="6">
        <v>501</v>
      </c>
      <c r="D1220" s="6">
        <v>50107</v>
      </c>
      <c r="E1220" s="80" t="s">
        <v>456</v>
      </c>
      <c r="F1220" s="80" t="s">
        <v>454</v>
      </c>
      <c r="G1220" s="80" t="s">
        <v>486</v>
      </c>
      <c r="H1220" s="80" t="s">
        <v>1191</v>
      </c>
      <c r="I1220" s="80" t="s">
        <v>2854</v>
      </c>
      <c r="J1220" s="80" t="s">
        <v>4053</v>
      </c>
      <c r="K1220" s="80" t="s">
        <v>454</v>
      </c>
      <c r="L1220" s="8">
        <v>11500000</v>
      </c>
      <c r="M1220" s="6">
        <v>2022</v>
      </c>
      <c r="N1220" s="103"/>
      <c r="O1220" s="103"/>
      <c r="P1220" s="6"/>
      <c r="Q1220" s="6"/>
      <c r="R1220" t="str">
        <f t="shared" si="19"/>
        <v>5010700211491149100001VT100001</v>
      </c>
    </row>
    <row r="1221" spans="1:18" x14ac:dyDescent="0.2">
      <c r="A1221" s="80" t="s">
        <v>453</v>
      </c>
      <c r="B1221" s="80" t="s">
        <v>4181</v>
      </c>
      <c r="C1221" s="6">
        <v>501</v>
      </c>
      <c r="D1221" s="6">
        <v>50107</v>
      </c>
      <c r="E1221" s="80" t="s">
        <v>456</v>
      </c>
      <c r="F1221" s="80" t="s">
        <v>454</v>
      </c>
      <c r="G1221" s="80" t="s">
        <v>486</v>
      </c>
      <c r="H1221" s="80" t="s">
        <v>1895</v>
      </c>
      <c r="I1221" s="80" t="s">
        <v>3446</v>
      </c>
      <c r="J1221" s="80" t="s">
        <v>4053</v>
      </c>
      <c r="K1221" s="80" t="s">
        <v>454</v>
      </c>
      <c r="L1221" s="8">
        <v>7040000</v>
      </c>
      <c r="M1221" s="6">
        <v>2022</v>
      </c>
      <c r="N1221" s="103"/>
      <c r="O1221" s="103"/>
      <c r="P1221" s="6"/>
      <c r="Q1221" s="6"/>
      <c r="R1221" t="str">
        <f t="shared" si="19"/>
        <v>5010700215121512101001VT100001</v>
      </c>
    </row>
    <row r="1222" spans="1:18" x14ac:dyDescent="0.2">
      <c r="A1222" s="80" t="s">
        <v>453</v>
      </c>
      <c r="B1222" s="80" t="s">
        <v>4181</v>
      </c>
      <c r="C1222" s="6">
        <v>501</v>
      </c>
      <c r="D1222" s="6">
        <v>50107</v>
      </c>
      <c r="E1222" s="80" t="s">
        <v>456</v>
      </c>
      <c r="F1222" s="80" t="s">
        <v>454</v>
      </c>
      <c r="G1222" s="80" t="s">
        <v>492</v>
      </c>
      <c r="H1222" s="80" t="s">
        <v>1592</v>
      </c>
      <c r="I1222" s="80" t="s">
        <v>3205</v>
      </c>
      <c r="J1222" s="80" t="s">
        <v>4053</v>
      </c>
      <c r="K1222" s="80" t="s">
        <v>454</v>
      </c>
      <c r="L1222" s="8">
        <v>4240000</v>
      </c>
      <c r="M1222" s="6">
        <v>2022</v>
      </c>
      <c r="N1222" s="103"/>
      <c r="O1222" s="103"/>
      <c r="P1222" s="6"/>
      <c r="Q1222" s="6"/>
      <c r="R1222" t="str">
        <f t="shared" si="19"/>
        <v>5010700213631363100001VT400001</v>
      </c>
    </row>
    <row r="1223" spans="1:18" x14ac:dyDescent="0.2">
      <c r="A1223" s="80" t="s">
        <v>453</v>
      </c>
      <c r="B1223" s="80" t="s">
        <v>4181</v>
      </c>
      <c r="C1223" s="6">
        <v>501</v>
      </c>
      <c r="D1223" s="6">
        <v>50107</v>
      </c>
      <c r="E1223" s="80" t="s">
        <v>456</v>
      </c>
      <c r="F1223" s="80" t="s">
        <v>454</v>
      </c>
      <c r="G1223" s="80" t="s">
        <v>494</v>
      </c>
      <c r="H1223" s="80" t="s">
        <v>1801</v>
      </c>
      <c r="I1223" s="80" t="s">
        <v>3351</v>
      </c>
      <c r="J1223" s="80" t="s">
        <v>4053</v>
      </c>
      <c r="K1223" s="80" t="s">
        <v>454</v>
      </c>
      <c r="L1223" s="8">
        <v>12090000</v>
      </c>
      <c r="M1223" s="6">
        <v>2022</v>
      </c>
      <c r="N1223" s="103"/>
      <c r="O1223" s="103"/>
      <c r="P1223" s="6"/>
      <c r="Q1223" s="6"/>
      <c r="R1223" t="str">
        <f t="shared" si="19"/>
        <v>5010700214671467100001VT500001</v>
      </c>
    </row>
    <row r="1224" spans="1:18" x14ac:dyDescent="0.2">
      <c r="A1224" s="80" t="s">
        <v>453</v>
      </c>
      <c r="B1224" s="80" t="s">
        <v>4181</v>
      </c>
      <c r="C1224" s="6">
        <v>501</v>
      </c>
      <c r="D1224" s="6">
        <v>50107</v>
      </c>
      <c r="E1224" s="80" t="s">
        <v>458</v>
      </c>
      <c r="F1224" s="80" t="s">
        <v>456</v>
      </c>
      <c r="G1224" s="80" t="s">
        <v>486</v>
      </c>
      <c r="H1224" s="80" t="s">
        <v>1191</v>
      </c>
      <c r="I1224" s="80" t="s">
        <v>2854</v>
      </c>
      <c r="J1224" s="80" t="s">
        <v>4053</v>
      </c>
      <c r="K1224" s="80" t="s">
        <v>454</v>
      </c>
      <c r="L1224" s="8">
        <v>5750000</v>
      </c>
      <c r="M1224" s="6">
        <v>2022</v>
      </c>
      <c r="N1224" s="103"/>
      <c r="O1224" s="103"/>
      <c r="P1224" s="6"/>
      <c r="Q1224" s="6"/>
      <c r="R1224" t="str">
        <f t="shared" si="19"/>
        <v>5010700311491149100001VT100002</v>
      </c>
    </row>
    <row r="1225" spans="1:18" x14ac:dyDescent="0.2">
      <c r="A1225" s="80" t="s">
        <v>453</v>
      </c>
      <c r="B1225" s="80" t="s">
        <v>4181</v>
      </c>
      <c r="C1225" s="6">
        <v>501</v>
      </c>
      <c r="D1225" s="6">
        <v>50107</v>
      </c>
      <c r="E1225" s="80" t="s">
        <v>458</v>
      </c>
      <c r="F1225" s="80" t="s">
        <v>456</v>
      </c>
      <c r="G1225" s="80" t="s">
        <v>486</v>
      </c>
      <c r="H1225" s="80" t="s">
        <v>1487</v>
      </c>
      <c r="I1225" s="80" t="s">
        <v>3110</v>
      </c>
      <c r="J1225" s="80" t="s">
        <v>4053</v>
      </c>
      <c r="K1225" s="80" t="s">
        <v>454</v>
      </c>
      <c r="L1225" s="8">
        <v>6310000</v>
      </c>
      <c r="M1225" s="6">
        <v>2022</v>
      </c>
      <c r="N1225" s="103"/>
      <c r="O1225" s="103"/>
      <c r="P1225" s="6"/>
      <c r="Q1225" s="6"/>
      <c r="R1225" t="str">
        <f t="shared" si="19"/>
        <v>5010700313091309100001VT100002</v>
      </c>
    </row>
    <row r="1226" spans="1:18" x14ac:dyDescent="0.2">
      <c r="A1226" s="80" t="s">
        <v>453</v>
      </c>
      <c r="B1226" s="80" t="s">
        <v>4181</v>
      </c>
      <c r="C1226" s="6">
        <v>501</v>
      </c>
      <c r="D1226" s="6">
        <v>50107</v>
      </c>
      <c r="E1226" s="80" t="s">
        <v>458</v>
      </c>
      <c r="F1226" s="80" t="s">
        <v>456</v>
      </c>
      <c r="G1226" s="80" t="s">
        <v>486</v>
      </c>
      <c r="H1226" s="80" t="s">
        <v>1909</v>
      </c>
      <c r="I1226" s="80" t="s">
        <v>3462</v>
      </c>
      <c r="J1226" s="80" t="s">
        <v>4053</v>
      </c>
      <c r="K1226" s="80" t="s">
        <v>454</v>
      </c>
      <c r="L1226" s="8">
        <v>11050000</v>
      </c>
      <c r="M1226" s="6">
        <v>2022</v>
      </c>
      <c r="N1226" s="103"/>
      <c r="O1226" s="103"/>
      <c r="P1226" s="6"/>
      <c r="Q1226" s="6"/>
      <c r="R1226" t="str">
        <f t="shared" si="19"/>
        <v>5010700315191519101001VT100002</v>
      </c>
    </row>
    <row r="1227" spans="1:18" x14ac:dyDescent="0.2">
      <c r="A1227" s="80" t="s">
        <v>453</v>
      </c>
      <c r="B1227" s="80" t="s">
        <v>4181</v>
      </c>
      <c r="C1227" s="6">
        <v>501</v>
      </c>
      <c r="D1227" s="6">
        <v>50107</v>
      </c>
      <c r="E1227" s="80" t="s">
        <v>458</v>
      </c>
      <c r="F1227" s="80" t="s">
        <v>458</v>
      </c>
      <c r="G1227" s="80" t="s">
        <v>486</v>
      </c>
      <c r="H1227" s="80" t="s">
        <v>1191</v>
      </c>
      <c r="I1227" s="80" t="s">
        <v>2854</v>
      </c>
      <c r="J1227" s="80" t="s">
        <v>4053</v>
      </c>
      <c r="K1227" s="80" t="s">
        <v>454</v>
      </c>
      <c r="L1227" s="8">
        <v>8050000</v>
      </c>
      <c r="M1227" s="6">
        <v>2022</v>
      </c>
      <c r="N1227" s="103"/>
      <c r="O1227" s="103"/>
      <c r="P1227" s="6"/>
      <c r="Q1227" s="6"/>
      <c r="R1227" t="str">
        <f t="shared" si="19"/>
        <v>5010700311491149100001VT100003</v>
      </c>
    </row>
    <row r="1228" spans="1:18" x14ac:dyDescent="0.2">
      <c r="A1228" s="80" t="s">
        <v>453</v>
      </c>
      <c r="B1228" s="80" t="s">
        <v>4182</v>
      </c>
      <c r="C1228" s="6">
        <v>501</v>
      </c>
      <c r="D1228" s="6">
        <v>50107</v>
      </c>
      <c r="E1228" s="80" t="s">
        <v>456</v>
      </c>
      <c r="F1228" s="80" t="s">
        <v>454</v>
      </c>
      <c r="G1228" s="80" t="s">
        <v>486</v>
      </c>
      <c r="H1228" s="80" t="s">
        <v>1194</v>
      </c>
      <c r="I1228" s="80" t="s">
        <v>2857</v>
      </c>
      <c r="J1228" s="80" t="s">
        <v>4053</v>
      </c>
      <c r="K1228" s="80" t="s">
        <v>454</v>
      </c>
      <c r="L1228" s="8">
        <v>11400000</v>
      </c>
      <c r="M1228" s="6">
        <v>2022</v>
      </c>
      <c r="N1228" s="103"/>
      <c r="O1228" s="103"/>
      <c r="P1228" s="6"/>
      <c r="Q1228" s="6"/>
      <c r="R1228" t="str">
        <f t="shared" si="19"/>
        <v>5010700211501150100001VT100001</v>
      </c>
    </row>
    <row r="1229" spans="1:18" x14ac:dyDescent="0.2">
      <c r="A1229" s="80" t="s">
        <v>453</v>
      </c>
      <c r="B1229" s="80" t="s">
        <v>4182</v>
      </c>
      <c r="C1229" s="6">
        <v>501</v>
      </c>
      <c r="D1229" s="6">
        <v>50107</v>
      </c>
      <c r="E1229" s="80" t="s">
        <v>456</v>
      </c>
      <c r="F1229" s="80" t="s">
        <v>454</v>
      </c>
      <c r="G1229" s="80" t="s">
        <v>486</v>
      </c>
      <c r="H1229" s="80" t="s">
        <v>1895</v>
      </c>
      <c r="I1229" s="80" t="s">
        <v>3447</v>
      </c>
      <c r="J1229" s="80" t="s">
        <v>4053</v>
      </c>
      <c r="K1229" s="80" t="s">
        <v>454</v>
      </c>
      <c r="L1229" s="8">
        <v>8610000</v>
      </c>
      <c r="M1229" s="6">
        <v>2022</v>
      </c>
      <c r="N1229" s="103"/>
      <c r="O1229" s="103"/>
      <c r="P1229" s="6"/>
      <c r="Q1229" s="6"/>
      <c r="R1229" t="str">
        <f t="shared" si="19"/>
        <v>5010700215121512102001VT100001</v>
      </c>
    </row>
    <row r="1230" spans="1:18" x14ac:dyDescent="0.2">
      <c r="A1230" s="80" t="s">
        <v>453</v>
      </c>
      <c r="B1230" s="80" t="s">
        <v>4182</v>
      </c>
      <c r="C1230" s="6">
        <v>501</v>
      </c>
      <c r="D1230" s="6">
        <v>50107</v>
      </c>
      <c r="E1230" s="80" t="s">
        <v>456</v>
      </c>
      <c r="F1230" s="80" t="s">
        <v>454</v>
      </c>
      <c r="G1230" s="80" t="s">
        <v>492</v>
      </c>
      <c r="H1230" s="80" t="s">
        <v>1601</v>
      </c>
      <c r="I1230" s="80" t="s">
        <v>3210</v>
      </c>
      <c r="J1230" s="80" t="s">
        <v>4053</v>
      </c>
      <c r="K1230" s="80" t="s">
        <v>454</v>
      </c>
      <c r="L1230" s="8">
        <v>12010000</v>
      </c>
      <c r="M1230" s="6">
        <v>2022</v>
      </c>
      <c r="N1230" s="103"/>
      <c r="O1230" s="103"/>
      <c r="P1230" s="6"/>
      <c r="Q1230" s="6"/>
      <c r="R1230" t="str">
        <f t="shared" si="19"/>
        <v>5010700213681368100001VT400001</v>
      </c>
    </row>
    <row r="1231" spans="1:18" x14ac:dyDescent="0.2">
      <c r="A1231" s="80" t="s">
        <v>453</v>
      </c>
      <c r="B1231" s="80" t="s">
        <v>4182</v>
      </c>
      <c r="C1231" s="6">
        <v>501</v>
      </c>
      <c r="D1231" s="6">
        <v>50107</v>
      </c>
      <c r="E1231" s="80" t="s">
        <v>456</v>
      </c>
      <c r="F1231" s="80" t="s">
        <v>454</v>
      </c>
      <c r="G1231" s="80" t="s">
        <v>494</v>
      </c>
      <c r="H1231" s="80" t="s">
        <v>1801</v>
      </c>
      <c r="I1231" s="80" t="s">
        <v>3353</v>
      </c>
      <c r="J1231" s="80" t="s">
        <v>4053</v>
      </c>
      <c r="K1231" s="80" t="s">
        <v>454</v>
      </c>
      <c r="L1231" s="8">
        <v>10950000</v>
      </c>
      <c r="M1231" s="6">
        <v>2022</v>
      </c>
      <c r="N1231" s="103"/>
      <c r="O1231" s="103"/>
      <c r="P1231" s="6"/>
      <c r="Q1231" s="6"/>
      <c r="R1231" t="str">
        <f t="shared" si="19"/>
        <v>5010700214671467101001VT500001</v>
      </c>
    </row>
    <row r="1232" spans="1:18" x14ac:dyDescent="0.2">
      <c r="A1232" s="80" t="s">
        <v>453</v>
      </c>
      <c r="B1232" s="80" t="s">
        <v>4182</v>
      </c>
      <c r="C1232" s="6">
        <v>501</v>
      </c>
      <c r="D1232" s="6">
        <v>50107</v>
      </c>
      <c r="E1232" s="80" t="s">
        <v>458</v>
      </c>
      <c r="F1232" s="80" t="s">
        <v>456</v>
      </c>
      <c r="G1232" s="80" t="s">
        <v>486</v>
      </c>
      <c r="H1232" s="80" t="s">
        <v>1194</v>
      </c>
      <c r="I1232" s="80" t="s">
        <v>2857</v>
      </c>
      <c r="J1232" s="80" t="s">
        <v>4053</v>
      </c>
      <c r="K1232" s="80" t="s">
        <v>454</v>
      </c>
      <c r="L1232" s="8">
        <v>5700000</v>
      </c>
      <c r="M1232" s="6">
        <v>2022</v>
      </c>
      <c r="N1232" s="103"/>
      <c r="O1232" s="103"/>
      <c r="P1232" s="6"/>
      <c r="Q1232" s="6"/>
      <c r="R1232" t="str">
        <f t="shared" si="19"/>
        <v>5010700311501150100001VT100002</v>
      </c>
    </row>
    <row r="1233" spans="1:18" x14ac:dyDescent="0.2">
      <c r="A1233" s="80" t="s">
        <v>453</v>
      </c>
      <c r="B1233" s="80" t="s">
        <v>4182</v>
      </c>
      <c r="C1233" s="6">
        <v>501</v>
      </c>
      <c r="D1233" s="6">
        <v>50107</v>
      </c>
      <c r="E1233" s="80" t="s">
        <v>458</v>
      </c>
      <c r="F1233" s="80" t="s">
        <v>456</v>
      </c>
      <c r="G1233" s="80" t="s">
        <v>486</v>
      </c>
      <c r="H1233" s="80" t="s">
        <v>1513</v>
      </c>
      <c r="I1233" s="80" t="s">
        <v>3135</v>
      </c>
      <c r="J1233" s="80" t="s">
        <v>4053</v>
      </c>
      <c r="K1233" s="80" t="s">
        <v>454</v>
      </c>
      <c r="L1233" s="8">
        <v>34250000</v>
      </c>
      <c r="M1233" s="6">
        <v>2022</v>
      </c>
      <c r="N1233" s="103"/>
      <c r="O1233" s="103"/>
      <c r="P1233" s="6"/>
      <c r="Q1233" s="6"/>
      <c r="R1233" t="str">
        <f t="shared" si="19"/>
        <v>5010700313211321100001VT100002</v>
      </c>
    </row>
    <row r="1234" spans="1:18" x14ac:dyDescent="0.2">
      <c r="A1234" s="80" t="s">
        <v>453</v>
      </c>
      <c r="B1234" s="80" t="s">
        <v>4182</v>
      </c>
      <c r="C1234" s="6">
        <v>501</v>
      </c>
      <c r="D1234" s="6">
        <v>50107</v>
      </c>
      <c r="E1234" s="80" t="s">
        <v>458</v>
      </c>
      <c r="F1234" s="80" t="s">
        <v>456</v>
      </c>
      <c r="G1234" s="80" t="s">
        <v>486</v>
      </c>
      <c r="H1234" s="80" t="s">
        <v>1909</v>
      </c>
      <c r="I1234" s="80" t="s">
        <v>3463</v>
      </c>
      <c r="J1234" s="80" t="s">
        <v>4053</v>
      </c>
      <c r="K1234" s="80" t="s">
        <v>454</v>
      </c>
      <c r="L1234" s="8">
        <v>13650000</v>
      </c>
      <c r="M1234" s="6">
        <v>2022</v>
      </c>
      <c r="N1234" s="103"/>
      <c r="O1234" s="103"/>
      <c r="P1234" s="6"/>
      <c r="Q1234" s="6"/>
      <c r="R1234" t="str">
        <f t="shared" si="19"/>
        <v>5010700315191519102001VT100002</v>
      </c>
    </row>
    <row r="1235" spans="1:18" x14ac:dyDescent="0.2">
      <c r="A1235" s="80" t="s">
        <v>453</v>
      </c>
      <c r="B1235" s="80" t="s">
        <v>4182</v>
      </c>
      <c r="C1235" s="6">
        <v>501</v>
      </c>
      <c r="D1235" s="6">
        <v>50107</v>
      </c>
      <c r="E1235" s="80" t="s">
        <v>458</v>
      </c>
      <c r="F1235" s="80" t="s">
        <v>458</v>
      </c>
      <c r="G1235" s="80" t="s">
        <v>486</v>
      </c>
      <c r="H1235" s="80" t="s">
        <v>1194</v>
      </c>
      <c r="I1235" s="80" t="s">
        <v>2857</v>
      </c>
      <c r="J1235" s="80" t="s">
        <v>4053</v>
      </c>
      <c r="K1235" s="80" t="s">
        <v>454</v>
      </c>
      <c r="L1235" s="8">
        <v>7980000</v>
      </c>
      <c r="M1235" s="6">
        <v>2022</v>
      </c>
      <c r="N1235" s="103"/>
      <c r="O1235" s="103"/>
      <c r="P1235" s="6"/>
      <c r="Q1235" s="6"/>
      <c r="R1235" t="str">
        <f t="shared" si="19"/>
        <v>5010700311501150100001VT100003</v>
      </c>
    </row>
    <row r="1236" spans="1:18" x14ac:dyDescent="0.2">
      <c r="A1236" s="80" t="s">
        <v>453</v>
      </c>
      <c r="B1236" s="80" t="s">
        <v>4183</v>
      </c>
      <c r="C1236" s="6">
        <v>501</v>
      </c>
      <c r="D1236" s="6">
        <v>50107</v>
      </c>
      <c r="E1236" s="80" t="s">
        <v>456</v>
      </c>
      <c r="F1236" s="80" t="s">
        <v>454</v>
      </c>
      <c r="G1236" s="80" t="s">
        <v>486</v>
      </c>
      <c r="H1236" s="80" t="s">
        <v>1195</v>
      </c>
      <c r="I1236" s="80" t="s">
        <v>2858</v>
      </c>
      <c r="J1236" s="80" t="s">
        <v>4053</v>
      </c>
      <c r="K1236" s="80" t="s">
        <v>454</v>
      </c>
      <c r="L1236" s="8">
        <v>11640000</v>
      </c>
      <c r="M1236" s="6">
        <v>2022</v>
      </c>
      <c r="N1236" s="103"/>
      <c r="O1236" s="103"/>
      <c r="P1236" s="6"/>
      <c r="Q1236" s="6"/>
      <c r="R1236" t="str">
        <f t="shared" si="19"/>
        <v>5010700211511151100001VT100001</v>
      </c>
    </row>
    <row r="1237" spans="1:18" x14ac:dyDescent="0.2">
      <c r="A1237" s="80" t="s">
        <v>453</v>
      </c>
      <c r="B1237" s="80" t="s">
        <v>4183</v>
      </c>
      <c r="C1237" s="6">
        <v>501</v>
      </c>
      <c r="D1237" s="6">
        <v>50107</v>
      </c>
      <c r="E1237" s="80" t="s">
        <v>456</v>
      </c>
      <c r="F1237" s="80" t="s">
        <v>454</v>
      </c>
      <c r="G1237" s="80" t="s">
        <v>486</v>
      </c>
      <c r="H1237" s="80" t="s">
        <v>1895</v>
      </c>
      <c r="I1237" s="80" t="s">
        <v>3448</v>
      </c>
      <c r="J1237" s="80" t="s">
        <v>4053</v>
      </c>
      <c r="K1237" s="80" t="s">
        <v>454</v>
      </c>
      <c r="L1237" s="8">
        <v>10100000</v>
      </c>
      <c r="M1237" s="6">
        <v>2022</v>
      </c>
      <c r="N1237" s="103"/>
      <c r="O1237" s="103"/>
      <c r="P1237" s="6"/>
      <c r="Q1237" s="6"/>
      <c r="R1237" t="str">
        <f t="shared" si="19"/>
        <v>5010700215121512103001VT100001</v>
      </c>
    </row>
    <row r="1238" spans="1:18" x14ac:dyDescent="0.2">
      <c r="A1238" s="80" t="s">
        <v>453</v>
      </c>
      <c r="B1238" s="80" t="s">
        <v>4183</v>
      </c>
      <c r="C1238" s="6">
        <v>501</v>
      </c>
      <c r="D1238" s="6">
        <v>50107</v>
      </c>
      <c r="E1238" s="80" t="s">
        <v>456</v>
      </c>
      <c r="F1238" s="80" t="s">
        <v>454</v>
      </c>
      <c r="G1238" s="80" t="s">
        <v>492</v>
      </c>
      <c r="H1238" s="80" t="s">
        <v>1611</v>
      </c>
      <c r="I1238" s="80" t="s">
        <v>3219</v>
      </c>
      <c r="J1238" s="80" t="s">
        <v>4053</v>
      </c>
      <c r="K1238" s="80" t="s">
        <v>454</v>
      </c>
      <c r="L1238" s="8">
        <v>11390000</v>
      </c>
      <c r="M1238" s="6">
        <v>2022</v>
      </c>
      <c r="N1238" s="103"/>
      <c r="O1238" s="103"/>
      <c r="P1238" s="6"/>
      <c r="Q1238" s="6"/>
      <c r="R1238" t="str">
        <f t="shared" si="19"/>
        <v>5010700213731373100001VT400001</v>
      </c>
    </row>
    <row r="1239" spans="1:18" x14ac:dyDescent="0.2">
      <c r="A1239" s="80" t="s">
        <v>453</v>
      </c>
      <c r="B1239" s="80" t="s">
        <v>4183</v>
      </c>
      <c r="C1239" s="6">
        <v>501</v>
      </c>
      <c r="D1239" s="6">
        <v>50107</v>
      </c>
      <c r="E1239" s="80" t="s">
        <v>456</v>
      </c>
      <c r="F1239" s="80" t="s">
        <v>454</v>
      </c>
      <c r="G1239" s="80" t="s">
        <v>494</v>
      </c>
      <c r="H1239" s="80" t="s">
        <v>1801</v>
      </c>
      <c r="I1239" s="80" t="s">
        <v>3355</v>
      </c>
      <c r="J1239" s="80" t="s">
        <v>4053</v>
      </c>
      <c r="K1239" s="80" t="s">
        <v>454</v>
      </c>
      <c r="L1239" s="8">
        <v>10580000</v>
      </c>
      <c r="M1239" s="6">
        <v>2022</v>
      </c>
      <c r="N1239" s="103"/>
      <c r="O1239" s="103"/>
      <c r="P1239" s="6"/>
      <c r="Q1239" s="6"/>
      <c r="R1239" t="str">
        <f t="shared" si="19"/>
        <v>5010700214671467102001VT500001</v>
      </c>
    </row>
    <row r="1240" spans="1:18" x14ac:dyDescent="0.2">
      <c r="A1240" s="80" t="s">
        <v>453</v>
      </c>
      <c r="B1240" s="80" t="s">
        <v>4183</v>
      </c>
      <c r="C1240" s="6">
        <v>501</v>
      </c>
      <c r="D1240" s="6">
        <v>50107</v>
      </c>
      <c r="E1240" s="80" t="s">
        <v>458</v>
      </c>
      <c r="F1240" s="80" t="s">
        <v>456</v>
      </c>
      <c r="G1240" s="80" t="s">
        <v>486</v>
      </c>
      <c r="H1240" s="80" t="s">
        <v>1195</v>
      </c>
      <c r="I1240" s="80" t="s">
        <v>2858</v>
      </c>
      <c r="J1240" s="80" t="s">
        <v>4053</v>
      </c>
      <c r="K1240" s="80" t="s">
        <v>454</v>
      </c>
      <c r="L1240" s="8">
        <v>5820000</v>
      </c>
      <c r="M1240" s="6">
        <v>2022</v>
      </c>
      <c r="N1240" s="103"/>
      <c r="O1240" s="103"/>
      <c r="P1240" s="6"/>
      <c r="Q1240" s="6"/>
      <c r="R1240" t="str">
        <f t="shared" si="19"/>
        <v>5010700311511151100001VT100002</v>
      </c>
    </row>
    <row r="1241" spans="1:18" x14ac:dyDescent="0.2">
      <c r="A1241" s="80" t="s">
        <v>453</v>
      </c>
      <c r="B1241" s="80" t="s">
        <v>4183</v>
      </c>
      <c r="C1241" s="6">
        <v>501</v>
      </c>
      <c r="D1241" s="6">
        <v>50107</v>
      </c>
      <c r="E1241" s="80" t="s">
        <v>458</v>
      </c>
      <c r="F1241" s="80" t="s">
        <v>456</v>
      </c>
      <c r="G1241" s="80" t="s">
        <v>486</v>
      </c>
      <c r="H1241" s="80" t="s">
        <v>1513</v>
      </c>
      <c r="I1241" s="80" t="s">
        <v>3137</v>
      </c>
      <c r="J1241" s="80" t="s">
        <v>4053</v>
      </c>
      <c r="K1241" s="80" t="s">
        <v>454</v>
      </c>
      <c r="L1241" s="8">
        <v>26940000</v>
      </c>
      <c r="M1241" s="6">
        <v>2022</v>
      </c>
      <c r="N1241" s="103"/>
      <c r="O1241" s="103"/>
      <c r="P1241" s="6"/>
      <c r="Q1241" s="6"/>
      <c r="R1241" t="str">
        <f t="shared" si="19"/>
        <v>5010700313211321101001VT100002</v>
      </c>
    </row>
    <row r="1242" spans="1:18" x14ac:dyDescent="0.2">
      <c r="A1242" s="80" t="s">
        <v>453</v>
      </c>
      <c r="B1242" s="80" t="s">
        <v>4183</v>
      </c>
      <c r="C1242" s="6">
        <v>501</v>
      </c>
      <c r="D1242" s="6">
        <v>50107</v>
      </c>
      <c r="E1242" s="80" t="s">
        <v>458</v>
      </c>
      <c r="F1242" s="80" t="s">
        <v>456</v>
      </c>
      <c r="G1242" s="80" t="s">
        <v>486</v>
      </c>
      <c r="H1242" s="80" t="s">
        <v>1912</v>
      </c>
      <c r="I1242" s="80" t="s">
        <v>3466</v>
      </c>
      <c r="J1242" s="80" t="s">
        <v>4053</v>
      </c>
      <c r="K1242" s="80" t="s">
        <v>454</v>
      </c>
      <c r="L1242" s="8">
        <v>7110000</v>
      </c>
      <c r="M1242" s="6">
        <v>2022</v>
      </c>
      <c r="N1242" s="103"/>
      <c r="O1242" s="103"/>
      <c r="P1242" s="6"/>
      <c r="Q1242" s="6"/>
      <c r="R1242" t="str">
        <f t="shared" si="19"/>
        <v>5010700315201520100001VT100002</v>
      </c>
    </row>
    <row r="1243" spans="1:18" x14ac:dyDescent="0.2">
      <c r="A1243" s="80" t="s">
        <v>453</v>
      </c>
      <c r="B1243" s="80" t="s">
        <v>4183</v>
      </c>
      <c r="C1243" s="6">
        <v>501</v>
      </c>
      <c r="D1243" s="6">
        <v>50107</v>
      </c>
      <c r="E1243" s="80" t="s">
        <v>458</v>
      </c>
      <c r="F1243" s="80" t="s">
        <v>458</v>
      </c>
      <c r="G1243" s="80" t="s">
        <v>486</v>
      </c>
      <c r="H1243" s="80" t="s">
        <v>1195</v>
      </c>
      <c r="I1243" s="80" t="s">
        <v>2858</v>
      </c>
      <c r="J1243" s="80" t="s">
        <v>4053</v>
      </c>
      <c r="K1243" s="80" t="s">
        <v>454</v>
      </c>
      <c r="L1243" s="8">
        <v>8150000</v>
      </c>
      <c r="M1243" s="6">
        <v>2022</v>
      </c>
      <c r="N1243" s="103"/>
      <c r="O1243" s="103"/>
      <c r="P1243" s="6"/>
      <c r="Q1243" s="6"/>
      <c r="R1243" t="str">
        <f t="shared" si="19"/>
        <v>5010700311511151100001VT100003</v>
      </c>
    </row>
    <row r="1244" spans="1:18" x14ac:dyDescent="0.2">
      <c r="A1244" s="80" t="s">
        <v>453</v>
      </c>
      <c r="B1244" s="80" t="s">
        <v>4184</v>
      </c>
      <c r="C1244" s="6">
        <v>501</v>
      </c>
      <c r="D1244" s="6">
        <v>50107</v>
      </c>
      <c r="E1244" s="80" t="s">
        <v>456</v>
      </c>
      <c r="F1244" s="80" t="s">
        <v>454</v>
      </c>
      <c r="G1244" s="80" t="s">
        <v>486</v>
      </c>
      <c r="H1244" s="80" t="s">
        <v>1196</v>
      </c>
      <c r="I1244" s="80" t="s">
        <v>2859</v>
      </c>
      <c r="J1244" s="80" t="s">
        <v>4053</v>
      </c>
      <c r="K1244" s="80" t="s">
        <v>454</v>
      </c>
      <c r="L1244" s="8">
        <v>11640000</v>
      </c>
      <c r="M1244" s="6">
        <v>2022</v>
      </c>
      <c r="N1244" s="103"/>
      <c r="O1244" s="103"/>
      <c r="P1244" s="6"/>
      <c r="Q1244" s="6"/>
      <c r="R1244" t="str">
        <f t="shared" si="19"/>
        <v>5010700211521152100001VT100001</v>
      </c>
    </row>
    <row r="1245" spans="1:18" x14ac:dyDescent="0.2">
      <c r="A1245" s="80" t="s">
        <v>453</v>
      </c>
      <c r="B1245" s="80" t="s">
        <v>4184</v>
      </c>
      <c r="C1245" s="6">
        <v>501</v>
      </c>
      <c r="D1245" s="6">
        <v>50107</v>
      </c>
      <c r="E1245" s="80" t="s">
        <v>456</v>
      </c>
      <c r="F1245" s="80" t="s">
        <v>454</v>
      </c>
      <c r="G1245" s="80" t="s">
        <v>486</v>
      </c>
      <c r="H1245" s="80" t="s">
        <v>1897</v>
      </c>
      <c r="I1245" s="80" t="s">
        <v>3449</v>
      </c>
      <c r="J1245" s="80" t="s">
        <v>4053</v>
      </c>
      <c r="K1245" s="80" t="s">
        <v>454</v>
      </c>
      <c r="L1245" s="8">
        <v>9120000</v>
      </c>
      <c r="M1245" s="6">
        <v>2022</v>
      </c>
      <c r="N1245" s="103"/>
      <c r="O1245" s="103"/>
      <c r="P1245" s="6"/>
      <c r="Q1245" s="6"/>
      <c r="R1245" t="str">
        <f t="shared" si="19"/>
        <v>5010700215131513100001VT100001</v>
      </c>
    </row>
    <row r="1246" spans="1:18" x14ac:dyDescent="0.2">
      <c r="A1246" s="80" t="s">
        <v>453</v>
      </c>
      <c r="B1246" s="80" t="s">
        <v>4184</v>
      </c>
      <c r="C1246" s="6">
        <v>501</v>
      </c>
      <c r="D1246" s="6">
        <v>50107</v>
      </c>
      <c r="E1246" s="80" t="s">
        <v>456</v>
      </c>
      <c r="F1246" s="80" t="s">
        <v>454</v>
      </c>
      <c r="G1246" s="80" t="s">
        <v>492</v>
      </c>
      <c r="H1246" s="80" t="s">
        <v>1612</v>
      </c>
      <c r="I1246" s="80" t="s">
        <v>3220</v>
      </c>
      <c r="J1246" s="80" t="s">
        <v>4053</v>
      </c>
      <c r="K1246" s="80" t="s">
        <v>454</v>
      </c>
      <c r="L1246" s="8">
        <v>11430000</v>
      </c>
      <c r="M1246" s="6">
        <v>2022</v>
      </c>
      <c r="N1246" s="103"/>
      <c r="O1246" s="103"/>
      <c r="P1246" s="6"/>
      <c r="Q1246" s="6"/>
      <c r="R1246" t="str">
        <f t="shared" si="19"/>
        <v>5010700213741374100001VT400001</v>
      </c>
    </row>
    <row r="1247" spans="1:18" x14ac:dyDescent="0.2">
      <c r="A1247" s="80" t="s">
        <v>453</v>
      </c>
      <c r="B1247" s="80" t="s">
        <v>4184</v>
      </c>
      <c r="C1247" s="6">
        <v>501</v>
      </c>
      <c r="D1247" s="6">
        <v>50107</v>
      </c>
      <c r="E1247" s="80" t="s">
        <v>456</v>
      </c>
      <c r="F1247" s="80" t="s">
        <v>454</v>
      </c>
      <c r="G1247" s="80" t="s">
        <v>494</v>
      </c>
      <c r="H1247" s="80" t="s">
        <v>1814</v>
      </c>
      <c r="I1247" s="80" t="s">
        <v>3365</v>
      </c>
      <c r="J1247" s="80" t="s">
        <v>4053</v>
      </c>
      <c r="K1247" s="80" t="s">
        <v>454</v>
      </c>
      <c r="L1247" s="8">
        <v>8580000</v>
      </c>
      <c r="M1247" s="6">
        <v>2022</v>
      </c>
      <c r="N1247" s="103"/>
      <c r="O1247" s="103"/>
      <c r="P1247" s="6"/>
      <c r="Q1247" s="6"/>
      <c r="R1247" t="str">
        <f t="shared" si="19"/>
        <v>5010700214741474101001VT500001</v>
      </c>
    </row>
    <row r="1248" spans="1:18" x14ac:dyDescent="0.2">
      <c r="A1248" s="80" t="s">
        <v>453</v>
      </c>
      <c r="B1248" s="80" t="s">
        <v>4184</v>
      </c>
      <c r="C1248" s="6">
        <v>501</v>
      </c>
      <c r="D1248" s="6">
        <v>50107</v>
      </c>
      <c r="E1248" s="80" t="s">
        <v>458</v>
      </c>
      <c r="F1248" s="80" t="s">
        <v>456</v>
      </c>
      <c r="G1248" s="80" t="s">
        <v>486</v>
      </c>
      <c r="H1248" s="80" t="s">
        <v>1196</v>
      </c>
      <c r="I1248" s="80" t="s">
        <v>2859</v>
      </c>
      <c r="J1248" s="80" t="s">
        <v>4053</v>
      </c>
      <c r="K1248" s="80" t="s">
        <v>454</v>
      </c>
      <c r="L1248" s="8">
        <v>5820000</v>
      </c>
      <c r="M1248" s="6">
        <v>2022</v>
      </c>
      <c r="N1248" s="103"/>
      <c r="O1248" s="103"/>
      <c r="P1248" s="6"/>
      <c r="Q1248" s="6"/>
      <c r="R1248" t="str">
        <f t="shared" si="19"/>
        <v>5010700311521152100001VT100002</v>
      </c>
    </row>
    <row r="1249" spans="1:18" x14ac:dyDescent="0.2">
      <c r="A1249" s="80" t="s">
        <v>453</v>
      </c>
      <c r="B1249" s="80" t="s">
        <v>4184</v>
      </c>
      <c r="C1249" s="6">
        <v>501</v>
      </c>
      <c r="D1249" s="6">
        <v>50107</v>
      </c>
      <c r="E1249" s="80" t="s">
        <v>458</v>
      </c>
      <c r="F1249" s="80" t="s">
        <v>456</v>
      </c>
      <c r="G1249" s="80" t="s">
        <v>486</v>
      </c>
      <c r="H1249" s="80" t="s">
        <v>1513</v>
      </c>
      <c r="I1249" s="80" t="s">
        <v>3138</v>
      </c>
      <c r="J1249" s="80" t="s">
        <v>4053</v>
      </c>
      <c r="K1249" s="80" t="s">
        <v>454</v>
      </c>
      <c r="L1249" s="8">
        <v>25760000</v>
      </c>
      <c r="M1249" s="6">
        <v>2022</v>
      </c>
      <c r="N1249" s="103"/>
      <c r="O1249" s="103"/>
      <c r="P1249" s="6"/>
      <c r="Q1249" s="6"/>
      <c r="R1249" t="str">
        <f t="shared" si="19"/>
        <v>5010700313211321102001VT100002</v>
      </c>
    </row>
    <row r="1250" spans="1:18" x14ac:dyDescent="0.2">
      <c r="A1250" s="80" t="s">
        <v>453</v>
      </c>
      <c r="B1250" s="80" t="s">
        <v>4184</v>
      </c>
      <c r="C1250" s="6">
        <v>501</v>
      </c>
      <c r="D1250" s="6">
        <v>50107</v>
      </c>
      <c r="E1250" s="80" t="s">
        <v>458</v>
      </c>
      <c r="F1250" s="80" t="s">
        <v>456</v>
      </c>
      <c r="G1250" s="80" t="s">
        <v>486</v>
      </c>
      <c r="H1250" s="80" t="s">
        <v>1912</v>
      </c>
      <c r="I1250" s="80" t="s">
        <v>3467</v>
      </c>
      <c r="J1250" s="80" t="s">
        <v>4053</v>
      </c>
      <c r="K1250" s="80" t="s">
        <v>454</v>
      </c>
      <c r="L1250" s="8">
        <v>8310000</v>
      </c>
      <c r="M1250" s="6">
        <v>2022</v>
      </c>
      <c r="N1250" s="103"/>
      <c r="O1250" s="103"/>
      <c r="P1250" s="6"/>
      <c r="Q1250" s="6"/>
      <c r="R1250" t="str">
        <f t="shared" si="19"/>
        <v>5010700315201520101001VT100002</v>
      </c>
    </row>
    <row r="1251" spans="1:18" x14ac:dyDescent="0.2">
      <c r="A1251" s="80" t="s">
        <v>453</v>
      </c>
      <c r="B1251" s="80" t="s">
        <v>4184</v>
      </c>
      <c r="C1251" s="6">
        <v>501</v>
      </c>
      <c r="D1251" s="6">
        <v>50107</v>
      </c>
      <c r="E1251" s="80" t="s">
        <v>458</v>
      </c>
      <c r="F1251" s="80" t="s">
        <v>458</v>
      </c>
      <c r="G1251" s="80" t="s">
        <v>486</v>
      </c>
      <c r="H1251" s="80" t="s">
        <v>1196</v>
      </c>
      <c r="I1251" s="80" t="s">
        <v>2859</v>
      </c>
      <c r="J1251" s="80" t="s">
        <v>4053</v>
      </c>
      <c r="K1251" s="80" t="s">
        <v>454</v>
      </c>
      <c r="L1251" s="8">
        <v>8150000</v>
      </c>
      <c r="M1251" s="6">
        <v>2022</v>
      </c>
      <c r="N1251" s="103"/>
      <c r="O1251" s="103"/>
      <c r="P1251" s="6"/>
      <c r="Q1251" s="6"/>
      <c r="R1251" t="str">
        <f t="shared" si="19"/>
        <v>5010700311521152100001VT100003</v>
      </c>
    </row>
    <row r="1252" spans="1:18" x14ac:dyDescent="0.2">
      <c r="A1252" s="80" t="s">
        <v>453</v>
      </c>
      <c r="B1252" s="80" t="s">
        <v>4185</v>
      </c>
      <c r="C1252" s="6">
        <v>501</v>
      </c>
      <c r="D1252" s="6">
        <v>50107</v>
      </c>
      <c r="E1252" s="80" t="s">
        <v>456</v>
      </c>
      <c r="F1252" s="80" t="s">
        <v>454</v>
      </c>
      <c r="G1252" s="80" t="s">
        <v>486</v>
      </c>
      <c r="H1252" s="80" t="s">
        <v>1197</v>
      </c>
      <c r="I1252" s="80" t="s">
        <v>2860</v>
      </c>
      <c r="J1252" s="80" t="s">
        <v>4053</v>
      </c>
      <c r="K1252" s="80" t="s">
        <v>454</v>
      </c>
      <c r="L1252" s="8">
        <v>11670000</v>
      </c>
      <c r="M1252" s="6">
        <v>2022</v>
      </c>
      <c r="N1252" s="103"/>
      <c r="O1252" s="103"/>
      <c r="P1252" s="6"/>
      <c r="Q1252" s="6"/>
      <c r="R1252" t="str">
        <f t="shared" si="19"/>
        <v>5010700211531153100001VT100001</v>
      </c>
    </row>
    <row r="1253" spans="1:18" x14ac:dyDescent="0.2">
      <c r="A1253" s="80" t="s">
        <v>453</v>
      </c>
      <c r="B1253" s="80" t="s">
        <v>4185</v>
      </c>
      <c r="C1253" s="6">
        <v>501</v>
      </c>
      <c r="D1253" s="6">
        <v>50107</v>
      </c>
      <c r="E1253" s="80" t="s">
        <v>456</v>
      </c>
      <c r="F1253" s="80" t="s">
        <v>454</v>
      </c>
      <c r="G1253" s="80" t="s">
        <v>486</v>
      </c>
      <c r="H1253" s="80" t="s">
        <v>1897</v>
      </c>
      <c r="I1253" s="80" t="s">
        <v>3450</v>
      </c>
      <c r="J1253" s="80" t="s">
        <v>4053</v>
      </c>
      <c r="K1253" s="80" t="s">
        <v>454</v>
      </c>
      <c r="L1253" s="8">
        <v>10660000</v>
      </c>
      <c r="M1253" s="6">
        <v>2022</v>
      </c>
      <c r="N1253" s="103"/>
      <c r="O1253" s="103"/>
      <c r="P1253" s="6"/>
      <c r="Q1253" s="6"/>
      <c r="R1253" t="str">
        <f t="shared" si="19"/>
        <v>5010700215131513101001VT100001</v>
      </c>
    </row>
    <row r="1254" spans="1:18" x14ac:dyDescent="0.2">
      <c r="A1254" s="80" t="s">
        <v>453</v>
      </c>
      <c r="B1254" s="80" t="s">
        <v>4185</v>
      </c>
      <c r="C1254" s="6">
        <v>501</v>
      </c>
      <c r="D1254" s="6">
        <v>50107</v>
      </c>
      <c r="E1254" s="80" t="s">
        <v>456</v>
      </c>
      <c r="F1254" s="80" t="s">
        <v>454</v>
      </c>
      <c r="G1254" s="80" t="s">
        <v>492</v>
      </c>
      <c r="H1254" s="80" t="s">
        <v>1638</v>
      </c>
      <c r="I1254" s="80" t="s">
        <v>3235</v>
      </c>
      <c r="J1254" s="80" t="s">
        <v>4053</v>
      </c>
      <c r="K1254" s="80" t="s">
        <v>454</v>
      </c>
      <c r="L1254" s="8">
        <v>2700000</v>
      </c>
      <c r="M1254" s="6">
        <v>2022</v>
      </c>
      <c r="N1254" s="103"/>
      <c r="O1254" s="103"/>
      <c r="P1254" s="6"/>
      <c r="Q1254" s="6"/>
      <c r="R1254" t="str">
        <f t="shared" si="19"/>
        <v>5010700213871387100001VT400001</v>
      </c>
    </row>
    <row r="1255" spans="1:18" x14ac:dyDescent="0.2">
      <c r="A1255" s="80" t="s">
        <v>453</v>
      </c>
      <c r="B1255" s="80" t="s">
        <v>4185</v>
      </c>
      <c r="C1255" s="6">
        <v>501</v>
      </c>
      <c r="D1255" s="6">
        <v>50107</v>
      </c>
      <c r="E1255" s="80" t="s">
        <v>458</v>
      </c>
      <c r="F1255" s="80" t="s">
        <v>456</v>
      </c>
      <c r="G1255" s="80" t="s">
        <v>486</v>
      </c>
      <c r="H1255" s="80" t="s">
        <v>1197</v>
      </c>
      <c r="I1255" s="80" t="s">
        <v>2860</v>
      </c>
      <c r="J1255" s="80" t="s">
        <v>4053</v>
      </c>
      <c r="K1255" s="80" t="s">
        <v>454</v>
      </c>
      <c r="L1255" s="8">
        <v>5840000</v>
      </c>
      <c r="M1255" s="6">
        <v>2022</v>
      </c>
      <c r="N1255" s="103"/>
      <c r="O1255" s="103"/>
      <c r="P1255" s="6"/>
      <c r="Q1255" s="6"/>
      <c r="R1255" t="str">
        <f t="shared" si="19"/>
        <v>5010700311531153100001VT100002</v>
      </c>
    </row>
    <row r="1256" spans="1:18" x14ac:dyDescent="0.2">
      <c r="A1256" s="80" t="s">
        <v>453</v>
      </c>
      <c r="B1256" s="80" t="s">
        <v>4185</v>
      </c>
      <c r="C1256" s="6">
        <v>501</v>
      </c>
      <c r="D1256" s="6">
        <v>50107</v>
      </c>
      <c r="E1256" s="80" t="s">
        <v>458</v>
      </c>
      <c r="F1256" s="80" t="s">
        <v>456</v>
      </c>
      <c r="G1256" s="80" t="s">
        <v>486</v>
      </c>
      <c r="H1256" s="80" t="s">
        <v>1517</v>
      </c>
      <c r="I1256" s="80" t="s">
        <v>3142</v>
      </c>
      <c r="J1256" s="80" t="s">
        <v>4053</v>
      </c>
      <c r="K1256" s="80" t="s">
        <v>454</v>
      </c>
      <c r="L1256" s="8">
        <v>15750000</v>
      </c>
      <c r="M1256" s="6">
        <v>2022</v>
      </c>
      <c r="N1256" s="103"/>
      <c r="O1256" s="103"/>
      <c r="P1256" s="6"/>
      <c r="Q1256" s="6"/>
      <c r="R1256" t="str">
        <f t="shared" si="19"/>
        <v>5010700313241324100001VT100002</v>
      </c>
    </row>
    <row r="1257" spans="1:18" x14ac:dyDescent="0.2">
      <c r="A1257" s="80" t="s">
        <v>453</v>
      </c>
      <c r="B1257" s="80" t="s">
        <v>4185</v>
      </c>
      <c r="C1257" s="6">
        <v>501</v>
      </c>
      <c r="D1257" s="6">
        <v>50107</v>
      </c>
      <c r="E1257" s="80" t="s">
        <v>458</v>
      </c>
      <c r="F1257" s="80" t="s">
        <v>456</v>
      </c>
      <c r="G1257" s="80" t="s">
        <v>486</v>
      </c>
      <c r="H1257" s="80" t="s">
        <v>1912</v>
      </c>
      <c r="I1257" s="80" t="s">
        <v>3468</v>
      </c>
      <c r="J1257" s="80" t="s">
        <v>4053</v>
      </c>
      <c r="K1257" s="80" t="s">
        <v>454</v>
      </c>
      <c r="L1257" s="8">
        <v>9700000</v>
      </c>
      <c r="M1257" s="6">
        <v>2022</v>
      </c>
      <c r="N1257" s="103"/>
      <c r="O1257" s="103"/>
      <c r="P1257" s="6"/>
      <c r="Q1257" s="6"/>
      <c r="R1257" t="str">
        <f t="shared" si="19"/>
        <v>5010700315201520102001VT100002</v>
      </c>
    </row>
    <row r="1258" spans="1:18" x14ac:dyDescent="0.2">
      <c r="A1258" s="80" t="s">
        <v>453</v>
      </c>
      <c r="B1258" s="80" t="s">
        <v>4185</v>
      </c>
      <c r="C1258" s="6">
        <v>501</v>
      </c>
      <c r="D1258" s="6">
        <v>50107</v>
      </c>
      <c r="E1258" s="80" t="s">
        <v>458</v>
      </c>
      <c r="F1258" s="80" t="s">
        <v>456</v>
      </c>
      <c r="G1258" s="80" t="s">
        <v>488</v>
      </c>
      <c r="H1258" s="80" t="s">
        <v>981</v>
      </c>
      <c r="I1258" s="80" t="s">
        <v>2712</v>
      </c>
      <c r="J1258" s="80" t="s">
        <v>4053</v>
      </c>
      <c r="K1258" s="80" t="s">
        <v>454</v>
      </c>
      <c r="L1258" s="8">
        <v>6660000</v>
      </c>
      <c r="M1258" s="6">
        <v>2022</v>
      </c>
      <c r="N1258" s="103"/>
      <c r="O1258" s="103"/>
      <c r="P1258" s="6"/>
      <c r="Q1258" s="6"/>
      <c r="R1258" t="str">
        <f t="shared" si="19"/>
        <v>5010700310411041101001VT200002</v>
      </c>
    </row>
    <row r="1259" spans="1:18" x14ac:dyDescent="0.2">
      <c r="A1259" s="80" t="s">
        <v>453</v>
      </c>
      <c r="B1259" s="80" t="s">
        <v>4185</v>
      </c>
      <c r="C1259" s="6">
        <v>501</v>
      </c>
      <c r="D1259" s="6">
        <v>50107</v>
      </c>
      <c r="E1259" s="80" t="s">
        <v>458</v>
      </c>
      <c r="F1259" s="80" t="s">
        <v>458</v>
      </c>
      <c r="G1259" s="80" t="s">
        <v>486</v>
      </c>
      <c r="H1259" s="80" t="s">
        <v>1197</v>
      </c>
      <c r="I1259" s="80" t="s">
        <v>2860</v>
      </c>
      <c r="J1259" s="80" t="s">
        <v>4053</v>
      </c>
      <c r="K1259" s="80" t="s">
        <v>454</v>
      </c>
      <c r="L1259" s="8">
        <v>8170000</v>
      </c>
      <c r="M1259" s="6">
        <v>2022</v>
      </c>
      <c r="N1259" s="103"/>
      <c r="O1259" s="103"/>
      <c r="P1259" s="6"/>
      <c r="Q1259" s="6"/>
      <c r="R1259" t="str">
        <f t="shared" si="19"/>
        <v>5010700311531153100001VT100003</v>
      </c>
    </row>
    <row r="1260" spans="1:18" x14ac:dyDescent="0.2">
      <c r="A1260" s="80" t="s">
        <v>453</v>
      </c>
      <c r="B1260" s="80" t="s">
        <v>4186</v>
      </c>
      <c r="C1260" s="6">
        <v>501</v>
      </c>
      <c r="D1260" s="6">
        <v>50107</v>
      </c>
      <c r="E1260" s="80" t="s">
        <v>456</v>
      </c>
      <c r="F1260" s="80" t="s">
        <v>454</v>
      </c>
      <c r="G1260" s="80" t="s">
        <v>486</v>
      </c>
      <c r="H1260" s="80" t="s">
        <v>1198</v>
      </c>
      <c r="I1260" s="80" t="s">
        <v>2861</v>
      </c>
      <c r="J1260" s="80" t="s">
        <v>4053</v>
      </c>
      <c r="K1260" s="80" t="s">
        <v>454</v>
      </c>
      <c r="L1260" s="8">
        <v>11560000</v>
      </c>
      <c r="M1260" s="6">
        <v>2022</v>
      </c>
      <c r="N1260" s="103"/>
      <c r="O1260" s="103"/>
      <c r="P1260" s="6"/>
      <c r="Q1260" s="6"/>
      <c r="R1260" t="str">
        <f t="shared" si="19"/>
        <v>5010700211541154100001VT100001</v>
      </c>
    </row>
    <row r="1261" spans="1:18" x14ac:dyDescent="0.2">
      <c r="A1261" s="80" t="s">
        <v>453</v>
      </c>
      <c r="B1261" s="80" t="s">
        <v>4186</v>
      </c>
      <c r="C1261" s="6">
        <v>501</v>
      </c>
      <c r="D1261" s="6">
        <v>50107</v>
      </c>
      <c r="E1261" s="80" t="s">
        <v>456</v>
      </c>
      <c r="F1261" s="80" t="s">
        <v>454</v>
      </c>
      <c r="G1261" s="80" t="s">
        <v>486</v>
      </c>
      <c r="H1261" s="80" t="s">
        <v>1897</v>
      </c>
      <c r="I1261" s="80" t="s">
        <v>3451</v>
      </c>
      <c r="J1261" s="80" t="s">
        <v>4053</v>
      </c>
      <c r="K1261" s="80" t="s">
        <v>454</v>
      </c>
      <c r="L1261" s="8">
        <v>13130000</v>
      </c>
      <c r="M1261" s="6">
        <v>2022</v>
      </c>
      <c r="N1261" s="103"/>
      <c r="O1261" s="103"/>
      <c r="P1261" s="6"/>
      <c r="Q1261" s="6"/>
      <c r="R1261" t="str">
        <f t="shared" si="19"/>
        <v>5010700215131513102001VT100001</v>
      </c>
    </row>
    <row r="1262" spans="1:18" x14ac:dyDescent="0.2">
      <c r="A1262" s="80" t="s">
        <v>453</v>
      </c>
      <c r="B1262" s="80" t="s">
        <v>4186</v>
      </c>
      <c r="C1262" s="6">
        <v>501</v>
      </c>
      <c r="D1262" s="6">
        <v>50107</v>
      </c>
      <c r="E1262" s="80" t="s">
        <v>456</v>
      </c>
      <c r="F1262" s="80" t="s">
        <v>454</v>
      </c>
      <c r="G1262" s="80" t="s">
        <v>492</v>
      </c>
      <c r="H1262" s="80" t="s">
        <v>1675</v>
      </c>
      <c r="I1262" s="80" t="s">
        <v>3256</v>
      </c>
      <c r="J1262" s="80" t="s">
        <v>4053</v>
      </c>
      <c r="K1262" s="80" t="s">
        <v>454</v>
      </c>
      <c r="L1262" s="8">
        <v>5320000</v>
      </c>
      <c r="M1262" s="6">
        <v>2022</v>
      </c>
      <c r="N1262" s="103"/>
      <c r="O1262" s="103"/>
      <c r="P1262" s="6"/>
      <c r="Q1262" s="6"/>
      <c r="R1262" t="str">
        <f t="shared" si="19"/>
        <v>5010700214041404100001VT400001</v>
      </c>
    </row>
    <row r="1263" spans="1:18" x14ac:dyDescent="0.2">
      <c r="A1263" s="80" t="s">
        <v>453</v>
      </c>
      <c r="B1263" s="80" t="s">
        <v>4186</v>
      </c>
      <c r="C1263" s="6">
        <v>501</v>
      </c>
      <c r="D1263" s="6">
        <v>50107</v>
      </c>
      <c r="E1263" s="80" t="s">
        <v>458</v>
      </c>
      <c r="F1263" s="80" t="s">
        <v>456</v>
      </c>
      <c r="G1263" s="80" t="s">
        <v>486</v>
      </c>
      <c r="H1263" s="80" t="s">
        <v>1198</v>
      </c>
      <c r="I1263" s="80" t="s">
        <v>2861</v>
      </c>
      <c r="J1263" s="80" t="s">
        <v>4053</v>
      </c>
      <c r="K1263" s="80" t="s">
        <v>454</v>
      </c>
      <c r="L1263" s="8">
        <v>5780000</v>
      </c>
      <c r="M1263" s="6">
        <v>2022</v>
      </c>
      <c r="N1263" s="103"/>
      <c r="O1263" s="103"/>
      <c r="P1263" s="6"/>
      <c r="Q1263" s="6"/>
      <c r="R1263" t="str">
        <f t="shared" si="19"/>
        <v>5010700311541154100001VT100002</v>
      </c>
    </row>
    <row r="1264" spans="1:18" x14ac:dyDescent="0.2">
      <c r="A1264" s="80" t="s">
        <v>453</v>
      </c>
      <c r="B1264" s="80" t="s">
        <v>4186</v>
      </c>
      <c r="C1264" s="6">
        <v>501</v>
      </c>
      <c r="D1264" s="6">
        <v>50107</v>
      </c>
      <c r="E1264" s="80" t="s">
        <v>458</v>
      </c>
      <c r="F1264" s="80" t="s">
        <v>456</v>
      </c>
      <c r="G1264" s="80" t="s">
        <v>486</v>
      </c>
      <c r="H1264" s="80" t="s">
        <v>1517</v>
      </c>
      <c r="I1264" s="80" t="s">
        <v>3143</v>
      </c>
      <c r="J1264" s="80" t="s">
        <v>4053</v>
      </c>
      <c r="K1264" s="80" t="s">
        <v>454</v>
      </c>
      <c r="L1264" s="8">
        <v>10820000</v>
      </c>
      <c r="M1264" s="6">
        <v>2022</v>
      </c>
      <c r="N1264" s="103"/>
      <c r="O1264" s="103"/>
      <c r="P1264" s="6"/>
      <c r="Q1264" s="6"/>
      <c r="R1264" t="str">
        <f t="shared" si="19"/>
        <v>5010700313241324101001VT100002</v>
      </c>
    </row>
    <row r="1265" spans="1:18" x14ac:dyDescent="0.2">
      <c r="A1265" s="80" t="s">
        <v>453</v>
      </c>
      <c r="B1265" s="80" t="s">
        <v>4186</v>
      </c>
      <c r="C1265" s="6">
        <v>501</v>
      </c>
      <c r="D1265" s="6">
        <v>50107</v>
      </c>
      <c r="E1265" s="80" t="s">
        <v>458</v>
      </c>
      <c r="F1265" s="80" t="s">
        <v>456</v>
      </c>
      <c r="G1265" s="80" t="s">
        <v>486</v>
      </c>
      <c r="H1265" s="80" t="s">
        <v>1914</v>
      </c>
      <c r="I1265" s="80" t="s">
        <v>3469</v>
      </c>
      <c r="J1265" s="80" t="s">
        <v>4053</v>
      </c>
      <c r="K1265" s="80" t="s">
        <v>454</v>
      </c>
      <c r="L1265" s="8">
        <v>7730000</v>
      </c>
      <c r="M1265" s="6">
        <v>2022</v>
      </c>
      <c r="N1265" s="103"/>
      <c r="O1265" s="103"/>
      <c r="P1265" s="6"/>
      <c r="Q1265" s="6"/>
      <c r="R1265" t="str">
        <f t="shared" si="19"/>
        <v>5010700315211521100001VT100002</v>
      </c>
    </row>
    <row r="1266" spans="1:18" x14ac:dyDescent="0.2">
      <c r="A1266" s="80" t="s">
        <v>453</v>
      </c>
      <c r="B1266" s="80" t="s">
        <v>4186</v>
      </c>
      <c r="C1266" s="6">
        <v>501</v>
      </c>
      <c r="D1266" s="6">
        <v>50107</v>
      </c>
      <c r="E1266" s="80" t="s">
        <v>458</v>
      </c>
      <c r="F1266" s="80" t="s">
        <v>456</v>
      </c>
      <c r="G1266" s="80" t="s">
        <v>488</v>
      </c>
      <c r="H1266" s="80" t="s">
        <v>987</v>
      </c>
      <c r="I1266" s="80" t="s">
        <v>2716</v>
      </c>
      <c r="J1266" s="80" t="s">
        <v>4053</v>
      </c>
      <c r="K1266" s="80" t="s">
        <v>454</v>
      </c>
      <c r="L1266" s="8">
        <v>8160000</v>
      </c>
      <c r="M1266" s="6">
        <v>2022</v>
      </c>
      <c r="N1266" s="103"/>
      <c r="O1266" s="103"/>
      <c r="P1266" s="6"/>
      <c r="Q1266" s="6"/>
      <c r="R1266" t="str">
        <f t="shared" si="19"/>
        <v>5010700310441044100001VT200002</v>
      </c>
    </row>
    <row r="1267" spans="1:18" x14ac:dyDescent="0.2">
      <c r="A1267" s="80" t="s">
        <v>453</v>
      </c>
      <c r="B1267" s="80" t="s">
        <v>4186</v>
      </c>
      <c r="C1267" s="6">
        <v>501</v>
      </c>
      <c r="D1267" s="6">
        <v>50107</v>
      </c>
      <c r="E1267" s="80" t="s">
        <v>458</v>
      </c>
      <c r="F1267" s="80" t="s">
        <v>458</v>
      </c>
      <c r="G1267" s="80" t="s">
        <v>486</v>
      </c>
      <c r="H1267" s="80" t="s">
        <v>1198</v>
      </c>
      <c r="I1267" s="80" t="s">
        <v>2861</v>
      </c>
      <c r="J1267" s="80" t="s">
        <v>4053</v>
      </c>
      <c r="K1267" s="80" t="s">
        <v>454</v>
      </c>
      <c r="L1267" s="8">
        <v>8090000</v>
      </c>
      <c r="M1267" s="6">
        <v>2022</v>
      </c>
      <c r="N1267" s="103"/>
      <c r="O1267" s="103"/>
      <c r="P1267" s="6"/>
      <c r="Q1267" s="6"/>
      <c r="R1267" t="str">
        <f t="shared" si="19"/>
        <v>5010700311541154100001VT100003</v>
      </c>
    </row>
    <row r="1268" spans="1:18" x14ac:dyDescent="0.2">
      <c r="A1268" s="80" t="s">
        <v>453</v>
      </c>
      <c r="B1268" s="80" t="s">
        <v>4187</v>
      </c>
      <c r="C1268" s="6">
        <v>501</v>
      </c>
      <c r="D1268" s="6">
        <v>50107</v>
      </c>
      <c r="E1268" s="80" t="s">
        <v>456</v>
      </c>
      <c r="F1268" s="80" t="s">
        <v>454</v>
      </c>
      <c r="G1268" s="80" t="s">
        <v>486</v>
      </c>
      <c r="H1268" s="80" t="s">
        <v>1199</v>
      </c>
      <c r="I1268" s="80" t="s">
        <v>2862</v>
      </c>
      <c r="J1268" s="80" t="s">
        <v>4053</v>
      </c>
      <c r="K1268" s="80" t="s">
        <v>454</v>
      </c>
      <c r="L1268" s="8">
        <v>11710000</v>
      </c>
      <c r="M1268" s="6">
        <v>2022</v>
      </c>
      <c r="N1268" s="103"/>
      <c r="O1268" s="103"/>
      <c r="P1268" s="6"/>
      <c r="Q1268" s="6"/>
      <c r="R1268" t="str">
        <f t="shared" si="19"/>
        <v>5010700211551155100001VT100001</v>
      </c>
    </row>
    <row r="1269" spans="1:18" x14ac:dyDescent="0.2">
      <c r="A1269" s="80" t="s">
        <v>453</v>
      </c>
      <c r="B1269" s="80" t="s">
        <v>4187</v>
      </c>
      <c r="C1269" s="6">
        <v>501</v>
      </c>
      <c r="D1269" s="6">
        <v>50107</v>
      </c>
      <c r="E1269" s="80" t="s">
        <v>456</v>
      </c>
      <c r="F1269" s="80" t="s">
        <v>454</v>
      </c>
      <c r="G1269" s="80" t="s">
        <v>486</v>
      </c>
      <c r="H1269" s="80" t="s">
        <v>1897</v>
      </c>
      <c r="I1269" s="80" t="s">
        <v>3452</v>
      </c>
      <c r="J1269" s="80" t="s">
        <v>4053</v>
      </c>
      <c r="K1269" s="80" t="s">
        <v>454</v>
      </c>
      <c r="L1269" s="8">
        <v>16060000</v>
      </c>
      <c r="M1269" s="6">
        <v>2022</v>
      </c>
      <c r="N1269" s="103"/>
      <c r="O1269" s="103"/>
      <c r="P1269" s="6"/>
      <c r="Q1269" s="6"/>
      <c r="R1269" t="str">
        <f t="shared" si="19"/>
        <v>5010700215131513103001VT100001</v>
      </c>
    </row>
    <row r="1270" spans="1:18" x14ac:dyDescent="0.2">
      <c r="A1270" s="80" t="s">
        <v>453</v>
      </c>
      <c r="B1270" s="80" t="s">
        <v>4187</v>
      </c>
      <c r="C1270" s="6">
        <v>501</v>
      </c>
      <c r="D1270" s="6">
        <v>50107</v>
      </c>
      <c r="E1270" s="80" t="s">
        <v>456</v>
      </c>
      <c r="F1270" s="80" t="s">
        <v>454</v>
      </c>
      <c r="G1270" s="80" t="s">
        <v>492</v>
      </c>
      <c r="H1270" s="80" t="s">
        <v>1683</v>
      </c>
      <c r="I1270" s="80" t="s">
        <v>3262</v>
      </c>
      <c r="J1270" s="80" t="s">
        <v>4053</v>
      </c>
      <c r="K1270" s="80" t="s">
        <v>454</v>
      </c>
      <c r="L1270" s="8">
        <v>10870000</v>
      </c>
      <c r="M1270" s="6">
        <v>2022</v>
      </c>
      <c r="N1270" s="103"/>
      <c r="O1270" s="103"/>
      <c r="P1270" s="6"/>
      <c r="Q1270" s="6"/>
      <c r="R1270" t="str">
        <f t="shared" si="19"/>
        <v>5010700214081408100001VT400001</v>
      </c>
    </row>
    <row r="1271" spans="1:18" x14ac:dyDescent="0.2">
      <c r="A1271" s="80" t="s">
        <v>453</v>
      </c>
      <c r="B1271" s="80" t="s">
        <v>4187</v>
      </c>
      <c r="C1271" s="6">
        <v>501</v>
      </c>
      <c r="D1271" s="6">
        <v>50107</v>
      </c>
      <c r="E1271" s="80" t="s">
        <v>458</v>
      </c>
      <c r="F1271" s="80" t="s">
        <v>456</v>
      </c>
      <c r="G1271" s="80" t="s">
        <v>486</v>
      </c>
      <c r="H1271" s="80" t="s">
        <v>1199</v>
      </c>
      <c r="I1271" s="80" t="s">
        <v>2862</v>
      </c>
      <c r="J1271" s="80" t="s">
        <v>4053</v>
      </c>
      <c r="K1271" s="80" t="s">
        <v>454</v>
      </c>
      <c r="L1271" s="8">
        <v>5860000</v>
      </c>
      <c r="M1271" s="6">
        <v>2022</v>
      </c>
      <c r="N1271" s="103"/>
      <c r="O1271" s="103"/>
      <c r="P1271" s="6"/>
      <c r="Q1271" s="6"/>
      <c r="R1271" t="str">
        <f t="shared" si="19"/>
        <v>5010700311551155100001VT100002</v>
      </c>
    </row>
    <row r="1272" spans="1:18" x14ac:dyDescent="0.2">
      <c r="A1272" s="80" t="s">
        <v>453</v>
      </c>
      <c r="B1272" s="80" t="s">
        <v>4187</v>
      </c>
      <c r="C1272" s="6">
        <v>501</v>
      </c>
      <c r="D1272" s="6">
        <v>50107</v>
      </c>
      <c r="E1272" s="80" t="s">
        <v>458</v>
      </c>
      <c r="F1272" s="80" t="s">
        <v>456</v>
      </c>
      <c r="G1272" s="80" t="s">
        <v>486</v>
      </c>
      <c r="H1272" s="80" t="s">
        <v>1531</v>
      </c>
      <c r="I1272" s="80" t="s">
        <v>3156</v>
      </c>
      <c r="J1272" s="80" t="s">
        <v>4053</v>
      </c>
      <c r="K1272" s="80" t="s">
        <v>454</v>
      </c>
      <c r="L1272" s="8">
        <v>11970000</v>
      </c>
      <c r="M1272" s="6">
        <v>2022</v>
      </c>
      <c r="N1272" s="103"/>
      <c r="O1272" s="103"/>
      <c r="P1272" s="6"/>
      <c r="Q1272" s="6"/>
      <c r="R1272" t="str">
        <f t="shared" si="19"/>
        <v>5010700313301330100001VT100002</v>
      </c>
    </row>
    <row r="1273" spans="1:18" x14ac:dyDescent="0.2">
      <c r="A1273" s="80" t="s">
        <v>453</v>
      </c>
      <c r="B1273" s="80" t="s">
        <v>4187</v>
      </c>
      <c r="C1273" s="6">
        <v>501</v>
      </c>
      <c r="D1273" s="6">
        <v>50107</v>
      </c>
      <c r="E1273" s="80" t="s">
        <v>458</v>
      </c>
      <c r="F1273" s="80" t="s">
        <v>456</v>
      </c>
      <c r="G1273" s="80" t="s">
        <v>486</v>
      </c>
      <c r="H1273" s="80" t="s">
        <v>1914</v>
      </c>
      <c r="I1273" s="80" t="s">
        <v>3470</v>
      </c>
      <c r="J1273" s="80" t="s">
        <v>4053</v>
      </c>
      <c r="K1273" s="80" t="s">
        <v>454</v>
      </c>
      <c r="L1273" s="8">
        <v>10070000</v>
      </c>
      <c r="M1273" s="6">
        <v>2022</v>
      </c>
      <c r="N1273" s="103"/>
      <c r="O1273" s="103"/>
      <c r="P1273" s="6"/>
      <c r="Q1273" s="6"/>
      <c r="R1273" t="str">
        <f t="shared" si="19"/>
        <v>5010700315211521101001VT100002</v>
      </c>
    </row>
    <row r="1274" spans="1:18" x14ac:dyDescent="0.2">
      <c r="A1274" s="80" t="s">
        <v>453</v>
      </c>
      <c r="B1274" s="80" t="s">
        <v>4187</v>
      </c>
      <c r="C1274" s="6">
        <v>501</v>
      </c>
      <c r="D1274" s="6">
        <v>50107</v>
      </c>
      <c r="E1274" s="80" t="s">
        <v>458</v>
      </c>
      <c r="F1274" s="80" t="s">
        <v>456</v>
      </c>
      <c r="G1274" s="80" t="s">
        <v>488</v>
      </c>
      <c r="H1274" s="80" t="s">
        <v>987</v>
      </c>
      <c r="I1274" s="80" t="s">
        <v>2718</v>
      </c>
      <c r="J1274" s="80" t="s">
        <v>4053</v>
      </c>
      <c r="K1274" s="80" t="s">
        <v>454</v>
      </c>
      <c r="L1274" s="8">
        <v>8160000</v>
      </c>
      <c r="M1274" s="6">
        <v>2022</v>
      </c>
      <c r="N1274" s="103"/>
      <c r="O1274" s="103"/>
      <c r="P1274" s="6"/>
      <c r="Q1274" s="6"/>
      <c r="R1274" t="str">
        <f t="shared" si="19"/>
        <v>5010700310441044101001VT200002</v>
      </c>
    </row>
    <row r="1275" spans="1:18" x14ac:dyDescent="0.2">
      <c r="A1275" s="80" t="s">
        <v>453</v>
      </c>
      <c r="B1275" s="80" t="s">
        <v>4187</v>
      </c>
      <c r="C1275" s="6">
        <v>501</v>
      </c>
      <c r="D1275" s="6">
        <v>50107</v>
      </c>
      <c r="E1275" s="80" t="s">
        <v>458</v>
      </c>
      <c r="F1275" s="80" t="s">
        <v>458</v>
      </c>
      <c r="G1275" s="80" t="s">
        <v>486</v>
      </c>
      <c r="H1275" s="80" t="s">
        <v>1199</v>
      </c>
      <c r="I1275" s="80" t="s">
        <v>2862</v>
      </c>
      <c r="J1275" s="80" t="s">
        <v>4053</v>
      </c>
      <c r="K1275" s="80" t="s">
        <v>454</v>
      </c>
      <c r="L1275" s="8">
        <v>8200000</v>
      </c>
      <c r="M1275" s="6">
        <v>2022</v>
      </c>
      <c r="N1275" s="103"/>
      <c r="O1275" s="103"/>
      <c r="P1275" s="6"/>
      <c r="Q1275" s="6"/>
      <c r="R1275" t="str">
        <f t="shared" si="19"/>
        <v>5010700311551155100001VT100003</v>
      </c>
    </row>
    <row r="1276" spans="1:18" x14ac:dyDescent="0.2">
      <c r="A1276" s="80" t="s">
        <v>453</v>
      </c>
      <c r="B1276" s="80" t="s">
        <v>4188</v>
      </c>
      <c r="C1276" s="6">
        <v>501</v>
      </c>
      <c r="D1276" s="6">
        <v>50107</v>
      </c>
      <c r="E1276" s="80" t="s">
        <v>456</v>
      </c>
      <c r="F1276" s="80" t="s">
        <v>454</v>
      </c>
      <c r="G1276" s="80" t="s">
        <v>486</v>
      </c>
      <c r="H1276" s="80" t="s">
        <v>1200</v>
      </c>
      <c r="I1276" s="80" t="s">
        <v>2863</v>
      </c>
      <c r="J1276" s="80" t="s">
        <v>4053</v>
      </c>
      <c r="K1276" s="80" t="s">
        <v>454</v>
      </c>
      <c r="L1276" s="8">
        <v>11560000</v>
      </c>
      <c r="M1276" s="6">
        <v>2022</v>
      </c>
      <c r="N1276" s="103"/>
      <c r="O1276" s="103"/>
      <c r="P1276" s="6"/>
      <c r="Q1276" s="6"/>
      <c r="R1276" t="str">
        <f t="shared" si="19"/>
        <v>5010700211561156100001VT100001</v>
      </c>
    </row>
    <row r="1277" spans="1:18" x14ac:dyDescent="0.2">
      <c r="A1277" s="80" t="s">
        <v>453</v>
      </c>
      <c r="B1277" s="80" t="s">
        <v>4188</v>
      </c>
      <c r="C1277" s="6">
        <v>501</v>
      </c>
      <c r="D1277" s="6">
        <v>50107</v>
      </c>
      <c r="E1277" s="80" t="s">
        <v>456</v>
      </c>
      <c r="F1277" s="80" t="s">
        <v>454</v>
      </c>
      <c r="G1277" s="80" t="s">
        <v>486</v>
      </c>
      <c r="H1277" s="80" t="s">
        <v>1901</v>
      </c>
      <c r="I1277" s="80" t="s">
        <v>3454</v>
      </c>
      <c r="J1277" s="80" t="s">
        <v>4053</v>
      </c>
      <c r="K1277" s="80" t="s">
        <v>454</v>
      </c>
      <c r="L1277" s="8">
        <v>5790000</v>
      </c>
      <c r="M1277" s="6">
        <v>2022</v>
      </c>
      <c r="N1277" s="103"/>
      <c r="O1277" s="103"/>
      <c r="P1277" s="6"/>
      <c r="Q1277" s="6"/>
      <c r="R1277" t="str">
        <f t="shared" si="19"/>
        <v>5010700215151515100001VT100001</v>
      </c>
    </row>
    <row r="1278" spans="1:18" x14ac:dyDescent="0.2">
      <c r="A1278" s="80" t="s">
        <v>453</v>
      </c>
      <c r="B1278" s="80" t="s">
        <v>4188</v>
      </c>
      <c r="C1278" s="6">
        <v>501</v>
      </c>
      <c r="D1278" s="6">
        <v>50107</v>
      </c>
      <c r="E1278" s="80" t="s">
        <v>456</v>
      </c>
      <c r="F1278" s="80" t="s">
        <v>454</v>
      </c>
      <c r="G1278" s="80" t="s">
        <v>492</v>
      </c>
      <c r="H1278" s="80" t="s">
        <v>1694</v>
      </c>
      <c r="I1278" s="80" t="s">
        <v>3271</v>
      </c>
      <c r="J1278" s="80" t="s">
        <v>4053</v>
      </c>
      <c r="K1278" s="80" t="s">
        <v>454</v>
      </c>
      <c r="L1278" s="8">
        <v>4140000</v>
      </c>
      <c r="M1278" s="6">
        <v>2022</v>
      </c>
      <c r="N1278" s="103"/>
      <c r="O1278" s="103"/>
      <c r="P1278" s="6"/>
      <c r="Q1278" s="6"/>
      <c r="R1278" t="str">
        <f t="shared" si="19"/>
        <v>5010700214141414100001VT400001</v>
      </c>
    </row>
    <row r="1279" spans="1:18" x14ac:dyDescent="0.2">
      <c r="A1279" s="80" t="s">
        <v>453</v>
      </c>
      <c r="B1279" s="80" t="s">
        <v>4188</v>
      </c>
      <c r="C1279" s="6">
        <v>501</v>
      </c>
      <c r="D1279" s="6">
        <v>50107</v>
      </c>
      <c r="E1279" s="80" t="s">
        <v>458</v>
      </c>
      <c r="F1279" s="80" t="s">
        <v>456</v>
      </c>
      <c r="G1279" s="80" t="s">
        <v>486</v>
      </c>
      <c r="H1279" s="80" t="s">
        <v>1200</v>
      </c>
      <c r="I1279" s="80" t="s">
        <v>2863</v>
      </c>
      <c r="J1279" s="80" t="s">
        <v>4053</v>
      </c>
      <c r="K1279" s="80" t="s">
        <v>454</v>
      </c>
      <c r="L1279" s="8">
        <v>5780000</v>
      </c>
      <c r="M1279" s="6">
        <v>2022</v>
      </c>
      <c r="N1279" s="103"/>
      <c r="O1279" s="103"/>
      <c r="P1279" s="6"/>
      <c r="Q1279" s="6"/>
      <c r="R1279" t="str">
        <f t="shared" si="19"/>
        <v>5010700311561156100001VT100002</v>
      </c>
    </row>
    <row r="1280" spans="1:18" x14ac:dyDescent="0.2">
      <c r="A1280" s="80" t="s">
        <v>453</v>
      </c>
      <c r="B1280" s="80" t="s">
        <v>4188</v>
      </c>
      <c r="C1280" s="6">
        <v>501</v>
      </c>
      <c r="D1280" s="6">
        <v>50107</v>
      </c>
      <c r="E1280" s="80" t="s">
        <v>458</v>
      </c>
      <c r="F1280" s="80" t="s">
        <v>456</v>
      </c>
      <c r="G1280" s="80" t="s">
        <v>486</v>
      </c>
      <c r="H1280" s="80" t="s">
        <v>1531</v>
      </c>
      <c r="I1280" s="80" t="s">
        <v>3158</v>
      </c>
      <c r="J1280" s="80" t="s">
        <v>4053</v>
      </c>
      <c r="K1280" s="80" t="s">
        <v>454</v>
      </c>
      <c r="L1280" s="8">
        <v>9290000</v>
      </c>
      <c r="M1280" s="6">
        <v>2022</v>
      </c>
      <c r="N1280" s="103"/>
      <c r="O1280" s="103"/>
      <c r="P1280" s="6"/>
      <c r="Q1280" s="6"/>
      <c r="R1280" t="str">
        <f t="shared" si="19"/>
        <v>5010700313301330101001VT100002</v>
      </c>
    </row>
    <row r="1281" spans="1:18" x14ac:dyDescent="0.2">
      <c r="A1281" s="80" t="s">
        <v>453</v>
      </c>
      <c r="B1281" s="80" t="s">
        <v>4188</v>
      </c>
      <c r="C1281" s="6">
        <v>501</v>
      </c>
      <c r="D1281" s="6">
        <v>50107</v>
      </c>
      <c r="E1281" s="80" t="s">
        <v>458</v>
      </c>
      <c r="F1281" s="80" t="s">
        <v>456</v>
      </c>
      <c r="G1281" s="80" t="s">
        <v>486</v>
      </c>
      <c r="H1281" s="80" t="s">
        <v>1916</v>
      </c>
      <c r="I1281" s="80" t="s">
        <v>3472</v>
      </c>
      <c r="J1281" s="80" t="s">
        <v>4053</v>
      </c>
      <c r="K1281" s="80" t="s">
        <v>454</v>
      </c>
      <c r="L1281" s="8">
        <v>9820000</v>
      </c>
      <c r="M1281" s="6">
        <v>2022</v>
      </c>
      <c r="N1281" s="103"/>
      <c r="O1281" s="103"/>
      <c r="P1281" s="6"/>
      <c r="Q1281" s="6"/>
      <c r="R1281" t="str">
        <f t="shared" si="19"/>
        <v>5010700315221522100001VT100002</v>
      </c>
    </row>
    <row r="1282" spans="1:18" x14ac:dyDescent="0.2">
      <c r="A1282" s="80" t="s">
        <v>453</v>
      </c>
      <c r="B1282" s="80" t="s">
        <v>4188</v>
      </c>
      <c r="C1282" s="6">
        <v>501</v>
      </c>
      <c r="D1282" s="6">
        <v>50107</v>
      </c>
      <c r="E1282" s="80" t="s">
        <v>458</v>
      </c>
      <c r="F1282" s="80" t="s">
        <v>456</v>
      </c>
      <c r="G1282" s="80" t="s">
        <v>488</v>
      </c>
      <c r="H1282" s="80" t="s">
        <v>995</v>
      </c>
      <c r="I1282" s="80" t="s">
        <v>2725</v>
      </c>
      <c r="J1282" s="80" t="s">
        <v>4053</v>
      </c>
      <c r="K1282" s="80" t="s">
        <v>454</v>
      </c>
      <c r="L1282" s="8">
        <v>8160000</v>
      </c>
      <c r="M1282" s="6">
        <v>2022</v>
      </c>
      <c r="N1282" s="103"/>
      <c r="O1282" s="103"/>
      <c r="P1282" s="6"/>
      <c r="Q1282" s="6"/>
      <c r="R1282" t="str">
        <f t="shared" ref="R1282:R1345" si="20">CONCATENATE(D1282,E1282,H1282,I1282,K1282,G1282,F1282)</f>
        <v>5010700310481048101001VT200002</v>
      </c>
    </row>
    <row r="1283" spans="1:18" x14ac:dyDescent="0.2">
      <c r="A1283" s="80" t="s">
        <v>453</v>
      </c>
      <c r="B1283" s="80" t="s">
        <v>4188</v>
      </c>
      <c r="C1283" s="6">
        <v>501</v>
      </c>
      <c r="D1283" s="6">
        <v>50107</v>
      </c>
      <c r="E1283" s="80" t="s">
        <v>458</v>
      </c>
      <c r="F1283" s="80" t="s">
        <v>458</v>
      </c>
      <c r="G1283" s="80" t="s">
        <v>486</v>
      </c>
      <c r="H1283" s="80" t="s">
        <v>1200</v>
      </c>
      <c r="I1283" s="80" t="s">
        <v>2863</v>
      </c>
      <c r="J1283" s="80" t="s">
        <v>4053</v>
      </c>
      <c r="K1283" s="80" t="s">
        <v>454</v>
      </c>
      <c r="L1283" s="8">
        <v>8090000</v>
      </c>
      <c r="M1283" s="6">
        <v>2022</v>
      </c>
      <c r="N1283" s="103"/>
      <c r="O1283" s="103"/>
      <c r="P1283" s="6"/>
      <c r="Q1283" s="6"/>
      <c r="R1283" t="str">
        <f t="shared" si="20"/>
        <v>5010700311561156100001VT100003</v>
      </c>
    </row>
    <row r="1284" spans="1:18" x14ac:dyDescent="0.2">
      <c r="A1284" s="80" t="s">
        <v>453</v>
      </c>
      <c r="B1284" s="80" t="s">
        <v>4189</v>
      </c>
      <c r="C1284" s="6">
        <v>501</v>
      </c>
      <c r="D1284" s="6">
        <v>50107</v>
      </c>
      <c r="E1284" s="80" t="s">
        <v>456</v>
      </c>
      <c r="F1284" s="80" t="s">
        <v>454</v>
      </c>
      <c r="G1284" s="80" t="s">
        <v>486</v>
      </c>
      <c r="H1284" s="80" t="s">
        <v>1201</v>
      </c>
      <c r="I1284" s="80" t="s">
        <v>2864</v>
      </c>
      <c r="J1284" s="80" t="s">
        <v>4053</v>
      </c>
      <c r="K1284" s="80" t="s">
        <v>454</v>
      </c>
      <c r="L1284" s="8">
        <v>11600000</v>
      </c>
      <c r="M1284" s="6">
        <v>2022</v>
      </c>
      <c r="N1284" s="103"/>
      <c r="O1284" s="103"/>
      <c r="P1284" s="6"/>
      <c r="Q1284" s="6"/>
      <c r="R1284" t="str">
        <f t="shared" si="20"/>
        <v>5010700211571157100001VT100001</v>
      </c>
    </row>
    <row r="1285" spans="1:18" x14ac:dyDescent="0.2">
      <c r="A1285" s="80" t="s">
        <v>453</v>
      </c>
      <c r="B1285" s="80" t="s">
        <v>4189</v>
      </c>
      <c r="C1285" s="6">
        <v>501</v>
      </c>
      <c r="D1285" s="6">
        <v>50107</v>
      </c>
      <c r="E1285" s="80" t="s">
        <v>456</v>
      </c>
      <c r="F1285" s="80" t="s">
        <v>454</v>
      </c>
      <c r="G1285" s="80" t="s">
        <v>486</v>
      </c>
      <c r="H1285" s="80" t="s">
        <v>1901</v>
      </c>
      <c r="I1285" s="80" t="s">
        <v>3455</v>
      </c>
      <c r="J1285" s="80" t="s">
        <v>4053</v>
      </c>
      <c r="K1285" s="80" t="s">
        <v>454</v>
      </c>
      <c r="L1285" s="8">
        <v>7250000</v>
      </c>
      <c r="M1285" s="6">
        <v>2022</v>
      </c>
      <c r="N1285" s="103"/>
      <c r="O1285" s="103"/>
      <c r="P1285" s="6"/>
      <c r="Q1285" s="6"/>
      <c r="R1285" t="str">
        <f t="shared" si="20"/>
        <v>5010700215151515101001VT100001</v>
      </c>
    </row>
    <row r="1286" spans="1:18" x14ac:dyDescent="0.2">
      <c r="A1286" s="80" t="s">
        <v>453</v>
      </c>
      <c r="B1286" s="80" t="s">
        <v>4189</v>
      </c>
      <c r="C1286" s="6">
        <v>501</v>
      </c>
      <c r="D1286" s="6">
        <v>50107</v>
      </c>
      <c r="E1286" s="80" t="s">
        <v>456</v>
      </c>
      <c r="F1286" s="80" t="s">
        <v>454</v>
      </c>
      <c r="G1286" s="80" t="s">
        <v>492</v>
      </c>
      <c r="H1286" s="80" t="s">
        <v>1696</v>
      </c>
      <c r="I1286" s="80" t="s">
        <v>3272</v>
      </c>
      <c r="J1286" s="80" t="s">
        <v>4053</v>
      </c>
      <c r="K1286" s="80" t="s">
        <v>454</v>
      </c>
      <c r="L1286" s="8">
        <v>4140000</v>
      </c>
      <c r="M1286" s="6">
        <v>2022</v>
      </c>
      <c r="N1286" s="103"/>
      <c r="O1286" s="103"/>
      <c r="P1286" s="6"/>
      <c r="Q1286" s="6"/>
      <c r="R1286" t="str">
        <f t="shared" si="20"/>
        <v>5010700214151415100001VT400001</v>
      </c>
    </row>
    <row r="1287" spans="1:18" x14ac:dyDescent="0.2">
      <c r="A1287" s="80" t="s">
        <v>453</v>
      </c>
      <c r="B1287" s="80" t="s">
        <v>4189</v>
      </c>
      <c r="C1287" s="6">
        <v>501</v>
      </c>
      <c r="D1287" s="6">
        <v>50107</v>
      </c>
      <c r="E1287" s="80" t="s">
        <v>458</v>
      </c>
      <c r="F1287" s="80" t="s">
        <v>456</v>
      </c>
      <c r="G1287" s="80" t="s">
        <v>486</v>
      </c>
      <c r="H1287" s="80" t="s">
        <v>1201</v>
      </c>
      <c r="I1287" s="80" t="s">
        <v>2864</v>
      </c>
      <c r="J1287" s="80" t="s">
        <v>4053</v>
      </c>
      <c r="K1287" s="80" t="s">
        <v>454</v>
      </c>
      <c r="L1287" s="8">
        <v>5800000</v>
      </c>
      <c r="M1287" s="6">
        <v>2022</v>
      </c>
      <c r="N1287" s="103"/>
      <c r="O1287" s="103"/>
      <c r="P1287" s="6"/>
      <c r="Q1287" s="6"/>
      <c r="R1287" t="str">
        <f t="shared" si="20"/>
        <v>5010700311571157100001VT100002</v>
      </c>
    </row>
    <row r="1288" spans="1:18" x14ac:dyDescent="0.2">
      <c r="A1288" s="80" t="s">
        <v>453</v>
      </c>
      <c r="B1288" s="80" t="s">
        <v>4189</v>
      </c>
      <c r="C1288" s="6">
        <v>501</v>
      </c>
      <c r="D1288" s="6">
        <v>50107</v>
      </c>
      <c r="E1288" s="80" t="s">
        <v>458</v>
      </c>
      <c r="F1288" s="80" t="s">
        <v>456</v>
      </c>
      <c r="G1288" s="80" t="s">
        <v>486</v>
      </c>
      <c r="H1288" s="80" t="s">
        <v>1532</v>
      </c>
      <c r="I1288" s="80" t="s">
        <v>3159</v>
      </c>
      <c r="J1288" s="80" t="s">
        <v>4053</v>
      </c>
      <c r="K1288" s="80" t="s">
        <v>454</v>
      </c>
      <c r="L1288" s="8">
        <v>8440000</v>
      </c>
      <c r="M1288" s="6">
        <v>2022</v>
      </c>
      <c r="N1288" s="103"/>
      <c r="O1288" s="103"/>
      <c r="P1288" s="6"/>
      <c r="Q1288" s="6"/>
      <c r="R1288" t="str">
        <f t="shared" si="20"/>
        <v>5010700313311331100001VT100002</v>
      </c>
    </row>
    <row r="1289" spans="1:18" x14ac:dyDescent="0.2">
      <c r="A1289" s="80" t="s">
        <v>453</v>
      </c>
      <c r="B1289" s="80" t="s">
        <v>4189</v>
      </c>
      <c r="C1289" s="6">
        <v>501</v>
      </c>
      <c r="D1289" s="6">
        <v>50107</v>
      </c>
      <c r="E1289" s="80" t="s">
        <v>458</v>
      </c>
      <c r="F1289" s="80" t="s">
        <v>456</v>
      </c>
      <c r="G1289" s="80" t="s">
        <v>486</v>
      </c>
      <c r="H1289" s="80" t="s">
        <v>1916</v>
      </c>
      <c r="I1289" s="80" t="s">
        <v>3473</v>
      </c>
      <c r="J1289" s="80" t="s">
        <v>4053</v>
      </c>
      <c r="K1289" s="80" t="s">
        <v>454</v>
      </c>
      <c r="L1289" s="8">
        <v>12290000</v>
      </c>
      <c r="M1289" s="6">
        <v>2022</v>
      </c>
      <c r="N1289" s="103"/>
      <c r="O1289" s="103"/>
      <c r="P1289" s="6"/>
      <c r="Q1289" s="6"/>
      <c r="R1289" t="str">
        <f t="shared" si="20"/>
        <v>5010700315221522101001VT100002</v>
      </c>
    </row>
    <row r="1290" spans="1:18" x14ac:dyDescent="0.2">
      <c r="A1290" s="80" t="s">
        <v>453</v>
      </c>
      <c r="B1290" s="80" t="s">
        <v>4189</v>
      </c>
      <c r="C1290" s="6">
        <v>501</v>
      </c>
      <c r="D1290" s="6">
        <v>50107</v>
      </c>
      <c r="E1290" s="80" t="s">
        <v>458</v>
      </c>
      <c r="F1290" s="80" t="s">
        <v>456</v>
      </c>
      <c r="G1290" s="80" t="s">
        <v>488</v>
      </c>
      <c r="H1290" s="80" t="s">
        <v>1056</v>
      </c>
      <c r="I1290" s="80" t="s">
        <v>2762</v>
      </c>
      <c r="J1290" s="80" t="s">
        <v>4053</v>
      </c>
      <c r="K1290" s="80" t="s">
        <v>454</v>
      </c>
      <c r="L1290" s="8">
        <v>8030000</v>
      </c>
      <c r="M1290" s="6">
        <v>2022</v>
      </c>
      <c r="N1290" s="103"/>
      <c r="O1290" s="103"/>
      <c r="P1290" s="6"/>
      <c r="Q1290" s="6"/>
      <c r="R1290" t="str">
        <f t="shared" si="20"/>
        <v>5010700310761076101001VT200002</v>
      </c>
    </row>
    <row r="1291" spans="1:18" x14ac:dyDescent="0.2">
      <c r="A1291" s="80" t="s">
        <v>453</v>
      </c>
      <c r="B1291" s="80" t="s">
        <v>4189</v>
      </c>
      <c r="C1291" s="6">
        <v>501</v>
      </c>
      <c r="D1291" s="6">
        <v>50107</v>
      </c>
      <c r="E1291" s="80" t="s">
        <v>458</v>
      </c>
      <c r="F1291" s="80" t="s">
        <v>458</v>
      </c>
      <c r="G1291" s="80" t="s">
        <v>486</v>
      </c>
      <c r="H1291" s="80" t="s">
        <v>1201</v>
      </c>
      <c r="I1291" s="80" t="s">
        <v>2864</v>
      </c>
      <c r="J1291" s="80" t="s">
        <v>4053</v>
      </c>
      <c r="K1291" s="80" t="s">
        <v>454</v>
      </c>
      <c r="L1291" s="8">
        <v>8120000</v>
      </c>
      <c r="M1291" s="6">
        <v>2022</v>
      </c>
      <c r="N1291" s="103"/>
      <c r="O1291" s="103"/>
      <c r="P1291" s="6"/>
      <c r="Q1291" s="6"/>
      <c r="R1291" t="str">
        <f t="shared" si="20"/>
        <v>5010700311571157100001VT100003</v>
      </c>
    </row>
    <row r="1292" spans="1:18" x14ac:dyDescent="0.2">
      <c r="A1292" s="80" t="s">
        <v>453</v>
      </c>
      <c r="B1292" s="80" t="s">
        <v>4190</v>
      </c>
      <c r="C1292" s="6">
        <v>501</v>
      </c>
      <c r="D1292" s="6">
        <v>50107</v>
      </c>
      <c r="E1292" s="80" t="s">
        <v>456</v>
      </c>
      <c r="F1292" s="80" t="s">
        <v>454</v>
      </c>
      <c r="G1292" s="80" t="s">
        <v>486</v>
      </c>
      <c r="H1292" s="80" t="s">
        <v>1203</v>
      </c>
      <c r="I1292" s="80" t="s">
        <v>2865</v>
      </c>
      <c r="J1292" s="80" t="s">
        <v>4053</v>
      </c>
      <c r="K1292" s="80" t="s">
        <v>454</v>
      </c>
      <c r="L1292" s="8">
        <v>11710000</v>
      </c>
      <c r="M1292" s="6">
        <v>2022</v>
      </c>
      <c r="N1292" s="103"/>
      <c r="O1292" s="103"/>
      <c r="P1292" s="6"/>
      <c r="Q1292" s="6"/>
      <c r="R1292" t="str">
        <f t="shared" si="20"/>
        <v>5010700211581158100001VT100001</v>
      </c>
    </row>
    <row r="1293" spans="1:18" x14ac:dyDescent="0.2">
      <c r="A1293" s="80" t="s">
        <v>453</v>
      </c>
      <c r="B1293" s="80" t="s">
        <v>4190</v>
      </c>
      <c r="C1293" s="6">
        <v>501</v>
      </c>
      <c r="D1293" s="6">
        <v>50107</v>
      </c>
      <c r="E1293" s="80" t="s">
        <v>456</v>
      </c>
      <c r="F1293" s="80" t="s">
        <v>454</v>
      </c>
      <c r="G1293" s="80" t="s">
        <v>486</v>
      </c>
      <c r="H1293" s="80" t="s">
        <v>1901</v>
      </c>
      <c r="I1293" s="80" t="s">
        <v>3456</v>
      </c>
      <c r="J1293" s="80" t="s">
        <v>4053</v>
      </c>
      <c r="K1293" s="80" t="s">
        <v>454</v>
      </c>
      <c r="L1293" s="8">
        <v>8880000</v>
      </c>
      <c r="M1293" s="6">
        <v>2022</v>
      </c>
      <c r="N1293" s="103"/>
      <c r="O1293" s="103"/>
      <c r="P1293" s="6"/>
      <c r="Q1293" s="6"/>
      <c r="R1293" t="str">
        <f t="shared" si="20"/>
        <v>5010700215151515102001VT100001</v>
      </c>
    </row>
    <row r="1294" spans="1:18" x14ac:dyDescent="0.2">
      <c r="A1294" s="80" t="s">
        <v>453</v>
      </c>
      <c r="B1294" s="80" t="s">
        <v>4190</v>
      </c>
      <c r="C1294" s="6">
        <v>501</v>
      </c>
      <c r="D1294" s="6">
        <v>50107</v>
      </c>
      <c r="E1294" s="80" t="s">
        <v>456</v>
      </c>
      <c r="F1294" s="80" t="s">
        <v>454</v>
      </c>
      <c r="G1294" s="80" t="s">
        <v>492</v>
      </c>
      <c r="H1294" s="80" t="s">
        <v>1738</v>
      </c>
      <c r="I1294" s="80" t="s">
        <v>3300</v>
      </c>
      <c r="J1294" s="80" t="s">
        <v>4053</v>
      </c>
      <c r="K1294" s="80" t="s">
        <v>454</v>
      </c>
      <c r="L1294" s="8">
        <v>8010000</v>
      </c>
      <c r="M1294" s="6">
        <v>2022</v>
      </c>
      <c r="N1294" s="103"/>
      <c r="O1294" s="103"/>
      <c r="P1294" s="6"/>
      <c r="Q1294" s="6"/>
      <c r="R1294" t="str">
        <f t="shared" si="20"/>
        <v>5010700214351435100001VT400001</v>
      </c>
    </row>
    <row r="1295" spans="1:18" x14ac:dyDescent="0.2">
      <c r="A1295" s="80" t="s">
        <v>453</v>
      </c>
      <c r="B1295" s="80" t="s">
        <v>4190</v>
      </c>
      <c r="C1295" s="6">
        <v>501</v>
      </c>
      <c r="D1295" s="6">
        <v>50107</v>
      </c>
      <c r="E1295" s="80" t="s">
        <v>458</v>
      </c>
      <c r="F1295" s="80" t="s">
        <v>456</v>
      </c>
      <c r="G1295" s="80" t="s">
        <v>486</v>
      </c>
      <c r="H1295" s="80" t="s">
        <v>1203</v>
      </c>
      <c r="I1295" s="80" t="s">
        <v>2865</v>
      </c>
      <c r="J1295" s="80" t="s">
        <v>4053</v>
      </c>
      <c r="K1295" s="80" t="s">
        <v>454</v>
      </c>
      <c r="L1295" s="8">
        <v>5860000</v>
      </c>
      <c r="M1295" s="6">
        <v>2022</v>
      </c>
      <c r="N1295" s="103"/>
      <c r="O1295" s="103"/>
      <c r="P1295" s="6"/>
      <c r="Q1295" s="6"/>
      <c r="R1295" t="str">
        <f t="shared" si="20"/>
        <v>5010700311581158100001VT100002</v>
      </c>
    </row>
    <row r="1296" spans="1:18" x14ac:dyDescent="0.2">
      <c r="A1296" s="80" t="s">
        <v>453</v>
      </c>
      <c r="B1296" s="80" t="s">
        <v>4190</v>
      </c>
      <c r="C1296" s="6">
        <v>501</v>
      </c>
      <c r="D1296" s="6">
        <v>50107</v>
      </c>
      <c r="E1296" s="80" t="s">
        <v>458</v>
      </c>
      <c r="F1296" s="80" t="s">
        <v>456</v>
      </c>
      <c r="G1296" s="80" t="s">
        <v>486</v>
      </c>
      <c r="H1296" s="80" t="s">
        <v>1532</v>
      </c>
      <c r="I1296" s="80" t="s">
        <v>3161</v>
      </c>
      <c r="J1296" s="80" t="s">
        <v>4053</v>
      </c>
      <c r="K1296" s="80" t="s">
        <v>454</v>
      </c>
      <c r="L1296" s="8">
        <v>6120000</v>
      </c>
      <c r="M1296" s="6">
        <v>2022</v>
      </c>
      <c r="N1296" s="103"/>
      <c r="O1296" s="103"/>
      <c r="P1296" s="6"/>
      <c r="Q1296" s="6"/>
      <c r="R1296" t="str">
        <f t="shared" si="20"/>
        <v>5010700313311331101001VT100002</v>
      </c>
    </row>
    <row r="1297" spans="1:18" x14ac:dyDescent="0.2">
      <c r="A1297" s="80" t="s">
        <v>453</v>
      </c>
      <c r="B1297" s="80" t="s">
        <v>4190</v>
      </c>
      <c r="C1297" s="6">
        <v>501</v>
      </c>
      <c r="D1297" s="6">
        <v>50107</v>
      </c>
      <c r="E1297" s="80" t="s">
        <v>458</v>
      </c>
      <c r="F1297" s="80" t="s">
        <v>456</v>
      </c>
      <c r="G1297" s="80" t="s">
        <v>486</v>
      </c>
      <c r="H1297" s="80" t="s">
        <v>1918</v>
      </c>
      <c r="I1297" s="80" t="s">
        <v>3474</v>
      </c>
      <c r="J1297" s="80" t="s">
        <v>4053</v>
      </c>
      <c r="K1297" s="80" t="s">
        <v>454</v>
      </c>
      <c r="L1297" s="8">
        <v>9510000</v>
      </c>
      <c r="M1297" s="6">
        <v>2022</v>
      </c>
      <c r="N1297" s="103"/>
      <c r="O1297" s="103"/>
      <c r="P1297" s="6"/>
      <c r="Q1297" s="6"/>
      <c r="R1297" t="str">
        <f t="shared" si="20"/>
        <v>5010700315231523100001VT100002</v>
      </c>
    </row>
    <row r="1298" spans="1:18" x14ac:dyDescent="0.2">
      <c r="A1298" s="80" t="s">
        <v>453</v>
      </c>
      <c r="B1298" s="80" t="s">
        <v>4190</v>
      </c>
      <c r="C1298" s="6">
        <v>501</v>
      </c>
      <c r="D1298" s="6">
        <v>50107</v>
      </c>
      <c r="E1298" s="80" t="s">
        <v>458</v>
      </c>
      <c r="F1298" s="80" t="s">
        <v>456</v>
      </c>
      <c r="G1298" s="80" t="s">
        <v>488</v>
      </c>
      <c r="H1298" s="80" t="s">
        <v>1056</v>
      </c>
      <c r="I1298" s="80" t="s">
        <v>2763</v>
      </c>
      <c r="J1298" s="80" t="s">
        <v>4053</v>
      </c>
      <c r="K1298" s="80" t="s">
        <v>454</v>
      </c>
      <c r="L1298" s="8">
        <v>8030000</v>
      </c>
      <c r="M1298" s="6">
        <v>2022</v>
      </c>
      <c r="N1298" s="103"/>
      <c r="O1298" s="103"/>
      <c r="P1298" s="6"/>
      <c r="Q1298" s="6"/>
      <c r="R1298" t="str">
        <f t="shared" si="20"/>
        <v>5010700310761076102001VT200002</v>
      </c>
    </row>
    <row r="1299" spans="1:18" x14ac:dyDescent="0.2">
      <c r="A1299" s="80" t="s">
        <v>453</v>
      </c>
      <c r="B1299" s="80" t="s">
        <v>4190</v>
      </c>
      <c r="C1299" s="6">
        <v>501</v>
      </c>
      <c r="D1299" s="6">
        <v>50107</v>
      </c>
      <c r="E1299" s="80" t="s">
        <v>458</v>
      </c>
      <c r="F1299" s="80" t="s">
        <v>458</v>
      </c>
      <c r="G1299" s="80" t="s">
        <v>486</v>
      </c>
      <c r="H1299" s="80" t="s">
        <v>1203</v>
      </c>
      <c r="I1299" s="80" t="s">
        <v>2865</v>
      </c>
      <c r="J1299" s="80" t="s">
        <v>4053</v>
      </c>
      <c r="K1299" s="80" t="s">
        <v>454</v>
      </c>
      <c r="L1299" s="8">
        <v>8200000</v>
      </c>
      <c r="M1299" s="6">
        <v>2022</v>
      </c>
      <c r="N1299" s="103"/>
      <c r="O1299" s="103"/>
      <c r="P1299" s="6"/>
      <c r="Q1299" s="6"/>
      <c r="R1299" t="str">
        <f t="shared" si="20"/>
        <v>5010700311581158100001VT100003</v>
      </c>
    </row>
    <row r="1300" spans="1:18" x14ac:dyDescent="0.2">
      <c r="A1300" s="80" t="s">
        <v>453</v>
      </c>
      <c r="B1300" s="80" t="s">
        <v>4191</v>
      </c>
      <c r="C1300" s="6">
        <v>501</v>
      </c>
      <c r="D1300" s="6">
        <v>50107</v>
      </c>
      <c r="E1300" s="80" t="s">
        <v>456</v>
      </c>
      <c r="F1300" s="80" t="s">
        <v>454</v>
      </c>
      <c r="G1300" s="80" t="s">
        <v>486</v>
      </c>
      <c r="H1300" s="80" t="s">
        <v>1205</v>
      </c>
      <c r="I1300" s="80" t="s">
        <v>2866</v>
      </c>
      <c r="J1300" s="80" t="s">
        <v>4053</v>
      </c>
      <c r="K1300" s="80" t="s">
        <v>454</v>
      </c>
      <c r="L1300" s="8">
        <v>7330000</v>
      </c>
      <c r="M1300" s="6">
        <v>2022</v>
      </c>
      <c r="N1300" s="103"/>
      <c r="O1300" s="103"/>
      <c r="P1300" s="6"/>
      <c r="Q1300" s="6"/>
      <c r="R1300" t="str">
        <f t="shared" si="20"/>
        <v>5010700211591159100001VT100001</v>
      </c>
    </row>
    <row r="1301" spans="1:18" x14ac:dyDescent="0.2">
      <c r="A1301" s="80" t="s">
        <v>453</v>
      </c>
      <c r="B1301" s="80" t="s">
        <v>4191</v>
      </c>
      <c r="C1301" s="6">
        <v>501</v>
      </c>
      <c r="D1301" s="6">
        <v>50107</v>
      </c>
      <c r="E1301" s="80" t="s">
        <v>456</v>
      </c>
      <c r="F1301" s="80" t="s">
        <v>454</v>
      </c>
      <c r="G1301" s="80" t="s">
        <v>486</v>
      </c>
      <c r="H1301" s="80" t="s">
        <v>1903</v>
      </c>
      <c r="I1301" s="80" t="s">
        <v>3457</v>
      </c>
      <c r="J1301" s="80" t="s">
        <v>4053</v>
      </c>
      <c r="K1301" s="80" t="s">
        <v>454</v>
      </c>
      <c r="L1301" s="8">
        <v>14530000</v>
      </c>
      <c r="M1301" s="6">
        <v>2022</v>
      </c>
      <c r="N1301" s="103"/>
      <c r="O1301" s="103"/>
      <c r="P1301" s="6"/>
      <c r="Q1301" s="6"/>
      <c r="R1301" t="str">
        <f t="shared" si="20"/>
        <v>5010700215161516100001VT100001</v>
      </c>
    </row>
    <row r="1302" spans="1:18" x14ac:dyDescent="0.2">
      <c r="A1302" s="80" t="s">
        <v>453</v>
      </c>
      <c r="B1302" s="80" t="s">
        <v>4191</v>
      </c>
      <c r="C1302" s="6">
        <v>501</v>
      </c>
      <c r="D1302" s="6">
        <v>50107</v>
      </c>
      <c r="E1302" s="80" t="s">
        <v>456</v>
      </c>
      <c r="F1302" s="80" t="s">
        <v>454</v>
      </c>
      <c r="G1302" s="80" t="s">
        <v>492</v>
      </c>
      <c r="H1302" s="80" t="s">
        <v>1744</v>
      </c>
      <c r="I1302" s="80" t="s">
        <v>3303</v>
      </c>
      <c r="J1302" s="80" t="s">
        <v>4053</v>
      </c>
      <c r="K1302" s="80" t="s">
        <v>454</v>
      </c>
      <c r="L1302" s="8">
        <v>11430000</v>
      </c>
      <c r="M1302" s="6">
        <v>2022</v>
      </c>
      <c r="N1302" s="103"/>
      <c r="O1302" s="103"/>
      <c r="P1302" s="6"/>
      <c r="Q1302" s="6"/>
      <c r="R1302" t="str">
        <f t="shared" si="20"/>
        <v>5010700214381438100001VT400001</v>
      </c>
    </row>
    <row r="1303" spans="1:18" x14ac:dyDescent="0.2">
      <c r="A1303" s="80" t="s">
        <v>453</v>
      </c>
      <c r="B1303" s="80" t="s">
        <v>4191</v>
      </c>
      <c r="C1303" s="6">
        <v>501</v>
      </c>
      <c r="D1303" s="6">
        <v>50107</v>
      </c>
      <c r="E1303" s="80" t="s">
        <v>458</v>
      </c>
      <c r="F1303" s="80" t="s">
        <v>456</v>
      </c>
      <c r="G1303" s="80" t="s">
        <v>486</v>
      </c>
      <c r="H1303" s="80" t="s">
        <v>1205</v>
      </c>
      <c r="I1303" s="80" t="s">
        <v>2866</v>
      </c>
      <c r="J1303" s="80" t="s">
        <v>4053</v>
      </c>
      <c r="K1303" s="80" t="s">
        <v>454</v>
      </c>
      <c r="L1303" s="8">
        <v>3670000</v>
      </c>
      <c r="M1303" s="6">
        <v>2022</v>
      </c>
      <c r="N1303" s="103"/>
      <c r="O1303" s="103"/>
      <c r="P1303" s="6"/>
      <c r="Q1303" s="6"/>
      <c r="R1303" t="str">
        <f t="shared" si="20"/>
        <v>5010700311591159100001VT100002</v>
      </c>
    </row>
    <row r="1304" spans="1:18" x14ac:dyDescent="0.2">
      <c r="A1304" s="80" t="s">
        <v>453</v>
      </c>
      <c r="B1304" s="80" t="s">
        <v>4191</v>
      </c>
      <c r="C1304" s="6">
        <v>501</v>
      </c>
      <c r="D1304" s="6">
        <v>50107</v>
      </c>
      <c r="E1304" s="80" t="s">
        <v>458</v>
      </c>
      <c r="F1304" s="80" t="s">
        <v>456</v>
      </c>
      <c r="G1304" s="80" t="s">
        <v>486</v>
      </c>
      <c r="H1304" s="80" t="s">
        <v>1577</v>
      </c>
      <c r="I1304" s="80" t="s">
        <v>3189</v>
      </c>
      <c r="J1304" s="80" t="s">
        <v>4053</v>
      </c>
      <c r="K1304" s="80" t="s">
        <v>454</v>
      </c>
      <c r="L1304" s="8">
        <v>36730000</v>
      </c>
      <c r="M1304" s="6">
        <v>2022</v>
      </c>
      <c r="N1304" s="103"/>
      <c r="O1304" s="103"/>
      <c r="P1304" s="6"/>
      <c r="Q1304" s="6"/>
      <c r="R1304" t="str">
        <f t="shared" si="20"/>
        <v>5010700313551355100001VT100002</v>
      </c>
    </row>
    <row r="1305" spans="1:18" x14ac:dyDescent="0.2">
      <c r="A1305" s="80" t="s">
        <v>453</v>
      </c>
      <c r="B1305" s="80" t="s">
        <v>4191</v>
      </c>
      <c r="C1305" s="6">
        <v>501</v>
      </c>
      <c r="D1305" s="6">
        <v>50107</v>
      </c>
      <c r="E1305" s="80" t="s">
        <v>458</v>
      </c>
      <c r="F1305" s="80" t="s">
        <v>456</v>
      </c>
      <c r="G1305" s="80" t="s">
        <v>486</v>
      </c>
      <c r="H1305" s="80" t="s">
        <v>1920</v>
      </c>
      <c r="I1305" s="80" t="s">
        <v>3475</v>
      </c>
      <c r="J1305" s="80" t="s">
        <v>4053</v>
      </c>
      <c r="K1305" s="80" t="s">
        <v>454</v>
      </c>
      <c r="L1305" s="8">
        <v>12260000</v>
      </c>
      <c r="M1305" s="6">
        <v>2022</v>
      </c>
      <c r="N1305" s="103"/>
      <c r="O1305" s="103"/>
      <c r="P1305" s="6"/>
      <c r="Q1305" s="6"/>
      <c r="R1305" t="str">
        <f t="shared" si="20"/>
        <v>5010700315241524100001VT100002</v>
      </c>
    </row>
    <row r="1306" spans="1:18" x14ac:dyDescent="0.2">
      <c r="A1306" s="80" t="s">
        <v>453</v>
      </c>
      <c r="B1306" s="80" t="s">
        <v>4191</v>
      </c>
      <c r="C1306" s="6">
        <v>501</v>
      </c>
      <c r="D1306" s="6">
        <v>50107</v>
      </c>
      <c r="E1306" s="80" t="s">
        <v>458</v>
      </c>
      <c r="F1306" s="80" t="s">
        <v>456</v>
      </c>
      <c r="G1306" s="80" t="s">
        <v>488</v>
      </c>
      <c r="H1306" s="80" t="s">
        <v>1092</v>
      </c>
      <c r="I1306" s="80" t="s">
        <v>2788</v>
      </c>
      <c r="J1306" s="80" t="s">
        <v>4053</v>
      </c>
      <c r="K1306" s="80" t="s">
        <v>454</v>
      </c>
      <c r="L1306" s="8">
        <v>5700000</v>
      </c>
      <c r="M1306" s="6">
        <v>2022</v>
      </c>
      <c r="N1306" s="103"/>
      <c r="O1306" s="103"/>
      <c r="P1306" s="6"/>
      <c r="Q1306" s="6"/>
      <c r="R1306" t="str">
        <f t="shared" si="20"/>
        <v>5010700310961096101001VT200002</v>
      </c>
    </row>
    <row r="1307" spans="1:18" x14ac:dyDescent="0.2">
      <c r="A1307" s="80" t="s">
        <v>453</v>
      </c>
      <c r="B1307" s="80" t="s">
        <v>4191</v>
      </c>
      <c r="C1307" s="6">
        <v>501</v>
      </c>
      <c r="D1307" s="6">
        <v>50107</v>
      </c>
      <c r="E1307" s="80" t="s">
        <v>458</v>
      </c>
      <c r="F1307" s="80" t="s">
        <v>458</v>
      </c>
      <c r="G1307" s="80" t="s">
        <v>486</v>
      </c>
      <c r="H1307" s="80" t="s">
        <v>1205</v>
      </c>
      <c r="I1307" s="80" t="s">
        <v>2866</v>
      </c>
      <c r="J1307" s="80" t="s">
        <v>4053</v>
      </c>
      <c r="K1307" s="80" t="s">
        <v>454</v>
      </c>
      <c r="L1307" s="8">
        <v>5130000</v>
      </c>
      <c r="M1307" s="6">
        <v>2022</v>
      </c>
      <c r="N1307" s="103"/>
      <c r="O1307" s="103"/>
      <c r="P1307" s="6"/>
      <c r="Q1307" s="6"/>
      <c r="R1307" t="str">
        <f t="shared" si="20"/>
        <v>5010700311591159100001VT100003</v>
      </c>
    </row>
    <row r="1308" spans="1:18" x14ac:dyDescent="0.2">
      <c r="A1308" s="80" t="s">
        <v>453</v>
      </c>
      <c r="B1308" s="80" t="s">
        <v>4192</v>
      </c>
      <c r="C1308" s="6">
        <v>501</v>
      </c>
      <c r="D1308" s="6">
        <v>50107</v>
      </c>
      <c r="E1308" s="80" t="s">
        <v>456</v>
      </c>
      <c r="F1308" s="80" t="s">
        <v>454</v>
      </c>
      <c r="G1308" s="80" t="s">
        <v>486</v>
      </c>
      <c r="H1308" s="80" t="s">
        <v>1209</v>
      </c>
      <c r="I1308" s="80" t="s">
        <v>2869</v>
      </c>
      <c r="J1308" s="80" t="s">
        <v>4053</v>
      </c>
      <c r="K1308" s="80" t="s">
        <v>454</v>
      </c>
      <c r="L1308" s="8">
        <v>6350000</v>
      </c>
      <c r="M1308" s="6">
        <v>2022</v>
      </c>
      <c r="N1308" s="103"/>
      <c r="O1308" s="103"/>
      <c r="P1308" s="6"/>
      <c r="Q1308" s="6"/>
      <c r="R1308" t="str">
        <f t="shared" si="20"/>
        <v>5010700211601160100001VT100001</v>
      </c>
    </row>
    <row r="1309" spans="1:18" x14ac:dyDescent="0.2">
      <c r="A1309" s="80" t="s">
        <v>453</v>
      </c>
      <c r="B1309" s="80" t="s">
        <v>4192</v>
      </c>
      <c r="C1309" s="6">
        <v>501</v>
      </c>
      <c r="D1309" s="6">
        <v>50107</v>
      </c>
      <c r="E1309" s="80" t="s">
        <v>456</v>
      </c>
      <c r="F1309" s="80" t="s">
        <v>454</v>
      </c>
      <c r="G1309" s="80" t="s">
        <v>486</v>
      </c>
      <c r="H1309" s="80" t="s">
        <v>1903</v>
      </c>
      <c r="I1309" s="80" t="s">
        <v>3458</v>
      </c>
      <c r="J1309" s="80" t="s">
        <v>4053</v>
      </c>
      <c r="K1309" s="80" t="s">
        <v>454</v>
      </c>
      <c r="L1309" s="8">
        <v>16060000</v>
      </c>
      <c r="M1309" s="6">
        <v>2022</v>
      </c>
      <c r="N1309" s="103"/>
      <c r="O1309" s="103"/>
      <c r="P1309" s="6"/>
      <c r="Q1309" s="6"/>
      <c r="R1309" t="str">
        <f t="shared" si="20"/>
        <v>5010700215161516101001VT100001</v>
      </c>
    </row>
    <row r="1310" spans="1:18" x14ac:dyDescent="0.2">
      <c r="A1310" s="80" t="s">
        <v>453</v>
      </c>
      <c r="B1310" s="80" t="s">
        <v>4192</v>
      </c>
      <c r="C1310" s="6">
        <v>501</v>
      </c>
      <c r="D1310" s="6">
        <v>50107</v>
      </c>
      <c r="E1310" s="80" t="s">
        <v>456</v>
      </c>
      <c r="F1310" s="80" t="s">
        <v>454</v>
      </c>
      <c r="G1310" s="80" t="s">
        <v>492</v>
      </c>
      <c r="H1310" s="80" t="s">
        <v>1751</v>
      </c>
      <c r="I1310" s="80" t="s">
        <v>3310</v>
      </c>
      <c r="J1310" s="80" t="s">
        <v>4053</v>
      </c>
      <c r="K1310" s="80" t="s">
        <v>454</v>
      </c>
      <c r="L1310" s="8">
        <v>8290000</v>
      </c>
      <c r="M1310" s="6">
        <v>2022</v>
      </c>
      <c r="N1310" s="103"/>
      <c r="O1310" s="103"/>
      <c r="P1310" s="6"/>
      <c r="Q1310" s="6"/>
      <c r="R1310" t="str">
        <f t="shared" si="20"/>
        <v>5010700214421442100001VT400001</v>
      </c>
    </row>
    <row r="1311" spans="1:18" x14ac:dyDescent="0.2">
      <c r="A1311" s="80" t="s">
        <v>453</v>
      </c>
      <c r="B1311" s="80" t="s">
        <v>4192</v>
      </c>
      <c r="C1311" s="6">
        <v>501</v>
      </c>
      <c r="D1311" s="6">
        <v>50107</v>
      </c>
      <c r="E1311" s="80" t="s">
        <v>458</v>
      </c>
      <c r="F1311" s="80" t="s">
        <v>456</v>
      </c>
      <c r="G1311" s="80" t="s">
        <v>486</v>
      </c>
      <c r="H1311" s="80" t="s">
        <v>1209</v>
      </c>
      <c r="I1311" s="80" t="s">
        <v>2869</v>
      </c>
      <c r="J1311" s="80" t="s">
        <v>4053</v>
      </c>
      <c r="K1311" s="80" t="s">
        <v>454</v>
      </c>
      <c r="L1311" s="8">
        <v>3180000</v>
      </c>
      <c r="M1311" s="6">
        <v>2022</v>
      </c>
      <c r="N1311" s="103"/>
      <c r="O1311" s="103"/>
      <c r="P1311" s="6"/>
      <c r="Q1311" s="6"/>
      <c r="R1311" t="str">
        <f t="shared" si="20"/>
        <v>5010700311601160100001VT100002</v>
      </c>
    </row>
    <row r="1312" spans="1:18" x14ac:dyDescent="0.2">
      <c r="A1312" s="80" t="s">
        <v>453</v>
      </c>
      <c r="B1312" s="80" t="s">
        <v>4192</v>
      </c>
      <c r="C1312" s="6">
        <v>501</v>
      </c>
      <c r="D1312" s="6">
        <v>50107</v>
      </c>
      <c r="E1312" s="80" t="s">
        <v>458</v>
      </c>
      <c r="F1312" s="80" t="s">
        <v>456</v>
      </c>
      <c r="G1312" s="80" t="s">
        <v>486</v>
      </c>
      <c r="H1312" s="80" t="s">
        <v>1577</v>
      </c>
      <c r="I1312" s="80" t="s">
        <v>3191</v>
      </c>
      <c r="J1312" s="80" t="s">
        <v>4053</v>
      </c>
      <c r="K1312" s="80" t="s">
        <v>454</v>
      </c>
      <c r="L1312" s="8">
        <v>47550000</v>
      </c>
      <c r="M1312" s="6">
        <v>2022</v>
      </c>
      <c r="N1312" s="103"/>
      <c r="O1312" s="103"/>
      <c r="P1312" s="6"/>
      <c r="Q1312" s="6"/>
      <c r="R1312" t="str">
        <f t="shared" si="20"/>
        <v>5010700313551355101001VT100002</v>
      </c>
    </row>
    <row r="1313" spans="1:18" x14ac:dyDescent="0.2">
      <c r="A1313" s="80" t="s">
        <v>453</v>
      </c>
      <c r="B1313" s="80" t="s">
        <v>4192</v>
      </c>
      <c r="C1313" s="6">
        <v>501</v>
      </c>
      <c r="D1313" s="6">
        <v>50107</v>
      </c>
      <c r="E1313" s="80" t="s">
        <v>458</v>
      </c>
      <c r="F1313" s="80" t="s">
        <v>456</v>
      </c>
      <c r="G1313" s="80" t="s">
        <v>486</v>
      </c>
      <c r="H1313" s="80" t="s">
        <v>1920</v>
      </c>
      <c r="I1313" s="80" t="s">
        <v>3476</v>
      </c>
      <c r="J1313" s="80" t="s">
        <v>4053</v>
      </c>
      <c r="K1313" s="80" t="s">
        <v>454</v>
      </c>
      <c r="L1313" s="8">
        <v>14320000</v>
      </c>
      <c r="M1313" s="6">
        <v>2022</v>
      </c>
      <c r="N1313" s="103"/>
      <c r="O1313" s="103"/>
      <c r="P1313" s="6"/>
      <c r="Q1313" s="6"/>
      <c r="R1313" t="str">
        <f t="shared" si="20"/>
        <v>5010700315241524101001VT100002</v>
      </c>
    </row>
    <row r="1314" spans="1:18" x14ac:dyDescent="0.2">
      <c r="A1314" s="80" t="s">
        <v>453</v>
      </c>
      <c r="B1314" s="80" t="s">
        <v>4192</v>
      </c>
      <c r="C1314" s="6">
        <v>501</v>
      </c>
      <c r="D1314" s="6">
        <v>50107</v>
      </c>
      <c r="E1314" s="80" t="s">
        <v>458</v>
      </c>
      <c r="F1314" s="80" t="s">
        <v>456</v>
      </c>
      <c r="G1314" s="80" t="s">
        <v>488</v>
      </c>
      <c r="H1314" s="80" t="s">
        <v>1184</v>
      </c>
      <c r="I1314" s="80" t="s">
        <v>2848</v>
      </c>
      <c r="J1314" s="80" t="s">
        <v>4053</v>
      </c>
      <c r="K1314" s="80" t="s">
        <v>454</v>
      </c>
      <c r="L1314" s="8">
        <v>8160000</v>
      </c>
      <c r="M1314" s="6">
        <v>2022</v>
      </c>
      <c r="N1314" s="103"/>
      <c r="O1314" s="103"/>
      <c r="P1314" s="6"/>
      <c r="Q1314" s="6"/>
      <c r="R1314" t="str">
        <f t="shared" si="20"/>
        <v>5010700311441144101001VT200002</v>
      </c>
    </row>
    <row r="1315" spans="1:18" x14ac:dyDescent="0.2">
      <c r="A1315" s="80" t="s">
        <v>453</v>
      </c>
      <c r="B1315" s="80" t="s">
        <v>4192</v>
      </c>
      <c r="C1315" s="6">
        <v>501</v>
      </c>
      <c r="D1315" s="6">
        <v>50107</v>
      </c>
      <c r="E1315" s="80" t="s">
        <v>458</v>
      </c>
      <c r="F1315" s="80" t="s">
        <v>458</v>
      </c>
      <c r="G1315" s="80" t="s">
        <v>486</v>
      </c>
      <c r="H1315" s="80" t="s">
        <v>1209</v>
      </c>
      <c r="I1315" s="80" t="s">
        <v>2869</v>
      </c>
      <c r="J1315" s="80" t="s">
        <v>4053</v>
      </c>
      <c r="K1315" s="80" t="s">
        <v>454</v>
      </c>
      <c r="L1315" s="8">
        <v>4450000</v>
      </c>
      <c r="M1315" s="6">
        <v>2022</v>
      </c>
      <c r="N1315" s="103"/>
      <c r="O1315" s="103"/>
      <c r="P1315" s="6"/>
      <c r="Q1315" s="6"/>
      <c r="R1315" t="str">
        <f t="shared" si="20"/>
        <v>5010700311601160100001VT100003</v>
      </c>
    </row>
    <row r="1316" spans="1:18" x14ac:dyDescent="0.2">
      <c r="A1316" s="80" t="s">
        <v>453</v>
      </c>
      <c r="B1316" s="80" t="s">
        <v>4193</v>
      </c>
      <c r="C1316" s="6">
        <v>501</v>
      </c>
      <c r="D1316" s="6">
        <v>50107</v>
      </c>
      <c r="E1316" s="80" t="s">
        <v>456</v>
      </c>
      <c r="F1316" s="80" t="s">
        <v>454</v>
      </c>
      <c r="G1316" s="80" t="s">
        <v>486</v>
      </c>
      <c r="H1316" s="80" t="s">
        <v>1211</v>
      </c>
      <c r="I1316" s="80" t="s">
        <v>2870</v>
      </c>
      <c r="J1316" s="80" t="s">
        <v>4053</v>
      </c>
      <c r="K1316" s="80" t="s">
        <v>454</v>
      </c>
      <c r="L1316" s="8">
        <v>6350000</v>
      </c>
      <c r="M1316" s="6">
        <v>2022</v>
      </c>
      <c r="N1316" s="103"/>
      <c r="O1316" s="103"/>
      <c r="P1316" s="6"/>
      <c r="Q1316" s="6"/>
      <c r="R1316" t="str">
        <f t="shared" si="20"/>
        <v>5010700211611161100001VT100001</v>
      </c>
    </row>
    <row r="1317" spans="1:18" x14ac:dyDescent="0.2">
      <c r="A1317" s="80" t="s">
        <v>453</v>
      </c>
      <c r="B1317" s="80" t="s">
        <v>4193</v>
      </c>
      <c r="C1317" s="6">
        <v>501</v>
      </c>
      <c r="D1317" s="6">
        <v>50107</v>
      </c>
      <c r="E1317" s="80" t="s">
        <v>456</v>
      </c>
      <c r="F1317" s="80" t="s">
        <v>454</v>
      </c>
      <c r="G1317" s="80" t="s">
        <v>486</v>
      </c>
      <c r="H1317" s="80" t="s">
        <v>1905</v>
      </c>
      <c r="I1317" s="80" t="s">
        <v>3459</v>
      </c>
      <c r="J1317" s="80" t="s">
        <v>4053</v>
      </c>
      <c r="K1317" s="80" t="s">
        <v>454</v>
      </c>
      <c r="L1317" s="8">
        <v>25260000</v>
      </c>
      <c r="M1317" s="6">
        <v>2022</v>
      </c>
      <c r="N1317" s="103"/>
      <c r="O1317" s="103"/>
      <c r="P1317" s="6"/>
      <c r="Q1317" s="6"/>
      <c r="R1317" t="str">
        <f t="shared" si="20"/>
        <v>5010700215171517100001VT100001</v>
      </c>
    </row>
    <row r="1318" spans="1:18" x14ac:dyDescent="0.2">
      <c r="A1318" s="80" t="s">
        <v>453</v>
      </c>
      <c r="B1318" s="80" t="s">
        <v>4193</v>
      </c>
      <c r="C1318" s="6">
        <v>501</v>
      </c>
      <c r="D1318" s="6">
        <v>50107</v>
      </c>
      <c r="E1318" s="80" t="s">
        <v>456</v>
      </c>
      <c r="F1318" s="80" t="s">
        <v>454</v>
      </c>
      <c r="G1318" s="80" t="s">
        <v>492</v>
      </c>
      <c r="H1318" s="80" t="s">
        <v>1753</v>
      </c>
      <c r="I1318" s="80" t="s">
        <v>3311</v>
      </c>
      <c r="J1318" s="80" t="s">
        <v>4053</v>
      </c>
      <c r="K1318" s="80" t="s">
        <v>454</v>
      </c>
      <c r="L1318" s="8">
        <v>11390000</v>
      </c>
      <c r="M1318" s="6">
        <v>2022</v>
      </c>
      <c r="N1318" s="103"/>
      <c r="O1318" s="103"/>
      <c r="P1318" s="6"/>
      <c r="Q1318" s="6"/>
      <c r="R1318" t="str">
        <f t="shared" si="20"/>
        <v>5010700214431443100001VT400001</v>
      </c>
    </row>
    <row r="1319" spans="1:18" x14ac:dyDescent="0.2">
      <c r="A1319" s="80" t="s">
        <v>453</v>
      </c>
      <c r="B1319" s="80" t="s">
        <v>4193</v>
      </c>
      <c r="C1319" s="6">
        <v>501</v>
      </c>
      <c r="D1319" s="6">
        <v>50107</v>
      </c>
      <c r="E1319" s="80" t="s">
        <v>458</v>
      </c>
      <c r="F1319" s="80" t="s">
        <v>456</v>
      </c>
      <c r="G1319" s="80" t="s">
        <v>486</v>
      </c>
      <c r="H1319" s="80" t="s">
        <v>1211</v>
      </c>
      <c r="I1319" s="80" t="s">
        <v>2870</v>
      </c>
      <c r="J1319" s="80" t="s">
        <v>4053</v>
      </c>
      <c r="K1319" s="80" t="s">
        <v>454</v>
      </c>
      <c r="L1319" s="8">
        <v>3180000</v>
      </c>
      <c r="M1319" s="6">
        <v>2022</v>
      </c>
      <c r="N1319" s="103"/>
      <c r="O1319" s="103"/>
      <c r="P1319" s="6"/>
      <c r="Q1319" s="6"/>
      <c r="R1319" t="str">
        <f t="shared" si="20"/>
        <v>5010700311611161100001VT100002</v>
      </c>
    </row>
    <row r="1320" spans="1:18" x14ac:dyDescent="0.2">
      <c r="A1320" s="80" t="s">
        <v>453</v>
      </c>
      <c r="B1320" s="80" t="s">
        <v>4193</v>
      </c>
      <c r="C1320" s="6">
        <v>501</v>
      </c>
      <c r="D1320" s="6">
        <v>50107</v>
      </c>
      <c r="E1320" s="80" t="s">
        <v>458</v>
      </c>
      <c r="F1320" s="80" t="s">
        <v>456</v>
      </c>
      <c r="G1320" s="80" t="s">
        <v>486</v>
      </c>
      <c r="H1320" s="80" t="s">
        <v>1577</v>
      </c>
      <c r="I1320" s="80" t="s">
        <v>3193</v>
      </c>
      <c r="J1320" s="80" t="s">
        <v>4053</v>
      </c>
      <c r="K1320" s="80" t="s">
        <v>454</v>
      </c>
      <c r="L1320" s="8">
        <v>49400000</v>
      </c>
      <c r="M1320" s="6">
        <v>2022</v>
      </c>
      <c r="N1320" s="103"/>
      <c r="O1320" s="103"/>
      <c r="P1320" s="6"/>
      <c r="Q1320" s="6"/>
      <c r="R1320" t="str">
        <f t="shared" si="20"/>
        <v>5010700313551355102001VT100002</v>
      </c>
    </row>
    <row r="1321" spans="1:18" x14ac:dyDescent="0.2">
      <c r="A1321" s="80" t="s">
        <v>453</v>
      </c>
      <c r="B1321" s="80" t="s">
        <v>4193</v>
      </c>
      <c r="C1321" s="6">
        <v>501</v>
      </c>
      <c r="D1321" s="6">
        <v>50107</v>
      </c>
      <c r="E1321" s="80" t="s">
        <v>458</v>
      </c>
      <c r="F1321" s="80" t="s">
        <v>456</v>
      </c>
      <c r="G1321" s="80" t="s">
        <v>486</v>
      </c>
      <c r="H1321" s="80" t="s">
        <v>1920</v>
      </c>
      <c r="I1321" s="80" t="s">
        <v>3477</v>
      </c>
      <c r="J1321" s="80" t="s">
        <v>4053</v>
      </c>
      <c r="K1321" s="80" t="s">
        <v>454</v>
      </c>
      <c r="L1321" s="8">
        <v>16750000</v>
      </c>
      <c r="M1321" s="6">
        <v>2022</v>
      </c>
      <c r="N1321" s="103"/>
      <c r="O1321" s="103"/>
      <c r="P1321" s="6"/>
      <c r="Q1321" s="6"/>
      <c r="R1321" t="str">
        <f t="shared" si="20"/>
        <v>5010700315241524102001VT100002</v>
      </c>
    </row>
    <row r="1322" spans="1:18" x14ac:dyDescent="0.2">
      <c r="A1322" s="80" t="s">
        <v>453</v>
      </c>
      <c r="B1322" s="80" t="s">
        <v>4193</v>
      </c>
      <c r="C1322" s="6">
        <v>501</v>
      </c>
      <c r="D1322" s="6">
        <v>50107</v>
      </c>
      <c r="E1322" s="80" t="s">
        <v>458</v>
      </c>
      <c r="F1322" s="80" t="s">
        <v>456</v>
      </c>
      <c r="G1322" s="80" t="s">
        <v>488</v>
      </c>
      <c r="H1322" s="80" t="s">
        <v>1264</v>
      </c>
      <c r="I1322" s="80" t="s">
        <v>2901</v>
      </c>
      <c r="J1322" s="80" t="s">
        <v>4053</v>
      </c>
      <c r="K1322" s="80" t="s">
        <v>454</v>
      </c>
      <c r="L1322" s="8">
        <v>8510000</v>
      </c>
      <c r="M1322" s="6">
        <v>2022</v>
      </c>
      <c r="N1322" s="103"/>
      <c r="O1322" s="103"/>
      <c r="P1322" s="6"/>
      <c r="Q1322" s="6"/>
      <c r="R1322" t="str">
        <f t="shared" si="20"/>
        <v>5010700311861186100001VT200002</v>
      </c>
    </row>
    <row r="1323" spans="1:18" x14ac:dyDescent="0.2">
      <c r="A1323" s="80" t="s">
        <v>453</v>
      </c>
      <c r="B1323" s="80" t="s">
        <v>4193</v>
      </c>
      <c r="C1323" s="6">
        <v>501</v>
      </c>
      <c r="D1323" s="6">
        <v>50107</v>
      </c>
      <c r="E1323" s="80" t="s">
        <v>458</v>
      </c>
      <c r="F1323" s="80" t="s">
        <v>458</v>
      </c>
      <c r="G1323" s="80" t="s">
        <v>486</v>
      </c>
      <c r="H1323" s="80" t="s">
        <v>1211</v>
      </c>
      <c r="I1323" s="80" t="s">
        <v>2870</v>
      </c>
      <c r="J1323" s="80" t="s">
        <v>4053</v>
      </c>
      <c r="K1323" s="80" t="s">
        <v>454</v>
      </c>
      <c r="L1323" s="8">
        <v>4450000</v>
      </c>
      <c r="M1323" s="6">
        <v>2022</v>
      </c>
      <c r="N1323" s="103"/>
      <c r="O1323" s="103"/>
      <c r="P1323" s="6"/>
      <c r="Q1323" s="6"/>
      <c r="R1323" t="str">
        <f t="shared" si="20"/>
        <v>5010700311611161100001VT100003</v>
      </c>
    </row>
    <row r="1324" spans="1:18" x14ac:dyDescent="0.2">
      <c r="A1324" s="80" t="s">
        <v>453</v>
      </c>
      <c r="B1324" s="80" t="s">
        <v>4194</v>
      </c>
      <c r="C1324" s="6">
        <v>501</v>
      </c>
      <c r="D1324" s="6">
        <v>50107</v>
      </c>
      <c r="E1324" s="80" t="s">
        <v>456</v>
      </c>
      <c r="F1324" s="80" t="s">
        <v>454</v>
      </c>
      <c r="G1324" s="80" t="s">
        <v>486</v>
      </c>
      <c r="H1324" s="80" t="s">
        <v>1213</v>
      </c>
      <c r="I1324" s="80" t="s">
        <v>2871</v>
      </c>
      <c r="J1324" s="80" t="s">
        <v>4053</v>
      </c>
      <c r="K1324" s="80" t="s">
        <v>454</v>
      </c>
      <c r="L1324" s="8">
        <v>6350000</v>
      </c>
      <c r="M1324" s="6">
        <v>2022</v>
      </c>
      <c r="N1324" s="103"/>
      <c r="O1324" s="103"/>
      <c r="P1324" s="6"/>
      <c r="Q1324" s="6"/>
      <c r="R1324" t="str">
        <f t="shared" si="20"/>
        <v>5010700211621162100001VT100001</v>
      </c>
    </row>
    <row r="1325" spans="1:18" x14ac:dyDescent="0.2">
      <c r="A1325" s="80" t="s">
        <v>453</v>
      </c>
      <c r="B1325" s="80" t="s">
        <v>4194</v>
      </c>
      <c r="C1325" s="6">
        <v>501</v>
      </c>
      <c r="D1325" s="6">
        <v>50107</v>
      </c>
      <c r="E1325" s="80" t="s">
        <v>456</v>
      </c>
      <c r="F1325" s="80" t="s">
        <v>454</v>
      </c>
      <c r="G1325" s="80" t="s">
        <v>486</v>
      </c>
      <c r="H1325" s="80" t="s">
        <v>1907</v>
      </c>
      <c r="I1325" s="80" t="s">
        <v>3460</v>
      </c>
      <c r="J1325" s="80" t="s">
        <v>4053</v>
      </c>
      <c r="K1325" s="80" t="s">
        <v>454</v>
      </c>
      <c r="L1325" s="8">
        <v>10710000</v>
      </c>
      <c r="M1325" s="6">
        <v>2022</v>
      </c>
      <c r="N1325" s="103"/>
      <c r="O1325" s="103"/>
      <c r="P1325" s="6"/>
      <c r="Q1325" s="6"/>
      <c r="R1325" t="str">
        <f t="shared" si="20"/>
        <v>5010700215181518100001VT100001</v>
      </c>
    </row>
    <row r="1326" spans="1:18" x14ac:dyDescent="0.2">
      <c r="A1326" s="80" t="s">
        <v>453</v>
      </c>
      <c r="B1326" s="80" t="s">
        <v>4194</v>
      </c>
      <c r="C1326" s="6">
        <v>501</v>
      </c>
      <c r="D1326" s="6">
        <v>50107</v>
      </c>
      <c r="E1326" s="80" t="s">
        <v>456</v>
      </c>
      <c r="F1326" s="80" t="s">
        <v>454</v>
      </c>
      <c r="G1326" s="80" t="s">
        <v>492</v>
      </c>
      <c r="H1326" s="80" t="s">
        <v>1781</v>
      </c>
      <c r="I1326" s="80" t="s">
        <v>3331</v>
      </c>
      <c r="J1326" s="80" t="s">
        <v>4053</v>
      </c>
      <c r="K1326" s="80" t="s">
        <v>454</v>
      </c>
      <c r="L1326" s="8">
        <v>2520000</v>
      </c>
      <c r="M1326" s="6">
        <v>2022</v>
      </c>
      <c r="N1326" s="103"/>
      <c r="O1326" s="103"/>
      <c r="P1326" s="6"/>
      <c r="Q1326" s="6"/>
      <c r="R1326" t="str">
        <f t="shared" si="20"/>
        <v>5010700214571457100001VT400001</v>
      </c>
    </row>
    <row r="1327" spans="1:18" x14ac:dyDescent="0.2">
      <c r="A1327" s="80" t="s">
        <v>453</v>
      </c>
      <c r="B1327" s="80" t="s">
        <v>4194</v>
      </c>
      <c r="C1327" s="6">
        <v>501</v>
      </c>
      <c r="D1327" s="6">
        <v>50107</v>
      </c>
      <c r="E1327" s="80" t="s">
        <v>458</v>
      </c>
      <c r="F1327" s="80" t="s">
        <v>456</v>
      </c>
      <c r="G1327" s="80" t="s">
        <v>486</v>
      </c>
      <c r="H1327" s="80" t="s">
        <v>1213</v>
      </c>
      <c r="I1327" s="80" t="s">
        <v>2871</v>
      </c>
      <c r="J1327" s="80" t="s">
        <v>4053</v>
      </c>
      <c r="K1327" s="80" t="s">
        <v>454</v>
      </c>
      <c r="L1327" s="8">
        <v>3180000</v>
      </c>
      <c r="M1327" s="6">
        <v>2022</v>
      </c>
      <c r="N1327" s="103"/>
      <c r="O1327" s="103"/>
      <c r="P1327" s="6"/>
      <c r="Q1327" s="6"/>
      <c r="R1327" t="str">
        <f t="shared" si="20"/>
        <v>5010700311621162100001VT100002</v>
      </c>
    </row>
    <row r="1328" spans="1:18" x14ac:dyDescent="0.2">
      <c r="A1328" s="80" t="s">
        <v>453</v>
      </c>
      <c r="B1328" s="80" t="s">
        <v>4194</v>
      </c>
      <c r="C1328" s="6">
        <v>501</v>
      </c>
      <c r="D1328" s="6">
        <v>50107</v>
      </c>
      <c r="E1328" s="80" t="s">
        <v>458</v>
      </c>
      <c r="F1328" s="80" t="s">
        <v>456</v>
      </c>
      <c r="G1328" s="80" t="s">
        <v>486</v>
      </c>
      <c r="H1328" s="80" t="s">
        <v>1578</v>
      </c>
      <c r="I1328" s="80" t="s">
        <v>3195</v>
      </c>
      <c r="J1328" s="80" t="s">
        <v>4053</v>
      </c>
      <c r="K1328" s="80" t="s">
        <v>454</v>
      </c>
      <c r="L1328" s="8">
        <v>17530000</v>
      </c>
      <c r="M1328" s="6">
        <v>2022</v>
      </c>
      <c r="N1328" s="103"/>
      <c r="O1328" s="103"/>
      <c r="P1328" s="6"/>
      <c r="Q1328" s="6"/>
      <c r="R1328" t="str">
        <f t="shared" si="20"/>
        <v>5010700313561356100001VT100002</v>
      </c>
    </row>
    <row r="1329" spans="1:18" x14ac:dyDescent="0.2">
      <c r="A1329" s="80" t="s">
        <v>453</v>
      </c>
      <c r="B1329" s="80" t="s">
        <v>4194</v>
      </c>
      <c r="C1329" s="6">
        <v>501</v>
      </c>
      <c r="D1329" s="6">
        <v>50107</v>
      </c>
      <c r="E1329" s="80" t="s">
        <v>458</v>
      </c>
      <c r="F1329" s="80" t="s">
        <v>456</v>
      </c>
      <c r="G1329" s="80" t="s">
        <v>486</v>
      </c>
      <c r="H1329" s="80" t="s">
        <v>1920</v>
      </c>
      <c r="I1329" s="80" t="s">
        <v>3478</v>
      </c>
      <c r="J1329" s="80" t="s">
        <v>4053</v>
      </c>
      <c r="K1329" s="80" t="s">
        <v>454</v>
      </c>
      <c r="L1329" s="8">
        <v>19680000</v>
      </c>
      <c r="M1329" s="6">
        <v>2022</v>
      </c>
      <c r="N1329" s="103"/>
      <c r="O1329" s="103"/>
      <c r="P1329" s="6"/>
      <c r="Q1329" s="6"/>
      <c r="R1329" t="str">
        <f t="shared" si="20"/>
        <v>5010700315241524103001VT100002</v>
      </c>
    </row>
    <row r="1330" spans="1:18" x14ac:dyDescent="0.2">
      <c r="A1330" s="80" t="s">
        <v>453</v>
      </c>
      <c r="B1330" s="80" t="s">
        <v>4194</v>
      </c>
      <c r="C1330" s="6">
        <v>501</v>
      </c>
      <c r="D1330" s="6">
        <v>50107</v>
      </c>
      <c r="E1330" s="80" t="s">
        <v>458</v>
      </c>
      <c r="F1330" s="80" t="s">
        <v>456</v>
      </c>
      <c r="G1330" s="80" t="s">
        <v>488</v>
      </c>
      <c r="H1330" s="80" t="s">
        <v>1264</v>
      </c>
      <c r="I1330" s="80" t="s">
        <v>2903</v>
      </c>
      <c r="J1330" s="80" t="s">
        <v>4053</v>
      </c>
      <c r="K1330" s="80" t="s">
        <v>454</v>
      </c>
      <c r="L1330" s="8">
        <v>8510000</v>
      </c>
      <c r="M1330" s="6">
        <v>2022</v>
      </c>
      <c r="N1330" s="103"/>
      <c r="O1330" s="103"/>
      <c r="P1330" s="6"/>
      <c r="Q1330" s="6"/>
      <c r="R1330" t="str">
        <f t="shared" si="20"/>
        <v>5010700311861186101001VT200002</v>
      </c>
    </row>
    <row r="1331" spans="1:18" x14ac:dyDescent="0.2">
      <c r="A1331" s="80" t="s">
        <v>453</v>
      </c>
      <c r="B1331" s="80" t="s">
        <v>4194</v>
      </c>
      <c r="C1331" s="6">
        <v>501</v>
      </c>
      <c r="D1331" s="6">
        <v>50107</v>
      </c>
      <c r="E1331" s="80" t="s">
        <v>458</v>
      </c>
      <c r="F1331" s="80" t="s">
        <v>458</v>
      </c>
      <c r="G1331" s="80" t="s">
        <v>486</v>
      </c>
      <c r="H1331" s="80" t="s">
        <v>1213</v>
      </c>
      <c r="I1331" s="80" t="s">
        <v>2871</v>
      </c>
      <c r="J1331" s="80" t="s">
        <v>4053</v>
      </c>
      <c r="K1331" s="80" t="s">
        <v>454</v>
      </c>
      <c r="L1331" s="8">
        <v>4450000</v>
      </c>
      <c r="M1331" s="6">
        <v>2022</v>
      </c>
      <c r="N1331" s="103"/>
      <c r="O1331" s="103"/>
      <c r="P1331" s="6"/>
      <c r="Q1331" s="6"/>
      <c r="R1331" t="str">
        <f t="shared" si="20"/>
        <v>5010700311621162100001VT100003</v>
      </c>
    </row>
    <row r="1332" spans="1:18" x14ac:dyDescent="0.2">
      <c r="A1332" s="80" t="s">
        <v>453</v>
      </c>
      <c r="B1332" s="80" t="s">
        <v>4195</v>
      </c>
      <c r="C1332" s="6">
        <v>501</v>
      </c>
      <c r="D1332" s="6">
        <v>50107</v>
      </c>
      <c r="E1332" s="80" t="s">
        <v>456</v>
      </c>
      <c r="F1332" s="80" t="s">
        <v>454</v>
      </c>
      <c r="G1332" s="80" t="s">
        <v>486</v>
      </c>
      <c r="H1332" s="80" t="s">
        <v>1215</v>
      </c>
      <c r="I1332" s="80" t="s">
        <v>2872</v>
      </c>
      <c r="J1332" s="80" t="s">
        <v>4053</v>
      </c>
      <c r="K1332" s="80" t="s">
        <v>454</v>
      </c>
      <c r="L1332" s="8">
        <v>6350000</v>
      </c>
      <c r="M1332" s="6">
        <v>2022</v>
      </c>
      <c r="N1332" s="103"/>
      <c r="O1332" s="103"/>
      <c r="P1332" s="6"/>
      <c r="Q1332" s="6"/>
      <c r="R1332" t="str">
        <f t="shared" si="20"/>
        <v>5010700211631163100001VT100001</v>
      </c>
    </row>
    <row r="1333" spans="1:18" x14ac:dyDescent="0.2">
      <c r="A1333" s="80" t="s">
        <v>453</v>
      </c>
      <c r="B1333" s="80" t="s">
        <v>4195</v>
      </c>
      <c r="C1333" s="6">
        <v>501</v>
      </c>
      <c r="D1333" s="6">
        <v>50107</v>
      </c>
      <c r="E1333" s="80" t="s">
        <v>456</v>
      </c>
      <c r="F1333" s="80" t="s">
        <v>454</v>
      </c>
      <c r="G1333" s="80" t="s">
        <v>486</v>
      </c>
      <c r="H1333" s="80" t="s">
        <v>1909</v>
      </c>
      <c r="I1333" s="80" t="s">
        <v>3461</v>
      </c>
      <c r="J1333" s="80" t="s">
        <v>4053</v>
      </c>
      <c r="K1333" s="80" t="s">
        <v>454</v>
      </c>
      <c r="L1333" s="8">
        <v>19160000</v>
      </c>
      <c r="M1333" s="6">
        <v>2022</v>
      </c>
      <c r="N1333" s="103"/>
      <c r="O1333" s="103"/>
      <c r="P1333" s="6"/>
      <c r="Q1333" s="6"/>
      <c r="R1333" t="str">
        <f t="shared" si="20"/>
        <v>5010700215191519100001VT100001</v>
      </c>
    </row>
    <row r="1334" spans="1:18" x14ac:dyDescent="0.2">
      <c r="A1334" s="80" t="s">
        <v>453</v>
      </c>
      <c r="B1334" s="80" t="s">
        <v>4195</v>
      </c>
      <c r="C1334" s="6">
        <v>501</v>
      </c>
      <c r="D1334" s="6">
        <v>50107</v>
      </c>
      <c r="E1334" s="80" t="s">
        <v>456</v>
      </c>
      <c r="F1334" s="80" t="s">
        <v>454</v>
      </c>
      <c r="G1334" s="80" t="s">
        <v>492</v>
      </c>
      <c r="H1334" s="80" t="s">
        <v>1791</v>
      </c>
      <c r="I1334" s="80" t="s">
        <v>3343</v>
      </c>
      <c r="J1334" s="80" t="s">
        <v>4053</v>
      </c>
      <c r="K1334" s="80" t="s">
        <v>454</v>
      </c>
      <c r="L1334" s="8">
        <v>2790000</v>
      </c>
      <c r="M1334" s="6">
        <v>2022</v>
      </c>
      <c r="N1334" s="103"/>
      <c r="O1334" s="103"/>
      <c r="P1334" s="6"/>
      <c r="Q1334" s="6"/>
      <c r="R1334" t="str">
        <f t="shared" si="20"/>
        <v>5010700214621462100001VT400001</v>
      </c>
    </row>
    <row r="1335" spans="1:18" x14ac:dyDescent="0.2">
      <c r="A1335" s="80" t="s">
        <v>453</v>
      </c>
      <c r="B1335" s="80" t="s">
        <v>4195</v>
      </c>
      <c r="C1335" s="6">
        <v>501</v>
      </c>
      <c r="D1335" s="6">
        <v>50107</v>
      </c>
      <c r="E1335" s="80" t="s">
        <v>458</v>
      </c>
      <c r="F1335" s="80" t="s">
        <v>456</v>
      </c>
      <c r="G1335" s="80" t="s">
        <v>486</v>
      </c>
      <c r="H1335" s="80" t="s">
        <v>1215</v>
      </c>
      <c r="I1335" s="80" t="s">
        <v>2872</v>
      </c>
      <c r="J1335" s="80" t="s">
        <v>4053</v>
      </c>
      <c r="K1335" s="80" t="s">
        <v>454</v>
      </c>
      <c r="L1335" s="8">
        <v>3180000</v>
      </c>
      <c r="M1335" s="6">
        <v>2022</v>
      </c>
      <c r="N1335" s="103"/>
      <c r="O1335" s="103"/>
      <c r="P1335" s="6"/>
      <c r="Q1335" s="6"/>
      <c r="R1335" t="str">
        <f t="shared" si="20"/>
        <v>5010700311631163100001VT100002</v>
      </c>
    </row>
    <row r="1336" spans="1:18" x14ac:dyDescent="0.2">
      <c r="A1336" s="80" t="s">
        <v>453</v>
      </c>
      <c r="B1336" s="80" t="s">
        <v>4195</v>
      </c>
      <c r="C1336" s="6">
        <v>501</v>
      </c>
      <c r="D1336" s="6">
        <v>50107</v>
      </c>
      <c r="E1336" s="80" t="s">
        <v>458</v>
      </c>
      <c r="F1336" s="80" t="s">
        <v>456</v>
      </c>
      <c r="G1336" s="80" t="s">
        <v>486</v>
      </c>
      <c r="H1336" s="80" t="s">
        <v>1607</v>
      </c>
      <c r="I1336" s="80" t="s">
        <v>3215</v>
      </c>
      <c r="J1336" s="80" t="s">
        <v>4053</v>
      </c>
      <c r="K1336" s="80" t="s">
        <v>454</v>
      </c>
      <c r="L1336" s="8">
        <v>31970000</v>
      </c>
      <c r="M1336" s="6">
        <v>2022</v>
      </c>
      <c r="N1336" s="103"/>
      <c r="O1336" s="103"/>
      <c r="P1336" s="6"/>
      <c r="Q1336" s="6"/>
      <c r="R1336" t="str">
        <f t="shared" si="20"/>
        <v>5010700313711371100001VT100002</v>
      </c>
    </row>
    <row r="1337" spans="1:18" x14ac:dyDescent="0.2">
      <c r="A1337" s="80" t="s">
        <v>453</v>
      </c>
      <c r="B1337" s="80" t="s">
        <v>4195</v>
      </c>
      <c r="C1337" s="6">
        <v>501</v>
      </c>
      <c r="D1337" s="6">
        <v>50107</v>
      </c>
      <c r="E1337" s="80" t="s">
        <v>458</v>
      </c>
      <c r="F1337" s="80" t="s">
        <v>456</v>
      </c>
      <c r="G1337" s="80" t="s">
        <v>488</v>
      </c>
      <c r="H1337" s="80" t="s">
        <v>1277</v>
      </c>
      <c r="I1337" s="80" t="s">
        <v>2920</v>
      </c>
      <c r="J1337" s="80" t="s">
        <v>4053</v>
      </c>
      <c r="K1337" s="80" t="s">
        <v>454</v>
      </c>
      <c r="L1337" s="8">
        <v>5320000</v>
      </c>
      <c r="M1337" s="6">
        <v>2022</v>
      </c>
      <c r="N1337" s="103"/>
      <c r="O1337" s="103"/>
      <c r="P1337" s="6"/>
      <c r="Q1337" s="6"/>
      <c r="R1337" t="str">
        <f t="shared" si="20"/>
        <v>5010700311931193100001VT200002</v>
      </c>
    </row>
    <row r="1338" spans="1:18" x14ac:dyDescent="0.2">
      <c r="A1338" s="80" t="s">
        <v>453</v>
      </c>
      <c r="B1338" s="80" t="s">
        <v>4195</v>
      </c>
      <c r="C1338" s="6">
        <v>501</v>
      </c>
      <c r="D1338" s="6">
        <v>50107</v>
      </c>
      <c r="E1338" s="80" t="s">
        <v>458</v>
      </c>
      <c r="F1338" s="80" t="s">
        <v>458</v>
      </c>
      <c r="G1338" s="80" t="s">
        <v>486</v>
      </c>
      <c r="H1338" s="80" t="s">
        <v>1215</v>
      </c>
      <c r="I1338" s="80" t="s">
        <v>2872</v>
      </c>
      <c r="J1338" s="80" t="s">
        <v>4053</v>
      </c>
      <c r="K1338" s="80" t="s">
        <v>454</v>
      </c>
      <c r="L1338" s="8">
        <v>4450000</v>
      </c>
      <c r="M1338" s="6">
        <v>2022</v>
      </c>
      <c r="N1338" s="103"/>
      <c r="O1338" s="103"/>
      <c r="P1338" s="6"/>
      <c r="Q1338" s="6"/>
      <c r="R1338" t="str">
        <f t="shared" si="20"/>
        <v>5010700311631163100001VT100003</v>
      </c>
    </row>
    <row r="1339" spans="1:18" x14ac:dyDescent="0.2">
      <c r="A1339" s="80" t="s">
        <v>453</v>
      </c>
      <c r="B1339" s="80" t="s">
        <v>4196</v>
      </c>
      <c r="C1339" s="6">
        <v>501</v>
      </c>
      <c r="D1339" s="6">
        <v>50107</v>
      </c>
      <c r="E1339" s="80" t="s">
        <v>456</v>
      </c>
      <c r="F1339" s="80" t="s">
        <v>454</v>
      </c>
      <c r="G1339" s="80" t="s">
        <v>486</v>
      </c>
      <c r="H1339" s="80" t="s">
        <v>1217</v>
      </c>
      <c r="I1339" s="80" t="s">
        <v>2873</v>
      </c>
      <c r="J1339" s="80" t="s">
        <v>4053</v>
      </c>
      <c r="K1339" s="80" t="s">
        <v>454</v>
      </c>
      <c r="L1339" s="8">
        <v>6350000</v>
      </c>
      <c r="M1339" s="6">
        <v>2022</v>
      </c>
      <c r="N1339" s="103"/>
      <c r="O1339" s="103"/>
      <c r="P1339" s="6"/>
      <c r="Q1339" s="6"/>
      <c r="R1339" t="str">
        <f t="shared" si="20"/>
        <v>5010700211641164100001VT100001</v>
      </c>
    </row>
    <row r="1340" spans="1:18" x14ac:dyDescent="0.2">
      <c r="A1340" s="80" t="s">
        <v>453</v>
      </c>
      <c r="B1340" s="80" t="s">
        <v>4196</v>
      </c>
      <c r="C1340" s="6">
        <v>501</v>
      </c>
      <c r="D1340" s="6">
        <v>50107</v>
      </c>
      <c r="E1340" s="80" t="s">
        <v>456</v>
      </c>
      <c r="F1340" s="80" t="s">
        <v>454</v>
      </c>
      <c r="G1340" s="80" t="s">
        <v>486</v>
      </c>
      <c r="H1340" s="80" t="s">
        <v>1909</v>
      </c>
      <c r="I1340" s="80" t="s">
        <v>3462</v>
      </c>
      <c r="J1340" s="80" t="s">
        <v>4053</v>
      </c>
      <c r="K1340" s="80" t="s">
        <v>454</v>
      </c>
      <c r="L1340" s="8">
        <v>22090000</v>
      </c>
      <c r="M1340" s="6">
        <v>2022</v>
      </c>
      <c r="N1340" s="103"/>
      <c r="O1340" s="103"/>
      <c r="P1340" s="6"/>
      <c r="Q1340" s="6"/>
      <c r="R1340" t="str">
        <f t="shared" si="20"/>
        <v>5010700215191519101001VT100001</v>
      </c>
    </row>
    <row r="1341" spans="1:18" x14ac:dyDescent="0.2">
      <c r="A1341" s="80" t="s">
        <v>453</v>
      </c>
      <c r="B1341" s="80" t="s">
        <v>4196</v>
      </c>
      <c r="C1341" s="6">
        <v>501</v>
      </c>
      <c r="D1341" s="6">
        <v>50107</v>
      </c>
      <c r="E1341" s="80" t="s">
        <v>456</v>
      </c>
      <c r="F1341" s="80" t="s">
        <v>454</v>
      </c>
      <c r="G1341" s="80" t="s">
        <v>492</v>
      </c>
      <c r="H1341" s="80" t="s">
        <v>1803</v>
      </c>
      <c r="I1341" s="80" t="s">
        <v>3356</v>
      </c>
      <c r="J1341" s="80" t="s">
        <v>4053</v>
      </c>
      <c r="K1341" s="80" t="s">
        <v>454</v>
      </c>
      <c r="L1341" s="8">
        <v>12010000</v>
      </c>
      <c r="M1341" s="6">
        <v>2022</v>
      </c>
      <c r="N1341" s="103"/>
      <c r="O1341" s="103"/>
      <c r="P1341" s="6"/>
      <c r="Q1341" s="6"/>
      <c r="R1341" t="str">
        <f t="shared" si="20"/>
        <v>5010700214681468100001VT400001</v>
      </c>
    </row>
    <row r="1342" spans="1:18" x14ac:dyDescent="0.2">
      <c r="A1342" s="80" t="s">
        <v>453</v>
      </c>
      <c r="B1342" s="80" t="s">
        <v>4196</v>
      </c>
      <c r="C1342" s="6">
        <v>501</v>
      </c>
      <c r="D1342" s="6">
        <v>50107</v>
      </c>
      <c r="E1342" s="80" t="s">
        <v>458</v>
      </c>
      <c r="F1342" s="80" t="s">
        <v>456</v>
      </c>
      <c r="G1342" s="80" t="s">
        <v>486</v>
      </c>
      <c r="H1342" s="80" t="s">
        <v>1217</v>
      </c>
      <c r="I1342" s="80" t="s">
        <v>2873</v>
      </c>
      <c r="J1342" s="80" t="s">
        <v>4053</v>
      </c>
      <c r="K1342" s="80" t="s">
        <v>454</v>
      </c>
      <c r="L1342" s="8">
        <v>3180000</v>
      </c>
      <c r="M1342" s="6">
        <v>2022</v>
      </c>
      <c r="N1342" s="103"/>
      <c r="O1342" s="103"/>
      <c r="P1342" s="6"/>
      <c r="Q1342" s="6"/>
      <c r="R1342" t="str">
        <f t="shared" si="20"/>
        <v>5010700311641164100001VT100002</v>
      </c>
    </row>
    <row r="1343" spans="1:18" x14ac:dyDescent="0.2">
      <c r="A1343" s="80" t="s">
        <v>453</v>
      </c>
      <c r="B1343" s="80" t="s">
        <v>4196</v>
      </c>
      <c r="C1343" s="6">
        <v>501</v>
      </c>
      <c r="D1343" s="6">
        <v>50107</v>
      </c>
      <c r="E1343" s="80" t="s">
        <v>458</v>
      </c>
      <c r="F1343" s="80" t="s">
        <v>456</v>
      </c>
      <c r="G1343" s="80" t="s">
        <v>486</v>
      </c>
      <c r="H1343" s="80" t="s">
        <v>1607</v>
      </c>
      <c r="I1343" s="80" t="s">
        <v>3216</v>
      </c>
      <c r="J1343" s="80" t="s">
        <v>4053</v>
      </c>
      <c r="K1343" s="80" t="s">
        <v>454</v>
      </c>
      <c r="L1343" s="8">
        <v>27880000</v>
      </c>
      <c r="M1343" s="6">
        <v>2022</v>
      </c>
      <c r="N1343" s="103"/>
      <c r="O1343" s="103"/>
      <c r="P1343" s="6"/>
      <c r="Q1343" s="6"/>
      <c r="R1343" t="str">
        <f t="shared" si="20"/>
        <v>5010700313711371101001VT100002</v>
      </c>
    </row>
    <row r="1344" spans="1:18" x14ac:dyDescent="0.2">
      <c r="A1344" s="80" t="s">
        <v>453</v>
      </c>
      <c r="B1344" s="80" t="s">
        <v>4196</v>
      </c>
      <c r="C1344" s="6">
        <v>501</v>
      </c>
      <c r="D1344" s="6">
        <v>50107</v>
      </c>
      <c r="E1344" s="80" t="s">
        <v>458</v>
      </c>
      <c r="F1344" s="80" t="s">
        <v>456</v>
      </c>
      <c r="G1344" s="80" t="s">
        <v>488</v>
      </c>
      <c r="H1344" s="80" t="s">
        <v>1277</v>
      </c>
      <c r="I1344" s="80" t="s">
        <v>2922</v>
      </c>
      <c r="J1344" s="80" t="s">
        <v>4053</v>
      </c>
      <c r="K1344" s="80" t="s">
        <v>454</v>
      </c>
      <c r="L1344" s="8">
        <v>5150000</v>
      </c>
      <c r="M1344" s="6">
        <v>2022</v>
      </c>
      <c r="N1344" s="103"/>
      <c r="O1344" s="103"/>
      <c r="P1344" s="6"/>
      <c r="Q1344" s="6"/>
      <c r="R1344" t="str">
        <f t="shared" si="20"/>
        <v>5010700311931193101001VT200002</v>
      </c>
    </row>
    <row r="1345" spans="1:18" x14ac:dyDescent="0.2">
      <c r="A1345" s="80" t="s">
        <v>453</v>
      </c>
      <c r="B1345" s="80" t="s">
        <v>4196</v>
      </c>
      <c r="C1345" s="6">
        <v>501</v>
      </c>
      <c r="D1345" s="6">
        <v>50107</v>
      </c>
      <c r="E1345" s="80" t="s">
        <v>458</v>
      </c>
      <c r="F1345" s="80" t="s">
        <v>458</v>
      </c>
      <c r="G1345" s="80" t="s">
        <v>486</v>
      </c>
      <c r="H1345" s="80" t="s">
        <v>1217</v>
      </c>
      <c r="I1345" s="80" t="s">
        <v>2873</v>
      </c>
      <c r="J1345" s="80" t="s">
        <v>4053</v>
      </c>
      <c r="K1345" s="80" t="s">
        <v>454</v>
      </c>
      <c r="L1345" s="8">
        <v>4450000</v>
      </c>
      <c r="M1345" s="6">
        <v>2022</v>
      </c>
      <c r="N1345" s="103"/>
      <c r="O1345" s="103"/>
      <c r="P1345" s="6"/>
      <c r="Q1345" s="6"/>
      <c r="R1345" t="str">
        <f t="shared" si="20"/>
        <v>5010700311641164100001VT100003</v>
      </c>
    </row>
    <row r="1346" spans="1:18" x14ac:dyDescent="0.2">
      <c r="A1346" s="80" t="s">
        <v>453</v>
      </c>
      <c r="B1346" s="80" t="s">
        <v>4197</v>
      </c>
      <c r="C1346" s="6">
        <v>501</v>
      </c>
      <c r="D1346" s="6">
        <v>50107</v>
      </c>
      <c r="E1346" s="80" t="s">
        <v>456</v>
      </c>
      <c r="F1346" s="80" t="s">
        <v>454</v>
      </c>
      <c r="G1346" s="80" t="s">
        <v>486</v>
      </c>
      <c r="H1346" s="80" t="s">
        <v>1219</v>
      </c>
      <c r="I1346" s="80" t="s">
        <v>2874</v>
      </c>
      <c r="J1346" s="80" t="s">
        <v>4053</v>
      </c>
      <c r="K1346" s="80" t="s">
        <v>454</v>
      </c>
      <c r="L1346" s="8">
        <v>6350000</v>
      </c>
      <c r="M1346" s="6">
        <v>2022</v>
      </c>
      <c r="N1346" s="103"/>
      <c r="O1346" s="103"/>
      <c r="P1346" s="6"/>
      <c r="Q1346" s="6"/>
      <c r="R1346" t="str">
        <f t="shared" ref="R1346:R1409" si="21">CONCATENATE(D1346,E1346,H1346,I1346,K1346,G1346,F1346)</f>
        <v>5010700211651165100001VT100001</v>
      </c>
    </row>
    <row r="1347" spans="1:18" x14ac:dyDescent="0.2">
      <c r="A1347" s="80" t="s">
        <v>453</v>
      </c>
      <c r="B1347" s="80" t="s">
        <v>4197</v>
      </c>
      <c r="C1347" s="6">
        <v>501</v>
      </c>
      <c r="D1347" s="6">
        <v>50107</v>
      </c>
      <c r="E1347" s="80" t="s">
        <v>456</v>
      </c>
      <c r="F1347" s="80" t="s">
        <v>454</v>
      </c>
      <c r="G1347" s="80" t="s">
        <v>486</v>
      </c>
      <c r="H1347" s="80" t="s">
        <v>1909</v>
      </c>
      <c r="I1347" s="80" t="s">
        <v>3463</v>
      </c>
      <c r="J1347" s="80" t="s">
        <v>4053</v>
      </c>
      <c r="K1347" s="80" t="s">
        <v>454</v>
      </c>
      <c r="L1347" s="8">
        <v>27300000</v>
      </c>
      <c r="M1347" s="6">
        <v>2022</v>
      </c>
      <c r="N1347" s="103"/>
      <c r="O1347" s="103"/>
      <c r="P1347" s="6"/>
      <c r="Q1347" s="6"/>
      <c r="R1347" t="str">
        <f t="shared" si="21"/>
        <v>5010700215191519102001VT100001</v>
      </c>
    </row>
    <row r="1348" spans="1:18" x14ac:dyDescent="0.2">
      <c r="A1348" s="80" t="s">
        <v>453</v>
      </c>
      <c r="B1348" s="80" t="s">
        <v>4197</v>
      </c>
      <c r="C1348" s="6">
        <v>501</v>
      </c>
      <c r="D1348" s="6">
        <v>50107</v>
      </c>
      <c r="E1348" s="80" t="s">
        <v>456</v>
      </c>
      <c r="F1348" s="80" t="s">
        <v>454</v>
      </c>
      <c r="G1348" s="80" t="s">
        <v>492</v>
      </c>
      <c r="H1348" s="80" t="s">
        <v>1856</v>
      </c>
      <c r="I1348" s="80" t="s">
        <v>3391</v>
      </c>
      <c r="J1348" s="80" t="s">
        <v>4053</v>
      </c>
      <c r="K1348" s="80" t="s">
        <v>454</v>
      </c>
      <c r="L1348" s="8">
        <v>7260000</v>
      </c>
      <c r="M1348" s="6">
        <v>2022</v>
      </c>
      <c r="N1348" s="103"/>
      <c r="O1348" s="103"/>
      <c r="P1348" s="6"/>
      <c r="Q1348" s="6"/>
      <c r="R1348" t="str">
        <f t="shared" si="21"/>
        <v>5010700214941494100001VT400001</v>
      </c>
    </row>
    <row r="1349" spans="1:18" x14ac:dyDescent="0.2">
      <c r="A1349" s="80" t="s">
        <v>453</v>
      </c>
      <c r="B1349" s="80" t="s">
        <v>4197</v>
      </c>
      <c r="C1349" s="6">
        <v>501</v>
      </c>
      <c r="D1349" s="6">
        <v>50107</v>
      </c>
      <c r="E1349" s="80" t="s">
        <v>458</v>
      </c>
      <c r="F1349" s="80" t="s">
        <v>456</v>
      </c>
      <c r="G1349" s="80" t="s">
        <v>486</v>
      </c>
      <c r="H1349" s="80" t="s">
        <v>1219</v>
      </c>
      <c r="I1349" s="80" t="s">
        <v>2874</v>
      </c>
      <c r="J1349" s="80" t="s">
        <v>4053</v>
      </c>
      <c r="K1349" s="80" t="s">
        <v>454</v>
      </c>
      <c r="L1349" s="8">
        <v>3180000</v>
      </c>
      <c r="M1349" s="6">
        <v>2022</v>
      </c>
      <c r="N1349" s="103"/>
      <c r="O1349" s="103"/>
      <c r="P1349" s="6"/>
      <c r="Q1349" s="6"/>
      <c r="R1349" t="str">
        <f t="shared" si="21"/>
        <v>5010700311651165100001VT100002</v>
      </c>
    </row>
    <row r="1350" spans="1:18" x14ac:dyDescent="0.2">
      <c r="A1350" s="80" t="s">
        <v>453</v>
      </c>
      <c r="B1350" s="80" t="s">
        <v>4197</v>
      </c>
      <c r="C1350" s="6">
        <v>501</v>
      </c>
      <c r="D1350" s="6">
        <v>50107</v>
      </c>
      <c r="E1350" s="80" t="s">
        <v>458</v>
      </c>
      <c r="F1350" s="80" t="s">
        <v>456</v>
      </c>
      <c r="G1350" s="80" t="s">
        <v>486</v>
      </c>
      <c r="H1350" s="80" t="s">
        <v>1677</v>
      </c>
      <c r="I1350" s="80" t="s">
        <v>3257</v>
      </c>
      <c r="J1350" s="80" t="s">
        <v>4053</v>
      </c>
      <c r="K1350" s="80" t="s">
        <v>454</v>
      </c>
      <c r="L1350" s="8">
        <v>8850000</v>
      </c>
      <c r="M1350" s="6">
        <v>2022</v>
      </c>
      <c r="N1350" s="103"/>
      <c r="O1350" s="103"/>
      <c r="P1350" s="6"/>
      <c r="Q1350" s="6"/>
      <c r="R1350" t="str">
        <f t="shared" si="21"/>
        <v>5010700314051405100001VT100002</v>
      </c>
    </row>
    <row r="1351" spans="1:18" x14ac:dyDescent="0.2">
      <c r="A1351" s="80" t="s">
        <v>453</v>
      </c>
      <c r="B1351" s="80" t="s">
        <v>4197</v>
      </c>
      <c r="C1351" s="6">
        <v>501</v>
      </c>
      <c r="D1351" s="6">
        <v>50107</v>
      </c>
      <c r="E1351" s="80" t="s">
        <v>458</v>
      </c>
      <c r="F1351" s="80" t="s">
        <v>456</v>
      </c>
      <c r="G1351" s="80" t="s">
        <v>488</v>
      </c>
      <c r="H1351" s="80" t="s">
        <v>1294</v>
      </c>
      <c r="I1351" s="80" t="s">
        <v>2933</v>
      </c>
      <c r="J1351" s="80" t="s">
        <v>4053</v>
      </c>
      <c r="K1351" s="80" t="s">
        <v>454</v>
      </c>
      <c r="L1351" s="8">
        <v>5700000</v>
      </c>
      <c r="M1351" s="6">
        <v>2022</v>
      </c>
      <c r="N1351" s="103"/>
      <c r="O1351" s="103"/>
      <c r="P1351" s="6"/>
      <c r="Q1351" s="6"/>
      <c r="R1351" t="str">
        <f t="shared" si="21"/>
        <v>5010700312021202100001VT200002</v>
      </c>
    </row>
    <row r="1352" spans="1:18" x14ac:dyDescent="0.2">
      <c r="A1352" s="80" t="s">
        <v>453</v>
      </c>
      <c r="B1352" s="80" t="s">
        <v>4197</v>
      </c>
      <c r="C1352" s="6">
        <v>501</v>
      </c>
      <c r="D1352" s="6">
        <v>50107</v>
      </c>
      <c r="E1352" s="80" t="s">
        <v>458</v>
      </c>
      <c r="F1352" s="80" t="s">
        <v>458</v>
      </c>
      <c r="G1352" s="80" t="s">
        <v>486</v>
      </c>
      <c r="H1352" s="80" t="s">
        <v>1219</v>
      </c>
      <c r="I1352" s="80" t="s">
        <v>2874</v>
      </c>
      <c r="J1352" s="80" t="s">
        <v>4053</v>
      </c>
      <c r="K1352" s="80" t="s">
        <v>454</v>
      </c>
      <c r="L1352" s="8">
        <v>4450000</v>
      </c>
      <c r="M1352" s="6">
        <v>2022</v>
      </c>
      <c r="N1352" s="103"/>
      <c r="O1352" s="103"/>
      <c r="P1352" s="6"/>
      <c r="Q1352" s="6"/>
      <c r="R1352" t="str">
        <f t="shared" si="21"/>
        <v>5010700311651165100001VT100003</v>
      </c>
    </row>
    <row r="1353" spans="1:18" x14ac:dyDescent="0.2">
      <c r="A1353" s="80" t="s">
        <v>453</v>
      </c>
      <c r="B1353" s="80" t="s">
        <v>4198</v>
      </c>
      <c r="C1353" s="6">
        <v>501</v>
      </c>
      <c r="D1353" s="6">
        <v>50107</v>
      </c>
      <c r="E1353" s="80" t="s">
        <v>456</v>
      </c>
      <c r="F1353" s="80" t="s">
        <v>454</v>
      </c>
      <c r="G1353" s="80" t="s">
        <v>486</v>
      </c>
      <c r="H1353" s="80" t="s">
        <v>1221</v>
      </c>
      <c r="I1353" s="80" t="s">
        <v>2875</v>
      </c>
      <c r="J1353" s="80" t="s">
        <v>4053</v>
      </c>
      <c r="K1353" s="80" t="s">
        <v>454</v>
      </c>
      <c r="L1353" s="8">
        <v>6350000</v>
      </c>
      <c r="M1353" s="6">
        <v>2022</v>
      </c>
      <c r="N1353" s="103"/>
      <c r="O1353" s="103"/>
      <c r="P1353" s="6"/>
      <c r="Q1353" s="6"/>
      <c r="R1353" t="str">
        <f t="shared" si="21"/>
        <v>5010700211661166100001VT100001</v>
      </c>
    </row>
    <row r="1354" spans="1:18" x14ac:dyDescent="0.2">
      <c r="A1354" s="80" t="s">
        <v>453</v>
      </c>
      <c r="B1354" s="80" t="s">
        <v>4198</v>
      </c>
      <c r="C1354" s="6">
        <v>501</v>
      </c>
      <c r="D1354" s="6">
        <v>50107</v>
      </c>
      <c r="E1354" s="80" t="s">
        <v>456</v>
      </c>
      <c r="F1354" s="80" t="s">
        <v>454</v>
      </c>
      <c r="G1354" s="80" t="s">
        <v>486</v>
      </c>
      <c r="H1354" s="80" t="s">
        <v>1912</v>
      </c>
      <c r="I1354" s="80" t="s">
        <v>3466</v>
      </c>
      <c r="J1354" s="80" t="s">
        <v>4053</v>
      </c>
      <c r="K1354" s="80" t="s">
        <v>454</v>
      </c>
      <c r="L1354" s="8">
        <v>14220000</v>
      </c>
      <c r="M1354" s="6">
        <v>2022</v>
      </c>
      <c r="N1354" s="103"/>
      <c r="O1354" s="103"/>
      <c r="P1354" s="6"/>
      <c r="Q1354" s="6"/>
      <c r="R1354" t="str">
        <f t="shared" si="21"/>
        <v>5010700215201520100001VT100001</v>
      </c>
    </row>
    <row r="1355" spans="1:18" x14ac:dyDescent="0.2">
      <c r="A1355" s="80" t="s">
        <v>453</v>
      </c>
      <c r="B1355" s="80" t="s">
        <v>4198</v>
      </c>
      <c r="C1355" s="6">
        <v>501</v>
      </c>
      <c r="D1355" s="6">
        <v>50107</v>
      </c>
      <c r="E1355" s="80" t="s">
        <v>456</v>
      </c>
      <c r="F1355" s="80" t="s">
        <v>454</v>
      </c>
      <c r="G1355" s="80" t="s">
        <v>492</v>
      </c>
      <c r="H1355" s="80" t="s">
        <v>1858</v>
      </c>
      <c r="I1355" s="80" t="s">
        <v>3392</v>
      </c>
      <c r="J1355" s="80" t="s">
        <v>4053</v>
      </c>
      <c r="K1355" s="80" t="s">
        <v>454</v>
      </c>
      <c r="L1355" s="8">
        <v>8010000</v>
      </c>
      <c r="M1355" s="6">
        <v>2022</v>
      </c>
      <c r="N1355" s="103"/>
      <c r="O1355" s="103"/>
      <c r="P1355" s="6"/>
      <c r="Q1355" s="6"/>
      <c r="R1355" t="str">
        <f t="shared" si="21"/>
        <v>5010700214951495100001VT400001</v>
      </c>
    </row>
    <row r="1356" spans="1:18" x14ac:dyDescent="0.2">
      <c r="A1356" s="80" t="s">
        <v>453</v>
      </c>
      <c r="B1356" s="80" t="s">
        <v>4198</v>
      </c>
      <c r="C1356" s="6">
        <v>501</v>
      </c>
      <c r="D1356" s="6">
        <v>50107</v>
      </c>
      <c r="E1356" s="80" t="s">
        <v>458</v>
      </c>
      <c r="F1356" s="80" t="s">
        <v>456</v>
      </c>
      <c r="G1356" s="80" t="s">
        <v>486</v>
      </c>
      <c r="H1356" s="80" t="s">
        <v>1221</v>
      </c>
      <c r="I1356" s="80" t="s">
        <v>2875</v>
      </c>
      <c r="J1356" s="80" t="s">
        <v>4053</v>
      </c>
      <c r="K1356" s="80" t="s">
        <v>454</v>
      </c>
      <c r="L1356" s="8">
        <v>3180000</v>
      </c>
      <c r="M1356" s="6">
        <v>2022</v>
      </c>
      <c r="N1356" s="103"/>
      <c r="O1356" s="103"/>
      <c r="P1356" s="6"/>
      <c r="Q1356" s="6"/>
      <c r="R1356" t="str">
        <f t="shared" si="21"/>
        <v>5010700311661166100001VT100002</v>
      </c>
    </row>
    <row r="1357" spans="1:18" x14ac:dyDescent="0.2">
      <c r="A1357" s="80" t="s">
        <v>453</v>
      </c>
      <c r="B1357" s="80" t="s">
        <v>4198</v>
      </c>
      <c r="C1357" s="6">
        <v>501</v>
      </c>
      <c r="D1357" s="6">
        <v>50107</v>
      </c>
      <c r="E1357" s="80" t="s">
        <v>458</v>
      </c>
      <c r="F1357" s="80" t="s">
        <v>456</v>
      </c>
      <c r="G1357" s="80" t="s">
        <v>486</v>
      </c>
      <c r="H1357" s="80" t="s">
        <v>1677</v>
      </c>
      <c r="I1357" s="80" t="s">
        <v>3259</v>
      </c>
      <c r="J1357" s="80" t="s">
        <v>4053</v>
      </c>
      <c r="K1357" s="80" t="s">
        <v>454</v>
      </c>
      <c r="L1357" s="8">
        <v>7150000</v>
      </c>
      <c r="M1357" s="6">
        <v>2022</v>
      </c>
      <c r="N1357" s="103"/>
      <c r="O1357" s="103"/>
      <c r="P1357" s="6"/>
      <c r="Q1357" s="6"/>
      <c r="R1357" t="str">
        <f t="shared" si="21"/>
        <v>5010700314051405101001VT100002</v>
      </c>
    </row>
    <row r="1358" spans="1:18" x14ac:dyDescent="0.2">
      <c r="A1358" s="80" t="s">
        <v>453</v>
      </c>
      <c r="B1358" s="80" t="s">
        <v>4198</v>
      </c>
      <c r="C1358" s="6">
        <v>501</v>
      </c>
      <c r="D1358" s="6">
        <v>50107</v>
      </c>
      <c r="E1358" s="80" t="s">
        <v>458</v>
      </c>
      <c r="F1358" s="80" t="s">
        <v>456</v>
      </c>
      <c r="G1358" s="80" t="s">
        <v>488</v>
      </c>
      <c r="H1358" s="80" t="s">
        <v>1367</v>
      </c>
      <c r="I1358" s="80" t="s">
        <v>2988</v>
      </c>
      <c r="J1358" s="80" t="s">
        <v>4053</v>
      </c>
      <c r="K1358" s="80" t="s">
        <v>454</v>
      </c>
      <c r="L1358" s="8">
        <v>6270000</v>
      </c>
      <c r="M1358" s="6">
        <v>2022</v>
      </c>
      <c r="N1358" s="103"/>
      <c r="O1358" s="103"/>
      <c r="P1358" s="6"/>
      <c r="Q1358" s="6"/>
      <c r="R1358" t="str">
        <f t="shared" si="21"/>
        <v>5010700312401240100001VT200002</v>
      </c>
    </row>
    <row r="1359" spans="1:18" x14ac:dyDescent="0.2">
      <c r="A1359" s="80" t="s">
        <v>453</v>
      </c>
      <c r="B1359" s="80" t="s">
        <v>4198</v>
      </c>
      <c r="C1359" s="6">
        <v>501</v>
      </c>
      <c r="D1359" s="6">
        <v>50107</v>
      </c>
      <c r="E1359" s="80" t="s">
        <v>458</v>
      </c>
      <c r="F1359" s="80" t="s">
        <v>458</v>
      </c>
      <c r="G1359" s="80" t="s">
        <v>486</v>
      </c>
      <c r="H1359" s="80" t="s">
        <v>1221</v>
      </c>
      <c r="I1359" s="80" t="s">
        <v>2875</v>
      </c>
      <c r="J1359" s="80" t="s">
        <v>4053</v>
      </c>
      <c r="K1359" s="80" t="s">
        <v>454</v>
      </c>
      <c r="L1359" s="8">
        <v>4450000</v>
      </c>
      <c r="M1359" s="6">
        <v>2022</v>
      </c>
      <c r="N1359" s="103"/>
      <c r="O1359" s="103"/>
      <c r="P1359" s="6"/>
      <c r="Q1359" s="6"/>
      <c r="R1359" t="str">
        <f t="shared" si="21"/>
        <v>5010700311661166100001VT100003</v>
      </c>
    </row>
    <row r="1360" spans="1:18" x14ac:dyDescent="0.2">
      <c r="A1360" s="80" t="s">
        <v>453</v>
      </c>
      <c r="B1360" s="80" t="s">
        <v>4199</v>
      </c>
      <c r="C1360" s="6">
        <v>501</v>
      </c>
      <c r="D1360" s="6">
        <v>50107</v>
      </c>
      <c r="E1360" s="80" t="s">
        <v>456</v>
      </c>
      <c r="F1360" s="80" t="s">
        <v>454</v>
      </c>
      <c r="G1360" s="80" t="s">
        <v>486</v>
      </c>
      <c r="H1360" s="80" t="s">
        <v>1223</v>
      </c>
      <c r="I1360" s="80" t="s">
        <v>2876</v>
      </c>
      <c r="J1360" s="80" t="s">
        <v>4053</v>
      </c>
      <c r="K1360" s="80" t="s">
        <v>454</v>
      </c>
      <c r="L1360" s="8">
        <v>6350000</v>
      </c>
      <c r="M1360" s="6">
        <v>2022</v>
      </c>
      <c r="N1360" s="103"/>
      <c r="O1360" s="103"/>
      <c r="P1360" s="6"/>
      <c r="Q1360" s="6"/>
      <c r="R1360" t="str">
        <f t="shared" si="21"/>
        <v>5010700211671167100001VT100001</v>
      </c>
    </row>
    <row r="1361" spans="1:18" x14ac:dyDescent="0.2">
      <c r="A1361" s="80" t="s">
        <v>453</v>
      </c>
      <c r="B1361" s="80" t="s">
        <v>4199</v>
      </c>
      <c r="C1361" s="6">
        <v>501</v>
      </c>
      <c r="D1361" s="6">
        <v>50107</v>
      </c>
      <c r="E1361" s="80" t="s">
        <v>456</v>
      </c>
      <c r="F1361" s="80" t="s">
        <v>454</v>
      </c>
      <c r="G1361" s="80" t="s">
        <v>486</v>
      </c>
      <c r="H1361" s="80" t="s">
        <v>1912</v>
      </c>
      <c r="I1361" s="80" t="s">
        <v>3467</v>
      </c>
      <c r="J1361" s="80" t="s">
        <v>4053</v>
      </c>
      <c r="K1361" s="80" t="s">
        <v>454</v>
      </c>
      <c r="L1361" s="8">
        <v>16610000</v>
      </c>
      <c r="M1361" s="6">
        <v>2022</v>
      </c>
      <c r="N1361" s="103"/>
      <c r="O1361" s="103"/>
      <c r="P1361" s="6"/>
      <c r="Q1361" s="6"/>
      <c r="R1361" t="str">
        <f t="shared" si="21"/>
        <v>5010700215201520101001VT100001</v>
      </c>
    </row>
    <row r="1362" spans="1:18" x14ac:dyDescent="0.2">
      <c r="A1362" s="80" t="s">
        <v>453</v>
      </c>
      <c r="B1362" s="80" t="s">
        <v>4199</v>
      </c>
      <c r="C1362" s="6">
        <v>501</v>
      </c>
      <c r="D1362" s="6">
        <v>50107</v>
      </c>
      <c r="E1362" s="80" t="s">
        <v>456</v>
      </c>
      <c r="F1362" s="80" t="s">
        <v>454</v>
      </c>
      <c r="G1362" s="80" t="s">
        <v>492</v>
      </c>
      <c r="H1362" s="80" t="s">
        <v>1860</v>
      </c>
      <c r="I1362" s="80" t="s">
        <v>3393</v>
      </c>
      <c r="J1362" s="80" t="s">
        <v>4053</v>
      </c>
      <c r="K1362" s="80" t="s">
        <v>454</v>
      </c>
      <c r="L1362" s="8">
        <v>7260000</v>
      </c>
      <c r="M1362" s="6">
        <v>2022</v>
      </c>
      <c r="N1362" s="103"/>
      <c r="O1362" s="103"/>
      <c r="P1362" s="6"/>
      <c r="Q1362" s="6"/>
      <c r="R1362" t="str">
        <f t="shared" si="21"/>
        <v>5010700214961496100001VT400001</v>
      </c>
    </row>
    <row r="1363" spans="1:18" x14ac:dyDescent="0.2">
      <c r="A1363" s="80" t="s">
        <v>453</v>
      </c>
      <c r="B1363" s="80" t="s">
        <v>4199</v>
      </c>
      <c r="C1363" s="6">
        <v>501</v>
      </c>
      <c r="D1363" s="6">
        <v>50107</v>
      </c>
      <c r="E1363" s="80" t="s">
        <v>458</v>
      </c>
      <c r="F1363" s="80" t="s">
        <v>456</v>
      </c>
      <c r="G1363" s="80" t="s">
        <v>486</v>
      </c>
      <c r="H1363" s="80" t="s">
        <v>1223</v>
      </c>
      <c r="I1363" s="80" t="s">
        <v>2876</v>
      </c>
      <c r="J1363" s="80" t="s">
        <v>4053</v>
      </c>
      <c r="K1363" s="80" t="s">
        <v>454</v>
      </c>
      <c r="L1363" s="8">
        <v>3180000</v>
      </c>
      <c r="M1363" s="6">
        <v>2022</v>
      </c>
      <c r="N1363" s="103"/>
      <c r="O1363" s="103"/>
      <c r="P1363" s="6"/>
      <c r="Q1363" s="6"/>
      <c r="R1363" t="str">
        <f t="shared" si="21"/>
        <v>5010700311671167100001VT100002</v>
      </c>
    </row>
    <row r="1364" spans="1:18" x14ac:dyDescent="0.2">
      <c r="A1364" s="80" t="s">
        <v>453</v>
      </c>
      <c r="B1364" s="80" t="s">
        <v>4199</v>
      </c>
      <c r="C1364" s="6">
        <v>501</v>
      </c>
      <c r="D1364" s="6">
        <v>50107</v>
      </c>
      <c r="E1364" s="80" t="s">
        <v>458</v>
      </c>
      <c r="F1364" s="80" t="s">
        <v>456</v>
      </c>
      <c r="G1364" s="80" t="s">
        <v>486</v>
      </c>
      <c r="H1364" s="80" t="s">
        <v>1691</v>
      </c>
      <c r="I1364" s="80" t="s">
        <v>3268</v>
      </c>
      <c r="J1364" s="80" t="s">
        <v>4053</v>
      </c>
      <c r="K1364" s="80" t="s">
        <v>454</v>
      </c>
      <c r="L1364" s="8">
        <v>6870000</v>
      </c>
      <c r="M1364" s="6">
        <v>2022</v>
      </c>
      <c r="N1364" s="103"/>
      <c r="O1364" s="103"/>
      <c r="P1364" s="6"/>
      <c r="Q1364" s="6"/>
      <c r="R1364" t="str">
        <f t="shared" si="21"/>
        <v>5010700314121412100001VT100002</v>
      </c>
    </row>
    <row r="1365" spans="1:18" x14ac:dyDescent="0.2">
      <c r="A1365" s="80" t="s">
        <v>453</v>
      </c>
      <c r="B1365" s="80" t="s">
        <v>4199</v>
      </c>
      <c r="C1365" s="6">
        <v>501</v>
      </c>
      <c r="D1365" s="6">
        <v>50107</v>
      </c>
      <c r="E1365" s="80" t="s">
        <v>458</v>
      </c>
      <c r="F1365" s="80" t="s">
        <v>456</v>
      </c>
      <c r="G1365" s="80" t="s">
        <v>488</v>
      </c>
      <c r="H1365" s="80" t="s">
        <v>1367</v>
      </c>
      <c r="I1365" s="80" t="s">
        <v>2990</v>
      </c>
      <c r="J1365" s="80" t="s">
        <v>4053</v>
      </c>
      <c r="K1365" s="80" t="s">
        <v>454</v>
      </c>
      <c r="L1365" s="8">
        <v>4210000</v>
      </c>
      <c r="M1365" s="6">
        <v>2022</v>
      </c>
      <c r="N1365" s="103"/>
      <c r="O1365" s="103"/>
      <c r="P1365" s="6"/>
      <c r="Q1365" s="6"/>
      <c r="R1365" t="str">
        <f t="shared" si="21"/>
        <v>5010700312401240101001VT200002</v>
      </c>
    </row>
    <row r="1366" spans="1:18" x14ac:dyDescent="0.2">
      <c r="A1366" s="80" t="s">
        <v>453</v>
      </c>
      <c r="B1366" s="80" t="s">
        <v>4199</v>
      </c>
      <c r="C1366" s="6">
        <v>501</v>
      </c>
      <c r="D1366" s="6">
        <v>50107</v>
      </c>
      <c r="E1366" s="80" t="s">
        <v>458</v>
      </c>
      <c r="F1366" s="80" t="s">
        <v>458</v>
      </c>
      <c r="G1366" s="80" t="s">
        <v>486</v>
      </c>
      <c r="H1366" s="80" t="s">
        <v>1223</v>
      </c>
      <c r="I1366" s="80" t="s">
        <v>2876</v>
      </c>
      <c r="J1366" s="80" t="s">
        <v>4053</v>
      </c>
      <c r="K1366" s="80" t="s">
        <v>454</v>
      </c>
      <c r="L1366" s="8">
        <v>4450000</v>
      </c>
      <c r="M1366" s="6">
        <v>2022</v>
      </c>
      <c r="N1366" s="103"/>
      <c r="O1366" s="103"/>
      <c r="P1366" s="6"/>
      <c r="Q1366" s="6"/>
      <c r="R1366" t="str">
        <f t="shared" si="21"/>
        <v>5010700311671167100001VT100003</v>
      </c>
    </row>
    <row r="1367" spans="1:18" x14ac:dyDescent="0.2">
      <c r="A1367" s="80" t="s">
        <v>453</v>
      </c>
      <c r="B1367" s="80" t="s">
        <v>4200</v>
      </c>
      <c r="C1367" s="6">
        <v>501</v>
      </c>
      <c r="D1367" s="6">
        <v>50107</v>
      </c>
      <c r="E1367" s="80" t="s">
        <v>456</v>
      </c>
      <c r="F1367" s="80" t="s">
        <v>454</v>
      </c>
      <c r="G1367" s="80" t="s">
        <v>486</v>
      </c>
      <c r="H1367" s="80" t="s">
        <v>1225</v>
      </c>
      <c r="I1367" s="80" t="s">
        <v>2877</v>
      </c>
      <c r="J1367" s="80" t="s">
        <v>4053</v>
      </c>
      <c r="K1367" s="80" t="s">
        <v>454</v>
      </c>
      <c r="L1367" s="8">
        <v>21300000</v>
      </c>
      <c r="M1367" s="6">
        <v>2022</v>
      </c>
      <c r="N1367" s="103"/>
      <c r="O1367" s="103"/>
      <c r="P1367" s="6"/>
      <c r="Q1367" s="6"/>
      <c r="R1367" t="str">
        <f t="shared" si="21"/>
        <v>5010700211681168100001VT100001</v>
      </c>
    </row>
    <row r="1368" spans="1:18" x14ac:dyDescent="0.2">
      <c r="A1368" s="80" t="s">
        <v>453</v>
      </c>
      <c r="B1368" s="80" t="s">
        <v>4200</v>
      </c>
      <c r="C1368" s="6">
        <v>501</v>
      </c>
      <c r="D1368" s="6">
        <v>50107</v>
      </c>
      <c r="E1368" s="80" t="s">
        <v>456</v>
      </c>
      <c r="F1368" s="80" t="s">
        <v>454</v>
      </c>
      <c r="G1368" s="80" t="s">
        <v>486</v>
      </c>
      <c r="H1368" s="80" t="s">
        <v>1912</v>
      </c>
      <c r="I1368" s="80" t="s">
        <v>3468</v>
      </c>
      <c r="J1368" s="80" t="s">
        <v>4053</v>
      </c>
      <c r="K1368" s="80" t="s">
        <v>454</v>
      </c>
      <c r="L1368" s="8">
        <v>19390000</v>
      </c>
      <c r="M1368" s="6">
        <v>2022</v>
      </c>
      <c r="N1368" s="103"/>
      <c r="O1368" s="103"/>
      <c r="P1368" s="6"/>
      <c r="Q1368" s="6"/>
      <c r="R1368" t="str">
        <f t="shared" si="21"/>
        <v>5010700215201520102001VT100001</v>
      </c>
    </row>
    <row r="1369" spans="1:18" x14ac:dyDescent="0.2">
      <c r="A1369" s="80" t="s">
        <v>453</v>
      </c>
      <c r="B1369" s="80" t="s">
        <v>4200</v>
      </c>
      <c r="C1369" s="6">
        <v>501</v>
      </c>
      <c r="D1369" s="6">
        <v>50107</v>
      </c>
      <c r="E1369" s="80" t="s">
        <v>456</v>
      </c>
      <c r="F1369" s="80" t="s">
        <v>454</v>
      </c>
      <c r="G1369" s="80" t="s">
        <v>492</v>
      </c>
      <c r="H1369" s="80" t="s">
        <v>1862</v>
      </c>
      <c r="I1369" s="80" t="s">
        <v>3394</v>
      </c>
      <c r="J1369" s="80" t="s">
        <v>4053</v>
      </c>
      <c r="K1369" s="80" t="s">
        <v>454</v>
      </c>
      <c r="L1369" s="8">
        <v>3320000</v>
      </c>
      <c r="M1369" s="6">
        <v>2022</v>
      </c>
      <c r="N1369" s="103"/>
      <c r="O1369" s="103"/>
      <c r="P1369" s="6"/>
      <c r="Q1369" s="6"/>
      <c r="R1369" t="str">
        <f t="shared" si="21"/>
        <v>5010700214971497100001VT400001</v>
      </c>
    </row>
    <row r="1370" spans="1:18" x14ac:dyDescent="0.2">
      <c r="A1370" s="80" t="s">
        <v>453</v>
      </c>
      <c r="B1370" s="80" t="s">
        <v>4200</v>
      </c>
      <c r="C1370" s="6">
        <v>501</v>
      </c>
      <c r="D1370" s="6">
        <v>50107</v>
      </c>
      <c r="E1370" s="80" t="s">
        <v>458</v>
      </c>
      <c r="F1370" s="80" t="s">
        <v>456</v>
      </c>
      <c r="G1370" s="80" t="s">
        <v>486</v>
      </c>
      <c r="H1370" s="80" t="s">
        <v>1225</v>
      </c>
      <c r="I1370" s="80" t="s">
        <v>2877</v>
      </c>
      <c r="J1370" s="80" t="s">
        <v>4053</v>
      </c>
      <c r="K1370" s="80" t="s">
        <v>454</v>
      </c>
      <c r="L1370" s="8">
        <v>10650000</v>
      </c>
      <c r="M1370" s="6">
        <v>2022</v>
      </c>
      <c r="N1370" s="103"/>
      <c r="O1370" s="103"/>
      <c r="P1370" s="6"/>
      <c r="Q1370" s="6"/>
      <c r="R1370" t="str">
        <f t="shared" si="21"/>
        <v>5010700311681168100001VT100002</v>
      </c>
    </row>
    <row r="1371" spans="1:18" x14ac:dyDescent="0.2">
      <c r="A1371" s="80" t="s">
        <v>453</v>
      </c>
      <c r="B1371" s="80" t="s">
        <v>4200</v>
      </c>
      <c r="C1371" s="6">
        <v>501</v>
      </c>
      <c r="D1371" s="6">
        <v>50107</v>
      </c>
      <c r="E1371" s="80" t="s">
        <v>458</v>
      </c>
      <c r="F1371" s="80" t="s">
        <v>456</v>
      </c>
      <c r="G1371" s="80" t="s">
        <v>486</v>
      </c>
      <c r="H1371" s="80" t="s">
        <v>1691</v>
      </c>
      <c r="I1371" s="80" t="s">
        <v>3269</v>
      </c>
      <c r="J1371" s="80" t="s">
        <v>4053</v>
      </c>
      <c r="K1371" s="80" t="s">
        <v>454</v>
      </c>
      <c r="L1371" s="8">
        <v>5930000</v>
      </c>
      <c r="M1371" s="6">
        <v>2022</v>
      </c>
      <c r="N1371" s="103"/>
      <c r="O1371" s="103"/>
      <c r="P1371" s="6"/>
      <c r="Q1371" s="6"/>
      <c r="R1371" t="str">
        <f t="shared" si="21"/>
        <v>5010700314121412101001VT100002</v>
      </c>
    </row>
    <row r="1372" spans="1:18" x14ac:dyDescent="0.2">
      <c r="A1372" s="80" t="s">
        <v>453</v>
      </c>
      <c r="B1372" s="80" t="s">
        <v>4200</v>
      </c>
      <c r="C1372" s="6">
        <v>501</v>
      </c>
      <c r="D1372" s="6">
        <v>50107</v>
      </c>
      <c r="E1372" s="80" t="s">
        <v>458</v>
      </c>
      <c r="F1372" s="80" t="s">
        <v>456</v>
      </c>
      <c r="G1372" s="80" t="s">
        <v>488</v>
      </c>
      <c r="H1372" s="80" t="s">
        <v>1393</v>
      </c>
      <c r="I1372" s="80" t="s">
        <v>3011</v>
      </c>
      <c r="J1372" s="80" t="s">
        <v>4053</v>
      </c>
      <c r="K1372" s="80" t="s">
        <v>454</v>
      </c>
      <c r="L1372" s="8">
        <v>2070000</v>
      </c>
      <c r="M1372" s="6">
        <v>2022</v>
      </c>
      <c r="N1372" s="103"/>
      <c r="O1372" s="103"/>
      <c r="P1372" s="6"/>
      <c r="Q1372" s="6"/>
      <c r="R1372" t="str">
        <f t="shared" si="21"/>
        <v>5010700312541254100001VT200002</v>
      </c>
    </row>
    <row r="1373" spans="1:18" x14ac:dyDescent="0.2">
      <c r="A1373" s="80" t="s">
        <v>453</v>
      </c>
      <c r="B1373" s="80" t="s">
        <v>4200</v>
      </c>
      <c r="C1373" s="6">
        <v>501</v>
      </c>
      <c r="D1373" s="6">
        <v>50107</v>
      </c>
      <c r="E1373" s="80" t="s">
        <v>458</v>
      </c>
      <c r="F1373" s="80" t="s">
        <v>458</v>
      </c>
      <c r="G1373" s="80" t="s">
        <v>486</v>
      </c>
      <c r="H1373" s="80" t="s">
        <v>1225</v>
      </c>
      <c r="I1373" s="80" t="s">
        <v>2877</v>
      </c>
      <c r="J1373" s="80" t="s">
        <v>4053</v>
      </c>
      <c r="K1373" s="80" t="s">
        <v>454</v>
      </c>
      <c r="L1373" s="8">
        <v>14910000</v>
      </c>
      <c r="M1373" s="6">
        <v>2022</v>
      </c>
      <c r="N1373" s="103"/>
      <c r="O1373" s="103"/>
      <c r="P1373" s="6"/>
      <c r="Q1373" s="6"/>
      <c r="R1373" t="str">
        <f t="shared" si="21"/>
        <v>5010700311681168100001VT100003</v>
      </c>
    </row>
    <row r="1374" spans="1:18" x14ac:dyDescent="0.2">
      <c r="A1374" s="80" t="s">
        <v>453</v>
      </c>
      <c r="B1374" s="80" t="s">
        <v>4201</v>
      </c>
      <c r="C1374" s="6">
        <v>501</v>
      </c>
      <c r="D1374" s="6">
        <v>50107</v>
      </c>
      <c r="E1374" s="80" t="s">
        <v>456</v>
      </c>
      <c r="F1374" s="80" t="s">
        <v>454</v>
      </c>
      <c r="G1374" s="80" t="s">
        <v>486</v>
      </c>
      <c r="H1374" s="80" t="s">
        <v>1227</v>
      </c>
      <c r="I1374" s="80" t="s">
        <v>2878</v>
      </c>
      <c r="J1374" s="80" t="s">
        <v>4053</v>
      </c>
      <c r="K1374" s="80" t="s">
        <v>454</v>
      </c>
      <c r="L1374" s="8">
        <v>21300000</v>
      </c>
      <c r="M1374" s="6">
        <v>2022</v>
      </c>
      <c r="N1374" s="103"/>
      <c r="O1374" s="103"/>
      <c r="P1374" s="6"/>
      <c r="Q1374" s="6"/>
      <c r="R1374" t="str">
        <f t="shared" si="21"/>
        <v>5010700211691169100001VT100001</v>
      </c>
    </row>
    <row r="1375" spans="1:18" x14ac:dyDescent="0.2">
      <c r="A1375" s="80" t="s">
        <v>453</v>
      </c>
      <c r="B1375" s="80" t="s">
        <v>4201</v>
      </c>
      <c r="C1375" s="6">
        <v>501</v>
      </c>
      <c r="D1375" s="6">
        <v>50107</v>
      </c>
      <c r="E1375" s="80" t="s">
        <v>456</v>
      </c>
      <c r="F1375" s="80" t="s">
        <v>454</v>
      </c>
      <c r="G1375" s="80" t="s">
        <v>486</v>
      </c>
      <c r="H1375" s="80" t="s">
        <v>1914</v>
      </c>
      <c r="I1375" s="80" t="s">
        <v>3469</v>
      </c>
      <c r="J1375" s="80" t="s">
        <v>4053</v>
      </c>
      <c r="K1375" s="80" t="s">
        <v>454</v>
      </c>
      <c r="L1375" s="8">
        <v>15460000</v>
      </c>
      <c r="M1375" s="6">
        <v>2022</v>
      </c>
      <c r="N1375" s="103"/>
      <c r="O1375" s="103"/>
      <c r="P1375" s="6"/>
      <c r="Q1375" s="6"/>
      <c r="R1375" t="str">
        <f t="shared" si="21"/>
        <v>5010700215211521100001VT100001</v>
      </c>
    </row>
    <row r="1376" spans="1:18" x14ac:dyDescent="0.2">
      <c r="A1376" s="80" t="s">
        <v>453</v>
      </c>
      <c r="B1376" s="80" t="s">
        <v>4201</v>
      </c>
      <c r="C1376" s="6">
        <v>501</v>
      </c>
      <c r="D1376" s="6">
        <v>50107</v>
      </c>
      <c r="E1376" s="80" t="s">
        <v>456</v>
      </c>
      <c r="F1376" s="80" t="s">
        <v>454</v>
      </c>
      <c r="G1376" s="80" t="s">
        <v>494</v>
      </c>
      <c r="H1376" s="80" t="s">
        <v>971</v>
      </c>
      <c r="I1376" s="80" t="s">
        <v>2702</v>
      </c>
      <c r="J1376" s="80" t="s">
        <v>4053</v>
      </c>
      <c r="K1376" s="80" t="s">
        <v>454</v>
      </c>
      <c r="L1376" s="8">
        <v>8920000</v>
      </c>
      <c r="M1376" s="6">
        <v>2022</v>
      </c>
      <c r="N1376" s="103"/>
      <c r="O1376" s="103"/>
      <c r="P1376" s="6"/>
      <c r="Q1376" s="6"/>
      <c r="R1376" t="str">
        <f t="shared" si="21"/>
        <v>5010700210341034100001VT500001</v>
      </c>
    </row>
    <row r="1377" spans="1:18" x14ac:dyDescent="0.2">
      <c r="A1377" s="80" t="s">
        <v>453</v>
      </c>
      <c r="B1377" s="80" t="s">
        <v>4201</v>
      </c>
      <c r="C1377" s="6">
        <v>501</v>
      </c>
      <c r="D1377" s="6">
        <v>50107</v>
      </c>
      <c r="E1377" s="80" t="s">
        <v>458</v>
      </c>
      <c r="F1377" s="80" t="s">
        <v>456</v>
      </c>
      <c r="G1377" s="80" t="s">
        <v>486</v>
      </c>
      <c r="H1377" s="80" t="s">
        <v>1227</v>
      </c>
      <c r="I1377" s="80" t="s">
        <v>2878</v>
      </c>
      <c r="J1377" s="80" t="s">
        <v>4053</v>
      </c>
      <c r="K1377" s="80" t="s">
        <v>454</v>
      </c>
      <c r="L1377" s="8">
        <v>10650000</v>
      </c>
      <c r="M1377" s="6">
        <v>2022</v>
      </c>
      <c r="N1377" s="103"/>
      <c r="O1377" s="103"/>
      <c r="P1377" s="6"/>
      <c r="Q1377" s="6"/>
      <c r="R1377" t="str">
        <f t="shared" si="21"/>
        <v>5010700311691169100001VT100002</v>
      </c>
    </row>
    <row r="1378" spans="1:18" x14ac:dyDescent="0.2">
      <c r="A1378" s="80" t="s">
        <v>453</v>
      </c>
      <c r="B1378" s="80" t="s">
        <v>4201</v>
      </c>
      <c r="C1378" s="6">
        <v>501</v>
      </c>
      <c r="D1378" s="6">
        <v>50107</v>
      </c>
      <c r="E1378" s="80" t="s">
        <v>458</v>
      </c>
      <c r="F1378" s="80" t="s">
        <v>456</v>
      </c>
      <c r="G1378" s="80" t="s">
        <v>486</v>
      </c>
      <c r="H1378" s="80" t="s">
        <v>1732</v>
      </c>
      <c r="I1378" s="80" t="s">
        <v>3293</v>
      </c>
      <c r="J1378" s="80" t="s">
        <v>4053</v>
      </c>
      <c r="K1378" s="80" t="s">
        <v>454</v>
      </c>
      <c r="L1378" s="8">
        <v>7170000</v>
      </c>
      <c r="M1378" s="6">
        <v>2022</v>
      </c>
      <c r="N1378" s="103"/>
      <c r="O1378" s="103"/>
      <c r="P1378" s="6"/>
      <c r="Q1378" s="6"/>
      <c r="R1378" t="str">
        <f t="shared" si="21"/>
        <v>5010700314321432100001VT100002</v>
      </c>
    </row>
    <row r="1379" spans="1:18" x14ac:dyDescent="0.2">
      <c r="A1379" s="80" t="s">
        <v>453</v>
      </c>
      <c r="B1379" s="80" t="s">
        <v>4201</v>
      </c>
      <c r="C1379" s="6">
        <v>501</v>
      </c>
      <c r="D1379" s="6">
        <v>50107</v>
      </c>
      <c r="E1379" s="80" t="s">
        <v>458</v>
      </c>
      <c r="F1379" s="80" t="s">
        <v>456</v>
      </c>
      <c r="G1379" s="80" t="s">
        <v>488</v>
      </c>
      <c r="H1379" s="80" t="s">
        <v>1393</v>
      </c>
      <c r="I1379" s="80" t="s">
        <v>3013</v>
      </c>
      <c r="J1379" s="80" t="s">
        <v>4053</v>
      </c>
      <c r="K1379" s="80" t="s">
        <v>454</v>
      </c>
      <c r="L1379" s="8">
        <v>1950000</v>
      </c>
      <c r="M1379" s="6">
        <v>2022</v>
      </c>
      <c r="N1379" s="103"/>
      <c r="O1379" s="103"/>
      <c r="P1379" s="6"/>
      <c r="Q1379" s="6"/>
      <c r="R1379" t="str">
        <f t="shared" si="21"/>
        <v>5010700312541254101001VT200002</v>
      </c>
    </row>
    <row r="1380" spans="1:18" x14ac:dyDescent="0.2">
      <c r="A1380" s="80" t="s">
        <v>453</v>
      </c>
      <c r="B1380" s="80" t="s">
        <v>4201</v>
      </c>
      <c r="C1380" s="6">
        <v>501</v>
      </c>
      <c r="D1380" s="6">
        <v>50107</v>
      </c>
      <c r="E1380" s="80" t="s">
        <v>458</v>
      </c>
      <c r="F1380" s="80" t="s">
        <v>458</v>
      </c>
      <c r="G1380" s="80" t="s">
        <v>486</v>
      </c>
      <c r="H1380" s="80" t="s">
        <v>1227</v>
      </c>
      <c r="I1380" s="80" t="s">
        <v>2878</v>
      </c>
      <c r="J1380" s="80" t="s">
        <v>4053</v>
      </c>
      <c r="K1380" s="80" t="s">
        <v>454</v>
      </c>
      <c r="L1380" s="8">
        <v>14910000</v>
      </c>
      <c r="M1380" s="6">
        <v>2022</v>
      </c>
      <c r="N1380" s="103"/>
      <c r="O1380" s="103"/>
      <c r="P1380" s="6"/>
      <c r="Q1380" s="6"/>
      <c r="R1380" t="str">
        <f t="shared" si="21"/>
        <v>5010700311691169100001VT100003</v>
      </c>
    </row>
    <row r="1381" spans="1:18" x14ac:dyDescent="0.2">
      <c r="A1381" s="80" t="s">
        <v>453</v>
      </c>
      <c r="B1381" s="80" t="s">
        <v>4202</v>
      </c>
      <c r="C1381" s="6">
        <v>501</v>
      </c>
      <c r="D1381" s="6">
        <v>50107</v>
      </c>
      <c r="E1381" s="80" t="s">
        <v>456</v>
      </c>
      <c r="F1381" s="80" t="s">
        <v>454</v>
      </c>
      <c r="G1381" s="80" t="s">
        <v>486</v>
      </c>
      <c r="H1381" s="80" t="s">
        <v>1231</v>
      </c>
      <c r="I1381" s="80" t="s">
        <v>2883</v>
      </c>
      <c r="J1381" s="80" t="s">
        <v>4053</v>
      </c>
      <c r="K1381" s="80" t="s">
        <v>454</v>
      </c>
      <c r="L1381" s="8">
        <v>21300000</v>
      </c>
      <c r="M1381" s="6">
        <v>2022</v>
      </c>
      <c r="N1381" s="103"/>
      <c r="O1381" s="103"/>
      <c r="P1381" s="6"/>
      <c r="Q1381" s="6"/>
      <c r="R1381" t="str">
        <f t="shared" si="21"/>
        <v>5010700211701170100001VT100001</v>
      </c>
    </row>
    <row r="1382" spans="1:18" x14ac:dyDescent="0.2">
      <c r="A1382" s="80" t="s">
        <v>453</v>
      </c>
      <c r="B1382" s="80" t="s">
        <v>4202</v>
      </c>
      <c r="C1382" s="6">
        <v>501</v>
      </c>
      <c r="D1382" s="6">
        <v>50107</v>
      </c>
      <c r="E1382" s="80" t="s">
        <v>456</v>
      </c>
      <c r="F1382" s="80" t="s">
        <v>454</v>
      </c>
      <c r="G1382" s="80" t="s">
        <v>486</v>
      </c>
      <c r="H1382" s="80" t="s">
        <v>1914</v>
      </c>
      <c r="I1382" s="80" t="s">
        <v>3470</v>
      </c>
      <c r="J1382" s="80" t="s">
        <v>4053</v>
      </c>
      <c r="K1382" s="80" t="s">
        <v>454</v>
      </c>
      <c r="L1382" s="8">
        <v>20130000</v>
      </c>
      <c r="M1382" s="6">
        <v>2022</v>
      </c>
      <c r="N1382" s="103"/>
      <c r="O1382" s="103"/>
      <c r="P1382" s="6"/>
      <c r="Q1382" s="6"/>
      <c r="R1382" t="str">
        <f t="shared" si="21"/>
        <v>5010700215211521101001VT100001</v>
      </c>
    </row>
    <row r="1383" spans="1:18" x14ac:dyDescent="0.2">
      <c r="A1383" s="80" t="s">
        <v>453</v>
      </c>
      <c r="B1383" s="80" t="s">
        <v>4202</v>
      </c>
      <c r="C1383" s="6">
        <v>501</v>
      </c>
      <c r="D1383" s="6">
        <v>50107</v>
      </c>
      <c r="E1383" s="80" t="s">
        <v>456</v>
      </c>
      <c r="F1383" s="80" t="s">
        <v>454</v>
      </c>
      <c r="G1383" s="80" t="s">
        <v>494</v>
      </c>
      <c r="H1383" s="80" t="s">
        <v>975</v>
      </c>
      <c r="I1383" s="80" t="s">
        <v>2706</v>
      </c>
      <c r="J1383" s="80" t="s">
        <v>4053</v>
      </c>
      <c r="K1383" s="80" t="s">
        <v>454</v>
      </c>
      <c r="L1383" s="8">
        <v>8920000</v>
      </c>
      <c r="M1383" s="6">
        <v>2022</v>
      </c>
      <c r="N1383" s="103"/>
      <c r="O1383" s="103"/>
      <c r="P1383" s="6"/>
      <c r="Q1383" s="6"/>
      <c r="R1383" t="str">
        <f t="shared" si="21"/>
        <v>5010700210381038100001VT500001</v>
      </c>
    </row>
    <row r="1384" spans="1:18" x14ac:dyDescent="0.2">
      <c r="A1384" s="80" t="s">
        <v>453</v>
      </c>
      <c r="B1384" s="80" t="s">
        <v>4202</v>
      </c>
      <c r="C1384" s="6">
        <v>501</v>
      </c>
      <c r="D1384" s="6">
        <v>50107</v>
      </c>
      <c r="E1384" s="80" t="s">
        <v>458</v>
      </c>
      <c r="F1384" s="80" t="s">
        <v>456</v>
      </c>
      <c r="G1384" s="80" t="s">
        <v>486</v>
      </c>
      <c r="H1384" s="80" t="s">
        <v>1231</v>
      </c>
      <c r="I1384" s="80" t="s">
        <v>2883</v>
      </c>
      <c r="J1384" s="80" t="s">
        <v>4053</v>
      </c>
      <c r="K1384" s="80" t="s">
        <v>454</v>
      </c>
      <c r="L1384" s="8">
        <v>10650000</v>
      </c>
      <c r="M1384" s="6">
        <v>2022</v>
      </c>
      <c r="N1384" s="103"/>
      <c r="O1384" s="103"/>
      <c r="P1384" s="6"/>
      <c r="Q1384" s="6"/>
      <c r="R1384" t="str">
        <f t="shared" si="21"/>
        <v>5010700311701170100001VT100002</v>
      </c>
    </row>
    <row r="1385" spans="1:18" x14ac:dyDescent="0.2">
      <c r="A1385" s="80" t="s">
        <v>453</v>
      </c>
      <c r="B1385" s="80" t="s">
        <v>4202</v>
      </c>
      <c r="C1385" s="6">
        <v>501</v>
      </c>
      <c r="D1385" s="6">
        <v>50107</v>
      </c>
      <c r="E1385" s="80" t="s">
        <v>458</v>
      </c>
      <c r="F1385" s="80" t="s">
        <v>456</v>
      </c>
      <c r="G1385" s="80" t="s">
        <v>486</v>
      </c>
      <c r="H1385" s="80" t="s">
        <v>1732</v>
      </c>
      <c r="I1385" s="80" t="s">
        <v>3294</v>
      </c>
      <c r="J1385" s="80" t="s">
        <v>4053</v>
      </c>
      <c r="K1385" s="80" t="s">
        <v>454</v>
      </c>
      <c r="L1385" s="8">
        <v>6180000</v>
      </c>
      <c r="M1385" s="6">
        <v>2022</v>
      </c>
      <c r="N1385" s="103"/>
      <c r="O1385" s="103"/>
      <c r="P1385" s="6"/>
      <c r="Q1385" s="6"/>
      <c r="R1385" t="str">
        <f t="shared" si="21"/>
        <v>5010700314321432101001VT100002</v>
      </c>
    </row>
    <row r="1386" spans="1:18" x14ac:dyDescent="0.2">
      <c r="A1386" s="80" t="s">
        <v>453</v>
      </c>
      <c r="B1386" s="80" t="s">
        <v>4202</v>
      </c>
      <c r="C1386" s="6">
        <v>501</v>
      </c>
      <c r="D1386" s="6">
        <v>50107</v>
      </c>
      <c r="E1386" s="80" t="s">
        <v>458</v>
      </c>
      <c r="F1386" s="80" t="s">
        <v>456</v>
      </c>
      <c r="G1386" s="80" t="s">
        <v>488</v>
      </c>
      <c r="H1386" s="80" t="s">
        <v>1393</v>
      </c>
      <c r="I1386" s="80" t="s">
        <v>3015</v>
      </c>
      <c r="J1386" s="80" t="s">
        <v>4053</v>
      </c>
      <c r="K1386" s="80" t="s">
        <v>454</v>
      </c>
      <c r="L1386" s="8">
        <v>1550000</v>
      </c>
      <c r="M1386" s="6">
        <v>2022</v>
      </c>
      <c r="N1386" s="103"/>
      <c r="O1386" s="103"/>
      <c r="P1386" s="6"/>
      <c r="Q1386" s="6"/>
      <c r="R1386" t="str">
        <f t="shared" si="21"/>
        <v>5010700312541254102001VT200002</v>
      </c>
    </row>
    <row r="1387" spans="1:18" x14ac:dyDescent="0.2">
      <c r="A1387" s="80" t="s">
        <v>453</v>
      </c>
      <c r="B1387" s="80" t="s">
        <v>4202</v>
      </c>
      <c r="C1387" s="6">
        <v>501</v>
      </c>
      <c r="D1387" s="6">
        <v>50107</v>
      </c>
      <c r="E1387" s="80" t="s">
        <v>458</v>
      </c>
      <c r="F1387" s="80" t="s">
        <v>458</v>
      </c>
      <c r="G1387" s="80" t="s">
        <v>486</v>
      </c>
      <c r="H1387" s="80" t="s">
        <v>1231</v>
      </c>
      <c r="I1387" s="80" t="s">
        <v>2883</v>
      </c>
      <c r="J1387" s="80" t="s">
        <v>4053</v>
      </c>
      <c r="K1387" s="80" t="s">
        <v>454</v>
      </c>
      <c r="L1387" s="8">
        <v>14910000</v>
      </c>
      <c r="M1387" s="6">
        <v>2022</v>
      </c>
      <c r="N1387" s="103"/>
      <c r="O1387" s="103"/>
      <c r="P1387" s="6"/>
      <c r="Q1387" s="6"/>
      <c r="R1387" t="str">
        <f t="shared" si="21"/>
        <v>5010700311701170100001VT100003</v>
      </c>
    </row>
    <row r="1388" spans="1:18" x14ac:dyDescent="0.2">
      <c r="A1388" s="80" t="s">
        <v>453</v>
      </c>
      <c r="B1388" s="80" t="s">
        <v>4203</v>
      </c>
      <c r="C1388" s="6">
        <v>501</v>
      </c>
      <c r="D1388" s="6">
        <v>50107</v>
      </c>
      <c r="E1388" s="80" t="s">
        <v>456</v>
      </c>
      <c r="F1388" s="80" t="s">
        <v>454</v>
      </c>
      <c r="G1388" s="80" t="s">
        <v>486</v>
      </c>
      <c r="H1388" s="80" t="s">
        <v>1233</v>
      </c>
      <c r="I1388" s="80" t="s">
        <v>2884</v>
      </c>
      <c r="J1388" s="80" t="s">
        <v>4053</v>
      </c>
      <c r="K1388" s="80" t="s">
        <v>454</v>
      </c>
      <c r="L1388" s="8">
        <v>14260000</v>
      </c>
      <c r="M1388" s="6">
        <v>2022</v>
      </c>
      <c r="N1388" s="103"/>
      <c r="O1388" s="103"/>
      <c r="P1388" s="6"/>
      <c r="Q1388" s="6"/>
      <c r="R1388" t="str">
        <f t="shared" si="21"/>
        <v>5010700211711171100001VT100001</v>
      </c>
    </row>
    <row r="1389" spans="1:18" x14ac:dyDescent="0.2">
      <c r="A1389" s="80" t="s">
        <v>453</v>
      </c>
      <c r="B1389" s="80" t="s">
        <v>4203</v>
      </c>
      <c r="C1389" s="6">
        <v>501</v>
      </c>
      <c r="D1389" s="6">
        <v>50107</v>
      </c>
      <c r="E1389" s="80" t="s">
        <v>456</v>
      </c>
      <c r="F1389" s="80" t="s">
        <v>454</v>
      </c>
      <c r="G1389" s="80" t="s">
        <v>486</v>
      </c>
      <c r="H1389" s="80" t="s">
        <v>1916</v>
      </c>
      <c r="I1389" s="80" t="s">
        <v>3472</v>
      </c>
      <c r="J1389" s="80" t="s">
        <v>4053</v>
      </c>
      <c r="K1389" s="80" t="s">
        <v>454</v>
      </c>
      <c r="L1389" s="8">
        <v>19640000</v>
      </c>
      <c r="M1389" s="6">
        <v>2022</v>
      </c>
      <c r="N1389" s="103"/>
      <c r="O1389" s="103"/>
      <c r="P1389" s="6"/>
      <c r="Q1389" s="6"/>
      <c r="R1389" t="str">
        <f t="shared" si="21"/>
        <v>5010700215221522100001VT100001</v>
      </c>
    </row>
    <row r="1390" spans="1:18" x14ac:dyDescent="0.2">
      <c r="A1390" s="80" t="s">
        <v>453</v>
      </c>
      <c r="B1390" s="80" t="s">
        <v>4203</v>
      </c>
      <c r="C1390" s="6">
        <v>501</v>
      </c>
      <c r="D1390" s="6">
        <v>50107</v>
      </c>
      <c r="E1390" s="80" t="s">
        <v>456</v>
      </c>
      <c r="F1390" s="80" t="s">
        <v>454</v>
      </c>
      <c r="G1390" s="80" t="s">
        <v>494</v>
      </c>
      <c r="H1390" s="80" t="s">
        <v>1025</v>
      </c>
      <c r="I1390" s="80" t="s">
        <v>2743</v>
      </c>
      <c r="J1390" s="80" t="s">
        <v>4053</v>
      </c>
      <c r="K1390" s="80" t="s">
        <v>454</v>
      </c>
      <c r="L1390" s="8">
        <v>2290000</v>
      </c>
      <c r="M1390" s="6">
        <v>2022</v>
      </c>
      <c r="N1390" s="103"/>
      <c r="O1390" s="103"/>
      <c r="P1390" s="6"/>
      <c r="Q1390" s="6"/>
      <c r="R1390" t="str">
        <f t="shared" si="21"/>
        <v>5010700210611061100001VT500001</v>
      </c>
    </row>
    <row r="1391" spans="1:18" x14ac:dyDescent="0.2">
      <c r="A1391" s="80" t="s">
        <v>453</v>
      </c>
      <c r="B1391" s="80" t="s">
        <v>4203</v>
      </c>
      <c r="C1391" s="6">
        <v>501</v>
      </c>
      <c r="D1391" s="6">
        <v>50107</v>
      </c>
      <c r="E1391" s="80" t="s">
        <v>458</v>
      </c>
      <c r="F1391" s="80" t="s">
        <v>456</v>
      </c>
      <c r="G1391" s="80" t="s">
        <v>486</v>
      </c>
      <c r="H1391" s="80" t="s">
        <v>1233</v>
      </c>
      <c r="I1391" s="80" t="s">
        <v>2884</v>
      </c>
      <c r="J1391" s="80" t="s">
        <v>4053</v>
      </c>
      <c r="K1391" s="80" t="s">
        <v>454</v>
      </c>
      <c r="L1391" s="8">
        <v>7130000</v>
      </c>
      <c r="M1391" s="6">
        <v>2022</v>
      </c>
      <c r="N1391" s="103"/>
      <c r="O1391" s="103"/>
      <c r="P1391" s="6"/>
      <c r="Q1391" s="6"/>
      <c r="R1391" t="str">
        <f t="shared" si="21"/>
        <v>5010700311711171100001VT100002</v>
      </c>
    </row>
    <row r="1392" spans="1:18" x14ac:dyDescent="0.2">
      <c r="A1392" s="80" t="s">
        <v>453</v>
      </c>
      <c r="B1392" s="80" t="s">
        <v>4203</v>
      </c>
      <c r="C1392" s="6">
        <v>501</v>
      </c>
      <c r="D1392" s="6">
        <v>50107</v>
      </c>
      <c r="E1392" s="80" t="s">
        <v>458</v>
      </c>
      <c r="F1392" s="80" t="s">
        <v>456</v>
      </c>
      <c r="G1392" s="80" t="s">
        <v>486</v>
      </c>
      <c r="H1392" s="80" t="s">
        <v>1734</v>
      </c>
      <c r="I1392" s="80" t="s">
        <v>3295</v>
      </c>
      <c r="J1392" s="80" t="s">
        <v>4053</v>
      </c>
      <c r="K1392" s="80" t="s">
        <v>454</v>
      </c>
      <c r="L1392" s="8">
        <v>49400000</v>
      </c>
      <c r="M1392" s="6">
        <v>2022</v>
      </c>
      <c r="N1392" s="103"/>
      <c r="O1392" s="103"/>
      <c r="P1392" s="6"/>
      <c r="Q1392" s="6"/>
      <c r="R1392" t="str">
        <f t="shared" si="21"/>
        <v>5010700314331433100001VT100002</v>
      </c>
    </row>
    <row r="1393" spans="1:18" x14ac:dyDescent="0.2">
      <c r="A1393" s="80" t="s">
        <v>453</v>
      </c>
      <c r="B1393" s="80" t="s">
        <v>4203</v>
      </c>
      <c r="C1393" s="6">
        <v>501</v>
      </c>
      <c r="D1393" s="6">
        <v>50107</v>
      </c>
      <c r="E1393" s="80" t="s">
        <v>458</v>
      </c>
      <c r="F1393" s="80" t="s">
        <v>456</v>
      </c>
      <c r="G1393" s="80" t="s">
        <v>488</v>
      </c>
      <c r="H1393" s="80" t="s">
        <v>1395</v>
      </c>
      <c r="I1393" s="80" t="s">
        <v>3017</v>
      </c>
      <c r="J1393" s="80" t="s">
        <v>4053</v>
      </c>
      <c r="K1393" s="80" t="s">
        <v>454</v>
      </c>
      <c r="L1393" s="8">
        <v>13420000</v>
      </c>
      <c r="M1393" s="6">
        <v>2022</v>
      </c>
      <c r="N1393" s="103"/>
      <c r="O1393" s="103"/>
      <c r="P1393" s="6"/>
      <c r="Q1393" s="6"/>
      <c r="R1393" t="str">
        <f t="shared" si="21"/>
        <v>5010700312551255100001VT200002</v>
      </c>
    </row>
    <row r="1394" spans="1:18" x14ac:dyDescent="0.2">
      <c r="A1394" s="80" t="s">
        <v>453</v>
      </c>
      <c r="B1394" s="80" t="s">
        <v>4203</v>
      </c>
      <c r="C1394" s="6">
        <v>501</v>
      </c>
      <c r="D1394" s="6">
        <v>50107</v>
      </c>
      <c r="E1394" s="80" t="s">
        <v>458</v>
      </c>
      <c r="F1394" s="80" t="s">
        <v>458</v>
      </c>
      <c r="G1394" s="80" t="s">
        <v>486</v>
      </c>
      <c r="H1394" s="80" t="s">
        <v>1233</v>
      </c>
      <c r="I1394" s="80" t="s">
        <v>2884</v>
      </c>
      <c r="J1394" s="80" t="s">
        <v>4053</v>
      </c>
      <c r="K1394" s="80" t="s">
        <v>454</v>
      </c>
      <c r="L1394" s="8">
        <v>9980000</v>
      </c>
      <c r="M1394" s="6">
        <v>2022</v>
      </c>
      <c r="N1394" s="103"/>
      <c r="O1394" s="103"/>
      <c r="P1394" s="6"/>
      <c r="Q1394" s="6"/>
      <c r="R1394" t="str">
        <f t="shared" si="21"/>
        <v>5010700311711171100001VT100003</v>
      </c>
    </row>
    <row r="1395" spans="1:18" x14ac:dyDescent="0.2">
      <c r="A1395" s="80" t="s">
        <v>453</v>
      </c>
      <c r="B1395" s="80" t="s">
        <v>4204</v>
      </c>
      <c r="C1395" s="6">
        <v>501</v>
      </c>
      <c r="D1395" s="6">
        <v>50107</v>
      </c>
      <c r="E1395" s="80" t="s">
        <v>456</v>
      </c>
      <c r="F1395" s="80" t="s">
        <v>454</v>
      </c>
      <c r="G1395" s="80" t="s">
        <v>486</v>
      </c>
      <c r="H1395" s="80" t="s">
        <v>1235</v>
      </c>
      <c r="I1395" s="80" t="s">
        <v>2885</v>
      </c>
      <c r="J1395" s="80" t="s">
        <v>4053</v>
      </c>
      <c r="K1395" s="80" t="s">
        <v>454</v>
      </c>
      <c r="L1395" s="8">
        <v>34440000</v>
      </c>
      <c r="M1395" s="6">
        <v>2022</v>
      </c>
      <c r="N1395" s="103"/>
      <c r="O1395" s="103"/>
      <c r="P1395" s="6"/>
      <c r="Q1395" s="6"/>
      <c r="R1395" t="str">
        <f t="shared" si="21"/>
        <v>5010700211721172100001VT100001</v>
      </c>
    </row>
    <row r="1396" spans="1:18" x14ac:dyDescent="0.2">
      <c r="A1396" s="80" t="s">
        <v>453</v>
      </c>
      <c r="B1396" s="80" t="s">
        <v>4204</v>
      </c>
      <c r="C1396" s="6">
        <v>501</v>
      </c>
      <c r="D1396" s="6">
        <v>50107</v>
      </c>
      <c r="E1396" s="80" t="s">
        <v>456</v>
      </c>
      <c r="F1396" s="80" t="s">
        <v>454</v>
      </c>
      <c r="G1396" s="80" t="s">
        <v>486</v>
      </c>
      <c r="H1396" s="80" t="s">
        <v>1916</v>
      </c>
      <c r="I1396" s="80" t="s">
        <v>3473</v>
      </c>
      <c r="J1396" s="80" t="s">
        <v>4053</v>
      </c>
      <c r="K1396" s="80" t="s">
        <v>454</v>
      </c>
      <c r="L1396" s="8">
        <v>24580000</v>
      </c>
      <c r="M1396" s="6">
        <v>2022</v>
      </c>
      <c r="N1396" s="103"/>
      <c r="O1396" s="103"/>
      <c r="P1396" s="6"/>
      <c r="Q1396" s="6"/>
      <c r="R1396" t="str">
        <f t="shared" si="21"/>
        <v>5010700215221522101001VT100001</v>
      </c>
    </row>
    <row r="1397" spans="1:18" x14ac:dyDescent="0.2">
      <c r="A1397" s="80" t="s">
        <v>453</v>
      </c>
      <c r="B1397" s="80" t="s">
        <v>4204</v>
      </c>
      <c r="C1397" s="6">
        <v>501</v>
      </c>
      <c r="D1397" s="6">
        <v>50107</v>
      </c>
      <c r="E1397" s="80" t="s">
        <v>456</v>
      </c>
      <c r="F1397" s="80" t="s">
        <v>454</v>
      </c>
      <c r="G1397" s="80" t="s">
        <v>494</v>
      </c>
      <c r="H1397" s="80" t="s">
        <v>1027</v>
      </c>
      <c r="I1397" s="80" t="s">
        <v>2744</v>
      </c>
      <c r="J1397" s="80" t="s">
        <v>4053</v>
      </c>
      <c r="K1397" s="80" t="s">
        <v>454</v>
      </c>
      <c r="L1397" s="8">
        <v>3410000</v>
      </c>
      <c r="M1397" s="6">
        <v>2022</v>
      </c>
      <c r="N1397" s="103"/>
      <c r="O1397" s="103"/>
      <c r="P1397" s="6"/>
      <c r="Q1397" s="6"/>
      <c r="R1397" t="str">
        <f t="shared" si="21"/>
        <v>5010700210621062100001VT500001</v>
      </c>
    </row>
    <row r="1398" spans="1:18" x14ac:dyDescent="0.2">
      <c r="A1398" s="80" t="s">
        <v>453</v>
      </c>
      <c r="B1398" s="80" t="s">
        <v>4204</v>
      </c>
      <c r="C1398" s="6">
        <v>501</v>
      </c>
      <c r="D1398" s="6">
        <v>50107</v>
      </c>
      <c r="E1398" s="80" t="s">
        <v>458</v>
      </c>
      <c r="F1398" s="80" t="s">
        <v>456</v>
      </c>
      <c r="G1398" s="80" t="s">
        <v>486</v>
      </c>
      <c r="H1398" s="80" t="s">
        <v>1235</v>
      </c>
      <c r="I1398" s="80" t="s">
        <v>2885</v>
      </c>
      <c r="J1398" s="80" t="s">
        <v>4053</v>
      </c>
      <c r="K1398" s="80" t="s">
        <v>454</v>
      </c>
      <c r="L1398" s="8">
        <v>17220000</v>
      </c>
      <c r="M1398" s="6">
        <v>2022</v>
      </c>
      <c r="N1398" s="103"/>
      <c r="O1398" s="103"/>
      <c r="P1398" s="6"/>
      <c r="Q1398" s="6"/>
      <c r="R1398" t="str">
        <f t="shared" si="21"/>
        <v>5010700311721172100001VT100002</v>
      </c>
    </row>
    <row r="1399" spans="1:18" x14ac:dyDescent="0.2">
      <c r="A1399" s="80" t="s">
        <v>453</v>
      </c>
      <c r="B1399" s="80" t="s">
        <v>4204</v>
      </c>
      <c r="C1399" s="6">
        <v>501</v>
      </c>
      <c r="D1399" s="6">
        <v>50107</v>
      </c>
      <c r="E1399" s="80" t="s">
        <v>458</v>
      </c>
      <c r="F1399" s="80" t="s">
        <v>456</v>
      </c>
      <c r="G1399" s="80" t="s">
        <v>486</v>
      </c>
      <c r="H1399" s="80" t="s">
        <v>1736</v>
      </c>
      <c r="I1399" s="80" t="s">
        <v>3297</v>
      </c>
      <c r="J1399" s="80" t="s">
        <v>4053</v>
      </c>
      <c r="K1399" s="80" t="s">
        <v>454</v>
      </c>
      <c r="L1399" s="8">
        <v>12550000</v>
      </c>
      <c r="M1399" s="6">
        <v>2022</v>
      </c>
      <c r="N1399" s="103"/>
      <c r="O1399" s="103"/>
      <c r="P1399" s="6"/>
      <c r="Q1399" s="6"/>
      <c r="R1399" t="str">
        <f t="shared" si="21"/>
        <v>5010700314341434100001VT100002</v>
      </c>
    </row>
    <row r="1400" spans="1:18" x14ac:dyDescent="0.2">
      <c r="A1400" s="80" t="s">
        <v>453</v>
      </c>
      <c r="B1400" s="80" t="s">
        <v>4204</v>
      </c>
      <c r="C1400" s="6">
        <v>501</v>
      </c>
      <c r="D1400" s="6">
        <v>50107</v>
      </c>
      <c r="E1400" s="80" t="s">
        <v>458</v>
      </c>
      <c r="F1400" s="80" t="s">
        <v>456</v>
      </c>
      <c r="G1400" s="80" t="s">
        <v>488</v>
      </c>
      <c r="H1400" s="80" t="s">
        <v>1395</v>
      </c>
      <c r="I1400" s="80" t="s">
        <v>3019</v>
      </c>
      <c r="J1400" s="80" t="s">
        <v>4053</v>
      </c>
      <c r="K1400" s="80" t="s">
        <v>454</v>
      </c>
      <c r="L1400" s="8">
        <v>13420000</v>
      </c>
      <c r="M1400" s="6">
        <v>2022</v>
      </c>
      <c r="N1400" s="103"/>
      <c r="O1400" s="103"/>
      <c r="P1400" s="6"/>
      <c r="Q1400" s="6"/>
      <c r="R1400" t="str">
        <f t="shared" si="21"/>
        <v>5010700312551255101001VT200002</v>
      </c>
    </row>
    <row r="1401" spans="1:18" x14ac:dyDescent="0.2">
      <c r="A1401" s="80" t="s">
        <v>453</v>
      </c>
      <c r="B1401" s="80" t="s">
        <v>4204</v>
      </c>
      <c r="C1401" s="6">
        <v>501</v>
      </c>
      <c r="D1401" s="6">
        <v>50107</v>
      </c>
      <c r="E1401" s="80" t="s">
        <v>458</v>
      </c>
      <c r="F1401" s="80" t="s">
        <v>458</v>
      </c>
      <c r="G1401" s="80" t="s">
        <v>486</v>
      </c>
      <c r="H1401" s="80" t="s">
        <v>1235</v>
      </c>
      <c r="I1401" s="80" t="s">
        <v>2885</v>
      </c>
      <c r="J1401" s="80" t="s">
        <v>4053</v>
      </c>
      <c r="K1401" s="80" t="s">
        <v>454</v>
      </c>
      <c r="L1401" s="8">
        <v>24110000</v>
      </c>
      <c r="M1401" s="6">
        <v>2022</v>
      </c>
      <c r="N1401" s="103"/>
      <c r="O1401" s="103"/>
      <c r="P1401" s="6"/>
      <c r="Q1401" s="6"/>
      <c r="R1401" t="str">
        <f t="shared" si="21"/>
        <v>5010700311721172100001VT100003</v>
      </c>
    </row>
    <row r="1402" spans="1:18" x14ac:dyDescent="0.2">
      <c r="A1402" s="80" t="s">
        <v>453</v>
      </c>
      <c r="B1402" s="80" t="s">
        <v>4205</v>
      </c>
      <c r="C1402" s="6">
        <v>501</v>
      </c>
      <c r="D1402" s="6">
        <v>50107</v>
      </c>
      <c r="E1402" s="80" t="s">
        <v>456</v>
      </c>
      <c r="F1402" s="80" t="s">
        <v>454</v>
      </c>
      <c r="G1402" s="80" t="s">
        <v>486</v>
      </c>
      <c r="H1402" s="80" t="s">
        <v>1236</v>
      </c>
      <c r="I1402" s="80" t="s">
        <v>2886</v>
      </c>
      <c r="J1402" s="80" t="s">
        <v>4053</v>
      </c>
      <c r="K1402" s="80" t="s">
        <v>454</v>
      </c>
      <c r="L1402" s="8">
        <v>7930000</v>
      </c>
      <c r="M1402" s="6">
        <v>2022</v>
      </c>
      <c r="N1402" s="103"/>
      <c r="O1402" s="103"/>
      <c r="P1402" s="6"/>
      <c r="Q1402" s="6"/>
      <c r="R1402" t="str">
        <f t="shared" si="21"/>
        <v>5010700211731173100001VT100001</v>
      </c>
    </row>
    <row r="1403" spans="1:18" x14ac:dyDescent="0.2">
      <c r="A1403" s="80" t="s">
        <v>453</v>
      </c>
      <c r="B1403" s="80" t="s">
        <v>4205</v>
      </c>
      <c r="C1403" s="6">
        <v>501</v>
      </c>
      <c r="D1403" s="6">
        <v>50107</v>
      </c>
      <c r="E1403" s="80" t="s">
        <v>456</v>
      </c>
      <c r="F1403" s="80" t="s">
        <v>454</v>
      </c>
      <c r="G1403" s="80" t="s">
        <v>486</v>
      </c>
      <c r="H1403" s="80" t="s">
        <v>1918</v>
      </c>
      <c r="I1403" s="80" t="s">
        <v>3474</v>
      </c>
      <c r="J1403" s="80" t="s">
        <v>4053</v>
      </c>
      <c r="K1403" s="80" t="s">
        <v>454</v>
      </c>
      <c r="L1403" s="8">
        <v>19010000</v>
      </c>
      <c r="M1403" s="6">
        <v>2022</v>
      </c>
      <c r="N1403" s="103"/>
      <c r="O1403" s="103"/>
      <c r="P1403" s="6"/>
      <c r="Q1403" s="6"/>
      <c r="R1403" t="str">
        <f t="shared" si="21"/>
        <v>5010700215231523100001VT100001</v>
      </c>
    </row>
    <row r="1404" spans="1:18" x14ac:dyDescent="0.2">
      <c r="A1404" s="80" t="s">
        <v>453</v>
      </c>
      <c r="B1404" s="80" t="s">
        <v>4205</v>
      </c>
      <c r="C1404" s="6">
        <v>501</v>
      </c>
      <c r="D1404" s="6">
        <v>50107</v>
      </c>
      <c r="E1404" s="80" t="s">
        <v>456</v>
      </c>
      <c r="F1404" s="80" t="s">
        <v>454</v>
      </c>
      <c r="G1404" s="80" t="s">
        <v>494</v>
      </c>
      <c r="H1404" s="80" t="s">
        <v>1060</v>
      </c>
      <c r="I1404" s="80" t="s">
        <v>2766</v>
      </c>
      <c r="J1404" s="80" t="s">
        <v>4053</v>
      </c>
      <c r="K1404" s="80" t="s">
        <v>454</v>
      </c>
      <c r="L1404" s="8">
        <v>1930000</v>
      </c>
      <c r="M1404" s="6">
        <v>2022</v>
      </c>
      <c r="N1404" s="103"/>
      <c r="O1404" s="103"/>
      <c r="P1404" s="6"/>
      <c r="Q1404" s="6"/>
      <c r="R1404" t="str">
        <f t="shared" si="21"/>
        <v>5010700210791079100001VT500001</v>
      </c>
    </row>
    <row r="1405" spans="1:18" x14ac:dyDescent="0.2">
      <c r="A1405" s="80" t="s">
        <v>453</v>
      </c>
      <c r="B1405" s="80" t="s">
        <v>4205</v>
      </c>
      <c r="C1405" s="6">
        <v>501</v>
      </c>
      <c r="D1405" s="6">
        <v>50107</v>
      </c>
      <c r="E1405" s="80" t="s">
        <v>458</v>
      </c>
      <c r="F1405" s="80" t="s">
        <v>456</v>
      </c>
      <c r="G1405" s="80" t="s">
        <v>486</v>
      </c>
      <c r="H1405" s="80" t="s">
        <v>1236</v>
      </c>
      <c r="I1405" s="80" t="s">
        <v>2886</v>
      </c>
      <c r="J1405" s="80" t="s">
        <v>4053</v>
      </c>
      <c r="K1405" s="80" t="s">
        <v>454</v>
      </c>
      <c r="L1405" s="8">
        <v>3970000</v>
      </c>
      <c r="M1405" s="6">
        <v>2022</v>
      </c>
      <c r="N1405" s="103"/>
      <c r="O1405" s="103"/>
      <c r="P1405" s="6"/>
      <c r="Q1405" s="6"/>
      <c r="R1405" t="str">
        <f t="shared" si="21"/>
        <v>5010700311731173100001VT100002</v>
      </c>
    </row>
    <row r="1406" spans="1:18" x14ac:dyDescent="0.2">
      <c r="A1406" s="80" t="s">
        <v>453</v>
      </c>
      <c r="B1406" s="80" t="s">
        <v>4205</v>
      </c>
      <c r="C1406" s="6">
        <v>501</v>
      </c>
      <c r="D1406" s="6">
        <v>50107</v>
      </c>
      <c r="E1406" s="80" t="s">
        <v>458</v>
      </c>
      <c r="F1406" s="80" t="s">
        <v>456</v>
      </c>
      <c r="G1406" s="80" t="s">
        <v>486</v>
      </c>
      <c r="H1406" s="80" t="s">
        <v>1736</v>
      </c>
      <c r="I1406" s="80" t="s">
        <v>3299</v>
      </c>
      <c r="J1406" s="80" t="s">
        <v>4053</v>
      </c>
      <c r="K1406" s="80" t="s">
        <v>454</v>
      </c>
      <c r="L1406" s="8">
        <v>10490000</v>
      </c>
      <c r="M1406" s="6">
        <v>2022</v>
      </c>
      <c r="N1406" s="103"/>
      <c r="O1406" s="103"/>
      <c r="P1406" s="6"/>
      <c r="Q1406" s="6"/>
      <c r="R1406" t="str">
        <f t="shared" si="21"/>
        <v>5010700314341434101001VT100002</v>
      </c>
    </row>
    <row r="1407" spans="1:18" x14ac:dyDescent="0.2">
      <c r="A1407" s="80" t="s">
        <v>453</v>
      </c>
      <c r="B1407" s="80" t="s">
        <v>4205</v>
      </c>
      <c r="C1407" s="6">
        <v>501</v>
      </c>
      <c r="D1407" s="6">
        <v>50107</v>
      </c>
      <c r="E1407" s="80" t="s">
        <v>458</v>
      </c>
      <c r="F1407" s="80" t="s">
        <v>456</v>
      </c>
      <c r="G1407" s="80" t="s">
        <v>488</v>
      </c>
      <c r="H1407" s="80" t="s">
        <v>1395</v>
      </c>
      <c r="I1407" s="80" t="s">
        <v>3021</v>
      </c>
      <c r="J1407" s="80" t="s">
        <v>4053</v>
      </c>
      <c r="K1407" s="80" t="s">
        <v>454</v>
      </c>
      <c r="L1407" s="8">
        <v>13420000</v>
      </c>
      <c r="M1407" s="6">
        <v>2022</v>
      </c>
      <c r="N1407" s="103"/>
      <c r="O1407" s="103"/>
      <c r="P1407" s="6"/>
      <c r="Q1407" s="6"/>
      <c r="R1407" t="str">
        <f t="shared" si="21"/>
        <v>5010700312551255102001VT200002</v>
      </c>
    </row>
    <row r="1408" spans="1:18" x14ac:dyDescent="0.2">
      <c r="A1408" s="80" t="s">
        <v>453</v>
      </c>
      <c r="B1408" s="80" t="s">
        <v>4205</v>
      </c>
      <c r="C1408" s="6">
        <v>501</v>
      </c>
      <c r="D1408" s="6">
        <v>50107</v>
      </c>
      <c r="E1408" s="80" t="s">
        <v>458</v>
      </c>
      <c r="F1408" s="80" t="s">
        <v>458</v>
      </c>
      <c r="G1408" s="80" t="s">
        <v>486</v>
      </c>
      <c r="H1408" s="80" t="s">
        <v>1236</v>
      </c>
      <c r="I1408" s="80" t="s">
        <v>2886</v>
      </c>
      <c r="J1408" s="80" t="s">
        <v>4053</v>
      </c>
      <c r="K1408" s="80" t="s">
        <v>454</v>
      </c>
      <c r="L1408" s="8">
        <v>5550000</v>
      </c>
      <c r="M1408" s="6">
        <v>2022</v>
      </c>
      <c r="N1408" s="103"/>
      <c r="O1408" s="103"/>
      <c r="P1408" s="6"/>
      <c r="Q1408" s="6"/>
      <c r="R1408" t="str">
        <f t="shared" si="21"/>
        <v>5010700311731173100001VT100003</v>
      </c>
    </row>
    <row r="1409" spans="1:18" x14ac:dyDescent="0.2">
      <c r="A1409" s="80" t="s">
        <v>453</v>
      </c>
      <c r="B1409" s="80" t="s">
        <v>4206</v>
      </c>
      <c r="C1409" s="6">
        <v>501</v>
      </c>
      <c r="D1409" s="6">
        <v>50107</v>
      </c>
      <c r="E1409" s="80" t="s">
        <v>456</v>
      </c>
      <c r="F1409" s="80" t="s">
        <v>454</v>
      </c>
      <c r="G1409" s="80" t="s">
        <v>486</v>
      </c>
      <c r="H1409" s="80" t="s">
        <v>1238</v>
      </c>
      <c r="I1409" s="80" t="s">
        <v>2887</v>
      </c>
      <c r="J1409" s="80" t="s">
        <v>4053</v>
      </c>
      <c r="K1409" s="80" t="s">
        <v>454</v>
      </c>
      <c r="L1409" s="8">
        <v>6800000</v>
      </c>
      <c r="M1409" s="6">
        <v>2022</v>
      </c>
      <c r="N1409" s="103"/>
      <c r="O1409" s="103"/>
      <c r="P1409" s="6"/>
      <c r="Q1409" s="6"/>
      <c r="R1409" t="str">
        <f t="shared" si="21"/>
        <v>5010700211741174100001VT100001</v>
      </c>
    </row>
    <row r="1410" spans="1:18" x14ac:dyDescent="0.2">
      <c r="A1410" s="80" t="s">
        <v>453</v>
      </c>
      <c r="B1410" s="80" t="s">
        <v>4206</v>
      </c>
      <c r="C1410" s="6">
        <v>501</v>
      </c>
      <c r="D1410" s="6">
        <v>50107</v>
      </c>
      <c r="E1410" s="80" t="s">
        <v>456</v>
      </c>
      <c r="F1410" s="80" t="s">
        <v>454</v>
      </c>
      <c r="G1410" s="80" t="s">
        <v>486</v>
      </c>
      <c r="H1410" s="80" t="s">
        <v>1920</v>
      </c>
      <c r="I1410" s="80" t="s">
        <v>3475</v>
      </c>
      <c r="J1410" s="80" t="s">
        <v>4053</v>
      </c>
      <c r="K1410" s="80" t="s">
        <v>454</v>
      </c>
      <c r="L1410" s="8">
        <v>24520000</v>
      </c>
      <c r="M1410" s="6">
        <v>2022</v>
      </c>
      <c r="N1410" s="103"/>
      <c r="O1410" s="103"/>
      <c r="P1410" s="6"/>
      <c r="Q1410" s="6"/>
      <c r="R1410" t="str">
        <f t="shared" ref="R1410:R1473" si="22">CONCATENATE(D1410,E1410,H1410,I1410,K1410,G1410,F1410)</f>
        <v>5010700215241524100001VT100001</v>
      </c>
    </row>
    <row r="1411" spans="1:18" x14ac:dyDescent="0.2">
      <c r="A1411" s="80" t="s">
        <v>453</v>
      </c>
      <c r="B1411" s="80" t="s">
        <v>4206</v>
      </c>
      <c r="C1411" s="6">
        <v>501</v>
      </c>
      <c r="D1411" s="6">
        <v>50107</v>
      </c>
      <c r="E1411" s="80" t="s">
        <v>456</v>
      </c>
      <c r="F1411" s="80" t="s">
        <v>454</v>
      </c>
      <c r="G1411" s="80" t="s">
        <v>494</v>
      </c>
      <c r="H1411" s="80" t="s">
        <v>1064</v>
      </c>
      <c r="I1411" s="80" t="s">
        <v>2769</v>
      </c>
      <c r="J1411" s="80" t="s">
        <v>4053</v>
      </c>
      <c r="K1411" s="80" t="s">
        <v>454</v>
      </c>
      <c r="L1411" s="8">
        <v>3030000</v>
      </c>
      <c r="M1411" s="6">
        <v>2022</v>
      </c>
      <c r="N1411" s="103"/>
      <c r="O1411" s="103"/>
      <c r="P1411" s="6"/>
      <c r="Q1411" s="6"/>
      <c r="R1411" t="str">
        <f t="shared" si="22"/>
        <v>5010700210801080100001VT500001</v>
      </c>
    </row>
    <row r="1412" spans="1:18" x14ac:dyDescent="0.2">
      <c r="A1412" s="80" t="s">
        <v>453</v>
      </c>
      <c r="B1412" s="80" t="s">
        <v>4206</v>
      </c>
      <c r="C1412" s="6">
        <v>501</v>
      </c>
      <c r="D1412" s="6">
        <v>50107</v>
      </c>
      <c r="E1412" s="80" t="s">
        <v>458</v>
      </c>
      <c r="F1412" s="80" t="s">
        <v>456</v>
      </c>
      <c r="G1412" s="80" t="s">
        <v>486</v>
      </c>
      <c r="H1412" s="80" t="s">
        <v>1238</v>
      </c>
      <c r="I1412" s="80" t="s">
        <v>2887</v>
      </c>
      <c r="J1412" s="80" t="s">
        <v>4053</v>
      </c>
      <c r="K1412" s="80" t="s">
        <v>454</v>
      </c>
      <c r="L1412" s="8">
        <v>3400000</v>
      </c>
      <c r="M1412" s="6">
        <v>2022</v>
      </c>
      <c r="N1412" s="103"/>
      <c r="O1412" s="103"/>
      <c r="P1412" s="6"/>
      <c r="Q1412" s="6"/>
      <c r="R1412" t="str">
        <f t="shared" si="22"/>
        <v>5010700311741174100001VT100002</v>
      </c>
    </row>
    <row r="1413" spans="1:18" x14ac:dyDescent="0.2">
      <c r="A1413" s="80" t="s">
        <v>453</v>
      </c>
      <c r="B1413" s="80" t="s">
        <v>4206</v>
      </c>
      <c r="C1413" s="6">
        <v>501</v>
      </c>
      <c r="D1413" s="6">
        <v>50107</v>
      </c>
      <c r="E1413" s="80" t="s">
        <v>458</v>
      </c>
      <c r="F1413" s="80" t="s">
        <v>456</v>
      </c>
      <c r="G1413" s="80" t="s">
        <v>486</v>
      </c>
      <c r="H1413" s="80" t="s">
        <v>1750</v>
      </c>
      <c r="I1413" s="80" t="s">
        <v>3308</v>
      </c>
      <c r="J1413" s="80" t="s">
        <v>4053</v>
      </c>
      <c r="K1413" s="80" t="s">
        <v>454</v>
      </c>
      <c r="L1413" s="8">
        <v>16690000</v>
      </c>
      <c r="M1413" s="6">
        <v>2022</v>
      </c>
      <c r="N1413" s="103"/>
      <c r="O1413" s="103"/>
      <c r="P1413" s="6"/>
      <c r="Q1413" s="6"/>
      <c r="R1413" t="str">
        <f t="shared" si="22"/>
        <v>5010700314411441100001VT100002</v>
      </c>
    </row>
    <row r="1414" spans="1:18" x14ac:dyDescent="0.2">
      <c r="A1414" s="80" t="s">
        <v>453</v>
      </c>
      <c r="B1414" s="80" t="s">
        <v>4206</v>
      </c>
      <c r="C1414" s="6">
        <v>501</v>
      </c>
      <c r="D1414" s="6">
        <v>50107</v>
      </c>
      <c r="E1414" s="80" t="s">
        <v>458</v>
      </c>
      <c r="F1414" s="80" t="s">
        <v>456</v>
      </c>
      <c r="G1414" s="80" t="s">
        <v>488</v>
      </c>
      <c r="H1414" s="80" t="s">
        <v>1457</v>
      </c>
      <c r="I1414" s="80" t="s">
        <v>3088</v>
      </c>
      <c r="J1414" s="80" t="s">
        <v>4053</v>
      </c>
      <c r="K1414" s="80" t="s">
        <v>454</v>
      </c>
      <c r="L1414" s="8">
        <v>8030000</v>
      </c>
      <c r="M1414" s="6">
        <v>2022</v>
      </c>
      <c r="N1414" s="103"/>
      <c r="O1414" s="103"/>
      <c r="P1414" s="6"/>
      <c r="Q1414" s="6"/>
      <c r="R1414" t="str">
        <f t="shared" si="22"/>
        <v>5010700312951295100001VT200002</v>
      </c>
    </row>
    <row r="1415" spans="1:18" x14ac:dyDescent="0.2">
      <c r="A1415" s="80" t="s">
        <v>453</v>
      </c>
      <c r="B1415" s="80" t="s">
        <v>4206</v>
      </c>
      <c r="C1415" s="6">
        <v>501</v>
      </c>
      <c r="D1415" s="6">
        <v>50107</v>
      </c>
      <c r="E1415" s="80" t="s">
        <v>458</v>
      </c>
      <c r="F1415" s="80" t="s">
        <v>458</v>
      </c>
      <c r="G1415" s="80" t="s">
        <v>486</v>
      </c>
      <c r="H1415" s="80" t="s">
        <v>1238</v>
      </c>
      <c r="I1415" s="80" t="s">
        <v>2887</v>
      </c>
      <c r="J1415" s="80" t="s">
        <v>4053</v>
      </c>
      <c r="K1415" s="80" t="s">
        <v>454</v>
      </c>
      <c r="L1415" s="8">
        <v>4760000</v>
      </c>
      <c r="M1415" s="6">
        <v>2022</v>
      </c>
      <c r="N1415" s="103"/>
      <c r="O1415" s="103"/>
      <c r="P1415" s="6"/>
      <c r="Q1415" s="6"/>
      <c r="R1415" t="str">
        <f t="shared" si="22"/>
        <v>5010700311741174100001VT100003</v>
      </c>
    </row>
    <row r="1416" spans="1:18" x14ac:dyDescent="0.2">
      <c r="A1416" s="80" t="s">
        <v>453</v>
      </c>
      <c r="B1416" s="80" t="s">
        <v>4207</v>
      </c>
      <c r="C1416" s="6">
        <v>501</v>
      </c>
      <c r="D1416" s="6">
        <v>50107</v>
      </c>
      <c r="E1416" s="80" t="s">
        <v>456</v>
      </c>
      <c r="F1416" s="80" t="s">
        <v>454</v>
      </c>
      <c r="G1416" s="80" t="s">
        <v>486</v>
      </c>
      <c r="H1416" s="80" t="s">
        <v>1240</v>
      </c>
      <c r="I1416" s="80" t="s">
        <v>2888</v>
      </c>
      <c r="J1416" s="80" t="s">
        <v>4053</v>
      </c>
      <c r="K1416" s="80" t="s">
        <v>454</v>
      </c>
      <c r="L1416" s="8">
        <v>6800000</v>
      </c>
      <c r="M1416" s="6">
        <v>2022</v>
      </c>
      <c r="N1416" s="103"/>
      <c r="O1416" s="103"/>
      <c r="P1416" s="6"/>
      <c r="Q1416" s="6"/>
      <c r="R1416" t="str">
        <f t="shared" si="22"/>
        <v>5010700211751175100001VT100001</v>
      </c>
    </row>
    <row r="1417" spans="1:18" x14ac:dyDescent="0.2">
      <c r="A1417" s="80" t="s">
        <v>453</v>
      </c>
      <c r="B1417" s="80" t="s">
        <v>4207</v>
      </c>
      <c r="C1417" s="6">
        <v>501</v>
      </c>
      <c r="D1417" s="6">
        <v>50107</v>
      </c>
      <c r="E1417" s="80" t="s">
        <v>456</v>
      </c>
      <c r="F1417" s="80" t="s">
        <v>454</v>
      </c>
      <c r="G1417" s="80" t="s">
        <v>486</v>
      </c>
      <c r="H1417" s="80" t="s">
        <v>1920</v>
      </c>
      <c r="I1417" s="80" t="s">
        <v>3476</v>
      </c>
      <c r="J1417" s="80" t="s">
        <v>4053</v>
      </c>
      <c r="K1417" s="80" t="s">
        <v>454</v>
      </c>
      <c r="L1417" s="8">
        <v>28630000</v>
      </c>
      <c r="M1417" s="6">
        <v>2022</v>
      </c>
      <c r="N1417" s="103"/>
      <c r="O1417" s="103"/>
      <c r="P1417" s="6"/>
      <c r="Q1417" s="6"/>
      <c r="R1417" t="str">
        <f t="shared" si="22"/>
        <v>5010700215241524101001VT100001</v>
      </c>
    </row>
    <row r="1418" spans="1:18" x14ac:dyDescent="0.2">
      <c r="A1418" s="80" t="s">
        <v>453</v>
      </c>
      <c r="B1418" s="80" t="s">
        <v>4207</v>
      </c>
      <c r="C1418" s="6">
        <v>501</v>
      </c>
      <c r="D1418" s="6">
        <v>50107</v>
      </c>
      <c r="E1418" s="80" t="s">
        <v>456</v>
      </c>
      <c r="F1418" s="80" t="s">
        <v>454</v>
      </c>
      <c r="G1418" s="80" t="s">
        <v>494</v>
      </c>
      <c r="H1418" s="80" t="s">
        <v>1066</v>
      </c>
      <c r="I1418" s="80" t="s">
        <v>2770</v>
      </c>
      <c r="J1418" s="80" t="s">
        <v>4053</v>
      </c>
      <c r="K1418" s="80" t="s">
        <v>454</v>
      </c>
      <c r="L1418" s="8">
        <v>7580000</v>
      </c>
      <c r="M1418" s="6">
        <v>2022</v>
      </c>
      <c r="N1418" s="103"/>
      <c r="O1418" s="103"/>
      <c r="P1418" s="6"/>
      <c r="Q1418" s="6"/>
      <c r="R1418" t="str">
        <f t="shared" si="22"/>
        <v>5010700210811081100001VT500001</v>
      </c>
    </row>
    <row r="1419" spans="1:18" x14ac:dyDescent="0.2">
      <c r="A1419" s="80" t="s">
        <v>453</v>
      </c>
      <c r="B1419" s="80" t="s">
        <v>4207</v>
      </c>
      <c r="C1419" s="6">
        <v>501</v>
      </c>
      <c r="D1419" s="6">
        <v>50107</v>
      </c>
      <c r="E1419" s="80" t="s">
        <v>458</v>
      </c>
      <c r="F1419" s="80" t="s">
        <v>456</v>
      </c>
      <c r="G1419" s="80" t="s">
        <v>486</v>
      </c>
      <c r="H1419" s="80" t="s">
        <v>1240</v>
      </c>
      <c r="I1419" s="80" t="s">
        <v>2888</v>
      </c>
      <c r="J1419" s="80" t="s">
        <v>4053</v>
      </c>
      <c r="K1419" s="80" t="s">
        <v>454</v>
      </c>
      <c r="L1419" s="8">
        <v>3400000</v>
      </c>
      <c r="M1419" s="6">
        <v>2022</v>
      </c>
      <c r="N1419" s="103"/>
      <c r="O1419" s="103"/>
      <c r="P1419" s="6"/>
      <c r="Q1419" s="6"/>
      <c r="R1419" t="str">
        <f t="shared" si="22"/>
        <v>5010700311751175100001VT100002</v>
      </c>
    </row>
    <row r="1420" spans="1:18" x14ac:dyDescent="0.2">
      <c r="A1420" s="80" t="s">
        <v>453</v>
      </c>
      <c r="B1420" s="80" t="s">
        <v>4207</v>
      </c>
      <c r="C1420" s="6">
        <v>501</v>
      </c>
      <c r="D1420" s="6">
        <v>50107</v>
      </c>
      <c r="E1420" s="80" t="s">
        <v>458</v>
      </c>
      <c r="F1420" s="80" t="s">
        <v>456</v>
      </c>
      <c r="G1420" s="80" t="s">
        <v>486</v>
      </c>
      <c r="H1420" s="80" t="s">
        <v>1760</v>
      </c>
      <c r="I1420" s="80" t="s">
        <v>3315</v>
      </c>
      <c r="J1420" s="80" t="s">
        <v>4053</v>
      </c>
      <c r="K1420" s="80" t="s">
        <v>454</v>
      </c>
      <c r="L1420" s="8">
        <v>14620000</v>
      </c>
      <c r="M1420" s="6">
        <v>2022</v>
      </c>
      <c r="N1420" s="103"/>
      <c r="O1420" s="103"/>
      <c r="P1420" s="6"/>
      <c r="Q1420" s="6"/>
      <c r="R1420" t="str">
        <f t="shared" si="22"/>
        <v>5010700314471447100001VT100002</v>
      </c>
    </row>
    <row r="1421" spans="1:18" x14ac:dyDescent="0.2">
      <c r="A1421" s="80" t="s">
        <v>453</v>
      </c>
      <c r="B1421" s="80" t="s">
        <v>4207</v>
      </c>
      <c r="C1421" s="6">
        <v>501</v>
      </c>
      <c r="D1421" s="6">
        <v>50107</v>
      </c>
      <c r="E1421" s="80" t="s">
        <v>458</v>
      </c>
      <c r="F1421" s="80" t="s">
        <v>456</v>
      </c>
      <c r="G1421" s="80" t="s">
        <v>488</v>
      </c>
      <c r="H1421" s="80" t="s">
        <v>1457</v>
      </c>
      <c r="I1421" s="80" t="s">
        <v>3090</v>
      </c>
      <c r="J1421" s="80" t="s">
        <v>4053</v>
      </c>
      <c r="K1421" s="80" t="s">
        <v>454</v>
      </c>
      <c r="L1421" s="8">
        <v>8030000</v>
      </c>
      <c r="M1421" s="6">
        <v>2022</v>
      </c>
      <c r="N1421" s="103"/>
      <c r="O1421" s="103"/>
      <c r="P1421" s="6"/>
      <c r="Q1421" s="6"/>
      <c r="R1421" t="str">
        <f t="shared" si="22"/>
        <v>5010700312951295101001VT200002</v>
      </c>
    </row>
    <row r="1422" spans="1:18" x14ac:dyDescent="0.2">
      <c r="A1422" s="80" t="s">
        <v>453</v>
      </c>
      <c r="B1422" s="80" t="s">
        <v>4207</v>
      </c>
      <c r="C1422" s="6">
        <v>501</v>
      </c>
      <c r="D1422" s="6">
        <v>50107</v>
      </c>
      <c r="E1422" s="80" t="s">
        <v>458</v>
      </c>
      <c r="F1422" s="80" t="s">
        <v>458</v>
      </c>
      <c r="G1422" s="80" t="s">
        <v>486</v>
      </c>
      <c r="H1422" s="80" t="s">
        <v>1240</v>
      </c>
      <c r="I1422" s="80" t="s">
        <v>2888</v>
      </c>
      <c r="J1422" s="80" t="s">
        <v>4053</v>
      </c>
      <c r="K1422" s="80" t="s">
        <v>454</v>
      </c>
      <c r="L1422" s="8">
        <v>4760000</v>
      </c>
      <c r="M1422" s="6">
        <v>2022</v>
      </c>
      <c r="N1422" s="103"/>
      <c r="O1422" s="103"/>
      <c r="P1422" s="6"/>
      <c r="Q1422" s="6"/>
      <c r="R1422" t="str">
        <f t="shared" si="22"/>
        <v>5010700311751175100001VT100003</v>
      </c>
    </row>
    <row r="1423" spans="1:18" x14ac:dyDescent="0.2">
      <c r="A1423" s="80" t="s">
        <v>453</v>
      </c>
      <c r="B1423" s="80" t="s">
        <v>4208</v>
      </c>
      <c r="C1423" s="6">
        <v>501</v>
      </c>
      <c r="D1423" s="6">
        <v>50107</v>
      </c>
      <c r="E1423" s="80" t="s">
        <v>456</v>
      </c>
      <c r="F1423" s="80" t="s">
        <v>454</v>
      </c>
      <c r="G1423" s="80" t="s">
        <v>486</v>
      </c>
      <c r="H1423" s="80" t="s">
        <v>1242</v>
      </c>
      <c r="I1423" s="80" t="s">
        <v>2889</v>
      </c>
      <c r="J1423" s="80" t="s">
        <v>4053</v>
      </c>
      <c r="K1423" s="80" t="s">
        <v>454</v>
      </c>
      <c r="L1423" s="8">
        <v>6800000</v>
      </c>
      <c r="M1423" s="6">
        <v>2022</v>
      </c>
      <c r="N1423" s="103"/>
      <c r="O1423" s="103"/>
      <c r="P1423" s="6"/>
      <c r="Q1423" s="6"/>
      <c r="R1423" t="str">
        <f t="shared" si="22"/>
        <v>5010700211761176100001VT100001</v>
      </c>
    </row>
    <row r="1424" spans="1:18" x14ac:dyDescent="0.2">
      <c r="A1424" s="80" t="s">
        <v>453</v>
      </c>
      <c r="B1424" s="80" t="s">
        <v>4208</v>
      </c>
      <c r="C1424" s="6">
        <v>501</v>
      </c>
      <c r="D1424" s="6">
        <v>50107</v>
      </c>
      <c r="E1424" s="80" t="s">
        <v>456</v>
      </c>
      <c r="F1424" s="80" t="s">
        <v>454</v>
      </c>
      <c r="G1424" s="80" t="s">
        <v>486</v>
      </c>
      <c r="H1424" s="80" t="s">
        <v>1920</v>
      </c>
      <c r="I1424" s="80" t="s">
        <v>3477</v>
      </c>
      <c r="J1424" s="80" t="s">
        <v>4053</v>
      </c>
      <c r="K1424" s="80" t="s">
        <v>454</v>
      </c>
      <c r="L1424" s="8">
        <v>33490000</v>
      </c>
      <c r="M1424" s="6">
        <v>2022</v>
      </c>
      <c r="N1424" s="103"/>
      <c r="O1424" s="103"/>
      <c r="P1424" s="6"/>
      <c r="Q1424" s="6"/>
      <c r="R1424" t="str">
        <f t="shared" si="22"/>
        <v>5010700215241524102001VT100001</v>
      </c>
    </row>
    <row r="1425" spans="1:18" x14ac:dyDescent="0.2">
      <c r="A1425" s="80" t="s">
        <v>453</v>
      </c>
      <c r="B1425" s="80" t="s">
        <v>4208</v>
      </c>
      <c r="C1425" s="6">
        <v>501</v>
      </c>
      <c r="D1425" s="6">
        <v>50107</v>
      </c>
      <c r="E1425" s="80" t="s">
        <v>456</v>
      </c>
      <c r="F1425" s="80" t="s">
        <v>454</v>
      </c>
      <c r="G1425" s="80" t="s">
        <v>494</v>
      </c>
      <c r="H1425" s="80" t="s">
        <v>1067</v>
      </c>
      <c r="I1425" s="80" t="s">
        <v>2771</v>
      </c>
      <c r="J1425" s="80" t="s">
        <v>4053</v>
      </c>
      <c r="K1425" s="80" t="s">
        <v>454</v>
      </c>
      <c r="L1425" s="8">
        <v>3410000</v>
      </c>
      <c r="M1425" s="6">
        <v>2022</v>
      </c>
      <c r="N1425" s="103"/>
      <c r="O1425" s="103"/>
      <c r="P1425" s="6"/>
      <c r="Q1425" s="6"/>
      <c r="R1425" t="str">
        <f t="shared" si="22"/>
        <v>5010700210821082100001VT500001</v>
      </c>
    </row>
    <row r="1426" spans="1:18" x14ac:dyDescent="0.2">
      <c r="A1426" s="80" t="s">
        <v>453</v>
      </c>
      <c r="B1426" s="80" t="s">
        <v>4208</v>
      </c>
      <c r="C1426" s="6">
        <v>501</v>
      </c>
      <c r="D1426" s="6">
        <v>50107</v>
      </c>
      <c r="E1426" s="80" t="s">
        <v>458</v>
      </c>
      <c r="F1426" s="80" t="s">
        <v>456</v>
      </c>
      <c r="G1426" s="80" t="s">
        <v>486</v>
      </c>
      <c r="H1426" s="80" t="s">
        <v>1242</v>
      </c>
      <c r="I1426" s="80" t="s">
        <v>2889</v>
      </c>
      <c r="J1426" s="80" t="s">
        <v>4053</v>
      </c>
      <c r="K1426" s="80" t="s">
        <v>454</v>
      </c>
      <c r="L1426" s="8">
        <v>3400000</v>
      </c>
      <c r="M1426" s="6">
        <v>2022</v>
      </c>
      <c r="N1426" s="103"/>
      <c r="O1426" s="103"/>
      <c r="P1426" s="6"/>
      <c r="Q1426" s="6"/>
      <c r="R1426" t="str">
        <f t="shared" si="22"/>
        <v>5010700311761176100001VT100002</v>
      </c>
    </row>
    <row r="1427" spans="1:18" x14ac:dyDescent="0.2">
      <c r="A1427" s="80" t="s">
        <v>453</v>
      </c>
      <c r="B1427" s="80" t="s">
        <v>4208</v>
      </c>
      <c r="C1427" s="6">
        <v>501</v>
      </c>
      <c r="D1427" s="6">
        <v>50107</v>
      </c>
      <c r="E1427" s="80" t="s">
        <v>458</v>
      </c>
      <c r="F1427" s="80" t="s">
        <v>456</v>
      </c>
      <c r="G1427" s="80" t="s">
        <v>486</v>
      </c>
      <c r="H1427" s="80" t="s">
        <v>1760</v>
      </c>
      <c r="I1427" s="80" t="s">
        <v>3317</v>
      </c>
      <c r="J1427" s="80" t="s">
        <v>4053</v>
      </c>
      <c r="K1427" s="80" t="s">
        <v>454</v>
      </c>
      <c r="L1427" s="8">
        <v>9500000</v>
      </c>
      <c r="M1427" s="6">
        <v>2022</v>
      </c>
      <c r="N1427" s="103"/>
      <c r="O1427" s="103"/>
      <c r="P1427" s="6"/>
      <c r="Q1427" s="6"/>
      <c r="R1427" t="str">
        <f t="shared" si="22"/>
        <v>5010700314471447101001VT100002</v>
      </c>
    </row>
    <row r="1428" spans="1:18" x14ac:dyDescent="0.2">
      <c r="A1428" s="80" t="s">
        <v>453</v>
      </c>
      <c r="B1428" s="80" t="s">
        <v>4208</v>
      </c>
      <c r="C1428" s="6">
        <v>501</v>
      </c>
      <c r="D1428" s="6">
        <v>50107</v>
      </c>
      <c r="E1428" s="80" t="s">
        <v>458</v>
      </c>
      <c r="F1428" s="80" t="s">
        <v>456</v>
      </c>
      <c r="G1428" s="80" t="s">
        <v>488</v>
      </c>
      <c r="H1428" s="80" t="s">
        <v>1487</v>
      </c>
      <c r="I1428" s="80" t="s">
        <v>3110</v>
      </c>
      <c r="J1428" s="80" t="s">
        <v>4053</v>
      </c>
      <c r="K1428" s="80" t="s">
        <v>454</v>
      </c>
      <c r="L1428" s="8">
        <v>1880000</v>
      </c>
      <c r="M1428" s="6">
        <v>2022</v>
      </c>
      <c r="N1428" s="103"/>
      <c r="O1428" s="103"/>
      <c r="P1428" s="6"/>
      <c r="Q1428" s="6"/>
      <c r="R1428" t="str">
        <f t="shared" si="22"/>
        <v>5010700313091309100001VT200002</v>
      </c>
    </row>
    <row r="1429" spans="1:18" x14ac:dyDescent="0.2">
      <c r="A1429" s="80" t="s">
        <v>453</v>
      </c>
      <c r="B1429" s="80" t="s">
        <v>4208</v>
      </c>
      <c r="C1429" s="6">
        <v>501</v>
      </c>
      <c r="D1429" s="6">
        <v>50107</v>
      </c>
      <c r="E1429" s="80" t="s">
        <v>458</v>
      </c>
      <c r="F1429" s="80" t="s">
        <v>458</v>
      </c>
      <c r="G1429" s="80" t="s">
        <v>486</v>
      </c>
      <c r="H1429" s="80" t="s">
        <v>1242</v>
      </c>
      <c r="I1429" s="80" t="s">
        <v>2889</v>
      </c>
      <c r="J1429" s="80" t="s">
        <v>4053</v>
      </c>
      <c r="K1429" s="80" t="s">
        <v>454</v>
      </c>
      <c r="L1429" s="8">
        <v>4760000</v>
      </c>
      <c r="M1429" s="6">
        <v>2022</v>
      </c>
      <c r="N1429" s="103"/>
      <c r="O1429" s="103"/>
      <c r="P1429" s="6"/>
      <c r="Q1429" s="6"/>
      <c r="R1429" t="str">
        <f t="shared" si="22"/>
        <v>5010700311761176100001VT100003</v>
      </c>
    </row>
    <row r="1430" spans="1:18" x14ac:dyDescent="0.2">
      <c r="A1430" s="80" t="s">
        <v>453</v>
      </c>
      <c r="B1430" s="80" t="s">
        <v>4209</v>
      </c>
      <c r="C1430" s="6">
        <v>501</v>
      </c>
      <c r="D1430" s="6">
        <v>50107</v>
      </c>
      <c r="E1430" s="80" t="s">
        <v>456</v>
      </c>
      <c r="F1430" s="80" t="s">
        <v>454</v>
      </c>
      <c r="G1430" s="80" t="s">
        <v>486</v>
      </c>
      <c r="H1430" s="80" t="s">
        <v>1244</v>
      </c>
      <c r="I1430" s="80" t="s">
        <v>2890</v>
      </c>
      <c r="J1430" s="80" t="s">
        <v>4053</v>
      </c>
      <c r="K1430" s="80" t="s">
        <v>454</v>
      </c>
      <c r="L1430" s="8">
        <v>6800000</v>
      </c>
      <c r="M1430" s="6">
        <v>2022</v>
      </c>
      <c r="N1430" s="103"/>
      <c r="O1430" s="103"/>
      <c r="P1430" s="6"/>
      <c r="Q1430" s="6"/>
      <c r="R1430" t="str">
        <f t="shared" si="22"/>
        <v>5010700211771177100001VT100001</v>
      </c>
    </row>
    <row r="1431" spans="1:18" x14ac:dyDescent="0.2">
      <c r="A1431" s="80" t="s">
        <v>453</v>
      </c>
      <c r="B1431" s="80" t="s">
        <v>4209</v>
      </c>
      <c r="C1431" s="6">
        <v>501</v>
      </c>
      <c r="D1431" s="6">
        <v>50107</v>
      </c>
      <c r="E1431" s="80" t="s">
        <v>456</v>
      </c>
      <c r="F1431" s="80" t="s">
        <v>454</v>
      </c>
      <c r="G1431" s="80" t="s">
        <v>486</v>
      </c>
      <c r="H1431" s="80" t="s">
        <v>1920</v>
      </c>
      <c r="I1431" s="80" t="s">
        <v>3478</v>
      </c>
      <c r="J1431" s="80" t="s">
        <v>4053</v>
      </c>
      <c r="K1431" s="80" t="s">
        <v>454</v>
      </c>
      <c r="L1431" s="8">
        <v>39360000</v>
      </c>
      <c r="M1431" s="6">
        <v>2022</v>
      </c>
      <c r="N1431" s="103"/>
      <c r="O1431" s="103"/>
      <c r="P1431" s="6"/>
      <c r="Q1431" s="6"/>
      <c r="R1431" t="str">
        <f t="shared" si="22"/>
        <v>5010700215241524103001VT100001</v>
      </c>
    </row>
    <row r="1432" spans="1:18" x14ac:dyDescent="0.2">
      <c r="A1432" s="80" t="s">
        <v>453</v>
      </c>
      <c r="B1432" s="80" t="s">
        <v>4209</v>
      </c>
      <c r="C1432" s="6">
        <v>501</v>
      </c>
      <c r="D1432" s="6">
        <v>50107</v>
      </c>
      <c r="E1432" s="80" t="s">
        <v>456</v>
      </c>
      <c r="F1432" s="80" t="s">
        <v>454</v>
      </c>
      <c r="G1432" s="80" t="s">
        <v>494</v>
      </c>
      <c r="H1432" s="80" t="s">
        <v>1088</v>
      </c>
      <c r="I1432" s="80" t="s">
        <v>2783</v>
      </c>
      <c r="J1432" s="80" t="s">
        <v>4053</v>
      </c>
      <c r="K1432" s="80" t="s">
        <v>454</v>
      </c>
      <c r="L1432" s="8">
        <v>9380000</v>
      </c>
      <c r="M1432" s="6">
        <v>2022</v>
      </c>
      <c r="N1432" s="103"/>
      <c r="O1432" s="103"/>
      <c r="P1432" s="6"/>
      <c r="Q1432" s="6"/>
      <c r="R1432" t="str">
        <f t="shared" si="22"/>
        <v>5010700210921092100001VT500001</v>
      </c>
    </row>
    <row r="1433" spans="1:18" x14ac:dyDescent="0.2">
      <c r="A1433" s="80" t="s">
        <v>453</v>
      </c>
      <c r="B1433" s="80" t="s">
        <v>4209</v>
      </c>
      <c r="C1433" s="6">
        <v>501</v>
      </c>
      <c r="D1433" s="6">
        <v>50107</v>
      </c>
      <c r="E1433" s="80" t="s">
        <v>458</v>
      </c>
      <c r="F1433" s="80" t="s">
        <v>456</v>
      </c>
      <c r="G1433" s="80" t="s">
        <v>486</v>
      </c>
      <c r="H1433" s="80" t="s">
        <v>1244</v>
      </c>
      <c r="I1433" s="80" t="s">
        <v>2890</v>
      </c>
      <c r="J1433" s="80" t="s">
        <v>4053</v>
      </c>
      <c r="K1433" s="80" t="s">
        <v>454</v>
      </c>
      <c r="L1433" s="8">
        <v>3400000</v>
      </c>
      <c r="M1433" s="6">
        <v>2022</v>
      </c>
      <c r="N1433" s="103"/>
      <c r="O1433" s="103"/>
      <c r="P1433" s="6"/>
      <c r="Q1433" s="6"/>
      <c r="R1433" t="str">
        <f t="shared" si="22"/>
        <v>5010700311771177100001VT100002</v>
      </c>
    </row>
    <row r="1434" spans="1:18" x14ac:dyDescent="0.2">
      <c r="A1434" s="80" t="s">
        <v>453</v>
      </c>
      <c r="B1434" s="80" t="s">
        <v>4209</v>
      </c>
      <c r="C1434" s="6">
        <v>501</v>
      </c>
      <c r="D1434" s="6">
        <v>50107</v>
      </c>
      <c r="E1434" s="80" t="s">
        <v>458</v>
      </c>
      <c r="F1434" s="80" t="s">
        <v>456</v>
      </c>
      <c r="G1434" s="80" t="s">
        <v>486</v>
      </c>
      <c r="H1434" s="80" t="s">
        <v>1785</v>
      </c>
      <c r="I1434" s="80" t="s">
        <v>3333</v>
      </c>
      <c r="J1434" s="80" t="s">
        <v>4053</v>
      </c>
      <c r="K1434" s="80" t="s">
        <v>454</v>
      </c>
      <c r="L1434" s="8">
        <v>26450000</v>
      </c>
      <c r="M1434" s="6">
        <v>2022</v>
      </c>
      <c r="N1434" s="103"/>
      <c r="O1434" s="103"/>
      <c r="P1434" s="6"/>
      <c r="Q1434" s="6"/>
      <c r="R1434" t="str">
        <f t="shared" si="22"/>
        <v>5010700314591459100001VT100002</v>
      </c>
    </row>
    <row r="1435" spans="1:18" x14ac:dyDescent="0.2">
      <c r="A1435" s="80" t="s">
        <v>453</v>
      </c>
      <c r="B1435" s="80" t="s">
        <v>4209</v>
      </c>
      <c r="C1435" s="6">
        <v>501</v>
      </c>
      <c r="D1435" s="6">
        <v>50107</v>
      </c>
      <c r="E1435" s="80" t="s">
        <v>458</v>
      </c>
      <c r="F1435" s="80" t="s">
        <v>456</v>
      </c>
      <c r="G1435" s="80" t="s">
        <v>488</v>
      </c>
      <c r="H1435" s="80" t="s">
        <v>1513</v>
      </c>
      <c r="I1435" s="80" t="s">
        <v>3137</v>
      </c>
      <c r="J1435" s="80" t="s">
        <v>4053</v>
      </c>
      <c r="K1435" s="80" t="s">
        <v>454</v>
      </c>
      <c r="L1435" s="8">
        <v>7710000</v>
      </c>
      <c r="M1435" s="6">
        <v>2022</v>
      </c>
      <c r="N1435" s="103"/>
      <c r="O1435" s="103"/>
      <c r="P1435" s="6"/>
      <c r="Q1435" s="6"/>
      <c r="R1435" t="str">
        <f t="shared" si="22"/>
        <v>5010700313211321101001VT200002</v>
      </c>
    </row>
    <row r="1436" spans="1:18" x14ac:dyDescent="0.2">
      <c r="A1436" s="80" t="s">
        <v>453</v>
      </c>
      <c r="B1436" s="80" t="s">
        <v>4209</v>
      </c>
      <c r="C1436" s="6">
        <v>501</v>
      </c>
      <c r="D1436" s="6">
        <v>50107</v>
      </c>
      <c r="E1436" s="80" t="s">
        <v>458</v>
      </c>
      <c r="F1436" s="80" t="s">
        <v>458</v>
      </c>
      <c r="G1436" s="80" t="s">
        <v>486</v>
      </c>
      <c r="H1436" s="80" t="s">
        <v>1244</v>
      </c>
      <c r="I1436" s="80" t="s">
        <v>2890</v>
      </c>
      <c r="J1436" s="80" t="s">
        <v>4053</v>
      </c>
      <c r="K1436" s="80" t="s">
        <v>454</v>
      </c>
      <c r="L1436" s="8">
        <v>4760000</v>
      </c>
      <c r="M1436" s="6">
        <v>2022</v>
      </c>
      <c r="N1436" s="103"/>
      <c r="O1436" s="103"/>
      <c r="P1436" s="6"/>
      <c r="Q1436" s="6"/>
      <c r="R1436" t="str">
        <f t="shared" si="22"/>
        <v>5010700311771177100001VT100003</v>
      </c>
    </row>
    <row r="1437" spans="1:18" x14ac:dyDescent="0.2">
      <c r="A1437" s="80" t="s">
        <v>453</v>
      </c>
      <c r="B1437" s="80" t="s">
        <v>4210</v>
      </c>
      <c r="C1437" s="6">
        <v>501</v>
      </c>
      <c r="D1437" s="6">
        <v>50107</v>
      </c>
      <c r="E1437" s="80" t="s">
        <v>456</v>
      </c>
      <c r="F1437" s="80" t="s">
        <v>454</v>
      </c>
      <c r="G1437" s="80" t="s">
        <v>486</v>
      </c>
      <c r="H1437" s="80" t="s">
        <v>1246</v>
      </c>
      <c r="I1437" s="80" t="s">
        <v>2891</v>
      </c>
      <c r="J1437" s="80" t="s">
        <v>4053</v>
      </c>
      <c r="K1437" s="80" t="s">
        <v>454</v>
      </c>
      <c r="L1437" s="8">
        <v>7980000</v>
      </c>
      <c r="M1437" s="6">
        <v>2022</v>
      </c>
      <c r="N1437" s="103"/>
      <c r="O1437" s="103"/>
      <c r="P1437" s="6"/>
      <c r="Q1437" s="6"/>
      <c r="R1437" t="str">
        <f t="shared" si="22"/>
        <v>5010700211781178100001VT100001</v>
      </c>
    </row>
    <row r="1438" spans="1:18" x14ac:dyDescent="0.2">
      <c r="A1438" s="80" t="s">
        <v>453</v>
      </c>
      <c r="B1438" s="80" t="s">
        <v>4210</v>
      </c>
      <c r="C1438" s="6">
        <v>501</v>
      </c>
      <c r="D1438" s="6">
        <v>50107</v>
      </c>
      <c r="E1438" s="80" t="s">
        <v>456</v>
      </c>
      <c r="F1438" s="80" t="s">
        <v>454</v>
      </c>
      <c r="G1438" s="80" t="s">
        <v>494</v>
      </c>
      <c r="H1438" s="80" t="s">
        <v>1089</v>
      </c>
      <c r="I1438" s="80" t="s">
        <v>2784</v>
      </c>
      <c r="J1438" s="80" t="s">
        <v>4053</v>
      </c>
      <c r="K1438" s="80" t="s">
        <v>454</v>
      </c>
      <c r="L1438" s="8">
        <v>9780000</v>
      </c>
      <c r="M1438" s="6">
        <v>2022</v>
      </c>
      <c r="N1438" s="103"/>
      <c r="O1438" s="103"/>
      <c r="P1438" s="6"/>
      <c r="Q1438" s="6"/>
      <c r="R1438" t="str">
        <f t="shared" si="22"/>
        <v>5010700210931093100001VT500001</v>
      </c>
    </row>
    <row r="1439" spans="1:18" x14ac:dyDescent="0.2">
      <c r="A1439" s="80" t="s">
        <v>453</v>
      </c>
      <c r="B1439" s="80" t="s">
        <v>4210</v>
      </c>
      <c r="C1439" s="6">
        <v>501</v>
      </c>
      <c r="D1439" s="6">
        <v>50107</v>
      </c>
      <c r="E1439" s="80" t="s">
        <v>458</v>
      </c>
      <c r="F1439" s="80" t="s">
        <v>456</v>
      </c>
      <c r="G1439" s="80" t="s">
        <v>486</v>
      </c>
      <c r="H1439" s="80" t="s">
        <v>1246</v>
      </c>
      <c r="I1439" s="80" t="s">
        <v>2891</v>
      </c>
      <c r="J1439" s="80" t="s">
        <v>4053</v>
      </c>
      <c r="K1439" s="80" t="s">
        <v>454</v>
      </c>
      <c r="L1439" s="8">
        <v>3990000</v>
      </c>
      <c r="M1439" s="6">
        <v>2022</v>
      </c>
      <c r="N1439" s="103"/>
      <c r="O1439" s="103"/>
      <c r="P1439" s="6"/>
      <c r="Q1439" s="6"/>
      <c r="R1439" t="str">
        <f t="shared" si="22"/>
        <v>5010700311781178100001VT100002</v>
      </c>
    </row>
    <row r="1440" spans="1:18" x14ac:dyDescent="0.2">
      <c r="A1440" s="80" t="s">
        <v>453</v>
      </c>
      <c r="B1440" s="80" t="s">
        <v>4210</v>
      </c>
      <c r="C1440" s="6">
        <v>501</v>
      </c>
      <c r="D1440" s="6">
        <v>50107</v>
      </c>
      <c r="E1440" s="80" t="s">
        <v>458</v>
      </c>
      <c r="F1440" s="80" t="s">
        <v>456</v>
      </c>
      <c r="G1440" s="80" t="s">
        <v>486</v>
      </c>
      <c r="H1440" s="80" t="s">
        <v>1785</v>
      </c>
      <c r="I1440" s="80" t="s">
        <v>3335</v>
      </c>
      <c r="J1440" s="80" t="s">
        <v>4053</v>
      </c>
      <c r="K1440" s="80" t="s">
        <v>454</v>
      </c>
      <c r="L1440" s="8">
        <v>17500000</v>
      </c>
      <c r="M1440" s="6">
        <v>2022</v>
      </c>
      <c r="N1440" s="103"/>
      <c r="O1440" s="103"/>
      <c r="P1440" s="6"/>
      <c r="Q1440" s="6"/>
      <c r="R1440" t="str">
        <f t="shared" si="22"/>
        <v>5010700314591459101001VT100002</v>
      </c>
    </row>
    <row r="1441" spans="1:18" x14ac:dyDescent="0.2">
      <c r="A1441" s="80" t="s">
        <v>453</v>
      </c>
      <c r="B1441" s="80" t="s">
        <v>4210</v>
      </c>
      <c r="C1441" s="6">
        <v>501</v>
      </c>
      <c r="D1441" s="6">
        <v>50107</v>
      </c>
      <c r="E1441" s="80" t="s">
        <v>458</v>
      </c>
      <c r="F1441" s="80" t="s">
        <v>456</v>
      </c>
      <c r="G1441" s="80" t="s">
        <v>488</v>
      </c>
      <c r="H1441" s="80" t="s">
        <v>1513</v>
      </c>
      <c r="I1441" s="80" t="s">
        <v>3138</v>
      </c>
      <c r="J1441" s="80" t="s">
        <v>4053</v>
      </c>
      <c r="K1441" s="80" t="s">
        <v>454</v>
      </c>
      <c r="L1441" s="8">
        <v>7710000</v>
      </c>
      <c r="M1441" s="6">
        <v>2022</v>
      </c>
      <c r="N1441" s="103"/>
      <c r="O1441" s="103"/>
      <c r="P1441" s="6"/>
      <c r="Q1441" s="6"/>
      <c r="R1441" t="str">
        <f t="shared" si="22"/>
        <v>5010700313211321102001VT200002</v>
      </c>
    </row>
    <row r="1442" spans="1:18" x14ac:dyDescent="0.2">
      <c r="A1442" s="80" t="s">
        <v>453</v>
      </c>
      <c r="B1442" s="80" t="s">
        <v>4210</v>
      </c>
      <c r="C1442" s="6">
        <v>501</v>
      </c>
      <c r="D1442" s="6">
        <v>50107</v>
      </c>
      <c r="E1442" s="80" t="s">
        <v>458</v>
      </c>
      <c r="F1442" s="80" t="s">
        <v>458</v>
      </c>
      <c r="G1442" s="80" t="s">
        <v>486</v>
      </c>
      <c r="H1442" s="80" t="s">
        <v>1246</v>
      </c>
      <c r="I1442" s="80" t="s">
        <v>2891</v>
      </c>
      <c r="J1442" s="80" t="s">
        <v>4053</v>
      </c>
      <c r="K1442" s="80" t="s">
        <v>454</v>
      </c>
      <c r="L1442" s="8">
        <v>5590000</v>
      </c>
      <c r="M1442" s="6">
        <v>2022</v>
      </c>
      <c r="N1442" s="103"/>
      <c r="O1442" s="103"/>
      <c r="P1442" s="6"/>
      <c r="Q1442" s="6"/>
      <c r="R1442" t="str">
        <f t="shared" si="22"/>
        <v>5010700311781178100001VT100003</v>
      </c>
    </row>
    <row r="1443" spans="1:18" x14ac:dyDescent="0.2">
      <c r="A1443" s="80" t="s">
        <v>453</v>
      </c>
      <c r="B1443" s="80" t="s">
        <v>4211</v>
      </c>
      <c r="C1443" s="6">
        <v>501</v>
      </c>
      <c r="D1443" s="6">
        <v>50107</v>
      </c>
      <c r="E1443" s="80" t="s">
        <v>456</v>
      </c>
      <c r="F1443" s="80" t="s">
        <v>454</v>
      </c>
      <c r="G1443" s="80" t="s">
        <v>486</v>
      </c>
      <c r="H1443" s="80" t="s">
        <v>1248</v>
      </c>
      <c r="I1443" s="80" t="s">
        <v>2892</v>
      </c>
      <c r="J1443" s="80" t="s">
        <v>4053</v>
      </c>
      <c r="K1443" s="80" t="s">
        <v>454</v>
      </c>
      <c r="L1443" s="8">
        <v>6800000</v>
      </c>
      <c r="M1443" s="6">
        <v>2022</v>
      </c>
      <c r="N1443" s="103"/>
      <c r="O1443" s="103"/>
      <c r="P1443" s="6"/>
      <c r="Q1443" s="6"/>
      <c r="R1443" t="str">
        <f t="shared" si="22"/>
        <v>5010700211791179100001VT100001</v>
      </c>
    </row>
    <row r="1444" spans="1:18" x14ac:dyDescent="0.2">
      <c r="A1444" s="80" t="s">
        <v>453</v>
      </c>
      <c r="B1444" s="80" t="s">
        <v>4211</v>
      </c>
      <c r="C1444" s="6">
        <v>501</v>
      </c>
      <c r="D1444" s="6">
        <v>50107</v>
      </c>
      <c r="E1444" s="80" t="s">
        <v>456</v>
      </c>
      <c r="F1444" s="80" t="s">
        <v>454</v>
      </c>
      <c r="G1444" s="80" t="s">
        <v>494</v>
      </c>
      <c r="H1444" s="80" t="s">
        <v>1095</v>
      </c>
      <c r="I1444" s="80" t="s">
        <v>2790</v>
      </c>
      <c r="J1444" s="80" t="s">
        <v>4053</v>
      </c>
      <c r="K1444" s="80" t="s">
        <v>454</v>
      </c>
      <c r="L1444" s="8">
        <v>6760000</v>
      </c>
      <c r="M1444" s="6">
        <v>2022</v>
      </c>
      <c r="N1444" s="103"/>
      <c r="O1444" s="103"/>
      <c r="P1444" s="6"/>
      <c r="Q1444" s="6"/>
      <c r="R1444" t="str">
        <f t="shared" si="22"/>
        <v>5010700210981098100001VT500001</v>
      </c>
    </row>
    <row r="1445" spans="1:18" x14ac:dyDescent="0.2">
      <c r="A1445" s="80" t="s">
        <v>453</v>
      </c>
      <c r="B1445" s="80" t="s">
        <v>4211</v>
      </c>
      <c r="C1445" s="6">
        <v>501</v>
      </c>
      <c r="D1445" s="6">
        <v>50107</v>
      </c>
      <c r="E1445" s="80" t="s">
        <v>458</v>
      </c>
      <c r="F1445" s="80" t="s">
        <v>456</v>
      </c>
      <c r="G1445" s="80" t="s">
        <v>486</v>
      </c>
      <c r="H1445" s="80" t="s">
        <v>1248</v>
      </c>
      <c r="I1445" s="80" t="s">
        <v>2892</v>
      </c>
      <c r="J1445" s="80" t="s">
        <v>4053</v>
      </c>
      <c r="K1445" s="80" t="s">
        <v>454</v>
      </c>
      <c r="L1445" s="8">
        <v>3400000</v>
      </c>
      <c r="M1445" s="6">
        <v>2022</v>
      </c>
      <c r="N1445" s="103"/>
      <c r="O1445" s="103"/>
      <c r="P1445" s="6"/>
      <c r="Q1445" s="6"/>
      <c r="R1445" t="str">
        <f t="shared" si="22"/>
        <v>5010700311791179100001VT100002</v>
      </c>
    </row>
    <row r="1446" spans="1:18" x14ac:dyDescent="0.2">
      <c r="A1446" s="80" t="s">
        <v>453</v>
      </c>
      <c r="B1446" s="80" t="s">
        <v>4211</v>
      </c>
      <c r="C1446" s="6">
        <v>501</v>
      </c>
      <c r="D1446" s="6">
        <v>50107</v>
      </c>
      <c r="E1446" s="80" t="s">
        <v>458</v>
      </c>
      <c r="F1446" s="80" t="s">
        <v>456</v>
      </c>
      <c r="G1446" s="80" t="s">
        <v>486</v>
      </c>
      <c r="H1446" s="80" t="s">
        <v>1789</v>
      </c>
      <c r="I1446" s="80" t="s">
        <v>3340</v>
      </c>
      <c r="J1446" s="80" t="s">
        <v>4053</v>
      </c>
      <c r="K1446" s="80" t="s">
        <v>454</v>
      </c>
      <c r="L1446" s="8">
        <v>16560000</v>
      </c>
      <c r="M1446" s="6">
        <v>2022</v>
      </c>
      <c r="N1446" s="103"/>
      <c r="O1446" s="103"/>
      <c r="P1446" s="6"/>
      <c r="Q1446" s="6"/>
      <c r="R1446" t="str">
        <f t="shared" si="22"/>
        <v>5010700314611461100001VT100002</v>
      </c>
    </row>
    <row r="1447" spans="1:18" x14ac:dyDescent="0.2">
      <c r="A1447" s="80" t="s">
        <v>453</v>
      </c>
      <c r="B1447" s="80" t="s">
        <v>4211</v>
      </c>
      <c r="C1447" s="6">
        <v>501</v>
      </c>
      <c r="D1447" s="6">
        <v>50107</v>
      </c>
      <c r="E1447" s="80" t="s">
        <v>458</v>
      </c>
      <c r="F1447" s="80" t="s">
        <v>456</v>
      </c>
      <c r="G1447" s="80" t="s">
        <v>488</v>
      </c>
      <c r="H1447" s="80" t="s">
        <v>1517</v>
      </c>
      <c r="I1447" s="80" t="s">
        <v>3143</v>
      </c>
      <c r="J1447" s="80" t="s">
        <v>4053</v>
      </c>
      <c r="K1447" s="80" t="s">
        <v>454</v>
      </c>
      <c r="L1447" s="8">
        <v>8030000</v>
      </c>
      <c r="M1447" s="6">
        <v>2022</v>
      </c>
      <c r="N1447" s="103"/>
      <c r="O1447" s="103"/>
      <c r="P1447" s="6"/>
      <c r="Q1447" s="6"/>
      <c r="R1447" t="str">
        <f t="shared" si="22"/>
        <v>5010700313241324101001VT200002</v>
      </c>
    </row>
    <row r="1448" spans="1:18" x14ac:dyDescent="0.2">
      <c r="A1448" s="80" t="s">
        <v>453</v>
      </c>
      <c r="B1448" s="80" t="s">
        <v>4211</v>
      </c>
      <c r="C1448" s="6">
        <v>501</v>
      </c>
      <c r="D1448" s="6">
        <v>50107</v>
      </c>
      <c r="E1448" s="80" t="s">
        <v>458</v>
      </c>
      <c r="F1448" s="80" t="s">
        <v>458</v>
      </c>
      <c r="G1448" s="80" t="s">
        <v>486</v>
      </c>
      <c r="H1448" s="80" t="s">
        <v>1248</v>
      </c>
      <c r="I1448" s="80" t="s">
        <v>2892</v>
      </c>
      <c r="J1448" s="80" t="s">
        <v>4053</v>
      </c>
      <c r="K1448" s="80" t="s">
        <v>454</v>
      </c>
      <c r="L1448" s="8">
        <v>4760000</v>
      </c>
      <c r="M1448" s="6">
        <v>2022</v>
      </c>
      <c r="N1448" s="103"/>
      <c r="O1448" s="103"/>
      <c r="P1448" s="6"/>
      <c r="Q1448" s="6"/>
      <c r="R1448" t="str">
        <f t="shared" si="22"/>
        <v>5010700311791179100001VT100003</v>
      </c>
    </row>
    <row r="1449" spans="1:18" x14ac:dyDescent="0.2">
      <c r="A1449" s="80" t="s">
        <v>453</v>
      </c>
      <c r="B1449" s="80" t="s">
        <v>4212</v>
      </c>
      <c r="C1449" s="6">
        <v>501</v>
      </c>
      <c r="D1449" s="6">
        <v>50107</v>
      </c>
      <c r="E1449" s="80" t="s">
        <v>456</v>
      </c>
      <c r="F1449" s="80" t="s">
        <v>454</v>
      </c>
      <c r="G1449" s="80" t="s">
        <v>486</v>
      </c>
      <c r="H1449" s="80" t="s">
        <v>1252</v>
      </c>
      <c r="I1449" s="80" t="s">
        <v>2895</v>
      </c>
      <c r="J1449" s="80" t="s">
        <v>4053</v>
      </c>
      <c r="K1449" s="80" t="s">
        <v>454</v>
      </c>
      <c r="L1449" s="8">
        <v>6800000</v>
      </c>
      <c r="M1449" s="6">
        <v>2022</v>
      </c>
      <c r="N1449" s="103"/>
      <c r="O1449" s="103"/>
      <c r="P1449" s="6"/>
      <c r="Q1449" s="6"/>
      <c r="R1449" t="str">
        <f t="shared" si="22"/>
        <v>5010700211801180100001VT100001</v>
      </c>
    </row>
    <row r="1450" spans="1:18" x14ac:dyDescent="0.2">
      <c r="A1450" s="80" t="s">
        <v>453</v>
      </c>
      <c r="B1450" s="80" t="s">
        <v>4212</v>
      </c>
      <c r="C1450" s="6">
        <v>501</v>
      </c>
      <c r="D1450" s="6">
        <v>50107</v>
      </c>
      <c r="E1450" s="80" t="s">
        <v>456</v>
      </c>
      <c r="F1450" s="80" t="s">
        <v>454</v>
      </c>
      <c r="G1450" s="80" t="s">
        <v>494</v>
      </c>
      <c r="H1450" s="80" t="s">
        <v>1101</v>
      </c>
      <c r="I1450" s="80" t="s">
        <v>2794</v>
      </c>
      <c r="J1450" s="80" t="s">
        <v>4053</v>
      </c>
      <c r="K1450" s="80" t="s">
        <v>454</v>
      </c>
      <c r="L1450" s="8">
        <v>9830000</v>
      </c>
      <c r="M1450" s="6">
        <v>2022</v>
      </c>
      <c r="N1450" s="103"/>
      <c r="O1450" s="103"/>
      <c r="P1450" s="6"/>
      <c r="Q1450" s="6"/>
      <c r="R1450" t="str">
        <f t="shared" si="22"/>
        <v>5010700211001100100001VT500001</v>
      </c>
    </row>
    <row r="1451" spans="1:18" x14ac:dyDescent="0.2">
      <c r="A1451" s="80" t="s">
        <v>453</v>
      </c>
      <c r="B1451" s="80" t="s">
        <v>4212</v>
      </c>
      <c r="C1451" s="6">
        <v>501</v>
      </c>
      <c r="D1451" s="6">
        <v>50107</v>
      </c>
      <c r="E1451" s="80" t="s">
        <v>458</v>
      </c>
      <c r="F1451" s="80" t="s">
        <v>456</v>
      </c>
      <c r="G1451" s="80" t="s">
        <v>486</v>
      </c>
      <c r="H1451" s="80" t="s">
        <v>1252</v>
      </c>
      <c r="I1451" s="80" t="s">
        <v>2895</v>
      </c>
      <c r="J1451" s="80" t="s">
        <v>4053</v>
      </c>
      <c r="K1451" s="80" t="s">
        <v>454</v>
      </c>
      <c r="L1451" s="8">
        <v>3400000</v>
      </c>
      <c r="M1451" s="6">
        <v>2022</v>
      </c>
      <c r="N1451" s="103"/>
      <c r="O1451" s="103"/>
      <c r="P1451" s="6"/>
      <c r="Q1451" s="6"/>
      <c r="R1451" t="str">
        <f t="shared" si="22"/>
        <v>5010700311801180100001VT100002</v>
      </c>
    </row>
    <row r="1452" spans="1:18" x14ac:dyDescent="0.2">
      <c r="A1452" s="80" t="s">
        <v>453</v>
      </c>
      <c r="B1452" s="80" t="s">
        <v>4212</v>
      </c>
      <c r="C1452" s="6">
        <v>501</v>
      </c>
      <c r="D1452" s="6">
        <v>50107</v>
      </c>
      <c r="E1452" s="80" t="s">
        <v>458</v>
      </c>
      <c r="F1452" s="80" t="s">
        <v>456</v>
      </c>
      <c r="G1452" s="80" t="s">
        <v>486</v>
      </c>
      <c r="H1452" s="80" t="s">
        <v>1789</v>
      </c>
      <c r="I1452" s="80" t="s">
        <v>3341</v>
      </c>
      <c r="J1452" s="80" t="s">
        <v>4053</v>
      </c>
      <c r="K1452" s="80" t="s">
        <v>454</v>
      </c>
      <c r="L1452" s="8">
        <v>14720000</v>
      </c>
      <c r="M1452" s="6">
        <v>2022</v>
      </c>
      <c r="N1452" s="103"/>
      <c r="O1452" s="103"/>
      <c r="P1452" s="6"/>
      <c r="Q1452" s="6"/>
      <c r="R1452" t="str">
        <f t="shared" si="22"/>
        <v>5010700314611461101001VT100002</v>
      </c>
    </row>
    <row r="1453" spans="1:18" x14ac:dyDescent="0.2">
      <c r="A1453" s="80" t="s">
        <v>453</v>
      </c>
      <c r="B1453" s="80" t="s">
        <v>4212</v>
      </c>
      <c r="C1453" s="6">
        <v>501</v>
      </c>
      <c r="D1453" s="6">
        <v>50107</v>
      </c>
      <c r="E1453" s="80" t="s">
        <v>458</v>
      </c>
      <c r="F1453" s="80" t="s">
        <v>456</v>
      </c>
      <c r="G1453" s="80" t="s">
        <v>488</v>
      </c>
      <c r="H1453" s="80" t="s">
        <v>1531</v>
      </c>
      <c r="I1453" s="80" t="s">
        <v>3156</v>
      </c>
      <c r="J1453" s="80" t="s">
        <v>4053</v>
      </c>
      <c r="K1453" s="80" t="s">
        <v>454</v>
      </c>
      <c r="L1453" s="8">
        <v>3800000</v>
      </c>
      <c r="M1453" s="6">
        <v>2022</v>
      </c>
      <c r="N1453" s="103"/>
      <c r="O1453" s="103"/>
      <c r="P1453" s="6"/>
      <c r="Q1453" s="6"/>
      <c r="R1453" t="str">
        <f t="shared" si="22"/>
        <v>5010700313301330100001VT200002</v>
      </c>
    </row>
    <row r="1454" spans="1:18" x14ac:dyDescent="0.2">
      <c r="A1454" s="80" t="s">
        <v>453</v>
      </c>
      <c r="B1454" s="80" t="s">
        <v>4212</v>
      </c>
      <c r="C1454" s="6">
        <v>501</v>
      </c>
      <c r="D1454" s="6">
        <v>50107</v>
      </c>
      <c r="E1454" s="80" t="s">
        <v>458</v>
      </c>
      <c r="F1454" s="80" t="s">
        <v>458</v>
      </c>
      <c r="G1454" s="80" t="s">
        <v>486</v>
      </c>
      <c r="H1454" s="80" t="s">
        <v>1252</v>
      </c>
      <c r="I1454" s="80" t="s">
        <v>2895</v>
      </c>
      <c r="J1454" s="80" t="s">
        <v>4053</v>
      </c>
      <c r="K1454" s="80" t="s">
        <v>454</v>
      </c>
      <c r="L1454" s="8">
        <v>4760000</v>
      </c>
      <c r="M1454" s="6">
        <v>2022</v>
      </c>
      <c r="N1454" s="103"/>
      <c r="O1454" s="103"/>
      <c r="P1454" s="6"/>
      <c r="Q1454" s="6"/>
      <c r="R1454" t="str">
        <f t="shared" si="22"/>
        <v>5010700311801180100001VT100003</v>
      </c>
    </row>
    <row r="1455" spans="1:18" x14ac:dyDescent="0.2">
      <c r="A1455" s="80" t="s">
        <v>453</v>
      </c>
      <c r="B1455" s="80" t="s">
        <v>4213</v>
      </c>
      <c r="C1455" s="6">
        <v>501</v>
      </c>
      <c r="D1455" s="6">
        <v>50107</v>
      </c>
      <c r="E1455" s="80" t="s">
        <v>456</v>
      </c>
      <c r="F1455" s="80" t="s">
        <v>454</v>
      </c>
      <c r="G1455" s="80" t="s">
        <v>486</v>
      </c>
      <c r="H1455" s="80" t="s">
        <v>1254</v>
      </c>
      <c r="I1455" s="80" t="s">
        <v>2896</v>
      </c>
      <c r="J1455" s="80" t="s">
        <v>4053</v>
      </c>
      <c r="K1455" s="80" t="s">
        <v>454</v>
      </c>
      <c r="L1455" s="8">
        <v>13330000</v>
      </c>
      <c r="M1455" s="6">
        <v>2022</v>
      </c>
      <c r="N1455" s="103"/>
      <c r="O1455" s="103"/>
      <c r="P1455" s="6"/>
      <c r="Q1455" s="6"/>
      <c r="R1455" t="str">
        <f t="shared" si="22"/>
        <v>5010700211811181100001VT100001</v>
      </c>
    </row>
    <row r="1456" spans="1:18" x14ac:dyDescent="0.2">
      <c r="A1456" s="80" t="s">
        <v>453</v>
      </c>
      <c r="B1456" s="80" t="s">
        <v>4213</v>
      </c>
      <c r="C1456" s="6">
        <v>501</v>
      </c>
      <c r="D1456" s="6">
        <v>50107</v>
      </c>
      <c r="E1456" s="80" t="s">
        <v>456</v>
      </c>
      <c r="F1456" s="80" t="s">
        <v>454</v>
      </c>
      <c r="G1456" s="80" t="s">
        <v>494</v>
      </c>
      <c r="H1456" s="80" t="s">
        <v>1104</v>
      </c>
      <c r="I1456" s="80" t="s">
        <v>2796</v>
      </c>
      <c r="J1456" s="80" t="s">
        <v>4053</v>
      </c>
      <c r="K1456" s="80" t="s">
        <v>454</v>
      </c>
      <c r="L1456" s="8">
        <v>8920000</v>
      </c>
      <c r="M1456" s="6">
        <v>2022</v>
      </c>
      <c r="N1456" s="103"/>
      <c r="O1456" s="103"/>
      <c r="P1456" s="6"/>
      <c r="Q1456" s="6"/>
      <c r="R1456" t="str">
        <f t="shared" si="22"/>
        <v>5010700211021102100001VT500001</v>
      </c>
    </row>
    <row r="1457" spans="1:18" x14ac:dyDescent="0.2">
      <c r="A1457" s="80" t="s">
        <v>453</v>
      </c>
      <c r="B1457" s="80" t="s">
        <v>4213</v>
      </c>
      <c r="C1457" s="6">
        <v>501</v>
      </c>
      <c r="D1457" s="6">
        <v>50107</v>
      </c>
      <c r="E1457" s="80" t="s">
        <v>458</v>
      </c>
      <c r="F1457" s="80" t="s">
        <v>456</v>
      </c>
      <c r="G1457" s="80" t="s">
        <v>486</v>
      </c>
      <c r="H1457" s="80" t="s">
        <v>1254</v>
      </c>
      <c r="I1457" s="80" t="s">
        <v>2896</v>
      </c>
      <c r="J1457" s="80" t="s">
        <v>4053</v>
      </c>
      <c r="K1457" s="80" t="s">
        <v>454</v>
      </c>
      <c r="L1457" s="8">
        <v>6670000</v>
      </c>
      <c r="M1457" s="6">
        <v>2022</v>
      </c>
      <c r="N1457" s="103"/>
      <c r="O1457" s="103"/>
      <c r="P1457" s="6"/>
      <c r="Q1457" s="6"/>
      <c r="R1457" t="str">
        <f t="shared" si="22"/>
        <v>5010700311811181100001VT100002</v>
      </c>
    </row>
    <row r="1458" spans="1:18" x14ac:dyDescent="0.2">
      <c r="A1458" s="80" t="s">
        <v>453</v>
      </c>
      <c r="B1458" s="80" t="s">
        <v>4213</v>
      </c>
      <c r="C1458" s="6">
        <v>501</v>
      </c>
      <c r="D1458" s="6">
        <v>50107</v>
      </c>
      <c r="E1458" s="80" t="s">
        <v>458</v>
      </c>
      <c r="F1458" s="80" t="s">
        <v>456</v>
      </c>
      <c r="G1458" s="80" t="s">
        <v>486</v>
      </c>
      <c r="H1458" s="80" t="s">
        <v>1789</v>
      </c>
      <c r="I1458" s="80" t="s">
        <v>3342</v>
      </c>
      <c r="J1458" s="80" t="s">
        <v>4053</v>
      </c>
      <c r="K1458" s="80" t="s">
        <v>454</v>
      </c>
      <c r="L1458" s="8">
        <v>13250000</v>
      </c>
      <c r="M1458" s="6">
        <v>2022</v>
      </c>
      <c r="N1458" s="103"/>
      <c r="O1458" s="103"/>
      <c r="P1458" s="6"/>
      <c r="Q1458" s="6"/>
      <c r="R1458" t="str">
        <f t="shared" si="22"/>
        <v>5010700314611461102001VT100002</v>
      </c>
    </row>
    <row r="1459" spans="1:18" x14ac:dyDescent="0.2">
      <c r="A1459" s="80" t="s">
        <v>453</v>
      </c>
      <c r="B1459" s="80" t="s">
        <v>4213</v>
      </c>
      <c r="C1459" s="6">
        <v>501</v>
      </c>
      <c r="D1459" s="6">
        <v>50107</v>
      </c>
      <c r="E1459" s="80" t="s">
        <v>458</v>
      </c>
      <c r="F1459" s="80" t="s">
        <v>456</v>
      </c>
      <c r="G1459" s="80" t="s">
        <v>488</v>
      </c>
      <c r="H1459" s="80" t="s">
        <v>1531</v>
      </c>
      <c r="I1459" s="80" t="s">
        <v>3158</v>
      </c>
      <c r="J1459" s="80" t="s">
        <v>4053</v>
      </c>
      <c r="K1459" s="80" t="s">
        <v>454</v>
      </c>
      <c r="L1459" s="8">
        <v>3670000</v>
      </c>
      <c r="M1459" s="6">
        <v>2022</v>
      </c>
      <c r="N1459" s="103"/>
      <c r="O1459" s="103"/>
      <c r="P1459" s="6"/>
      <c r="Q1459" s="6"/>
      <c r="R1459" t="str">
        <f t="shared" si="22"/>
        <v>5010700313301330101001VT200002</v>
      </c>
    </row>
    <row r="1460" spans="1:18" x14ac:dyDescent="0.2">
      <c r="A1460" s="80" t="s">
        <v>453</v>
      </c>
      <c r="B1460" s="80" t="s">
        <v>4213</v>
      </c>
      <c r="C1460" s="6">
        <v>501</v>
      </c>
      <c r="D1460" s="6">
        <v>50107</v>
      </c>
      <c r="E1460" s="80" t="s">
        <v>458</v>
      </c>
      <c r="F1460" s="80" t="s">
        <v>458</v>
      </c>
      <c r="G1460" s="80" t="s">
        <v>486</v>
      </c>
      <c r="H1460" s="80" t="s">
        <v>1254</v>
      </c>
      <c r="I1460" s="80" t="s">
        <v>2896</v>
      </c>
      <c r="J1460" s="80" t="s">
        <v>4053</v>
      </c>
      <c r="K1460" s="80" t="s">
        <v>454</v>
      </c>
      <c r="L1460" s="8">
        <v>9330000</v>
      </c>
      <c r="M1460" s="6">
        <v>2022</v>
      </c>
      <c r="N1460" s="103"/>
      <c r="O1460" s="103"/>
      <c r="P1460" s="6"/>
      <c r="Q1460" s="6"/>
      <c r="R1460" t="str">
        <f t="shared" si="22"/>
        <v>5010700311811181100001VT100003</v>
      </c>
    </row>
    <row r="1461" spans="1:18" x14ac:dyDescent="0.2">
      <c r="A1461" s="80" t="s">
        <v>453</v>
      </c>
      <c r="B1461" s="80" t="s">
        <v>4214</v>
      </c>
      <c r="C1461" s="6">
        <v>501</v>
      </c>
      <c r="D1461" s="6">
        <v>50107</v>
      </c>
      <c r="E1461" s="80" t="s">
        <v>456</v>
      </c>
      <c r="F1461" s="80" t="s">
        <v>454</v>
      </c>
      <c r="G1461" s="80" t="s">
        <v>486</v>
      </c>
      <c r="H1461" s="80" t="s">
        <v>1256</v>
      </c>
      <c r="I1461" s="80" t="s">
        <v>2897</v>
      </c>
      <c r="J1461" s="80" t="s">
        <v>4053</v>
      </c>
      <c r="K1461" s="80" t="s">
        <v>454</v>
      </c>
      <c r="L1461" s="8">
        <v>10510000</v>
      </c>
      <c r="M1461" s="6">
        <v>2022</v>
      </c>
      <c r="N1461" s="103"/>
      <c r="O1461" s="103"/>
      <c r="P1461" s="6"/>
      <c r="Q1461" s="6"/>
      <c r="R1461" t="str">
        <f t="shared" si="22"/>
        <v>5010700211821182100001VT100001</v>
      </c>
    </row>
    <row r="1462" spans="1:18" x14ac:dyDescent="0.2">
      <c r="A1462" s="80" t="s">
        <v>453</v>
      </c>
      <c r="B1462" s="80" t="s">
        <v>4214</v>
      </c>
      <c r="C1462" s="6">
        <v>501</v>
      </c>
      <c r="D1462" s="6">
        <v>50107</v>
      </c>
      <c r="E1462" s="80" t="s">
        <v>456</v>
      </c>
      <c r="F1462" s="80" t="s">
        <v>454</v>
      </c>
      <c r="G1462" s="80" t="s">
        <v>494</v>
      </c>
      <c r="H1462" s="80" t="s">
        <v>1108</v>
      </c>
      <c r="I1462" s="80" t="s">
        <v>2798</v>
      </c>
      <c r="J1462" s="80" t="s">
        <v>4053</v>
      </c>
      <c r="K1462" s="80" t="s">
        <v>454</v>
      </c>
      <c r="L1462" s="8">
        <v>9330000</v>
      </c>
      <c r="M1462" s="6">
        <v>2022</v>
      </c>
      <c r="N1462" s="103"/>
      <c r="O1462" s="103"/>
      <c r="P1462" s="6"/>
      <c r="Q1462" s="6"/>
      <c r="R1462" t="str">
        <f t="shared" si="22"/>
        <v>5010700211041104100001VT500001</v>
      </c>
    </row>
    <row r="1463" spans="1:18" x14ac:dyDescent="0.2">
      <c r="A1463" s="80" t="s">
        <v>453</v>
      </c>
      <c r="B1463" s="80" t="s">
        <v>4214</v>
      </c>
      <c r="C1463" s="6">
        <v>501</v>
      </c>
      <c r="D1463" s="6">
        <v>50107</v>
      </c>
      <c r="E1463" s="80" t="s">
        <v>458</v>
      </c>
      <c r="F1463" s="80" t="s">
        <v>456</v>
      </c>
      <c r="G1463" s="80" t="s">
        <v>486</v>
      </c>
      <c r="H1463" s="80" t="s">
        <v>1256</v>
      </c>
      <c r="I1463" s="80" t="s">
        <v>2897</v>
      </c>
      <c r="J1463" s="80" t="s">
        <v>4053</v>
      </c>
      <c r="K1463" s="80" t="s">
        <v>454</v>
      </c>
      <c r="L1463" s="8">
        <v>5260000</v>
      </c>
      <c r="M1463" s="6">
        <v>2022</v>
      </c>
      <c r="N1463" s="103"/>
      <c r="O1463" s="103"/>
      <c r="P1463" s="6"/>
      <c r="Q1463" s="6"/>
      <c r="R1463" t="str">
        <f t="shared" si="22"/>
        <v>5010700311821182100001VT100002</v>
      </c>
    </row>
    <row r="1464" spans="1:18" x14ac:dyDescent="0.2">
      <c r="A1464" s="80" t="s">
        <v>453</v>
      </c>
      <c r="B1464" s="80" t="s">
        <v>4214</v>
      </c>
      <c r="C1464" s="6">
        <v>501</v>
      </c>
      <c r="D1464" s="6">
        <v>50107</v>
      </c>
      <c r="E1464" s="80" t="s">
        <v>458</v>
      </c>
      <c r="F1464" s="80" t="s">
        <v>456</v>
      </c>
      <c r="G1464" s="80" t="s">
        <v>486</v>
      </c>
      <c r="H1464" s="80" t="s">
        <v>1799</v>
      </c>
      <c r="I1464" s="80" t="s">
        <v>3347</v>
      </c>
      <c r="J1464" s="80" t="s">
        <v>4053</v>
      </c>
      <c r="K1464" s="80" t="s">
        <v>454</v>
      </c>
      <c r="L1464" s="8">
        <v>8350000</v>
      </c>
      <c r="M1464" s="6">
        <v>2022</v>
      </c>
      <c r="N1464" s="103"/>
      <c r="O1464" s="103"/>
      <c r="P1464" s="6"/>
      <c r="Q1464" s="6"/>
      <c r="R1464" t="str">
        <f t="shared" si="22"/>
        <v>5010700314661466100001VT100002</v>
      </c>
    </row>
    <row r="1465" spans="1:18" x14ac:dyDescent="0.2">
      <c r="A1465" s="80" t="s">
        <v>453</v>
      </c>
      <c r="B1465" s="80" t="s">
        <v>4214</v>
      </c>
      <c r="C1465" s="6">
        <v>501</v>
      </c>
      <c r="D1465" s="6">
        <v>50107</v>
      </c>
      <c r="E1465" s="80" t="s">
        <v>458</v>
      </c>
      <c r="F1465" s="80" t="s">
        <v>456</v>
      </c>
      <c r="G1465" s="80" t="s">
        <v>488</v>
      </c>
      <c r="H1465" s="80" t="s">
        <v>1532</v>
      </c>
      <c r="I1465" s="80" t="s">
        <v>3159</v>
      </c>
      <c r="J1465" s="80" t="s">
        <v>4053</v>
      </c>
      <c r="K1465" s="80" t="s">
        <v>454</v>
      </c>
      <c r="L1465" s="8">
        <v>5600000</v>
      </c>
      <c r="M1465" s="6">
        <v>2022</v>
      </c>
      <c r="N1465" s="103"/>
      <c r="O1465" s="103"/>
      <c r="P1465" s="6"/>
      <c r="Q1465" s="6"/>
      <c r="R1465" t="str">
        <f t="shared" si="22"/>
        <v>5010700313311331100001VT200002</v>
      </c>
    </row>
    <row r="1466" spans="1:18" x14ac:dyDescent="0.2">
      <c r="A1466" s="80" t="s">
        <v>453</v>
      </c>
      <c r="B1466" s="80" t="s">
        <v>4214</v>
      </c>
      <c r="C1466" s="6">
        <v>501</v>
      </c>
      <c r="D1466" s="6">
        <v>50107</v>
      </c>
      <c r="E1466" s="80" t="s">
        <v>458</v>
      </c>
      <c r="F1466" s="80" t="s">
        <v>458</v>
      </c>
      <c r="G1466" s="80" t="s">
        <v>486</v>
      </c>
      <c r="H1466" s="80" t="s">
        <v>1256</v>
      </c>
      <c r="I1466" s="80" t="s">
        <v>2897</v>
      </c>
      <c r="J1466" s="80" t="s">
        <v>4053</v>
      </c>
      <c r="K1466" s="80" t="s">
        <v>454</v>
      </c>
      <c r="L1466" s="8">
        <v>7360000</v>
      </c>
      <c r="M1466" s="6">
        <v>2022</v>
      </c>
      <c r="N1466" s="103"/>
      <c r="O1466" s="103"/>
      <c r="P1466" s="6"/>
      <c r="Q1466" s="6"/>
      <c r="R1466" t="str">
        <f t="shared" si="22"/>
        <v>5010700311821182100001VT100003</v>
      </c>
    </row>
    <row r="1467" spans="1:18" x14ac:dyDescent="0.2">
      <c r="A1467" s="80" t="s">
        <v>453</v>
      </c>
      <c r="B1467" s="80" t="s">
        <v>4215</v>
      </c>
      <c r="C1467" s="6">
        <v>501</v>
      </c>
      <c r="D1467" s="6">
        <v>50107</v>
      </c>
      <c r="E1467" s="80" t="s">
        <v>456</v>
      </c>
      <c r="F1467" s="80" t="s">
        <v>454</v>
      </c>
      <c r="G1467" s="80" t="s">
        <v>486</v>
      </c>
      <c r="H1467" s="80" t="s">
        <v>1258</v>
      </c>
      <c r="I1467" s="80" t="s">
        <v>2898</v>
      </c>
      <c r="J1467" s="80" t="s">
        <v>4053</v>
      </c>
      <c r="K1467" s="80" t="s">
        <v>454</v>
      </c>
      <c r="L1467" s="8">
        <v>10510000</v>
      </c>
      <c r="M1467" s="6">
        <v>2022</v>
      </c>
      <c r="N1467" s="103"/>
      <c r="O1467" s="103"/>
      <c r="P1467" s="6"/>
      <c r="Q1467" s="6"/>
      <c r="R1467" t="str">
        <f t="shared" si="22"/>
        <v>5010700211831183100001VT100001</v>
      </c>
    </row>
    <row r="1468" spans="1:18" x14ac:dyDescent="0.2">
      <c r="A1468" s="80" t="s">
        <v>453</v>
      </c>
      <c r="B1468" s="80" t="s">
        <v>4215</v>
      </c>
      <c r="C1468" s="6">
        <v>501</v>
      </c>
      <c r="D1468" s="6">
        <v>50107</v>
      </c>
      <c r="E1468" s="80" t="s">
        <v>456</v>
      </c>
      <c r="F1468" s="80" t="s">
        <v>454</v>
      </c>
      <c r="G1468" s="80" t="s">
        <v>494</v>
      </c>
      <c r="H1468" s="80" t="s">
        <v>1112</v>
      </c>
      <c r="I1468" s="80" t="s">
        <v>2801</v>
      </c>
      <c r="J1468" s="80" t="s">
        <v>4053</v>
      </c>
      <c r="K1468" s="80" t="s">
        <v>454</v>
      </c>
      <c r="L1468" s="8">
        <v>5900000</v>
      </c>
      <c r="M1468" s="6">
        <v>2022</v>
      </c>
      <c r="N1468" s="103"/>
      <c r="O1468" s="103"/>
      <c r="P1468" s="6"/>
      <c r="Q1468" s="6"/>
      <c r="R1468" t="str">
        <f t="shared" si="22"/>
        <v>5010700211071107100001VT500001</v>
      </c>
    </row>
    <row r="1469" spans="1:18" x14ac:dyDescent="0.2">
      <c r="A1469" s="80" t="s">
        <v>453</v>
      </c>
      <c r="B1469" s="80" t="s">
        <v>4215</v>
      </c>
      <c r="C1469" s="6">
        <v>501</v>
      </c>
      <c r="D1469" s="6">
        <v>50107</v>
      </c>
      <c r="E1469" s="80" t="s">
        <v>458</v>
      </c>
      <c r="F1469" s="80" t="s">
        <v>456</v>
      </c>
      <c r="G1469" s="80" t="s">
        <v>486</v>
      </c>
      <c r="H1469" s="80" t="s">
        <v>1258</v>
      </c>
      <c r="I1469" s="80" t="s">
        <v>2898</v>
      </c>
      <c r="J1469" s="80" t="s">
        <v>4053</v>
      </c>
      <c r="K1469" s="80" t="s">
        <v>454</v>
      </c>
      <c r="L1469" s="8">
        <v>5260000</v>
      </c>
      <c r="M1469" s="6">
        <v>2022</v>
      </c>
      <c r="N1469" s="103"/>
      <c r="O1469" s="103"/>
      <c r="P1469" s="6"/>
      <c r="Q1469" s="6"/>
      <c r="R1469" t="str">
        <f t="shared" si="22"/>
        <v>5010700311831183100001VT100002</v>
      </c>
    </row>
    <row r="1470" spans="1:18" x14ac:dyDescent="0.2">
      <c r="A1470" s="80" t="s">
        <v>453</v>
      </c>
      <c r="B1470" s="80" t="s">
        <v>4215</v>
      </c>
      <c r="C1470" s="6">
        <v>501</v>
      </c>
      <c r="D1470" s="6">
        <v>50107</v>
      </c>
      <c r="E1470" s="80" t="s">
        <v>458</v>
      </c>
      <c r="F1470" s="80" t="s">
        <v>456</v>
      </c>
      <c r="G1470" s="80" t="s">
        <v>486</v>
      </c>
      <c r="H1470" s="80" t="s">
        <v>1799</v>
      </c>
      <c r="I1470" s="80" t="s">
        <v>3349</v>
      </c>
      <c r="J1470" s="80" t="s">
        <v>4053</v>
      </c>
      <c r="K1470" s="80" t="s">
        <v>454</v>
      </c>
      <c r="L1470" s="8">
        <v>7590000</v>
      </c>
      <c r="M1470" s="6">
        <v>2022</v>
      </c>
      <c r="N1470" s="103"/>
      <c r="O1470" s="103"/>
      <c r="P1470" s="6"/>
      <c r="Q1470" s="6"/>
      <c r="R1470" t="str">
        <f t="shared" si="22"/>
        <v>5010700314661466101001VT100002</v>
      </c>
    </row>
    <row r="1471" spans="1:18" x14ac:dyDescent="0.2">
      <c r="A1471" s="80" t="s">
        <v>453</v>
      </c>
      <c r="B1471" s="80" t="s">
        <v>4215</v>
      </c>
      <c r="C1471" s="6">
        <v>501</v>
      </c>
      <c r="D1471" s="6">
        <v>50107</v>
      </c>
      <c r="E1471" s="80" t="s">
        <v>458</v>
      </c>
      <c r="F1471" s="80" t="s">
        <v>456</v>
      </c>
      <c r="G1471" s="80" t="s">
        <v>488</v>
      </c>
      <c r="H1471" s="80" t="s">
        <v>1532</v>
      </c>
      <c r="I1471" s="80" t="s">
        <v>3161</v>
      </c>
      <c r="J1471" s="80" t="s">
        <v>4053</v>
      </c>
      <c r="K1471" s="80" t="s">
        <v>454</v>
      </c>
      <c r="L1471" s="8">
        <v>5150000</v>
      </c>
      <c r="M1471" s="6">
        <v>2022</v>
      </c>
      <c r="N1471" s="103"/>
      <c r="O1471" s="103"/>
      <c r="P1471" s="6"/>
      <c r="Q1471" s="6"/>
      <c r="R1471" t="str">
        <f t="shared" si="22"/>
        <v>5010700313311331101001VT200002</v>
      </c>
    </row>
    <row r="1472" spans="1:18" x14ac:dyDescent="0.2">
      <c r="A1472" s="80" t="s">
        <v>453</v>
      </c>
      <c r="B1472" s="80" t="s">
        <v>4215</v>
      </c>
      <c r="C1472" s="6">
        <v>501</v>
      </c>
      <c r="D1472" s="6">
        <v>50107</v>
      </c>
      <c r="E1472" s="80" t="s">
        <v>458</v>
      </c>
      <c r="F1472" s="80" t="s">
        <v>458</v>
      </c>
      <c r="G1472" s="80" t="s">
        <v>486</v>
      </c>
      <c r="H1472" s="80" t="s">
        <v>1258</v>
      </c>
      <c r="I1472" s="80" t="s">
        <v>2898</v>
      </c>
      <c r="J1472" s="80" t="s">
        <v>4053</v>
      </c>
      <c r="K1472" s="80" t="s">
        <v>454</v>
      </c>
      <c r="L1472" s="8">
        <v>7360000</v>
      </c>
      <c r="M1472" s="6">
        <v>2022</v>
      </c>
      <c r="N1472" s="103"/>
      <c r="O1472" s="103"/>
      <c r="P1472" s="6"/>
      <c r="Q1472" s="6"/>
      <c r="R1472" t="str">
        <f t="shared" si="22"/>
        <v>5010700311831183100001VT100003</v>
      </c>
    </row>
    <row r="1473" spans="1:18" x14ac:dyDescent="0.2">
      <c r="A1473" s="80" t="s">
        <v>453</v>
      </c>
      <c r="B1473" s="80" t="s">
        <v>4216</v>
      </c>
      <c r="C1473" s="6">
        <v>501</v>
      </c>
      <c r="D1473" s="6">
        <v>50107</v>
      </c>
      <c r="E1473" s="80" t="s">
        <v>456</v>
      </c>
      <c r="F1473" s="80" t="s">
        <v>454</v>
      </c>
      <c r="G1473" s="80" t="s">
        <v>486</v>
      </c>
      <c r="H1473" s="80" t="s">
        <v>1260</v>
      </c>
      <c r="I1473" s="80" t="s">
        <v>2899</v>
      </c>
      <c r="J1473" s="80" t="s">
        <v>4053</v>
      </c>
      <c r="K1473" s="80" t="s">
        <v>454</v>
      </c>
      <c r="L1473" s="8">
        <v>10510000</v>
      </c>
      <c r="M1473" s="6">
        <v>2022</v>
      </c>
      <c r="N1473" s="103"/>
      <c r="O1473" s="103"/>
      <c r="P1473" s="6"/>
      <c r="Q1473" s="6"/>
      <c r="R1473" t="str">
        <f t="shared" si="22"/>
        <v>5010700211841184100001VT100001</v>
      </c>
    </row>
    <row r="1474" spans="1:18" x14ac:dyDescent="0.2">
      <c r="A1474" s="80" t="s">
        <v>453</v>
      </c>
      <c r="B1474" s="80" t="s">
        <v>4216</v>
      </c>
      <c r="C1474" s="6">
        <v>501</v>
      </c>
      <c r="D1474" s="6">
        <v>50107</v>
      </c>
      <c r="E1474" s="80" t="s">
        <v>456</v>
      </c>
      <c r="F1474" s="80" t="s">
        <v>454</v>
      </c>
      <c r="G1474" s="80" t="s">
        <v>494</v>
      </c>
      <c r="H1474" s="80" t="s">
        <v>1113</v>
      </c>
      <c r="I1474" s="80" t="s">
        <v>2802</v>
      </c>
      <c r="J1474" s="80" t="s">
        <v>4053</v>
      </c>
      <c r="K1474" s="80" t="s">
        <v>454</v>
      </c>
      <c r="L1474" s="8">
        <v>5900000</v>
      </c>
      <c r="M1474" s="6">
        <v>2022</v>
      </c>
      <c r="N1474" s="103"/>
      <c r="O1474" s="103"/>
      <c r="P1474" s="6"/>
      <c r="Q1474" s="6"/>
      <c r="R1474" t="str">
        <f t="shared" ref="R1474:R1537" si="23">CONCATENATE(D1474,E1474,H1474,I1474,K1474,G1474,F1474)</f>
        <v>5010700211081108100001VT500001</v>
      </c>
    </row>
    <row r="1475" spans="1:18" x14ac:dyDescent="0.2">
      <c r="A1475" s="80" t="s">
        <v>453</v>
      </c>
      <c r="B1475" s="80" t="s">
        <v>4216</v>
      </c>
      <c r="C1475" s="6">
        <v>501</v>
      </c>
      <c r="D1475" s="6">
        <v>50107</v>
      </c>
      <c r="E1475" s="80" t="s">
        <v>458</v>
      </c>
      <c r="F1475" s="80" t="s">
        <v>456</v>
      </c>
      <c r="G1475" s="80" t="s">
        <v>486</v>
      </c>
      <c r="H1475" s="80" t="s">
        <v>1260</v>
      </c>
      <c r="I1475" s="80" t="s">
        <v>2899</v>
      </c>
      <c r="J1475" s="80" t="s">
        <v>4053</v>
      </c>
      <c r="K1475" s="80" t="s">
        <v>454</v>
      </c>
      <c r="L1475" s="8">
        <v>5260000</v>
      </c>
      <c r="M1475" s="6">
        <v>2022</v>
      </c>
      <c r="N1475" s="103"/>
      <c r="O1475" s="103"/>
      <c r="P1475" s="6"/>
      <c r="Q1475" s="6"/>
      <c r="R1475" t="str">
        <f t="shared" si="23"/>
        <v>5010700311841184100001VT100002</v>
      </c>
    </row>
    <row r="1476" spans="1:18" x14ac:dyDescent="0.2">
      <c r="A1476" s="80" t="s">
        <v>453</v>
      </c>
      <c r="B1476" s="80" t="s">
        <v>4216</v>
      </c>
      <c r="C1476" s="6">
        <v>501</v>
      </c>
      <c r="D1476" s="6">
        <v>50107</v>
      </c>
      <c r="E1476" s="80" t="s">
        <v>458</v>
      </c>
      <c r="F1476" s="80" t="s">
        <v>456</v>
      </c>
      <c r="G1476" s="80" t="s">
        <v>486</v>
      </c>
      <c r="H1476" s="80" t="s">
        <v>1801</v>
      </c>
      <c r="I1476" s="80" t="s">
        <v>3351</v>
      </c>
      <c r="J1476" s="80" t="s">
        <v>4053</v>
      </c>
      <c r="K1476" s="80" t="s">
        <v>454</v>
      </c>
      <c r="L1476" s="8">
        <v>49400000</v>
      </c>
      <c r="M1476" s="6">
        <v>2022</v>
      </c>
      <c r="N1476" s="103"/>
      <c r="O1476" s="103"/>
      <c r="P1476" s="6"/>
      <c r="Q1476" s="6"/>
      <c r="R1476" t="str">
        <f t="shared" si="23"/>
        <v>5010700314671467100001VT100002</v>
      </c>
    </row>
    <row r="1477" spans="1:18" x14ac:dyDescent="0.2">
      <c r="A1477" s="80" t="s">
        <v>453</v>
      </c>
      <c r="B1477" s="80" t="s">
        <v>4216</v>
      </c>
      <c r="C1477" s="6">
        <v>501</v>
      </c>
      <c r="D1477" s="6">
        <v>50107</v>
      </c>
      <c r="E1477" s="80" t="s">
        <v>458</v>
      </c>
      <c r="F1477" s="80" t="s">
        <v>456</v>
      </c>
      <c r="G1477" s="80" t="s">
        <v>488</v>
      </c>
      <c r="H1477" s="80" t="s">
        <v>1577</v>
      </c>
      <c r="I1477" s="80" t="s">
        <v>3189</v>
      </c>
      <c r="J1477" s="80" t="s">
        <v>4053</v>
      </c>
      <c r="K1477" s="80" t="s">
        <v>454</v>
      </c>
      <c r="L1477" s="8">
        <v>9620000</v>
      </c>
      <c r="M1477" s="6">
        <v>2022</v>
      </c>
      <c r="N1477" s="103"/>
      <c r="O1477" s="103"/>
      <c r="P1477" s="6"/>
      <c r="Q1477" s="6"/>
      <c r="R1477" t="str">
        <f t="shared" si="23"/>
        <v>5010700313551355100001VT200002</v>
      </c>
    </row>
    <row r="1478" spans="1:18" x14ac:dyDescent="0.2">
      <c r="A1478" s="80" t="s">
        <v>453</v>
      </c>
      <c r="B1478" s="80" t="s">
        <v>4216</v>
      </c>
      <c r="C1478" s="6">
        <v>501</v>
      </c>
      <c r="D1478" s="6">
        <v>50107</v>
      </c>
      <c r="E1478" s="80" t="s">
        <v>458</v>
      </c>
      <c r="F1478" s="80" t="s">
        <v>458</v>
      </c>
      <c r="G1478" s="80" t="s">
        <v>486</v>
      </c>
      <c r="H1478" s="80" t="s">
        <v>1260</v>
      </c>
      <c r="I1478" s="80" t="s">
        <v>2899</v>
      </c>
      <c r="J1478" s="80" t="s">
        <v>4053</v>
      </c>
      <c r="K1478" s="80" t="s">
        <v>454</v>
      </c>
      <c r="L1478" s="8">
        <v>7360000</v>
      </c>
      <c r="M1478" s="6">
        <v>2022</v>
      </c>
      <c r="N1478" s="103"/>
      <c r="O1478" s="103"/>
      <c r="P1478" s="6"/>
      <c r="Q1478" s="6"/>
      <c r="R1478" t="str">
        <f t="shared" si="23"/>
        <v>5010700311841184100001VT100003</v>
      </c>
    </row>
    <row r="1479" spans="1:18" x14ac:dyDescent="0.2">
      <c r="A1479" s="80" t="s">
        <v>453</v>
      </c>
      <c r="B1479" s="80" t="s">
        <v>4217</v>
      </c>
      <c r="C1479" s="6">
        <v>501</v>
      </c>
      <c r="D1479" s="6">
        <v>50107</v>
      </c>
      <c r="E1479" s="80" t="s">
        <v>456</v>
      </c>
      <c r="F1479" s="80" t="s">
        <v>454</v>
      </c>
      <c r="G1479" s="80" t="s">
        <v>486</v>
      </c>
      <c r="H1479" s="80" t="s">
        <v>1262</v>
      </c>
      <c r="I1479" s="80" t="s">
        <v>2900</v>
      </c>
      <c r="J1479" s="80" t="s">
        <v>4053</v>
      </c>
      <c r="K1479" s="80" t="s">
        <v>454</v>
      </c>
      <c r="L1479" s="8">
        <v>10510000</v>
      </c>
      <c r="M1479" s="6">
        <v>2022</v>
      </c>
      <c r="N1479" s="103"/>
      <c r="O1479" s="103"/>
      <c r="P1479" s="6"/>
      <c r="Q1479" s="6"/>
      <c r="R1479" t="str">
        <f t="shared" si="23"/>
        <v>5010700211851185100001VT100001</v>
      </c>
    </row>
    <row r="1480" spans="1:18" x14ac:dyDescent="0.2">
      <c r="A1480" s="80" t="s">
        <v>453</v>
      </c>
      <c r="B1480" s="80" t="s">
        <v>4217</v>
      </c>
      <c r="C1480" s="6">
        <v>501</v>
      </c>
      <c r="D1480" s="6">
        <v>50107</v>
      </c>
      <c r="E1480" s="80" t="s">
        <v>456</v>
      </c>
      <c r="F1480" s="80" t="s">
        <v>454</v>
      </c>
      <c r="G1480" s="80" t="s">
        <v>494</v>
      </c>
      <c r="H1480" s="80" t="s">
        <v>1117</v>
      </c>
      <c r="I1480" s="80" t="s">
        <v>2806</v>
      </c>
      <c r="J1480" s="80" t="s">
        <v>4053</v>
      </c>
      <c r="K1480" s="80" t="s">
        <v>454</v>
      </c>
      <c r="L1480" s="8">
        <v>6090000</v>
      </c>
      <c r="M1480" s="6">
        <v>2022</v>
      </c>
      <c r="N1480" s="103"/>
      <c r="O1480" s="103"/>
      <c r="P1480" s="6"/>
      <c r="Q1480" s="6"/>
      <c r="R1480" t="str">
        <f t="shared" si="23"/>
        <v>5010700211101110100001VT500001</v>
      </c>
    </row>
    <row r="1481" spans="1:18" x14ac:dyDescent="0.2">
      <c r="A1481" s="80" t="s">
        <v>453</v>
      </c>
      <c r="B1481" s="80" t="s">
        <v>4217</v>
      </c>
      <c r="C1481" s="6">
        <v>501</v>
      </c>
      <c r="D1481" s="6">
        <v>50107</v>
      </c>
      <c r="E1481" s="80" t="s">
        <v>458</v>
      </c>
      <c r="F1481" s="80" t="s">
        <v>456</v>
      </c>
      <c r="G1481" s="80" t="s">
        <v>486</v>
      </c>
      <c r="H1481" s="80" t="s">
        <v>1262</v>
      </c>
      <c r="I1481" s="80" t="s">
        <v>2900</v>
      </c>
      <c r="J1481" s="80" t="s">
        <v>4053</v>
      </c>
      <c r="K1481" s="80" t="s">
        <v>454</v>
      </c>
      <c r="L1481" s="8">
        <v>5260000</v>
      </c>
      <c r="M1481" s="6">
        <v>2022</v>
      </c>
      <c r="N1481" s="103"/>
      <c r="O1481" s="103"/>
      <c r="P1481" s="6"/>
      <c r="Q1481" s="6"/>
      <c r="R1481" t="str">
        <f t="shared" si="23"/>
        <v>5010700311851185100001VT100002</v>
      </c>
    </row>
    <row r="1482" spans="1:18" x14ac:dyDescent="0.2">
      <c r="A1482" s="80" t="s">
        <v>453</v>
      </c>
      <c r="B1482" s="80" t="s">
        <v>4217</v>
      </c>
      <c r="C1482" s="6">
        <v>501</v>
      </c>
      <c r="D1482" s="6">
        <v>50107</v>
      </c>
      <c r="E1482" s="80" t="s">
        <v>458</v>
      </c>
      <c r="F1482" s="80" t="s">
        <v>456</v>
      </c>
      <c r="G1482" s="80" t="s">
        <v>486</v>
      </c>
      <c r="H1482" s="80" t="s">
        <v>1801</v>
      </c>
      <c r="I1482" s="80" t="s">
        <v>3353</v>
      </c>
      <c r="J1482" s="80" t="s">
        <v>4053</v>
      </c>
      <c r="K1482" s="80" t="s">
        <v>454</v>
      </c>
      <c r="L1482" s="8">
        <v>49400000</v>
      </c>
      <c r="M1482" s="6">
        <v>2022</v>
      </c>
      <c r="N1482" s="103"/>
      <c r="O1482" s="103"/>
      <c r="P1482" s="6"/>
      <c r="Q1482" s="6"/>
      <c r="R1482" t="str">
        <f t="shared" si="23"/>
        <v>5010700314671467101001VT100002</v>
      </c>
    </row>
    <row r="1483" spans="1:18" x14ac:dyDescent="0.2">
      <c r="A1483" s="80" t="s">
        <v>453</v>
      </c>
      <c r="B1483" s="80" t="s">
        <v>4217</v>
      </c>
      <c r="C1483" s="6">
        <v>501</v>
      </c>
      <c r="D1483" s="6">
        <v>50107</v>
      </c>
      <c r="E1483" s="80" t="s">
        <v>458</v>
      </c>
      <c r="F1483" s="80" t="s">
        <v>456</v>
      </c>
      <c r="G1483" s="80" t="s">
        <v>488</v>
      </c>
      <c r="H1483" s="80" t="s">
        <v>1577</v>
      </c>
      <c r="I1483" s="80" t="s">
        <v>3191</v>
      </c>
      <c r="J1483" s="80" t="s">
        <v>4053</v>
      </c>
      <c r="K1483" s="80" t="s">
        <v>454</v>
      </c>
      <c r="L1483" s="8">
        <v>9620000</v>
      </c>
      <c r="M1483" s="6">
        <v>2022</v>
      </c>
      <c r="N1483" s="103"/>
      <c r="O1483" s="103"/>
      <c r="P1483" s="6"/>
      <c r="Q1483" s="6"/>
      <c r="R1483" t="str">
        <f t="shared" si="23"/>
        <v>5010700313551355101001VT200002</v>
      </c>
    </row>
    <row r="1484" spans="1:18" x14ac:dyDescent="0.2">
      <c r="A1484" s="80" t="s">
        <v>453</v>
      </c>
      <c r="B1484" s="80" t="s">
        <v>4217</v>
      </c>
      <c r="C1484" s="6">
        <v>501</v>
      </c>
      <c r="D1484" s="6">
        <v>50107</v>
      </c>
      <c r="E1484" s="80" t="s">
        <v>458</v>
      </c>
      <c r="F1484" s="80" t="s">
        <v>458</v>
      </c>
      <c r="G1484" s="80" t="s">
        <v>486</v>
      </c>
      <c r="H1484" s="80" t="s">
        <v>1262</v>
      </c>
      <c r="I1484" s="80" t="s">
        <v>2900</v>
      </c>
      <c r="J1484" s="80" t="s">
        <v>4053</v>
      </c>
      <c r="K1484" s="80" t="s">
        <v>454</v>
      </c>
      <c r="L1484" s="8">
        <v>7360000</v>
      </c>
      <c r="M1484" s="6">
        <v>2022</v>
      </c>
      <c r="N1484" s="103"/>
      <c r="O1484" s="103"/>
      <c r="P1484" s="6"/>
      <c r="Q1484" s="6"/>
      <c r="R1484" t="str">
        <f t="shared" si="23"/>
        <v>5010700311851185100001VT100003</v>
      </c>
    </row>
    <row r="1485" spans="1:18" x14ac:dyDescent="0.2">
      <c r="A1485" s="80" t="s">
        <v>453</v>
      </c>
      <c r="B1485" s="80" t="s">
        <v>4218</v>
      </c>
      <c r="C1485" s="6">
        <v>501</v>
      </c>
      <c r="D1485" s="6">
        <v>50107</v>
      </c>
      <c r="E1485" s="80" t="s">
        <v>456</v>
      </c>
      <c r="F1485" s="80" t="s">
        <v>454</v>
      </c>
      <c r="G1485" s="80" t="s">
        <v>486</v>
      </c>
      <c r="H1485" s="80" t="s">
        <v>1265</v>
      </c>
      <c r="I1485" s="80" t="s">
        <v>2904</v>
      </c>
      <c r="J1485" s="80" t="s">
        <v>4053</v>
      </c>
      <c r="K1485" s="80" t="s">
        <v>454</v>
      </c>
      <c r="L1485" s="8">
        <v>7390000</v>
      </c>
      <c r="M1485" s="6">
        <v>2022</v>
      </c>
      <c r="N1485" s="103"/>
      <c r="O1485" s="103"/>
      <c r="P1485" s="6"/>
      <c r="Q1485" s="6"/>
      <c r="R1485" t="str">
        <f t="shared" si="23"/>
        <v>5010700211871187100001VT100001</v>
      </c>
    </row>
    <row r="1486" spans="1:18" x14ac:dyDescent="0.2">
      <c r="A1486" s="80" t="s">
        <v>453</v>
      </c>
      <c r="B1486" s="80" t="s">
        <v>4218</v>
      </c>
      <c r="C1486" s="6">
        <v>501</v>
      </c>
      <c r="D1486" s="6">
        <v>50107</v>
      </c>
      <c r="E1486" s="80" t="s">
        <v>456</v>
      </c>
      <c r="F1486" s="80" t="s">
        <v>454</v>
      </c>
      <c r="G1486" s="80" t="s">
        <v>494</v>
      </c>
      <c r="H1486" s="80" t="s">
        <v>1118</v>
      </c>
      <c r="I1486" s="80" t="s">
        <v>2807</v>
      </c>
      <c r="J1486" s="80" t="s">
        <v>4053</v>
      </c>
      <c r="K1486" s="80" t="s">
        <v>454</v>
      </c>
      <c r="L1486" s="8">
        <v>6090000</v>
      </c>
      <c r="M1486" s="6">
        <v>2022</v>
      </c>
      <c r="N1486" s="103"/>
      <c r="O1486" s="103"/>
      <c r="P1486" s="6"/>
      <c r="Q1486" s="6"/>
      <c r="R1486" t="str">
        <f t="shared" si="23"/>
        <v>5010700211111111100001VT500001</v>
      </c>
    </row>
    <row r="1487" spans="1:18" x14ac:dyDescent="0.2">
      <c r="A1487" s="80" t="s">
        <v>453</v>
      </c>
      <c r="B1487" s="80" t="s">
        <v>4218</v>
      </c>
      <c r="C1487" s="6">
        <v>501</v>
      </c>
      <c r="D1487" s="6">
        <v>50107</v>
      </c>
      <c r="E1487" s="80" t="s">
        <v>458</v>
      </c>
      <c r="F1487" s="80" t="s">
        <v>456</v>
      </c>
      <c r="G1487" s="80" t="s">
        <v>486</v>
      </c>
      <c r="H1487" s="80" t="s">
        <v>1265</v>
      </c>
      <c r="I1487" s="80" t="s">
        <v>2904</v>
      </c>
      <c r="J1487" s="80" t="s">
        <v>4053</v>
      </c>
      <c r="K1487" s="80" t="s">
        <v>454</v>
      </c>
      <c r="L1487" s="8">
        <v>3700000</v>
      </c>
      <c r="M1487" s="6">
        <v>2022</v>
      </c>
      <c r="N1487" s="103"/>
      <c r="O1487" s="103"/>
      <c r="P1487" s="6"/>
      <c r="Q1487" s="6"/>
      <c r="R1487" t="str">
        <f t="shared" si="23"/>
        <v>5010700311871187100001VT100002</v>
      </c>
    </row>
    <row r="1488" spans="1:18" x14ac:dyDescent="0.2">
      <c r="A1488" s="80" t="s">
        <v>453</v>
      </c>
      <c r="B1488" s="80" t="s">
        <v>4218</v>
      </c>
      <c r="C1488" s="6">
        <v>501</v>
      </c>
      <c r="D1488" s="6">
        <v>50107</v>
      </c>
      <c r="E1488" s="80" t="s">
        <v>458</v>
      </c>
      <c r="F1488" s="80" t="s">
        <v>456</v>
      </c>
      <c r="G1488" s="80" t="s">
        <v>486</v>
      </c>
      <c r="H1488" s="80" t="s">
        <v>1801</v>
      </c>
      <c r="I1488" s="80" t="s">
        <v>3355</v>
      </c>
      <c r="J1488" s="80" t="s">
        <v>4053</v>
      </c>
      <c r="K1488" s="80" t="s">
        <v>454</v>
      </c>
      <c r="L1488" s="8">
        <v>41540000</v>
      </c>
      <c r="M1488" s="6">
        <v>2022</v>
      </c>
      <c r="N1488" s="103"/>
      <c r="O1488" s="103"/>
      <c r="P1488" s="6"/>
      <c r="Q1488" s="6"/>
      <c r="R1488" t="str">
        <f t="shared" si="23"/>
        <v>5010700314671467102001VT100002</v>
      </c>
    </row>
    <row r="1489" spans="1:18" x14ac:dyDescent="0.2">
      <c r="A1489" s="80" t="s">
        <v>453</v>
      </c>
      <c r="B1489" s="80" t="s">
        <v>4218</v>
      </c>
      <c r="C1489" s="6">
        <v>501</v>
      </c>
      <c r="D1489" s="6">
        <v>50107</v>
      </c>
      <c r="E1489" s="80" t="s">
        <v>458</v>
      </c>
      <c r="F1489" s="80" t="s">
        <v>456</v>
      </c>
      <c r="G1489" s="80" t="s">
        <v>488</v>
      </c>
      <c r="H1489" s="80" t="s">
        <v>1577</v>
      </c>
      <c r="I1489" s="80" t="s">
        <v>3193</v>
      </c>
      <c r="J1489" s="80" t="s">
        <v>4053</v>
      </c>
      <c r="K1489" s="80" t="s">
        <v>454</v>
      </c>
      <c r="L1489" s="8">
        <v>10180000</v>
      </c>
      <c r="M1489" s="6">
        <v>2022</v>
      </c>
      <c r="N1489" s="103"/>
      <c r="O1489" s="103"/>
      <c r="P1489" s="6"/>
      <c r="Q1489" s="6"/>
      <c r="R1489" t="str">
        <f t="shared" si="23"/>
        <v>5010700313551355102001VT200002</v>
      </c>
    </row>
    <row r="1490" spans="1:18" x14ac:dyDescent="0.2">
      <c r="A1490" s="80" t="s">
        <v>453</v>
      </c>
      <c r="B1490" s="80" t="s">
        <v>4218</v>
      </c>
      <c r="C1490" s="6">
        <v>501</v>
      </c>
      <c r="D1490" s="6">
        <v>50107</v>
      </c>
      <c r="E1490" s="80" t="s">
        <v>458</v>
      </c>
      <c r="F1490" s="80" t="s">
        <v>458</v>
      </c>
      <c r="G1490" s="80" t="s">
        <v>486</v>
      </c>
      <c r="H1490" s="80" t="s">
        <v>1265</v>
      </c>
      <c r="I1490" s="80" t="s">
        <v>2904</v>
      </c>
      <c r="J1490" s="80" t="s">
        <v>4053</v>
      </c>
      <c r="K1490" s="80" t="s">
        <v>454</v>
      </c>
      <c r="L1490" s="8">
        <v>5170000</v>
      </c>
      <c r="M1490" s="6">
        <v>2022</v>
      </c>
      <c r="N1490" s="103"/>
      <c r="O1490" s="103"/>
      <c r="P1490" s="6"/>
      <c r="Q1490" s="6"/>
      <c r="R1490" t="str">
        <f t="shared" si="23"/>
        <v>5010700311871187100001VT100003</v>
      </c>
    </row>
    <row r="1491" spans="1:18" x14ac:dyDescent="0.2">
      <c r="A1491" s="80" t="s">
        <v>453</v>
      </c>
      <c r="B1491" s="80" t="s">
        <v>4219</v>
      </c>
      <c r="C1491" s="6">
        <v>501</v>
      </c>
      <c r="D1491" s="6">
        <v>50107</v>
      </c>
      <c r="E1491" s="80" t="s">
        <v>456</v>
      </c>
      <c r="F1491" s="80" t="s">
        <v>454</v>
      </c>
      <c r="G1491" s="80" t="s">
        <v>486</v>
      </c>
      <c r="H1491" s="80" t="s">
        <v>1267</v>
      </c>
      <c r="I1491" s="80" t="s">
        <v>2905</v>
      </c>
      <c r="J1491" s="80" t="s">
        <v>4053</v>
      </c>
      <c r="K1491" s="80" t="s">
        <v>454</v>
      </c>
      <c r="L1491" s="8">
        <v>15490000</v>
      </c>
      <c r="M1491" s="6">
        <v>2022</v>
      </c>
      <c r="N1491" s="103"/>
      <c r="O1491" s="103"/>
      <c r="P1491" s="6"/>
      <c r="Q1491" s="6"/>
      <c r="R1491" t="str">
        <f t="shared" si="23"/>
        <v>5010700211881188100001VT100001</v>
      </c>
    </row>
    <row r="1492" spans="1:18" x14ac:dyDescent="0.2">
      <c r="A1492" s="80" t="s">
        <v>453</v>
      </c>
      <c r="B1492" s="80" t="s">
        <v>4219</v>
      </c>
      <c r="C1492" s="6">
        <v>501</v>
      </c>
      <c r="D1492" s="6">
        <v>50107</v>
      </c>
      <c r="E1492" s="80" t="s">
        <v>456</v>
      </c>
      <c r="F1492" s="80" t="s">
        <v>454</v>
      </c>
      <c r="G1492" s="80" t="s">
        <v>494</v>
      </c>
      <c r="H1492" s="80" t="s">
        <v>1119</v>
      </c>
      <c r="I1492" s="80" t="s">
        <v>2808</v>
      </c>
      <c r="J1492" s="80" t="s">
        <v>4053</v>
      </c>
      <c r="K1492" s="80" t="s">
        <v>454</v>
      </c>
      <c r="L1492" s="8">
        <v>5900000</v>
      </c>
      <c r="M1492" s="6">
        <v>2022</v>
      </c>
      <c r="N1492" s="103"/>
      <c r="O1492" s="103"/>
      <c r="P1492" s="6"/>
      <c r="Q1492" s="6"/>
      <c r="R1492" t="str">
        <f t="shared" si="23"/>
        <v>5010700211121112100001VT500001</v>
      </c>
    </row>
    <row r="1493" spans="1:18" x14ac:dyDescent="0.2">
      <c r="A1493" s="80" t="s">
        <v>453</v>
      </c>
      <c r="B1493" s="80" t="s">
        <v>4219</v>
      </c>
      <c r="C1493" s="6">
        <v>501</v>
      </c>
      <c r="D1493" s="6">
        <v>50107</v>
      </c>
      <c r="E1493" s="80" t="s">
        <v>458</v>
      </c>
      <c r="F1493" s="80" t="s">
        <v>456</v>
      </c>
      <c r="G1493" s="80" t="s">
        <v>486</v>
      </c>
      <c r="H1493" s="80" t="s">
        <v>1267</v>
      </c>
      <c r="I1493" s="80" t="s">
        <v>2905</v>
      </c>
      <c r="J1493" s="80" t="s">
        <v>4053</v>
      </c>
      <c r="K1493" s="80" t="s">
        <v>454</v>
      </c>
      <c r="L1493" s="8">
        <v>7750000</v>
      </c>
      <c r="M1493" s="6">
        <v>2022</v>
      </c>
      <c r="N1493" s="103"/>
      <c r="O1493" s="103"/>
      <c r="P1493" s="6"/>
      <c r="Q1493" s="6"/>
      <c r="R1493" t="str">
        <f t="shared" si="23"/>
        <v>5010700311881188100001VT100002</v>
      </c>
    </row>
    <row r="1494" spans="1:18" x14ac:dyDescent="0.2">
      <c r="A1494" s="80" t="s">
        <v>453</v>
      </c>
      <c r="B1494" s="80" t="s">
        <v>4219</v>
      </c>
      <c r="C1494" s="6">
        <v>501</v>
      </c>
      <c r="D1494" s="6">
        <v>50107</v>
      </c>
      <c r="E1494" s="80" t="s">
        <v>458</v>
      </c>
      <c r="F1494" s="80" t="s">
        <v>456</v>
      </c>
      <c r="G1494" s="80" t="s">
        <v>486</v>
      </c>
      <c r="H1494" s="80" t="s">
        <v>1814</v>
      </c>
      <c r="I1494" s="80" t="s">
        <v>3364</v>
      </c>
      <c r="J1494" s="80" t="s">
        <v>4053</v>
      </c>
      <c r="K1494" s="80" t="s">
        <v>454</v>
      </c>
      <c r="L1494" s="8">
        <v>14410000</v>
      </c>
      <c r="M1494" s="6">
        <v>2022</v>
      </c>
      <c r="N1494" s="103"/>
      <c r="O1494" s="103"/>
      <c r="P1494" s="6"/>
      <c r="Q1494" s="6"/>
      <c r="R1494" t="str">
        <f t="shared" si="23"/>
        <v>5010700314741474100001VT100002</v>
      </c>
    </row>
    <row r="1495" spans="1:18" x14ac:dyDescent="0.2">
      <c r="A1495" s="80" t="s">
        <v>453</v>
      </c>
      <c r="B1495" s="80" t="s">
        <v>4219</v>
      </c>
      <c r="C1495" s="6">
        <v>501</v>
      </c>
      <c r="D1495" s="6">
        <v>50107</v>
      </c>
      <c r="E1495" s="80" t="s">
        <v>458</v>
      </c>
      <c r="F1495" s="80" t="s">
        <v>456</v>
      </c>
      <c r="G1495" s="80" t="s">
        <v>488</v>
      </c>
      <c r="H1495" s="80" t="s">
        <v>1736</v>
      </c>
      <c r="I1495" s="80" t="s">
        <v>3297</v>
      </c>
      <c r="J1495" s="80" t="s">
        <v>4053</v>
      </c>
      <c r="K1495" s="80" t="s">
        <v>454</v>
      </c>
      <c r="L1495" s="8">
        <v>2090000</v>
      </c>
      <c r="M1495" s="6">
        <v>2022</v>
      </c>
      <c r="N1495" s="103"/>
      <c r="O1495" s="103"/>
      <c r="P1495" s="6"/>
      <c r="Q1495" s="6"/>
      <c r="R1495" t="str">
        <f t="shared" si="23"/>
        <v>5010700314341434100001VT200002</v>
      </c>
    </row>
    <row r="1496" spans="1:18" x14ac:dyDescent="0.2">
      <c r="A1496" s="80" t="s">
        <v>453</v>
      </c>
      <c r="B1496" s="80" t="s">
        <v>4219</v>
      </c>
      <c r="C1496" s="6">
        <v>501</v>
      </c>
      <c r="D1496" s="6">
        <v>50107</v>
      </c>
      <c r="E1496" s="80" t="s">
        <v>458</v>
      </c>
      <c r="F1496" s="80" t="s">
        <v>458</v>
      </c>
      <c r="G1496" s="80" t="s">
        <v>486</v>
      </c>
      <c r="H1496" s="80" t="s">
        <v>1267</v>
      </c>
      <c r="I1496" s="80" t="s">
        <v>2905</v>
      </c>
      <c r="J1496" s="80" t="s">
        <v>4053</v>
      </c>
      <c r="K1496" s="80" t="s">
        <v>454</v>
      </c>
      <c r="L1496" s="8">
        <v>10840000</v>
      </c>
      <c r="M1496" s="6">
        <v>2022</v>
      </c>
      <c r="N1496" s="103"/>
      <c r="O1496" s="103"/>
      <c r="P1496" s="6"/>
      <c r="Q1496" s="6"/>
      <c r="R1496" t="str">
        <f t="shared" si="23"/>
        <v>5010700311881188100001VT100003</v>
      </c>
    </row>
    <row r="1497" spans="1:18" x14ac:dyDescent="0.2">
      <c r="A1497" s="80" t="s">
        <v>453</v>
      </c>
      <c r="B1497" s="80" t="s">
        <v>4220</v>
      </c>
      <c r="C1497" s="6">
        <v>501</v>
      </c>
      <c r="D1497" s="6">
        <v>50107</v>
      </c>
      <c r="E1497" s="80" t="s">
        <v>456</v>
      </c>
      <c r="F1497" s="80" t="s">
        <v>454</v>
      </c>
      <c r="G1497" s="80" t="s">
        <v>486</v>
      </c>
      <c r="H1497" s="80" t="s">
        <v>1269</v>
      </c>
      <c r="I1497" s="80" t="s">
        <v>2906</v>
      </c>
      <c r="J1497" s="80" t="s">
        <v>4053</v>
      </c>
      <c r="K1497" s="80" t="s">
        <v>454</v>
      </c>
      <c r="L1497" s="8">
        <v>20070000</v>
      </c>
      <c r="M1497" s="6">
        <v>2022</v>
      </c>
      <c r="N1497" s="103"/>
      <c r="O1497" s="103"/>
      <c r="P1497" s="6"/>
      <c r="Q1497" s="6"/>
      <c r="R1497" t="str">
        <f t="shared" si="23"/>
        <v>5010700211891189100001VT100001</v>
      </c>
    </row>
    <row r="1498" spans="1:18" x14ac:dyDescent="0.2">
      <c r="A1498" s="80" t="s">
        <v>453</v>
      </c>
      <c r="B1498" s="80" t="s">
        <v>4220</v>
      </c>
      <c r="C1498" s="6">
        <v>501</v>
      </c>
      <c r="D1498" s="6">
        <v>50107</v>
      </c>
      <c r="E1498" s="80" t="s">
        <v>456</v>
      </c>
      <c r="F1498" s="80" t="s">
        <v>454</v>
      </c>
      <c r="G1498" s="80" t="s">
        <v>494</v>
      </c>
      <c r="H1498" s="80" t="s">
        <v>1135</v>
      </c>
      <c r="I1498" s="80" t="s">
        <v>2818</v>
      </c>
      <c r="J1498" s="80" t="s">
        <v>4053</v>
      </c>
      <c r="K1498" s="80" t="s">
        <v>454</v>
      </c>
      <c r="L1498" s="8">
        <v>5900000</v>
      </c>
      <c r="M1498" s="6">
        <v>2022</v>
      </c>
      <c r="N1498" s="103"/>
      <c r="O1498" s="103"/>
      <c r="P1498" s="6"/>
      <c r="Q1498" s="6"/>
      <c r="R1498" t="str">
        <f t="shared" si="23"/>
        <v>5010700211201120100001VT500001</v>
      </c>
    </row>
    <row r="1499" spans="1:18" x14ac:dyDescent="0.2">
      <c r="A1499" s="80" t="s">
        <v>453</v>
      </c>
      <c r="B1499" s="80" t="s">
        <v>4220</v>
      </c>
      <c r="C1499" s="6">
        <v>501</v>
      </c>
      <c r="D1499" s="6">
        <v>50107</v>
      </c>
      <c r="E1499" s="80" t="s">
        <v>458</v>
      </c>
      <c r="F1499" s="80" t="s">
        <v>456</v>
      </c>
      <c r="G1499" s="80" t="s">
        <v>486</v>
      </c>
      <c r="H1499" s="80" t="s">
        <v>1269</v>
      </c>
      <c r="I1499" s="80" t="s">
        <v>2906</v>
      </c>
      <c r="J1499" s="80" t="s">
        <v>4053</v>
      </c>
      <c r="K1499" s="80" t="s">
        <v>454</v>
      </c>
      <c r="L1499" s="8">
        <v>10040000</v>
      </c>
      <c r="M1499" s="6">
        <v>2022</v>
      </c>
      <c r="N1499" s="103"/>
      <c r="O1499" s="103"/>
      <c r="P1499" s="6"/>
      <c r="Q1499" s="6"/>
      <c r="R1499" t="str">
        <f t="shared" si="23"/>
        <v>5010700311891189100001VT100002</v>
      </c>
    </row>
    <row r="1500" spans="1:18" x14ac:dyDescent="0.2">
      <c r="A1500" s="80" t="s">
        <v>453</v>
      </c>
      <c r="B1500" s="80" t="s">
        <v>4220</v>
      </c>
      <c r="C1500" s="6">
        <v>501</v>
      </c>
      <c r="D1500" s="6">
        <v>50107</v>
      </c>
      <c r="E1500" s="80" t="s">
        <v>458</v>
      </c>
      <c r="F1500" s="80" t="s">
        <v>456</v>
      </c>
      <c r="G1500" s="80" t="s">
        <v>486</v>
      </c>
      <c r="H1500" s="80" t="s">
        <v>1814</v>
      </c>
      <c r="I1500" s="80" t="s">
        <v>3365</v>
      </c>
      <c r="J1500" s="80" t="s">
        <v>4053</v>
      </c>
      <c r="K1500" s="80" t="s">
        <v>454</v>
      </c>
      <c r="L1500" s="8">
        <v>12970000</v>
      </c>
      <c r="M1500" s="6">
        <v>2022</v>
      </c>
      <c r="N1500" s="103"/>
      <c r="O1500" s="103"/>
      <c r="P1500" s="6"/>
      <c r="Q1500" s="6"/>
      <c r="R1500" t="str">
        <f t="shared" si="23"/>
        <v>5010700314741474101001VT100002</v>
      </c>
    </row>
    <row r="1501" spans="1:18" x14ac:dyDescent="0.2">
      <c r="A1501" s="80" t="s">
        <v>453</v>
      </c>
      <c r="B1501" s="80" t="s">
        <v>4220</v>
      </c>
      <c r="C1501" s="6">
        <v>501</v>
      </c>
      <c r="D1501" s="6">
        <v>50107</v>
      </c>
      <c r="E1501" s="80" t="s">
        <v>458</v>
      </c>
      <c r="F1501" s="80" t="s">
        <v>456</v>
      </c>
      <c r="G1501" s="80" t="s">
        <v>488</v>
      </c>
      <c r="H1501" s="80" t="s">
        <v>1736</v>
      </c>
      <c r="I1501" s="80" t="s">
        <v>3299</v>
      </c>
      <c r="J1501" s="80" t="s">
        <v>4053</v>
      </c>
      <c r="K1501" s="80" t="s">
        <v>454</v>
      </c>
      <c r="L1501" s="8">
        <v>2090000</v>
      </c>
      <c r="M1501" s="6">
        <v>2022</v>
      </c>
      <c r="N1501" s="103"/>
      <c r="O1501" s="103"/>
      <c r="P1501" s="6"/>
      <c r="Q1501" s="6"/>
      <c r="R1501" t="str">
        <f t="shared" si="23"/>
        <v>5010700314341434101001VT200002</v>
      </c>
    </row>
    <row r="1502" spans="1:18" x14ac:dyDescent="0.2">
      <c r="A1502" s="80" t="s">
        <v>453</v>
      </c>
      <c r="B1502" s="80" t="s">
        <v>4220</v>
      </c>
      <c r="C1502" s="6">
        <v>501</v>
      </c>
      <c r="D1502" s="6">
        <v>50107</v>
      </c>
      <c r="E1502" s="80" t="s">
        <v>458</v>
      </c>
      <c r="F1502" s="80" t="s">
        <v>458</v>
      </c>
      <c r="G1502" s="80" t="s">
        <v>486</v>
      </c>
      <c r="H1502" s="80" t="s">
        <v>1269</v>
      </c>
      <c r="I1502" s="80" t="s">
        <v>2906</v>
      </c>
      <c r="J1502" s="80" t="s">
        <v>4053</v>
      </c>
      <c r="K1502" s="80" t="s">
        <v>454</v>
      </c>
      <c r="L1502" s="8">
        <v>14050000</v>
      </c>
      <c r="M1502" s="6">
        <v>2022</v>
      </c>
      <c r="N1502" s="103"/>
      <c r="O1502" s="103"/>
      <c r="P1502" s="6"/>
      <c r="Q1502" s="6"/>
      <c r="R1502" t="str">
        <f t="shared" si="23"/>
        <v>5010700311891189100001VT100003</v>
      </c>
    </row>
    <row r="1503" spans="1:18" x14ac:dyDescent="0.2">
      <c r="A1503" s="80" t="s">
        <v>453</v>
      </c>
      <c r="B1503" s="80" t="s">
        <v>4221</v>
      </c>
      <c r="C1503" s="6">
        <v>501</v>
      </c>
      <c r="D1503" s="6">
        <v>50107</v>
      </c>
      <c r="E1503" s="80" t="s">
        <v>456</v>
      </c>
      <c r="F1503" s="80" t="s">
        <v>454</v>
      </c>
      <c r="G1503" s="80" t="s">
        <v>486</v>
      </c>
      <c r="H1503" s="80" t="s">
        <v>1274</v>
      </c>
      <c r="I1503" s="80" t="s">
        <v>2918</v>
      </c>
      <c r="J1503" s="80" t="s">
        <v>4053</v>
      </c>
      <c r="K1503" s="80" t="s">
        <v>454</v>
      </c>
      <c r="L1503" s="8">
        <v>11830000</v>
      </c>
      <c r="M1503" s="6">
        <v>2022</v>
      </c>
      <c r="N1503" s="103"/>
      <c r="O1503" s="103"/>
      <c r="P1503" s="6"/>
      <c r="Q1503" s="6"/>
      <c r="R1503" t="str">
        <f t="shared" si="23"/>
        <v>5010700211911191100001VT100001</v>
      </c>
    </row>
    <row r="1504" spans="1:18" x14ac:dyDescent="0.2">
      <c r="A1504" s="80" t="s">
        <v>453</v>
      </c>
      <c r="B1504" s="80" t="s">
        <v>4221</v>
      </c>
      <c r="C1504" s="6">
        <v>501</v>
      </c>
      <c r="D1504" s="6">
        <v>50107</v>
      </c>
      <c r="E1504" s="80" t="s">
        <v>456</v>
      </c>
      <c r="F1504" s="80" t="s">
        <v>454</v>
      </c>
      <c r="G1504" s="80" t="s">
        <v>494</v>
      </c>
      <c r="H1504" s="80" t="s">
        <v>1136</v>
      </c>
      <c r="I1504" s="80" t="s">
        <v>2819</v>
      </c>
      <c r="J1504" s="80" t="s">
        <v>4053</v>
      </c>
      <c r="K1504" s="80" t="s">
        <v>454</v>
      </c>
      <c r="L1504" s="8">
        <v>5900000</v>
      </c>
      <c r="M1504" s="6">
        <v>2022</v>
      </c>
      <c r="N1504" s="103"/>
      <c r="O1504" s="103"/>
      <c r="P1504" s="6"/>
      <c r="Q1504" s="6"/>
      <c r="R1504" t="str">
        <f t="shared" si="23"/>
        <v>5010700211211121100001VT500001</v>
      </c>
    </row>
    <row r="1505" spans="1:18" x14ac:dyDescent="0.2">
      <c r="A1505" s="80" t="s">
        <v>453</v>
      </c>
      <c r="B1505" s="80" t="s">
        <v>4221</v>
      </c>
      <c r="C1505" s="6">
        <v>501</v>
      </c>
      <c r="D1505" s="6">
        <v>50107</v>
      </c>
      <c r="E1505" s="80" t="s">
        <v>458</v>
      </c>
      <c r="F1505" s="80" t="s">
        <v>456</v>
      </c>
      <c r="G1505" s="80" t="s">
        <v>486</v>
      </c>
      <c r="H1505" s="80" t="s">
        <v>1274</v>
      </c>
      <c r="I1505" s="80" t="s">
        <v>2918</v>
      </c>
      <c r="J1505" s="80" t="s">
        <v>4053</v>
      </c>
      <c r="K1505" s="80" t="s">
        <v>454</v>
      </c>
      <c r="L1505" s="8">
        <v>5920000</v>
      </c>
      <c r="M1505" s="6">
        <v>2022</v>
      </c>
      <c r="N1505" s="103"/>
      <c r="O1505" s="103"/>
      <c r="P1505" s="6"/>
      <c r="Q1505" s="6"/>
      <c r="R1505" t="str">
        <f t="shared" si="23"/>
        <v>5010700311911191100001VT100002</v>
      </c>
    </row>
    <row r="1506" spans="1:18" x14ac:dyDescent="0.2">
      <c r="A1506" s="80" t="s">
        <v>453</v>
      </c>
      <c r="B1506" s="80" t="s">
        <v>4221</v>
      </c>
      <c r="C1506" s="6">
        <v>501</v>
      </c>
      <c r="D1506" s="6">
        <v>50107</v>
      </c>
      <c r="E1506" s="80" t="s">
        <v>458</v>
      </c>
      <c r="F1506" s="80" t="s">
        <v>456</v>
      </c>
      <c r="G1506" s="80" t="s">
        <v>486</v>
      </c>
      <c r="H1506" s="80" t="s">
        <v>1816</v>
      </c>
      <c r="I1506" s="80" t="s">
        <v>3366</v>
      </c>
      <c r="J1506" s="80" t="s">
        <v>4053</v>
      </c>
      <c r="K1506" s="80" t="s">
        <v>454</v>
      </c>
      <c r="L1506" s="8">
        <v>6450000</v>
      </c>
      <c r="M1506" s="6">
        <v>2022</v>
      </c>
      <c r="N1506" s="103"/>
      <c r="O1506" s="103"/>
      <c r="P1506" s="6"/>
      <c r="Q1506" s="6"/>
      <c r="R1506" t="str">
        <f t="shared" si="23"/>
        <v>5010700314751475100001VT100002</v>
      </c>
    </row>
    <row r="1507" spans="1:18" x14ac:dyDescent="0.2">
      <c r="A1507" s="80" t="s">
        <v>453</v>
      </c>
      <c r="B1507" s="80" t="s">
        <v>4221</v>
      </c>
      <c r="C1507" s="6">
        <v>501</v>
      </c>
      <c r="D1507" s="6">
        <v>50107</v>
      </c>
      <c r="E1507" s="80" t="s">
        <v>458</v>
      </c>
      <c r="F1507" s="80" t="s">
        <v>456</v>
      </c>
      <c r="G1507" s="80" t="s">
        <v>488</v>
      </c>
      <c r="H1507" s="80" t="s">
        <v>1760</v>
      </c>
      <c r="I1507" s="80" t="s">
        <v>3315</v>
      </c>
      <c r="J1507" s="80" t="s">
        <v>4053</v>
      </c>
      <c r="K1507" s="80" t="s">
        <v>454</v>
      </c>
      <c r="L1507" s="8">
        <v>7570000</v>
      </c>
      <c r="M1507" s="6">
        <v>2022</v>
      </c>
      <c r="N1507" s="103"/>
      <c r="O1507" s="103"/>
      <c r="P1507" s="6"/>
      <c r="Q1507" s="6"/>
      <c r="R1507" t="str">
        <f t="shared" si="23"/>
        <v>5010700314471447100001VT200002</v>
      </c>
    </row>
    <row r="1508" spans="1:18" x14ac:dyDescent="0.2">
      <c r="A1508" s="80" t="s">
        <v>453</v>
      </c>
      <c r="B1508" s="80" t="s">
        <v>4221</v>
      </c>
      <c r="C1508" s="6">
        <v>501</v>
      </c>
      <c r="D1508" s="6">
        <v>50107</v>
      </c>
      <c r="E1508" s="80" t="s">
        <v>458</v>
      </c>
      <c r="F1508" s="80" t="s">
        <v>458</v>
      </c>
      <c r="G1508" s="80" t="s">
        <v>486</v>
      </c>
      <c r="H1508" s="80" t="s">
        <v>1274</v>
      </c>
      <c r="I1508" s="80" t="s">
        <v>2918</v>
      </c>
      <c r="J1508" s="80" t="s">
        <v>4053</v>
      </c>
      <c r="K1508" s="80" t="s">
        <v>454</v>
      </c>
      <c r="L1508" s="8">
        <v>8280000</v>
      </c>
      <c r="M1508" s="6">
        <v>2022</v>
      </c>
      <c r="N1508" s="103"/>
      <c r="O1508" s="103"/>
      <c r="P1508" s="6"/>
      <c r="Q1508" s="6"/>
      <c r="R1508" t="str">
        <f t="shared" si="23"/>
        <v>5010700311911191100001VT100003</v>
      </c>
    </row>
    <row r="1509" spans="1:18" x14ac:dyDescent="0.2">
      <c r="A1509" s="80" t="s">
        <v>453</v>
      </c>
      <c r="B1509" s="80" t="s">
        <v>4222</v>
      </c>
      <c r="C1509" s="6">
        <v>501</v>
      </c>
      <c r="D1509" s="6">
        <v>50107</v>
      </c>
      <c r="E1509" s="80" t="s">
        <v>456</v>
      </c>
      <c r="F1509" s="80" t="s">
        <v>454</v>
      </c>
      <c r="G1509" s="80" t="s">
        <v>486</v>
      </c>
      <c r="H1509" s="80" t="s">
        <v>1276</v>
      </c>
      <c r="I1509" s="80" t="s">
        <v>2919</v>
      </c>
      <c r="J1509" s="80" t="s">
        <v>4053</v>
      </c>
      <c r="K1509" s="80" t="s">
        <v>454</v>
      </c>
      <c r="L1509" s="8">
        <v>21480000</v>
      </c>
      <c r="M1509" s="6">
        <v>2022</v>
      </c>
      <c r="N1509" s="103"/>
      <c r="O1509" s="103"/>
      <c r="P1509" s="6"/>
      <c r="Q1509" s="6"/>
      <c r="R1509" t="str">
        <f t="shared" si="23"/>
        <v>5010700211921192100001VT100001</v>
      </c>
    </row>
    <row r="1510" spans="1:18" x14ac:dyDescent="0.2">
      <c r="A1510" s="80" t="s">
        <v>453</v>
      </c>
      <c r="B1510" s="80" t="s">
        <v>4222</v>
      </c>
      <c r="C1510" s="6">
        <v>501</v>
      </c>
      <c r="D1510" s="6">
        <v>50107</v>
      </c>
      <c r="E1510" s="80" t="s">
        <v>456</v>
      </c>
      <c r="F1510" s="80" t="s">
        <v>454</v>
      </c>
      <c r="G1510" s="80" t="s">
        <v>494</v>
      </c>
      <c r="H1510" s="80" t="s">
        <v>1173</v>
      </c>
      <c r="I1510" s="80" t="s">
        <v>2839</v>
      </c>
      <c r="J1510" s="80" t="s">
        <v>4053</v>
      </c>
      <c r="K1510" s="80" t="s">
        <v>454</v>
      </c>
      <c r="L1510" s="8">
        <v>3380000</v>
      </c>
      <c r="M1510" s="6">
        <v>2022</v>
      </c>
      <c r="N1510" s="103"/>
      <c r="O1510" s="103"/>
      <c r="P1510" s="6"/>
      <c r="Q1510" s="6"/>
      <c r="R1510" t="str">
        <f t="shared" si="23"/>
        <v>5010700211391139100001VT500001</v>
      </c>
    </row>
    <row r="1511" spans="1:18" x14ac:dyDescent="0.2">
      <c r="A1511" s="80" t="s">
        <v>453</v>
      </c>
      <c r="B1511" s="80" t="s">
        <v>4222</v>
      </c>
      <c r="C1511" s="6">
        <v>501</v>
      </c>
      <c r="D1511" s="6">
        <v>50107</v>
      </c>
      <c r="E1511" s="80" t="s">
        <v>458</v>
      </c>
      <c r="F1511" s="80" t="s">
        <v>456</v>
      </c>
      <c r="G1511" s="80" t="s">
        <v>486</v>
      </c>
      <c r="H1511" s="80" t="s">
        <v>1276</v>
      </c>
      <c r="I1511" s="80" t="s">
        <v>2919</v>
      </c>
      <c r="J1511" s="80" t="s">
        <v>4053</v>
      </c>
      <c r="K1511" s="80" t="s">
        <v>454</v>
      </c>
      <c r="L1511" s="8">
        <v>10740000</v>
      </c>
      <c r="M1511" s="6">
        <v>2022</v>
      </c>
      <c r="N1511" s="103"/>
      <c r="O1511" s="103"/>
      <c r="P1511" s="6"/>
      <c r="Q1511" s="6"/>
      <c r="R1511" t="str">
        <f t="shared" si="23"/>
        <v>5010700311921192100001VT100002</v>
      </c>
    </row>
    <row r="1512" spans="1:18" x14ac:dyDescent="0.2">
      <c r="A1512" s="80" t="s">
        <v>453</v>
      </c>
      <c r="B1512" s="80" t="s">
        <v>4222</v>
      </c>
      <c r="C1512" s="6">
        <v>501</v>
      </c>
      <c r="D1512" s="6">
        <v>50107</v>
      </c>
      <c r="E1512" s="80" t="s">
        <v>458</v>
      </c>
      <c r="F1512" s="80" t="s">
        <v>456</v>
      </c>
      <c r="G1512" s="80" t="s">
        <v>486</v>
      </c>
      <c r="H1512" s="80" t="s">
        <v>1816</v>
      </c>
      <c r="I1512" s="80" t="s">
        <v>3367</v>
      </c>
      <c r="J1512" s="80" t="s">
        <v>4053</v>
      </c>
      <c r="K1512" s="80" t="s">
        <v>454</v>
      </c>
      <c r="L1512" s="8">
        <v>5570000</v>
      </c>
      <c r="M1512" s="6">
        <v>2022</v>
      </c>
      <c r="N1512" s="103"/>
      <c r="O1512" s="103"/>
      <c r="P1512" s="6"/>
      <c r="Q1512" s="6"/>
      <c r="R1512" t="str">
        <f t="shared" si="23"/>
        <v>5010700314751475101001VT100002</v>
      </c>
    </row>
    <row r="1513" spans="1:18" x14ac:dyDescent="0.2">
      <c r="A1513" s="80" t="s">
        <v>453</v>
      </c>
      <c r="B1513" s="80" t="s">
        <v>4222</v>
      </c>
      <c r="C1513" s="6">
        <v>501</v>
      </c>
      <c r="D1513" s="6">
        <v>50107</v>
      </c>
      <c r="E1513" s="80" t="s">
        <v>458</v>
      </c>
      <c r="F1513" s="80" t="s">
        <v>456</v>
      </c>
      <c r="G1513" s="80" t="s">
        <v>488</v>
      </c>
      <c r="H1513" s="80" t="s">
        <v>1760</v>
      </c>
      <c r="I1513" s="80" t="s">
        <v>3317</v>
      </c>
      <c r="J1513" s="80" t="s">
        <v>4053</v>
      </c>
      <c r="K1513" s="80" t="s">
        <v>454</v>
      </c>
      <c r="L1513" s="8">
        <v>6060000</v>
      </c>
      <c r="M1513" s="6">
        <v>2022</v>
      </c>
      <c r="N1513" s="103"/>
      <c r="O1513" s="103"/>
      <c r="P1513" s="6"/>
      <c r="Q1513" s="6"/>
      <c r="R1513" t="str">
        <f t="shared" si="23"/>
        <v>5010700314471447101001VT200002</v>
      </c>
    </row>
    <row r="1514" spans="1:18" x14ac:dyDescent="0.2">
      <c r="A1514" s="80" t="s">
        <v>453</v>
      </c>
      <c r="B1514" s="80" t="s">
        <v>4222</v>
      </c>
      <c r="C1514" s="6">
        <v>501</v>
      </c>
      <c r="D1514" s="6">
        <v>50107</v>
      </c>
      <c r="E1514" s="80" t="s">
        <v>458</v>
      </c>
      <c r="F1514" s="80" t="s">
        <v>458</v>
      </c>
      <c r="G1514" s="80" t="s">
        <v>486</v>
      </c>
      <c r="H1514" s="80" t="s">
        <v>1276</v>
      </c>
      <c r="I1514" s="80" t="s">
        <v>2919</v>
      </c>
      <c r="J1514" s="80" t="s">
        <v>4053</v>
      </c>
      <c r="K1514" s="80" t="s">
        <v>454</v>
      </c>
      <c r="L1514" s="8">
        <v>15040000</v>
      </c>
      <c r="M1514" s="6">
        <v>2022</v>
      </c>
      <c r="N1514" s="103"/>
      <c r="O1514" s="103"/>
      <c r="P1514" s="6"/>
      <c r="Q1514" s="6"/>
      <c r="R1514" t="str">
        <f t="shared" si="23"/>
        <v>5010700311921192100001VT100003</v>
      </c>
    </row>
    <row r="1515" spans="1:18" x14ac:dyDescent="0.2">
      <c r="A1515" s="80" t="s">
        <v>453</v>
      </c>
      <c r="B1515" s="80" t="s">
        <v>4223</v>
      </c>
      <c r="C1515" s="6">
        <v>501</v>
      </c>
      <c r="D1515" s="6">
        <v>50107</v>
      </c>
      <c r="E1515" s="80" t="s">
        <v>456</v>
      </c>
      <c r="F1515" s="80" t="s">
        <v>454</v>
      </c>
      <c r="G1515" s="80" t="s">
        <v>486</v>
      </c>
      <c r="H1515" s="80" t="s">
        <v>1278</v>
      </c>
      <c r="I1515" s="80" t="s">
        <v>2923</v>
      </c>
      <c r="J1515" s="80" t="s">
        <v>4053</v>
      </c>
      <c r="K1515" s="80" t="s">
        <v>454</v>
      </c>
      <c r="L1515" s="8">
        <v>6930000</v>
      </c>
      <c r="M1515" s="6">
        <v>2022</v>
      </c>
      <c r="N1515" s="103"/>
      <c r="O1515" s="103"/>
      <c r="P1515" s="6"/>
      <c r="Q1515" s="6"/>
      <c r="R1515" t="str">
        <f t="shared" si="23"/>
        <v>5010700211941194100001VT100001</v>
      </c>
    </row>
    <row r="1516" spans="1:18" x14ac:dyDescent="0.2">
      <c r="A1516" s="80" t="s">
        <v>453</v>
      </c>
      <c r="B1516" s="80" t="s">
        <v>4223</v>
      </c>
      <c r="C1516" s="6">
        <v>501</v>
      </c>
      <c r="D1516" s="6">
        <v>50107</v>
      </c>
      <c r="E1516" s="80" t="s">
        <v>456</v>
      </c>
      <c r="F1516" s="80" t="s">
        <v>454</v>
      </c>
      <c r="G1516" s="80" t="s">
        <v>494</v>
      </c>
      <c r="H1516" s="80" t="s">
        <v>1182</v>
      </c>
      <c r="I1516" s="80" t="s">
        <v>2845</v>
      </c>
      <c r="J1516" s="80" t="s">
        <v>4053</v>
      </c>
      <c r="K1516" s="80" t="s">
        <v>454</v>
      </c>
      <c r="L1516" s="8">
        <v>6530000</v>
      </c>
      <c r="M1516" s="6">
        <v>2022</v>
      </c>
      <c r="N1516" s="103"/>
      <c r="O1516" s="103"/>
      <c r="P1516" s="6"/>
      <c r="Q1516" s="6"/>
      <c r="R1516" t="str">
        <f t="shared" si="23"/>
        <v>5010700211431143100001VT500001</v>
      </c>
    </row>
    <row r="1517" spans="1:18" x14ac:dyDescent="0.2">
      <c r="A1517" s="80" t="s">
        <v>453</v>
      </c>
      <c r="B1517" s="80" t="s">
        <v>4223</v>
      </c>
      <c r="C1517" s="6">
        <v>501</v>
      </c>
      <c r="D1517" s="6">
        <v>50107</v>
      </c>
      <c r="E1517" s="80" t="s">
        <v>458</v>
      </c>
      <c r="F1517" s="80" t="s">
        <v>456</v>
      </c>
      <c r="G1517" s="80" t="s">
        <v>486</v>
      </c>
      <c r="H1517" s="80" t="s">
        <v>1278</v>
      </c>
      <c r="I1517" s="80" t="s">
        <v>2923</v>
      </c>
      <c r="J1517" s="80" t="s">
        <v>4053</v>
      </c>
      <c r="K1517" s="80" t="s">
        <v>454</v>
      </c>
      <c r="L1517" s="8">
        <v>3470000</v>
      </c>
      <c r="M1517" s="6">
        <v>2022</v>
      </c>
      <c r="N1517" s="103"/>
      <c r="O1517" s="103"/>
      <c r="P1517" s="6"/>
      <c r="Q1517" s="6"/>
      <c r="R1517" t="str">
        <f t="shared" si="23"/>
        <v>5010700311941194100001VT100002</v>
      </c>
    </row>
    <row r="1518" spans="1:18" x14ac:dyDescent="0.2">
      <c r="A1518" s="80" t="s">
        <v>453</v>
      </c>
      <c r="B1518" s="80" t="s">
        <v>4223</v>
      </c>
      <c r="C1518" s="6">
        <v>501</v>
      </c>
      <c r="D1518" s="6">
        <v>50107</v>
      </c>
      <c r="E1518" s="80" t="s">
        <v>458</v>
      </c>
      <c r="F1518" s="80" t="s">
        <v>456</v>
      </c>
      <c r="G1518" s="80" t="s">
        <v>486</v>
      </c>
      <c r="H1518" s="80" t="s">
        <v>1839</v>
      </c>
      <c r="I1518" s="80" t="s">
        <v>3380</v>
      </c>
      <c r="J1518" s="80" t="s">
        <v>4053</v>
      </c>
      <c r="K1518" s="80" t="s">
        <v>454</v>
      </c>
      <c r="L1518" s="8">
        <v>5570000</v>
      </c>
      <c r="M1518" s="6">
        <v>2022</v>
      </c>
      <c r="N1518" s="103"/>
      <c r="O1518" s="103"/>
      <c r="P1518" s="6"/>
      <c r="Q1518" s="6"/>
      <c r="R1518" t="str">
        <f t="shared" si="23"/>
        <v>5010700314861486100001VT100002</v>
      </c>
    </row>
    <row r="1519" spans="1:18" x14ac:dyDescent="0.2">
      <c r="A1519" s="80" t="s">
        <v>453</v>
      </c>
      <c r="B1519" s="80" t="s">
        <v>4223</v>
      </c>
      <c r="C1519" s="6">
        <v>501</v>
      </c>
      <c r="D1519" s="6">
        <v>50107</v>
      </c>
      <c r="E1519" s="80" t="s">
        <v>458</v>
      </c>
      <c r="F1519" s="80" t="s">
        <v>456</v>
      </c>
      <c r="G1519" s="80" t="s">
        <v>488</v>
      </c>
      <c r="H1519" s="80" t="s">
        <v>1785</v>
      </c>
      <c r="I1519" s="80" t="s">
        <v>3333</v>
      </c>
      <c r="J1519" s="80" t="s">
        <v>4053</v>
      </c>
      <c r="K1519" s="80" t="s">
        <v>454</v>
      </c>
      <c r="L1519" s="8">
        <v>4440000</v>
      </c>
      <c r="M1519" s="6">
        <v>2022</v>
      </c>
      <c r="N1519" s="103"/>
      <c r="O1519" s="103"/>
      <c r="P1519" s="6"/>
      <c r="Q1519" s="6"/>
      <c r="R1519" t="str">
        <f t="shared" si="23"/>
        <v>5010700314591459100001VT200002</v>
      </c>
    </row>
    <row r="1520" spans="1:18" x14ac:dyDescent="0.2">
      <c r="A1520" s="80" t="s">
        <v>453</v>
      </c>
      <c r="B1520" s="80" t="s">
        <v>4223</v>
      </c>
      <c r="C1520" s="6">
        <v>501</v>
      </c>
      <c r="D1520" s="6">
        <v>50107</v>
      </c>
      <c r="E1520" s="80" t="s">
        <v>458</v>
      </c>
      <c r="F1520" s="80" t="s">
        <v>458</v>
      </c>
      <c r="G1520" s="80" t="s">
        <v>486</v>
      </c>
      <c r="H1520" s="80" t="s">
        <v>1278</v>
      </c>
      <c r="I1520" s="80" t="s">
        <v>2923</v>
      </c>
      <c r="J1520" s="80" t="s">
        <v>4053</v>
      </c>
      <c r="K1520" s="80" t="s">
        <v>454</v>
      </c>
      <c r="L1520" s="8">
        <v>4850000</v>
      </c>
      <c r="M1520" s="6">
        <v>2022</v>
      </c>
      <c r="N1520" s="103"/>
      <c r="O1520" s="103"/>
      <c r="P1520" s="6"/>
      <c r="Q1520" s="6"/>
      <c r="R1520" t="str">
        <f t="shared" si="23"/>
        <v>5010700311941194100001VT100003</v>
      </c>
    </row>
    <row r="1521" spans="1:18" x14ac:dyDescent="0.2">
      <c r="A1521" s="80" t="s">
        <v>453</v>
      </c>
      <c r="B1521" s="80" t="s">
        <v>4224</v>
      </c>
      <c r="C1521" s="6">
        <v>501</v>
      </c>
      <c r="D1521" s="6">
        <v>50107</v>
      </c>
      <c r="E1521" s="80" t="s">
        <v>456</v>
      </c>
      <c r="F1521" s="80" t="s">
        <v>454</v>
      </c>
      <c r="G1521" s="80" t="s">
        <v>486</v>
      </c>
      <c r="H1521" s="80" t="s">
        <v>1280</v>
      </c>
      <c r="I1521" s="80" t="s">
        <v>2924</v>
      </c>
      <c r="J1521" s="80" t="s">
        <v>4053</v>
      </c>
      <c r="K1521" s="80" t="s">
        <v>454</v>
      </c>
      <c r="L1521" s="8">
        <v>20370000</v>
      </c>
      <c r="M1521" s="6">
        <v>2022</v>
      </c>
      <c r="N1521" s="103"/>
      <c r="O1521" s="103"/>
      <c r="P1521" s="6"/>
      <c r="Q1521" s="6"/>
      <c r="R1521" t="str">
        <f t="shared" si="23"/>
        <v>5010700211951195100001VT100001</v>
      </c>
    </row>
    <row r="1522" spans="1:18" x14ac:dyDescent="0.2">
      <c r="A1522" s="80" t="s">
        <v>453</v>
      </c>
      <c r="B1522" s="80" t="s">
        <v>4224</v>
      </c>
      <c r="C1522" s="6">
        <v>501</v>
      </c>
      <c r="D1522" s="6">
        <v>50107</v>
      </c>
      <c r="E1522" s="80" t="s">
        <v>456</v>
      </c>
      <c r="F1522" s="80" t="s">
        <v>454</v>
      </c>
      <c r="G1522" s="80" t="s">
        <v>494</v>
      </c>
      <c r="H1522" s="80" t="s">
        <v>1186</v>
      </c>
      <c r="I1522" s="80" t="s">
        <v>2850</v>
      </c>
      <c r="J1522" s="80" t="s">
        <v>4053</v>
      </c>
      <c r="K1522" s="80" t="s">
        <v>454</v>
      </c>
      <c r="L1522" s="8">
        <v>14930000</v>
      </c>
      <c r="M1522" s="6">
        <v>2022</v>
      </c>
      <c r="N1522" s="103"/>
      <c r="O1522" s="103"/>
      <c r="P1522" s="6"/>
      <c r="Q1522" s="6"/>
      <c r="R1522" t="str">
        <f t="shared" si="23"/>
        <v>5010700211451145100001VT500001</v>
      </c>
    </row>
    <row r="1523" spans="1:18" x14ac:dyDescent="0.2">
      <c r="A1523" s="80" t="s">
        <v>453</v>
      </c>
      <c r="B1523" s="80" t="s">
        <v>4224</v>
      </c>
      <c r="C1523" s="6">
        <v>501</v>
      </c>
      <c r="D1523" s="6">
        <v>50107</v>
      </c>
      <c r="E1523" s="80" t="s">
        <v>458</v>
      </c>
      <c r="F1523" s="80" t="s">
        <v>456</v>
      </c>
      <c r="G1523" s="80" t="s">
        <v>486</v>
      </c>
      <c r="H1523" s="80" t="s">
        <v>1280</v>
      </c>
      <c r="I1523" s="80" t="s">
        <v>2924</v>
      </c>
      <c r="J1523" s="80" t="s">
        <v>4053</v>
      </c>
      <c r="K1523" s="80" t="s">
        <v>454</v>
      </c>
      <c r="L1523" s="8">
        <v>10190000</v>
      </c>
      <c r="M1523" s="6">
        <v>2022</v>
      </c>
      <c r="N1523" s="103"/>
      <c r="O1523" s="103"/>
      <c r="P1523" s="6"/>
      <c r="Q1523" s="6"/>
      <c r="R1523" t="str">
        <f t="shared" si="23"/>
        <v>5010700311951195100001VT100002</v>
      </c>
    </row>
    <row r="1524" spans="1:18" x14ac:dyDescent="0.2">
      <c r="A1524" s="80" t="s">
        <v>453</v>
      </c>
      <c r="B1524" s="80" t="s">
        <v>4224</v>
      </c>
      <c r="C1524" s="6">
        <v>501</v>
      </c>
      <c r="D1524" s="6">
        <v>50107</v>
      </c>
      <c r="E1524" s="80" t="s">
        <v>458</v>
      </c>
      <c r="F1524" s="80" t="s">
        <v>456</v>
      </c>
      <c r="G1524" s="80" t="s">
        <v>486</v>
      </c>
      <c r="H1524" s="80" t="s">
        <v>1839</v>
      </c>
      <c r="I1524" s="80" t="s">
        <v>3381</v>
      </c>
      <c r="J1524" s="80" t="s">
        <v>4053</v>
      </c>
      <c r="K1524" s="80" t="s">
        <v>454</v>
      </c>
      <c r="L1524" s="8">
        <v>5290000</v>
      </c>
      <c r="M1524" s="6">
        <v>2022</v>
      </c>
      <c r="N1524" s="103"/>
      <c r="O1524" s="103"/>
      <c r="P1524" s="6"/>
      <c r="Q1524" s="6"/>
      <c r="R1524" t="str">
        <f t="shared" si="23"/>
        <v>5010700314861486101001VT100002</v>
      </c>
    </row>
    <row r="1525" spans="1:18" x14ac:dyDescent="0.2">
      <c r="A1525" s="80" t="s">
        <v>453</v>
      </c>
      <c r="B1525" s="80" t="s">
        <v>4224</v>
      </c>
      <c r="C1525" s="6">
        <v>501</v>
      </c>
      <c r="D1525" s="6">
        <v>50107</v>
      </c>
      <c r="E1525" s="80" t="s">
        <v>458</v>
      </c>
      <c r="F1525" s="80" t="s">
        <v>456</v>
      </c>
      <c r="G1525" s="80" t="s">
        <v>488</v>
      </c>
      <c r="H1525" s="80" t="s">
        <v>1785</v>
      </c>
      <c r="I1525" s="80" t="s">
        <v>3335</v>
      </c>
      <c r="J1525" s="80" t="s">
        <v>4053</v>
      </c>
      <c r="K1525" s="80" t="s">
        <v>454</v>
      </c>
      <c r="L1525" s="8">
        <v>4020000</v>
      </c>
      <c r="M1525" s="6">
        <v>2022</v>
      </c>
      <c r="N1525" s="103"/>
      <c r="O1525" s="103"/>
      <c r="P1525" s="6"/>
      <c r="Q1525" s="6"/>
      <c r="R1525" t="str">
        <f t="shared" si="23"/>
        <v>5010700314591459101001VT200002</v>
      </c>
    </row>
    <row r="1526" spans="1:18" x14ac:dyDescent="0.2">
      <c r="A1526" s="80" t="s">
        <v>453</v>
      </c>
      <c r="B1526" s="80" t="s">
        <v>4224</v>
      </c>
      <c r="C1526" s="6">
        <v>501</v>
      </c>
      <c r="D1526" s="6">
        <v>50107</v>
      </c>
      <c r="E1526" s="80" t="s">
        <v>458</v>
      </c>
      <c r="F1526" s="80" t="s">
        <v>458</v>
      </c>
      <c r="G1526" s="80" t="s">
        <v>486</v>
      </c>
      <c r="H1526" s="80" t="s">
        <v>1280</v>
      </c>
      <c r="I1526" s="80" t="s">
        <v>2924</v>
      </c>
      <c r="J1526" s="80" t="s">
        <v>4053</v>
      </c>
      <c r="K1526" s="80" t="s">
        <v>454</v>
      </c>
      <c r="L1526" s="8">
        <v>14260000</v>
      </c>
      <c r="M1526" s="6">
        <v>2022</v>
      </c>
      <c r="N1526" s="103"/>
      <c r="O1526" s="103"/>
      <c r="P1526" s="6"/>
      <c r="Q1526" s="6"/>
      <c r="R1526" t="str">
        <f t="shared" si="23"/>
        <v>5010700311951195100001VT100003</v>
      </c>
    </row>
    <row r="1527" spans="1:18" x14ac:dyDescent="0.2">
      <c r="A1527" s="80" t="s">
        <v>453</v>
      </c>
      <c r="B1527" s="80" t="s">
        <v>4225</v>
      </c>
      <c r="C1527" s="6">
        <v>501</v>
      </c>
      <c r="D1527" s="6">
        <v>50107</v>
      </c>
      <c r="E1527" s="80" t="s">
        <v>456</v>
      </c>
      <c r="F1527" s="80" t="s">
        <v>454</v>
      </c>
      <c r="G1527" s="80" t="s">
        <v>486</v>
      </c>
      <c r="H1527" s="80" t="s">
        <v>1281</v>
      </c>
      <c r="I1527" s="80" t="s">
        <v>2925</v>
      </c>
      <c r="J1527" s="80" t="s">
        <v>4053</v>
      </c>
      <c r="K1527" s="80" t="s">
        <v>454</v>
      </c>
      <c r="L1527" s="8">
        <v>66330000</v>
      </c>
      <c r="M1527" s="6">
        <v>2022</v>
      </c>
      <c r="N1527" s="103"/>
      <c r="O1527" s="103"/>
      <c r="P1527" s="6"/>
      <c r="Q1527" s="6"/>
      <c r="R1527" t="str">
        <f t="shared" si="23"/>
        <v>5010700211961196100001VT100001</v>
      </c>
    </row>
    <row r="1528" spans="1:18" x14ac:dyDescent="0.2">
      <c r="A1528" s="80" t="s">
        <v>453</v>
      </c>
      <c r="B1528" s="80" t="s">
        <v>4225</v>
      </c>
      <c r="C1528" s="6">
        <v>501</v>
      </c>
      <c r="D1528" s="6">
        <v>50107</v>
      </c>
      <c r="E1528" s="80" t="s">
        <v>456</v>
      </c>
      <c r="F1528" s="80" t="s">
        <v>454</v>
      </c>
      <c r="G1528" s="80" t="s">
        <v>494</v>
      </c>
      <c r="H1528" s="80" t="s">
        <v>1233</v>
      </c>
      <c r="I1528" s="80" t="s">
        <v>2884</v>
      </c>
      <c r="J1528" s="80" t="s">
        <v>4053</v>
      </c>
      <c r="K1528" s="80" t="s">
        <v>454</v>
      </c>
      <c r="L1528" s="8">
        <v>3490000</v>
      </c>
      <c r="M1528" s="6">
        <v>2022</v>
      </c>
      <c r="N1528" s="103"/>
      <c r="O1528" s="103"/>
      <c r="P1528" s="6"/>
      <c r="Q1528" s="6"/>
      <c r="R1528" t="str">
        <f t="shared" si="23"/>
        <v>5010700211711171100001VT500001</v>
      </c>
    </row>
    <row r="1529" spans="1:18" x14ac:dyDescent="0.2">
      <c r="A1529" s="80" t="s">
        <v>453</v>
      </c>
      <c r="B1529" s="80" t="s">
        <v>4225</v>
      </c>
      <c r="C1529" s="6">
        <v>501</v>
      </c>
      <c r="D1529" s="6">
        <v>50107</v>
      </c>
      <c r="E1529" s="80" t="s">
        <v>458</v>
      </c>
      <c r="F1529" s="80" t="s">
        <v>456</v>
      </c>
      <c r="G1529" s="80" t="s">
        <v>486</v>
      </c>
      <c r="H1529" s="80" t="s">
        <v>1281</v>
      </c>
      <c r="I1529" s="80" t="s">
        <v>2925</v>
      </c>
      <c r="J1529" s="80" t="s">
        <v>4053</v>
      </c>
      <c r="K1529" s="80" t="s">
        <v>454</v>
      </c>
      <c r="L1529" s="8">
        <v>33170000</v>
      </c>
      <c r="M1529" s="6">
        <v>2022</v>
      </c>
      <c r="N1529" s="103"/>
      <c r="O1529" s="103"/>
      <c r="P1529" s="6"/>
      <c r="Q1529" s="6"/>
      <c r="R1529" t="str">
        <f t="shared" si="23"/>
        <v>5010700311961196100001VT100002</v>
      </c>
    </row>
    <row r="1530" spans="1:18" x14ac:dyDescent="0.2">
      <c r="A1530" s="80" t="s">
        <v>453</v>
      </c>
      <c r="B1530" s="80" t="s">
        <v>4225</v>
      </c>
      <c r="C1530" s="6">
        <v>501</v>
      </c>
      <c r="D1530" s="6">
        <v>50107</v>
      </c>
      <c r="E1530" s="80" t="s">
        <v>458</v>
      </c>
      <c r="F1530" s="80" t="s">
        <v>456</v>
      </c>
      <c r="G1530" s="80" t="s">
        <v>488</v>
      </c>
      <c r="H1530" s="80" t="s">
        <v>1801</v>
      </c>
      <c r="I1530" s="80" t="s">
        <v>3351</v>
      </c>
      <c r="J1530" s="80" t="s">
        <v>4053</v>
      </c>
      <c r="K1530" s="80" t="s">
        <v>454</v>
      </c>
      <c r="L1530" s="8">
        <v>11210000</v>
      </c>
      <c r="M1530" s="6">
        <v>2022</v>
      </c>
      <c r="N1530" s="103"/>
      <c r="O1530" s="103"/>
      <c r="P1530" s="6"/>
      <c r="Q1530" s="6"/>
      <c r="R1530" t="str">
        <f t="shared" si="23"/>
        <v>5010700314671467100001VT200002</v>
      </c>
    </row>
    <row r="1531" spans="1:18" x14ac:dyDescent="0.2">
      <c r="A1531" s="80" t="s">
        <v>453</v>
      </c>
      <c r="B1531" s="80" t="s">
        <v>4225</v>
      </c>
      <c r="C1531" s="6">
        <v>501</v>
      </c>
      <c r="D1531" s="6">
        <v>50107</v>
      </c>
      <c r="E1531" s="80" t="s">
        <v>458</v>
      </c>
      <c r="F1531" s="80" t="s">
        <v>458</v>
      </c>
      <c r="G1531" s="80" t="s">
        <v>486</v>
      </c>
      <c r="H1531" s="80" t="s">
        <v>1281</v>
      </c>
      <c r="I1531" s="80" t="s">
        <v>2925</v>
      </c>
      <c r="J1531" s="80" t="s">
        <v>4053</v>
      </c>
      <c r="K1531" s="80" t="s">
        <v>454</v>
      </c>
      <c r="L1531" s="8">
        <v>46430000</v>
      </c>
      <c r="M1531" s="6">
        <v>2022</v>
      </c>
      <c r="N1531" s="103"/>
      <c r="O1531" s="103"/>
      <c r="P1531" s="6"/>
      <c r="Q1531" s="6"/>
      <c r="R1531" t="str">
        <f t="shared" si="23"/>
        <v>5010700311961196100001VT100003</v>
      </c>
    </row>
    <row r="1532" spans="1:18" x14ac:dyDescent="0.2">
      <c r="A1532" s="80" t="s">
        <v>453</v>
      </c>
      <c r="B1532" s="80" t="s">
        <v>4226</v>
      </c>
      <c r="C1532" s="6">
        <v>501</v>
      </c>
      <c r="D1532" s="6">
        <v>50107</v>
      </c>
      <c r="E1532" s="80" t="s">
        <v>456</v>
      </c>
      <c r="F1532" s="80" t="s">
        <v>454</v>
      </c>
      <c r="G1532" s="80" t="s">
        <v>486</v>
      </c>
      <c r="H1532" s="80" t="s">
        <v>1282</v>
      </c>
      <c r="I1532" s="80" t="s">
        <v>2926</v>
      </c>
      <c r="J1532" s="80" t="s">
        <v>4053</v>
      </c>
      <c r="K1532" s="80" t="s">
        <v>454</v>
      </c>
      <c r="L1532" s="8">
        <v>31000000</v>
      </c>
      <c r="M1532" s="6">
        <v>2022</v>
      </c>
      <c r="N1532" s="103"/>
      <c r="O1532" s="103"/>
      <c r="P1532" s="6"/>
      <c r="Q1532" s="6"/>
      <c r="R1532" t="str">
        <f t="shared" si="23"/>
        <v>5010700211971197100001VT100001</v>
      </c>
    </row>
    <row r="1533" spans="1:18" x14ac:dyDescent="0.2">
      <c r="A1533" s="80" t="s">
        <v>453</v>
      </c>
      <c r="B1533" s="80" t="s">
        <v>4226</v>
      </c>
      <c r="C1533" s="6">
        <v>501</v>
      </c>
      <c r="D1533" s="6">
        <v>50107</v>
      </c>
      <c r="E1533" s="80" t="s">
        <v>456</v>
      </c>
      <c r="F1533" s="80" t="s">
        <v>454</v>
      </c>
      <c r="G1533" s="80" t="s">
        <v>494</v>
      </c>
      <c r="H1533" s="80" t="s">
        <v>1235</v>
      </c>
      <c r="I1533" s="80" t="s">
        <v>2885</v>
      </c>
      <c r="J1533" s="80" t="s">
        <v>4053</v>
      </c>
      <c r="K1533" s="80" t="s">
        <v>454</v>
      </c>
      <c r="L1533" s="8">
        <v>9830000</v>
      </c>
      <c r="M1533" s="6">
        <v>2022</v>
      </c>
      <c r="N1533" s="103"/>
      <c r="O1533" s="103"/>
      <c r="P1533" s="6"/>
      <c r="Q1533" s="6"/>
      <c r="R1533" t="str">
        <f t="shared" si="23"/>
        <v>5010700211721172100001VT500001</v>
      </c>
    </row>
    <row r="1534" spans="1:18" x14ac:dyDescent="0.2">
      <c r="A1534" s="80" t="s">
        <v>453</v>
      </c>
      <c r="B1534" s="80" t="s">
        <v>4226</v>
      </c>
      <c r="C1534" s="6">
        <v>501</v>
      </c>
      <c r="D1534" s="6">
        <v>50107</v>
      </c>
      <c r="E1534" s="80" t="s">
        <v>458</v>
      </c>
      <c r="F1534" s="80" t="s">
        <v>456</v>
      </c>
      <c r="G1534" s="80" t="s">
        <v>486</v>
      </c>
      <c r="H1534" s="80" t="s">
        <v>1282</v>
      </c>
      <c r="I1534" s="80" t="s">
        <v>2926</v>
      </c>
      <c r="J1534" s="80" t="s">
        <v>4053</v>
      </c>
      <c r="K1534" s="80" t="s">
        <v>454</v>
      </c>
      <c r="L1534" s="8">
        <v>15500000</v>
      </c>
      <c r="M1534" s="6">
        <v>2022</v>
      </c>
      <c r="N1534" s="103"/>
      <c r="O1534" s="103"/>
      <c r="P1534" s="6"/>
      <c r="Q1534" s="6"/>
      <c r="R1534" t="str">
        <f t="shared" si="23"/>
        <v>5010700311971197100001VT100002</v>
      </c>
    </row>
    <row r="1535" spans="1:18" x14ac:dyDescent="0.2">
      <c r="A1535" s="80" t="s">
        <v>453</v>
      </c>
      <c r="B1535" s="80" t="s">
        <v>4226</v>
      </c>
      <c r="C1535" s="6">
        <v>501</v>
      </c>
      <c r="D1535" s="6">
        <v>50107</v>
      </c>
      <c r="E1535" s="80" t="s">
        <v>458</v>
      </c>
      <c r="F1535" s="80" t="s">
        <v>456</v>
      </c>
      <c r="G1535" s="80" t="s">
        <v>488</v>
      </c>
      <c r="H1535" s="80" t="s">
        <v>1801</v>
      </c>
      <c r="I1535" s="80" t="s">
        <v>3353</v>
      </c>
      <c r="J1535" s="80" t="s">
        <v>4053</v>
      </c>
      <c r="K1535" s="80" t="s">
        <v>454</v>
      </c>
      <c r="L1535" s="8">
        <v>9430000</v>
      </c>
      <c r="M1535" s="6">
        <v>2022</v>
      </c>
      <c r="N1535" s="103"/>
      <c r="O1535" s="103"/>
      <c r="P1535" s="6"/>
      <c r="Q1535" s="6"/>
      <c r="R1535" t="str">
        <f t="shared" si="23"/>
        <v>5010700314671467101001VT200002</v>
      </c>
    </row>
    <row r="1536" spans="1:18" x14ac:dyDescent="0.2">
      <c r="A1536" s="80" t="s">
        <v>453</v>
      </c>
      <c r="B1536" s="80" t="s">
        <v>4226</v>
      </c>
      <c r="C1536" s="6">
        <v>501</v>
      </c>
      <c r="D1536" s="6">
        <v>50107</v>
      </c>
      <c r="E1536" s="80" t="s">
        <v>458</v>
      </c>
      <c r="F1536" s="80" t="s">
        <v>458</v>
      </c>
      <c r="G1536" s="80" t="s">
        <v>486</v>
      </c>
      <c r="H1536" s="80" t="s">
        <v>1282</v>
      </c>
      <c r="I1536" s="80" t="s">
        <v>2926</v>
      </c>
      <c r="J1536" s="80" t="s">
        <v>4053</v>
      </c>
      <c r="K1536" s="80" t="s">
        <v>454</v>
      </c>
      <c r="L1536" s="8">
        <v>21700000</v>
      </c>
      <c r="M1536" s="6">
        <v>2022</v>
      </c>
      <c r="N1536" s="103"/>
      <c r="O1536" s="103"/>
      <c r="P1536" s="6"/>
      <c r="Q1536" s="6"/>
      <c r="R1536" t="str">
        <f t="shared" si="23"/>
        <v>5010700311971197100001VT100003</v>
      </c>
    </row>
    <row r="1537" spans="1:18" x14ac:dyDescent="0.2">
      <c r="A1537" s="80" t="s">
        <v>453</v>
      </c>
      <c r="B1537" s="80" t="s">
        <v>4227</v>
      </c>
      <c r="C1537" s="6">
        <v>501</v>
      </c>
      <c r="D1537" s="6">
        <v>50107</v>
      </c>
      <c r="E1537" s="80" t="s">
        <v>456</v>
      </c>
      <c r="F1537" s="80" t="s">
        <v>454</v>
      </c>
      <c r="G1537" s="80" t="s">
        <v>486</v>
      </c>
      <c r="H1537" s="80" t="s">
        <v>1284</v>
      </c>
      <c r="I1537" s="80" t="s">
        <v>2927</v>
      </c>
      <c r="J1537" s="80" t="s">
        <v>4053</v>
      </c>
      <c r="K1537" s="80" t="s">
        <v>454</v>
      </c>
      <c r="L1537" s="8">
        <v>6330000</v>
      </c>
      <c r="M1537" s="6">
        <v>2022</v>
      </c>
      <c r="N1537" s="103"/>
      <c r="O1537" s="103"/>
      <c r="P1537" s="6"/>
      <c r="Q1537" s="6"/>
      <c r="R1537" t="str">
        <f t="shared" si="23"/>
        <v>5010700211981198100001VT100001</v>
      </c>
    </row>
    <row r="1538" spans="1:18" x14ac:dyDescent="0.2">
      <c r="A1538" s="80" t="s">
        <v>453</v>
      </c>
      <c r="B1538" s="80" t="s">
        <v>4227</v>
      </c>
      <c r="C1538" s="6">
        <v>501</v>
      </c>
      <c r="D1538" s="6">
        <v>50107</v>
      </c>
      <c r="E1538" s="80" t="s">
        <v>456</v>
      </c>
      <c r="F1538" s="80" t="s">
        <v>454</v>
      </c>
      <c r="G1538" s="80" t="s">
        <v>494</v>
      </c>
      <c r="H1538" s="80" t="s">
        <v>1258</v>
      </c>
      <c r="I1538" s="80" t="s">
        <v>2898</v>
      </c>
      <c r="J1538" s="80" t="s">
        <v>4053</v>
      </c>
      <c r="K1538" s="80" t="s">
        <v>454</v>
      </c>
      <c r="L1538" s="8">
        <v>3460000</v>
      </c>
      <c r="M1538" s="6">
        <v>2022</v>
      </c>
      <c r="N1538" s="103"/>
      <c r="O1538" s="103"/>
      <c r="P1538" s="6"/>
      <c r="Q1538" s="6"/>
      <c r="R1538" t="str">
        <f t="shared" ref="R1538:R1601" si="24">CONCATENATE(D1538,E1538,H1538,I1538,K1538,G1538,F1538)</f>
        <v>5010700211831183100001VT500001</v>
      </c>
    </row>
    <row r="1539" spans="1:18" x14ac:dyDescent="0.2">
      <c r="A1539" s="80" t="s">
        <v>453</v>
      </c>
      <c r="B1539" s="80" t="s">
        <v>4227</v>
      </c>
      <c r="C1539" s="6">
        <v>501</v>
      </c>
      <c r="D1539" s="6">
        <v>50107</v>
      </c>
      <c r="E1539" s="80" t="s">
        <v>458</v>
      </c>
      <c r="F1539" s="80" t="s">
        <v>456</v>
      </c>
      <c r="G1539" s="80" t="s">
        <v>486</v>
      </c>
      <c r="H1539" s="80" t="s">
        <v>1284</v>
      </c>
      <c r="I1539" s="80" t="s">
        <v>2927</v>
      </c>
      <c r="J1539" s="80" t="s">
        <v>4053</v>
      </c>
      <c r="K1539" s="80" t="s">
        <v>454</v>
      </c>
      <c r="L1539" s="8">
        <v>3170000</v>
      </c>
      <c r="M1539" s="6">
        <v>2022</v>
      </c>
      <c r="N1539" s="103"/>
      <c r="O1539" s="103"/>
      <c r="P1539" s="6"/>
      <c r="Q1539" s="6"/>
      <c r="R1539" t="str">
        <f t="shared" si="24"/>
        <v>5010700311981198100001VT100002</v>
      </c>
    </row>
    <row r="1540" spans="1:18" x14ac:dyDescent="0.2">
      <c r="A1540" s="80" t="s">
        <v>453</v>
      </c>
      <c r="B1540" s="80" t="s">
        <v>4227</v>
      </c>
      <c r="C1540" s="6">
        <v>501</v>
      </c>
      <c r="D1540" s="6">
        <v>50107</v>
      </c>
      <c r="E1540" s="80" t="s">
        <v>458</v>
      </c>
      <c r="F1540" s="80" t="s">
        <v>456</v>
      </c>
      <c r="G1540" s="80" t="s">
        <v>488</v>
      </c>
      <c r="H1540" s="80" t="s">
        <v>1801</v>
      </c>
      <c r="I1540" s="80" t="s">
        <v>3355</v>
      </c>
      <c r="J1540" s="80" t="s">
        <v>4053</v>
      </c>
      <c r="K1540" s="80" t="s">
        <v>454</v>
      </c>
      <c r="L1540" s="8">
        <v>8490000</v>
      </c>
      <c r="M1540" s="6">
        <v>2022</v>
      </c>
      <c r="N1540" s="103"/>
      <c r="O1540" s="103"/>
      <c r="P1540" s="6"/>
      <c r="Q1540" s="6"/>
      <c r="R1540" t="str">
        <f t="shared" si="24"/>
        <v>5010700314671467102001VT200002</v>
      </c>
    </row>
    <row r="1541" spans="1:18" x14ac:dyDescent="0.2">
      <c r="A1541" s="80" t="s">
        <v>453</v>
      </c>
      <c r="B1541" s="80" t="s">
        <v>4227</v>
      </c>
      <c r="C1541" s="6">
        <v>501</v>
      </c>
      <c r="D1541" s="6">
        <v>50107</v>
      </c>
      <c r="E1541" s="80" t="s">
        <v>458</v>
      </c>
      <c r="F1541" s="80" t="s">
        <v>458</v>
      </c>
      <c r="G1541" s="80" t="s">
        <v>486</v>
      </c>
      <c r="H1541" s="80" t="s">
        <v>1284</v>
      </c>
      <c r="I1541" s="80" t="s">
        <v>2927</v>
      </c>
      <c r="J1541" s="80" t="s">
        <v>4053</v>
      </c>
      <c r="K1541" s="80" t="s">
        <v>454</v>
      </c>
      <c r="L1541" s="8">
        <v>4430000</v>
      </c>
      <c r="M1541" s="6">
        <v>2022</v>
      </c>
      <c r="N1541" s="103"/>
      <c r="O1541" s="103"/>
      <c r="P1541" s="6"/>
      <c r="Q1541" s="6"/>
      <c r="R1541" t="str">
        <f t="shared" si="24"/>
        <v>5010700311981198100001VT100003</v>
      </c>
    </row>
    <row r="1542" spans="1:18" x14ac:dyDescent="0.2">
      <c r="A1542" s="80" t="s">
        <v>453</v>
      </c>
      <c r="B1542" s="80" t="s">
        <v>4228</v>
      </c>
      <c r="C1542" s="6">
        <v>501</v>
      </c>
      <c r="D1542" s="6">
        <v>50107</v>
      </c>
      <c r="E1542" s="80" t="s">
        <v>456</v>
      </c>
      <c r="F1542" s="80" t="s">
        <v>454</v>
      </c>
      <c r="G1542" s="80" t="s">
        <v>486</v>
      </c>
      <c r="H1542" s="80" t="s">
        <v>1286</v>
      </c>
      <c r="I1542" s="80" t="s">
        <v>2928</v>
      </c>
      <c r="J1542" s="80" t="s">
        <v>4053</v>
      </c>
      <c r="K1542" s="80" t="s">
        <v>454</v>
      </c>
      <c r="L1542" s="8">
        <v>9920000</v>
      </c>
      <c r="M1542" s="6">
        <v>2022</v>
      </c>
      <c r="N1542" s="103"/>
      <c r="O1542" s="103"/>
      <c r="P1542" s="6"/>
      <c r="Q1542" s="6"/>
      <c r="R1542" t="str">
        <f t="shared" si="24"/>
        <v>5010700211991199100001VT100001</v>
      </c>
    </row>
    <row r="1543" spans="1:18" x14ac:dyDescent="0.2">
      <c r="A1543" s="80" t="s">
        <v>453</v>
      </c>
      <c r="B1543" s="80" t="s">
        <v>4228</v>
      </c>
      <c r="C1543" s="6">
        <v>501</v>
      </c>
      <c r="D1543" s="6">
        <v>50107</v>
      </c>
      <c r="E1543" s="80" t="s">
        <v>456</v>
      </c>
      <c r="F1543" s="80" t="s">
        <v>454</v>
      </c>
      <c r="G1543" s="80" t="s">
        <v>494</v>
      </c>
      <c r="H1543" s="80" t="s">
        <v>1267</v>
      </c>
      <c r="I1543" s="80" t="s">
        <v>2905</v>
      </c>
      <c r="J1543" s="80" t="s">
        <v>4053</v>
      </c>
      <c r="K1543" s="80" t="s">
        <v>454</v>
      </c>
      <c r="L1543" s="8">
        <v>4340000</v>
      </c>
      <c r="M1543" s="6">
        <v>2022</v>
      </c>
      <c r="N1543" s="103"/>
      <c r="O1543" s="103"/>
      <c r="P1543" s="6"/>
      <c r="Q1543" s="6"/>
      <c r="R1543" t="str">
        <f t="shared" si="24"/>
        <v>5010700211881188100001VT500001</v>
      </c>
    </row>
    <row r="1544" spans="1:18" x14ac:dyDescent="0.2">
      <c r="A1544" s="80" t="s">
        <v>453</v>
      </c>
      <c r="B1544" s="80" t="s">
        <v>4228</v>
      </c>
      <c r="C1544" s="6">
        <v>501</v>
      </c>
      <c r="D1544" s="6">
        <v>50107</v>
      </c>
      <c r="E1544" s="80" t="s">
        <v>458</v>
      </c>
      <c r="F1544" s="80" t="s">
        <v>456</v>
      </c>
      <c r="G1544" s="80" t="s">
        <v>486</v>
      </c>
      <c r="H1544" s="80" t="s">
        <v>1286</v>
      </c>
      <c r="I1544" s="80" t="s">
        <v>2928</v>
      </c>
      <c r="J1544" s="80" t="s">
        <v>4053</v>
      </c>
      <c r="K1544" s="80" t="s">
        <v>454</v>
      </c>
      <c r="L1544" s="8">
        <v>4960000</v>
      </c>
      <c r="M1544" s="6">
        <v>2022</v>
      </c>
      <c r="N1544" s="103"/>
      <c r="O1544" s="103"/>
      <c r="P1544" s="6"/>
      <c r="Q1544" s="6"/>
      <c r="R1544" t="str">
        <f t="shared" si="24"/>
        <v>5010700311991199100001VT100002</v>
      </c>
    </row>
    <row r="1545" spans="1:18" x14ac:dyDescent="0.2">
      <c r="A1545" s="80" t="s">
        <v>453</v>
      </c>
      <c r="B1545" s="80" t="s">
        <v>4228</v>
      </c>
      <c r="C1545" s="6">
        <v>501</v>
      </c>
      <c r="D1545" s="6">
        <v>50107</v>
      </c>
      <c r="E1545" s="80" t="s">
        <v>458</v>
      </c>
      <c r="F1545" s="80" t="s">
        <v>456</v>
      </c>
      <c r="G1545" s="80" t="s">
        <v>488</v>
      </c>
      <c r="H1545" s="80" t="s">
        <v>1814</v>
      </c>
      <c r="I1545" s="80" t="s">
        <v>3365</v>
      </c>
      <c r="J1545" s="80" t="s">
        <v>4053</v>
      </c>
      <c r="K1545" s="80" t="s">
        <v>454</v>
      </c>
      <c r="L1545" s="8">
        <v>7570000</v>
      </c>
      <c r="M1545" s="6">
        <v>2022</v>
      </c>
      <c r="N1545" s="103"/>
      <c r="O1545" s="103"/>
      <c r="P1545" s="6"/>
      <c r="Q1545" s="6"/>
      <c r="R1545" t="str">
        <f t="shared" si="24"/>
        <v>5010700314741474101001VT200002</v>
      </c>
    </row>
    <row r="1546" spans="1:18" x14ac:dyDescent="0.2">
      <c r="A1546" s="80" t="s">
        <v>453</v>
      </c>
      <c r="B1546" s="80" t="s">
        <v>4228</v>
      </c>
      <c r="C1546" s="6">
        <v>501</v>
      </c>
      <c r="D1546" s="6">
        <v>50107</v>
      </c>
      <c r="E1546" s="80" t="s">
        <v>458</v>
      </c>
      <c r="F1546" s="80" t="s">
        <v>458</v>
      </c>
      <c r="G1546" s="80" t="s">
        <v>486</v>
      </c>
      <c r="H1546" s="80" t="s">
        <v>1286</v>
      </c>
      <c r="I1546" s="80" t="s">
        <v>2928</v>
      </c>
      <c r="J1546" s="80" t="s">
        <v>4053</v>
      </c>
      <c r="K1546" s="80" t="s">
        <v>454</v>
      </c>
      <c r="L1546" s="8">
        <v>6940000</v>
      </c>
      <c r="M1546" s="6">
        <v>2022</v>
      </c>
      <c r="N1546" s="103"/>
      <c r="O1546" s="103"/>
      <c r="P1546" s="6"/>
      <c r="Q1546" s="6"/>
      <c r="R1546" t="str">
        <f t="shared" si="24"/>
        <v>5010700311991199100001VT100003</v>
      </c>
    </row>
    <row r="1547" spans="1:18" x14ac:dyDescent="0.2">
      <c r="A1547" s="80" t="s">
        <v>453</v>
      </c>
      <c r="B1547" s="80" t="s">
        <v>4229</v>
      </c>
      <c r="C1547" s="6">
        <v>501</v>
      </c>
      <c r="D1547" s="6">
        <v>50107</v>
      </c>
      <c r="E1547" s="80" t="s">
        <v>456</v>
      </c>
      <c r="F1547" s="80" t="s">
        <v>454</v>
      </c>
      <c r="G1547" s="80" t="s">
        <v>486</v>
      </c>
      <c r="H1547" s="80" t="s">
        <v>1290</v>
      </c>
      <c r="I1547" s="80" t="s">
        <v>2931</v>
      </c>
      <c r="J1547" s="80" t="s">
        <v>4053</v>
      </c>
      <c r="K1547" s="80" t="s">
        <v>454</v>
      </c>
      <c r="L1547" s="8">
        <v>12100000</v>
      </c>
      <c r="M1547" s="6">
        <v>2022</v>
      </c>
      <c r="N1547" s="103"/>
      <c r="O1547" s="103"/>
      <c r="P1547" s="6"/>
      <c r="Q1547" s="6"/>
      <c r="R1547" t="str">
        <f t="shared" si="24"/>
        <v>5010700212001200100001VT100001</v>
      </c>
    </row>
    <row r="1548" spans="1:18" x14ac:dyDescent="0.2">
      <c r="A1548" s="80" t="s">
        <v>453</v>
      </c>
      <c r="B1548" s="80" t="s">
        <v>4229</v>
      </c>
      <c r="C1548" s="6">
        <v>501</v>
      </c>
      <c r="D1548" s="6">
        <v>50107</v>
      </c>
      <c r="E1548" s="80" t="s">
        <v>456</v>
      </c>
      <c r="F1548" s="80" t="s">
        <v>454</v>
      </c>
      <c r="G1548" s="80" t="s">
        <v>494</v>
      </c>
      <c r="H1548" s="80" t="s">
        <v>1278</v>
      </c>
      <c r="I1548" s="80" t="s">
        <v>2923</v>
      </c>
      <c r="J1548" s="80" t="s">
        <v>4053</v>
      </c>
      <c r="K1548" s="80" t="s">
        <v>454</v>
      </c>
      <c r="L1548" s="8">
        <v>2230000</v>
      </c>
      <c r="M1548" s="6">
        <v>2022</v>
      </c>
      <c r="N1548" s="103"/>
      <c r="O1548" s="103"/>
      <c r="P1548" s="6"/>
      <c r="Q1548" s="6"/>
      <c r="R1548" t="str">
        <f t="shared" si="24"/>
        <v>5010700211941194100001VT500001</v>
      </c>
    </row>
    <row r="1549" spans="1:18" x14ac:dyDescent="0.2">
      <c r="A1549" s="80" t="s">
        <v>453</v>
      </c>
      <c r="B1549" s="80" t="s">
        <v>4229</v>
      </c>
      <c r="C1549" s="6">
        <v>501</v>
      </c>
      <c r="D1549" s="6">
        <v>50107</v>
      </c>
      <c r="E1549" s="80" t="s">
        <v>458</v>
      </c>
      <c r="F1549" s="80" t="s">
        <v>456</v>
      </c>
      <c r="G1549" s="80" t="s">
        <v>486</v>
      </c>
      <c r="H1549" s="80" t="s">
        <v>1290</v>
      </c>
      <c r="I1549" s="80" t="s">
        <v>2931</v>
      </c>
      <c r="J1549" s="80" t="s">
        <v>4053</v>
      </c>
      <c r="K1549" s="80" t="s">
        <v>454</v>
      </c>
      <c r="L1549" s="8">
        <v>6050000</v>
      </c>
      <c r="M1549" s="6">
        <v>2022</v>
      </c>
      <c r="N1549" s="103"/>
      <c r="O1549" s="103"/>
      <c r="P1549" s="6"/>
      <c r="Q1549" s="6"/>
      <c r="R1549" t="str">
        <f t="shared" si="24"/>
        <v>5010700312001200100001VT100002</v>
      </c>
    </row>
    <row r="1550" spans="1:18" x14ac:dyDescent="0.2">
      <c r="A1550" s="80" t="s">
        <v>453</v>
      </c>
      <c r="B1550" s="80" t="s">
        <v>4229</v>
      </c>
      <c r="C1550" s="6">
        <v>501</v>
      </c>
      <c r="D1550" s="6">
        <v>50107</v>
      </c>
      <c r="E1550" s="80" t="s">
        <v>458</v>
      </c>
      <c r="F1550" s="80" t="s">
        <v>456</v>
      </c>
      <c r="G1550" s="80" t="s">
        <v>490</v>
      </c>
      <c r="H1550" s="80" t="s">
        <v>981</v>
      </c>
      <c r="I1550" s="80" t="s">
        <v>2712</v>
      </c>
      <c r="J1550" s="80" t="s">
        <v>4053</v>
      </c>
      <c r="K1550" s="80" t="s">
        <v>454</v>
      </c>
      <c r="L1550" s="8">
        <v>5780000</v>
      </c>
      <c r="M1550" s="6">
        <v>2022</v>
      </c>
      <c r="N1550" s="103"/>
      <c r="O1550" s="103"/>
      <c r="P1550" s="6"/>
      <c r="Q1550" s="6"/>
      <c r="R1550" t="str">
        <f t="shared" si="24"/>
        <v>5010700310411041101001VT300002</v>
      </c>
    </row>
    <row r="1551" spans="1:18" x14ac:dyDescent="0.2">
      <c r="A1551" s="80" t="s">
        <v>453</v>
      </c>
      <c r="B1551" s="80" t="s">
        <v>4229</v>
      </c>
      <c r="C1551" s="6">
        <v>501</v>
      </c>
      <c r="D1551" s="6">
        <v>50107</v>
      </c>
      <c r="E1551" s="80" t="s">
        <v>458</v>
      </c>
      <c r="F1551" s="80" t="s">
        <v>458</v>
      </c>
      <c r="G1551" s="80" t="s">
        <v>486</v>
      </c>
      <c r="H1551" s="80" t="s">
        <v>1290</v>
      </c>
      <c r="I1551" s="80" t="s">
        <v>2931</v>
      </c>
      <c r="J1551" s="80" t="s">
        <v>4053</v>
      </c>
      <c r="K1551" s="80" t="s">
        <v>454</v>
      </c>
      <c r="L1551" s="8">
        <v>8470000</v>
      </c>
      <c r="M1551" s="6">
        <v>2022</v>
      </c>
      <c r="N1551" s="103"/>
      <c r="O1551" s="103"/>
      <c r="P1551" s="6"/>
      <c r="Q1551" s="6"/>
      <c r="R1551" t="str">
        <f t="shared" si="24"/>
        <v>5010700312001200100001VT100003</v>
      </c>
    </row>
    <row r="1552" spans="1:18" x14ac:dyDescent="0.2">
      <c r="A1552" s="80" t="s">
        <v>453</v>
      </c>
      <c r="B1552" s="80" t="s">
        <v>4230</v>
      </c>
      <c r="C1552" s="6">
        <v>501</v>
      </c>
      <c r="D1552" s="6">
        <v>50107</v>
      </c>
      <c r="E1552" s="80" t="s">
        <v>456</v>
      </c>
      <c r="F1552" s="80" t="s">
        <v>454</v>
      </c>
      <c r="G1552" s="80" t="s">
        <v>486</v>
      </c>
      <c r="H1552" s="80" t="s">
        <v>1292</v>
      </c>
      <c r="I1552" s="80" t="s">
        <v>2932</v>
      </c>
      <c r="J1552" s="80" t="s">
        <v>4053</v>
      </c>
      <c r="K1552" s="80" t="s">
        <v>454</v>
      </c>
      <c r="L1552" s="8">
        <v>9920000</v>
      </c>
      <c r="M1552" s="6">
        <v>2022</v>
      </c>
      <c r="N1552" s="103"/>
      <c r="O1552" s="103"/>
      <c r="P1552" s="6"/>
      <c r="Q1552" s="6"/>
      <c r="R1552" t="str">
        <f t="shared" si="24"/>
        <v>5010700212011201100001VT100001</v>
      </c>
    </row>
    <row r="1553" spans="1:18" x14ac:dyDescent="0.2">
      <c r="A1553" s="80" t="s">
        <v>453</v>
      </c>
      <c r="B1553" s="80" t="s">
        <v>4230</v>
      </c>
      <c r="C1553" s="6">
        <v>501</v>
      </c>
      <c r="D1553" s="6">
        <v>50107</v>
      </c>
      <c r="E1553" s="80" t="s">
        <v>456</v>
      </c>
      <c r="F1553" s="80" t="s">
        <v>454</v>
      </c>
      <c r="G1553" s="80" t="s">
        <v>494</v>
      </c>
      <c r="H1553" s="80" t="s">
        <v>1281</v>
      </c>
      <c r="I1553" s="80" t="s">
        <v>2925</v>
      </c>
      <c r="J1553" s="80" t="s">
        <v>4053</v>
      </c>
      <c r="K1553" s="80" t="s">
        <v>454</v>
      </c>
      <c r="L1553" s="8">
        <v>9820000</v>
      </c>
      <c r="M1553" s="6">
        <v>2022</v>
      </c>
      <c r="N1553" s="103"/>
      <c r="O1553" s="103"/>
      <c r="P1553" s="6"/>
      <c r="Q1553" s="6"/>
      <c r="R1553" t="str">
        <f t="shared" si="24"/>
        <v>5010700211961196100001VT500001</v>
      </c>
    </row>
    <row r="1554" spans="1:18" x14ac:dyDescent="0.2">
      <c r="A1554" s="80" t="s">
        <v>453</v>
      </c>
      <c r="B1554" s="80" t="s">
        <v>4230</v>
      </c>
      <c r="C1554" s="6">
        <v>501</v>
      </c>
      <c r="D1554" s="6">
        <v>50107</v>
      </c>
      <c r="E1554" s="80" t="s">
        <v>458</v>
      </c>
      <c r="F1554" s="80" t="s">
        <v>456</v>
      </c>
      <c r="G1554" s="80" t="s">
        <v>486</v>
      </c>
      <c r="H1554" s="80" t="s">
        <v>1292</v>
      </c>
      <c r="I1554" s="80" t="s">
        <v>2932</v>
      </c>
      <c r="J1554" s="80" t="s">
        <v>4053</v>
      </c>
      <c r="K1554" s="80" t="s">
        <v>454</v>
      </c>
      <c r="L1554" s="8">
        <v>4960000</v>
      </c>
      <c r="M1554" s="6">
        <v>2022</v>
      </c>
      <c r="N1554" s="103"/>
      <c r="O1554" s="103"/>
      <c r="P1554" s="6"/>
      <c r="Q1554" s="6"/>
      <c r="R1554" t="str">
        <f t="shared" si="24"/>
        <v>5010700312011201100001VT100002</v>
      </c>
    </row>
    <row r="1555" spans="1:18" x14ac:dyDescent="0.2">
      <c r="A1555" s="80" t="s">
        <v>453</v>
      </c>
      <c r="B1555" s="80" t="s">
        <v>4230</v>
      </c>
      <c r="C1555" s="6">
        <v>501</v>
      </c>
      <c r="D1555" s="6">
        <v>50107</v>
      </c>
      <c r="E1555" s="80" t="s">
        <v>458</v>
      </c>
      <c r="F1555" s="80" t="s">
        <v>456</v>
      </c>
      <c r="G1555" s="80" t="s">
        <v>490</v>
      </c>
      <c r="H1555" s="80" t="s">
        <v>987</v>
      </c>
      <c r="I1555" s="80" t="s">
        <v>2716</v>
      </c>
      <c r="J1555" s="80" t="s">
        <v>4053</v>
      </c>
      <c r="K1555" s="80" t="s">
        <v>454</v>
      </c>
      <c r="L1555" s="8">
        <v>6970000</v>
      </c>
      <c r="M1555" s="6">
        <v>2022</v>
      </c>
      <c r="N1555" s="103"/>
      <c r="O1555" s="103"/>
      <c r="P1555" s="6"/>
      <c r="Q1555" s="6"/>
      <c r="R1555" t="str">
        <f t="shared" si="24"/>
        <v>5010700310441044100001VT300002</v>
      </c>
    </row>
    <row r="1556" spans="1:18" x14ac:dyDescent="0.2">
      <c r="A1556" s="80" t="s">
        <v>453</v>
      </c>
      <c r="B1556" s="80" t="s">
        <v>4230</v>
      </c>
      <c r="C1556" s="6">
        <v>501</v>
      </c>
      <c r="D1556" s="6">
        <v>50107</v>
      </c>
      <c r="E1556" s="80" t="s">
        <v>458</v>
      </c>
      <c r="F1556" s="80" t="s">
        <v>458</v>
      </c>
      <c r="G1556" s="80" t="s">
        <v>486</v>
      </c>
      <c r="H1556" s="80" t="s">
        <v>1292</v>
      </c>
      <c r="I1556" s="80" t="s">
        <v>2932</v>
      </c>
      <c r="J1556" s="80" t="s">
        <v>4053</v>
      </c>
      <c r="K1556" s="80" t="s">
        <v>454</v>
      </c>
      <c r="L1556" s="8">
        <v>6940000</v>
      </c>
      <c r="M1556" s="6">
        <v>2022</v>
      </c>
      <c r="N1556" s="103"/>
      <c r="O1556" s="103"/>
      <c r="P1556" s="6"/>
      <c r="Q1556" s="6"/>
      <c r="R1556" t="str">
        <f t="shared" si="24"/>
        <v>5010700312011201100001VT100003</v>
      </c>
    </row>
    <row r="1557" spans="1:18" x14ac:dyDescent="0.2">
      <c r="A1557" s="80" t="s">
        <v>453</v>
      </c>
      <c r="B1557" s="80" t="s">
        <v>4231</v>
      </c>
      <c r="C1557" s="6">
        <v>501</v>
      </c>
      <c r="D1557" s="6">
        <v>50107</v>
      </c>
      <c r="E1557" s="80" t="s">
        <v>456</v>
      </c>
      <c r="F1557" s="80" t="s">
        <v>454</v>
      </c>
      <c r="G1557" s="80" t="s">
        <v>486</v>
      </c>
      <c r="H1557" s="80" t="s">
        <v>1295</v>
      </c>
      <c r="I1557" s="80" t="s">
        <v>2941</v>
      </c>
      <c r="J1557" s="80" t="s">
        <v>4053</v>
      </c>
      <c r="K1557" s="80" t="s">
        <v>454</v>
      </c>
      <c r="L1557" s="8">
        <v>14500000</v>
      </c>
      <c r="M1557" s="6">
        <v>2022</v>
      </c>
      <c r="N1557" s="103"/>
      <c r="O1557" s="103"/>
      <c r="P1557" s="6"/>
      <c r="Q1557" s="6"/>
      <c r="R1557" t="str">
        <f t="shared" si="24"/>
        <v>5010700212031203100001VT100001</v>
      </c>
    </row>
    <row r="1558" spans="1:18" x14ac:dyDescent="0.2">
      <c r="A1558" s="80" t="s">
        <v>453</v>
      </c>
      <c r="B1558" s="80" t="s">
        <v>4231</v>
      </c>
      <c r="C1558" s="6">
        <v>501</v>
      </c>
      <c r="D1558" s="6">
        <v>50107</v>
      </c>
      <c r="E1558" s="80" t="s">
        <v>456</v>
      </c>
      <c r="F1558" s="80" t="s">
        <v>454</v>
      </c>
      <c r="G1558" s="80" t="s">
        <v>494</v>
      </c>
      <c r="H1558" s="80" t="s">
        <v>1282</v>
      </c>
      <c r="I1558" s="80" t="s">
        <v>2926</v>
      </c>
      <c r="J1558" s="80" t="s">
        <v>4053</v>
      </c>
      <c r="K1558" s="80" t="s">
        <v>454</v>
      </c>
      <c r="L1558" s="8">
        <v>4570000</v>
      </c>
      <c r="M1558" s="6">
        <v>2022</v>
      </c>
      <c r="N1558" s="103"/>
      <c r="O1558" s="103"/>
      <c r="P1558" s="6"/>
      <c r="Q1558" s="6"/>
      <c r="R1558" t="str">
        <f t="shared" si="24"/>
        <v>5010700211971197100001VT500001</v>
      </c>
    </row>
    <row r="1559" spans="1:18" x14ac:dyDescent="0.2">
      <c r="A1559" s="80" t="s">
        <v>453</v>
      </c>
      <c r="B1559" s="80" t="s">
        <v>4231</v>
      </c>
      <c r="C1559" s="6">
        <v>501</v>
      </c>
      <c r="D1559" s="6">
        <v>50107</v>
      </c>
      <c r="E1559" s="80" t="s">
        <v>458</v>
      </c>
      <c r="F1559" s="80" t="s">
        <v>456</v>
      </c>
      <c r="G1559" s="80" t="s">
        <v>486</v>
      </c>
      <c r="H1559" s="80" t="s">
        <v>1295</v>
      </c>
      <c r="I1559" s="80" t="s">
        <v>2941</v>
      </c>
      <c r="J1559" s="80" t="s">
        <v>4053</v>
      </c>
      <c r="K1559" s="80" t="s">
        <v>454</v>
      </c>
      <c r="L1559" s="8">
        <v>7250000</v>
      </c>
      <c r="M1559" s="6">
        <v>2022</v>
      </c>
      <c r="N1559" s="103"/>
      <c r="O1559" s="103"/>
      <c r="P1559" s="6"/>
      <c r="Q1559" s="6"/>
      <c r="R1559" t="str">
        <f t="shared" si="24"/>
        <v>5010700312031203100001VT100002</v>
      </c>
    </row>
    <row r="1560" spans="1:18" x14ac:dyDescent="0.2">
      <c r="A1560" s="80" t="s">
        <v>453</v>
      </c>
      <c r="B1560" s="80" t="s">
        <v>4231</v>
      </c>
      <c r="C1560" s="6">
        <v>501</v>
      </c>
      <c r="D1560" s="6">
        <v>50107</v>
      </c>
      <c r="E1560" s="80" t="s">
        <v>458</v>
      </c>
      <c r="F1560" s="80" t="s">
        <v>456</v>
      </c>
      <c r="G1560" s="80" t="s">
        <v>490</v>
      </c>
      <c r="H1560" s="80" t="s">
        <v>987</v>
      </c>
      <c r="I1560" s="80" t="s">
        <v>2718</v>
      </c>
      <c r="J1560" s="80" t="s">
        <v>4053</v>
      </c>
      <c r="K1560" s="80" t="s">
        <v>454</v>
      </c>
      <c r="L1560" s="8">
        <v>6970000</v>
      </c>
      <c r="M1560" s="6">
        <v>2022</v>
      </c>
      <c r="N1560" s="103"/>
      <c r="O1560" s="103"/>
      <c r="P1560" s="6"/>
      <c r="Q1560" s="6"/>
      <c r="R1560" t="str">
        <f t="shared" si="24"/>
        <v>5010700310441044101001VT300002</v>
      </c>
    </row>
    <row r="1561" spans="1:18" x14ac:dyDescent="0.2">
      <c r="A1561" s="80" t="s">
        <v>453</v>
      </c>
      <c r="B1561" s="80" t="s">
        <v>4231</v>
      </c>
      <c r="C1561" s="6">
        <v>501</v>
      </c>
      <c r="D1561" s="6">
        <v>50107</v>
      </c>
      <c r="E1561" s="80" t="s">
        <v>458</v>
      </c>
      <c r="F1561" s="80" t="s">
        <v>458</v>
      </c>
      <c r="G1561" s="80" t="s">
        <v>486</v>
      </c>
      <c r="H1561" s="80" t="s">
        <v>1295</v>
      </c>
      <c r="I1561" s="80" t="s">
        <v>2941</v>
      </c>
      <c r="J1561" s="80" t="s">
        <v>4053</v>
      </c>
      <c r="K1561" s="80" t="s">
        <v>454</v>
      </c>
      <c r="L1561" s="8">
        <v>10150000</v>
      </c>
      <c r="M1561" s="6">
        <v>2022</v>
      </c>
      <c r="N1561" s="103"/>
      <c r="O1561" s="103"/>
      <c r="P1561" s="6"/>
      <c r="Q1561" s="6"/>
      <c r="R1561" t="str">
        <f t="shared" si="24"/>
        <v>5010700312031203100001VT100003</v>
      </c>
    </row>
    <row r="1562" spans="1:18" x14ac:dyDescent="0.2">
      <c r="A1562" s="80" t="s">
        <v>453</v>
      </c>
      <c r="B1562" s="80" t="s">
        <v>4232</v>
      </c>
      <c r="C1562" s="6">
        <v>501</v>
      </c>
      <c r="D1562" s="6">
        <v>50107</v>
      </c>
      <c r="E1562" s="80" t="s">
        <v>456</v>
      </c>
      <c r="F1562" s="80" t="s">
        <v>454</v>
      </c>
      <c r="G1562" s="80" t="s">
        <v>486</v>
      </c>
      <c r="H1562" s="80" t="s">
        <v>1297</v>
      </c>
      <c r="I1562" s="80" t="s">
        <v>2942</v>
      </c>
      <c r="J1562" s="80" t="s">
        <v>4053</v>
      </c>
      <c r="K1562" s="80" t="s">
        <v>454</v>
      </c>
      <c r="L1562" s="8">
        <v>6370000</v>
      </c>
      <c r="M1562" s="6">
        <v>2022</v>
      </c>
      <c r="N1562" s="103"/>
      <c r="O1562" s="103"/>
      <c r="P1562" s="6"/>
      <c r="Q1562" s="6"/>
      <c r="R1562" t="str">
        <f t="shared" si="24"/>
        <v>5010700212041204100001VT100001</v>
      </c>
    </row>
    <row r="1563" spans="1:18" x14ac:dyDescent="0.2">
      <c r="A1563" s="80" t="s">
        <v>453</v>
      </c>
      <c r="B1563" s="80" t="s">
        <v>4232</v>
      </c>
      <c r="C1563" s="6">
        <v>501</v>
      </c>
      <c r="D1563" s="6">
        <v>50107</v>
      </c>
      <c r="E1563" s="80" t="s">
        <v>456</v>
      </c>
      <c r="F1563" s="80" t="s">
        <v>454</v>
      </c>
      <c r="G1563" s="80" t="s">
        <v>494</v>
      </c>
      <c r="H1563" s="80" t="s">
        <v>1284</v>
      </c>
      <c r="I1563" s="80" t="s">
        <v>2927</v>
      </c>
      <c r="J1563" s="80" t="s">
        <v>4053</v>
      </c>
      <c r="K1563" s="80" t="s">
        <v>454</v>
      </c>
      <c r="L1563" s="8">
        <v>2060000</v>
      </c>
      <c r="M1563" s="6">
        <v>2022</v>
      </c>
      <c r="N1563" s="103"/>
      <c r="O1563" s="103"/>
      <c r="P1563" s="6"/>
      <c r="Q1563" s="6"/>
      <c r="R1563" t="str">
        <f t="shared" si="24"/>
        <v>5010700211981198100001VT500001</v>
      </c>
    </row>
    <row r="1564" spans="1:18" x14ac:dyDescent="0.2">
      <c r="A1564" s="80" t="s">
        <v>453</v>
      </c>
      <c r="B1564" s="80" t="s">
        <v>4232</v>
      </c>
      <c r="C1564" s="6">
        <v>501</v>
      </c>
      <c r="D1564" s="6">
        <v>50107</v>
      </c>
      <c r="E1564" s="80" t="s">
        <v>458</v>
      </c>
      <c r="F1564" s="80" t="s">
        <v>456</v>
      </c>
      <c r="G1564" s="80" t="s">
        <v>486</v>
      </c>
      <c r="H1564" s="80" t="s">
        <v>1297</v>
      </c>
      <c r="I1564" s="80" t="s">
        <v>2942</v>
      </c>
      <c r="J1564" s="80" t="s">
        <v>4053</v>
      </c>
      <c r="K1564" s="80" t="s">
        <v>454</v>
      </c>
      <c r="L1564" s="8">
        <v>3190000</v>
      </c>
      <c r="M1564" s="6">
        <v>2022</v>
      </c>
      <c r="N1564" s="103"/>
      <c r="O1564" s="103"/>
      <c r="P1564" s="6"/>
      <c r="Q1564" s="6"/>
      <c r="R1564" t="str">
        <f t="shared" si="24"/>
        <v>5010700312041204100001VT100002</v>
      </c>
    </row>
    <row r="1565" spans="1:18" x14ac:dyDescent="0.2">
      <c r="A1565" s="80" t="s">
        <v>453</v>
      </c>
      <c r="B1565" s="80" t="s">
        <v>4232</v>
      </c>
      <c r="C1565" s="6">
        <v>501</v>
      </c>
      <c r="D1565" s="6">
        <v>50107</v>
      </c>
      <c r="E1565" s="80" t="s">
        <v>458</v>
      </c>
      <c r="F1565" s="80" t="s">
        <v>456</v>
      </c>
      <c r="G1565" s="80" t="s">
        <v>490</v>
      </c>
      <c r="H1565" s="80" t="s">
        <v>995</v>
      </c>
      <c r="I1565" s="80" t="s">
        <v>2725</v>
      </c>
      <c r="J1565" s="80" t="s">
        <v>4053</v>
      </c>
      <c r="K1565" s="80" t="s">
        <v>454</v>
      </c>
      <c r="L1565" s="8">
        <v>6970000</v>
      </c>
      <c r="M1565" s="6">
        <v>2022</v>
      </c>
      <c r="N1565" s="103"/>
      <c r="O1565" s="103"/>
      <c r="P1565" s="6"/>
      <c r="Q1565" s="6"/>
      <c r="R1565" t="str">
        <f t="shared" si="24"/>
        <v>5010700310481048101001VT300002</v>
      </c>
    </row>
    <row r="1566" spans="1:18" x14ac:dyDescent="0.2">
      <c r="A1566" s="80" t="s">
        <v>453</v>
      </c>
      <c r="B1566" s="80" t="s">
        <v>4232</v>
      </c>
      <c r="C1566" s="6">
        <v>501</v>
      </c>
      <c r="D1566" s="6">
        <v>50107</v>
      </c>
      <c r="E1566" s="80" t="s">
        <v>458</v>
      </c>
      <c r="F1566" s="80" t="s">
        <v>458</v>
      </c>
      <c r="G1566" s="80" t="s">
        <v>486</v>
      </c>
      <c r="H1566" s="80" t="s">
        <v>1297</v>
      </c>
      <c r="I1566" s="80" t="s">
        <v>2942</v>
      </c>
      <c r="J1566" s="80" t="s">
        <v>4053</v>
      </c>
      <c r="K1566" s="80" t="s">
        <v>454</v>
      </c>
      <c r="L1566" s="8">
        <v>4460000</v>
      </c>
      <c r="M1566" s="6">
        <v>2022</v>
      </c>
      <c r="N1566" s="103"/>
      <c r="O1566" s="103"/>
      <c r="P1566" s="6"/>
      <c r="Q1566" s="6"/>
      <c r="R1566" t="str">
        <f t="shared" si="24"/>
        <v>5010700312041204100001VT100003</v>
      </c>
    </row>
    <row r="1567" spans="1:18" x14ac:dyDescent="0.2">
      <c r="A1567" s="80" t="s">
        <v>453</v>
      </c>
      <c r="B1567" s="80" t="s">
        <v>4233</v>
      </c>
      <c r="C1567" s="6">
        <v>501</v>
      </c>
      <c r="D1567" s="6">
        <v>50107</v>
      </c>
      <c r="E1567" s="80" t="s">
        <v>456</v>
      </c>
      <c r="F1567" s="80" t="s">
        <v>454</v>
      </c>
      <c r="G1567" s="80" t="s">
        <v>486</v>
      </c>
      <c r="H1567" s="80" t="s">
        <v>1299</v>
      </c>
      <c r="I1567" s="80" t="s">
        <v>2943</v>
      </c>
      <c r="J1567" s="80" t="s">
        <v>4053</v>
      </c>
      <c r="K1567" s="80" t="s">
        <v>454</v>
      </c>
      <c r="L1567" s="8">
        <v>6370000</v>
      </c>
      <c r="M1567" s="6">
        <v>2022</v>
      </c>
      <c r="N1567" s="103"/>
      <c r="O1567" s="103"/>
      <c r="P1567" s="6"/>
      <c r="Q1567" s="6"/>
      <c r="R1567" t="str">
        <f t="shared" si="24"/>
        <v>5010700212051205100001VT100001</v>
      </c>
    </row>
    <row r="1568" spans="1:18" x14ac:dyDescent="0.2">
      <c r="A1568" s="80" t="s">
        <v>453</v>
      </c>
      <c r="B1568" s="80" t="s">
        <v>4233</v>
      </c>
      <c r="C1568" s="6">
        <v>501</v>
      </c>
      <c r="D1568" s="6">
        <v>50107</v>
      </c>
      <c r="E1568" s="80" t="s">
        <v>456</v>
      </c>
      <c r="F1568" s="80" t="s">
        <v>454</v>
      </c>
      <c r="G1568" s="80" t="s">
        <v>494</v>
      </c>
      <c r="H1568" s="80" t="s">
        <v>1305</v>
      </c>
      <c r="I1568" s="80" t="s">
        <v>2946</v>
      </c>
      <c r="J1568" s="80" t="s">
        <v>4053</v>
      </c>
      <c r="K1568" s="80" t="s">
        <v>454</v>
      </c>
      <c r="L1568" s="8">
        <v>1900000</v>
      </c>
      <c r="M1568" s="6">
        <v>2022</v>
      </c>
      <c r="N1568" s="103"/>
      <c r="O1568" s="103"/>
      <c r="P1568" s="6"/>
      <c r="Q1568" s="6"/>
      <c r="R1568" t="str">
        <f t="shared" si="24"/>
        <v>5010700212081208100001VT500001</v>
      </c>
    </row>
    <row r="1569" spans="1:18" x14ac:dyDescent="0.2">
      <c r="A1569" s="80" t="s">
        <v>453</v>
      </c>
      <c r="B1569" s="80" t="s">
        <v>4233</v>
      </c>
      <c r="C1569" s="6">
        <v>501</v>
      </c>
      <c r="D1569" s="6">
        <v>50107</v>
      </c>
      <c r="E1569" s="80" t="s">
        <v>458</v>
      </c>
      <c r="F1569" s="80" t="s">
        <v>456</v>
      </c>
      <c r="G1569" s="80" t="s">
        <v>486</v>
      </c>
      <c r="H1569" s="80" t="s">
        <v>1299</v>
      </c>
      <c r="I1569" s="80" t="s">
        <v>2943</v>
      </c>
      <c r="J1569" s="80" t="s">
        <v>4053</v>
      </c>
      <c r="K1569" s="80" t="s">
        <v>454</v>
      </c>
      <c r="L1569" s="8">
        <v>3190000</v>
      </c>
      <c r="M1569" s="6">
        <v>2022</v>
      </c>
      <c r="N1569" s="103"/>
      <c r="O1569" s="103"/>
      <c r="P1569" s="6"/>
      <c r="Q1569" s="6"/>
      <c r="R1569" t="str">
        <f t="shared" si="24"/>
        <v>5010700312051205100001VT100002</v>
      </c>
    </row>
    <row r="1570" spans="1:18" x14ac:dyDescent="0.2">
      <c r="A1570" s="80" t="s">
        <v>453</v>
      </c>
      <c r="B1570" s="80" t="s">
        <v>4233</v>
      </c>
      <c r="C1570" s="6">
        <v>501</v>
      </c>
      <c r="D1570" s="6">
        <v>50107</v>
      </c>
      <c r="E1570" s="80" t="s">
        <v>458</v>
      </c>
      <c r="F1570" s="80" t="s">
        <v>456</v>
      </c>
      <c r="G1570" s="80" t="s">
        <v>490</v>
      </c>
      <c r="H1570" s="80" t="s">
        <v>1056</v>
      </c>
      <c r="I1570" s="80" t="s">
        <v>2762</v>
      </c>
      <c r="J1570" s="80" t="s">
        <v>4053</v>
      </c>
      <c r="K1570" s="80" t="s">
        <v>454</v>
      </c>
      <c r="L1570" s="8">
        <v>6940000</v>
      </c>
      <c r="M1570" s="6">
        <v>2022</v>
      </c>
      <c r="N1570" s="103"/>
      <c r="O1570" s="103"/>
      <c r="P1570" s="6"/>
      <c r="Q1570" s="6"/>
      <c r="R1570" t="str">
        <f t="shared" si="24"/>
        <v>5010700310761076101001VT300002</v>
      </c>
    </row>
    <row r="1571" spans="1:18" x14ac:dyDescent="0.2">
      <c r="A1571" s="80" t="s">
        <v>453</v>
      </c>
      <c r="B1571" s="80" t="s">
        <v>4233</v>
      </c>
      <c r="C1571" s="6">
        <v>501</v>
      </c>
      <c r="D1571" s="6">
        <v>50107</v>
      </c>
      <c r="E1571" s="80" t="s">
        <v>458</v>
      </c>
      <c r="F1571" s="80" t="s">
        <v>458</v>
      </c>
      <c r="G1571" s="80" t="s">
        <v>486</v>
      </c>
      <c r="H1571" s="80" t="s">
        <v>1299</v>
      </c>
      <c r="I1571" s="80" t="s">
        <v>2943</v>
      </c>
      <c r="J1571" s="80" t="s">
        <v>4053</v>
      </c>
      <c r="K1571" s="80" t="s">
        <v>454</v>
      </c>
      <c r="L1571" s="8">
        <v>4460000</v>
      </c>
      <c r="M1571" s="6">
        <v>2022</v>
      </c>
      <c r="N1571" s="103"/>
      <c r="O1571" s="103"/>
      <c r="P1571" s="6"/>
      <c r="Q1571" s="6"/>
      <c r="R1571" t="str">
        <f t="shared" si="24"/>
        <v>5010700312051205100001VT100003</v>
      </c>
    </row>
    <row r="1572" spans="1:18" x14ac:dyDescent="0.2">
      <c r="A1572" s="80" t="s">
        <v>453</v>
      </c>
      <c r="B1572" s="80" t="s">
        <v>4234</v>
      </c>
      <c r="C1572" s="6">
        <v>501</v>
      </c>
      <c r="D1572" s="6">
        <v>50107</v>
      </c>
      <c r="E1572" s="80" t="s">
        <v>456</v>
      </c>
      <c r="F1572" s="80" t="s">
        <v>454</v>
      </c>
      <c r="G1572" s="80" t="s">
        <v>486</v>
      </c>
      <c r="H1572" s="80" t="s">
        <v>1301</v>
      </c>
      <c r="I1572" s="80" t="s">
        <v>2944</v>
      </c>
      <c r="J1572" s="80" t="s">
        <v>4053</v>
      </c>
      <c r="K1572" s="80" t="s">
        <v>454</v>
      </c>
      <c r="L1572" s="8">
        <v>6370000</v>
      </c>
      <c r="M1572" s="6">
        <v>2022</v>
      </c>
      <c r="N1572" s="103"/>
      <c r="O1572" s="103"/>
      <c r="P1572" s="6"/>
      <c r="Q1572" s="6"/>
      <c r="R1572" t="str">
        <f t="shared" si="24"/>
        <v>5010700212061206100001VT100001</v>
      </c>
    </row>
    <row r="1573" spans="1:18" x14ac:dyDescent="0.2">
      <c r="A1573" s="80" t="s">
        <v>453</v>
      </c>
      <c r="B1573" s="80" t="s">
        <v>4234</v>
      </c>
      <c r="C1573" s="6">
        <v>501</v>
      </c>
      <c r="D1573" s="6">
        <v>50107</v>
      </c>
      <c r="E1573" s="80" t="s">
        <v>456</v>
      </c>
      <c r="F1573" s="80" t="s">
        <v>454</v>
      </c>
      <c r="G1573" s="80" t="s">
        <v>494</v>
      </c>
      <c r="H1573" s="80" t="s">
        <v>1307</v>
      </c>
      <c r="I1573" s="80" t="s">
        <v>2947</v>
      </c>
      <c r="J1573" s="80" t="s">
        <v>4053</v>
      </c>
      <c r="K1573" s="80" t="s">
        <v>454</v>
      </c>
      <c r="L1573" s="8">
        <v>1900000</v>
      </c>
      <c r="M1573" s="6">
        <v>2022</v>
      </c>
      <c r="N1573" s="103"/>
      <c r="O1573" s="103"/>
      <c r="P1573" s="6"/>
      <c r="Q1573" s="6"/>
      <c r="R1573" t="str">
        <f t="shared" si="24"/>
        <v>5010700212091209100001VT500001</v>
      </c>
    </row>
    <row r="1574" spans="1:18" x14ac:dyDescent="0.2">
      <c r="A1574" s="80" t="s">
        <v>453</v>
      </c>
      <c r="B1574" s="80" t="s">
        <v>4234</v>
      </c>
      <c r="C1574" s="6">
        <v>501</v>
      </c>
      <c r="D1574" s="6">
        <v>50107</v>
      </c>
      <c r="E1574" s="80" t="s">
        <v>458</v>
      </c>
      <c r="F1574" s="80" t="s">
        <v>456</v>
      </c>
      <c r="G1574" s="80" t="s">
        <v>486</v>
      </c>
      <c r="H1574" s="80" t="s">
        <v>1301</v>
      </c>
      <c r="I1574" s="80" t="s">
        <v>2944</v>
      </c>
      <c r="J1574" s="80" t="s">
        <v>4053</v>
      </c>
      <c r="K1574" s="80" t="s">
        <v>454</v>
      </c>
      <c r="L1574" s="8">
        <v>3190000</v>
      </c>
      <c r="M1574" s="6">
        <v>2022</v>
      </c>
      <c r="N1574" s="103"/>
      <c r="O1574" s="103"/>
      <c r="P1574" s="6"/>
      <c r="Q1574" s="6"/>
      <c r="R1574" t="str">
        <f t="shared" si="24"/>
        <v>5010700312061206100001VT100002</v>
      </c>
    </row>
    <row r="1575" spans="1:18" x14ac:dyDescent="0.2">
      <c r="A1575" s="80" t="s">
        <v>453</v>
      </c>
      <c r="B1575" s="80" t="s">
        <v>4234</v>
      </c>
      <c r="C1575" s="6">
        <v>501</v>
      </c>
      <c r="D1575" s="6">
        <v>50107</v>
      </c>
      <c r="E1575" s="80" t="s">
        <v>458</v>
      </c>
      <c r="F1575" s="80" t="s">
        <v>456</v>
      </c>
      <c r="G1575" s="80" t="s">
        <v>490</v>
      </c>
      <c r="H1575" s="80" t="s">
        <v>1056</v>
      </c>
      <c r="I1575" s="80" t="s">
        <v>2763</v>
      </c>
      <c r="J1575" s="80" t="s">
        <v>4053</v>
      </c>
      <c r="K1575" s="80" t="s">
        <v>454</v>
      </c>
      <c r="L1575" s="8">
        <v>6940000</v>
      </c>
      <c r="M1575" s="6">
        <v>2022</v>
      </c>
      <c r="N1575" s="103"/>
      <c r="O1575" s="103"/>
      <c r="P1575" s="6"/>
      <c r="Q1575" s="6"/>
      <c r="R1575" t="str">
        <f t="shared" si="24"/>
        <v>5010700310761076102001VT300002</v>
      </c>
    </row>
    <row r="1576" spans="1:18" x14ac:dyDescent="0.2">
      <c r="A1576" s="80" t="s">
        <v>453</v>
      </c>
      <c r="B1576" s="80" t="s">
        <v>4234</v>
      </c>
      <c r="C1576" s="6">
        <v>501</v>
      </c>
      <c r="D1576" s="6">
        <v>50107</v>
      </c>
      <c r="E1576" s="80" t="s">
        <v>458</v>
      </c>
      <c r="F1576" s="80" t="s">
        <v>458</v>
      </c>
      <c r="G1576" s="80" t="s">
        <v>486</v>
      </c>
      <c r="H1576" s="80" t="s">
        <v>1301</v>
      </c>
      <c r="I1576" s="80" t="s">
        <v>2944</v>
      </c>
      <c r="J1576" s="80" t="s">
        <v>4053</v>
      </c>
      <c r="K1576" s="80" t="s">
        <v>454</v>
      </c>
      <c r="L1576" s="8">
        <v>4460000</v>
      </c>
      <c r="M1576" s="6">
        <v>2022</v>
      </c>
      <c r="N1576" s="103"/>
      <c r="O1576" s="103"/>
      <c r="P1576" s="6"/>
      <c r="Q1576" s="6"/>
      <c r="R1576" t="str">
        <f t="shared" si="24"/>
        <v>5010700312061206100001VT100003</v>
      </c>
    </row>
    <row r="1577" spans="1:18" x14ac:dyDescent="0.2">
      <c r="A1577" s="80" t="s">
        <v>453</v>
      </c>
      <c r="B1577" s="80" t="s">
        <v>4235</v>
      </c>
      <c r="C1577" s="6">
        <v>501</v>
      </c>
      <c r="D1577" s="6">
        <v>50107</v>
      </c>
      <c r="E1577" s="80" t="s">
        <v>456</v>
      </c>
      <c r="F1577" s="80" t="s">
        <v>454</v>
      </c>
      <c r="G1577" s="80" t="s">
        <v>486</v>
      </c>
      <c r="H1577" s="80" t="s">
        <v>1303</v>
      </c>
      <c r="I1577" s="80" t="s">
        <v>2945</v>
      </c>
      <c r="J1577" s="80" t="s">
        <v>4053</v>
      </c>
      <c r="K1577" s="80" t="s">
        <v>454</v>
      </c>
      <c r="L1577" s="8">
        <v>6370000</v>
      </c>
      <c r="M1577" s="6">
        <v>2022</v>
      </c>
      <c r="N1577" s="103"/>
      <c r="O1577" s="103"/>
      <c r="P1577" s="6"/>
      <c r="Q1577" s="6"/>
      <c r="R1577" t="str">
        <f t="shared" si="24"/>
        <v>5010700212071207100001VT100001</v>
      </c>
    </row>
    <row r="1578" spans="1:18" x14ac:dyDescent="0.2">
      <c r="A1578" s="80" t="s">
        <v>453</v>
      </c>
      <c r="B1578" s="80" t="s">
        <v>4235</v>
      </c>
      <c r="C1578" s="6">
        <v>501</v>
      </c>
      <c r="D1578" s="6">
        <v>50107</v>
      </c>
      <c r="E1578" s="80" t="s">
        <v>456</v>
      </c>
      <c r="F1578" s="80" t="s">
        <v>454</v>
      </c>
      <c r="G1578" s="80" t="s">
        <v>494</v>
      </c>
      <c r="H1578" s="80" t="s">
        <v>1325</v>
      </c>
      <c r="I1578" s="80" t="s">
        <v>2958</v>
      </c>
      <c r="J1578" s="80" t="s">
        <v>4053</v>
      </c>
      <c r="K1578" s="80" t="s">
        <v>454</v>
      </c>
      <c r="L1578" s="8">
        <v>8580000</v>
      </c>
      <c r="M1578" s="6">
        <v>2022</v>
      </c>
      <c r="N1578" s="103"/>
      <c r="O1578" s="103"/>
      <c r="P1578" s="6"/>
      <c r="Q1578" s="6"/>
      <c r="R1578" t="str">
        <f t="shared" si="24"/>
        <v>5010700212171217100001VT500001</v>
      </c>
    </row>
    <row r="1579" spans="1:18" x14ac:dyDescent="0.2">
      <c r="A1579" s="80" t="s">
        <v>453</v>
      </c>
      <c r="B1579" s="80" t="s">
        <v>4235</v>
      </c>
      <c r="C1579" s="6">
        <v>501</v>
      </c>
      <c r="D1579" s="6">
        <v>50107</v>
      </c>
      <c r="E1579" s="80" t="s">
        <v>458</v>
      </c>
      <c r="F1579" s="80" t="s">
        <v>456</v>
      </c>
      <c r="G1579" s="80" t="s">
        <v>486</v>
      </c>
      <c r="H1579" s="80" t="s">
        <v>1303</v>
      </c>
      <c r="I1579" s="80" t="s">
        <v>2945</v>
      </c>
      <c r="J1579" s="80" t="s">
        <v>4053</v>
      </c>
      <c r="K1579" s="80" t="s">
        <v>454</v>
      </c>
      <c r="L1579" s="8">
        <v>3190000</v>
      </c>
      <c r="M1579" s="6">
        <v>2022</v>
      </c>
      <c r="N1579" s="103"/>
      <c r="O1579" s="103"/>
      <c r="P1579" s="6"/>
      <c r="Q1579" s="6"/>
      <c r="R1579" t="str">
        <f t="shared" si="24"/>
        <v>5010700312071207100001VT100002</v>
      </c>
    </row>
    <row r="1580" spans="1:18" x14ac:dyDescent="0.2">
      <c r="A1580" s="80" t="s">
        <v>453</v>
      </c>
      <c r="B1580" s="80" t="s">
        <v>4235</v>
      </c>
      <c r="C1580" s="6">
        <v>501</v>
      </c>
      <c r="D1580" s="6">
        <v>50107</v>
      </c>
      <c r="E1580" s="80" t="s">
        <v>458</v>
      </c>
      <c r="F1580" s="80" t="s">
        <v>456</v>
      </c>
      <c r="G1580" s="80" t="s">
        <v>490</v>
      </c>
      <c r="H1580" s="80" t="s">
        <v>1092</v>
      </c>
      <c r="I1580" s="80" t="s">
        <v>2788</v>
      </c>
      <c r="J1580" s="80" t="s">
        <v>4053</v>
      </c>
      <c r="K1580" s="80" t="s">
        <v>454</v>
      </c>
      <c r="L1580" s="8">
        <v>4900000</v>
      </c>
      <c r="M1580" s="6">
        <v>2022</v>
      </c>
      <c r="N1580" s="103"/>
      <c r="O1580" s="103"/>
      <c r="P1580" s="6"/>
      <c r="Q1580" s="6"/>
      <c r="R1580" t="str">
        <f t="shared" si="24"/>
        <v>5010700310961096101001VT300002</v>
      </c>
    </row>
    <row r="1581" spans="1:18" x14ac:dyDescent="0.2">
      <c r="A1581" s="80" t="s">
        <v>453</v>
      </c>
      <c r="B1581" s="80" t="s">
        <v>4235</v>
      </c>
      <c r="C1581" s="6">
        <v>501</v>
      </c>
      <c r="D1581" s="6">
        <v>50107</v>
      </c>
      <c r="E1581" s="80" t="s">
        <v>458</v>
      </c>
      <c r="F1581" s="80" t="s">
        <v>458</v>
      </c>
      <c r="G1581" s="80" t="s">
        <v>486</v>
      </c>
      <c r="H1581" s="80" t="s">
        <v>1303</v>
      </c>
      <c r="I1581" s="80" t="s">
        <v>2945</v>
      </c>
      <c r="J1581" s="80" t="s">
        <v>4053</v>
      </c>
      <c r="K1581" s="80" t="s">
        <v>454</v>
      </c>
      <c r="L1581" s="8">
        <v>4460000</v>
      </c>
      <c r="M1581" s="6">
        <v>2022</v>
      </c>
      <c r="N1581" s="103"/>
      <c r="O1581" s="103"/>
      <c r="P1581" s="6"/>
      <c r="Q1581" s="6"/>
      <c r="R1581" t="str">
        <f t="shared" si="24"/>
        <v>5010700312071207100001VT100003</v>
      </c>
    </row>
    <row r="1582" spans="1:18" x14ac:dyDescent="0.2">
      <c r="A1582" s="80" t="s">
        <v>453</v>
      </c>
      <c r="B1582" s="80" t="s">
        <v>4236</v>
      </c>
      <c r="C1582" s="6">
        <v>501</v>
      </c>
      <c r="D1582" s="6">
        <v>50107</v>
      </c>
      <c r="E1582" s="80" t="s">
        <v>456</v>
      </c>
      <c r="F1582" s="80" t="s">
        <v>454</v>
      </c>
      <c r="G1582" s="80" t="s">
        <v>486</v>
      </c>
      <c r="H1582" s="80" t="s">
        <v>1305</v>
      </c>
      <c r="I1582" s="80" t="s">
        <v>2946</v>
      </c>
      <c r="J1582" s="80" t="s">
        <v>4053</v>
      </c>
      <c r="K1582" s="80" t="s">
        <v>454</v>
      </c>
      <c r="L1582" s="8">
        <v>4870000</v>
      </c>
      <c r="M1582" s="6">
        <v>2022</v>
      </c>
      <c r="N1582" s="103"/>
      <c r="O1582" s="103"/>
      <c r="P1582" s="6"/>
      <c r="Q1582" s="6"/>
      <c r="R1582" t="str">
        <f t="shared" si="24"/>
        <v>5010700212081208100001VT100001</v>
      </c>
    </row>
    <row r="1583" spans="1:18" x14ac:dyDescent="0.2">
      <c r="A1583" s="80" t="s">
        <v>453</v>
      </c>
      <c r="B1583" s="80" t="s">
        <v>4236</v>
      </c>
      <c r="C1583" s="6">
        <v>501</v>
      </c>
      <c r="D1583" s="6">
        <v>50107</v>
      </c>
      <c r="E1583" s="80" t="s">
        <v>456</v>
      </c>
      <c r="F1583" s="80" t="s">
        <v>454</v>
      </c>
      <c r="G1583" s="80" t="s">
        <v>494</v>
      </c>
      <c r="H1583" s="80" t="s">
        <v>1348</v>
      </c>
      <c r="I1583" s="80" t="s">
        <v>2977</v>
      </c>
      <c r="J1583" s="80" t="s">
        <v>4053</v>
      </c>
      <c r="K1583" s="80" t="s">
        <v>454</v>
      </c>
      <c r="L1583" s="8">
        <v>6410000</v>
      </c>
      <c r="M1583" s="6">
        <v>2022</v>
      </c>
      <c r="N1583" s="103"/>
      <c r="O1583" s="103"/>
      <c r="P1583" s="6"/>
      <c r="Q1583" s="6"/>
      <c r="R1583" t="str">
        <f t="shared" si="24"/>
        <v>5010700212311231100001VT500001</v>
      </c>
    </row>
    <row r="1584" spans="1:18" x14ac:dyDescent="0.2">
      <c r="A1584" s="80" t="s">
        <v>453</v>
      </c>
      <c r="B1584" s="80" t="s">
        <v>4236</v>
      </c>
      <c r="C1584" s="6">
        <v>501</v>
      </c>
      <c r="D1584" s="6">
        <v>50107</v>
      </c>
      <c r="E1584" s="80" t="s">
        <v>458</v>
      </c>
      <c r="F1584" s="80" t="s">
        <v>456</v>
      </c>
      <c r="G1584" s="80" t="s">
        <v>486</v>
      </c>
      <c r="H1584" s="80" t="s">
        <v>1305</v>
      </c>
      <c r="I1584" s="80" t="s">
        <v>2946</v>
      </c>
      <c r="J1584" s="80" t="s">
        <v>4053</v>
      </c>
      <c r="K1584" s="80" t="s">
        <v>454</v>
      </c>
      <c r="L1584" s="8">
        <v>2440000</v>
      </c>
      <c r="M1584" s="6">
        <v>2022</v>
      </c>
      <c r="N1584" s="103"/>
      <c r="O1584" s="103"/>
      <c r="P1584" s="6"/>
      <c r="Q1584" s="6"/>
      <c r="R1584" t="str">
        <f t="shared" si="24"/>
        <v>5010700312081208100001VT100002</v>
      </c>
    </row>
    <row r="1585" spans="1:18" x14ac:dyDescent="0.2">
      <c r="A1585" s="80" t="s">
        <v>453</v>
      </c>
      <c r="B1585" s="80" t="s">
        <v>4236</v>
      </c>
      <c r="C1585" s="6">
        <v>501</v>
      </c>
      <c r="D1585" s="6">
        <v>50107</v>
      </c>
      <c r="E1585" s="80" t="s">
        <v>458</v>
      </c>
      <c r="F1585" s="80" t="s">
        <v>456</v>
      </c>
      <c r="G1585" s="80" t="s">
        <v>490</v>
      </c>
      <c r="H1585" s="80" t="s">
        <v>1184</v>
      </c>
      <c r="I1585" s="80" t="s">
        <v>2848</v>
      </c>
      <c r="J1585" s="80" t="s">
        <v>4053</v>
      </c>
      <c r="K1585" s="80" t="s">
        <v>454</v>
      </c>
      <c r="L1585" s="8">
        <v>6970000</v>
      </c>
      <c r="M1585" s="6">
        <v>2022</v>
      </c>
      <c r="N1585" s="103"/>
      <c r="O1585" s="103"/>
      <c r="P1585" s="6"/>
      <c r="Q1585" s="6"/>
      <c r="R1585" t="str">
        <f t="shared" si="24"/>
        <v>5010700311441144101001VT300002</v>
      </c>
    </row>
    <row r="1586" spans="1:18" x14ac:dyDescent="0.2">
      <c r="A1586" s="80" t="s">
        <v>453</v>
      </c>
      <c r="B1586" s="80" t="s">
        <v>4236</v>
      </c>
      <c r="C1586" s="6">
        <v>501</v>
      </c>
      <c r="D1586" s="6">
        <v>50107</v>
      </c>
      <c r="E1586" s="80" t="s">
        <v>458</v>
      </c>
      <c r="F1586" s="80" t="s">
        <v>458</v>
      </c>
      <c r="G1586" s="80" t="s">
        <v>486</v>
      </c>
      <c r="H1586" s="80" t="s">
        <v>1305</v>
      </c>
      <c r="I1586" s="80" t="s">
        <v>2946</v>
      </c>
      <c r="J1586" s="80" t="s">
        <v>4053</v>
      </c>
      <c r="K1586" s="80" t="s">
        <v>454</v>
      </c>
      <c r="L1586" s="8">
        <v>3410000</v>
      </c>
      <c r="M1586" s="6">
        <v>2022</v>
      </c>
      <c r="N1586" s="103"/>
      <c r="O1586" s="103"/>
      <c r="P1586" s="6"/>
      <c r="Q1586" s="6"/>
      <c r="R1586" t="str">
        <f t="shared" si="24"/>
        <v>5010700312081208100001VT100003</v>
      </c>
    </row>
    <row r="1587" spans="1:18" x14ac:dyDescent="0.2">
      <c r="A1587" s="80" t="s">
        <v>453</v>
      </c>
      <c r="B1587" s="80" t="s">
        <v>4237</v>
      </c>
      <c r="C1587" s="6">
        <v>501</v>
      </c>
      <c r="D1587" s="6">
        <v>50107</v>
      </c>
      <c r="E1587" s="80" t="s">
        <v>456</v>
      </c>
      <c r="F1587" s="80" t="s">
        <v>454</v>
      </c>
      <c r="G1587" s="80" t="s">
        <v>486</v>
      </c>
      <c r="H1587" s="80" t="s">
        <v>1307</v>
      </c>
      <c r="I1587" s="80" t="s">
        <v>2947</v>
      </c>
      <c r="J1587" s="80" t="s">
        <v>4053</v>
      </c>
      <c r="K1587" s="80" t="s">
        <v>454</v>
      </c>
      <c r="L1587" s="8">
        <v>4870000</v>
      </c>
      <c r="M1587" s="6">
        <v>2022</v>
      </c>
      <c r="N1587" s="103"/>
      <c r="O1587" s="103"/>
      <c r="P1587" s="6"/>
      <c r="Q1587" s="6"/>
      <c r="R1587" t="str">
        <f t="shared" si="24"/>
        <v>5010700212091209100001VT100001</v>
      </c>
    </row>
    <row r="1588" spans="1:18" x14ac:dyDescent="0.2">
      <c r="A1588" s="80" t="s">
        <v>453</v>
      </c>
      <c r="B1588" s="80" t="s">
        <v>4237</v>
      </c>
      <c r="C1588" s="6">
        <v>501</v>
      </c>
      <c r="D1588" s="6">
        <v>50107</v>
      </c>
      <c r="E1588" s="80" t="s">
        <v>456</v>
      </c>
      <c r="F1588" s="80" t="s">
        <v>454</v>
      </c>
      <c r="G1588" s="80" t="s">
        <v>494</v>
      </c>
      <c r="H1588" s="80" t="s">
        <v>1354</v>
      </c>
      <c r="I1588" s="80" t="s">
        <v>2980</v>
      </c>
      <c r="J1588" s="80" t="s">
        <v>4053</v>
      </c>
      <c r="K1588" s="80" t="s">
        <v>454</v>
      </c>
      <c r="L1588" s="8">
        <v>14930000</v>
      </c>
      <c r="M1588" s="6">
        <v>2022</v>
      </c>
      <c r="N1588" s="103"/>
      <c r="O1588" s="103"/>
      <c r="P1588" s="6"/>
      <c r="Q1588" s="6"/>
      <c r="R1588" t="str">
        <f t="shared" si="24"/>
        <v>5010700212341234100001VT500001</v>
      </c>
    </row>
    <row r="1589" spans="1:18" x14ac:dyDescent="0.2">
      <c r="A1589" s="80" t="s">
        <v>453</v>
      </c>
      <c r="B1589" s="80" t="s">
        <v>4237</v>
      </c>
      <c r="C1589" s="6">
        <v>501</v>
      </c>
      <c r="D1589" s="6">
        <v>50107</v>
      </c>
      <c r="E1589" s="80" t="s">
        <v>458</v>
      </c>
      <c r="F1589" s="80" t="s">
        <v>456</v>
      </c>
      <c r="G1589" s="80" t="s">
        <v>486</v>
      </c>
      <c r="H1589" s="80" t="s">
        <v>1307</v>
      </c>
      <c r="I1589" s="80" t="s">
        <v>2947</v>
      </c>
      <c r="J1589" s="80" t="s">
        <v>4053</v>
      </c>
      <c r="K1589" s="80" t="s">
        <v>454</v>
      </c>
      <c r="L1589" s="8">
        <v>2440000</v>
      </c>
      <c r="M1589" s="6">
        <v>2022</v>
      </c>
      <c r="N1589" s="103"/>
      <c r="O1589" s="103"/>
      <c r="P1589" s="6"/>
      <c r="Q1589" s="6"/>
      <c r="R1589" t="str">
        <f t="shared" si="24"/>
        <v>5010700312091209100001VT100002</v>
      </c>
    </row>
    <row r="1590" spans="1:18" x14ac:dyDescent="0.2">
      <c r="A1590" s="80" t="s">
        <v>453</v>
      </c>
      <c r="B1590" s="80" t="s">
        <v>4237</v>
      </c>
      <c r="C1590" s="6">
        <v>501</v>
      </c>
      <c r="D1590" s="6">
        <v>50107</v>
      </c>
      <c r="E1590" s="80" t="s">
        <v>458</v>
      </c>
      <c r="F1590" s="80" t="s">
        <v>456</v>
      </c>
      <c r="G1590" s="80" t="s">
        <v>490</v>
      </c>
      <c r="H1590" s="80" t="s">
        <v>1264</v>
      </c>
      <c r="I1590" s="80" t="s">
        <v>2901</v>
      </c>
      <c r="J1590" s="80" t="s">
        <v>4053</v>
      </c>
      <c r="K1590" s="80" t="s">
        <v>454</v>
      </c>
      <c r="L1590" s="8">
        <v>7300000</v>
      </c>
      <c r="M1590" s="6">
        <v>2022</v>
      </c>
      <c r="N1590" s="103"/>
      <c r="O1590" s="103"/>
      <c r="P1590" s="6"/>
      <c r="Q1590" s="6"/>
      <c r="R1590" t="str">
        <f t="shared" si="24"/>
        <v>5010700311861186100001VT300002</v>
      </c>
    </row>
    <row r="1591" spans="1:18" x14ac:dyDescent="0.2">
      <c r="A1591" s="80" t="s">
        <v>453</v>
      </c>
      <c r="B1591" s="80" t="s">
        <v>4237</v>
      </c>
      <c r="C1591" s="6">
        <v>501</v>
      </c>
      <c r="D1591" s="6">
        <v>50107</v>
      </c>
      <c r="E1591" s="80" t="s">
        <v>458</v>
      </c>
      <c r="F1591" s="80" t="s">
        <v>458</v>
      </c>
      <c r="G1591" s="80" t="s">
        <v>486</v>
      </c>
      <c r="H1591" s="80" t="s">
        <v>1307</v>
      </c>
      <c r="I1591" s="80" t="s">
        <v>2947</v>
      </c>
      <c r="J1591" s="80" t="s">
        <v>4053</v>
      </c>
      <c r="K1591" s="80" t="s">
        <v>454</v>
      </c>
      <c r="L1591" s="8">
        <v>3410000</v>
      </c>
      <c r="M1591" s="6">
        <v>2022</v>
      </c>
      <c r="N1591" s="103"/>
      <c r="O1591" s="103"/>
      <c r="P1591" s="6"/>
      <c r="Q1591" s="6"/>
      <c r="R1591" t="str">
        <f t="shared" si="24"/>
        <v>5010700312091209100001VT100003</v>
      </c>
    </row>
    <row r="1592" spans="1:18" x14ac:dyDescent="0.2">
      <c r="A1592" s="80" t="s">
        <v>453</v>
      </c>
      <c r="B1592" s="80" t="s">
        <v>4238</v>
      </c>
      <c r="C1592" s="6">
        <v>501</v>
      </c>
      <c r="D1592" s="6">
        <v>50107</v>
      </c>
      <c r="E1592" s="80" t="s">
        <v>456</v>
      </c>
      <c r="F1592" s="80" t="s">
        <v>454</v>
      </c>
      <c r="G1592" s="80" t="s">
        <v>486</v>
      </c>
      <c r="H1592" s="80" t="s">
        <v>1311</v>
      </c>
      <c r="I1592" s="80" t="s">
        <v>2950</v>
      </c>
      <c r="J1592" s="80" t="s">
        <v>4053</v>
      </c>
      <c r="K1592" s="80" t="s">
        <v>454</v>
      </c>
      <c r="L1592" s="8">
        <v>12260000</v>
      </c>
      <c r="M1592" s="6">
        <v>2022</v>
      </c>
      <c r="N1592" s="103"/>
      <c r="O1592" s="103"/>
      <c r="P1592" s="6"/>
      <c r="Q1592" s="6"/>
      <c r="R1592" t="str">
        <f t="shared" si="24"/>
        <v>5010700212101210100001VT100001</v>
      </c>
    </row>
    <row r="1593" spans="1:18" x14ac:dyDescent="0.2">
      <c r="A1593" s="80" t="s">
        <v>453</v>
      </c>
      <c r="B1593" s="80" t="s">
        <v>4238</v>
      </c>
      <c r="C1593" s="6">
        <v>501</v>
      </c>
      <c r="D1593" s="6">
        <v>50107</v>
      </c>
      <c r="E1593" s="80" t="s">
        <v>456</v>
      </c>
      <c r="F1593" s="80" t="s">
        <v>454</v>
      </c>
      <c r="G1593" s="80" t="s">
        <v>494</v>
      </c>
      <c r="H1593" s="80" t="s">
        <v>1368</v>
      </c>
      <c r="I1593" s="80" t="s">
        <v>2992</v>
      </c>
      <c r="J1593" s="80" t="s">
        <v>4053</v>
      </c>
      <c r="K1593" s="80" t="s">
        <v>454</v>
      </c>
      <c r="L1593" s="8">
        <v>9830000</v>
      </c>
      <c r="M1593" s="6">
        <v>2022</v>
      </c>
      <c r="N1593" s="103"/>
      <c r="O1593" s="103"/>
      <c r="P1593" s="6"/>
      <c r="Q1593" s="6"/>
      <c r="R1593" t="str">
        <f t="shared" si="24"/>
        <v>5010700212411241100001VT500001</v>
      </c>
    </row>
    <row r="1594" spans="1:18" x14ac:dyDescent="0.2">
      <c r="A1594" s="80" t="s">
        <v>453</v>
      </c>
      <c r="B1594" s="80" t="s">
        <v>4238</v>
      </c>
      <c r="C1594" s="6">
        <v>501</v>
      </c>
      <c r="D1594" s="6">
        <v>50107</v>
      </c>
      <c r="E1594" s="80" t="s">
        <v>458</v>
      </c>
      <c r="F1594" s="80" t="s">
        <v>456</v>
      </c>
      <c r="G1594" s="80" t="s">
        <v>486</v>
      </c>
      <c r="H1594" s="80" t="s">
        <v>1311</v>
      </c>
      <c r="I1594" s="80" t="s">
        <v>2950</v>
      </c>
      <c r="J1594" s="80" t="s">
        <v>4053</v>
      </c>
      <c r="K1594" s="80" t="s">
        <v>454</v>
      </c>
      <c r="L1594" s="8">
        <v>6130000</v>
      </c>
      <c r="M1594" s="6">
        <v>2022</v>
      </c>
      <c r="N1594" s="103"/>
      <c r="O1594" s="103"/>
      <c r="P1594" s="6"/>
      <c r="Q1594" s="6"/>
      <c r="R1594" t="str">
        <f t="shared" si="24"/>
        <v>5010700312101210100001VT100002</v>
      </c>
    </row>
    <row r="1595" spans="1:18" x14ac:dyDescent="0.2">
      <c r="A1595" s="80" t="s">
        <v>453</v>
      </c>
      <c r="B1595" s="80" t="s">
        <v>4238</v>
      </c>
      <c r="C1595" s="6">
        <v>501</v>
      </c>
      <c r="D1595" s="6">
        <v>50107</v>
      </c>
      <c r="E1595" s="80" t="s">
        <v>458</v>
      </c>
      <c r="F1595" s="80" t="s">
        <v>456</v>
      </c>
      <c r="G1595" s="80" t="s">
        <v>490</v>
      </c>
      <c r="H1595" s="80" t="s">
        <v>1264</v>
      </c>
      <c r="I1595" s="80" t="s">
        <v>2903</v>
      </c>
      <c r="J1595" s="80" t="s">
        <v>4053</v>
      </c>
      <c r="K1595" s="80" t="s">
        <v>454</v>
      </c>
      <c r="L1595" s="8">
        <v>7300000</v>
      </c>
      <c r="M1595" s="6">
        <v>2022</v>
      </c>
      <c r="N1595" s="103"/>
      <c r="O1595" s="103"/>
      <c r="P1595" s="6"/>
      <c r="Q1595" s="6"/>
      <c r="R1595" t="str">
        <f t="shared" si="24"/>
        <v>5010700311861186101001VT300002</v>
      </c>
    </row>
    <row r="1596" spans="1:18" x14ac:dyDescent="0.2">
      <c r="A1596" s="80" t="s">
        <v>453</v>
      </c>
      <c r="B1596" s="80" t="s">
        <v>4238</v>
      </c>
      <c r="C1596" s="6">
        <v>501</v>
      </c>
      <c r="D1596" s="6">
        <v>50107</v>
      </c>
      <c r="E1596" s="80" t="s">
        <v>458</v>
      </c>
      <c r="F1596" s="80" t="s">
        <v>458</v>
      </c>
      <c r="G1596" s="80" t="s">
        <v>486</v>
      </c>
      <c r="H1596" s="80" t="s">
        <v>1311</v>
      </c>
      <c r="I1596" s="80" t="s">
        <v>2950</v>
      </c>
      <c r="J1596" s="80" t="s">
        <v>4053</v>
      </c>
      <c r="K1596" s="80" t="s">
        <v>454</v>
      </c>
      <c r="L1596" s="8">
        <v>8580000</v>
      </c>
      <c r="M1596" s="6">
        <v>2022</v>
      </c>
      <c r="N1596" s="103"/>
      <c r="O1596" s="103"/>
      <c r="P1596" s="6"/>
      <c r="Q1596" s="6"/>
      <c r="R1596" t="str">
        <f t="shared" si="24"/>
        <v>5010700312101210100001VT100003</v>
      </c>
    </row>
    <row r="1597" spans="1:18" x14ac:dyDescent="0.2">
      <c r="A1597" s="80" t="s">
        <v>453</v>
      </c>
      <c r="B1597" s="80" t="s">
        <v>4239</v>
      </c>
      <c r="C1597" s="6">
        <v>501</v>
      </c>
      <c r="D1597" s="6">
        <v>50107</v>
      </c>
      <c r="E1597" s="80" t="s">
        <v>456</v>
      </c>
      <c r="F1597" s="80" t="s">
        <v>454</v>
      </c>
      <c r="G1597" s="80" t="s">
        <v>486</v>
      </c>
      <c r="H1597" s="80" t="s">
        <v>1313</v>
      </c>
      <c r="I1597" s="80" t="s">
        <v>2951</v>
      </c>
      <c r="J1597" s="80" t="s">
        <v>4053</v>
      </c>
      <c r="K1597" s="80" t="s">
        <v>454</v>
      </c>
      <c r="L1597" s="8">
        <v>12260000</v>
      </c>
      <c r="M1597" s="6">
        <v>2022</v>
      </c>
      <c r="N1597" s="103"/>
      <c r="O1597" s="103"/>
      <c r="P1597" s="6"/>
      <c r="Q1597" s="6"/>
      <c r="R1597" t="str">
        <f t="shared" si="24"/>
        <v>5010700212111211100001VT100001</v>
      </c>
    </row>
    <row r="1598" spans="1:18" x14ac:dyDescent="0.2">
      <c r="A1598" s="80" t="s">
        <v>453</v>
      </c>
      <c r="B1598" s="80" t="s">
        <v>4239</v>
      </c>
      <c r="C1598" s="6">
        <v>501</v>
      </c>
      <c r="D1598" s="6">
        <v>50107</v>
      </c>
      <c r="E1598" s="80" t="s">
        <v>456</v>
      </c>
      <c r="F1598" s="80" t="s">
        <v>454</v>
      </c>
      <c r="G1598" s="80" t="s">
        <v>494</v>
      </c>
      <c r="H1598" s="80" t="s">
        <v>1380</v>
      </c>
      <c r="I1598" s="80" t="s">
        <v>2999</v>
      </c>
      <c r="J1598" s="80" t="s">
        <v>4053</v>
      </c>
      <c r="K1598" s="80" t="s">
        <v>454</v>
      </c>
      <c r="L1598" s="8">
        <v>9330000</v>
      </c>
      <c r="M1598" s="6">
        <v>2022</v>
      </c>
      <c r="N1598" s="103"/>
      <c r="O1598" s="103"/>
      <c r="P1598" s="6"/>
      <c r="Q1598" s="6"/>
      <c r="R1598" t="str">
        <f t="shared" si="24"/>
        <v>5010700212481248100001VT500001</v>
      </c>
    </row>
    <row r="1599" spans="1:18" x14ac:dyDescent="0.2">
      <c r="A1599" s="80" t="s">
        <v>453</v>
      </c>
      <c r="B1599" s="80" t="s">
        <v>4239</v>
      </c>
      <c r="C1599" s="6">
        <v>501</v>
      </c>
      <c r="D1599" s="6">
        <v>50107</v>
      </c>
      <c r="E1599" s="80" t="s">
        <v>458</v>
      </c>
      <c r="F1599" s="80" t="s">
        <v>456</v>
      </c>
      <c r="G1599" s="80" t="s">
        <v>486</v>
      </c>
      <c r="H1599" s="80" t="s">
        <v>1313</v>
      </c>
      <c r="I1599" s="80" t="s">
        <v>2951</v>
      </c>
      <c r="J1599" s="80" t="s">
        <v>4053</v>
      </c>
      <c r="K1599" s="80" t="s">
        <v>454</v>
      </c>
      <c r="L1599" s="8">
        <v>6130000</v>
      </c>
      <c r="M1599" s="6">
        <v>2022</v>
      </c>
      <c r="N1599" s="103"/>
      <c r="O1599" s="103"/>
      <c r="P1599" s="6"/>
      <c r="Q1599" s="6"/>
      <c r="R1599" t="str">
        <f t="shared" si="24"/>
        <v>5010700312111211100001VT100002</v>
      </c>
    </row>
    <row r="1600" spans="1:18" x14ac:dyDescent="0.2">
      <c r="A1600" s="80" t="s">
        <v>453</v>
      </c>
      <c r="B1600" s="80" t="s">
        <v>4239</v>
      </c>
      <c r="C1600" s="6">
        <v>501</v>
      </c>
      <c r="D1600" s="6">
        <v>50107</v>
      </c>
      <c r="E1600" s="80" t="s">
        <v>458</v>
      </c>
      <c r="F1600" s="80" t="s">
        <v>456</v>
      </c>
      <c r="G1600" s="80" t="s">
        <v>490</v>
      </c>
      <c r="H1600" s="80" t="s">
        <v>1277</v>
      </c>
      <c r="I1600" s="80" t="s">
        <v>2920</v>
      </c>
      <c r="J1600" s="80" t="s">
        <v>4053</v>
      </c>
      <c r="K1600" s="80" t="s">
        <v>454</v>
      </c>
      <c r="L1600" s="8">
        <v>4580000</v>
      </c>
      <c r="M1600" s="6">
        <v>2022</v>
      </c>
      <c r="N1600" s="103"/>
      <c r="O1600" s="103"/>
      <c r="P1600" s="6"/>
      <c r="Q1600" s="6"/>
      <c r="R1600" t="str">
        <f t="shared" si="24"/>
        <v>5010700311931193100001VT300002</v>
      </c>
    </row>
    <row r="1601" spans="1:18" x14ac:dyDescent="0.2">
      <c r="A1601" s="80" t="s">
        <v>453</v>
      </c>
      <c r="B1601" s="80" t="s">
        <v>4239</v>
      </c>
      <c r="C1601" s="6">
        <v>501</v>
      </c>
      <c r="D1601" s="6">
        <v>50107</v>
      </c>
      <c r="E1601" s="80" t="s">
        <v>458</v>
      </c>
      <c r="F1601" s="80" t="s">
        <v>458</v>
      </c>
      <c r="G1601" s="80" t="s">
        <v>486</v>
      </c>
      <c r="H1601" s="80" t="s">
        <v>1313</v>
      </c>
      <c r="I1601" s="80" t="s">
        <v>2951</v>
      </c>
      <c r="J1601" s="80" t="s">
        <v>4053</v>
      </c>
      <c r="K1601" s="80" t="s">
        <v>454</v>
      </c>
      <c r="L1601" s="8">
        <v>8580000</v>
      </c>
      <c r="M1601" s="6">
        <v>2022</v>
      </c>
      <c r="N1601" s="103"/>
      <c r="O1601" s="103"/>
      <c r="P1601" s="6"/>
      <c r="Q1601" s="6"/>
      <c r="R1601" t="str">
        <f t="shared" si="24"/>
        <v>5010700312111211100001VT100003</v>
      </c>
    </row>
    <row r="1602" spans="1:18" x14ac:dyDescent="0.2">
      <c r="A1602" s="80" t="s">
        <v>453</v>
      </c>
      <c r="B1602" s="80" t="s">
        <v>4240</v>
      </c>
      <c r="C1602" s="6">
        <v>501</v>
      </c>
      <c r="D1602" s="6">
        <v>50107</v>
      </c>
      <c r="E1602" s="80" t="s">
        <v>456</v>
      </c>
      <c r="F1602" s="80" t="s">
        <v>454</v>
      </c>
      <c r="G1602" s="80" t="s">
        <v>486</v>
      </c>
      <c r="H1602" s="80" t="s">
        <v>1315</v>
      </c>
      <c r="I1602" s="80" t="s">
        <v>2952</v>
      </c>
      <c r="J1602" s="80" t="s">
        <v>4053</v>
      </c>
      <c r="K1602" s="80" t="s">
        <v>454</v>
      </c>
      <c r="L1602" s="8">
        <v>12260000</v>
      </c>
      <c r="M1602" s="6">
        <v>2022</v>
      </c>
      <c r="N1602" s="103"/>
      <c r="O1602" s="103"/>
      <c r="P1602" s="6"/>
      <c r="Q1602" s="6"/>
      <c r="R1602" t="str">
        <f t="shared" ref="R1602:R1665" si="25">CONCATENATE(D1602,E1602,H1602,I1602,K1602,G1602,F1602)</f>
        <v>5010700212121212100001VT100001</v>
      </c>
    </row>
    <row r="1603" spans="1:18" x14ac:dyDescent="0.2">
      <c r="A1603" s="80" t="s">
        <v>453</v>
      </c>
      <c r="B1603" s="80" t="s">
        <v>4240</v>
      </c>
      <c r="C1603" s="6">
        <v>501</v>
      </c>
      <c r="D1603" s="6">
        <v>50107</v>
      </c>
      <c r="E1603" s="80" t="s">
        <v>456</v>
      </c>
      <c r="F1603" s="80" t="s">
        <v>454</v>
      </c>
      <c r="G1603" s="80" t="s">
        <v>494</v>
      </c>
      <c r="H1603" s="80" t="s">
        <v>1382</v>
      </c>
      <c r="I1603" s="80" t="s">
        <v>3000</v>
      </c>
      <c r="J1603" s="80" t="s">
        <v>4053</v>
      </c>
      <c r="K1603" s="80" t="s">
        <v>454</v>
      </c>
      <c r="L1603" s="8">
        <v>1900000</v>
      </c>
      <c r="M1603" s="6">
        <v>2022</v>
      </c>
      <c r="N1603" s="103"/>
      <c r="O1603" s="103"/>
      <c r="P1603" s="6"/>
      <c r="Q1603" s="6"/>
      <c r="R1603" t="str">
        <f t="shared" si="25"/>
        <v>5010700212491249100001VT500001</v>
      </c>
    </row>
    <row r="1604" spans="1:18" x14ac:dyDescent="0.2">
      <c r="A1604" s="80" t="s">
        <v>453</v>
      </c>
      <c r="B1604" s="80" t="s">
        <v>4240</v>
      </c>
      <c r="C1604" s="6">
        <v>501</v>
      </c>
      <c r="D1604" s="6">
        <v>50107</v>
      </c>
      <c r="E1604" s="80" t="s">
        <v>458</v>
      </c>
      <c r="F1604" s="80" t="s">
        <v>456</v>
      </c>
      <c r="G1604" s="80" t="s">
        <v>486</v>
      </c>
      <c r="H1604" s="80" t="s">
        <v>1315</v>
      </c>
      <c r="I1604" s="80" t="s">
        <v>2952</v>
      </c>
      <c r="J1604" s="80" t="s">
        <v>4053</v>
      </c>
      <c r="K1604" s="80" t="s">
        <v>454</v>
      </c>
      <c r="L1604" s="8">
        <v>6130000</v>
      </c>
      <c r="M1604" s="6">
        <v>2022</v>
      </c>
      <c r="N1604" s="103"/>
      <c r="O1604" s="103"/>
      <c r="P1604" s="6"/>
      <c r="Q1604" s="6"/>
      <c r="R1604" t="str">
        <f t="shared" si="25"/>
        <v>5010700312121212100001VT100002</v>
      </c>
    </row>
    <row r="1605" spans="1:18" x14ac:dyDescent="0.2">
      <c r="A1605" s="80" t="s">
        <v>453</v>
      </c>
      <c r="B1605" s="80" t="s">
        <v>4240</v>
      </c>
      <c r="C1605" s="6">
        <v>501</v>
      </c>
      <c r="D1605" s="6">
        <v>50107</v>
      </c>
      <c r="E1605" s="80" t="s">
        <v>458</v>
      </c>
      <c r="F1605" s="80" t="s">
        <v>456</v>
      </c>
      <c r="G1605" s="80" t="s">
        <v>490</v>
      </c>
      <c r="H1605" s="80" t="s">
        <v>1277</v>
      </c>
      <c r="I1605" s="80" t="s">
        <v>2922</v>
      </c>
      <c r="J1605" s="80" t="s">
        <v>4053</v>
      </c>
      <c r="K1605" s="80" t="s">
        <v>454</v>
      </c>
      <c r="L1605" s="8">
        <v>4450000</v>
      </c>
      <c r="M1605" s="6">
        <v>2022</v>
      </c>
      <c r="N1605" s="103"/>
      <c r="O1605" s="103"/>
      <c r="P1605" s="6"/>
      <c r="Q1605" s="6"/>
      <c r="R1605" t="str">
        <f t="shared" si="25"/>
        <v>5010700311931193101001VT300002</v>
      </c>
    </row>
    <row r="1606" spans="1:18" x14ac:dyDescent="0.2">
      <c r="A1606" s="80" t="s">
        <v>453</v>
      </c>
      <c r="B1606" s="80" t="s">
        <v>4240</v>
      </c>
      <c r="C1606" s="6">
        <v>501</v>
      </c>
      <c r="D1606" s="6">
        <v>50107</v>
      </c>
      <c r="E1606" s="80" t="s">
        <v>458</v>
      </c>
      <c r="F1606" s="80" t="s">
        <v>458</v>
      </c>
      <c r="G1606" s="80" t="s">
        <v>486</v>
      </c>
      <c r="H1606" s="80" t="s">
        <v>1315</v>
      </c>
      <c r="I1606" s="80" t="s">
        <v>2952</v>
      </c>
      <c r="J1606" s="80" t="s">
        <v>4053</v>
      </c>
      <c r="K1606" s="80" t="s">
        <v>454</v>
      </c>
      <c r="L1606" s="8">
        <v>8580000</v>
      </c>
      <c r="M1606" s="6">
        <v>2022</v>
      </c>
      <c r="N1606" s="103"/>
      <c r="O1606" s="103"/>
      <c r="P1606" s="6"/>
      <c r="Q1606" s="6"/>
      <c r="R1606" t="str">
        <f t="shared" si="25"/>
        <v>5010700312121212100001VT100003</v>
      </c>
    </row>
    <row r="1607" spans="1:18" x14ac:dyDescent="0.2">
      <c r="A1607" s="80" t="s">
        <v>453</v>
      </c>
      <c r="B1607" s="80" t="s">
        <v>4241</v>
      </c>
      <c r="C1607" s="6">
        <v>501</v>
      </c>
      <c r="D1607" s="6">
        <v>50107</v>
      </c>
      <c r="E1607" s="80" t="s">
        <v>456</v>
      </c>
      <c r="F1607" s="80" t="s">
        <v>454</v>
      </c>
      <c r="G1607" s="80" t="s">
        <v>486</v>
      </c>
      <c r="H1607" s="80" t="s">
        <v>1317</v>
      </c>
      <c r="I1607" s="80" t="s">
        <v>2953</v>
      </c>
      <c r="J1607" s="80" t="s">
        <v>4053</v>
      </c>
      <c r="K1607" s="80" t="s">
        <v>454</v>
      </c>
      <c r="L1607" s="8">
        <v>8800000</v>
      </c>
      <c r="M1607" s="6">
        <v>2022</v>
      </c>
      <c r="N1607" s="103"/>
      <c r="O1607" s="103"/>
      <c r="P1607" s="6"/>
      <c r="Q1607" s="6"/>
      <c r="R1607" t="str">
        <f t="shared" si="25"/>
        <v>5010700212131213100001VT100001</v>
      </c>
    </row>
    <row r="1608" spans="1:18" x14ac:dyDescent="0.2">
      <c r="A1608" s="80" t="s">
        <v>453</v>
      </c>
      <c r="B1608" s="80" t="s">
        <v>4241</v>
      </c>
      <c r="C1608" s="6">
        <v>501</v>
      </c>
      <c r="D1608" s="6">
        <v>50107</v>
      </c>
      <c r="E1608" s="80" t="s">
        <v>456</v>
      </c>
      <c r="F1608" s="80" t="s">
        <v>454</v>
      </c>
      <c r="G1608" s="80" t="s">
        <v>494</v>
      </c>
      <c r="H1608" s="80" t="s">
        <v>1385</v>
      </c>
      <c r="I1608" s="80" t="s">
        <v>3003</v>
      </c>
      <c r="J1608" s="80" t="s">
        <v>4053</v>
      </c>
      <c r="K1608" s="80" t="s">
        <v>454</v>
      </c>
      <c r="L1608" s="8">
        <v>3600000</v>
      </c>
      <c r="M1608" s="6">
        <v>2022</v>
      </c>
      <c r="N1608" s="103"/>
      <c r="O1608" s="103"/>
      <c r="P1608" s="6"/>
      <c r="Q1608" s="6"/>
      <c r="R1608" t="str">
        <f t="shared" si="25"/>
        <v>5010700212501250100001VT500001</v>
      </c>
    </row>
    <row r="1609" spans="1:18" x14ac:dyDescent="0.2">
      <c r="A1609" s="80" t="s">
        <v>453</v>
      </c>
      <c r="B1609" s="80" t="s">
        <v>4241</v>
      </c>
      <c r="C1609" s="6">
        <v>501</v>
      </c>
      <c r="D1609" s="6">
        <v>50107</v>
      </c>
      <c r="E1609" s="80" t="s">
        <v>458</v>
      </c>
      <c r="F1609" s="80" t="s">
        <v>456</v>
      </c>
      <c r="G1609" s="80" t="s">
        <v>486</v>
      </c>
      <c r="H1609" s="80" t="s">
        <v>1317</v>
      </c>
      <c r="I1609" s="80" t="s">
        <v>2953</v>
      </c>
      <c r="J1609" s="80" t="s">
        <v>4053</v>
      </c>
      <c r="K1609" s="80" t="s">
        <v>454</v>
      </c>
      <c r="L1609" s="8">
        <v>4400000</v>
      </c>
      <c r="M1609" s="6">
        <v>2022</v>
      </c>
      <c r="N1609" s="103"/>
      <c r="O1609" s="103"/>
      <c r="P1609" s="6"/>
      <c r="Q1609" s="6"/>
      <c r="R1609" t="str">
        <f t="shared" si="25"/>
        <v>5010700312131213100001VT100002</v>
      </c>
    </row>
    <row r="1610" spans="1:18" x14ac:dyDescent="0.2">
      <c r="A1610" s="80" t="s">
        <v>453</v>
      </c>
      <c r="B1610" s="80" t="s">
        <v>4241</v>
      </c>
      <c r="C1610" s="6">
        <v>501</v>
      </c>
      <c r="D1610" s="6">
        <v>50107</v>
      </c>
      <c r="E1610" s="80" t="s">
        <v>458</v>
      </c>
      <c r="F1610" s="80" t="s">
        <v>456</v>
      </c>
      <c r="G1610" s="80" t="s">
        <v>490</v>
      </c>
      <c r="H1610" s="80" t="s">
        <v>1294</v>
      </c>
      <c r="I1610" s="80" t="s">
        <v>2933</v>
      </c>
      <c r="J1610" s="80" t="s">
        <v>4053</v>
      </c>
      <c r="K1610" s="80" t="s">
        <v>454</v>
      </c>
      <c r="L1610" s="8">
        <v>4900000</v>
      </c>
      <c r="M1610" s="6">
        <v>2022</v>
      </c>
      <c r="N1610" s="103"/>
      <c r="O1610" s="103"/>
      <c r="P1610" s="6"/>
      <c r="Q1610" s="6"/>
      <c r="R1610" t="str">
        <f t="shared" si="25"/>
        <v>5010700312021202100001VT300002</v>
      </c>
    </row>
    <row r="1611" spans="1:18" x14ac:dyDescent="0.2">
      <c r="A1611" s="80" t="s">
        <v>453</v>
      </c>
      <c r="B1611" s="80" t="s">
        <v>4241</v>
      </c>
      <c r="C1611" s="6">
        <v>501</v>
      </c>
      <c r="D1611" s="6">
        <v>50107</v>
      </c>
      <c r="E1611" s="80" t="s">
        <v>458</v>
      </c>
      <c r="F1611" s="80" t="s">
        <v>458</v>
      </c>
      <c r="G1611" s="80" t="s">
        <v>486</v>
      </c>
      <c r="H1611" s="80" t="s">
        <v>1317</v>
      </c>
      <c r="I1611" s="80" t="s">
        <v>2953</v>
      </c>
      <c r="J1611" s="80" t="s">
        <v>4053</v>
      </c>
      <c r="K1611" s="80" t="s">
        <v>454</v>
      </c>
      <c r="L1611" s="8">
        <v>6160000</v>
      </c>
      <c r="M1611" s="6">
        <v>2022</v>
      </c>
      <c r="N1611" s="103"/>
      <c r="O1611" s="103"/>
      <c r="P1611" s="6"/>
      <c r="Q1611" s="6"/>
      <c r="R1611" t="str">
        <f t="shared" si="25"/>
        <v>5010700312131213100001VT100003</v>
      </c>
    </row>
    <row r="1612" spans="1:18" x14ac:dyDescent="0.2">
      <c r="A1612" s="80" t="s">
        <v>453</v>
      </c>
      <c r="B1612" s="80" t="s">
        <v>4242</v>
      </c>
      <c r="C1612" s="6">
        <v>501</v>
      </c>
      <c r="D1612" s="6">
        <v>50107</v>
      </c>
      <c r="E1612" s="80" t="s">
        <v>456</v>
      </c>
      <c r="F1612" s="80" t="s">
        <v>454</v>
      </c>
      <c r="G1612" s="80" t="s">
        <v>486</v>
      </c>
      <c r="H1612" s="80" t="s">
        <v>1319</v>
      </c>
      <c r="I1612" s="80" t="s">
        <v>2954</v>
      </c>
      <c r="J1612" s="80" t="s">
        <v>4053</v>
      </c>
      <c r="K1612" s="80" t="s">
        <v>454</v>
      </c>
      <c r="L1612" s="8">
        <v>29710000</v>
      </c>
      <c r="M1612" s="6">
        <v>2022</v>
      </c>
      <c r="N1612" s="103"/>
      <c r="O1612" s="103"/>
      <c r="P1612" s="6"/>
      <c r="Q1612" s="6"/>
      <c r="R1612" t="str">
        <f t="shared" si="25"/>
        <v>5010700212141214100001VT100001</v>
      </c>
    </row>
    <row r="1613" spans="1:18" x14ac:dyDescent="0.2">
      <c r="A1613" s="80" t="s">
        <v>453</v>
      </c>
      <c r="B1613" s="80" t="s">
        <v>4242</v>
      </c>
      <c r="C1613" s="6">
        <v>501</v>
      </c>
      <c r="D1613" s="6">
        <v>50107</v>
      </c>
      <c r="E1613" s="80" t="s">
        <v>456</v>
      </c>
      <c r="F1613" s="80" t="s">
        <v>454</v>
      </c>
      <c r="G1613" s="80" t="s">
        <v>494</v>
      </c>
      <c r="H1613" s="80" t="s">
        <v>1409</v>
      </c>
      <c r="I1613" s="80" t="s">
        <v>3040</v>
      </c>
      <c r="J1613" s="80" t="s">
        <v>4053</v>
      </c>
      <c r="K1613" s="80" t="s">
        <v>454</v>
      </c>
      <c r="L1613" s="8">
        <v>3030000</v>
      </c>
      <c r="M1613" s="6">
        <v>2022</v>
      </c>
      <c r="N1613" s="103"/>
      <c r="O1613" s="103"/>
      <c r="P1613" s="6"/>
      <c r="Q1613" s="6"/>
      <c r="R1613" t="str">
        <f t="shared" si="25"/>
        <v>5010700212611261100001VT500001</v>
      </c>
    </row>
    <row r="1614" spans="1:18" x14ac:dyDescent="0.2">
      <c r="A1614" s="80" t="s">
        <v>453</v>
      </c>
      <c r="B1614" s="80" t="s">
        <v>4242</v>
      </c>
      <c r="C1614" s="6">
        <v>501</v>
      </c>
      <c r="D1614" s="6">
        <v>50107</v>
      </c>
      <c r="E1614" s="80" t="s">
        <v>458</v>
      </c>
      <c r="F1614" s="80" t="s">
        <v>456</v>
      </c>
      <c r="G1614" s="80" t="s">
        <v>486</v>
      </c>
      <c r="H1614" s="80" t="s">
        <v>1319</v>
      </c>
      <c r="I1614" s="80" t="s">
        <v>2954</v>
      </c>
      <c r="J1614" s="80" t="s">
        <v>4053</v>
      </c>
      <c r="K1614" s="80" t="s">
        <v>454</v>
      </c>
      <c r="L1614" s="8">
        <v>14860000</v>
      </c>
      <c r="M1614" s="6">
        <v>2022</v>
      </c>
      <c r="N1614" s="103"/>
      <c r="O1614" s="103"/>
      <c r="P1614" s="6"/>
      <c r="Q1614" s="6"/>
      <c r="R1614" t="str">
        <f t="shared" si="25"/>
        <v>5010700312141214100001VT100002</v>
      </c>
    </row>
    <row r="1615" spans="1:18" x14ac:dyDescent="0.2">
      <c r="A1615" s="80" t="s">
        <v>453</v>
      </c>
      <c r="B1615" s="80" t="s">
        <v>4242</v>
      </c>
      <c r="C1615" s="6">
        <v>501</v>
      </c>
      <c r="D1615" s="6">
        <v>50107</v>
      </c>
      <c r="E1615" s="80" t="s">
        <v>458</v>
      </c>
      <c r="F1615" s="80" t="s">
        <v>456</v>
      </c>
      <c r="G1615" s="80" t="s">
        <v>490</v>
      </c>
      <c r="H1615" s="80" t="s">
        <v>1367</v>
      </c>
      <c r="I1615" s="80" t="s">
        <v>2988</v>
      </c>
      <c r="J1615" s="80" t="s">
        <v>4053</v>
      </c>
      <c r="K1615" s="80" t="s">
        <v>454</v>
      </c>
      <c r="L1615" s="8">
        <v>5350000</v>
      </c>
      <c r="M1615" s="6">
        <v>2022</v>
      </c>
      <c r="N1615" s="103"/>
      <c r="O1615" s="103"/>
      <c r="P1615" s="6"/>
      <c r="Q1615" s="6"/>
      <c r="R1615" t="str">
        <f t="shared" si="25"/>
        <v>5010700312401240100001VT300002</v>
      </c>
    </row>
    <row r="1616" spans="1:18" x14ac:dyDescent="0.2">
      <c r="A1616" s="80" t="s">
        <v>453</v>
      </c>
      <c r="B1616" s="80" t="s">
        <v>4242</v>
      </c>
      <c r="C1616" s="6">
        <v>501</v>
      </c>
      <c r="D1616" s="6">
        <v>50107</v>
      </c>
      <c r="E1616" s="80" t="s">
        <v>458</v>
      </c>
      <c r="F1616" s="80" t="s">
        <v>458</v>
      </c>
      <c r="G1616" s="80" t="s">
        <v>486</v>
      </c>
      <c r="H1616" s="80" t="s">
        <v>1319</v>
      </c>
      <c r="I1616" s="80" t="s">
        <v>2954</v>
      </c>
      <c r="J1616" s="80" t="s">
        <v>4053</v>
      </c>
      <c r="K1616" s="80" t="s">
        <v>454</v>
      </c>
      <c r="L1616" s="8">
        <v>20800000</v>
      </c>
      <c r="M1616" s="6">
        <v>2022</v>
      </c>
      <c r="N1616" s="103"/>
      <c r="O1616" s="103"/>
      <c r="P1616" s="6"/>
      <c r="Q1616" s="6"/>
      <c r="R1616" t="str">
        <f t="shared" si="25"/>
        <v>5010700312141214100001VT100003</v>
      </c>
    </row>
    <row r="1617" spans="1:18" x14ac:dyDescent="0.2">
      <c r="A1617" s="80" t="s">
        <v>453</v>
      </c>
      <c r="B1617" s="80" t="s">
        <v>4243</v>
      </c>
      <c r="C1617" s="6">
        <v>501</v>
      </c>
      <c r="D1617" s="6">
        <v>50107</v>
      </c>
      <c r="E1617" s="80" t="s">
        <v>456</v>
      </c>
      <c r="F1617" s="80" t="s">
        <v>454</v>
      </c>
      <c r="G1617" s="80" t="s">
        <v>486</v>
      </c>
      <c r="H1617" s="80" t="s">
        <v>1321</v>
      </c>
      <c r="I1617" s="80" t="s">
        <v>2955</v>
      </c>
      <c r="J1617" s="80" t="s">
        <v>4053</v>
      </c>
      <c r="K1617" s="80" t="s">
        <v>454</v>
      </c>
      <c r="L1617" s="8">
        <v>23760000</v>
      </c>
      <c r="M1617" s="6">
        <v>2022</v>
      </c>
      <c r="N1617" s="103"/>
      <c r="O1617" s="103"/>
      <c r="P1617" s="6"/>
      <c r="Q1617" s="6"/>
      <c r="R1617" t="str">
        <f t="shared" si="25"/>
        <v>5010700212151215100001VT100001</v>
      </c>
    </row>
    <row r="1618" spans="1:18" x14ac:dyDescent="0.2">
      <c r="A1618" s="80" t="s">
        <v>453</v>
      </c>
      <c r="B1618" s="80" t="s">
        <v>4243</v>
      </c>
      <c r="C1618" s="6">
        <v>501</v>
      </c>
      <c r="D1618" s="6">
        <v>50107</v>
      </c>
      <c r="E1618" s="80" t="s">
        <v>456</v>
      </c>
      <c r="F1618" s="80" t="s">
        <v>454</v>
      </c>
      <c r="G1618" s="80" t="s">
        <v>494</v>
      </c>
      <c r="H1618" s="80" t="s">
        <v>1461</v>
      </c>
      <c r="I1618" s="80" t="s">
        <v>3094</v>
      </c>
      <c r="J1618" s="80" t="s">
        <v>4053</v>
      </c>
      <c r="K1618" s="80" t="s">
        <v>454</v>
      </c>
      <c r="L1618" s="8">
        <v>9330000</v>
      </c>
      <c r="M1618" s="6">
        <v>2022</v>
      </c>
      <c r="N1618" s="103"/>
      <c r="O1618" s="103"/>
      <c r="P1618" s="6"/>
      <c r="Q1618" s="6"/>
      <c r="R1618" t="str">
        <f t="shared" si="25"/>
        <v>5010700212971297100001VT500001</v>
      </c>
    </row>
    <row r="1619" spans="1:18" x14ac:dyDescent="0.2">
      <c r="A1619" s="80" t="s">
        <v>453</v>
      </c>
      <c r="B1619" s="80" t="s">
        <v>4243</v>
      </c>
      <c r="C1619" s="6">
        <v>501</v>
      </c>
      <c r="D1619" s="6">
        <v>50107</v>
      </c>
      <c r="E1619" s="80" t="s">
        <v>458</v>
      </c>
      <c r="F1619" s="80" t="s">
        <v>456</v>
      </c>
      <c r="G1619" s="80" t="s">
        <v>486</v>
      </c>
      <c r="H1619" s="80" t="s">
        <v>1321</v>
      </c>
      <c r="I1619" s="80" t="s">
        <v>2955</v>
      </c>
      <c r="J1619" s="80" t="s">
        <v>4053</v>
      </c>
      <c r="K1619" s="80" t="s">
        <v>454</v>
      </c>
      <c r="L1619" s="8">
        <v>11880000</v>
      </c>
      <c r="M1619" s="6">
        <v>2022</v>
      </c>
      <c r="N1619" s="103"/>
      <c r="O1619" s="103"/>
      <c r="P1619" s="6"/>
      <c r="Q1619" s="6"/>
      <c r="R1619" t="str">
        <f t="shared" si="25"/>
        <v>5010700312151215100001VT100002</v>
      </c>
    </row>
    <row r="1620" spans="1:18" x14ac:dyDescent="0.2">
      <c r="A1620" s="80" t="s">
        <v>453</v>
      </c>
      <c r="B1620" s="80" t="s">
        <v>4243</v>
      </c>
      <c r="C1620" s="6">
        <v>501</v>
      </c>
      <c r="D1620" s="6">
        <v>50107</v>
      </c>
      <c r="E1620" s="80" t="s">
        <v>458</v>
      </c>
      <c r="F1620" s="80" t="s">
        <v>456</v>
      </c>
      <c r="G1620" s="80" t="s">
        <v>490</v>
      </c>
      <c r="H1620" s="80" t="s">
        <v>1367</v>
      </c>
      <c r="I1620" s="80" t="s">
        <v>2990</v>
      </c>
      <c r="J1620" s="80" t="s">
        <v>4053</v>
      </c>
      <c r="K1620" s="80" t="s">
        <v>454</v>
      </c>
      <c r="L1620" s="8">
        <v>3640000</v>
      </c>
      <c r="M1620" s="6">
        <v>2022</v>
      </c>
      <c r="N1620" s="103"/>
      <c r="O1620" s="103"/>
      <c r="P1620" s="6"/>
      <c r="Q1620" s="6"/>
      <c r="R1620" t="str">
        <f t="shared" si="25"/>
        <v>5010700312401240101001VT300002</v>
      </c>
    </row>
    <row r="1621" spans="1:18" x14ac:dyDescent="0.2">
      <c r="A1621" s="80" t="s">
        <v>453</v>
      </c>
      <c r="B1621" s="80" t="s">
        <v>4243</v>
      </c>
      <c r="C1621" s="6">
        <v>501</v>
      </c>
      <c r="D1621" s="6">
        <v>50107</v>
      </c>
      <c r="E1621" s="80" t="s">
        <v>458</v>
      </c>
      <c r="F1621" s="80" t="s">
        <v>458</v>
      </c>
      <c r="G1621" s="80" t="s">
        <v>486</v>
      </c>
      <c r="H1621" s="80" t="s">
        <v>1321</v>
      </c>
      <c r="I1621" s="80" t="s">
        <v>2955</v>
      </c>
      <c r="J1621" s="80" t="s">
        <v>4053</v>
      </c>
      <c r="K1621" s="80" t="s">
        <v>454</v>
      </c>
      <c r="L1621" s="8">
        <v>16630000</v>
      </c>
      <c r="M1621" s="6">
        <v>2022</v>
      </c>
      <c r="N1621" s="103"/>
      <c r="O1621" s="103"/>
      <c r="P1621" s="6"/>
      <c r="Q1621" s="6"/>
      <c r="R1621" t="str">
        <f t="shared" si="25"/>
        <v>5010700312151215100001VT100003</v>
      </c>
    </row>
    <row r="1622" spans="1:18" x14ac:dyDescent="0.2">
      <c r="A1622" s="80" t="s">
        <v>453</v>
      </c>
      <c r="B1622" s="80" t="s">
        <v>4244</v>
      </c>
      <c r="C1622" s="6">
        <v>501</v>
      </c>
      <c r="D1622" s="6">
        <v>50107</v>
      </c>
      <c r="E1622" s="80" t="s">
        <v>456</v>
      </c>
      <c r="F1622" s="80" t="s">
        <v>454</v>
      </c>
      <c r="G1622" s="80" t="s">
        <v>486</v>
      </c>
      <c r="H1622" s="80" t="s">
        <v>1325</v>
      </c>
      <c r="I1622" s="80" t="s">
        <v>2958</v>
      </c>
      <c r="J1622" s="80" t="s">
        <v>4053</v>
      </c>
      <c r="K1622" s="80" t="s">
        <v>454</v>
      </c>
      <c r="L1622" s="8">
        <v>23760000</v>
      </c>
      <c r="M1622" s="6">
        <v>2022</v>
      </c>
      <c r="N1622" s="103"/>
      <c r="O1622" s="103"/>
      <c r="P1622" s="6"/>
      <c r="Q1622" s="6"/>
      <c r="R1622" t="str">
        <f t="shared" si="25"/>
        <v>5010700212171217100001VT100001</v>
      </c>
    </row>
    <row r="1623" spans="1:18" x14ac:dyDescent="0.2">
      <c r="A1623" s="80" t="s">
        <v>453</v>
      </c>
      <c r="B1623" s="80" t="s">
        <v>4244</v>
      </c>
      <c r="C1623" s="6">
        <v>501</v>
      </c>
      <c r="D1623" s="6">
        <v>50107</v>
      </c>
      <c r="E1623" s="80" t="s">
        <v>456</v>
      </c>
      <c r="F1623" s="80" t="s">
        <v>454</v>
      </c>
      <c r="G1623" s="80" t="s">
        <v>494</v>
      </c>
      <c r="H1623" s="80" t="s">
        <v>1465</v>
      </c>
      <c r="I1623" s="80" t="s">
        <v>3096</v>
      </c>
      <c r="J1623" s="80" t="s">
        <v>4053</v>
      </c>
      <c r="K1623" s="80" t="s">
        <v>454</v>
      </c>
      <c r="L1623" s="8">
        <v>9330000</v>
      </c>
      <c r="M1623" s="6">
        <v>2022</v>
      </c>
      <c r="N1623" s="103"/>
      <c r="O1623" s="103"/>
      <c r="P1623" s="6"/>
      <c r="Q1623" s="6"/>
      <c r="R1623" t="str">
        <f t="shared" si="25"/>
        <v>5010700212991299100001VT500001</v>
      </c>
    </row>
    <row r="1624" spans="1:18" x14ac:dyDescent="0.2">
      <c r="A1624" s="80" t="s">
        <v>453</v>
      </c>
      <c r="B1624" s="80" t="s">
        <v>4244</v>
      </c>
      <c r="C1624" s="6">
        <v>501</v>
      </c>
      <c r="D1624" s="6">
        <v>50107</v>
      </c>
      <c r="E1624" s="80" t="s">
        <v>458</v>
      </c>
      <c r="F1624" s="80" t="s">
        <v>456</v>
      </c>
      <c r="G1624" s="80" t="s">
        <v>486</v>
      </c>
      <c r="H1624" s="80" t="s">
        <v>1325</v>
      </c>
      <c r="I1624" s="80" t="s">
        <v>2958</v>
      </c>
      <c r="J1624" s="80" t="s">
        <v>4053</v>
      </c>
      <c r="K1624" s="80" t="s">
        <v>454</v>
      </c>
      <c r="L1624" s="8">
        <v>11880000</v>
      </c>
      <c r="M1624" s="6">
        <v>2022</v>
      </c>
      <c r="N1624" s="103"/>
      <c r="O1624" s="103"/>
      <c r="P1624" s="6"/>
      <c r="Q1624" s="6"/>
      <c r="R1624" t="str">
        <f t="shared" si="25"/>
        <v>5010700312171217100001VT100002</v>
      </c>
    </row>
    <row r="1625" spans="1:18" x14ac:dyDescent="0.2">
      <c r="A1625" s="80" t="s">
        <v>453</v>
      </c>
      <c r="B1625" s="80" t="s">
        <v>4244</v>
      </c>
      <c r="C1625" s="6">
        <v>501</v>
      </c>
      <c r="D1625" s="6">
        <v>50107</v>
      </c>
      <c r="E1625" s="80" t="s">
        <v>458</v>
      </c>
      <c r="F1625" s="80" t="s">
        <v>456</v>
      </c>
      <c r="G1625" s="80" t="s">
        <v>490</v>
      </c>
      <c r="H1625" s="80" t="s">
        <v>1393</v>
      </c>
      <c r="I1625" s="80" t="s">
        <v>3011</v>
      </c>
      <c r="J1625" s="80" t="s">
        <v>4053</v>
      </c>
      <c r="K1625" s="80" t="s">
        <v>454</v>
      </c>
      <c r="L1625" s="8">
        <v>1760000</v>
      </c>
      <c r="M1625" s="6">
        <v>2022</v>
      </c>
      <c r="N1625" s="103"/>
      <c r="O1625" s="103"/>
      <c r="P1625" s="6"/>
      <c r="Q1625" s="6"/>
      <c r="R1625" t="str">
        <f t="shared" si="25"/>
        <v>5010700312541254100001VT300002</v>
      </c>
    </row>
    <row r="1626" spans="1:18" x14ac:dyDescent="0.2">
      <c r="A1626" s="80" t="s">
        <v>453</v>
      </c>
      <c r="B1626" s="80" t="s">
        <v>4244</v>
      </c>
      <c r="C1626" s="6">
        <v>501</v>
      </c>
      <c r="D1626" s="6">
        <v>50107</v>
      </c>
      <c r="E1626" s="80" t="s">
        <v>458</v>
      </c>
      <c r="F1626" s="80" t="s">
        <v>458</v>
      </c>
      <c r="G1626" s="80" t="s">
        <v>486</v>
      </c>
      <c r="H1626" s="80" t="s">
        <v>1325</v>
      </c>
      <c r="I1626" s="80" t="s">
        <v>2958</v>
      </c>
      <c r="J1626" s="80" t="s">
        <v>4053</v>
      </c>
      <c r="K1626" s="80" t="s">
        <v>454</v>
      </c>
      <c r="L1626" s="8">
        <v>16630000</v>
      </c>
      <c r="M1626" s="6">
        <v>2022</v>
      </c>
      <c r="N1626" s="103"/>
      <c r="O1626" s="103"/>
      <c r="P1626" s="6"/>
      <c r="Q1626" s="6"/>
      <c r="R1626" t="str">
        <f t="shared" si="25"/>
        <v>5010700312171217100001VT100003</v>
      </c>
    </row>
    <row r="1627" spans="1:18" x14ac:dyDescent="0.2">
      <c r="A1627" s="80" t="s">
        <v>453</v>
      </c>
      <c r="B1627" s="80" t="s">
        <v>4245</v>
      </c>
      <c r="C1627" s="6">
        <v>501</v>
      </c>
      <c r="D1627" s="6">
        <v>50107</v>
      </c>
      <c r="E1627" s="80" t="s">
        <v>456</v>
      </c>
      <c r="F1627" s="80" t="s">
        <v>454</v>
      </c>
      <c r="G1627" s="80" t="s">
        <v>486</v>
      </c>
      <c r="H1627" s="80" t="s">
        <v>1327</v>
      </c>
      <c r="I1627" s="80" t="s">
        <v>2959</v>
      </c>
      <c r="J1627" s="80" t="s">
        <v>4053</v>
      </c>
      <c r="K1627" s="80" t="s">
        <v>454</v>
      </c>
      <c r="L1627" s="8">
        <v>23760000</v>
      </c>
      <c r="M1627" s="6">
        <v>2022</v>
      </c>
      <c r="N1627" s="103"/>
      <c r="O1627" s="103"/>
      <c r="P1627" s="6"/>
      <c r="Q1627" s="6"/>
      <c r="R1627" t="str">
        <f t="shared" si="25"/>
        <v>5010700212181218100001VT100001</v>
      </c>
    </row>
    <row r="1628" spans="1:18" x14ac:dyDescent="0.2">
      <c r="A1628" s="80" t="s">
        <v>453</v>
      </c>
      <c r="B1628" s="80" t="s">
        <v>4245</v>
      </c>
      <c r="C1628" s="6">
        <v>501</v>
      </c>
      <c r="D1628" s="6">
        <v>50107</v>
      </c>
      <c r="E1628" s="80" t="s">
        <v>456</v>
      </c>
      <c r="F1628" s="80" t="s">
        <v>454</v>
      </c>
      <c r="G1628" s="80" t="s">
        <v>494</v>
      </c>
      <c r="H1628" s="80" t="s">
        <v>1490</v>
      </c>
      <c r="I1628" s="80" t="s">
        <v>3122</v>
      </c>
      <c r="J1628" s="80" t="s">
        <v>4053</v>
      </c>
      <c r="K1628" s="80" t="s">
        <v>454</v>
      </c>
      <c r="L1628" s="8">
        <v>2290000</v>
      </c>
      <c r="M1628" s="6">
        <v>2022</v>
      </c>
      <c r="N1628" s="103"/>
      <c r="O1628" s="103"/>
      <c r="P1628" s="6"/>
      <c r="Q1628" s="6"/>
      <c r="R1628" t="str">
        <f t="shared" si="25"/>
        <v>5010700213101310100001VT500001</v>
      </c>
    </row>
    <row r="1629" spans="1:18" x14ac:dyDescent="0.2">
      <c r="A1629" s="80" t="s">
        <v>453</v>
      </c>
      <c r="B1629" s="80" t="s">
        <v>4245</v>
      </c>
      <c r="C1629" s="6">
        <v>501</v>
      </c>
      <c r="D1629" s="6">
        <v>50107</v>
      </c>
      <c r="E1629" s="80" t="s">
        <v>458</v>
      </c>
      <c r="F1629" s="80" t="s">
        <v>456</v>
      </c>
      <c r="G1629" s="80" t="s">
        <v>486</v>
      </c>
      <c r="H1629" s="80" t="s">
        <v>1327</v>
      </c>
      <c r="I1629" s="80" t="s">
        <v>2959</v>
      </c>
      <c r="J1629" s="80" t="s">
        <v>4053</v>
      </c>
      <c r="K1629" s="80" t="s">
        <v>454</v>
      </c>
      <c r="L1629" s="8">
        <v>11880000</v>
      </c>
      <c r="M1629" s="6">
        <v>2022</v>
      </c>
      <c r="N1629" s="103"/>
      <c r="O1629" s="103"/>
      <c r="P1629" s="6"/>
      <c r="Q1629" s="6"/>
      <c r="R1629" t="str">
        <f t="shared" si="25"/>
        <v>5010700312181218100001VT100002</v>
      </c>
    </row>
    <row r="1630" spans="1:18" x14ac:dyDescent="0.2">
      <c r="A1630" s="80" t="s">
        <v>453</v>
      </c>
      <c r="B1630" s="80" t="s">
        <v>4245</v>
      </c>
      <c r="C1630" s="6">
        <v>501</v>
      </c>
      <c r="D1630" s="6">
        <v>50107</v>
      </c>
      <c r="E1630" s="80" t="s">
        <v>458</v>
      </c>
      <c r="F1630" s="80" t="s">
        <v>456</v>
      </c>
      <c r="G1630" s="80" t="s">
        <v>490</v>
      </c>
      <c r="H1630" s="80" t="s">
        <v>1393</v>
      </c>
      <c r="I1630" s="80" t="s">
        <v>3013</v>
      </c>
      <c r="J1630" s="80" t="s">
        <v>4053</v>
      </c>
      <c r="K1630" s="80" t="s">
        <v>454</v>
      </c>
      <c r="L1630" s="8">
        <v>1670000</v>
      </c>
      <c r="M1630" s="6">
        <v>2022</v>
      </c>
      <c r="N1630" s="103"/>
      <c r="O1630" s="103"/>
      <c r="P1630" s="6"/>
      <c r="Q1630" s="6"/>
      <c r="R1630" t="str">
        <f t="shared" si="25"/>
        <v>5010700312541254101001VT300002</v>
      </c>
    </row>
    <row r="1631" spans="1:18" x14ac:dyDescent="0.2">
      <c r="A1631" s="80" t="s">
        <v>453</v>
      </c>
      <c r="B1631" s="80" t="s">
        <v>4245</v>
      </c>
      <c r="C1631" s="6">
        <v>501</v>
      </c>
      <c r="D1631" s="6">
        <v>50107</v>
      </c>
      <c r="E1631" s="80" t="s">
        <v>458</v>
      </c>
      <c r="F1631" s="80" t="s">
        <v>458</v>
      </c>
      <c r="G1631" s="80" t="s">
        <v>486</v>
      </c>
      <c r="H1631" s="80" t="s">
        <v>1327</v>
      </c>
      <c r="I1631" s="80" t="s">
        <v>2959</v>
      </c>
      <c r="J1631" s="80" t="s">
        <v>4053</v>
      </c>
      <c r="K1631" s="80" t="s">
        <v>454</v>
      </c>
      <c r="L1631" s="8">
        <v>16630000</v>
      </c>
      <c r="M1631" s="6">
        <v>2022</v>
      </c>
      <c r="N1631" s="103"/>
      <c r="O1631" s="103"/>
      <c r="P1631" s="6"/>
      <c r="Q1631" s="6"/>
      <c r="R1631" t="str">
        <f t="shared" si="25"/>
        <v>5010700312181218100001VT100003</v>
      </c>
    </row>
    <row r="1632" spans="1:18" x14ac:dyDescent="0.2">
      <c r="A1632" s="80" t="s">
        <v>453</v>
      </c>
      <c r="B1632" s="80" t="s">
        <v>4246</v>
      </c>
      <c r="C1632" s="6">
        <v>501</v>
      </c>
      <c r="D1632" s="6">
        <v>50107</v>
      </c>
      <c r="E1632" s="80" t="s">
        <v>456</v>
      </c>
      <c r="F1632" s="80" t="s">
        <v>454</v>
      </c>
      <c r="G1632" s="80" t="s">
        <v>486</v>
      </c>
      <c r="H1632" s="80" t="s">
        <v>1329</v>
      </c>
      <c r="I1632" s="80" t="s">
        <v>2960</v>
      </c>
      <c r="J1632" s="80" t="s">
        <v>4053</v>
      </c>
      <c r="K1632" s="80" t="s">
        <v>454</v>
      </c>
      <c r="L1632" s="8">
        <v>23760000</v>
      </c>
      <c r="M1632" s="6">
        <v>2022</v>
      </c>
      <c r="N1632" s="103"/>
      <c r="O1632" s="103"/>
      <c r="P1632" s="6"/>
      <c r="Q1632" s="6"/>
      <c r="R1632" t="str">
        <f t="shared" si="25"/>
        <v>5010700212191219100001VT100001</v>
      </c>
    </row>
    <row r="1633" spans="1:18" x14ac:dyDescent="0.2">
      <c r="A1633" s="80" t="s">
        <v>453</v>
      </c>
      <c r="B1633" s="80" t="s">
        <v>4246</v>
      </c>
      <c r="C1633" s="6">
        <v>501</v>
      </c>
      <c r="D1633" s="6">
        <v>50107</v>
      </c>
      <c r="E1633" s="80" t="s">
        <v>456</v>
      </c>
      <c r="F1633" s="80" t="s">
        <v>454</v>
      </c>
      <c r="G1633" s="80" t="s">
        <v>494</v>
      </c>
      <c r="H1633" s="80" t="s">
        <v>1492</v>
      </c>
      <c r="I1633" s="80" t="s">
        <v>3123</v>
      </c>
      <c r="J1633" s="80" t="s">
        <v>4053</v>
      </c>
      <c r="K1633" s="80" t="s">
        <v>454</v>
      </c>
      <c r="L1633" s="8">
        <v>4340000</v>
      </c>
      <c r="M1633" s="6">
        <v>2022</v>
      </c>
      <c r="N1633" s="103"/>
      <c r="O1633" s="103"/>
      <c r="P1633" s="6"/>
      <c r="Q1633" s="6"/>
      <c r="R1633" t="str">
        <f t="shared" si="25"/>
        <v>5010700213111311100001VT500001</v>
      </c>
    </row>
    <row r="1634" spans="1:18" x14ac:dyDescent="0.2">
      <c r="A1634" s="80" t="s">
        <v>453</v>
      </c>
      <c r="B1634" s="80" t="s">
        <v>4246</v>
      </c>
      <c r="C1634" s="6">
        <v>501</v>
      </c>
      <c r="D1634" s="6">
        <v>50107</v>
      </c>
      <c r="E1634" s="80" t="s">
        <v>458</v>
      </c>
      <c r="F1634" s="80" t="s">
        <v>456</v>
      </c>
      <c r="G1634" s="80" t="s">
        <v>486</v>
      </c>
      <c r="H1634" s="80" t="s">
        <v>1329</v>
      </c>
      <c r="I1634" s="80" t="s">
        <v>2960</v>
      </c>
      <c r="J1634" s="80" t="s">
        <v>4053</v>
      </c>
      <c r="K1634" s="80" t="s">
        <v>454</v>
      </c>
      <c r="L1634" s="8">
        <v>11880000</v>
      </c>
      <c r="M1634" s="6">
        <v>2022</v>
      </c>
      <c r="N1634" s="103"/>
      <c r="O1634" s="103"/>
      <c r="P1634" s="6"/>
      <c r="Q1634" s="6"/>
      <c r="R1634" t="str">
        <f t="shared" si="25"/>
        <v>5010700312191219100001VT100002</v>
      </c>
    </row>
    <row r="1635" spans="1:18" x14ac:dyDescent="0.2">
      <c r="A1635" s="80" t="s">
        <v>453</v>
      </c>
      <c r="B1635" s="80" t="s">
        <v>4246</v>
      </c>
      <c r="C1635" s="6">
        <v>501</v>
      </c>
      <c r="D1635" s="6">
        <v>50107</v>
      </c>
      <c r="E1635" s="80" t="s">
        <v>458</v>
      </c>
      <c r="F1635" s="80" t="s">
        <v>456</v>
      </c>
      <c r="G1635" s="80" t="s">
        <v>490</v>
      </c>
      <c r="H1635" s="80" t="s">
        <v>1393</v>
      </c>
      <c r="I1635" s="80" t="s">
        <v>3015</v>
      </c>
      <c r="J1635" s="80" t="s">
        <v>4053</v>
      </c>
      <c r="K1635" s="80" t="s">
        <v>454</v>
      </c>
      <c r="L1635" s="8">
        <v>1330000</v>
      </c>
      <c r="M1635" s="6">
        <v>2022</v>
      </c>
      <c r="N1635" s="103"/>
      <c r="O1635" s="103"/>
      <c r="P1635" s="6"/>
      <c r="Q1635" s="6"/>
      <c r="R1635" t="str">
        <f t="shared" si="25"/>
        <v>5010700312541254102001VT300002</v>
      </c>
    </row>
    <row r="1636" spans="1:18" x14ac:dyDescent="0.2">
      <c r="A1636" s="80" t="s">
        <v>453</v>
      </c>
      <c r="B1636" s="80" t="s">
        <v>4246</v>
      </c>
      <c r="C1636" s="6">
        <v>501</v>
      </c>
      <c r="D1636" s="6">
        <v>50107</v>
      </c>
      <c r="E1636" s="80" t="s">
        <v>458</v>
      </c>
      <c r="F1636" s="80" t="s">
        <v>458</v>
      </c>
      <c r="G1636" s="80" t="s">
        <v>486</v>
      </c>
      <c r="H1636" s="80" t="s">
        <v>1329</v>
      </c>
      <c r="I1636" s="80" t="s">
        <v>2960</v>
      </c>
      <c r="J1636" s="80" t="s">
        <v>4053</v>
      </c>
      <c r="K1636" s="80" t="s">
        <v>454</v>
      </c>
      <c r="L1636" s="8">
        <v>16630000</v>
      </c>
      <c r="M1636" s="6">
        <v>2022</v>
      </c>
      <c r="N1636" s="103"/>
      <c r="O1636" s="103"/>
      <c r="P1636" s="6"/>
      <c r="Q1636" s="6"/>
      <c r="R1636" t="str">
        <f t="shared" si="25"/>
        <v>5010700312191219100001VT100003</v>
      </c>
    </row>
    <row r="1637" spans="1:18" x14ac:dyDescent="0.2">
      <c r="A1637" s="80" t="s">
        <v>453</v>
      </c>
      <c r="B1637" s="80" t="s">
        <v>4247</v>
      </c>
      <c r="C1637" s="6">
        <v>501</v>
      </c>
      <c r="D1637" s="6">
        <v>50107</v>
      </c>
      <c r="E1637" s="80" t="s">
        <v>456</v>
      </c>
      <c r="F1637" s="80" t="s">
        <v>454</v>
      </c>
      <c r="G1637" s="80" t="s">
        <v>486</v>
      </c>
      <c r="H1637" s="80" t="s">
        <v>1333</v>
      </c>
      <c r="I1637" s="80" t="s">
        <v>2963</v>
      </c>
      <c r="J1637" s="80" t="s">
        <v>4053</v>
      </c>
      <c r="K1637" s="80" t="s">
        <v>454</v>
      </c>
      <c r="L1637" s="8">
        <v>27780000</v>
      </c>
      <c r="M1637" s="6">
        <v>2022</v>
      </c>
      <c r="N1637" s="103"/>
      <c r="O1637" s="103"/>
      <c r="P1637" s="6"/>
      <c r="Q1637" s="6"/>
      <c r="R1637" t="str">
        <f t="shared" si="25"/>
        <v>5010700212201220100001VT100001</v>
      </c>
    </row>
    <row r="1638" spans="1:18" x14ac:dyDescent="0.2">
      <c r="A1638" s="80" t="s">
        <v>453</v>
      </c>
      <c r="B1638" s="80" t="s">
        <v>4247</v>
      </c>
      <c r="C1638" s="6">
        <v>501</v>
      </c>
      <c r="D1638" s="6">
        <v>50107</v>
      </c>
      <c r="E1638" s="80" t="s">
        <v>456</v>
      </c>
      <c r="F1638" s="80" t="s">
        <v>454</v>
      </c>
      <c r="G1638" s="80" t="s">
        <v>494</v>
      </c>
      <c r="H1638" s="80" t="s">
        <v>1511</v>
      </c>
      <c r="I1638" s="80" t="s">
        <v>3134</v>
      </c>
      <c r="J1638" s="80" t="s">
        <v>4053</v>
      </c>
      <c r="K1638" s="80" t="s">
        <v>454</v>
      </c>
      <c r="L1638" s="8">
        <v>6530000</v>
      </c>
      <c r="M1638" s="6">
        <v>2022</v>
      </c>
      <c r="N1638" s="103"/>
      <c r="O1638" s="103"/>
      <c r="P1638" s="6"/>
      <c r="Q1638" s="6"/>
      <c r="R1638" t="str">
        <f t="shared" si="25"/>
        <v>5010700213201320100001VT500001</v>
      </c>
    </row>
    <row r="1639" spans="1:18" x14ac:dyDescent="0.2">
      <c r="A1639" s="80" t="s">
        <v>453</v>
      </c>
      <c r="B1639" s="80" t="s">
        <v>4247</v>
      </c>
      <c r="C1639" s="6">
        <v>501</v>
      </c>
      <c r="D1639" s="6">
        <v>50107</v>
      </c>
      <c r="E1639" s="80" t="s">
        <v>458</v>
      </c>
      <c r="F1639" s="80" t="s">
        <v>456</v>
      </c>
      <c r="G1639" s="80" t="s">
        <v>486</v>
      </c>
      <c r="H1639" s="80" t="s">
        <v>1333</v>
      </c>
      <c r="I1639" s="80" t="s">
        <v>2963</v>
      </c>
      <c r="J1639" s="80" t="s">
        <v>4053</v>
      </c>
      <c r="K1639" s="80" t="s">
        <v>454</v>
      </c>
      <c r="L1639" s="8">
        <v>13890000</v>
      </c>
      <c r="M1639" s="6">
        <v>2022</v>
      </c>
      <c r="N1639" s="103"/>
      <c r="O1639" s="103"/>
      <c r="P1639" s="6"/>
      <c r="Q1639" s="6"/>
      <c r="R1639" t="str">
        <f t="shared" si="25"/>
        <v>5010700312201220100001VT100002</v>
      </c>
    </row>
    <row r="1640" spans="1:18" x14ac:dyDescent="0.2">
      <c r="A1640" s="80" t="s">
        <v>453</v>
      </c>
      <c r="B1640" s="80" t="s">
        <v>4247</v>
      </c>
      <c r="C1640" s="6">
        <v>501</v>
      </c>
      <c r="D1640" s="6">
        <v>50107</v>
      </c>
      <c r="E1640" s="80" t="s">
        <v>458</v>
      </c>
      <c r="F1640" s="80" t="s">
        <v>456</v>
      </c>
      <c r="G1640" s="80" t="s">
        <v>490</v>
      </c>
      <c r="H1640" s="80" t="s">
        <v>1395</v>
      </c>
      <c r="I1640" s="80" t="s">
        <v>3017</v>
      </c>
      <c r="J1640" s="80" t="s">
        <v>4053</v>
      </c>
      <c r="K1640" s="80" t="s">
        <v>454</v>
      </c>
      <c r="L1640" s="8">
        <v>10940000</v>
      </c>
      <c r="M1640" s="6">
        <v>2022</v>
      </c>
      <c r="N1640" s="103"/>
      <c r="O1640" s="103"/>
      <c r="P1640" s="6"/>
      <c r="Q1640" s="6"/>
      <c r="R1640" t="str">
        <f t="shared" si="25"/>
        <v>5010700312551255100001VT300002</v>
      </c>
    </row>
    <row r="1641" spans="1:18" x14ac:dyDescent="0.2">
      <c r="A1641" s="80" t="s">
        <v>453</v>
      </c>
      <c r="B1641" s="80" t="s">
        <v>4247</v>
      </c>
      <c r="C1641" s="6">
        <v>501</v>
      </c>
      <c r="D1641" s="6">
        <v>50107</v>
      </c>
      <c r="E1641" s="80" t="s">
        <v>458</v>
      </c>
      <c r="F1641" s="80" t="s">
        <v>458</v>
      </c>
      <c r="G1641" s="80" t="s">
        <v>486</v>
      </c>
      <c r="H1641" s="80" t="s">
        <v>1333</v>
      </c>
      <c r="I1641" s="80" t="s">
        <v>2963</v>
      </c>
      <c r="J1641" s="80" t="s">
        <v>4053</v>
      </c>
      <c r="K1641" s="80" t="s">
        <v>454</v>
      </c>
      <c r="L1641" s="8">
        <v>19450000</v>
      </c>
      <c r="M1641" s="6">
        <v>2022</v>
      </c>
      <c r="N1641" s="103"/>
      <c r="O1641" s="103"/>
      <c r="P1641" s="6"/>
      <c r="Q1641" s="6"/>
      <c r="R1641" t="str">
        <f t="shared" si="25"/>
        <v>5010700312201220100001VT100003</v>
      </c>
    </row>
    <row r="1642" spans="1:18" x14ac:dyDescent="0.2">
      <c r="A1642" s="80" t="s">
        <v>453</v>
      </c>
      <c r="B1642" s="80" t="s">
        <v>4248</v>
      </c>
      <c r="C1642" s="6">
        <v>501</v>
      </c>
      <c r="D1642" s="6">
        <v>50107</v>
      </c>
      <c r="E1642" s="80" t="s">
        <v>456</v>
      </c>
      <c r="F1642" s="80" t="s">
        <v>454</v>
      </c>
      <c r="G1642" s="80" t="s">
        <v>486</v>
      </c>
      <c r="H1642" s="80" t="s">
        <v>1335</v>
      </c>
      <c r="I1642" s="80" t="s">
        <v>2966</v>
      </c>
      <c r="J1642" s="80" t="s">
        <v>4053</v>
      </c>
      <c r="K1642" s="80" t="s">
        <v>454</v>
      </c>
      <c r="L1642" s="8">
        <v>27780000</v>
      </c>
      <c r="M1642" s="6">
        <v>2022</v>
      </c>
      <c r="N1642" s="103"/>
      <c r="O1642" s="103"/>
      <c r="P1642" s="6"/>
      <c r="Q1642" s="6"/>
      <c r="R1642" t="str">
        <f t="shared" si="25"/>
        <v>5010700212221222100001VT100001</v>
      </c>
    </row>
    <row r="1643" spans="1:18" x14ac:dyDescent="0.2">
      <c r="A1643" s="80" t="s">
        <v>453</v>
      </c>
      <c r="B1643" s="80" t="s">
        <v>4248</v>
      </c>
      <c r="C1643" s="6">
        <v>501</v>
      </c>
      <c r="D1643" s="6">
        <v>50107</v>
      </c>
      <c r="E1643" s="80" t="s">
        <v>456</v>
      </c>
      <c r="F1643" s="80" t="s">
        <v>454</v>
      </c>
      <c r="G1643" s="80" t="s">
        <v>494</v>
      </c>
      <c r="H1643" s="80" t="s">
        <v>1514</v>
      </c>
      <c r="I1643" s="80" t="s">
        <v>3140</v>
      </c>
      <c r="J1643" s="80" t="s">
        <v>4053</v>
      </c>
      <c r="K1643" s="80" t="s">
        <v>454</v>
      </c>
      <c r="L1643" s="8">
        <v>2060000</v>
      </c>
      <c r="M1643" s="6">
        <v>2022</v>
      </c>
      <c r="N1643" s="103"/>
      <c r="O1643" s="103"/>
      <c r="P1643" s="6"/>
      <c r="Q1643" s="6"/>
      <c r="R1643" t="str">
        <f t="shared" si="25"/>
        <v>5010700213221322100001VT500001</v>
      </c>
    </row>
    <row r="1644" spans="1:18" x14ac:dyDescent="0.2">
      <c r="A1644" s="80" t="s">
        <v>453</v>
      </c>
      <c r="B1644" s="80" t="s">
        <v>4248</v>
      </c>
      <c r="C1644" s="6">
        <v>501</v>
      </c>
      <c r="D1644" s="6">
        <v>50107</v>
      </c>
      <c r="E1644" s="80" t="s">
        <v>458</v>
      </c>
      <c r="F1644" s="80" t="s">
        <v>456</v>
      </c>
      <c r="G1644" s="80" t="s">
        <v>486</v>
      </c>
      <c r="H1644" s="80" t="s">
        <v>1335</v>
      </c>
      <c r="I1644" s="80" t="s">
        <v>2966</v>
      </c>
      <c r="J1644" s="80" t="s">
        <v>4053</v>
      </c>
      <c r="K1644" s="80" t="s">
        <v>454</v>
      </c>
      <c r="L1644" s="8">
        <v>13890000</v>
      </c>
      <c r="M1644" s="6">
        <v>2022</v>
      </c>
      <c r="N1644" s="103"/>
      <c r="O1644" s="103"/>
      <c r="P1644" s="6"/>
      <c r="Q1644" s="6"/>
      <c r="R1644" t="str">
        <f t="shared" si="25"/>
        <v>5010700312221222100001VT100002</v>
      </c>
    </row>
    <row r="1645" spans="1:18" x14ac:dyDescent="0.2">
      <c r="A1645" s="80" t="s">
        <v>453</v>
      </c>
      <c r="B1645" s="80" t="s">
        <v>4248</v>
      </c>
      <c r="C1645" s="6">
        <v>501</v>
      </c>
      <c r="D1645" s="6">
        <v>50107</v>
      </c>
      <c r="E1645" s="80" t="s">
        <v>458</v>
      </c>
      <c r="F1645" s="80" t="s">
        <v>456</v>
      </c>
      <c r="G1645" s="80" t="s">
        <v>490</v>
      </c>
      <c r="H1645" s="80" t="s">
        <v>1395</v>
      </c>
      <c r="I1645" s="80" t="s">
        <v>3019</v>
      </c>
      <c r="J1645" s="80" t="s">
        <v>4053</v>
      </c>
      <c r="K1645" s="80" t="s">
        <v>454</v>
      </c>
      <c r="L1645" s="8">
        <v>10940000</v>
      </c>
      <c r="M1645" s="6">
        <v>2022</v>
      </c>
      <c r="N1645" s="103"/>
      <c r="O1645" s="103"/>
      <c r="P1645" s="6"/>
      <c r="Q1645" s="6"/>
      <c r="R1645" t="str">
        <f t="shared" si="25"/>
        <v>5010700312551255101001VT300002</v>
      </c>
    </row>
    <row r="1646" spans="1:18" x14ac:dyDescent="0.2">
      <c r="A1646" s="80" t="s">
        <v>453</v>
      </c>
      <c r="B1646" s="80" t="s">
        <v>4248</v>
      </c>
      <c r="C1646" s="6">
        <v>501</v>
      </c>
      <c r="D1646" s="6">
        <v>50107</v>
      </c>
      <c r="E1646" s="80" t="s">
        <v>458</v>
      </c>
      <c r="F1646" s="80" t="s">
        <v>458</v>
      </c>
      <c r="G1646" s="80" t="s">
        <v>486</v>
      </c>
      <c r="H1646" s="80" t="s">
        <v>1335</v>
      </c>
      <c r="I1646" s="80" t="s">
        <v>2966</v>
      </c>
      <c r="J1646" s="80" t="s">
        <v>4053</v>
      </c>
      <c r="K1646" s="80" t="s">
        <v>454</v>
      </c>
      <c r="L1646" s="8">
        <v>19450000</v>
      </c>
      <c r="M1646" s="6">
        <v>2022</v>
      </c>
      <c r="N1646" s="103"/>
      <c r="O1646" s="103"/>
      <c r="P1646" s="6"/>
      <c r="Q1646" s="6"/>
      <c r="R1646" t="str">
        <f t="shared" si="25"/>
        <v>5010700312221222100001VT100003</v>
      </c>
    </row>
    <row r="1647" spans="1:18" x14ac:dyDescent="0.2">
      <c r="A1647" s="80" t="s">
        <v>453</v>
      </c>
      <c r="B1647" s="80" t="s">
        <v>4249</v>
      </c>
      <c r="C1647" s="6">
        <v>501</v>
      </c>
      <c r="D1647" s="6">
        <v>50107</v>
      </c>
      <c r="E1647" s="80" t="s">
        <v>456</v>
      </c>
      <c r="F1647" s="80" t="s">
        <v>454</v>
      </c>
      <c r="G1647" s="80" t="s">
        <v>486</v>
      </c>
      <c r="H1647" s="80" t="s">
        <v>1336</v>
      </c>
      <c r="I1647" s="80" t="s">
        <v>2967</v>
      </c>
      <c r="J1647" s="80" t="s">
        <v>4053</v>
      </c>
      <c r="K1647" s="80" t="s">
        <v>454</v>
      </c>
      <c r="L1647" s="8">
        <v>28320000</v>
      </c>
      <c r="M1647" s="6">
        <v>2022</v>
      </c>
      <c r="N1647" s="103"/>
      <c r="O1647" s="103"/>
      <c r="P1647" s="6"/>
      <c r="Q1647" s="6"/>
      <c r="R1647" t="str">
        <f t="shared" si="25"/>
        <v>5010700212231223100001VT100001</v>
      </c>
    </row>
    <row r="1648" spans="1:18" x14ac:dyDescent="0.2">
      <c r="A1648" s="80" t="s">
        <v>453</v>
      </c>
      <c r="B1648" s="80" t="s">
        <v>4249</v>
      </c>
      <c r="C1648" s="6">
        <v>501</v>
      </c>
      <c r="D1648" s="6">
        <v>50107</v>
      </c>
      <c r="E1648" s="80" t="s">
        <v>456</v>
      </c>
      <c r="F1648" s="80" t="s">
        <v>454</v>
      </c>
      <c r="G1648" s="80" t="s">
        <v>494</v>
      </c>
      <c r="H1648" s="80" t="s">
        <v>1516</v>
      </c>
      <c r="I1648" s="80" t="s">
        <v>3141</v>
      </c>
      <c r="J1648" s="80" t="s">
        <v>4053</v>
      </c>
      <c r="K1648" s="80" t="s">
        <v>454</v>
      </c>
      <c r="L1648" s="8">
        <v>10130000</v>
      </c>
      <c r="M1648" s="6">
        <v>2022</v>
      </c>
      <c r="N1648" s="103"/>
      <c r="O1648" s="103"/>
      <c r="P1648" s="6"/>
      <c r="Q1648" s="6"/>
      <c r="R1648" t="str">
        <f t="shared" si="25"/>
        <v>5010700213231323100001VT500001</v>
      </c>
    </row>
    <row r="1649" spans="1:18" x14ac:dyDescent="0.2">
      <c r="A1649" s="80" t="s">
        <v>453</v>
      </c>
      <c r="B1649" s="80" t="s">
        <v>4249</v>
      </c>
      <c r="C1649" s="6">
        <v>501</v>
      </c>
      <c r="D1649" s="6">
        <v>50107</v>
      </c>
      <c r="E1649" s="80" t="s">
        <v>458</v>
      </c>
      <c r="F1649" s="80" t="s">
        <v>456</v>
      </c>
      <c r="G1649" s="80" t="s">
        <v>486</v>
      </c>
      <c r="H1649" s="80" t="s">
        <v>1336</v>
      </c>
      <c r="I1649" s="80" t="s">
        <v>2967</v>
      </c>
      <c r="J1649" s="80" t="s">
        <v>4053</v>
      </c>
      <c r="K1649" s="80" t="s">
        <v>454</v>
      </c>
      <c r="L1649" s="8">
        <v>14160000</v>
      </c>
      <c r="M1649" s="6">
        <v>2022</v>
      </c>
      <c r="N1649" s="103"/>
      <c r="O1649" s="103"/>
      <c r="P1649" s="6"/>
      <c r="Q1649" s="6"/>
      <c r="R1649" t="str">
        <f t="shared" si="25"/>
        <v>5010700312231223100001VT100002</v>
      </c>
    </row>
    <row r="1650" spans="1:18" x14ac:dyDescent="0.2">
      <c r="A1650" s="80" t="s">
        <v>453</v>
      </c>
      <c r="B1650" s="80" t="s">
        <v>4249</v>
      </c>
      <c r="C1650" s="6">
        <v>501</v>
      </c>
      <c r="D1650" s="6">
        <v>50107</v>
      </c>
      <c r="E1650" s="80" t="s">
        <v>458</v>
      </c>
      <c r="F1650" s="80" t="s">
        <v>456</v>
      </c>
      <c r="G1650" s="80" t="s">
        <v>490</v>
      </c>
      <c r="H1650" s="80" t="s">
        <v>1395</v>
      </c>
      <c r="I1650" s="80" t="s">
        <v>3021</v>
      </c>
      <c r="J1650" s="80" t="s">
        <v>4053</v>
      </c>
      <c r="K1650" s="80" t="s">
        <v>454</v>
      </c>
      <c r="L1650" s="8">
        <v>10940000</v>
      </c>
      <c r="M1650" s="6">
        <v>2022</v>
      </c>
      <c r="N1650" s="103"/>
      <c r="O1650" s="103"/>
      <c r="P1650" s="6"/>
      <c r="Q1650" s="6"/>
      <c r="R1650" t="str">
        <f t="shared" si="25"/>
        <v>5010700312551255102001VT300002</v>
      </c>
    </row>
    <row r="1651" spans="1:18" x14ac:dyDescent="0.2">
      <c r="A1651" s="80" t="s">
        <v>453</v>
      </c>
      <c r="B1651" s="80" t="s">
        <v>4249</v>
      </c>
      <c r="C1651" s="6">
        <v>501</v>
      </c>
      <c r="D1651" s="6">
        <v>50107</v>
      </c>
      <c r="E1651" s="80" t="s">
        <v>458</v>
      </c>
      <c r="F1651" s="80" t="s">
        <v>458</v>
      </c>
      <c r="G1651" s="80" t="s">
        <v>486</v>
      </c>
      <c r="H1651" s="80" t="s">
        <v>1336</v>
      </c>
      <c r="I1651" s="80" t="s">
        <v>2967</v>
      </c>
      <c r="J1651" s="80" t="s">
        <v>4053</v>
      </c>
      <c r="K1651" s="80" t="s">
        <v>454</v>
      </c>
      <c r="L1651" s="8">
        <v>19820000</v>
      </c>
      <c r="M1651" s="6">
        <v>2022</v>
      </c>
      <c r="N1651" s="103"/>
      <c r="O1651" s="103"/>
      <c r="P1651" s="6"/>
      <c r="Q1651" s="6"/>
      <c r="R1651" t="str">
        <f t="shared" si="25"/>
        <v>5010700312231223100001VT100003</v>
      </c>
    </row>
    <row r="1652" spans="1:18" x14ac:dyDescent="0.2">
      <c r="A1652" s="80" t="s">
        <v>453</v>
      </c>
      <c r="B1652" s="80" t="s">
        <v>4250</v>
      </c>
      <c r="C1652" s="6">
        <v>501</v>
      </c>
      <c r="D1652" s="6">
        <v>50107</v>
      </c>
      <c r="E1652" s="80" t="s">
        <v>456</v>
      </c>
      <c r="F1652" s="80" t="s">
        <v>454</v>
      </c>
      <c r="G1652" s="80" t="s">
        <v>486</v>
      </c>
      <c r="H1652" s="80" t="s">
        <v>1337</v>
      </c>
      <c r="I1652" s="80" t="s">
        <v>2968</v>
      </c>
      <c r="J1652" s="80" t="s">
        <v>4053</v>
      </c>
      <c r="K1652" s="80" t="s">
        <v>454</v>
      </c>
      <c r="L1652" s="8">
        <v>27780000</v>
      </c>
      <c r="M1652" s="6">
        <v>2022</v>
      </c>
      <c r="N1652" s="103"/>
      <c r="O1652" s="103"/>
      <c r="P1652" s="6"/>
      <c r="Q1652" s="6"/>
      <c r="R1652" t="str">
        <f t="shared" si="25"/>
        <v>5010700212241224100001VT100001</v>
      </c>
    </row>
    <row r="1653" spans="1:18" x14ac:dyDescent="0.2">
      <c r="A1653" s="80" t="s">
        <v>453</v>
      </c>
      <c r="B1653" s="80" t="s">
        <v>4250</v>
      </c>
      <c r="C1653" s="6">
        <v>501</v>
      </c>
      <c r="D1653" s="6">
        <v>50107</v>
      </c>
      <c r="E1653" s="80" t="s">
        <v>456</v>
      </c>
      <c r="F1653" s="80" t="s">
        <v>454</v>
      </c>
      <c r="G1653" s="80" t="s">
        <v>494</v>
      </c>
      <c r="H1653" s="80" t="s">
        <v>1536</v>
      </c>
      <c r="I1653" s="80" t="s">
        <v>3164</v>
      </c>
      <c r="J1653" s="80" t="s">
        <v>4053</v>
      </c>
      <c r="K1653" s="80" t="s">
        <v>454</v>
      </c>
      <c r="L1653" s="8">
        <v>6530000</v>
      </c>
      <c r="M1653" s="6">
        <v>2022</v>
      </c>
      <c r="N1653" s="103"/>
      <c r="O1653" s="103"/>
      <c r="P1653" s="6"/>
      <c r="Q1653" s="6"/>
      <c r="R1653" t="str">
        <f t="shared" si="25"/>
        <v>5010700213341334100001VT500001</v>
      </c>
    </row>
    <row r="1654" spans="1:18" x14ac:dyDescent="0.2">
      <c r="A1654" s="80" t="s">
        <v>453</v>
      </c>
      <c r="B1654" s="80" t="s">
        <v>4250</v>
      </c>
      <c r="C1654" s="6">
        <v>501</v>
      </c>
      <c r="D1654" s="6">
        <v>50107</v>
      </c>
      <c r="E1654" s="80" t="s">
        <v>458</v>
      </c>
      <c r="F1654" s="80" t="s">
        <v>456</v>
      </c>
      <c r="G1654" s="80" t="s">
        <v>486</v>
      </c>
      <c r="H1654" s="80" t="s">
        <v>1337</v>
      </c>
      <c r="I1654" s="80" t="s">
        <v>2968</v>
      </c>
      <c r="J1654" s="80" t="s">
        <v>4053</v>
      </c>
      <c r="K1654" s="80" t="s">
        <v>454</v>
      </c>
      <c r="L1654" s="8">
        <v>13890000</v>
      </c>
      <c r="M1654" s="6">
        <v>2022</v>
      </c>
      <c r="N1654" s="103"/>
      <c r="O1654" s="103"/>
      <c r="P1654" s="6"/>
      <c r="Q1654" s="6"/>
      <c r="R1654" t="str">
        <f t="shared" si="25"/>
        <v>5010700312241224100001VT100002</v>
      </c>
    </row>
    <row r="1655" spans="1:18" x14ac:dyDescent="0.2">
      <c r="A1655" s="80" t="s">
        <v>453</v>
      </c>
      <c r="B1655" s="80" t="s">
        <v>4250</v>
      </c>
      <c r="C1655" s="6">
        <v>501</v>
      </c>
      <c r="D1655" s="6">
        <v>50107</v>
      </c>
      <c r="E1655" s="80" t="s">
        <v>458</v>
      </c>
      <c r="F1655" s="80" t="s">
        <v>456</v>
      </c>
      <c r="G1655" s="80" t="s">
        <v>490</v>
      </c>
      <c r="H1655" s="80" t="s">
        <v>1457</v>
      </c>
      <c r="I1655" s="80" t="s">
        <v>3088</v>
      </c>
      <c r="J1655" s="80" t="s">
        <v>4053</v>
      </c>
      <c r="K1655" s="80" t="s">
        <v>454</v>
      </c>
      <c r="L1655" s="8">
        <v>6940000</v>
      </c>
      <c r="M1655" s="6">
        <v>2022</v>
      </c>
      <c r="N1655" s="103"/>
      <c r="O1655" s="103"/>
      <c r="P1655" s="6"/>
      <c r="Q1655" s="6"/>
      <c r="R1655" t="str">
        <f t="shared" si="25"/>
        <v>5010700312951295100001VT300002</v>
      </c>
    </row>
    <row r="1656" spans="1:18" x14ac:dyDescent="0.2">
      <c r="A1656" s="80" t="s">
        <v>453</v>
      </c>
      <c r="B1656" s="80" t="s">
        <v>4250</v>
      </c>
      <c r="C1656" s="6">
        <v>501</v>
      </c>
      <c r="D1656" s="6">
        <v>50107</v>
      </c>
      <c r="E1656" s="80" t="s">
        <v>458</v>
      </c>
      <c r="F1656" s="80" t="s">
        <v>458</v>
      </c>
      <c r="G1656" s="80" t="s">
        <v>486</v>
      </c>
      <c r="H1656" s="80" t="s">
        <v>1337</v>
      </c>
      <c r="I1656" s="80" t="s">
        <v>2968</v>
      </c>
      <c r="J1656" s="80" t="s">
        <v>4053</v>
      </c>
      <c r="K1656" s="80" t="s">
        <v>454</v>
      </c>
      <c r="L1656" s="8">
        <v>19450000</v>
      </c>
      <c r="M1656" s="6">
        <v>2022</v>
      </c>
      <c r="N1656" s="103"/>
      <c r="O1656" s="103"/>
      <c r="P1656" s="6"/>
      <c r="Q1656" s="6"/>
      <c r="R1656" t="str">
        <f t="shared" si="25"/>
        <v>5010700312241224100001VT100003</v>
      </c>
    </row>
    <row r="1657" spans="1:18" x14ac:dyDescent="0.2">
      <c r="A1657" s="80" t="s">
        <v>453</v>
      </c>
      <c r="B1657" s="80" t="s">
        <v>4251</v>
      </c>
      <c r="C1657" s="6">
        <v>501</v>
      </c>
      <c r="D1657" s="6">
        <v>50107</v>
      </c>
      <c r="E1657" s="80" t="s">
        <v>456</v>
      </c>
      <c r="F1657" s="80" t="s">
        <v>454</v>
      </c>
      <c r="G1657" s="80" t="s">
        <v>486</v>
      </c>
      <c r="H1657" s="80" t="s">
        <v>1338</v>
      </c>
      <c r="I1657" s="80" t="s">
        <v>2969</v>
      </c>
      <c r="J1657" s="80" t="s">
        <v>4053</v>
      </c>
      <c r="K1657" s="80" t="s">
        <v>454</v>
      </c>
      <c r="L1657" s="8">
        <v>27780000</v>
      </c>
      <c r="M1657" s="6">
        <v>2022</v>
      </c>
      <c r="N1657" s="103"/>
      <c r="O1657" s="103"/>
      <c r="P1657" s="6"/>
      <c r="Q1657" s="6"/>
      <c r="R1657" t="str">
        <f t="shared" si="25"/>
        <v>5010700212251225100001VT100001</v>
      </c>
    </row>
    <row r="1658" spans="1:18" x14ac:dyDescent="0.2">
      <c r="A1658" s="80" t="s">
        <v>453</v>
      </c>
      <c r="B1658" s="80" t="s">
        <v>4251</v>
      </c>
      <c r="C1658" s="6">
        <v>501</v>
      </c>
      <c r="D1658" s="6">
        <v>50107</v>
      </c>
      <c r="E1658" s="80" t="s">
        <v>456</v>
      </c>
      <c r="F1658" s="80" t="s">
        <v>454</v>
      </c>
      <c r="G1658" s="80" t="s">
        <v>494</v>
      </c>
      <c r="H1658" s="80" t="s">
        <v>1542</v>
      </c>
      <c r="I1658" s="80" t="s">
        <v>3167</v>
      </c>
      <c r="J1658" s="80" t="s">
        <v>4053</v>
      </c>
      <c r="K1658" s="80" t="s">
        <v>454</v>
      </c>
      <c r="L1658" s="8">
        <v>3600000</v>
      </c>
      <c r="M1658" s="6">
        <v>2022</v>
      </c>
      <c r="N1658" s="103"/>
      <c r="O1658" s="103"/>
      <c r="P1658" s="6"/>
      <c r="Q1658" s="6"/>
      <c r="R1658" t="str">
        <f t="shared" si="25"/>
        <v>5010700213371337100001VT500001</v>
      </c>
    </row>
    <row r="1659" spans="1:18" x14ac:dyDescent="0.2">
      <c r="A1659" s="80" t="s">
        <v>453</v>
      </c>
      <c r="B1659" s="80" t="s">
        <v>4251</v>
      </c>
      <c r="C1659" s="6">
        <v>501</v>
      </c>
      <c r="D1659" s="6">
        <v>50107</v>
      </c>
      <c r="E1659" s="80" t="s">
        <v>458</v>
      </c>
      <c r="F1659" s="80" t="s">
        <v>456</v>
      </c>
      <c r="G1659" s="80" t="s">
        <v>486</v>
      </c>
      <c r="H1659" s="80" t="s">
        <v>1338</v>
      </c>
      <c r="I1659" s="80" t="s">
        <v>2969</v>
      </c>
      <c r="J1659" s="80" t="s">
        <v>4053</v>
      </c>
      <c r="K1659" s="80" t="s">
        <v>454</v>
      </c>
      <c r="L1659" s="8">
        <v>13890000</v>
      </c>
      <c r="M1659" s="6">
        <v>2022</v>
      </c>
      <c r="N1659" s="103"/>
      <c r="O1659" s="103"/>
      <c r="P1659" s="6"/>
      <c r="Q1659" s="6"/>
      <c r="R1659" t="str">
        <f t="shared" si="25"/>
        <v>5010700312251225100001VT100002</v>
      </c>
    </row>
    <row r="1660" spans="1:18" x14ac:dyDescent="0.2">
      <c r="A1660" s="80" t="s">
        <v>453</v>
      </c>
      <c r="B1660" s="80" t="s">
        <v>4251</v>
      </c>
      <c r="C1660" s="6">
        <v>501</v>
      </c>
      <c r="D1660" s="6">
        <v>50107</v>
      </c>
      <c r="E1660" s="80" t="s">
        <v>458</v>
      </c>
      <c r="F1660" s="80" t="s">
        <v>456</v>
      </c>
      <c r="G1660" s="80" t="s">
        <v>490</v>
      </c>
      <c r="H1660" s="80" t="s">
        <v>1457</v>
      </c>
      <c r="I1660" s="80" t="s">
        <v>3090</v>
      </c>
      <c r="J1660" s="80" t="s">
        <v>4053</v>
      </c>
      <c r="K1660" s="80" t="s">
        <v>454</v>
      </c>
      <c r="L1660" s="8">
        <v>6940000</v>
      </c>
      <c r="M1660" s="6">
        <v>2022</v>
      </c>
      <c r="N1660" s="103"/>
      <c r="O1660" s="103"/>
      <c r="P1660" s="6"/>
      <c r="Q1660" s="6"/>
      <c r="R1660" t="str">
        <f t="shared" si="25"/>
        <v>5010700312951295101001VT300002</v>
      </c>
    </row>
    <row r="1661" spans="1:18" x14ac:dyDescent="0.2">
      <c r="A1661" s="80" t="s">
        <v>453</v>
      </c>
      <c r="B1661" s="80" t="s">
        <v>4251</v>
      </c>
      <c r="C1661" s="6">
        <v>501</v>
      </c>
      <c r="D1661" s="6">
        <v>50107</v>
      </c>
      <c r="E1661" s="80" t="s">
        <v>458</v>
      </c>
      <c r="F1661" s="80" t="s">
        <v>458</v>
      </c>
      <c r="G1661" s="80" t="s">
        <v>486</v>
      </c>
      <c r="H1661" s="80" t="s">
        <v>1338</v>
      </c>
      <c r="I1661" s="80" t="s">
        <v>2969</v>
      </c>
      <c r="J1661" s="80" t="s">
        <v>4053</v>
      </c>
      <c r="K1661" s="80" t="s">
        <v>454</v>
      </c>
      <c r="L1661" s="8">
        <v>19450000</v>
      </c>
      <c r="M1661" s="6">
        <v>2022</v>
      </c>
      <c r="N1661" s="103"/>
      <c r="O1661" s="103"/>
      <c r="P1661" s="6"/>
      <c r="Q1661" s="6"/>
      <c r="R1661" t="str">
        <f t="shared" si="25"/>
        <v>5010700312251225100001VT100003</v>
      </c>
    </row>
    <row r="1662" spans="1:18" x14ac:dyDescent="0.2">
      <c r="A1662" s="80" t="s">
        <v>453</v>
      </c>
      <c r="B1662" s="80" t="s">
        <v>4252</v>
      </c>
      <c r="C1662" s="6">
        <v>501</v>
      </c>
      <c r="D1662" s="6">
        <v>50107</v>
      </c>
      <c r="E1662" s="80" t="s">
        <v>456</v>
      </c>
      <c r="F1662" s="80" t="s">
        <v>454</v>
      </c>
      <c r="G1662" s="80" t="s">
        <v>486</v>
      </c>
      <c r="H1662" s="80" t="s">
        <v>1339</v>
      </c>
      <c r="I1662" s="80" t="s">
        <v>2970</v>
      </c>
      <c r="J1662" s="80" t="s">
        <v>4053</v>
      </c>
      <c r="K1662" s="80" t="s">
        <v>454</v>
      </c>
      <c r="L1662" s="8">
        <v>27780000</v>
      </c>
      <c r="M1662" s="6">
        <v>2022</v>
      </c>
      <c r="N1662" s="103"/>
      <c r="O1662" s="103"/>
      <c r="P1662" s="6"/>
      <c r="Q1662" s="6"/>
      <c r="R1662" t="str">
        <f t="shared" si="25"/>
        <v>5010700212261226100001VT100001</v>
      </c>
    </row>
    <row r="1663" spans="1:18" x14ac:dyDescent="0.2">
      <c r="A1663" s="80" t="s">
        <v>453</v>
      </c>
      <c r="B1663" s="80" t="s">
        <v>4252</v>
      </c>
      <c r="C1663" s="6">
        <v>501</v>
      </c>
      <c r="D1663" s="6">
        <v>50107</v>
      </c>
      <c r="E1663" s="80" t="s">
        <v>456</v>
      </c>
      <c r="F1663" s="80" t="s">
        <v>454</v>
      </c>
      <c r="G1663" s="80" t="s">
        <v>494</v>
      </c>
      <c r="H1663" s="80" t="s">
        <v>1575</v>
      </c>
      <c r="I1663" s="80" t="s">
        <v>3188</v>
      </c>
      <c r="J1663" s="80" t="s">
        <v>4053</v>
      </c>
      <c r="K1663" s="80" t="s">
        <v>454</v>
      </c>
      <c r="L1663" s="8">
        <v>4930000</v>
      </c>
      <c r="M1663" s="6">
        <v>2022</v>
      </c>
      <c r="N1663" s="103"/>
      <c r="O1663" s="103"/>
      <c r="P1663" s="6"/>
      <c r="Q1663" s="6"/>
      <c r="R1663" t="str">
        <f t="shared" si="25"/>
        <v>5010700213541354100001VT500001</v>
      </c>
    </row>
    <row r="1664" spans="1:18" x14ac:dyDescent="0.2">
      <c r="A1664" s="80" t="s">
        <v>453</v>
      </c>
      <c r="B1664" s="80" t="s">
        <v>4252</v>
      </c>
      <c r="C1664" s="6">
        <v>501</v>
      </c>
      <c r="D1664" s="6">
        <v>50107</v>
      </c>
      <c r="E1664" s="80" t="s">
        <v>458</v>
      </c>
      <c r="F1664" s="80" t="s">
        <v>456</v>
      </c>
      <c r="G1664" s="80" t="s">
        <v>486</v>
      </c>
      <c r="H1664" s="80" t="s">
        <v>1339</v>
      </c>
      <c r="I1664" s="80" t="s">
        <v>2970</v>
      </c>
      <c r="J1664" s="80" t="s">
        <v>4053</v>
      </c>
      <c r="K1664" s="80" t="s">
        <v>454</v>
      </c>
      <c r="L1664" s="8">
        <v>13890000</v>
      </c>
      <c r="M1664" s="6">
        <v>2022</v>
      </c>
      <c r="N1664" s="103"/>
      <c r="O1664" s="103"/>
      <c r="P1664" s="6"/>
      <c r="Q1664" s="6"/>
      <c r="R1664" t="str">
        <f t="shared" si="25"/>
        <v>5010700312261226100001VT100002</v>
      </c>
    </row>
    <row r="1665" spans="1:18" x14ac:dyDescent="0.2">
      <c r="A1665" s="80" t="s">
        <v>453</v>
      </c>
      <c r="B1665" s="80" t="s">
        <v>4252</v>
      </c>
      <c r="C1665" s="6">
        <v>501</v>
      </c>
      <c r="D1665" s="6">
        <v>50107</v>
      </c>
      <c r="E1665" s="80" t="s">
        <v>458</v>
      </c>
      <c r="F1665" s="80" t="s">
        <v>456</v>
      </c>
      <c r="G1665" s="80" t="s">
        <v>490</v>
      </c>
      <c r="H1665" s="80" t="s">
        <v>1487</v>
      </c>
      <c r="I1665" s="80" t="s">
        <v>3110</v>
      </c>
      <c r="J1665" s="80" t="s">
        <v>4053</v>
      </c>
      <c r="K1665" s="80" t="s">
        <v>454</v>
      </c>
      <c r="L1665" s="8">
        <v>1610000</v>
      </c>
      <c r="M1665" s="6">
        <v>2022</v>
      </c>
      <c r="N1665" s="103"/>
      <c r="O1665" s="103"/>
      <c r="P1665" s="6"/>
      <c r="Q1665" s="6"/>
      <c r="R1665" t="str">
        <f t="shared" si="25"/>
        <v>5010700313091309100001VT300002</v>
      </c>
    </row>
    <row r="1666" spans="1:18" x14ac:dyDescent="0.2">
      <c r="A1666" s="80" t="s">
        <v>453</v>
      </c>
      <c r="B1666" s="80" t="s">
        <v>4252</v>
      </c>
      <c r="C1666" s="6">
        <v>501</v>
      </c>
      <c r="D1666" s="6">
        <v>50107</v>
      </c>
      <c r="E1666" s="80" t="s">
        <v>458</v>
      </c>
      <c r="F1666" s="80" t="s">
        <v>458</v>
      </c>
      <c r="G1666" s="80" t="s">
        <v>486</v>
      </c>
      <c r="H1666" s="80" t="s">
        <v>1339</v>
      </c>
      <c r="I1666" s="80" t="s">
        <v>2970</v>
      </c>
      <c r="J1666" s="80" t="s">
        <v>4053</v>
      </c>
      <c r="K1666" s="80" t="s">
        <v>454</v>
      </c>
      <c r="L1666" s="8">
        <v>19450000</v>
      </c>
      <c r="M1666" s="6">
        <v>2022</v>
      </c>
      <c r="N1666" s="103"/>
      <c r="O1666" s="103"/>
      <c r="P1666" s="6"/>
      <c r="Q1666" s="6"/>
      <c r="R1666" t="str">
        <f t="shared" ref="R1666:R1729" si="26">CONCATENATE(D1666,E1666,H1666,I1666,K1666,G1666,F1666)</f>
        <v>5010700312261226100001VT100003</v>
      </c>
    </row>
    <row r="1667" spans="1:18" x14ac:dyDescent="0.2">
      <c r="A1667" s="80" t="s">
        <v>453</v>
      </c>
      <c r="B1667" s="80" t="s">
        <v>2375</v>
      </c>
      <c r="C1667" s="6">
        <v>501</v>
      </c>
      <c r="D1667" s="6">
        <v>50107</v>
      </c>
      <c r="E1667" s="80" t="s">
        <v>456</v>
      </c>
      <c r="F1667" s="80" t="s">
        <v>454</v>
      </c>
      <c r="G1667" s="80" t="s">
        <v>486</v>
      </c>
      <c r="H1667" s="80" t="s">
        <v>1340</v>
      </c>
      <c r="I1667" s="80" t="s">
        <v>2971</v>
      </c>
      <c r="J1667" s="80" t="s">
        <v>4053</v>
      </c>
      <c r="K1667" s="80" t="s">
        <v>454</v>
      </c>
      <c r="L1667" s="8">
        <v>26450000</v>
      </c>
      <c r="M1667" s="6">
        <v>2022</v>
      </c>
      <c r="N1667" s="103"/>
      <c r="O1667" s="103"/>
      <c r="P1667" s="6"/>
      <c r="Q1667" s="6"/>
      <c r="R1667" t="str">
        <f t="shared" si="26"/>
        <v>5010700212271227100001VT100001</v>
      </c>
    </row>
    <row r="1668" spans="1:18" x14ac:dyDescent="0.2">
      <c r="A1668" s="80" t="s">
        <v>453</v>
      </c>
      <c r="B1668" s="80" t="s">
        <v>2375</v>
      </c>
      <c r="C1668" s="6">
        <v>501</v>
      </c>
      <c r="D1668" s="6">
        <v>50107</v>
      </c>
      <c r="E1668" s="80" t="s">
        <v>456</v>
      </c>
      <c r="F1668" s="80" t="s">
        <v>454</v>
      </c>
      <c r="G1668" s="80" t="s">
        <v>494</v>
      </c>
      <c r="H1668" s="80" t="s">
        <v>1583</v>
      </c>
      <c r="I1668" s="80" t="s">
        <v>3199</v>
      </c>
      <c r="J1668" s="80" t="s">
        <v>4053</v>
      </c>
      <c r="K1668" s="80" t="s">
        <v>454</v>
      </c>
      <c r="L1668" s="8">
        <v>10340000</v>
      </c>
      <c r="M1668" s="6">
        <v>2022</v>
      </c>
      <c r="N1668" s="103"/>
      <c r="O1668" s="103"/>
      <c r="P1668" s="6"/>
      <c r="Q1668" s="6"/>
      <c r="R1668" t="str">
        <f t="shared" si="26"/>
        <v>5010700213591359100001VT500001</v>
      </c>
    </row>
    <row r="1669" spans="1:18" x14ac:dyDescent="0.2">
      <c r="A1669" s="80" t="s">
        <v>453</v>
      </c>
      <c r="B1669" s="80" t="s">
        <v>2375</v>
      </c>
      <c r="C1669" s="6">
        <v>501</v>
      </c>
      <c r="D1669" s="6">
        <v>50107</v>
      </c>
      <c r="E1669" s="80" t="s">
        <v>458</v>
      </c>
      <c r="F1669" s="80" t="s">
        <v>456</v>
      </c>
      <c r="G1669" s="80" t="s">
        <v>486</v>
      </c>
      <c r="H1669" s="80" t="s">
        <v>1340</v>
      </c>
      <c r="I1669" s="80" t="s">
        <v>2971</v>
      </c>
      <c r="J1669" s="80" t="s">
        <v>4053</v>
      </c>
      <c r="K1669" s="80" t="s">
        <v>454</v>
      </c>
      <c r="L1669" s="8">
        <v>13230000</v>
      </c>
      <c r="M1669" s="6">
        <v>2022</v>
      </c>
      <c r="N1669" s="103"/>
      <c r="O1669" s="103"/>
      <c r="P1669" s="6"/>
      <c r="Q1669" s="6"/>
      <c r="R1669" t="str">
        <f t="shared" si="26"/>
        <v>5010700312271227100001VT100002</v>
      </c>
    </row>
    <row r="1670" spans="1:18" x14ac:dyDescent="0.2">
      <c r="A1670" s="80" t="s">
        <v>453</v>
      </c>
      <c r="B1670" s="80" t="s">
        <v>2375</v>
      </c>
      <c r="C1670" s="6">
        <v>501</v>
      </c>
      <c r="D1670" s="6">
        <v>50107</v>
      </c>
      <c r="E1670" s="80" t="s">
        <v>458</v>
      </c>
      <c r="F1670" s="80" t="s">
        <v>456</v>
      </c>
      <c r="G1670" s="80" t="s">
        <v>490</v>
      </c>
      <c r="H1670" s="80" t="s">
        <v>1513</v>
      </c>
      <c r="I1670" s="80" t="s">
        <v>3137</v>
      </c>
      <c r="J1670" s="80" t="s">
        <v>4053</v>
      </c>
      <c r="K1670" s="80" t="s">
        <v>454</v>
      </c>
      <c r="L1670" s="8">
        <v>6620000</v>
      </c>
      <c r="M1670" s="6">
        <v>2022</v>
      </c>
      <c r="N1670" s="103"/>
      <c r="O1670" s="103"/>
      <c r="P1670" s="6"/>
      <c r="Q1670" s="6"/>
      <c r="R1670" t="str">
        <f t="shared" si="26"/>
        <v>5010700313211321101001VT300002</v>
      </c>
    </row>
    <row r="1671" spans="1:18" x14ac:dyDescent="0.2">
      <c r="A1671" s="80" t="s">
        <v>453</v>
      </c>
      <c r="B1671" s="80" t="s">
        <v>2375</v>
      </c>
      <c r="C1671" s="6">
        <v>501</v>
      </c>
      <c r="D1671" s="6">
        <v>50107</v>
      </c>
      <c r="E1671" s="80" t="s">
        <v>458</v>
      </c>
      <c r="F1671" s="80" t="s">
        <v>458</v>
      </c>
      <c r="G1671" s="80" t="s">
        <v>486</v>
      </c>
      <c r="H1671" s="80" t="s">
        <v>1340</v>
      </c>
      <c r="I1671" s="80" t="s">
        <v>2971</v>
      </c>
      <c r="J1671" s="80" t="s">
        <v>4053</v>
      </c>
      <c r="K1671" s="80" t="s">
        <v>454</v>
      </c>
      <c r="L1671" s="8">
        <v>18520000</v>
      </c>
      <c r="M1671" s="6">
        <v>2022</v>
      </c>
      <c r="N1671" s="103"/>
      <c r="O1671" s="103"/>
      <c r="P1671" s="6"/>
      <c r="Q1671" s="6"/>
      <c r="R1671" t="str">
        <f t="shared" si="26"/>
        <v>5010700312271227100001VT100003</v>
      </c>
    </row>
    <row r="1672" spans="1:18" x14ac:dyDescent="0.2">
      <c r="A1672" s="80" t="s">
        <v>453</v>
      </c>
      <c r="B1672" s="80" t="s">
        <v>4253</v>
      </c>
      <c r="C1672" s="6">
        <v>501</v>
      </c>
      <c r="D1672" s="6">
        <v>50107</v>
      </c>
      <c r="E1672" s="80" t="s">
        <v>456</v>
      </c>
      <c r="F1672" s="80" t="s">
        <v>454</v>
      </c>
      <c r="G1672" s="80" t="s">
        <v>486</v>
      </c>
      <c r="H1672" s="80" t="s">
        <v>1341</v>
      </c>
      <c r="I1672" s="80" t="s">
        <v>2972</v>
      </c>
      <c r="J1672" s="80" t="s">
        <v>4053</v>
      </c>
      <c r="K1672" s="80" t="s">
        <v>454</v>
      </c>
      <c r="L1672" s="8">
        <v>97840000</v>
      </c>
      <c r="M1672" s="6">
        <v>2022</v>
      </c>
      <c r="N1672" s="103"/>
      <c r="O1672" s="103"/>
      <c r="P1672" s="6"/>
      <c r="Q1672" s="6"/>
      <c r="R1672" t="str">
        <f t="shared" si="26"/>
        <v>5010700212281228100001VT100001</v>
      </c>
    </row>
    <row r="1673" spans="1:18" x14ac:dyDescent="0.2">
      <c r="A1673" s="80" t="s">
        <v>453</v>
      </c>
      <c r="B1673" s="80" t="s">
        <v>4253</v>
      </c>
      <c r="C1673" s="6">
        <v>501</v>
      </c>
      <c r="D1673" s="6">
        <v>50107</v>
      </c>
      <c r="E1673" s="80" t="s">
        <v>456</v>
      </c>
      <c r="F1673" s="80" t="s">
        <v>454</v>
      </c>
      <c r="G1673" s="80" t="s">
        <v>494</v>
      </c>
      <c r="H1673" s="80" t="s">
        <v>1588</v>
      </c>
      <c r="I1673" s="80" t="s">
        <v>3203</v>
      </c>
      <c r="J1673" s="80" t="s">
        <v>4053</v>
      </c>
      <c r="K1673" s="80" t="s">
        <v>454</v>
      </c>
      <c r="L1673" s="8">
        <v>8580000</v>
      </c>
      <c r="M1673" s="6">
        <v>2022</v>
      </c>
      <c r="N1673" s="103"/>
      <c r="O1673" s="103"/>
      <c r="P1673" s="6"/>
      <c r="Q1673" s="6"/>
      <c r="R1673" t="str">
        <f t="shared" si="26"/>
        <v>5010700213611361100001VT500001</v>
      </c>
    </row>
    <row r="1674" spans="1:18" x14ac:dyDescent="0.2">
      <c r="A1674" s="80" t="s">
        <v>453</v>
      </c>
      <c r="B1674" s="80" t="s">
        <v>4253</v>
      </c>
      <c r="C1674" s="6">
        <v>501</v>
      </c>
      <c r="D1674" s="6">
        <v>50107</v>
      </c>
      <c r="E1674" s="80" t="s">
        <v>458</v>
      </c>
      <c r="F1674" s="80" t="s">
        <v>456</v>
      </c>
      <c r="G1674" s="80" t="s">
        <v>486</v>
      </c>
      <c r="H1674" s="80" t="s">
        <v>1341</v>
      </c>
      <c r="I1674" s="80" t="s">
        <v>2972</v>
      </c>
      <c r="J1674" s="80" t="s">
        <v>4053</v>
      </c>
      <c r="K1674" s="80" t="s">
        <v>454</v>
      </c>
      <c r="L1674" s="8">
        <v>48920000</v>
      </c>
      <c r="M1674" s="6">
        <v>2022</v>
      </c>
      <c r="N1674" s="103"/>
      <c r="O1674" s="103"/>
      <c r="P1674" s="6"/>
      <c r="Q1674" s="6"/>
      <c r="R1674" t="str">
        <f t="shared" si="26"/>
        <v>5010700312281228100001VT100002</v>
      </c>
    </row>
    <row r="1675" spans="1:18" x14ac:dyDescent="0.2">
      <c r="A1675" s="80" t="s">
        <v>453</v>
      </c>
      <c r="B1675" s="80" t="s">
        <v>4253</v>
      </c>
      <c r="C1675" s="6">
        <v>501</v>
      </c>
      <c r="D1675" s="6">
        <v>50107</v>
      </c>
      <c r="E1675" s="80" t="s">
        <v>458</v>
      </c>
      <c r="F1675" s="80" t="s">
        <v>456</v>
      </c>
      <c r="G1675" s="80" t="s">
        <v>490</v>
      </c>
      <c r="H1675" s="80" t="s">
        <v>1513</v>
      </c>
      <c r="I1675" s="80" t="s">
        <v>3138</v>
      </c>
      <c r="J1675" s="80" t="s">
        <v>4053</v>
      </c>
      <c r="K1675" s="80" t="s">
        <v>454</v>
      </c>
      <c r="L1675" s="8">
        <v>6620000</v>
      </c>
      <c r="M1675" s="6">
        <v>2022</v>
      </c>
      <c r="N1675" s="103"/>
      <c r="O1675" s="103"/>
      <c r="P1675" s="6"/>
      <c r="Q1675" s="6"/>
      <c r="R1675" t="str">
        <f t="shared" si="26"/>
        <v>5010700313211321102001VT300002</v>
      </c>
    </row>
    <row r="1676" spans="1:18" x14ac:dyDescent="0.2">
      <c r="A1676" s="80" t="s">
        <v>453</v>
      </c>
      <c r="B1676" s="80" t="s">
        <v>4253</v>
      </c>
      <c r="C1676" s="6">
        <v>501</v>
      </c>
      <c r="D1676" s="6">
        <v>50107</v>
      </c>
      <c r="E1676" s="80" t="s">
        <v>458</v>
      </c>
      <c r="F1676" s="80" t="s">
        <v>458</v>
      </c>
      <c r="G1676" s="80" t="s">
        <v>486</v>
      </c>
      <c r="H1676" s="80" t="s">
        <v>1341</v>
      </c>
      <c r="I1676" s="80" t="s">
        <v>2972</v>
      </c>
      <c r="J1676" s="80" t="s">
        <v>4053</v>
      </c>
      <c r="K1676" s="80" t="s">
        <v>454</v>
      </c>
      <c r="L1676" s="8">
        <v>68490000</v>
      </c>
      <c r="M1676" s="6">
        <v>2022</v>
      </c>
      <c r="N1676" s="103"/>
      <c r="O1676" s="103"/>
      <c r="P1676" s="6"/>
      <c r="Q1676" s="6"/>
      <c r="R1676" t="str">
        <f t="shared" si="26"/>
        <v>5010700312281228100001VT100003</v>
      </c>
    </row>
    <row r="1677" spans="1:18" x14ac:dyDescent="0.2">
      <c r="A1677" s="80" t="s">
        <v>453</v>
      </c>
      <c r="B1677" s="80" t="s">
        <v>4254</v>
      </c>
      <c r="C1677" s="6">
        <v>501</v>
      </c>
      <c r="D1677" s="6">
        <v>50107</v>
      </c>
      <c r="E1677" s="80" t="s">
        <v>456</v>
      </c>
      <c r="F1677" s="80" t="s">
        <v>454</v>
      </c>
      <c r="G1677" s="80" t="s">
        <v>486</v>
      </c>
      <c r="H1677" s="80" t="s">
        <v>1343</v>
      </c>
      <c r="I1677" s="80" t="s">
        <v>2973</v>
      </c>
      <c r="J1677" s="80" t="s">
        <v>4053</v>
      </c>
      <c r="K1677" s="80" t="s">
        <v>454</v>
      </c>
      <c r="L1677" s="8">
        <v>8270000</v>
      </c>
      <c r="M1677" s="6">
        <v>2022</v>
      </c>
      <c r="N1677" s="103"/>
      <c r="O1677" s="103"/>
      <c r="P1677" s="6"/>
      <c r="Q1677" s="6"/>
      <c r="R1677" t="str">
        <f t="shared" si="26"/>
        <v>5010700212291229100001VT100001</v>
      </c>
    </row>
    <row r="1678" spans="1:18" x14ac:dyDescent="0.2">
      <c r="A1678" s="80" t="s">
        <v>453</v>
      </c>
      <c r="B1678" s="80" t="s">
        <v>4254</v>
      </c>
      <c r="C1678" s="6">
        <v>501</v>
      </c>
      <c r="D1678" s="6">
        <v>50107</v>
      </c>
      <c r="E1678" s="80" t="s">
        <v>456</v>
      </c>
      <c r="F1678" s="80" t="s">
        <v>454</v>
      </c>
      <c r="G1678" s="80" t="s">
        <v>494</v>
      </c>
      <c r="H1678" s="80" t="s">
        <v>1592</v>
      </c>
      <c r="I1678" s="80" t="s">
        <v>3205</v>
      </c>
      <c r="J1678" s="80" t="s">
        <v>4053</v>
      </c>
      <c r="K1678" s="80" t="s">
        <v>454</v>
      </c>
      <c r="L1678" s="8">
        <v>3460000</v>
      </c>
      <c r="M1678" s="6">
        <v>2022</v>
      </c>
      <c r="N1678" s="103"/>
      <c r="O1678" s="103"/>
      <c r="P1678" s="6"/>
      <c r="Q1678" s="6"/>
      <c r="R1678" t="str">
        <f t="shared" si="26"/>
        <v>5010700213631363100001VT500001</v>
      </c>
    </row>
    <row r="1679" spans="1:18" x14ac:dyDescent="0.2">
      <c r="A1679" s="80" t="s">
        <v>453</v>
      </c>
      <c r="B1679" s="80" t="s">
        <v>4254</v>
      </c>
      <c r="C1679" s="6">
        <v>501</v>
      </c>
      <c r="D1679" s="6">
        <v>50107</v>
      </c>
      <c r="E1679" s="80" t="s">
        <v>458</v>
      </c>
      <c r="F1679" s="80" t="s">
        <v>456</v>
      </c>
      <c r="G1679" s="80" t="s">
        <v>486</v>
      </c>
      <c r="H1679" s="80" t="s">
        <v>1343</v>
      </c>
      <c r="I1679" s="80" t="s">
        <v>2973</v>
      </c>
      <c r="J1679" s="80" t="s">
        <v>4053</v>
      </c>
      <c r="K1679" s="80" t="s">
        <v>454</v>
      </c>
      <c r="L1679" s="8">
        <v>4140000</v>
      </c>
      <c r="M1679" s="6">
        <v>2022</v>
      </c>
      <c r="N1679" s="103"/>
      <c r="O1679" s="103"/>
      <c r="P1679" s="6"/>
      <c r="Q1679" s="6"/>
      <c r="R1679" t="str">
        <f t="shared" si="26"/>
        <v>5010700312291229100001VT100002</v>
      </c>
    </row>
    <row r="1680" spans="1:18" x14ac:dyDescent="0.2">
      <c r="A1680" s="80" t="s">
        <v>453</v>
      </c>
      <c r="B1680" s="80" t="s">
        <v>4254</v>
      </c>
      <c r="C1680" s="6">
        <v>501</v>
      </c>
      <c r="D1680" s="6">
        <v>50107</v>
      </c>
      <c r="E1680" s="80" t="s">
        <v>458</v>
      </c>
      <c r="F1680" s="80" t="s">
        <v>456</v>
      </c>
      <c r="G1680" s="80" t="s">
        <v>490</v>
      </c>
      <c r="H1680" s="80" t="s">
        <v>1517</v>
      </c>
      <c r="I1680" s="80" t="s">
        <v>3143</v>
      </c>
      <c r="J1680" s="80" t="s">
        <v>4053</v>
      </c>
      <c r="K1680" s="80" t="s">
        <v>454</v>
      </c>
      <c r="L1680" s="8">
        <v>6940000</v>
      </c>
      <c r="M1680" s="6">
        <v>2022</v>
      </c>
      <c r="N1680" s="103"/>
      <c r="O1680" s="103"/>
      <c r="P1680" s="6"/>
      <c r="Q1680" s="6"/>
      <c r="R1680" t="str">
        <f t="shared" si="26"/>
        <v>5010700313241324101001VT300002</v>
      </c>
    </row>
    <row r="1681" spans="1:18" x14ac:dyDescent="0.2">
      <c r="A1681" s="80" t="s">
        <v>453</v>
      </c>
      <c r="B1681" s="80" t="s">
        <v>4254</v>
      </c>
      <c r="C1681" s="6">
        <v>501</v>
      </c>
      <c r="D1681" s="6">
        <v>50107</v>
      </c>
      <c r="E1681" s="80" t="s">
        <v>458</v>
      </c>
      <c r="F1681" s="80" t="s">
        <v>458</v>
      </c>
      <c r="G1681" s="80" t="s">
        <v>486</v>
      </c>
      <c r="H1681" s="80" t="s">
        <v>1343</v>
      </c>
      <c r="I1681" s="80" t="s">
        <v>2973</v>
      </c>
      <c r="J1681" s="80" t="s">
        <v>4053</v>
      </c>
      <c r="K1681" s="80" t="s">
        <v>454</v>
      </c>
      <c r="L1681" s="8">
        <v>5790000</v>
      </c>
      <c r="M1681" s="6">
        <v>2022</v>
      </c>
      <c r="N1681" s="103"/>
      <c r="O1681" s="103"/>
      <c r="P1681" s="6"/>
      <c r="Q1681" s="6"/>
      <c r="R1681" t="str">
        <f t="shared" si="26"/>
        <v>5010700312291229100001VT100003</v>
      </c>
    </row>
    <row r="1682" spans="1:18" x14ac:dyDescent="0.2">
      <c r="A1682" s="80" t="s">
        <v>453</v>
      </c>
      <c r="B1682" s="80" t="s">
        <v>4255</v>
      </c>
      <c r="C1682" s="6">
        <v>501</v>
      </c>
      <c r="D1682" s="6">
        <v>50107</v>
      </c>
      <c r="E1682" s="80" t="s">
        <v>456</v>
      </c>
      <c r="F1682" s="80" t="s">
        <v>454</v>
      </c>
      <c r="G1682" s="80" t="s">
        <v>486</v>
      </c>
      <c r="H1682" s="80" t="s">
        <v>1346</v>
      </c>
      <c r="I1682" s="80" t="s">
        <v>2976</v>
      </c>
      <c r="J1682" s="80" t="s">
        <v>4053</v>
      </c>
      <c r="K1682" s="80" t="s">
        <v>454</v>
      </c>
      <c r="L1682" s="8">
        <v>23210000</v>
      </c>
      <c r="M1682" s="6">
        <v>2022</v>
      </c>
      <c r="N1682" s="103"/>
      <c r="O1682" s="103"/>
      <c r="P1682" s="6"/>
      <c r="Q1682" s="6"/>
      <c r="R1682" t="str">
        <f t="shared" si="26"/>
        <v>5010700212301230100001VT100001</v>
      </c>
    </row>
    <row r="1683" spans="1:18" x14ac:dyDescent="0.2">
      <c r="A1683" s="80" t="s">
        <v>453</v>
      </c>
      <c r="B1683" s="80" t="s">
        <v>4255</v>
      </c>
      <c r="C1683" s="6">
        <v>501</v>
      </c>
      <c r="D1683" s="6">
        <v>50107</v>
      </c>
      <c r="E1683" s="80" t="s">
        <v>456</v>
      </c>
      <c r="F1683" s="80" t="s">
        <v>454</v>
      </c>
      <c r="G1683" s="80" t="s">
        <v>494</v>
      </c>
      <c r="H1683" s="80" t="s">
        <v>1601</v>
      </c>
      <c r="I1683" s="80" t="s">
        <v>3210</v>
      </c>
      <c r="J1683" s="80" t="s">
        <v>4053</v>
      </c>
      <c r="K1683" s="80" t="s">
        <v>454</v>
      </c>
      <c r="L1683" s="8">
        <v>9830000</v>
      </c>
      <c r="M1683" s="6">
        <v>2022</v>
      </c>
      <c r="N1683" s="103"/>
      <c r="O1683" s="103"/>
      <c r="P1683" s="6"/>
      <c r="Q1683" s="6"/>
      <c r="R1683" t="str">
        <f t="shared" si="26"/>
        <v>5010700213681368100001VT500001</v>
      </c>
    </row>
    <row r="1684" spans="1:18" x14ac:dyDescent="0.2">
      <c r="A1684" s="80" t="s">
        <v>453</v>
      </c>
      <c r="B1684" s="80" t="s">
        <v>4255</v>
      </c>
      <c r="C1684" s="6">
        <v>501</v>
      </c>
      <c r="D1684" s="6">
        <v>50107</v>
      </c>
      <c r="E1684" s="80" t="s">
        <v>458</v>
      </c>
      <c r="F1684" s="80" t="s">
        <v>456</v>
      </c>
      <c r="G1684" s="80" t="s">
        <v>486</v>
      </c>
      <c r="H1684" s="80" t="s">
        <v>1346</v>
      </c>
      <c r="I1684" s="80" t="s">
        <v>2976</v>
      </c>
      <c r="J1684" s="80" t="s">
        <v>4053</v>
      </c>
      <c r="K1684" s="80" t="s">
        <v>454</v>
      </c>
      <c r="L1684" s="8">
        <v>11610000</v>
      </c>
      <c r="M1684" s="6">
        <v>2022</v>
      </c>
      <c r="N1684" s="103"/>
      <c r="O1684" s="103"/>
      <c r="P1684" s="6"/>
      <c r="Q1684" s="6"/>
      <c r="R1684" t="str">
        <f t="shared" si="26"/>
        <v>5010700312301230100001VT100002</v>
      </c>
    </row>
    <row r="1685" spans="1:18" x14ac:dyDescent="0.2">
      <c r="A1685" s="80" t="s">
        <v>453</v>
      </c>
      <c r="B1685" s="80" t="s">
        <v>4255</v>
      </c>
      <c r="C1685" s="6">
        <v>501</v>
      </c>
      <c r="D1685" s="6">
        <v>50107</v>
      </c>
      <c r="E1685" s="80" t="s">
        <v>458</v>
      </c>
      <c r="F1685" s="80" t="s">
        <v>456</v>
      </c>
      <c r="G1685" s="80" t="s">
        <v>490</v>
      </c>
      <c r="H1685" s="80" t="s">
        <v>1531</v>
      </c>
      <c r="I1685" s="80" t="s">
        <v>3156</v>
      </c>
      <c r="J1685" s="80" t="s">
        <v>4053</v>
      </c>
      <c r="K1685" s="80" t="s">
        <v>454</v>
      </c>
      <c r="L1685" s="8">
        <v>3250000</v>
      </c>
      <c r="M1685" s="6">
        <v>2022</v>
      </c>
      <c r="N1685" s="103"/>
      <c r="O1685" s="103"/>
      <c r="P1685" s="6"/>
      <c r="Q1685" s="6"/>
      <c r="R1685" t="str">
        <f t="shared" si="26"/>
        <v>5010700313301330100001VT300002</v>
      </c>
    </row>
    <row r="1686" spans="1:18" x14ac:dyDescent="0.2">
      <c r="A1686" s="80" t="s">
        <v>453</v>
      </c>
      <c r="B1686" s="80" t="s">
        <v>4255</v>
      </c>
      <c r="C1686" s="6">
        <v>501</v>
      </c>
      <c r="D1686" s="6">
        <v>50107</v>
      </c>
      <c r="E1686" s="80" t="s">
        <v>458</v>
      </c>
      <c r="F1686" s="80" t="s">
        <v>458</v>
      </c>
      <c r="G1686" s="80" t="s">
        <v>486</v>
      </c>
      <c r="H1686" s="80" t="s">
        <v>1346</v>
      </c>
      <c r="I1686" s="80" t="s">
        <v>2976</v>
      </c>
      <c r="J1686" s="80" t="s">
        <v>4053</v>
      </c>
      <c r="K1686" s="80" t="s">
        <v>454</v>
      </c>
      <c r="L1686" s="8">
        <v>16250000</v>
      </c>
      <c r="M1686" s="6">
        <v>2022</v>
      </c>
      <c r="N1686" s="103"/>
      <c r="O1686" s="103"/>
      <c r="P1686" s="6"/>
      <c r="Q1686" s="6"/>
      <c r="R1686" t="str">
        <f t="shared" si="26"/>
        <v>5010700312301230100001VT100003</v>
      </c>
    </row>
    <row r="1687" spans="1:18" x14ac:dyDescent="0.2">
      <c r="A1687" s="80" t="s">
        <v>453</v>
      </c>
      <c r="B1687" s="80" t="s">
        <v>4256</v>
      </c>
      <c r="C1687" s="6">
        <v>501</v>
      </c>
      <c r="D1687" s="6">
        <v>50107</v>
      </c>
      <c r="E1687" s="80" t="s">
        <v>456</v>
      </c>
      <c r="F1687" s="80" t="s">
        <v>454</v>
      </c>
      <c r="G1687" s="80" t="s">
        <v>486</v>
      </c>
      <c r="H1687" s="80" t="s">
        <v>1348</v>
      </c>
      <c r="I1687" s="80" t="s">
        <v>2977</v>
      </c>
      <c r="J1687" s="80" t="s">
        <v>4053</v>
      </c>
      <c r="K1687" s="80" t="s">
        <v>454</v>
      </c>
      <c r="L1687" s="8">
        <v>23210000</v>
      </c>
      <c r="M1687" s="6">
        <v>2022</v>
      </c>
      <c r="N1687" s="103"/>
      <c r="O1687" s="103"/>
      <c r="P1687" s="6"/>
      <c r="Q1687" s="6"/>
      <c r="R1687" t="str">
        <f t="shared" si="26"/>
        <v>5010700212311231100001VT100001</v>
      </c>
    </row>
    <row r="1688" spans="1:18" x14ac:dyDescent="0.2">
      <c r="A1688" s="80" t="s">
        <v>453</v>
      </c>
      <c r="B1688" s="80" t="s">
        <v>4256</v>
      </c>
      <c r="C1688" s="6">
        <v>501</v>
      </c>
      <c r="D1688" s="6">
        <v>50107</v>
      </c>
      <c r="E1688" s="80" t="s">
        <v>456</v>
      </c>
      <c r="F1688" s="80" t="s">
        <v>454</v>
      </c>
      <c r="G1688" s="80" t="s">
        <v>494</v>
      </c>
      <c r="H1688" s="80" t="s">
        <v>1611</v>
      </c>
      <c r="I1688" s="80" t="s">
        <v>3219</v>
      </c>
      <c r="J1688" s="80" t="s">
        <v>4053</v>
      </c>
      <c r="K1688" s="80" t="s">
        <v>454</v>
      </c>
      <c r="L1688" s="8">
        <v>9330000</v>
      </c>
      <c r="M1688" s="6">
        <v>2022</v>
      </c>
      <c r="N1688" s="103"/>
      <c r="O1688" s="103"/>
      <c r="P1688" s="6"/>
      <c r="Q1688" s="6"/>
      <c r="R1688" t="str">
        <f t="shared" si="26"/>
        <v>5010700213731373100001VT500001</v>
      </c>
    </row>
    <row r="1689" spans="1:18" x14ac:dyDescent="0.2">
      <c r="A1689" s="80" t="s">
        <v>453</v>
      </c>
      <c r="B1689" s="80" t="s">
        <v>4256</v>
      </c>
      <c r="C1689" s="6">
        <v>501</v>
      </c>
      <c r="D1689" s="6">
        <v>50107</v>
      </c>
      <c r="E1689" s="80" t="s">
        <v>458</v>
      </c>
      <c r="F1689" s="80" t="s">
        <v>456</v>
      </c>
      <c r="G1689" s="80" t="s">
        <v>486</v>
      </c>
      <c r="H1689" s="80" t="s">
        <v>1348</v>
      </c>
      <c r="I1689" s="80" t="s">
        <v>2977</v>
      </c>
      <c r="J1689" s="80" t="s">
        <v>4053</v>
      </c>
      <c r="K1689" s="80" t="s">
        <v>454</v>
      </c>
      <c r="L1689" s="8">
        <v>11610000</v>
      </c>
      <c r="M1689" s="6">
        <v>2022</v>
      </c>
      <c r="N1689" s="103"/>
      <c r="O1689" s="103"/>
      <c r="P1689" s="6"/>
      <c r="Q1689" s="6"/>
      <c r="R1689" t="str">
        <f t="shared" si="26"/>
        <v>5010700312311231100001VT100002</v>
      </c>
    </row>
    <row r="1690" spans="1:18" x14ac:dyDescent="0.2">
      <c r="A1690" s="80" t="s">
        <v>453</v>
      </c>
      <c r="B1690" s="80" t="s">
        <v>4256</v>
      </c>
      <c r="C1690" s="6">
        <v>501</v>
      </c>
      <c r="D1690" s="6">
        <v>50107</v>
      </c>
      <c r="E1690" s="80" t="s">
        <v>458</v>
      </c>
      <c r="F1690" s="80" t="s">
        <v>456</v>
      </c>
      <c r="G1690" s="80" t="s">
        <v>490</v>
      </c>
      <c r="H1690" s="80" t="s">
        <v>1531</v>
      </c>
      <c r="I1690" s="80" t="s">
        <v>3158</v>
      </c>
      <c r="J1690" s="80" t="s">
        <v>4053</v>
      </c>
      <c r="K1690" s="80" t="s">
        <v>454</v>
      </c>
      <c r="L1690" s="8">
        <v>3150000</v>
      </c>
      <c r="M1690" s="6">
        <v>2022</v>
      </c>
      <c r="N1690" s="103"/>
      <c r="O1690" s="103"/>
      <c r="P1690" s="6"/>
      <c r="Q1690" s="6"/>
      <c r="R1690" t="str">
        <f t="shared" si="26"/>
        <v>5010700313301330101001VT300002</v>
      </c>
    </row>
    <row r="1691" spans="1:18" x14ac:dyDescent="0.2">
      <c r="A1691" s="80" t="s">
        <v>453</v>
      </c>
      <c r="B1691" s="80" t="s">
        <v>4256</v>
      </c>
      <c r="C1691" s="6">
        <v>501</v>
      </c>
      <c r="D1691" s="6">
        <v>50107</v>
      </c>
      <c r="E1691" s="80" t="s">
        <v>458</v>
      </c>
      <c r="F1691" s="80" t="s">
        <v>458</v>
      </c>
      <c r="G1691" s="80" t="s">
        <v>486</v>
      </c>
      <c r="H1691" s="80" t="s">
        <v>1348</v>
      </c>
      <c r="I1691" s="80" t="s">
        <v>2977</v>
      </c>
      <c r="J1691" s="80" t="s">
        <v>4053</v>
      </c>
      <c r="K1691" s="80" t="s">
        <v>454</v>
      </c>
      <c r="L1691" s="8">
        <v>16250000</v>
      </c>
      <c r="M1691" s="6">
        <v>2022</v>
      </c>
      <c r="N1691" s="103"/>
      <c r="O1691" s="103"/>
      <c r="P1691" s="6"/>
      <c r="Q1691" s="6"/>
      <c r="R1691" t="str">
        <f t="shared" si="26"/>
        <v>5010700312311231100001VT100003</v>
      </c>
    </row>
    <row r="1692" spans="1:18" x14ac:dyDescent="0.2">
      <c r="A1692" s="80" t="s">
        <v>453</v>
      </c>
      <c r="B1692" s="80" t="s">
        <v>4257</v>
      </c>
      <c r="C1692" s="6">
        <v>501</v>
      </c>
      <c r="D1692" s="6">
        <v>50107</v>
      </c>
      <c r="E1692" s="80" t="s">
        <v>456</v>
      </c>
      <c r="F1692" s="80" t="s">
        <v>454</v>
      </c>
      <c r="G1692" s="80" t="s">
        <v>486</v>
      </c>
      <c r="H1692" s="80" t="s">
        <v>1350</v>
      </c>
      <c r="I1692" s="80" t="s">
        <v>2978</v>
      </c>
      <c r="J1692" s="80" t="s">
        <v>4053</v>
      </c>
      <c r="K1692" s="80" t="s">
        <v>454</v>
      </c>
      <c r="L1692" s="8">
        <v>57730000</v>
      </c>
      <c r="M1692" s="6">
        <v>2022</v>
      </c>
      <c r="N1692" s="103"/>
      <c r="O1692" s="103"/>
      <c r="P1692" s="6"/>
      <c r="Q1692" s="6"/>
      <c r="R1692" t="str">
        <f t="shared" si="26"/>
        <v>5010700212321232100001VT100001</v>
      </c>
    </row>
    <row r="1693" spans="1:18" x14ac:dyDescent="0.2">
      <c r="A1693" s="80" t="s">
        <v>453</v>
      </c>
      <c r="B1693" s="80" t="s">
        <v>4257</v>
      </c>
      <c r="C1693" s="6">
        <v>501</v>
      </c>
      <c r="D1693" s="6">
        <v>50107</v>
      </c>
      <c r="E1693" s="80" t="s">
        <v>456</v>
      </c>
      <c r="F1693" s="80" t="s">
        <v>454</v>
      </c>
      <c r="G1693" s="80" t="s">
        <v>494</v>
      </c>
      <c r="H1693" s="80" t="s">
        <v>1612</v>
      </c>
      <c r="I1693" s="80" t="s">
        <v>3220</v>
      </c>
      <c r="J1693" s="80" t="s">
        <v>4053</v>
      </c>
      <c r="K1693" s="80" t="s">
        <v>454</v>
      </c>
      <c r="L1693" s="8">
        <v>9380000</v>
      </c>
      <c r="M1693" s="6">
        <v>2022</v>
      </c>
      <c r="N1693" s="103"/>
      <c r="O1693" s="103"/>
      <c r="P1693" s="6"/>
      <c r="Q1693" s="6"/>
      <c r="R1693" t="str">
        <f t="shared" si="26"/>
        <v>5010700213741374100001VT500001</v>
      </c>
    </row>
    <row r="1694" spans="1:18" x14ac:dyDescent="0.2">
      <c r="A1694" s="80" t="s">
        <v>453</v>
      </c>
      <c r="B1694" s="80" t="s">
        <v>4257</v>
      </c>
      <c r="C1694" s="6">
        <v>501</v>
      </c>
      <c r="D1694" s="6">
        <v>50107</v>
      </c>
      <c r="E1694" s="80" t="s">
        <v>458</v>
      </c>
      <c r="F1694" s="80" t="s">
        <v>456</v>
      </c>
      <c r="G1694" s="80" t="s">
        <v>486</v>
      </c>
      <c r="H1694" s="80" t="s">
        <v>1350</v>
      </c>
      <c r="I1694" s="80" t="s">
        <v>2978</v>
      </c>
      <c r="J1694" s="80" t="s">
        <v>4053</v>
      </c>
      <c r="K1694" s="80" t="s">
        <v>454</v>
      </c>
      <c r="L1694" s="8">
        <v>28870000</v>
      </c>
      <c r="M1694" s="6">
        <v>2022</v>
      </c>
      <c r="N1694" s="103"/>
      <c r="O1694" s="103"/>
      <c r="P1694" s="6"/>
      <c r="Q1694" s="6"/>
      <c r="R1694" t="str">
        <f t="shared" si="26"/>
        <v>5010700312321232100001VT100002</v>
      </c>
    </row>
    <row r="1695" spans="1:18" x14ac:dyDescent="0.2">
      <c r="A1695" s="80" t="s">
        <v>453</v>
      </c>
      <c r="B1695" s="80" t="s">
        <v>4257</v>
      </c>
      <c r="C1695" s="6">
        <v>501</v>
      </c>
      <c r="D1695" s="6">
        <v>50107</v>
      </c>
      <c r="E1695" s="80" t="s">
        <v>458</v>
      </c>
      <c r="F1695" s="80" t="s">
        <v>456</v>
      </c>
      <c r="G1695" s="80" t="s">
        <v>490</v>
      </c>
      <c r="H1695" s="80" t="s">
        <v>1532</v>
      </c>
      <c r="I1695" s="80" t="s">
        <v>3159</v>
      </c>
      <c r="J1695" s="80" t="s">
        <v>4053</v>
      </c>
      <c r="K1695" s="80" t="s">
        <v>454</v>
      </c>
      <c r="L1695" s="8">
        <v>4810000</v>
      </c>
      <c r="M1695" s="6">
        <v>2022</v>
      </c>
      <c r="N1695" s="103"/>
      <c r="O1695" s="103"/>
      <c r="P1695" s="6"/>
      <c r="Q1695" s="6"/>
      <c r="R1695" t="str">
        <f t="shared" si="26"/>
        <v>5010700313311331100001VT300002</v>
      </c>
    </row>
    <row r="1696" spans="1:18" x14ac:dyDescent="0.2">
      <c r="A1696" s="80" t="s">
        <v>453</v>
      </c>
      <c r="B1696" s="80" t="s">
        <v>4257</v>
      </c>
      <c r="C1696" s="6">
        <v>501</v>
      </c>
      <c r="D1696" s="6">
        <v>50107</v>
      </c>
      <c r="E1696" s="80" t="s">
        <v>458</v>
      </c>
      <c r="F1696" s="80" t="s">
        <v>458</v>
      </c>
      <c r="G1696" s="80" t="s">
        <v>486</v>
      </c>
      <c r="H1696" s="80" t="s">
        <v>1350</v>
      </c>
      <c r="I1696" s="80" t="s">
        <v>2978</v>
      </c>
      <c r="J1696" s="80" t="s">
        <v>4053</v>
      </c>
      <c r="K1696" s="80" t="s">
        <v>454</v>
      </c>
      <c r="L1696" s="8">
        <v>40410000</v>
      </c>
      <c r="M1696" s="6">
        <v>2022</v>
      </c>
      <c r="N1696" s="103"/>
      <c r="O1696" s="103"/>
      <c r="P1696" s="6"/>
      <c r="Q1696" s="6"/>
      <c r="R1696" t="str">
        <f t="shared" si="26"/>
        <v>5010700312321232100001VT100003</v>
      </c>
    </row>
    <row r="1697" spans="1:18" x14ac:dyDescent="0.2">
      <c r="A1697" s="80" t="s">
        <v>453</v>
      </c>
      <c r="B1697" s="80" t="s">
        <v>4258</v>
      </c>
      <c r="C1697" s="6">
        <v>501</v>
      </c>
      <c r="D1697" s="6">
        <v>50107</v>
      </c>
      <c r="E1697" s="80" t="s">
        <v>456</v>
      </c>
      <c r="F1697" s="80" t="s">
        <v>454</v>
      </c>
      <c r="G1697" s="80" t="s">
        <v>486</v>
      </c>
      <c r="H1697" s="80" t="s">
        <v>1352</v>
      </c>
      <c r="I1697" s="80" t="s">
        <v>2979</v>
      </c>
      <c r="J1697" s="80" t="s">
        <v>4053</v>
      </c>
      <c r="K1697" s="80" t="s">
        <v>454</v>
      </c>
      <c r="L1697" s="8">
        <v>14690000</v>
      </c>
      <c r="M1697" s="6">
        <v>2022</v>
      </c>
      <c r="N1697" s="103"/>
      <c r="O1697" s="103"/>
      <c r="P1697" s="6"/>
      <c r="Q1697" s="6"/>
      <c r="R1697" t="str">
        <f t="shared" si="26"/>
        <v>5010700212331233100001VT100001</v>
      </c>
    </row>
    <row r="1698" spans="1:18" x14ac:dyDescent="0.2">
      <c r="A1698" s="80" t="s">
        <v>453</v>
      </c>
      <c r="B1698" s="80" t="s">
        <v>4258</v>
      </c>
      <c r="C1698" s="6">
        <v>501</v>
      </c>
      <c r="D1698" s="6">
        <v>50107</v>
      </c>
      <c r="E1698" s="80" t="s">
        <v>456</v>
      </c>
      <c r="F1698" s="80" t="s">
        <v>454</v>
      </c>
      <c r="G1698" s="80" t="s">
        <v>494</v>
      </c>
      <c r="H1698" s="80" t="s">
        <v>1638</v>
      </c>
      <c r="I1698" s="80" t="s">
        <v>3235</v>
      </c>
      <c r="J1698" s="80" t="s">
        <v>4053</v>
      </c>
      <c r="K1698" s="80" t="s">
        <v>454</v>
      </c>
      <c r="L1698" s="8">
        <v>2220000</v>
      </c>
      <c r="M1698" s="6">
        <v>2022</v>
      </c>
      <c r="N1698" s="103"/>
      <c r="O1698" s="103"/>
      <c r="P1698" s="6"/>
      <c r="Q1698" s="6"/>
      <c r="R1698" t="str">
        <f t="shared" si="26"/>
        <v>5010700213871387100001VT500001</v>
      </c>
    </row>
    <row r="1699" spans="1:18" x14ac:dyDescent="0.2">
      <c r="A1699" s="80" t="s">
        <v>453</v>
      </c>
      <c r="B1699" s="80" t="s">
        <v>4258</v>
      </c>
      <c r="C1699" s="6">
        <v>501</v>
      </c>
      <c r="D1699" s="6">
        <v>50107</v>
      </c>
      <c r="E1699" s="80" t="s">
        <v>458</v>
      </c>
      <c r="F1699" s="80" t="s">
        <v>456</v>
      </c>
      <c r="G1699" s="80" t="s">
        <v>486</v>
      </c>
      <c r="H1699" s="80" t="s">
        <v>1352</v>
      </c>
      <c r="I1699" s="80" t="s">
        <v>2979</v>
      </c>
      <c r="J1699" s="80" t="s">
        <v>4053</v>
      </c>
      <c r="K1699" s="80" t="s">
        <v>454</v>
      </c>
      <c r="L1699" s="8">
        <v>7350000</v>
      </c>
      <c r="M1699" s="6">
        <v>2022</v>
      </c>
      <c r="N1699" s="103"/>
      <c r="O1699" s="103"/>
      <c r="P1699" s="6"/>
      <c r="Q1699" s="6"/>
      <c r="R1699" t="str">
        <f t="shared" si="26"/>
        <v>5010700312331233100001VT100002</v>
      </c>
    </row>
    <row r="1700" spans="1:18" x14ac:dyDescent="0.2">
      <c r="A1700" s="80" t="s">
        <v>453</v>
      </c>
      <c r="B1700" s="80" t="s">
        <v>4258</v>
      </c>
      <c r="C1700" s="6">
        <v>501</v>
      </c>
      <c r="D1700" s="6">
        <v>50107</v>
      </c>
      <c r="E1700" s="80" t="s">
        <v>458</v>
      </c>
      <c r="F1700" s="80" t="s">
        <v>456</v>
      </c>
      <c r="G1700" s="80" t="s">
        <v>490</v>
      </c>
      <c r="H1700" s="80" t="s">
        <v>1532</v>
      </c>
      <c r="I1700" s="80" t="s">
        <v>3161</v>
      </c>
      <c r="J1700" s="80" t="s">
        <v>4053</v>
      </c>
      <c r="K1700" s="80" t="s">
        <v>454</v>
      </c>
      <c r="L1700" s="8">
        <v>4450000</v>
      </c>
      <c r="M1700" s="6">
        <v>2022</v>
      </c>
      <c r="N1700" s="103"/>
      <c r="O1700" s="103"/>
      <c r="P1700" s="6"/>
      <c r="Q1700" s="6"/>
      <c r="R1700" t="str">
        <f t="shared" si="26"/>
        <v>5010700313311331101001VT300002</v>
      </c>
    </row>
    <row r="1701" spans="1:18" x14ac:dyDescent="0.2">
      <c r="A1701" s="80" t="s">
        <v>453</v>
      </c>
      <c r="B1701" s="80" t="s">
        <v>4258</v>
      </c>
      <c r="C1701" s="6">
        <v>501</v>
      </c>
      <c r="D1701" s="6">
        <v>50107</v>
      </c>
      <c r="E1701" s="80" t="s">
        <v>458</v>
      </c>
      <c r="F1701" s="80" t="s">
        <v>458</v>
      </c>
      <c r="G1701" s="80" t="s">
        <v>486</v>
      </c>
      <c r="H1701" s="80" t="s">
        <v>1352</v>
      </c>
      <c r="I1701" s="80" t="s">
        <v>2979</v>
      </c>
      <c r="J1701" s="80" t="s">
        <v>4053</v>
      </c>
      <c r="K1701" s="80" t="s">
        <v>454</v>
      </c>
      <c r="L1701" s="8">
        <v>10280000</v>
      </c>
      <c r="M1701" s="6">
        <v>2022</v>
      </c>
      <c r="N1701" s="103"/>
      <c r="O1701" s="103"/>
      <c r="P1701" s="6"/>
      <c r="Q1701" s="6"/>
      <c r="R1701" t="str">
        <f t="shared" si="26"/>
        <v>5010700312331233100001VT100003</v>
      </c>
    </row>
    <row r="1702" spans="1:18" x14ac:dyDescent="0.2">
      <c r="A1702" s="80" t="s">
        <v>453</v>
      </c>
      <c r="B1702" s="80" t="s">
        <v>4259</v>
      </c>
      <c r="C1702" s="6">
        <v>501</v>
      </c>
      <c r="D1702" s="6">
        <v>50107</v>
      </c>
      <c r="E1702" s="80" t="s">
        <v>456</v>
      </c>
      <c r="F1702" s="80" t="s">
        <v>454</v>
      </c>
      <c r="G1702" s="80" t="s">
        <v>486</v>
      </c>
      <c r="H1702" s="80" t="s">
        <v>1354</v>
      </c>
      <c r="I1702" s="80" t="s">
        <v>2980</v>
      </c>
      <c r="J1702" s="80" t="s">
        <v>4053</v>
      </c>
      <c r="K1702" s="80" t="s">
        <v>454</v>
      </c>
      <c r="L1702" s="8">
        <v>81790000</v>
      </c>
      <c r="M1702" s="6">
        <v>2022</v>
      </c>
      <c r="N1702" s="103"/>
      <c r="O1702" s="103"/>
      <c r="P1702" s="6"/>
      <c r="Q1702" s="6"/>
      <c r="R1702" t="str">
        <f t="shared" si="26"/>
        <v>5010700212341234100001VT100001</v>
      </c>
    </row>
    <row r="1703" spans="1:18" x14ac:dyDescent="0.2">
      <c r="A1703" s="80" t="s">
        <v>453</v>
      </c>
      <c r="B1703" s="80" t="s">
        <v>4259</v>
      </c>
      <c r="C1703" s="6">
        <v>501</v>
      </c>
      <c r="D1703" s="6">
        <v>50107</v>
      </c>
      <c r="E1703" s="80" t="s">
        <v>456</v>
      </c>
      <c r="F1703" s="80" t="s">
        <v>454</v>
      </c>
      <c r="G1703" s="80" t="s">
        <v>494</v>
      </c>
      <c r="H1703" s="80" t="s">
        <v>1675</v>
      </c>
      <c r="I1703" s="80" t="s">
        <v>3256</v>
      </c>
      <c r="J1703" s="80" t="s">
        <v>4053</v>
      </c>
      <c r="K1703" s="80" t="s">
        <v>454</v>
      </c>
      <c r="L1703" s="8">
        <v>4340000</v>
      </c>
      <c r="M1703" s="6">
        <v>2022</v>
      </c>
      <c r="N1703" s="103"/>
      <c r="O1703" s="103"/>
      <c r="P1703" s="6"/>
      <c r="Q1703" s="6"/>
      <c r="R1703" t="str">
        <f t="shared" si="26"/>
        <v>5010700214041404100001VT500001</v>
      </c>
    </row>
    <row r="1704" spans="1:18" x14ac:dyDescent="0.2">
      <c r="A1704" s="80" t="s">
        <v>453</v>
      </c>
      <c r="B1704" s="80" t="s">
        <v>4259</v>
      </c>
      <c r="C1704" s="6">
        <v>501</v>
      </c>
      <c r="D1704" s="6">
        <v>50107</v>
      </c>
      <c r="E1704" s="80" t="s">
        <v>458</v>
      </c>
      <c r="F1704" s="80" t="s">
        <v>456</v>
      </c>
      <c r="G1704" s="80" t="s">
        <v>486</v>
      </c>
      <c r="H1704" s="80" t="s">
        <v>1354</v>
      </c>
      <c r="I1704" s="80" t="s">
        <v>2980</v>
      </c>
      <c r="J1704" s="80" t="s">
        <v>4053</v>
      </c>
      <c r="K1704" s="80" t="s">
        <v>454</v>
      </c>
      <c r="L1704" s="8">
        <v>40900000</v>
      </c>
      <c r="M1704" s="6">
        <v>2022</v>
      </c>
      <c r="N1704" s="103"/>
      <c r="O1704" s="103"/>
      <c r="P1704" s="6"/>
      <c r="Q1704" s="6"/>
      <c r="R1704" t="str">
        <f t="shared" si="26"/>
        <v>5010700312341234100001VT100002</v>
      </c>
    </row>
    <row r="1705" spans="1:18" x14ac:dyDescent="0.2">
      <c r="A1705" s="80" t="s">
        <v>453</v>
      </c>
      <c r="B1705" s="80" t="s">
        <v>4259</v>
      </c>
      <c r="C1705" s="6">
        <v>501</v>
      </c>
      <c r="D1705" s="6">
        <v>50107</v>
      </c>
      <c r="E1705" s="80" t="s">
        <v>458</v>
      </c>
      <c r="F1705" s="80" t="s">
        <v>456</v>
      </c>
      <c r="G1705" s="80" t="s">
        <v>490</v>
      </c>
      <c r="H1705" s="80" t="s">
        <v>1577</v>
      </c>
      <c r="I1705" s="80" t="s">
        <v>3189</v>
      </c>
      <c r="J1705" s="80" t="s">
        <v>4053</v>
      </c>
      <c r="K1705" s="80" t="s">
        <v>454</v>
      </c>
      <c r="L1705" s="8">
        <v>8280000</v>
      </c>
      <c r="M1705" s="6">
        <v>2022</v>
      </c>
      <c r="N1705" s="103"/>
      <c r="O1705" s="103"/>
      <c r="P1705" s="6"/>
      <c r="Q1705" s="6"/>
      <c r="R1705" t="str">
        <f t="shared" si="26"/>
        <v>5010700313551355100001VT300002</v>
      </c>
    </row>
    <row r="1706" spans="1:18" x14ac:dyDescent="0.2">
      <c r="A1706" s="80" t="s">
        <v>453</v>
      </c>
      <c r="B1706" s="80" t="s">
        <v>4259</v>
      </c>
      <c r="C1706" s="6">
        <v>501</v>
      </c>
      <c r="D1706" s="6">
        <v>50107</v>
      </c>
      <c r="E1706" s="80" t="s">
        <v>458</v>
      </c>
      <c r="F1706" s="80" t="s">
        <v>458</v>
      </c>
      <c r="G1706" s="80" t="s">
        <v>486</v>
      </c>
      <c r="H1706" s="80" t="s">
        <v>1354</v>
      </c>
      <c r="I1706" s="80" t="s">
        <v>2980</v>
      </c>
      <c r="J1706" s="80" t="s">
        <v>4053</v>
      </c>
      <c r="K1706" s="80" t="s">
        <v>454</v>
      </c>
      <c r="L1706" s="8">
        <v>57250000</v>
      </c>
      <c r="M1706" s="6">
        <v>2022</v>
      </c>
      <c r="N1706" s="103"/>
      <c r="O1706" s="103"/>
      <c r="P1706" s="6"/>
      <c r="Q1706" s="6"/>
      <c r="R1706" t="str">
        <f t="shared" si="26"/>
        <v>5010700312341234100001VT100003</v>
      </c>
    </row>
    <row r="1707" spans="1:18" x14ac:dyDescent="0.2">
      <c r="A1707" s="80" t="s">
        <v>453</v>
      </c>
      <c r="B1707" s="80" t="s">
        <v>4260</v>
      </c>
      <c r="C1707" s="6">
        <v>501</v>
      </c>
      <c r="D1707" s="6">
        <v>50107</v>
      </c>
      <c r="E1707" s="80" t="s">
        <v>456</v>
      </c>
      <c r="F1707" s="80" t="s">
        <v>454</v>
      </c>
      <c r="G1707" s="80" t="s">
        <v>486</v>
      </c>
      <c r="H1707" s="80" t="s">
        <v>1356</v>
      </c>
      <c r="I1707" s="80" t="s">
        <v>2981</v>
      </c>
      <c r="J1707" s="80" t="s">
        <v>4053</v>
      </c>
      <c r="K1707" s="80" t="s">
        <v>454</v>
      </c>
      <c r="L1707" s="8">
        <v>7830000</v>
      </c>
      <c r="M1707" s="6">
        <v>2022</v>
      </c>
      <c r="N1707" s="103"/>
      <c r="O1707" s="103"/>
      <c r="P1707" s="6"/>
      <c r="Q1707" s="6"/>
      <c r="R1707" t="str">
        <f t="shared" si="26"/>
        <v>5010700212351235100001VT100001</v>
      </c>
    </row>
    <row r="1708" spans="1:18" x14ac:dyDescent="0.2">
      <c r="A1708" s="80" t="s">
        <v>453</v>
      </c>
      <c r="B1708" s="80" t="s">
        <v>4260</v>
      </c>
      <c r="C1708" s="6">
        <v>501</v>
      </c>
      <c r="D1708" s="6">
        <v>50107</v>
      </c>
      <c r="E1708" s="80" t="s">
        <v>456</v>
      </c>
      <c r="F1708" s="80" t="s">
        <v>454</v>
      </c>
      <c r="G1708" s="80" t="s">
        <v>494</v>
      </c>
      <c r="H1708" s="80" t="s">
        <v>1683</v>
      </c>
      <c r="I1708" s="80" t="s">
        <v>3262</v>
      </c>
      <c r="J1708" s="80" t="s">
        <v>4053</v>
      </c>
      <c r="K1708" s="80" t="s">
        <v>454</v>
      </c>
      <c r="L1708" s="8">
        <v>8920000</v>
      </c>
      <c r="M1708" s="6">
        <v>2022</v>
      </c>
      <c r="N1708" s="103"/>
      <c r="O1708" s="103"/>
      <c r="P1708" s="6"/>
      <c r="Q1708" s="6"/>
      <c r="R1708" t="str">
        <f t="shared" si="26"/>
        <v>5010700214081408100001VT500001</v>
      </c>
    </row>
    <row r="1709" spans="1:18" x14ac:dyDescent="0.2">
      <c r="A1709" s="80" t="s">
        <v>453</v>
      </c>
      <c r="B1709" s="80" t="s">
        <v>4260</v>
      </c>
      <c r="C1709" s="6">
        <v>501</v>
      </c>
      <c r="D1709" s="6">
        <v>50107</v>
      </c>
      <c r="E1709" s="80" t="s">
        <v>458</v>
      </c>
      <c r="F1709" s="80" t="s">
        <v>456</v>
      </c>
      <c r="G1709" s="80" t="s">
        <v>486</v>
      </c>
      <c r="H1709" s="80" t="s">
        <v>1356</v>
      </c>
      <c r="I1709" s="80" t="s">
        <v>2981</v>
      </c>
      <c r="J1709" s="80" t="s">
        <v>4053</v>
      </c>
      <c r="K1709" s="80" t="s">
        <v>454</v>
      </c>
      <c r="L1709" s="8">
        <v>3920000</v>
      </c>
      <c r="M1709" s="6">
        <v>2022</v>
      </c>
      <c r="N1709" s="103"/>
      <c r="O1709" s="103"/>
      <c r="P1709" s="6"/>
      <c r="Q1709" s="6"/>
      <c r="R1709" t="str">
        <f t="shared" si="26"/>
        <v>5010700312351235100001VT100002</v>
      </c>
    </row>
    <row r="1710" spans="1:18" x14ac:dyDescent="0.2">
      <c r="A1710" s="80" t="s">
        <v>453</v>
      </c>
      <c r="B1710" s="80" t="s">
        <v>4260</v>
      </c>
      <c r="C1710" s="6">
        <v>501</v>
      </c>
      <c r="D1710" s="6">
        <v>50107</v>
      </c>
      <c r="E1710" s="80" t="s">
        <v>458</v>
      </c>
      <c r="F1710" s="80" t="s">
        <v>456</v>
      </c>
      <c r="G1710" s="80" t="s">
        <v>490</v>
      </c>
      <c r="H1710" s="80" t="s">
        <v>1577</v>
      </c>
      <c r="I1710" s="80" t="s">
        <v>3191</v>
      </c>
      <c r="J1710" s="80" t="s">
        <v>4053</v>
      </c>
      <c r="K1710" s="80" t="s">
        <v>454</v>
      </c>
      <c r="L1710" s="8">
        <v>8280000</v>
      </c>
      <c r="M1710" s="6">
        <v>2022</v>
      </c>
      <c r="N1710" s="103"/>
      <c r="O1710" s="103"/>
      <c r="P1710" s="6"/>
      <c r="Q1710" s="6"/>
      <c r="R1710" t="str">
        <f t="shared" si="26"/>
        <v>5010700313551355101001VT300002</v>
      </c>
    </row>
    <row r="1711" spans="1:18" x14ac:dyDescent="0.2">
      <c r="A1711" s="80" t="s">
        <v>453</v>
      </c>
      <c r="B1711" s="80" t="s">
        <v>4260</v>
      </c>
      <c r="C1711" s="6">
        <v>501</v>
      </c>
      <c r="D1711" s="6">
        <v>50107</v>
      </c>
      <c r="E1711" s="80" t="s">
        <v>458</v>
      </c>
      <c r="F1711" s="80" t="s">
        <v>458</v>
      </c>
      <c r="G1711" s="80" t="s">
        <v>486</v>
      </c>
      <c r="H1711" s="80" t="s">
        <v>1356</v>
      </c>
      <c r="I1711" s="80" t="s">
        <v>2981</v>
      </c>
      <c r="J1711" s="80" t="s">
        <v>4053</v>
      </c>
      <c r="K1711" s="80" t="s">
        <v>454</v>
      </c>
      <c r="L1711" s="8">
        <v>5480000</v>
      </c>
      <c r="M1711" s="6">
        <v>2022</v>
      </c>
      <c r="N1711" s="103"/>
      <c r="O1711" s="103"/>
      <c r="P1711" s="6"/>
      <c r="Q1711" s="6"/>
      <c r="R1711" t="str">
        <f t="shared" si="26"/>
        <v>5010700312351235100001VT100003</v>
      </c>
    </row>
    <row r="1712" spans="1:18" x14ac:dyDescent="0.2">
      <c r="A1712" s="80" t="s">
        <v>453</v>
      </c>
      <c r="B1712" s="80" t="s">
        <v>4261</v>
      </c>
      <c r="C1712" s="6">
        <v>501</v>
      </c>
      <c r="D1712" s="6">
        <v>50107</v>
      </c>
      <c r="E1712" s="80" t="s">
        <v>456</v>
      </c>
      <c r="F1712" s="80" t="s">
        <v>454</v>
      </c>
      <c r="G1712" s="80" t="s">
        <v>486</v>
      </c>
      <c r="H1712" s="80" t="s">
        <v>1358</v>
      </c>
      <c r="I1712" s="80" t="s">
        <v>2982</v>
      </c>
      <c r="J1712" s="80" t="s">
        <v>4053</v>
      </c>
      <c r="K1712" s="80" t="s">
        <v>454</v>
      </c>
      <c r="L1712" s="8">
        <v>6930000</v>
      </c>
      <c r="M1712" s="6">
        <v>2022</v>
      </c>
      <c r="N1712" s="103"/>
      <c r="O1712" s="103"/>
      <c r="P1712" s="6"/>
      <c r="Q1712" s="6"/>
      <c r="R1712" t="str">
        <f t="shared" si="26"/>
        <v>5010700212361236100001VT100001</v>
      </c>
    </row>
    <row r="1713" spans="1:18" x14ac:dyDescent="0.2">
      <c r="A1713" s="80" t="s">
        <v>453</v>
      </c>
      <c r="B1713" s="80" t="s">
        <v>4261</v>
      </c>
      <c r="C1713" s="6">
        <v>501</v>
      </c>
      <c r="D1713" s="6">
        <v>50107</v>
      </c>
      <c r="E1713" s="80" t="s">
        <v>456</v>
      </c>
      <c r="F1713" s="80" t="s">
        <v>454</v>
      </c>
      <c r="G1713" s="80" t="s">
        <v>494</v>
      </c>
      <c r="H1713" s="80" t="s">
        <v>1694</v>
      </c>
      <c r="I1713" s="80" t="s">
        <v>3271</v>
      </c>
      <c r="J1713" s="80" t="s">
        <v>4053</v>
      </c>
      <c r="K1713" s="80" t="s">
        <v>454</v>
      </c>
      <c r="L1713" s="8">
        <v>3380000</v>
      </c>
      <c r="M1713" s="6">
        <v>2022</v>
      </c>
      <c r="N1713" s="103"/>
      <c r="O1713" s="103"/>
      <c r="P1713" s="6"/>
      <c r="Q1713" s="6"/>
      <c r="R1713" t="str">
        <f t="shared" si="26"/>
        <v>5010700214141414100001VT500001</v>
      </c>
    </row>
    <row r="1714" spans="1:18" x14ac:dyDescent="0.2">
      <c r="A1714" s="80" t="s">
        <v>453</v>
      </c>
      <c r="B1714" s="80" t="s">
        <v>4261</v>
      </c>
      <c r="C1714" s="6">
        <v>501</v>
      </c>
      <c r="D1714" s="6">
        <v>50107</v>
      </c>
      <c r="E1714" s="80" t="s">
        <v>458</v>
      </c>
      <c r="F1714" s="80" t="s">
        <v>456</v>
      </c>
      <c r="G1714" s="80" t="s">
        <v>486</v>
      </c>
      <c r="H1714" s="80" t="s">
        <v>1358</v>
      </c>
      <c r="I1714" s="80" t="s">
        <v>2982</v>
      </c>
      <c r="J1714" s="80" t="s">
        <v>4053</v>
      </c>
      <c r="K1714" s="80" t="s">
        <v>454</v>
      </c>
      <c r="L1714" s="8">
        <v>3470000</v>
      </c>
      <c r="M1714" s="6">
        <v>2022</v>
      </c>
      <c r="N1714" s="103"/>
      <c r="O1714" s="103"/>
      <c r="P1714" s="6"/>
      <c r="Q1714" s="6"/>
      <c r="R1714" t="str">
        <f t="shared" si="26"/>
        <v>5010700312361236100001VT100002</v>
      </c>
    </row>
    <row r="1715" spans="1:18" x14ac:dyDescent="0.2">
      <c r="A1715" s="80" t="s">
        <v>453</v>
      </c>
      <c r="B1715" s="80" t="s">
        <v>4261</v>
      </c>
      <c r="C1715" s="6">
        <v>501</v>
      </c>
      <c r="D1715" s="6">
        <v>50107</v>
      </c>
      <c r="E1715" s="80" t="s">
        <v>458</v>
      </c>
      <c r="F1715" s="80" t="s">
        <v>456</v>
      </c>
      <c r="G1715" s="80" t="s">
        <v>490</v>
      </c>
      <c r="H1715" s="80" t="s">
        <v>1577</v>
      </c>
      <c r="I1715" s="80" t="s">
        <v>3193</v>
      </c>
      <c r="J1715" s="80" t="s">
        <v>4053</v>
      </c>
      <c r="K1715" s="80" t="s">
        <v>454</v>
      </c>
      <c r="L1715" s="8">
        <v>8280000</v>
      </c>
      <c r="M1715" s="6">
        <v>2022</v>
      </c>
      <c r="N1715" s="103"/>
      <c r="O1715" s="103"/>
      <c r="P1715" s="6"/>
      <c r="Q1715" s="6"/>
      <c r="R1715" t="str">
        <f t="shared" si="26"/>
        <v>5010700313551355102001VT300002</v>
      </c>
    </row>
    <row r="1716" spans="1:18" x14ac:dyDescent="0.2">
      <c r="A1716" s="80" t="s">
        <v>453</v>
      </c>
      <c r="B1716" s="80" t="s">
        <v>4261</v>
      </c>
      <c r="C1716" s="6">
        <v>501</v>
      </c>
      <c r="D1716" s="6">
        <v>50107</v>
      </c>
      <c r="E1716" s="80" t="s">
        <v>458</v>
      </c>
      <c r="F1716" s="80" t="s">
        <v>458</v>
      </c>
      <c r="G1716" s="80" t="s">
        <v>486</v>
      </c>
      <c r="H1716" s="80" t="s">
        <v>1358</v>
      </c>
      <c r="I1716" s="80" t="s">
        <v>2982</v>
      </c>
      <c r="J1716" s="80" t="s">
        <v>4053</v>
      </c>
      <c r="K1716" s="80" t="s">
        <v>454</v>
      </c>
      <c r="L1716" s="8">
        <v>4850000</v>
      </c>
      <c r="M1716" s="6">
        <v>2022</v>
      </c>
      <c r="N1716" s="103"/>
      <c r="O1716" s="103"/>
      <c r="P1716" s="6"/>
      <c r="Q1716" s="6"/>
      <c r="R1716" t="str">
        <f t="shared" si="26"/>
        <v>5010700312361236100001VT100003</v>
      </c>
    </row>
    <row r="1717" spans="1:18" x14ac:dyDescent="0.2">
      <c r="A1717" s="80" t="s">
        <v>453</v>
      </c>
      <c r="B1717" s="80" t="s">
        <v>4262</v>
      </c>
      <c r="C1717" s="6">
        <v>501</v>
      </c>
      <c r="D1717" s="6">
        <v>50107</v>
      </c>
      <c r="E1717" s="80" t="s">
        <v>456</v>
      </c>
      <c r="F1717" s="80" t="s">
        <v>454</v>
      </c>
      <c r="G1717" s="80" t="s">
        <v>486</v>
      </c>
      <c r="H1717" s="80" t="s">
        <v>1360</v>
      </c>
      <c r="I1717" s="80" t="s">
        <v>2983</v>
      </c>
      <c r="J1717" s="80" t="s">
        <v>4053</v>
      </c>
      <c r="K1717" s="80" t="s">
        <v>454</v>
      </c>
      <c r="L1717" s="8">
        <v>11790000</v>
      </c>
      <c r="M1717" s="6">
        <v>2022</v>
      </c>
      <c r="N1717" s="103"/>
      <c r="O1717" s="103"/>
      <c r="P1717" s="6"/>
      <c r="Q1717" s="6"/>
      <c r="R1717" t="str">
        <f t="shared" si="26"/>
        <v>5010700212371237100001VT100001</v>
      </c>
    </row>
    <row r="1718" spans="1:18" x14ac:dyDescent="0.2">
      <c r="A1718" s="80" t="s">
        <v>453</v>
      </c>
      <c r="B1718" s="80" t="s">
        <v>4262</v>
      </c>
      <c r="C1718" s="6">
        <v>501</v>
      </c>
      <c r="D1718" s="6">
        <v>50107</v>
      </c>
      <c r="E1718" s="80" t="s">
        <v>456</v>
      </c>
      <c r="F1718" s="80" t="s">
        <v>454</v>
      </c>
      <c r="G1718" s="80" t="s">
        <v>494</v>
      </c>
      <c r="H1718" s="80" t="s">
        <v>1696</v>
      </c>
      <c r="I1718" s="80" t="s">
        <v>3272</v>
      </c>
      <c r="J1718" s="80" t="s">
        <v>4053</v>
      </c>
      <c r="K1718" s="80" t="s">
        <v>454</v>
      </c>
      <c r="L1718" s="8">
        <v>3380000</v>
      </c>
      <c r="M1718" s="6">
        <v>2022</v>
      </c>
      <c r="N1718" s="103"/>
      <c r="O1718" s="103"/>
      <c r="P1718" s="6"/>
      <c r="Q1718" s="6"/>
      <c r="R1718" t="str">
        <f t="shared" si="26"/>
        <v>5010700214151415100001VT500001</v>
      </c>
    </row>
    <row r="1719" spans="1:18" x14ac:dyDescent="0.2">
      <c r="A1719" s="80" t="s">
        <v>453</v>
      </c>
      <c r="B1719" s="80" t="s">
        <v>4262</v>
      </c>
      <c r="C1719" s="6">
        <v>501</v>
      </c>
      <c r="D1719" s="6">
        <v>50107</v>
      </c>
      <c r="E1719" s="80" t="s">
        <v>458</v>
      </c>
      <c r="F1719" s="80" t="s">
        <v>456</v>
      </c>
      <c r="G1719" s="80" t="s">
        <v>486</v>
      </c>
      <c r="H1719" s="80" t="s">
        <v>1360</v>
      </c>
      <c r="I1719" s="80" t="s">
        <v>2983</v>
      </c>
      <c r="J1719" s="80" t="s">
        <v>4053</v>
      </c>
      <c r="K1719" s="80" t="s">
        <v>454</v>
      </c>
      <c r="L1719" s="8">
        <v>5900000</v>
      </c>
      <c r="M1719" s="6">
        <v>2022</v>
      </c>
      <c r="N1719" s="103"/>
      <c r="O1719" s="103"/>
      <c r="P1719" s="6"/>
      <c r="Q1719" s="6"/>
      <c r="R1719" t="str">
        <f t="shared" si="26"/>
        <v>5010700312371237100001VT100002</v>
      </c>
    </row>
    <row r="1720" spans="1:18" x14ac:dyDescent="0.2">
      <c r="A1720" s="80" t="s">
        <v>453</v>
      </c>
      <c r="B1720" s="80" t="s">
        <v>4262</v>
      </c>
      <c r="C1720" s="6">
        <v>501</v>
      </c>
      <c r="D1720" s="6">
        <v>50107</v>
      </c>
      <c r="E1720" s="80" t="s">
        <v>458</v>
      </c>
      <c r="F1720" s="80" t="s">
        <v>456</v>
      </c>
      <c r="G1720" s="80" t="s">
        <v>490</v>
      </c>
      <c r="H1720" s="80" t="s">
        <v>1736</v>
      </c>
      <c r="I1720" s="80" t="s">
        <v>3297</v>
      </c>
      <c r="J1720" s="80" t="s">
        <v>4053</v>
      </c>
      <c r="K1720" s="80" t="s">
        <v>454</v>
      </c>
      <c r="L1720" s="8">
        <v>1800000</v>
      </c>
      <c r="M1720" s="6">
        <v>2022</v>
      </c>
      <c r="N1720" s="103"/>
      <c r="O1720" s="103"/>
      <c r="P1720" s="6"/>
      <c r="Q1720" s="6"/>
      <c r="R1720" t="str">
        <f t="shared" si="26"/>
        <v>5010700314341434100001VT300002</v>
      </c>
    </row>
    <row r="1721" spans="1:18" x14ac:dyDescent="0.2">
      <c r="A1721" s="80" t="s">
        <v>453</v>
      </c>
      <c r="B1721" s="80" t="s">
        <v>4262</v>
      </c>
      <c r="C1721" s="6">
        <v>501</v>
      </c>
      <c r="D1721" s="6">
        <v>50107</v>
      </c>
      <c r="E1721" s="80" t="s">
        <v>458</v>
      </c>
      <c r="F1721" s="80" t="s">
        <v>458</v>
      </c>
      <c r="G1721" s="80" t="s">
        <v>486</v>
      </c>
      <c r="H1721" s="80" t="s">
        <v>1360</v>
      </c>
      <c r="I1721" s="80" t="s">
        <v>2983</v>
      </c>
      <c r="J1721" s="80" t="s">
        <v>4053</v>
      </c>
      <c r="K1721" s="80" t="s">
        <v>454</v>
      </c>
      <c r="L1721" s="8">
        <v>8250000</v>
      </c>
      <c r="M1721" s="6">
        <v>2022</v>
      </c>
      <c r="N1721" s="103"/>
      <c r="O1721" s="103"/>
      <c r="P1721" s="6"/>
      <c r="Q1721" s="6"/>
      <c r="R1721" t="str">
        <f t="shared" si="26"/>
        <v>5010700312371237100001VT100003</v>
      </c>
    </row>
    <row r="1722" spans="1:18" x14ac:dyDescent="0.2">
      <c r="A1722" s="80" t="s">
        <v>453</v>
      </c>
      <c r="B1722" s="80" t="s">
        <v>4263</v>
      </c>
      <c r="C1722" s="6">
        <v>501</v>
      </c>
      <c r="D1722" s="6">
        <v>50107</v>
      </c>
      <c r="E1722" s="80" t="s">
        <v>456</v>
      </c>
      <c r="F1722" s="80" t="s">
        <v>454</v>
      </c>
      <c r="G1722" s="80" t="s">
        <v>486</v>
      </c>
      <c r="H1722" s="80" t="s">
        <v>1362</v>
      </c>
      <c r="I1722" s="80" t="s">
        <v>2984</v>
      </c>
      <c r="J1722" s="80" t="s">
        <v>4053</v>
      </c>
      <c r="K1722" s="80" t="s">
        <v>454</v>
      </c>
      <c r="L1722" s="8">
        <v>6860000</v>
      </c>
      <c r="M1722" s="6">
        <v>2022</v>
      </c>
      <c r="N1722" s="103"/>
      <c r="O1722" s="103"/>
      <c r="P1722" s="6"/>
      <c r="Q1722" s="6"/>
      <c r="R1722" t="str">
        <f t="shared" si="26"/>
        <v>5010700212381238100001VT100001</v>
      </c>
    </row>
    <row r="1723" spans="1:18" x14ac:dyDescent="0.2">
      <c r="A1723" s="80" t="s">
        <v>453</v>
      </c>
      <c r="B1723" s="80" t="s">
        <v>4263</v>
      </c>
      <c r="C1723" s="6">
        <v>501</v>
      </c>
      <c r="D1723" s="6">
        <v>50107</v>
      </c>
      <c r="E1723" s="80" t="s">
        <v>456</v>
      </c>
      <c r="F1723" s="80" t="s">
        <v>454</v>
      </c>
      <c r="G1723" s="80" t="s">
        <v>494</v>
      </c>
      <c r="H1723" s="80" t="s">
        <v>1738</v>
      </c>
      <c r="I1723" s="80" t="s">
        <v>3300</v>
      </c>
      <c r="J1723" s="80" t="s">
        <v>4053</v>
      </c>
      <c r="K1723" s="80" t="s">
        <v>454</v>
      </c>
      <c r="L1723" s="8">
        <v>6530000</v>
      </c>
      <c r="M1723" s="6">
        <v>2022</v>
      </c>
      <c r="N1723" s="103"/>
      <c r="O1723" s="103"/>
      <c r="P1723" s="6"/>
      <c r="Q1723" s="6"/>
      <c r="R1723" t="str">
        <f t="shared" si="26"/>
        <v>5010700214351435100001VT500001</v>
      </c>
    </row>
    <row r="1724" spans="1:18" x14ac:dyDescent="0.2">
      <c r="A1724" s="80" t="s">
        <v>453</v>
      </c>
      <c r="B1724" s="80" t="s">
        <v>4263</v>
      </c>
      <c r="C1724" s="6">
        <v>501</v>
      </c>
      <c r="D1724" s="6">
        <v>50107</v>
      </c>
      <c r="E1724" s="80" t="s">
        <v>458</v>
      </c>
      <c r="F1724" s="80" t="s">
        <v>456</v>
      </c>
      <c r="G1724" s="80" t="s">
        <v>486</v>
      </c>
      <c r="H1724" s="80" t="s">
        <v>1362</v>
      </c>
      <c r="I1724" s="80" t="s">
        <v>2984</v>
      </c>
      <c r="J1724" s="80" t="s">
        <v>4053</v>
      </c>
      <c r="K1724" s="80" t="s">
        <v>454</v>
      </c>
      <c r="L1724" s="8">
        <v>3430000</v>
      </c>
      <c r="M1724" s="6">
        <v>2022</v>
      </c>
      <c r="N1724" s="103"/>
      <c r="O1724" s="103"/>
      <c r="P1724" s="6"/>
      <c r="Q1724" s="6"/>
      <c r="R1724" t="str">
        <f t="shared" si="26"/>
        <v>5010700312381238100001VT100002</v>
      </c>
    </row>
    <row r="1725" spans="1:18" x14ac:dyDescent="0.2">
      <c r="A1725" s="80" t="s">
        <v>453</v>
      </c>
      <c r="B1725" s="80" t="s">
        <v>4263</v>
      </c>
      <c r="C1725" s="6">
        <v>501</v>
      </c>
      <c r="D1725" s="6">
        <v>50107</v>
      </c>
      <c r="E1725" s="80" t="s">
        <v>458</v>
      </c>
      <c r="F1725" s="80" t="s">
        <v>456</v>
      </c>
      <c r="G1725" s="80" t="s">
        <v>490</v>
      </c>
      <c r="H1725" s="80" t="s">
        <v>1736</v>
      </c>
      <c r="I1725" s="80" t="s">
        <v>3299</v>
      </c>
      <c r="J1725" s="80" t="s">
        <v>4053</v>
      </c>
      <c r="K1725" s="80" t="s">
        <v>454</v>
      </c>
      <c r="L1725" s="8">
        <v>1800000</v>
      </c>
      <c r="M1725" s="6">
        <v>2022</v>
      </c>
      <c r="N1725" s="103"/>
      <c r="O1725" s="103"/>
      <c r="P1725" s="6"/>
      <c r="Q1725" s="6"/>
      <c r="R1725" t="str">
        <f t="shared" si="26"/>
        <v>5010700314341434101001VT300002</v>
      </c>
    </row>
    <row r="1726" spans="1:18" x14ac:dyDescent="0.2">
      <c r="A1726" s="80" t="s">
        <v>453</v>
      </c>
      <c r="B1726" s="80" t="s">
        <v>4263</v>
      </c>
      <c r="C1726" s="6">
        <v>501</v>
      </c>
      <c r="D1726" s="6">
        <v>50107</v>
      </c>
      <c r="E1726" s="80" t="s">
        <v>458</v>
      </c>
      <c r="F1726" s="80" t="s">
        <v>458</v>
      </c>
      <c r="G1726" s="80" t="s">
        <v>486</v>
      </c>
      <c r="H1726" s="80" t="s">
        <v>1362</v>
      </c>
      <c r="I1726" s="80" t="s">
        <v>2984</v>
      </c>
      <c r="J1726" s="80" t="s">
        <v>4053</v>
      </c>
      <c r="K1726" s="80" t="s">
        <v>454</v>
      </c>
      <c r="L1726" s="8">
        <v>4800000</v>
      </c>
      <c r="M1726" s="6">
        <v>2022</v>
      </c>
      <c r="N1726" s="103"/>
      <c r="O1726" s="103"/>
      <c r="P1726" s="6"/>
      <c r="Q1726" s="6"/>
      <c r="R1726" t="str">
        <f t="shared" si="26"/>
        <v>5010700312381238100001VT100003</v>
      </c>
    </row>
    <row r="1727" spans="1:18" x14ac:dyDescent="0.2">
      <c r="A1727" s="80" t="s">
        <v>453</v>
      </c>
      <c r="B1727" s="80" t="s">
        <v>4264</v>
      </c>
      <c r="C1727" s="6">
        <v>501</v>
      </c>
      <c r="D1727" s="6">
        <v>50107</v>
      </c>
      <c r="E1727" s="80" t="s">
        <v>456</v>
      </c>
      <c r="F1727" s="80" t="s">
        <v>454</v>
      </c>
      <c r="G1727" s="80" t="s">
        <v>486</v>
      </c>
      <c r="H1727" s="80" t="s">
        <v>1364</v>
      </c>
      <c r="I1727" s="80" t="s">
        <v>2985</v>
      </c>
      <c r="J1727" s="80" t="s">
        <v>4053</v>
      </c>
      <c r="K1727" s="80" t="s">
        <v>454</v>
      </c>
      <c r="L1727" s="8">
        <v>6460000</v>
      </c>
      <c r="M1727" s="6">
        <v>2022</v>
      </c>
      <c r="N1727" s="103"/>
      <c r="O1727" s="103"/>
      <c r="P1727" s="6"/>
      <c r="Q1727" s="6"/>
      <c r="R1727" t="str">
        <f t="shared" si="26"/>
        <v>5010700212391239100001VT100001</v>
      </c>
    </row>
    <row r="1728" spans="1:18" x14ac:dyDescent="0.2">
      <c r="A1728" s="80" t="s">
        <v>453</v>
      </c>
      <c r="B1728" s="80" t="s">
        <v>4264</v>
      </c>
      <c r="C1728" s="6">
        <v>501</v>
      </c>
      <c r="D1728" s="6">
        <v>50107</v>
      </c>
      <c r="E1728" s="80" t="s">
        <v>456</v>
      </c>
      <c r="F1728" s="80" t="s">
        <v>454</v>
      </c>
      <c r="G1728" s="80" t="s">
        <v>494</v>
      </c>
      <c r="H1728" s="80" t="s">
        <v>1744</v>
      </c>
      <c r="I1728" s="80" t="s">
        <v>3303</v>
      </c>
      <c r="J1728" s="80" t="s">
        <v>4053</v>
      </c>
      <c r="K1728" s="80" t="s">
        <v>454</v>
      </c>
      <c r="L1728" s="8">
        <v>9380000</v>
      </c>
      <c r="M1728" s="6">
        <v>2022</v>
      </c>
      <c r="N1728" s="103"/>
      <c r="O1728" s="103"/>
      <c r="P1728" s="6"/>
      <c r="Q1728" s="6"/>
      <c r="R1728" t="str">
        <f t="shared" si="26"/>
        <v>5010700214381438100001VT500001</v>
      </c>
    </row>
    <row r="1729" spans="1:18" x14ac:dyDescent="0.2">
      <c r="A1729" s="80" t="s">
        <v>453</v>
      </c>
      <c r="B1729" s="80" t="s">
        <v>4264</v>
      </c>
      <c r="C1729" s="6">
        <v>501</v>
      </c>
      <c r="D1729" s="6">
        <v>50107</v>
      </c>
      <c r="E1729" s="80" t="s">
        <v>458</v>
      </c>
      <c r="F1729" s="80" t="s">
        <v>456</v>
      </c>
      <c r="G1729" s="80" t="s">
        <v>486</v>
      </c>
      <c r="H1729" s="80" t="s">
        <v>1924</v>
      </c>
      <c r="I1729" s="80" t="s">
        <v>3484</v>
      </c>
      <c r="J1729" s="80" t="s">
        <v>4053</v>
      </c>
      <c r="K1729" s="80" t="s">
        <v>454</v>
      </c>
      <c r="L1729" s="8">
        <v>5170000</v>
      </c>
      <c r="M1729" s="6">
        <v>2022</v>
      </c>
      <c r="N1729" s="103"/>
      <c r="O1729" s="103"/>
      <c r="P1729" s="6"/>
      <c r="Q1729" s="6"/>
      <c r="R1729" t="str">
        <f t="shared" si="26"/>
        <v>5010700315261526100001VT100002</v>
      </c>
    </row>
    <row r="1730" spans="1:18" x14ac:dyDescent="0.2">
      <c r="A1730" s="80" t="s">
        <v>453</v>
      </c>
      <c r="B1730" s="80" t="s">
        <v>4264</v>
      </c>
      <c r="C1730" s="6">
        <v>501</v>
      </c>
      <c r="D1730" s="6">
        <v>50107</v>
      </c>
      <c r="E1730" s="80" t="s">
        <v>458</v>
      </c>
      <c r="F1730" s="80" t="s">
        <v>456</v>
      </c>
      <c r="G1730" s="80" t="s">
        <v>490</v>
      </c>
      <c r="H1730" s="80" t="s">
        <v>1760</v>
      </c>
      <c r="I1730" s="80" t="s">
        <v>3315</v>
      </c>
      <c r="J1730" s="80" t="s">
        <v>4053</v>
      </c>
      <c r="K1730" s="80" t="s">
        <v>454</v>
      </c>
      <c r="L1730" s="8">
        <v>6490000</v>
      </c>
      <c r="M1730" s="6">
        <v>2022</v>
      </c>
      <c r="N1730" s="103"/>
      <c r="O1730" s="103"/>
      <c r="P1730" s="6"/>
      <c r="Q1730" s="6"/>
      <c r="R1730" t="str">
        <f t="shared" ref="R1730:R1793" si="27">CONCATENATE(D1730,E1730,H1730,I1730,K1730,G1730,F1730)</f>
        <v>5010700314471447100001VT300002</v>
      </c>
    </row>
    <row r="1731" spans="1:18" x14ac:dyDescent="0.2">
      <c r="A1731" s="80" t="s">
        <v>453</v>
      </c>
      <c r="B1731" s="80" t="s">
        <v>4264</v>
      </c>
      <c r="C1731" s="6">
        <v>501</v>
      </c>
      <c r="D1731" s="6">
        <v>50107</v>
      </c>
      <c r="E1731" s="80" t="s">
        <v>458</v>
      </c>
      <c r="F1731" s="80" t="s">
        <v>458</v>
      </c>
      <c r="G1731" s="80" t="s">
        <v>486</v>
      </c>
      <c r="H1731" s="80" t="s">
        <v>1924</v>
      </c>
      <c r="I1731" s="80" t="s">
        <v>3484</v>
      </c>
      <c r="J1731" s="80" t="s">
        <v>4053</v>
      </c>
      <c r="K1731" s="80" t="s">
        <v>454</v>
      </c>
      <c r="L1731" s="8">
        <v>7240000</v>
      </c>
      <c r="M1731" s="6">
        <v>2022</v>
      </c>
      <c r="N1731" s="103"/>
      <c r="O1731" s="103"/>
      <c r="P1731" s="6"/>
      <c r="Q1731" s="6"/>
      <c r="R1731" t="str">
        <f t="shared" si="27"/>
        <v>5010700315261526100001VT100003</v>
      </c>
    </row>
    <row r="1732" spans="1:18" x14ac:dyDescent="0.2">
      <c r="A1732" s="80" t="s">
        <v>453</v>
      </c>
      <c r="B1732" s="80" t="s">
        <v>4265</v>
      </c>
      <c r="C1732" s="6">
        <v>501</v>
      </c>
      <c r="D1732" s="6">
        <v>50107</v>
      </c>
      <c r="E1732" s="80" t="s">
        <v>456</v>
      </c>
      <c r="F1732" s="80" t="s">
        <v>454</v>
      </c>
      <c r="G1732" s="80" t="s">
        <v>486</v>
      </c>
      <c r="H1732" s="80" t="s">
        <v>1368</v>
      </c>
      <c r="I1732" s="80" t="s">
        <v>2992</v>
      </c>
      <c r="J1732" s="80" t="s">
        <v>4053</v>
      </c>
      <c r="K1732" s="80" t="s">
        <v>454</v>
      </c>
      <c r="L1732" s="8">
        <v>40080000</v>
      </c>
      <c r="M1732" s="6">
        <v>2022</v>
      </c>
      <c r="N1732" s="103"/>
      <c r="O1732" s="103"/>
      <c r="P1732" s="6"/>
      <c r="Q1732" s="6"/>
      <c r="R1732" t="str">
        <f t="shared" si="27"/>
        <v>5010700212411241100001VT100001</v>
      </c>
    </row>
    <row r="1733" spans="1:18" x14ac:dyDescent="0.2">
      <c r="A1733" s="80" t="s">
        <v>453</v>
      </c>
      <c r="B1733" s="80" t="s">
        <v>4265</v>
      </c>
      <c r="C1733" s="6">
        <v>501</v>
      </c>
      <c r="D1733" s="6">
        <v>50107</v>
      </c>
      <c r="E1733" s="80" t="s">
        <v>456</v>
      </c>
      <c r="F1733" s="80" t="s">
        <v>454</v>
      </c>
      <c r="G1733" s="80" t="s">
        <v>494</v>
      </c>
      <c r="H1733" s="80" t="s">
        <v>1751</v>
      </c>
      <c r="I1733" s="80" t="s">
        <v>3310</v>
      </c>
      <c r="J1733" s="80" t="s">
        <v>4053</v>
      </c>
      <c r="K1733" s="80" t="s">
        <v>454</v>
      </c>
      <c r="L1733" s="8">
        <v>6760000</v>
      </c>
      <c r="M1733" s="6">
        <v>2022</v>
      </c>
      <c r="N1733" s="103"/>
      <c r="O1733" s="103"/>
      <c r="P1733" s="6"/>
      <c r="Q1733" s="6"/>
      <c r="R1733" t="str">
        <f t="shared" si="27"/>
        <v>5010700214421442100001VT500001</v>
      </c>
    </row>
    <row r="1734" spans="1:18" x14ac:dyDescent="0.2">
      <c r="A1734" s="80" t="s">
        <v>453</v>
      </c>
      <c r="B1734" s="80" t="s">
        <v>4265</v>
      </c>
      <c r="C1734" s="6">
        <v>501</v>
      </c>
      <c r="D1734" s="6">
        <v>50107</v>
      </c>
      <c r="E1734" s="80" t="s">
        <v>458</v>
      </c>
      <c r="F1734" s="80" t="s">
        <v>456</v>
      </c>
      <c r="G1734" s="80" t="s">
        <v>486</v>
      </c>
      <c r="H1734" s="80" t="s">
        <v>1364</v>
      </c>
      <c r="I1734" s="80" t="s">
        <v>2985</v>
      </c>
      <c r="J1734" s="80" t="s">
        <v>4053</v>
      </c>
      <c r="K1734" s="80" t="s">
        <v>454</v>
      </c>
      <c r="L1734" s="8">
        <v>3230000</v>
      </c>
      <c r="M1734" s="6">
        <v>2022</v>
      </c>
      <c r="N1734" s="103"/>
      <c r="O1734" s="103"/>
      <c r="P1734" s="6"/>
      <c r="Q1734" s="6"/>
      <c r="R1734" t="str">
        <f t="shared" si="27"/>
        <v>5010700312391239100001VT100002</v>
      </c>
    </row>
    <row r="1735" spans="1:18" x14ac:dyDescent="0.2">
      <c r="A1735" s="80" t="s">
        <v>453</v>
      </c>
      <c r="B1735" s="80" t="s">
        <v>4265</v>
      </c>
      <c r="C1735" s="6">
        <v>501</v>
      </c>
      <c r="D1735" s="6">
        <v>50107</v>
      </c>
      <c r="E1735" s="80" t="s">
        <v>458</v>
      </c>
      <c r="F1735" s="80" t="s">
        <v>456</v>
      </c>
      <c r="G1735" s="80" t="s">
        <v>490</v>
      </c>
      <c r="H1735" s="80" t="s">
        <v>1760</v>
      </c>
      <c r="I1735" s="80" t="s">
        <v>3317</v>
      </c>
      <c r="J1735" s="80" t="s">
        <v>4053</v>
      </c>
      <c r="K1735" s="80" t="s">
        <v>454</v>
      </c>
      <c r="L1735" s="8">
        <v>5190000</v>
      </c>
      <c r="M1735" s="6">
        <v>2022</v>
      </c>
      <c r="N1735" s="103"/>
      <c r="O1735" s="103"/>
      <c r="P1735" s="6"/>
      <c r="Q1735" s="6"/>
      <c r="R1735" t="str">
        <f t="shared" si="27"/>
        <v>5010700314471447101001VT300002</v>
      </c>
    </row>
    <row r="1736" spans="1:18" x14ac:dyDescent="0.2">
      <c r="A1736" s="80" t="s">
        <v>453</v>
      </c>
      <c r="B1736" s="80" t="s">
        <v>4265</v>
      </c>
      <c r="C1736" s="6">
        <v>501</v>
      </c>
      <c r="D1736" s="6">
        <v>50107</v>
      </c>
      <c r="E1736" s="80" t="s">
        <v>458</v>
      </c>
      <c r="F1736" s="80" t="s">
        <v>458</v>
      </c>
      <c r="G1736" s="80" t="s">
        <v>486</v>
      </c>
      <c r="H1736" s="80" t="s">
        <v>1364</v>
      </c>
      <c r="I1736" s="80" t="s">
        <v>2985</v>
      </c>
      <c r="J1736" s="80" t="s">
        <v>4053</v>
      </c>
      <c r="K1736" s="80" t="s">
        <v>454</v>
      </c>
      <c r="L1736" s="8">
        <v>4520000</v>
      </c>
      <c r="M1736" s="6">
        <v>2022</v>
      </c>
      <c r="N1736" s="103"/>
      <c r="O1736" s="103"/>
      <c r="P1736" s="6"/>
      <c r="Q1736" s="6"/>
      <c r="R1736" t="str">
        <f t="shared" si="27"/>
        <v>5010700312391239100001VT100003</v>
      </c>
    </row>
    <row r="1737" spans="1:18" x14ac:dyDescent="0.2">
      <c r="A1737" s="80" t="s">
        <v>453</v>
      </c>
      <c r="B1737" s="80" t="s">
        <v>4266</v>
      </c>
      <c r="C1737" s="6">
        <v>501</v>
      </c>
      <c r="D1737" s="6">
        <v>50107</v>
      </c>
      <c r="E1737" s="80" t="s">
        <v>456</v>
      </c>
      <c r="F1737" s="80" t="s">
        <v>454</v>
      </c>
      <c r="G1737" s="80" t="s">
        <v>486</v>
      </c>
      <c r="H1737" s="80" t="s">
        <v>1369</v>
      </c>
      <c r="I1737" s="80" t="s">
        <v>2993</v>
      </c>
      <c r="J1737" s="80" t="s">
        <v>4053</v>
      </c>
      <c r="K1737" s="80" t="s">
        <v>454</v>
      </c>
      <c r="L1737" s="8">
        <v>21480000</v>
      </c>
      <c r="M1737" s="6">
        <v>2022</v>
      </c>
      <c r="N1737" s="103"/>
      <c r="O1737" s="103"/>
      <c r="P1737" s="6"/>
      <c r="Q1737" s="6"/>
      <c r="R1737" t="str">
        <f t="shared" si="27"/>
        <v>5010700212421242100001VT100001</v>
      </c>
    </row>
    <row r="1738" spans="1:18" x14ac:dyDescent="0.2">
      <c r="A1738" s="80" t="s">
        <v>453</v>
      </c>
      <c r="B1738" s="80" t="s">
        <v>4266</v>
      </c>
      <c r="C1738" s="6">
        <v>501</v>
      </c>
      <c r="D1738" s="6">
        <v>50107</v>
      </c>
      <c r="E1738" s="80" t="s">
        <v>456</v>
      </c>
      <c r="F1738" s="80" t="s">
        <v>454</v>
      </c>
      <c r="G1738" s="80" t="s">
        <v>494</v>
      </c>
      <c r="H1738" s="80" t="s">
        <v>1753</v>
      </c>
      <c r="I1738" s="80" t="s">
        <v>3311</v>
      </c>
      <c r="J1738" s="80" t="s">
        <v>4053</v>
      </c>
      <c r="K1738" s="80" t="s">
        <v>454</v>
      </c>
      <c r="L1738" s="8">
        <v>9330000</v>
      </c>
      <c r="M1738" s="6">
        <v>2022</v>
      </c>
      <c r="N1738" s="103"/>
      <c r="O1738" s="103"/>
      <c r="P1738" s="6"/>
      <c r="Q1738" s="6"/>
      <c r="R1738" t="str">
        <f t="shared" si="27"/>
        <v>5010700214431443100001VT500001</v>
      </c>
    </row>
    <row r="1739" spans="1:18" x14ac:dyDescent="0.2">
      <c r="A1739" s="80" t="s">
        <v>453</v>
      </c>
      <c r="B1739" s="80" t="s">
        <v>4266</v>
      </c>
      <c r="C1739" s="6">
        <v>501</v>
      </c>
      <c r="D1739" s="6">
        <v>50107</v>
      </c>
      <c r="E1739" s="80" t="s">
        <v>458</v>
      </c>
      <c r="F1739" s="80" t="s">
        <v>456</v>
      </c>
      <c r="G1739" s="80" t="s">
        <v>486</v>
      </c>
      <c r="H1739" s="80" t="s">
        <v>1368</v>
      </c>
      <c r="I1739" s="80" t="s">
        <v>2992</v>
      </c>
      <c r="J1739" s="80" t="s">
        <v>4053</v>
      </c>
      <c r="K1739" s="80" t="s">
        <v>454</v>
      </c>
      <c r="L1739" s="8">
        <v>20040000</v>
      </c>
      <c r="M1739" s="6">
        <v>2022</v>
      </c>
      <c r="N1739" s="103"/>
      <c r="O1739" s="103"/>
      <c r="P1739" s="6"/>
      <c r="Q1739" s="6"/>
      <c r="R1739" t="str">
        <f t="shared" si="27"/>
        <v>5010700312411241100001VT100002</v>
      </c>
    </row>
    <row r="1740" spans="1:18" x14ac:dyDescent="0.2">
      <c r="A1740" s="80" t="s">
        <v>453</v>
      </c>
      <c r="B1740" s="80" t="s">
        <v>4266</v>
      </c>
      <c r="C1740" s="6">
        <v>501</v>
      </c>
      <c r="D1740" s="6">
        <v>50107</v>
      </c>
      <c r="E1740" s="80" t="s">
        <v>458</v>
      </c>
      <c r="F1740" s="80" t="s">
        <v>456</v>
      </c>
      <c r="G1740" s="80" t="s">
        <v>490</v>
      </c>
      <c r="H1740" s="80" t="s">
        <v>1785</v>
      </c>
      <c r="I1740" s="80" t="s">
        <v>3333</v>
      </c>
      <c r="J1740" s="80" t="s">
        <v>4053</v>
      </c>
      <c r="K1740" s="80" t="s">
        <v>454</v>
      </c>
      <c r="L1740" s="8">
        <v>3820000</v>
      </c>
      <c r="M1740" s="6">
        <v>2022</v>
      </c>
      <c r="N1740" s="103"/>
      <c r="O1740" s="103"/>
      <c r="P1740" s="6"/>
      <c r="Q1740" s="6"/>
      <c r="R1740" t="str">
        <f t="shared" si="27"/>
        <v>5010700314591459100001VT300002</v>
      </c>
    </row>
    <row r="1741" spans="1:18" x14ac:dyDescent="0.2">
      <c r="A1741" s="80" t="s">
        <v>453</v>
      </c>
      <c r="B1741" s="80" t="s">
        <v>4266</v>
      </c>
      <c r="C1741" s="6">
        <v>501</v>
      </c>
      <c r="D1741" s="6">
        <v>50107</v>
      </c>
      <c r="E1741" s="80" t="s">
        <v>458</v>
      </c>
      <c r="F1741" s="80" t="s">
        <v>458</v>
      </c>
      <c r="G1741" s="80" t="s">
        <v>486</v>
      </c>
      <c r="H1741" s="80" t="s">
        <v>1368</v>
      </c>
      <c r="I1741" s="80" t="s">
        <v>2992</v>
      </c>
      <c r="J1741" s="80" t="s">
        <v>4053</v>
      </c>
      <c r="K1741" s="80" t="s">
        <v>454</v>
      </c>
      <c r="L1741" s="8">
        <v>28060000</v>
      </c>
      <c r="M1741" s="6">
        <v>2022</v>
      </c>
      <c r="N1741" s="103"/>
      <c r="O1741" s="103"/>
      <c r="P1741" s="6"/>
      <c r="Q1741" s="6"/>
      <c r="R1741" t="str">
        <f t="shared" si="27"/>
        <v>5010700312411241100001VT100003</v>
      </c>
    </row>
    <row r="1742" spans="1:18" x14ac:dyDescent="0.2">
      <c r="A1742" s="80" t="s">
        <v>453</v>
      </c>
      <c r="B1742" s="80" t="s">
        <v>4267</v>
      </c>
      <c r="C1742" s="6">
        <v>501</v>
      </c>
      <c r="D1742" s="6">
        <v>50107</v>
      </c>
      <c r="E1742" s="80" t="s">
        <v>456</v>
      </c>
      <c r="F1742" s="80" t="s">
        <v>454</v>
      </c>
      <c r="G1742" s="80" t="s">
        <v>486</v>
      </c>
      <c r="H1742" s="80" t="s">
        <v>1370</v>
      </c>
      <c r="I1742" s="80" t="s">
        <v>2994</v>
      </c>
      <c r="J1742" s="80" t="s">
        <v>4053</v>
      </c>
      <c r="K1742" s="80" t="s">
        <v>454</v>
      </c>
      <c r="L1742" s="8">
        <v>21300000</v>
      </c>
      <c r="M1742" s="6">
        <v>2022</v>
      </c>
      <c r="N1742" s="103"/>
      <c r="O1742" s="103"/>
      <c r="P1742" s="6"/>
      <c r="Q1742" s="6"/>
      <c r="R1742" t="str">
        <f t="shared" si="27"/>
        <v>5010700212431243100001VT100001</v>
      </c>
    </row>
    <row r="1743" spans="1:18" x14ac:dyDescent="0.2">
      <c r="A1743" s="80" t="s">
        <v>453</v>
      </c>
      <c r="B1743" s="80" t="s">
        <v>4267</v>
      </c>
      <c r="C1743" s="6">
        <v>501</v>
      </c>
      <c r="D1743" s="6">
        <v>50107</v>
      </c>
      <c r="E1743" s="80" t="s">
        <v>456</v>
      </c>
      <c r="F1743" s="80" t="s">
        <v>454</v>
      </c>
      <c r="G1743" s="80" t="s">
        <v>494</v>
      </c>
      <c r="H1743" s="80" t="s">
        <v>1781</v>
      </c>
      <c r="I1743" s="80" t="s">
        <v>3331</v>
      </c>
      <c r="J1743" s="80" t="s">
        <v>4053</v>
      </c>
      <c r="K1743" s="80" t="s">
        <v>454</v>
      </c>
      <c r="L1743" s="8">
        <v>2060000</v>
      </c>
      <c r="M1743" s="6">
        <v>2022</v>
      </c>
      <c r="N1743" s="103"/>
      <c r="O1743" s="103"/>
      <c r="P1743" s="6"/>
      <c r="Q1743" s="6"/>
      <c r="R1743" t="str">
        <f t="shared" si="27"/>
        <v>5010700214571457100001VT500001</v>
      </c>
    </row>
    <row r="1744" spans="1:18" x14ac:dyDescent="0.2">
      <c r="A1744" s="80" t="s">
        <v>453</v>
      </c>
      <c r="B1744" s="80" t="s">
        <v>4267</v>
      </c>
      <c r="C1744" s="6">
        <v>501</v>
      </c>
      <c r="D1744" s="6">
        <v>50107</v>
      </c>
      <c r="E1744" s="80" t="s">
        <v>458</v>
      </c>
      <c r="F1744" s="80" t="s">
        <v>456</v>
      </c>
      <c r="G1744" s="80" t="s">
        <v>486</v>
      </c>
      <c r="H1744" s="80" t="s">
        <v>1369</v>
      </c>
      <c r="I1744" s="80" t="s">
        <v>2993</v>
      </c>
      <c r="J1744" s="80" t="s">
        <v>4053</v>
      </c>
      <c r="K1744" s="80" t="s">
        <v>454</v>
      </c>
      <c r="L1744" s="8">
        <v>10740000</v>
      </c>
      <c r="M1744" s="6">
        <v>2022</v>
      </c>
      <c r="N1744" s="103"/>
      <c r="O1744" s="103"/>
      <c r="P1744" s="6"/>
      <c r="Q1744" s="6"/>
      <c r="R1744" t="str">
        <f t="shared" si="27"/>
        <v>5010700312421242100001VT100002</v>
      </c>
    </row>
    <row r="1745" spans="1:18" x14ac:dyDescent="0.2">
      <c r="A1745" s="80" t="s">
        <v>453</v>
      </c>
      <c r="B1745" s="80" t="s">
        <v>4267</v>
      </c>
      <c r="C1745" s="6">
        <v>501</v>
      </c>
      <c r="D1745" s="6">
        <v>50107</v>
      </c>
      <c r="E1745" s="80" t="s">
        <v>458</v>
      </c>
      <c r="F1745" s="80" t="s">
        <v>456</v>
      </c>
      <c r="G1745" s="80" t="s">
        <v>490</v>
      </c>
      <c r="H1745" s="80" t="s">
        <v>1785</v>
      </c>
      <c r="I1745" s="80" t="s">
        <v>3335</v>
      </c>
      <c r="J1745" s="80" t="s">
        <v>4053</v>
      </c>
      <c r="K1745" s="80" t="s">
        <v>454</v>
      </c>
      <c r="L1745" s="8">
        <v>3430000</v>
      </c>
      <c r="M1745" s="6">
        <v>2022</v>
      </c>
      <c r="N1745" s="103"/>
      <c r="O1745" s="103"/>
      <c r="P1745" s="6"/>
      <c r="Q1745" s="6"/>
      <c r="R1745" t="str">
        <f t="shared" si="27"/>
        <v>5010700314591459101001VT300002</v>
      </c>
    </row>
    <row r="1746" spans="1:18" x14ac:dyDescent="0.2">
      <c r="A1746" s="80" t="s">
        <v>453</v>
      </c>
      <c r="B1746" s="80" t="s">
        <v>4267</v>
      </c>
      <c r="C1746" s="6">
        <v>501</v>
      </c>
      <c r="D1746" s="6">
        <v>50107</v>
      </c>
      <c r="E1746" s="80" t="s">
        <v>458</v>
      </c>
      <c r="F1746" s="80" t="s">
        <v>458</v>
      </c>
      <c r="G1746" s="80" t="s">
        <v>486</v>
      </c>
      <c r="H1746" s="80" t="s">
        <v>1369</v>
      </c>
      <c r="I1746" s="80" t="s">
        <v>2993</v>
      </c>
      <c r="J1746" s="80" t="s">
        <v>4053</v>
      </c>
      <c r="K1746" s="80" t="s">
        <v>454</v>
      </c>
      <c r="L1746" s="8">
        <v>15040000</v>
      </c>
      <c r="M1746" s="6">
        <v>2022</v>
      </c>
      <c r="N1746" s="103"/>
      <c r="O1746" s="103"/>
      <c r="P1746" s="6"/>
      <c r="Q1746" s="6"/>
      <c r="R1746" t="str">
        <f t="shared" si="27"/>
        <v>5010700312421242100001VT100003</v>
      </c>
    </row>
    <row r="1747" spans="1:18" x14ac:dyDescent="0.2">
      <c r="A1747" s="80" t="s">
        <v>453</v>
      </c>
      <c r="B1747" s="80" t="s">
        <v>4268</v>
      </c>
      <c r="C1747" s="6">
        <v>501</v>
      </c>
      <c r="D1747" s="6">
        <v>50107</v>
      </c>
      <c r="E1747" s="80" t="s">
        <v>456</v>
      </c>
      <c r="F1747" s="80" t="s">
        <v>454</v>
      </c>
      <c r="G1747" s="80" t="s">
        <v>486</v>
      </c>
      <c r="H1747" s="80" t="s">
        <v>1372</v>
      </c>
      <c r="I1747" s="80" t="s">
        <v>2995</v>
      </c>
      <c r="J1747" s="80" t="s">
        <v>4053</v>
      </c>
      <c r="K1747" s="80" t="s">
        <v>454</v>
      </c>
      <c r="L1747" s="8">
        <v>8970000</v>
      </c>
      <c r="M1747" s="6">
        <v>2022</v>
      </c>
      <c r="N1747" s="103"/>
      <c r="O1747" s="103"/>
      <c r="P1747" s="6"/>
      <c r="Q1747" s="6"/>
      <c r="R1747" t="str">
        <f t="shared" si="27"/>
        <v>5010700212441244100001VT100001</v>
      </c>
    </row>
    <row r="1748" spans="1:18" x14ac:dyDescent="0.2">
      <c r="A1748" s="80" t="s">
        <v>453</v>
      </c>
      <c r="B1748" s="80" t="s">
        <v>4268</v>
      </c>
      <c r="C1748" s="6">
        <v>501</v>
      </c>
      <c r="D1748" s="6">
        <v>50107</v>
      </c>
      <c r="E1748" s="80" t="s">
        <v>456</v>
      </c>
      <c r="F1748" s="80" t="s">
        <v>454</v>
      </c>
      <c r="G1748" s="80" t="s">
        <v>494</v>
      </c>
      <c r="H1748" s="80" t="s">
        <v>1791</v>
      </c>
      <c r="I1748" s="80" t="s">
        <v>3343</v>
      </c>
      <c r="J1748" s="80" t="s">
        <v>4053</v>
      </c>
      <c r="K1748" s="80" t="s">
        <v>454</v>
      </c>
      <c r="L1748" s="8">
        <v>2290000</v>
      </c>
      <c r="M1748" s="6">
        <v>2022</v>
      </c>
      <c r="N1748" s="103"/>
      <c r="O1748" s="103"/>
      <c r="P1748" s="6"/>
      <c r="Q1748" s="6"/>
      <c r="R1748" t="str">
        <f t="shared" si="27"/>
        <v>5010700214621462100001VT500001</v>
      </c>
    </row>
    <row r="1749" spans="1:18" x14ac:dyDescent="0.2">
      <c r="A1749" s="80" t="s">
        <v>453</v>
      </c>
      <c r="B1749" s="80" t="s">
        <v>4268</v>
      </c>
      <c r="C1749" s="6">
        <v>501</v>
      </c>
      <c r="D1749" s="6">
        <v>50107</v>
      </c>
      <c r="E1749" s="80" t="s">
        <v>458</v>
      </c>
      <c r="F1749" s="80" t="s">
        <v>456</v>
      </c>
      <c r="G1749" s="80" t="s">
        <v>486</v>
      </c>
      <c r="H1749" s="80" t="s">
        <v>1370</v>
      </c>
      <c r="I1749" s="80" t="s">
        <v>2994</v>
      </c>
      <c r="J1749" s="80" t="s">
        <v>4053</v>
      </c>
      <c r="K1749" s="80" t="s">
        <v>454</v>
      </c>
      <c r="L1749" s="8">
        <v>10650000</v>
      </c>
      <c r="M1749" s="6">
        <v>2022</v>
      </c>
      <c r="N1749" s="103"/>
      <c r="O1749" s="103"/>
      <c r="P1749" s="6"/>
      <c r="Q1749" s="6"/>
      <c r="R1749" t="str">
        <f t="shared" si="27"/>
        <v>5010700312431243100001VT100002</v>
      </c>
    </row>
    <row r="1750" spans="1:18" x14ac:dyDescent="0.2">
      <c r="A1750" s="80" t="s">
        <v>453</v>
      </c>
      <c r="B1750" s="80" t="s">
        <v>4268</v>
      </c>
      <c r="C1750" s="6">
        <v>501</v>
      </c>
      <c r="D1750" s="6">
        <v>50107</v>
      </c>
      <c r="E1750" s="80" t="s">
        <v>458</v>
      </c>
      <c r="F1750" s="80" t="s">
        <v>456</v>
      </c>
      <c r="G1750" s="80" t="s">
        <v>490</v>
      </c>
      <c r="H1750" s="80" t="s">
        <v>1801</v>
      </c>
      <c r="I1750" s="80" t="s">
        <v>3351</v>
      </c>
      <c r="J1750" s="80" t="s">
        <v>4053</v>
      </c>
      <c r="K1750" s="80" t="s">
        <v>454</v>
      </c>
      <c r="L1750" s="8">
        <v>9560000</v>
      </c>
      <c r="M1750" s="6">
        <v>2022</v>
      </c>
      <c r="N1750" s="103"/>
      <c r="O1750" s="103"/>
      <c r="P1750" s="6"/>
      <c r="Q1750" s="6"/>
      <c r="R1750" t="str">
        <f t="shared" si="27"/>
        <v>5010700314671467100001VT300002</v>
      </c>
    </row>
    <row r="1751" spans="1:18" x14ac:dyDescent="0.2">
      <c r="A1751" s="80" t="s">
        <v>453</v>
      </c>
      <c r="B1751" s="80" t="s">
        <v>4268</v>
      </c>
      <c r="C1751" s="6">
        <v>501</v>
      </c>
      <c r="D1751" s="6">
        <v>50107</v>
      </c>
      <c r="E1751" s="80" t="s">
        <v>458</v>
      </c>
      <c r="F1751" s="80" t="s">
        <v>458</v>
      </c>
      <c r="G1751" s="80" t="s">
        <v>486</v>
      </c>
      <c r="H1751" s="80" t="s">
        <v>1370</v>
      </c>
      <c r="I1751" s="80" t="s">
        <v>2994</v>
      </c>
      <c r="J1751" s="80" t="s">
        <v>4053</v>
      </c>
      <c r="K1751" s="80" t="s">
        <v>454</v>
      </c>
      <c r="L1751" s="8">
        <v>14910000</v>
      </c>
      <c r="M1751" s="6">
        <v>2022</v>
      </c>
      <c r="N1751" s="103"/>
      <c r="O1751" s="103"/>
      <c r="P1751" s="6"/>
      <c r="Q1751" s="6"/>
      <c r="R1751" t="str">
        <f t="shared" si="27"/>
        <v>5010700312431243100001VT100003</v>
      </c>
    </row>
    <row r="1752" spans="1:18" x14ac:dyDescent="0.2">
      <c r="A1752" s="80" t="s">
        <v>453</v>
      </c>
      <c r="B1752" s="80" t="s">
        <v>4269</v>
      </c>
      <c r="C1752" s="6">
        <v>501</v>
      </c>
      <c r="D1752" s="6">
        <v>50107</v>
      </c>
      <c r="E1752" s="80" t="s">
        <v>456</v>
      </c>
      <c r="F1752" s="80" t="s">
        <v>454</v>
      </c>
      <c r="G1752" s="80" t="s">
        <v>486</v>
      </c>
      <c r="H1752" s="80" t="s">
        <v>1374</v>
      </c>
      <c r="I1752" s="80" t="s">
        <v>2996</v>
      </c>
      <c r="J1752" s="80" t="s">
        <v>4053</v>
      </c>
      <c r="K1752" s="80" t="s">
        <v>454</v>
      </c>
      <c r="L1752" s="8">
        <v>6930000</v>
      </c>
      <c r="M1752" s="6">
        <v>2022</v>
      </c>
      <c r="N1752" s="103"/>
      <c r="O1752" s="103"/>
      <c r="P1752" s="6"/>
      <c r="Q1752" s="6"/>
      <c r="R1752" t="str">
        <f t="shared" si="27"/>
        <v>5010700212451245100001VT100001</v>
      </c>
    </row>
    <row r="1753" spans="1:18" x14ac:dyDescent="0.2">
      <c r="A1753" s="80" t="s">
        <v>453</v>
      </c>
      <c r="B1753" s="80" t="s">
        <v>4269</v>
      </c>
      <c r="C1753" s="6">
        <v>501</v>
      </c>
      <c r="D1753" s="6">
        <v>50107</v>
      </c>
      <c r="E1753" s="80" t="s">
        <v>456</v>
      </c>
      <c r="F1753" s="80" t="s">
        <v>454</v>
      </c>
      <c r="G1753" s="80" t="s">
        <v>494</v>
      </c>
      <c r="H1753" s="80" t="s">
        <v>1803</v>
      </c>
      <c r="I1753" s="80" t="s">
        <v>3356</v>
      </c>
      <c r="J1753" s="80" t="s">
        <v>4053</v>
      </c>
      <c r="K1753" s="80" t="s">
        <v>454</v>
      </c>
      <c r="L1753" s="8">
        <v>9830000</v>
      </c>
      <c r="M1753" s="6">
        <v>2022</v>
      </c>
      <c r="N1753" s="103"/>
      <c r="O1753" s="103"/>
      <c r="P1753" s="6"/>
      <c r="Q1753" s="6"/>
      <c r="R1753" t="str">
        <f t="shared" si="27"/>
        <v>5010700214681468100001VT500001</v>
      </c>
    </row>
    <row r="1754" spans="1:18" x14ac:dyDescent="0.2">
      <c r="A1754" s="80" t="s">
        <v>453</v>
      </c>
      <c r="B1754" s="80" t="s">
        <v>4269</v>
      </c>
      <c r="C1754" s="6">
        <v>501</v>
      </c>
      <c r="D1754" s="6">
        <v>50107</v>
      </c>
      <c r="E1754" s="80" t="s">
        <v>458</v>
      </c>
      <c r="F1754" s="80" t="s">
        <v>456</v>
      </c>
      <c r="G1754" s="80" t="s">
        <v>486</v>
      </c>
      <c r="H1754" s="80" t="s">
        <v>1372</v>
      </c>
      <c r="I1754" s="80" t="s">
        <v>2995</v>
      </c>
      <c r="J1754" s="80" t="s">
        <v>4053</v>
      </c>
      <c r="K1754" s="80" t="s">
        <v>454</v>
      </c>
      <c r="L1754" s="8">
        <v>4490000</v>
      </c>
      <c r="M1754" s="6">
        <v>2022</v>
      </c>
      <c r="N1754" s="103"/>
      <c r="O1754" s="103"/>
      <c r="P1754" s="6"/>
      <c r="Q1754" s="6"/>
      <c r="R1754" t="str">
        <f t="shared" si="27"/>
        <v>5010700312441244100001VT100002</v>
      </c>
    </row>
    <row r="1755" spans="1:18" x14ac:dyDescent="0.2">
      <c r="A1755" s="80" t="s">
        <v>453</v>
      </c>
      <c r="B1755" s="80" t="s">
        <v>4269</v>
      </c>
      <c r="C1755" s="6">
        <v>501</v>
      </c>
      <c r="D1755" s="6">
        <v>50107</v>
      </c>
      <c r="E1755" s="80" t="s">
        <v>458</v>
      </c>
      <c r="F1755" s="80" t="s">
        <v>456</v>
      </c>
      <c r="G1755" s="80" t="s">
        <v>490</v>
      </c>
      <c r="H1755" s="80" t="s">
        <v>1801</v>
      </c>
      <c r="I1755" s="80" t="s">
        <v>3353</v>
      </c>
      <c r="J1755" s="80" t="s">
        <v>4053</v>
      </c>
      <c r="K1755" s="80" t="s">
        <v>454</v>
      </c>
      <c r="L1755" s="8">
        <v>8140000</v>
      </c>
      <c r="M1755" s="6">
        <v>2022</v>
      </c>
      <c r="N1755" s="103"/>
      <c r="O1755" s="103"/>
      <c r="P1755" s="6"/>
      <c r="Q1755" s="6"/>
      <c r="R1755" t="str">
        <f t="shared" si="27"/>
        <v>5010700314671467101001VT300002</v>
      </c>
    </row>
    <row r="1756" spans="1:18" x14ac:dyDescent="0.2">
      <c r="A1756" s="80" t="s">
        <v>453</v>
      </c>
      <c r="B1756" s="80" t="s">
        <v>4269</v>
      </c>
      <c r="C1756" s="6">
        <v>501</v>
      </c>
      <c r="D1756" s="6">
        <v>50107</v>
      </c>
      <c r="E1756" s="80" t="s">
        <v>458</v>
      </c>
      <c r="F1756" s="80" t="s">
        <v>458</v>
      </c>
      <c r="G1756" s="80" t="s">
        <v>486</v>
      </c>
      <c r="H1756" s="80" t="s">
        <v>1372</v>
      </c>
      <c r="I1756" s="80" t="s">
        <v>2995</v>
      </c>
      <c r="J1756" s="80" t="s">
        <v>4053</v>
      </c>
      <c r="K1756" s="80" t="s">
        <v>454</v>
      </c>
      <c r="L1756" s="8">
        <v>6280000</v>
      </c>
      <c r="M1756" s="6">
        <v>2022</v>
      </c>
      <c r="N1756" s="103"/>
      <c r="O1756" s="103"/>
      <c r="P1756" s="6"/>
      <c r="Q1756" s="6"/>
      <c r="R1756" t="str">
        <f t="shared" si="27"/>
        <v>5010700312441244100001VT100003</v>
      </c>
    </row>
    <row r="1757" spans="1:18" x14ac:dyDescent="0.2">
      <c r="A1757" s="80" t="s">
        <v>453</v>
      </c>
      <c r="B1757" s="80" t="s">
        <v>4270</v>
      </c>
      <c r="C1757" s="6">
        <v>501</v>
      </c>
      <c r="D1757" s="6">
        <v>50107</v>
      </c>
      <c r="E1757" s="80" t="s">
        <v>456</v>
      </c>
      <c r="F1757" s="80" t="s">
        <v>454</v>
      </c>
      <c r="G1757" s="80" t="s">
        <v>486</v>
      </c>
      <c r="H1757" s="80" t="s">
        <v>1376</v>
      </c>
      <c r="I1757" s="80" t="s">
        <v>2997</v>
      </c>
      <c r="J1757" s="80" t="s">
        <v>4053</v>
      </c>
      <c r="K1757" s="80" t="s">
        <v>454</v>
      </c>
      <c r="L1757" s="8">
        <v>13510000</v>
      </c>
      <c r="M1757" s="6">
        <v>2022</v>
      </c>
      <c r="N1757" s="103"/>
      <c r="O1757" s="103"/>
      <c r="P1757" s="6"/>
      <c r="Q1757" s="6"/>
      <c r="R1757" t="str">
        <f t="shared" si="27"/>
        <v>5010700212461246100001VT100001</v>
      </c>
    </row>
    <row r="1758" spans="1:18" x14ac:dyDescent="0.2">
      <c r="A1758" s="80" t="s">
        <v>453</v>
      </c>
      <c r="B1758" s="80" t="s">
        <v>4270</v>
      </c>
      <c r="C1758" s="6">
        <v>501</v>
      </c>
      <c r="D1758" s="6">
        <v>50107</v>
      </c>
      <c r="E1758" s="80" t="s">
        <v>456</v>
      </c>
      <c r="F1758" s="80" t="s">
        <v>454</v>
      </c>
      <c r="G1758" s="80" t="s">
        <v>494</v>
      </c>
      <c r="H1758" s="80" t="s">
        <v>1856</v>
      </c>
      <c r="I1758" s="80" t="s">
        <v>3391</v>
      </c>
      <c r="J1758" s="80" t="s">
        <v>4053</v>
      </c>
      <c r="K1758" s="80" t="s">
        <v>454</v>
      </c>
      <c r="L1758" s="8">
        <v>5900000</v>
      </c>
      <c r="M1758" s="6">
        <v>2022</v>
      </c>
      <c r="N1758" s="103"/>
      <c r="O1758" s="103"/>
      <c r="P1758" s="6"/>
      <c r="Q1758" s="6"/>
      <c r="R1758" t="str">
        <f t="shared" si="27"/>
        <v>5010700214941494100001VT500001</v>
      </c>
    </row>
    <row r="1759" spans="1:18" x14ac:dyDescent="0.2">
      <c r="A1759" s="80" t="s">
        <v>453</v>
      </c>
      <c r="B1759" s="80" t="s">
        <v>4270</v>
      </c>
      <c r="C1759" s="6">
        <v>501</v>
      </c>
      <c r="D1759" s="6">
        <v>50107</v>
      </c>
      <c r="E1759" s="80" t="s">
        <v>458</v>
      </c>
      <c r="F1759" s="80" t="s">
        <v>456</v>
      </c>
      <c r="G1759" s="80" t="s">
        <v>486</v>
      </c>
      <c r="H1759" s="80" t="s">
        <v>1374</v>
      </c>
      <c r="I1759" s="80" t="s">
        <v>2996</v>
      </c>
      <c r="J1759" s="80" t="s">
        <v>4053</v>
      </c>
      <c r="K1759" s="80" t="s">
        <v>454</v>
      </c>
      <c r="L1759" s="8">
        <v>3470000</v>
      </c>
      <c r="M1759" s="6">
        <v>2022</v>
      </c>
      <c r="N1759" s="103"/>
      <c r="O1759" s="103"/>
      <c r="P1759" s="6"/>
      <c r="Q1759" s="6"/>
      <c r="R1759" t="str">
        <f t="shared" si="27"/>
        <v>5010700312451245100001VT100002</v>
      </c>
    </row>
    <row r="1760" spans="1:18" x14ac:dyDescent="0.2">
      <c r="A1760" s="80" t="s">
        <v>453</v>
      </c>
      <c r="B1760" s="80" t="s">
        <v>4270</v>
      </c>
      <c r="C1760" s="6">
        <v>501</v>
      </c>
      <c r="D1760" s="6">
        <v>50107</v>
      </c>
      <c r="E1760" s="80" t="s">
        <v>458</v>
      </c>
      <c r="F1760" s="80" t="s">
        <v>456</v>
      </c>
      <c r="G1760" s="80" t="s">
        <v>490</v>
      </c>
      <c r="H1760" s="80" t="s">
        <v>1801</v>
      </c>
      <c r="I1760" s="80" t="s">
        <v>3355</v>
      </c>
      <c r="J1760" s="80" t="s">
        <v>4053</v>
      </c>
      <c r="K1760" s="80" t="s">
        <v>454</v>
      </c>
      <c r="L1760" s="8">
        <v>7230000</v>
      </c>
      <c r="M1760" s="6">
        <v>2022</v>
      </c>
      <c r="N1760" s="103"/>
      <c r="O1760" s="103"/>
      <c r="P1760" s="6"/>
      <c r="Q1760" s="6"/>
      <c r="R1760" t="str">
        <f t="shared" si="27"/>
        <v>5010700314671467102001VT300002</v>
      </c>
    </row>
    <row r="1761" spans="1:18" x14ac:dyDescent="0.2">
      <c r="A1761" s="80" t="s">
        <v>453</v>
      </c>
      <c r="B1761" s="80" t="s">
        <v>4270</v>
      </c>
      <c r="C1761" s="6">
        <v>501</v>
      </c>
      <c r="D1761" s="6">
        <v>50107</v>
      </c>
      <c r="E1761" s="80" t="s">
        <v>458</v>
      </c>
      <c r="F1761" s="80" t="s">
        <v>458</v>
      </c>
      <c r="G1761" s="80" t="s">
        <v>486</v>
      </c>
      <c r="H1761" s="80" t="s">
        <v>1374</v>
      </c>
      <c r="I1761" s="80" t="s">
        <v>2996</v>
      </c>
      <c r="J1761" s="80" t="s">
        <v>4053</v>
      </c>
      <c r="K1761" s="80" t="s">
        <v>454</v>
      </c>
      <c r="L1761" s="8">
        <v>4850000</v>
      </c>
      <c r="M1761" s="6">
        <v>2022</v>
      </c>
      <c r="N1761" s="103"/>
      <c r="O1761" s="103"/>
      <c r="P1761" s="6"/>
      <c r="Q1761" s="6"/>
      <c r="R1761" t="str">
        <f t="shared" si="27"/>
        <v>5010700312451245100001VT100003</v>
      </c>
    </row>
    <row r="1762" spans="1:18" x14ac:dyDescent="0.2">
      <c r="A1762" s="80" t="s">
        <v>453</v>
      </c>
      <c r="B1762" s="80" t="s">
        <v>4271</v>
      </c>
      <c r="C1762" s="6">
        <v>501</v>
      </c>
      <c r="D1762" s="6">
        <v>50107</v>
      </c>
      <c r="E1762" s="80" t="s">
        <v>456</v>
      </c>
      <c r="F1762" s="80" t="s">
        <v>454</v>
      </c>
      <c r="G1762" s="80" t="s">
        <v>486</v>
      </c>
      <c r="H1762" s="80" t="s">
        <v>1378</v>
      </c>
      <c r="I1762" s="80" t="s">
        <v>2998</v>
      </c>
      <c r="J1762" s="80" t="s">
        <v>4053</v>
      </c>
      <c r="K1762" s="80" t="s">
        <v>454</v>
      </c>
      <c r="L1762" s="8">
        <v>6370000</v>
      </c>
      <c r="M1762" s="6">
        <v>2022</v>
      </c>
      <c r="N1762" s="103"/>
      <c r="O1762" s="103"/>
      <c r="P1762" s="6"/>
      <c r="Q1762" s="6"/>
      <c r="R1762" t="str">
        <f t="shared" si="27"/>
        <v>5010700212471247100001VT100001</v>
      </c>
    </row>
    <row r="1763" spans="1:18" x14ac:dyDescent="0.2">
      <c r="A1763" s="80" t="s">
        <v>453</v>
      </c>
      <c r="B1763" s="80" t="s">
        <v>4271</v>
      </c>
      <c r="C1763" s="6">
        <v>501</v>
      </c>
      <c r="D1763" s="6">
        <v>50107</v>
      </c>
      <c r="E1763" s="80" t="s">
        <v>456</v>
      </c>
      <c r="F1763" s="80" t="s">
        <v>454</v>
      </c>
      <c r="G1763" s="80" t="s">
        <v>494</v>
      </c>
      <c r="H1763" s="80" t="s">
        <v>1858</v>
      </c>
      <c r="I1763" s="80" t="s">
        <v>3392</v>
      </c>
      <c r="J1763" s="80" t="s">
        <v>4053</v>
      </c>
      <c r="K1763" s="80" t="s">
        <v>454</v>
      </c>
      <c r="L1763" s="8">
        <v>6530000</v>
      </c>
      <c r="M1763" s="6">
        <v>2022</v>
      </c>
      <c r="N1763" s="103"/>
      <c r="O1763" s="103"/>
      <c r="P1763" s="6"/>
      <c r="Q1763" s="6"/>
      <c r="R1763" t="str">
        <f t="shared" si="27"/>
        <v>5010700214951495100001VT500001</v>
      </c>
    </row>
    <row r="1764" spans="1:18" x14ac:dyDescent="0.2">
      <c r="A1764" s="80" t="s">
        <v>453</v>
      </c>
      <c r="B1764" s="80" t="s">
        <v>4271</v>
      </c>
      <c r="C1764" s="6">
        <v>501</v>
      </c>
      <c r="D1764" s="6">
        <v>50107</v>
      </c>
      <c r="E1764" s="80" t="s">
        <v>458</v>
      </c>
      <c r="F1764" s="80" t="s">
        <v>456</v>
      </c>
      <c r="G1764" s="80" t="s">
        <v>486</v>
      </c>
      <c r="H1764" s="80" t="s">
        <v>1376</v>
      </c>
      <c r="I1764" s="80" t="s">
        <v>2997</v>
      </c>
      <c r="J1764" s="80" t="s">
        <v>4053</v>
      </c>
      <c r="K1764" s="80" t="s">
        <v>454</v>
      </c>
      <c r="L1764" s="8">
        <v>6760000</v>
      </c>
      <c r="M1764" s="6">
        <v>2022</v>
      </c>
      <c r="N1764" s="103"/>
      <c r="O1764" s="103"/>
      <c r="P1764" s="6"/>
      <c r="Q1764" s="6"/>
      <c r="R1764" t="str">
        <f t="shared" si="27"/>
        <v>5010700312461246100001VT100002</v>
      </c>
    </row>
    <row r="1765" spans="1:18" x14ac:dyDescent="0.2">
      <c r="A1765" s="80" t="s">
        <v>453</v>
      </c>
      <c r="B1765" s="80" t="s">
        <v>4271</v>
      </c>
      <c r="C1765" s="6">
        <v>501</v>
      </c>
      <c r="D1765" s="6">
        <v>50107</v>
      </c>
      <c r="E1765" s="80" t="s">
        <v>458</v>
      </c>
      <c r="F1765" s="80" t="s">
        <v>456</v>
      </c>
      <c r="G1765" s="80" t="s">
        <v>490</v>
      </c>
      <c r="H1765" s="80" t="s">
        <v>1814</v>
      </c>
      <c r="I1765" s="80" t="s">
        <v>3365</v>
      </c>
      <c r="J1765" s="80" t="s">
        <v>4053</v>
      </c>
      <c r="K1765" s="80" t="s">
        <v>454</v>
      </c>
      <c r="L1765" s="8">
        <v>6490000</v>
      </c>
      <c r="M1765" s="6">
        <v>2022</v>
      </c>
      <c r="N1765" s="103"/>
      <c r="O1765" s="103"/>
      <c r="P1765" s="6"/>
      <c r="Q1765" s="6"/>
      <c r="R1765" t="str">
        <f t="shared" si="27"/>
        <v>5010700314741474101001VT300002</v>
      </c>
    </row>
    <row r="1766" spans="1:18" x14ac:dyDescent="0.2">
      <c r="A1766" s="80" t="s">
        <v>453</v>
      </c>
      <c r="B1766" s="80" t="s">
        <v>4271</v>
      </c>
      <c r="C1766" s="6">
        <v>501</v>
      </c>
      <c r="D1766" s="6">
        <v>50107</v>
      </c>
      <c r="E1766" s="80" t="s">
        <v>458</v>
      </c>
      <c r="F1766" s="80" t="s">
        <v>458</v>
      </c>
      <c r="G1766" s="80" t="s">
        <v>486</v>
      </c>
      <c r="H1766" s="80" t="s">
        <v>1376</v>
      </c>
      <c r="I1766" s="80" t="s">
        <v>2997</v>
      </c>
      <c r="J1766" s="80" t="s">
        <v>4053</v>
      </c>
      <c r="K1766" s="80" t="s">
        <v>454</v>
      </c>
      <c r="L1766" s="8">
        <v>9460000</v>
      </c>
      <c r="M1766" s="6">
        <v>2022</v>
      </c>
      <c r="N1766" s="103"/>
      <c r="O1766" s="103"/>
      <c r="P1766" s="6"/>
      <c r="Q1766" s="6"/>
      <c r="R1766" t="str">
        <f t="shared" si="27"/>
        <v>5010700312461246100001VT100003</v>
      </c>
    </row>
    <row r="1767" spans="1:18" x14ac:dyDescent="0.2">
      <c r="A1767" s="80" t="s">
        <v>453</v>
      </c>
      <c r="B1767" s="80" t="s">
        <v>4272</v>
      </c>
      <c r="C1767" s="6">
        <v>501</v>
      </c>
      <c r="D1767" s="6">
        <v>50107</v>
      </c>
      <c r="E1767" s="80" t="s">
        <v>456</v>
      </c>
      <c r="F1767" s="80" t="s">
        <v>454</v>
      </c>
      <c r="G1767" s="80" t="s">
        <v>486</v>
      </c>
      <c r="H1767" s="80" t="s">
        <v>1380</v>
      </c>
      <c r="I1767" s="80" t="s">
        <v>2999</v>
      </c>
      <c r="J1767" s="80" t="s">
        <v>4053</v>
      </c>
      <c r="K1767" s="80" t="s">
        <v>454</v>
      </c>
      <c r="L1767" s="8">
        <v>25010000</v>
      </c>
      <c r="M1767" s="6">
        <v>2022</v>
      </c>
      <c r="N1767" s="103"/>
      <c r="O1767" s="103"/>
      <c r="P1767" s="6"/>
      <c r="Q1767" s="6"/>
      <c r="R1767" t="str">
        <f t="shared" si="27"/>
        <v>5010700212481248100001VT100001</v>
      </c>
    </row>
    <row r="1768" spans="1:18" x14ac:dyDescent="0.2">
      <c r="A1768" s="80" t="s">
        <v>453</v>
      </c>
      <c r="B1768" s="80" t="s">
        <v>4272</v>
      </c>
      <c r="C1768" s="6">
        <v>501</v>
      </c>
      <c r="D1768" s="6">
        <v>50107</v>
      </c>
      <c r="E1768" s="80" t="s">
        <v>456</v>
      </c>
      <c r="F1768" s="80" t="s">
        <v>454</v>
      </c>
      <c r="G1768" s="80" t="s">
        <v>494</v>
      </c>
      <c r="H1768" s="80" t="s">
        <v>1860</v>
      </c>
      <c r="I1768" s="80" t="s">
        <v>3393</v>
      </c>
      <c r="J1768" s="80" t="s">
        <v>4053</v>
      </c>
      <c r="K1768" s="80" t="s">
        <v>454</v>
      </c>
      <c r="L1768" s="8">
        <v>5900000</v>
      </c>
      <c r="M1768" s="6">
        <v>2022</v>
      </c>
      <c r="N1768" s="103"/>
      <c r="O1768" s="103"/>
      <c r="P1768" s="6"/>
      <c r="Q1768" s="6"/>
      <c r="R1768" t="str">
        <f t="shared" si="27"/>
        <v>5010700214961496100001VT500001</v>
      </c>
    </row>
    <row r="1769" spans="1:18" x14ac:dyDescent="0.2">
      <c r="A1769" s="80" t="s">
        <v>453</v>
      </c>
      <c r="B1769" s="80" t="s">
        <v>4272</v>
      </c>
      <c r="C1769" s="6">
        <v>501</v>
      </c>
      <c r="D1769" s="6">
        <v>50107</v>
      </c>
      <c r="E1769" s="80" t="s">
        <v>458</v>
      </c>
      <c r="F1769" s="80" t="s">
        <v>456</v>
      </c>
      <c r="G1769" s="80" t="s">
        <v>486</v>
      </c>
      <c r="H1769" s="80" t="s">
        <v>1378</v>
      </c>
      <c r="I1769" s="80" t="s">
        <v>2998</v>
      </c>
      <c r="J1769" s="80" t="s">
        <v>4053</v>
      </c>
      <c r="K1769" s="80" t="s">
        <v>454</v>
      </c>
      <c r="L1769" s="8">
        <v>3190000</v>
      </c>
      <c r="M1769" s="6">
        <v>2022</v>
      </c>
      <c r="N1769" s="103"/>
      <c r="O1769" s="103"/>
      <c r="P1769" s="6"/>
      <c r="Q1769" s="6"/>
      <c r="R1769" t="str">
        <f t="shared" si="27"/>
        <v>5010700312471247100001VT100002</v>
      </c>
    </row>
    <row r="1770" spans="1:18" x14ac:dyDescent="0.2">
      <c r="A1770" s="80" t="s">
        <v>453</v>
      </c>
      <c r="B1770" s="80" t="s">
        <v>4272</v>
      </c>
      <c r="C1770" s="6">
        <v>501</v>
      </c>
      <c r="D1770" s="6">
        <v>50107</v>
      </c>
      <c r="E1770" s="80" t="s">
        <v>458</v>
      </c>
      <c r="F1770" s="80" t="s">
        <v>456</v>
      </c>
      <c r="G1770" s="80" t="s">
        <v>492</v>
      </c>
      <c r="H1770" s="80" t="s">
        <v>981</v>
      </c>
      <c r="I1770" s="80" t="s">
        <v>2712</v>
      </c>
      <c r="J1770" s="80" t="s">
        <v>4053</v>
      </c>
      <c r="K1770" s="80" t="s">
        <v>454</v>
      </c>
      <c r="L1770" s="8">
        <v>4740000</v>
      </c>
      <c r="M1770" s="6">
        <v>2022</v>
      </c>
      <c r="N1770" s="103"/>
      <c r="O1770" s="103"/>
      <c r="P1770" s="6"/>
      <c r="Q1770" s="6"/>
      <c r="R1770" t="str">
        <f t="shared" si="27"/>
        <v>5010700310411041101001VT400002</v>
      </c>
    </row>
    <row r="1771" spans="1:18" x14ac:dyDescent="0.2">
      <c r="A1771" s="80" t="s">
        <v>453</v>
      </c>
      <c r="B1771" s="80" t="s">
        <v>4272</v>
      </c>
      <c r="C1771" s="6">
        <v>501</v>
      </c>
      <c r="D1771" s="6">
        <v>50107</v>
      </c>
      <c r="E1771" s="80" t="s">
        <v>458</v>
      </c>
      <c r="F1771" s="80" t="s">
        <v>458</v>
      </c>
      <c r="G1771" s="80" t="s">
        <v>486</v>
      </c>
      <c r="H1771" s="80" t="s">
        <v>1378</v>
      </c>
      <c r="I1771" s="80" t="s">
        <v>2998</v>
      </c>
      <c r="J1771" s="80" t="s">
        <v>4053</v>
      </c>
      <c r="K1771" s="80" t="s">
        <v>454</v>
      </c>
      <c r="L1771" s="8">
        <v>4460000</v>
      </c>
      <c r="M1771" s="6">
        <v>2022</v>
      </c>
      <c r="N1771" s="103"/>
      <c r="O1771" s="103"/>
      <c r="P1771" s="6"/>
      <c r="Q1771" s="6"/>
      <c r="R1771" t="str">
        <f t="shared" si="27"/>
        <v>5010700312471247100001VT100003</v>
      </c>
    </row>
    <row r="1772" spans="1:18" x14ac:dyDescent="0.2">
      <c r="A1772" s="80" t="s">
        <v>453</v>
      </c>
      <c r="B1772" s="80" t="s">
        <v>4273</v>
      </c>
      <c r="C1772" s="6">
        <v>501</v>
      </c>
      <c r="D1772" s="6">
        <v>50107</v>
      </c>
      <c r="E1772" s="80" t="s">
        <v>456</v>
      </c>
      <c r="F1772" s="80" t="s">
        <v>454</v>
      </c>
      <c r="G1772" s="80" t="s">
        <v>486</v>
      </c>
      <c r="H1772" s="80" t="s">
        <v>1382</v>
      </c>
      <c r="I1772" s="80" t="s">
        <v>3000</v>
      </c>
      <c r="J1772" s="80" t="s">
        <v>4053</v>
      </c>
      <c r="K1772" s="80" t="s">
        <v>454</v>
      </c>
      <c r="L1772" s="8">
        <v>4870000</v>
      </c>
      <c r="M1772" s="6">
        <v>2022</v>
      </c>
      <c r="N1772" s="103"/>
      <c r="O1772" s="103"/>
      <c r="P1772" s="6"/>
      <c r="Q1772" s="6"/>
      <c r="R1772" t="str">
        <f t="shared" si="27"/>
        <v>5010700212491249100001VT100001</v>
      </c>
    </row>
    <row r="1773" spans="1:18" x14ac:dyDescent="0.2">
      <c r="A1773" s="80" t="s">
        <v>453</v>
      </c>
      <c r="B1773" s="80" t="s">
        <v>4273</v>
      </c>
      <c r="C1773" s="6">
        <v>501</v>
      </c>
      <c r="D1773" s="6">
        <v>50107</v>
      </c>
      <c r="E1773" s="80" t="s">
        <v>456</v>
      </c>
      <c r="F1773" s="80" t="s">
        <v>454</v>
      </c>
      <c r="G1773" s="80" t="s">
        <v>494</v>
      </c>
      <c r="H1773" s="80" t="s">
        <v>1862</v>
      </c>
      <c r="I1773" s="80" t="s">
        <v>3394</v>
      </c>
      <c r="J1773" s="80" t="s">
        <v>4053</v>
      </c>
      <c r="K1773" s="80" t="s">
        <v>454</v>
      </c>
      <c r="L1773" s="8">
        <v>2610000</v>
      </c>
      <c r="M1773" s="6">
        <v>2022</v>
      </c>
      <c r="N1773" s="103"/>
      <c r="O1773" s="103"/>
      <c r="P1773" s="6"/>
      <c r="Q1773" s="6"/>
      <c r="R1773" t="str">
        <f t="shared" si="27"/>
        <v>5010700214971497100001VT500001</v>
      </c>
    </row>
    <row r="1774" spans="1:18" x14ac:dyDescent="0.2">
      <c r="A1774" s="80" t="s">
        <v>453</v>
      </c>
      <c r="B1774" s="80" t="s">
        <v>4273</v>
      </c>
      <c r="C1774" s="6">
        <v>501</v>
      </c>
      <c r="D1774" s="6">
        <v>50107</v>
      </c>
      <c r="E1774" s="80" t="s">
        <v>458</v>
      </c>
      <c r="F1774" s="80" t="s">
        <v>456</v>
      </c>
      <c r="G1774" s="80" t="s">
        <v>486</v>
      </c>
      <c r="H1774" s="80" t="s">
        <v>1380</v>
      </c>
      <c r="I1774" s="80" t="s">
        <v>2999</v>
      </c>
      <c r="J1774" s="80" t="s">
        <v>4053</v>
      </c>
      <c r="K1774" s="80" t="s">
        <v>454</v>
      </c>
      <c r="L1774" s="8">
        <v>12510000</v>
      </c>
      <c r="M1774" s="6">
        <v>2022</v>
      </c>
      <c r="N1774" s="103"/>
      <c r="O1774" s="103"/>
      <c r="P1774" s="6"/>
      <c r="Q1774" s="6"/>
      <c r="R1774" t="str">
        <f t="shared" si="27"/>
        <v>5010700312481248100001VT100002</v>
      </c>
    </row>
    <row r="1775" spans="1:18" x14ac:dyDescent="0.2">
      <c r="A1775" s="80" t="s">
        <v>453</v>
      </c>
      <c r="B1775" s="80" t="s">
        <v>4273</v>
      </c>
      <c r="C1775" s="6">
        <v>501</v>
      </c>
      <c r="D1775" s="6">
        <v>50107</v>
      </c>
      <c r="E1775" s="80" t="s">
        <v>458</v>
      </c>
      <c r="F1775" s="80" t="s">
        <v>456</v>
      </c>
      <c r="G1775" s="80" t="s">
        <v>492</v>
      </c>
      <c r="H1775" s="80" t="s">
        <v>987</v>
      </c>
      <c r="I1775" s="80" t="s">
        <v>2716</v>
      </c>
      <c r="J1775" s="80" t="s">
        <v>4053</v>
      </c>
      <c r="K1775" s="80" t="s">
        <v>454</v>
      </c>
      <c r="L1775" s="8">
        <v>5720000</v>
      </c>
      <c r="M1775" s="6">
        <v>2022</v>
      </c>
      <c r="N1775" s="103"/>
      <c r="O1775" s="103"/>
      <c r="P1775" s="6"/>
      <c r="Q1775" s="6"/>
      <c r="R1775" t="str">
        <f t="shared" si="27"/>
        <v>5010700310441044100001VT400002</v>
      </c>
    </row>
    <row r="1776" spans="1:18" x14ac:dyDescent="0.2">
      <c r="A1776" s="80" t="s">
        <v>453</v>
      </c>
      <c r="B1776" s="80" t="s">
        <v>4273</v>
      </c>
      <c r="C1776" s="6">
        <v>501</v>
      </c>
      <c r="D1776" s="6">
        <v>50107</v>
      </c>
      <c r="E1776" s="80" t="s">
        <v>458</v>
      </c>
      <c r="F1776" s="80" t="s">
        <v>458</v>
      </c>
      <c r="G1776" s="80" t="s">
        <v>486</v>
      </c>
      <c r="H1776" s="80" t="s">
        <v>1380</v>
      </c>
      <c r="I1776" s="80" t="s">
        <v>2999</v>
      </c>
      <c r="J1776" s="80" t="s">
        <v>4053</v>
      </c>
      <c r="K1776" s="80" t="s">
        <v>454</v>
      </c>
      <c r="L1776" s="8">
        <v>17510000</v>
      </c>
      <c r="M1776" s="6">
        <v>2022</v>
      </c>
      <c r="N1776" s="103"/>
      <c r="O1776" s="103"/>
      <c r="P1776" s="6"/>
      <c r="Q1776" s="6"/>
      <c r="R1776" t="str">
        <f t="shared" si="27"/>
        <v>5010700312481248100001VT100003</v>
      </c>
    </row>
    <row r="1777" spans="1:18" x14ac:dyDescent="0.2">
      <c r="A1777" s="80" t="s">
        <v>453</v>
      </c>
      <c r="B1777" s="80" t="s">
        <v>4274</v>
      </c>
      <c r="C1777" s="6">
        <v>501</v>
      </c>
      <c r="D1777" s="6">
        <v>50107</v>
      </c>
      <c r="E1777" s="80" t="s">
        <v>456</v>
      </c>
      <c r="F1777" s="80" t="s">
        <v>454</v>
      </c>
      <c r="G1777" s="80" t="s">
        <v>486</v>
      </c>
      <c r="H1777" s="80" t="s">
        <v>1385</v>
      </c>
      <c r="I1777" s="80" t="s">
        <v>3003</v>
      </c>
      <c r="J1777" s="80" t="s">
        <v>4053</v>
      </c>
      <c r="K1777" s="80" t="s">
        <v>454</v>
      </c>
      <c r="L1777" s="8">
        <v>22830000</v>
      </c>
      <c r="M1777" s="6">
        <v>2022</v>
      </c>
      <c r="N1777" s="103"/>
      <c r="O1777" s="103"/>
      <c r="P1777" s="6"/>
      <c r="Q1777" s="6"/>
      <c r="R1777" t="str">
        <f t="shared" si="27"/>
        <v>5010700212501250100001VT100001</v>
      </c>
    </row>
    <row r="1778" spans="1:18" x14ac:dyDescent="0.2">
      <c r="A1778" s="80" t="s">
        <v>453</v>
      </c>
      <c r="B1778" s="80" t="s">
        <v>4274</v>
      </c>
      <c r="C1778" s="6">
        <v>501</v>
      </c>
      <c r="D1778" s="6">
        <v>50107</v>
      </c>
      <c r="E1778" s="80" t="s">
        <v>458</v>
      </c>
      <c r="F1778" s="80" t="s">
        <v>456</v>
      </c>
      <c r="G1778" s="80" t="s">
        <v>486</v>
      </c>
      <c r="H1778" s="80" t="s">
        <v>1382</v>
      </c>
      <c r="I1778" s="80" t="s">
        <v>3000</v>
      </c>
      <c r="J1778" s="80" t="s">
        <v>4053</v>
      </c>
      <c r="K1778" s="80" t="s">
        <v>454</v>
      </c>
      <c r="L1778" s="8">
        <v>2440000</v>
      </c>
      <c r="M1778" s="6">
        <v>2022</v>
      </c>
      <c r="N1778" s="103"/>
      <c r="O1778" s="103"/>
      <c r="P1778" s="6"/>
      <c r="Q1778" s="6"/>
      <c r="R1778" t="str">
        <f t="shared" si="27"/>
        <v>5010700312491249100001VT100002</v>
      </c>
    </row>
    <row r="1779" spans="1:18" x14ac:dyDescent="0.2">
      <c r="A1779" s="80" t="s">
        <v>453</v>
      </c>
      <c r="B1779" s="80" t="s">
        <v>4274</v>
      </c>
      <c r="C1779" s="6">
        <v>501</v>
      </c>
      <c r="D1779" s="6">
        <v>50107</v>
      </c>
      <c r="E1779" s="80" t="s">
        <v>458</v>
      </c>
      <c r="F1779" s="80" t="s">
        <v>456</v>
      </c>
      <c r="G1779" s="80" t="s">
        <v>492</v>
      </c>
      <c r="H1779" s="80" t="s">
        <v>987</v>
      </c>
      <c r="I1779" s="80" t="s">
        <v>2718</v>
      </c>
      <c r="J1779" s="80" t="s">
        <v>4053</v>
      </c>
      <c r="K1779" s="80" t="s">
        <v>454</v>
      </c>
      <c r="L1779" s="8">
        <v>5720000</v>
      </c>
      <c r="M1779" s="6">
        <v>2022</v>
      </c>
      <c r="N1779" s="103"/>
      <c r="O1779" s="103"/>
      <c r="P1779" s="6"/>
      <c r="Q1779" s="6"/>
      <c r="R1779" t="str">
        <f t="shared" si="27"/>
        <v>5010700310441044101001VT400002</v>
      </c>
    </row>
    <row r="1780" spans="1:18" x14ac:dyDescent="0.2">
      <c r="A1780" s="80" t="s">
        <v>453</v>
      </c>
      <c r="B1780" s="80" t="s">
        <v>4274</v>
      </c>
      <c r="C1780" s="6">
        <v>501</v>
      </c>
      <c r="D1780" s="6">
        <v>50107</v>
      </c>
      <c r="E1780" s="80" t="s">
        <v>458</v>
      </c>
      <c r="F1780" s="80" t="s">
        <v>458</v>
      </c>
      <c r="G1780" s="80" t="s">
        <v>486</v>
      </c>
      <c r="H1780" s="80" t="s">
        <v>1382</v>
      </c>
      <c r="I1780" s="80" t="s">
        <v>3000</v>
      </c>
      <c r="J1780" s="80" t="s">
        <v>4053</v>
      </c>
      <c r="K1780" s="80" t="s">
        <v>454</v>
      </c>
      <c r="L1780" s="8">
        <v>3410000</v>
      </c>
      <c r="M1780" s="6">
        <v>2022</v>
      </c>
      <c r="N1780" s="103"/>
      <c r="O1780" s="103"/>
      <c r="P1780" s="6"/>
      <c r="Q1780" s="6"/>
      <c r="R1780" t="str">
        <f t="shared" si="27"/>
        <v>5010700312491249100001VT100003</v>
      </c>
    </row>
    <row r="1781" spans="1:18" x14ac:dyDescent="0.2">
      <c r="A1781" s="80" t="s">
        <v>453</v>
      </c>
      <c r="B1781" s="80" t="s">
        <v>4275</v>
      </c>
      <c r="C1781" s="6">
        <v>501</v>
      </c>
      <c r="D1781" s="6">
        <v>50107</v>
      </c>
      <c r="E1781" s="80" t="s">
        <v>456</v>
      </c>
      <c r="F1781" s="80" t="s">
        <v>454</v>
      </c>
      <c r="G1781" s="80" t="s">
        <v>486</v>
      </c>
      <c r="H1781" s="80" t="s">
        <v>1387</v>
      </c>
      <c r="I1781" s="80" t="s">
        <v>3004</v>
      </c>
      <c r="J1781" s="80" t="s">
        <v>4053</v>
      </c>
      <c r="K1781" s="80" t="s">
        <v>454</v>
      </c>
      <c r="L1781" s="8">
        <v>15640000</v>
      </c>
      <c r="M1781" s="6">
        <v>2022</v>
      </c>
      <c r="N1781" s="103"/>
      <c r="O1781" s="103"/>
      <c r="P1781" s="6"/>
      <c r="Q1781" s="6"/>
      <c r="R1781" t="str">
        <f t="shared" si="27"/>
        <v>5010700212511251100001VT100001</v>
      </c>
    </row>
    <row r="1782" spans="1:18" x14ac:dyDescent="0.2">
      <c r="A1782" s="80" t="s">
        <v>453</v>
      </c>
      <c r="B1782" s="80" t="s">
        <v>4275</v>
      </c>
      <c r="C1782" s="6">
        <v>501</v>
      </c>
      <c r="D1782" s="6">
        <v>50107</v>
      </c>
      <c r="E1782" s="80" t="s">
        <v>458</v>
      </c>
      <c r="F1782" s="80" t="s">
        <v>456</v>
      </c>
      <c r="G1782" s="80" t="s">
        <v>486</v>
      </c>
      <c r="H1782" s="80" t="s">
        <v>1385</v>
      </c>
      <c r="I1782" s="80" t="s">
        <v>3003</v>
      </c>
      <c r="J1782" s="80" t="s">
        <v>4053</v>
      </c>
      <c r="K1782" s="80" t="s">
        <v>454</v>
      </c>
      <c r="L1782" s="8">
        <v>11420000</v>
      </c>
      <c r="M1782" s="6">
        <v>2022</v>
      </c>
      <c r="N1782" s="103"/>
      <c r="O1782" s="103"/>
      <c r="P1782" s="6"/>
      <c r="Q1782" s="6"/>
      <c r="R1782" t="str">
        <f t="shared" si="27"/>
        <v>5010700312501250100001VT100002</v>
      </c>
    </row>
    <row r="1783" spans="1:18" x14ac:dyDescent="0.2">
      <c r="A1783" s="80" t="s">
        <v>453</v>
      </c>
      <c r="B1783" s="80" t="s">
        <v>4275</v>
      </c>
      <c r="C1783" s="6">
        <v>501</v>
      </c>
      <c r="D1783" s="6">
        <v>50107</v>
      </c>
      <c r="E1783" s="80" t="s">
        <v>458</v>
      </c>
      <c r="F1783" s="80" t="s">
        <v>456</v>
      </c>
      <c r="G1783" s="80" t="s">
        <v>492</v>
      </c>
      <c r="H1783" s="80" t="s">
        <v>995</v>
      </c>
      <c r="I1783" s="80" t="s">
        <v>2725</v>
      </c>
      <c r="J1783" s="80" t="s">
        <v>4053</v>
      </c>
      <c r="K1783" s="80" t="s">
        <v>454</v>
      </c>
      <c r="L1783" s="8">
        <v>5720000</v>
      </c>
      <c r="M1783" s="6">
        <v>2022</v>
      </c>
      <c r="N1783" s="103"/>
      <c r="O1783" s="103"/>
      <c r="P1783" s="6"/>
      <c r="Q1783" s="6"/>
      <c r="R1783" t="str">
        <f t="shared" si="27"/>
        <v>5010700310481048101001VT400002</v>
      </c>
    </row>
    <row r="1784" spans="1:18" x14ac:dyDescent="0.2">
      <c r="A1784" s="80" t="s">
        <v>453</v>
      </c>
      <c r="B1784" s="80" t="s">
        <v>4275</v>
      </c>
      <c r="C1784" s="6">
        <v>501</v>
      </c>
      <c r="D1784" s="6">
        <v>50107</v>
      </c>
      <c r="E1784" s="80" t="s">
        <v>458</v>
      </c>
      <c r="F1784" s="80" t="s">
        <v>458</v>
      </c>
      <c r="G1784" s="80" t="s">
        <v>486</v>
      </c>
      <c r="H1784" s="80" t="s">
        <v>1385</v>
      </c>
      <c r="I1784" s="80" t="s">
        <v>3003</v>
      </c>
      <c r="J1784" s="80" t="s">
        <v>4053</v>
      </c>
      <c r="K1784" s="80" t="s">
        <v>454</v>
      </c>
      <c r="L1784" s="8">
        <v>15980000</v>
      </c>
      <c r="M1784" s="6">
        <v>2022</v>
      </c>
      <c r="N1784" s="103"/>
      <c r="O1784" s="103"/>
      <c r="P1784" s="6"/>
      <c r="Q1784" s="6"/>
      <c r="R1784" t="str">
        <f t="shared" si="27"/>
        <v>5010700312501250100001VT100003</v>
      </c>
    </row>
    <row r="1785" spans="1:18" x14ac:dyDescent="0.2">
      <c r="A1785" s="80" t="s">
        <v>453</v>
      </c>
      <c r="B1785" s="80" t="s">
        <v>4276</v>
      </c>
      <c r="C1785" s="6">
        <v>501</v>
      </c>
      <c r="D1785" s="6">
        <v>50107</v>
      </c>
      <c r="E1785" s="80" t="s">
        <v>456</v>
      </c>
      <c r="F1785" s="80" t="s">
        <v>454</v>
      </c>
      <c r="G1785" s="80" t="s">
        <v>486</v>
      </c>
      <c r="H1785" s="80" t="s">
        <v>1389</v>
      </c>
      <c r="I1785" s="80" t="s">
        <v>3005</v>
      </c>
      <c r="J1785" s="80" t="s">
        <v>4053</v>
      </c>
      <c r="K1785" s="80" t="s">
        <v>454</v>
      </c>
      <c r="L1785" s="8">
        <v>21920000</v>
      </c>
      <c r="M1785" s="6">
        <v>2022</v>
      </c>
      <c r="N1785" s="103"/>
      <c r="O1785" s="103"/>
      <c r="P1785" s="6"/>
      <c r="Q1785" s="6"/>
      <c r="R1785" t="str">
        <f t="shared" si="27"/>
        <v>5010700212521252100001VT100001</v>
      </c>
    </row>
    <row r="1786" spans="1:18" x14ac:dyDescent="0.2">
      <c r="A1786" s="80" t="s">
        <v>453</v>
      </c>
      <c r="B1786" s="80" t="s">
        <v>4276</v>
      </c>
      <c r="C1786" s="6">
        <v>501</v>
      </c>
      <c r="D1786" s="6">
        <v>50107</v>
      </c>
      <c r="E1786" s="80" t="s">
        <v>458</v>
      </c>
      <c r="F1786" s="80" t="s">
        <v>456</v>
      </c>
      <c r="G1786" s="80" t="s">
        <v>486</v>
      </c>
      <c r="H1786" s="80" t="s">
        <v>1387</v>
      </c>
      <c r="I1786" s="80" t="s">
        <v>3004</v>
      </c>
      <c r="J1786" s="80" t="s">
        <v>4053</v>
      </c>
      <c r="K1786" s="80" t="s">
        <v>454</v>
      </c>
      <c r="L1786" s="8">
        <v>7820000</v>
      </c>
      <c r="M1786" s="6">
        <v>2022</v>
      </c>
      <c r="N1786" s="103"/>
      <c r="O1786" s="103"/>
      <c r="P1786" s="6"/>
      <c r="Q1786" s="6"/>
      <c r="R1786" t="str">
        <f t="shared" si="27"/>
        <v>5010700312511251100001VT100002</v>
      </c>
    </row>
    <row r="1787" spans="1:18" x14ac:dyDescent="0.2">
      <c r="A1787" s="80" t="s">
        <v>453</v>
      </c>
      <c r="B1787" s="80" t="s">
        <v>4276</v>
      </c>
      <c r="C1787" s="6">
        <v>501</v>
      </c>
      <c r="D1787" s="6">
        <v>50107</v>
      </c>
      <c r="E1787" s="80" t="s">
        <v>458</v>
      </c>
      <c r="F1787" s="80" t="s">
        <v>456</v>
      </c>
      <c r="G1787" s="80" t="s">
        <v>492</v>
      </c>
      <c r="H1787" s="80" t="s">
        <v>1056</v>
      </c>
      <c r="I1787" s="80" t="s">
        <v>2762</v>
      </c>
      <c r="J1787" s="80" t="s">
        <v>4053</v>
      </c>
      <c r="K1787" s="80" t="s">
        <v>454</v>
      </c>
      <c r="L1787" s="8">
        <v>5700000</v>
      </c>
      <c r="M1787" s="6">
        <v>2022</v>
      </c>
      <c r="N1787" s="103"/>
      <c r="O1787" s="103"/>
      <c r="P1787" s="6"/>
      <c r="Q1787" s="6"/>
      <c r="R1787" t="str">
        <f t="shared" si="27"/>
        <v>5010700310761076101001VT400002</v>
      </c>
    </row>
    <row r="1788" spans="1:18" x14ac:dyDescent="0.2">
      <c r="A1788" s="80" t="s">
        <v>453</v>
      </c>
      <c r="B1788" s="80" t="s">
        <v>4276</v>
      </c>
      <c r="C1788" s="6">
        <v>501</v>
      </c>
      <c r="D1788" s="6">
        <v>50107</v>
      </c>
      <c r="E1788" s="80" t="s">
        <v>458</v>
      </c>
      <c r="F1788" s="80" t="s">
        <v>458</v>
      </c>
      <c r="G1788" s="80" t="s">
        <v>486</v>
      </c>
      <c r="H1788" s="80" t="s">
        <v>1387</v>
      </c>
      <c r="I1788" s="80" t="s">
        <v>3004</v>
      </c>
      <c r="J1788" s="80" t="s">
        <v>4053</v>
      </c>
      <c r="K1788" s="80" t="s">
        <v>454</v>
      </c>
      <c r="L1788" s="8">
        <v>10950000</v>
      </c>
      <c r="M1788" s="6">
        <v>2022</v>
      </c>
      <c r="N1788" s="103"/>
      <c r="O1788" s="103"/>
      <c r="P1788" s="6"/>
      <c r="Q1788" s="6"/>
      <c r="R1788" t="str">
        <f t="shared" si="27"/>
        <v>5010700312511251100001VT100003</v>
      </c>
    </row>
    <row r="1789" spans="1:18" x14ac:dyDescent="0.2">
      <c r="A1789" s="80" t="s">
        <v>453</v>
      </c>
      <c r="B1789" s="80" t="s">
        <v>4277</v>
      </c>
      <c r="C1789" s="6">
        <v>501</v>
      </c>
      <c r="D1789" s="6">
        <v>50107</v>
      </c>
      <c r="E1789" s="80" t="s">
        <v>456</v>
      </c>
      <c r="F1789" s="80" t="s">
        <v>454</v>
      </c>
      <c r="G1789" s="80" t="s">
        <v>486</v>
      </c>
      <c r="H1789" s="80" t="s">
        <v>1391</v>
      </c>
      <c r="I1789" s="80" t="s">
        <v>3006</v>
      </c>
      <c r="J1789" s="80" t="s">
        <v>4053</v>
      </c>
      <c r="K1789" s="80" t="s">
        <v>454</v>
      </c>
      <c r="L1789" s="8">
        <v>21920000</v>
      </c>
      <c r="M1789" s="6">
        <v>2022</v>
      </c>
      <c r="N1789" s="103"/>
      <c r="O1789" s="103"/>
      <c r="P1789" s="6"/>
      <c r="Q1789" s="6"/>
      <c r="R1789" t="str">
        <f t="shared" si="27"/>
        <v>5010700212531253100001VT100001</v>
      </c>
    </row>
    <row r="1790" spans="1:18" x14ac:dyDescent="0.2">
      <c r="A1790" s="80" t="s">
        <v>453</v>
      </c>
      <c r="B1790" s="80" t="s">
        <v>4277</v>
      </c>
      <c r="C1790" s="6">
        <v>501</v>
      </c>
      <c r="D1790" s="6">
        <v>50107</v>
      </c>
      <c r="E1790" s="80" t="s">
        <v>458</v>
      </c>
      <c r="F1790" s="80" t="s">
        <v>456</v>
      </c>
      <c r="G1790" s="80" t="s">
        <v>486</v>
      </c>
      <c r="H1790" s="80" t="s">
        <v>1389</v>
      </c>
      <c r="I1790" s="80" t="s">
        <v>3005</v>
      </c>
      <c r="J1790" s="80" t="s">
        <v>4053</v>
      </c>
      <c r="K1790" s="80" t="s">
        <v>454</v>
      </c>
      <c r="L1790" s="8">
        <v>10960000</v>
      </c>
      <c r="M1790" s="6">
        <v>2022</v>
      </c>
      <c r="N1790" s="103"/>
      <c r="O1790" s="103"/>
      <c r="P1790" s="6"/>
      <c r="Q1790" s="6"/>
      <c r="R1790" t="str">
        <f t="shared" si="27"/>
        <v>5010700312521252100001VT100002</v>
      </c>
    </row>
    <row r="1791" spans="1:18" x14ac:dyDescent="0.2">
      <c r="A1791" s="80" t="s">
        <v>453</v>
      </c>
      <c r="B1791" s="80" t="s">
        <v>4277</v>
      </c>
      <c r="C1791" s="6">
        <v>501</v>
      </c>
      <c r="D1791" s="6">
        <v>50107</v>
      </c>
      <c r="E1791" s="80" t="s">
        <v>458</v>
      </c>
      <c r="F1791" s="80" t="s">
        <v>456</v>
      </c>
      <c r="G1791" s="80" t="s">
        <v>492</v>
      </c>
      <c r="H1791" s="80" t="s">
        <v>1056</v>
      </c>
      <c r="I1791" s="80" t="s">
        <v>2763</v>
      </c>
      <c r="J1791" s="80" t="s">
        <v>4053</v>
      </c>
      <c r="K1791" s="80" t="s">
        <v>454</v>
      </c>
      <c r="L1791" s="8">
        <v>5700000</v>
      </c>
      <c r="M1791" s="6">
        <v>2022</v>
      </c>
      <c r="N1791" s="103"/>
      <c r="O1791" s="103"/>
      <c r="P1791" s="6"/>
      <c r="Q1791" s="6"/>
      <c r="R1791" t="str">
        <f t="shared" si="27"/>
        <v>5010700310761076102001VT400002</v>
      </c>
    </row>
    <row r="1792" spans="1:18" x14ac:dyDescent="0.2">
      <c r="A1792" s="80" t="s">
        <v>453</v>
      </c>
      <c r="B1792" s="80" t="s">
        <v>4277</v>
      </c>
      <c r="C1792" s="6">
        <v>501</v>
      </c>
      <c r="D1792" s="6">
        <v>50107</v>
      </c>
      <c r="E1792" s="80" t="s">
        <v>458</v>
      </c>
      <c r="F1792" s="80" t="s">
        <v>458</v>
      </c>
      <c r="G1792" s="80" t="s">
        <v>486</v>
      </c>
      <c r="H1792" s="80" t="s">
        <v>1389</v>
      </c>
      <c r="I1792" s="80" t="s">
        <v>3005</v>
      </c>
      <c r="J1792" s="80" t="s">
        <v>4053</v>
      </c>
      <c r="K1792" s="80" t="s">
        <v>454</v>
      </c>
      <c r="L1792" s="8">
        <v>15340000</v>
      </c>
      <c r="M1792" s="6">
        <v>2022</v>
      </c>
      <c r="N1792" s="103"/>
      <c r="O1792" s="103"/>
      <c r="P1792" s="6"/>
      <c r="Q1792" s="6"/>
      <c r="R1792" t="str">
        <f t="shared" si="27"/>
        <v>5010700312521252100001VT100003</v>
      </c>
    </row>
    <row r="1793" spans="1:18" x14ac:dyDescent="0.2">
      <c r="A1793" s="80" t="s">
        <v>453</v>
      </c>
      <c r="B1793" s="80" t="s">
        <v>4278</v>
      </c>
      <c r="C1793" s="6">
        <v>501</v>
      </c>
      <c r="D1793" s="6">
        <v>50107</v>
      </c>
      <c r="E1793" s="80" t="s">
        <v>456</v>
      </c>
      <c r="F1793" s="80" t="s">
        <v>454</v>
      </c>
      <c r="G1793" s="80" t="s">
        <v>486</v>
      </c>
      <c r="H1793" s="80" t="s">
        <v>1399</v>
      </c>
      <c r="I1793" s="80" t="s">
        <v>3028</v>
      </c>
      <c r="J1793" s="80" t="s">
        <v>4053</v>
      </c>
      <c r="K1793" s="80" t="s">
        <v>454</v>
      </c>
      <c r="L1793" s="8">
        <v>14430000</v>
      </c>
      <c r="M1793" s="6">
        <v>2022</v>
      </c>
      <c r="N1793" s="103"/>
      <c r="O1793" s="103"/>
      <c r="P1793" s="6"/>
      <c r="Q1793" s="6"/>
      <c r="R1793" t="str">
        <f t="shared" si="27"/>
        <v>5010700212571257100001VT100001</v>
      </c>
    </row>
    <row r="1794" spans="1:18" x14ac:dyDescent="0.2">
      <c r="A1794" s="80" t="s">
        <v>453</v>
      </c>
      <c r="B1794" s="80" t="s">
        <v>4278</v>
      </c>
      <c r="C1794" s="6">
        <v>501</v>
      </c>
      <c r="D1794" s="6">
        <v>50107</v>
      </c>
      <c r="E1794" s="80" t="s">
        <v>458</v>
      </c>
      <c r="F1794" s="80" t="s">
        <v>456</v>
      </c>
      <c r="G1794" s="80" t="s">
        <v>486</v>
      </c>
      <c r="H1794" s="80" t="s">
        <v>1391</v>
      </c>
      <c r="I1794" s="80" t="s">
        <v>3006</v>
      </c>
      <c r="J1794" s="80" t="s">
        <v>4053</v>
      </c>
      <c r="K1794" s="80" t="s">
        <v>454</v>
      </c>
      <c r="L1794" s="8">
        <v>10960000</v>
      </c>
      <c r="M1794" s="6">
        <v>2022</v>
      </c>
      <c r="N1794" s="103"/>
      <c r="O1794" s="103"/>
      <c r="P1794" s="6"/>
      <c r="Q1794" s="6"/>
      <c r="R1794" t="str">
        <f t="shared" ref="R1794:R1857" si="28">CONCATENATE(D1794,E1794,H1794,I1794,K1794,G1794,F1794)</f>
        <v>5010700312531253100001VT100002</v>
      </c>
    </row>
    <row r="1795" spans="1:18" x14ac:dyDescent="0.2">
      <c r="A1795" s="80" t="s">
        <v>453</v>
      </c>
      <c r="B1795" s="80" t="s">
        <v>4278</v>
      </c>
      <c r="C1795" s="6">
        <v>501</v>
      </c>
      <c r="D1795" s="6">
        <v>50107</v>
      </c>
      <c r="E1795" s="80" t="s">
        <v>458</v>
      </c>
      <c r="F1795" s="80" t="s">
        <v>456</v>
      </c>
      <c r="G1795" s="80" t="s">
        <v>492</v>
      </c>
      <c r="H1795" s="80" t="s">
        <v>1092</v>
      </c>
      <c r="I1795" s="80" t="s">
        <v>2788</v>
      </c>
      <c r="J1795" s="80" t="s">
        <v>4053</v>
      </c>
      <c r="K1795" s="80" t="s">
        <v>454</v>
      </c>
      <c r="L1795" s="8">
        <v>4010000</v>
      </c>
      <c r="M1795" s="6">
        <v>2022</v>
      </c>
      <c r="N1795" s="103"/>
      <c r="O1795" s="103"/>
      <c r="P1795" s="6"/>
      <c r="Q1795" s="6"/>
      <c r="R1795" t="str">
        <f t="shared" si="28"/>
        <v>5010700310961096101001VT400002</v>
      </c>
    </row>
    <row r="1796" spans="1:18" x14ac:dyDescent="0.2">
      <c r="A1796" s="80" t="s">
        <v>453</v>
      </c>
      <c r="B1796" s="80" t="s">
        <v>4278</v>
      </c>
      <c r="C1796" s="6">
        <v>501</v>
      </c>
      <c r="D1796" s="6">
        <v>50107</v>
      </c>
      <c r="E1796" s="80" t="s">
        <v>458</v>
      </c>
      <c r="F1796" s="80" t="s">
        <v>458</v>
      </c>
      <c r="G1796" s="80" t="s">
        <v>486</v>
      </c>
      <c r="H1796" s="80" t="s">
        <v>1391</v>
      </c>
      <c r="I1796" s="80" t="s">
        <v>3006</v>
      </c>
      <c r="J1796" s="80" t="s">
        <v>4053</v>
      </c>
      <c r="K1796" s="80" t="s">
        <v>454</v>
      </c>
      <c r="L1796" s="8">
        <v>15340000</v>
      </c>
      <c r="M1796" s="6">
        <v>2022</v>
      </c>
      <c r="N1796" s="103"/>
      <c r="O1796" s="103"/>
      <c r="P1796" s="6"/>
      <c r="Q1796" s="6"/>
      <c r="R1796" t="str">
        <f t="shared" si="28"/>
        <v>5010700312531253100001VT100003</v>
      </c>
    </row>
    <row r="1797" spans="1:18" x14ac:dyDescent="0.2">
      <c r="A1797" s="80" t="s">
        <v>453</v>
      </c>
      <c r="B1797" s="80" t="s">
        <v>4279</v>
      </c>
      <c r="C1797" s="6">
        <v>501</v>
      </c>
      <c r="D1797" s="6">
        <v>50107</v>
      </c>
      <c r="E1797" s="80" t="s">
        <v>456</v>
      </c>
      <c r="F1797" s="80" t="s">
        <v>454</v>
      </c>
      <c r="G1797" s="80" t="s">
        <v>486</v>
      </c>
      <c r="H1797" s="80" t="s">
        <v>1401</v>
      </c>
      <c r="I1797" s="80" t="s">
        <v>3029</v>
      </c>
      <c r="J1797" s="80" t="s">
        <v>4053</v>
      </c>
      <c r="K1797" s="80" t="s">
        <v>454</v>
      </c>
      <c r="L1797" s="8">
        <v>14430000</v>
      </c>
      <c r="M1797" s="6">
        <v>2022</v>
      </c>
      <c r="N1797" s="103"/>
      <c r="O1797" s="103"/>
      <c r="P1797" s="6"/>
      <c r="Q1797" s="6"/>
      <c r="R1797" t="str">
        <f t="shared" si="28"/>
        <v>5010700212581258100001VT100001</v>
      </c>
    </row>
    <row r="1798" spans="1:18" x14ac:dyDescent="0.2">
      <c r="A1798" s="80" t="s">
        <v>453</v>
      </c>
      <c r="B1798" s="80" t="s">
        <v>4279</v>
      </c>
      <c r="C1798" s="6">
        <v>501</v>
      </c>
      <c r="D1798" s="6">
        <v>50107</v>
      </c>
      <c r="E1798" s="80" t="s">
        <v>458</v>
      </c>
      <c r="F1798" s="80" t="s">
        <v>456</v>
      </c>
      <c r="G1798" s="80" t="s">
        <v>486</v>
      </c>
      <c r="H1798" s="80" t="s">
        <v>1399</v>
      </c>
      <c r="I1798" s="80" t="s">
        <v>3028</v>
      </c>
      <c r="J1798" s="80" t="s">
        <v>4053</v>
      </c>
      <c r="K1798" s="80" t="s">
        <v>454</v>
      </c>
      <c r="L1798" s="8">
        <v>7220000</v>
      </c>
      <c r="M1798" s="6">
        <v>2022</v>
      </c>
      <c r="N1798" s="103"/>
      <c r="O1798" s="103"/>
      <c r="P1798" s="6"/>
      <c r="Q1798" s="6"/>
      <c r="R1798" t="str">
        <f t="shared" si="28"/>
        <v>5010700312571257100001VT100002</v>
      </c>
    </row>
    <row r="1799" spans="1:18" x14ac:dyDescent="0.2">
      <c r="A1799" s="80" t="s">
        <v>453</v>
      </c>
      <c r="B1799" s="80" t="s">
        <v>4279</v>
      </c>
      <c r="C1799" s="6">
        <v>501</v>
      </c>
      <c r="D1799" s="6">
        <v>50107</v>
      </c>
      <c r="E1799" s="80" t="s">
        <v>458</v>
      </c>
      <c r="F1799" s="80" t="s">
        <v>456</v>
      </c>
      <c r="G1799" s="80" t="s">
        <v>492</v>
      </c>
      <c r="H1799" s="80" t="s">
        <v>1184</v>
      </c>
      <c r="I1799" s="80" t="s">
        <v>2848</v>
      </c>
      <c r="J1799" s="80" t="s">
        <v>4053</v>
      </c>
      <c r="K1799" s="80" t="s">
        <v>454</v>
      </c>
      <c r="L1799" s="8">
        <v>5720000</v>
      </c>
      <c r="M1799" s="6">
        <v>2022</v>
      </c>
      <c r="N1799" s="103"/>
      <c r="O1799" s="103"/>
      <c r="P1799" s="6"/>
      <c r="Q1799" s="6"/>
      <c r="R1799" t="str">
        <f t="shared" si="28"/>
        <v>5010700311441144101001VT400002</v>
      </c>
    </row>
    <row r="1800" spans="1:18" x14ac:dyDescent="0.2">
      <c r="A1800" s="80" t="s">
        <v>453</v>
      </c>
      <c r="B1800" s="80" t="s">
        <v>4279</v>
      </c>
      <c r="C1800" s="6">
        <v>501</v>
      </c>
      <c r="D1800" s="6">
        <v>50107</v>
      </c>
      <c r="E1800" s="80" t="s">
        <v>458</v>
      </c>
      <c r="F1800" s="80" t="s">
        <v>458</v>
      </c>
      <c r="G1800" s="80" t="s">
        <v>486</v>
      </c>
      <c r="H1800" s="80" t="s">
        <v>1399</v>
      </c>
      <c r="I1800" s="80" t="s">
        <v>3028</v>
      </c>
      <c r="J1800" s="80" t="s">
        <v>4053</v>
      </c>
      <c r="K1800" s="80" t="s">
        <v>454</v>
      </c>
      <c r="L1800" s="8">
        <v>10100000</v>
      </c>
      <c r="M1800" s="6">
        <v>2022</v>
      </c>
      <c r="N1800" s="103"/>
      <c r="O1800" s="103"/>
      <c r="P1800" s="6"/>
      <c r="Q1800" s="6"/>
      <c r="R1800" t="str">
        <f t="shared" si="28"/>
        <v>5010700312571257100001VT100003</v>
      </c>
    </row>
    <row r="1801" spans="1:18" x14ac:dyDescent="0.2">
      <c r="A1801" s="80" t="s">
        <v>453</v>
      </c>
      <c r="B1801" s="80" t="s">
        <v>4280</v>
      </c>
      <c r="C1801" s="6">
        <v>501</v>
      </c>
      <c r="D1801" s="6">
        <v>50107</v>
      </c>
      <c r="E1801" s="80" t="s">
        <v>456</v>
      </c>
      <c r="F1801" s="80" t="s">
        <v>454</v>
      </c>
      <c r="G1801" s="80" t="s">
        <v>486</v>
      </c>
      <c r="H1801" s="80" t="s">
        <v>1403</v>
      </c>
      <c r="I1801" s="80" t="s">
        <v>3030</v>
      </c>
      <c r="J1801" s="80" t="s">
        <v>4053</v>
      </c>
      <c r="K1801" s="80" t="s">
        <v>454</v>
      </c>
      <c r="L1801" s="8">
        <v>16040000</v>
      </c>
      <c r="M1801" s="6">
        <v>2022</v>
      </c>
      <c r="N1801" s="103"/>
      <c r="O1801" s="103"/>
      <c r="P1801" s="6"/>
      <c r="Q1801" s="6"/>
      <c r="R1801" t="str">
        <f t="shared" si="28"/>
        <v>5010700212591259100001VT100001</v>
      </c>
    </row>
    <row r="1802" spans="1:18" x14ac:dyDescent="0.2">
      <c r="A1802" s="80" t="s">
        <v>453</v>
      </c>
      <c r="B1802" s="80" t="s">
        <v>4280</v>
      </c>
      <c r="C1802" s="6">
        <v>501</v>
      </c>
      <c r="D1802" s="6">
        <v>50107</v>
      </c>
      <c r="E1802" s="80" t="s">
        <v>458</v>
      </c>
      <c r="F1802" s="80" t="s">
        <v>456</v>
      </c>
      <c r="G1802" s="80" t="s">
        <v>486</v>
      </c>
      <c r="H1802" s="80" t="s">
        <v>1401</v>
      </c>
      <c r="I1802" s="80" t="s">
        <v>3029</v>
      </c>
      <c r="J1802" s="80" t="s">
        <v>4053</v>
      </c>
      <c r="K1802" s="80" t="s">
        <v>454</v>
      </c>
      <c r="L1802" s="8">
        <v>7220000</v>
      </c>
      <c r="M1802" s="6">
        <v>2022</v>
      </c>
      <c r="N1802" s="103"/>
      <c r="O1802" s="103"/>
      <c r="P1802" s="6"/>
      <c r="Q1802" s="6"/>
      <c r="R1802" t="str">
        <f t="shared" si="28"/>
        <v>5010700312581258100001VT100002</v>
      </c>
    </row>
    <row r="1803" spans="1:18" x14ac:dyDescent="0.2">
      <c r="A1803" s="80" t="s">
        <v>453</v>
      </c>
      <c r="B1803" s="80" t="s">
        <v>4280</v>
      </c>
      <c r="C1803" s="6">
        <v>501</v>
      </c>
      <c r="D1803" s="6">
        <v>50107</v>
      </c>
      <c r="E1803" s="80" t="s">
        <v>458</v>
      </c>
      <c r="F1803" s="80" t="s">
        <v>456</v>
      </c>
      <c r="G1803" s="80" t="s">
        <v>492</v>
      </c>
      <c r="H1803" s="80" t="s">
        <v>1264</v>
      </c>
      <c r="I1803" s="80" t="s">
        <v>2901</v>
      </c>
      <c r="J1803" s="80" t="s">
        <v>4053</v>
      </c>
      <c r="K1803" s="80" t="s">
        <v>454</v>
      </c>
      <c r="L1803" s="8">
        <v>6010000</v>
      </c>
      <c r="M1803" s="6">
        <v>2022</v>
      </c>
      <c r="N1803" s="103"/>
      <c r="O1803" s="103"/>
      <c r="P1803" s="6"/>
      <c r="Q1803" s="6"/>
      <c r="R1803" t="str">
        <f t="shared" si="28"/>
        <v>5010700311861186100001VT400002</v>
      </c>
    </row>
    <row r="1804" spans="1:18" x14ac:dyDescent="0.2">
      <c r="A1804" s="80" t="s">
        <v>453</v>
      </c>
      <c r="B1804" s="80" t="s">
        <v>4280</v>
      </c>
      <c r="C1804" s="6">
        <v>501</v>
      </c>
      <c r="D1804" s="6">
        <v>50107</v>
      </c>
      <c r="E1804" s="80" t="s">
        <v>458</v>
      </c>
      <c r="F1804" s="80" t="s">
        <v>458</v>
      </c>
      <c r="G1804" s="80" t="s">
        <v>486</v>
      </c>
      <c r="H1804" s="80" t="s">
        <v>1401</v>
      </c>
      <c r="I1804" s="80" t="s">
        <v>3029</v>
      </c>
      <c r="J1804" s="80" t="s">
        <v>4053</v>
      </c>
      <c r="K1804" s="80" t="s">
        <v>454</v>
      </c>
      <c r="L1804" s="8">
        <v>10100000</v>
      </c>
      <c r="M1804" s="6">
        <v>2022</v>
      </c>
      <c r="N1804" s="103"/>
      <c r="O1804" s="103"/>
      <c r="P1804" s="6"/>
      <c r="Q1804" s="6"/>
      <c r="R1804" t="str">
        <f t="shared" si="28"/>
        <v>5010700312581258100001VT100003</v>
      </c>
    </row>
    <row r="1805" spans="1:18" x14ac:dyDescent="0.2">
      <c r="A1805" s="80" t="s">
        <v>453</v>
      </c>
      <c r="B1805" s="80" t="s">
        <v>4281</v>
      </c>
      <c r="C1805" s="6">
        <v>501</v>
      </c>
      <c r="D1805" s="6">
        <v>50107</v>
      </c>
      <c r="E1805" s="80" t="s">
        <v>456</v>
      </c>
      <c r="F1805" s="80" t="s">
        <v>454</v>
      </c>
      <c r="G1805" s="80" t="s">
        <v>486</v>
      </c>
      <c r="H1805" s="80" t="s">
        <v>1407</v>
      </c>
      <c r="I1805" s="80" t="s">
        <v>3039</v>
      </c>
      <c r="J1805" s="80" t="s">
        <v>4053</v>
      </c>
      <c r="K1805" s="80" t="s">
        <v>454</v>
      </c>
      <c r="L1805" s="8">
        <v>21320000</v>
      </c>
      <c r="M1805" s="6">
        <v>2022</v>
      </c>
      <c r="N1805" s="103"/>
      <c r="O1805" s="103"/>
      <c r="P1805" s="6"/>
      <c r="Q1805" s="6"/>
      <c r="R1805" t="str">
        <f t="shared" si="28"/>
        <v>5010700212601260100001VT100001</v>
      </c>
    </row>
    <row r="1806" spans="1:18" x14ac:dyDescent="0.2">
      <c r="A1806" s="80" t="s">
        <v>453</v>
      </c>
      <c r="B1806" s="80" t="s">
        <v>4281</v>
      </c>
      <c r="C1806" s="6">
        <v>501</v>
      </c>
      <c r="D1806" s="6">
        <v>50107</v>
      </c>
      <c r="E1806" s="80" t="s">
        <v>458</v>
      </c>
      <c r="F1806" s="80" t="s">
        <v>456</v>
      </c>
      <c r="G1806" s="80" t="s">
        <v>486</v>
      </c>
      <c r="H1806" s="80" t="s">
        <v>1403</v>
      </c>
      <c r="I1806" s="80" t="s">
        <v>3030</v>
      </c>
      <c r="J1806" s="80" t="s">
        <v>4053</v>
      </c>
      <c r="K1806" s="80" t="s">
        <v>454</v>
      </c>
      <c r="L1806" s="8">
        <v>8020000</v>
      </c>
      <c r="M1806" s="6">
        <v>2022</v>
      </c>
      <c r="N1806" s="103"/>
      <c r="O1806" s="103"/>
      <c r="P1806" s="6"/>
      <c r="Q1806" s="6"/>
      <c r="R1806" t="str">
        <f t="shared" si="28"/>
        <v>5010700312591259100001VT100002</v>
      </c>
    </row>
    <row r="1807" spans="1:18" x14ac:dyDescent="0.2">
      <c r="A1807" s="80" t="s">
        <v>453</v>
      </c>
      <c r="B1807" s="80" t="s">
        <v>4281</v>
      </c>
      <c r="C1807" s="6">
        <v>501</v>
      </c>
      <c r="D1807" s="6">
        <v>50107</v>
      </c>
      <c r="E1807" s="80" t="s">
        <v>458</v>
      </c>
      <c r="F1807" s="80" t="s">
        <v>456</v>
      </c>
      <c r="G1807" s="80" t="s">
        <v>492</v>
      </c>
      <c r="H1807" s="80" t="s">
        <v>1264</v>
      </c>
      <c r="I1807" s="80" t="s">
        <v>2903</v>
      </c>
      <c r="J1807" s="80" t="s">
        <v>4053</v>
      </c>
      <c r="K1807" s="80" t="s">
        <v>454</v>
      </c>
      <c r="L1807" s="8">
        <v>6010000</v>
      </c>
      <c r="M1807" s="6">
        <v>2022</v>
      </c>
      <c r="N1807" s="103"/>
      <c r="O1807" s="103"/>
      <c r="P1807" s="6"/>
      <c r="Q1807" s="6"/>
      <c r="R1807" t="str">
        <f t="shared" si="28"/>
        <v>5010700311861186101001VT400002</v>
      </c>
    </row>
    <row r="1808" spans="1:18" x14ac:dyDescent="0.2">
      <c r="A1808" s="80" t="s">
        <v>453</v>
      </c>
      <c r="B1808" s="80" t="s">
        <v>4281</v>
      </c>
      <c r="C1808" s="6">
        <v>501</v>
      </c>
      <c r="D1808" s="6">
        <v>50107</v>
      </c>
      <c r="E1808" s="80" t="s">
        <v>458</v>
      </c>
      <c r="F1808" s="80" t="s">
        <v>458</v>
      </c>
      <c r="G1808" s="80" t="s">
        <v>486</v>
      </c>
      <c r="H1808" s="80" t="s">
        <v>1403</v>
      </c>
      <c r="I1808" s="80" t="s">
        <v>3030</v>
      </c>
      <c r="J1808" s="80" t="s">
        <v>4053</v>
      </c>
      <c r="K1808" s="80" t="s">
        <v>454</v>
      </c>
      <c r="L1808" s="8">
        <v>11230000</v>
      </c>
      <c r="M1808" s="6">
        <v>2022</v>
      </c>
      <c r="N1808" s="103"/>
      <c r="O1808" s="103"/>
      <c r="P1808" s="6"/>
      <c r="Q1808" s="6"/>
      <c r="R1808" t="str">
        <f t="shared" si="28"/>
        <v>5010700312591259100001VT100003</v>
      </c>
    </row>
    <row r="1809" spans="1:18" x14ac:dyDescent="0.2">
      <c r="A1809" s="80" t="s">
        <v>453</v>
      </c>
      <c r="B1809" s="80" t="s">
        <v>4282</v>
      </c>
      <c r="C1809" s="6">
        <v>501</v>
      </c>
      <c r="D1809" s="6">
        <v>50107</v>
      </c>
      <c r="E1809" s="80" t="s">
        <v>456</v>
      </c>
      <c r="F1809" s="80" t="s">
        <v>454</v>
      </c>
      <c r="G1809" s="80" t="s">
        <v>486</v>
      </c>
      <c r="H1809" s="80" t="s">
        <v>1409</v>
      </c>
      <c r="I1809" s="80" t="s">
        <v>3040</v>
      </c>
      <c r="J1809" s="80" t="s">
        <v>4053</v>
      </c>
      <c r="K1809" s="80" t="s">
        <v>454</v>
      </c>
      <c r="L1809" s="8">
        <v>14430000</v>
      </c>
      <c r="M1809" s="6">
        <v>2022</v>
      </c>
      <c r="N1809" s="103"/>
      <c r="O1809" s="103"/>
      <c r="P1809" s="6"/>
      <c r="Q1809" s="6"/>
      <c r="R1809" t="str">
        <f t="shared" si="28"/>
        <v>5010700212611261100001VT100001</v>
      </c>
    </row>
    <row r="1810" spans="1:18" x14ac:dyDescent="0.2">
      <c r="A1810" s="80" t="s">
        <v>453</v>
      </c>
      <c r="B1810" s="80" t="s">
        <v>4282</v>
      </c>
      <c r="C1810" s="6">
        <v>501</v>
      </c>
      <c r="D1810" s="6">
        <v>50107</v>
      </c>
      <c r="E1810" s="80" t="s">
        <v>458</v>
      </c>
      <c r="F1810" s="80" t="s">
        <v>456</v>
      </c>
      <c r="G1810" s="80" t="s">
        <v>486</v>
      </c>
      <c r="H1810" s="80" t="s">
        <v>1407</v>
      </c>
      <c r="I1810" s="80" t="s">
        <v>3039</v>
      </c>
      <c r="J1810" s="80" t="s">
        <v>4053</v>
      </c>
      <c r="K1810" s="80" t="s">
        <v>454</v>
      </c>
      <c r="L1810" s="8">
        <v>10660000</v>
      </c>
      <c r="M1810" s="6">
        <v>2022</v>
      </c>
      <c r="N1810" s="103"/>
      <c r="O1810" s="103"/>
      <c r="P1810" s="6"/>
      <c r="Q1810" s="6"/>
      <c r="R1810" t="str">
        <f t="shared" si="28"/>
        <v>5010700312601260100001VT100002</v>
      </c>
    </row>
    <row r="1811" spans="1:18" x14ac:dyDescent="0.2">
      <c r="A1811" s="80" t="s">
        <v>453</v>
      </c>
      <c r="B1811" s="80" t="s">
        <v>4282</v>
      </c>
      <c r="C1811" s="6">
        <v>501</v>
      </c>
      <c r="D1811" s="6">
        <v>50107</v>
      </c>
      <c r="E1811" s="80" t="s">
        <v>458</v>
      </c>
      <c r="F1811" s="80" t="s">
        <v>456</v>
      </c>
      <c r="G1811" s="80" t="s">
        <v>492</v>
      </c>
      <c r="H1811" s="80" t="s">
        <v>1277</v>
      </c>
      <c r="I1811" s="80" t="s">
        <v>2920</v>
      </c>
      <c r="J1811" s="80" t="s">
        <v>4053</v>
      </c>
      <c r="K1811" s="80" t="s">
        <v>454</v>
      </c>
      <c r="L1811" s="8">
        <v>3750000</v>
      </c>
      <c r="M1811" s="6">
        <v>2022</v>
      </c>
      <c r="N1811" s="103"/>
      <c r="O1811" s="103"/>
      <c r="P1811" s="6"/>
      <c r="Q1811" s="6"/>
      <c r="R1811" t="str">
        <f t="shared" si="28"/>
        <v>5010700311931193100001VT400002</v>
      </c>
    </row>
    <row r="1812" spans="1:18" x14ac:dyDescent="0.2">
      <c r="A1812" s="80" t="s">
        <v>453</v>
      </c>
      <c r="B1812" s="80" t="s">
        <v>4282</v>
      </c>
      <c r="C1812" s="6">
        <v>501</v>
      </c>
      <c r="D1812" s="6">
        <v>50107</v>
      </c>
      <c r="E1812" s="80" t="s">
        <v>458</v>
      </c>
      <c r="F1812" s="80" t="s">
        <v>458</v>
      </c>
      <c r="G1812" s="80" t="s">
        <v>486</v>
      </c>
      <c r="H1812" s="80" t="s">
        <v>1407</v>
      </c>
      <c r="I1812" s="80" t="s">
        <v>3039</v>
      </c>
      <c r="J1812" s="80" t="s">
        <v>4053</v>
      </c>
      <c r="K1812" s="80" t="s">
        <v>454</v>
      </c>
      <c r="L1812" s="8">
        <v>14920000</v>
      </c>
      <c r="M1812" s="6">
        <v>2022</v>
      </c>
      <c r="N1812" s="103"/>
      <c r="O1812" s="103"/>
      <c r="P1812" s="6"/>
      <c r="Q1812" s="6"/>
      <c r="R1812" t="str">
        <f t="shared" si="28"/>
        <v>5010700312601260100001VT100003</v>
      </c>
    </row>
    <row r="1813" spans="1:18" x14ac:dyDescent="0.2">
      <c r="A1813" s="80" t="s">
        <v>453</v>
      </c>
      <c r="B1813" s="80" t="s">
        <v>4283</v>
      </c>
      <c r="C1813" s="6">
        <v>501</v>
      </c>
      <c r="D1813" s="6">
        <v>50107</v>
      </c>
      <c r="E1813" s="80" t="s">
        <v>456</v>
      </c>
      <c r="F1813" s="80" t="s">
        <v>454</v>
      </c>
      <c r="G1813" s="80" t="s">
        <v>486</v>
      </c>
      <c r="H1813" s="80" t="s">
        <v>1411</v>
      </c>
      <c r="I1813" s="80" t="s">
        <v>3041</v>
      </c>
      <c r="J1813" s="80" t="s">
        <v>4053</v>
      </c>
      <c r="K1813" s="80" t="s">
        <v>454</v>
      </c>
      <c r="L1813" s="8">
        <v>12670000</v>
      </c>
      <c r="M1813" s="6">
        <v>2022</v>
      </c>
      <c r="N1813" s="103"/>
      <c r="O1813" s="103"/>
      <c r="P1813" s="6"/>
      <c r="Q1813" s="6"/>
      <c r="R1813" t="str">
        <f t="shared" si="28"/>
        <v>5010700212621262100001VT100001</v>
      </c>
    </row>
    <row r="1814" spans="1:18" x14ac:dyDescent="0.2">
      <c r="A1814" s="80" t="s">
        <v>453</v>
      </c>
      <c r="B1814" s="80" t="s">
        <v>4283</v>
      </c>
      <c r="C1814" s="6">
        <v>501</v>
      </c>
      <c r="D1814" s="6">
        <v>50107</v>
      </c>
      <c r="E1814" s="80" t="s">
        <v>458</v>
      </c>
      <c r="F1814" s="80" t="s">
        <v>456</v>
      </c>
      <c r="G1814" s="80" t="s">
        <v>486</v>
      </c>
      <c r="H1814" s="80" t="s">
        <v>1409</v>
      </c>
      <c r="I1814" s="80" t="s">
        <v>3040</v>
      </c>
      <c r="J1814" s="80" t="s">
        <v>4053</v>
      </c>
      <c r="K1814" s="80" t="s">
        <v>454</v>
      </c>
      <c r="L1814" s="8">
        <v>7220000</v>
      </c>
      <c r="M1814" s="6">
        <v>2022</v>
      </c>
      <c r="N1814" s="103"/>
      <c r="O1814" s="103"/>
      <c r="P1814" s="6"/>
      <c r="Q1814" s="6"/>
      <c r="R1814" t="str">
        <f t="shared" si="28"/>
        <v>5010700312611261100001VT100002</v>
      </c>
    </row>
    <row r="1815" spans="1:18" x14ac:dyDescent="0.2">
      <c r="A1815" s="80" t="s">
        <v>453</v>
      </c>
      <c r="B1815" s="80" t="s">
        <v>4283</v>
      </c>
      <c r="C1815" s="6">
        <v>501</v>
      </c>
      <c r="D1815" s="6">
        <v>50107</v>
      </c>
      <c r="E1815" s="80" t="s">
        <v>458</v>
      </c>
      <c r="F1815" s="80" t="s">
        <v>456</v>
      </c>
      <c r="G1815" s="80" t="s">
        <v>492</v>
      </c>
      <c r="H1815" s="80" t="s">
        <v>1277</v>
      </c>
      <c r="I1815" s="80" t="s">
        <v>2922</v>
      </c>
      <c r="J1815" s="80" t="s">
        <v>4053</v>
      </c>
      <c r="K1815" s="80" t="s">
        <v>454</v>
      </c>
      <c r="L1815" s="8">
        <v>3630000</v>
      </c>
      <c r="M1815" s="6">
        <v>2022</v>
      </c>
      <c r="N1815" s="103"/>
      <c r="O1815" s="103"/>
      <c r="P1815" s="6"/>
      <c r="Q1815" s="6"/>
      <c r="R1815" t="str">
        <f t="shared" si="28"/>
        <v>5010700311931193101001VT400002</v>
      </c>
    </row>
    <row r="1816" spans="1:18" x14ac:dyDescent="0.2">
      <c r="A1816" s="80" t="s">
        <v>453</v>
      </c>
      <c r="B1816" s="80" t="s">
        <v>4283</v>
      </c>
      <c r="C1816" s="6">
        <v>501</v>
      </c>
      <c r="D1816" s="6">
        <v>50107</v>
      </c>
      <c r="E1816" s="80" t="s">
        <v>458</v>
      </c>
      <c r="F1816" s="80" t="s">
        <v>458</v>
      </c>
      <c r="G1816" s="80" t="s">
        <v>486</v>
      </c>
      <c r="H1816" s="80" t="s">
        <v>1409</v>
      </c>
      <c r="I1816" s="80" t="s">
        <v>3040</v>
      </c>
      <c r="J1816" s="80" t="s">
        <v>4053</v>
      </c>
      <c r="K1816" s="80" t="s">
        <v>454</v>
      </c>
      <c r="L1816" s="8">
        <v>10100000</v>
      </c>
      <c r="M1816" s="6">
        <v>2022</v>
      </c>
      <c r="N1816" s="103"/>
      <c r="O1816" s="103"/>
      <c r="P1816" s="6"/>
      <c r="Q1816" s="6"/>
      <c r="R1816" t="str">
        <f t="shared" si="28"/>
        <v>5010700312611261100001VT100003</v>
      </c>
    </row>
    <row r="1817" spans="1:18" x14ac:dyDescent="0.2">
      <c r="A1817" s="80" t="s">
        <v>453</v>
      </c>
      <c r="B1817" s="80" t="s">
        <v>4284</v>
      </c>
      <c r="C1817" s="6">
        <v>501</v>
      </c>
      <c r="D1817" s="6">
        <v>50107</v>
      </c>
      <c r="E1817" s="80" t="s">
        <v>456</v>
      </c>
      <c r="F1817" s="80" t="s">
        <v>454</v>
      </c>
      <c r="G1817" s="80" t="s">
        <v>486</v>
      </c>
      <c r="H1817" s="80" t="s">
        <v>1413</v>
      </c>
      <c r="I1817" s="80" t="s">
        <v>3042</v>
      </c>
      <c r="J1817" s="80" t="s">
        <v>4053</v>
      </c>
      <c r="K1817" s="80" t="s">
        <v>454</v>
      </c>
      <c r="L1817" s="8">
        <v>23380000</v>
      </c>
      <c r="M1817" s="6">
        <v>2022</v>
      </c>
      <c r="N1817" s="103"/>
      <c r="O1817" s="103"/>
      <c r="P1817" s="6"/>
      <c r="Q1817" s="6"/>
      <c r="R1817" t="str">
        <f t="shared" si="28"/>
        <v>5010700212631263100001VT100001</v>
      </c>
    </row>
    <row r="1818" spans="1:18" x14ac:dyDescent="0.2">
      <c r="A1818" s="80" t="s">
        <v>453</v>
      </c>
      <c r="B1818" s="80" t="s">
        <v>4284</v>
      </c>
      <c r="C1818" s="6">
        <v>501</v>
      </c>
      <c r="D1818" s="6">
        <v>50107</v>
      </c>
      <c r="E1818" s="80" t="s">
        <v>458</v>
      </c>
      <c r="F1818" s="80" t="s">
        <v>456</v>
      </c>
      <c r="G1818" s="80" t="s">
        <v>486</v>
      </c>
      <c r="H1818" s="80" t="s">
        <v>1411</v>
      </c>
      <c r="I1818" s="80" t="s">
        <v>3041</v>
      </c>
      <c r="J1818" s="80" t="s">
        <v>4053</v>
      </c>
      <c r="K1818" s="80" t="s">
        <v>454</v>
      </c>
      <c r="L1818" s="8">
        <v>6340000</v>
      </c>
      <c r="M1818" s="6">
        <v>2022</v>
      </c>
      <c r="N1818" s="103"/>
      <c r="O1818" s="103"/>
      <c r="P1818" s="6"/>
      <c r="Q1818" s="6"/>
      <c r="R1818" t="str">
        <f t="shared" si="28"/>
        <v>5010700312621262100001VT100002</v>
      </c>
    </row>
    <row r="1819" spans="1:18" x14ac:dyDescent="0.2">
      <c r="A1819" s="80" t="s">
        <v>453</v>
      </c>
      <c r="B1819" s="80" t="s">
        <v>4284</v>
      </c>
      <c r="C1819" s="6">
        <v>501</v>
      </c>
      <c r="D1819" s="6">
        <v>50107</v>
      </c>
      <c r="E1819" s="80" t="s">
        <v>458</v>
      </c>
      <c r="F1819" s="80" t="s">
        <v>456</v>
      </c>
      <c r="G1819" s="80" t="s">
        <v>492</v>
      </c>
      <c r="H1819" s="80" t="s">
        <v>1294</v>
      </c>
      <c r="I1819" s="80" t="s">
        <v>2933</v>
      </c>
      <c r="J1819" s="80" t="s">
        <v>4053</v>
      </c>
      <c r="K1819" s="80" t="s">
        <v>454</v>
      </c>
      <c r="L1819" s="8">
        <v>4010000</v>
      </c>
      <c r="M1819" s="6">
        <v>2022</v>
      </c>
      <c r="N1819" s="103"/>
      <c r="O1819" s="103"/>
      <c r="P1819" s="6"/>
      <c r="Q1819" s="6"/>
      <c r="R1819" t="str">
        <f t="shared" si="28"/>
        <v>5010700312021202100001VT400002</v>
      </c>
    </row>
    <row r="1820" spans="1:18" x14ac:dyDescent="0.2">
      <c r="A1820" s="80" t="s">
        <v>453</v>
      </c>
      <c r="B1820" s="80" t="s">
        <v>4284</v>
      </c>
      <c r="C1820" s="6">
        <v>501</v>
      </c>
      <c r="D1820" s="6">
        <v>50107</v>
      </c>
      <c r="E1820" s="80" t="s">
        <v>458</v>
      </c>
      <c r="F1820" s="80" t="s">
        <v>458</v>
      </c>
      <c r="G1820" s="80" t="s">
        <v>486</v>
      </c>
      <c r="H1820" s="80" t="s">
        <v>1411</v>
      </c>
      <c r="I1820" s="80" t="s">
        <v>3041</v>
      </c>
      <c r="J1820" s="80" t="s">
        <v>4053</v>
      </c>
      <c r="K1820" s="80" t="s">
        <v>454</v>
      </c>
      <c r="L1820" s="8">
        <v>8870000</v>
      </c>
      <c r="M1820" s="6">
        <v>2022</v>
      </c>
      <c r="N1820" s="103"/>
      <c r="O1820" s="103"/>
      <c r="P1820" s="6"/>
      <c r="Q1820" s="6"/>
      <c r="R1820" t="str">
        <f t="shared" si="28"/>
        <v>5010700312621262100001VT100003</v>
      </c>
    </row>
    <row r="1821" spans="1:18" x14ac:dyDescent="0.2">
      <c r="A1821" s="80" t="s">
        <v>453</v>
      </c>
      <c r="B1821" s="80" t="s">
        <v>4285</v>
      </c>
      <c r="C1821" s="6">
        <v>501</v>
      </c>
      <c r="D1821" s="6">
        <v>50107</v>
      </c>
      <c r="E1821" s="80" t="s">
        <v>456</v>
      </c>
      <c r="F1821" s="80" t="s">
        <v>454</v>
      </c>
      <c r="G1821" s="80" t="s">
        <v>486</v>
      </c>
      <c r="H1821" s="80" t="s">
        <v>1414</v>
      </c>
      <c r="I1821" s="80" t="s">
        <v>3043</v>
      </c>
      <c r="J1821" s="80" t="s">
        <v>4053</v>
      </c>
      <c r="K1821" s="80" t="s">
        <v>454</v>
      </c>
      <c r="L1821" s="8">
        <v>23520000</v>
      </c>
      <c r="M1821" s="6">
        <v>2022</v>
      </c>
      <c r="N1821" s="103"/>
      <c r="O1821" s="103"/>
      <c r="P1821" s="6"/>
      <c r="Q1821" s="6"/>
      <c r="R1821" t="str">
        <f t="shared" si="28"/>
        <v>5010700212641264100001VT100001</v>
      </c>
    </row>
    <row r="1822" spans="1:18" x14ac:dyDescent="0.2">
      <c r="A1822" s="80" t="s">
        <v>453</v>
      </c>
      <c r="B1822" s="80" t="s">
        <v>4285</v>
      </c>
      <c r="C1822" s="6">
        <v>501</v>
      </c>
      <c r="D1822" s="6">
        <v>50107</v>
      </c>
      <c r="E1822" s="80" t="s">
        <v>458</v>
      </c>
      <c r="F1822" s="80" t="s">
        <v>456</v>
      </c>
      <c r="G1822" s="80" t="s">
        <v>486</v>
      </c>
      <c r="H1822" s="80" t="s">
        <v>1413</v>
      </c>
      <c r="I1822" s="80" t="s">
        <v>3042</v>
      </c>
      <c r="J1822" s="80" t="s">
        <v>4053</v>
      </c>
      <c r="K1822" s="80" t="s">
        <v>454</v>
      </c>
      <c r="L1822" s="8">
        <v>11690000</v>
      </c>
      <c r="M1822" s="6">
        <v>2022</v>
      </c>
      <c r="N1822" s="103"/>
      <c r="O1822" s="103"/>
      <c r="P1822" s="6"/>
      <c r="Q1822" s="6"/>
      <c r="R1822" t="str">
        <f t="shared" si="28"/>
        <v>5010700312631263100001VT100002</v>
      </c>
    </row>
    <row r="1823" spans="1:18" x14ac:dyDescent="0.2">
      <c r="A1823" s="80" t="s">
        <v>453</v>
      </c>
      <c r="B1823" s="80" t="s">
        <v>4285</v>
      </c>
      <c r="C1823" s="6">
        <v>501</v>
      </c>
      <c r="D1823" s="6">
        <v>50107</v>
      </c>
      <c r="E1823" s="80" t="s">
        <v>458</v>
      </c>
      <c r="F1823" s="80" t="s">
        <v>456</v>
      </c>
      <c r="G1823" s="80" t="s">
        <v>492</v>
      </c>
      <c r="H1823" s="80" t="s">
        <v>1367</v>
      </c>
      <c r="I1823" s="80" t="s">
        <v>2988</v>
      </c>
      <c r="J1823" s="80" t="s">
        <v>4053</v>
      </c>
      <c r="K1823" s="80" t="s">
        <v>454</v>
      </c>
      <c r="L1823" s="8">
        <v>4380000</v>
      </c>
      <c r="M1823" s="6">
        <v>2022</v>
      </c>
      <c r="N1823" s="103"/>
      <c r="O1823" s="103"/>
      <c r="P1823" s="6"/>
      <c r="Q1823" s="6"/>
      <c r="R1823" t="str">
        <f t="shared" si="28"/>
        <v>5010700312401240100001VT400002</v>
      </c>
    </row>
    <row r="1824" spans="1:18" x14ac:dyDescent="0.2">
      <c r="A1824" s="80" t="s">
        <v>453</v>
      </c>
      <c r="B1824" s="80" t="s">
        <v>4285</v>
      </c>
      <c r="C1824" s="6">
        <v>501</v>
      </c>
      <c r="D1824" s="6">
        <v>50107</v>
      </c>
      <c r="E1824" s="80" t="s">
        <v>458</v>
      </c>
      <c r="F1824" s="80" t="s">
        <v>458</v>
      </c>
      <c r="G1824" s="80" t="s">
        <v>486</v>
      </c>
      <c r="H1824" s="80" t="s">
        <v>1413</v>
      </c>
      <c r="I1824" s="80" t="s">
        <v>3042</v>
      </c>
      <c r="J1824" s="80" t="s">
        <v>4053</v>
      </c>
      <c r="K1824" s="80" t="s">
        <v>454</v>
      </c>
      <c r="L1824" s="8">
        <v>16370000</v>
      </c>
      <c r="M1824" s="6">
        <v>2022</v>
      </c>
      <c r="N1824" s="103"/>
      <c r="O1824" s="103"/>
      <c r="P1824" s="6"/>
      <c r="Q1824" s="6"/>
      <c r="R1824" t="str">
        <f t="shared" si="28"/>
        <v>5010700312631263100001VT100003</v>
      </c>
    </row>
    <row r="1825" spans="1:18" x14ac:dyDescent="0.2">
      <c r="A1825" s="80" t="s">
        <v>453</v>
      </c>
      <c r="B1825" s="80" t="s">
        <v>4286</v>
      </c>
      <c r="C1825" s="6">
        <v>501</v>
      </c>
      <c r="D1825" s="6">
        <v>50107</v>
      </c>
      <c r="E1825" s="80" t="s">
        <v>456</v>
      </c>
      <c r="F1825" s="80" t="s">
        <v>454</v>
      </c>
      <c r="G1825" s="80" t="s">
        <v>486</v>
      </c>
      <c r="H1825" s="80" t="s">
        <v>1415</v>
      </c>
      <c r="I1825" s="80" t="s">
        <v>3044</v>
      </c>
      <c r="J1825" s="80" t="s">
        <v>4053</v>
      </c>
      <c r="K1825" s="80" t="s">
        <v>454</v>
      </c>
      <c r="L1825" s="8">
        <v>23570000</v>
      </c>
      <c r="M1825" s="6">
        <v>2022</v>
      </c>
      <c r="N1825" s="103"/>
      <c r="O1825" s="103"/>
      <c r="P1825" s="6"/>
      <c r="Q1825" s="6"/>
      <c r="R1825" t="str">
        <f t="shared" si="28"/>
        <v>5010700212651265100001VT100001</v>
      </c>
    </row>
    <row r="1826" spans="1:18" x14ac:dyDescent="0.2">
      <c r="A1826" s="80" t="s">
        <v>453</v>
      </c>
      <c r="B1826" s="80" t="s">
        <v>4286</v>
      </c>
      <c r="C1826" s="6">
        <v>501</v>
      </c>
      <c r="D1826" s="6">
        <v>50107</v>
      </c>
      <c r="E1826" s="80" t="s">
        <v>458</v>
      </c>
      <c r="F1826" s="80" t="s">
        <v>456</v>
      </c>
      <c r="G1826" s="80" t="s">
        <v>486</v>
      </c>
      <c r="H1826" s="80" t="s">
        <v>1414</v>
      </c>
      <c r="I1826" s="80" t="s">
        <v>3043</v>
      </c>
      <c r="J1826" s="80" t="s">
        <v>4053</v>
      </c>
      <c r="K1826" s="80" t="s">
        <v>454</v>
      </c>
      <c r="L1826" s="8">
        <v>11760000</v>
      </c>
      <c r="M1826" s="6">
        <v>2022</v>
      </c>
      <c r="N1826" s="103"/>
      <c r="O1826" s="103"/>
      <c r="P1826" s="6"/>
      <c r="Q1826" s="6"/>
      <c r="R1826" t="str">
        <f t="shared" si="28"/>
        <v>5010700312641264100001VT100002</v>
      </c>
    </row>
    <row r="1827" spans="1:18" x14ac:dyDescent="0.2">
      <c r="A1827" s="80" t="s">
        <v>453</v>
      </c>
      <c r="B1827" s="80" t="s">
        <v>4286</v>
      </c>
      <c r="C1827" s="6">
        <v>501</v>
      </c>
      <c r="D1827" s="6">
        <v>50107</v>
      </c>
      <c r="E1827" s="80" t="s">
        <v>458</v>
      </c>
      <c r="F1827" s="80" t="s">
        <v>456</v>
      </c>
      <c r="G1827" s="80" t="s">
        <v>492</v>
      </c>
      <c r="H1827" s="80" t="s">
        <v>1367</v>
      </c>
      <c r="I1827" s="80" t="s">
        <v>2990</v>
      </c>
      <c r="J1827" s="80" t="s">
        <v>4053</v>
      </c>
      <c r="K1827" s="80" t="s">
        <v>454</v>
      </c>
      <c r="L1827" s="8">
        <v>3000000</v>
      </c>
      <c r="M1827" s="6">
        <v>2022</v>
      </c>
      <c r="N1827" s="103"/>
      <c r="O1827" s="103"/>
      <c r="P1827" s="6"/>
      <c r="Q1827" s="6"/>
      <c r="R1827" t="str">
        <f t="shared" si="28"/>
        <v>5010700312401240101001VT400002</v>
      </c>
    </row>
    <row r="1828" spans="1:18" x14ac:dyDescent="0.2">
      <c r="A1828" s="80" t="s">
        <v>453</v>
      </c>
      <c r="B1828" s="80" t="s">
        <v>4286</v>
      </c>
      <c r="C1828" s="6">
        <v>501</v>
      </c>
      <c r="D1828" s="6">
        <v>50107</v>
      </c>
      <c r="E1828" s="80" t="s">
        <v>458</v>
      </c>
      <c r="F1828" s="80" t="s">
        <v>458</v>
      </c>
      <c r="G1828" s="80" t="s">
        <v>486</v>
      </c>
      <c r="H1828" s="80" t="s">
        <v>1414</v>
      </c>
      <c r="I1828" s="80" t="s">
        <v>3043</v>
      </c>
      <c r="J1828" s="80" t="s">
        <v>4053</v>
      </c>
      <c r="K1828" s="80" t="s">
        <v>454</v>
      </c>
      <c r="L1828" s="8">
        <v>16460000</v>
      </c>
      <c r="M1828" s="6">
        <v>2022</v>
      </c>
      <c r="N1828" s="103"/>
      <c r="O1828" s="103"/>
      <c r="P1828" s="6"/>
      <c r="Q1828" s="6"/>
      <c r="R1828" t="str">
        <f t="shared" si="28"/>
        <v>5010700312641264100001VT100003</v>
      </c>
    </row>
    <row r="1829" spans="1:18" x14ac:dyDescent="0.2">
      <c r="A1829" s="80" t="s">
        <v>453</v>
      </c>
      <c r="B1829" s="80" t="s">
        <v>4287</v>
      </c>
      <c r="C1829" s="6">
        <v>501</v>
      </c>
      <c r="D1829" s="6">
        <v>50107</v>
      </c>
      <c r="E1829" s="80" t="s">
        <v>456</v>
      </c>
      <c r="F1829" s="80" t="s">
        <v>454</v>
      </c>
      <c r="G1829" s="80" t="s">
        <v>486</v>
      </c>
      <c r="H1829" s="80" t="s">
        <v>1416</v>
      </c>
      <c r="I1829" s="80" t="s">
        <v>3045</v>
      </c>
      <c r="J1829" s="80" t="s">
        <v>4053</v>
      </c>
      <c r="K1829" s="80" t="s">
        <v>454</v>
      </c>
      <c r="L1829" s="8">
        <v>23420000</v>
      </c>
      <c r="M1829" s="6">
        <v>2022</v>
      </c>
      <c r="N1829" s="103"/>
      <c r="O1829" s="103"/>
      <c r="P1829" s="6"/>
      <c r="Q1829" s="6"/>
      <c r="R1829" t="str">
        <f t="shared" si="28"/>
        <v>5010700212661266100001VT100001</v>
      </c>
    </row>
    <row r="1830" spans="1:18" x14ac:dyDescent="0.2">
      <c r="A1830" s="80" t="s">
        <v>453</v>
      </c>
      <c r="B1830" s="80" t="s">
        <v>4287</v>
      </c>
      <c r="C1830" s="6">
        <v>501</v>
      </c>
      <c r="D1830" s="6">
        <v>50107</v>
      </c>
      <c r="E1830" s="80" t="s">
        <v>458</v>
      </c>
      <c r="F1830" s="80" t="s">
        <v>456</v>
      </c>
      <c r="G1830" s="80" t="s">
        <v>486</v>
      </c>
      <c r="H1830" s="80" t="s">
        <v>1415</v>
      </c>
      <c r="I1830" s="80" t="s">
        <v>3044</v>
      </c>
      <c r="J1830" s="80" t="s">
        <v>4053</v>
      </c>
      <c r="K1830" s="80" t="s">
        <v>454</v>
      </c>
      <c r="L1830" s="8">
        <v>11790000</v>
      </c>
      <c r="M1830" s="6">
        <v>2022</v>
      </c>
      <c r="N1830" s="103"/>
      <c r="O1830" s="103"/>
      <c r="P1830" s="6"/>
      <c r="Q1830" s="6"/>
      <c r="R1830" t="str">
        <f t="shared" si="28"/>
        <v>5010700312651265100001VT100002</v>
      </c>
    </row>
    <row r="1831" spans="1:18" x14ac:dyDescent="0.2">
      <c r="A1831" s="80" t="s">
        <v>453</v>
      </c>
      <c r="B1831" s="80" t="s">
        <v>4287</v>
      </c>
      <c r="C1831" s="6">
        <v>501</v>
      </c>
      <c r="D1831" s="6">
        <v>50107</v>
      </c>
      <c r="E1831" s="80" t="s">
        <v>458</v>
      </c>
      <c r="F1831" s="80" t="s">
        <v>456</v>
      </c>
      <c r="G1831" s="80" t="s">
        <v>492</v>
      </c>
      <c r="H1831" s="80" t="s">
        <v>1393</v>
      </c>
      <c r="I1831" s="80" t="s">
        <v>3011</v>
      </c>
      <c r="J1831" s="80" t="s">
        <v>4053</v>
      </c>
      <c r="K1831" s="80" t="s">
        <v>454</v>
      </c>
      <c r="L1831" s="8">
        <v>1440000</v>
      </c>
      <c r="M1831" s="6">
        <v>2022</v>
      </c>
      <c r="N1831" s="103"/>
      <c r="O1831" s="103"/>
      <c r="P1831" s="6"/>
      <c r="Q1831" s="6"/>
      <c r="R1831" t="str">
        <f t="shared" si="28"/>
        <v>5010700312541254100001VT400002</v>
      </c>
    </row>
    <row r="1832" spans="1:18" x14ac:dyDescent="0.2">
      <c r="A1832" s="80" t="s">
        <v>453</v>
      </c>
      <c r="B1832" s="80" t="s">
        <v>4287</v>
      </c>
      <c r="C1832" s="6">
        <v>501</v>
      </c>
      <c r="D1832" s="6">
        <v>50107</v>
      </c>
      <c r="E1832" s="80" t="s">
        <v>458</v>
      </c>
      <c r="F1832" s="80" t="s">
        <v>458</v>
      </c>
      <c r="G1832" s="80" t="s">
        <v>486</v>
      </c>
      <c r="H1832" s="80" t="s">
        <v>1415</v>
      </c>
      <c r="I1832" s="80" t="s">
        <v>3044</v>
      </c>
      <c r="J1832" s="80" t="s">
        <v>4053</v>
      </c>
      <c r="K1832" s="80" t="s">
        <v>454</v>
      </c>
      <c r="L1832" s="8">
        <v>16500000</v>
      </c>
      <c r="M1832" s="6">
        <v>2022</v>
      </c>
      <c r="N1832" s="103"/>
      <c r="O1832" s="103"/>
      <c r="P1832" s="6"/>
      <c r="Q1832" s="6"/>
      <c r="R1832" t="str">
        <f t="shared" si="28"/>
        <v>5010700312651265100001VT100003</v>
      </c>
    </row>
    <row r="1833" spans="1:18" x14ac:dyDescent="0.2">
      <c r="A1833" s="80" t="s">
        <v>453</v>
      </c>
      <c r="B1833" s="80" t="s">
        <v>4288</v>
      </c>
      <c r="C1833" s="6">
        <v>501</v>
      </c>
      <c r="D1833" s="6">
        <v>50107</v>
      </c>
      <c r="E1833" s="80" t="s">
        <v>456</v>
      </c>
      <c r="F1833" s="80" t="s">
        <v>454</v>
      </c>
      <c r="G1833" s="80" t="s">
        <v>486</v>
      </c>
      <c r="H1833" s="80" t="s">
        <v>1417</v>
      </c>
      <c r="I1833" s="80" t="s">
        <v>3046</v>
      </c>
      <c r="J1833" s="80" t="s">
        <v>4053</v>
      </c>
      <c r="K1833" s="80" t="s">
        <v>454</v>
      </c>
      <c r="L1833" s="8">
        <v>23690000</v>
      </c>
      <c r="M1833" s="6">
        <v>2022</v>
      </c>
      <c r="N1833" s="103"/>
      <c r="O1833" s="103"/>
      <c r="P1833" s="6"/>
      <c r="Q1833" s="6"/>
      <c r="R1833" t="str">
        <f t="shared" si="28"/>
        <v>5010700212671267100001VT100001</v>
      </c>
    </row>
    <row r="1834" spans="1:18" x14ac:dyDescent="0.2">
      <c r="A1834" s="80" t="s">
        <v>453</v>
      </c>
      <c r="B1834" s="80" t="s">
        <v>4288</v>
      </c>
      <c r="C1834" s="6">
        <v>501</v>
      </c>
      <c r="D1834" s="6">
        <v>50107</v>
      </c>
      <c r="E1834" s="80" t="s">
        <v>458</v>
      </c>
      <c r="F1834" s="80" t="s">
        <v>456</v>
      </c>
      <c r="G1834" s="80" t="s">
        <v>486</v>
      </c>
      <c r="H1834" s="80" t="s">
        <v>1416</v>
      </c>
      <c r="I1834" s="80" t="s">
        <v>3045</v>
      </c>
      <c r="J1834" s="80" t="s">
        <v>4053</v>
      </c>
      <c r="K1834" s="80" t="s">
        <v>454</v>
      </c>
      <c r="L1834" s="8">
        <v>11710000</v>
      </c>
      <c r="M1834" s="6">
        <v>2022</v>
      </c>
      <c r="N1834" s="103"/>
      <c r="O1834" s="103"/>
      <c r="P1834" s="6"/>
      <c r="Q1834" s="6"/>
      <c r="R1834" t="str">
        <f t="shared" si="28"/>
        <v>5010700312661266100001VT100002</v>
      </c>
    </row>
    <row r="1835" spans="1:18" x14ac:dyDescent="0.2">
      <c r="A1835" s="80" t="s">
        <v>453</v>
      </c>
      <c r="B1835" s="80" t="s">
        <v>4288</v>
      </c>
      <c r="C1835" s="6">
        <v>501</v>
      </c>
      <c r="D1835" s="6">
        <v>50107</v>
      </c>
      <c r="E1835" s="80" t="s">
        <v>458</v>
      </c>
      <c r="F1835" s="80" t="s">
        <v>456</v>
      </c>
      <c r="G1835" s="80" t="s">
        <v>492</v>
      </c>
      <c r="H1835" s="80" t="s">
        <v>1393</v>
      </c>
      <c r="I1835" s="80" t="s">
        <v>3013</v>
      </c>
      <c r="J1835" s="80" t="s">
        <v>4053</v>
      </c>
      <c r="K1835" s="80" t="s">
        <v>454</v>
      </c>
      <c r="L1835" s="8">
        <v>1370000</v>
      </c>
      <c r="M1835" s="6">
        <v>2022</v>
      </c>
      <c r="N1835" s="103"/>
      <c r="O1835" s="103"/>
      <c r="P1835" s="6"/>
      <c r="Q1835" s="6"/>
      <c r="R1835" t="str">
        <f t="shared" si="28"/>
        <v>5010700312541254101001VT400002</v>
      </c>
    </row>
    <row r="1836" spans="1:18" x14ac:dyDescent="0.2">
      <c r="A1836" s="80" t="s">
        <v>453</v>
      </c>
      <c r="B1836" s="80" t="s">
        <v>4288</v>
      </c>
      <c r="C1836" s="6">
        <v>501</v>
      </c>
      <c r="D1836" s="6">
        <v>50107</v>
      </c>
      <c r="E1836" s="80" t="s">
        <v>458</v>
      </c>
      <c r="F1836" s="80" t="s">
        <v>458</v>
      </c>
      <c r="G1836" s="80" t="s">
        <v>486</v>
      </c>
      <c r="H1836" s="80" t="s">
        <v>1416</v>
      </c>
      <c r="I1836" s="80" t="s">
        <v>3045</v>
      </c>
      <c r="J1836" s="80" t="s">
        <v>4053</v>
      </c>
      <c r="K1836" s="80" t="s">
        <v>454</v>
      </c>
      <c r="L1836" s="8">
        <v>16390000</v>
      </c>
      <c r="M1836" s="6">
        <v>2022</v>
      </c>
      <c r="N1836" s="103"/>
      <c r="O1836" s="103"/>
      <c r="P1836" s="6"/>
      <c r="Q1836" s="6"/>
      <c r="R1836" t="str">
        <f t="shared" si="28"/>
        <v>5010700312661266100001VT100003</v>
      </c>
    </row>
    <row r="1837" spans="1:18" x14ac:dyDescent="0.2">
      <c r="A1837" s="80" t="s">
        <v>453</v>
      </c>
      <c r="B1837" s="80" t="s">
        <v>4289</v>
      </c>
      <c r="C1837" s="6">
        <v>501</v>
      </c>
      <c r="D1837" s="6">
        <v>50107</v>
      </c>
      <c r="E1837" s="80" t="s">
        <v>456</v>
      </c>
      <c r="F1837" s="80" t="s">
        <v>454</v>
      </c>
      <c r="G1837" s="80" t="s">
        <v>486</v>
      </c>
      <c r="H1837" s="80" t="s">
        <v>1418</v>
      </c>
      <c r="I1837" s="80" t="s">
        <v>3047</v>
      </c>
      <c r="J1837" s="80" t="s">
        <v>4053</v>
      </c>
      <c r="K1837" s="80" t="s">
        <v>454</v>
      </c>
      <c r="L1837" s="8">
        <v>23690000</v>
      </c>
      <c r="M1837" s="6">
        <v>2022</v>
      </c>
      <c r="N1837" s="103"/>
      <c r="O1837" s="103"/>
      <c r="P1837" s="6"/>
      <c r="Q1837" s="6"/>
      <c r="R1837" t="str">
        <f t="shared" si="28"/>
        <v>5010700212681268100001VT100001</v>
      </c>
    </row>
    <row r="1838" spans="1:18" x14ac:dyDescent="0.2">
      <c r="A1838" s="80" t="s">
        <v>453</v>
      </c>
      <c r="B1838" s="80" t="s">
        <v>4289</v>
      </c>
      <c r="C1838" s="6">
        <v>501</v>
      </c>
      <c r="D1838" s="6">
        <v>50107</v>
      </c>
      <c r="E1838" s="80" t="s">
        <v>458</v>
      </c>
      <c r="F1838" s="80" t="s">
        <v>456</v>
      </c>
      <c r="G1838" s="80" t="s">
        <v>486</v>
      </c>
      <c r="H1838" s="80" t="s">
        <v>1417</v>
      </c>
      <c r="I1838" s="80" t="s">
        <v>3046</v>
      </c>
      <c r="J1838" s="80" t="s">
        <v>4053</v>
      </c>
      <c r="K1838" s="80" t="s">
        <v>454</v>
      </c>
      <c r="L1838" s="8">
        <v>11850000</v>
      </c>
      <c r="M1838" s="6">
        <v>2022</v>
      </c>
      <c r="N1838" s="103"/>
      <c r="O1838" s="103"/>
      <c r="P1838" s="6"/>
      <c r="Q1838" s="6"/>
      <c r="R1838" t="str">
        <f t="shared" si="28"/>
        <v>5010700312671267100001VT100002</v>
      </c>
    </row>
    <row r="1839" spans="1:18" x14ac:dyDescent="0.2">
      <c r="A1839" s="80" t="s">
        <v>453</v>
      </c>
      <c r="B1839" s="80" t="s">
        <v>4289</v>
      </c>
      <c r="C1839" s="6">
        <v>501</v>
      </c>
      <c r="D1839" s="6">
        <v>50107</v>
      </c>
      <c r="E1839" s="80" t="s">
        <v>458</v>
      </c>
      <c r="F1839" s="80" t="s">
        <v>456</v>
      </c>
      <c r="G1839" s="80" t="s">
        <v>492</v>
      </c>
      <c r="H1839" s="80" t="s">
        <v>1393</v>
      </c>
      <c r="I1839" s="80" t="s">
        <v>3015</v>
      </c>
      <c r="J1839" s="80" t="s">
        <v>4053</v>
      </c>
      <c r="K1839" s="80" t="s">
        <v>454</v>
      </c>
      <c r="L1839" s="8">
        <v>1090000</v>
      </c>
      <c r="M1839" s="6">
        <v>2022</v>
      </c>
      <c r="N1839" s="103"/>
      <c r="O1839" s="103"/>
      <c r="P1839" s="6"/>
      <c r="Q1839" s="6"/>
      <c r="R1839" t="str">
        <f t="shared" si="28"/>
        <v>5010700312541254102001VT400002</v>
      </c>
    </row>
    <row r="1840" spans="1:18" x14ac:dyDescent="0.2">
      <c r="A1840" s="80" t="s">
        <v>453</v>
      </c>
      <c r="B1840" s="80" t="s">
        <v>4289</v>
      </c>
      <c r="C1840" s="6">
        <v>501</v>
      </c>
      <c r="D1840" s="6">
        <v>50107</v>
      </c>
      <c r="E1840" s="80" t="s">
        <v>458</v>
      </c>
      <c r="F1840" s="80" t="s">
        <v>458</v>
      </c>
      <c r="G1840" s="80" t="s">
        <v>486</v>
      </c>
      <c r="H1840" s="80" t="s">
        <v>1417</v>
      </c>
      <c r="I1840" s="80" t="s">
        <v>3046</v>
      </c>
      <c r="J1840" s="80" t="s">
        <v>4053</v>
      </c>
      <c r="K1840" s="80" t="s">
        <v>454</v>
      </c>
      <c r="L1840" s="8">
        <v>16580000</v>
      </c>
      <c r="M1840" s="6">
        <v>2022</v>
      </c>
      <c r="N1840" s="103"/>
      <c r="O1840" s="103"/>
      <c r="P1840" s="6"/>
      <c r="Q1840" s="6"/>
      <c r="R1840" t="str">
        <f t="shared" si="28"/>
        <v>5010700312671267100001VT100003</v>
      </c>
    </row>
    <row r="1841" spans="1:18" x14ac:dyDescent="0.2">
      <c r="A1841" s="80" t="s">
        <v>453</v>
      </c>
      <c r="B1841" s="80" t="s">
        <v>4290</v>
      </c>
      <c r="C1841" s="6">
        <v>501</v>
      </c>
      <c r="D1841" s="6">
        <v>50107</v>
      </c>
      <c r="E1841" s="80" t="s">
        <v>456</v>
      </c>
      <c r="F1841" s="80" t="s">
        <v>454</v>
      </c>
      <c r="G1841" s="80" t="s">
        <v>486</v>
      </c>
      <c r="H1841" s="80" t="s">
        <v>1419</v>
      </c>
      <c r="I1841" s="80" t="s">
        <v>3048</v>
      </c>
      <c r="J1841" s="80" t="s">
        <v>4053</v>
      </c>
      <c r="K1841" s="80" t="s">
        <v>454</v>
      </c>
      <c r="L1841" s="8">
        <v>23690000</v>
      </c>
      <c r="M1841" s="6">
        <v>2022</v>
      </c>
      <c r="N1841" s="103"/>
      <c r="O1841" s="103"/>
      <c r="P1841" s="6"/>
      <c r="Q1841" s="6"/>
      <c r="R1841" t="str">
        <f t="shared" si="28"/>
        <v>5010700212691269100001VT100001</v>
      </c>
    </row>
    <row r="1842" spans="1:18" x14ac:dyDescent="0.2">
      <c r="A1842" s="80" t="s">
        <v>453</v>
      </c>
      <c r="B1842" s="80" t="s">
        <v>4290</v>
      </c>
      <c r="C1842" s="6">
        <v>501</v>
      </c>
      <c r="D1842" s="6">
        <v>50107</v>
      </c>
      <c r="E1842" s="80" t="s">
        <v>458</v>
      </c>
      <c r="F1842" s="80" t="s">
        <v>456</v>
      </c>
      <c r="G1842" s="80" t="s">
        <v>486</v>
      </c>
      <c r="H1842" s="80" t="s">
        <v>1418</v>
      </c>
      <c r="I1842" s="80" t="s">
        <v>3047</v>
      </c>
      <c r="J1842" s="80" t="s">
        <v>4053</v>
      </c>
      <c r="K1842" s="80" t="s">
        <v>454</v>
      </c>
      <c r="L1842" s="8">
        <v>11850000</v>
      </c>
      <c r="M1842" s="6">
        <v>2022</v>
      </c>
      <c r="N1842" s="103"/>
      <c r="O1842" s="103"/>
      <c r="P1842" s="6"/>
      <c r="Q1842" s="6"/>
      <c r="R1842" t="str">
        <f t="shared" si="28"/>
        <v>5010700312681268100001VT100002</v>
      </c>
    </row>
    <row r="1843" spans="1:18" x14ac:dyDescent="0.2">
      <c r="A1843" s="80" t="s">
        <v>453</v>
      </c>
      <c r="B1843" s="80" t="s">
        <v>4290</v>
      </c>
      <c r="C1843" s="6">
        <v>501</v>
      </c>
      <c r="D1843" s="6">
        <v>50107</v>
      </c>
      <c r="E1843" s="80" t="s">
        <v>458</v>
      </c>
      <c r="F1843" s="80" t="s">
        <v>456</v>
      </c>
      <c r="G1843" s="80" t="s">
        <v>492</v>
      </c>
      <c r="H1843" s="80" t="s">
        <v>1395</v>
      </c>
      <c r="I1843" s="80" t="s">
        <v>3017</v>
      </c>
      <c r="J1843" s="80" t="s">
        <v>4053</v>
      </c>
      <c r="K1843" s="80" t="s">
        <v>454</v>
      </c>
      <c r="L1843" s="8">
        <v>9100000</v>
      </c>
      <c r="M1843" s="6">
        <v>2022</v>
      </c>
      <c r="N1843" s="103"/>
      <c r="O1843" s="103"/>
      <c r="P1843" s="6"/>
      <c r="Q1843" s="6"/>
      <c r="R1843" t="str">
        <f t="shared" si="28"/>
        <v>5010700312551255100001VT400002</v>
      </c>
    </row>
    <row r="1844" spans="1:18" x14ac:dyDescent="0.2">
      <c r="A1844" s="80" t="s">
        <v>453</v>
      </c>
      <c r="B1844" s="80" t="s">
        <v>4290</v>
      </c>
      <c r="C1844" s="6">
        <v>501</v>
      </c>
      <c r="D1844" s="6">
        <v>50107</v>
      </c>
      <c r="E1844" s="80" t="s">
        <v>458</v>
      </c>
      <c r="F1844" s="80" t="s">
        <v>458</v>
      </c>
      <c r="G1844" s="80" t="s">
        <v>486</v>
      </c>
      <c r="H1844" s="80" t="s">
        <v>1418</v>
      </c>
      <c r="I1844" s="80" t="s">
        <v>3047</v>
      </c>
      <c r="J1844" s="80" t="s">
        <v>4053</v>
      </c>
      <c r="K1844" s="80" t="s">
        <v>454</v>
      </c>
      <c r="L1844" s="8">
        <v>16580000</v>
      </c>
      <c r="M1844" s="6">
        <v>2022</v>
      </c>
      <c r="N1844" s="103"/>
      <c r="O1844" s="103"/>
      <c r="P1844" s="6"/>
      <c r="Q1844" s="6"/>
      <c r="R1844" t="str">
        <f t="shared" si="28"/>
        <v>5010700312681268100001VT100003</v>
      </c>
    </row>
    <row r="1845" spans="1:18" x14ac:dyDescent="0.2">
      <c r="A1845" s="80" t="s">
        <v>453</v>
      </c>
      <c r="B1845" s="80" t="s">
        <v>4291</v>
      </c>
      <c r="C1845" s="6">
        <v>501</v>
      </c>
      <c r="D1845" s="6">
        <v>50107</v>
      </c>
      <c r="E1845" s="80" t="s">
        <v>456</v>
      </c>
      <c r="F1845" s="80" t="s">
        <v>454</v>
      </c>
      <c r="G1845" s="80" t="s">
        <v>486</v>
      </c>
      <c r="H1845" s="80" t="s">
        <v>1422</v>
      </c>
      <c r="I1845" s="80" t="s">
        <v>3057</v>
      </c>
      <c r="J1845" s="80" t="s">
        <v>4053</v>
      </c>
      <c r="K1845" s="80" t="s">
        <v>454</v>
      </c>
      <c r="L1845" s="8">
        <v>23690000</v>
      </c>
      <c r="M1845" s="6">
        <v>2022</v>
      </c>
      <c r="N1845" s="103"/>
      <c r="O1845" s="103"/>
      <c r="P1845" s="6"/>
      <c r="Q1845" s="6"/>
      <c r="R1845" t="str">
        <f t="shared" si="28"/>
        <v>5010700212701270100001VT100001</v>
      </c>
    </row>
    <row r="1846" spans="1:18" x14ac:dyDescent="0.2">
      <c r="A1846" s="80" t="s">
        <v>453</v>
      </c>
      <c r="B1846" s="80" t="s">
        <v>4291</v>
      </c>
      <c r="C1846" s="6">
        <v>501</v>
      </c>
      <c r="D1846" s="6">
        <v>50107</v>
      </c>
      <c r="E1846" s="80" t="s">
        <v>458</v>
      </c>
      <c r="F1846" s="80" t="s">
        <v>456</v>
      </c>
      <c r="G1846" s="80" t="s">
        <v>486</v>
      </c>
      <c r="H1846" s="80" t="s">
        <v>1419</v>
      </c>
      <c r="I1846" s="80" t="s">
        <v>3048</v>
      </c>
      <c r="J1846" s="80" t="s">
        <v>4053</v>
      </c>
      <c r="K1846" s="80" t="s">
        <v>454</v>
      </c>
      <c r="L1846" s="8">
        <v>11850000</v>
      </c>
      <c r="M1846" s="6">
        <v>2022</v>
      </c>
      <c r="N1846" s="103"/>
      <c r="O1846" s="103"/>
      <c r="P1846" s="6"/>
      <c r="Q1846" s="6"/>
      <c r="R1846" t="str">
        <f t="shared" si="28"/>
        <v>5010700312691269100001VT100002</v>
      </c>
    </row>
    <row r="1847" spans="1:18" x14ac:dyDescent="0.2">
      <c r="A1847" s="80" t="s">
        <v>453</v>
      </c>
      <c r="B1847" s="80" t="s">
        <v>4291</v>
      </c>
      <c r="C1847" s="6">
        <v>501</v>
      </c>
      <c r="D1847" s="6">
        <v>50107</v>
      </c>
      <c r="E1847" s="80" t="s">
        <v>458</v>
      </c>
      <c r="F1847" s="80" t="s">
        <v>456</v>
      </c>
      <c r="G1847" s="80" t="s">
        <v>492</v>
      </c>
      <c r="H1847" s="80" t="s">
        <v>1395</v>
      </c>
      <c r="I1847" s="80" t="s">
        <v>3019</v>
      </c>
      <c r="J1847" s="80" t="s">
        <v>4053</v>
      </c>
      <c r="K1847" s="80" t="s">
        <v>454</v>
      </c>
      <c r="L1847" s="8">
        <v>9100000</v>
      </c>
      <c r="M1847" s="6">
        <v>2022</v>
      </c>
      <c r="N1847" s="103"/>
      <c r="O1847" s="103"/>
      <c r="P1847" s="6"/>
      <c r="Q1847" s="6"/>
      <c r="R1847" t="str">
        <f t="shared" si="28"/>
        <v>5010700312551255101001VT400002</v>
      </c>
    </row>
    <row r="1848" spans="1:18" x14ac:dyDescent="0.2">
      <c r="A1848" s="80" t="s">
        <v>453</v>
      </c>
      <c r="B1848" s="80" t="s">
        <v>4291</v>
      </c>
      <c r="C1848" s="6">
        <v>501</v>
      </c>
      <c r="D1848" s="6">
        <v>50107</v>
      </c>
      <c r="E1848" s="80" t="s">
        <v>458</v>
      </c>
      <c r="F1848" s="80" t="s">
        <v>458</v>
      </c>
      <c r="G1848" s="80" t="s">
        <v>486</v>
      </c>
      <c r="H1848" s="80" t="s">
        <v>1419</v>
      </c>
      <c r="I1848" s="80" t="s">
        <v>3048</v>
      </c>
      <c r="J1848" s="80" t="s">
        <v>4053</v>
      </c>
      <c r="K1848" s="80" t="s">
        <v>454</v>
      </c>
      <c r="L1848" s="8">
        <v>16580000</v>
      </c>
      <c r="M1848" s="6">
        <v>2022</v>
      </c>
      <c r="N1848" s="103"/>
      <c r="O1848" s="103"/>
      <c r="P1848" s="6"/>
      <c r="Q1848" s="6"/>
      <c r="R1848" t="str">
        <f t="shared" si="28"/>
        <v>5010700312691269100001VT100003</v>
      </c>
    </row>
    <row r="1849" spans="1:18" x14ac:dyDescent="0.2">
      <c r="A1849" s="80" t="s">
        <v>453</v>
      </c>
      <c r="B1849" s="80" t="s">
        <v>4292</v>
      </c>
      <c r="C1849" s="6">
        <v>501</v>
      </c>
      <c r="D1849" s="6">
        <v>50107</v>
      </c>
      <c r="E1849" s="80" t="s">
        <v>456</v>
      </c>
      <c r="F1849" s="80" t="s">
        <v>454</v>
      </c>
      <c r="G1849" s="80" t="s">
        <v>486</v>
      </c>
      <c r="H1849" s="80" t="s">
        <v>1423</v>
      </c>
      <c r="I1849" s="80" t="s">
        <v>3058</v>
      </c>
      <c r="J1849" s="80" t="s">
        <v>4053</v>
      </c>
      <c r="K1849" s="80" t="s">
        <v>454</v>
      </c>
      <c r="L1849" s="8">
        <v>23690000</v>
      </c>
      <c r="M1849" s="6">
        <v>2022</v>
      </c>
      <c r="N1849" s="103"/>
      <c r="O1849" s="103"/>
      <c r="P1849" s="6"/>
      <c r="Q1849" s="6"/>
      <c r="R1849" t="str">
        <f t="shared" si="28"/>
        <v>5010700212711271100001VT100001</v>
      </c>
    </row>
    <row r="1850" spans="1:18" x14ac:dyDescent="0.2">
      <c r="A1850" s="80" t="s">
        <v>453</v>
      </c>
      <c r="B1850" s="80" t="s">
        <v>4292</v>
      </c>
      <c r="C1850" s="6">
        <v>501</v>
      </c>
      <c r="D1850" s="6">
        <v>50107</v>
      </c>
      <c r="E1850" s="80" t="s">
        <v>458</v>
      </c>
      <c r="F1850" s="80" t="s">
        <v>456</v>
      </c>
      <c r="G1850" s="80" t="s">
        <v>486</v>
      </c>
      <c r="H1850" s="80" t="s">
        <v>1422</v>
      </c>
      <c r="I1850" s="80" t="s">
        <v>3057</v>
      </c>
      <c r="J1850" s="80" t="s">
        <v>4053</v>
      </c>
      <c r="K1850" s="80" t="s">
        <v>454</v>
      </c>
      <c r="L1850" s="8">
        <v>11850000</v>
      </c>
      <c r="M1850" s="6">
        <v>2022</v>
      </c>
      <c r="N1850" s="103"/>
      <c r="O1850" s="103"/>
      <c r="P1850" s="6"/>
      <c r="Q1850" s="6"/>
      <c r="R1850" t="str">
        <f t="shared" si="28"/>
        <v>5010700312701270100001VT100002</v>
      </c>
    </row>
    <row r="1851" spans="1:18" x14ac:dyDescent="0.2">
      <c r="A1851" s="80" t="s">
        <v>453</v>
      </c>
      <c r="B1851" s="80" t="s">
        <v>4292</v>
      </c>
      <c r="C1851" s="6">
        <v>501</v>
      </c>
      <c r="D1851" s="6">
        <v>50107</v>
      </c>
      <c r="E1851" s="80" t="s">
        <v>458</v>
      </c>
      <c r="F1851" s="80" t="s">
        <v>456</v>
      </c>
      <c r="G1851" s="80" t="s">
        <v>492</v>
      </c>
      <c r="H1851" s="80" t="s">
        <v>1395</v>
      </c>
      <c r="I1851" s="80" t="s">
        <v>3021</v>
      </c>
      <c r="J1851" s="80" t="s">
        <v>4053</v>
      </c>
      <c r="K1851" s="80" t="s">
        <v>454</v>
      </c>
      <c r="L1851" s="8">
        <v>9100000</v>
      </c>
      <c r="M1851" s="6">
        <v>2022</v>
      </c>
      <c r="N1851" s="103"/>
      <c r="O1851" s="103"/>
      <c r="P1851" s="6"/>
      <c r="Q1851" s="6"/>
      <c r="R1851" t="str">
        <f t="shared" si="28"/>
        <v>5010700312551255102001VT400002</v>
      </c>
    </row>
    <row r="1852" spans="1:18" x14ac:dyDescent="0.2">
      <c r="A1852" s="80" t="s">
        <v>453</v>
      </c>
      <c r="B1852" s="80" t="s">
        <v>4292</v>
      </c>
      <c r="C1852" s="6">
        <v>501</v>
      </c>
      <c r="D1852" s="6">
        <v>50107</v>
      </c>
      <c r="E1852" s="80" t="s">
        <v>458</v>
      </c>
      <c r="F1852" s="80" t="s">
        <v>458</v>
      </c>
      <c r="G1852" s="80" t="s">
        <v>486</v>
      </c>
      <c r="H1852" s="80" t="s">
        <v>1422</v>
      </c>
      <c r="I1852" s="80" t="s">
        <v>3057</v>
      </c>
      <c r="J1852" s="80" t="s">
        <v>4053</v>
      </c>
      <c r="K1852" s="80" t="s">
        <v>454</v>
      </c>
      <c r="L1852" s="8">
        <v>16580000</v>
      </c>
      <c r="M1852" s="6">
        <v>2022</v>
      </c>
      <c r="N1852" s="103"/>
      <c r="O1852" s="103"/>
      <c r="P1852" s="6"/>
      <c r="Q1852" s="6"/>
      <c r="R1852" t="str">
        <f t="shared" si="28"/>
        <v>5010700312701270100001VT100003</v>
      </c>
    </row>
    <row r="1853" spans="1:18" x14ac:dyDescent="0.2">
      <c r="A1853" s="80" t="s">
        <v>453</v>
      </c>
      <c r="B1853" s="80" t="s">
        <v>4293</v>
      </c>
      <c r="C1853" s="6">
        <v>501</v>
      </c>
      <c r="D1853" s="6">
        <v>50107</v>
      </c>
      <c r="E1853" s="80" t="s">
        <v>456</v>
      </c>
      <c r="F1853" s="80" t="s">
        <v>454</v>
      </c>
      <c r="G1853" s="80" t="s">
        <v>486</v>
      </c>
      <c r="H1853" s="80" t="s">
        <v>1424</v>
      </c>
      <c r="I1853" s="80" t="s">
        <v>3059</v>
      </c>
      <c r="J1853" s="80" t="s">
        <v>4053</v>
      </c>
      <c r="K1853" s="80" t="s">
        <v>454</v>
      </c>
      <c r="L1853" s="8">
        <v>23690000</v>
      </c>
      <c r="M1853" s="6">
        <v>2022</v>
      </c>
      <c r="N1853" s="103"/>
      <c r="O1853" s="103"/>
      <c r="P1853" s="6"/>
      <c r="Q1853" s="6"/>
      <c r="R1853" t="str">
        <f t="shared" si="28"/>
        <v>5010700212721272100001VT100001</v>
      </c>
    </row>
    <row r="1854" spans="1:18" x14ac:dyDescent="0.2">
      <c r="A1854" s="80" t="s">
        <v>453</v>
      </c>
      <c r="B1854" s="80" t="s">
        <v>4293</v>
      </c>
      <c r="C1854" s="6">
        <v>501</v>
      </c>
      <c r="D1854" s="6">
        <v>50107</v>
      </c>
      <c r="E1854" s="80" t="s">
        <v>458</v>
      </c>
      <c r="F1854" s="80" t="s">
        <v>456</v>
      </c>
      <c r="G1854" s="80" t="s">
        <v>486</v>
      </c>
      <c r="H1854" s="80" t="s">
        <v>1423</v>
      </c>
      <c r="I1854" s="80" t="s">
        <v>3058</v>
      </c>
      <c r="J1854" s="80" t="s">
        <v>4053</v>
      </c>
      <c r="K1854" s="80" t="s">
        <v>454</v>
      </c>
      <c r="L1854" s="8">
        <v>11850000</v>
      </c>
      <c r="M1854" s="6">
        <v>2022</v>
      </c>
      <c r="N1854" s="103"/>
      <c r="O1854" s="103"/>
      <c r="P1854" s="6"/>
      <c r="Q1854" s="6"/>
      <c r="R1854" t="str">
        <f t="shared" si="28"/>
        <v>5010700312711271100001VT100002</v>
      </c>
    </row>
    <row r="1855" spans="1:18" x14ac:dyDescent="0.2">
      <c r="A1855" s="80" t="s">
        <v>453</v>
      </c>
      <c r="B1855" s="80" t="s">
        <v>4293</v>
      </c>
      <c r="C1855" s="6">
        <v>501</v>
      </c>
      <c r="D1855" s="6">
        <v>50107</v>
      </c>
      <c r="E1855" s="80" t="s">
        <v>458</v>
      </c>
      <c r="F1855" s="80" t="s">
        <v>456</v>
      </c>
      <c r="G1855" s="80" t="s">
        <v>492</v>
      </c>
      <c r="H1855" s="80" t="s">
        <v>1457</v>
      </c>
      <c r="I1855" s="80" t="s">
        <v>3088</v>
      </c>
      <c r="J1855" s="80" t="s">
        <v>4053</v>
      </c>
      <c r="K1855" s="80" t="s">
        <v>454</v>
      </c>
      <c r="L1855" s="8">
        <v>5700000</v>
      </c>
      <c r="M1855" s="6">
        <v>2022</v>
      </c>
      <c r="N1855" s="103"/>
      <c r="O1855" s="103"/>
      <c r="P1855" s="6"/>
      <c r="Q1855" s="6"/>
      <c r="R1855" t="str">
        <f t="shared" si="28"/>
        <v>5010700312951295100001VT400002</v>
      </c>
    </row>
    <row r="1856" spans="1:18" x14ac:dyDescent="0.2">
      <c r="A1856" s="80" t="s">
        <v>453</v>
      </c>
      <c r="B1856" s="80" t="s">
        <v>4293</v>
      </c>
      <c r="C1856" s="6">
        <v>501</v>
      </c>
      <c r="D1856" s="6">
        <v>50107</v>
      </c>
      <c r="E1856" s="80" t="s">
        <v>458</v>
      </c>
      <c r="F1856" s="80" t="s">
        <v>458</v>
      </c>
      <c r="G1856" s="80" t="s">
        <v>486</v>
      </c>
      <c r="H1856" s="80" t="s">
        <v>1423</v>
      </c>
      <c r="I1856" s="80" t="s">
        <v>3058</v>
      </c>
      <c r="J1856" s="80" t="s">
        <v>4053</v>
      </c>
      <c r="K1856" s="80" t="s">
        <v>454</v>
      </c>
      <c r="L1856" s="8">
        <v>16580000</v>
      </c>
      <c r="M1856" s="6">
        <v>2022</v>
      </c>
      <c r="N1856" s="103"/>
      <c r="O1856" s="103"/>
      <c r="P1856" s="6"/>
      <c r="Q1856" s="6"/>
      <c r="R1856" t="str">
        <f t="shared" si="28"/>
        <v>5010700312711271100001VT100003</v>
      </c>
    </row>
    <row r="1857" spans="1:18" x14ac:dyDescent="0.2">
      <c r="A1857" s="80" t="s">
        <v>453</v>
      </c>
      <c r="B1857" s="80" t="s">
        <v>4294</v>
      </c>
      <c r="C1857" s="6">
        <v>501</v>
      </c>
      <c r="D1857" s="6">
        <v>50107</v>
      </c>
      <c r="E1857" s="80" t="s">
        <v>456</v>
      </c>
      <c r="F1857" s="80" t="s">
        <v>454</v>
      </c>
      <c r="G1857" s="80" t="s">
        <v>486</v>
      </c>
      <c r="H1857" s="80" t="s">
        <v>1425</v>
      </c>
      <c r="I1857" s="80" t="s">
        <v>3060</v>
      </c>
      <c r="J1857" s="80" t="s">
        <v>4053</v>
      </c>
      <c r="K1857" s="80" t="s">
        <v>454</v>
      </c>
      <c r="L1857" s="8">
        <v>21910000</v>
      </c>
      <c r="M1857" s="6">
        <v>2022</v>
      </c>
      <c r="N1857" s="103"/>
      <c r="O1857" s="103"/>
      <c r="P1857" s="6"/>
      <c r="Q1857" s="6"/>
      <c r="R1857" t="str">
        <f t="shared" si="28"/>
        <v>5010700212731273100001VT100001</v>
      </c>
    </row>
    <row r="1858" spans="1:18" x14ac:dyDescent="0.2">
      <c r="A1858" s="80" t="s">
        <v>453</v>
      </c>
      <c r="B1858" s="80" t="s">
        <v>4294</v>
      </c>
      <c r="C1858" s="6">
        <v>501</v>
      </c>
      <c r="D1858" s="6">
        <v>50107</v>
      </c>
      <c r="E1858" s="80" t="s">
        <v>458</v>
      </c>
      <c r="F1858" s="80" t="s">
        <v>456</v>
      </c>
      <c r="G1858" s="80" t="s">
        <v>486</v>
      </c>
      <c r="H1858" s="80" t="s">
        <v>1424</v>
      </c>
      <c r="I1858" s="80" t="s">
        <v>3059</v>
      </c>
      <c r="J1858" s="80" t="s">
        <v>4053</v>
      </c>
      <c r="K1858" s="80" t="s">
        <v>454</v>
      </c>
      <c r="L1858" s="8">
        <v>11850000</v>
      </c>
      <c r="M1858" s="6">
        <v>2022</v>
      </c>
      <c r="N1858" s="103"/>
      <c r="O1858" s="103"/>
      <c r="P1858" s="6"/>
      <c r="Q1858" s="6"/>
      <c r="R1858" t="str">
        <f t="shared" ref="R1858:R1921" si="29">CONCATENATE(D1858,E1858,H1858,I1858,K1858,G1858,F1858)</f>
        <v>5010700312721272100001VT100002</v>
      </c>
    </row>
    <row r="1859" spans="1:18" x14ac:dyDescent="0.2">
      <c r="A1859" s="80" t="s">
        <v>453</v>
      </c>
      <c r="B1859" s="80" t="s">
        <v>4294</v>
      </c>
      <c r="C1859" s="6">
        <v>501</v>
      </c>
      <c r="D1859" s="6">
        <v>50107</v>
      </c>
      <c r="E1859" s="80" t="s">
        <v>458</v>
      </c>
      <c r="F1859" s="80" t="s">
        <v>456</v>
      </c>
      <c r="G1859" s="80" t="s">
        <v>492</v>
      </c>
      <c r="H1859" s="80" t="s">
        <v>1457</v>
      </c>
      <c r="I1859" s="80" t="s">
        <v>3090</v>
      </c>
      <c r="J1859" s="80" t="s">
        <v>4053</v>
      </c>
      <c r="K1859" s="80" t="s">
        <v>454</v>
      </c>
      <c r="L1859" s="8">
        <v>5700000</v>
      </c>
      <c r="M1859" s="6">
        <v>2022</v>
      </c>
      <c r="N1859" s="103"/>
      <c r="O1859" s="103"/>
      <c r="P1859" s="6"/>
      <c r="Q1859" s="6"/>
      <c r="R1859" t="str">
        <f t="shared" si="29"/>
        <v>5010700312951295101001VT400002</v>
      </c>
    </row>
    <row r="1860" spans="1:18" x14ac:dyDescent="0.2">
      <c r="A1860" s="80" t="s">
        <v>453</v>
      </c>
      <c r="B1860" s="80" t="s">
        <v>4294</v>
      </c>
      <c r="C1860" s="6">
        <v>501</v>
      </c>
      <c r="D1860" s="6">
        <v>50107</v>
      </c>
      <c r="E1860" s="80" t="s">
        <v>458</v>
      </c>
      <c r="F1860" s="80" t="s">
        <v>458</v>
      </c>
      <c r="G1860" s="80" t="s">
        <v>486</v>
      </c>
      <c r="H1860" s="80" t="s">
        <v>1424</v>
      </c>
      <c r="I1860" s="80" t="s">
        <v>3059</v>
      </c>
      <c r="J1860" s="80" t="s">
        <v>4053</v>
      </c>
      <c r="K1860" s="80" t="s">
        <v>454</v>
      </c>
      <c r="L1860" s="8">
        <v>16580000</v>
      </c>
      <c r="M1860" s="6">
        <v>2022</v>
      </c>
      <c r="N1860" s="103"/>
      <c r="O1860" s="103"/>
      <c r="P1860" s="6"/>
      <c r="Q1860" s="6"/>
      <c r="R1860" t="str">
        <f t="shared" si="29"/>
        <v>5010700312721272100001VT100003</v>
      </c>
    </row>
    <row r="1861" spans="1:18" x14ac:dyDescent="0.2">
      <c r="A1861" s="80" t="s">
        <v>453</v>
      </c>
      <c r="B1861" s="80" t="s">
        <v>4295</v>
      </c>
      <c r="C1861" s="6">
        <v>501</v>
      </c>
      <c r="D1861" s="6">
        <v>50107</v>
      </c>
      <c r="E1861" s="80" t="s">
        <v>456</v>
      </c>
      <c r="F1861" s="80" t="s">
        <v>454</v>
      </c>
      <c r="G1861" s="80" t="s">
        <v>486</v>
      </c>
      <c r="H1861" s="80" t="s">
        <v>1426</v>
      </c>
      <c r="I1861" s="80" t="s">
        <v>3061</v>
      </c>
      <c r="J1861" s="80" t="s">
        <v>4053</v>
      </c>
      <c r="K1861" s="80" t="s">
        <v>454</v>
      </c>
      <c r="L1861" s="8">
        <v>21910000</v>
      </c>
      <c r="M1861" s="6">
        <v>2022</v>
      </c>
      <c r="N1861" s="103"/>
      <c r="O1861" s="103"/>
      <c r="P1861" s="6"/>
      <c r="Q1861" s="6"/>
      <c r="R1861" t="str">
        <f t="shared" si="29"/>
        <v>5010700212741274100001VT100001</v>
      </c>
    </row>
    <row r="1862" spans="1:18" x14ac:dyDescent="0.2">
      <c r="A1862" s="80" t="s">
        <v>453</v>
      </c>
      <c r="B1862" s="80" t="s">
        <v>4295</v>
      </c>
      <c r="C1862" s="6">
        <v>501</v>
      </c>
      <c r="D1862" s="6">
        <v>50107</v>
      </c>
      <c r="E1862" s="80" t="s">
        <v>458</v>
      </c>
      <c r="F1862" s="80" t="s">
        <v>456</v>
      </c>
      <c r="G1862" s="80" t="s">
        <v>486</v>
      </c>
      <c r="H1862" s="80" t="s">
        <v>1425</v>
      </c>
      <c r="I1862" s="80" t="s">
        <v>3060</v>
      </c>
      <c r="J1862" s="80" t="s">
        <v>4053</v>
      </c>
      <c r="K1862" s="80" t="s">
        <v>454</v>
      </c>
      <c r="L1862" s="8">
        <v>10960000</v>
      </c>
      <c r="M1862" s="6">
        <v>2022</v>
      </c>
      <c r="N1862" s="103"/>
      <c r="O1862" s="103"/>
      <c r="P1862" s="6"/>
      <c r="Q1862" s="6"/>
      <c r="R1862" t="str">
        <f t="shared" si="29"/>
        <v>5010700312731273100001VT100002</v>
      </c>
    </row>
    <row r="1863" spans="1:18" x14ac:dyDescent="0.2">
      <c r="A1863" s="80" t="s">
        <v>453</v>
      </c>
      <c r="B1863" s="80" t="s">
        <v>4295</v>
      </c>
      <c r="C1863" s="6">
        <v>501</v>
      </c>
      <c r="D1863" s="6">
        <v>50107</v>
      </c>
      <c r="E1863" s="80" t="s">
        <v>458</v>
      </c>
      <c r="F1863" s="80" t="s">
        <v>456</v>
      </c>
      <c r="G1863" s="80" t="s">
        <v>492</v>
      </c>
      <c r="H1863" s="80" t="s">
        <v>1487</v>
      </c>
      <c r="I1863" s="80" t="s">
        <v>3110</v>
      </c>
      <c r="J1863" s="80" t="s">
        <v>4053</v>
      </c>
      <c r="K1863" s="80" t="s">
        <v>454</v>
      </c>
      <c r="L1863" s="8">
        <v>1320000</v>
      </c>
      <c r="M1863" s="6">
        <v>2022</v>
      </c>
      <c r="N1863" s="103"/>
      <c r="O1863" s="103"/>
      <c r="P1863" s="6"/>
      <c r="Q1863" s="6"/>
      <c r="R1863" t="str">
        <f t="shared" si="29"/>
        <v>5010700313091309100001VT400002</v>
      </c>
    </row>
    <row r="1864" spans="1:18" x14ac:dyDescent="0.2">
      <c r="A1864" s="80" t="s">
        <v>453</v>
      </c>
      <c r="B1864" s="80" t="s">
        <v>4295</v>
      </c>
      <c r="C1864" s="6">
        <v>501</v>
      </c>
      <c r="D1864" s="6">
        <v>50107</v>
      </c>
      <c r="E1864" s="80" t="s">
        <v>458</v>
      </c>
      <c r="F1864" s="80" t="s">
        <v>458</v>
      </c>
      <c r="G1864" s="80" t="s">
        <v>486</v>
      </c>
      <c r="H1864" s="80" t="s">
        <v>1425</v>
      </c>
      <c r="I1864" s="80" t="s">
        <v>3060</v>
      </c>
      <c r="J1864" s="80" t="s">
        <v>4053</v>
      </c>
      <c r="K1864" s="80" t="s">
        <v>454</v>
      </c>
      <c r="L1864" s="8">
        <v>15340000</v>
      </c>
      <c r="M1864" s="6">
        <v>2022</v>
      </c>
      <c r="N1864" s="103"/>
      <c r="O1864" s="103"/>
      <c r="P1864" s="6"/>
      <c r="Q1864" s="6"/>
      <c r="R1864" t="str">
        <f t="shared" si="29"/>
        <v>5010700312731273100001VT100003</v>
      </c>
    </row>
    <row r="1865" spans="1:18" x14ac:dyDescent="0.2">
      <c r="A1865" s="80" t="s">
        <v>453</v>
      </c>
      <c r="B1865" s="80" t="s">
        <v>4296</v>
      </c>
      <c r="C1865" s="6">
        <v>501</v>
      </c>
      <c r="D1865" s="6">
        <v>50107</v>
      </c>
      <c r="E1865" s="80" t="s">
        <v>456</v>
      </c>
      <c r="F1865" s="80" t="s">
        <v>454</v>
      </c>
      <c r="G1865" s="80" t="s">
        <v>486</v>
      </c>
      <c r="H1865" s="80" t="s">
        <v>1427</v>
      </c>
      <c r="I1865" s="80" t="s">
        <v>3062</v>
      </c>
      <c r="J1865" s="80" t="s">
        <v>4053</v>
      </c>
      <c r="K1865" s="80" t="s">
        <v>454</v>
      </c>
      <c r="L1865" s="8">
        <v>21910000</v>
      </c>
      <c r="M1865" s="6">
        <v>2022</v>
      </c>
      <c r="N1865" s="103"/>
      <c r="O1865" s="103"/>
      <c r="P1865" s="6"/>
      <c r="Q1865" s="6"/>
      <c r="R1865" t="str">
        <f t="shared" si="29"/>
        <v>5010700212751275100001VT100001</v>
      </c>
    </row>
    <row r="1866" spans="1:18" x14ac:dyDescent="0.2">
      <c r="A1866" s="80" t="s">
        <v>453</v>
      </c>
      <c r="B1866" s="80" t="s">
        <v>4296</v>
      </c>
      <c r="C1866" s="6">
        <v>501</v>
      </c>
      <c r="D1866" s="6">
        <v>50107</v>
      </c>
      <c r="E1866" s="80" t="s">
        <v>458</v>
      </c>
      <c r="F1866" s="80" t="s">
        <v>456</v>
      </c>
      <c r="G1866" s="80" t="s">
        <v>486</v>
      </c>
      <c r="H1866" s="80" t="s">
        <v>1426</v>
      </c>
      <c r="I1866" s="80" t="s">
        <v>3061</v>
      </c>
      <c r="J1866" s="80" t="s">
        <v>4053</v>
      </c>
      <c r="K1866" s="80" t="s">
        <v>454</v>
      </c>
      <c r="L1866" s="8">
        <v>10960000</v>
      </c>
      <c r="M1866" s="6">
        <v>2022</v>
      </c>
      <c r="N1866" s="103"/>
      <c r="O1866" s="103"/>
      <c r="P1866" s="6"/>
      <c r="Q1866" s="6"/>
      <c r="R1866" t="str">
        <f t="shared" si="29"/>
        <v>5010700312741274100001VT100002</v>
      </c>
    </row>
    <row r="1867" spans="1:18" x14ac:dyDescent="0.2">
      <c r="A1867" s="80" t="s">
        <v>453</v>
      </c>
      <c r="B1867" s="80" t="s">
        <v>4296</v>
      </c>
      <c r="C1867" s="6">
        <v>501</v>
      </c>
      <c r="D1867" s="6">
        <v>50107</v>
      </c>
      <c r="E1867" s="80" t="s">
        <v>458</v>
      </c>
      <c r="F1867" s="80" t="s">
        <v>456</v>
      </c>
      <c r="G1867" s="80" t="s">
        <v>492</v>
      </c>
      <c r="H1867" s="80" t="s">
        <v>1513</v>
      </c>
      <c r="I1867" s="80" t="s">
        <v>3137</v>
      </c>
      <c r="J1867" s="80" t="s">
        <v>4053</v>
      </c>
      <c r="K1867" s="80" t="s">
        <v>454</v>
      </c>
      <c r="L1867" s="8">
        <v>5440000</v>
      </c>
      <c r="M1867" s="6">
        <v>2022</v>
      </c>
      <c r="N1867" s="103"/>
      <c r="O1867" s="103"/>
      <c r="P1867" s="6"/>
      <c r="Q1867" s="6"/>
      <c r="R1867" t="str">
        <f t="shared" si="29"/>
        <v>5010700313211321101001VT400002</v>
      </c>
    </row>
    <row r="1868" spans="1:18" x14ac:dyDescent="0.2">
      <c r="A1868" s="80" t="s">
        <v>453</v>
      </c>
      <c r="B1868" s="80" t="s">
        <v>4296</v>
      </c>
      <c r="C1868" s="6">
        <v>501</v>
      </c>
      <c r="D1868" s="6">
        <v>50107</v>
      </c>
      <c r="E1868" s="80" t="s">
        <v>458</v>
      </c>
      <c r="F1868" s="80" t="s">
        <v>458</v>
      </c>
      <c r="G1868" s="80" t="s">
        <v>486</v>
      </c>
      <c r="H1868" s="80" t="s">
        <v>1426</v>
      </c>
      <c r="I1868" s="80" t="s">
        <v>3061</v>
      </c>
      <c r="J1868" s="80" t="s">
        <v>4053</v>
      </c>
      <c r="K1868" s="80" t="s">
        <v>454</v>
      </c>
      <c r="L1868" s="8">
        <v>15340000</v>
      </c>
      <c r="M1868" s="6">
        <v>2022</v>
      </c>
      <c r="N1868" s="103"/>
      <c r="O1868" s="103"/>
      <c r="P1868" s="6"/>
      <c r="Q1868" s="6"/>
      <c r="R1868" t="str">
        <f t="shared" si="29"/>
        <v>5010700312741274100001VT100003</v>
      </c>
    </row>
    <row r="1869" spans="1:18" x14ac:dyDescent="0.2">
      <c r="A1869" s="80" t="s">
        <v>453</v>
      </c>
      <c r="B1869" s="80" t="s">
        <v>4297</v>
      </c>
      <c r="C1869" s="6">
        <v>501</v>
      </c>
      <c r="D1869" s="6">
        <v>50107</v>
      </c>
      <c r="E1869" s="80" t="s">
        <v>456</v>
      </c>
      <c r="F1869" s="80" t="s">
        <v>454</v>
      </c>
      <c r="G1869" s="80" t="s">
        <v>486</v>
      </c>
      <c r="H1869" s="80" t="s">
        <v>1428</v>
      </c>
      <c r="I1869" s="80" t="s">
        <v>3063</v>
      </c>
      <c r="J1869" s="80" t="s">
        <v>4053</v>
      </c>
      <c r="K1869" s="80" t="s">
        <v>454</v>
      </c>
      <c r="L1869" s="8">
        <v>21910000</v>
      </c>
      <c r="M1869" s="6">
        <v>2022</v>
      </c>
      <c r="N1869" s="103"/>
      <c r="O1869" s="103"/>
      <c r="P1869" s="6"/>
      <c r="Q1869" s="6"/>
      <c r="R1869" t="str">
        <f t="shared" si="29"/>
        <v>5010700212761276100001VT100001</v>
      </c>
    </row>
    <row r="1870" spans="1:18" x14ac:dyDescent="0.2">
      <c r="A1870" s="80" t="s">
        <v>453</v>
      </c>
      <c r="B1870" s="80" t="s">
        <v>4297</v>
      </c>
      <c r="C1870" s="6">
        <v>501</v>
      </c>
      <c r="D1870" s="6">
        <v>50107</v>
      </c>
      <c r="E1870" s="80" t="s">
        <v>458</v>
      </c>
      <c r="F1870" s="80" t="s">
        <v>456</v>
      </c>
      <c r="G1870" s="80" t="s">
        <v>486</v>
      </c>
      <c r="H1870" s="80" t="s">
        <v>1427</v>
      </c>
      <c r="I1870" s="80" t="s">
        <v>3062</v>
      </c>
      <c r="J1870" s="80" t="s">
        <v>4053</v>
      </c>
      <c r="K1870" s="80" t="s">
        <v>454</v>
      </c>
      <c r="L1870" s="8">
        <v>10960000</v>
      </c>
      <c r="M1870" s="6">
        <v>2022</v>
      </c>
      <c r="N1870" s="103"/>
      <c r="O1870" s="103"/>
      <c r="P1870" s="6"/>
      <c r="Q1870" s="6"/>
      <c r="R1870" t="str">
        <f t="shared" si="29"/>
        <v>5010700312751275100001VT100002</v>
      </c>
    </row>
    <row r="1871" spans="1:18" x14ac:dyDescent="0.2">
      <c r="A1871" s="80" t="s">
        <v>453</v>
      </c>
      <c r="B1871" s="80" t="s">
        <v>4297</v>
      </c>
      <c r="C1871" s="6">
        <v>501</v>
      </c>
      <c r="D1871" s="6">
        <v>50107</v>
      </c>
      <c r="E1871" s="80" t="s">
        <v>458</v>
      </c>
      <c r="F1871" s="80" t="s">
        <v>456</v>
      </c>
      <c r="G1871" s="80" t="s">
        <v>492</v>
      </c>
      <c r="H1871" s="80" t="s">
        <v>1513</v>
      </c>
      <c r="I1871" s="80" t="s">
        <v>3138</v>
      </c>
      <c r="J1871" s="80" t="s">
        <v>4053</v>
      </c>
      <c r="K1871" s="80" t="s">
        <v>454</v>
      </c>
      <c r="L1871" s="8">
        <v>5440000</v>
      </c>
      <c r="M1871" s="6">
        <v>2022</v>
      </c>
      <c r="N1871" s="103"/>
      <c r="O1871" s="103"/>
      <c r="P1871" s="6"/>
      <c r="Q1871" s="6"/>
      <c r="R1871" t="str">
        <f t="shared" si="29"/>
        <v>5010700313211321102001VT400002</v>
      </c>
    </row>
    <row r="1872" spans="1:18" x14ac:dyDescent="0.2">
      <c r="A1872" s="80" t="s">
        <v>453</v>
      </c>
      <c r="B1872" s="80" t="s">
        <v>4297</v>
      </c>
      <c r="C1872" s="6">
        <v>501</v>
      </c>
      <c r="D1872" s="6">
        <v>50107</v>
      </c>
      <c r="E1872" s="80" t="s">
        <v>458</v>
      </c>
      <c r="F1872" s="80" t="s">
        <v>458</v>
      </c>
      <c r="G1872" s="80" t="s">
        <v>486</v>
      </c>
      <c r="H1872" s="80" t="s">
        <v>1427</v>
      </c>
      <c r="I1872" s="80" t="s">
        <v>3062</v>
      </c>
      <c r="J1872" s="80" t="s">
        <v>4053</v>
      </c>
      <c r="K1872" s="80" t="s">
        <v>454</v>
      </c>
      <c r="L1872" s="8">
        <v>15340000</v>
      </c>
      <c r="M1872" s="6">
        <v>2022</v>
      </c>
      <c r="N1872" s="103"/>
      <c r="O1872" s="103"/>
      <c r="P1872" s="6"/>
      <c r="Q1872" s="6"/>
      <c r="R1872" t="str">
        <f t="shared" si="29"/>
        <v>5010700312751275100001VT100003</v>
      </c>
    </row>
    <row r="1873" spans="1:18" x14ac:dyDescent="0.2">
      <c r="A1873" s="80" t="s">
        <v>453</v>
      </c>
      <c r="B1873" s="80" t="s">
        <v>4298</v>
      </c>
      <c r="C1873" s="6">
        <v>501</v>
      </c>
      <c r="D1873" s="6">
        <v>50107</v>
      </c>
      <c r="E1873" s="80" t="s">
        <v>456</v>
      </c>
      <c r="F1873" s="80" t="s">
        <v>454</v>
      </c>
      <c r="G1873" s="80" t="s">
        <v>486</v>
      </c>
      <c r="H1873" s="80" t="s">
        <v>1429</v>
      </c>
      <c r="I1873" s="80" t="s">
        <v>3064</v>
      </c>
      <c r="J1873" s="80" t="s">
        <v>4053</v>
      </c>
      <c r="K1873" s="80" t="s">
        <v>454</v>
      </c>
      <c r="L1873" s="8">
        <v>21910000</v>
      </c>
      <c r="M1873" s="6">
        <v>2022</v>
      </c>
      <c r="N1873" s="103"/>
      <c r="O1873" s="103"/>
      <c r="P1873" s="6"/>
      <c r="Q1873" s="6"/>
      <c r="R1873" t="str">
        <f t="shared" si="29"/>
        <v>5010700212771277100001VT100001</v>
      </c>
    </row>
    <row r="1874" spans="1:18" x14ac:dyDescent="0.2">
      <c r="A1874" s="80" t="s">
        <v>453</v>
      </c>
      <c r="B1874" s="80" t="s">
        <v>4298</v>
      </c>
      <c r="C1874" s="6">
        <v>501</v>
      </c>
      <c r="D1874" s="6">
        <v>50107</v>
      </c>
      <c r="E1874" s="80" t="s">
        <v>458</v>
      </c>
      <c r="F1874" s="80" t="s">
        <v>456</v>
      </c>
      <c r="G1874" s="80" t="s">
        <v>486</v>
      </c>
      <c r="H1874" s="80" t="s">
        <v>1428</v>
      </c>
      <c r="I1874" s="80" t="s">
        <v>3063</v>
      </c>
      <c r="J1874" s="80" t="s">
        <v>4053</v>
      </c>
      <c r="K1874" s="80" t="s">
        <v>454</v>
      </c>
      <c r="L1874" s="8">
        <v>10960000</v>
      </c>
      <c r="M1874" s="6">
        <v>2022</v>
      </c>
      <c r="N1874" s="103"/>
      <c r="O1874" s="103"/>
      <c r="P1874" s="6"/>
      <c r="Q1874" s="6"/>
      <c r="R1874" t="str">
        <f t="shared" si="29"/>
        <v>5010700312761276100001VT100002</v>
      </c>
    </row>
    <row r="1875" spans="1:18" x14ac:dyDescent="0.2">
      <c r="A1875" s="80" t="s">
        <v>453</v>
      </c>
      <c r="B1875" s="80" t="s">
        <v>4298</v>
      </c>
      <c r="C1875" s="6">
        <v>501</v>
      </c>
      <c r="D1875" s="6">
        <v>50107</v>
      </c>
      <c r="E1875" s="80" t="s">
        <v>458</v>
      </c>
      <c r="F1875" s="80" t="s">
        <v>456</v>
      </c>
      <c r="G1875" s="80" t="s">
        <v>492</v>
      </c>
      <c r="H1875" s="80" t="s">
        <v>1517</v>
      </c>
      <c r="I1875" s="80" t="s">
        <v>3143</v>
      </c>
      <c r="J1875" s="80" t="s">
        <v>4053</v>
      </c>
      <c r="K1875" s="80" t="s">
        <v>454</v>
      </c>
      <c r="L1875" s="8">
        <v>5700000</v>
      </c>
      <c r="M1875" s="6">
        <v>2022</v>
      </c>
      <c r="N1875" s="103"/>
      <c r="O1875" s="103"/>
      <c r="P1875" s="6"/>
      <c r="Q1875" s="6"/>
      <c r="R1875" t="str">
        <f t="shared" si="29"/>
        <v>5010700313241324101001VT400002</v>
      </c>
    </row>
    <row r="1876" spans="1:18" x14ac:dyDescent="0.2">
      <c r="A1876" s="80" t="s">
        <v>453</v>
      </c>
      <c r="B1876" s="80" t="s">
        <v>4298</v>
      </c>
      <c r="C1876" s="6">
        <v>501</v>
      </c>
      <c r="D1876" s="6">
        <v>50107</v>
      </c>
      <c r="E1876" s="80" t="s">
        <v>458</v>
      </c>
      <c r="F1876" s="80" t="s">
        <v>458</v>
      </c>
      <c r="G1876" s="80" t="s">
        <v>486</v>
      </c>
      <c r="H1876" s="80" t="s">
        <v>1428</v>
      </c>
      <c r="I1876" s="80" t="s">
        <v>3063</v>
      </c>
      <c r="J1876" s="80" t="s">
        <v>4053</v>
      </c>
      <c r="K1876" s="80" t="s">
        <v>454</v>
      </c>
      <c r="L1876" s="8">
        <v>15340000</v>
      </c>
      <c r="M1876" s="6">
        <v>2022</v>
      </c>
      <c r="N1876" s="103"/>
      <c r="O1876" s="103"/>
      <c r="P1876" s="6"/>
      <c r="Q1876" s="6"/>
      <c r="R1876" t="str">
        <f t="shared" si="29"/>
        <v>5010700312761276100001VT100003</v>
      </c>
    </row>
    <row r="1877" spans="1:18" x14ac:dyDescent="0.2">
      <c r="A1877" s="80" t="s">
        <v>453</v>
      </c>
      <c r="B1877" s="80" t="s">
        <v>4299</v>
      </c>
      <c r="C1877" s="6">
        <v>501</v>
      </c>
      <c r="D1877" s="6">
        <v>50107</v>
      </c>
      <c r="E1877" s="80" t="s">
        <v>456</v>
      </c>
      <c r="F1877" s="80" t="s">
        <v>454</v>
      </c>
      <c r="G1877" s="80" t="s">
        <v>486</v>
      </c>
      <c r="H1877" s="80" t="s">
        <v>1430</v>
      </c>
      <c r="I1877" s="80" t="s">
        <v>3065</v>
      </c>
      <c r="J1877" s="80" t="s">
        <v>4053</v>
      </c>
      <c r="K1877" s="80" t="s">
        <v>454</v>
      </c>
      <c r="L1877" s="8">
        <v>26780000</v>
      </c>
      <c r="M1877" s="6">
        <v>2022</v>
      </c>
      <c r="N1877" s="103"/>
      <c r="O1877" s="103"/>
      <c r="P1877" s="6"/>
      <c r="Q1877" s="6"/>
      <c r="R1877" t="str">
        <f t="shared" si="29"/>
        <v>5010700212781278100001VT100001</v>
      </c>
    </row>
    <row r="1878" spans="1:18" x14ac:dyDescent="0.2">
      <c r="A1878" s="80" t="s">
        <v>453</v>
      </c>
      <c r="B1878" s="80" t="s">
        <v>4299</v>
      </c>
      <c r="C1878" s="6">
        <v>501</v>
      </c>
      <c r="D1878" s="6">
        <v>50107</v>
      </c>
      <c r="E1878" s="80" t="s">
        <v>458</v>
      </c>
      <c r="F1878" s="80" t="s">
        <v>456</v>
      </c>
      <c r="G1878" s="80" t="s">
        <v>486</v>
      </c>
      <c r="H1878" s="80" t="s">
        <v>1429</v>
      </c>
      <c r="I1878" s="80" t="s">
        <v>3064</v>
      </c>
      <c r="J1878" s="80" t="s">
        <v>4053</v>
      </c>
      <c r="K1878" s="80" t="s">
        <v>454</v>
      </c>
      <c r="L1878" s="8">
        <v>10960000</v>
      </c>
      <c r="M1878" s="6">
        <v>2022</v>
      </c>
      <c r="N1878" s="103"/>
      <c r="O1878" s="103"/>
      <c r="P1878" s="6"/>
      <c r="Q1878" s="6"/>
      <c r="R1878" t="str">
        <f t="shared" si="29"/>
        <v>5010700312771277100001VT100002</v>
      </c>
    </row>
    <row r="1879" spans="1:18" x14ac:dyDescent="0.2">
      <c r="A1879" s="80" t="s">
        <v>453</v>
      </c>
      <c r="B1879" s="80" t="s">
        <v>4299</v>
      </c>
      <c r="C1879" s="6">
        <v>501</v>
      </c>
      <c r="D1879" s="6">
        <v>50107</v>
      </c>
      <c r="E1879" s="80" t="s">
        <v>458</v>
      </c>
      <c r="F1879" s="80" t="s">
        <v>456</v>
      </c>
      <c r="G1879" s="80" t="s">
        <v>492</v>
      </c>
      <c r="H1879" s="80" t="s">
        <v>1531</v>
      </c>
      <c r="I1879" s="80" t="s">
        <v>3156</v>
      </c>
      <c r="J1879" s="80" t="s">
        <v>4053</v>
      </c>
      <c r="K1879" s="80" t="s">
        <v>454</v>
      </c>
      <c r="L1879" s="8">
        <v>2660000</v>
      </c>
      <c r="M1879" s="6">
        <v>2022</v>
      </c>
      <c r="N1879" s="103"/>
      <c r="O1879" s="103"/>
      <c r="P1879" s="6"/>
      <c r="Q1879" s="6"/>
      <c r="R1879" t="str">
        <f t="shared" si="29"/>
        <v>5010700313301330100001VT400002</v>
      </c>
    </row>
    <row r="1880" spans="1:18" x14ac:dyDescent="0.2">
      <c r="A1880" s="80" t="s">
        <v>453</v>
      </c>
      <c r="B1880" s="80" t="s">
        <v>4299</v>
      </c>
      <c r="C1880" s="6">
        <v>501</v>
      </c>
      <c r="D1880" s="6">
        <v>50107</v>
      </c>
      <c r="E1880" s="80" t="s">
        <v>458</v>
      </c>
      <c r="F1880" s="80" t="s">
        <v>458</v>
      </c>
      <c r="G1880" s="80" t="s">
        <v>486</v>
      </c>
      <c r="H1880" s="80" t="s">
        <v>1429</v>
      </c>
      <c r="I1880" s="80" t="s">
        <v>3064</v>
      </c>
      <c r="J1880" s="80" t="s">
        <v>4053</v>
      </c>
      <c r="K1880" s="80" t="s">
        <v>454</v>
      </c>
      <c r="L1880" s="8">
        <v>15340000</v>
      </c>
      <c r="M1880" s="6">
        <v>2022</v>
      </c>
      <c r="N1880" s="103"/>
      <c r="O1880" s="103"/>
      <c r="P1880" s="6"/>
      <c r="Q1880" s="6"/>
      <c r="R1880" t="str">
        <f t="shared" si="29"/>
        <v>5010700312771277100001VT100003</v>
      </c>
    </row>
    <row r="1881" spans="1:18" x14ac:dyDescent="0.2">
      <c r="A1881" s="80" t="s">
        <v>453</v>
      </c>
      <c r="B1881" s="80" t="s">
        <v>4300</v>
      </c>
      <c r="C1881" s="6">
        <v>501</v>
      </c>
      <c r="D1881" s="6">
        <v>50107</v>
      </c>
      <c r="E1881" s="80" t="s">
        <v>456</v>
      </c>
      <c r="F1881" s="80" t="s">
        <v>454</v>
      </c>
      <c r="G1881" s="80" t="s">
        <v>486</v>
      </c>
      <c r="H1881" s="80" t="s">
        <v>1431</v>
      </c>
      <c r="I1881" s="80" t="s">
        <v>3066</v>
      </c>
      <c r="J1881" s="80" t="s">
        <v>4053</v>
      </c>
      <c r="K1881" s="80" t="s">
        <v>454</v>
      </c>
      <c r="L1881" s="8">
        <v>19710000</v>
      </c>
      <c r="M1881" s="6">
        <v>2022</v>
      </c>
      <c r="N1881" s="103"/>
      <c r="O1881" s="103"/>
      <c r="P1881" s="6"/>
      <c r="Q1881" s="6"/>
      <c r="R1881" t="str">
        <f t="shared" si="29"/>
        <v>5010700212791279100001VT100001</v>
      </c>
    </row>
    <row r="1882" spans="1:18" x14ac:dyDescent="0.2">
      <c r="A1882" s="80" t="s">
        <v>453</v>
      </c>
      <c r="B1882" s="80" t="s">
        <v>4300</v>
      </c>
      <c r="C1882" s="6">
        <v>501</v>
      </c>
      <c r="D1882" s="6">
        <v>50107</v>
      </c>
      <c r="E1882" s="80" t="s">
        <v>458</v>
      </c>
      <c r="F1882" s="80" t="s">
        <v>456</v>
      </c>
      <c r="G1882" s="80" t="s">
        <v>486</v>
      </c>
      <c r="H1882" s="80" t="s">
        <v>1430</v>
      </c>
      <c r="I1882" s="80" t="s">
        <v>3065</v>
      </c>
      <c r="J1882" s="80" t="s">
        <v>4053</v>
      </c>
      <c r="K1882" s="80" t="s">
        <v>454</v>
      </c>
      <c r="L1882" s="8">
        <v>13390000</v>
      </c>
      <c r="M1882" s="6">
        <v>2022</v>
      </c>
      <c r="N1882" s="103"/>
      <c r="O1882" s="103"/>
      <c r="P1882" s="6"/>
      <c r="Q1882" s="6"/>
      <c r="R1882" t="str">
        <f t="shared" si="29"/>
        <v>5010700312781278100001VT100002</v>
      </c>
    </row>
    <row r="1883" spans="1:18" x14ac:dyDescent="0.2">
      <c r="A1883" s="80" t="s">
        <v>453</v>
      </c>
      <c r="B1883" s="80" t="s">
        <v>4300</v>
      </c>
      <c r="C1883" s="6">
        <v>501</v>
      </c>
      <c r="D1883" s="6">
        <v>50107</v>
      </c>
      <c r="E1883" s="80" t="s">
        <v>458</v>
      </c>
      <c r="F1883" s="80" t="s">
        <v>456</v>
      </c>
      <c r="G1883" s="80" t="s">
        <v>492</v>
      </c>
      <c r="H1883" s="80" t="s">
        <v>1531</v>
      </c>
      <c r="I1883" s="80" t="s">
        <v>3158</v>
      </c>
      <c r="J1883" s="80" t="s">
        <v>4053</v>
      </c>
      <c r="K1883" s="80" t="s">
        <v>454</v>
      </c>
      <c r="L1883" s="8">
        <v>2580000</v>
      </c>
      <c r="M1883" s="6">
        <v>2022</v>
      </c>
      <c r="N1883" s="103"/>
      <c r="O1883" s="103"/>
      <c r="P1883" s="6"/>
      <c r="Q1883" s="6"/>
      <c r="R1883" t="str">
        <f t="shared" si="29"/>
        <v>5010700313301330101001VT400002</v>
      </c>
    </row>
    <row r="1884" spans="1:18" x14ac:dyDescent="0.2">
      <c r="A1884" s="80" t="s">
        <v>453</v>
      </c>
      <c r="B1884" s="80" t="s">
        <v>4300</v>
      </c>
      <c r="C1884" s="6">
        <v>501</v>
      </c>
      <c r="D1884" s="6">
        <v>50107</v>
      </c>
      <c r="E1884" s="80" t="s">
        <v>458</v>
      </c>
      <c r="F1884" s="80" t="s">
        <v>458</v>
      </c>
      <c r="G1884" s="80" t="s">
        <v>486</v>
      </c>
      <c r="H1884" s="80" t="s">
        <v>1430</v>
      </c>
      <c r="I1884" s="80" t="s">
        <v>3065</v>
      </c>
      <c r="J1884" s="80" t="s">
        <v>4053</v>
      </c>
      <c r="K1884" s="80" t="s">
        <v>454</v>
      </c>
      <c r="L1884" s="8">
        <v>18750000</v>
      </c>
      <c r="M1884" s="6">
        <v>2022</v>
      </c>
      <c r="N1884" s="103"/>
      <c r="O1884" s="103"/>
      <c r="P1884" s="6"/>
      <c r="Q1884" s="6"/>
      <c r="R1884" t="str">
        <f t="shared" si="29"/>
        <v>5010700312781278100001VT100003</v>
      </c>
    </row>
    <row r="1885" spans="1:18" x14ac:dyDescent="0.2">
      <c r="A1885" s="80" t="s">
        <v>453</v>
      </c>
      <c r="B1885" s="80" t="s">
        <v>4301</v>
      </c>
      <c r="C1885" s="6">
        <v>501</v>
      </c>
      <c r="D1885" s="6">
        <v>50107</v>
      </c>
      <c r="E1885" s="80" t="s">
        <v>456</v>
      </c>
      <c r="F1885" s="80" t="s">
        <v>454</v>
      </c>
      <c r="G1885" s="80" t="s">
        <v>486</v>
      </c>
      <c r="H1885" s="80" t="s">
        <v>1433</v>
      </c>
      <c r="I1885" s="80" t="s">
        <v>3069</v>
      </c>
      <c r="J1885" s="80" t="s">
        <v>4053</v>
      </c>
      <c r="K1885" s="80" t="s">
        <v>454</v>
      </c>
      <c r="L1885" s="8">
        <v>19710000</v>
      </c>
      <c r="M1885" s="6">
        <v>2022</v>
      </c>
      <c r="N1885" s="103"/>
      <c r="O1885" s="103"/>
      <c r="P1885" s="6"/>
      <c r="Q1885" s="6"/>
      <c r="R1885" t="str">
        <f t="shared" si="29"/>
        <v>5010700212801280100001VT100001</v>
      </c>
    </row>
    <row r="1886" spans="1:18" x14ac:dyDescent="0.2">
      <c r="A1886" s="80" t="s">
        <v>453</v>
      </c>
      <c r="B1886" s="80" t="s">
        <v>4301</v>
      </c>
      <c r="C1886" s="6">
        <v>501</v>
      </c>
      <c r="D1886" s="6">
        <v>50107</v>
      </c>
      <c r="E1886" s="80" t="s">
        <v>458</v>
      </c>
      <c r="F1886" s="80" t="s">
        <v>456</v>
      </c>
      <c r="G1886" s="80" t="s">
        <v>486</v>
      </c>
      <c r="H1886" s="80" t="s">
        <v>1431</v>
      </c>
      <c r="I1886" s="80" t="s">
        <v>3066</v>
      </c>
      <c r="J1886" s="80" t="s">
        <v>4053</v>
      </c>
      <c r="K1886" s="80" t="s">
        <v>454</v>
      </c>
      <c r="L1886" s="8">
        <v>9860000</v>
      </c>
      <c r="M1886" s="6">
        <v>2022</v>
      </c>
      <c r="N1886" s="103"/>
      <c r="O1886" s="103"/>
      <c r="P1886" s="6"/>
      <c r="Q1886" s="6"/>
      <c r="R1886" t="str">
        <f t="shared" si="29"/>
        <v>5010700312791279100001VT100002</v>
      </c>
    </row>
    <row r="1887" spans="1:18" x14ac:dyDescent="0.2">
      <c r="A1887" s="80" t="s">
        <v>453</v>
      </c>
      <c r="B1887" s="80" t="s">
        <v>4301</v>
      </c>
      <c r="C1887" s="6">
        <v>501</v>
      </c>
      <c r="D1887" s="6">
        <v>50107</v>
      </c>
      <c r="E1887" s="80" t="s">
        <v>458</v>
      </c>
      <c r="F1887" s="80" t="s">
        <v>456</v>
      </c>
      <c r="G1887" s="80" t="s">
        <v>492</v>
      </c>
      <c r="H1887" s="80" t="s">
        <v>1532</v>
      </c>
      <c r="I1887" s="80" t="s">
        <v>3159</v>
      </c>
      <c r="J1887" s="80" t="s">
        <v>4053</v>
      </c>
      <c r="K1887" s="80" t="s">
        <v>454</v>
      </c>
      <c r="L1887" s="8">
        <v>3940000</v>
      </c>
      <c r="M1887" s="6">
        <v>2022</v>
      </c>
      <c r="N1887" s="103"/>
      <c r="O1887" s="103"/>
      <c r="P1887" s="6"/>
      <c r="Q1887" s="6"/>
      <c r="R1887" t="str">
        <f t="shared" si="29"/>
        <v>5010700313311331100001VT400002</v>
      </c>
    </row>
    <row r="1888" spans="1:18" x14ac:dyDescent="0.2">
      <c r="A1888" s="80" t="s">
        <v>453</v>
      </c>
      <c r="B1888" s="80" t="s">
        <v>4301</v>
      </c>
      <c r="C1888" s="6">
        <v>501</v>
      </c>
      <c r="D1888" s="6">
        <v>50107</v>
      </c>
      <c r="E1888" s="80" t="s">
        <v>458</v>
      </c>
      <c r="F1888" s="80" t="s">
        <v>458</v>
      </c>
      <c r="G1888" s="80" t="s">
        <v>486</v>
      </c>
      <c r="H1888" s="80" t="s">
        <v>1431</v>
      </c>
      <c r="I1888" s="80" t="s">
        <v>3066</v>
      </c>
      <c r="J1888" s="80" t="s">
        <v>4053</v>
      </c>
      <c r="K1888" s="80" t="s">
        <v>454</v>
      </c>
      <c r="L1888" s="8">
        <v>13800000</v>
      </c>
      <c r="M1888" s="6">
        <v>2022</v>
      </c>
      <c r="N1888" s="103"/>
      <c r="O1888" s="103"/>
      <c r="P1888" s="6"/>
      <c r="Q1888" s="6"/>
      <c r="R1888" t="str">
        <f t="shared" si="29"/>
        <v>5010700312791279100001VT100003</v>
      </c>
    </row>
    <row r="1889" spans="1:18" x14ac:dyDescent="0.2">
      <c r="A1889" s="80" t="s">
        <v>453</v>
      </c>
      <c r="B1889" s="80" t="s">
        <v>4302</v>
      </c>
      <c r="C1889" s="6">
        <v>501</v>
      </c>
      <c r="D1889" s="6">
        <v>50107</v>
      </c>
      <c r="E1889" s="80" t="s">
        <v>456</v>
      </c>
      <c r="F1889" s="80" t="s">
        <v>454</v>
      </c>
      <c r="G1889" s="80" t="s">
        <v>486</v>
      </c>
      <c r="H1889" s="80" t="s">
        <v>1434</v>
      </c>
      <c r="I1889" s="80" t="s">
        <v>3070</v>
      </c>
      <c r="J1889" s="80" t="s">
        <v>4053</v>
      </c>
      <c r="K1889" s="80" t="s">
        <v>454</v>
      </c>
      <c r="L1889" s="8">
        <v>19710000</v>
      </c>
      <c r="M1889" s="6">
        <v>2022</v>
      </c>
      <c r="N1889" s="103"/>
      <c r="O1889" s="103"/>
      <c r="P1889" s="6"/>
      <c r="Q1889" s="6"/>
      <c r="R1889" t="str">
        <f t="shared" si="29"/>
        <v>5010700212811281100001VT100001</v>
      </c>
    </row>
    <row r="1890" spans="1:18" x14ac:dyDescent="0.2">
      <c r="A1890" s="80" t="s">
        <v>453</v>
      </c>
      <c r="B1890" s="80" t="s">
        <v>4302</v>
      </c>
      <c r="C1890" s="6">
        <v>501</v>
      </c>
      <c r="D1890" s="6">
        <v>50107</v>
      </c>
      <c r="E1890" s="80" t="s">
        <v>458</v>
      </c>
      <c r="F1890" s="80" t="s">
        <v>456</v>
      </c>
      <c r="G1890" s="80" t="s">
        <v>486</v>
      </c>
      <c r="H1890" s="80" t="s">
        <v>1433</v>
      </c>
      <c r="I1890" s="80" t="s">
        <v>3069</v>
      </c>
      <c r="J1890" s="80" t="s">
        <v>4053</v>
      </c>
      <c r="K1890" s="80" t="s">
        <v>454</v>
      </c>
      <c r="L1890" s="8">
        <v>9860000</v>
      </c>
      <c r="M1890" s="6">
        <v>2022</v>
      </c>
      <c r="N1890" s="103"/>
      <c r="O1890" s="103"/>
      <c r="P1890" s="6"/>
      <c r="Q1890" s="6"/>
      <c r="R1890" t="str">
        <f t="shared" si="29"/>
        <v>5010700312801280100001VT100002</v>
      </c>
    </row>
    <row r="1891" spans="1:18" x14ac:dyDescent="0.2">
      <c r="A1891" s="80" t="s">
        <v>453</v>
      </c>
      <c r="B1891" s="80" t="s">
        <v>4302</v>
      </c>
      <c r="C1891" s="6">
        <v>501</v>
      </c>
      <c r="D1891" s="6">
        <v>50107</v>
      </c>
      <c r="E1891" s="80" t="s">
        <v>458</v>
      </c>
      <c r="F1891" s="80" t="s">
        <v>456</v>
      </c>
      <c r="G1891" s="80" t="s">
        <v>492</v>
      </c>
      <c r="H1891" s="80" t="s">
        <v>1532</v>
      </c>
      <c r="I1891" s="80" t="s">
        <v>3161</v>
      </c>
      <c r="J1891" s="80" t="s">
        <v>4053</v>
      </c>
      <c r="K1891" s="80" t="s">
        <v>454</v>
      </c>
      <c r="L1891" s="8">
        <v>3630000</v>
      </c>
      <c r="M1891" s="6">
        <v>2022</v>
      </c>
      <c r="N1891" s="103"/>
      <c r="O1891" s="103"/>
      <c r="P1891" s="6"/>
      <c r="Q1891" s="6"/>
      <c r="R1891" t="str">
        <f t="shared" si="29"/>
        <v>5010700313311331101001VT400002</v>
      </c>
    </row>
    <row r="1892" spans="1:18" x14ac:dyDescent="0.2">
      <c r="A1892" s="80" t="s">
        <v>453</v>
      </c>
      <c r="B1892" s="80" t="s">
        <v>4302</v>
      </c>
      <c r="C1892" s="6">
        <v>501</v>
      </c>
      <c r="D1892" s="6">
        <v>50107</v>
      </c>
      <c r="E1892" s="80" t="s">
        <v>458</v>
      </c>
      <c r="F1892" s="80" t="s">
        <v>458</v>
      </c>
      <c r="G1892" s="80" t="s">
        <v>486</v>
      </c>
      <c r="H1892" s="80" t="s">
        <v>1433</v>
      </c>
      <c r="I1892" s="80" t="s">
        <v>3069</v>
      </c>
      <c r="J1892" s="80" t="s">
        <v>4053</v>
      </c>
      <c r="K1892" s="80" t="s">
        <v>454</v>
      </c>
      <c r="L1892" s="8">
        <v>13800000</v>
      </c>
      <c r="M1892" s="6">
        <v>2022</v>
      </c>
      <c r="N1892" s="103"/>
      <c r="O1892" s="103"/>
      <c r="P1892" s="6"/>
      <c r="Q1892" s="6"/>
      <c r="R1892" t="str">
        <f t="shared" si="29"/>
        <v>5010700312801280100001VT100003</v>
      </c>
    </row>
    <row r="1893" spans="1:18" x14ac:dyDescent="0.2">
      <c r="A1893" s="80" t="s">
        <v>453</v>
      </c>
      <c r="B1893" s="80" t="s">
        <v>4303</v>
      </c>
      <c r="C1893" s="6">
        <v>501</v>
      </c>
      <c r="D1893" s="6">
        <v>50107</v>
      </c>
      <c r="E1893" s="80" t="s">
        <v>456</v>
      </c>
      <c r="F1893" s="80" t="s">
        <v>454</v>
      </c>
      <c r="G1893" s="80" t="s">
        <v>486</v>
      </c>
      <c r="H1893" s="80" t="s">
        <v>1435</v>
      </c>
      <c r="I1893" s="80" t="s">
        <v>3071</v>
      </c>
      <c r="J1893" s="80" t="s">
        <v>4053</v>
      </c>
      <c r="K1893" s="80" t="s">
        <v>454</v>
      </c>
      <c r="L1893" s="8">
        <v>19710000</v>
      </c>
      <c r="M1893" s="6">
        <v>2022</v>
      </c>
      <c r="N1893" s="103"/>
      <c r="O1893" s="103"/>
      <c r="P1893" s="6"/>
      <c r="Q1893" s="6"/>
      <c r="R1893" t="str">
        <f t="shared" si="29"/>
        <v>5010700212821282100001VT100001</v>
      </c>
    </row>
    <row r="1894" spans="1:18" x14ac:dyDescent="0.2">
      <c r="A1894" s="80" t="s">
        <v>453</v>
      </c>
      <c r="B1894" s="80" t="s">
        <v>4303</v>
      </c>
      <c r="C1894" s="6">
        <v>501</v>
      </c>
      <c r="D1894" s="6">
        <v>50107</v>
      </c>
      <c r="E1894" s="80" t="s">
        <v>458</v>
      </c>
      <c r="F1894" s="80" t="s">
        <v>456</v>
      </c>
      <c r="G1894" s="80" t="s">
        <v>486</v>
      </c>
      <c r="H1894" s="80" t="s">
        <v>1434</v>
      </c>
      <c r="I1894" s="80" t="s">
        <v>3070</v>
      </c>
      <c r="J1894" s="80" t="s">
        <v>4053</v>
      </c>
      <c r="K1894" s="80" t="s">
        <v>454</v>
      </c>
      <c r="L1894" s="8">
        <v>9860000</v>
      </c>
      <c r="M1894" s="6">
        <v>2022</v>
      </c>
      <c r="N1894" s="103"/>
      <c r="O1894" s="103"/>
      <c r="P1894" s="6"/>
      <c r="Q1894" s="6"/>
      <c r="R1894" t="str">
        <f t="shared" si="29"/>
        <v>5010700312811281100001VT100002</v>
      </c>
    </row>
    <row r="1895" spans="1:18" x14ac:dyDescent="0.2">
      <c r="A1895" s="80" t="s">
        <v>453</v>
      </c>
      <c r="B1895" s="80" t="s">
        <v>4303</v>
      </c>
      <c r="C1895" s="6">
        <v>501</v>
      </c>
      <c r="D1895" s="6">
        <v>50107</v>
      </c>
      <c r="E1895" s="80" t="s">
        <v>458</v>
      </c>
      <c r="F1895" s="80" t="s">
        <v>456</v>
      </c>
      <c r="G1895" s="80" t="s">
        <v>492</v>
      </c>
      <c r="H1895" s="80" t="s">
        <v>1577</v>
      </c>
      <c r="I1895" s="80" t="s">
        <v>3189</v>
      </c>
      <c r="J1895" s="80" t="s">
        <v>4053</v>
      </c>
      <c r="K1895" s="80" t="s">
        <v>454</v>
      </c>
      <c r="L1895" s="8">
        <v>6820000</v>
      </c>
      <c r="M1895" s="6">
        <v>2022</v>
      </c>
      <c r="N1895" s="103"/>
      <c r="O1895" s="103"/>
      <c r="P1895" s="6"/>
      <c r="Q1895" s="6"/>
      <c r="R1895" t="str">
        <f t="shared" si="29"/>
        <v>5010700313551355100001VT400002</v>
      </c>
    </row>
    <row r="1896" spans="1:18" x14ac:dyDescent="0.2">
      <c r="A1896" s="80" t="s">
        <v>453</v>
      </c>
      <c r="B1896" s="80" t="s">
        <v>4303</v>
      </c>
      <c r="C1896" s="6">
        <v>501</v>
      </c>
      <c r="D1896" s="6">
        <v>50107</v>
      </c>
      <c r="E1896" s="80" t="s">
        <v>458</v>
      </c>
      <c r="F1896" s="80" t="s">
        <v>458</v>
      </c>
      <c r="G1896" s="80" t="s">
        <v>486</v>
      </c>
      <c r="H1896" s="80" t="s">
        <v>1434</v>
      </c>
      <c r="I1896" s="80" t="s">
        <v>3070</v>
      </c>
      <c r="J1896" s="80" t="s">
        <v>4053</v>
      </c>
      <c r="K1896" s="80" t="s">
        <v>454</v>
      </c>
      <c r="L1896" s="8">
        <v>13800000</v>
      </c>
      <c r="M1896" s="6">
        <v>2022</v>
      </c>
      <c r="N1896" s="103"/>
      <c r="O1896" s="103"/>
      <c r="P1896" s="6"/>
      <c r="Q1896" s="6"/>
      <c r="R1896" t="str">
        <f t="shared" si="29"/>
        <v>5010700312811281100001VT100003</v>
      </c>
    </row>
    <row r="1897" spans="1:18" x14ac:dyDescent="0.2">
      <c r="A1897" s="80" t="s">
        <v>453</v>
      </c>
      <c r="B1897" s="80" t="s">
        <v>4304</v>
      </c>
      <c r="C1897" s="6">
        <v>501</v>
      </c>
      <c r="D1897" s="6">
        <v>50107</v>
      </c>
      <c r="E1897" s="80" t="s">
        <v>456</v>
      </c>
      <c r="F1897" s="80" t="s">
        <v>454</v>
      </c>
      <c r="G1897" s="80" t="s">
        <v>486</v>
      </c>
      <c r="H1897" s="80" t="s">
        <v>1436</v>
      </c>
      <c r="I1897" s="80" t="s">
        <v>3072</v>
      </c>
      <c r="J1897" s="80" t="s">
        <v>4053</v>
      </c>
      <c r="K1897" s="80" t="s">
        <v>454</v>
      </c>
      <c r="L1897" s="8">
        <v>19710000</v>
      </c>
      <c r="M1897" s="6">
        <v>2022</v>
      </c>
      <c r="N1897" s="103"/>
      <c r="O1897" s="103"/>
      <c r="P1897" s="6"/>
      <c r="Q1897" s="6"/>
      <c r="R1897" t="str">
        <f t="shared" si="29"/>
        <v>5010700212831283100001VT100001</v>
      </c>
    </row>
    <row r="1898" spans="1:18" x14ac:dyDescent="0.2">
      <c r="A1898" s="80" t="s">
        <v>453</v>
      </c>
      <c r="B1898" s="80" t="s">
        <v>4304</v>
      </c>
      <c r="C1898" s="6">
        <v>501</v>
      </c>
      <c r="D1898" s="6">
        <v>50107</v>
      </c>
      <c r="E1898" s="80" t="s">
        <v>458</v>
      </c>
      <c r="F1898" s="80" t="s">
        <v>456</v>
      </c>
      <c r="G1898" s="80" t="s">
        <v>486</v>
      </c>
      <c r="H1898" s="80" t="s">
        <v>1435</v>
      </c>
      <c r="I1898" s="80" t="s">
        <v>3071</v>
      </c>
      <c r="J1898" s="80" t="s">
        <v>4053</v>
      </c>
      <c r="K1898" s="80" t="s">
        <v>454</v>
      </c>
      <c r="L1898" s="8">
        <v>9860000</v>
      </c>
      <c r="M1898" s="6">
        <v>2022</v>
      </c>
      <c r="N1898" s="103"/>
      <c r="O1898" s="103"/>
      <c r="P1898" s="6"/>
      <c r="Q1898" s="6"/>
      <c r="R1898" t="str">
        <f t="shared" si="29"/>
        <v>5010700312821282100001VT100002</v>
      </c>
    </row>
    <row r="1899" spans="1:18" x14ac:dyDescent="0.2">
      <c r="A1899" s="80" t="s">
        <v>453</v>
      </c>
      <c r="B1899" s="80" t="s">
        <v>4304</v>
      </c>
      <c r="C1899" s="6">
        <v>501</v>
      </c>
      <c r="D1899" s="6">
        <v>50107</v>
      </c>
      <c r="E1899" s="80" t="s">
        <v>458</v>
      </c>
      <c r="F1899" s="80" t="s">
        <v>456</v>
      </c>
      <c r="G1899" s="80" t="s">
        <v>492</v>
      </c>
      <c r="H1899" s="80" t="s">
        <v>1577</v>
      </c>
      <c r="I1899" s="80" t="s">
        <v>3191</v>
      </c>
      <c r="J1899" s="80" t="s">
        <v>4053</v>
      </c>
      <c r="K1899" s="80" t="s">
        <v>454</v>
      </c>
      <c r="L1899" s="8">
        <v>6820000</v>
      </c>
      <c r="M1899" s="6">
        <v>2022</v>
      </c>
      <c r="N1899" s="103"/>
      <c r="O1899" s="103"/>
      <c r="P1899" s="6"/>
      <c r="Q1899" s="6"/>
      <c r="R1899" t="str">
        <f t="shared" si="29"/>
        <v>5010700313551355101001VT400002</v>
      </c>
    </row>
    <row r="1900" spans="1:18" x14ac:dyDescent="0.2">
      <c r="A1900" s="80" t="s">
        <v>453</v>
      </c>
      <c r="B1900" s="80" t="s">
        <v>4304</v>
      </c>
      <c r="C1900" s="6">
        <v>501</v>
      </c>
      <c r="D1900" s="6">
        <v>50107</v>
      </c>
      <c r="E1900" s="80" t="s">
        <v>458</v>
      </c>
      <c r="F1900" s="80" t="s">
        <v>458</v>
      </c>
      <c r="G1900" s="80" t="s">
        <v>486</v>
      </c>
      <c r="H1900" s="80" t="s">
        <v>1435</v>
      </c>
      <c r="I1900" s="80" t="s">
        <v>3071</v>
      </c>
      <c r="J1900" s="80" t="s">
        <v>4053</v>
      </c>
      <c r="K1900" s="80" t="s">
        <v>454</v>
      </c>
      <c r="L1900" s="8">
        <v>13800000</v>
      </c>
      <c r="M1900" s="6">
        <v>2022</v>
      </c>
      <c r="N1900" s="103"/>
      <c r="O1900" s="103"/>
      <c r="P1900" s="6"/>
      <c r="Q1900" s="6"/>
      <c r="R1900" t="str">
        <f t="shared" si="29"/>
        <v>5010700312821282100001VT100003</v>
      </c>
    </row>
    <row r="1901" spans="1:18" x14ac:dyDescent="0.2">
      <c r="A1901" s="80" t="s">
        <v>453</v>
      </c>
      <c r="B1901" s="80" t="s">
        <v>4305</v>
      </c>
      <c r="C1901" s="6">
        <v>501</v>
      </c>
      <c r="D1901" s="6">
        <v>50107</v>
      </c>
      <c r="E1901" s="80" t="s">
        <v>456</v>
      </c>
      <c r="F1901" s="80" t="s">
        <v>454</v>
      </c>
      <c r="G1901" s="80" t="s">
        <v>486</v>
      </c>
      <c r="H1901" s="80" t="s">
        <v>1437</v>
      </c>
      <c r="I1901" s="80" t="s">
        <v>3073</v>
      </c>
      <c r="J1901" s="80" t="s">
        <v>4053</v>
      </c>
      <c r="K1901" s="80" t="s">
        <v>454</v>
      </c>
      <c r="L1901" s="8">
        <v>19710000</v>
      </c>
      <c r="M1901" s="6">
        <v>2022</v>
      </c>
      <c r="N1901" s="103"/>
      <c r="O1901" s="103"/>
      <c r="P1901" s="6"/>
      <c r="Q1901" s="6"/>
      <c r="R1901" t="str">
        <f t="shared" si="29"/>
        <v>5010700212841284100001VT100001</v>
      </c>
    </row>
    <row r="1902" spans="1:18" x14ac:dyDescent="0.2">
      <c r="A1902" s="80" t="s">
        <v>453</v>
      </c>
      <c r="B1902" s="80" t="s">
        <v>4305</v>
      </c>
      <c r="C1902" s="6">
        <v>501</v>
      </c>
      <c r="D1902" s="6">
        <v>50107</v>
      </c>
      <c r="E1902" s="80" t="s">
        <v>458</v>
      </c>
      <c r="F1902" s="80" t="s">
        <v>456</v>
      </c>
      <c r="G1902" s="80" t="s">
        <v>486</v>
      </c>
      <c r="H1902" s="80" t="s">
        <v>1436</v>
      </c>
      <c r="I1902" s="80" t="s">
        <v>3072</v>
      </c>
      <c r="J1902" s="80" t="s">
        <v>4053</v>
      </c>
      <c r="K1902" s="80" t="s">
        <v>454</v>
      </c>
      <c r="L1902" s="8">
        <v>9860000</v>
      </c>
      <c r="M1902" s="6">
        <v>2022</v>
      </c>
      <c r="N1902" s="103"/>
      <c r="O1902" s="103"/>
      <c r="P1902" s="6"/>
      <c r="Q1902" s="6"/>
      <c r="R1902" t="str">
        <f t="shared" si="29"/>
        <v>5010700312831283100001VT100002</v>
      </c>
    </row>
    <row r="1903" spans="1:18" x14ac:dyDescent="0.2">
      <c r="A1903" s="80" t="s">
        <v>453</v>
      </c>
      <c r="B1903" s="80" t="s">
        <v>4305</v>
      </c>
      <c r="C1903" s="6">
        <v>501</v>
      </c>
      <c r="D1903" s="6">
        <v>50107</v>
      </c>
      <c r="E1903" s="80" t="s">
        <v>458</v>
      </c>
      <c r="F1903" s="80" t="s">
        <v>456</v>
      </c>
      <c r="G1903" s="80" t="s">
        <v>492</v>
      </c>
      <c r="H1903" s="80" t="s">
        <v>1577</v>
      </c>
      <c r="I1903" s="80" t="s">
        <v>3193</v>
      </c>
      <c r="J1903" s="80" t="s">
        <v>4053</v>
      </c>
      <c r="K1903" s="80" t="s">
        <v>454</v>
      </c>
      <c r="L1903" s="8">
        <v>6820000</v>
      </c>
      <c r="M1903" s="6">
        <v>2022</v>
      </c>
      <c r="N1903" s="103"/>
      <c r="O1903" s="103"/>
      <c r="P1903" s="6"/>
      <c r="Q1903" s="6"/>
      <c r="R1903" t="str">
        <f t="shared" si="29"/>
        <v>5010700313551355102001VT400002</v>
      </c>
    </row>
    <row r="1904" spans="1:18" x14ac:dyDescent="0.2">
      <c r="A1904" s="80" t="s">
        <v>453</v>
      </c>
      <c r="B1904" s="80" t="s">
        <v>4305</v>
      </c>
      <c r="C1904" s="6">
        <v>501</v>
      </c>
      <c r="D1904" s="6">
        <v>50107</v>
      </c>
      <c r="E1904" s="80" t="s">
        <v>458</v>
      </c>
      <c r="F1904" s="80" t="s">
        <v>458</v>
      </c>
      <c r="G1904" s="80" t="s">
        <v>486</v>
      </c>
      <c r="H1904" s="80" t="s">
        <v>1436</v>
      </c>
      <c r="I1904" s="80" t="s">
        <v>3072</v>
      </c>
      <c r="J1904" s="80" t="s">
        <v>4053</v>
      </c>
      <c r="K1904" s="80" t="s">
        <v>454</v>
      </c>
      <c r="L1904" s="8">
        <v>13800000</v>
      </c>
      <c r="M1904" s="6">
        <v>2022</v>
      </c>
      <c r="N1904" s="103"/>
      <c r="O1904" s="103"/>
      <c r="P1904" s="6"/>
      <c r="Q1904" s="6"/>
      <c r="R1904" t="str">
        <f t="shared" si="29"/>
        <v>5010700312831283100001VT100003</v>
      </c>
    </row>
    <row r="1905" spans="1:18" x14ac:dyDescent="0.2">
      <c r="A1905" s="80" t="s">
        <v>453</v>
      </c>
      <c r="B1905" s="80" t="s">
        <v>4306</v>
      </c>
      <c r="C1905" s="6">
        <v>501</v>
      </c>
      <c r="D1905" s="6">
        <v>50107</v>
      </c>
      <c r="E1905" s="80" t="s">
        <v>456</v>
      </c>
      <c r="F1905" s="80" t="s">
        <v>454</v>
      </c>
      <c r="G1905" s="80" t="s">
        <v>486</v>
      </c>
      <c r="H1905" s="80" t="s">
        <v>1438</v>
      </c>
      <c r="I1905" s="80" t="s">
        <v>3074</v>
      </c>
      <c r="J1905" s="80" t="s">
        <v>4053</v>
      </c>
      <c r="K1905" s="80" t="s">
        <v>454</v>
      </c>
      <c r="L1905" s="8">
        <v>19710000</v>
      </c>
      <c r="M1905" s="6">
        <v>2022</v>
      </c>
      <c r="N1905" s="103"/>
      <c r="O1905" s="103"/>
      <c r="P1905" s="6"/>
      <c r="Q1905" s="6"/>
      <c r="R1905" t="str">
        <f t="shared" si="29"/>
        <v>5010700212851285100001VT100001</v>
      </c>
    </row>
    <row r="1906" spans="1:18" x14ac:dyDescent="0.2">
      <c r="A1906" s="80" t="s">
        <v>453</v>
      </c>
      <c r="B1906" s="80" t="s">
        <v>4306</v>
      </c>
      <c r="C1906" s="6">
        <v>501</v>
      </c>
      <c r="D1906" s="6">
        <v>50107</v>
      </c>
      <c r="E1906" s="80" t="s">
        <v>458</v>
      </c>
      <c r="F1906" s="80" t="s">
        <v>456</v>
      </c>
      <c r="G1906" s="80" t="s">
        <v>486</v>
      </c>
      <c r="H1906" s="80" t="s">
        <v>1437</v>
      </c>
      <c r="I1906" s="80" t="s">
        <v>3073</v>
      </c>
      <c r="J1906" s="80" t="s">
        <v>4053</v>
      </c>
      <c r="K1906" s="80" t="s">
        <v>454</v>
      </c>
      <c r="L1906" s="8">
        <v>9860000</v>
      </c>
      <c r="M1906" s="6">
        <v>2022</v>
      </c>
      <c r="N1906" s="103"/>
      <c r="O1906" s="103"/>
      <c r="P1906" s="6"/>
      <c r="Q1906" s="6"/>
      <c r="R1906" t="str">
        <f t="shared" si="29"/>
        <v>5010700312841284100001VT100002</v>
      </c>
    </row>
    <row r="1907" spans="1:18" x14ac:dyDescent="0.2">
      <c r="A1907" s="80" t="s">
        <v>453</v>
      </c>
      <c r="B1907" s="80" t="s">
        <v>4306</v>
      </c>
      <c r="C1907" s="6">
        <v>501</v>
      </c>
      <c r="D1907" s="6">
        <v>50107</v>
      </c>
      <c r="E1907" s="80" t="s">
        <v>458</v>
      </c>
      <c r="F1907" s="80" t="s">
        <v>456</v>
      </c>
      <c r="G1907" s="80" t="s">
        <v>492</v>
      </c>
      <c r="H1907" s="80" t="s">
        <v>1736</v>
      </c>
      <c r="I1907" s="80" t="s">
        <v>3297</v>
      </c>
      <c r="J1907" s="80" t="s">
        <v>4053</v>
      </c>
      <c r="K1907" s="80" t="s">
        <v>454</v>
      </c>
      <c r="L1907" s="8">
        <v>1490000</v>
      </c>
      <c r="M1907" s="6">
        <v>2022</v>
      </c>
      <c r="N1907" s="103"/>
      <c r="O1907" s="103"/>
      <c r="P1907" s="6"/>
      <c r="Q1907" s="6"/>
      <c r="R1907" t="str">
        <f t="shared" si="29"/>
        <v>5010700314341434100001VT400002</v>
      </c>
    </row>
    <row r="1908" spans="1:18" x14ac:dyDescent="0.2">
      <c r="A1908" s="80" t="s">
        <v>453</v>
      </c>
      <c r="B1908" s="80" t="s">
        <v>4306</v>
      </c>
      <c r="C1908" s="6">
        <v>501</v>
      </c>
      <c r="D1908" s="6">
        <v>50107</v>
      </c>
      <c r="E1908" s="80" t="s">
        <v>458</v>
      </c>
      <c r="F1908" s="80" t="s">
        <v>458</v>
      </c>
      <c r="G1908" s="80" t="s">
        <v>486</v>
      </c>
      <c r="H1908" s="80" t="s">
        <v>1437</v>
      </c>
      <c r="I1908" s="80" t="s">
        <v>3073</v>
      </c>
      <c r="J1908" s="80" t="s">
        <v>4053</v>
      </c>
      <c r="K1908" s="80" t="s">
        <v>454</v>
      </c>
      <c r="L1908" s="8">
        <v>13800000</v>
      </c>
      <c r="M1908" s="6">
        <v>2022</v>
      </c>
      <c r="N1908" s="103"/>
      <c r="O1908" s="103"/>
      <c r="P1908" s="6"/>
      <c r="Q1908" s="6"/>
      <c r="R1908" t="str">
        <f t="shared" si="29"/>
        <v>5010700312841284100001VT100003</v>
      </c>
    </row>
    <row r="1909" spans="1:18" x14ac:dyDescent="0.2">
      <c r="A1909" s="80" t="s">
        <v>453</v>
      </c>
      <c r="B1909" s="80" t="s">
        <v>4307</v>
      </c>
      <c r="C1909" s="6">
        <v>501</v>
      </c>
      <c r="D1909" s="6">
        <v>50107</v>
      </c>
      <c r="E1909" s="80" t="s">
        <v>456</v>
      </c>
      <c r="F1909" s="80" t="s">
        <v>454</v>
      </c>
      <c r="G1909" s="80" t="s">
        <v>486</v>
      </c>
      <c r="H1909" s="80" t="s">
        <v>1439</v>
      </c>
      <c r="I1909" s="80" t="s">
        <v>3075</v>
      </c>
      <c r="J1909" s="80" t="s">
        <v>4053</v>
      </c>
      <c r="K1909" s="80" t="s">
        <v>454</v>
      </c>
      <c r="L1909" s="8">
        <v>19710000</v>
      </c>
      <c r="M1909" s="6">
        <v>2022</v>
      </c>
      <c r="N1909" s="103"/>
      <c r="O1909" s="103"/>
      <c r="P1909" s="6"/>
      <c r="Q1909" s="6"/>
      <c r="R1909" t="str">
        <f t="shared" si="29"/>
        <v>5010700212861286100001VT100001</v>
      </c>
    </row>
    <row r="1910" spans="1:18" x14ac:dyDescent="0.2">
      <c r="A1910" s="80" t="s">
        <v>453</v>
      </c>
      <c r="B1910" s="80" t="s">
        <v>4307</v>
      </c>
      <c r="C1910" s="6">
        <v>501</v>
      </c>
      <c r="D1910" s="6">
        <v>50107</v>
      </c>
      <c r="E1910" s="80" t="s">
        <v>458</v>
      </c>
      <c r="F1910" s="80" t="s">
        <v>456</v>
      </c>
      <c r="G1910" s="80" t="s">
        <v>486</v>
      </c>
      <c r="H1910" s="80" t="s">
        <v>1438</v>
      </c>
      <c r="I1910" s="80" t="s">
        <v>3074</v>
      </c>
      <c r="J1910" s="80" t="s">
        <v>4053</v>
      </c>
      <c r="K1910" s="80" t="s">
        <v>454</v>
      </c>
      <c r="L1910" s="8">
        <v>9860000</v>
      </c>
      <c r="M1910" s="6">
        <v>2022</v>
      </c>
      <c r="N1910" s="103"/>
      <c r="O1910" s="103"/>
      <c r="P1910" s="6"/>
      <c r="Q1910" s="6"/>
      <c r="R1910" t="str">
        <f t="shared" si="29"/>
        <v>5010700312851285100001VT100002</v>
      </c>
    </row>
    <row r="1911" spans="1:18" x14ac:dyDescent="0.2">
      <c r="A1911" s="80" t="s">
        <v>453</v>
      </c>
      <c r="B1911" s="80" t="s">
        <v>4307</v>
      </c>
      <c r="C1911" s="6">
        <v>501</v>
      </c>
      <c r="D1911" s="6">
        <v>50107</v>
      </c>
      <c r="E1911" s="80" t="s">
        <v>458</v>
      </c>
      <c r="F1911" s="80" t="s">
        <v>456</v>
      </c>
      <c r="G1911" s="80" t="s">
        <v>492</v>
      </c>
      <c r="H1911" s="80" t="s">
        <v>1736</v>
      </c>
      <c r="I1911" s="80" t="s">
        <v>3299</v>
      </c>
      <c r="J1911" s="80" t="s">
        <v>4053</v>
      </c>
      <c r="K1911" s="80" t="s">
        <v>454</v>
      </c>
      <c r="L1911" s="8">
        <v>1490000</v>
      </c>
      <c r="M1911" s="6">
        <v>2022</v>
      </c>
      <c r="N1911" s="103"/>
      <c r="O1911" s="103"/>
      <c r="P1911" s="6"/>
      <c r="Q1911" s="6"/>
      <c r="R1911" t="str">
        <f t="shared" si="29"/>
        <v>5010700314341434101001VT400002</v>
      </c>
    </row>
    <row r="1912" spans="1:18" x14ac:dyDescent="0.2">
      <c r="A1912" s="80" t="s">
        <v>453</v>
      </c>
      <c r="B1912" s="80" t="s">
        <v>4307</v>
      </c>
      <c r="C1912" s="6">
        <v>501</v>
      </c>
      <c r="D1912" s="6">
        <v>50107</v>
      </c>
      <c r="E1912" s="80" t="s">
        <v>458</v>
      </c>
      <c r="F1912" s="80" t="s">
        <v>458</v>
      </c>
      <c r="G1912" s="80" t="s">
        <v>486</v>
      </c>
      <c r="H1912" s="80" t="s">
        <v>1438</v>
      </c>
      <c r="I1912" s="80" t="s">
        <v>3074</v>
      </c>
      <c r="J1912" s="80" t="s">
        <v>4053</v>
      </c>
      <c r="K1912" s="80" t="s">
        <v>454</v>
      </c>
      <c r="L1912" s="8">
        <v>13800000</v>
      </c>
      <c r="M1912" s="6">
        <v>2022</v>
      </c>
      <c r="N1912" s="103"/>
      <c r="O1912" s="103"/>
      <c r="P1912" s="6"/>
      <c r="Q1912" s="6"/>
      <c r="R1912" t="str">
        <f t="shared" si="29"/>
        <v>5010700312851285100001VT100003</v>
      </c>
    </row>
    <row r="1913" spans="1:18" x14ac:dyDescent="0.2">
      <c r="A1913" s="80" t="s">
        <v>453</v>
      </c>
      <c r="B1913" s="80" t="s">
        <v>4308</v>
      </c>
      <c r="C1913" s="6">
        <v>501</v>
      </c>
      <c r="D1913" s="6">
        <v>50107</v>
      </c>
      <c r="E1913" s="80" t="s">
        <v>456</v>
      </c>
      <c r="F1913" s="80" t="s">
        <v>454</v>
      </c>
      <c r="G1913" s="80" t="s">
        <v>486</v>
      </c>
      <c r="H1913" s="80" t="s">
        <v>1440</v>
      </c>
      <c r="I1913" s="80" t="s">
        <v>3076</v>
      </c>
      <c r="J1913" s="80" t="s">
        <v>4053</v>
      </c>
      <c r="K1913" s="80" t="s">
        <v>454</v>
      </c>
      <c r="L1913" s="8">
        <v>18000000</v>
      </c>
      <c r="M1913" s="6">
        <v>2022</v>
      </c>
      <c r="N1913" s="103"/>
      <c r="O1913" s="103"/>
      <c r="P1913" s="6"/>
      <c r="Q1913" s="6"/>
      <c r="R1913" t="str">
        <f t="shared" si="29"/>
        <v>5010700212871287100001VT100001</v>
      </c>
    </row>
    <row r="1914" spans="1:18" x14ac:dyDescent="0.2">
      <c r="A1914" s="80" t="s">
        <v>453</v>
      </c>
      <c r="B1914" s="80" t="s">
        <v>4308</v>
      </c>
      <c r="C1914" s="6">
        <v>501</v>
      </c>
      <c r="D1914" s="6">
        <v>50107</v>
      </c>
      <c r="E1914" s="80" t="s">
        <v>458</v>
      </c>
      <c r="F1914" s="80" t="s">
        <v>456</v>
      </c>
      <c r="G1914" s="80" t="s">
        <v>486</v>
      </c>
      <c r="H1914" s="80" t="s">
        <v>1439</v>
      </c>
      <c r="I1914" s="80" t="s">
        <v>3075</v>
      </c>
      <c r="J1914" s="80" t="s">
        <v>4053</v>
      </c>
      <c r="K1914" s="80" t="s">
        <v>454</v>
      </c>
      <c r="L1914" s="8">
        <v>9860000</v>
      </c>
      <c r="M1914" s="6">
        <v>2022</v>
      </c>
      <c r="N1914" s="103"/>
      <c r="O1914" s="103"/>
      <c r="P1914" s="6"/>
      <c r="Q1914" s="6"/>
      <c r="R1914" t="str">
        <f t="shared" si="29"/>
        <v>5010700312861286100001VT100002</v>
      </c>
    </row>
    <row r="1915" spans="1:18" x14ac:dyDescent="0.2">
      <c r="A1915" s="80" t="s">
        <v>453</v>
      </c>
      <c r="B1915" s="80" t="s">
        <v>4308</v>
      </c>
      <c r="C1915" s="6">
        <v>501</v>
      </c>
      <c r="D1915" s="6">
        <v>50107</v>
      </c>
      <c r="E1915" s="80" t="s">
        <v>458</v>
      </c>
      <c r="F1915" s="80" t="s">
        <v>456</v>
      </c>
      <c r="G1915" s="80" t="s">
        <v>492</v>
      </c>
      <c r="H1915" s="80" t="s">
        <v>1760</v>
      </c>
      <c r="I1915" s="80" t="s">
        <v>3315</v>
      </c>
      <c r="J1915" s="80" t="s">
        <v>4053</v>
      </c>
      <c r="K1915" s="80" t="s">
        <v>454</v>
      </c>
      <c r="L1915" s="8">
        <v>5290000</v>
      </c>
      <c r="M1915" s="6">
        <v>2022</v>
      </c>
      <c r="N1915" s="103"/>
      <c r="O1915" s="103"/>
      <c r="P1915" s="6"/>
      <c r="Q1915" s="6"/>
      <c r="R1915" t="str">
        <f t="shared" si="29"/>
        <v>5010700314471447100001VT400002</v>
      </c>
    </row>
    <row r="1916" spans="1:18" x14ac:dyDescent="0.2">
      <c r="A1916" s="80" t="s">
        <v>453</v>
      </c>
      <c r="B1916" s="80" t="s">
        <v>4308</v>
      </c>
      <c r="C1916" s="6">
        <v>501</v>
      </c>
      <c r="D1916" s="6">
        <v>50107</v>
      </c>
      <c r="E1916" s="80" t="s">
        <v>458</v>
      </c>
      <c r="F1916" s="80" t="s">
        <v>458</v>
      </c>
      <c r="G1916" s="80" t="s">
        <v>486</v>
      </c>
      <c r="H1916" s="80" t="s">
        <v>1439</v>
      </c>
      <c r="I1916" s="80" t="s">
        <v>3075</v>
      </c>
      <c r="J1916" s="80" t="s">
        <v>4053</v>
      </c>
      <c r="K1916" s="80" t="s">
        <v>454</v>
      </c>
      <c r="L1916" s="8">
        <v>13800000</v>
      </c>
      <c r="M1916" s="6">
        <v>2022</v>
      </c>
      <c r="N1916" s="103"/>
      <c r="O1916" s="103"/>
      <c r="P1916" s="6"/>
      <c r="Q1916" s="6"/>
      <c r="R1916" t="str">
        <f t="shared" si="29"/>
        <v>5010700312861286100001VT100003</v>
      </c>
    </row>
    <row r="1917" spans="1:18" x14ac:dyDescent="0.2">
      <c r="A1917" s="80" t="s">
        <v>453</v>
      </c>
      <c r="B1917" s="80" t="s">
        <v>4309</v>
      </c>
      <c r="C1917" s="6">
        <v>501</v>
      </c>
      <c r="D1917" s="6">
        <v>50107</v>
      </c>
      <c r="E1917" s="80" t="s">
        <v>456</v>
      </c>
      <c r="F1917" s="80" t="s">
        <v>454</v>
      </c>
      <c r="G1917" s="80" t="s">
        <v>486</v>
      </c>
      <c r="H1917" s="80" t="s">
        <v>1444</v>
      </c>
      <c r="I1917" s="80" t="s">
        <v>3080</v>
      </c>
      <c r="J1917" s="80" t="s">
        <v>4053</v>
      </c>
      <c r="K1917" s="80" t="s">
        <v>454</v>
      </c>
      <c r="L1917" s="8">
        <v>29510000</v>
      </c>
      <c r="M1917" s="6">
        <v>2022</v>
      </c>
      <c r="N1917" s="103"/>
      <c r="O1917" s="103"/>
      <c r="P1917" s="6"/>
      <c r="Q1917" s="6"/>
      <c r="R1917" t="str">
        <f t="shared" si="29"/>
        <v>5010700212891289100001VT100001</v>
      </c>
    </row>
    <row r="1918" spans="1:18" x14ac:dyDescent="0.2">
      <c r="A1918" s="80" t="s">
        <v>453</v>
      </c>
      <c r="B1918" s="80" t="s">
        <v>4309</v>
      </c>
      <c r="C1918" s="6">
        <v>501</v>
      </c>
      <c r="D1918" s="6">
        <v>50107</v>
      </c>
      <c r="E1918" s="80" t="s">
        <v>458</v>
      </c>
      <c r="F1918" s="80" t="s">
        <v>456</v>
      </c>
      <c r="G1918" s="80" t="s">
        <v>486</v>
      </c>
      <c r="H1918" s="80" t="s">
        <v>1440</v>
      </c>
      <c r="I1918" s="80" t="s">
        <v>3076</v>
      </c>
      <c r="J1918" s="80" t="s">
        <v>4053</v>
      </c>
      <c r="K1918" s="80" t="s">
        <v>454</v>
      </c>
      <c r="L1918" s="8">
        <v>9000000</v>
      </c>
      <c r="M1918" s="6">
        <v>2022</v>
      </c>
      <c r="N1918" s="103"/>
      <c r="O1918" s="103"/>
      <c r="P1918" s="6"/>
      <c r="Q1918" s="6"/>
      <c r="R1918" t="str">
        <f t="shared" si="29"/>
        <v>5010700312871287100001VT100002</v>
      </c>
    </row>
    <row r="1919" spans="1:18" x14ac:dyDescent="0.2">
      <c r="A1919" s="80" t="s">
        <v>453</v>
      </c>
      <c r="B1919" s="80" t="s">
        <v>4309</v>
      </c>
      <c r="C1919" s="6">
        <v>501</v>
      </c>
      <c r="D1919" s="6">
        <v>50107</v>
      </c>
      <c r="E1919" s="80" t="s">
        <v>458</v>
      </c>
      <c r="F1919" s="80" t="s">
        <v>456</v>
      </c>
      <c r="G1919" s="80" t="s">
        <v>492</v>
      </c>
      <c r="H1919" s="80" t="s">
        <v>1760</v>
      </c>
      <c r="I1919" s="80" t="s">
        <v>3317</v>
      </c>
      <c r="J1919" s="80" t="s">
        <v>4053</v>
      </c>
      <c r="K1919" s="80" t="s">
        <v>454</v>
      </c>
      <c r="L1919" s="8">
        <v>4230000</v>
      </c>
      <c r="M1919" s="6">
        <v>2022</v>
      </c>
      <c r="N1919" s="103"/>
      <c r="O1919" s="103"/>
      <c r="P1919" s="6"/>
      <c r="Q1919" s="6"/>
      <c r="R1919" t="str">
        <f t="shared" si="29"/>
        <v>5010700314471447101001VT400002</v>
      </c>
    </row>
    <row r="1920" spans="1:18" x14ac:dyDescent="0.2">
      <c r="A1920" s="80" t="s">
        <v>453</v>
      </c>
      <c r="B1920" s="80" t="s">
        <v>4309</v>
      </c>
      <c r="C1920" s="6">
        <v>501</v>
      </c>
      <c r="D1920" s="6">
        <v>50107</v>
      </c>
      <c r="E1920" s="80" t="s">
        <v>458</v>
      </c>
      <c r="F1920" s="80" t="s">
        <v>458</v>
      </c>
      <c r="G1920" s="80" t="s">
        <v>486</v>
      </c>
      <c r="H1920" s="80" t="s">
        <v>1440</v>
      </c>
      <c r="I1920" s="80" t="s">
        <v>3076</v>
      </c>
      <c r="J1920" s="80" t="s">
        <v>4053</v>
      </c>
      <c r="K1920" s="80" t="s">
        <v>454</v>
      </c>
      <c r="L1920" s="8">
        <v>12600000</v>
      </c>
      <c r="M1920" s="6">
        <v>2022</v>
      </c>
      <c r="N1920" s="103"/>
      <c r="O1920" s="103"/>
      <c r="P1920" s="6"/>
      <c r="Q1920" s="6"/>
      <c r="R1920" t="str">
        <f t="shared" si="29"/>
        <v>5010700312871287100001VT100003</v>
      </c>
    </row>
    <row r="1921" spans="1:18" x14ac:dyDescent="0.2">
      <c r="A1921" s="80" t="s">
        <v>453</v>
      </c>
      <c r="B1921" s="80" t="s">
        <v>4310</v>
      </c>
      <c r="C1921" s="6">
        <v>501</v>
      </c>
      <c r="D1921" s="6">
        <v>50107</v>
      </c>
      <c r="E1921" s="80" t="s">
        <v>456</v>
      </c>
      <c r="F1921" s="80" t="s">
        <v>454</v>
      </c>
      <c r="G1921" s="80" t="s">
        <v>486</v>
      </c>
      <c r="H1921" s="80" t="s">
        <v>1447</v>
      </c>
      <c r="I1921" s="80" t="s">
        <v>3083</v>
      </c>
      <c r="J1921" s="80" t="s">
        <v>4053</v>
      </c>
      <c r="K1921" s="80" t="s">
        <v>454</v>
      </c>
      <c r="L1921" s="8">
        <v>29510000</v>
      </c>
      <c r="M1921" s="6">
        <v>2022</v>
      </c>
      <c r="N1921" s="103"/>
      <c r="O1921" s="103"/>
      <c r="P1921" s="6"/>
      <c r="Q1921" s="6"/>
      <c r="R1921" t="str">
        <f t="shared" si="29"/>
        <v>5010700212901290100001VT100001</v>
      </c>
    </row>
    <row r="1922" spans="1:18" x14ac:dyDescent="0.2">
      <c r="A1922" s="80" t="s">
        <v>453</v>
      </c>
      <c r="B1922" s="80" t="s">
        <v>4310</v>
      </c>
      <c r="C1922" s="6">
        <v>501</v>
      </c>
      <c r="D1922" s="6">
        <v>50107</v>
      </c>
      <c r="E1922" s="80" t="s">
        <v>458</v>
      </c>
      <c r="F1922" s="80" t="s">
        <v>456</v>
      </c>
      <c r="G1922" s="80" t="s">
        <v>486</v>
      </c>
      <c r="H1922" s="80" t="s">
        <v>1444</v>
      </c>
      <c r="I1922" s="80" t="s">
        <v>3080</v>
      </c>
      <c r="J1922" s="80" t="s">
        <v>4053</v>
      </c>
      <c r="K1922" s="80" t="s">
        <v>454</v>
      </c>
      <c r="L1922" s="8">
        <v>14760000</v>
      </c>
      <c r="M1922" s="6">
        <v>2022</v>
      </c>
      <c r="N1922" s="103"/>
      <c r="O1922" s="103"/>
      <c r="P1922" s="6"/>
      <c r="Q1922" s="6"/>
      <c r="R1922" t="str">
        <f t="shared" ref="R1922:R1985" si="30">CONCATENATE(D1922,E1922,H1922,I1922,K1922,G1922,F1922)</f>
        <v>5010700312891289100001VT100002</v>
      </c>
    </row>
    <row r="1923" spans="1:18" x14ac:dyDescent="0.2">
      <c r="A1923" s="80" t="s">
        <v>453</v>
      </c>
      <c r="B1923" s="80" t="s">
        <v>4310</v>
      </c>
      <c r="C1923" s="6">
        <v>501</v>
      </c>
      <c r="D1923" s="6">
        <v>50107</v>
      </c>
      <c r="E1923" s="80" t="s">
        <v>458</v>
      </c>
      <c r="F1923" s="80" t="s">
        <v>456</v>
      </c>
      <c r="G1923" s="80" t="s">
        <v>492</v>
      </c>
      <c r="H1923" s="80" t="s">
        <v>1785</v>
      </c>
      <c r="I1923" s="80" t="s">
        <v>3333</v>
      </c>
      <c r="J1923" s="80" t="s">
        <v>4053</v>
      </c>
      <c r="K1923" s="80" t="s">
        <v>454</v>
      </c>
      <c r="L1923" s="8">
        <v>3150000</v>
      </c>
      <c r="M1923" s="6">
        <v>2022</v>
      </c>
      <c r="N1923" s="103"/>
      <c r="O1923" s="103"/>
      <c r="P1923" s="6"/>
      <c r="Q1923" s="6"/>
      <c r="R1923" t="str">
        <f t="shared" si="30"/>
        <v>5010700314591459100001VT400002</v>
      </c>
    </row>
    <row r="1924" spans="1:18" x14ac:dyDescent="0.2">
      <c r="A1924" s="80" t="s">
        <v>453</v>
      </c>
      <c r="B1924" s="80" t="s">
        <v>4310</v>
      </c>
      <c r="C1924" s="6">
        <v>501</v>
      </c>
      <c r="D1924" s="6">
        <v>50107</v>
      </c>
      <c r="E1924" s="80" t="s">
        <v>458</v>
      </c>
      <c r="F1924" s="80" t="s">
        <v>458</v>
      </c>
      <c r="G1924" s="80" t="s">
        <v>486</v>
      </c>
      <c r="H1924" s="80" t="s">
        <v>1444</v>
      </c>
      <c r="I1924" s="80" t="s">
        <v>3080</v>
      </c>
      <c r="J1924" s="80" t="s">
        <v>4053</v>
      </c>
      <c r="K1924" s="80" t="s">
        <v>454</v>
      </c>
      <c r="L1924" s="8">
        <v>20660000</v>
      </c>
      <c r="M1924" s="6">
        <v>2022</v>
      </c>
      <c r="N1924" s="103"/>
      <c r="O1924" s="103"/>
      <c r="P1924" s="6"/>
      <c r="Q1924" s="6"/>
      <c r="R1924" t="str">
        <f t="shared" si="30"/>
        <v>5010700312891289100001VT100003</v>
      </c>
    </row>
    <row r="1925" spans="1:18" x14ac:dyDescent="0.2">
      <c r="A1925" s="80" t="s">
        <v>453</v>
      </c>
      <c r="B1925" s="80" t="s">
        <v>4311</v>
      </c>
      <c r="C1925" s="6">
        <v>501</v>
      </c>
      <c r="D1925" s="6">
        <v>50107</v>
      </c>
      <c r="E1925" s="80" t="s">
        <v>456</v>
      </c>
      <c r="F1925" s="80" t="s">
        <v>454</v>
      </c>
      <c r="G1925" s="80" t="s">
        <v>486</v>
      </c>
      <c r="H1925" s="80" t="s">
        <v>1449</v>
      </c>
      <c r="I1925" s="80" t="s">
        <v>3084</v>
      </c>
      <c r="J1925" s="80" t="s">
        <v>4053</v>
      </c>
      <c r="K1925" s="80" t="s">
        <v>454</v>
      </c>
      <c r="L1925" s="8">
        <v>21630000</v>
      </c>
      <c r="M1925" s="6">
        <v>2022</v>
      </c>
      <c r="N1925" s="103"/>
      <c r="O1925" s="103"/>
      <c r="P1925" s="6"/>
      <c r="Q1925" s="6"/>
      <c r="R1925" t="str">
        <f t="shared" si="30"/>
        <v>5010700212911291100001VT100001</v>
      </c>
    </row>
    <row r="1926" spans="1:18" x14ac:dyDescent="0.2">
      <c r="A1926" s="80" t="s">
        <v>453</v>
      </c>
      <c r="B1926" s="80" t="s">
        <v>4311</v>
      </c>
      <c r="C1926" s="6">
        <v>501</v>
      </c>
      <c r="D1926" s="6">
        <v>50107</v>
      </c>
      <c r="E1926" s="80" t="s">
        <v>458</v>
      </c>
      <c r="F1926" s="80" t="s">
        <v>456</v>
      </c>
      <c r="G1926" s="80" t="s">
        <v>486</v>
      </c>
      <c r="H1926" s="80" t="s">
        <v>1447</v>
      </c>
      <c r="I1926" s="80" t="s">
        <v>3083</v>
      </c>
      <c r="J1926" s="80" t="s">
        <v>4053</v>
      </c>
      <c r="K1926" s="80" t="s">
        <v>454</v>
      </c>
      <c r="L1926" s="8">
        <v>14760000</v>
      </c>
      <c r="M1926" s="6">
        <v>2022</v>
      </c>
      <c r="N1926" s="103"/>
      <c r="O1926" s="103"/>
      <c r="P1926" s="6"/>
      <c r="Q1926" s="6"/>
      <c r="R1926" t="str">
        <f t="shared" si="30"/>
        <v>5010700312901290100001VT100002</v>
      </c>
    </row>
    <row r="1927" spans="1:18" x14ac:dyDescent="0.2">
      <c r="A1927" s="80" t="s">
        <v>453</v>
      </c>
      <c r="B1927" s="80" t="s">
        <v>4311</v>
      </c>
      <c r="C1927" s="6">
        <v>501</v>
      </c>
      <c r="D1927" s="6">
        <v>50107</v>
      </c>
      <c r="E1927" s="80" t="s">
        <v>458</v>
      </c>
      <c r="F1927" s="80" t="s">
        <v>456</v>
      </c>
      <c r="G1927" s="80" t="s">
        <v>492</v>
      </c>
      <c r="H1927" s="80" t="s">
        <v>1785</v>
      </c>
      <c r="I1927" s="80" t="s">
        <v>3335</v>
      </c>
      <c r="J1927" s="80" t="s">
        <v>4053</v>
      </c>
      <c r="K1927" s="80" t="s">
        <v>454</v>
      </c>
      <c r="L1927" s="8">
        <v>2810000</v>
      </c>
      <c r="M1927" s="6">
        <v>2022</v>
      </c>
      <c r="N1927" s="103"/>
      <c r="O1927" s="103"/>
      <c r="P1927" s="6"/>
      <c r="Q1927" s="6"/>
      <c r="R1927" t="str">
        <f t="shared" si="30"/>
        <v>5010700314591459101001VT400002</v>
      </c>
    </row>
    <row r="1928" spans="1:18" x14ac:dyDescent="0.2">
      <c r="A1928" s="80" t="s">
        <v>453</v>
      </c>
      <c r="B1928" s="80" t="s">
        <v>4311</v>
      </c>
      <c r="C1928" s="6">
        <v>501</v>
      </c>
      <c r="D1928" s="6">
        <v>50107</v>
      </c>
      <c r="E1928" s="80" t="s">
        <v>458</v>
      </c>
      <c r="F1928" s="80" t="s">
        <v>458</v>
      </c>
      <c r="G1928" s="80" t="s">
        <v>486</v>
      </c>
      <c r="H1928" s="80" t="s">
        <v>1447</v>
      </c>
      <c r="I1928" s="80" t="s">
        <v>3083</v>
      </c>
      <c r="J1928" s="80" t="s">
        <v>4053</v>
      </c>
      <c r="K1928" s="80" t="s">
        <v>454</v>
      </c>
      <c r="L1928" s="8">
        <v>20660000</v>
      </c>
      <c r="M1928" s="6">
        <v>2022</v>
      </c>
      <c r="N1928" s="103"/>
      <c r="O1928" s="103"/>
      <c r="P1928" s="6"/>
      <c r="Q1928" s="6"/>
      <c r="R1928" t="str">
        <f t="shared" si="30"/>
        <v>5010700312901290100001VT100003</v>
      </c>
    </row>
    <row r="1929" spans="1:18" x14ac:dyDescent="0.2">
      <c r="A1929" s="80" t="s">
        <v>453</v>
      </c>
      <c r="B1929" s="80" t="s">
        <v>4312</v>
      </c>
      <c r="C1929" s="6">
        <v>501</v>
      </c>
      <c r="D1929" s="6">
        <v>50107</v>
      </c>
      <c r="E1929" s="80" t="s">
        <v>456</v>
      </c>
      <c r="F1929" s="80" t="s">
        <v>454</v>
      </c>
      <c r="G1929" s="80" t="s">
        <v>486</v>
      </c>
      <c r="H1929" s="80" t="s">
        <v>1451</v>
      </c>
      <c r="I1929" s="80" t="s">
        <v>3085</v>
      </c>
      <c r="J1929" s="80" t="s">
        <v>4053</v>
      </c>
      <c r="K1929" s="80" t="s">
        <v>454</v>
      </c>
      <c r="L1929" s="8">
        <v>21630000</v>
      </c>
      <c r="M1929" s="6">
        <v>2022</v>
      </c>
      <c r="N1929" s="103"/>
      <c r="O1929" s="103"/>
      <c r="P1929" s="6"/>
      <c r="Q1929" s="6"/>
      <c r="R1929" t="str">
        <f t="shared" si="30"/>
        <v>5010700212921292100001VT100001</v>
      </c>
    </row>
    <row r="1930" spans="1:18" x14ac:dyDescent="0.2">
      <c r="A1930" s="80" t="s">
        <v>453</v>
      </c>
      <c r="B1930" s="80" t="s">
        <v>4312</v>
      </c>
      <c r="C1930" s="6">
        <v>501</v>
      </c>
      <c r="D1930" s="6">
        <v>50107</v>
      </c>
      <c r="E1930" s="80" t="s">
        <v>458</v>
      </c>
      <c r="F1930" s="80" t="s">
        <v>456</v>
      </c>
      <c r="G1930" s="80" t="s">
        <v>486</v>
      </c>
      <c r="H1930" s="80" t="s">
        <v>1449</v>
      </c>
      <c r="I1930" s="80" t="s">
        <v>3084</v>
      </c>
      <c r="J1930" s="80" t="s">
        <v>4053</v>
      </c>
      <c r="K1930" s="80" t="s">
        <v>454</v>
      </c>
      <c r="L1930" s="8">
        <v>10820000</v>
      </c>
      <c r="M1930" s="6">
        <v>2022</v>
      </c>
      <c r="N1930" s="103"/>
      <c r="O1930" s="103"/>
      <c r="P1930" s="6"/>
      <c r="Q1930" s="6"/>
      <c r="R1930" t="str">
        <f t="shared" si="30"/>
        <v>5010700312911291100001VT100002</v>
      </c>
    </row>
    <row r="1931" spans="1:18" x14ac:dyDescent="0.2">
      <c r="A1931" s="80" t="s">
        <v>453</v>
      </c>
      <c r="B1931" s="80" t="s">
        <v>4312</v>
      </c>
      <c r="C1931" s="6">
        <v>501</v>
      </c>
      <c r="D1931" s="6">
        <v>50107</v>
      </c>
      <c r="E1931" s="80" t="s">
        <v>458</v>
      </c>
      <c r="F1931" s="80" t="s">
        <v>456</v>
      </c>
      <c r="G1931" s="80" t="s">
        <v>492</v>
      </c>
      <c r="H1931" s="80" t="s">
        <v>1801</v>
      </c>
      <c r="I1931" s="80" t="s">
        <v>3351</v>
      </c>
      <c r="J1931" s="80" t="s">
        <v>4053</v>
      </c>
      <c r="K1931" s="80" t="s">
        <v>454</v>
      </c>
      <c r="L1931" s="8">
        <v>7410000</v>
      </c>
      <c r="M1931" s="6">
        <v>2022</v>
      </c>
      <c r="N1931" s="103"/>
      <c r="O1931" s="103"/>
      <c r="P1931" s="6"/>
      <c r="Q1931" s="6"/>
      <c r="R1931" t="str">
        <f t="shared" si="30"/>
        <v>5010700314671467100001VT400002</v>
      </c>
    </row>
    <row r="1932" spans="1:18" x14ac:dyDescent="0.2">
      <c r="A1932" s="80" t="s">
        <v>453</v>
      </c>
      <c r="B1932" s="80" t="s">
        <v>4312</v>
      </c>
      <c r="C1932" s="6">
        <v>501</v>
      </c>
      <c r="D1932" s="6">
        <v>50107</v>
      </c>
      <c r="E1932" s="80" t="s">
        <v>458</v>
      </c>
      <c r="F1932" s="80" t="s">
        <v>458</v>
      </c>
      <c r="G1932" s="80" t="s">
        <v>486</v>
      </c>
      <c r="H1932" s="80" t="s">
        <v>1449</v>
      </c>
      <c r="I1932" s="80" t="s">
        <v>3084</v>
      </c>
      <c r="J1932" s="80" t="s">
        <v>4053</v>
      </c>
      <c r="K1932" s="80" t="s">
        <v>454</v>
      </c>
      <c r="L1932" s="8">
        <v>15140000</v>
      </c>
      <c r="M1932" s="6">
        <v>2022</v>
      </c>
      <c r="N1932" s="103"/>
      <c r="O1932" s="103"/>
      <c r="P1932" s="6"/>
      <c r="Q1932" s="6"/>
      <c r="R1932" t="str">
        <f t="shared" si="30"/>
        <v>5010700312911291100001VT100003</v>
      </c>
    </row>
    <row r="1933" spans="1:18" x14ac:dyDescent="0.2">
      <c r="A1933" s="80" t="s">
        <v>453</v>
      </c>
      <c r="B1933" s="80" t="s">
        <v>4313</v>
      </c>
      <c r="C1933" s="6">
        <v>501</v>
      </c>
      <c r="D1933" s="6">
        <v>50107</v>
      </c>
      <c r="E1933" s="80" t="s">
        <v>456</v>
      </c>
      <c r="F1933" s="80" t="s">
        <v>454</v>
      </c>
      <c r="G1933" s="80" t="s">
        <v>486</v>
      </c>
      <c r="H1933" s="80" t="s">
        <v>1453</v>
      </c>
      <c r="I1933" s="80" t="s">
        <v>3086</v>
      </c>
      <c r="J1933" s="80" t="s">
        <v>4053</v>
      </c>
      <c r="K1933" s="80" t="s">
        <v>454</v>
      </c>
      <c r="L1933" s="8">
        <v>21630000</v>
      </c>
      <c r="M1933" s="6">
        <v>2022</v>
      </c>
      <c r="N1933" s="103"/>
      <c r="O1933" s="103"/>
      <c r="P1933" s="6"/>
      <c r="Q1933" s="6"/>
      <c r="R1933" t="str">
        <f t="shared" si="30"/>
        <v>5010700212931293100001VT100001</v>
      </c>
    </row>
    <row r="1934" spans="1:18" x14ac:dyDescent="0.2">
      <c r="A1934" s="80" t="s">
        <v>453</v>
      </c>
      <c r="B1934" s="80" t="s">
        <v>4313</v>
      </c>
      <c r="C1934" s="6">
        <v>501</v>
      </c>
      <c r="D1934" s="6">
        <v>50107</v>
      </c>
      <c r="E1934" s="80" t="s">
        <v>458</v>
      </c>
      <c r="F1934" s="80" t="s">
        <v>456</v>
      </c>
      <c r="G1934" s="80" t="s">
        <v>486</v>
      </c>
      <c r="H1934" s="80" t="s">
        <v>1451</v>
      </c>
      <c r="I1934" s="80" t="s">
        <v>3085</v>
      </c>
      <c r="J1934" s="80" t="s">
        <v>4053</v>
      </c>
      <c r="K1934" s="80" t="s">
        <v>454</v>
      </c>
      <c r="L1934" s="8">
        <v>10820000</v>
      </c>
      <c r="M1934" s="6">
        <v>2022</v>
      </c>
      <c r="N1934" s="103"/>
      <c r="O1934" s="103"/>
      <c r="P1934" s="6"/>
      <c r="Q1934" s="6"/>
      <c r="R1934" t="str">
        <f t="shared" si="30"/>
        <v>5010700312921292100001VT100002</v>
      </c>
    </row>
    <row r="1935" spans="1:18" x14ac:dyDescent="0.2">
      <c r="A1935" s="80" t="s">
        <v>453</v>
      </c>
      <c r="B1935" s="80" t="s">
        <v>4313</v>
      </c>
      <c r="C1935" s="6">
        <v>501</v>
      </c>
      <c r="D1935" s="6">
        <v>50107</v>
      </c>
      <c r="E1935" s="80" t="s">
        <v>458</v>
      </c>
      <c r="F1935" s="80" t="s">
        <v>456</v>
      </c>
      <c r="G1935" s="80" t="s">
        <v>492</v>
      </c>
      <c r="H1935" s="80" t="s">
        <v>1801</v>
      </c>
      <c r="I1935" s="80" t="s">
        <v>3353</v>
      </c>
      <c r="J1935" s="80" t="s">
        <v>4053</v>
      </c>
      <c r="K1935" s="80" t="s">
        <v>454</v>
      </c>
      <c r="L1935" s="8">
        <v>6320000</v>
      </c>
      <c r="M1935" s="6">
        <v>2022</v>
      </c>
      <c r="N1935" s="103"/>
      <c r="O1935" s="103"/>
      <c r="P1935" s="6"/>
      <c r="Q1935" s="6"/>
      <c r="R1935" t="str">
        <f t="shared" si="30"/>
        <v>5010700314671467101001VT400002</v>
      </c>
    </row>
    <row r="1936" spans="1:18" x14ac:dyDescent="0.2">
      <c r="A1936" s="80" t="s">
        <v>453</v>
      </c>
      <c r="B1936" s="80" t="s">
        <v>4313</v>
      </c>
      <c r="C1936" s="6">
        <v>501</v>
      </c>
      <c r="D1936" s="6">
        <v>50107</v>
      </c>
      <c r="E1936" s="80" t="s">
        <v>458</v>
      </c>
      <c r="F1936" s="80" t="s">
        <v>458</v>
      </c>
      <c r="G1936" s="80" t="s">
        <v>486</v>
      </c>
      <c r="H1936" s="80" t="s">
        <v>1451</v>
      </c>
      <c r="I1936" s="80" t="s">
        <v>3085</v>
      </c>
      <c r="J1936" s="80" t="s">
        <v>4053</v>
      </c>
      <c r="K1936" s="80" t="s">
        <v>454</v>
      </c>
      <c r="L1936" s="8">
        <v>15140000</v>
      </c>
      <c r="M1936" s="6">
        <v>2022</v>
      </c>
      <c r="N1936" s="103"/>
      <c r="O1936" s="103"/>
      <c r="P1936" s="6"/>
      <c r="Q1936" s="6"/>
      <c r="R1936" t="str">
        <f t="shared" si="30"/>
        <v>5010700312921292100001VT100003</v>
      </c>
    </row>
    <row r="1937" spans="1:18" x14ac:dyDescent="0.2">
      <c r="A1937" s="80" t="s">
        <v>453</v>
      </c>
      <c r="B1937" s="80" t="s">
        <v>4314</v>
      </c>
      <c r="C1937" s="6">
        <v>501</v>
      </c>
      <c r="D1937" s="6">
        <v>50107</v>
      </c>
      <c r="E1937" s="80" t="s">
        <v>456</v>
      </c>
      <c r="F1937" s="80" t="s">
        <v>454</v>
      </c>
      <c r="G1937" s="80" t="s">
        <v>486</v>
      </c>
      <c r="H1937" s="80" t="s">
        <v>1455</v>
      </c>
      <c r="I1937" s="80" t="s">
        <v>3087</v>
      </c>
      <c r="J1937" s="80" t="s">
        <v>4053</v>
      </c>
      <c r="K1937" s="80" t="s">
        <v>454</v>
      </c>
      <c r="L1937" s="8">
        <v>21630000</v>
      </c>
      <c r="M1937" s="6">
        <v>2022</v>
      </c>
      <c r="N1937" s="103"/>
      <c r="O1937" s="103"/>
      <c r="P1937" s="6"/>
      <c r="Q1937" s="6"/>
      <c r="R1937" t="str">
        <f t="shared" si="30"/>
        <v>5010700212941294100001VT100001</v>
      </c>
    </row>
    <row r="1938" spans="1:18" x14ac:dyDescent="0.2">
      <c r="A1938" s="80" t="s">
        <v>453</v>
      </c>
      <c r="B1938" s="80" t="s">
        <v>4314</v>
      </c>
      <c r="C1938" s="6">
        <v>501</v>
      </c>
      <c r="D1938" s="6">
        <v>50107</v>
      </c>
      <c r="E1938" s="80" t="s">
        <v>458</v>
      </c>
      <c r="F1938" s="80" t="s">
        <v>456</v>
      </c>
      <c r="G1938" s="80" t="s">
        <v>486</v>
      </c>
      <c r="H1938" s="80" t="s">
        <v>1453</v>
      </c>
      <c r="I1938" s="80" t="s">
        <v>3086</v>
      </c>
      <c r="J1938" s="80" t="s">
        <v>4053</v>
      </c>
      <c r="K1938" s="80" t="s">
        <v>454</v>
      </c>
      <c r="L1938" s="8">
        <v>10820000</v>
      </c>
      <c r="M1938" s="6">
        <v>2022</v>
      </c>
      <c r="N1938" s="103"/>
      <c r="O1938" s="103"/>
      <c r="P1938" s="6"/>
      <c r="Q1938" s="6"/>
      <c r="R1938" t="str">
        <f t="shared" si="30"/>
        <v>5010700312931293100001VT100002</v>
      </c>
    </row>
    <row r="1939" spans="1:18" x14ac:dyDescent="0.2">
      <c r="A1939" s="80" t="s">
        <v>453</v>
      </c>
      <c r="B1939" s="80" t="s">
        <v>4314</v>
      </c>
      <c r="C1939" s="6">
        <v>501</v>
      </c>
      <c r="D1939" s="6">
        <v>50107</v>
      </c>
      <c r="E1939" s="80" t="s">
        <v>458</v>
      </c>
      <c r="F1939" s="80" t="s">
        <v>456</v>
      </c>
      <c r="G1939" s="80" t="s">
        <v>492</v>
      </c>
      <c r="H1939" s="80" t="s">
        <v>1801</v>
      </c>
      <c r="I1939" s="80" t="s">
        <v>3355</v>
      </c>
      <c r="J1939" s="80" t="s">
        <v>4053</v>
      </c>
      <c r="K1939" s="80" t="s">
        <v>454</v>
      </c>
      <c r="L1939" s="8">
        <v>6180000</v>
      </c>
      <c r="M1939" s="6">
        <v>2022</v>
      </c>
      <c r="N1939" s="103"/>
      <c r="O1939" s="103"/>
      <c r="P1939" s="6"/>
      <c r="Q1939" s="6"/>
      <c r="R1939" t="str">
        <f t="shared" si="30"/>
        <v>5010700314671467102001VT400002</v>
      </c>
    </row>
    <row r="1940" spans="1:18" x14ac:dyDescent="0.2">
      <c r="A1940" s="80" t="s">
        <v>453</v>
      </c>
      <c r="B1940" s="80" t="s">
        <v>4314</v>
      </c>
      <c r="C1940" s="6">
        <v>501</v>
      </c>
      <c r="D1940" s="6">
        <v>50107</v>
      </c>
      <c r="E1940" s="80" t="s">
        <v>458</v>
      </c>
      <c r="F1940" s="80" t="s">
        <v>458</v>
      </c>
      <c r="G1940" s="80" t="s">
        <v>486</v>
      </c>
      <c r="H1940" s="80" t="s">
        <v>1453</v>
      </c>
      <c r="I1940" s="80" t="s">
        <v>3086</v>
      </c>
      <c r="J1940" s="80" t="s">
        <v>4053</v>
      </c>
      <c r="K1940" s="80" t="s">
        <v>454</v>
      </c>
      <c r="L1940" s="8">
        <v>15140000</v>
      </c>
      <c r="M1940" s="6">
        <v>2022</v>
      </c>
      <c r="N1940" s="103"/>
      <c r="O1940" s="103"/>
      <c r="P1940" s="6"/>
      <c r="Q1940" s="6"/>
      <c r="R1940" t="str">
        <f t="shared" si="30"/>
        <v>5010700312931293100001VT100003</v>
      </c>
    </row>
    <row r="1941" spans="1:18" x14ac:dyDescent="0.2">
      <c r="A1941" s="80" t="s">
        <v>453</v>
      </c>
      <c r="B1941" s="80" t="s">
        <v>4315</v>
      </c>
      <c r="C1941" s="6">
        <v>501</v>
      </c>
      <c r="D1941" s="6">
        <v>50107</v>
      </c>
      <c r="E1941" s="80" t="s">
        <v>456</v>
      </c>
      <c r="F1941" s="80" t="s">
        <v>454</v>
      </c>
      <c r="G1941" s="80" t="s">
        <v>486</v>
      </c>
      <c r="H1941" s="80" t="s">
        <v>1459</v>
      </c>
      <c r="I1941" s="80" t="s">
        <v>3093</v>
      </c>
      <c r="J1941" s="80" t="s">
        <v>4053</v>
      </c>
      <c r="K1941" s="80" t="s">
        <v>454</v>
      </c>
      <c r="L1941" s="8">
        <v>24710000</v>
      </c>
      <c r="M1941" s="6">
        <v>2022</v>
      </c>
      <c r="N1941" s="103"/>
      <c r="O1941" s="103"/>
      <c r="P1941" s="6"/>
      <c r="Q1941" s="6"/>
      <c r="R1941" t="str">
        <f t="shared" si="30"/>
        <v>5010700212961296100001VT100001</v>
      </c>
    </row>
    <row r="1942" spans="1:18" x14ac:dyDescent="0.2">
      <c r="A1942" s="80" t="s">
        <v>453</v>
      </c>
      <c r="B1942" s="80" t="s">
        <v>4315</v>
      </c>
      <c r="C1942" s="6">
        <v>501</v>
      </c>
      <c r="D1942" s="6">
        <v>50107</v>
      </c>
      <c r="E1942" s="80" t="s">
        <v>458</v>
      </c>
      <c r="F1942" s="80" t="s">
        <v>456</v>
      </c>
      <c r="G1942" s="80" t="s">
        <v>486</v>
      </c>
      <c r="H1942" s="80" t="s">
        <v>1455</v>
      </c>
      <c r="I1942" s="80" t="s">
        <v>3087</v>
      </c>
      <c r="J1942" s="80" t="s">
        <v>4053</v>
      </c>
      <c r="K1942" s="80" t="s">
        <v>454</v>
      </c>
      <c r="L1942" s="8">
        <v>10820000</v>
      </c>
      <c r="M1942" s="6">
        <v>2022</v>
      </c>
      <c r="N1942" s="103"/>
      <c r="O1942" s="103"/>
      <c r="P1942" s="6"/>
      <c r="Q1942" s="6"/>
      <c r="R1942" t="str">
        <f t="shared" si="30"/>
        <v>5010700312941294100001VT100002</v>
      </c>
    </row>
    <row r="1943" spans="1:18" x14ac:dyDescent="0.2">
      <c r="A1943" s="80" t="s">
        <v>453</v>
      </c>
      <c r="B1943" s="80" t="s">
        <v>4315</v>
      </c>
      <c r="C1943" s="6">
        <v>501</v>
      </c>
      <c r="D1943" s="6">
        <v>50107</v>
      </c>
      <c r="E1943" s="80" t="s">
        <v>458</v>
      </c>
      <c r="F1943" s="80" t="s">
        <v>456</v>
      </c>
      <c r="G1943" s="80" t="s">
        <v>492</v>
      </c>
      <c r="H1943" s="80" t="s">
        <v>1814</v>
      </c>
      <c r="I1943" s="80" t="s">
        <v>3365</v>
      </c>
      <c r="J1943" s="80" t="s">
        <v>4053</v>
      </c>
      <c r="K1943" s="80" t="s">
        <v>454</v>
      </c>
      <c r="L1943" s="8">
        <v>5290000</v>
      </c>
      <c r="M1943" s="6">
        <v>2022</v>
      </c>
      <c r="N1943" s="103"/>
      <c r="O1943" s="103"/>
      <c r="P1943" s="6"/>
      <c r="Q1943" s="6"/>
      <c r="R1943" t="str">
        <f t="shared" si="30"/>
        <v>5010700314741474101001VT400002</v>
      </c>
    </row>
    <row r="1944" spans="1:18" x14ac:dyDescent="0.2">
      <c r="A1944" s="80" t="s">
        <v>453</v>
      </c>
      <c r="B1944" s="80" t="s">
        <v>4315</v>
      </c>
      <c r="C1944" s="6">
        <v>501</v>
      </c>
      <c r="D1944" s="6">
        <v>50107</v>
      </c>
      <c r="E1944" s="80" t="s">
        <v>458</v>
      </c>
      <c r="F1944" s="80" t="s">
        <v>458</v>
      </c>
      <c r="G1944" s="80" t="s">
        <v>486</v>
      </c>
      <c r="H1944" s="80" t="s">
        <v>1455</v>
      </c>
      <c r="I1944" s="80" t="s">
        <v>3087</v>
      </c>
      <c r="J1944" s="80" t="s">
        <v>4053</v>
      </c>
      <c r="K1944" s="80" t="s">
        <v>454</v>
      </c>
      <c r="L1944" s="8">
        <v>15140000</v>
      </c>
      <c r="M1944" s="6">
        <v>2022</v>
      </c>
      <c r="N1944" s="103"/>
      <c r="O1944" s="103"/>
      <c r="P1944" s="6"/>
      <c r="Q1944" s="6"/>
      <c r="R1944" t="str">
        <f t="shared" si="30"/>
        <v>5010700312941294100001VT100003</v>
      </c>
    </row>
    <row r="1945" spans="1:18" x14ac:dyDescent="0.2">
      <c r="A1945" s="80" t="s">
        <v>453</v>
      </c>
      <c r="B1945" s="80" t="s">
        <v>4316</v>
      </c>
      <c r="C1945" s="6">
        <v>501</v>
      </c>
      <c r="D1945" s="6">
        <v>50107</v>
      </c>
      <c r="E1945" s="80" t="s">
        <v>456</v>
      </c>
      <c r="F1945" s="80" t="s">
        <v>454</v>
      </c>
      <c r="G1945" s="80" t="s">
        <v>486</v>
      </c>
      <c r="H1945" s="80" t="s">
        <v>1461</v>
      </c>
      <c r="I1945" s="80" t="s">
        <v>3094</v>
      </c>
      <c r="J1945" s="80" t="s">
        <v>4053</v>
      </c>
      <c r="K1945" s="80" t="s">
        <v>454</v>
      </c>
      <c r="L1945" s="8">
        <v>29510000</v>
      </c>
      <c r="M1945" s="6">
        <v>2022</v>
      </c>
      <c r="N1945" s="103"/>
      <c r="O1945" s="103"/>
      <c r="P1945" s="6"/>
      <c r="Q1945" s="6"/>
      <c r="R1945" t="str">
        <f t="shared" si="30"/>
        <v>5010700212971297100001VT100001</v>
      </c>
    </row>
    <row r="1946" spans="1:18" x14ac:dyDescent="0.2">
      <c r="A1946" s="80" t="s">
        <v>453</v>
      </c>
      <c r="B1946" s="80" t="s">
        <v>4316</v>
      </c>
      <c r="C1946" s="6">
        <v>501</v>
      </c>
      <c r="D1946" s="6">
        <v>50107</v>
      </c>
      <c r="E1946" s="80" t="s">
        <v>458</v>
      </c>
      <c r="F1946" s="80" t="s">
        <v>456</v>
      </c>
      <c r="G1946" s="80" t="s">
        <v>486</v>
      </c>
      <c r="H1946" s="80" t="s">
        <v>1459</v>
      </c>
      <c r="I1946" s="80" t="s">
        <v>3093</v>
      </c>
      <c r="J1946" s="80" t="s">
        <v>4053</v>
      </c>
      <c r="K1946" s="80" t="s">
        <v>454</v>
      </c>
      <c r="L1946" s="8">
        <v>12360000</v>
      </c>
      <c r="M1946" s="6">
        <v>2022</v>
      </c>
      <c r="N1946" s="103"/>
      <c r="O1946" s="103"/>
      <c r="P1946" s="6"/>
      <c r="Q1946" s="6"/>
      <c r="R1946" t="str">
        <f t="shared" si="30"/>
        <v>5010700312961296100001VT100002</v>
      </c>
    </row>
    <row r="1947" spans="1:18" x14ac:dyDescent="0.2">
      <c r="A1947" s="80" t="s">
        <v>453</v>
      </c>
      <c r="B1947" s="80" t="s">
        <v>4316</v>
      </c>
      <c r="C1947" s="6">
        <v>501</v>
      </c>
      <c r="D1947" s="6">
        <v>50107</v>
      </c>
      <c r="E1947" s="80" t="s">
        <v>458</v>
      </c>
      <c r="F1947" s="80" t="s">
        <v>456</v>
      </c>
      <c r="G1947" s="80" t="s">
        <v>494</v>
      </c>
      <c r="H1947" s="80" t="s">
        <v>981</v>
      </c>
      <c r="I1947" s="80" t="s">
        <v>2712</v>
      </c>
      <c r="J1947" s="80" t="s">
        <v>4053</v>
      </c>
      <c r="K1947" s="80" t="s">
        <v>454</v>
      </c>
      <c r="L1947" s="8">
        <v>3880000</v>
      </c>
      <c r="M1947" s="6">
        <v>2022</v>
      </c>
      <c r="N1947" s="103"/>
      <c r="O1947" s="103"/>
      <c r="P1947" s="6"/>
      <c r="Q1947" s="6"/>
      <c r="R1947" t="str">
        <f t="shared" si="30"/>
        <v>5010700310411041101001VT500002</v>
      </c>
    </row>
    <row r="1948" spans="1:18" x14ac:dyDescent="0.2">
      <c r="A1948" s="80" t="s">
        <v>453</v>
      </c>
      <c r="B1948" s="80" t="s">
        <v>4316</v>
      </c>
      <c r="C1948" s="6">
        <v>501</v>
      </c>
      <c r="D1948" s="6">
        <v>50107</v>
      </c>
      <c r="E1948" s="80" t="s">
        <v>458</v>
      </c>
      <c r="F1948" s="80" t="s">
        <v>458</v>
      </c>
      <c r="G1948" s="80" t="s">
        <v>486</v>
      </c>
      <c r="H1948" s="80" t="s">
        <v>1459</v>
      </c>
      <c r="I1948" s="80" t="s">
        <v>3093</v>
      </c>
      <c r="J1948" s="80" t="s">
        <v>4053</v>
      </c>
      <c r="K1948" s="80" t="s">
        <v>454</v>
      </c>
      <c r="L1948" s="8">
        <v>17300000</v>
      </c>
      <c r="M1948" s="6">
        <v>2022</v>
      </c>
      <c r="N1948" s="103"/>
      <c r="O1948" s="103"/>
      <c r="P1948" s="6"/>
      <c r="Q1948" s="6"/>
      <c r="R1948" t="str">
        <f t="shared" si="30"/>
        <v>5010700312961296100001VT100003</v>
      </c>
    </row>
    <row r="1949" spans="1:18" x14ac:dyDescent="0.2">
      <c r="A1949" s="80" t="s">
        <v>453</v>
      </c>
      <c r="B1949" s="80" t="s">
        <v>4317</v>
      </c>
      <c r="C1949" s="6">
        <v>501</v>
      </c>
      <c r="D1949" s="6">
        <v>50107</v>
      </c>
      <c r="E1949" s="80" t="s">
        <v>456</v>
      </c>
      <c r="F1949" s="80" t="s">
        <v>454</v>
      </c>
      <c r="G1949" s="80" t="s">
        <v>486</v>
      </c>
      <c r="H1949" s="80" t="s">
        <v>1463</v>
      </c>
      <c r="I1949" s="80" t="s">
        <v>3095</v>
      </c>
      <c r="J1949" s="80" t="s">
        <v>4053</v>
      </c>
      <c r="K1949" s="80" t="s">
        <v>454</v>
      </c>
      <c r="L1949" s="8">
        <v>24710000</v>
      </c>
      <c r="M1949" s="6">
        <v>2022</v>
      </c>
      <c r="N1949" s="103"/>
      <c r="O1949" s="103"/>
      <c r="P1949" s="6"/>
      <c r="Q1949" s="6"/>
      <c r="R1949" t="str">
        <f t="shared" si="30"/>
        <v>5010700212981298100001VT100001</v>
      </c>
    </row>
    <row r="1950" spans="1:18" x14ac:dyDescent="0.2">
      <c r="A1950" s="80" t="s">
        <v>453</v>
      </c>
      <c r="B1950" s="80" t="s">
        <v>4317</v>
      </c>
      <c r="C1950" s="6">
        <v>501</v>
      </c>
      <c r="D1950" s="6">
        <v>50107</v>
      </c>
      <c r="E1950" s="80" t="s">
        <v>458</v>
      </c>
      <c r="F1950" s="80" t="s">
        <v>456</v>
      </c>
      <c r="G1950" s="80" t="s">
        <v>486</v>
      </c>
      <c r="H1950" s="80" t="s">
        <v>1461</v>
      </c>
      <c r="I1950" s="80" t="s">
        <v>3094</v>
      </c>
      <c r="J1950" s="80" t="s">
        <v>4053</v>
      </c>
      <c r="K1950" s="80" t="s">
        <v>454</v>
      </c>
      <c r="L1950" s="8">
        <v>14760000</v>
      </c>
      <c r="M1950" s="6">
        <v>2022</v>
      </c>
      <c r="N1950" s="103"/>
      <c r="O1950" s="103"/>
      <c r="P1950" s="6"/>
      <c r="Q1950" s="6"/>
      <c r="R1950" t="str">
        <f t="shared" si="30"/>
        <v>5010700312971297100001VT100002</v>
      </c>
    </row>
    <row r="1951" spans="1:18" x14ac:dyDescent="0.2">
      <c r="A1951" s="80" t="s">
        <v>453</v>
      </c>
      <c r="B1951" s="80" t="s">
        <v>4317</v>
      </c>
      <c r="C1951" s="6">
        <v>501</v>
      </c>
      <c r="D1951" s="6">
        <v>50107</v>
      </c>
      <c r="E1951" s="80" t="s">
        <v>458</v>
      </c>
      <c r="F1951" s="80" t="s">
        <v>456</v>
      </c>
      <c r="G1951" s="80" t="s">
        <v>494</v>
      </c>
      <c r="H1951" s="80" t="s">
        <v>987</v>
      </c>
      <c r="I1951" s="80" t="s">
        <v>2716</v>
      </c>
      <c r="J1951" s="80" t="s">
        <v>4053</v>
      </c>
      <c r="K1951" s="80" t="s">
        <v>454</v>
      </c>
      <c r="L1951" s="8">
        <v>4690000</v>
      </c>
      <c r="M1951" s="6">
        <v>2022</v>
      </c>
      <c r="N1951" s="103"/>
      <c r="O1951" s="103"/>
      <c r="P1951" s="6"/>
      <c r="Q1951" s="6"/>
      <c r="R1951" t="str">
        <f t="shared" si="30"/>
        <v>5010700310441044100001VT500002</v>
      </c>
    </row>
    <row r="1952" spans="1:18" x14ac:dyDescent="0.2">
      <c r="A1952" s="80" t="s">
        <v>453</v>
      </c>
      <c r="B1952" s="80" t="s">
        <v>4317</v>
      </c>
      <c r="C1952" s="6">
        <v>501</v>
      </c>
      <c r="D1952" s="6">
        <v>50107</v>
      </c>
      <c r="E1952" s="80" t="s">
        <v>458</v>
      </c>
      <c r="F1952" s="80" t="s">
        <v>458</v>
      </c>
      <c r="G1952" s="80" t="s">
        <v>486</v>
      </c>
      <c r="H1952" s="80" t="s">
        <v>1461</v>
      </c>
      <c r="I1952" s="80" t="s">
        <v>3094</v>
      </c>
      <c r="J1952" s="80" t="s">
        <v>4053</v>
      </c>
      <c r="K1952" s="80" t="s">
        <v>454</v>
      </c>
      <c r="L1952" s="8">
        <v>20660000</v>
      </c>
      <c r="M1952" s="6">
        <v>2022</v>
      </c>
      <c r="N1952" s="103"/>
      <c r="O1952" s="103"/>
      <c r="P1952" s="6"/>
      <c r="Q1952" s="6"/>
      <c r="R1952" t="str">
        <f t="shared" si="30"/>
        <v>5010700312971297100001VT100003</v>
      </c>
    </row>
    <row r="1953" spans="1:18" x14ac:dyDescent="0.2">
      <c r="A1953" s="80" t="s">
        <v>453</v>
      </c>
      <c r="B1953" s="80" t="s">
        <v>4318</v>
      </c>
      <c r="C1953" s="6">
        <v>501</v>
      </c>
      <c r="D1953" s="6">
        <v>50107</v>
      </c>
      <c r="E1953" s="80" t="s">
        <v>456</v>
      </c>
      <c r="F1953" s="80" t="s">
        <v>454</v>
      </c>
      <c r="G1953" s="80" t="s">
        <v>486</v>
      </c>
      <c r="H1953" s="80" t="s">
        <v>1465</v>
      </c>
      <c r="I1953" s="80" t="s">
        <v>3096</v>
      </c>
      <c r="J1953" s="80" t="s">
        <v>4053</v>
      </c>
      <c r="K1953" s="80" t="s">
        <v>454</v>
      </c>
      <c r="L1953" s="8">
        <v>29510000</v>
      </c>
      <c r="M1953" s="6">
        <v>2022</v>
      </c>
      <c r="N1953" s="103"/>
      <c r="O1953" s="103"/>
      <c r="P1953" s="6"/>
      <c r="Q1953" s="6"/>
      <c r="R1953" t="str">
        <f t="shared" si="30"/>
        <v>5010700212991299100001VT100001</v>
      </c>
    </row>
    <row r="1954" spans="1:18" x14ac:dyDescent="0.2">
      <c r="A1954" s="80" t="s">
        <v>453</v>
      </c>
      <c r="B1954" s="80" t="s">
        <v>4318</v>
      </c>
      <c r="C1954" s="6">
        <v>501</v>
      </c>
      <c r="D1954" s="6">
        <v>50107</v>
      </c>
      <c r="E1954" s="80" t="s">
        <v>458</v>
      </c>
      <c r="F1954" s="80" t="s">
        <v>456</v>
      </c>
      <c r="G1954" s="80" t="s">
        <v>486</v>
      </c>
      <c r="H1954" s="80" t="s">
        <v>1463</v>
      </c>
      <c r="I1954" s="80" t="s">
        <v>3095</v>
      </c>
      <c r="J1954" s="80" t="s">
        <v>4053</v>
      </c>
      <c r="K1954" s="80" t="s">
        <v>454</v>
      </c>
      <c r="L1954" s="8">
        <v>12360000</v>
      </c>
      <c r="M1954" s="6">
        <v>2022</v>
      </c>
      <c r="N1954" s="103"/>
      <c r="O1954" s="103"/>
      <c r="P1954" s="6"/>
      <c r="Q1954" s="6"/>
      <c r="R1954" t="str">
        <f t="shared" si="30"/>
        <v>5010700312981298100001VT100002</v>
      </c>
    </row>
    <row r="1955" spans="1:18" x14ac:dyDescent="0.2">
      <c r="A1955" s="80" t="s">
        <v>453</v>
      </c>
      <c r="B1955" s="80" t="s">
        <v>4318</v>
      </c>
      <c r="C1955" s="6">
        <v>501</v>
      </c>
      <c r="D1955" s="6">
        <v>50107</v>
      </c>
      <c r="E1955" s="80" t="s">
        <v>458</v>
      </c>
      <c r="F1955" s="80" t="s">
        <v>456</v>
      </c>
      <c r="G1955" s="80" t="s">
        <v>494</v>
      </c>
      <c r="H1955" s="80" t="s">
        <v>987</v>
      </c>
      <c r="I1955" s="80" t="s">
        <v>2718</v>
      </c>
      <c r="J1955" s="80" t="s">
        <v>4053</v>
      </c>
      <c r="K1955" s="80" t="s">
        <v>454</v>
      </c>
      <c r="L1955" s="8">
        <v>4690000</v>
      </c>
      <c r="M1955" s="6">
        <v>2022</v>
      </c>
      <c r="N1955" s="103"/>
      <c r="O1955" s="103"/>
      <c r="P1955" s="6"/>
      <c r="Q1955" s="6"/>
      <c r="R1955" t="str">
        <f t="shared" si="30"/>
        <v>5010700310441044101001VT500002</v>
      </c>
    </row>
    <row r="1956" spans="1:18" x14ac:dyDescent="0.2">
      <c r="A1956" s="80" t="s">
        <v>453</v>
      </c>
      <c r="B1956" s="80" t="s">
        <v>4318</v>
      </c>
      <c r="C1956" s="6">
        <v>501</v>
      </c>
      <c r="D1956" s="6">
        <v>50107</v>
      </c>
      <c r="E1956" s="80" t="s">
        <v>458</v>
      </c>
      <c r="F1956" s="80" t="s">
        <v>458</v>
      </c>
      <c r="G1956" s="80" t="s">
        <v>486</v>
      </c>
      <c r="H1956" s="80" t="s">
        <v>1463</v>
      </c>
      <c r="I1956" s="80" t="s">
        <v>3095</v>
      </c>
      <c r="J1956" s="80" t="s">
        <v>4053</v>
      </c>
      <c r="K1956" s="80" t="s">
        <v>454</v>
      </c>
      <c r="L1956" s="8">
        <v>17300000</v>
      </c>
      <c r="M1956" s="6">
        <v>2022</v>
      </c>
      <c r="N1956" s="103"/>
      <c r="O1956" s="103"/>
      <c r="P1956" s="6"/>
      <c r="Q1956" s="6"/>
      <c r="R1956" t="str">
        <f t="shared" si="30"/>
        <v>5010700312981298100001VT100003</v>
      </c>
    </row>
    <row r="1957" spans="1:18" x14ac:dyDescent="0.2">
      <c r="A1957" s="80" t="s">
        <v>453</v>
      </c>
      <c r="B1957" s="80" t="s">
        <v>4319</v>
      </c>
      <c r="C1957" s="6">
        <v>501</v>
      </c>
      <c r="D1957" s="6">
        <v>50107</v>
      </c>
      <c r="E1957" s="80" t="s">
        <v>456</v>
      </c>
      <c r="F1957" s="80" t="s">
        <v>454</v>
      </c>
      <c r="G1957" s="80" t="s">
        <v>486</v>
      </c>
      <c r="H1957" s="80" t="s">
        <v>1469</v>
      </c>
      <c r="I1957" s="80" t="s">
        <v>3101</v>
      </c>
      <c r="J1957" s="80" t="s">
        <v>4053</v>
      </c>
      <c r="K1957" s="80" t="s">
        <v>454</v>
      </c>
      <c r="L1957" s="8">
        <v>20950000</v>
      </c>
      <c r="M1957" s="6">
        <v>2022</v>
      </c>
      <c r="N1957" s="103"/>
      <c r="O1957" s="103"/>
      <c r="P1957" s="6"/>
      <c r="Q1957" s="6"/>
      <c r="R1957" t="str">
        <f t="shared" si="30"/>
        <v>5010700213001300100001VT100001</v>
      </c>
    </row>
    <row r="1958" spans="1:18" x14ac:dyDescent="0.2">
      <c r="A1958" s="80" t="s">
        <v>453</v>
      </c>
      <c r="B1958" s="80" t="s">
        <v>4319</v>
      </c>
      <c r="C1958" s="6">
        <v>501</v>
      </c>
      <c r="D1958" s="6">
        <v>50107</v>
      </c>
      <c r="E1958" s="80" t="s">
        <v>458</v>
      </c>
      <c r="F1958" s="80" t="s">
        <v>456</v>
      </c>
      <c r="G1958" s="80" t="s">
        <v>486</v>
      </c>
      <c r="H1958" s="80" t="s">
        <v>1465</v>
      </c>
      <c r="I1958" s="80" t="s">
        <v>3096</v>
      </c>
      <c r="J1958" s="80" t="s">
        <v>4053</v>
      </c>
      <c r="K1958" s="80" t="s">
        <v>454</v>
      </c>
      <c r="L1958" s="8">
        <v>14760000</v>
      </c>
      <c r="M1958" s="6">
        <v>2022</v>
      </c>
      <c r="N1958" s="103"/>
      <c r="O1958" s="103"/>
      <c r="P1958" s="6"/>
      <c r="Q1958" s="6"/>
      <c r="R1958" t="str">
        <f t="shared" si="30"/>
        <v>5010700312991299100001VT100002</v>
      </c>
    </row>
    <row r="1959" spans="1:18" x14ac:dyDescent="0.2">
      <c r="A1959" s="80" t="s">
        <v>453</v>
      </c>
      <c r="B1959" s="80" t="s">
        <v>4319</v>
      </c>
      <c r="C1959" s="6">
        <v>501</v>
      </c>
      <c r="D1959" s="6">
        <v>50107</v>
      </c>
      <c r="E1959" s="80" t="s">
        <v>458</v>
      </c>
      <c r="F1959" s="80" t="s">
        <v>456</v>
      </c>
      <c r="G1959" s="80" t="s">
        <v>494</v>
      </c>
      <c r="H1959" s="80" t="s">
        <v>995</v>
      </c>
      <c r="I1959" s="80" t="s">
        <v>2725</v>
      </c>
      <c r="J1959" s="80" t="s">
        <v>4053</v>
      </c>
      <c r="K1959" s="80" t="s">
        <v>454</v>
      </c>
      <c r="L1959" s="8">
        <v>4690000</v>
      </c>
      <c r="M1959" s="6">
        <v>2022</v>
      </c>
      <c r="N1959" s="103"/>
      <c r="O1959" s="103"/>
      <c r="P1959" s="6"/>
      <c r="Q1959" s="6"/>
      <c r="R1959" t="str">
        <f t="shared" si="30"/>
        <v>5010700310481048101001VT500002</v>
      </c>
    </row>
    <row r="1960" spans="1:18" x14ac:dyDescent="0.2">
      <c r="A1960" s="80" t="s">
        <v>453</v>
      </c>
      <c r="B1960" s="80" t="s">
        <v>4319</v>
      </c>
      <c r="C1960" s="6">
        <v>501</v>
      </c>
      <c r="D1960" s="6">
        <v>50107</v>
      </c>
      <c r="E1960" s="80" t="s">
        <v>458</v>
      </c>
      <c r="F1960" s="80" t="s">
        <v>458</v>
      </c>
      <c r="G1960" s="80" t="s">
        <v>486</v>
      </c>
      <c r="H1960" s="80" t="s">
        <v>1465</v>
      </c>
      <c r="I1960" s="80" t="s">
        <v>3096</v>
      </c>
      <c r="J1960" s="80" t="s">
        <v>4053</v>
      </c>
      <c r="K1960" s="80" t="s">
        <v>454</v>
      </c>
      <c r="L1960" s="8">
        <v>20660000</v>
      </c>
      <c r="M1960" s="6">
        <v>2022</v>
      </c>
      <c r="N1960" s="103"/>
      <c r="O1960" s="103"/>
      <c r="P1960" s="6"/>
      <c r="Q1960" s="6"/>
      <c r="R1960" t="str">
        <f t="shared" si="30"/>
        <v>5010700312991299100001VT100003</v>
      </c>
    </row>
    <row r="1961" spans="1:18" x14ac:dyDescent="0.2">
      <c r="A1961" s="80" t="s">
        <v>453</v>
      </c>
      <c r="B1961" s="80" t="s">
        <v>4320</v>
      </c>
      <c r="C1961" s="6">
        <v>501</v>
      </c>
      <c r="D1961" s="6">
        <v>50107</v>
      </c>
      <c r="E1961" s="80" t="s">
        <v>456</v>
      </c>
      <c r="F1961" s="80" t="s">
        <v>454</v>
      </c>
      <c r="G1961" s="80" t="s">
        <v>486</v>
      </c>
      <c r="H1961" s="80" t="s">
        <v>1471</v>
      </c>
      <c r="I1961" s="80" t="s">
        <v>3102</v>
      </c>
      <c r="J1961" s="80" t="s">
        <v>4053</v>
      </c>
      <c r="K1961" s="80" t="s">
        <v>454</v>
      </c>
      <c r="L1961" s="8">
        <v>20950000</v>
      </c>
      <c r="M1961" s="6">
        <v>2022</v>
      </c>
      <c r="N1961" s="103"/>
      <c r="O1961" s="103"/>
      <c r="P1961" s="6"/>
      <c r="Q1961" s="6"/>
      <c r="R1961" t="str">
        <f t="shared" si="30"/>
        <v>5010700213011301100001VT100001</v>
      </c>
    </row>
    <row r="1962" spans="1:18" x14ac:dyDescent="0.2">
      <c r="A1962" s="80" t="s">
        <v>453</v>
      </c>
      <c r="B1962" s="80" t="s">
        <v>4320</v>
      </c>
      <c r="C1962" s="6">
        <v>501</v>
      </c>
      <c r="D1962" s="6">
        <v>50107</v>
      </c>
      <c r="E1962" s="80" t="s">
        <v>458</v>
      </c>
      <c r="F1962" s="80" t="s">
        <v>456</v>
      </c>
      <c r="G1962" s="80" t="s">
        <v>486</v>
      </c>
      <c r="H1962" s="80" t="s">
        <v>1469</v>
      </c>
      <c r="I1962" s="80" t="s">
        <v>3101</v>
      </c>
      <c r="J1962" s="80" t="s">
        <v>4053</v>
      </c>
      <c r="K1962" s="80" t="s">
        <v>454</v>
      </c>
      <c r="L1962" s="8">
        <v>10480000</v>
      </c>
      <c r="M1962" s="6">
        <v>2022</v>
      </c>
      <c r="N1962" s="103"/>
      <c r="O1962" s="103"/>
      <c r="P1962" s="6"/>
      <c r="Q1962" s="6"/>
      <c r="R1962" t="str">
        <f t="shared" si="30"/>
        <v>5010700313001300100001VT100002</v>
      </c>
    </row>
    <row r="1963" spans="1:18" x14ac:dyDescent="0.2">
      <c r="A1963" s="80" t="s">
        <v>453</v>
      </c>
      <c r="B1963" s="80" t="s">
        <v>4320</v>
      </c>
      <c r="C1963" s="6">
        <v>501</v>
      </c>
      <c r="D1963" s="6">
        <v>50107</v>
      </c>
      <c r="E1963" s="80" t="s">
        <v>458</v>
      </c>
      <c r="F1963" s="80" t="s">
        <v>456</v>
      </c>
      <c r="G1963" s="80" t="s">
        <v>494</v>
      </c>
      <c r="H1963" s="80" t="s">
        <v>1056</v>
      </c>
      <c r="I1963" s="80" t="s">
        <v>2762</v>
      </c>
      <c r="J1963" s="80" t="s">
        <v>4053</v>
      </c>
      <c r="K1963" s="80" t="s">
        <v>454</v>
      </c>
      <c r="L1963" s="8">
        <v>4670000</v>
      </c>
      <c r="M1963" s="6">
        <v>2022</v>
      </c>
      <c r="N1963" s="103"/>
      <c r="O1963" s="103"/>
      <c r="P1963" s="6"/>
      <c r="Q1963" s="6"/>
      <c r="R1963" t="str">
        <f t="shared" si="30"/>
        <v>5010700310761076101001VT500002</v>
      </c>
    </row>
    <row r="1964" spans="1:18" x14ac:dyDescent="0.2">
      <c r="A1964" s="80" t="s">
        <v>453</v>
      </c>
      <c r="B1964" s="80" t="s">
        <v>4320</v>
      </c>
      <c r="C1964" s="6">
        <v>501</v>
      </c>
      <c r="D1964" s="6">
        <v>50107</v>
      </c>
      <c r="E1964" s="80" t="s">
        <v>458</v>
      </c>
      <c r="F1964" s="80" t="s">
        <v>458</v>
      </c>
      <c r="G1964" s="80" t="s">
        <v>486</v>
      </c>
      <c r="H1964" s="80" t="s">
        <v>1469</v>
      </c>
      <c r="I1964" s="80" t="s">
        <v>3101</v>
      </c>
      <c r="J1964" s="80" t="s">
        <v>4053</v>
      </c>
      <c r="K1964" s="80" t="s">
        <v>454</v>
      </c>
      <c r="L1964" s="8">
        <v>14670000</v>
      </c>
      <c r="M1964" s="6">
        <v>2022</v>
      </c>
      <c r="N1964" s="103"/>
      <c r="O1964" s="103"/>
      <c r="P1964" s="6"/>
      <c r="Q1964" s="6"/>
      <c r="R1964" t="str">
        <f t="shared" si="30"/>
        <v>5010700313001300100001VT100003</v>
      </c>
    </row>
    <row r="1965" spans="1:18" x14ac:dyDescent="0.2">
      <c r="A1965" s="80" t="s">
        <v>453</v>
      </c>
      <c r="B1965" s="80" t="s">
        <v>4321</v>
      </c>
      <c r="C1965" s="6">
        <v>501</v>
      </c>
      <c r="D1965" s="6">
        <v>50107</v>
      </c>
      <c r="E1965" s="80" t="s">
        <v>456</v>
      </c>
      <c r="F1965" s="80" t="s">
        <v>454</v>
      </c>
      <c r="G1965" s="80" t="s">
        <v>486</v>
      </c>
      <c r="H1965" s="80" t="s">
        <v>1473</v>
      </c>
      <c r="I1965" s="80" t="s">
        <v>3103</v>
      </c>
      <c r="J1965" s="80" t="s">
        <v>4053</v>
      </c>
      <c r="K1965" s="80" t="s">
        <v>454</v>
      </c>
      <c r="L1965" s="8">
        <v>20950000</v>
      </c>
      <c r="M1965" s="6">
        <v>2022</v>
      </c>
      <c r="N1965" s="103"/>
      <c r="O1965" s="103"/>
      <c r="P1965" s="6"/>
      <c r="Q1965" s="6"/>
      <c r="R1965" t="str">
        <f t="shared" si="30"/>
        <v>5010700213021302100001VT100001</v>
      </c>
    </row>
    <row r="1966" spans="1:18" x14ac:dyDescent="0.2">
      <c r="A1966" s="80" t="s">
        <v>453</v>
      </c>
      <c r="B1966" s="80" t="s">
        <v>4321</v>
      </c>
      <c r="C1966" s="6">
        <v>501</v>
      </c>
      <c r="D1966" s="6">
        <v>50107</v>
      </c>
      <c r="E1966" s="80" t="s">
        <v>458</v>
      </c>
      <c r="F1966" s="80" t="s">
        <v>456</v>
      </c>
      <c r="G1966" s="80" t="s">
        <v>486</v>
      </c>
      <c r="H1966" s="80" t="s">
        <v>1471</v>
      </c>
      <c r="I1966" s="80" t="s">
        <v>3102</v>
      </c>
      <c r="J1966" s="80" t="s">
        <v>4053</v>
      </c>
      <c r="K1966" s="80" t="s">
        <v>454</v>
      </c>
      <c r="L1966" s="8">
        <v>10480000</v>
      </c>
      <c r="M1966" s="6">
        <v>2022</v>
      </c>
      <c r="N1966" s="103"/>
      <c r="O1966" s="103"/>
      <c r="P1966" s="6"/>
      <c r="Q1966" s="6"/>
      <c r="R1966" t="str">
        <f t="shared" si="30"/>
        <v>5010700313011301100001VT100002</v>
      </c>
    </row>
    <row r="1967" spans="1:18" x14ac:dyDescent="0.2">
      <c r="A1967" s="80" t="s">
        <v>453</v>
      </c>
      <c r="B1967" s="80" t="s">
        <v>4321</v>
      </c>
      <c r="C1967" s="6">
        <v>501</v>
      </c>
      <c r="D1967" s="6">
        <v>50107</v>
      </c>
      <c r="E1967" s="80" t="s">
        <v>458</v>
      </c>
      <c r="F1967" s="80" t="s">
        <v>456</v>
      </c>
      <c r="G1967" s="80" t="s">
        <v>494</v>
      </c>
      <c r="H1967" s="80" t="s">
        <v>1056</v>
      </c>
      <c r="I1967" s="80" t="s">
        <v>2763</v>
      </c>
      <c r="J1967" s="80" t="s">
        <v>4053</v>
      </c>
      <c r="K1967" s="80" t="s">
        <v>454</v>
      </c>
      <c r="L1967" s="8">
        <v>4670000</v>
      </c>
      <c r="M1967" s="6">
        <v>2022</v>
      </c>
      <c r="N1967" s="103"/>
      <c r="O1967" s="103"/>
      <c r="P1967" s="6"/>
      <c r="Q1967" s="6"/>
      <c r="R1967" t="str">
        <f t="shared" si="30"/>
        <v>5010700310761076102001VT500002</v>
      </c>
    </row>
    <row r="1968" spans="1:18" x14ac:dyDescent="0.2">
      <c r="A1968" s="80" t="s">
        <v>453</v>
      </c>
      <c r="B1968" s="80" t="s">
        <v>4321</v>
      </c>
      <c r="C1968" s="6">
        <v>501</v>
      </c>
      <c r="D1968" s="6">
        <v>50107</v>
      </c>
      <c r="E1968" s="80" t="s">
        <v>458</v>
      </c>
      <c r="F1968" s="80" t="s">
        <v>458</v>
      </c>
      <c r="G1968" s="80" t="s">
        <v>486</v>
      </c>
      <c r="H1968" s="80" t="s">
        <v>1471</v>
      </c>
      <c r="I1968" s="80" t="s">
        <v>3102</v>
      </c>
      <c r="J1968" s="80" t="s">
        <v>4053</v>
      </c>
      <c r="K1968" s="80" t="s">
        <v>454</v>
      </c>
      <c r="L1968" s="8">
        <v>14670000</v>
      </c>
      <c r="M1968" s="6">
        <v>2022</v>
      </c>
      <c r="N1968" s="103"/>
      <c r="O1968" s="103"/>
      <c r="P1968" s="6"/>
      <c r="Q1968" s="6"/>
      <c r="R1968" t="str">
        <f t="shared" si="30"/>
        <v>5010700313011301100001VT100003</v>
      </c>
    </row>
    <row r="1969" spans="1:18" x14ac:dyDescent="0.2">
      <c r="A1969" s="80" t="s">
        <v>453</v>
      </c>
      <c r="B1969" s="80" t="s">
        <v>4322</v>
      </c>
      <c r="C1969" s="6">
        <v>501</v>
      </c>
      <c r="D1969" s="6">
        <v>50107</v>
      </c>
      <c r="E1969" s="80" t="s">
        <v>456</v>
      </c>
      <c r="F1969" s="80" t="s">
        <v>454</v>
      </c>
      <c r="G1969" s="80" t="s">
        <v>486</v>
      </c>
      <c r="H1969" s="80" t="s">
        <v>1475</v>
      </c>
      <c r="I1969" s="80" t="s">
        <v>3104</v>
      </c>
      <c r="J1969" s="80" t="s">
        <v>4053</v>
      </c>
      <c r="K1969" s="80" t="s">
        <v>454</v>
      </c>
      <c r="L1969" s="8">
        <v>21330000</v>
      </c>
      <c r="M1969" s="6">
        <v>2022</v>
      </c>
      <c r="N1969" s="103"/>
      <c r="O1969" s="103"/>
      <c r="P1969" s="6"/>
      <c r="Q1969" s="6"/>
      <c r="R1969" t="str">
        <f t="shared" si="30"/>
        <v>5010700213031303100001VT100001</v>
      </c>
    </row>
    <row r="1970" spans="1:18" x14ac:dyDescent="0.2">
      <c r="A1970" s="80" t="s">
        <v>453</v>
      </c>
      <c r="B1970" s="80" t="s">
        <v>4322</v>
      </c>
      <c r="C1970" s="6">
        <v>501</v>
      </c>
      <c r="D1970" s="6">
        <v>50107</v>
      </c>
      <c r="E1970" s="80" t="s">
        <v>458</v>
      </c>
      <c r="F1970" s="80" t="s">
        <v>456</v>
      </c>
      <c r="G1970" s="80" t="s">
        <v>486</v>
      </c>
      <c r="H1970" s="80" t="s">
        <v>1473</v>
      </c>
      <c r="I1970" s="80" t="s">
        <v>3103</v>
      </c>
      <c r="J1970" s="80" t="s">
        <v>4053</v>
      </c>
      <c r="K1970" s="80" t="s">
        <v>454</v>
      </c>
      <c r="L1970" s="8">
        <v>10480000</v>
      </c>
      <c r="M1970" s="6">
        <v>2022</v>
      </c>
      <c r="N1970" s="103"/>
      <c r="O1970" s="103"/>
      <c r="P1970" s="6"/>
      <c r="Q1970" s="6"/>
      <c r="R1970" t="str">
        <f t="shared" si="30"/>
        <v>5010700313021302100001VT100002</v>
      </c>
    </row>
    <row r="1971" spans="1:18" x14ac:dyDescent="0.2">
      <c r="A1971" s="80" t="s">
        <v>453</v>
      </c>
      <c r="B1971" s="80" t="s">
        <v>4322</v>
      </c>
      <c r="C1971" s="6">
        <v>501</v>
      </c>
      <c r="D1971" s="6">
        <v>50107</v>
      </c>
      <c r="E1971" s="80" t="s">
        <v>458</v>
      </c>
      <c r="F1971" s="80" t="s">
        <v>456</v>
      </c>
      <c r="G1971" s="80" t="s">
        <v>494</v>
      </c>
      <c r="H1971" s="80" t="s">
        <v>1092</v>
      </c>
      <c r="I1971" s="80" t="s">
        <v>2788</v>
      </c>
      <c r="J1971" s="80" t="s">
        <v>4053</v>
      </c>
      <c r="K1971" s="80" t="s">
        <v>454</v>
      </c>
      <c r="L1971" s="8">
        <v>3270000</v>
      </c>
      <c r="M1971" s="6">
        <v>2022</v>
      </c>
      <c r="N1971" s="103"/>
      <c r="O1971" s="103"/>
      <c r="P1971" s="6"/>
      <c r="Q1971" s="6"/>
      <c r="R1971" t="str">
        <f t="shared" si="30"/>
        <v>5010700310961096101001VT500002</v>
      </c>
    </row>
    <row r="1972" spans="1:18" x14ac:dyDescent="0.2">
      <c r="A1972" s="80" t="s">
        <v>453</v>
      </c>
      <c r="B1972" s="80" t="s">
        <v>4322</v>
      </c>
      <c r="C1972" s="6">
        <v>501</v>
      </c>
      <c r="D1972" s="6">
        <v>50107</v>
      </c>
      <c r="E1972" s="80" t="s">
        <v>458</v>
      </c>
      <c r="F1972" s="80" t="s">
        <v>458</v>
      </c>
      <c r="G1972" s="80" t="s">
        <v>486</v>
      </c>
      <c r="H1972" s="80" t="s">
        <v>1473</v>
      </c>
      <c r="I1972" s="80" t="s">
        <v>3103</v>
      </c>
      <c r="J1972" s="80" t="s">
        <v>4053</v>
      </c>
      <c r="K1972" s="80" t="s">
        <v>454</v>
      </c>
      <c r="L1972" s="8">
        <v>14670000</v>
      </c>
      <c r="M1972" s="6">
        <v>2022</v>
      </c>
      <c r="N1972" s="103"/>
      <c r="O1972" s="103"/>
      <c r="P1972" s="6"/>
      <c r="Q1972" s="6"/>
      <c r="R1972" t="str">
        <f t="shared" si="30"/>
        <v>5010700313021302100001VT100003</v>
      </c>
    </row>
    <row r="1973" spans="1:18" x14ac:dyDescent="0.2">
      <c r="A1973" s="80" t="s">
        <v>453</v>
      </c>
      <c r="B1973" s="80" t="s">
        <v>4323</v>
      </c>
      <c r="C1973" s="6">
        <v>501</v>
      </c>
      <c r="D1973" s="6">
        <v>50107</v>
      </c>
      <c r="E1973" s="80" t="s">
        <v>456</v>
      </c>
      <c r="F1973" s="80" t="s">
        <v>454</v>
      </c>
      <c r="G1973" s="80" t="s">
        <v>486</v>
      </c>
      <c r="H1973" s="80" t="s">
        <v>1477</v>
      </c>
      <c r="I1973" s="80" t="s">
        <v>3105</v>
      </c>
      <c r="J1973" s="80" t="s">
        <v>4053</v>
      </c>
      <c r="K1973" s="80" t="s">
        <v>454</v>
      </c>
      <c r="L1973" s="8">
        <v>21330000</v>
      </c>
      <c r="M1973" s="6">
        <v>2022</v>
      </c>
      <c r="N1973" s="103"/>
      <c r="O1973" s="103"/>
      <c r="P1973" s="6"/>
      <c r="Q1973" s="6"/>
      <c r="R1973" t="str">
        <f t="shared" si="30"/>
        <v>5010700213041304100001VT100001</v>
      </c>
    </row>
    <row r="1974" spans="1:18" x14ac:dyDescent="0.2">
      <c r="A1974" s="80" t="s">
        <v>453</v>
      </c>
      <c r="B1974" s="80" t="s">
        <v>4323</v>
      </c>
      <c r="C1974" s="6">
        <v>501</v>
      </c>
      <c r="D1974" s="6">
        <v>50107</v>
      </c>
      <c r="E1974" s="80" t="s">
        <v>458</v>
      </c>
      <c r="F1974" s="80" t="s">
        <v>456</v>
      </c>
      <c r="G1974" s="80" t="s">
        <v>486</v>
      </c>
      <c r="H1974" s="80" t="s">
        <v>1475</v>
      </c>
      <c r="I1974" s="80" t="s">
        <v>3104</v>
      </c>
      <c r="J1974" s="80" t="s">
        <v>4053</v>
      </c>
      <c r="K1974" s="80" t="s">
        <v>454</v>
      </c>
      <c r="L1974" s="8">
        <v>10670000</v>
      </c>
      <c r="M1974" s="6">
        <v>2022</v>
      </c>
      <c r="N1974" s="103"/>
      <c r="O1974" s="103"/>
      <c r="P1974" s="6"/>
      <c r="Q1974" s="6"/>
      <c r="R1974" t="str">
        <f t="shared" si="30"/>
        <v>5010700313031303100001VT100002</v>
      </c>
    </row>
    <row r="1975" spans="1:18" x14ac:dyDescent="0.2">
      <c r="A1975" s="80" t="s">
        <v>453</v>
      </c>
      <c r="B1975" s="80" t="s">
        <v>4323</v>
      </c>
      <c r="C1975" s="6">
        <v>501</v>
      </c>
      <c r="D1975" s="6">
        <v>50107</v>
      </c>
      <c r="E1975" s="80" t="s">
        <v>458</v>
      </c>
      <c r="F1975" s="80" t="s">
        <v>456</v>
      </c>
      <c r="G1975" s="80" t="s">
        <v>494</v>
      </c>
      <c r="H1975" s="80" t="s">
        <v>1184</v>
      </c>
      <c r="I1975" s="80" t="s">
        <v>2848</v>
      </c>
      <c r="J1975" s="80" t="s">
        <v>4053</v>
      </c>
      <c r="K1975" s="80" t="s">
        <v>454</v>
      </c>
      <c r="L1975" s="8">
        <v>4690000</v>
      </c>
      <c r="M1975" s="6">
        <v>2022</v>
      </c>
      <c r="N1975" s="103"/>
      <c r="O1975" s="103"/>
      <c r="P1975" s="6"/>
      <c r="Q1975" s="6"/>
      <c r="R1975" t="str">
        <f t="shared" si="30"/>
        <v>5010700311441144101001VT500002</v>
      </c>
    </row>
    <row r="1976" spans="1:18" x14ac:dyDescent="0.2">
      <c r="A1976" s="80" t="s">
        <v>453</v>
      </c>
      <c r="B1976" s="80" t="s">
        <v>4323</v>
      </c>
      <c r="C1976" s="6">
        <v>501</v>
      </c>
      <c r="D1976" s="6">
        <v>50107</v>
      </c>
      <c r="E1976" s="80" t="s">
        <v>458</v>
      </c>
      <c r="F1976" s="80" t="s">
        <v>458</v>
      </c>
      <c r="G1976" s="80" t="s">
        <v>486</v>
      </c>
      <c r="H1976" s="80" t="s">
        <v>1475</v>
      </c>
      <c r="I1976" s="80" t="s">
        <v>3104</v>
      </c>
      <c r="J1976" s="80" t="s">
        <v>4053</v>
      </c>
      <c r="K1976" s="80" t="s">
        <v>454</v>
      </c>
      <c r="L1976" s="8">
        <v>14930000</v>
      </c>
      <c r="M1976" s="6">
        <v>2022</v>
      </c>
      <c r="N1976" s="103"/>
      <c r="O1976" s="103"/>
      <c r="P1976" s="6"/>
      <c r="Q1976" s="6"/>
      <c r="R1976" t="str">
        <f t="shared" si="30"/>
        <v>5010700313031303100001VT100003</v>
      </c>
    </row>
    <row r="1977" spans="1:18" x14ac:dyDescent="0.2">
      <c r="A1977" s="80" t="s">
        <v>453</v>
      </c>
      <c r="B1977" s="80" t="s">
        <v>4324</v>
      </c>
      <c r="C1977" s="6">
        <v>501</v>
      </c>
      <c r="D1977" s="6">
        <v>50107</v>
      </c>
      <c r="E1977" s="80" t="s">
        <v>456</v>
      </c>
      <c r="F1977" s="80" t="s">
        <v>454</v>
      </c>
      <c r="G1977" s="80" t="s">
        <v>486</v>
      </c>
      <c r="H1977" s="80" t="s">
        <v>1479</v>
      </c>
      <c r="I1977" s="80" t="s">
        <v>3106</v>
      </c>
      <c r="J1977" s="80" t="s">
        <v>4053</v>
      </c>
      <c r="K1977" s="80" t="s">
        <v>454</v>
      </c>
      <c r="L1977" s="8">
        <v>21330000</v>
      </c>
      <c r="M1977" s="6">
        <v>2022</v>
      </c>
      <c r="N1977" s="103"/>
      <c r="O1977" s="103"/>
      <c r="P1977" s="6"/>
      <c r="Q1977" s="6"/>
      <c r="R1977" t="str">
        <f t="shared" si="30"/>
        <v>5010700213051305100001VT100001</v>
      </c>
    </row>
    <row r="1978" spans="1:18" x14ac:dyDescent="0.2">
      <c r="A1978" s="80" t="s">
        <v>453</v>
      </c>
      <c r="B1978" s="80" t="s">
        <v>4324</v>
      </c>
      <c r="C1978" s="6">
        <v>501</v>
      </c>
      <c r="D1978" s="6">
        <v>50107</v>
      </c>
      <c r="E1978" s="80" t="s">
        <v>458</v>
      </c>
      <c r="F1978" s="80" t="s">
        <v>456</v>
      </c>
      <c r="G1978" s="80" t="s">
        <v>486</v>
      </c>
      <c r="H1978" s="80" t="s">
        <v>1477</v>
      </c>
      <c r="I1978" s="80" t="s">
        <v>3105</v>
      </c>
      <c r="J1978" s="80" t="s">
        <v>4053</v>
      </c>
      <c r="K1978" s="80" t="s">
        <v>454</v>
      </c>
      <c r="L1978" s="8">
        <v>10670000</v>
      </c>
      <c r="M1978" s="6">
        <v>2022</v>
      </c>
      <c r="N1978" s="103"/>
      <c r="O1978" s="103"/>
      <c r="P1978" s="6"/>
      <c r="Q1978" s="6"/>
      <c r="R1978" t="str">
        <f t="shared" si="30"/>
        <v>5010700313041304100001VT100002</v>
      </c>
    </row>
    <row r="1979" spans="1:18" x14ac:dyDescent="0.2">
      <c r="A1979" s="80" t="s">
        <v>453</v>
      </c>
      <c r="B1979" s="80" t="s">
        <v>4324</v>
      </c>
      <c r="C1979" s="6">
        <v>501</v>
      </c>
      <c r="D1979" s="6">
        <v>50107</v>
      </c>
      <c r="E1979" s="80" t="s">
        <v>458</v>
      </c>
      <c r="F1979" s="80" t="s">
        <v>456</v>
      </c>
      <c r="G1979" s="80" t="s">
        <v>494</v>
      </c>
      <c r="H1979" s="80" t="s">
        <v>1264</v>
      </c>
      <c r="I1979" s="80" t="s">
        <v>2901</v>
      </c>
      <c r="J1979" s="80" t="s">
        <v>4053</v>
      </c>
      <c r="K1979" s="80" t="s">
        <v>454</v>
      </c>
      <c r="L1979" s="8">
        <v>4920000</v>
      </c>
      <c r="M1979" s="6">
        <v>2022</v>
      </c>
      <c r="N1979" s="103"/>
      <c r="O1979" s="103"/>
      <c r="P1979" s="6"/>
      <c r="Q1979" s="6"/>
      <c r="R1979" t="str">
        <f t="shared" si="30"/>
        <v>5010700311861186100001VT500002</v>
      </c>
    </row>
    <row r="1980" spans="1:18" x14ac:dyDescent="0.2">
      <c r="A1980" s="80" t="s">
        <v>453</v>
      </c>
      <c r="B1980" s="80" t="s">
        <v>4324</v>
      </c>
      <c r="C1980" s="6">
        <v>501</v>
      </c>
      <c r="D1980" s="6">
        <v>50107</v>
      </c>
      <c r="E1980" s="80" t="s">
        <v>458</v>
      </c>
      <c r="F1980" s="80" t="s">
        <v>458</v>
      </c>
      <c r="G1980" s="80" t="s">
        <v>486</v>
      </c>
      <c r="H1980" s="80" t="s">
        <v>1477</v>
      </c>
      <c r="I1980" s="80" t="s">
        <v>3105</v>
      </c>
      <c r="J1980" s="80" t="s">
        <v>4053</v>
      </c>
      <c r="K1980" s="80" t="s">
        <v>454</v>
      </c>
      <c r="L1980" s="8">
        <v>14930000</v>
      </c>
      <c r="M1980" s="6">
        <v>2022</v>
      </c>
      <c r="N1980" s="103"/>
      <c r="O1980" s="103"/>
      <c r="P1980" s="6"/>
      <c r="Q1980" s="6"/>
      <c r="R1980" t="str">
        <f t="shared" si="30"/>
        <v>5010700313041304100001VT100003</v>
      </c>
    </row>
    <row r="1981" spans="1:18" x14ac:dyDescent="0.2">
      <c r="A1981" s="80" t="s">
        <v>453</v>
      </c>
      <c r="B1981" s="80" t="s">
        <v>4325</v>
      </c>
      <c r="C1981" s="6">
        <v>501</v>
      </c>
      <c r="D1981" s="6">
        <v>50107</v>
      </c>
      <c r="E1981" s="80" t="s">
        <v>456</v>
      </c>
      <c r="F1981" s="80" t="s">
        <v>454</v>
      </c>
      <c r="G1981" s="80" t="s">
        <v>486</v>
      </c>
      <c r="H1981" s="80" t="s">
        <v>1481</v>
      </c>
      <c r="I1981" s="80" t="s">
        <v>3107</v>
      </c>
      <c r="J1981" s="80" t="s">
        <v>4053</v>
      </c>
      <c r="K1981" s="80" t="s">
        <v>454</v>
      </c>
      <c r="L1981" s="8">
        <v>21330000</v>
      </c>
      <c r="M1981" s="6">
        <v>2022</v>
      </c>
      <c r="N1981" s="103"/>
      <c r="O1981" s="103"/>
      <c r="P1981" s="6"/>
      <c r="Q1981" s="6"/>
      <c r="R1981" t="str">
        <f t="shared" si="30"/>
        <v>5010700213061306100001VT100001</v>
      </c>
    </row>
    <row r="1982" spans="1:18" x14ac:dyDescent="0.2">
      <c r="A1982" s="80" t="s">
        <v>453</v>
      </c>
      <c r="B1982" s="80" t="s">
        <v>4325</v>
      </c>
      <c r="C1982" s="6">
        <v>501</v>
      </c>
      <c r="D1982" s="6">
        <v>50107</v>
      </c>
      <c r="E1982" s="80" t="s">
        <v>458</v>
      </c>
      <c r="F1982" s="80" t="s">
        <v>456</v>
      </c>
      <c r="G1982" s="80" t="s">
        <v>486</v>
      </c>
      <c r="H1982" s="80" t="s">
        <v>1479</v>
      </c>
      <c r="I1982" s="80" t="s">
        <v>3106</v>
      </c>
      <c r="J1982" s="80" t="s">
        <v>4053</v>
      </c>
      <c r="K1982" s="80" t="s">
        <v>454</v>
      </c>
      <c r="L1982" s="8">
        <v>10670000</v>
      </c>
      <c r="M1982" s="6">
        <v>2022</v>
      </c>
      <c r="N1982" s="103"/>
      <c r="O1982" s="103"/>
      <c r="P1982" s="6"/>
      <c r="Q1982" s="6"/>
      <c r="R1982" t="str">
        <f t="shared" si="30"/>
        <v>5010700313051305100001VT100002</v>
      </c>
    </row>
    <row r="1983" spans="1:18" x14ac:dyDescent="0.2">
      <c r="A1983" s="80" t="s">
        <v>453</v>
      </c>
      <c r="B1983" s="80" t="s">
        <v>4325</v>
      </c>
      <c r="C1983" s="6">
        <v>501</v>
      </c>
      <c r="D1983" s="6">
        <v>50107</v>
      </c>
      <c r="E1983" s="80" t="s">
        <v>458</v>
      </c>
      <c r="F1983" s="80" t="s">
        <v>456</v>
      </c>
      <c r="G1983" s="80" t="s">
        <v>494</v>
      </c>
      <c r="H1983" s="80" t="s">
        <v>1264</v>
      </c>
      <c r="I1983" s="80" t="s">
        <v>2903</v>
      </c>
      <c r="J1983" s="80" t="s">
        <v>4053</v>
      </c>
      <c r="K1983" s="80" t="s">
        <v>454</v>
      </c>
      <c r="L1983" s="8">
        <v>4920000</v>
      </c>
      <c r="M1983" s="6">
        <v>2022</v>
      </c>
      <c r="N1983" s="103"/>
      <c r="O1983" s="103"/>
      <c r="P1983" s="6"/>
      <c r="Q1983" s="6"/>
      <c r="R1983" t="str">
        <f t="shared" si="30"/>
        <v>5010700311861186101001VT500002</v>
      </c>
    </row>
    <row r="1984" spans="1:18" x14ac:dyDescent="0.2">
      <c r="A1984" s="80" t="s">
        <v>453</v>
      </c>
      <c r="B1984" s="80" t="s">
        <v>4325</v>
      </c>
      <c r="C1984" s="6">
        <v>501</v>
      </c>
      <c r="D1984" s="6">
        <v>50107</v>
      </c>
      <c r="E1984" s="80" t="s">
        <v>458</v>
      </c>
      <c r="F1984" s="80" t="s">
        <v>458</v>
      </c>
      <c r="G1984" s="80" t="s">
        <v>486</v>
      </c>
      <c r="H1984" s="80" t="s">
        <v>1479</v>
      </c>
      <c r="I1984" s="80" t="s">
        <v>3106</v>
      </c>
      <c r="J1984" s="80" t="s">
        <v>4053</v>
      </c>
      <c r="K1984" s="80" t="s">
        <v>454</v>
      </c>
      <c r="L1984" s="8">
        <v>14930000</v>
      </c>
      <c r="M1984" s="6">
        <v>2022</v>
      </c>
      <c r="N1984" s="103"/>
      <c r="O1984" s="103"/>
      <c r="P1984" s="6"/>
      <c r="Q1984" s="6"/>
      <c r="R1984" t="str">
        <f t="shared" si="30"/>
        <v>5010700313051305100001VT100003</v>
      </c>
    </row>
    <row r="1985" spans="1:18" x14ac:dyDescent="0.2">
      <c r="A1985" s="80" t="s">
        <v>453</v>
      </c>
      <c r="B1985" s="80" t="s">
        <v>4326</v>
      </c>
      <c r="C1985" s="6">
        <v>501</v>
      </c>
      <c r="D1985" s="6">
        <v>50107</v>
      </c>
      <c r="E1985" s="80" t="s">
        <v>456</v>
      </c>
      <c r="F1985" s="80" t="s">
        <v>454</v>
      </c>
      <c r="G1985" s="80" t="s">
        <v>486</v>
      </c>
      <c r="H1985" s="80" t="s">
        <v>1483</v>
      </c>
      <c r="I1985" s="80" t="s">
        <v>3108</v>
      </c>
      <c r="J1985" s="80" t="s">
        <v>4053</v>
      </c>
      <c r="K1985" s="80" t="s">
        <v>454</v>
      </c>
      <c r="L1985" s="8">
        <v>21330000</v>
      </c>
      <c r="M1985" s="6">
        <v>2022</v>
      </c>
      <c r="N1985" s="103"/>
      <c r="O1985" s="103"/>
      <c r="P1985" s="6"/>
      <c r="Q1985" s="6"/>
      <c r="R1985" t="str">
        <f t="shared" si="30"/>
        <v>5010700213071307100001VT100001</v>
      </c>
    </row>
    <row r="1986" spans="1:18" x14ac:dyDescent="0.2">
      <c r="A1986" s="80" t="s">
        <v>453</v>
      </c>
      <c r="B1986" s="80" t="s">
        <v>4326</v>
      </c>
      <c r="C1986" s="6">
        <v>501</v>
      </c>
      <c r="D1986" s="6">
        <v>50107</v>
      </c>
      <c r="E1986" s="80" t="s">
        <v>458</v>
      </c>
      <c r="F1986" s="80" t="s">
        <v>456</v>
      </c>
      <c r="G1986" s="80" t="s">
        <v>486</v>
      </c>
      <c r="H1986" s="80" t="s">
        <v>1481</v>
      </c>
      <c r="I1986" s="80" t="s">
        <v>3107</v>
      </c>
      <c r="J1986" s="80" t="s">
        <v>4053</v>
      </c>
      <c r="K1986" s="80" t="s">
        <v>454</v>
      </c>
      <c r="L1986" s="8">
        <v>10670000</v>
      </c>
      <c r="M1986" s="6">
        <v>2022</v>
      </c>
      <c r="N1986" s="103"/>
      <c r="O1986" s="103"/>
      <c r="P1986" s="6"/>
      <c r="Q1986" s="6"/>
      <c r="R1986" t="str">
        <f t="shared" ref="R1986:R2049" si="31">CONCATENATE(D1986,E1986,H1986,I1986,K1986,G1986,F1986)</f>
        <v>5010700313061306100001VT100002</v>
      </c>
    </row>
    <row r="1987" spans="1:18" x14ac:dyDescent="0.2">
      <c r="A1987" s="80" t="s">
        <v>453</v>
      </c>
      <c r="B1987" s="80" t="s">
        <v>4326</v>
      </c>
      <c r="C1987" s="6">
        <v>501</v>
      </c>
      <c r="D1987" s="6">
        <v>50107</v>
      </c>
      <c r="E1987" s="80" t="s">
        <v>458</v>
      </c>
      <c r="F1987" s="80" t="s">
        <v>456</v>
      </c>
      <c r="G1987" s="80" t="s">
        <v>494</v>
      </c>
      <c r="H1987" s="80" t="s">
        <v>1277</v>
      </c>
      <c r="I1987" s="80" t="s">
        <v>2920</v>
      </c>
      <c r="J1987" s="80" t="s">
        <v>4053</v>
      </c>
      <c r="K1987" s="80" t="s">
        <v>454</v>
      </c>
      <c r="L1987" s="8">
        <v>3050000</v>
      </c>
      <c r="M1987" s="6">
        <v>2022</v>
      </c>
      <c r="N1987" s="103"/>
      <c r="O1987" s="103"/>
      <c r="P1987" s="6"/>
      <c r="Q1987" s="6"/>
      <c r="R1987" t="str">
        <f t="shared" si="31"/>
        <v>5010700311931193100001VT500002</v>
      </c>
    </row>
    <row r="1988" spans="1:18" x14ac:dyDescent="0.2">
      <c r="A1988" s="80" t="s">
        <v>453</v>
      </c>
      <c r="B1988" s="80" t="s">
        <v>4326</v>
      </c>
      <c r="C1988" s="6">
        <v>501</v>
      </c>
      <c r="D1988" s="6">
        <v>50107</v>
      </c>
      <c r="E1988" s="80" t="s">
        <v>458</v>
      </c>
      <c r="F1988" s="80" t="s">
        <v>458</v>
      </c>
      <c r="G1988" s="80" t="s">
        <v>486</v>
      </c>
      <c r="H1988" s="80" t="s">
        <v>1481</v>
      </c>
      <c r="I1988" s="80" t="s">
        <v>3107</v>
      </c>
      <c r="J1988" s="80" t="s">
        <v>4053</v>
      </c>
      <c r="K1988" s="80" t="s">
        <v>454</v>
      </c>
      <c r="L1988" s="8">
        <v>14930000</v>
      </c>
      <c r="M1988" s="6">
        <v>2022</v>
      </c>
      <c r="N1988" s="103"/>
      <c r="O1988" s="103"/>
      <c r="P1988" s="6"/>
      <c r="Q1988" s="6"/>
      <c r="R1988" t="str">
        <f t="shared" si="31"/>
        <v>5010700313061306100001VT100003</v>
      </c>
    </row>
    <row r="1989" spans="1:18" x14ac:dyDescent="0.2">
      <c r="A1989" s="80" t="s">
        <v>453</v>
      </c>
      <c r="B1989" s="80" t="s">
        <v>4327</v>
      </c>
      <c r="C1989" s="6">
        <v>501</v>
      </c>
      <c r="D1989" s="6">
        <v>50107</v>
      </c>
      <c r="E1989" s="80" t="s">
        <v>456</v>
      </c>
      <c r="F1989" s="80" t="s">
        <v>454</v>
      </c>
      <c r="G1989" s="80" t="s">
        <v>486</v>
      </c>
      <c r="H1989" s="80" t="s">
        <v>1485</v>
      </c>
      <c r="I1989" s="80" t="s">
        <v>3109</v>
      </c>
      <c r="J1989" s="80" t="s">
        <v>4053</v>
      </c>
      <c r="K1989" s="80" t="s">
        <v>454</v>
      </c>
      <c r="L1989" s="8">
        <v>18530000</v>
      </c>
      <c r="M1989" s="6">
        <v>2022</v>
      </c>
      <c r="N1989" s="103"/>
      <c r="O1989" s="103"/>
      <c r="P1989" s="6"/>
      <c r="Q1989" s="6"/>
      <c r="R1989" t="str">
        <f t="shared" si="31"/>
        <v>5010700213081308100001VT100001</v>
      </c>
    </row>
    <row r="1990" spans="1:18" x14ac:dyDescent="0.2">
      <c r="A1990" s="80" t="s">
        <v>453</v>
      </c>
      <c r="B1990" s="80" t="s">
        <v>4327</v>
      </c>
      <c r="C1990" s="6">
        <v>501</v>
      </c>
      <c r="D1990" s="6">
        <v>50107</v>
      </c>
      <c r="E1990" s="80" t="s">
        <v>458</v>
      </c>
      <c r="F1990" s="80" t="s">
        <v>456</v>
      </c>
      <c r="G1990" s="80" t="s">
        <v>486</v>
      </c>
      <c r="H1990" s="80" t="s">
        <v>1483</v>
      </c>
      <c r="I1990" s="80" t="s">
        <v>3108</v>
      </c>
      <c r="J1990" s="80" t="s">
        <v>4053</v>
      </c>
      <c r="K1990" s="80" t="s">
        <v>454</v>
      </c>
      <c r="L1990" s="8">
        <v>10670000</v>
      </c>
      <c r="M1990" s="6">
        <v>2022</v>
      </c>
      <c r="N1990" s="103"/>
      <c r="O1990" s="103"/>
      <c r="P1990" s="6"/>
      <c r="Q1990" s="6"/>
      <c r="R1990" t="str">
        <f t="shared" si="31"/>
        <v>5010700313071307100001VT100002</v>
      </c>
    </row>
    <row r="1991" spans="1:18" x14ac:dyDescent="0.2">
      <c r="A1991" s="80" t="s">
        <v>453</v>
      </c>
      <c r="B1991" s="80" t="s">
        <v>4327</v>
      </c>
      <c r="C1991" s="6">
        <v>501</v>
      </c>
      <c r="D1991" s="6">
        <v>50107</v>
      </c>
      <c r="E1991" s="80" t="s">
        <v>458</v>
      </c>
      <c r="F1991" s="80" t="s">
        <v>456</v>
      </c>
      <c r="G1991" s="80" t="s">
        <v>494</v>
      </c>
      <c r="H1991" s="80" t="s">
        <v>1277</v>
      </c>
      <c r="I1991" s="80" t="s">
        <v>2922</v>
      </c>
      <c r="J1991" s="80" t="s">
        <v>4053</v>
      </c>
      <c r="K1991" s="80" t="s">
        <v>454</v>
      </c>
      <c r="L1991" s="8">
        <v>2950000</v>
      </c>
      <c r="M1991" s="6">
        <v>2022</v>
      </c>
      <c r="N1991" s="103"/>
      <c r="O1991" s="103"/>
      <c r="P1991" s="6"/>
      <c r="Q1991" s="6"/>
      <c r="R1991" t="str">
        <f t="shared" si="31"/>
        <v>5010700311931193101001VT500002</v>
      </c>
    </row>
    <row r="1992" spans="1:18" x14ac:dyDescent="0.2">
      <c r="A1992" s="80" t="s">
        <v>453</v>
      </c>
      <c r="B1992" s="80" t="s">
        <v>4327</v>
      </c>
      <c r="C1992" s="6">
        <v>501</v>
      </c>
      <c r="D1992" s="6">
        <v>50107</v>
      </c>
      <c r="E1992" s="80" t="s">
        <v>458</v>
      </c>
      <c r="F1992" s="80" t="s">
        <v>458</v>
      </c>
      <c r="G1992" s="80" t="s">
        <v>486</v>
      </c>
      <c r="H1992" s="80" t="s">
        <v>1483</v>
      </c>
      <c r="I1992" s="80" t="s">
        <v>3108</v>
      </c>
      <c r="J1992" s="80" t="s">
        <v>4053</v>
      </c>
      <c r="K1992" s="80" t="s">
        <v>454</v>
      </c>
      <c r="L1992" s="8">
        <v>14930000</v>
      </c>
      <c r="M1992" s="6">
        <v>2022</v>
      </c>
      <c r="N1992" s="103"/>
      <c r="O1992" s="103"/>
      <c r="P1992" s="6"/>
      <c r="Q1992" s="6"/>
      <c r="R1992" t="str">
        <f t="shared" si="31"/>
        <v>5010700313071307100001VT100003</v>
      </c>
    </row>
    <row r="1993" spans="1:18" x14ac:dyDescent="0.2">
      <c r="A1993" s="80" t="s">
        <v>453</v>
      </c>
      <c r="B1993" s="80" t="s">
        <v>4328</v>
      </c>
      <c r="C1993" s="6">
        <v>501</v>
      </c>
      <c r="D1993" s="6">
        <v>50107</v>
      </c>
      <c r="E1993" s="80" t="s">
        <v>456</v>
      </c>
      <c r="F1993" s="80" t="s">
        <v>454</v>
      </c>
      <c r="G1993" s="80" t="s">
        <v>486</v>
      </c>
      <c r="H1993" s="80" t="s">
        <v>1490</v>
      </c>
      <c r="I1993" s="80" t="s">
        <v>3122</v>
      </c>
      <c r="J1993" s="80" t="s">
        <v>4053</v>
      </c>
      <c r="K1993" s="80" t="s">
        <v>454</v>
      </c>
      <c r="L1993" s="8">
        <v>9620000</v>
      </c>
      <c r="M1993" s="6">
        <v>2022</v>
      </c>
      <c r="N1993" s="103"/>
      <c r="O1993" s="103"/>
      <c r="P1993" s="6"/>
      <c r="Q1993" s="6"/>
      <c r="R1993" t="str">
        <f t="shared" si="31"/>
        <v>5010700213101310100001VT100001</v>
      </c>
    </row>
    <row r="1994" spans="1:18" x14ac:dyDescent="0.2">
      <c r="A1994" s="80" t="s">
        <v>453</v>
      </c>
      <c r="B1994" s="80" t="s">
        <v>4328</v>
      </c>
      <c r="C1994" s="6">
        <v>501</v>
      </c>
      <c r="D1994" s="6">
        <v>50107</v>
      </c>
      <c r="E1994" s="80" t="s">
        <v>458</v>
      </c>
      <c r="F1994" s="80" t="s">
        <v>456</v>
      </c>
      <c r="G1994" s="80" t="s">
        <v>486</v>
      </c>
      <c r="H1994" s="80" t="s">
        <v>1485</v>
      </c>
      <c r="I1994" s="80" t="s">
        <v>3109</v>
      </c>
      <c r="J1994" s="80" t="s">
        <v>4053</v>
      </c>
      <c r="K1994" s="80" t="s">
        <v>454</v>
      </c>
      <c r="L1994" s="8">
        <v>9270000</v>
      </c>
      <c r="M1994" s="6">
        <v>2022</v>
      </c>
      <c r="N1994" s="103"/>
      <c r="O1994" s="103"/>
      <c r="P1994" s="6"/>
      <c r="Q1994" s="6"/>
      <c r="R1994" t="str">
        <f t="shared" si="31"/>
        <v>5010700313081308100001VT100002</v>
      </c>
    </row>
    <row r="1995" spans="1:18" x14ac:dyDescent="0.2">
      <c r="A1995" s="80" t="s">
        <v>453</v>
      </c>
      <c r="B1995" s="80" t="s">
        <v>4328</v>
      </c>
      <c r="C1995" s="6">
        <v>501</v>
      </c>
      <c r="D1995" s="6">
        <v>50107</v>
      </c>
      <c r="E1995" s="80" t="s">
        <v>458</v>
      </c>
      <c r="F1995" s="80" t="s">
        <v>456</v>
      </c>
      <c r="G1995" s="80" t="s">
        <v>494</v>
      </c>
      <c r="H1995" s="80" t="s">
        <v>1294</v>
      </c>
      <c r="I1995" s="80" t="s">
        <v>2933</v>
      </c>
      <c r="J1995" s="80" t="s">
        <v>4053</v>
      </c>
      <c r="K1995" s="80" t="s">
        <v>454</v>
      </c>
      <c r="L1995" s="8">
        <v>3270000</v>
      </c>
      <c r="M1995" s="6">
        <v>2022</v>
      </c>
      <c r="N1995" s="103"/>
      <c r="O1995" s="103"/>
      <c r="P1995" s="6"/>
      <c r="Q1995" s="6"/>
      <c r="R1995" t="str">
        <f t="shared" si="31"/>
        <v>5010700312021202100001VT500002</v>
      </c>
    </row>
    <row r="1996" spans="1:18" x14ac:dyDescent="0.2">
      <c r="A1996" s="80" t="s">
        <v>453</v>
      </c>
      <c r="B1996" s="80" t="s">
        <v>4328</v>
      </c>
      <c r="C1996" s="6">
        <v>501</v>
      </c>
      <c r="D1996" s="6">
        <v>50107</v>
      </c>
      <c r="E1996" s="80" t="s">
        <v>458</v>
      </c>
      <c r="F1996" s="80" t="s">
        <v>458</v>
      </c>
      <c r="G1996" s="80" t="s">
        <v>486</v>
      </c>
      <c r="H1996" s="80" t="s">
        <v>1485</v>
      </c>
      <c r="I1996" s="80" t="s">
        <v>3109</v>
      </c>
      <c r="J1996" s="80" t="s">
        <v>4053</v>
      </c>
      <c r="K1996" s="80" t="s">
        <v>454</v>
      </c>
      <c r="L1996" s="8">
        <v>12970000</v>
      </c>
      <c r="M1996" s="6">
        <v>2022</v>
      </c>
      <c r="N1996" s="103"/>
      <c r="O1996" s="103"/>
      <c r="P1996" s="6"/>
      <c r="Q1996" s="6"/>
      <c r="R1996" t="str">
        <f t="shared" si="31"/>
        <v>5010700313081308100001VT100003</v>
      </c>
    </row>
    <row r="1997" spans="1:18" x14ac:dyDescent="0.2">
      <c r="A1997" s="80" t="s">
        <v>453</v>
      </c>
      <c r="B1997" s="80" t="s">
        <v>4329</v>
      </c>
      <c r="C1997" s="6">
        <v>501</v>
      </c>
      <c r="D1997" s="6">
        <v>50107</v>
      </c>
      <c r="E1997" s="80" t="s">
        <v>456</v>
      </c>
      <c r="F1997" s="80" t="s">
        <v>454</v>
      </c>
      <c r="G1997" s="80" t="s">
        <v>486</v>
      </c>
      <c r="H1997" s="80" t="s">
        <v>1492</v>
      </c>
      <c r="I1997" s="80" t="s">
        <v>3123</v>
      </c>
      <c r="J1997" s="80" t="s">
        <v>4053</v>
      </c>
      <c r="K1997" s="80" t="s">
        <v>454</v>
      </c>
      <c r="L1997" s="8">
        <v>20670000</v>
      </c>
      <c r="M1997" s="6">
        <v>2022</v>
      </c>
      <c r="N1997" s="103"/>
      <c r="O1997" s="103"/>
      <c r="P1997" s="6"/>
      <c r="Q1997" s="6"/>
      <c r="R1997" t="str">
        <f t="shared" si="31"/>
        <v>5010700213111311100001VT100001</v>
      </c>
    </row>
    <row r="1998" spans="1:18" x14ac:dyDescent="0.2">
      <c r="A1998" s="80" t="s">
        <v>453</v>
      </c>
      <c r="B1998" s="80" t="s">
        <v>4329</v>
      </c>
      <c r="C1998" s="6">
        <v>501</v>
      </c>
      <c r="D1998" s="6">
        <v>50107</v>
      </c>
      <c r="E1998" s="80" t="s">
        <v>458</v>
      </c>
      <c r="F1998" s="80" t="s">
        <v>456</v>
      </c>
      <c r="G1998" s="80" t="s">
        <v>486</v>
      </c>
      <c r="H1998" s="80" t="s">
        <v>1490</v>
      </c>
      <c r="I1998" s="80" t="s">
        <v>3122</v>
      </c>
      <c r="J1998" s="80" t="s">
        <v>4053</v>
      </c>
      <c r="K1998" s="80" t="s">
        <v>454</v>
      </c>
      <c r="L1998" s="8">
        <v>4810000</v>
      </c>
      <c r="M1998" s="6">
        <v>2022</v>
      </c>
      <c r="N1998" s="103"/>
      <c r="O1998" s="103"/>
      <c r="P1998" s="6"/>
      <c r="Q1998" s="6"/>
      <c r="R1998" t="str">
        <f t="shared" si="31"/>
        <v>5010700313101310100001VT100002</v>
      </c>
    </row>
    <row r="1999" spans="1:18" x14ac:dyDescent="0.2">
      <c r="A1999" s="80" t="s">
        <v>453</v>
      </c>
      <c r="B1999" s="80" t="s">
        <v>4329</v>
      </c>
      <c r="C1999" s="6">
        <v>501</v>
      </c>
      <c r="D1999" s="6">
        <v>50107</v>
      </c>
      <c r="E1999" s="80" t="s">
        <v>458</v>
      </c>
      <c r="F1999" s="80" t="s">
        <v>456</v>
      </c>
      <c r="G1999" s="80" t="s">
        <v>494</v>
      </c>
      <c r="H1999" s="80" t="s">
        <v>1367</v>
      </c>
      <c r="I1999" s="80" t="s">
        <v>2988</v>
      </c>
      <c r="J1999" s="80" t="s">
        <v>4053</v>
      </c>
      <c r="K1999" s="80" t="s">
        <v>454</v>
      </c>
      <c r="L1999" s="8">
        <v>3570000</v>
      </c>
      <c r="M1999" s="6">
        <v>2022</v>
      </c>
      <c r="N1999" s="103"/>
      <c r="O1999" s="103"/>
      <c r="P1999" s="6"/>
      <c r="Q1999" s="6"/>
      <c r="R1999" t="str">
        <f t="shared" si="31"/>
        <v>5010700312401240100001VT500002</v>
      </c>
    </row>
    <row r="2000" spans="1:18" x14ac:dyDescent="0.2">
      <c r="A2000" s="80" t="s">
        <v>453</v>
      </c>
      <c r="B2000" s="80" t="s">
        <v>4329</v>
      </c>
      <c r="C2000" s="6">
        <v>501</v>
      </c>
      <c r="D2000" s="6">
        <v>50107</v>
      </c>
      <c r="E2000" s="80" t="s">
        <v>458</v>
      </c>
      <c r="F2000" s="80" t="s">
        <v>458</v>
      </c>
      <c r="G2000" s="80" t="s">
        <v>486</v>
      </c>
      <c r="H2000" s="80" t="s">
        <v>1490</v>
      </c>
      <c r="I2000" s="80" t="s">
        <v>3122</v>
      </c>
      <c r="J2000" s="80" t="s">
        <v>4053</v>
      </c>
      <c r="K2000" s="80" t="s">
        <v>454</v>
      </c>
      <c r="L2000" s="8">
        <v>6730000</v>
      </c>
      <c r="M2000" s="6">
        <v>2022</v>
      </c>
      <c r="N2000" s="103"/>
      <c r="O2000" s="103"/>
      <c r="P2000" s="6"/>
      <c r="Q2000" s="6"/>
      <c r="R2000" t="str">
        <f t="shared" si="31"/>
        <v>5010700313101310100001VT100003</v>
      </c>
    </row>
    <row r="2001" spans="1:18" x14ac:dyDescent="0.2">
      <c r="A2001" s="80" t="s">
        <v>453</v>
      </c>
      <c r="B2001" s="80" t="s">
        <v>4330</v>
      </c>
      <c r="C2001" s="6">
        <v>501</v>
      </c>
      <c r="D2001" s="6">
        <v>50107</v>
      </c>
      <c r="E2001" s="80" t="s">
        <v>456</v>
      </c>
      <c r="F2001" s="80" t="s">
        <v>454</v>
      </c>
      <c r="G2001" s="80" t="s">
        <v>486</v>
      </c>
      <c r="H2001" s="80" t="s">
        <v>1494</v>
      </c>
      <c r="I2001" s="80" t="s">
        <v>3124</v>
      </c>
      <c r="J2001" s="80" t="s">
        <v>4053</v>
      </c>
      <c r="K2001" s="80" t="s">
        <v>454</v>
      </c>
      <c r="L2001" s="8">
        <v>20020000</v>
      </c>
      <c r="M2001" s="6">
        <v>2022</v>
      </c>
      <c r="N2001" s="103"/>
      <c r="O2001" s="103"/>
      <c r="P2001" s="6"/>
      <c r="Q2001" s="6"/>
      <c r="R2001" t="str">
        <f t="shared" si="31"/>
        <v>5010700213121312100001VT100001</v>
      </c>
    </row>
    <row r="2002" spans="1:18" x14ac:dyDescent="0.2">
      <c r="A2002" s="80" t="s">
        <v>453</v>
      </c>
      <c r="B2002" s="80" t="s">
        <v>4330</v>
      </c>
      <c r="C2002" s="6">
        <v>501</v>
      </c>
      <c r="D2002" s="6">
        <v>50107</v>
      </c>
      <c r="E2002" s="80" t="s">
        <v>458</v>
      </c>
      <c r="F2002" s="80" t="s">
        <v>456</v>
      </c>
      <c r="G2002" s="80" t="s">
        <v>486</v>
      </c>
      <c r="H2002" s="80" t="s">
        <v>1492</v>
      </c>
      <c r="I2002" s="80" t="s">
        <v>3123</v>
      </c>
      <c r="J2002" s="80" t="s">
        <v>4053</v>
      </c>
      <c r="K2002" s="80" t="s">
        <v>454</v>
      </c>
      <c r="L2002" s="8">
        <v>10340000</v>
      </c>
      <c r="M2002" s="6">
        <v>2022</v>
      </c>
      <c r="N2002" s="103"/>
      <c r="O2002" s="103"/>
      <c r="P2002" s="6"/>
      <c r="Q2002" s="6"/>
      <c r="R2002" t="str">
        <f t="shared" si="31"/>
        <v>5010700313111311100001VT100002</v>
      </c>
    </row>
    <row r="2003" spans="1:18" x14ac:dyDescent="0.2">
      <c r="A2003" s="80" t="s">
        <v>453</v>
      </c>
      <c r="B2003" s="80" t="s">
        <v>4330</v>
      </c>
      <c r="C2003" s="6">
        <v>501</v>
      </c>
      <c r="D2003" s="6">
        <v>50107</v>
      </c>
      <c r="E2003" s="80" t="s">
        <v>458</v>
      </c>
      <c r="F2003" s="80" t="s">
        <v>456</v>
      </c>
      <c r="G2003" s="80" t="s">
        <v>494</v>
      </c>
      <c r="H2003" s="80" t="s">
        <v>1367</v>
      </c>
      <c r="I2003" s="80" t="s">
        <v>2990</v>
      </c>
      <c r="J2003" s="80" t="s">
        <v>4053</v>
      </c>
      <c r="K2003" s="80" t="s">
        <v>454</v>
      </c>
      <c r="L2003" s="8">
        <v>2470000</v>
      </c>
      <c r="M2003" s="6">
        <v>2022</v>
      </c>
      <c r="N2003" s="103"/>
      <c r="O2003" s="103"/>
      <c r="P2003" s="6"/>
      <c r="Q2003" s="6"/>
      <c r="R2003" t="str">
        <f t="shared" si="31"/>
        <v>5010700312401240101001VT500002</v>
      </c>
    </row>
    <row r="2004" spans="1:18" x14ac:dyDescent="0.2">
      <c r="A2004" s="80" t="s">
        <v>453</v>
      </c>
      <c r="B2004" s="80" t="s">
        <v>4330</v>
      </c>
      <c r="C2004" s="6">
        <v>501</v>
      </c>
      <c r="D2004" s="6">
        <v>50107</v>
      </c>
      <c r="E2004" s="80" t="s">
        <v>458</v>
      </c>
      <c r="F2004" s="80" t="s">
        <v>458</v>
      </c>
      <c r="G2004" s="80" t="s">
        <v>486</v>
      </c>
      <c r="H2004" s="80" t="s">
        <v>1492</v>
      </c>
      <c r="I2004" s="80" t="s">
        <v>3123</v>
      </c>
      <c r="J2004" s="80" t="s">
        <v>4053</v>
      </c>
      <c r="K2004" s="80" t="s">
        <v>454</v>
      </c>
      <c r="L2004" s="8">
        <v>14470000</v>
      </c>
      <c r="M2004" s="6">
        <v>2022</v>
      </c>
      <c r="N2004" s="103"/>
      <c r="O2004" s="103"/>
      <c r="P2004" s="6"/>
      <c r="Q2004" s="6"/>
      <c r="R2004" t="str">
        <f t="shared" si="31"/>
        <v>5010700313111311100001VT100003</v>
      </c>
    </row>
    <row r="2005" spans="1:18" x14ac:dyDescent="0.2">
      <c r="A2005" s="80" t="s">
        <v>453</v>
      </c>
      <c r="B2005" s="80" t="s">
        <v>4331</v>
      </c>
      <c r="C2005" s="6">
        <v>501</v>
      </c>
      <c r="D2005" s="6">
        <v>50107</v>
      </c>
      <c r="E2005" s="80" t="s">
        <v>456</v>
      </c>
      <c r="F2005" s="80" t="s">
        <v>454</v>
      </c>
      <c r="G2005" s="80" t="s">
        <v>486</v>
      </c>
      <c r="H2005" s="80" t="s">
        <v>1496</v>
      </c>
      <c r="I2005" s="80" t="s">
        <v>3125</v>
      </c>
      <c r="J2005" s="80" t="s">
        <v>4053</v>
      </c>
      <c r="K2005" s="80" t="s">
        <v>454</v>
      </c>
      <c r="L2005" s="8">
        <v>20020000</v>
      </c>
      <c r="M2005" s="6">
        <v>2022</v>
      </c>
      <c r="N2005" s="103"/>
      <c r="O2005" s="103"/>
      <c r="P2005" s="6"/>
      <c r="Q2005" s="6"/>
      <c r="R2005" t="str">
        <f t="shared" si="31"/>
        <v>5010700213131313100001VT100001</v>
      </c>
    </row>
    <row r="2006" spans="1:18" x14ac:dyDescent="0.2">
      <c r="A2006" s="80" t="s">
        <v>453</v>
      </c>
      <c r="B2006" s="80" t="s">
        <v>4331</v>
      </c>
      <c r="C2006" s="6">
        <v>501</v>
      </c>
      <c r="D2006" s="6">
        <v>50107</v>
      </c>
      <c r="E2006" s="80" t="s">
        <v>458</v>
      </c>
      <c r="F2006" s="80" t="s">
        <v>456</v>
      </c>
      <c r="G2006" s="80" t="s">
        <v>486</v>
      </c>
      <c r="H2006" s="80" t="s">
        <v>1494</v>
      </c>
      <c r="I2006" s="80" t="s">
        <v>3124</v>
      </c>
      <c r="J2006" s="80" t="s">
        <v>4053</v>
      </c>
      <c r="K2006" s="80" t="s">
        <v>454</v>
      </c>
      <c r="L2006" s="8">
        <v>10010000</v>
      </c>
      <c r="M2006" s="6">
        <v>2022</v>
      </c>
      <c r="N2006" s="103"/>
      <c r="O2006" s="103"/>
      <c r="P2006" s="6"/>
      <c r="Q2006" s="6"/>
      <c r="R2006" t="str">
        <f t="shared" si="31"/>
        <v>5010700313121312100001VT100002</v>
      </c>
    </row>
    <row r="2007" spans="1:18" x14ac:dyDescent="0.2">
      <c r="A2007" s="80" t="s">
        <v>453</v>
      </c>
      <c r="B2007" s="80" t="s">
        <v>4331</v>
      </c>
      <c r="C2007" s="6">
        <v>501</v>
      </c>
      <c r="D2007" s="6">
        <v>50107</v>
      </c>
      <c r="E2007" s="80" t="s">
        <v>458</v>
      </c>
      <c r="F2007" s="80" t="s">
        <v>456</v>
      </c>
      <c r="G2007" s="80" t="s">
        <v>494</v>
      </c>
      <c r="H2007" s="80" t="s">
        <v>1393</v>
      </c>
      <c r="I2007" s="80" t="s">
        <v>3011</v>
      </c>
      <c r="J2007" s="80" t="s">
        <v>4053</v>
      </c>
      <c r="K2007" s="80" t="s">
        <v>454</v>
      </c>
      <c r="L2007" s="8">
        <v>1180000</v>
      </c>
      <c r="M2007" s="6">
        <v>2022</v>
      </c>
      <c r="N2007" s="103"/>
      <c r="O2007" s="103"/>
      <c r="P2007" s="6"/>
      <c r="Q2007" s="6"/>
      <c r="R2007" t="str">
        <f t="shared" si="31"/>
        <v>5010700312541254100001VT500002</v>
      </c>
    </row>
    <row r="2008" spans="1:18" x14ac:dyDescent="0.2">
      <c r="A2008" s="80" t="s">
        <v>453</v>
      </c>
      <c r="B2008" s="80" t="s">
        <v>4331</v>
      </c>
      <c r="C2008" s="6">
        <v>501</v>
      </c>
      <c r="D2008" s="6">
        <v>50107</v>
      </c>
      <c r="E2008" s="80" t="s">
        <v>458</v>
      </c>
      <c r="F2008" s="80" t="s">
        <v>458</v>
      </c>
      <c r="G2008" s="80" t="s">
        <v>486</v>
      </c>
      <c r="H2008" s="80" t="s">
        <v>1494</v>
      </c>
      <c r="I2008" s="80" t="s">
        <v>3124</v>
      </c>
      <c r="J2008" s="80" t="s">
        <v>4053</v>
      </c>
      <c r="K2008" s="80" t="s">
        <v>454</v>
      </c>
      <c r="L2008" s="8">
        <v>14010000</v>
      </c>
      <c r="M2008" s="6">
        <v>2022</v>
      </c>
      <c r="N2008" s="103"/>
      <c r="O2008" s="103"/>
      <c r="P2008" s="6"/>
      <c r="Q2008" s="6"/>
      <c r="R2008" t="str">
        <f t="shared" si="31"/>
        <v>5010700313121312100001VT100003</v>
      </c>
    </row>
    <row r="2009" spans="1:18" x14ac:dyDescent="0.2">
      <c r="A2009" s="80" t="s">
        <v>453</v>
      </c>
      <c r="B2009" s="80" t="s">
        <v>4332</v>
      </c>
      <c r="C2009" s="6">
        <v>501</v>
      </c>
      <c r="D2009" s="6">
        <v>50107</v>
      </c>
      <c r="E2009" s="80" t="s">
        <v>456</v>
      </c>
      <c r="F2009" s="80" t="s">
        <v>454</v>
      </c>
      <c r="G2009" s="80" t="s">
        <v>486</v>
      </c>
      <c r="H2009" s="80" t="s">
        <v>1498</v>
      </c>
      <c r="I2009" s="80" t="s">
        <v>3126</v>
      </c>
      <c r="J2009" s="80" t="s">
        <v>4053</v>
      </c>
      <c r="K2009" s="80" t="s">
        <v>454</v>
      </c>
      <c r="L2009" s="8">
        <v>20020000</v>
      </c>
      <c r="M2009" s="6">
        <v>2022</v>
      </c>
      <c r="N2009" s="103"/>
      <c r="O2009" s="103"/>
      <c r="P2009" s="6"/>
      <c r="Q2009" s="6"/>
      <c r="R2009" t="str">
        <f t="shared" si="31"/>
        <v>5010700213141314100001VT100001</v>
      </c>
    </row>
    <row r="2010" spans="1:18" x14ac:dyDescent="0.2">
      <c r="A2010" s="80" t="s">
        <v>453</v>
      </c>
      <c r="B2010" s="80" t="s">
        <v>4332</v>
      </c>
      <c r="C2010" s="6">
        <v>501</v>
      </c>
      <c r="D2010" s="6">
        <v>50107</v>
      </c>
      <c r="E2010" s="80" t="s">
        <v>458</v>
      </c>
      <c r="F2010" s="80" t="s">
        <v>456</v>
      </c>
      <c r="G2010" s="80" t="s">
        <v>486</v>
      </c>
      <c r="H2010" s="80" t="s">
        <v>1496</v>
      </c>
      <c r="I2010" s="80" t="s">
        <v>3125</v>
      </c>
      <c r="J2010" s="80" t="s">
        <v>4053</v>
      </c>
      <c r="K2010" s="80" t="s">
        <v>454</v>
      </c>
      <c r="L2010" s="8">
        <v>10010000</v>
      </c>
      <c r="M2010" s="6">
        <v>2022</v>
      </c>
      <c r="N2010" s="103"/>
      <c r="O2010" s="103"/>
      <c r="P2010" s="6"/>
      <c r="Q2010" s="6"/>
      <c r="R2010" t="str">
        <f t="shared" si="31"/>
        <v>5010700313131313100001VT100002</v>
      </c>
    </row>
    <row r="2011" spans="1:18" x14ac:dyDescent="0.2">
      <c r="A2011" s="80" t="s">
        <v>453</v>
      </c>
      <c r="B2011" s="80" t="s">
        <v>4332</v>
      </c>
      <c r="C2011" s="6">
        <v>501</v>
      </c>
      <c r="D2011" s="6">
        <v>50107</v>
      </c>
      <c r="E2011" s="80" t="s">
        <v>458</v>
      </c>
      <c r="F2011" s="80" t="s">
        <v>456</v>
      </c>
      <c r="G2011" s="80" t="s">
        <v>494</v>
      </c>
      <c r="H2011" s="80" t="s">
        <v>1393</v>
      </c>
      <c r="I2011" s="80" t="s">
        <v>3013</v>
      </c>
      <c r="J2011" s="80" t="s">
        <v>4053</v>
      </c>
      <c r="K2011" s="80" t="s">
        <v>454</v>
      </c>
      <c r="L2011" s="8">
        <v>1120000</v>
      </c>
      <c r="M2011" s="6">
        <v>2022</v>
      </c>
      <c r="N2011" s="103"/>
      <c r="O2011" s="103"/>
      <c r="P2011" s="6"/>
      <c r="Q2011" s="6"/>
      <c r="R2011" t="str">
        <f t="shared" si="31"/>
        <v>5010700312541254101001VT500002</v>
      </c>
    </row>
    <row r="2012" spans="1:18" x14ac:dyDescent="0.2">
      <c r="A2012" s="80" t="s">
        <v>453</v>
      </c>
      <c r="B2012" s="80" t="s">
        <v>4332</v>
      </c>
      <c r="C2012" s="6">
        <v>501</v>
      </c>
      <c r="D2012" s="6">
        <v>50107</v>
      </c>
      <c r="E2012" s="80" t="s">
        <v>458</v>
      </c>
      <c r="F2012" s="80" t="s">
        <v>458</v>
      </c>
      <c r="G2012" s="80" t="s">
        <v>486</v>
      </c>
      <c r="H2012" s="80" t="s">
        <v>1496</v>
      </c>
      <c r="I2012" s="80" t="s">
        <v>3125</v>
      </c>
      <c r="J2012" s="80" t="s">
        <v>4053</v>
      </c>
      <c r="K2012" s="80" t="s">
        <v>454</v>
      </c>
      <c r="L2012" s="8">
        <v>14010000</v>
      </c>
      <c r="M2012" s="6">
        <v>2022</v>
      </c>
      <c r="N2012" s="103"/>
      <c r="O2012" s="103"/>
      <c r="P2012" s="6"/>
      <c r="Q2012" s="6"/>
      <c r="R2012" t="str">
        <f t="shared" si="31"/>
        <v>5010700313131313100001VT100003</v>
      </c>
    </row>
    <row r="2013" spans="1:18" x14ac:dyDescent="0.2">
      <c r="A2013" s="80" t="s">
        <v>453</v>
      </c>
      <c r="B2013" s="80" t="s">
        <v>4333</v>
      </c>
      <c r="C2013" s="6">
        <v>501</v>
      </c>
      <c r="D2013" s="6">
        <v>50107</v>
      </c>
      <c r="E2013" s="80" t="s">
        <v>456</v>
      </c>
      <c r="F2013" s="80" t="s">
        <v>454</v>
      </c>
      <c r="G2013" s="80" t="s">
        <v>486</v>
      </c>
      <c r="H2013" s="80" t="s">
        <v>1500</v>
      </c>
      <c r="I2013" s="80" t="s">
        <v>3127</v>
      </c>
      <c r="J2013" s="80" t="s">
        <v>4053</v>
      </c>
      <c r="K2013" s="80" t="s">
        <v>454</v>
      </c>
      <c r="L2013" s="8">
        <v>20020000</v>
      </c>
      <c r="M2013" s="6">
        <v>2022</v>
      </c>
      <c r="N2013" s="103"/>
      <c r="O2013" s="103"/>
      <c r="P2013" s="6"/>
      <c r="Q2013" s="6"/>
      <c r="R2013" t="str">
        <f t="shared" si="31"/>
        <v>5010700213151315100001VT100001</v>
      </c>
    </row>
    <row r="2014" spans="1:18" x14ac:dyDescent="0.2">
      <c r="A2014" s="80" t="s">
        <v>453</v>
      </c>
      <c r="B2014" s="80" t="s">
        <v>4333</v>
      </c>
      <c r="C2014" s="6">
        <v>501</v>
      </c>
      <c r="D2014" s="6">
        <v>50107</v>
      </c>
      <c r="E2014" s="80" t="s">
        <v>458</v>
      </c>
      <c r="F2014" s="80" t="s">
        <v>456</v>
      </c>
      <c r="G2014" s="80" t="s">
        <v>486</v>
      </c>
      <c r="H2014" s="80" t="s">
        <v>1498</v>
      </c>
      <c r="I2014" s="80" t="s">
        <v>3126</v>
      </c>
      <c r="J2014" s="80" t="s">
        <v>4053</v>
      </c>
      <c r="K2014" s="80" t="s">
        <v>454</v>
      </c>
      <c r="L2014" s="8">
        <v>10010000</v>
      </c>
      <c r="M2014" s="6">
        <v>2022</v>
      </c>
      <c r="N2014" s="103"/>
      <c r="O2014" s="103"/>
      <c r="P2014" s="6"/>
      <c r="Q2014" s="6"/>
      <c r="R2014" t="str">
        <f t="shared" si="31"/>
        <v>5010700313141314100001VT100002</v>
      </c>
    </row>
    <row r="2015" spans="1:18" x14ac:dyDescent="0.2">
      <c r="A2015" s="80" t="s">
        <v>453</v>
      </c>
      <c r="B2015" s="80" t="s">
        <v>4333</v>
      </c>
      <c r="C2015" s="6">
        <v>501</v>
      </c>
      <c r="D2015" s="6">
        <v>50107</v>
      </c>
      <c r="E2015" s="80" t="s">
        <v>458</v>
      </c>
      <c r="F2015" s="80" t="s">
        <v>456</v>
      </c>
      <c r="G2015" s="80" t="s">
        <v>494</v>
      </c>
      <c r="H2015" s="80" t="s">
        <v>1393</v>
      </c>
      <c r="I2015" s="80" t="s">
        <v>3015</v>
      </c>
      <c r="J2015" s="80" t="s">
        <v>4053</v>
      </c>
      <c r="K2015" s="80" t="s">
        <v>454</v>
      </c>
      <c r="L2015" s="8">
        <v>890000</v>
      </c>
      <c r="M2015" s="6">
        <v>2022</v>
      </c>
      <c r="N2015" s="103"/>
      <c r="O2015" s="103"/>
      <c r="P2015" s="6"/>
      <c r="Q2015" s="6"/>
      <c r="R2015" t="str">
        <f t="shared" si="31"/>
        <v>5010700312541254102001VT500002</v>
      </c>
    </row>
    <row r="2016" spans="1:18" x14ac:dyDescent="0.2">
      <c r="A2016" s="80" t="s">
        <v>453</v>
      </c>
      <c r="B2016" s="80" t="s">
        <v>4333</v>
      </c>
      <c r="C2016" s="6">
        <v>501</v>
      </c>
      <c r="D2016" s="6">
        <v>50107</v>
      </c>
      <c r="E2016" s="80" t="s">
        <v>458</v>
      </c>
      <c r="F2016" s="80" t="s">
        <v>458</v>
      </c>
      <c r="G2016" s="80" t="s">
        <v>486</v>
      </c>
      <c r="H2016" s="80" t="s">
        <v>1498</v>
      </c>
      <c r="I2016" s="80" t="s">
        <v>3126</v>
      </c>
      <c r="J2016" s="80" t="s">
        <v>4053</v>
      </c>
      <c r="K2016" s="80" t="s">
        <v>454</v>
      </c>
      <c r="L2016" s="8">
        <v>14010000</v>
      </c>
      <c r="M2016" s="6">
        <v>2022</v>
      </c>
      <c r="N2016" s="103"/>
      <c r="O2016" s="103"/>
      <c r="P2016" s="6"/>
      <c r="Q2016" s="6"/>
      <c r="R2016" t="str">
        <f t="shared" si="31"/>
        <v>5010700313141314100001VT100003</v>
      </c>
    </row>
    <row r="2017" spans="1:18" x14ac:dyDescent="0.2">
      <c r="A2017" s="80" t="s">
        <v>453</v>
      </c>
      <c r="B2017" s="80" t="s">
        <v>4334</v>
      </c>
      <c r="C2017" s="6">
        <v>501</v>
      </c>
      <c r="D2017" s="6">
        <v>50107</v>
      </c>
      <c r="E2017" s="80" t="s">
        <v>456</v>
      </c>
      <c r="F2017" s="80" t="s">
        <v>454</v>
      </c>
      <c r="G2017" s="80" t="s">
        <v>486</v>
      </c>
      <c r="H2017" s="80" t="s">
        <v>1502</v>
      </c>
      <c r="I2017" s="80" t="s">
        <v>3128</v>
      </c>
      <c r="J2017" s="80" t="s">
        <v>4053</v>
      </c>
      <c r="K2017" s="80" t="s">
        <v>454</v>
      </c>
      <c r="L2017" s="8">
        <v>20020000</v>
      </c>
      <c r="M2017" s="6">
        <v>2022</v>
      </c>
      <c r="N2017" s="103"/>
      <c r="O2017" s="103"/>
      <c r="P2017" s="6"/>
      <c r="Q2017" s="6"/>
      <c r="R2017" t="str">
        <f t="shared" si="31"/>
        <v>5010700213161316100001VT100001</v>
      </c>
    </row>
    <row r="2018" spans="1:18" x14ac:dyDescent="0.2">
      <c r="A2018" s="80" t="s">
        <v>453</v>
      </c>
      <c r="B2018" s="80" t="s">
        <v>4334</v>
      </c>
      <c r="C2018" s="6">
        <v>501</v>
      </c>
      <c r="D2018" s="6">
        <v>50107</v>
      </c>
      <c r="E2018" s="80" t="s">
        <v>458</v>
      </c>
      <c r="F2018" s="80" t="s">
        <v>456</v>
      </c>
      <c r="G2018" s="80" t="s">
        <v>486</v>
      </c>
      <c r="H2018" s="80" t="s">
        <v>1500</v>
      </c>
      <c r="I2018" s="80" t="s">
        <v>3127</v>
      </c>
      <c r="J2018" s="80" t="s">
        <v>4053</v>
      </c>
      <c r="K2018" s="80" t="s">
        <v>454</v>
      </c>
      <c r="L2018" s="8">
        <v>10010000</v>
      </c>
      <c r="M2018" s="6">
        <v>2022</v>
      </c>
      <c r="N2018" s="103"/>
      <c r="O2018" s="103"/>
      <c r="P2018" s="6"/>
      <c r="Q2018" s="6"/>
      <c r="R2018" t="str">
        <f t="shared" si="31"/>
        <v>5010700313151315100001VT100002</v>
      </c>
    </row>
    <row r="2019" spans="1:18" x14ac:dyDescent="0.2">
      <c r="A2019" s="80" t="s">
        <v>453</v>
      </c>
      <c r="B2019" s="80" t="s">
        <v>4334</v>
      </c>
      <c r="C2019" s="6">
        <v>501</v>
      </c>
      <c r="D2019" s="6">
        <v>50107</v>
      </c>
      <c r="E2019" s="80" t="s">
        <v>458</v>
      </c>
      <c r="F2019" s="80" t="s">
        <v>456</v>
      </c>
      <c r="G2019" s="80" t="s">
        <v>494</v>
      </c>
      <c r="H2019" s="80" t="s">
        <v>1395</v>
      </c>
      <c r="I2019" s="80" t="s">
        <v>3017</v>
      </c>
      <c r="J2019" s="80" t="s">
        <v>4053</v>
      </c>
      <c r="K2019" s="80" t="s">
        <v>454</v>
      </c>
      <c r="L2019" s="8">
        <v>7470000</v>
      </c>
      <c r="M2019" s="6">
        <v>2022</v>
      </c>
      <c r="N2019" s="103"/>
      <c r="O2019" s="103"/>
      <c r="P2019" s="6"/>
      <c r="Q2019" s="6"/>
      <c r="R2019" t="str">
        <f t="shared" si="31"/>
        <v>5010700312551255100001VT500002</v>
      </c>
    </row>
    <row r="2020" spans="1:18" x14ac:dyDescent="0.2">
      <c r="A2020" s="80" t="s">
        <v>453</v>
      </c>
      <c r="B2020" s="80" t="s">
        <v>4334</v>
      </c>
      <c r="C2020" s="6">
        <v>501</v>
      </c>
      <c r="D2020" s="6">
        <v>50107</v>
      </c>
      <c r="E2020" s="80" t="s">
        <v>458</v>
      </c>
      <c r="F2020" s="80" t="s">
        <v>458</v>
      </c>
      <c r="G2020" s="80" t="s">
        <v>486</v>
      </c>
      <c r="H2020" s="80" t="s">
        <v>1500</v>
      </c>
      <c r="I2020" s="80" t="s">
        <v>3127</v>
      </c>
      <c r="J2020" s="80" t="s">
        <v>4053</v>
      </c>
      <c r="K2020" s="80" t="s">
        <v>454</v>
      </c>
      <c r="L2020" s="8">
        <v>14010000</v>
      </c>
      <c r="M2020" s="6">
        <v>2022</v>
      </c>
      <c r="N2020" s="103"/>
      <c r="O2020" s="103"/>
      <c r="P2020" s="6"/>
      <c r="Q2020" s="6"/>
      <c r="R2020" t="str">
        <f t="shared" si="31"/>
        <v>5010700313151315100001VT100003</v>
      </c>
    </row>
    <row r="2021" spans="1:18" x14ac:dyDescent="0.2">
      <c r="A2021" s="80" t="s">
        <v>453</v>
      </c>
      <c r="B2021" s="80" t="s">
        <v>4335</v>
      </c>
      <c r="C2021" s="6">
        <v>501</v>
      </c>
      <c r="D2021" s="6">
        <v>50107</v>
      </c>
      <c r="E2021" s="80" t="s">
        <v>456</v>
      </c>
      <c r="F2021" s="80" t="s">
        <v>454</v>
      </c>
      <c r="G2021" s="80" t="s">
        <v>486</v>
      </c>
      <c r="H2021" s="80" t="s">
        <v>1504</v>
      </c>
      <c r="I2021" s="80" t="s">
        <v>3129</v>
      </c>
      <c r="J2021" s="80" t="s">
        <v>4053</v>
      </c>
      <c r="K2021" s="80" t="s">
        <v>454</v>
      </c>
      <c r="L2021" s="8">
        <v>20020000</v>
      </c>
      <c r="M2021" s="6">
        <v>2022</v>
      </c>
      <c r="N2021" s="103"/>
      <c r="O2021" s="103"/>
      <c r="P2021" s="6"/>
      <c r="Q2021" s="6"/>
      <c r="R2021" t="str">
        <f t="shared" si="31"/>
        <v>5010700213171317100001VT100001</v>
      </c>
    </row>
    <row r="2022" spans="1:18" x14ac:dyDescent="0.2">
      <c r="A2022" s="80" t="s">
        <v>453</v>
      </c>
      <c r="B2022" s="80" t="s">
        <v>4335</v>
      </c>
      <c r="C2022" s="6">
        <v>501</v>
      </c>
      <c r="D2022" s="6">
        <v>50107</v>
      </c>
      <c r="E2022" s="80" t="s">
        <v>458</v>
      </c>
      <c r="F2022" s="80" t="s">
        <v>456</v>
      </c>
      <c r="G2022" s="80" t="s">
        <v>486</v>
      </c>
      <c r="H2022" s="80" t="s">
        <v>1502</v>
      </c>
      <c r="I2022" s="80" t="s">
        <v>3128</v>
      </c>
      <c r="J2022" s="80" t="s">
        <v>4053</v>
      </c>
      <c r="K2022" s="80" t="s">
        <v>454</v>
      </c>
      <c r="L2022" s="8">
        <v>10010000</v>
      </c>
      <c r="M2022" s="6">
        <v>2022</v>
      </c>
      <c r="N2022" s="103"/>
      <c r="O2022" s="103"/>
      <c r="P2022" s="6"/>
      <c r="Q2022" s="6"/>
      <c r="R2022" t="str">
        <f t="shared" si="31"/>
        <v>5010700313161316100001VT100002</v>
      </c>
    </row>
    <row r="2023" spans="1:18" x14ac:dyDescent="0.2">
      <c r="A2023" s="80" t="s">
        <v>453</v>
      </c>
      <c r="B2023" s="80" t="s">
        <v>4335</v>
      </c>
      <c r="C2023" s="6">
        <v>501</v>
      </c>
      <c r="D2023" s="6">
        <v>50107</v>
      </c>
      <c r="E2023" s="80" t="s">
        <v>458</v>
      </c>
      <c r="F2023" s="80" t="s">
        <v>456</v>
      </c>
      <c r="G2023" s="80" t="s">
        <v>494</v>
      </c>
      <c r="H2023" s="80" t="s">
        <v>1395</v>
      </c>
      <c r="I2023" s="80" t="s">
        <v>3019</v>
      </c>
      <c r="J2023" s="80" t="s">
        <v>4053</v>
      </c>
      <c r="K2023" s="80" t="s">
        <v>454</v>
      </c>
      <c r="L2023" s="8">
        <v>7470000</v>
      </c>
      <c r="M2023" s="6">
        <v>2022</v>
      </c>
      <c r="N2023" s="103"/>
      <c r="O2023" s="103"/>
      <c r="P2023" s="6"/>
      <c r="Q2023" s="6"/>
      <c r="R2023" t="str">
        <f t="shared" si="31"/>
        <v>5010700312551255101001VT500002</v>
      </c>
    </row>
    <row r="2024" spans="1:18" x14ac:dyDescent="0.2">
      <c r="A2024" s="80" t="s">
        <v>453</v>
      </c>
      <c r="B2024" s="80" t="s">
        <v>4335</v>
      </c>
      <c r="C2024" s="6">
        <v>501</v>
      </c>
      <c r="D2024" s="6">
        <v>50107</v>
      </c>
      <c r="E2024" s="80" t="s">
        <v>458</v>
      </c>
      <c r="F2024" s="80" t="s">
        <v>458</v>
      </c>
      <c r="G2024" s="80" t="s">
        <v>486</v>
      </c>
      <c r="H2024" s="80" t="s">
        <v>1502</v>
      </c>
      <c r="I2024" s="80" t="s">
        <v>3128</v>
      </c>
      <c r="J2024" s="80" t="s">
        <v>4053</v>
      </c>
      <c r="K2024" s="80" t="s">
        <v>454</v>
      </c>
      <c r="L2024" s="8">
        <v>14010000</v>
      </c>
      <c r="M2024" s="6">
        <v>2022</v>
      </c>
      <c r="N2024" s="103"/>
      <c r="O2024" s="103"/>
      <c r="P2024" s="6"/>
      <c r="Q2024" s="6"/>
      <c r="R2024" t="str">
        <f t="shared" si="31"/>
        <v>5010700313161316100001VT100003</v>
      </c>
    </row>
    <row r="2025" spans="1:18" x14ac:dyDescent="0.2">
      <c r="A2025" s="80" t="s">
        <v>453</v>
      </c>
      <c r="B2025" s="80" t="s">
        <v>4336</v>
      </c>
      <c r="C2025" s="6">
        <v>501</v>
      </c>
      <c r="D2025" s="6">
        <v>50107</v>
      </c>
      <c r="E2025" s="80" t="s">
        <v>456</v>
      </c>
      <c r="F2025" s="80" t="s">
        <v>454</v>
      </c>
      <c r="G2025" s="80" t="s">
        <v>486</v>
      </c>
      <c r="H2025" s="80" t="s">
        <v>1506</v>
      </c>
      <c r="I2025" s="80" t="s">
        <v>3130</v>
      </c>
      <c r="J2025" s="80" t="s">
        <v>4053</v>
      </c>
      <c r="K2025" s="80" t="s">
        <v>454</v>
      </c>
      <c r="L2025" s="8">
        <v>20020000</v>
      </c>
      <c r="M2025" s="6">
        <v>2022</v>
      </c>
      <c r="N2025" s="103"/>
      <c r="O2025" s="103"/>
      <c r="P2025" s="6"/>
      <c r="Q2025" s="6"/>
      <c r="R2025" t="str">
        <f t="shared" si="31"/>
        <v>5010700213181318100001VT100001</v>
      </c>
    </row>
    <row r="2026" spans="1:18" x14ac:dyDescent="0.2">
      <c r="A2026" s="80" t="s">
        <v>453</v>
      </c>
      <c r="B2026" s="80" t="s">
        <v>4336</v>
      </c>
      <c r="C2026" s="6">
        <v>501</v>
      </c>
      <c r="D2026" s="6">
        <v>50107</v>
      </c>
      <c r="E2026" s="80" t="s">
        <v>458</v>
      </c>
      <c r="F2026" s="80" t="s">
        <v>456</v>
      </c>
      <c r="G2026" s="80" t="s">
        <v>486</v>
      </c>
      <c r="H2026" s="80" t="s">
        <v>1504</v>
      </c>
      <c r="I2026" s="80" t="s">
        <v>3129</v>
      </c>
      <c r="J2026" s="80" t="s">
        <v>4053</v>
      </c>
      <c r="K2026" s="80" t="s">
        <v>454</v>
      </c>
      <c r="L2026" s="8">
        <v>10010000</v>
      </c>
      <c r="M2026" s="6">
        <v>2022</v>
      </c>
      <c r="N2026" s="103"/>
      <c r="O2026" s="103"/>
      <c r="P2026" s="6"/>
      <c r="Q2026" s="6"/>
      <c r="R2026" t="str">
        <f t="shared" si="31"/>
        <v>5010700313171317100001VT100002</v>
      </c>
    </row>
    <row r="2027" spans="1:18" x14ac:dyDescent="0.2">
      <c r="A2027" s="80" t="s">
        <v>453</v>
      </c>
      <c r="B2027" s="80" t="s">
        <v>4336</v>
      </c>
      <c r="C2027" s="6">
        <v>501</v>
      </c>
      <c r="D2027" s="6">
        <v>50107</v>
      </c>
      <c r="E2027" s="80" t="s">
        <v>458</v>
      </c>
      <c r="F2027" s="80" t="s">
        <v>456</v>
      </c>
      <c r="G2027" s="80" t="s">
        <v>494</v>
      </c>
      <c r="H2027" s="80" t="s">
        <v>1395</v>
      </c>
      <c r="I2027" s="80" t="s">
        <v>3021</v>
      </c>
      <c r="J2027" s="80" t="s">
        <v>4053</v>
      </c>
      <c r="K2027" s="80" t="s">
        <v>454</v>
      </c>
      <c r="L2027" s="8">
        <v>7470000</v>
      </c>
      <c r="M2027" s="6">
        <v>2022</v>
      </c>
      <c r="N2027" s="103"/>
      <c r="O2027" s="103"/>
      <c r="P2027" s="6"/>
      <c r="Q2027" s="6"/>
      <c r="R2027" t="str">
        <f t="shared" si="31"/>
        <v>5010700312551255102001VT500002</v>
      </c>
    </row>
    <row r="2028" spans="1:18" x14ac:dyDescent="0.2">
      <c r="A2028" s="80" t="s">
        <v>453</v>
      </c>
      <c r="B2028" s="80" t="s">
        <v>4336</v>
      </c>
      <c r="C2028" s="6">
        <v>501</v>
      </c>
      <c r="D2028" s="6">
        <v>50107</v>
      </c>
      <c r="E2028" s="80" t="s">
        <v>458</v>
      </c>
      <c r="F2028" s="80" t="s">
        <v>458</v>
      </c>
      <c r="G2028" s="80" t="s">
        <v>486</v>
      </c>
      <c r="H2028" s="80" t="s">
        <v>1504</v>
      </c>
      <c r="I2028" s="80" t="s">
        <v>3129</v>
      </c>
      <c r="J2028" s="80" t="s">
        <v>4053</v>
      </c>
      <c r="K2028" s="80" t="s">
        <v>454</v>
      </c>
      <c r="L2028" s="8">
        <v>14010000</v>
      </c>
      <c r="M2028" s="6">
        <v>2022</v>
      </c>
      <c r="N2028" s="103"/>
      <c r="O2028" s="103"/>
      <c r="P2028" s="6"/>
      <c r="Q2028" s="6"/>
      <c r="R2028" t="str">
        <f t="shared" si="31"/>
        <v>5010700313171317100001VT100003</v>
      </c>
    </row>
    <row r="2029" spans="1:18" x14ac:dyDescent="0.2">
      <c r="A2029" s="80" t="s">
        <v>453</v>
      </c>
      <c r="B2029" s="80" t="s">
        <v>4337</v>
      </c>
      <c r="C2029" s="6">
        <v>501</v>
      </c>
      <c r="D2029" s="6">
        <v>50107</v>
      </c>
      <c r="E2029" s="80" t="s">
        <v>456</v>
      </c>
      <c r="F2029" s="80" t="s">
        <v>454</v>
      </c>
      <c r="G2029" s="80" t="s">
        <v>486</v>
      </c>
      <c r="H2029" s="80" t="s">
        <v>1508</v>
      </c>
      <c r="I2029" s="80" t="s">
        <v>3131</v>
      </c>
      <c r="J2029" s="80" t="s">
        <v>4053</v>
      </c>
      <c r="K2029" s="80" t="s">
        <v>454</v>
      </c>
      <c r="L2029" s="8">
        <v>20020000</v>
      </c>
      <c r="M2029" s="6">
        <v>2022</v>
      </c>
      <c r="N2029" s="103"/>
      <c r="O2029" s="103"/>
      <c r="P2029" s="6"/>
      <c r="Q2029" s="6"/>
      <c r="R2029" t="str">
        <f t="shared" si="31"/>
        <v>5010700213191319100001VT100001</v>
      </c>
    </row>
    <row r="2030" spans="1:18" x14ac:dyDescent="0.2">
      <c r="A2030" s="80" t="s">
        <v>453</v>
      </c>
      <c r="B2030" s="80" t="s">
        <v>4337</v>
      </c>
      <c r="C2030" s="6">
        <v>501</v>
      </c>
      <c r="D2030" s="6">
        <v>50107</v>
      </c>
      <c r="E2030" s="80" t="s">
        <v>458</v>
      </c>
      <c r="F2030" s="80" t="s">
        <v>456</v>
      </c>
      <c r="G2030" s="80" t="s">
        <v>486</v>
      </c>
      <c r="H2030" s="80" t="s">
        <v>1506</v>
      </c>
      <c r="I2030" s="80" t="s">
        <v>3130</v>
      </c>
      <c r="J2030" s="80" t="s">
        <v>4053</v>
      </c>
      <c r="K2030" s="80" t="s">
        <v>454</v>
      </c>
      <c r="L2030" s="8">
        <v>10010000</v>
      </c>
      <c r="M2030" s="6">
        <v>2022</v>
      </c>
      <c r="N2030" s="103"/>
      <c r="O2030" s="103"/>
      <c r="P2030" s="6"/>
      <c r="Q2030" s="6"/>
      <c r="R2030" t="str">
        <f t="shared" si="31"/>
        <v>5010700313181318100001VT100002</v>
      </c>
    </row>
    <row r="2031" spans="1:18" x14ac:dyDescent="0.2">
      <c r="A2031" s="80" t="s">
        <v>453</v>
      </c>
      <c r="B2031" s="80" t="s">
        <v>4337</v>
      </c>
      <c r="C2031" s="6">
        <v>501</v>
      </c>
      <c r="D2031" s="6">
        <v>50107</v>
      </c>
      <c r="E2031" s="80" t="s">
        <v>458</v>
      </c>
      <c r="F2031" s="80" t="s">
        <v>456</v>
      </c>
      <c r="G2031" s="80" t="s">
        <v>494</v>
      </c>
      <c r="H2031" s="80" t="s">
        <v>1457</v>
      </c>
      <c r="I2031" s="80" t="s">
        <v>3088</v>
      </c>
      <c r="J2031" s="80" t="s">
        <v>4053</v>
      </c>
      <c r="K2031" s="80" t="s">
        <v>454</v>
      </c>
      <c r="L2031" s="8">
        <v>4670000</v>
      </c>
      <c r="M2031" s="6">
        <v>2022</v>
      </c>
      <c r="N2031" s="103"/>
      <c r="O2031" s="103"/>
      <c r="P2031" s="6"/>
      <c r="Q2031" s="6"/>
      <c r="R2031" t="str">
        <f t="shared" si="31"/>
        <v>5010700312951295100001VT500002</v>
      </c>
    </row>
    <row r="2032" spans="1:18" x14ac:dyDescent="0.2">
      <c r="A2032" s="80" t="s">
        <v>453</v>
      </c>
      <c r="B2032" s="80" t="s">
        <v>4337</v>
      </c>
      <c r="C2032" s="6">
        <v>501</v>
      </c>
      <c r="D2032" s="6">
        <v>50107</v>
      </c>
      <c r="E2032" s="80" t="s">
        <v>458</v>
      </c>
      <c r="F2032" s="80" t="s">
        <v>458</v>
      </c>
      <c r="G2032" s="80" t="s">
        <v>486</v>
      </c>
      <c r="H2032" s="80" t="s">
        <v>1506</v>
      </c>
      <c r="I2032" s="80" t="s">
        <v>3130</v>
      </c>
      <c r="J2032" s="80" t="s">
        <v>4053</v>
      </c>
      <c r="K2032" s="80" t="s">
        <v>454</v>
      </c>
      <c r="L2032" s="8">
        <v>14010000</v>
      </c>
      <c r="M2032" s="6">
        <v>2022</v>
      </c>
      <c r="N2032" s="103"/>
      <c r="O2032" s="103"/>
      <c r="P2032" s="6"/>
      <c r="Q2032" s="6"/>
      <c r="R2032" t="str">
        <f t="shared" si="31"/>
        <v>5010700313181318100001VT100003</v>
      </c>
    </row>
    <row r="2033" spans="1:18" x14ac:dyDescent="0.2">
      <c r="A2033" s="80" t="s">
        <v>453</v>
      </c>
      <c r="B2033" s="80" t="s">
        <v>4338</v>
      </c>
      <c r="C2033" s="6">
        <v>501</v>
      </c>
      <c r="D2033" s="6">
        <v>50107</v>
      </c>
      <c r="E2033" s="80" t="s">
        <v>456</v>
      </c>
      <c r="F2033" s="80" t="s">
        <v>454</v>
      </c>
      <c r="G2033" s="80" t="s">
        <v>486</v>
      </c>
      <c r="H2033" s="80" t="s">
        <v>1511</v>
      </c>
      <c r="I2033" s="80" t="s">
        <v>3134</v>
      </c>
      <c r="J2033" s="80" t="s">
        <v>4053</v>
      </c>
      <c r="K2033" s="80" t="s">
        <v>454</v>
      </c>
      <c r="L2033" s="8">
        <v>25400000</v>
      </c>
      <c r="M2033" s="6">
        <v>2022</v>
      </c>
      <c r="N2033" s="103"/>
      <c r="O2033" s="103"/>
      <c r="P2033" s="6"/>
      <c r="Q2033" s="6"/>
      <c r="R2033" t="str">
        <f t="shared" si="31"/>
        <v>5010700213201320100001VT100001</v>
      </c>
    </row>
    <row r="2034" spans="1:18" x14ac:dyDescent="0.2">
      <c r="A2034" s="80" t="s">
        <v>453</v>
      </c>
      <c r="B2034" s="80" t="s">
        <v>4338</v>
      </c>
      <c r="C2034" s="6">
        <v>501</v>
      </c>
      <c r="D2034" s="6">
        <v>50107</v>
      </c>
      <c r="E2034" s="80" t="s">
        <v>458</v>
      </c>
      <c r="F2034" s="80" t="s">
        <v>456</v>
      </c>
      <c r="G2034" s="80" t="s">
        <v>486</v>
      </c>
      <c r="H2034" s="80" t="s">
        <v>1508</v>
      </c>
      <c r="I2034" s="80" t="s">
        <v>3131</v>
      </c>
      <c r="J2034" s="80" t="s">
        <v>4053</v>
      </c>
      <c r="K2034" s="80" t="s">
        <v>454</v>
      </c>
      <c r="L2034" s="8">
        <v>10010000</v>
      </c>
      <c r="M2034" s="6">
        <v>2022</v>
      </c>
      <c r="N2034" s="103"/>
      <c r="O2034" s="103"/>
      <c r="P2034" s="6"/>
      <c r="Q2034" s="6"/>
      <c r="R2034" t="str">
        <f t="shared" si="31"/>
        <v>5010700313191319100001VT100002</v>
      </c>
    </row>
    <row r="2035" spans="1:18" x14ac:dyDescent="0.2">
      <c r="A2035" s="80" t="s">
        <v>453</v>
      </c>
      <c r="B2035" s="80" t="s">
        <v>4338</v>
      </c>
      <c r="C2035" s="6">
        <v>501</v>
      </c>
      <c r="D2035" s="6">
        <v>50107</v>
      </c>
      <c r="E2035" s="80" t="s">
        <v>458</v>
      </c>
      <c r="F2035" s="80" t="s">
        <v>456</v>
      </c>
      <c r="G2035" s="80" t="s">
        <v>494</v>
      </c>
      <c r="H2035" s="80" t="s">
        <v>1457</v>
      </c>
      <c r="I2035" s="80" t="s">
        <v>3090</v>
      </c>
      <c r="J2035" s="80" t="s">
        <v>4053</v>
      </c>
      <c r="K2035" s="80" t="s">
        <v>454</v>
      </c>
      <c r="L2035" s="8">
        <v>4670000</v>
      </c>
      <c r="M2035" s="6">
        <v>2022</v>
      </c>
      <c r="N2035" s="103"/>
      <c r="O2035" s="103"/>
      <c r="P2035" s="6"/>
      <c r="Q2035" s="6"/>
      <c r="R2035" t="str">
        <f t="shared" si="31"/>
        <v>5010700312951295101001VT500002</v>
      </c>
    </row>
    <row r="2036" spans="1:18" x14ac:dyDescent="0.2">
      <c r="A2036" s="80" t="s">
        <v>453</v>
      </c>
      <c r="B2036" s="80" t="s">
        <v>4338</v>
      </c>
      <c r="C2036" s="6">
        <v>501</v>
      </c>
      <c r="D2036" s="6">
        <v>50107</v>
      </c>
      <c r="E2036" s="80" t="s">
        <v>458</v>
      </c>
      <c r="F2036" s="80" t="s">
        <v>458</v>
      </c>
      <c r="G2036" s="80" t="s">
        <v>486</v>
      </c>
      <c r="H2036" s="80" t="s">
        <v>1508</v>
      </c>
      <c r="I2036" s="80" t="s">
        <v>3131</v>
      </c>
      <c r="J2036" s="80" t="s">
        <v>4053</v>
      </c>
      <c r="K2036" s="80" t="s">
        <v>454</v>
      </c>
      <c r="L2036" s="8">
        <v>14010000</v>
      </c>
      <c r="M2036" s="6">
        <v>2022</v>
      </c>
      <c r="N2036" s="103"/>
      <c r="O2036" s="103"/>
      <c r="P2036" s="6"/>
      <c r="Q2036" s="6"/>
      <c r="R2036" t="str">
        <f t="shared" si="31"/>
        <v>5010700313191319100001VT100003</v>
      </c>
    </row>
    <row r="2037" spans="1:18" x14ac:dyDescent="0.2">
      <c r="A2037" s="80" t="s">
        <v>453</v>
      </c>
      <c r="B2037" s="80" t="s">
        <v>4339</v>
      </c>
      <c r="C2037" s="6">
        <v>501</v>
      </c>
      <c r="D2037" s="6">
        <v>50107</v>
      </c>
      <c r="E2037" s="80" t="s">
        <v>456</v>
      </c>
      <c r="F2037" s="80" t="s">
        <v>454</v>
      </c>
      <c r="G2037" s="80" t="s">
        <v>486</v>
      </c>
      <c r="H2037" s="80" t="s">
        <v>1514</v>
      </c>
      <c r="I2037" s="80" t="s">
        <v>3140</v>
      </c>
      <c r="J2037" s="80" t="s">
        <v>4053</v>
      </c>
      <c r="K2037" s="80" t="s">
        <v>454</v>
      </c>
      <c r="L2037" s="8">
        <v>8470000</v>
      </c>
      <c r="M2037" s="6">
        <v>2022</v>
      </c>
      <c r="N2037" s="103"/>
      <c r="O2037" s="103"/>
      <c r="P2037" s="6"/>
      <c r="Q2037" s="6"/>
      <c r="R2037" t="str">
        <f t="shared" si="31"/>
        <v>5010700213221322100001VT100001</v>
      </c>
    </row>
    <row r="2038" spans="1:18" x14ac:dyDescent="0.2">
      <c r="A2038" s="80" t="s">
        <v>453</v>
      </c>
      <c r="B2038" s="80" t="s">
        <v>4339</v>
      </c>
      <c r="C2038" s="6">
        <v>501</v>
      </c>
      <c r="D2038" s="6">
        <v>50107</v>
      </c>
      <c r="E2038" s="80" t="s">
        <v>458</v>
      </c>
      <c r="F2038" s="80" t="s">
        <v>456</v>
      </c>
      <c r="G2038" s="80" t="s">
        <v>486</v>
      </c>
      <c r="H2038" s="80" t="s">
        <v>1511</v>
      </c>
      <c r="I2038" s="80" t="s">
        <v>3134</v>
      </c>
      <c r="J2038" s="80" t="s">
        <v>4053</v>
      </c>
      <c r="K2038" s="80" t="s">
        <v>454</v>
      </c>
      <c r="L2038" s="8">
        <v>12700000</v>
      </c>
      <c r="M2038" s="6">
        <v>2022</v>
      </c>
      <c r="N2038" s="103"/>
      <c r="O2038" s="103"/>
      <c r="P2038" s="6"/>
      <c r="Q2038" s="6"/>
      <c r="R2038" t="str">
        <f t="shared" si="31"/>
        <v>5010700313201320100001VT100002</v>
      </c>
    </row>
    <row r="2039" spans="1:18" x14ac:dyDescent="0.2">
      <c r="A2039" s="80" t="s">
        <v>453</v>
      </c>
      <c r="B2039" s="80" t="s">
        <v>4339</v>
      </c>
      <c r="C2039" s="6">
        <v>501</v>
      </c>
      <c r="D2039" s="6">
        <v>50107</v>
      </c>
      <c r="E2039" s="80" t="s">
        <v>458</v>
      </c>
      <c r="F2039" s="80" t="s">
        <v>456</v>
      </c>
      <c r="G2039" s="80" t="s">
        <v>494</v>
      </c>
      <c r="H2039" s="80" t="s">
        <v>1487</v>
      </c>
      <c r="I2039" s="80" t="s">
        <v>3110</v>
      </c>
      <c r="J2039" s="80" t="s">
        <v>4053</v>
      </c>
      <c r="K2039" s="80" t="s">
        <v>454</v>
      </c>
      <c r="L2039" s="8">
        <v>1080000</v>
      </c>
      <c r="M2039" s="6">
        <v>2022</v>
      </c>
      <c r="N2039" s="103"/>
      <c r="O2039" s="103"/>
      <c r="P2039" s="6"/>
      <c r="Q2039" s="6"/>
      <c r="R2039" t="str">
        <f t="shared" si="31"/>
        <v>5010700313091309100001VT500002</v>
      </c>
    </row>
    <row r="2040" spans="1:18" x14ac:dyDescent="0.2">
      <c r="A2040" s="80" t="s">
        <v>453</v>
      </c>
      <c r="B2040" s="80" t="s">
        <v>4339</v>
      </c>
      <c r="C2040" s="6">
        <v>501</v>
      </c>
      <c r="D2040" s="6">
        <v>50107</v>
      </c>
      <c r="E2040" s="80" t="s">
        <v>458</v>
      </c>
      <c r="F2040" s="80" t="s">
        <v>458</v>
      </c>
      <c r="G2040" s="80" t="s">
        <v>486</v>
      </c>
      <c r="H2040" s="80" t="s">
        <v>1511</v>
      </c>
      <c r="I2040" s="80" t="s">
        <v>3134</v>
      </c>
      <c r="J2040" s="80" t="s">
        <v>4053</v>
      </c>
      <c r="K2040" s="80" t="s">
        <v>454</v>
      </c>
      <c r="L2040" s="8">
        <v>17780000</v>
      </c>
      <c r="M2040" s="6">
        <v>2022</v>
      </c>
      <c r="N2040" s="103"/>
      <c r="O2040" s="103"/>
      <c r="P2040" s="6"/>
      <c r="Q2040" s="6"/>
      <c r="R2040" t="str">
        <f t="shared" si="31"/>
        <v>5010700313201320100001VT100003</v>
      </c>
    </row>
    <row r="2041" spans="1:18" x14ac:dyDescent="0.2">
      <c r="A2041" s="80" t="s">
        <v>453</v>
      </c>
      <c r="B2041" s="80" t="s">
        <v>4340</v>
      </c>
      <c r="C2041" s="6">
        <v>501</v>
      </c>
      <c r="D2041" s="6">
        <v>50107</v>
      </c>
      <c r="E2041" s="80" t="s">
        <v>456</v>
      </c>
      <c r="F2041" s="80" t="s">
        <v>454</v>
      </c>
      <c r="G2041" s="80" t="s">
        <v>486</v>
      </c>
      <c r="H2041" s="80" t="s">
        <v>1516</v>
      </c>
      <c r="I2041" s="80" t="s">
        <v>3141</v>
      </c>
      <c r="J2041" s="80" t="s">
        <v>4053</v>
      </c>
      <c r="K2041" s="80" t="s">
        <v>454</v>
      </c>
      <c r="L2041" s="8">
        <v>46540000</v>
      </c>
      <c r="M2041" s="6">
        <v>2022</v>
      </c>
      <c r="N2041" s="103"/>
      <c r="O2041" s="103"/>
      <c r="P2041" s="6"/>
      <c r="Q2041" s="6"/>
      <c r="R2041" t="str">
        <f t="shared" si="31"/>
        <v>5010700213231323100001VT100001</v>
      </c>
    </row>
    <row r="2042" spans="1:18" x14ac:dyDescent="0.2">
      <c r="A2042" s="80" t="s">
        <v>453</v>
      </c>
      <c r="B2042" s="80" t="s">
        <v>4340</v>
      </c>
      <c r="C2042" s="6">
        <v>501</v>
      </c>
      <c r="D2042" s="6">
        <v>50107</v>
      </c>
      <c r="E2042" s="80" t="s">
        <v>458</v>
      </c>
      <c r="F2042" s="80" t="s">
        <v>456</v>
      </c>
      <c r="G2042" s="80" t="s">
        <v>486</v>
      </c>
      <c r="H2042" s="80" t="s">
        <v>1514</v>
      </c>
      <c r="I2042" s="80" t="s">
        <v>3140</v>
      </c>
      <c r="J2042" s="80" t="s">
        <v>4053</v>
      </c>
      <c r="K2042" s="80" t="s">
        <v>454</v>
      </c>
      <c r="L2042" s="8">
        <v>4240000</v>
      </c>
      <c r="M2042" s="6">
        <v>2022</v>
      </c>
      <c r="N2042" s="103"/>
      <c r="O2042" s="103"/>
      <c r="P2042" s="6"/>
      <c r="Q2042" s="6"/>
      <c r="R2042" t="str">
        <f t="shared" si="31"/>
        <v>5010700313221322100001VT100002</v>
      </c>
    </row>
    <row r="2043" spans="1:18" x14ac:dyDescent="0.2">
      <c r="A2043" s="80" t="s">
        <v>453</v>
      </c>
      <c r="B2043" s="80" t="s">
        <v>4340</v>
      </c>
      <c r="C2043" s="6">
        <v>501</v>
      </c>
      <c r="D2043" s="6">
        <v>50107</v>
      </c>
      <c r="E2043" s="80" t="s">
        <v>458</v>
      </c>
      <c r="F2043" s="80" t="s">
        <v>456</v>
      </c>
      <c r="G2043" s="80" t="s">
        <v>494</v>
      </c>
      <c r="H2043" s="80" t="s">
        <v>1513</v>
      </c>
      <c r="I2043" s="80" t="s">
        <v>3137</v>
      </c>
      <c r="J2043" s="80" t="s">
        <v>4053</v>
      </c>
      <c r="K2043" s="80" t="s">
        <v>454</v>
      </c>
      <c r="L2043" s="8">
        <v>4460000</v>
      </c>
      <c r="M2043" s="6">
        <v>2022</v>
      </c>
      <c r="N2043" s="103"/>
      <c r="O2043" s="103"/>
      <c r="P2043" s="6"/>
      <c r="Q2043" s="6"/>
      <c r="R2043" t="str">
        <f t="shared" si="31"/>
        <v>5010700313211321101001VT500002</v>
      </c>
    </row>
    <row r="2044" spans="1:18" x14ac:dyDescent="0.2">
      <c r="A2044" s="80" t="s">
        <v>453</v>
      </c>
      <c r="B2044" s="80" t="s">
        <v>4340</v>
      </c>
      <c r="C2044" s="6">
        <v>501</v>
      </c>
      <c r="D2044" s="6">
        <v>50107</v>
      </c>
      <c r="E2044" s="80" t="s">
        <v>458</v>
      </c>
      <c r="F2044" s="80" t="s">
        <v>458</v>
      </c>
      <c r="G2044" s="80" t="s">
        <v>486</v>
      </c>
      <c r="H2044" s="80" t="s">
        <v>1514</v>
      </c>
      <c r="I2044" s="80" t="s">
        <v>3140</v>
      </c>
      <c r="J2044" s="80" t="s">
        <v>4053</v>
      </c>
      <c r="K2044" s="80" t="s">
        <v>454</v>
      </c>
      <c r="L2044" s="8">
        <v>5930000</v>
      </c>
      <c r="M2044" s="6">
        <v>2022</v>
      </c>
      <c r="N2044" s="103"/>
      <c r="O2044" s="103"/>
      <c r="P2044" s="6"/>
      <c r="Q2044" s="6"/>
      <c r="R2044" t="str">
        <f t="shared" si="31"/>
        <v>5010700313221322100001VT100003</v>
      </c>
    </row>
    <row r="2045" spans="1:18" x14ac:dyDescent="0.2">
      <c r="A2045" s="80" t="s">
        <v>453</v>
      </c>
      <c r="B2045" s="80" t="s">
        <v>4341</v>
      </c>
      <c r="C2045" s="6">
        <v>501</v>
      </c>
      <c r="D2045" s="6">
        <v>50107</v>
      </c>
      <c r="E2045" s="80" t="s">
        <v>456</v>
      </c>
      <c r="F2045" s="80" t="s">
        <v>454</v>
      </c>
      <c r="G2045" s="80" t="s">
        <v>486</v>
      </c>
      <c r="H2045" s="80" t="s">
        <v>1519</v>
      </c>
      <c r="I2045" s="80" t="s">
        <v>3144</v>
      </c>
      <c r="J2045" s="80" t="s">
        <v>4053</v>
      </c>
      <c r="K2045" s="80" t="s">
        <v>454</v>
      </c>
      <c r="L2045" s="8">
        <v>11860000</v>
      </c>
      <c r="M2045" s="6">
        <v>2022</v>
      </c>
      <c r="N2045" s="103"/>
      <c r="O2045" s="103"/>
      <c r="P2045" s="6"/>
      <c r="Q2045" s="6"/>
      <c r="R2045" t="str">
        <f t="shared" si="31"/>
        <v>5010700213251325100001VT100001</v>
      </c>
    </row>
    <row r="2046" spans="1:18" x14ac:dyDescent="0.2">
      <c r="A2046" s="80" t="s">
        <v>453</v>
      </c>
      <c r="B2046" s="80" t="s">
        <v>4341</v>
      </c>
      <c r="C2046" s="6">
        <v>501</v>
      </c>
      <c r="D2046" s="6">
        <v>50107</v>
      </c>
      <c r="E2046" s="80" t="s">
        <v>458</v>
      </c>
      <c r="F2046" s="80" t="s">
        <v>456</v>
      </c>
      <c r="G2046" s="80" t="s">
        <v>486</v>
      </c>
      <c r="H2046" s="80" t="s">
        <v>1516</v>
      </c>
      <c r="I2046" s="80" t="s">
        <v>3141</v>
      </c>
      <c r="J2046" s="80" t="s">
        <v>4053</v>
      </c>
      <c r="K2046" s="80" t="s">
        <v>454</v>
      </c>
      <c r="L2046" s="8">
        <v>23270000</v>
      </c>
      <c r="M2046" s="6">
        <v>2022</v>
      </c>
      <c r="N2046" s="103"/>
      <c r="O2046" s="103"/>
      <c r="P2046" s="6"/>
      <c r="Q2046" s="6"/>
      <c r="R2046" t="str">
        <f t="shared" si="31"/>
        <v>5010700313231323100001VT100002</v>
      </c>
    </row>
    <row r="2047" spans="1:18" x14ac:dyDescent="0.2">
      <c r="A2047" s="80" t="s">
        <v>453</v>
      </c>
      <c r="B2047" s="80" t="s">
        <v>4341</v>
      </c>
      <c r="C2047" s="6">
        <v>501</v>
      </c>
      <c r="D2047" s="6">
        <v>50107</v>
      </c>
      <c r="E2047" s="80" t="s">
        <v>458</v>
      </c>
      <c r="F2047" s="80" t="s">
        <v>456</v>
      </c>
      <c r="G2047" s="80" t="s">
        <v>494</v>
      </c>
      <c r="H2047" s="80" t="s">
        <v>1513</v>
      </c>
      <c r="I2047" s="80" t="s">
        <v>3138</v>
      </c>
      <c r="J2047" s="80" t="s">
        <v>4053</v>
      </c>
      <c r="K2047" s="80" t="s">
        <v>454</v>
      </c>
      <c r="L2047" s="8">
        <v>4460000</v>
      </c>
      <c r="M2047" s="6">
        <v>2022</v>
      </c>
      <c r="N2047" s="103"/>
      <c r="O2047" s="103"/>
      <c r="P2047" s="6"/>
      <c r="Q2047" s="6"/>
      <c r="R2047" t="str">
        <f t="shared" si="31"/>
        <v>5010700313211321102001VT500002</v>
      </c>
    </row>
    <row r="2048" spans="1:18" x14ac:dyDescent="0.2">
      <c r="A2048" s="80" t="s">
        <v>453</v>
      </c>
      <c r="B2048" s="80" t="s">
        <v>4341</v>
      </c>
      <c r="C2048" s="6">
        <v>501</v>
      </c>
      <c r="D2048" s="6">
        <v>50107</v>
      </c>
      <c r="E2048" s="80" t="s">
        <v>458</v>
      </c>
      <c r="F2048" s="80" t="s">
        <v>458</v>
      </c>
      <c r="G2048" s="80" t="s">
        <v>486</v>
      </c>
      <c r="H2048" s="80" t="s">
        <v>1516</v>
      </c>
      <c r="I2048" s="80" t="s">
        <v>3141</v>
      </c>
      <c r="J2048" s="80" t="s">
        <v>4053</v>
      </c>
      <c r="K2048" s="80" t="s">
        <v>454</v>
      </c>
      <c r="L2048" s="8">
        <v>32580000</v>
      </c>
      <c r="M2048" s="6">
        <v>2022</v>
      </c>
      <c r="N2048" s="103"/>
      <c r="O2048" s="103"/>
      <c r="P2048" s="6"/>
      <c r="Q2048" s="6"/>
      <c r="R2048" t="str">
        <f t="shared" si="31"/>
        <v>5010700313231323100001VT100003</v>
      </c>
    </row>
    <row r="2049" spans="1:18" x14ac:dyDescent="0.2">
      <c r="A2049" s="80" t="s">
        <v>453</v>
      </c>
      <c r="B2049" s="80" t="s">
        <v>4342</v>
      </c>
      <c r="C2049" s="6">
        <v>501</v>
      </c>
      <c r="D2049" s="6">
        <v>50107</v>
      </c>
      <c r="E2049" s="80" t="s">
        <v>456</v>
      </c>
      <c r="F2049" s="80" t="s">
        <v>454</v>
      </c>
      <c r="G2049" s="80" t="s">
        <v>486</v>
      </c>
      <c r="H2049" s="80" t="s">
        <v>1521</v>
      </c>
      <c r="I2049" s="80" t="s">
        <v>3145</v>
      </c>
      <c r="J2049" s="80" t="s">
        <v>4053</v>
      </c>
      <c r="K2049" s="80" t="s">
        <v>454</v>
      </c>
      <c r="L2049" s="8">
        <v>24060000</v>
      </c>
      <c r="M2049" s="6">
        <v>2022</v>
      </c>
      <c r="N2049" s="103"/>
      <c r="O2049" s="103"/>
      <c r="P2049" s="6"/>
      <c r="Q2049" s="6"/>
      <c r="R2049" t="str">
        <f t="shared" si="31"/>
        <v>5010700213261326100001VT100001</v>
      </c>
    </row>
    <row r="2050" spans="1:18" x14ac:dyDescent="0.2">
      <c r="A2050" s="80" t="s">
        <v>453</v>
      </c>
      <c r="B2050" s="80" t="s">
        <v>4342</v>
      </c>
      <c r="C2050" s="6">
        <v>501</v>
      </c>
      <c r="D2050" s="6">
        <v>50107</v>
      </c>
      <c r="E2050" s="80" t="s">
        <v>458</v>
      </c>
      <c r="F2050" s="80" t="s">
        <v>456</v>
      </c>
      <c r="G2050" s="80" t="s">
        <v>486</v>
      </c>
      <c r="H2050" s="80" t="s">
        <v>1519</v>
      </c>
      <c r="I2050" s="80" t="s">
        <v>3144</v>
      </c>
      <c r="J2050" s="80" t="s">
        <v>4053</v>
      </c>
      <c r="K2050" s="80" t="s">
        <v>454</v>
      </c>
      <c r="L2050" s="8">
        <v>5930000</v>
      </c>
      <c r="M2050" s="6">
        <v>2022</v>
      </c>
      <c r="N2050" s="103"/>
      <c r="O2050" s="103"/>
      <c r="P2050" s="6"/>
      <c r="Q2050" s="6"/>
      <c r="R2050" t="str">
        <f t="shared" ref="R2050:R2113" si="32">CONCATENATE(D2050,E2050,H2050,I2050,K2050,G2050,F2050)</f>
        <v>5010700313251325100001VT100002</v>
      </c>
    </row>
    <row r="2051" spans="1:18" x14ac:dyDescent="0.2">
      <c r="A2051" s="80" t="s">
        <v>453</v>
      </c>
      <c r="B2051" s="80" t="s">
        <v>4342</v>
      </c>
      <c r="C2051" s="6">
        <v>501</v>
      </c>
      <c r="D2051" s="6">
        <v>50107</v>
      </c>
      <c r="E2051" s="80" t="s">
        <v>458</v>
      </c>
      <c r="F2051" s="80" t="s">
        <v>456</v>
      </c>
      <c r="G2051" s="80" t="s">
        <v>494</v>
      </c>
      <c r="H2051" s="80" t="s">
        <v>1517</v>
      </c>
      <c r="I2051" s="80" t="s">
        <v>3143</v>
      </c>
      <c r="J2051" s="80" t="s">
        <v>4053</v>
      </c>
      <c r="K2051" s="80" t="s">
        <v>454</v>
      </c>
      <c r="L2051" s="8">
        <v>4670000</v>
      </c>
      <c r="M2051" s="6">
        <v>2022</v>
      </c>
      <c r="N2051" s="103"/>
      <c r="O2051" s="103"/>
      <c r="P2051" s="6"/>
      <c r="Q2051" s="6"/>
      <c r="R2051" t="str">
        <f t="shared" si="32"/>
        <v>5010700313241324101001VT500002</v>
      </c>
    </row>
    <row r="2052" spans="1:18" x14ac:dyDescent="0.2">
      <c r="A2052" s="80" t="s">
        <v>453</v>
      </c>
      <c r="B2052" s="80" t="s">
        <v>4342</v>
      </c>
      <c r="C2052" s="6">
        <v>501</v>
      </c>
      <c r="D2052" s="6">
        <v>50107</v>
      </c>
      <c r="E2052" s="80" t="s">
        <v>458</v>
      </c>
      <c r="F2052" s="80" t="s">
        <v>458</v>
      </c>
      <c r="G2052" s="80" t="s">
        <v>486</v>
      </c>
      <c r="H2052" s="80" t="s">
        <v>1519</v>
      </c>
      <c r="I2052" s="80" t="s">
        <v>3144</v>
      </c>
      <c r="J2052" s="80" t="s">
        <v>4053</v>
      </c>
      <c r="K2052" s="80" t="s">
        <v>454</v>
      </c>
      <c r="L2052" s="8">
        <v>8300000</v>
      </c>
      <c r="M2052" s="6">
        <v>2022</v>
      </c>
      <c r="N2052" s="103"/>
      <c r="O2052" s="103"/>
      <c r="P2052" s="6"/>
      <c r="Q2052" s="6"/>
      <c r="R2052" t="str">
        <f t="shared" si="32"/>
        <v>5010700313251325100001VT100003</v>
      </c>
    </row>
    <row r="2053" spans="1:18" x14ac:dyDescent="0.2">
      <c r="A2053" s="80" t="s">
        <v>453</v>
      </c>
      <c r="B2053" s="80" t="s">
        <v>4343</v>
      </c>
      <c r="C2053" s="6">
        <v>501</v>
      </c>
      <c r="D2053" s="6">
        <v>50107</v>
      </c>
      <c r="E2053" s="80" t="s">
        <v>456</v>
      </c>
      <c r="F2053" s="80" t="s">
        <v>454</v>
      </c>
      <c r="G2053" s="80" t="s">
        <v>486</v>
      </c>
      <c r="H2053" s="80" t="s">
        <v>1523</v>
      </c>
      <c r="I2053" s="80" t="s">
        <v>3146</v>
      </c>
      <c r="J2053" s="80" t="s">
        <v>4053</v>
      </c>
      <c r="K2053" s="80" t="s">
        <v>454</v>
      </c>
      <c r="L2053" s="8">
        <v>11130000</v>
      </c>
      <c r="M2053" s="6">
        <v>2022</v>
      </c>
      <c r="N2053" s="103"/>
      <c r="O2053" s="103"/>
      <c r="P2053" s="6"/>
      <c r="Q2053" s="6"/>
      <c r="R2053" t="str">
        <f t="shared" si="32"/>
        <v>5010700213271327100001VT100001</v>
      </c>
    </row>
    <row r="2054" spans="1:18" x14ac:dyDescent="0.2">
      <c r="A2054" s="80" t="s">
        <v>453</v>
      </c>
      <c r="B2054" s="80" t="s">
        <v>4343</v>
      </c>
      <c r="C2054" s="6">
        <v>501</v>
      </c>
      <c r="D2054" s="6">
        <v>50107</v>
      </c>
      <c r="E2054" s="80" t="s">
        <v>458</v>
      </c>
      <c r="F2054" s="80" t="s">
        <v>456</v>
      </c>
      <c r="G2054" s="80" t="s">
        <v>486</v>
      </c>
      <c r="H2054" s="80" t="s">
        <v>1521</v>
      </c>
      <c r="I2054" s="80" t="s">
        <v>3145</v>
      </c>
      <c r="J2054" s="80" t="s">
        <v>4053</v>
      </c>
      <c r="K2054" s="80" t="s">
        <v>454</v>
      </c>
      <c r="L2054" s="8">
        <v>12030000</v>
      </c>
      <c r="M2054" s="6">
        <v>2022</v>
      </c>
      <c r="N2054" s="103"/>
      <c r="O2054" s="103"/>
      <c r="P2054" s="6"/>
      <c r="Q2054" s="6"/>
      <c r="R2054" t="str">
        <f t="shared" si="32"/>
        <v>5010700313261326100001VT100002</v>
      </c>
    </row>
    <row r="2055" spans="1:18" x14ac:dyDescent="0.2">
      <c r="A2055" s="80" t="s">
        <v>453</v>
      </c>
      <c r="B2055" s="80" t="s">
        <v>4343</v>
      </c>
      <c r="C2055" s="6">
        <v>501</v>
      </c>
      <c r="D2055" s="6">
        <v>50107</v>
      </c>
      <c r="E2055" s="80" t="s">
        <v>458</v>
      </c>
      <c r="F2055" s="80" t="s">
        <v>456</v>
      </c>
      <c r="G2055" s="80" t="s">
        <v>494</v>
      </c>
      <c r="H2055" s="80" t="s">
        <v>1531</v>
      </c>
      <c r="I2055" s="80" t="s">
        <v>3156</v>
      </c>
      <c r="J2055" s="80" t="s">
        <v>4053</v>
      </c>
      <c r="K2055" s="80" t="s">
        <v>454</v>
      </c>
      <c r="L2055" s="8">
        <v>2170000</v>
      </c>
      <c r="M2055" s="6">
        <v>2022</v>
      </c>
      <c r="N2055" s="103"/>
      <c r="O2055" s="103"/>
      <c r="P2055" s="6"/>
      <c r="Q2055" s="6"/>
      <c r="R2055" t="str">
        <f t="shared" si="32"/>
        <v>5010700313301330100001VT500002</v>
      </c>
    </row>
    <row r="2056" spans="1:18" x14ac:dyDescent="0.2">
      <c r="A2056" s="80" t="s">
        <v>453</v>
      </c>
      <c r="B2056" s="80" t="s">
        <v>4343</v>
      </c>
      <c r="C2056" s="6">
        <v>501</v>
      </c>
      <c r="D2056" s="6">
        <v>50107</v>
      </c>
      <c r="E2056" s="80" t="s">
        <v>458</v>
      </c>
      <c r="F2056" s="80" t="s">
        <v>458</v>
      </c>
      <c r="G2056" s="80" t="s">
        <v>486</v>
      </c>
      <c r="H2056" s="80" t="s">
        <v>1521</v>
      </c>
      <c r="I2056" s="80" t="s">
        <v>3145</v>
      </c>
      <c r="J2056" s="80" t="s">
        <v>4053</v>
      </c>
      <c r="K2056" s="80" t="s">
        <v>454</v>
      </c>
      <c r="L2056" s="8">
        <v>16840000</v>
      </c>
      <c r="M2056" s="6">
        <v>2022</v>
      </c>
      <c r="N2056" s="103"/>
      <c r="O2056" s="103"/>
      <c r="P2056" s="6"/>
      <c r="Q2056" s="6"/>
      <c r="R2056" t="str">
        <f t="shared" si="32"/>
        <v>5010700313261326100001VT100003</v>
      </c>
    </row>
    <row r="2057" spans="1:18" x14ac:dyDescent="0.2">
      <c r="A2057" s="80" t="s">
        <v>453</v>
      </c>
      <c r="B2057" s="80" t="s">
        <v>4344</v>
      </c>
      <c r="C2057" s="6">
        <v>501</v>
      </c>
      <c r="D2057" s="6">
        <v>50107</v>
      </c>
      <c r="E2057" s="80" t="s">
        <v>456</v>
      </c>
      <c r="F2057" s="80" t="s">
        <v>454</v>
      </c>
      <c r="G2057" s="80" t="s">
        <v>486</v>
      </c>
      <c r="H2057" s="80" t="s">
        <v>1525</v>
      </c>
      <c r="I2057" s="80" t="s">
        <v>3147</v>
      </c>
      <c r="J2057" s="80" t="s">
        <v>4053</v>
      </c>
      <c r="K2057" s="80" t="s">
        <v>454</v>
      </c>
      <c r="L2057" s="8">
        <v>9020000</v>
      </c>
      <c r="M2057" s="6">
        <v>2022</v>
      </c>
      <c r="N2057" s="103"/>
      <c r="O2057" s="103"/>
      <c r="P2057" s="6"/>
      <c r="Q2057" s="6"/>
      <c r="R2057" t="str">
        <f t="shared" si="32"/>
        <v>5010700213281328100001VT100001</v>
      </c>
    </row>
    <row r="2058" spans="1:18" x14ac:dyDescent="0.2">
      <c r="A2058" s="80" t="s">
        <v>453</v>
      </c>
      <c r="B2058" s="80" t="s">
        <v>4344</v>
      </c>
      <c r="C2058" s="6">
        <v>501</v>
      </c>
      <c r="D2058" s="6">
        <v>50107</v>
      </c>
      <c r="E2058" s="80" t="s">
        <v>458</v>
      </c>
      <c r="F2058" s="80" t="s">
        <v>456</v>
      </c>
      <c r="G2058" s="80" t="s">
        <v>486</v>
      </c>
      <c r="H2058" s="80" t="s">
        <v>1523</v>
      </c>
      <c r="I2058" s="80" t="s">
        <v>3146</v>
      </c>
      <c r="J2058" s="80" t="s">
        <v>4053</v>
      </c>
      <c r="K2058" s="80" t="s">
        <v>454</v>
      </c>
      <c r="L2058" s="8">
        <v>5570000</v>
      </c>
      <c r="M2058" s="6">
        <v>2022</v>
      </c>
      <c r="N2058" s="103"/>
      <c r="O2058" s="103"/>
      <c r="P2058" s="6"/>
      <c r="Q2058" s="6"/>
      <c r="R2058" t="str">
        <f t="shared" si="32"/>
        <v>5010700313271327100001VT100002</v>
      </c>
    </row>
    <row r="2059" spans="1:18" x14ac:dyDescent="0.2">
      <c r="A2059" s="80" t="s">
        <v>453</v>
      </c>
      <c r="B2059" s="80" t="s">
        <v>4344</v>
      </c>
      <c r="C2059" s="6">
        <v>501</v>
      </c>
      <c r="D2059" s="6">
        <v>50107</v>
      </c>
      <c r="E2059" s="80" t="s">
        <v>458</v>
      </c>
      <c r="F2059" s="80" t="s">
        <v>456</v>
      </c>
      <c r="G2059" s="80" t="s">
        <v>494</v>
      </c>
      <c r="H2059" s="80" t="s">
        <v>1531</v>
      </c>
      <c r="I2059" s="80" t="s">
        <v>3158</v>
      </c>
      <c r="J2059" s="80" t="s">
        <v>4053</v>
      </c>
      <c r="K2059" s="80" t="s">
        <v>454</v>
      </c>
      <c r="L2059" s="8">
        <v>2100000</v>
      </c>
      <c r="M2059" s="6">
        <v>2022</v>
      </c>
      <c r="N2059" s="103"/>
      <c r="O2059" s="103"/>
      <c r="P2059" s="6"/>
      <c r="Q2059" s="6"/>
      <c r="R2059" t="str">
        <f t="shared" si="32"/>
        <v>5010700313301330101001VT500002</v>
      </c>
    </row>
    <row r="2060" spans="1:18" x14ac:dyDescent="0.2">
      <c r="A2060" s="80" t="s">
        <v>453</v>
      </c>
      <c r="B2060" s="80" t="s">
        <v>4344</v>
      </c>
      <c r="C2060" s="6">
        <v>501</v>
      </c>
      <c r="D2060" s="6">
        <v>50107</v>
      </c>
      <c r="E2060" s="80" t="s">
        <v>458</v>
      </c>
      <c r="F2060" s="80" t="s">
        <v>458</v>
      </c>
      <c r="G2060" s="80" t="s">
        <v>486</v>
      </c>
      <c r="H2060" s="80" t="s">
        <v>1523</v>
      </c>
      <c r="I2060" s="80" t="s">
        <v>3146</v>
      </c>
      <c r="J2060" s="80" t="s">
        <v>4053</v>
      </c>
      <c r="K2060" s="80" t="s">
        <v>454</v>
      </c>
      <c r="L2060" s="8">
        <v>7790000</v>
      </c>
      <c r="M2060" s="6">
        <v>2022</v>
      </c>
      <c r="N2060" s="103"/>
      <c r="O2060" s="103"/>
      <c r="P2060" s="6"/>
      <c r="Q2060" s="6"/>
      <c r="R2060" t="str">
        <f t="shared" si="32"/>
        <v>5010700313271327100001VT100003</v>
      </c>
    </row>
    <row r="2061" spans="1:18" x14ac:dyDescent="0.2">
      <c r="A2061" s="80" t="s">
        <v>453</v>
      </c>
      <c r="B2061" s="80" t="s">
        <v>4345</v>
      </c>
      <c r="C2061" s="6">
        <v>501</v>
      </c>
      <c r="D2061" s="6">
        <v>50107</v>
      </c>
      <c r="E2061" s="80" t="s">
        <v>456</v>
      </c>
      <c r="F2061" s="80" t="s">
        <v>454</v>
      </c>
      <c r="G2061" s="80" t="s">
        <v>486</v>
      </c>
      <c r="H2061" s="80" t="s">
        <v>1527</v>
      </c>
      <c r="I2061" s="80" t="s">
        <v>3148</v>
      </c>
      <c r="J2061" s="80" t="s">
        <v>4053</v>
      </c>
      <c r="K2061" s="80" t="s">
        <v>454</v>
      </c>
      <c r="L2061" s="8">
        <v>6350000</v>
      </c>
      <c r="M2061" s="6">
        <v>2022</v>
      </c>
      <c r="N2061" s="103"/>
      <c r="O2061" s="103"/>
      <c r="P2061" s="6"/>
      <c r="Q2061" s="6"/>
      <c r="R2061" t="str">
        <f t="shared" si="32"/>
        <v>5010700213291329100001VT100001</v>
      </c>
    </row>
    <row r="2062" spans="1:18" x14ac:dyDescent="0.2">
      <c r="A2062" s="80" t="s">
        <v>453</v>
      </c>
      <c r="B2062" s="80" t="s">
        <v>4345</v>
      </c>
      <c r="C2062" s="6">
        <v>501</v>
      </c>
      <c r="D2062" s="6">
        <v>50107</v>
      </c>
      <c r="E2062" s="80" t="s">
        <v>458</v>
      </c>
      <c r="F2062" s="80" t="s">
        <v>456</v>
      </c>
      <c r="G2062" s="80" t="s">
        <v>486</v>
      </c>
      <c r="H2062" s="80" t="s">
        <v>1525</v>
      </c>
      <c r="I2062" s="80" t="s">
        <v>3147</v>
      </c>
      <c r="J2062" s="80" t="s">
        <v>4053</v>
      </c>
      <c r="K2062" s="80" t="s">
        <v>454</v>
      </c>
      <c r="L2062" s="8">
        <v>4510000</v>
      </c>
      <c r="M2062" s="6">
        <v>2022</v>
      </c>
      <c r="N2062" s="103"/>
      <c r="O2062" s="103"/>
      <c r="P2062" s="6"/>
      <c r="Q2062" s="6"/>
      <c r="R2062" t="str">
        <f t="shared" si="32"/>
        <v>5010700313281328100001VT100002</v>
      </c>
    </row>
    <row r="2063" spans="1:18" x14ac:dyDescent="0.2">
      <c r="A2063" s="80" t="s">
        <v>453</v>
      </c>
      <c r="B2063" s="80" t="s">
        <v>4345</v>
      </c>
      <c r="C2063" s="6">
        <v>501</v>
      </c>
      <c r="D2063" s="6">
        <v>50107</v>
      </c>
      <c r="E2063" s="80" t="s">
        <v>458</v>
      </c>
      <c r="F2063" s="80" t="s">
        <v>456</v>
      </c>
      <c r="G2063" s="80" t="s">
        <v>494</v>
      </c>
      <c r="H2063" s="80" t="s">
        <v>1532</v>
      </c>
      <c r="I2063" s="80" t="s">
        <v>3159</v>
      </c>
      <c r="J2063" s="80" t="s">
        <v>4053</v>
      </c>
      <c r="K2063" s="80" t="s">
        <v>454</v>
      </c>
      <c r="L2063" s="8">
        <v>3210000</v>
      </c>
      <c r="M2063" s="6">
        <v>2022</v>
      </c>
      <c r="N2063" s="103"/>
      <c r="O2063" s="103"/>
      <c r="P2063" s="6"/>
      <c r="Q2063" s="6"/>
      <c r="R2063" t="str">
        <f t="shared" si="32"/>
        <v>5010700313311331100001VT500002</v>
      </c>
    </row>
    <row r="2064" spans="1:18" x14ac:dyDescent="0.2">
      <c r="A2064" s="80" t="s">
        <v>453</v>
      </c>
      <c r="B2064" s="80" t="s">
        <v>4345</v>
      </c>
      <c r="C2064" s="6">
        <v>501</v>
      </c>
      <c r="D2064" s="6">
        <v>50107</v>
      </c>
      <c r="E2064" s="80" t="s">
        <v>458</v>
      </c>
      <c r="F2064" s="80" t="s">
        <v>458</v>
      </c>
      <c r="G2064" s="80" t="s">
        <v>486</v>
      </c>
      <c r="H2064" s="80" t="s">
        <v>1525</v>
      </c>
      <c r="I2064" s="80" t="s">
        <v>3147</v>
      </c>
      <c r="J2064" s="80" t="s">
        <v>4053</v>
      </c>
      <c r="K2064" s="80" t="s">
        <v>454</v>
      </c>
      <c r="L2064" s="8">
        <v>6310000</v>
      </c>
      <c r="M2064" s="6">
        <v>2022</v>
      </c>
      <c r="N2064" s="103"/>
      <c r="O2064" s="103"/>
      <c r="P2064" s="6"/>
      <c r="Q2064" s="6"/>
      <c r="R2064" t="str">
        <f t="shared" si="32"/>
        <v>5010700313281328100001VT100003</v>
      </c>
    </row>
    <row r="2065" spans="1:18" x14ac:dyDescent="0.2">
      <c r="A2065" s="80" t="s">
        <v>453</v>
      </c>
      <c r="B2065" s="80" t="s">
        <v>4346</v>
      </c>
      <c r="C2065" s="6">
        <v>501</v>
      </c>
      <c r="D2065" s="6">
        <v>50107</v>
      </c>
      <c r="E2065" s="80" t="s">
        <v>456</v>
      </c>
      <c r="F2065" s="80" t="s">
        <v>454</v>
      </c>
      <c r="G2065" s="80" t="s">
        <v>486</v>
      </c>
      <c r="H2065" s="80" t="s">
        <v>1533</v>
      </c>
      <c r="I2065" s="80" t="s">
        <v>3162</v>
      </c>
      <c r="J2065" s="80" t="s">
        <v>4053</v>
      </c>
      <c r="K2065" s="80" t="s">
        <v>454</v>
      </c>
      <c r="L2065" s="8">
        <v>8750000</v>
      </c>
      <c r="M2065" s="6">
        <v>2022</v>
      </c>
      <c r="N2065" s="103"/>
      <c r="O2065" s="103"/>
      <c r="P2065" s="6"/>
      <c r="Q2065" s="6"/>
      <c r="R2065" t="str">
        <f t="shared" si="32"/>
        <v>5010700213321332100001VT100001</v>
      </c>
    </row>
    <row r="2066" spans="1:18" x14ac:dyDescent="0.2">
      <c r="A2066" s="80" t="s">
        <v>453</v>
      </c>
      <c r="B2066" s="80" t="s">
        <v>4346</v>
      </c>
      <c r="C2066" s="6">
        <v>501</v>
      </c>
      <c r="D2066" s="6">
        <v>50107</v>
      </c>
      <c r="E2066" s="80" t="s">
        <v>458</v>
      </c>
      <c r="F2066" s="80" t="s">
        <v>456</v>
      </c>
      <c r="G2066" s="80" t="s">
        <v>486</v>
      </c>
      <c r="H2066" s="80" t="s">
        <v>1527</v>
      </c>
      <c r="I2066" s="80" t="s">
        <v>3148</v>
      </c>
      <c r="J2066" s="80" t="s">
        <v>4053</v>
      </c>
      <c r="K2066" s="80" t="s">
        <v>454</v>
      </c>
      <c r="L2066" s="8">
        <v>3180000</v>
      </c>
      <c r="M2066" s="6">
        <v>2022</v>
      </c>
      <c r="N2066" s="103"/>
      <c r="O2066" s="103"/>
      <c r="P2066" s="6"/>
      <c r="Q2066" s="6"/>
      <c r="R2066" t="str">
        <f t="shared" si="32"/>
        <v>5010700313291329100001VT100002</v>
      </c>
    </row>
    <row r="2067" spans="1:18" x14ac:dyDescent="0.2">
      <c r="A2067" s="80" t="s">
        <v>453</v>
      </c>
      <c r="B2067" s="80" t="s">
        <v>4346</v>
      </c>
      <c r="C2067" s="6">
        <v>501</v>
      </c>
      <c r="D2067" s="6">
        <v>50107</v>
      </c>
      <c r="E2067" s="80" t="s">
        <v>458</v>
      </c>
      <c r="F2067" s="80" t="s">
        <v>456</v>
      </c>
      <c r="G2067" s="80" t="s">
        <v>494</v>
      </c>
      <c r="H2067" s="80" t="s">
        <v>1532</v>
      </c>
      <c r="I2067" s="80" t="s">
        <v>3161</v>
      </c>
      <c r="J2067" s="80" t="s">
        <v>4053</v>
      </c>
      <c r="K2067" s="80" t="s">
        <v>454</v>
      </c>
      <c r="L2067" s="8">
        <v>2950000</v>
      </c>
      <c r="M2067" s="6">
        <v>2022</v>
      </c>
      <c r="N2067" s="103"/>
      <c r="O2067" s="103"/>
      <c r="P2067" s="6"/>
      <c r="Q2067" s="6"/>
      <c r="R2067" t="str">
        <f t="shared" si="32"/>
        <v>5010700313311331101001VT500002</v>
      </c>
    </row>
    <row r="2068" spans="1:18" x14ac:dyDescent="0.2">
      <c r="A2068" s="80" t="s">
        <v>453</v>
      </c>
      <c r="B2068" s="80" t="s">
        <v>4346</v>
      </c>
      <c r="C2068" s="6">
        <v>501</v>
      </c>
      <c r="D2068" s="6">
        <v>50107</v>
      </c>
      <c r="E2068" s="80" t="s">
        <v>458</v>
      </c>
      <c r="F2068" s="80" t="s">
        <v>458</v>
      </c>
      <c r="G2068" s="80" t="s">
        <v>486</v>
      </c>
      <c r="H2068" s="80" t="s">
        <v>1527</v>
      </c>
      <c r="I2068" s="80" t="s">
        <v>3148</v>
      </c>
      <c r="J2068" s="80" t="s">
        <v>4053</v>
      </c>
      <c r="K2068" s="80" t="s">
        <v>454</v>
      </c>
      <c r="L2068" s="8">
        <v>4450000</v>
      </c>
      <c r="M2068" s="6">
        <v>2022</v>
      </c>
      <c r="N2068" s="103"/>
      <c r="O2068" s="103"/>
      <c r="P2068" s="6"/>
      <c r="Q2068" s="6"/>
      <c r="R2068" t="str">
        <f t="shared" si="32"/>
        <v>5010700313291329100001VT100003</v>
      </c>
    </row>
    <row r="2069" spans="1:18" x14ac:dyDescent="0.2">
      <c r="A2069" s="80" t="s">
        <v>453</v>
      </c>
      <c r="B2069" s="80" t="s">
        <v>4347</v>
      </c>
      <c r="C2069" s="6">
        <v>501</v>
      </c>
      <c r="D2069" s="6">
        <v>50107</v>
      </c>
      <c r="E2069" s="80" t="s">
        <v>456</v>
      </c>
      <c r="F2069" s="80" t="s">
        <v>454</v>
      </c>
      <c r="G2069" s="80" t="s">
        <v>486</v>
      </c>
      <c r="H2069" s="80" t="s">
        <v>1535</v>
      </c>
      <c r="I2069" s="80" t="s">
        <v>3163</v>
      </c>
      <c r="J2069" s="80" t="s">
        <v>4053</v>
      </c>
      <c r="K2069" s="80" t="s">
        <v>454</v>
      </c>
      <c r="L2069" s="8">
        <v>23870000</v>
      </c>
      <c r="M2069" s="6">
        <v>2022</v>
      </c>
      <c r="N2069" s="103"/>
      <c r="O2069" s="103"/>
      <c r="P2069" s="6"/>
      <c r="Q2069" s="6"/>
      <c r="R2069" t="str">
        <f t="shared" si="32"/>
        <v>5010700213331333100001VT100001</v>
      </c>
    </row>
    <row r="2070" spans="1:18" x14ac:dyDescent="0.2">
      <c r="A2070" s="80" t="s">
        <v>453</v>
      </c>
      <c r="B2070" s="80" t="s">
        <v>4347</v>
      </c>
      <c r="C2070" s="6">
        <v>501</v>
      </c>
      <c r="D2070" s="6">
        <v>50107</v>
      </c>
      <c r="E2070" s="80" t="s">
        <v>458</v>
      </c>
      <c r="F2070" s="80" t="s">
        <v>456</v>
      </c>
      <c r="G2070" s="80" t="s">
        <v>486</v>
      </c>
      <c r="H2070" s="80" t="s">
        <v>1533</v>
      </c>
      <c r="I2070" s="80" t="s">
        <v>3162</v>
      </c>
      <c r="J2070" s="80" t="s">
        <v>4053</v>
      </c>
      <c r="K2070" s="80" t="s">
        <v>454</v>
      </c>
      <c r="L2070" s="8">
        <v>4380000</v>
      </c>
      <c r="M2070" s="6">
        <v>2022</v>
      </c>
      <c r="N2070" s="103"/>
      <c r="O2070" s="103"/>
      <c r="P2070" s="6"/>
      <c r="Q2070" s="6"/>
      <c r="R2070" t="str">
        <f t="shared" si="32"/>
        <v>5010700313321332100001VT100002</v>
      </c>
    </row>
    <row r="2071" spans="1:18" x14ac:dyDescent="0.2">
      <c r="A2071" s="80" t="s">
        <v>453</v>
      </c>
      <c r="B2071" s="80" t="s">
        <v>4347</v>
      </c>
      <c r="C2071" s="6">
        <v>501</v>
      </c>
      <c r="D2071" s="6">
        <v>50107</v>
      </c>
      <c r="E2071" s="80" t="s">
        <v>458</v>
      </c>
      <c r="F2071" s="80" t="s">
        <v>456</v>
      </c>
      <c r="G2071" s="80" t="s">
        <v>494</v>
      </c>
      <c r="H2071" s="80" t="s">
        <v>1577</v>
      </c>
      <c r="I2071" s="80" t="s">
        <v>3189</v>
      </c>
      <c r="J2071" s="80" t="s">
        <v>4053</v>
      </c>
      <c r="K2071" s="80" t="s">
        <v>454</v>
      </c>
      <c r="L2071" s="8">
        <v>5600000</v>
      </c>
      <c r="M2071" s="6">
        <v>2022</v>
      </c>
      <c r="N2071" s="103"/>
      <c r="O2071" s="103"/>
      <c r="P2071" s="6"/>
      <c r="Q2071" s="6"/>
      <c r="R2071" t="str">
        <f t="shared" si="32"/>
        <v>5010700313551355100001VT500002</v>
      </c>
    </row>
    <row r="2072" spans="1:18" x14ac:dyDescent="0.2">
      <c r="A2072" s="80" t="s">
        <v>453</v>
      </c>
      <c r="B2072" s="80" t="s">
        <v>4347</v>
      </c>
      <c r="C2072" s="6">
        <v>501</v>
      </c>
      <c r="D2072" s="6">
        <v>50107</v>
      </c>
      <c r="E2072" s="80" t="s">
        <v>458</v>
      </c>
      <c r="F2072" s="80" t="s">
        <v>458</v>
      </c>
      <c r="G2072" s="80" t="s">
        <v>486</v>
      </c>
      <c r="H2072" s="80" t="s">
        <v>1533</v>
      </c>
      <c r="I2072" s="80" t="s">
        <v>3162</v>
      </c>
      <c r="J2072" s="80" t="s">
        <v>4053</v>
      </c>
      <c r="K2072" s="80" t="s">
        <v>454</v>
      </c>
      <c r="L2072" s="8">
        <v>6130000</v>
      </c>
      <c r="M2072" s="6">
        <v>2022</v>
      </c>
      <c r="N2072" s="103"/>
      <c r="O2072" s="103"/>
      <c r="P2072" s="6"/>
      <c r="Q2072" s="6"/>
      <c r="R2072" t="str">
        <f t="shared" si="32"/>
        <v>5010700313321332100001VT100003</v>
      </c>
    </row>
    <row r="2073" spans="1:18" x14ac:dyDescent="0.2">
      <c r="A2073" s="80" t="s">
        <v>453</v>
      </c>
      <c r="B2073" s="80" t="s">
        <v>4348</v>
      </c>
      <c r="C2073" s="6">
        <v>501</v>
      </c>
      <c r="D2073" s="6">
        <v>50107</v>
      </c>
      <c r="E2073" s="80" t="s">
        <v>456</v>
      </c>
      <c r="F2073" s="80" t="s">
        <v>454</v>
      </c>
      <c r="G2073" s="80" t="s">
        <v>486</v>
      </c>
      <c r="H2073" s="80" t="s">
        <v>1536</v>
      </c>
      <c r="I2073" s="80" t="s">
        <v>3164</v>
      </c>
      <c r="J2073" s="80" t="s">
        <v>4053</v>
      </c>
      <c r="K2073" s="80" t="s">
        <v>454</v>
      </c>
      <c r="L2073" s="8">
        <v>37090000</v>
      </c>
      <c r="M2073" s="6">
        <v>2022</v>
      </c>
      <c r="N2073" s="103"/>
      <c r="O2073" s="103"/>
      <c r="P2073" s="6"/>
      <c r="Q2073" s="6"/>
      <c r="R2073" t="str">
        <f t="shared" si="32"/>
        <v>5010700213341334100001VT100001</v>
      </c>
    </row>
    <row r="2074" spans="1:18" x14ac:dyDescent="0.2">
      <c r="A2074" s="80" t="s">
        <v>453</v>
      </c>
      <c r="B2074" s="80" t="s">
        <v>4348</v>
      </c>
      <c r="C2074" s="6">
        <v>501</v>
      </c>
      <c r="D2074" s="6">
        <v>50107</v>
      </c>
      <c r="E2074" s="80" t="s">
        <v>458</v>
      </c>
      <c r="F2074" s="80" t="s">
        <v>456</v>
      </c>
      <c r="G2074" s="80" t="s">
        <v>486</v>
      </c>
      <c r="H2074" s="80" t="s">
        <v>1535</v>
      </c>
      <c r="I2074" s="80" t="s">
        <v>3163</v>
      </c>
      <c r="J2074" s="80" t="s">
        <v>4053</v>
      </c>
      <c r="K2074" s="80" t="s">
        <v>454</v>
      </c>
      <c r="L2074" s="8">
        <v>11940000</v>
      </c>
      <c r="M2074" s="6">
        <v>2022</v>
      </c>
      <c r="N2074" s="103"/>
      <c r="O2074" s="103"/>
      <c r="P2074" s="6"/>
      <c r="Q2074" s="6"/>
      <c r="R2074" t="str">
        <f t="shared" si="32"/>
        <v>5010700313331333100001VT100002</v>
      </c>
    </row>
    <row r="2075" spans="1:18" x14ac:dyDescent="0.2">
      <c r="A2075" s="80" t="s">
        <v>453</v>
      </c>
      <c r="B2075" s="80" t="s">
        <v>4348</v>
      </c>
      <c r="C2075" s="6">
        <v>501</v>
      </c>
      <c r="D2075" s="6">
        <v>50107</v>
      </c>
      <c r="E2075" s="80" t="s">
        <v>458</v>
      </c>
      <c r="F2075" s="80" t="s">
        <v>456</v>
      </c>
      <c r="G2075" s="80" t="s">
        <v>494</v>
      </c>
      <c r="H2075" s="80" t="s">
        <v>1577</v>
      </c>
      <c r="I2075" s="80" t="s">
        <v>3191</v>
      </c>
      <c r="J2075" s="80" t="s">
        <v>4053</v>
      </c>
      <c r="K2075" s="80" t="s">
        <v>454</v>
      </c>
      <c r="L2075" s="8">
        <v>5600000</v>
      </c>
      <c r="M2075" s="6">
        <v>2022</v>
      </c>
      <c r="N2075" s="103"/>
      <c r="O2075" s="103"/>
      <c r="P2075" s="6"/>
      <c r="Q2075" s="6"/>
      <c r="R2075" t="str">
        <f t="shared" si="32"/>
        <v>5010700313551355101001VT500002</v>
      </c>
    </row>
    <row r="2076" spans="1:18" x14ac:dyDescent="0.2">
      <c r="A2076" s="80" t="s">
        <v>453</v>
      </c>
      <c r="B2076" s="80" t="s">
        <v>4348</v>
      </c>
      <c r="C2076" s="6">
        <v>501</v>
      </c>
      <c r="D2076" s="6">
        <v>50107</v>
      </c>
      <c r="E2076" s="80" t="s">
        <v>458</v>
      </c>
      <c r="F2076" s="80" t="s">
        <v>458</v>
      </c>
      <c r="G2076" s="80" t="s">
        <v>486</v>
      </c>
      <c r="H2076" s="80" t="s">
        <v>1535</v>
      </c>
      <c r="I2076" s="80" t="s">
        <v>3163</v>
      </c>
      <c r="J2076" s="80" t="s">
        <v>4053</v>
      </c>
      <c r="K2076" s="80" t="s">
        <v>454</v>
      </c>
      <c r="L2076" s="8">
        <v>16710000</v>
      </c>
      <c r="M2076" s="6">
        <v>2022</v>
      </c>
      <c r="N2076" s="103"/>
      <c r="O2076" s="103"/>
      <c r="P2076" s="6"/>
      <c r="Q2076" s="6"/>
      <c r="R2076" t="str">
        <f t="shared" si="32"/>
        <v>5010700313331333100001VT100003</v>
      </c>
    </row>
    <row r="2077" spans="1:18" x14ac:dyDescent="0.2">
      <c r="A2077" s="80" t="s">
        <v>453</v>
      </c>
      <c r="B2077" s="80" t="s">
        <v>4349</v>
      </c>
      <c r="C2077" s="6">
        <v>501</v>
      </c>
      <c r="D2077" s="6">
        <v>50107</v>
      </c>
      <c r="E2077" s="80" t="s">
        <v>456</v>
      </c>
      <c r="F2077" s="80" t="s">
        <v>454</v>
      </c>
      <c r="G2077" s="80" t="s">
        <v>486</v>
      </c>
      <c r="H2077" s="80" t="s">
        <v>1538</v>
      </c>
      <c r="I2077" s="80" t="s">
        <v>3165</v>
      </c>
      <c r="J2077" s="80" t="s">
        <v>4053</v>
      </c>
      <c r="K2077" s="80" t="s">
        <v>454</v>
      </c>
      <c r="L2077" s="8">
        <v>16270000</v>
      </c>
      <c r="M2077" s="6">
        <v>2022</v>
      </c>
      <c r="N2077" s="103"/>
      <c r="O2077" s="103"/>
      <c r="P2077" s="6"/>
      <c r="Q2077" s="6"/>
      <c r="R2077" t="str">
        <f t="shared" si="32"/>
        <v>5010700213351335100001VT100001</v>
      </c>
    </row>
    <row r="2078" spans="1:18" x14ac:dyDescent="0.2">
      <c r="A2078" s="80" t="s">
        <v>453</v>
      </c>
      <c r="B2078" s="80" t="s">
        <v>4349</v>
      </c>
      <c r="C2078" s="6">
        <v>501</v>
      </c>
      <c r="D2078" s="6">
        <v>50107</v>
      </c>
      <c r="E2078" s="80" t="s">
        <v>458</v>
      </c>
      <c r="F2078" s="80" t="s">
        <v>456</v>
      </c>
      <c r="G2078" s="80" t="s">
        <v>486</v>
      </c>
      <c r="H2078" s="80" t="s">
        <v>1536</v>
      </c>
      <c r="I2078" s="80" t="s">
        <v>3164</v>
      </c>
      <c r="J2078" s="80" t="s">
        <v>4053</v>
      </c>
      <c r="K2078" s="80" t="s">
        <v>454</v>
      </c>
      <c r="L2078" s="8">
        <v>18550000</v>
      </c>
      <c r="M2078" s="6">
        <v>2022</v>
      </c>
      <c r="N2078" s="103"/>
      <c r="O2078" s="103"/>
      <c r="P2078" s="6"/>
      <c r="Q2078" s="6"/>
      <c r="R2078" t="str">
        <f t="shared" si="32"/>
        <v>5010700313341334100001VT100002</v>
      </c>
    </row>
    <row r="2079" spans="1:18" x14ac:dyDescent="0.2">
      <c r="A2079" s="80" t="s">
        <v>453</v>
      </c>
      <c r="B2079" s="80" t="s">
        <v>4349</v>
      </c>
      <c r="C2079" s="6">
        <v>501</v>
      </c>
      <c r="D2079" s="6">
        <v>50107</v>
      </c>
      <c r="E2079" s="80" t="s">
        <v>458</v>
      </c>
      <c r="F2079" s="80" t="s">
        <v>456</v>
      </c>
      <c r="G2079" s="80" t="s">
        <v>494</v>
      </c>
      <c r="H2079" s="80" t="s">
        <v>1577</v>
      </c>
      <c r="I2079" s="80" t="s">
        <v>3193</v>
      </c>
      <c r="J2079" s="80" t="s">
        <v>4053</v>
      </c>
      <c r="K2079" s="80" t="s">
        <v>454</v>
      </c>
      <c r="L2079" s="8">
        <v>5600000</v>
      </c>
      <c r="M2079" s="6">
        <v>2022</v>
      </c>
      <c r="N2079" s="103"/>
      <c r="O2079" s="103"/>
      <c r="P2079" s="6"/>
      <c r="Q2079" s="6"/>
      <c r="R2079" t="str">
        <f t="shared" si="32"/>
        <v>5010700313551355102001VT500002</v>
      </c>
    </row>
    <row r="2080" spans="1:18" x14ac:dyDescent="0.2">
      <c r="A2080" s="80" t="s">
        <v>453</v>
      </c>
      <c r="B2080" s="80" t="s">
        <v>4349</v>
      </c>
      <c r="C2080" s="6">
        <v>501</v>
      </c>
      <c r="D2080" s="6">
        <v>50107</v>
      </c>
      <c r="E2080" s="80" t="s">
        <v>458</v>
      </c>
      <c r="F2080" s="80" t="s">
        <v>458</v>
      </c>
      <c r="G2080" s="80" t="s">
        <v>486</v>
      </c>
      <c r="H2080" s="80" t="s">
        <v>1536</v>
      </c>
      <c r="I2080" s="80" t="s">
        <v>3164</v>
      </c>
      <c r="J2080" s="80" t="s">
        <v>4053</v>
      </c>
      <c r="K2080" s="80" t="s">
        <v>454</v>
      </c>
      <c r="L2080" s="8">
        <v>25960000</v>
      </c>
      <c r="M2080" s="6">
        <v>2022</v>
      </c>
      <c r="N2080" s="103"/>
      <c r="O2080" s="103"/>
      <c r="P2080" s="6"/>
      <c r="Q2080" s="6"/>
      <c r="R2080" t="str">
        <f t="shared" si="32"/>
        <v>5010700313341334100001VT100003</v>
      </c>
    </row>
    <row r="2081" spans="1:18" x14ac:dyDescent="0.2">
      <c r="A2081" s="80" t="s">
        <v>453</v>
      </c>
      <c r="B2081" s="80" t="s">
        <v>4350</v>
      </c>
      <c r="C2081" s="6">
        <v>501</v>
      </c>
      <c r="D2081" s="6">
        <v>50107</v>
      </c>
      <c r="E2081" s="80" t="s">
        <v>456</v>
      </c>
      <c r="F2081" s="80" t="s">
        <v>454</v>
      </c>
      <c r="G2081" s="80" t="s">
        <v>486</v>
      </c>
      <c r="H2081" s="80" t="s">
        <v>1540</v>
      </c>
      <c r="I2081" s="80" t="s">
        <v>3166</v>
      </c>
      <c r="J2081" s="80" t="s">
        <v>4053</v>
      </c>
      <c r="K2081" s="80" t="s">
        <v>454</v>
      </c>
      <c r="L2081" s="8">
        <v>14460000</v>
      </c>
      <c r="M2081" s="6">
        <v>2022</v>
      </c>
      <c r="N2081" s="103"/>
      <c r="O2081" s="103"/>
      <c r="P2081" s="6"/>
      <c r="Q2081" s="6"/>
      <c r="R2081" t="str">
        <f t="shared" si="32"/>
        <v>5010700213361336100001VT100001</v>
      </c>
    </row>
    <row r="2082" spans="1:18" x14ac:dyDescent="0.2">
      <c r="A2082" s="80" t="s">
        <v>453</v>
      </c>
      <c r="B2082" s="80" t="s">
        <v>4350</v>
      </c>
      <c r="C2082" s="6">
        <v>501</v>
      </c>
      <c r="D2082" s="6">
        <v>50107</v>
      </c>
      <c r="E2082" s="80" t="s">
        <v>458</v>
      </c>
      <c r="F2082" s="80" t="s">
        <v>456</v>
      </c>
      <c r="G2082" s="80" t="s">
        <v>486</v>
      </c>
      <c r="H2082" s="80" t="s">
        <v>1538</v>
      </c>
      <c r="I2082" s="80" t="s">
        <v>3165</v>
      </c>
      <c r="J2082" s="80" t="s">
        <v>4053</v>
      </c>
      <c r="K2082" s="80" t="s">
        <v>454</v>
      </c>
      <c r="L2082" s="8">
        <v>8140000</v>
      </c>
      <c r="M2082" s="6">
        <v>2022</v>
      </c>
      <c r="N2082" s="103"/>
      <c r="O2082" s="103"/>
      <c r="P2082" s="6"/>
      <c r="Q2082" s="6"/>
      <c r="R2082" t="str">
        <f t="shared" si="32"/>
        <v>5010700313351335100001VT100002</v>
      </c>
    </row>
    <row r="2083" spans="1:18" x14ac:dyDescent="0.2">
      <c r="A2083" s="80" t="s">
        <v>453</v>
      </c>
      <c r="B2083" s="80" t="s">
        <v>4350</v>
      </c>
      <c r="C2083" s="6">
        <v>501</v>
      </c>
      <c r="D2083" s="6">
        <v>50107</v>
      </c>
      <c r="E2083" s="80" t="s">
        <v>458</v>
      </c>
      <c r="F2083" s="80" t="s">
        <v>456</v>
      </c>
      <c r="G2083" s="80" t="s">
        <v>494</v>
      </c>
      <c r="H2083" s="80" t="s">
        <v>1736</v>
      </c>
      <c r="I2083" s="80" t="s">
        <v>3297</v>
      </c>
      <c r="J2083" s="80" t="s">
        <v>4053</v>
      </c>
      <c r="K2083" s="80" t="s">
        <v>454</v>
      </c>
      <c r="L2083" s="8">
        <v>1220000</v>
      </c>
      <c r="M2083" s="6">
        <v>2022</v>
      </c>
      <c r="N2083" s="103"/>
      <c r="O2083" s="103"/>
      <c r="P2083" s="6"/>
      <c r="Q2083" s="6"/>
      <c r="R2083" t="str">
        <f t="shared" si="32"/>
        <v>5010700314341434100001VT500002</v>
      </c>
    </row>
    <row r="2084" spans="1:18" x14ac:dyDescent="0.2">
      <c r="A2084" s="80" t="s">
        <v>453</v>
      </c>
      <c r="B2084" s="80" t="s">
        <v>4350</v>
      </c>
      <c r="C2084" s="6">
        <v>501</v>
      </c>
      <c r="D2084" s="6">
        <v>50107</v>
      </c>
      <c r="E2084" s="80" t="s">
        <v>458</v>
      </c>
      <c r="F2084" s="80" t="s">
        <v>458</v>
      </c>
      <c r="G2084" s="80" t="s">
        <v>486</v>
      </c>
      <c r="H2084" s="80" t="s">
        <v>1538</v>
      </c>
      <c r="I2084" s="80" t="s">
        <v>3165</v>
      </c>
      <c r="J2084" s="80" t="s">
        <v>4053</v>
      </c>
      <c r="K2084" s="80" t="s">
        <v>454</v>
      </c>
      <c r="L2084" s="8">
        <v>11390000</v>
      </c>
      <c r="M2084" s="6">
        <v>2022</v>
      </c>
      <c r="N2084" s="103"/>
      <c r="O2084" s="103"/>
      <c r="P2084" s="6"/>
      <c r="Q2084" s="6"/>
      <c r="R2084" t="str">
        <f t="shared" si="32"/>
        <v>5010700313351335100001VT100003</v>
      </c>
    </row>
    <row r="2085" spans="1:18" x14ac:dyDescent="0.2">
      <c r="A2085" s="80" t="s">
        <v>453</v>
      </c>
      <c r="B2085" s="80" t="s">
        <v>4351</v>
      </c>
      <c r="C2085" s="6">
        <v>501</v>
      </c>
      <c r="D2085" s="6">
        <v>50107</v>
      </c>
      <c r="E2085" s="80" t="s">
        <v>456</v>
      </c>
      <c r="F2085" s="80" t="s">
        <v>454</v>
      </c>
      <c r="G2085" s="80" t="s">
        <v>486</v>
      </c>
      <c r="H2085" s="80" t="s">
        <v>1542</v>
      </c>
      <c r="I2085" s="80" t="s">
        <v>3167</v>
      </c>
      <c r="J2085" s="80" t="s">
        <v>4053</v>
      </c>
      <c r="K2085" s="80" t="s">
        <v>454</v>
      </c>
      <c r="L2085" s="8">
        <v>34220000</v>
      </c>
      <c r="M2085" s="6">
        <v>2022</v>
      </c>
      <c r="N2085" s="103"/>
      <c r="O2085" s="103"/>
      <c r="P2085" s="6"/>
      <c r="Q2085" s="6"/>
      <c r="R2085" t="str">
        <f t="shared" si="32"/>
        <v>5010700213371337100001VT100001</v>
      </c>
    </row>
    <row r="2086" spans="1:18" x14ac:dyDescent="0.2">
      <c r="A2086" s="80" t="s">
        <v>453</v>
      </c>
      <c r="B2086" s="80" t="s">
        <v>4351</v>
      </c>
      <c r="C2086" s="6">
        <v>501</v>
      </c>
      <c r="D2086" s="6">
        <v>50107</v>
      </c>
      <c r="E2086" s="80" t="s">
        <v>458</v>
      </c>
      <c r="F2086" s="80" t="s">
        <v>456</v>
      </c>
      <c r="G2086" s="80" t="s">
        <v>486</v>
      </c>
      <c r="H2086" s="80" t="s">
        <v>1540</v>
      </c>
      <c r="I2086" s="80" t="s">
        <v>3166</v>
      </c>
      <c r="J2086" s="80" t="s">
        <v>4053</v>
      </c>
      <c r="K2086" s="80" t="s">
        <v>454</v>
      </c>
      <c r="L2086" s="8">
        <v>7230000</v>
      </c>
      <c r="M2086" s="6">
        <v>2022</v>
      </c>
      <c r="N2086" s="103"/>
      <c r="O2086" s="103"/>
      <c r="P2086" s="6"/>
      <c r="Q2086" s="6"/>
      <c r="R2086" t="str">
        <f t="shared" si="32"/>
        <v>5010700313361336100001VT100002</v>
      </c>
    </row>
    <row r="2087" spans="1:18" x14ac:dyDescent="0.2">
      <c r="A2087" s="80" t="s">
        <v>453</v>
      </c>
      <c r="B2087" s="80" t="s">
        <v>4351</v>
      </c>
      <c r="C2087" s="6">
        <v>501</v>
      </c>
      <c r="D2087" s="6">
        <v>50107</v>
      </c>
      <c r="E2087" s="80" t="s">
        <v>458</v>
      </c>
      <c r="F2087" s="80" t="s">
        <v>456</v>
      </c>
      <c r="G2087" s="80" t="s">
        <v>494</v>
      </c>
      <c r="H2087" s="80" t="s">
        <v>1736</v>
      </c>
      <c r="I2087" s="80" t="s">
        <v>3299</v>
      </c>
      <c r="J2087" s="80" t="s">
        <v>4053</v>
      </c>
      <c r="K2087" s="80" t="s">
        <v>454</v>
      </c>
      <c r="L2087" s="8">
        <v>1220000</v>
      </c>
      <c r="M2087" s="6">
        <v>2022</v>
      </c>
      <c r="N2087" s="103"/>
      <c r="O2087" s="103"/>
      <c r="P2087" s="6"/>
      <c r="Q2087" s="6"/>
      <c r="R2087" t="str">
        <f t="shared" si="32"/>
        <v>5010700314341434101001VT500002</v>
      </c>
    </row>
    <row r="2088" spans="1:18" x14ac:dyDescent="0.2">
      <c r="A2088" s="80" t="s">
        <v>453</v>
      </c>
      <c r="B2088" s="80" t="s">
        <v>4351</v>
      </c>
      <c r="C2088" s="6">
        <v>501</v>
      </c>
      <c r="D2088" s="6">
        <v>50107</v>
      </c>
      <c r="E2088" s="80" t="s">
        <v>458</v>
      </c>
      <c r="F2088" s="80" t="s">
        <v>458</v>
      </c>
      <c r="G2088" s="80" t="s">
        <v>486</v>
      </c>
      <c r="H2088" s="80" t="s">
        <v>1540</v>
      </c>
      <c r="I2088" s="80" t="s">
        <v>3166</v>
      </c>
      <c r="J2088" s="80" t="s">
        <v>4053</v>
      </c>
      <c r="K2088" s="80" t="s">
        <v>454</v>
      </c>
      <c r="L2088" s="8">
        <v>10120000</v>
      </c>
      <c r="M2088" s="6">
        <v>2022</v>
      </c>
      <c r="N2088" s="103"/>
      <c r="O2088" s="103"/>
      <c r="P2088" s="6"/>
      <c r="Q2088" s="6"/>
      <c r="R2088" t="str">
        <f t="shared" si="32"/>
        <v>5010700313361336100001VT100003</v>
      </c>
    </row>
    <row r="2089" spans="1:18" x14ac:dyDescent="0.2">
      <c r="A2089" s="80" t="s">
        <v>453</v>
      </c>
      <c r="B2089" s="80" t="s">
        <v>2377</v>
      </c>
      <c r="C2089" s="6">
        <v>501</v>
      </c>
      <c r="D2089" s="6">
        <v>50107</v>
      </c>
      <c r="E2089" s="80" t="s">
        <v>456</v>
      </c>
      <c r="F2089" s="80" t="s">
        <v>454</v>
      </c>
      <c r="G2089" s="80" t="s">
        <v>486</v>
      </c>
      <c r="H2089" s="80" t="s">
        <v>1543</v>
      </c>
      <c r="I2089" s="80" t="s">
        <v>3168</v>
      </c>
      <c r="J2089" s="80" t="s">
        <v>4053</v>
      </c>
      <c r="K2089" s="80" t="s">
        <v>454</v>
      </c>
      <c r="L2089" s="8">
        <v>20000000</v>
      </c>
      <c r="M2089" s="6">
        <v>2022</v>
      </c>
      <c r="N2089" s="103"/>
      <c r="O2089" s="103"/>
      <c r="P2089" s="6"/>
      <c r="Q2089" s="6"/>
      <c r="R2089" t="str">
        <f t="shared" si="32"/>
        <v>5010700213381338100001VT100001</v>
      </c>
    </row>
    <row r="2090" spans="1:18" x14ac:dyDescent="0.2">
      <c r="A2090" s="80" t="s">
        <v>453</v>
      </c>
      <c r="B2090" s="80" t="s">
        <v>2377</v>
      </c>
      <c r="C2090" s="6">
        <v>501</v>
      </c>
      <c r="D2090" s="6">
        <v>50107</v>
      </c>
      <c r="E2090" s="80" t="s">
        <v>458</v>
      </c>
      <c r="F2090" s="80" t="s">
        <v>456</v>
      </c>
      <c r="G2090" s="80" t="s">
        <v>486</v>
      </c>
      <c r="H2090" s="80" t="s">
        <v>1542</v>
      </c>
      <c r="I2090" s="80" t="s">
        <v>3167</v>
      </c>
      <c r="J2090" s="80" t="s">
        <v>4053</v>
      </c>
      <c r="K2090" s="80" t="s">
        <v>454</v>
      </c>
      <c r="L2090" s="8">
        <v>17110000</v>
      </c>
      <c r="M2090" s="6">
        <v>2022</v>
      </c>
      <c r="N2090" s="103"/>
      <c r="O2090" s="103"/>
      <c r="P2090" s="6"/>
      <c r="Q2090" s="6"/>
      <c r="R2090" t="str">
        <f t="shared" si="32"/>
        <v>5010700313371337100001VT100002</v>
      </c>
    </row>
    <row r="2091" spans="1:18" x14ac:dyDescent="0.2">
      <c r="A2091" s="80" t="s">
        <v>453</v>
      </c>
      <c r="B2091" s="80" t="s">
        <v>2377</v>
      </c>
      <c r="C2091" s="6">
        <v>501</v>
      </c>
      <c r="D2091" s="6">
        <v>50107</v>
      </c>
      <c r="E2091" s="80" t="s">
        <v>458</v>
      </c>
      <c r="F2091" s="80" t="s">
        <v>456</v>
      </c>
      <c r="G2091" s="80" t="s">
        <v>494</v>
      </c>
      <c r="H2091" s="80" t="s">
        <v>1760</v>
      </c>
      <c r="I2091" s="80" t="s">
        <v>3315</v>
      </c>
      <c r="J2091" s="80" t="s">
        <v>4053</v>
      </c>
      <c r="K2091" s="80" t="s">
        <v>454</v>
      </c>
      <c r="L2091" s="8">
        <v>4290000</v>
      </c>
      <c r="M2091" s="6">
        <v>2022</v>
      </c>
      <c r="N2091" s="103"/>
      <c r="O2091" s="103"/>
      <c r="P2091" s="6"/>
      <c r="Q2091" s="6"/>
      <c r="R2091" t="str">
        <f t="shared" si="32"/>
        <v>5010700314471447100001VT500002</v>
      </c>
    </row>
    <row r="2092" spans="1:18" x14ac:dyDescent="0.2">
      <c r="A2092" s="80" t="s">
        <v>453</v>
      </c>
      <c r="B2092" s="80" t="s">
        <v>2377</v>
      </c>
      <c r="C2092" s="6">
        <v>501</v>
      </c>
      <c r="D2092" s="6">
        <v>50107</v>
      </c>
      <c r="E2092" s="80" t="s">
        <v>458</v>
      </c>
      <c r="F2092" s="80" t="s">
        <v>458</v>
      </c>
      <c r="G2092" s="80" t="s">
        <v>486</v>
      </c>
      <c r="H2092" s="80" t="s">
        <v>1542</v>
      </c>
      <c r="I2092" s="80" t="s">
        <v>3167</v>
      </c>
      <c r="J2092" s="80" t="s">
        <v>4053</v>
      </c>
      <c r="K2092" s="80" t="s">
        <v>454</v>
      </c>
      <c r="L2092" s="8">
        <v>23950000</v>
      </c>
      <c r="M2092" s="6">
        <v>2022</v>
      </c>
      <c r="N2092" s="103"/>
      <c r="O2092" s="103"/>
      <c r="P2092" s="6"/>
      <c r="Q2092" s="6"/>
      <c r="R2092" t="str">
        <f t="shared" si="32"/>
        <v>5010700313371337100001VT100003</v>
      </c>
    </row>
    <row r="2093" spans="1:18" x14ac:dyDescent="0.2">
      <c r="A2093" s="80" t="s">
        <v>453</v>
      </c>
      <c r="B2093" s="80" t="s">
        <v>4352</v>
      </c>
      <c r="C2093" s="6">
        <v>501</v>
      </c>
      <c r="D2093" s="6">
        <v>50107</v>
      </c>
      <c r="E2093" s="80" t="s">
        <v>456</v>
      </c>
      <c r="F2093" s="80" t="s">
        <v>454</v>
      </c>
      <c r="G2093" s="80" t="s">
        <v>486</v>
      </c>
      <c r="H2093" s="80" t="s">
        <v>1545</v>
      </c>
      <c r="I2093" s="80" t="s">
        <v>3169</v>
      </c>
      <c r="J2093" s="80" t="s">
        <v>4053</v>
      </c>
      <c r="K2093" s="80" t="s">
        <v>454</v>
      </c>
      <c r="L2093" s="8">
        <v>7970000</v>
      </c>
      <c r="M2093" s="6">
        <v>2022</v>
      </c>
      <c r="N2093" s="103"/>
      <c r="O2093" s="103"/>
      <c r="P2093" s="6"/>
      <c r="Q2093" s="6"/>
      <c r="R2093" t="str">
        <f t="shared" si="32"/>
        <v>5010700213391339100001VT100001</v>
      </c>
    </row>
    <row r="2094" spans="1:18" x14ac:dyDescent="0.2">
      <c r="A2094" s="80" t="s">
        <v>453</v>
      </c>
      <c r="B2094" s="80" t="s">
        <v>4352</v>
      </c>
      <c r="C2094" s="6">
        <v>501</v>
      </c>
      <c r="D2094" s="6">
        <v>50107</v>
      </c>
      <c r="E2094" s="80" t="s">
        <v>458</v>
      </c>
      <c r="F2094" s="80" t="s">
        <v>456</v>
      </c>
      <c r="G2094" s="80" t="s">
        <v>486</v>
      </c>
      <c r="H2094" s="80" t="s">
        <v>1543</v>
      </c>
      <c r="I2094" s="80" t="s">
        <v>3168</v>
      </c>
      <c r="J2094" s="80" t="s">
        <v>4053</v>
      </c>
      <c r="K2094" s="80" t="s">
        <v>454</v>
      </c>
      <c r="L2094" s="8">
        <v>10000000</v>
      </c>
      <c r="M2094" s="6">
        <v>2022</v>
      </c>
      <c r="N2094" s="103"/>
      <c r="O2094" s="103"/>
      <c r="P2094" s="6"/>
      <c r="Q2094" s="6"/>
      <c r="R2094" t="str">
        <f t="shared" si="32"/>
        <v>5010700313381338100001VT100002</v>
      </c>
    </row>
    <row r="2095" spans="1:18" x14ac:dyDescent="0.2">
      <c r="A2095" s="80" t="s">
        <v>453</v>
      </c>
      <c r="B2095" s="80" t="s">
        <v>4352</v>
      </c>
      <c r="C2095" s="6">
        <v>501</v>
      </c>
      <c r="D2095" s="6">
        <v>50107</v>
      </c>
      <c r="E2095" s="80" t="s">
        <v>458</v>
      </c>
      <c r="F2095" s="80" t="s">
        <v>456</v>
      </c>
      <c r="G2095" s="80" t="s">
        <v>494</v>
      </c>
      <c r="H2095" s="80" t="s">
        <v>1760</v>
      </c>
      <c r="I2095" s="80" t="s">
        <v>3317</v>
      </c>
      <c r="J2095" s="80" t="s">
        <v>4053</v>
      </c>
      <c r="K2095" s="80" t="s">
        <v>454</v>
      </c>
      <c r="L2095" s="8">
        <v>3430000</v>
      </c>
      <c r="M2095" s="6">
        <v>2022</v>
      </c>
      <c r="N2095" s="103"/>
      <c r="O2095" s="103"/>
      <c r="P2095" s="6"/>
      <c r="Q2095" s="6"/>
      <c r="R2095" t="str">
        <f t="shared" si="32"/>
        <v>5010700314471447101001VT500002</v>
      </c>
    </row>
    <row r="2096" spans="1:18" x14ac:dyDescent="0.2">
      <c r="A2096" s="80" t="s">
        <v>453</v>
      </c>
      <c r="B2096" s="80" t="s">
        <v>4352</v>
      </c>
      <c r="C2096" s="6">
        <v>501</v>
      </c>
      <c r="D2096" s="6">
        <v>50107</v>
      </c>
      <c r="E2096" s="80" t="s">
        <v>458</v>
      </c>
      <c r="F2096" s="80" t="s">
        <v>458</v>
      </c>
      <c r="G2096" s="80" t="s">
        <v>486</v>
      </c>
      <c r="H2096" s="80" t="s">
        <v>1543</v>
      </c>
      <c r="I2096" s="80" t="s">
        <v>3168</v>
      </c>
      <c r="J2096" s="80" t="s">
        <v>4053</v>
      </c>
      <c r="K2096" s="80" t="s">
        <v>454</v>
      </c>
      <c r="L2096" s="8">
        <v>14000000</v>
      </c>
      <c r="M2096" s="6">
        <v>2022</v>
      </c>
      <c r="N2096" s="103"/>
      <c r="O2096" s="103"/>
      <c r="P2096" s="6"/>
      <c r="Q2096" s="6"/>
      <c r="R2096" t="str">
        <f t="shared" si="32"/>
        <v>5010700313381338100001VT100003</v>
      </c>
    </row>
    <row r="2097" spans="1:18" x14ac:dyDescent="0.2">
      <c r="A2097" s="80" t="s">
        <v>453</v>
      </c>
      <c r="B2097" s="80" t="s">
        <v>4353</v>
      </c>
      <c r="C2097" s="6">
        <v>501</v>
      </c>
      <c r="D2097" s="6">
        <v>50107</v>
      </c>
      <c r="E2097" s="80" t="s">
        <v>456</v>
      </c>
      <c r="F2097" s="80" t="s">
        <v>454</v>
      </c>
      <c r="G2097" s="80" t="s">
        <v>486</v>
      </c>
      <c r="H2097" s="80" t="s">
        <v>1549</v>
      </c>
      <c r="I2097" s="80" t="s">
        <v>3172</v>
      </c>
      <c r="J2097" s="80" t="s">
        <v>4053</v>
      </c>
      <c r="K2097" s="80" t="s">
        <v>454</v>
      </c>
      <c r="L2097" s="8">
        <v>13280000</v>
      </c>
      <c r="M2097" s="6">
        <v>2022</v>
      </c>
      <c r="N2097" s="103"/>
      <c r="O2097" s="103"/>
      <c r="P2097" s="6"/>
      <c r="Q2097" s="6"/>
      <c r="R2097" t="str">
        <f t="shared" si="32"/>
        <v>5010700213401340100001VT100001</v>
      </c>
    </row>
    <row r="2098" spans="1:18" x14ac:dyDescent="0.2">
      <c r="A2098" s="80" t="s">
        <v>453</v>
      </c>
      <c r="B2098" s="80" t="s">
        <v>4353</v>
      </c>
      <c r="C2098" s="6">
        <v>501</v>
      </c>
      <c r="D2098" s="6">
        <v>50107</v>
      </c>
      <c r="E2098" s="80" t="s">
        <v>458</v>
      </c>
      <c r="F2098" s="80" t="s">
        <v>456</v>
      </c>
      <c r="G2098" s="80" t="s">
        <v>486</v>
      </c>
      <c r="H2098" s="80" t="s">
        <v>1545</v>
      </c>
      <c r="I2098" s="80" t="s">
        <v>3169</v>
      </c>
      <c r="J2098" s="80" t="s">
        <v>4053</v>
      </c>
      <c r="K2098" s="80" t="s">
        <v>454</v>
      </c>
      <c r="L2098" s="8">
        <v>3990000</v>
      </c>
      <c r="M2098" s="6">
        <v>2022</v>
      </c>
      <c r="N2098" s="103"/>
      <c r="O2098" s="103"/>
      <c r="P2098" s="6"/>
      <c r="Q2098" s="6"/>
      <c r="R2098" t="str">
        <f t="shared" si="32"/>
        <v>5010700313391339100001VT100002</v>
      </c>
    </row>
    <row r="2099" spans="1:18" x14ac:dyDescent="0.2">
      <c r="A2099" s="80" t="s">
        <v>453</v>
      </c>
      <c r="B2099" s="80" t="s">
        <v>4353</v>
      </c>
      <c r="C2099" s="6">
        <v>501</v>
      </c>
      <c r="D2099" s="6">
        <v>50107</v>
      </c>
      <c r="E2099" s="80" t="s">
        <v>458</v>
      </c>
      <c r="F2099" s="80" t="s">
        <v>456</v>
      </c>
      <c r="G2099" s="80" t="s">
        <v>494</v>
      </c>
      <c r="H2099" s="80" t="s">
        <v>1785</v>
      </c>
      <c r="I2099" s="80" t="s">
        <v>3333</v>
      </c>
      <c r="J2099" s="80" t="s">
        <v>4053</v>
      </c>
      <c r="K2099" s="80" t="s">
        <v>454</v>
      </c>
      <c r="L2099" s="8">
        <v>2590000</v>
      </c>
      <c r="M2099" s="6">
        <v>2022</v>
      </c>
      <c r="N2099" s="103"/>
      <c r="O2099" s="103"/>
      <c r="P2099" s="6"/>
      <c r="Q2099" s="6"/>
      <c r="R2099" t="str">
        <f t="shared" si="32"/>
        <v>5010700314591459100001VT500002</v>
      </c>
    </row>
    <row r="2100" spans="1:18" x14ac:dyDescent="0.2">
      <c r="A2100" s="80" t="s">
        <v>453</v>
      </c>
      <c r="B2100" s="80" t="s">
        <v>4353</v>
      </c>
      <c r="C2100" s="6">
        <v>501</v>
      </c>
      <c r="D2100" s="6">
        <v>50107</v>
      </c>
      <c r="E2100" s="80" t="s">
        <v>458</v>
      </c>
      <c r="F2100" s="80" t="s">
        <v>458</v>
      </c>
      <c r="G2100" s="80" t="s">
        <v>486</v>
      </c>
      <c r="H2100" s="80" t="s">
        <v>1545</v>
      </c>
      <c r="I2100" s="80" t="s">
        <v>3169</v>
      </c>
      <c r="J2100" s="80" t="s">
        <v>4053</v>
      </c>
      <c r="K2100" s="80" t="s">
        <v>454</v>
      </c>
      <c r="L2100" s="8">
        <v>5580000</v>
      </c>
      <c r="M2100" s="6">
        <v>2022</v>
      </c>
      <c r="N2100" s="103"/>
      <c r="O2100" s="103"/>
      <c r="P2100" s="6"/>
      <c r="Q2100" s="6"/>
      <c r="R2100" t="str">
        <f t="shared" si="32"/>
        <v>5010700313391339100001VT100003</v>
      </c>
    </row>
    <row r="2101" spans="1:18" x14ac:dyDescent="0.2">
      <c r="A2101" s="80" t="s">
        <v>453</v>
      </c>
      <c r="B2101" s="80" t="s">
        <v>4354</v>
      </c>
      <c r="C2101" s="6">
        <v>501</v>
      </c>
      <c r="D2101" s="6">
        <v>50107</v>
      </c>
      <c r="E2101" s="80" t="s">
        <v>456</v>
      </c>
      <c r="F2101" s="80" t="s">
        <v>454</v>
      </c>
      <c r="G2101" s="80" t="s">
        <v>486</v>
      </c>
      <c r="H2101" s="80" t="s">
        <v>1551</v>
      </c>
      <c r="I2101" s="80" t="s">
        <v>3173</v>
      </c>
      <c r="J2101" s="80" t="s">
        <v>4053</v>
      </c>
      <c r="K2101" s="80" t="s">
        <v>454</v>
      </c>
      <c r="L2101" s="8">
        <v>12430000</v>
      </c>
      <c r="M2101" s="6">
        <v>2022</v>
      </c>
      <c r="N2101" s="103"/>
      <c r="O2101" s="103"/>
      <c r="P2101" s="6"/>
      <c r="Q2101" s="6"/>
      <c r="R2101" t="str">
        <f t="shared" si="32"/>
        <v>5010700213411341100001VT100001</v>
      </c>
    </row>
    <row r="2102" spans="1:18" x14ac:dyDescent="0.2">
      <c r="A2102" s="80" t="s">
        <v>453</v>
      </c>
      <c r="B2102" s="80" t="s">
        <v>4354</v>
      </c>
      <c r="C2102" s="6">
        <v>501</v>
      </c>
      <c r="D2102" s="6">
        <v>50107</v>
      </c>
      <c r="E2102" s="80" t="s">
        <v>458</v>
      </c>
      <c r="F2102" s="80" t="s">
        <v>456</v>
      </c>
      <c r="G2102" s="80" t="s">
        <v>486</v>
      </c>
      <c r="H2102" s="80" t="s">
        <v>1549</v>
      </c>
      <c r="I2102" s="80" t="s">
        <v>3172</v>
      </c>
      <c r="J2102" s="80" t="s">
        <v>4053</v>
      </c>
      <c r="K2102" s="80" t="s">
        <v>454</v>
      </c>
      <c r="L2102" s="8">
        <v>6640000</v>
      </c>
      <c r="M2102" s="6">
        <v>2022</v>
      </c>
      <c r="N2102" s="103"/>
      <c r="O2102" s="103"/>
      <c r="P2102" s="6"/>
      <c r="Q2102" s="6"/>
      <c r="R2102" t="str">
        <f t="shared" si="32"/>
        <v>5010700313401340100001VT100002</v>
      </c>
    </row>
    <row r="2103" spans="1:18" x14ac:dyDescent="0.2">
      <c r="A2103" s="80" t="s">
        <v>453</v>
      </c>
      <c r="B2103" s="80" t="s">
        <v>4354</v>
      </c>
      <c r="C2103" s="6">
        <v>501</v>
      </c>
      <c r="D2103" s="6">
        <v>50107</v>
      </c>
      <c r="E2103" s="80" t="s">
        <v>458</v>
      </c>
      <c r="F2103" s="80" t="s">
        <v>456</v>
      </c>
      <c r="G2103" s="80" t="s">
        <v>494</v>
      </c>
      <c r="H2103" s="80" t="s">
        <v>1785</v>
      </c>
      <c r="I2103" s="80" t="s">
        <v>3335</v>
      </c>
      <c r="J2103" s="80" t="s">
        <v>4053</v>
      </c>
      <c r="K2103" s="80" t="s">
        <v>454</v>
      </c>
      <c r="L2103" s="8">
        <v>2290000</v>
      </c>
      <c r="M2103" s="6">
        <v>2022</v>
      </c>
      <c r="N2103" s="103"/>
      <c r="O2103" s="103"/>
      <c r="P2103" s="6"/>
      <c r="Q2103" s="6"/>
      <c r="R2103" t="str">
        <f t="shared" si="32"/>
        <v>5010700314591459101001VT500002</v>
      </c>
    </row>
    <row r="2104" spans="1:18" x14ac:dyDescent="0.2">
      <c r="A2104" s="80" t="s">
        <v>453</v>
      </c>
      <c r="B2104" s="80" t="s">
        <v>4354</v>
      </c>
      <c r="C2104" s="6">
        <v>501</v>
      </c>
      <c r="D2104" s="6">
        <v>50107</v>
      </c>
      <c r="E2104" s="80" t="s">
        <v>458</v>
      </c>
      <c r="F2104" s="80" t="s">
        <v>458</v>
      </c>
      <c r="G2104" s="80" t="s">
        <v>486</v>
      </c>
      <c r="H2104" s="80" t="s">
        <v>1549</v>
      </c>
      <c r="I2104" s="80" t="s">
        <v>3172</v>
      </c>
      <c r="J2104" s="80" t="s">
        <v>4053</v>
      </c>
      <c r="K2104" s="80" t="s">
        <v>454</v>
      </c>
      <c r="L2104" s="8">
        <v>9300000</v>
      </c>
      <c r="M2104" s="6">
        <v>2022</v>
      </c>
      <c r="N2104" s="103"/>
      <c r="O2104" s="103"/>
      <c r="P2104" s="6"/>
      <c r="Q2104" s="6"/>
      <c r="R2104" t="str">
        <f t="shared" si="32"/>
        <v>5010700313401340100001VT100003</v>
      </c>
    </row>
    <row r="2105" spans="1:18" x14ac:dyDescent="0.2">
      <c r="A2105" s="80" t="s">
        <v>453</v>
      </c>
      <c r="B2105" s="80" t="s">
        <v>4355</v>
      </c>
      <c r="C2105" s="6">
        <v>501</v>
      </c>
      <c r="D2105" s="6">
        <v>50107</v>
      </c>
      <c r="E2105" s="80" t="s">
        <v>456</v>
      </c>
      <c r="F2105" s="80" t="s">
        <v>454</v>
      </c>
      <c r="G2105" s="80" t="s">
        <v>486</v>
      </c>
      <c r="H2105" s="80" t="s">
        <v>1552</v>
      </c>
      <c r="I2105" s="80" t="s">
        <v>3174</v>
      </c>
      <c r="J2105" s="80" t="s">
        <v>4053</v>
      </c>
      <c r="K2105" s="80" t="s">
        <v>454</v>
      </c>
      <c r="L2105" s="8">
        <v>11740000</v>
      </c>
      <c r="M2105" s="6">
        <v>2022</v>
      </c>
      <c r="N2105" s="103"/>
      <c r="O2105" s="103"/>
      <c r="P2105" s="6"/>
      <c r="Q2105" s="6"/>
      <c r="R2105" t="str">
        <f t="shared" si="32"/>
        <v>5010700213421342100001VT100001</v>
      </c>
    </row>
    <row r="2106" spans="1:18" x14ac:dyDescent="0.2">
      <c r="A2106" s="80" t="s">
        <v>453</v>
      </c>
      <c r="B2106" s="80" t="s">
        <v>4355</v>
      </c>
      <c r="C2106" s="6">
        <v>501</v>
      </c>
      <c r="D2106" s="6">
        <v>50107</v>
      </c>
      <c r="E2106" s="80" t="s">
        <v>458</v>
      </c>
      <c r="F2106" s="80" t="s">
        <v>456</v>
      </c>
      <c r="G2106" s="80" t="s">
        <v>486</v>
      </c>
      <c r="H2106" s="80" t="s">
        <v>1551</v>
      </c>
      <c r="I2106" s="80" t="s">
        <v>3173</v>
      </c>
      <c r="J2106" s="80" t="s">
        <v>4053</v>
      </c>
      <c r="K2106" s="80" t="s">
        <v>454</v>
      </c>
      <c r="L2106" s="8">
        <v>6220000</v>
      </c>
      <c r="M2106" s="6">
        <v>2022</v>
      </c>
      <c r="N2106" s="103"/>
      <c r="O2106" s="103"/>
      <c r="P2106" s="6"/>
      <c r="Q2106" s="6"/>
      <c r="R2106" t="str">
        <f t="shared" si="32"/>
        <v>5010700313411341100001VT100002</v>
      </c>
    </row>
    <row r="2107" spans="1:18" x14ac:dyDescent="0.2">
      <c r="A2107" s="80" t="s">
        <v>453</v>
      </c>
      <c r="B2107" s="80" t="s">
        <v>4355</v>
      </c>
      <c r="C2107" s="6">
        <v>501</v>
      </c>
      <c r="D2107" s="6">
        <v>50107</v>
      </c>
      <c r="E2107" s="80" t="s">
        <v>458</v>
      </c>
      <c r="F2107" s="80" t="s">
        <v>456</v>
      </c>
      <c r="G2107" s="80" t="s">
        <v>494</v>
      </c>
      <c r="H2107" s="80" t="s">
        <v>1801</v>
      </c>
      <c r="I2107" s="80" t="s">
        <v>3351</v>
      </c>
      <c r="J2107" s="80" t="s">
        <v>4053</v>
      </c>
      <c r="K2107" s="80" t="s">
        <v>454</v>
      </c>
      <c r="L2107" s="8">
        <v>6050000</v>
      </c>
      <c r="M2107" s="6">
        <v>2022</v>
      </c>
      <c r="N2107" s="103"/>
      <c r="O2107" s="103"/>
      <c r="P2107" s="6"/>
      <c r="Q2107" s="6"/>
      <c r="R2107" t="str">
        <f t="shared" si="32"/>
        <v>5010700314671467100001VT500002</v>
      </c>
    </row>
    <row r="2108" spans="1:18" x14ac:dyDescent="0.2">
      <c r="A2108" s="80" t="s">
        <v>453</v>
      </c>
      <c r="B2108" s="80" t="s">
        <v>4355</v>
      </c>
      <c r="C2108" s="6">
        <v>501</v>
      </c>
      <c r="D2108" s="6">
        <v>50107</v>
      </c>
      <c r="E2108" s="80" t="s">
        <v>458</v>
      </c>
      <c r="F2108" s="80" t="s">
        <v>458</v>
      </c>
      <c r="G2108" s="80" t="s">
        <v>486</v>
      </c>
      <c r="H2108" s="80" t="s">
        <v>1551</v>
      </c>
      <c r="I2108" s="80" t="s">
        <v>3173</v>
      </c>
      <c r="J2108" s="80" t="s">
        <v>4053</v>
      </c>
      <c r="K2108" s="80" t="s">
        <v>454</v>
      </c>
      <c r="L2108" s="8">
        <v>8700000</v>
      </c>
      <c r="M2108" s="6">
        <v>2022</v>
      </c>
      <c r="N2108" s="103"/>
      <c r="O2108" s="103"/>
      <c r="P2108" s="6"/>
      <c r="Q2108" s="6"/>
      <c r="R2108" t="str">
        <f t="shared" si="32"/>
        <v>5010700313411341100001VT100003</v>
      </c>
    </row>
    <row r="2109" spans="1:18" x14ac:dyDescent="0.2">
      <c r="A2109" s="80" t="s">
        <v>453</v>
      </c>
      <c r="B2109" s="80" t="s">
        <v>4356</v>
      </c>
      <c r="C2109" s="6">
        <v>501</v>
      </c>
      <c r="D2109" s="6">
        <v>50107</v>
      </c>
      <c r="E2109" s="80" t="s">
        <v>456</v>
      </c>
      <c r="F2109" s="80" t="s">
        <v>454</v>
      </c>
      <c r="G2109" s="80" t="s">
        <v>486</v>
      </c>
      <c r="H2109" s="80" t="s">
        <v>1554</v>
      </c>
      <c r="I2109" s="80" t="s">
        <v>3175</v>
      </c>
      <c r="J2109" s="80" t="s">
        <v>4053</v>
      </c>
      <c r="K2109" s="80" t="s">
        <v>454</v>
      </c>
      <c r="L2109" s="8">
        <v>20000000</v>
      </c>
      <c r="M2109" s="6">
        <v>2022</v>
      </c>
      <c r="N2109" s="103"/>
      <c r="O2109" s="103"/>
      <c r="P2109" s="6"/>
      <c r="Q2109" s="6"/>
      <c r="R2109" t="str">
        <f t="shared" si="32"/>
        <v>5010700213431343100001VT100001</v>
      </c>
    </row>
    <row r="2110" spans="1:18" x14ac:dyDescent="0.2">
      <c r="A2110" s="80" t="s">
        <v>453</v>
      </c>
      <c r="B2110" s="80" t="s">
        <v>4356</v>
      </c>
      <c r="C2110" s="6">
        <v>501</v>
      </c>
      <c r="D2110" s="6">
        <v>50107</v>
      </c>
      <c r="E2110" s="80" t="s">
        <v>458</v>
      </c>
      <c r="F2110" s="80" t="s">
        <v>456</v>
      </c>
      <c r="G2110" s="80" t="s">
        <v>486</v>
      </c>
      <c r="H2110" s="80" t="s">
        <v>1552</v>
      </c>
      <c r="I2110" s="80" t="s">
        <v>3174</v>
      </c>
      <c r="J2110" s="80" t="s">
        <v>4053</v>
      </c>
      <c r="K2110" s="80" t="s">
        <v>454</v>
      </c>
      <c r="L2110" s="8">
        <v>5870000</v>
      </c>
      <c r="M2110" s="6">
        <v>2022</v>
      </c>
      <c r="N2110" s="103"/>
      <c r="O2110" s="103"/>
      <c r="P2110" s="6"/>
      <c r="Q2110" s="6"/>
      <c r="R2110" t="str">
        <f t="shared" si="32"/>
        <v>5010700313421342100001VT100002</v>
      </c>
    </row>
    <row r="2111" spans="1:18" x14ac:dyDescent="0.2">
      <c r="A2111" s="80" t="s">
        <v>453</v>
      </c>
      <c r="B2111" s="80" t="s">
        <v>4356</v>
      </c>
      <c r="C2111" s="6">
        <v>501</v>
      </c>
      <c r="D2111" s="6">
        <v>50107</v>
      </c>
      <c r="E2111" s="80" t="s">
        <v>458</v>
      </c>
      <c r="F2111" s="80" t="s">
        <v>456</v>
      </c>
      <c r="G2111" s="80" t="s">
        <v>494</v>
      </c>
      <c r="H2111" s="80" t="s">
        <v>1801</v>
      </c>
      <c r="I2111" s="80" t="s">
        <v>3353</v>
      </c>
      <c r="J2111" s="80" t="s">
        <v>4053</v>
      </c>
      <c r="K2111" s="80" t="s">
        <v>454</v>
      </c>
      <c r="L2111" s="8">
        <v>5480000</v>
      </c>
      <c r="M2111" s="6">
        <v>2022</v>
      </c>
      <c r="N2111" s="103"/>
      <c r="O2111" s="103"/>
      <c r="P2111" s="6"/>
      <c r="Q2111" s="6"/>
      <c r="R2111" t="str">
        <f t="shared" si="32"/>
        <v>5010700314671467101001VT500002</v>
      </c>
    </row>
    <row r="2112" spans="1:18" x14ac:dyDescent="0.2">
      <c r="A2112" s="80" t="s">
        <v>453</v>
      </c>
      <c r="B2112" s="80" t="s">
        <v>4356</v>
      </c>
      <c r="C2112" s="6">
        <v>501</v>
      </c>
      <c r="D2112" s="6">
        <v>50107</v>
      </c>
      <c r="E2112" s="80" t="s">
        <v>458</v>
      </c>
      <c r="F2112" s="80" t="s">
        <v>458</v>
      </c>
      <c r="G2112" s="80" t="s">
        <v>486</v>
      </c>
      <c r="H2112" s="80" t="s">
        <v>1552</v>
      </c>
      <c r="I2112" s="80" t="s">
        <v>3174</v>
      </c>
      <c r="J2112" s="80" t="s">
        <v>4053</v>
      </c>
      <c r="K2112" s="80" t="s">
        <v>454</v>
      </c>
      <c r="L2112" s="8">
        <v>8220000</v>
      </c>
      <c r="M2112" s="6">
        <v>2022</v>
      </c>
      <c r="N2112" s="103"/>
      <c r="O2112" s="103"/>
      <c r="P2112" s="6"/>
      <c r="Q2112" s="6"/>
      <c r="R2112" t="str">
        <f t="shared" si="32"/>
        <v>5010700313421342100001VT100003</v>
      </c>
    </row>
    <row r="2113" spans="1:18" x14ac:dyDescent="0.2">
      <c r="A2113" s="80" t="s">
        <v>453</v>
      </c>
      <c r="B2113" s="80" t="s">
        <v>4357</v>
      </c>
      <c r="C2113" s="6">
        <v>501</v>
      </c>
      <c r="D2113" s="6">
        <v>50107</v>
      </c>
      <c r="E2113" s="80" t="s">
        <v>456</v>
      </c>
      <c r="F2113" s="80" t="s">
        <v>454</v>
      </c>
      <c r="G2113" s="80" t="s">
        <v>486</v>
      </c>
      <c r="H2113" s="80" t="s">
        <v>1556</v>
      </c>
      <c r="I2113" s="80" t="s">
        <v>3176</v>
      </c>
      <c r="J2113" s="80" t="s">
        <v>4053</v>
      </c>
      <c r="K2113" s="80" t="s">
        <v>454</v>
      </c>
      <c r="L2113" s="8">
        <v>11130000</v>
      </c>
      <c r="M2113" s="6">
        <v>2022</v>
      </c>
      <c r="N2113" s="103"/>
      <c r="O2113" s="103"/>
      <c r="P2113" s="6"/>
      <c r="Q2113" s="6"/>
      <c r="R2113" t="str">
        <f t="shared" si="32"/>
        <v>5010700213441344100001VT100001</v>
      </c>
    </row>
    <row r="2114" spans="1:18" x14ac:dyDescent="0.2">
      <c r="A2114" s="80" t="s">
        <v>453</v>
      </c>
      <c r="B2114" s="80" t="s">
        <v>4357</v>
      </c>
      <c r="C2114" s="6">
        <v>501</v>
      </c>
      <c r="D2114" s="6">
        <v>50107</v>
      </c>
      <c r="E2114" s="80" t="s">
        <v>458</v>
      </c>
      <c r="F2114" s="80" t="s">
        <v>456</v>
      </c>
      <c r="G2114" s="80" t="s">
        <v>486</v>
      </c>
      <c r="H2114" s="80" t="s">
        <v>1554</v>
      </c>
      <c r="I2114" s="80" t="s">
        <v>3175</v>
      </c>
      <c r="J2114" s="80" t="s">
        <v>4053</v>
      </c>
      <c r="K2114" s="80" t="s">
        <v>454</v>
      </c>
      <c r="L2114" s="8">
        <v>10000000</v>
      </c>
      <c r="M2114" s="6">
        <v>2022</v>
      </c>
      <c r="N2114" s="103"/>
      <c r="O2114" s="103"/>
      <c r="P2114" s="6"/>
      <c r="Q2114" s="6"/>
      <c r="R2114" t="str">
        <f t="shared" ref="R2114:R2177" si="33">CONCATENATE(D2114,E2114,H2114,I2114,K2114,G2114,F2114)</f>
        <v>5010700313431343100001VT100002</v>
      </c>
    </row>
    <row r="2115" spans="1:18" x14ac:dyDescent="0.2">
      <c r="A2115" s="80" t="s">
        <v>453</v>
      </c>
      <c r="B2115" s="80" t="s">
        <v>4357</v>
      </c>
      <c r="C2115" s="6">
        <v>501</v>
      </c>
      <c r="D2115" s="6">
        <v>50107</v>
      </c>
      <c r="E2115" s="80" t="s">
        <v>458</v>
      </c>
      <c r="F2115" s="80" t="s">
        <v>456</v>
      </c>
      <c r="G2115" s="80" t="s">
        <v>494</v>
      </c>
      <c r="H2115" s="80" t="s">
        <v>1801</v>
      </c>
      <c r="I2115" s="80" t="s">
        <v>3355</v>
      </c>
      <c r="J2115" s="80" t="s">
        <v>4053</v>
      </c>
      <c r="K2115" s="80" t="s">
        <v>454</v>
      </c>
      <c r="L2115" s="8">
        <v>5290000</v>
      </c>
      <c r="M2115" s="6">
        <v>2022</v>
      </c>
      <c r="N2115" s="103"/>
      <c r="O2115" s="103"/>
      <c r="P2115" s="6"/>
      <c r="Q2115" s="6"/>
      <c r="R2115" t="str">
        <f t="shared" si="33"/>
        <v>5010700314671467102001VT500002</v>
      </c>
    </row>
    <row r="2116" spans="1:18" x14ac:dyDescent="0.2">
      <c r="A2116" s="80" t="s">
        <v>453</v>
      </c>
      <c r="B2116" s="80" t="s">
        <v>4357</v>
      </c>
      <c r="C2116" s="6">
        <v>501</v>
      </c>
      <c r="D2116" s="6">
        <v>50107</v>
      </c>
      <c r="E2116" s="80" t="s">
        <v>458</v>
      </c>
      <c r="F2116" s="80" t="s">
        <v>458</v>
      </c>
      <c r="G2116" s="80" t="s">
        <v>486</v>
      </c>
      <c r="H2116" s="80" t="s">
        <v>1554</v>
      </c>
      <c r="I2116" s="80" t="s">
        <v>3175</v>
      </c>
      <c r="J2116" s="80" t="s">
        <v>4053</v>
      </c>
      <c r="K2116" s="80" t="s">
        <v>454</v>
      </c>
      <c r="L2116" s="8">
        <v>14000000</v>
      </c>
      <c r="M2116" s="6">
        <v>2022</v>
      </c>
      <c r="N2116" s="103"/>
      <c r="O2116" s="103"/>
      <c r="P2116" s="6"/>
      <c r="Q2116" s="6"/>
      <c r="R2116" t="str">
        <f t="shared" si="33"/>
        <v>5010700313431343100001VT100003</v>
      </c>
    </row>
    <row r="2117" spans="1:18" x14ac:dyDescent="0.2">
      <c r="A2117" s="80" t="s">
        <v>453</v>
      </c>
      <c r="B2117" s="80" t="s">
        <v>4358</v>
      </c>
      <c r="C2117" s="6">
        <v>501</v>
      </c>
      <c r="D2117" s="6">
        <v>50107</v>
      </c>
      <c r="E2117" s="80" t="s">
        <v>456</v>
      </c>
      <c r="F2117" s="80" t="s">
        <v>454</v>
      </c>
      <c r="G2117" s="80" t="s">
        <v>486</v>
      </c>
      <c r="H2117" s="80" t="s">
        <v>1558</v>
      </c>
      <c r="I2117" s="80" t="s">
        <v>3177</v>
      </c>
      <c r="J2117" s="80" t="s">
        <v>4053</v>
      </c>
      <c r="K2117" s="80" t="s">
        <v>454</v>
      </c>
      <c r="L2117" s="8">
        <v>6350000</v>
      </c>
      <c r="M2117" s="6">
        <v>2022</v>
      </c>
      <c r="N2117" s="103"/>
      <c r="O2117" s="103"/>
      <c r="P2117" s="6"/>
      <c r="Q2117" s="6"/>
      <c r="R2117" t="str">
        <f t="shared" si="33"/>
        <v>5010700213451345100001VT100001</v>
      </c>
    </row>
    <row r="2118" spans="1:18" x14ac:dyDescent="0.2">
      <c r="A2118" s="80" t="s">
        <v>453</v>
      </c>
      <c r="B2118" s="80" t="s">
        <v>4358</v>
      </c>
      <c r="C2118" s="6">
        <v>501</v>
      </c>
      <c r="D2118" s="6">
        <v>50107</v>
      </c>
      <c r="E2118" s="80" t="s">
        <v>458</v>
      </c>
      <c r="F2118" s="80" t="s">
        <v>456</v>
      </c>
      <c r="G2118" s="80" t="s">
        <v>486</v>
      </c>
      <c r="H2118" s="80" t="s">
        <v>1556</v>
      </c>
      <c r="I2118" s="80" t="s">
        <v>3176</v>
      </c>
      <c r="J2118" s="80" t="s">
        <v>4053</v>
      </c>
      <c r="K2118" s="80" t="s">
        <v>454</v>
      </c>
      <c r="L2118" s="8">
        <v>5570000</v>
      </c>
      <c r="M2118" s="6">
        <v>2022</v>
      </c>
      <c r="N2118" s="103"/>
      <c r="O2118" s="103"/>
      <c r="P2118" s="6"/>
      <c r="Q2118" s="6"/>
      <c r="R2118" t="str">
        <f t="shared" si="33"/>
        <v>5010700313441344100001VT100002</v>
      </c>
    </row>
    <row r="2119" spans="1:18" x14ac:dyDescent="0.2">
      <c r="A2119" s="80" t="s">
        <v>453</v>
      </c>
      <c r="B2119" s="80" t="s">
        <v>4358</v>
      </c>
      <c r="C2119" s="6">
        <v>501</v>
      </c>
      <c r="D2119" s="6">
        <v>50107</v>
      </c>
      <c r="E2119" s="80" t="s">
        <v>458</v>
      </c>
      <c r="F2119" s="80" t="s">
        <v>456</v>
      </c>
      <c r="G2119" s="80" t="s">
        <v>494</v>
      </c>
      <c r="H2119" s="80" t="s">
        <v>1814</v>
      </c>
      <c r="I2119" s="80" t="s">
        <v>3365</v>
      </c>
      <c r="J2119" s="80" t="s">
        <v>4053</v>
      </c>
      <c r="K2119" s="80" t="s">
        <v>454</v>
      </c>
      <c r="L2119" s="8">
        <v>4290000</v>
      </c>
      <c r="M2119" s="6">
        <v>2022</v>
      </c>
      <c r="N2119" s="103"/>
      <c r="O2119" s="103"/>
      <c r="P2119" s="6"/>
      <c r="Q2119" s="6"/>
      <c r="R2119" t="str">
        <f t="shared" si="33"/>
        <v>5010700314741474101001VT500002</v>
      </c>
    </row>
    <row r="2120" spans="1:18" x14ac:dyDescent="0.2">
      <c r="A2120" s="80" t="s">
        <v>453</v>
      </c>
      <c r="B2120" s="80" t="s">
        <v>4358</v>
      </c>
      <c r="C2120" s="6">
        <v>501</v>
      </c>
      <c r="D2120" s="6">
        <v>50107</v>
      </c>
      <c r="E2120" s="80" t="s">
        <v>458</v>
      </c>
      <c r="F2120" s="80" t="s">
        <v>458</v>
      </c>
      <c r="G2120" s="80" t="s">
        <v>486</v>
      </c>
      <c r="H2120" s="80" t="s">
        <v>1556</v>
      </c>
      <c r="I2120" s="80" t="s">
        <v>3176</v>
      </c>
      <c r="J2120" s="80" t="s">
        <v>4053</v>
      </c>
      <c r="K2120" s="80" t="s">
        <v>454</v>
      </c>
      <c r="L2120" s="8">
        <v>7790000</v>
      </c>
      <c r="M2120" s="6">
        <v>2022</v>
      </c>
      <c r="N2120" s="103"/>
      <c r="O2120" s="103"/>
      <c r="P2120" s="6"/>
      <c r="Q2120" s="6"/>
      <c r="R2120" t="str">
        <f t="shared" si="33"/>
        <v>5010700313441344100001VT100003</v>
      </c>
    </row>
    <row r="2121" spans="1:18" x14ac:dyDescent="0.2">
      <c r="A2121" s="80" t="s">
        <v>453</v>
      </c>
      <c r="B2121" s="80" t="s">
        <v>4359</v>
      </c>
      <c r="C2121" s="6">
        <v>501</v>
      </c>
      <c r="D2121" s="6">
        <v>50107</v>
      </c>
      <c r="E2121" s="80" t="s">
        <v>456</v>
      </c>
      <c r="F2121" s="80" t="s">
        <v>454</v>
      </c>
      <c r="G2121" s="80" t="s">
        <v>486</v>
      </c>
      <c r="H2121" s="80" t="s">
        <v>1560</v>
      </c>
      <c r="I2121" s="80" t="s">
        <v>3178</v>
      </c>
      <c r="J2121" s="80" t="s">
        <v>4053</v>
      </c>
      <c r="K2121" s="80" t="s">
        <v>454</v>
      </c>
      <c r="L2121" s="8">
        <v>6360000</v>
      </c>
      <c r="M2121" s="6">
        <v>2022</v>
      </c>
      <c r="N2121" s="103"/>
      <c r="O2121" s="103"/>
      <c r="P2121" s="6"/>
      <c r="Q2121" s="6"/>
      <c r="R2121" t="str">
        <f t="shared" si="33"/>
        <v>5010700213461346100001VT100001</v>
      </c>
    </row>
    <row r="2122" spans="1:18" x14ac:dyDescent="0.2">
      <c r="A2122" s="80" t="s">
        <v>453</v>
      </c>
      <c r="B2122" s="80" t="s">
        <v>4359</v>
      </c>
      <c r="C2122" s="6">
        <v>501</v>
      </c>
      <c r="D2122" s="6">
        <v>50107</v>
      </c>
      <c r="E2122" s="80" t="s">
        <v>458</v>
      </c>
      <c r="F2122" s="80" t="s">
        <v>456</v>
      </c>
      <c r="G2122" s="80" t="s">
        <v>486</v>
      </c>
      <c r="H2122" s="80" t="s">
        <v>1558</v>
      </c>
      <c r="I2122" s="80" t="s">
        <v>3177</v>
      </c>
      <c r="J2122" s="80" t="s">
        <v>4053</v>
      </c>
      <c r="K2122" s="80" t="s">
        <v>454</v>
      </c>
      <c r="L2122" s="8">
        <v>3180000</v>
      </c>
      <c r="M2122" s="6">
        <v>2022</v>
      </c>
      <c r="N2122" s="103"/>
      <c r="O2122" s="103"/>
      <c r="P2122" s="6"/>
      <c r="Q2122" s="6"/>
      <c r="R2122" t="str">
        <f t="shared" si="33"/>
        <v>5010700313451345100001VT100002</v>
      </c>
    </row>
    <row r="2123" spans="1:18" x14ac:dyDescent="0.2">
      <c r="A2123" s="80" t="s">
        <v>453</v>
      </c>
      <c r="B2123" s="80" t="s">
        <v>4359</v>
      </c>
      <c r="C2123" s="6">
        <v>501</v>
      </c>
      <c r="D2123" s="6">
        <v>50107</v>
      </c>
      <c r="E2123" s="80" t="s">
        <v>458</v>
      </c>
      <c r="F2123" s="80" t="s">
        <v>458</v>
      </c>
      <c r="G2123" s="80" t="s">
        <v>486</v>
      </c>
      <c r="H2123" s="80" t="s">
        <v>1558</v>
      </c>
      <c r="I2123" s="80" t="s">
        <v>3177</v>
      </c>
      <c r="J2123" s="80" t="s">
        <v>4053</v>
      </c>
      <c r="K2123" s="80" t="s">
        <v>454</v>
      </c>
      <c r="L2123" s="8">
        <v>4450000</v>
      </c>
      <c r="M2123" s="6">
        <v>2022</v>
      </c>
      <c r="N2123" s="103"/>
      <c r="O2123" s="103"/>
      <c r="P2123" s="6"/>
      <c r="Q2123" s="6"/>
      <c r="R2123" t="str">
        <f t="shared" si="33"/>
        <v>5010700313451345100001VT100003</v>
      </c>
    </row>
    <row r="2124" spans="1:18" x14ac:dyDescent="0.2">
      <c r="A2124" s="80" t="s">
        <v>453</v>
      </c>
      <c r="B2124" s="80" t="s">
        <v>4359</v>
      </c>
      <c r="C2124" s="6">
        <v>501</v>
      </c>
      <c r="D2124" s="6">
        <v>50107</v>
      </c>
      <c r="E2124" s="80" t="s">
        <v>458</v>
      </c>
      <c r="F2124" s="80" t="s">
        <v>458</v>
      </c>
      <c r="G2124" s="80" t="s">
        <v>488</v>
      </c>
      <c r="H2124" s="80" t="s">
        <v>981</v>
      </c>
      <c r="I2124" s="80" t="s">
        <v>2712</v>
      </c>
      <c r="J2124" s="80" t="s">
        <v>4053</v>
      </c>
      <c r="K2124" s="80" t="s">
        <v>454</v>
      </c>
      <c r="L2124" s="8">
        <v>9320000</v>
      </c>
      <c r="M2124" s="6">
        <v>2022</v>
      </c>
      <c r="N2124" s="103"/>
      <c r="O2124" s="103"/>
      <c r="P2124" s="6"/>
      <c r="Q2124" s="6"/>
      <c r="R2124" t="str">
        <f t="shared" si="33"/>
        <v>5010700310411041101001VT200003</v>
      </c>
    </row>
    <row r="2125" spans="1:18" x14ac:dyDescent="0.2">
      <c r="A2125" s="80" t="s">
        <v>453</v>
      </c>
      <c r="B2125" s="80" t="s">
        <v>4360</v>
      </c>
      <c r="C2125" s="6">
        <v>501</v>
      </c>
      <c r="D2125" s="6">
        <v>50107</v>
      </c>
      <c r="E2125" s="80" t="s">
        <v>456</v>
      </c>
      <c r="F2125" s="80" t="s">
        <v>454</v>
      </c>
      <c r="G2125" s="80" t="s">
        <v>486</v>
      </c>
      <c r="H2125" s="80" t="s">
        <v>1562</v>
      </c>
      <c r="I2125" s="80" t="s">
        <v>3179</v>
      </c>
      <c r="J2125" s="80" t="s">
        <v>4053</v>
      </c>
      <c r="K2125" s="80" t="s">
        <v>454</v>
      </c>
      <c r="L2125" s="8">
        <v>25810000</v>
      </c>
      <c r="M2125" s="6">
        <v>2022</v>
      </c>
      <c r="N2125" s="103"/>
      <c r="O2125" s="103"/>
      <c r="P2125" s="6"/>
      <c r="Q2125" s="6"/>
      <c r="R2125" t="str">
        <f t="shared" si="33"/>
        <v>5010700213471347100001VT100001</v>
      </c>
    </row>
    <row r="2126" spans="1:18" x14ac:dyDescent="0.2">
      <c r="A2126" s="80" t="s">
        <v>453</v>
      </c>
      <c r="B2126" s="80" t="s">
        <v>4360</v>
      </c>
      <c r="C2126" s="6">
        <v>501</v>
      </c>
      <c r="D2126" s="6">
        <v>50107</v>
      </c>
      <c r="E2126" s="80" t="s">
        <v>458</v>
      </c>
      <c r="F2126" s="80" t="s">
        <v>456</v>
      </c>
      <c r="G2126" s="80" t="s">
        <v>486</v>
      </c>
      <c r="H2126" s="80" t="s">
        <v>1560</v>
      </c>
      <c r="I2126" s="80" t="s">
        <v>3178</v>
      </c>
      <c r="J2126" s="80" t="s">
        <v>4053</v>
      </c>
      <c r="K2126" s="80" t="s">
        <v>454</v>
      </c>
      <c r="L2126" s="8">
        <v>3180000</v>
      </c>
      <c r="M2126" s="6">
        <v>2022</v>
      </c>
      <c r="N2126" s="103"/>
      <c r="O2126" s="103"/>
      <c r="P2126" s="6"/>
      <c r="Q2126" s="6"/>
      <c r="R2126" t="str">
        <f t="shared" si="33"/>
        <v>5010700313461346100001VT100002</v>
      </c>
    </row>
    <row r="2127" spans="1:18" x14ac:dyDescent="0.2">
      <c r="A2127" s="80" t="s">
        <v>453</v>
      </c>
      <c r="B2127" s="80" t="s">
        <v>4360</v>
      </c>
      <c r="C2127" s="6">
        <v>501</v>
      </c>
      <c r="D2127" s="6">
        <v>50107</v>
      </c>
      <c r="E2127" s="80" t="s">
        <v>458</v>
      </c>
      <c r="F2127" s="80" t="s">
        <v>458</v>
      </c>
      <c r="G2127" s="80" t="s">
        <v>486</v>
      </c>
      <c r="H2127" s="80" t="s">
        <v>1560</v>
      </c>
      <c r="I2127" s="80" t="s">
        <v>3178</v>
      </c>
      <c r="J2127" s="80" t="s">
        <v>4053</v>
      </c>
      <c r="K2127" s="80" t="s">
        <v>454</v>
      </c>
      <c r="L2127" s="8">
        <v>4450000</v>
      </c>
      <c r="M2127" s="6">
        <v>2022</v>
      </c>
      <c r="N2127" s="103"/>
      <c r="O2127" s="103"/>
      <c r="P2127" s="6"/>
      <c r="Q2127" s="6"/>
      <c r="R2127" t="str">
        <f t="shared" si="33"/>
        <v>5010700313461346100001VT100003</v>
      </c>
    </row>
    <row r="2128" spans="1:18" x14ac:dyDescent="0.2">
      <c r="A2128" s="80" t="s">
        <v>453</v>
      </c>
      <c r="B2128" s="80" t="s">
        <v>4360</v>
      </c>
      <c r="C2128" s="6">
        <v>501</v>
      </c>
      <c r="D2128" s="6">
        <v>50107</v>
      </c>
      <c r="E2128" s="80" t="s">
        <v>458</v>
      </c>
      <c r="F2128" s="80" t="s">
        <v>458</v>
      </c>
      <c r="G2128" s="80" t="s">
        <v>488</v>
      </c>
      <c r="H2128" s="80" t="s">
        <v>987</v>
      </c>
      <c r="I2128" s="80" t="s">
        <v>2716</v>
      </c>
      <c r="J2128" s="80" t="s">
        <v>4053</v>
      </c>
      <c r="K2128" s="80" t="s">
        <v>454</v>
      </c>
      <c r="L2128" s="8">
        <v>11420000</v>
      </c>
      <c r="M2128" s="6">
        <v>2022</v>
      </c>
      <c r="N2128" s="103"/>
      <c r="O2128" s="103"/>
      <c r="P2128" s="6"/>
      <c r="Q2128" s="6"/>
      <c r="R2128" t="str">
        <f t="shared" si="33"/>
        <v>5010700310441044100001VT200003</v>
      </c>
    </row>
    <row r="2129" spans="1:18" x14ac:dyDescent="0.2">
      <c r="A2129" s="80" t="s">
        <v>453</v>
      </c>
      <c r="B2129" s="80" t="s">
        <v>4361</v>
      </c>
      <c r="C2129" s="6">
        <v>501</v>
      </c>
      <c r="D2129" s="6">
        <v>50107</v>
      </c>
      <c r="E2129" s="80" t="s">
        <v>456</v>
      </c>
      <c r="F2129" s="80" t="s">
        <v>454</v>
      </c>
      <c r="G2129" s="80" t="s">
        <v>486</v>
      </c>
      <c r="H2129" s="80" t="s">
        <v>1563</v>
      </c>
      <c r="I2129" s="80" t="s">
        <v>3180</v>
      </c>
      <c r="J2129" s="80" t="s">
        <v>4053</v>
      </c>
      <c r="K2129" s="80" t="s">
        <v>454</v>
      </c>
      <c r="L2129" s="8">
        <v>20930000</v>
      </c>
      <c r="M2129" s="6">
        <v>2022</v>
      </c>
      <c r="N2129" s="103"/>
      <c r="O2129" s="103"/>
      <c r="P2129" s="6"/>
      <c r="Q2129" s="6"/>
      <c r="R2129" t="str">
        <f t="shared" si="33"/>
        <v>5010700213481348100001VT100001</v>
      </c>
    </row>
    <row r="2130" spans="1:18" x14ac:dyDescent="0.2">
      <c r="A2130" s="80" t="s">
        <v>453</v>
      </c>
      <c r="B2130" s="80" t="s">
        <v>4361</v>
      </c>
      <c r="C2130" s="6">
        <v>501</v>
      </c>
      <c r="D2130" s="6">
        <v>50107</v>
      </c>
      <c r="E2130" s="80" t="s">
        <v>458</v>
      </c>
      <c r="F2130" s="80" t="s">
        <v>456</v>
      </c>
      <c r="G2130" s="80" t="s">
        <v>486</v>
      </c>
      <c r="H2130" s="80" t="s">
        <v>1562</v>
      </c>
      <c r="I2130" s="80" t="s">
        <v>3179</v>
      </c>
      <c r="J2130" s="80" t="s">
        <v>4053</v>
      </c>
      <c r="K2130" s="80" t="s">
        <v>454</v>
      </c>
      <c r="L2130" s="8">
        <v>12910000</v>
      </c>
      <c r="M2130" s="6">
        <v>2022</v>
      </c>
      <c r="N2130" s="103"/>
      <c r="O2130" s="103"/>
      <c r="P2130" s="6"/>
      <c r="Q2130" s="6"/>
      <c r="R2130" t="str">
        <f t="shared" si="33"/>
        <v>5010700313471347100001VT100002</v>
      </c>
    </row>
    <row r="2131" spans="1:18" x14ac:dyDescent="0.2">
      <c r="A2131" s="80" t="s">
        <v>453</v>
      </c>
      <c r="B2131" s="80" t="s">
        <v>4361</v>
      </c>
      <c r="C2131" s="6">
        <v>501</v>
      </c>
      <c r="D2131" s="6">
        <v>50107</v>
      </c>
      <c r="E2131" s="80" t="s">
        <v>458</v>
      </c>
      <c r="F2131" s="80" t="s">
        <v>458</v>
      </c>
      <c r="G2131" s="80" t="s">
        <v>486</v>
      </c>
      <c r="H2131" s="80" t="s">
        <v>1562</v>
      </c>
      <c r="I2131" s="80" t="s">
        <v>3179</v>
      </c>
      <c r="J2131" s="80" t="s">
        <v>4053</v>
      </c>
      <c r="K2131" s="80" t="s">
        <v>454</v>
      </c>
      <c r="L2131" s="8">
        <v>18070000</v>
      </c>
      <c r="M2131" s="6">
        <v>2022</v>
      </c>
      <c r="N2131" s="103"/>
      <c r="O2131" s="103"/>
      <c r="P2131" s="6"/>
      <c r="Q2131" s="6"/>
      <c r="R2131" t="str">
        <f t="shared" si="33"/>
        <v>5010700313471347100001VT100003</v>
      </c>
    </row>
    <row r="2132" spans="1:18" x14ac:dyDescent="0.2">
      <c r="A2132" s="80" t="s">
        <v>453</v>
      </c>
      <c r="B2132" s="80" t="s">
        <v>4361</v>
      </c>
      <c r="C2132" s="6">
        <v>501</v>
      </c>
      <c r="D2132" s="6">
        <v>50107</v>
      </c>
      <c r="E2132" s="80" t="s">
        <v>458</v>
      </c>
      <c r="F2132" s="80" t="s">
        <v>458</v>
      </c>
      <c r="G2132" s="80" t="s">
        <v>488</v>
      </c>
      <c r="H2132" s="80" t="s">
        <v>987</v>
      </c>
      <c r="I2132" s="80" t="s">
        <v>2718</v>
      </c>
      <c r="J2132" s="80" t="s">
        <v>4053</v>
      </c>
      <c r="K2132" s="80" t="s">
        <v>454</v>
      </c>
      <c r="L2132" s="8">
        <v>11420000</v>
      </c>
      <c r="M2132" s="6">
        <v>2022</v>
      </c>
      <c r="N2132" s="103"/>
      <c r="O2132" s="103"/>
      <c r="P2132" s="6"/>
      <c r="Q2132" s="6"/>
      <c r="R2132" t="str">
        <f t="shared" si="33"/>
        <v>5010700310441044101001VT200003</v>
      </c>
    </row>
    <row r="2133" spans="1:18" x14ac:dyDescent="0.2">
      <c r="A2133" s="80" t="s">
        <v>453</v>
      </c>
      <c r="B2133" s="80" t="s">
        <v>4362</v>
      </c>
      <c r="C2133" s="6">
        <v>501</v>
      </c>
      <c r="D2133" s="6">
        <v>50107</v>
      </c>
      <c r="E2133" s="80" t="s">
        <v>456</v>
      </c>
      <c r="F2133" s="80" t="s">
        <v>454</v>
      </c>
      <c r="G2133" s="80" t="s">
        <v>486</v>
      </c>
      <c r="H2133" s="80" t="s">
        <v>1565</v>
      </c>
      <c r="I2133" s="80" t="s">
        <v>3181</v>
      </c>
      <c r="J2133" s="80" t="s">
        <v>4053</v>
      </c>
      <c r="K2133" s="80" t="s">
        <v>454</v>
      </c>
      <c r="L2133" s="8">
        <v>20020000</v>
      </c>
      <c r="M2133" s="6">
        <v>2022</v>
      </c>
      <c r="N2133" s="103"/>
      <c r="O2133" s="103"/>
      <c r="P2133" s="6"/>
      <c r="Q2133" s="6"/>
      <c r="R2133" t="str">
        <f t="shared" si="33"/>
        <v>5010700213491349100001VT100001</v>
      </c>
    </row>
    <row r="2134" spans="1:18" x14ac:dyDescent="0.2">
      <c r="A2134" s="80" t="s">
        <v>453</v>
      </c>
      <c r="B2134" s="80" t="s">
        <v>4362</v>
      </c>
      <c r="C2134" s="6">
        <v>501</v>
      </c>
      <c r="D2134" s="6">
        <v>50107</v>
      </c>
      <c r="E2134" s="80" t="s">
        <v>458</v>
      </c>
      <c r="F2134" s="80" t="s">
        <v>456</v>
      </c>
      <c r="G2134" s="80" t="s">
        <v>486</v>
      </c>
      <c r="H2134" s="80" t="s">
        <v>1563</v>
      </c>
      <c r="I2134" s="80" t="s">
        <v>3180</v>
      </c>
      <c r="J2134" s="80" t="s">
        <v>4053</v>
      </c>
      <c r="K2134" s="80" t="s">
        <v>454</v>
      </c>
      <c r="L2134" s="8">
        <v>10470000</v>
      </c>
      <c r="M2134" s="6">
        <v>2022</v>
      </c>
      <c r="N2134" s="103"/>
      <c r="O2134" s="103"/>
      <c r="P2134" s="6"/>
      <c r="Q2134" s="6"/>
      <c r="R2134" t="str">
        <f t="shared" si="33"/>
        <v>5010700313481348100001VT100002</v>
      </c>
    </row>
    <row r="2135" spans="1:18" x14ac:dyDescent="0.2">
      <c r="A2135" s="80" t="s">
        <v>453</v>
      </c>
      <c r="B2135" s="80" t="s">
        <v>4362</v>
      </c>
      <c r="C2135" s="6">
        <v>501</v>
      </c>
      <c r="D2135" s="6">
        <v>50107</v>
      </c>
      <c r="E2135" s="80" t="s">
        <v>458</v>
      </c>
      <c r="F2135" s="80" t="s">
        <v>458</v>
      </c>
      <c r="G2135" s="80" t="s">
        <v>486</v>
      </c>
      <c r="H2135" s="80" t="s">
        <v>1563</v>
      </c>
      <c r="I2135" s="80" t="s">
        <v>3180</v>
      </c>
      <c r="J2135" s="80" t="s">
        <v>4053</v>
      </c>
      <c r="K2135" s="80" t="s">
        <v>454</v>
      </c>
      <c r="L2135" s="8">
        <v>14650000</v>
      </c>
      <c r="M2135" s="6">
        <v>2022</v>
      </c>
      <c r="N2135" s="103"/>
      <c r="O2135" s="103"/>
      <c r="P2135" s="6"/>
      <c r="Q2135" s="6"/>
      <c r="R2135" t="str">
        <f t="shared" si="33"/>
        <v>5010700313481348100001VT100003</v>
      </c>
    </row>
    <row r="2136" spans="1:18" x14ac:dyDescent="0.2">
      <c r="A2136" s="80" t="s">
        <v>453</v>
      </c>
      <c r="B2136" s="80" t="s">
        <v>4362</v>
      </c>
      <c r="C2136" s="6">
        <v>501</v>
      </c>
      <c r="D2136" s="6">
        <v>50107</v>
      </c>
      <c r="E2136" s="80" t="s">
        <v>458</v>
      </c>
      <c r="F2136" s="80" t="s">
        <v>458</v>
      </c>
      <c r="G2136" s="80" t="s">
        <v>488</v>
      </c>
      <c r="H2136" s="80" t="s">
        <v>995</v>
      </c>
      <c r="I2136" s="80" t="s">
        <v>2725</v>
      </c>
      <c r="J2136" s="80" t="s">
        <v>4053</v>
      </c>
      <c r="K2136" s="80" t="s">
        <v>454</v>
      </c>
      <c r="L2136" s="8">
        <v>11420000</v>
      </c>
      <c r="M2136" s="6">
        <v>2022</v>
      </c>
      <c r="N2136" s="103"/>
      <c r="O2136" s="103"/>
      <c r="P2136" s="6"/>
      <c r="Q2136" s="6"/>
      <c r="R2136" t="str">
        <f t="shared" si="33"/>
        <v>5010700310481048101001VT200003</v>
      </c>
    </row>
    <row r="2137" spans="1:18" x14ac:dyDescent="0.2">
      <c r="A2137" s="80" t="s">
        <v>453</v>
      </c>
      <c r="B2137" s="80" t="s">
        <v>4363</v>
      </c>
      <c r="C2137" s="6">
        <v>501</v>
      </c>
      <c r="D2137" s="6">
        <v>50107</v>
      </c>
      <c r="E2137" s="80" t="s">
        <v>456</v>
      </c>
      <c r="F2137" s="80" t="s">
        <v>454</v>
      </c>
      <c r="G2137" s="80" t="s">
        <v>486</v>
      </c>
      <c r="H2137" s="80" t="s">
        <v>1568</v>
      </c>
      <c r="I2137" s="80" t="s">
        <v>3184</v>
      </c>
      <c r="J2137" s="80" t="s">
        <v>4053</v>
      </c>
      <c r="K2137" s="80" t="s">
        <v>454</v>
      </c>
      <c r="L2137" s="8">
        <v>21320000</v>
      </c>
      <c r="M2137" s="6">
        <v>2022</v>
      </c>
      <c r="N2137" s="103"/>
      <c r="O2137" s="103"/>
      <c r="P2137" s="6"/>
      <c r="Q2137" s="6"/>
      <c r="R2137" t="str">
        <f t="shared" si="33"/>
        <v>5010700213501350100001VT100001</v>
      </c>
    </row>
    <row r="2138" spans="1:18" x14ac:dyDescent="0.2">
      <c r="A2138" s="80" t="s">
        <v>453</v>
      </c>
      <c r="B2138" s="80" t="s">
        <v>4363</v>
      </c>
      <c r="C2138" s="6">
        <v>501</v>
      </c>
      <c r="D2138" s="6">
        <v>50107</v>
      </c>
      <c r="E2138" s="80" t="s">
        <v>458</v>
      </c>
      <c r="F2138" s="80" t="s">
        <v>456</v>
      </c>
      <c r="G2138" s="80" t="s">
        <v>486</v>
      </c>
      <c r="H2138" s="80" t="s">
        <v>1565</v>
      </c>
      <c r="I2138" s="80" t="s">
        <v>3181</v>
      </c>
      <c r="J2138" s="80" t="s">
        <v>4053</v>
      </c>
      <c r="K2138" s="80" t="s">
        <v>454</v>
      </c>
      <c r="L2138" s="8">
        <v>10010000</v>
      </c>
      <c r="M2138" s="6">
        <v>2022</v>
      </c>
      <c r="N2138" s="103"/>
      <c r="O2138" s="103"/>
      <c r="P2138" s="6"/>
      <c r="Q2138" s="6"/>
      <c r="R2138" t="str">
        <f t="shared" si="33"/>
        <v>5010700313491349100001VT100002</v>
      </c>
    </row>
    <row r="2139" spans="1:18" x14ac:dyDescent="0.2">
      <c r="A2139" s="80" t="s">
        <v>453</v>
      </c>
      <c r="B2139" s="80" t="s">
        <v>4363</v>
      </c>
      <c r="C2139" s="6">
        <v>501</v>
      </c>
      <c r="D2139" s="6">
        <v>50107</v>
      </c>
      <c r="E2139" s="80" t="s">
        <v>458</v>
      </c>
      <c r="F2139" s="80" t="s">
        <v>458</v>
      </c>
      <c r="G2139" s="80" t="s">
        <v>486</v>
      </c>
      <c r="H2139" s="80" t="s">
        <v>1565</v>
      </c>
      <c r="I2139" s="80" t="s">
        <v>3181</v>
      </c>
      <c r="J2139" s="80" t="s">
        <v>4053</v>
      </c>
      <c r="K2139" s="80" t="s">
        <v>454</v>
      </c>
      <c r="L2139" s="8">
        <v>14010000</v>
      </c>
      <c r="M2139" s="6">
        <v>2022</v>
      </c>
      <c r="N2139" s="103"/>
      <c r="O2139" s="103"/>
      <c r="P2139" s="6"/>
      <c r="Q2139" s="6"/>
      <c r="R2139" t="str">
        <f t="shared" si="33"/>
        <v>5010700313491349100001VT100003</v>
      </c>
    </row>
    <row r="2140" spans="1:18" x14ac:dyDescent="0.2">
      <c r="A2140" s="80" t="s">
        <v>453</v>
      </c>
      <c r="B2140" s="80" t="s">
        <v>4363</v>
      </c>
      <c r="C2140" s="6">
        <v>501</v>
      </c>
      <c r="D2140" s="6">
        <v>50107</v>
      </c>
      <c r="E2140" s="80" t="s">
        <v>458</v>
      </c>
      <c r="F2140" s="80" t="s">
        <v>458</v>
      </c>
      <c r="G2140" s="80" t="s">
        <v>488</v>
      </c>
      <c r="H2140" s="80" t="s">
        <v>1056</v>
      </c>
      <c r="I2140" s="80" t="s">
        <v>2762</v>
      </c>
      <c r="J2140" s="80" t="s">
        <v>4053</v>
      </c>
      <c r="K2140" s="80" t="s">
        <v>454</v>
      </c>
      <c r="L2140" s="8">
        <v>11240000</v>
      </c>
      <c r="M2140" s="6">
        <v>2022</v>
      </c>
      <c r="N2140" s="103"/>
      <c r="O2140" s="103"/>
      <c r="P2140" s="6"/>
      <c r="Q2140" s="6"/>
      <c r="R2140" t="str">
        <f t="shared" si="33"/>
        <v>5010700310761076101001VT200003</v>
      </c>
    </row>
    <row r="2141" spans="1:18" x14ac:dyDescent="0.2">
      <c r="A2141" s="80" t="s">
        <v>453</v>
      </c>
      <c r="B2141" s="80" t="s">
        <v>4364</v>
      </c>
      <c r="C2141" s="6">
        <v>501</v>
      </c>
      <c r="D2141" s="6">
        <v>50107</v>
      </c>
      <c r="E2141" s="80" t="s">
        <v>456</v>
      </c>
      <c r="F2141" s="80" t="s">
        <v>454</v>
      </c>
      <c r="G2141" s="80" t="s">
        <v>486</v>
      </c>
      <c r="H2141" s="80" t="s">
        <v>1570</v>
      </c>
      <c r="I2141" s="80" t="s">
        <v>3185</v>
      </c>
      <c r="J2141" s="80" t="s">
        <v>4053</v>
      </c>
      <c r="K2141" s="80" t="s">
        <v>454</v>
      </c>
      <c r="L2141" s="8">
        <v>6860000</v>
      </c>
      <c r="M2141" s="6">
        <v>2022</v>
      </c>
      <c r="N2141" s="103"/>
      <c r="O2141" s="103"/>
      <c r="P2141" s="6"/>
      <c r="Q2141" s="6"/>
      <c r="R2141" t="str">
        <f t="shared" si="33"/>
        <v>5010700213511351100001VT100001</v>
      </c>
    </row>
    <row r="2142" spans="1:18" x14ac:dyDescent="0.2">
      <c r="A2142" s="80" t="s">
        <v>453</v>
      </c>
      <c r="B2142" s="80" t="s">
        <v>4364</v>
      </c>
      <c r="C2142" s="6">
        <v>501</v>
      </c>
      <c r="D2142" s="6">
        <v>50107</v>
      </c>
      <c r="E2142" s="80" t="s">
        <v>458</v>
      </c>
      <c r="F2142" s="80" t="s">
        <v>456</v>
      </c>
      <c r="G2142" s="80" t="s">
        <v>486</v>
      </c>
      <c r="H2142" s="80" t="s">
        <v>1568</v>
      </c>
      <c r="I2142" s="80" t="s">
        <v>3184</v>
      </c>
      <c r="J2142" s="80" t="s">
        <v>4053</v>
      </c>
      <c r="K2142" s="80" t="s">
        <v>454</v>
      </c>
      <c r="L2142" s="8">
        <v>10660000</v>
      </c>
      <c r="M2142" s="6">
        <v>2022</v>
      </c>
      <c r="N2142" s="103"/>
      <c r="O2142" s="103"/>
      <c r="P2142" s="6"/>
      <c r="Q2142" s="6"/>
      <c r="R2142" t="str">
        <f t="shared" si="33"/>
        <v>5010700313501350100001VT100002</v>
      </c>
    </row>
    <row r="2143" spans="1:18" x14ac:dyDescent="0.2">
      <c r="A2143" s="80" t="s">
        <v>453</v>
      </c>
      <c r="B2143" s="80" t="s">
        <v>4364</v>
      </c>
      <c r="C2143" s="6">
        <v>501</v>
      </c>
      <c r="D2143" s="6">
        <v>50107</v>
      </c>
      <c r="E2143" s="80" t="s">
        <v>458</v>
      </c>
      <c r="F2143" s="80" t="s">
        <v>458</v>
      </c>
      <c r="G2143" s="80" t="s">
        <v>486</v>
      </c>
      <c r="H2143" s="80" t="s">
        <v>1568</v>
      </c>
      <c r="I2143" s="80" t="s">
        <v>3184</v>
      </c>
      <c r="J2143" s="80" t="s">
        <v>4053</v>
      </c>
      <c r="K2143" s="80" t="s">
        <v>454</v>
      </c>
      <c r="L2143" s="8">
        <v>14920000</v>
      </c>
      <c r="M2143" s="6">
        <v>2022</v>
      </c>
      <c r="N2143" s="103"/>
      <c r="O2143" s="103"/>
      <c r="P2143" s="6"/>
      <c r="Q2143" s="6"/>
      <c r="R2143" t="str">
        <f t="shared" si="33"/>
        <v>5010700313501350100001VT100003</v>
      </c>
    </row>
    <row r="2144" spans="1:18" x14ac:dyDescent="0.2">
      <c r="A2144" s="80" t="s">
        <v>453</v>
      </c>
      <c r="B2144" s="80" t="s">
        <v>4364</v>
      </c>
      <c r="C2144" s="6">
        <v>501</v>
      </c>
      <c r="D2144" s="6">
        <v>50107</v>
      </c>
      <c r="E2144" s="80" t="s">
        <v>458</v>
      </c>
      <c r="F2144" s="80" t="s">
        <v>458</v>
      </c>
      <c r="G2144" s="80" t="s">
        <v>488</v>
      </c>
      <c r="H2144" s="80" t="s">
        <v>1056</v>
      </c>
      <c r="I2144" s="80" t="s">
        <v>2763</v>
      </c>
      <c r="J2144" s="80" t="s">
        <v>4053</v>
      </c>
      <c r="K2144" s="80" t="s">
        <v>454</v>
      </c>
      <c r="L2144" s="8">
        <v>11240000</v>
      </c>
      <c r="M2144" s="6">
        <v>2022</v>
      </c>
      <c r="N2144" s="103"/>
      <c r="O2144" s="103"/>
      <c r="P2144" s="6"/>
      <c r="Q2144" s="6"/>
      <c r="R2144" t="str">
        <f t="shared" si="33"/>
        <v>5010700310761076102001VT200003</v>
      </c>
    </row>
    <row r="2145" spans="1:18" x14ac:dyDescent="0.2">
      <c r="A2145" s="80" t="s">
        <v>453</v>
      </c>
      <c r="B2145" s="80" t="s">
        <v>4365</v>
      </c>
      <c r="C2145" s="6">
        <v>501</v>
      </c>
      <c r="D2145" s="6">
        <v>50107</v>
      </c>
      <c r="E2145" s="80" t="s">
        <v>456</v>
      </c>
      <c r="F2145" s="80" t="s">
        <v>454</v>
      </c>
      <c r="G2145" s="80" t="s">
        <v>486</v>
      </c>
      <c r="H2145" s="80" t="s">
        <v>1572</v>
      </c>
      <c r="I2145" s="80" t="s">
        <v>3186</v>
      </c>
      <c r="J2145" s="80" t="s">
        <v>4053</v>
      </c>
      <c r="K2145" s="80" t="s">
        <v>454</v>
      </c>
      <c r="L2145" s="8">
        <v>7390000</v>
      </c>
      <c r="M2145" s="6">
        <v>2022</v>
      </c>
      <c r="N2145" s="103"/>
      <c r="O2145" s="103"/>
      <c r="P2145" s="6"/>
      <c r="Q2145" s="6"/>
      <c r="R2145" t="str">
        <f t="shared" si="33"/>
        <v>5010700213521352100001VT100001</v>
      </c>
    </row>
    <row r="2146" spans="1:18" x14ac:dyDescent="0.2">
      <c r="A2146" s="80" t="s">
        <v>453</v>
      </c>
      <c r="B2146" s="80" t="s">
        <v>4365</v>
      </c>
      <c r="C2146" s="6">
        <v>501</v>
      </c>
      <c r="D2146" s="6">
        <v>50107</v>
      </c>
      <c r="E2146" s="80" t="s">
        <v>458</v>
      </c>
      <c r="F2146" s="80" t="s">
        <v>456</v>
      </c>
      <c r="G2146" s="80" t="s">
        <v>486</v>
      </c>
      <c r="H2146" s="80" t="s">
        <v>1570</v>
      </c>
      <c r="I2146" s="80" t="s">
        <v>3185</v>
      </c>
      <c r="J2146" s="80" t="s">
        <v>4053</v>
      </c>
      <c r="K2146" s="80" t="s">
        <v>454</v>
      </c>
      <c r="L2146" s="8">
        <v>3430000</v>
      </c>
      <c r="M2146" s="6">
        <v>2022</v>
      </c>
      <c r="N2146" s="103"/>
      <c r="O2146" s="103"/>
      <c r="P2146" s="6"/>
      <c r="Q2146" s="6"/>
      <c r="R2146" t="str">
        <f t="shared" si="33"/>
        <v>5010700313511351100001VT100002</v>
      </c>
    </row>
    <row r="2147" spans="1:18" x14ac:dyDescent="0.2">
      <c r="A2147" s="80" t="s">
        <v>453</v>
      </c>
      <c r="B2147" s="80" t="s">
        <v>4365</v>
      </c>
      <c r="C2147" s="6">
        <v>501</v>
      </c>
      <c r="D2147" s="6">
        <v>50107</v>
      </c>
      <c r="E2147" s="80" t="s">
        <v>458</v>
      </c>
      <c r="F2147" s="80" t="s">
        <v>458</v>
      </c>
      <c r="G2147" s="80" t="s">
        <v>486</v>
      </c>
      <c r="H2147" s="80" t="s">
        <v>1570</v>
      </c>
      <c r="I2147" s="80" t="s">
        <v>3185</v>
      </c>
      <c r="J2147" s="80" t="s">
        <v>4053</v>
      </c>
      <c r="K2147" s="80" t="s">
        <v>454</v>
      </c>
      <c r="L2147" s="8">
        <v>4800000</v>
      </c>
      <c r="M2147" s="6">
        <v>2022</v>
      </c>
      <c r="N2147" s="103"/>
      <c r="O2147" s="103"/>
      <c r="P2147" s="6"/>
      <c r="Q2147" s="6"/>
      <c r="R2147" t="str">
        <f t="shared" si="33"/>
        <v>5010700313511351100001VT100003</v>
      </c>
    </row>
    <row r="2148" spans="1:18" x14ac:dyDescent="0.2">
      <c r="A2148" s="80" t="s">
        <v>453</v>
      </c>
      <c r="B2148" s="80" t="s">
        <v>4365</v>
      </c>
      <c r="C2148" s="6">
        <v>501</v>
      </c>
      <c r="D2148" s="6">
        <v>50107</v>
      </c>
      <c r="E2148" s="80" t="s">
        <v>458</v>
      </c>
      <c r="F2148" s="80" t="s">
        <v>458</v>
      </c>
      <c r="G2148" s="80" t="s">
        <v>488</v>
      </c>
      <c r="H2148" s="80" t="s">
        <v>1092</v>
      </c>
      <c r="I2148" s="80" t="s">
        <v>2788</v>
      </c>
      <c r="J2148" s="80" t="s">
        <v>4053</v>
      </c>
      <c r="K2148" s="80" t="s">
        <v>454</v>
      </c>
      <c r="L2148" s="8">
        <v>7970000</v>
      </c>
      <c r="M2148" s="6">
        <v>2022</v>
      </c>
      <c r="N2148" s="103"/>
      <c r="O2148" s="103"/>
      <c r="P2148" s="6"/>
      <c r="Q2148" s="6"/>
      <c r="R2148" t="str">
        <f t="shared" si="33"/>
        <v>5010700310961096101001VT200003</v>
      </c>
    </row>
    <row r="2149" spans="1:18" x14ac:dyDescent="0.2">
      <c r="A2149" s="80" t="s">
        <v>453</v>
      </c>
      <c r="B2149" s="80" t="s">
        <v>4366</v>
      </c>
      <c r="C2149" s="6">
        <v>501</v>
      </c>
      <c r="D2149" s="6">
        <v>50107</v>
      </c>
      <c r="E2149" s="80" t="s">
        <v>456</v>
      </c>
      <c r="F2149" s="80" t="s">
        <v>454</v>
      </c>
      <c r="G2149" s="80" t="s">
        <v>486</v>
      </c>
      <c r="H2149" s="80" t="s">
        <v>1573</v>
      </c>
      <c r="I2149" s="80" t="s">
        <v>3187</v>
      </c>
      <c r="J2149" s="80" t="s">
        <v>4053</v>
      </c>
      <c r="K2149" s="80" t="s">
        <v>454</v>
      </c>
      <c r="L2149" s="8">
        <v>12820000</v>
      </c>
      <c r="M2149" s="6">
        <v>2022</v>
      </c>
      <c r="N2149" s="103"/>
      <c r="O2149" s="103"/>
      <c r="P2149" s="6"/>
      <c r="Q2149" s="6"/>
      <c r="R2149" t="str">
        <f t="shared" si="33"/>
        <v>5010700213531353100001VT100001</v>
      </c>
    </row>
    <row r="2150" spans="1:18" x14ac:dyDescent="0.2">
      <c r="A2150" s="80" t="s">
        <v>453</v>
      </c>
      <c r="B2150" s="80" t="s">
        <v>4366</v>
      </c>
      <c r="C2150" s="6">
        <v>501</v>
      </c>
      <c r="D2150" s="6">
        <v>50107</v>
      </c>
      <c r="E2150" s="80" t="s">
        <v>458</v>
      </c>
      <c r="F2150" s="80" t="s">
        <v>456</v>
      </c>
      <c r="G2150" s="80" t="s">
        <v>486</v>
      </c>
      <c r="H2150" s="80" t="s">
        <v>1572</v>
      </c>
      <c r="I2150" s="80" t="s">
        <v>3186</v>
      </c>
      <c r="J2150" s="80" t="s">
        <v>4053</v>
      </c>
      <c r="K2150" s="80" t="s">
        <v>454</v>
      </c>
      <c r="L2150" s="8">
        <v>3700000</v>
      </c>
      <c r="M2150" s="6">
        <v>2022</v>
      </c>
      <c r="N2150" s="103"/>
      <c r="O2150" s="103"/>
      <c r="P2150" s="6"/>
      <c r="Q2150" s="6"/>
      <c r="R2150" t="str">
        <f t="shared" si="33"/>
        <v>5010700313521352100001VT100002</v>
      </c>
    </row>
    <row r="2151" spans="1:18" x14ac:dyDescent="0.2">
      <c r="A2151" s="80" t="s">
        <v>453</v>
      </c>
      <c r="B2151" s="80" t="s">
        <v>4366</v>
      </c>
      <c r="C2151" s="6">
        <v>501</v>
      </c>
      <c r="D2151" s="6">
        <v>50107</v>
      </c>
      <c r="E2151" s="80" t="s">
        <v>458</v>
      </c>
      <c r="F2151" s="80" t="s">
        <v>458</v>
      </c>
      <c r="G2151" s="80" t="s">
        <v>486</v>
      </c>
      <c r="H2151" s="80" t="s">
        <v>1572</v>
      </c>
      <c r="I2151" s="80" t="s">
        <v>3186</v>
      </c>
      <c r="J2151" s="80" t="s">
        <v>4053</v>
      </c>
      <c r="K2151" s="80" t="s">
        <v>454</v>
      </c>
      <c r="L2151" s="8">
        <v>5170000</v>
      </c>
      <c r="M2151" s="6">
        <v>2022</v>
      </c>
      <c r="N2151" s="103"/>
      <c r="O2151" s="103"/>
      <c r="P2151" s="6"/>
      <c r="Q2151" s="6"/>
      <c r="R2151" t="str">
        <f t="shared" si="33"/>
        <v>5010700313521352100001VT100003</v>
      </c>
    </row>
    <row r="2152" spans="1:18" x14ac:dyDescent="0.2">
      <c r="A2152" s="80" t="s">
        <v>453</v>
      </c>
      <c r="B2152" s="80" t="s">
        <v>4366</v>
      </c>
      <c r="C2152" s="6">
        <v>501</v>
      </c>
      <c r="D2152" s="6">
        <v>50107</v>
      </c>
      <c r="E2152" s="80" t="s">
        <v>458</v>
      </c>
      <c r="F2152" s="80" t="s">
        <v>458</v>
      </c>
      <c r="G2152" s="80" t="s">
        <v>488</v>
      </c>
      <c r="H2152" s="80" t="s">
        <v>1184</v>
      </c>
      <c r="I2152" s="80" t="s">
        <v>2848</v>
      </c>
      <c r="J2152" s="80" t="s">
        <v>4053</v>
      </c>
      <c r="K2152" s="80" t="s">
        <v>454</v>
      </c>
      <c r="L2152" s="8">
        <v>11420000</v>
      </c>
      <c r="M2152" s="6">
        <v>2022</v>
      </c>
      <c r="N2152" s="103"/>
      <c r="O2152" s="103"/>
      <c r="P2152" s="6"/>
      <c r="Q2152" s="6"/>
      <c r="R2152" t="str">
        <f t="shared" si="33"/>
        <v>5010700311441144101001VT200003</v>
      </c>
    </row>
    <row r="2153" spans="1:18" x14ac:dyDescent="0.2">
      <c r="A2153" s="80" t="s">
        <v>453</v>
      </c>
      <c r="B2153" s="80" t="s">
        <v>4367</v>
      </c>
      <c r="C2153" s="6">
        <v>501</v>
      </c>
      <c r="D2153" s="6">
        <v>50107</v>
      </c>
      <c r="E2153" s="80" t="s">
        <v>456</v>
      </c>
      <c r="F2153" s="80" t="s">
        <v>454</v>
      </c>
      <c r="G2153" s="80" t="s">
        <v>486</v>
      </c>
      <c r="H2153" s="80" t="s">
        <v>1575</v>
      </c>
      <c r="I2153" s="80" t="s">
        <v>3188</v>
      </c>
      <c r="J2153" s="80" t="s">
        <v>4053</v>
      </c>
      <c r="K2153" s="80" t="s">
        <v>454</v>
      </c>
      <c r="L2153" s="8">
        <v>35210000</v>
      </c>
      <c r="M2153" s="6">
        <v>2022</v>
      </c>
      <c r="N2153" s="103"/>
      <c r="O2153" s="103"/>
      <c r="P2153" s="6"/>
      <c r="Q2153" s="6"/>
      <c r="R2153" t="str">
        <f t="shared" si="33"/>
        <v>5010700213541354100001VT100001</v>
      </c>
    </row>
    <row r="2154" spans="1:18" x14ac:dyDescent="0.2">
      <c r="A2154" s="80" t="s">
        <v>453</v>
      </c>
      <c r="B2154" s="80" t="s">
        <v>4367</v>
      </c>
      <c r="C2154" s="6">
        <v>501</v>
      </c>
      <c r="D2154" s="6">
        <v>50107</v>
      </c>
      <c r="E2154" s="80" t="s">
        <v>458</v>
      </c>
      <c r="F2154" s="80" t="s">
        <v>456</v>
      </c>
      <c r="G2154" s="80" t="s">
        <v>486</v>
      </c>
      <c r="H2154" s="80" t="s">
        <v>1573</v>
      </c>
      <c r="I2154" s="80" t="s">
        <v>3187</v>
      </c>
      <c r="J2154" s="80" t="s">
        <v>4053</v>
      </c>
      <c r="K2154" s="80" t="s">
        <v>454</v>
      </c>
      <c r="L2154" s="8">
        <v>6410000</v>
      </c>
      <c r="M2154" s="6">
        <v>2022</v>
      </c>
      <c r="N2154" s="103"/>
      <c r="O2154" s="103"/>
      <c r="P2154" s="6"/>
      <c r="Q2154" s="6"/>
      <c r="R2154" t="str">
        <f t="shared" si="33"/>
        <v>5010700313531353100001VT100002</v>
      </c>
    </row>
    <row r="2155" spans="1:18" x14ac:dyDescent="0.2">
      <c r="A2155" s="80" t="s">
        <v>453</v>
      </c>
      <c r="B2155" s="80" t="s">
        <v>4367</v>
      </c>
      <c r="C2155" s="6">
        <v>501</v>
      </c>
      <c r="D2155" s="6">
        <v>50107</v>
      </c>
      <c r="E2155" s="80" t="s">
        <v>458</v>
      </c>
      <c r="F2155" s="80" t="s">
        <v>458</v>
      </c>
      <c r="G2155" s="80" t="s">
        <v>486</v>
      </c>
      <c r="H2155" s="80" t="s">
        <v>1573</v>
      </c>
      <c r="I2155" s="80" t="s">
        <v>3187</v>
      </c>
      <c r="J2155" s="80" t="s">
        <v>4053</v>
      </c>
      <c r="K2155" s="80" t="s">
        <v>454</v>
      </c>
      <c r="L2155" s="8">
        <v>8970000</v>
      </c>
      <c r="M2155" s="6">
        <v>2022</v>
      </c>
      <c r="N2155" s="103"/>
      <c r="O2155" s="103"/>
      <c r="P2155" s="6"/>
      <c r="Q2155" s="6"/>
      <c r="R2155" t="str">
        <f t="shared" si="33"/>
        <v>5010700313531353100001VT100003</v>
      </c>
    </row>
    <row r="2156" spans="1:18" x14ac:dyDescent="0.2">
      <c r="A2156" s="80" t="s">
        <v>453</v>
      </c>
      <c r="B2156" s="80" t="s">
        <v>4367</v>
      </c>
      <c r="C2156" s="6">
        <v>501</v>
      </c>
      <c r="D2156" s="6">
        <v>50107</v>
      </c>
      <c r="E2156" s="80" t="s">
        <v>458</v>
      </c>
      <c r="F2156" s="80" t="s">
        <v>458</v>
      </c>
      <c r="G2156" s="80" t="s">
        <v>488</v>
      </c>
      <c r="H2156" s="80" t="s">
        <v>1264</v>
      </c>
      <c r="I2156" s="80" t="s">
        <v>2901</v>
      </c>
      <c r="J2156" s="80" t="s">
        <v>4053</v>
      </c>
      <c r="K2156" s="80" t="s">
        <v>454</v>
      </c>
      <c r="L2156" s="8">
        <v>11910000</v>
      </c>
      <c r="M2156" s="6">
        <v>2022</v>
      </c>
      <c r="N2156" s="103"/>
      <c r="O2156" s="103"/>
      <c r="P2156" s="6"/>
      <c r="Q2156" s="6"/>
      <c r="R2156" t="str">
        <f t="shared" si="33"/>
        <v>5010700311861186100001VT200003</v>
      </c>
    </row>
    <row r="2157" spans="1:18" x14ac:dyDescent="0.2">
      <c r="A2157" s="80" t="s">
        <v>453</v>
      </c>
      <c r="B2157" s="80" t="s">
        <v>4368</v>
      </c>
      <c r="C2157" s="6">
        <v>501</v>
      </c>
      <c r="D2157" s="6">
        <v>50107</v>
      </c>
      <c r="E2157" s="80" t="s">
        <v>456</v>
      </c>
      <c r="F2157" s="80" t="s">
        <v>454</v>
      </c>
      <c r="G2157" s="80" t="s">
        <v>486</v>
      </c>
      <c r="H2157" s="80" t="s">
        <v>1579</v>
      </c>
      <c r="I2157" s="80" t="s">
        <v>3197</v>
      </c>
      <c r="J2157" s="80" t="s">
        <v>4053</v>
      </c>
      <c r="K2157" s="80" t="s">
        <v>454</v>
      </c>
      <c r="L2157" s="8">
        <v>22900000</v>
      </c>
      <c r="M2157" s="6">
        <v>2022</v>
      </c>
      <c r="N2157" s="103"/>
      <c r="O2157" s="103"/>
      <c r="P2157" s="6"/>
      <c r="Q2157" s="6"/>
      <c r="R2157" t="str">
        <f t="shared" si="33"/>
        <v>5010700213571357100001VT100001</v>
      </c>
    </row>
    <row r="2158" spans="1:18" x14ac:dyDescent="0.2">
      <c r="A2158" s="80" t="s">
        <v>453</v>
      </c>
      <c r="B2158" s="80" t="s">
        <v>4368</v>
      </c>
      <c r="C2158" s="6">
        <v>501</v>
      </c>
      <c r="D2158" s="6">
        <v>50107</v>
      </c>
      <c r="E2158" s="80" t="s">
        <v>458</v>
      </c>
      <c r="F2158" s="80" t="s">
        <v>456</v>
      </c>
      <c r="G2158" s="80" t="s">
        <v>486</v>
      </c>
      <c r="H2158" s="80" t="s">
        <v>1575</v>
      </c>
      <c r="I2158" s="80" t="s">
        <v>3188</v>
      </c>
      <c r="J2158" s="80" t="s">
        <v>4053</v>
      </c>
      <c r="K2158" s="80" t="s">
        <v>454</v>
      </c>
      <c r="L2158" s="8">
        <v>17610000</v>
      </c>
      <c r="M2158" s="6">
        <v>2022</v>
      </c>
      <c r="N2158" s="103"/>
      <c r="O2158" s="103"/>
      <c r="P2158" s="6"/>
      <c r="Q2158" s="6"/>
      <c r="R2158" t="str">
        <f t="shared" si="33"/>
        <v>5010700313541354100001VT100002</v>
      </c>
    </row>
    <row r="2159" spans="1:18" x14ac:dyDescent="0.2">
      <c r="A2159" s="80" t="s">
        <v>453</v>
      </c>
      <c r="B2159" s="80" t="s">
        <v>4368</v>
      </c>
      <c r="C2159" s="6">
        <v>501</v>
      </c>
      <c r="D2159" s="6">
        <v>50107</v>
      </c>
      <c r="E2159" s="80" t="s">
        <v>458</v>
      </c>
      <c r="F2159" s="80" t="s">
        <v>458</v>
      </c>
      <c r="G2159" s="80" t="s">
        <v>486</v>
      </c>
      <c r="H2159" s="80" t="s">
        <v>1575</v>
      </c>
      <c r="I2159" s="80" t="s">
        <v>3188</v>
      </c>
      <c r="J2159" s="80" t="s">
        <v>4053</v>
      </c>
      <c r="K2159" s="80" t="s">
        <v>454</v>
      </c>
      <c r="L2159" s="8">
        <v>24650000</v>
      </c>
      <c r="M2159" s="6">
        <v>2022</v>
      </c>
      <c r="N2159" s="103"/>
      <c r="O2159" s="103"/>
      <c r="P2159" s="6"/>
      <c r="Q2159" s="6"/>
      <c r="R2159" t="str">
        <f t="shared" si="33"/>
        <v>5010700313541354100001VT100003</v>
      </c>
    </row>
    <row r="2160" spans="1:18" x14ac:dyDescent="0.2">
      <c r="A2160" s="80" t="s">
        <v>453</v>
      </c>
      <c r="B2160" s="80" t="s">
        <v>4368</v>
      </c>
      <c r="C2160" s="6">
        <v>501</v>
      </c>
      <c r="D2160" s="6">
        <v>50107</v>
      </c>
      <c r="E2160" s="80" t="s">
        <v>458</v>
      </c>
      <c r="F2160" s="80" t="s">
        <v>458</v>
      </c>
      <c r="G2160" s="80" t="s">
        <v>488</v>
      </c>
      <c r="H2160" s="80" t="s">
        <v>1264</v>
      </c>
      <c r="I2160" s="80" t="s">
        <v>2903</v>
      </c>
      <c r="J2160" s="80" t="s">
        <v>4053</v>
      </c>
      <c r="K2160" s="80" t="s">
        <v>454</v>
      </c>
      <c r="L2160" s="8">
        <v>11910000</v>
      </c>
      <c r="M2160" s="6">
        <v>2022</v>
      </c>
      <c r="N2160" s="103"/>
      <c r="O2160" s="103"/>
      <c r="P2160" s="6"/>
      <c r="Q2160" s="6"/>
      <c r="R2160" t="str">
        <f t="shared" si="33"/>
        <v>5010700311861186101001VT200003</v>
      </c>
    </row>
    <row r="2161" spans="1:18" x14ac:dyDescent="0.2">
      <c r="A2161" s="80" t="s">
        <v>453</v>
      </c>
      <c r="B2161" s="80" t="s">
        <v>4369</v>
      </c>
      <c r="C2161" s="6">
        <v>501</v>
      </c>
      <c r="D2161" s="6">
        <v>50107</v>
      </c>
      <c r="E2161" s="80" t="s">
        <v>456</v>
      </c>
      <c r="F2161" s="80" t="s">
        <v>454</v>
      </c>
      <c r="G2161" s="80" t="s">
        <v>486</v>
      </c>
      <c r="H2161" s="80" t="s">
        <v>1581</v>
      </c>
      <c r="I2161" s="80" t="s">
        <v>3198</v>
      </c>
      <c r="J2161" s="80" t="s">
        <v>4053</v>
      </c>
      <c r="K2161" s="80" t="s">
        <v>454</v>
      </c>
      <c r="L2161" s="8">
        <v>8900000</v>
      </c>
      <c r="M2161" s="6">
        <v>2022</v>
      </c>
      <c r="N2161" s="103"/>
      <c r="O2161" s="103"/>
      <c r="P2161" s="6"/>
      <c r="Q2161" s="6"/>
      <c r="R2161" t="str">
        <f t="shared" si="33"/>
        <v>5010700213581358100001VT100001</v>
      </c>
    </row>
    <row r="2162" spans="1:18" x14ac:dyDescent="0.2">
      <c r="A2162" s="80" t="s">
        <v>453</v>
      </c>
      <c r="B2162" s="80" t="s">
        <v>4369</v>
      </c>
      <c r="C2162" s="6">
        <v>501</v>
      </c>
      <c r="D2162" s="6">
        <v>50107</v>
      </c>
      <c r="E2162" s="80" t="s">
        <v>458</v>
      </c>
      <c r="F2162" s="80" t="s">
        <v>456</v>
      </c>
      <c r="G2162" s="80" t="s">
        <v>486</v>
      </c>
      <c r="H2162" s="80" t="s">
        <v>1579</v>
      </c>
      <c r="I2162" s="80" t="s">
        <v>3197</v>
      </c>
      <c r="J2162" s="80" t="s">
        <v>4053</v>
      </c>
      <c r="K2162" s="80" t="s">
        <v>454</v>
      </c>
      <c r="L2162" s="8">
        <v>11450000</v>
      </c>
      <c r="M2162" s="6">
        <v>2022</v>
      </c>
      <c r="N2162" s="103"/>
      <c r="O2162" s="103"/>
      <c r="P2162" s="6"/>
      <c r="Q2162" s="6"/>
      <c r="R2162" t="str">
        <f t="shared" si="33"/>
        <v>5010700313571357100001VT100002</v>
      </c>
    </row>
    <row r="2163" spans="1:18" x14ac:dyDescent="0.2">
      <c r="A2163" s="80" t="s">
        <v>453</v>
      </c>
      <c r="B2163" s="80" t="s">
        <v>4369</v>
      </c>
      <c r="C2163" s="6">
        <v>501</v>
      </c>
      <c r="D2163" s="6">
        <v>50107</v>
      </c>
      <c r="E2163" s="80" t="s">
        <v>458</v>
      </c>
      <c r="F2163" s="80" t="s">
        <v>458</v>
      </c>
      <c r="G2163" s="80" t="s">
        <v>486</v>
      </c>
      <c r="H2163" s="80" t="s">
        <v>1579</v>
      </c>
      <c r="I2163" s="80" t="s">
        <v>3197</v>
      </c>
      <c r="J2163" s="80" t="s">
        <v>4053</v>
      </c>
      <c r="K2163" s="80" t="s">
        <v>454</v>
      </c>
      <c r="L2163" s="8">
        <v>16030000</v>
      </c>
      <c r="M2163" s="6">
        <v>2022</v>
      </c>
      <c r="N2163" s="103"/>
      <c r="O2163" s="103"/>
      <c r="P2163" s="6"/>
      <c r="Q2163" s="6"/>
      <c r="R2163" t="str">
        <f t="shared" si="33"/>
        <v>5010700313571357100001VT100003</v>
      </c>
    </row>
    <row r="2164" spans="1:18" x14ac:dyDescent="0.2">
      <c r="A2164" s="80" t="s">
        <v>453</v>
      </c>
      <c r="B2164" s="80" t="s">
        <v>4369</v>
      </c>
      <c r="C2164" s="6">
        <v>501</v>
      </c>
      <c r="D2164" s="6">
        <v>50107</v>
      </c>
      <c r="E2164" s="80" t="s">
        <v>458</v>
      </c>
      <c r="F2164" s="80" t="s">
        <v>458</v>
      </c>
      <c r="G2164" s="80" t="s">
        <v>488</v>
      </c>
      <c r="H2164" s="80" t="s">
        <v>1277</v>
      </c>
      <c r="I2164" s="80" t="s">
        <v>2920</v>
      </c>
      <c r="J2164" s="80" t="s">
        <v>4053</v>
      </c>
      <c r="K2164" s="80" t="s">
        <v>454</v>
      </c>
      <c r="L2164" s="8">
        <v>7440000</v>
      </c>
      <c r="M2164" s="6">
        <v>2022</v>
      </c>
      <c r="N2164" s="103"/>
      <c r="O2164" s="103"/>
      <c r="P2164" s="6"/>
      <c r="Q2164" s="6"/>
      <c r="R2164" t="str">
        <f t="shared" si="33"/>
        <v>5010700311931193100001VT200003</v>
      </c>
    </row>
    <row r="2165" spans="1:18" x14ac:dyDescent="0.2">
      <c r="A2165" s="80" t="s">
        <v>453</v>
      </c>
      <c r="B2165" s="80" t="s">
        <v>4370</v>
      </c>
      <c r="C2165" s="6">
        <v>501</v>
      </c>
      <c r="D2165" s="6">
        <v>50107</v>
      </c>
      <c r="E2165" s="80" t="s">
        <v>456</v>
      </c>
      <c r="F2165" s="80" t="s">
        <v>454</v>
      </c>
      <c r="G2165" s="80" t="s">
        <v>486</v>
      </c>
      <c r="H2165" s="80" t="s">
        <v>1583</v>
      </c>
      <c r="I2165" s="80" t="s">
        <v>3199</v>
      </c>
      <c r="J2165" s="80" t="s">
        <v>4053</v>
      </c>
      <c r="K2165" s="80" t="s">
        <v>454</v>
      </c>
      <c r="L2165" s="8">
        <v>35050000</v>
      </c>
      <c r="M2165" s="6">
        <v>2022</v>
      </c>
      <c r="N2165" s="103"/>
      <c r="O2165" s="103"/>
      <c r="P2165" s="6"/>
      <c r="Q2165" s="6"/>
      <c r="R2165" t="str">
        <f t="shared" si="33"/>
        <v>5010700213591359100001VT100001</v>
      </c>
    </row>
    <row r="2166" spans="1:18" x14ac:dyDescent="0.2">
      <c r="A2166" s="80" t="s">
        <v>453</v>
      </c>
      <c r="B2166" s="80" t="s">
        <v>4370</v>
      </c>
      <c r="C2166" s="6">
        <v>501</v>
      </c>
      <c r="D2166" s="6">
        <v>50107</v>
      </c>
      <c r="E2166" s="80" t="s">
        <v>458</v>
      </c>
      <c r="F2166" s="80" t="s">
        <v>456</v>
      </c>
      <c r="G2166" s="80" t="s">
        <v>486</v>
      </c>
      <c r="H2166" s="80" t="s">
        <v>1581</v>
      </c>
      <c r="I2166" s="80" t="s">
        <v>3198</v>
      </c>
      <c r="J2166" s="80" t="s">
        <v>4053</v>
      </c>
      <c r="K2166" s="80" t="s">
        <v>454</v>
      </c>
      <c r="L2166" s="8">
        <v>4450000</v>
      </c>
      <c r="M2166" s="6">
        <v>2022</v>
      </c>
      <c r="N2166" s="103"/>
      <c r="O2166" s="103"/>
      <c r="P2166" s="6"/>
      <c r="Q2166" s="6"/>
      <c r="R2166" t="str">
        <f t="shared" si="33"/>
        <v>5010700313581358100001VT100002</v>
      </c>
    </row>
    <row r="2167" spans="1:18" x14ac:dyDescent="0.2">
      <c r="A2167" s="80" t="s">
        <v>453</v>
      </c>
      <c r="B2167" s="80" t="s">
        <v>4370</v>
      </c>
      <c r="C2167" s="6">
        <v>501</v>
      </c>
      <c r="D2167" s="6">
        <v>50107</v>
      </c>
      <c r="E2167" s="80" t="s">
        <v>458</v>
      </c>
      <c r="F2167" s="80" t="s">
        <v>458</v>
      </c>
      <c r="G2167" s="80" t="s">
        <v>486</v>
      </c>
      <c r="H2167" s="80" t="s">
        <v>1581</v>
      </c>
      <c r="I2167" s="80" t="s">
        <v>3198</v>
      </c>
      <c r="J2167" s="80" t="s">
        <v>4053</v>
      </c>
      <c r="K2167" s="80" t="s">
        <v>454</v>
      </c>
      <c r="L2167" s="8">
        <v>6230000</v>
      </c>
      <c r="M2167" s="6">
        <v>2022</v>
      </c>
      <c r="N2167" s="103"/>
      <c r="O2167" s="103"/>
      <c r="P2167" s="6"/>
      <c r="Q2167" s="6"/>
      <c r="R2167" t="str">
        <f t="shared" si="33"/>
        <v>5010700313581358100001VT100003</v>
      </c>
    </row>
    <row r="2168" spans="1:18" x14ac:dyDescent="0.2">
      <c r="A2168" s="80" t="s">
        <v>453</v>
      </c>
      <c r="B2168" s="80" t="s">
        <v>4370</v>
      </c>
      <c r="C2168" s="6">
        <v>501</v>
      </c>
      <c r="D2168" s="6">
        <v>50107</v>
      </c>
      <c r="E2168" s="80" t="s">
        <v>458</v>
      </c>
      <c r="F2168" s="80" t="s">
        <v>458</v>
      </c>
      <c r="G2168" s="80" t="s">
        <v>488</v>
      </c>
      <c r="H2168" s="80" t="s">
        <v>1277</v>
      </c>
      <c r="I2168" s="80" t="s">
        <v>2922</v>
      </c>
      <c r="J2168" s="80" t="s">
        <v>4053</v>
      </c>
      <c r="K2168" s="80" t="s">
        <v>454</v>
      </c>
      <c r="L2168" s="8">
        <v>7210000</v>
      </c>
      <c r="M2168" s="6">
        <v>2022</v>
      </c>
      <c r="N2168" s="103"/>
      <c r="O2168" s="103"/>
      <c r="P2168" s="6"/>
      <c r="Q2168" s="6"/>
      <c r="R2168" t="str">
        <f t="shared" si="33"/>
        <v>5010700311931193101001VT200003</v>
      </c>
    </row>
    <row r="2169" spans="1:18" x14ac:dyDescent="0.2">
      <c r="A2169" s="80" t="s">
        <v>453</v>
      </c>
      <c r="B2169" s="80" t="s">
        <v>4371</v>
      </c>
      <c r="C2169" s="6">
        <v>501</v>
      </c>
      <c r="D2169" s="6">
        <v>50107</v>
      </c>
      <c r="E2169" s="80" t="s">
        <v>456</v>
      </c>
      <c r="F2169" s="80" t="s">
        <v>454</v>
      </c>
      <c r="G2169" s="80" t="s">
        <v>486</v>
      </c>
      <c r="H2169" s="80" t="s">
        <v>1586</v>
      </c>
      <c r="I2169" s="80" t="s">
        <v>3202</v>
      </c>
      <c r="J2169" s="80" t="s">
        <v>4053</v>
      </c>
      <c r="K2169" s="80" t="s">
        <v>454</v>
      </c>
      <c r="L2169" s="8">
        <v>31740000</v>
      </c>
      <c r="M2169" s="6">
        <v>2022</v>
      </c>
      <c r="N2169" s="103"/>
      <c r="O2169" s="103"/>
      <c r="P2169" s="6"/>
      <c r="Q2169" s="6"/>
      <c r="R2169" t="str">
        <f t="shared" si="33"/>
        <v>5010700213601360100001VT100001</v>
      </c>
    </row>
    <row r="2170" spans="1:18" x14ac:dyDescent="0.2">
      <c r="A2170" s="80" t="s">
        <v>453</v>
      </c>
      <c r="B2170" s="80" t="s">
        <v>4371</v>
      </c>
      <c r="C2170" s="6">
        <v>501</v>
      </c>
      <c r="D2170" s="6">
        <v>50107</v>
      </c>
      <c r="E2170" s="80" t="s">
        <v>458</v>
      </c>
      <c r="F2170" s="80" t="s">
        <v>456</v>
      </c>
      <c r="G2170" s="80" t="s">
        <v>486</v>
      </c>
      <c r="H2170" s="80" t="s">
        <v>1583</v>
      </c>
      <c r="I2170" s="80" t="s">
        <v>3199</v>
      </c>
      <c r="J2170" s="80" t="s">
        <v>4053</v>
      </c>
      <c r="K2170" s="80" t="s">
        <v>454</v>
      </c>
      <c r="L2170" s="8">
        <v>17530000</v>
      </c>
      <c r="M2170" s="6">
        <v>2022</v>
      </c>
      <c r="N2170" s="103"/>
      <c r="O2170" s="103"/>
      <c r="P2170" s="6"/>
      <c r="Q2170" s="6"/>
      <c r="R2170" t="str">
        <f t="shared" si="33"/>
        <v>5010700313591359100001VT100002</v>
      </c>
    </row>
    <row r="2171" spans="1:18" x14ac:dyDescent="0.2">
      <c r="A2171" s="80" t="s">
        <v>453</v>
      </c>
      <c r="B2171" s="80" t="s">
        <v>4371</v>
      </c>
      <c r="C2171" s="6">
        <v>501</v>
      </c>
      <c r="D2171" s="6">
        <v>50107</v>
      </c>
      <c r="E2171" s="80" t="s">
        <v>458</v>
      </c>
      <c r="F2171" s="80" t="s">
        <v>458</v>
      </c>
      <c r="G2171" s="80" t="s">
        <v>486</v>
      </c>
      <c r="H2171" s="80" t="s">
        <v>1583</v>
      </c>
      <c r="I2171" s="80" t="s">
        <v>3199</v>
      </c>
      <c r="J2171" s="80" t="s">
        <v>4053</v>
      </c>
      <c r="K2171" s="80" t="s">
        <v>454</v>
      </c>
      <c r="L2171" s="8">
        <v>24540000</v>
      </c>
      <c r="M2171" s="6">
        <v>2022</v>
      </c>
      <c r="N2171" s="103"/>
      <c r="O2171" s="103"/>
      <c r="P2171" s="6"/>
      <c r="Q2171" s="6"/>
      <c r="R2171" t="str">
        <f t="shared" si="33"/>
        <v>5010700313591359100001VT100003</v>
      </c>
    </row>
    <row r="2172" spans="1:18" x14ac:dyDescent="0.2">
      <c r="A2172" s="80" t="s">
        <v>453</v>
      </c>
      <c r="B2172" s="80" t="s">
        <v>4371</v>
      </c>
      <c r="C2172" s="6">
        <v>501</v>
      </c>
      <c r="D2172" s="6">
        <v>50107</v>
      </c>
      <c r="E2172" s="80" t="s">
        <v>458</v>
      </c>
      <c r="F2172" s="80" t="s">
        <v>458</v>
      </c>
      <c r="G2172" s="80" t="s">
        <v>488</v>
      </c>
      <c r="H2172" s="80" t="s">
        <v>1294</v>
      </c>
      <c r="I2172" s="80" t="s">
        <v>2933</v>
      </c>
      <c r="J2172" s="80" t="s">
        <v>4053</v>
      </c>
      <c r="K2172" s="80" t="s">
        <v>454</v>
      </c>
      <c r="L2172" s="8">
        <v>7970000</v>
      </c>
      <c r="M2172" s="6">
        <v>2022</v>
      </c>
      <c r="N2172" s="103"/>
      <c r="O2172" s="103"/>
      <c r="P2172" s="6"/>
      <c r="Q2172" s="6"/>
      <c r="R2172" t="str">
        <f t="shared" si="33"/>
        <v>5010700312021202100001VT200003</v>
      </c>
    </row>
    <row r="2173" spans="1:18" x14ac:dyDescent="0.2">
      <c r="A2173" s="80" t="s">
        <v>453</v>
      </c>
      <c r="B2173" s="80" t="s">
        <v>4372</v>
      </c>
      <c r="C2173" s="6">
        <v>501</v>
      </c>
      <c r="D2173" s="6">
        <v>50107</v>
      </c>
      <c r="E2173" s="80" t="s">
        <v>456</v>
      </c>
      <c r="F2173" s="80" t="s">
        <v>454</v>
      </c>
      <c r="G2173" s="80" t="s">
        <v>486</v>
      </c>
      <c r="H2173" s="80" t="s">
        <v>1588</v>
      </c>
      <c r="I2173" s="80" t="s">
        <v>3203</v>
      </c>
      <c r="J2173" s="80" t="s">
        <v>4053</v>
      </c>
      <c r="K2173" s="80" t="s">
        <v>454</v>
      </c>
      <c r="L2173" s="8">
        <v>30680000</v>
      </c>
      <c r="M2173" s="6">
        <v>2022</v>
      </c>
      <c r="N2173" s="103"/>
      <c r="O2173" s="103"/>
      <c r="P2173" s="6"/>
      <c r="Q2173" s="6"/>
      <c r="R2173" t="str">
        <f t="shared" si="33"/>
        <v>5010700213611361100001VT100001</v>
      </c>
    </row>
    <row r="2174" spans="1:18" x14ac:dyDescent="0.2">
      <c r="A2174" s="80" t="s">
        <v>453</v>
      </c>
      <c r="B2174" s="80" t="s">
        <v>4372</v>
      </c>
      <c r="C2174" s="6">
        <v>501</v>
      </c>
      <c r="D2174" s="6">
        <v>50107</v>
      </c>
      <c r="E2174" s="80" t="s">
        <v>458</v>
      </c>
      <c r="F2174" s="80" t="s">
        <v>456</v>
      </c>
      <c r="G2174" s="80" t="s">
        <v>486</v>
      </c>
      <c r="H2174" s="80" t="s">
        <v>1586</v>
      </c>
      <c r="I2174" s="80" t="s">
        <v>3202</v>
      </c>
      <c r="J2174" s="80" t="s">
        <v>4053</v>
      </c>
      <c r="K2174" s="80" t="s">
        <v>454</v>
      </c>
      <c r="L2174" s="8">
        <v>15870000</v>
      </c>
      <c r="M2174" s="6">
        <v>2022</v>
      </c>
      <c r="N2174" s="103"/>
      <c r="O2174" s="103"/>
      <c r="P2174" s="6"/>
      <c r="Q2174" s="6"/>
      <c r="R2174" t="str">
        <f t="shared" si="33"/>
        <v>5010700313601360100001VT100002</v>
      </c>
    </row>
    <row r="2175" spans="1:18" x14ac:dyDescent="0.2">
      <c r="A2175" s="80" t="s">
        <v>453</v>
      </c>
      <c r="B2175" s="80" t="s">
        <v>4372</v>
      </c>
      <c r="C2175" s="6">
        <v>501</v>
      </c>
      <c r="D2175" s="6">
        <v>50107</v>
      </c>
      <c r="E2175" s="80" t="s">
        <v>458</v>
      </c>
      <c r="F2175" s="80" t="s">
        <v>458</v>
      </c>
      <c r="G2175" s="80" t="s">
        <v>486</v>
      </c>
      <c r="H2175" s="80" t="s">
        <v>1586</v>
      </c>
      <c r="I2175" s="80" t="s">
        <v>3202</v>
      </c>
      <c r="J2175" s="80" t="s">
        <v>4053</v>
      </c>
      <c r="K2175" s="80" t="s">
        <v>454</v>
      </c>
      <c r="L2175" s="8">
        <v>22220000</v>
      </c>
      <c r="M2175" s="6">
        <v>2022</v>
      </c>
      <c r="N2175" s="103"/>
      <c r="O2175" s="103"/>
      <c r="P2175" s="6"/>
      <c r="Q2175" s="6"/>
      <c r="R2175" t="str">
        <f t="shared" si="33"/>
        <v>5010700313601360100001VT100003</v>
      </c>
    </row>
    <row r="2176" spans="1:18" x14ac:dyDescent="0.2">
      <c r="A2176" s="80" t="s">
        <v>453</v>
      </c>
      <c r="B2176" s="80" t="s">
        <v>4372</v>
      </c>
      <c r="C2176" s="6">
        <v>501</v>
      </c>
      <c r="D2176" s="6">
        <v>50107</v>
      </c>
      <c r="E2176" s="80" t="s">
        <v>458</v>
      </c>
      <c r="F2176" s="80" t="s">
        <v>458</v>
      </c>
      <c r="G2176" s="80" t="s">
        <v>488</v>
      </c>
      <c r="H2176" s="80" t="s">
        <v>1367</v>
      </c>
      <c r="I2176" s="80" t="s">
        <v>2988</v>
      </c>
      <c r="J2176" s="80" t="s">
        <v>4053</v>
      </c>
      <c r="K2176" s="80" t="s">
        <v>454</v>
      </c>
      <c r="L2176" s="8">
        <v>8770000</v>
      </c>
      <c r="M2176" s="6">
        <v>2022</v>
      </c>
      <c r="N2176" s="103"/>
      <c r="O2176" s="103"/>
      <c r="P2176" s="6"/>
      <c r="Q2176" s="6"/>
      <c r="R2176" t="str">
        <f t="shared" si="33"/>
        <v>5010700312401240100001VT200003</v>
      </c>
    </row>
    <row r="2177" spans="1:18" x14ac:dyDescent="0.2">
      <c r="A2177" s="80" t="s">
        <v>453</v>
      </c>
      <c r="B2177" s="80" t="s">
        <v>4373</v>
      </c>
      <c r="C2177" s="6">
        <v>501</v>
      </c>
      <c r="D2177" s="6">
        <v>50107</v>
      </c>
      <c r="E2177" s="80" t="s">
        <v>456</v>
      </c>
      <c r="F2177" s="80" t="s">
        <v>454</v>
      </c>
      <c r="G2177" s="80" t="s">
        <v>486</v>
      </c>
      <c r="H2177" s="80" t="s">
        <v>1590</v>
      </c>
      <c r="I2177" s="80" t="s">
        <v>3204</v>
      </c>
      <c r="J2177" s="80" t="s">
        <v>4053</v>
      </c>
      <c r="K2177" s="80" t="s">
        <v>454</v>
      </c>
      <c r="L2177" s="8">
        <v>19440000</v>
      </c>
      <c r="M2177" s="6">
        <v>2022</v>
      </c>
      <c r="N2177" s="103"/>
      <c r="O2177" s="103"/>
      <c r="P2177" s="6"/>
      <c r="Q2177" s="6"/>
      <c r="R2177" t="str">
        <f t="shared" si="33"/>
        <v>5010700213621362100001VT100001</v>
      </c>
    </row>
    <row r="2178" spans="1:18" x14ac:dyDescent="0.2">
      <c r="A2178" s="80" t="s">
        <v>453</v>
      </c>
      <c r="B2178" s="80" t="s">
        <v>4373</v>
      </c>
      <c r="C2178" s="6">
        <v>501</v>
      </c>
      <c r="D2178" s="6">
        <v>50107</v>
      </c>
      <c r="E2178" s="80" t="s">
        <v>458</v>
      </c>
      <c r="F2178" s="80" t="s">
        <v>456</v>
      </c>
      <c r="G2178" s="80" t="s">
        <v>486</v>
      </c>
      <c r="H2178" s="80" t="s">
        <v>1588</v>
      </c>
      <c r="I2178" s="80" t="s">
        <v>3203</v>
      </c>
      <c r="J2178" s="80" t="s">
        <v>4053</v>
      </c>
      <c r="K2178" s="80" t="s">
        <v>454</v>
      </c>
      <c r="L2178" s="8">
        <v>15340000</v>
      </c>
      <c r="M2178" s="6">
        <v>2022</v>
      </c>
      <c r="N2178" s="103"/>
      <c r="O2178" s="103"/>
      <c r="P2178" s="6"/>
      <c r="Q2178" s="6"/>
      <c r="R2178" t="str">
        <f t="shared" ref="R2178:R2241" si="34">CONCATENATE(D2178,E2178,H2178,I2178,K2178,G2178,F2178)</f>
        <v>5010700313611361100001VT100002</v>
      </c>
    </row>
    <row r="2179" spans="1:18" x14ac:dyDescent="0.2">
      <c r="A2179" s="80" t="s">
        <v>453</v>
      </c>
      <c r="B2179" s="80" t="s">
        <v>4373</v>
      </c>
      <c r="C2179" s="6">
        <v>501</v>
      </c>
      <c r="D2179" s="6">
        <v>50107</v>
      </c>
      <c r="E2179" s="80" t="s">
        <v>458</v>
      </c>
      <c r="F2179" s="80" t="s">
        <v>458</v>
      </c>
      <c r="G2179" s="80" t="s">
        <v>486</v>
      </c>
      <c r="H2179" s="80" t="s">
        <v>1588</v>
      </c>
      <c r="I2179" s="80" t="s">
        <v>3203</v>
      </c>
      <c r="J2179" s="80" t="s">
        <v>4053</v>
      </c>
      <c r="K2179" s="80" t="s">
        <v>454</v>
      </c>
      <c r="L2179" s="8">
        <v>21480000</v>
      </c>
      <c r="M2179" s="6">
        <v>2022</v>
      </c>
      <c r="N2179" s="103"/>
      <c r="O2179" s="103"/>
      <c r="P2179" s="6"/>
      <c r="Q2179" s="6"/>
      <c r="R2179" t="str">
        <f t="shared" si="34"/>
        <v>5010700313611361100001VT100003</v>
      </c>
    </row>
    <row r="2180" spans="1:18" x14ac:dyDescent="0.2">
      <c r="A2180" s="80" t="s">
        <v>453</v>
      </c>
      <c r="B2180" s="80" t="s">
        <v>4373</v>
      </c>
      <c r="C2180" s="6">
        <v>501</v>
      </c>
      <c r="D2180" s="6">
        <v>50107</v>
      </c>
      <c r="E2180" s="80" t="s">
        <v>458</v>
      </c>
      <c r="F2180" s="80" t="s">
        <v>458</v>
      </c>
      <c r="G2180" s="80" t="s">
        <v>488</v>
      </c>
      <c r="H2180" s="80" t="s">
        <v>1367</v>
      </c>
      <c r="I2180" s="80" t="s">
        <v>2990</v>
      </c>
      <c r="J2180" s="80" t="s">
        <v>4053</v>
      </c>
      <c r="K2180" s="80" t="s">
        <v>454</v>
      </c>
      <c r="L2180" s="8">
        <v>5890000</v>
      </c>
      <c r="M2180" s="6">
        <v>2022</v>
      </c>
      <c r="N2180" s="103"/>
      <c r="O2180" s="103"/>
      <c r="P2180" s="6"/>
      <c r="Q2180" s="6"/>
      <c r="R2180" t="str">
        <f t="shared" si="34"/>
        <v>5010700312401240101001VT200003</v>
      </c>
    </row>
    <row r="2181" spans="1:18" x14ac:dyDescent="0.2">
      <c r="A2181" s="80" t="s">
        <v>453</v>
      </c>
      <c r="B2181" s="80" t="s">
        <v>4374</v>
      </c>
      <c r="C2181" s="6">
        <v>501</v>
      </c>
      <c r="D2181" s="6">
        <v>50107</v>
      </c>
      <c r="E2181" s="80" t="s">
        <v>456</v>
      </c>
      <c r="F2181" s="80" t="s">
        <v>454</v>
      </c>
      <c r="G2181" s="80" t="s">
        <v>486</v>
      </c>
      <c r="H2181" s="80" t="s">
        <v>1592</v>
      </c>
      <c r="I2181" s="80" t="s">
        <v>3205</v>
      </c>
      <c r="J2181" s="80" t="s">
        <v>4053</v>
      </c>
      <c r="K2181" s="80" t="s">
        <v>454</v>
      </c>
      <c r="L2181" s="8">
        <v>9150000</v>
      </c>
      <c r="M2181" s="6">
        <v>2022</v>
      </c>
      <c r="N2181" s="103"/>
      <c r="O2181" s="103"/>
      <c r="P2181" s="6"/>
      <c r="Q2181" s="6"/>
      <c r="R2181" t="str">
        <f t="shared" si="34"/>
        <v>5010700213631363100001VT100001</v>
      </c>
    </row>
    <row r="2182" spans="1:18" x14ac:dyDescent="0.2">
      <c r="A2182" s="80" t="s">
        <v>453</v>
      </c>
      <c r="B2182" s="80" t="s">
        <v>4374</v>
      </c>
      <c r="C2182" s="6">
        <v>501</v>
      </c>
      <c r="D2182" s="6">
        <v>50107</v>
      </c>
      <c r="E2182" s="80" t="s">
        <v>458</v>
      </c>
      <c r="F2182" s="80" t="s">
        <v>456</v>
      </c>
      <c r="G2182" s="80" t="s">
        <v>486</v>
      </c>
      <c r="H2182" s="80" t="s">
        <v>1590</v>
      </c>
      <c r="I2182" s="80" t="s">
        <v>3204</v>
      </c>
      <c r="J2182" s="80" t="s">
        <v>4053</v>
      </c>
      <c r="K2182" s="80" t="s">
        <v>454</v>
      </c>
      <c r="L2182" s="8">
        <v>9720000</v>
      </c>
      <c r="M2182" s="6">
        <v>2022</v>
      </c>
      <c r="N2182" s="103"/>
      <c r="O2182" s="103"/>
      <c r="P2182" s="6"/>
      <c r="Q2182" s="6"/>
      <c r="R2182" t="str">
        <f t="shared" si="34"/>
        <v>5010700313621362100001VT100002</v>
      </c>
    </row>
    <row r="2183" spans="1:18" x14ac:dyDescent="0.2">
      <c r="A2183" s="80" t="s">
        <v>453</v>
      </c>
      <c r="B2183" s="80" t="s">
        <v>4374</v>
      </c>
      <c r="C2183" s="6">
        <v>501</v>
      </c>
      <c r="D2183" s="6">
        <v>50107</v>
      </c>
      <c r="E2183" s="80" t="s">
        <v>458</v>
      </c>
      <c r="F2183" s="80" t="s">
        <v>458</v>
      </c>
      <c r="G2183" s="80" t="s">
        <v>486</v>
      </c>
      <c r="H2183" s="80" t="s">
        <v>1590</v>
      </c>
      <c r="I2183" s="80" t="s">
        <v>3204</v>
      </c>
      <c r="J2183" s="80" t="s">
        <v>4053</v>
      </c>
      <c r="K2183" s="80" t="s">
        <v>454</v>
      </c>
      <c r="L2183" s="8">
        <v>13610000</v>
      </c>
      <c r="M2183" s="6">
        <v>2022</v>
      </c>
      <c r="N2183" s="103"/>
      <c r="O2183" s="103"/>
      <c r="P2183" s="6"/>
      <c r="Q2183" s="6"/>
      <c r="R2183" t="str">
        <f t="shared" si="34"/>
        <v>5010700313621362100001VT100003</v>
      </c>
    </row>
    <row r="2184" spans="1:18" x14ac:dyDescent="0.2">
      <c r="A2184" s="80" t="s">
        <v>453</v>
      </c>
      <c r="B2184" s="80" t="s">
        <v>4374</v>
      </c>
      <c r="C2184" s="6">
        <v>501</v>
      </c>
      <c r="D2184" s="6">
        <v>50107</v>
      </c>
      <c r="E2184" s="80" t="s">
        <v>458</v>
      </c>
      <c r="F2184" s="80" t="s">
        <v>458</v>
      </c>
      <c r="G2184" s="80" t="s">
        <v>488</v>
      </c>
      <c r="H2184" s="80" t="s">
        <v>1393</v>
      </c>
      <c r="I2184" s="80" t="s">
        <v>3011</v>
      </c>
      <c r="J2184" s="80" t="s">
        <v>4053</v>
      </c>
      <c r="K2184" s="80" t="s">
        <v>454</v>
      </c>
      <c r="L2184" s="8">
        <v>2890000</v>
      </c>
      <c r="M2184" s="6">
        <v>2022</v>
      </c>
      <c r="N2184" s="103"/>
      <c r="O2184" s="103"/>
      <c r="P2184" s="6"/>
      <c r="Q2184" s="6"/>
      <c r="R2184" t="str">
        <f t="shared" si="34"/>
        <v>5010700312541254100001VT200003</v>
      </c>
    </row>
    <row r="2185" spans="1:18" x14ac:dyDescent="0.2">
      <c r="A2185" s="80" t="s">
        <v>453</v>
      </c>
      <c r="B2185" s="80" t="s">
        <v>4375</v>
      </c>
      <c r="C2185" s="6">
        <v>501</v>
      </c>
      <c r="D2185" s="6">
        <v>50107</v>
      </c>
      <c r="E2185" s="80" t="s">
        <v>456</v>
      </c>
      <c r="F2185" s="80" t="s">
        <v>454</v>
      </c>
      <c r="G2185" s="80" t="s">
        <v>486</v>
      </c>
      <c r="H2185" s="80" t="s">
        <v>1593</v>
      </c>
      <c r="I2185" s="80" t="s">
        <v>3206</v>
      </c>
      <c r="J2185" s="80" t="s">
        <v>4053</v>
      </c>
      <c r="K2185" s="80" t="s">
        <v>454</v>
      </c>
      <c r="L2185" s="8">
        <v>6520000</v>
      </c>
      <c r="M2185" s="6">
        <v>2022</v>
      </c>
      <c r="N2185" s="103"/>
      <c r="O2185" s="103"/>
      <c r="P2185" s="6"/>
      <c r="Q2185" s="6"/>
      <c r="R2185" t="str">
        <f t="shared" si="34"/>
        <v>5010700213641364100001VT100001</v>
      </c>
    </row>
    <row r="2186" spans="1:18" x14ac:dyDescent="0.2">
      <c r="A2186" s="80" t="s">
        <v>453</v>
      </c>
      <c r="B2186" s="80" t="s">
        <v>4375</v>
      </c>
      <c r="C2186" s="6">
        <v>501</v>
      </c>
      <c r="D2186" s="6">
        <v>50107</v>
      </c>
      <c r="E2186" s="80" t="s">
        <v>458</v>
      </c>
      <c r="F2186" s="80" t="s">
        <v>456</v>
      </c>
      <c r="G2186" s="80" t="s">
        <v>486</v>
      </c>
      <c r="H2186" s="80" t="s">
        <v>1592</v>
      </c>
      <c r="I2186" s="80" t="s">
        <v>3205</v>
      </c>
      <c r="J2186" s="80" t="s">
        <v>4053</v>
      </c>
      <c r="K2186" s="80" t="s">
        <v>454</v>
      </c>
      <c r="L2186" s="8">
        <v>4580000</v>
      </c>
      <c r="M2186" s="6">
        <v>2022</v>
      </c>
      <c r="N2186" s="103"/>
      <c r="O2186" s="103"/>
      <c r="P2186" s="6"/>
      <c r="Q2186" s="6"/>
      <c r="R2186" t="str">
        <f t="shared" si="34"/>
        <v>5010700313631363100001VT100002</v>
      </c>
    </row>
    <row r="2187" spans="1:18" x14ac:dyDescent="0.2">
      <c r="A2187" s="80" t="s">
        <v>453</v>
      </c>
      <c r="B2187" s="80" t="s">
        <v>4375</v>
      </c>
      <c r="C2187" s="6">
        <v>501</v>
      </c>
      <c r="D2187" s="6">
        <v>50107</v>
      </c>
      <c r="E2187" s="80" t="s">
        <v>458</v>
      </c>
      <c r="F2187" s="80" t="s">
        <v>458</v>
      </c>
      <c r="G2187" s="80" t="s">
        <v>486</v>
      </c>
      <c r="H2187" s="80" t="s">
        <v>1592</v>
      </c>
      <c r="I2187" s="80" t="s">
        <v>3205</v>
      </c>
      <c r="J2187" s="80" t="s">
        <v>4053</v>
      </c>
      <c r="K2187" s="80" t="s">
        <v>454</v>
      </c>
      <c r="L2187" s="8">
        <v>6410000</v>
      </c>
      <c r="M2187" s="6">
        <v>2022</v>
      </c>
      <c r="N2187" s="103"/>
      <c r="O2187" s="103"/>
      <c r="P2187" s="6"/>
      <c r="Q2187" s="6"/>
      <c r="R2187" t="str">
        <f t="shared" si="34"/>
        <v>5010700313631363100001VT100003</v>
      </c>
    </row>
    <row r="2188" spans="1:18" x14ac:dyDescent="0.2">
      <c r="A2188" s="80" t="s">
        <v>453</v>
      </c>
      <c r="B2188" s="80" t="s">
        <v>4375</v>
      </c>
      <c r="C2188" s="6">
        <v>501</v>
      </c>
      <c r="D2188" s="6">
        <v>50107</v>
      </c>
      <c r="E2188" s="80" t="s">
        <v>458</v>
      </c>
      <c r="F2188" s="80" t="s">
        <v>458</v>
      </c>
      <c r="G2188" s="80" t="s">
        <v>488</v>
      </c>
      <c r="H2188" s="80" t="s">
        <v>1393</v>
      </c>
      <c r="I2188" s="80" t="s">
        <v>3013</v>
      </c>
      <c r="J2188" s="80" t="s">
        <v>4053</v>
      </c>
      <c r="K2188" s="80" t="s">
        <v>454</v>
      </c>
      <c r="L2188" s="8">
        <v>2730000</v>
      </c>
      <c r="M2188" s="6">
        <v>2022</v>
      </c>
      <c r="N2188" s="103"/>
      <c r="O2188" s="103"/>
      <c r="P2188" s="6"/>
      <c r="Q2188" s="6"/>
      <c r="R2188" t="str">
        <f t="shared" si="34"/>
        <v>5010700312541254101001VT200003</v>
      </c>
    </row>
    <row r="2189" spans="1:18" x14ac:dyDescent="0.2">
      <c r="A2189" s="80" t="s">
        <v>453</v>
      </c>
      <c r="B2189" s="80" t="s">
        <v>4376</v>
      </c>
      <c r="C2189" s="6">
        <v>501</v>
      </c>
      <c r="D2189" s="6">
        <v>50107</v>
      </c>
      <c r="E2189" s="80" t="s">
        <v>456</v>
      </c>
      <c r="F2189" s="80" t="s">
        <v>454</v>
      </c>
      <c r="G2189" s="80" t="s">
        <v>486</v>
      </c>
      <c r="H2189" s="80" t="s">
        <v>1595</v>
      </c>
      <c r="I2189" s="80" t="s">
        <v>3207</v>
      </c>
      <c r="J2189" s="80" t="s">
        <v>4053</v>
      </c>
      <c r="K2189" s="80" t="s">
        <v>454</v>
      </c>
      <c r="L2189" s="8">
        <v>26000000</v>
      </c>
      <c r="M2189" s="6">
        <v>2022</v>
      </c>
      <c r="N2189" s="103"/>
      <c r="O2189" s="103"/>
      <c r="P2189" s="6"/>
      <c r="Q2189" s="6"/>
      <c r="R2189" t="str">
        <f t="shared" si="34"/>
        <v>5010700213651365100001VT100001</v>
      </c>
    </row>
    <row r="2190" spans="1:18" x14ac:dyDescent="0.2">
      <c r="A2190" s="80" t="s">
        <v>453</v>
      </c>
      <c r="B2190" s="80" t="s">
        <v>4376</v>
      </c>
      <c r="C2190" s="6">
        <v>501</v>
      </c>
      <c r="D2190" s="6">
        <v>50107</v>
      </c>
      <c r="E2190" s="80" t="s">
        <v>458</v>
      </c>
      <c r="F2190" s="80" t="s">
        <v>456</v>
      </c>
      <c r="G2190" s="80" t="s">
        <v>486</v>
      </c>
      <c r="H2190" s="80" t="s">
        <v>1593</v>
      </c>
      <c r="I2190" s="80" t="s">
        <v>3206</v>
      </c>
      <c r="J2190" s="80" t="s">
        <v>4053</v>
      </c>
      <c r="K2190" s="80" t="s">
        <v>454</v>
      </c>
      <c r="L2190" s="8">
        <v>3260000</v>
      </c>
      <c r="M2190" s="6">
        <v>2022</v>
      </c>
      <c r="N2190" s="103"/>
      <c r="O2190" s="103"/>
      <c r="P2190" s="6"/>
      <c r="Q2190" s="6"/>
      <c r="R2190" t="str">
        <f t="shared" si="34"/>
        <v>5010700313641364100001VT100002</v>
      </c>
    </row>
    <row r="2191" spans="1:18" x14ac:dyDescent="0.2">
      <c r="A2191" s="80" t="s">
        <v>453</v>
      </c>
      <c r="B2191" s="80" t="s">
        <v>4376</v>
      </c>
      <c r="C2191" s="6">
        <v>501</v>
      </c>
      <c r="D2191" s="6">
        <v>50107</v>
      </c>
      <c r="E2191" s="80" t="s">
        <v>458</v>
      </c>
      <c r="F2191" s="80" t="s">
        <v>458</v>
      </c>
      <c r="G2191" s="80" t="s">
        <v>486</v>
      </c>
      <c r="H2191" s="80" t="s">
        <v>1593</v>
      </c>
      <c r="I2191" s="80" t="s">
        <v>3206</v>
      </c>
      <c r="J2191" s="80" t="s">
        <v>4053</v>
      </c>
      <c r="K2191" s="80" t="s">
        <v>454</v>
      </c>
      <c r="L2191" s="8">
        <v>4560000</v>
      </c>
      <c r="M2191" s="6">
        <v>2022</v>
      </c>
      <c r="N2191" s="103"/>
      <c r="O2191" s="103"/>
      <c r="P2191" s="6"/>
      <c r="Q2191" s="6"/>
      <c r="R2191" t="str">
        <f t="shared" si="34"/>
        <v>5010700313641364100001VT100003</v>
      </c>
    </row>
    <row r="2192" spans="1:18" x14ac:dyDescent="0.2">
      <c r="A2192" s="80" t="s">
        <v>453</v>
      </c>
      <c r="B2192" s="80" t="s">
        <v>4376</v>
      </c>
      <c r="C2192" s="6">
        <v>501</v>
      </c>
      <c r="D2192" s="6">
        <v>50107</v>
      </c>
      <c r="E2192" s="80" t="s">
        <v>458</v>
      </c>
      <c r="F2192" s="80" t="s">
        <v>458</v>
      </c>
      <c r="G2192" s="80" t="s">
        <v>488</v>
      </c>
      <c r="H2192" s="80" t="s">
        <v>1393</v>
      </c>
      <c r="I2192" s="80" t="s">
        <v>3015</v>
      </c>
      <c r="J2192" s="80" t="s">
        <v>4053</v>
      </c>
      <c r="K2192" s="80" t="s">
        <v>454</v>
      </c>
      <c r="L2192" s="8">
        <v>2170000</v>
      </c>
      <c r="M2192" s="6">
        <v>2022</v>
      </c>
      <c r="N2192" s="103"/>
      <c r="O2192" s="103"/>
      <c r="P2192" s="6"/>
      <c r="Q2192" s="6"/>
      <c r="R2192" t="str">
        <f t="shared" si="34"/>
        <v>5010700312541254102001VT200003</v>
      </c>
    </row>
    <row r="2193" spans="1:18" x14ac:dyDescent="0.2">
      <c r="A2193" s="80" t="s">
        <v>453</v>
      </c>
      <c r="B2193" s="80" t="s">
        <v>4377</v>
      </c>
      <c r="C2193" s="6">
        <v>501</v>
      </c>
      <c r="D2193" s="6">
        <v>50107</v>
      </c>
      <c r="E2193" s="80" t="s">
        <v>456</v>
      </c>
      <c r="F2193" s="80" t="s">
        <v>454</v>
      </c>
      <c r="G2193" s="80" t="s">
        <v>486</v>
      </c>
      <c r="H2193" s="80" t="s">
        <v>1597</v>
      </c>
      <c r="I2193" s="80" t="s">
        <v>3208</v>
      </c>
      <c r="J2193" s="80" t="s">
        <v>4053</v>
      </c>
      <c r="K2193" s="80" t="s">
        <v>454</v>
      </c>
      <c r="L2193" s="8">
        <v>12100000</v>
      </c>
      <c r="M2193" s="6">
        <v>2022</v>
      </c>
      <c r="N2193" s="103"/>
      <c r="O2193" s="103"/>
      <c r="P2193" s="6"/>
      <c r="Q2193" s="6"/>
      <c r="R2193" t="str">
        <f t="shared" si="34"/>
        <v>5010700213661366100001VT100001</v>
      </c>
    </row>
    <row r="2194" spans="1:18" x14ac:dyDescent="0.2">
      <c r="A2194" s="80" t="s">
        <v>453</v>
      </c>
      <c r="B2194" s="80" t="s">
        <v>4377</v>
      </c>
      <c r="C2194" s="6">
        <v>501</v>
      </c>
      <c r="D2194" s="6">
        <v>50107</v>
      </c>
      <c r="E2194" s="80" t="s">
        <v>458</v>
      </c>
      <c r="F2194" s="80" t="s">
        <v>456</v>
      </c>
      <c r="G2194" s="80" t="s">
        <v>486</v>
      </c>
      <c r="H2194" s="80" t="s">
        <v>1595</v>
      </c>
      <c r="I2194" s="80" t="s">
        <v>3207</v>
      </c>
      <c r="J2194" s="80" t="s">
        <v>4053</v>
      </c>
      <c r="K2194" s="80" t="s">
        <v>454</v>
      </c>
      <c r="L2194" s="8">
        <v>13000000</v>
      </c>
      <c r="M2194" s="6">
        <v>2022</v>
      </c>
      <c r="N2194" s="103"/>
      <c r="O2194" s="103"/>
      <c r="P2194" s="6"/>
      <c r="Q2194" s="6"/>
      <c r="R2194" t="str">
        <f t="shared" si="34"/>
        <v>5010700313651365100001VT100002</v>
      </c>
    </row>
    <row r="2195" spans="1:18" x14ac:dyDescent="0.2">
      <c r="A2195" s="80" t="s">
        <v>453</v>
      </c>
      <c r="B2195" s="80" t="s">
        <v>4377</v>
      </c>
      <c r="C2195" s="6">
        <v>501</v>
      </c>
      <c r="D2195" s="6">
        <v>50107</v>
      </c>
      <c r="E2195" s="80" t="s">
        <v>458</v>
      </c>
      <c r="F2195" s="80" t="s">
        <v>458</v>
      </c>
      <c r="G2195" s="80" t="s">
        <v>486</v>
      </c>
      <c r="H2195" s="80" t="s">
        <v>1595</v>
      </c>
      <c r="I2195" s="80" t="s">
        <v>3207</v>
      </c>
      <c r="J2195" s="80" t="s">
        <v>4053</v>
      </c>
      <c r="K2195" s="80" t="s">
        <v>454</v>
      </c>
      <c r="L2195" s="8">
        <v>18200000</v>
      </c>
      <c r="M2195" s="6">
        <v>2022</v>
      </c>
      <c r="N2195" s="103"/>
      <c r="O2195" s="103"/>
      <c r="P2195" s="6"/>
      <c r="Q2195" s="6"/>
      <c r="R2195" t="str">
        <f t="shared" si="34"/>
        <v>5010700313651365100001VT100003</v>
      </c>
    </row>
    <row r="2196" spans="1:18" x14ac:dyDescent="0.2">
      <c r="A2196" s="80" t="s">
        <v>453</v>
      </c>
      <c r="B2196" s="80" t="s">
        <v>4377</v>
      </c>
      <c r="C2196" s="6">
        <v>501</v>
      </c>
      <c r="D2196" s="6">
        <v>50107</v>
      </c>
      <c r="E2196" s="80" t="s">
        <v>458</v>
      </c>
      <c r="F2196" s="80" t="s">
        <v>458</v>
      </c>
      <c r="G2196" s="80" t="s">
        <v>488</v>
      </c>
      <c r="H2196" s="80" t="s">
        <v>1395</v>
      </c>
      <c r="I2196" s="80" t="s">
        <v>3017</v>
      </c>
      <c r="J2196" s="80" t="s">
        <v>4053</v>
      </c>
      <c r="K2196" s="80" t="s">
        <v>454</v>
      </c>
      <c r="L2196" s="8">
        <v>18790000</v>
      </c>
      <c r="M2196" s="6">
        <v>2022</v>
      </c>
      <c r="N2196" s="103"/>
      <c r="O2196" s="103"/>
      <c r="P2196" s="6"/>
      <c r="Q2196" s="6"/>
      <c r="R2196" t="str">
        <f t="shared" si="34"/>
        <v>5010700312551255100001VT200003</v>
      </c>
    </row>
    <row r="2197" spans="1:18" x14ac:dyDescent="0.2">
      <c r="A2197" s="80" t="s">
        <v>453</v>
      </c>
      <c r="B2197" s="80" t="s">
        <v>4378</v>
      </c>
      <c r="C2197" s="6">
        <v>501</v>
      </c>
      <c r="D2197" s="6">
        <v>50107</v>
      </c>
      <c r="E2197" s="80" t="s">
        <v>456</v>
      </c>
      <c r="F2197" s="80" t="s">
        <v>454</v>
      </c>
      <c r="G2197" s="80" t="s">
        <v>486</v>
      </c>
      <c r="H2197" s="80" t="s">
        <v>1599</v>
      </c>
      <c r="I2197" s="80" t="s">
        <v>3209</v>
      </c>
      <c r="J2197" s="80" t="s">
        <v>4053</v>
      </c>
      <c r="K2197" s="80" t="s">
        <v>454</v>
      </c>
      <c r="L2197" s="8">
        <v>12290000</v>
      </c>
      <c r="M2197" s="6">
        <v>2022</v>
      </c>
      <c r="N2197" s="103"/>
      <c r="O2197" s="103"/>
      <c r="P2197" s="6"/>
      <c r="Q2197" s="6"/>
      <c r="R2197" t="str">
        <f t="shared" si="34"/>
        <v>5010700213671367100001VT100001</v>
      </c>
    </row>
    <row r="2198" spans="1:18" x14ac:dyDescent="0.2">
      <c r="A2198" s="80" t="s">
        <v>453</v>
      </c>
      <c r="B2198" s="80" t="s">
        <v>4378</v>
      </c>
      <c r="C2198" s="6">
        <v>501</v>
      </c>
      <c r="D2198" s="6">
        <v>50107</v>
      </c>
      <c r="E2198" s="80" t="s">
        <v>458</v>
      </c>
      <c r="F2198" s="80" t="s">
        <v>456</v>
      </c>
      <c r="G2198" s="80" t="s">
        <v>486</v>
      </c>
      <c r="H2198" s="80" t="s">
        <v>1597</v>
      </c>
      <c r="I2198" s="80" t="s">
        <v>3208</v>
      </c>
      <c r="J2198" s="80" t="s">
        <v>4053</v>
      </c>
      <c r="K2198" s="80" t="s">
        <v>454</v>
      </c>
      <c r="L2198" s="8">
        <v>6050000</v>
      </c>
      <c r="M2198" s="6">
        <v>2022</v>
      </c>
      <c r="N2198" s="103"/>
      <c r="O2198" s="103"/>
      <c r="P2198" s="6"/>
      <c r="Q2198" s="6"/>
      <c r="R2198" t="str">
        <f t="shared" si="34"/>
        <v>5010700313661366100001VT100002</v>
      </c>
    </row>
    <row r="2199" spans="1:18" x14ac:dyDescent="0.2">
      <c r="A2199" s="80" t="s">
        <v>453</v>
      </c>
      <c r="B2199" s="80" t="s">
        <v>4378</v>
      </c>
      <c r="C2199" s="6">
        <v>501</v>
      </c>
      <c r="D2199" s="6">
        <v>50107</v>
      </c>
      <c r="E2199" s="80" t="s">
        <v>458</v>
      </c>
      <c r="F2199" s="80" t="s">
        <v>458</v>
      </c>
      <c r="G2199" s="80" t="s">
        <v>486</v>
      </c>
      <c r="H2199" s="80" t="s">
        <v>1597</v>
      </c>
      <c r="I2199" s="80" t="s">
        <v>3208</v>
      </c>
      <c r="J2199" s="80" t="s">
        <v>4053</v>
      </c>
      <c r="K2199" s="80" t="s">
        <v>454</v>
      </c>
      <c r="L2199" s="8">
        <v>8470000</v>
      </c>
      <c r="M2199" s="6">
        <v>2022</v>
      </c>
      <c r="N2199" s="103"/>
      <c r="O2199" s="103"/>
      <c r="P2199" s="6"/>
      <c r="Q2199" s="6"/>
      <c r="R2199" t="str">
        <f t="shared" si="34"/>
        <v>5010700313661366100001VT100003</v>
      </c>
    </row>
    <row r="2200" spans="1:18" x14ac:dyDescent="0.2">
      <c r="A2200" s="80" t="s">
        <v>453</v>
      </c>
      <c r="B2200" s="80" t="s">
        <v>4378</v>
      </c>
      <c r="C2200" s="6">
        <v>501</v>
      </c>
      <c r="D2200" s="6">
        <v>50107</v>
      </c>
      <c r="E2200" s="80" t="s">
        <v>458</v>
      </c>
      <c r="F2200" s="80" t="s">
        <v>458</v>
      </c>
      <c r="G2200" s="80" t="s">
        <v>488</v>
      </c>
      <c r="H2200" s="80" t="s">
        <v>1395</v>
      </c>
      <c r="I2200" s="80" t="s">
        <v>3019</v>
      </c>
      <c r="J2200" s="80" t="s">
        <v>4053</v>
      </c>
      <c r="K2200" s="80" t="s">
        <v>454</v>
      </c>
      <c r="L2200" s="8">
        <v>18790000</v>
      </c>
      <c r="M2200" s="6">
        <v>2022</v>
      </c>
      <c r="N2200" s="103"/>
      <c r="O2200" s="103"/>
      <c r="P2200" s="6"/>
      <c r="Q2200" s="6"/>
      <c r="R2200" t="str">
        <f t="shared" si="34"/>
        <v>5010700312551255101001VT200003</v>
      </c>
    </row>
    <row r="2201" spans="1:18" x14ac:dyDescent="0.2">
      <c r="A2201" s="80" t="s">
        <v>453</v>
      </c>
      <c r="B2201" s="80" t="s">
        <v>4379</v>
      </c>
      <c r="C2201" s="6">
        <v>501</v>
      </c>
      <c r="D2201" s="6">
        <v>50107</v>
      </c>
      <c r="E2201" s="80" t="s">
        <v>456</v>
      </c>
      <c r="F2201" s="80" t="s">
        <v>454</v>
      </c>
      <c r="G2201" s="80" t="s">
        <v>486</v>
      </c>
      <c r="H2201" s="80" t="s">
        <v>1601</v>
      </c>
      <c r="I2201" s="80" t="s">
        <v>3210</v>
      </c>
      <c r="J2201" s="80" t="s">
        <v>4053</v>
      </c>
      <c r="K2201" s="80" t="s">
        <v>454</v>
      </c>
      <c r="L2201" s="8">
        <v>46330000</v>
      </c>
      <c r="M2201" s="6">
        <v>2022</v>
      </c>
      <c r="N2201" s="103"/>
      <c r="O2201" s="103"/>
      <c r="P2201" s="6"/>
      <c r="Q2201" s="6"/>
      <c r="R2201" t="str">
        <f t="shared" si="34"/>
        <v>5010700213681368100001VT100001</v>
      </c>
    </row>
    <row r="2202" spans="1:18" x14ac:dyDescent="0.2">
      <c r="A2202" s="80" t="s">
        <v>453</v>
      </c>
      <c r="B2202" s="80" t="s">
        <v>4379</v>
      </c>
      <c r="C2202" s="6">
        <v>501</v>
      </c>
      <c r="D2202" s="6">
        <v>50107</v>
      </c>
      <c r="E2202" s="80" t="s">
        <v>458</v>
      </c>
      <c r="F2202" s="80" t="s">
        <v>456</v>
      </c>
      <c r="G2202" s="80" t="s">
        <v>486</v>
      </c>
      <c r="H2202" s="80" t="s">
        <v>1599</v>
      </c>
      <c r="I2202" s="80" t="s">
        <v>3209</v>
      </c>
      <c r="J2202" s="80" t="s">
        <v>4053</v>
      </c>
      <c r="K2202" s="80" t="s">
        <v>454</v>
      </c>
      <c r="L2202" s="8">
        <v>6150000</v>
      </c>
      <c r="M2202" s="6">
        <v>2022</v>
      </c>
      <c r="N2202" s="103"/>
      <c r="O2202" s="103"/>
      <c r="P2202" s="6"/>
      <c r="Q2202" s="6"/>
      <c r="R2202" t="str">
        <f t="shared" si="34"/>
        <v>5010700313671367100001VT100002</v>
      </c>
    </row>
    <row r="2203" spans="1:18" x14ac:dyDescent="0.2">
      <c r="A2203" s="80" t="s">
        <v>453</v>
      </c>
      <c r="B2203" s="80" t="s">
        <v>4379</v>
      </c>
      <c r="C2203" s="6">
        <v>501</v>
      </c>
      <c r="D2203" s="6">
        <v>50107</v>
      </c>
      <c r="E2203" s="80" t="s">
        <v>458</v>
      </c>
      <c r="F2203" s="80" t="s">
        <v>458</v>
      </c>
      <c r="G2203" s="80" t="s">
        <v>486</v>
      </c>
      <c r="H2203" s="80" t="s">
        <v>1599</v>
      </c>
      <c r="I2203" s="80" t="s">
        <v>3209</v>
      </c>
      <c r="J2203" s="80" t="s">
        <v>4053</v>
      </c>
      <c r="K2203" s="80" t="s">
        <v>454</v>
      </c>
      <c r="L2203" s="8">
        <v>8600000</v>
      </c>
      <c r="M2203" s="6">
        <v>2022</v>
      </c>
      <c r="N2203" s="103"/>
      <c r="O2203" s="103"/>
      <c r="P2203" s="6"/>
      <c r="Q2203" s="6"/>
      <c r="R2203" t="str">
        <f t="shared" si="34"/>
        <v>5010700313671367100001VT100003</v>
      </c>
    </row>
    <row r="2204" spans="1:18" x14ac:dyDescent="0.2">
      <c r="A2204" s="80" t="s">
        <v>453</v>
      </c>
      <c r="B2204" s="80" t="s">
        <v>4379</v>
      </c>
      <c r="C2204" s="6">
        <v>501</v>
      </c>
      <c r="D2204" s="6">
        <v>50107</v>
      </c>
      <c r="E2204" s="80" t="s">
        <v>458</v>
      </c>
      <c r="F2204" s="80" t="s">
        <v>458</v>
      </c>
      <c r="G2204" s="80" t="s">
        <v>488</v>
      </c>
      <c r="H2204" s="80" t="s">
        <v>1395</v>
      </c>
      <c r="I2204" s="80" t="s">
        <v>3021</v>
      </c>
      <c r="J2204" s="80" t="s">
        <v>4053</v>
      </c>
      <c r="K2204" s="80" t="s">
        <v>454</v>
      </c>
      <c r="L2204" s="8">
        <v>18790000</v>
      </c>
      <c r="M2204" s="6">
        <v>2022</v>
      </c>
      <c r="N2204" s="103"/>
      <c r="O2204" s="103"/>
      <c r="P2204" s="6"/>
      <c r="Q2204" s="6"/>
      <c r="R2204" t="str">
        <f t="shared" si="34"/>
        <v>5010700312551255102001VT200003</v>
      </c>
    </row>
    <row r="2205" spans="1:18" x14ac:dyDescent="0.2">
      <c r="A2205" s="80" t="s">
        <v>453</v>
      </c>
      <c r="B2205" s="80" t="s">
        <v>4380</v>
      </c>
      <c r="C2205" s="6">
        <v>501</v>
      </c>
      <c r="D2205" s="6">
        <v>50107</v>
      </c>
      <c r="E2205" s="80" t="s">
        <v>456</v>
      </c>
      <c r="F2205" s="80" t="s">
        <v>454</v>
      </c>
      <c r="G2205" s="80" t="s">
        <v>486</v>
      </c>
      <c r="H2205" s="80" t="s">
        <v>1602</v>
      </c>
      <c r="I2205" s="80" t="s">
        <v>3211</v>
      </c>
      <c r="J2205" s="80" t="s">
        <v>4053</v>
      </c>
      <c r="K2205" s="80" t="s">
        <v>454</v>
      </c>
      <c r="L2205" s="8">
        <v>66670000</v>
      </c>
      <c r="M2205" s="6">
        <v>2022</v>
      </c>
      <c r="N2205" s="103"/>
      <c r="O2205" s="103"/>
      <c r="P2205" s="6"/>
      <c r="Q2205" s="6"/>
      <c r="R2205" t="str">
        <f t="shared" si="34"/>
        <v>5010700213691369100001VT100001</v>
      </c>
    </row>
    <row r="2206" spans="1:18" x14ac:dyDescent="0.2">
      <c r="A2206" s="80" t="s">
        <v>453</v>
      </c>
      <c r="B2206" s="80" t="s">
        <v>4380</v>
      </c>
      <c r="C2206" s="6">
        <v>501</v>
      </c>
      <c r="D2206" s="6">
        <v>50107</v>
      </c>
      <c r="E2206" s="80" t="s">
        <v>458</v>
      </c>
      <c r="F2206" s="80" t="s">
        <v>456</v>
      </c>
      <c r="G2206" s="80" t="s">
        <v>486</v>
      </c>
      <c r="H2206" s="80" t="s">
        <v>1601</v>
      </c>
      <c r="I2206" s="80" t="s">
        <v>3210</v>
      </c>
      <c r="J2206" s="80" t="s">
        <v>4053</v>
      </c>
      <c r="K2206" s="80" t="s">
        <v>454</v>
      </c>
      <c r="L2206" s="8">
        <v>23170000</v>
      </c>
      <c r="M2206" s="6">
        <v>2022</v>
      </c>
      <c r="N2206" s="103"/>
      <c r="O2206" s="103"/>
      <c r="P2206" s="6"/>
      <c r="Q2206" s="6"/>
      <c r="R2206" t="str">
        <f t="shared" si="34"/>
        <v>5010700313681368100001VT100002</v>
      </c>
    </row>
    <row r="2207" spans="1:18" x14ac:dyDescent="0.2">
      <c r="A2207" s="80" t="s">
        <v>453</v>
      </c>
      <c r="B2207" s="80" t="s">
        <v>4380</v>
      </c>
      <c r="C2207" s="6">
        <v>501</v>
      </c>
      <c r="D2207" s="6">
        <v>50107</v>
      </c>
      <c r="E2207" s="80" t="s">
        <v>458</v>
      </c>
      <c r="F2207" s="80" t="s">
        <v>458</v>
      </c>
      <c r="G2207" s="80" t="s">
        <v>486</v>
      </c>
      <c r="H2207" s="80" t="s">
        <v>1601</v>
      </c>
      <c r="I2207" s="80" t="s">
        <v>3210</v>
      </c>
      <c r="J2207" s="80" t="s">
        <v>4053</v>
      </c>
      <c r="K2207" s="80" t="s">
        <v>454</v>
      </c>
      <c r="L2207" s="8">
        <v>32430000</v>
      </c>
      <c r="M2207" s="6">
        <v>2022</v>
      </c>
      <c r="N2207" s="103"/>
      <c r="O2207" s="103"/>
      <c r="P2207" s="6"/>
      <c r="Q2207" s="6"/>
      <c r="R2207" t="str">
        <f t="shared" si="34"/>
        <v>5010700313681368100001VT100003</v>
      </c>
    </row>
    <row r="2208" spans="1:18" x14ac:dyDescent="0.2">
      <c r="A2208" s="80" t="s">
        <v>453</v>
      </c>
      <c r="B2208" s="80" t="s">
        <v>4380</v>
      </c>
      <c r="C2208" s="6">
        <v>501</v>
      </c>
      <c r="D2208" s="6">
        <v>50107</v>
      </c>
      <c r="E2208" s="80" t="s">
        <v>458</v>
      </c>
      <c r="F2208" s="80" t="s">
        <v>458</v>
      </c>
      <c r="G2208" s="80" t="s">
        <v>488</v>
      </c>
      <c r="H2208" s="80" t="s">
        <v>1457</v>
      </c>
      <c r="I2208" s="80" t="s">
        <v>3088</v>
      </c>
      <c r="J2208" s="80" t="s">
        <v>4053</v>
      </c>
      <c r="K2208" s="80" t="s">
        <v>454</v>
      </c>
      <c r="L2208" s="8">
        <v>11240000</v>
      </c>
      <c r="M2208" s="6">
        <v>2022</v>
      </c>
      <c r="N2208" s="103"/>
      <c r="O2208" s="103"/>
      <c r="P2208" s="6"/>
      <c r="Q2208" s="6"/>
      <c r="R2208" t="str">
        <f t="shared" si="34"/>
        <v>5010700312951295100001VT200003</v>
      </c>
    </row>
    <row r="2209" spans="1:18" x14ac:dyDescent="0.2">
      <c r="A2209" s="80" t="s">
        <v>453</v>
      </c>
      <c r="B2209" s="80" t="s">
        <v>4381</v>
      </c>
      <c r="C2209" s="6">
        <v>501</v>
      </c>
      <c r="D2209" s="6">
        <v>50107</v>
      </c>
      <c r="E2209" s="80" t="s">
        <v>456</v>
      </c>
      <c r="F2209" s="80" t="s">
        <v>454</v>
      </c>
      <c r="G2209" s="80" t="s">
        <v>486</v>
      </c>
      <c r="H2209" s="80" t="s">
        <v>1605</v>
      </c>
      <c r="I2209" s="80" t="s">
        <v>3214</v>
      </c>
      <c r="J2209" s="80" t="s">
        <v>4053</v>
      </c>
      <c r="K2209" s="80" t="s">
        <v>454</v>
      </c>
      <c r="L2209" s="8">
        <v>14800000</v>
      </c>
      <c r="M2209" s="6">
        <v>2022</v>
      </c>
      <c r="N2209" s="103"/>
      <c r="O2209" s="103"/>
      <c r="P2209" s="6"/>
      <c r="Q2209" s="6"/>
      <c r="R2209" t="str">
        <f t="shared" si="34"/>
        <v>5010700213701370100001VT100001</v>
      </c>
    </row>
    <row r="2210" spans="1:18" x14ac:dyDescent="0.2">
      <c r="A2210" s="80" t="s">
        <v>453</v>
      </c>
      <c r="B2210" s="80" t="s">
        <v>4381</v>
      </c>
      <c r="C2210" s="6">
        <v>501</v>
      </c>
      <c r="D2210" s="6">
        <v>50107</v>
      </c>
      <c r="E2210" s="80" t="s">
        <v>458</v>
      </c>
      <c r="F2210" s="80" t="s">
        <v>456</v>
      </c>
      <c r="G2210" s="80" t="s">
        <v>486</v>
      </c>
      <c r="H2210" s="80" t="s">
        <v>1602</v>
      </c>
      <c r="I2210" s="80" t="s">
        <v>3211</v>
      </c>
      <c r="J2210" s="80" t="s">
        <v>4053</v>
      </c>
      <c r="K2210" s="80" t="s">
        <v>454</v>
      </c>
      <c r="L2210" s="8">
        <v>33340000</v>
      </c>
      <c r="M2210" s="6">
        <v>2022</v>
      </c>
      <c r="N2210" s="103"/>
      <c r="O2210" s="103"/>
      <c r="P2210" s="6"/>
      <c r="Q2210" s="6"/>
      <c r="R2210" t="str">
        <f t="shared" si="34"/>
        <v>5010700313691369100001VT100002</v>
      </c>
    </row>
    <row r="2211" spans="1:18" x14ac:dyDescent="0.2">
      <c r="A2211" s="80" t="s">
        <v>453</v>
      </c>
      <c r="B2211" s="80" t="s">
        <v>4381</v>
      </c>
      <c r="C2211" s="6">
        <v>501</v>
      </c>
      <c r="D2211" s="6">
        <v>50107</v>
      </c>
      <c r="E2211" s="80" t="s">
        <v>458</v>
      </c>
      <c r="F2211" s="80" t="s">
        <v>458</v>
      </c>
      <c r="G2211" s="80" t="s">
        <v>486</v>
      </c>
      <c r="H2211" s="80" t="s">
        <v>1602</v>
      </c>
      <c r="I2211" s="80" t="s">
        <v>3211</v>
      </c>
      <c r="J2211" s="80" t="s">
        <v>4053</v>
      </c>
      <c r="K2211" s="80" t="s">
        <v>454</v>
      </c>
      <c r="L2211" s="8">
        <v>46670000</v>
      </c>
      <c r="M2211" s="6">
        <v>2022</v>
      </c>
      <c r="N2211" s="103"/>
      <c r="O2211" s="103"/>
      <c r="P2211" s="6"/>
      <c r="Q2211" s="6"/>
      <c r="R2211" t="str">
        <f t="shared" si="34"/>
        <v>5010700313691369100001VT100003</v>
      </c>
    </row>
    <row r="2212" spans="1:18" x14ac:dyDescent="0.2">
      <c r="A2212" s="80" t="s">
        <v>453</v>
      </c>
      <c r="B2212" s="80" t="s">
        <v>4381</v>
      </c>
      <c r="C2212" s="6">
        <v>501</v>
      </c>
      <c r="D2212" s="6">
        <v>50107</v>
      </c>
      <c r="E2212" s="80" t="s">
        <v>458</v>
      </c>
      <c r="F2212" s="80" t="s">
        <v>458</v>
      </c>
      <c r="G2212" s="80" t="s">
        <v>488</v>
      </c>
      <c r="H2212" s="80" t="s">
        <v>1457</v>
      </c>
      <c r="I2212" s="80" t="s">
        <v>3090</v>
      </c>
      <c r="J2212" s="80" t="s">
        <v>4053</v>
      </c>
      <c r="K2212" s="80" t="s">
        <v>454</v>
      </c>
      <c r="L2212" s="8">
        <v>11240000</v>
      </c>
      <c r="M2212" s="6">
        <v>2022</v>
      </c>
      <c r="N2212" s="103"/>
      <c r="O2212" s="103"/>
      <c r="P2212" s="6"/>
      <c r="Q2212" s="6"/>
      <c r="R2212" t="str">
        <f t="shared" si="34"/>
        <v>5010700312951295101001VT200003</v>
      </c>
    </row>
    <row r="2213" spans="1:18" x14ac:dyDescent="0.2">
      <c r="A2213" s="80" t="s">
        <v>453</v>
      </c>
      <c r="B2213" s="80" t="s">
        <v>4382</v>
      </c>
      <c r="C2213" s="6">
        <v>501</v>
      </c>
      <c r="D2213" s="6">
        <v>50107</v>
      </c>
      <c r="E2213" s="80" t="s">
        <v>456</v>
      </c>
      <c r="F2213" s="80" t="s">
        <v>454</v>
      </c>
      <c r="G2213" s="80" t="s">
        <v>486</v>
      </c>
      <c r="H2213" s="80" t="s">
        <v>1609</v>
      </c>
      <c r="I2213" s="80" t="s">
        <v>3218</v>
      </c>
      <c r="J2213" s="80" t="s">
        <v>4053</v>
      </c>
      <c r="K2213" s="80" t="s">
        <v>454</v>
      </c>
      <c r="L2213" s="8">
        <v>8370000</v>
      </c>
      <c r="M2213" s="6">
        <v>2022</v>
      </c>
      <c r="N2213" s="103"/>
      <c r="O2213" s="103"/>
      <c r="P2213" s="6"/>
      <c r="Q2213" s="6"/>
      <c r="R2213" t="str">
        <f t="shared" si="34"/>
        <v>5010700213721372100001VT100001</v>
      </c>
    </row>
    <row r="2214" spans="1:18" x14ac:dyDescent="0.2">
      <c r="A2214" s="80" t="s">
        <v>453</v>
      </c>
      <c r="B2214" s="80" t="s">
        <v>4382</v>
      </c>
      <c r="C2214" s="6">
        <v>501</v>
      </c>
      <c r="D2214" s="6">
        <v>50107</v>
      </c>
      <c r="E2214" s="80" t="s">
        <v>458</v>
      </c>
      <c r="F2214" s="80" t="s">
        <v>456</v>
      </c>
      <c r="G2214" s="80" t="s">
        <v>486</v>
      </c>
      <c r="H2214" s="80" t="s">
        <v>1605</v>
      </c>
      <c r="I2214" s="80" t="s">
        <v>3214</v>
      </c>
      <c r="J2214" s="80" t="s">
        <v>4053</v>
      </c>
      <c r="K2214" s="80" t="s">
        <v>454</v>
      </c>
      <c r="L2214" s="8">
        <v>7400000</v>
      </c>
      <c r="M2214" s="6">
        <v>2022</v>
      </c>
      <c r="N2214" s="103"/>
      <c r="O2214" s="103"/>
      <c r="P2214" s="6"/>
      <c r="Q2214" s="6"/>
      <c r="R2214" t="str">
        <f t="shared" si="34"/>
        <v>5010700313701370100001VT100002</v>
      </c>
    </row>
    <row r="2215" spans="1:18" x14ac:dyDescent="0.2">
      <c r="A2215" s="80" t="s">
        <v>453</v>
      </c>
      <c r="B2215" s="80" t="s">
        <v>4382</v>
      </c>
      <c r="C2215" s="6">
        <v>501</v>
      </c>
      <c r="D2215" s="6">
        <v>50107</v>
      </c>
      <c r="E2215" s="80" t="s">
        <v>458</v>
      </c>
      <c r="F2215" s="80" t="s">
        <v>458</v>
      </c>
      <c r="G2215" s="80" t="s">
        <v>486</v>
      </c>
      <c r="H2215" s="80" t="s">
        <v>1605</v>
      </c>
      <c r="I2215" s="80" t="s">
        <v>3214</v>
      </c>
      <c r="J2215" s="80" t="s">
        <v>4053</v>
      </c>
      <c r="K2215" s="80" t="s">
        <v>454</v>
      </c>
      <c r="L2215" s="8">
        <v>10360000</v>
      </c>
      <c r="M2215" s="6">
        <v>2022</v>
      </c>
      <c r="N2215" s="103"/>
      <c r="O2215" s="103"/>
      <c r="P2215" s="6"/>
      <c r="Q2215" s="6"/>
      <c r="R2215" t="str">
        <f t="shared" si="34"/>
        <v>5010700313701370100001VT100003</v>
      </c>
    </row>
    <row r="2216" spans="1:18" x14ac:dyDescent="0.2">
      <c r="A2216" s="80" t="s">
        <v>453</v>
      </c>
      <c r="B2216" s="80" t="s">
        <v>4382</v>
      </c>
      <c r="C2216" s="6">
        <v>501</v>
      </c>
      <c r="D2216" s="6">
        <v>50107</v>
      </c>
      <c r="E2216" s="80" t="s">
        <v>458</v>
      </c>
      <c r="F2216" s="80" t="s">
        <v>458</v>
      </c>
      <c r="G2216" s="80" t="s">
        <v>488</v>
      </c>
      <c r="H2216" s="80" t="s">
        <v>1487</v>
      </c>
      <c r="I2216" s="80" t="s">
        <v>3110</v>
      </c>
      <c r="J2216" s="80" t="s">
        <v>4053</v>
      </c>
      <c r="K2216" s="80" t="s">
        <v>454</v>
      </c>
      <c r="L2216" s="8">
        <v>2630000</v>
      </c>
      <c r="M2216" s="6">
        <v>2022</v>
      </c>
      <c r="N2216" s="103"/>
      <c r="O2216" s="103"/>
      <c r="P2216" s="6"/>
      <c r="Q2216" s="6"/>
      <c r="R2216" t="str">
        <f t="shared" si="34"/>
        <v>5010700313091309100001VT200003</v>
      </c>
    </row>
    <row r="2217" spans="1:18" x14ac:dyDescent="0.2">
      <c r="A2217" s="80" t="s">
        <v>453</v>
      </c>
      <c r="B2217" s="80" t="s">
        <v>4383</v>
      </c>
      <c r="C2217" s="6">
        <v>501</v>
      </c>
      <c r="D2217" s="6">
        <v>50107</v>
      </c>
      <c r="E2217" s="80" t="s">
        <v>456</v>
      </c>
      <c r="F2217" s="80" t="s">
        <v>454</v>
      </c>
      <c r="G2217" s="80" t="s">
        <v>486</v>
      </c>
      <c r="H2217" s="80" t="s">
        <v>1611</v>
      </c>
      <c r="I2217" s="80" t="s">
        <v>3219</v>
      </c>
      <c r="J2217" s="80" t="s">
        <v>4053</v>
      </c>
      <c r="K2217" s="80" t="s">
        <v>454</v>
      </c>
      <c r="L2217" s="8">
        <v>53520000</v>
      </c>
      <c r="M2217" s="6">
        <v>2022</v>
      </c>
      <c r="N2217" s="103"/>
      <c r="O2217" s="103"/>
      <c r="P2217" s="6"/>
      <c r="Q2217" s="6"/>
      <c r="R2217" t="str">
        <f t="shared" si="34"/>
        <v>5010700213731373100001VT100001</v>
      </c>
    </row>
    <row r="2218" spans="1:18" x14ac:dyDescent="0.2">
      <c r="A2218" s="80" t="s">
        <v>453</v>
      </c>
      <c r="B2218" s="80" t="s">
        <v>4383</v>
      </c>
      <c r="C2218" s="6">
        <v>501</v>
      </c>
      <c r="D2218" s="6">
        <v>50107</v>
      </c>
      <c r="E2218" s="80" t="s">
        <v>458</v>
      </c>
      <c r="F2218" s="80" t="s">
        <v>456</v>
      </c>
      <c r="G2218" s="80" t="s">
        <v>486</v>
      </c>
      <c r="H2218" s="80" t="s">
        <v>1609</v>
      </c>
      <c r="I2218" s="80" t="s">
        <v>3218</v>
      </c>
      <c r="J2218" s="80" t="s">
        <v>4053</v>
      </c>
      <c r="K2218" s="80" t="s">
        <v>454</v>
      </c>
      <c r="L2218" s="8">
        <v>4190000</v>
      </c>
      <c r="M2218" s="6">
        <v>2022</v>
      </c>
      <c r="N2218" s="103"/>
      <c r="O2218" s="103"/>
      <c r="P2218" s="6"/>
      <c r="Q2218" s="6"/>
      <c r="R2218" t="str">
        <f t="shared" si="34"/>
        <v>5010700313721372100001VT100002</v>
      </c>
    </row>
    <row r="2219" spans="1:18" x14ac:dyDescent="0.2">
      <c r="A2219" s="80" t="s">
        <v>453</v>
      </c>
      <c r="B2219" s="80" t="s">
        <v>4383</v>
      </c>
      <c r="C2219" s="6">
        <v>501</v>
      </c>
      <c r="D2219" s="6">
        <v>50107</v>
      </c>
      <c r="E2219" s="80" t="s">
        <v>458</v>
      </c>
      <c r="F2219" s="80" t="s">
        <v>458</v>
      </c>
      <c r="G2219" s="80" t="s">
        <v>486</v>
      </c>
      <c r="H2219" s="80" t="s">
        <v>1609</v>
      </c>
      <c r="I2219" s="80" t="s">
        <v>3218</v>
      </c>
      <c r="J2219" s="80" t="s">
        <v>4053</v>
      </c>
      <c r="K2219" s="80" t="s">
        <v>454</v>
      </c>
      <c r="L2219" s="8">
        <v>5860000</v>
      </c>
      <c r="M2219" s="6">
        <v>2022</v>
      </c>
      <c r="N2219" s="103"/>
      <c r="O2219" s="103"/>
      <c r="P2219" s="6"/>
      <c r="Q2219" s="6"/>
      <c r="R2219" t="str">
        <f t="shared" si="34"/>
        <v>5010700313721372100001VT100003</v>
      </c>
    </row>
    <row r="2220" spans="1:18" x14ac:dyDescent="0.2">
      <c r="A2220" s="80" t="s">
        <v>453</v>
      </c>
      <c r="B2220" s="80" t="s">
        <v>4383</v>
      </c>
      <c r="C2220" s="6">
        <v>501</v>
      </c>
      <c r="D2220" s="6">
        <v>50107</v>
      </c>
      <c r="E2220" s="80" t="s">
        <v>458</v>
      </c>
      <c r="F2220" s="80" t="s">
        <v>458</v>
      </c>
      <c r="G2220" s="80" t="s">
        <v>488</v>
      </c>
      <c r="H2220" s="80" t="s">
        <v>1513</v>
      </c>
      <c r="I2220" s="80" t="s">
        <v>3137</v>
      </c>
      <c r="J2220" s="80" t="s">
        <v>4053</v>
      </c>
      <c r="K2220" s="80" t="s">
        <v>454</v>
      </c>
      <c r="L2220" s="8">
        <v>10790000</v>
      </c>
      <c r="M2220" s="6">
        <v>2022</v>
      </c>
      <c r="N2220" s="103"/>
      <c r="O2220" s="103"/>
      <c r="P2220" s="6"/>
      <c r="Q2220" s="6"/>
      <c r="R2220" t="str">
        <f t="shared" si="34"/>
        <v>5010700313211321101001VT200003</v>
      </c>
    </row>
    <row r="2221" spans="1:18" x14ac:dyDescent="0.2">
      <c r="A2221" s="80" t="s">
        <v>453</v>
      </c>
      <c r="B2221" s="80" t="s">
        <v>4384</v>
      </c>
      <c r="C2221" s="6">
        <v>501</v>
      </c>
      <c r="D2221" s="6">
        <v>50107</v>
      </c>
      <c r="E2221" s="80" t="s">
        <v>456</v>
      </c>
      <c r="F2221" s="80" t="s">
        <v>454</v>
      </c>
      <c r="G2221" s="80" t="s">
        <v>486</v>
      </c>
      <c r="H2221" s="80" t="s">
        <v>1612</v>
      </c>
      <c r="I2221" s="80" t="s">
        <v>3220</v>
      </c>
      <c r="J2221" s="80" t="s">
        <v>4053</v>
      </c>
      <c r="K2221" s="80" t="s">
        <v>454</v>
      </c>
      <c r="L2221" s="8">
        <v>29780000</v>
      </c>
      <c r="M2221" s="6">
        <v>2022</v>
      </c>
      <c r="N2221" s="103"/>
      <c r="O2221" s="103"/>
      <c r="P2221" s="6"/>
      <c r="Q2221" s="6"/>
      <c r="R2221" t="str">
        <f t="shared" si="34"/>
        <v>5010700213741374100001VT100001</v>
      </c>
    </row>
    <row r="2222" spans="1:18" x14ac:dyDescent="0.2">
      <c r="A2222" s="80" t="s">
        <v>453</v>
      </c>
      <c r="B2222" s="80" t="s">
        <v>4384</v>
      </c>
      <c r="C2222" s="6">
        <v>501</v>
      </c>
      <c r="D2222" s="6">
        <v>50107</v>
      </c>
      <c r="E2222" s="80" t="s">
        <v>458</v>
      </c>
      <c r="F2222" s="80" t="s">
        <v>456</v>
      </c>
      <c r="G2222" s="80" t="s">
        <v>486</v>
      </c>
      <c r="H2222" s="80" t="s">
        <v>1611</v>
      </c>
      <c r="I2222" s="80" t="s">
        <v>3219</v>
      </c>
      <c r="J2222" s="80" t="s">
        <v>4053</v>
      </c>
      <c r="K2222" s="80" t="s">
        <v>454</v>
      </c>
      <c r="L2222" s="8">
        <v>26760000</v>
      </c>
      <c r="M2222" s="6">
        <v>2022</v>
      </c>
      <c r="N2222" s="103"/>
      <c r="O2222" s="103"/>
      <c r="P2222" s="6"/>
      <c r="Q2222" s="6"/>
      <c r="R2222" t="str">
        <f t="shared" si="34"/>
        <v>5010700313731373100001VT100002</v>
      </c>
    </row>
    <row r="2223" spans="1:18" x14ac:dyDescent="0.2">
      <c r="A2223" s="80" t="s">
        <v>453</v>
      </c>
      <c r="B2223" s="80" t="s">
        <v>4384</v>
      </c>
      <c r="C2223" s="6">
        <v>501</v>
      </c>
      <c r="D2223" s="6">
        <v>50107</v>
      </c>
      <c r="E2223" s="80" t="s">
        <v>458</v>
      </c>
      <c r="F2223" s="80" t="s">
        <v>458</v>
      </c>
      <c r="G2223" s="80" t="s">
        <v>486</v>
      </c>
      <c r="H2223" s="80" t="s">
        <v>1611</v>
      </c>
      <c r="I2223" s="80" t="s">
        <v>3219</v>
      </c>
      <c r="J2223" s="80" t="s">
        <v>4053</v>
      </c>
      <c r="K2223" s="80" t="s">
        <v>454</v>
      </c>
      <c r="L2223" s="8">
        <v>37460000</v>
      </c>
      <c r="M2223" s="6">
        <v>2022</v>
      </c>
      <c r="N2223" s="103"/>
      <c r="O2223" s="103"/>
      <c r="P2223" s="6"/>
      <c r="Q2223" s="6"/>
      <c r="R2223" t="str">
        <f t="shared" si="34"/>
        <v>5010700313731373100001VT100003</v>
      </c>
    </row>
    <row r="2224" spans="1:18" x14ac:dyDescent="0.2">
      <c r="A2224" s="80" t="s">
        <v>453</v>
      </c>
      <c r="B2224" s="80" t="s">
        <v>4384</v>
      </c>
      <c r="C2224" s="6">
        <v>501</v>
      </c>
      <c r="D2224" s="6">
        <v>50107</v>
      </c>
      <c r="E2224" s="80" t="s">
        <v>458</v>
      </c>
      <c r="F2224" s="80" t="s">
        <v>458</v>
      </c>
      <c r="G2224" s="80" t="s">
        <v>488</v>
      </c>
      <c r="H2224" s="80" t="s">
        <v>1513</v>
      </c>
      <c r="I2224" s="80" t="s">
        <v>3138</v>
      </c>
      <c r="J2224" s="80" t="s">
        <v>4053</v>
      </c>
      <c r="K2224" s="80" t="s">
        <v>454</v>
      </c>
      <c r="L2224" s="8">
        <v>10790000</v>
      </c>
      <c r="M2224" s="6">
        <v>2022</v>
      </c>
      <c r="N2224" s="103"/>
      <c r="O2224" s="103"/>
      <c r="P2224" s="6"/>
      <c r="Q2224" s="6"/>
      <c r="R2224" t="str">
        <f t="shared" si="34"/>
        <v>5010700313211321102001VT200003</v>
      </c>
    </row>
    <row r="2225" spans="1:18" x14ac:dyDescent="0.2">
      <c r="A2225" s="80" t="s">
        <v>453</v>
      </c>
      <c r="B2225" s="80" t="s">
        <v>4385</v>
      </c>
      <c r="C2225" s="6">
        <v>501</v>
      </c>
      <c r="D2225" s="6">
        <v>50107</v>
      </c>
      <c r="E2225" s="80" t="s">
        <v>456</v>
      </c>
      <c r="F2225" s="80" t="s">
        <v>454</v>
      </c>
      <c r="G2225" s="80" t="s">
        <v>486</v>
      </c>
      <c r="H2225" s="80" t="s">
        <v>1613</v>
      </c>
      <c r="I2225" s="80" t="s">
        <v>3221</v>
      </c>
      <c r="J2225" s="80" t="s">
        <v>4053</v>
      </c>
      <c r="K2225" s="80" t="s">
        <v>454</v>
      </c>
      <c r="L2225" s="8">
        <v>7820000</v>
      </c>
      <c r="M2225" s="6">
        <v>2022</v>
      </c>
      <c r="N2225" s="103"/>
      <c r="O2225" s="103"/>
      <c r="P2225" s="6"/>
      <c r="Q2225" s="6"/>
      <c r="R2225" t="str">
        <f t="shared" si="34"/>
        <v>5010700213751375100001VT100001</v>
      </c>
    </row>
    <row r="2226" spans="1:18" x14ac:dyDescent="0.2">
      <c r="A2226" s="80" t="s">
        <v>453</v>
      </c>
      <c r="B2226" s="80" t="s">
        <v>4385</v>
      </c>
      <c r="C2226" s="6">
        <v>501</v>
      </c>
      <c r="D2226" s="6">
        <v>50107</v>
      </c>
      <c r="E2226" s="80" t="s">
        <v>458</v>
      </c>
      <c r="F2226" s="80" t="s">
        <v>456</v>
      </c>
      <c r="G2226" s="80" t="s">
        <v>486</v>
      </c>
      <c r="H2226" s="80" t="s">
        <v>1612</v>
      </c>
      <c r="I2226" s="80" t="s">
        <v>3220</v>
      </c>
      <c r="J2226" s="80" t="s">
        <v>4053</v>
      </c>
      <c r="K2226" s="80" t="s">
        <v>454</v>
      </c>
      <c r="L2226" s="8">
        <v>14890000</v>
      </c>
      <c r="M2226" s="6">
        <v>2022</v>
      </c>
      <c r="N2226" s="103"/>
      <c r="O2226" s="103"/>
      <c r="P2226" s="6"/>
      <c r="Q2226" s="6"/>
      <c r="R2226" t="str">
        <f t="shared" si="34"/>
        <v>5010700313741374100001VT100002</v>
      </c>
    </row>
    <row r="2227" spans="1:18" x14ac:dyDescent="0.2">
      <c r="A2227" s="80" t="s">
        <v>453</v>
      </c>
      <c r="B2227" s="80" t="s">
        <v>4385</v>
      </c>
      <c r="C2227" s="6">
        <v>501</v>
      </c>
      <c r="D2227" s="6">
        <v>50107</v>
      </c>
      <c r="E2227" s="80" t="s">
        <v>458</v>
      </c>
      <c r="F2227" s="80" t="s">
        <v>458</v>
      </c>
      <c r="G2227" s="80" t="s">
        <v>486</v>
      </c>
      <c r="H2227" s="80" t="s">
        <v>1612</v>
      </c>
      <c r="I2227" s="80" t="s">
        <v>3220</v>
      </c>
      <c r="J2227" s="80" t="s">
        <v>4053</v>
      </c>
      <c r="K2227" s="80" t="s">
        <v>454</v>
      </c>
      <c r="L2227" s="8">
        <v>20850000</v>
      </c>
      <c r="M2227" s="6">
        <v>2022</v>
      </c>
      <c r="N2227" s="103"/>
      <c r="O2227" s="103"/>
      <c r="P2227" s="6"/>
      <c r="Q2227" s="6"/>
      <c r="R2227" t="str">
        <f t="shared" si="34"/>
        <v>5010700313741374100001VT100003</v>
      </c>
    </row>
    <row r="2228" spans="1:18" x14ac:dyDescent="0.2">
      <c r="A2228" s="80" t="s">
        <v>453</v>
      </c>
      <c r="B2228" s="80" t="s">
        <v>4385</v>
      </c>
      <c r="C2228" s="6">
        <v>501</v>
      </c>
      <c r="D2228" s="6">
        <v>50107</v>
      </c>
      <c r="E2228" s="80" t="s">
        <v>458</v>
      </c>
      <c r="F2228" s="80" t="s">
        <v>458</v>
      </c>
      <c r="G2228" s="80" t="s">
        <v>488</v>
      </c>
      <c r="H2228" s="80" t="s">
        <v>1517</v>
      </c>
      <c r="I2228" s="80" t="s">
        <v>3143</v>
      </c>
      <c r="J2228" s="80" t="s">
        <v>4053</v>
      </c>
      <c r="K2228" s="80" t="s">
        <v>454</v>
      </c>
      <c r="L2228" s="8">
        <v>11240000</v>
      </c>
      <c r="M2228" s="6">
        <v>2022</v>
      </c>
      <c r="N2228" s="103"/>
      <c r="O2228" s="103"/>
      <c r="P2228" s="6"/>
      <c r="Q2228" s="6"/>
      <c r="R2228" t="str">
        <f t="shared" si="34"/>
        <v>5010700313241324101001VT200003</v>
      </c>
    </row>
    <row r="2229" spans="1:18" x14ac:dyDescent="0.2">
      <c r="A2229" s="80" t="s">
        <v>453</v>
      </c>
      <c r="B2229" s="80" t="s">
        <v>4386</v>
      </c>
      <c r="C2229" s="6">
        <v>501</v>
      </c>
      <c r="D2229" s="6">
        <v>50107</v>
      </c>
      <c r="E2229" s="80" t="s">
        <v>456</v>
      </c>
      <c r="F2229" s="80" t="s">
        <v>454</v>
      </c>
      <c r="G2229" s="80" t="s">
        <v>486</v>
      </c>
      <c r="H2229" s="80" t="s">
        <v>1615</v>
      </c>
      <c r="I2229" s="80" t="s">
        <v>3222</v>
      </c>
      <c r="J2229" s="80" t="s">
        <v>4053</v>
      </c>
      <c r="K2229" s="80" t="s">
        <v>454</v>
      </c>
      <c r="L2229" s="8">
        <v>7820000</v>
      </c>
      <c r="M2229" s="6">
        <v>2022</v>
      </c>
      <c r="N2229" s="103"/>
      <c r="O2229" s="103"/>
      <c r="P2229" s="6"/>
      <c r="Q2229" s="6"/>
      <c r="R2229" t="str">
        <f t="shared" si="34"/>
        <v>5010700213761376100001VT100001</v>
      </c>
    </row>
    <row r="2230" spans="1:18" x14ac:dyDescent="0.2">
      <c r="A2230" s="80" t="s">
        <v>453</v>
      </c>
      <c r="B2230" s="80" t="s">
        <v>4386</v>
      </c>
      <c r="C2230" s="6">
        <v>501</v>
      </c>
      <c r="D2230" s="6">
        <v>50107</v>
      </c>
      <c r="E2230" s="80" t="s">
        <v>458</v>
      </c>
      <c r="F2230" s="80" t="s">
        <v>456</v>
      </c>
      <c r="G2230" s="80" t="s">
        <v>486</v>
      </c>
      <c r="H2230" s="80" t="s">
        <v>1613</v>
      </c>
      <c r="I2230" s="80" t="s">
        <v>3221</v>
      </c>
      <c r="J2230" s="80" t="s">
        <v>4053</v>
      </c>
      <c r="K2230" s="80" t="s">
        <v>454</v>
      </c>
      <c r="L2230" s="8">
        <v>3910000</v>
      </c>
      <c r="M2230" s="6">
        <v>2022</v>
      </c>
      <c r="N2230" s="103"/>
      <c r="O2230" s="103"/>
      <c r="P2230" s="6"/>
      <c r="Q2230" s="6"/>
      <c r="R2230" t="str">
        <f t="shared" si="34"/>
        <v>5010700313751375100001VT100002</v>
      </c>
    </row>
    <row r="2231" spans="1:18" x14ac:dyDescent="0.2">
      <c r="A2231" s="80" t="s">
        <v>453</v>
      </c>
      <c r="B2231" s="80" t="s">
        <v>4386</v>
      </c>
      <c r="C2231" s="6">
        <v>501</v>
      </c>
      <c r="D2231" s="6">
        <v>50107</v>
      </c>
      <c r="E2231" s="80" t="s">
        <v>458</v>
      </c>
      <c r="F2231" s="80" t="s">
        <v>458</v>
      </c>
      <c r="G2231" s="80" t="s">
        <v>486</v>
      </c>
      <c r="H2231" s="80" t="s">
        <v>1613</v>
      </c>
      <c r="I2231" s="80" t="s">
        <v>3221</v>
      </c>
      <c r="J2231" s="80" t="s">
        <v>4053</v>
      </c>
      <c r="K2231" s="80" t="s">
        <v>454</v>
      </c>
      <c r="L2231" s="8">
        <v>5470000</v>
      </c>
      <c r="M2231" s="6">
        <v>2022</v>
      </c>
      <c r="N2231" s="103"/>
      <c r="O2231" s="103"/>
      <c r="P2231" s="6"/>
      <c r="Q2231" s="6"/>
      <c r="R2231" t="str">
        <f t="shared" si="34"/>
        <v>5010700313751375100001VT100003</v>
      </c>
    </row>
    <row r="2232" spans="1:18" x14ac:dyDescent="0.2">
      <c r="A2232" s="80" t="s">
        <v>453</v>
      </c>
      <c r="B2232" s="80" t="s">
        <v>4386</v>
      </c>
      <c r="C2232" s="6">
        <v>501</v>
      </c>
      <c r="D2232" s="6">
        <v>50107</v>
      </c>
      <c r="E2232" s="80" t="s">
        <v>458</v>
      </c>
      <c r="F2232" s="80" t="s">
        <v>458</v>
      </c>
      <c r="G2232" s="80" t="s">
        <v>488</v>
      </c>
      <c r="H2232" s="80" t="s">
        <v>1531</v>
      </c>
      <c r="I2232" s="80" t="s">
        <v>3156</v>
      </c>
      <c r="J2232" s="80" t="s">
        <v>4053</v>
      </c>
      <c r="K2232" s="80" t="s">
        <v>454</v>
      </c>
      <c r="L2232" s="8">
        <v>5310000</v>
      </c>
      <c r="M2232" s="6">
        <v>2022</v>
      </c>
      <c r="N2232" s="103"/>
      <c r="O2232" s="103"/>
      <c r="P2232" s="6"/>
      <c r="Q2232" s="6"/>
      <c r="R2232" t="str">
        <f t="shared" si="34"/>
        <v>5010700313301330100001VT200003</v>
      </c>
    </row>
    <row r="2233" spans="1:18" x14ac:dyDescent="0.2">
      <c r="A2233" s="80" t="s">
        <v>453</v>
      </c>
      <c r="B2233" s="80" t="s">
        <v>4387</v>
      </c>
      <c r="C2233" s="6">
        <v>501</v>
      </c>
      <c r="D2233" s="6">
        <v>50107</v>
      </c>
      <c r="E2233" s="80" t="s">
        <v>456</v>
      </c>
      <c r="F2233" s="80" t="s">
        <v>454</v>
      </c>
      <c r="G2233" s="80" t="s">
        <v>486</v>
      </c>
      <c r="H2233" s="80" t="s">
        <v>1617</v>
      </c>
      <c r="I2233" s="80" t="s">
        <v>3223</v>
      </c>
      <c r="J2233" s="80" t="s">
        <v>4053</v>
      </c>
      <c r="K2233" s="80" t="s">
        <v>454</v>
      </c>
      <c r="L2233" s="8">
        <v>7820000</v>
      </c>
      <c r="M2233" s="6">
        <v>2022</v>
      </c>
      <c r="N2233" s="103"/>
      <c r="O2233" s="103"/>
      <c r="P2233" s="6"/>
      <c r="Q2233" s="6"/>
      <c r="R2233" t="str">
        <f t="shared" si="34"/>
        <v>5010700213771377100001VT100001</v>
      </c>
    </row>
    <row r="2234" spans="1:18" x14ac:dyDescent="0.2">
      <c r="A2234" s="80" t="s">
        <v>453</v>
      </c>
      <c r="B2234" s="80" t="s">
        <v>4387</v>
      </c>
      <c r="C2234" s="6">
        <v>501</v>
      </c>
      <c r="D2234" s="6">
        <v>50107</v>
      </c>
      <c r="E2234" s="80" t="s">
        <v>458</v>
      </c>
      <c r="F2234" s="80" t="s">
        <v>456</v>
      </c>
      <c r="G2234" s="80" t="s">
        <v>486</v>
      </c>
      <c r="H2234" s="80" t="s">
        <v>1615</v>
      </c>
      <c r="I2234" s="80" t="s">
        <v>3222</v>
      </c>
      <c r="J2234" s="80" t="s">
        <v>4053</v>
      </c>
      <c r="K2234" s="80" t="s">
        <v>454</v>
      </c>
      <c r="L2234" s="8">
        <v>3910000</v>
      </c>
      <c r="M2234" s="6">
        <v>2022</v>
      </c>
      <c r="N2234" s="103"/>
      <c r="O2234" s="103"/>
      <c r="P2234" s="6"/>
      <c r="Q2234" s="6"/>
      <c r="R2234" t="str">
        <f t="shared" si="34"/>
        <v>5010700313761376100001VT100002</v>
      </c>
    </row>
    <row r="2235" spans="1:18" x14ac:dyDescent="0.2">
      <c r="A2235" s="80" t="s">
        <v>453</v>
      </c>
      <c r="B2235" s="80" t="s">
        <v>4387</v>
      </c>
      <c r="C2235" s="6">
        <v>501</v>
      </c>
      <c r="D2235" s="6">
        <v>50107</v>
      </c>
      <c r="E2235" s="80" t="s">
        <v>458</v>
      </c>
      <c r="F2235" s="80" t="s">
        <v>458</v>
      </c>
      <c r="G2235" s="80" t="s">
        <v>486</v>
      </c>
      <c r="H2235" s="80" t="s">
        <v>1615</v>
      </c>
      <c r="I2235" s="80" t="s">
        <v>3222</v>
      </c>
      <c r="J2235" s="80" t="s">
        <v>4053</v>
      </c>
      <c r="K2235" s="80" t="s">
        <v>454</v>
      </c>
      <c r="L2235" s="8">
        <v>5470000</v>
      </c>
      <c r="M2235" s="6">
        <v>2022</v>
      </c>
      <c r="N2235" s="103"/>
      <c r="O2235" s="103"/>
      <c r="P2235" s="6"/>
      <c r="Q2235" s="6"/>
      <c r="R2235" t="str">
        <f t="shared" si="34"/>
        <v>5010700313761376100001VT100003</v>
      </c>
    </row>
    <row r="2236" spans="1:18" x14ac:dyDescent="0.2">
      <c r="A2236" s="80" t="s">
        <v>453</v>
      </c>
      <c r="B2236" s="80" t="s">
        <v>4387</v>
      </c>
      <c r="C2236" s="6">
        <v>501</v>
      </c>
      <c r="D2236" s="6">
        <v>50107</v>
      </c>
      <c r="E2236" s="80" t="s">
        <v>458</v>
      </c>
      <c r="F2236" s="80" t="s">
        <v>458</v>
      </c>
      <c r="G2236" s="80" t="s">
        <v>488</v>
      </c>
      <c r="H2236" s="80" t="s">
        <v>1531</v>
      </c>
      <c r="I2236" s="80" t="s">
        <v>3158</v>
      </c>
      <c r="J2236" s="80" t="s">
        <v>4053</v>
      </c>
      <c r="K2236" s="80" t="s">
        <v>454</v>
      </c>
      <c r="L2236" s="8">
        <v>5140000</v>
      </c>
      <c r="M2236" s="6">
        <v>2022</v>
      </c>
      <c r="N2236" s="103"/>
      <c r="O2236" s="103"/>
      <c r="P2236" s="6"/>
      <c r="Q2236" s="6"/>
      <c r="R2236" t="str">
        <f t="shared" si="34"/>
        <v>5010700313301330101001VT200003</v>
      </c>
    </row>
    <row r="2237" spans="1:18" x14ac:dyDescent="0.2">
      <c r="A2237" s="80" t="s">
        <v>453</v>
      </c>
      <c r="B2237" s="80" t="s">
        <v>4388</v>
      </c>
      <c r="C2237" s="6">
        <v>501</v>
      </c>
      <c r="D2237" s="6">
        <v>50107</v>
      </c>
      <c r="E2237" s="80" t="s">
        <v>456</v>
      </c>
      <c r="F2237" s="80" t="s">
        <v>454</v>
      </c>
      <c r="G2237" s="80" t="s">
        <v>486</v>
      </c>
      <c r="H2237" s="80" t="s">
        <v>1619</v>
      </c>
      <c r="I2237" s="80" t="s">
        <v>3224</v>
      </c>
      <c r="J2237" s="80" t="s">
        <v>4053</v>
      </c>
      <c r="K2237" s="80" t="s">
        <v>454</v>
      </c>
      <c r="L2237" s="8">
        <v>7820000</v>
      </c>
      <c r="M2237" s="6">
        <v>2022</v>
      </c>
      <c r="N2237" s="103"/>
      <c r="O2237" s="103"/>
      <c r="P2237" s="6"/>
      <c r="Q2237" s="6"/>
      <c r="R2237" t="str">
        <f t="shared" si="34"/>
        <v>5010700213781378100001VT100001</v>
      </c>
    </row>
    <row r="2238" spans="1:18" x14ac:dyDescent="0.2">
      <c r="A2238" s="80" t="s">
        <v>453</v>
      </c>
      <c r="B2238" s="80" t="s">
        <v>4388</v>
      </c>
      <c r="C2238" s="6">
        <v>501</v>
      </c>
      <c r="D2238" s="6">
        <v>50107</v>
      </c>
      <c r="E2238" s="80" t="s">
        <v>458</v>
      </c>
      <c r="F2238" s="80" t="s">
        <v>456</v>
      </c>
      <c r="G2238" s="80" t="s">
        <v>486</v>
      </c>
      <c r="H2238" s="80" t="s">
        <v>1617</v>
      </c>
      <c r="I2238" s="80" t="s">
        <v>3223</v>
      </c>
      <c r="J2238" s="80" t="s">
        <v>4053</v>
      </c>
      <c r="K2238" s="80" t="s">
        <v>454</v>
      </c>
      <c r="L2238" s="8">
        <v>3910000</v>
      </c>
      <c r="M2238" s="6">
        <v>2022</v>
      </c>
      <c r="N2238" s="103"/>
      <c r="O2238" s="103"/>
      <c r="P2238" s="6"/>
      <c r="Q2238" s="6"/>
      <c r="R2238" t="str">
        <f t="shared" si="34"/>
        <v>5010700313771377100001VT100002</v>
      </c>
    </row>
    <row r="2239" spans="1:18" x14ac:dyDescent="0.2">
      <c r="A2239" s="80" t="s">
        <v>453</v>
      </c>
      <c r="B2239" s="80" t="s">
        <v>4388</v>
      </c>
      <c r="C2239" s="6">
        <v>501</v>
      </c>
      <c r="D2239" s="6">
        <v>50107</v>
      </c>
      <c r="E2239" s="80" t="s">
        <v>458</v>
      </c>
      <c r="F2239" s="80" t="s">
        <v>458</v>
      </c>
      <c r="G2239" s="80" t="s">
        <v>486</v>
      </c>
      <c r="H2239" s="80" t="s">
        <v>1617</v>
      </c>
      <c r="I2239" s="80" t="s">
        <v>3223</v>
      </c>
      <c r="J2239" s="80" t="s">
        <v>4053</v>
      </c>
      <c r="K2239" s="80" t="s">
        <v>454</v>
      </c>
      <c r="L2239" s="8">
        <v>5470000</v>
      </c>
      <c r="M2239" s="6">
        <v>2022</v>
      </c>
      <c r="N2239" s="103"/>
      <c r="O2239" s="103"/>
      <c r="P2239" s="6"/>
      <c r="Q2239" s="6"/>
      <c r="R2239" t="str">
        <f t="shared" si="34"/>
        <v>5010700313771377100001VT100003</v>
      </c>
    </row>
    <row r="2240" spans="1:18" x14ac:dyDescent="0.2">
      <c r="A2240" s="80" t="s">
        <v>453</v>
      </c>
      <c r="B2240" s="80" t="s">
        <v>4388</v>
      </c>
      <c r="C2240" s="6">
        <v>501</v>
      </c>
      <c r="D2240" s="6">
        <v>50107</v>
      </c>
      <c r="E2240" s="80" t="s">
        <v>458</v>
      </c>
      <c r="F2240" s="80" t="s">
        <v>458</v>
      </c>
      <c r="G2240" s="80" t="s">
        <v>488</v>
      </c>
      <c r="H2240" s="80" t="s">
        <v>1532</v>
      </c>
      <c r="I2240" s="80" t="s">
        <v>3159</v>
      </c>
      <c r="J2240" s="80" t="s">
        <v>4053</v>
      </c>
      <c r="K2240" s="80" t="s">
        <v>454</v>
      </c>
      <c r="L2240" s="8">
        <v>7840000</v>
      </c>
      <c r="M2240" s="6">
        <v>2022</v>
      </c>
      <c r="N2240" s="103"/>
      <c r="O2240" s="103"/>
      <c r="P2240" s="6"/>
      <c r="Q2240" s="6"/>
      <c r="R2240" t="str">
        <f t="shared" si="34"/>
        <v>5010700313311331100001VT200003</v>
      </c>
    </row>
    <row r="2241" spans="1:18" x14ac:dyDescent="0.2">
      <c r="A2241" s="80" t="s">
        <v>453</v>
      </c>
      <c r="B2241" s="80" t="s">
        <v>4389</v>
      </c>
      <c r="C2241" s="6">
        <v>501</v>
      </c>
      <c r="D2241" s="6">
        <v>50107</v>
      </c>
      <c r="E2241" s="80" t="s">
        <v>456</v>
      </c>
      <c r="F2241" s="80" t="s">
        <v>454</v>
      </c>
      <c r="G2241" s="80" t="s">
        <v>486</v>
      </c>
      <c r="H2241" s="80" t="s">
        <v>1621</v>
      </c>
      <c r="I2241" s="80" t="s">
        <v>3225</v>
      </c>
      <c r="J2241" s="80" t="s">
        <v>4053</v>
      </c>
      <c r="K2241" s="80" t="s">
        <v>454</v>
      </c>
      <c r="L2241" s="8">
        <v>7820000</v>
      </c>
      <c r="M2241" s="6">
        <v>2022</v>
      </c>
      <c r="N2241" s="103"/>
      <c r="O2241" s="103"/>
      <c r="P2241" s="6"/>
      <c r="Q2241" s="6"/>
      <c r="R2241" t="str">
        <f t="shared" si="34"/>
        <v>5010700213791379100001VT100001</v>
      </c>
    </row>
    <row r="2242" spans="1:18" x14ac:dyDescent="0.2">
      <c r="A2242" s="80" t="s">
        <v>453</v>
      </c>
      <c r="B2242" s="80" t="s">
        <v>4389</v>
      </c>
      <c r="C2242" s="6">
        <v>501</v>
      </c>
      <c r="D2242" s="6">
        <v>50107</v>
      </c>
      <c r="E2242" s="80" t="s">
        <v>458</v>
      </c>
      <c r="F2242" s="80" t="s">
        <v>456</v>
      </c>
      <c r="G2242" s="80" t="s">
        <v>486</v>
      </c>
      <c r="H2242" s="80" t="s">
        <v>1619</v>
      </c>
      <c r="I2242" s="80" t="s">
        <v>3224</v>
      </c>
      <c r="J2242" s="80" t="s">
        <v>4053</v>
      </c>
      <c r="K2242" s="80" t="s">
        <v>454</v>
      </c>
      <c r="L2242" s="8">
        <v>3910000</v>
      </c>
      <c r="M2242" s="6">
        <v>2022</v>
      </c>
      <c r="N2242" s="103"/>
      <c r="O2242" s="103"/>
      <c r="P2242" s="6"/>
      <c r="Q2242" s="6"/>
      <c r="R2242" t="str">
        <f t="shared" ref="R2242:R2305" si="35">CONCATENATE(D2242,E2242,H2242,I2242,K2242,G2242,F2242)</f>
        <v>5010700313781378100001VT100002</v>
      </c>
    </row>
    <row r="2243" spans="1:18" x14ac:dyDescent="0.2">
      <c r="A2243" s="80" t="s">
        <v>453</v>
      </c>
      <c r="B2243" s="80" t="s">
        <v>4389</v>
      </c>
      <c r="C2243" s="6">
        <v>501</v>
      </c>
      <c r="D2243" s="6">
        <v>50107</v>
      </c>
      <c r="E2243" s="80" t="s">
        <v>458</v>
      </c>
      <c r="F2243" s="80" t="s">
        <v>458</v>
      </c>
      <c r="G2243" s="80" t="s">
        <v>486</v>
      </c>
      <c r="H2243" s="80" t="s">
        <v>1619</v>
      </c>
      <c r="I2243" s="80" t="s">
        <v>3224</v>
      </c>
      <c r="J2243" s="80" t="s">
        <v>4053</v>
      </c>
      <c r="K2243" s="80" t="s">
        <v>454</v>
      </c>
      <c r="L2243" s="8">
        <v>5470000</v>
      </c>
      <c r="M2243" s="6">
        <v>2022</v>
      </c>
      <c r="N2243" s="103"/>
      <c r="O2243" s="103"/>
      <c r="P2243" s="6"/>
      <c r="Q2243" s="6"/>
      <c r="R2243" t="str">
        <f t="shared" si="35"/>
        <v>5010700313781378100001VT100003</v>
      </c>
    </row>
    <row r="2244" spans="1:18" x14ac:dyDescent="0.2">
      <c r="A2244" s="80" t="s">
        <v>453</v>
      </c>
      <c r="B2244" s="80" t="s">
        <v>4389</v>
      </c>
      <c r="C2244" s="6">
        <v>501</v>
      </c>
      <c r="D2244" s="6">
        <v>50107</v>
      </c>
      <c r="E2244" s="80" t="s">
        <v>458</v>
      </c>
      <c r="F2244" s="80" t="s">
        <v>458</v>
      </c>
      <c r="G2244" s="80" t="s">
        <v>488</v>
      </c>
      <c r="H2244" s="80" t="s">
        <v>1532</v>
      </c>
      <c r="I2244" s="80" t="s">
        <v>3161</v>
      </c>
      <c r="J2244" s="80" t="s">
        <v>4053</v>
      </c>
      <c r="K2244" s="80" t="s">
        <v>454</v>
      </c>
      <c r="L2244" s="8">
        <v>7210000</v>
      </c>
      <c r="M2244" s="6">
        <v>2022</v>
      </c>
      <c r="N2244" s="103"/>
      <c r="O2244" s="103"/>
      <c r="P2244" s="6"/>
      <c r="Q2244" s="6"/>
      <c r="R2244" t="str">
        <f t="shared" si="35"/>
        <v>5010700313311331101001VT200003</v>
      </c>
    </row>
    <row r="2245" spans="1:18" x14ac:dyDescent="0.2">
      <c r="A2245" s="80" t="s">
        <v>453</v>
      </c>
      <c r="B2245" s="80" t="s">
        <v>4390</v>
      </c>
      <c r="C2245" s="6">
        <v>501</v>
      </c>
      <c r="D2245" s="6">
        <v>50107</v>
      </c>
      <c r="E2245" s="80" t="s">
        <v>456</v>
      </c>
      <c r="F2245" s="80" t="s">
        <v>454</v>
      </c>
      <c r="G2245" s="80" t="s">
        <v>486</v>
      </c>
      <c r="H2245" s="80" t="s">
        <v>1624</v>
      </c>
      <c r="I2245" s="80" t="s">
        <v>3228</v>
      </c>
      <c r="J2245" s="80" t="s">
        <v>4053</v>
      </c>
      <c r="K2245" s="80" t="s">
        <v>454</v>
      </c>
      <c r="L2245" s="8">
        <v>7820000</v>
      </c>
      <c r="M2245" s="6">
        <v>2022</v>
      </c>
      <c r="N2245" s="103"/>
      <c r="O2245" s="103"/>
      <c r="P2245" s="6"/>
      <c r="Q2245" s="6"/>
      <c r="R2245" t="str">
        <f t="shared" si="35"/>
        <v>5010700213801380100001VT100001</v>
      </c>
    </row>
    <row r="2246" spans="1:18" x14ac:dyDescent="0.2">
      <c r="A2246" s="80" t="s">
        <v>453</v>
      </c>
      <c r="B2246" s="80" t="s">
        <v>4390</v>
      </c>
      <c r="C2246" s="6">
        <v>501</v>
      </c>
      <c r="D2246" s="6">
        <v>50107</v>
      </c>
      <c r="E2246" s="80" t="s">
        <v>458</v>
      </c>
      <c r="F2246" s="80" t="s">
        <v>456</v>
      </c>
      <c r="G2246" s="80" t="s">
        <v>486</v>
      </c>
      <c r="H2246" s="80" t="s">
        <v>1621</v>
      </c>
      <c r="I2246" s="80" t="s">
        <v>3225</v>
      </c>
      <c r="J2246" s="80" t="s">
        <v>4053</v>
      </c>
      <c r="K2246" s="80" t="s">
        <v>454</v>
      </c>
      <c r="L2246" s="8">
        <v>3910000</v>
      </c>
      <c r="M2246" s="6">
        <v>2022</v>
      </c>
      <c r="N2246" s="103"/>
      <c r="O2246" s="103"/>
      <c r="P2246" s="6"/>
      <c r="Q2246" s="6"/>
      <c r="R2246" t="str">
        <f t="shared" si="35"/>
        <v>5010700313791379100001VT100002</v>
      </c>
    </row>
    <row r="2247" spans="1:18" x14ac:dyDescent="0.2">
      <c r="A2247" s="80" t="s">
        <v>453</v>
      </c>
      <c r="B2247" s="80" t="s">
        <v>4390</v>
      </c>
      <c r="C2247" s="6">
        <v>501</v>
      </c>
      <c r="D2247" s="6">
        <v>50107</v>
      </c>
      <c r="E2247" s="80" t="s">
        <v>458</v>
      </c>
      <c r="F2247" s="80" t="s">
        <v>458</v>
      </c>
      <c r="G2247" s="80" t="s">
        <v>486</v>
      </c>
      <c r="H2247" s="80" t="s">
        <v>1621</v>
      </c>
      <c r="I2247" s="80" t="s">
        <v>3225</v>
      </c>
      <c r="J2247" s="80" t="s">
        <v>4053</v>
      </c>
      <c r="K2247" s="80" t="s">
        <v>454</v>
      </c>
      <c r="L2247" s="8">
        <v>5470000</v>
      </c>
      <c r="M2247" s="6">
        <v>2022</v>
      </c>
      <c r="N2247" s="103"/>
      <c r="O2247" s="103"/>
      <c r="P2247" s="6"/>
      <c r="Q2247" s="6"/>
      <c r="R2247" t="str">
        <f t="shared" si="35"/>
        <v>5010700313791379100001VT100003</v>
      </c>
    </row>
    <row r="2248" spans="1:18" x14ac:dyDescent="0.2">
      <c r="A2248" s="80" t="s">
        <v>453</v>
      </c>
      <c r="B2248" s="80" t="s">
        <v>4390</v>
      </c>
      <c r="C2248" s="6">
        <v>501</v>
      </c>
      <c r="D2248" s="6">
        <v>50107</v>
      </c>
      <c r="E2248" s="80" t="s">
        <v>458</v>
      </c>
      <c r="F2248" s="80" t="s">
        <v>458</v>
      </c>
      <c r="G2248" s="80" t="s">
        <v>488</v>
      </c>
      <c r="H2248" s="80" t="s">
        <v>1577</v>
      </c>
      <c r="I2248" s="80" t="s">
        <v>3189</v>
      </c>
      <c r="J2248" s="80" t="s">
        <v>4053</v>
      </c>
      <c r="K2248" s="80" t="s">
        <v>454</v>
      </c>
      <c r="L2248" s="8">
        <v>13460000</v>
      </c>
      <c r="M2248" s="6">
        <v>2022</v>
      </c>
      <c r="N2248" s="103"/>
      <c r="O2248" s="103"/>
      <c r="P2248" s="6"/>
      <c r="Q2248" s="6"/>
      <c r="R2248" t="str">
        <f t="shared" si="35"/>
        <v>5010700313551355100001VT200003</v>
      </c>
    </row>
    <row r="2249" spans="1:18" x14ac:dyDescent="0.2">
      <c r="A2249" s="80" t="s">
        <v>453</v>
      </c>
      <c r="B2249" s="80" t="s">
        <v>4391</v>
      </c>
      <c r="C2249" s="6">
        <v>501</v>
      </c>
      <c r="D2249" s="6">
        <v>50107</v>
      </c>
      <c r="E2249" s="80" t="s">
        <v>456</v>
      </c>
      <c r="F2249" s="80" t="s">
        <v>454</v>
      </c>
      <c r="G2249" s="80" t="s">
        <v>486</v>
      </c>
      <c r="H2249" s="80" t="s">
        <v>1626</v>
      </c>
      <c r="I2249" s="80" t="s">
        <v>3229</v>
      </c>
      <c r="J2249" s="80" t="s">
        <v>4053</v>
      </c>
      <c r="K2249" s="80" t="s">
        <v>454</v>
      </c>
      <c r="L2249" s="8">
        <v>7820000</v>
      </c>
      <c r="M2249" s="6">
        <v>2022</v>
      </c>
      <c r="N2249" s="103"/>
      <c r="O2249" s="103"/>
      <c r="P2249" s="6"/>
      <c r="Q2249" s="6"/>
      <c r="R2249" t="str">
        <f t="shared" si="35"/>
        <v>5010700213811381100001VT100001</v>
      </c>
    </row>
    <row r="2250" spans="1:18" x14ac:dyDescent="0.2">
      <c r="A2250" s="80" t="s">
        <v>453</v>
      </c>
      <c r="B2250" s="80" t="s">
        <v>4391</v>
      </c>
      <c r="C2250" s="6">
        <v>501</v>
      </c>
      <c r="D2250" s="6">
        <v>50107</v>
      </c>
      <c r="E2250" s="80" t="s">
        <v>458</v>
      </c>
      <c r="F2250" s="80" t="s">
        <v>456</v>
      </c>
      <c r="G2250" s="80" t="s">
        <v>486</v>
      </c>
      <c r="H2250" s="80" t="s">
        <v>1624</v>
      </c>
      <c r="I2250" s="80" t="s">
        <v>3228</v>
      </c>
      <c r="J2250" s="80" t="s">
        <v>4053</v>
      </c>
      <c r="K2250" s="80" t="s">
        <v>454</v>
      </c>
      <c r="L2250" s="8">
        <v>3910000</v>
      </c>
      <c r="M2250" s="6">
        <v>2022</v>
      </c>
      <c r="N2250" s="103"/>
      <c r="O2250" s="103"/>
      <c r="P2250" s="6"/>
      <c r="Q2250" s="6"/>
      <c r="R2250" t="str">
        <f t="shared" si="35"/>
        <v>5010700313801380100001VT100002</v>
      </c>
    </row>
    <row r="2251" spans="1:18" x14ac:dyDescent="0.2">
      <c r="A2251" s="80" t="s">
        <v>453</v>
      </c>
      <c r="B2251" s="80" t="s">
        <v>4391</v>
      </c>
      <c r="C2251" s="6">
        <v>501</v>
      </c>
      <c r="D2251" s="6">
        <v>50107</v>
      </c>
      <c r="E2251" s="80" t="s">
        <v>458</v>
      </c>
      <c r="F2251" s="80" t="s">
        <v>458</v>
      </c>
      <c r="G2251" s="80" t="s">
        <v>486</v>
      </c>
      <c r="H2251" s="80" t="s">
        <v>1624</v>
      </c>
      <c r="I2251" s="80" t="s">
        <v>3228</v>
      </c>
      <c r="J2251" s="80" t="s">
        <v>4053</v>
      </c>
      <c r="K2251" s="80" t="s">
        <v>454</v>
      </c>
      <c r="L2251" s="8">
        <v>5470000</v>
      </c>
      <c r="M2251" s="6">
        <v>2022</v>
      </c>
      <c r="N2251" s="103"/>
      <c r="O2251" s="103"/>
      <c r="P2251" s="6"/>
      <c r="Q2251" s="6"/>
      <c r="R2251" t="str">
        <f t="shared" si="35"/>
        <v>5010700313801380100001VT100003</v>
      </c>
    </row>
    <row r="2252" spans="1:18" x14ac:dyDescent="0.2">
      <c r="A2252" s="80" t="s">
        <v>453</v>
      </c>
      <c r="B2252" s="80" t="s">
        <v>4391</v>
      </c>
      <c r="C2252" s="6">
        <v>501</v>
      </c>
      <c r="D2252" s="6">
        <v>50107</v>
      </c>
      <c r="E2252" s="80" t="s">
        <v>458</v>
      </c>
      <c r="F2252" s="80" t="s">
        <v>458</v>
      </c>
      <c r="G2252" s="80" t="s">
        <v>488</v>
      </c>
      <c r="H2252" s="80" t="s">
        <v>1577</v>
      </c>
      <c r="I2252" s="80" t="s">
        <v>3191</v>
      </c>
      <c r="J2252" s="80" t="s">
        <v>4053</v>
      </c>
      <c r="K2252" s="80" t="s">
        <v>454</v>
      </c>
      <c r="L2252" s="8">
        <v>13460000</v>
      </c>
      <c r="M2252" s="6">
        <v>2022</v>
      </c>
      <c r="N2252" s="103"/>
      <c r="O2252" s="103"/>
      <c r="P2252" s="6"/>
      <c r="Q2252" s="6"/>
      <c r="R2252" t="str">
        <f t="shared" si="35"/>
        <v>5010700313551355101001VT200003</v>
      </c>
    </row>
    <row r="2253" spans="1:18" x14ac:dyDescent="0.2">
      <c r="A2253" s="80" t="s">
        <v>453</v>
      </c>
      <c r="B2253" s="80" t="s">
        <v>4392</v>
      </c>
      <c r="C2253" s="6">
        <v>501</v>
      </c>
      <c r="D2253" s="6">
        <v>50107</v>
      </c>
      <c r="E2253" s="80" t="s">
        <v>456</v>
      </c>
      <c r="F2253" s="80" t="s">
        <v>454</v>
      </c>
      <c r="G2253" s="80" t="s">
        <v>486</v>
      </c>
      <c r="H2253" s="80" t="s">
        <v>1628</v>
      </c>
      <c r="I2253" s="80" t="s">
        <v>3230</v>
      </c>
      <c r="J2253" s="80" t="s">
        <v>4053</v>
      </c>
      <c r="K2253" s="80" t="s">
        <v>454</v>
      </c>
      <c r="L2253" s="8">
        <v>7820000</v>
      </c>
      <c r="M2253" s="6">
        <v>2022</v>
      </c>
      <c r="N2253" s="103"/>
      <c r="O2253" s="103"/>
      <c r="P2253" s="6"/>
      <c r="Q2253" s="6"/>
      <c r="R2253" t="str">
        <f t="shared" si="35"/>
        <v>5010700213821382100001VT100001</v>
      </c>
    </row>
    <row r="2254" spans="1:18" x14ac:dyDescent="0.2">
      <c r="A2254" s="80" t="s">
        <v>453</v>
      </c>
      <c r="B2254" s="80" t="s">
        <v>4392</v>
      </c>
      <c r="C2254" s="6">
        <v>501</v>
      </c>
      <c r="D2254" s="6">
        <v>50107</v>
      </c>
      <c r="E2254" s="80" t="s">
        <v>458</v>
      </c>
      <c r="F2254" s="80" t="s">
        <v>456</v>
      </c>
      <c r="G2254" s="80" t="s">
        <v>486</v>
      </c>
      <c r="H2254" s="80" t="s">
        <v>1626</v>
      </c>
      <c r="I2254" s="80" t="s">
        <v>3229</v>
      </c>
      <c r="J2254" s="80" t="s">
        <v>4053</v>
      </c>
      <c r="K2254" s="80" t="s">
        <v>454</v>
      </c>
      <c r="L2254" s="8">
        <v>3910000</v>
      </c>
      <c r="M2254" s="6">
        <v>2022</v>
      </c>
      <c r="N2254" s="103"/>
      <c r="O2254" s="103"/>
      <c r="P2254" s="6"/>
      <c r="Q2254" s="6"/>
      <c r="R2254" t="str">
        <f t="shared" si="35"/>
        <v>5010700313811381100001VT100002</v>
      </c>
    </row>
    <row r="2255" spans="1:18" x14ac:dyDescent="0.2">
      <c r="A2255" s="80" t="s">
        <v>453</v>
      </c>
      <c r="B2255" s="80" t="s">
        <v>4392</v>
      </c>
      <c r="C2255" s="6">
        <v>501</v>
      </c>
      <c r="D2255" s="6">
        <v>50107</v>
      </c>
      <c r="E2255" s="80" t="s">
        <v>458</v>
      </c>
      <c r="F2255" s="80" t="s">
        <v>458</v>
      </c>
      <c r="G2255" s="80" t="s">
        <v>486</v>
      </c>
      <c r="H2255" s="80" t="s">
        <v>1626</v>
      </c>
      <c r="I2255" s="80" t="s">
        <v>3229</v>
      </c>
      <c r="J2255" s="80" t="s">
        <v>4053</v>
      </c>
      <c r="K2255" s="80" t="s">
        <v>454</v>
      </c>
      <c r="L2255" s="8">
        <v>5470000</v>
      </c>
      <c r="M2255" s="6">
        <v>2022</v>
      </c>
      <c r="N2255" s="103"/>
      <c r="O2255" s="103"/>
      <c r="P2255" s="6"/>
      <c r="Q2255" s="6"/>
      <c r="R2255" t="str">
        <f t="shared" si="35"/>
        <v>5010700313811381100001VT100003</v>
      </c>
    </row>
    <row r="2256" spans="1:18" x14ac:dyDescent="0.2">
      <c r="A2256" s="80" t="s">
        <v>453</v>
      </c>
      <c r="B2256" s="80" t="s">
        <v>4392</v>
      </c>
      <c r="C2256" s="6">
        <v>501</v>
      </c>
      <c r="D2256" s="6">
        <v>50107</v>
      </c>
      <c r="E2256" s="80" t="s">
        <v>458</v>
      </c>
      <c r="F2256" s="80" t="s">
        <v>458</v>
      </c>
      <c r="G2256" s="80" t="s">
        <v>488</v>
      </c>
      <c r="H2256" s="80" t="s">
        <v>1577</v>
      </c>
      <c r="I2256" s="80" t="s">
        <v>3193</v>
      </c>
      <c r="J2256" s="80" t="s">
        <v>4053</v>
      </c>
      <c r="K2256" s="80" t="s">
        <v>454</v>
      </c>
      <c r="L2256" s="8">
        <v>14250000</v>
      </c>
      <c r="M2256" s="6">
        <v>2022</v>
      </c>
      <c r="N2256" s="103"/>
      <c r="O2256" s="103"/>
      <c r="P2256" s="6"/>
      <c r="Q2256" s="6"/>
      <c r="R2256" t="str">
        <f t="shared" si="35"/>
        <v>5010700313551355102001VT200003</v>
      </c>
    </row>
    <row r="2257" spans="1:18" x14ac:dyDescent="0.2">
      <c r="A2257" s="80" t="s">
        <v>453</v>
      </c>
      <c r="B2257" s="80" t="s">
        <v>4393</v>
      </c>
      <c r="C2257" s="6">
        <v>501</v>
      </c>
      <c r="D2257" s="6">
        <v>50107</v>
      </c>
      <c r="E2257" s="80" t="s">
        <v>456</v>
      </c>
      <c r="F2257" s="80" t="s">
        <v>454</v>
      </c>
      <c r="G2257" s="80" t="s">
        <v>486</v>
      </c>
      <c r="H2257" s="80" t="s">
        <v>1630</v>
      </c>
      <c r="I2257" s="80" t="s">
        <v>3231</v>
      </c>
      <c r="J2257" s="80" t="s">
        <v>4053</v>
      </c>
      <c r="K2257" s="80" t="s">
        <v>454</v>
      </c>
      <c r="L2257" s="8">
        <v>6930000</v>
      </c>
      <c r="M2257" s="6">
        <v>2022</v>
      </c>
      <c r="N2257" s="103"/>
      <c r="O2257" s="103"/>
      <c r="P2257" s="6"/>
      <c r="Q2257" s="6"/>
      <c r="R2257" t="str">
        <f t="shared" si="35"/>
        <v>5010700213831383100001VT100001</v>
      </c>
    </row>
    <row r="2258" spans="1:18" x14ac:dyDescent="0.2">
      <c r="A2258" s="80" t="s">
        <v>453</v>
      </c>
      <c r="B2258" s="80" t="s">
        <v>4393</v>
      </c>
      <c r="C2258" s="6">
        <v>501</v>
      </c>
      <c r="D2258" s="6">
        <v>50107</v>
      </c>
      <c r="E2258" s="80" t="s">
        <v>458</v>
      </c>
      <c r="F2258" s="80" t="s">
        <v>456</v>
      </c>
      <c r="G2258" s="80" t="s">
        <v>486</v>
      </c>
      <c r="H2258" s="80" t="s">
        <v>1628</v>
      </c>
      <c r="I2258" s="80" t="s">
        <v>3230</v>
      </c>
      <c r="J2258" s="80" t="s">
        <v>4053</v>
      </c>
      <c r="K2258" s="80" t="s">
        <v>454</v>
      </c>
      <c r="L2258" s="8">
        <v>3910000</v>
      </c>
      <c r="M2258" s="6">
        <v>2022</v>
      </c>
      <c r="N2258" s="103"/>
      <c r="O2258" s="103"/>
      <c r="P2258" s="6"/>
      <c r="Q2258" s="6"/>
      <c r="R2258" t="str">
        <f t="shared" si="35"/>
        <v>5010700313821382100001VT100002</v>
      </c>
    </row>
    <row r="2259" spans="1:18" x14ac:dyDescent="0.2">
      <c r="A2259" s="80" t="s">
        <v>453</v>
      </c>
      <c r="B2259" s="80" t="s">
        <v>4393</v>
      </c>
      <c r="C2259" s="6">
        <v>501</v>
      </c>
      <c r="D2259" s="6">
        <v>50107</v>
      </c>
      <c r="E2259" s="80" t="s">
        <v>458</v>
      </c>
      <c r="F2259" s="80" t="s">
        <v>458</v>
      </c>
      <c r="G2259" s="80" t="s">
        <v>486</v>
      </c>
      <c r="H2259" s="80" t="s">
        <v>1628</v>
      </c>
      <c r="I2259" s="80" t="s">
        <v>3230</v>
      </c>
      <c r="J2259" s="80" t="s">
        <v>4053</v>
      </c>
      <c r="K2259" s="80" t="s">
        <v>454</v>
      </c>
      <c r="L2259" s="8">
        <v>5470000</v>
      </c>
      <c r="M2259" s="6">
        <v>2022</v>
      </c>
      <c r="N2259" s="103"/>
      <c r="O2259" s="103"/>
      <c r="P2259" s="6"/>
      <c r="Q2259" s="6"/>
      <c r="R2259" t="str">
        <f t="shared" si="35"/>
        <v>5010700313821382100001VT100003</v>
      </c>
    </row>
    <row r="2260" spans="1:18" x14ac:dyDescent="0.2">
      <c r="A2260" s="80" t="s">
        <v>453</v>
      </c>
      <c r="B2260" s="80" t="s">
        <v>4393</v>
      </c>
      <c r="C2260" s="6">
        <v>501</v>
      </c>
      <c r="D2260" s="6">
        <v>50107</v>
      </c>
      <c r="E2260" s="80" t="s">
        <v>458</v>
      </c>
      <c r="F2260" s="80" t="s">
        <v>458</v>
      </c>
      <c r="G2260" s="80" t="s">
        <v>488</v>
      </c>
      <c r="H2260" s="80" t="s">
        <v>1736</v>
      </c>
      <c r="I2260" s="80" t="s">
        <v>3297</v>
      </c>
      <c r="J2260" s="80" t="s">
        <v>4053</v>
      </c>
      <c r="K2260" s="80" t="s">
        <v>454</v>
      </c>
      <c r="L2260" s="8">
        <v>2920000</v>
      </c>
      <c r="M2260" s="6">
        <v>2022</v>
      </c>
      <c r="N2260" s="103"/>
      <c r="O2260" s="103"/>
      <c r="P2260" s="6"/>
      <c r="Q2260" s="6"/>
      <c r="R2260" t="str">
        <f t="shared" si="35"/>
        <v>5010700314341434100001VT200003</v>
      </c>
    </row>
    <row r="2261" spans="1:18" x14ac:dyDescent="0.2">
      <c r="A2261" s="80" t="s">
        <v>453</v>
      </c>
      <c r="B2261" s="80" t="s">
        <v>4394</v>
      </c>
      <c r="C2261" s="6">
        <v>501</v>
      </c>
      <c r="D2261" s="6">
        <v>50107</v>
      </c>
      <c r="E2261" s="80" t="s">
        <v>456</v>
      </c>
      <c r="F2261" s="80" t="s">
        <v>454</v>
      </c>
      <c r="G2261" s="80" t="s">
        <v>486</v>
      </c>
      <c r="H2261" s="80" t="s">
        <v>1632</v>
      </c>
      <c r="I2261" s="80" t="s">
        <v>3232</v>
      </c>
      <c r="J2261" s="80" t="s">
        <v>4053</v>
      </c>
      <c r="K2261" s="80" t="s">
        <v>454</v>
      </c>
      <c r="L2261" s="8">
        <v>6930000</v>
      </c>
      <c r="M2261" s="6">
        <v>2022</v>
      </c>
      <c r="N2261" s="103"/>
      <c r="O2261" s="103"/>
      <c r="P2261" s="6"/>
      <c r="Q2261" s="6"/>
      <c r="R2261" t="str">
        <f t="shared" si="35"/>
        <v>5010700213841384100001VT100001</v>
      </c>
    </row>
    <row r="2262" spans="1:18" x14ac:dyDescent="0.2">
      <c r="A2262" s="80" t="s">
        <v>453</v>
      </c>
      <c r="B2262" s="80" t="s">
        <v>4394</v>
      </c>
      <c r="C2262" s="6">
        <v>501</v>
      </c>
      <c r="D2262" s="6">
        <v>50107</v>
      </c>
      <c r="E2262" s="80" t="s">
        <v>458</v>
      </c>
      <c r="F2262" s="80" t="s">
        <v>456</v>
      </c>
      <c r="G2262" s="80" t="s">
        <v>486</v>
      </c>
      <c r="H2262" s="80" t="s">
        <v>1630</v>
      </c>
      <c r="I2262" s="80" t="s">
        <v>3231</v>
      </c>
      <c r="J2262" s="80" t="s">
        <v>4053</v>
      </c>
      <c r="K2262" s="80" t="s">
        <v>454</v>
      </c>
      <c r="L2262" s="8">
        <v>3470000</v>
      </c>
      <c r="M2262" s="6">
        <v>2022</v>
      </c>
      <c r="N2262" s="103"/>
      <c r="O2262" s="103"/>
      <c r="P2262" s="6"/>
      <c r="Q2262" s="6"/>
      <c r="R2262" t="str">
        <f t="shared" si="35"/>
        <v>5010700313831383100001VT100002</v>
      </c>
    </row>
    <row r="2263" spans="1:18" x14ac:dyDescent="0.2">
      <c r="A2263" s="80" t="s">
        <v>453</v>
      </c>
      <c r="B2263" s="80" t="s">
        <v>4394</v>
      </c>
      <c r="C2263" s="6">
        <v>501</v>
      </c>
      <c r="D2263" s="6">
        <v>50107</v>
      </c>
      <c r="E2263" s="80" t="s">
        <v>458</v>
      </c>
      <c r="F2263" s="80" t="s">
        <v>458</v>
      </c>
      <c r="G2263" s="80" t="s">
        <v>486</v>
      </c>
      <c r="H2263" s="80" t="s">
        <v>1630</v>
      </c>
      <c r="I2263" s="80" t="s">
        <v>3231</v>
      </c>
      <c r="J2263" s="80" t="s">
        <v>4053</v>
      </c>
      <c r="K2263" s="80" t="s">
        <v>454</v>
      </c>
      <c r="L2263" s="8">
        <v>4850000</v>
      </c>
      <c r="M2263" s="6">
        <v>2022</v>
      </c>
      <c r="N2263" s="103"/>
      <c r="O2263" s="103"/>
      <c r="P2263" s="6"/>
      <c r="Q2263" s="6"/>
      <c r="R2263" t="str">
        <f t="shared" si="35"/>
        <v>5010700313831383100001VT100003</v>
      </c>
    </row>
    <row r="2264" spans="1:18" x14ac:dyDescent="0.2">
      <c r="A2264" s="80" t="s">
        <v>453</v>
      </c>
      <c r="B2264" s="80" t="s">
        <v>4394</v>
      </c>
      <c r="C2264" s="6">
        <v>501</v>
      </c>
      <c r="D2264" s="6">
        <v>50107</v>
      </c>
      <c r="E2264" s="80" t="s">
        <v>458</v>
      </c>
      <c r="F2264" s="80" t="s">
        <v>458</v>
      </c>
      <c r="G2264" s="80" t="s">
        <v>488</v>
      </c>
      <c r="H2264" s="80" t="s">
        <v>1736</v>
      </c>
      <c r="I2264" s="80" t="s">
        <v>3299</v>
      </c>
      <c r="J2264" s="80" t="s">
        <v>4053</v>
      </c>
      <c r="K2264" s="80" t="s">
        <v>454</v>
      </c>
      <c r="L2264" s="8">
        <v>2920000</v>
      </c>
      <c r="M2264" s="6">
        <v>2022</v>
      </c>
      <c r="N2264" s="103"/>
      <c r="O2264" s="103"/>
      <c r="P2264" s="6"/>
      <c r="Q2264" s="6"/>
      <c r="R2264" t="str">
        <f t="shared" si="35"/>
        <v>5010700314341434101001VT200003</v>
      </c>
    </row>
    <row r="2265" spans="1:18" x14ac:dyDescent="0.2">
      <c r="A2265" s="80" t="s">
        <v>453</v>
      </c>
      <c r="B2265" s="80" t="s">
        <v>4395</v>
      </c>
      <c r="C2265" s="6">
        <v>501</v>
      </c>
      <c r="D2265" s="6">
        <v>50107</v>
      </c>
      <c r="E2265" s="80" t="s">
        <v>456</v>
      </c>
      <c r="F2265" s="80" t="s">
        <v>454</v>
      </c>
      <c r="G2265" s="80" t="s">
        <v>486</v>
      </c>
      <c r="H2265" s="80" t="s">
        <v>1634</v>
      </c>
      <c r="I2265" s="80" t="s">
        <v>3233</v>
      </c>
      <c r="J2265" s="80" t="s">
        <v>4053</v>
      </c>
      <c r="K2265" s="80" t="s">
        <v>454</v>
      </c>
      <c r="L2265" s="8">
        <v>6930000</v>
      </c>
      <c r="M2265" s="6">
        <v>2022</v>
      </c>
      <c r="N2265" s="103"/>
      <c r="O2265" s="103"/>
      <c r="P2265" s="6"/>
      <c r="Q2265" s="6"/>
      <c r="R2265" t="str">
        <f t="shared" si="35"/>
        <v>5010700213851385100001VT100001</v>
      </c>
    </row>
    <row r="2266" spans="1:18" x14ac:dyDescent="0.2">
      <c r="A2266" s="80" t="s">
        <v>453</v>
      </c>
      <c r="B2266" s="80" t="s">
        <v>4395</v>
      </c>
      <c r="C2266" s="6">
        <v>501</v>
      </c>
      <c r="D2266" s="6">
        <v>50107</v>
      </c>
      <c r="E2266" s="80" t="s">
        <v>458</v>
      </c>
      <c r="F2266" s="80" t="s">
        <v>456</v>
      </c>
      <c r="G2266" s="80" t="s">
        <v>486</v>
      </c>
      <c r="H2266" s="80" t="s">
        <v>1632</v>
      </c>
      <c r="I2266" s="80" t="s">
        <v>3232</v>
      </c>
      <c r="J2266" s="80" t="s">
        <v>4053</v>
      </c>
      <c r="K2266" s="80" t="s">
        <v>454</v>
      </c>
      <c r="L2266" s="8">
        <v>3470000</v>
      </c>
      <c r="M2266" s="6">
        <v>2022</v>
      </c>
      <c r="N2266" s="103"/>
      <c r="O2266" s="103"/>
      <c r="P2266" s="6"/>
      <c r="Q2266" s="6"/>
      <c r="R2266" t="str">
        <f t="shared" si="35"/>
        <v>5010700313841384100001VT100002</v>
      </c>
    </row>
    <row r="2267" spans="1:18" x14ac:dyDescent="0.2">
      <c r="A2267" s="80" t="s">
        <v>453</v>
      </c>
      <c r="B2267" s="80" t="s">
        <v>4395</v>
      </c>
      <c r="C2267" s="6">
        <v>501</v>
      </c>
      <c r="D2267" s="6">
        <v>50107</v>
      </c>
      <c r="E2267" s="80" t="s">
        <v>458</v>
      </c>
      <c r="F2267" s="80" t="s">
        <v>458</v>
      </c>
      <c r="G2267" s="80" t="s">
        <v>486</v>
      </c>
      <c r="H2267" s="80" t="s">
        <v>1632</v>
      </c>
      <c r="I2267" s="80" t="s">
        <v>3232</v>
      </c>
      <c r="J2267" s="80" t="s">
        <v>4053</v>
      </c>
      <c r="K2267" s="80" t="s">
        <v>454</v>
      </c>
      <c r="L2267" s="8">
        <v>4850000</v>
      </c>
      <c r="M2267" s="6">
        <v>2022</v>
      </c>
      <c r="N2267" s="103"/>
      <c r="O2267" s="103"/>
      <c r="P2267" s="6"/>
      <c r="Q2267" s="6"/>
      <c r="R2267" t="str">
        <f t="shared" si="35"/>
        <v>5010700313841384100001VT100003</v>
      </c>
    </row>
    <row r="2268" spans="1:18" x14ac:dyDescent="0.2">
      <c r="A2268" s="80" t="s">
        <v>453</v>
      </c>
      <c r="B2268" s="80" t="s">
        <v>4395</v>
      </c>
      <c r="C2268" s="6">
        <v>501</v>
      </c>
      <c r="D2268" s="6">
        <v>50107</v>
      </c>
      <c r="E2268" s="80" t="s">
        <v>458</v>
      </c>
      <c r="F2268" s="80" t="s">
        <v>458</v>
      </c>
      <c r="G2268" s="80" t="s">
        <v>488</v>
      </c>
      <c r="H2268" s="80" t="s">
        <v>1760</v>
      </c>
      <c r="I2268" s="80" t="s">
        <v>3315</v>
      </c>
      <c r="J2268" s="80" t="s">
        <v>4053</v>
      </c>
      <c r="K2268" s="80" t="s">
        <v>454</v>
      </c>
      <c r="L2268" s="8">
        <v>10600000</v>
      </c>
      <c r="M2268" s="6">
        <v>2022</v>
      </c>
      <c r="N2268" s="103"/>
      <c r="O2268" s="103"/>
      <c r="P2268" s="6"/>
      <c r="Q2268" s="6"/>
      <c r="R2268" t="str">
        <f t="shared" si="35"/>
        <v>5010700314471447100001VT200003</v>
      </c>
    </row>
    <row r="2269" spans="1:18" x14ac:dyDescent="0.2">
      <c r="A2269" s="80" t="s">
        <v>453</v>
      </c>
      <c r="B2269" s="80" t="s">
        <v>4396</v>
      </c>
      <c r="C2269" s="6">
        <v>501</v>
      </c>
      <c r="D2269" s="6">
        <v>50107</v>
      </c>
      <c r="E2269" s="80" t="s">
        <v>456</v>
      </c>
      <c r="F2269" s="80" t="s">
        <v>454</v>
      </c>
      <c r="G2269" s="80" t="s">
        <v>486</v>
      </c>
      <c r="H2269" s="80" t="s">
        <v>1636</v>
      </c>
      <c r="I2269" s="80" t="s">
        <v>3234</v>
      </c>
      <c r="J2269" s="80" t="s">
        <v>4053</v>
      </c>
      <c r="K2269" s="80" t="s">
        <v>454</v>
      </c>
      <c r="L2269" s="8">
        <v>6930000</v>
      </c>
      <c r="M2269" s="6">
        <v>2022</v>
      </c>
      <c r="N2269" s="103"/>
      <c r="O2269" s="103"/>
      <c r="P2269" s="6"/>
      <c r="Q2269" s="6"/>
      <c r="R2269" t="str">
        <f t="shared" si="35"/>
        <v>5010700213861386100001VT100001</v>
      </c>
    </row>
    <row r="2270" spans="1:18" x14ac:dyDescent="0.2">
      <c r="A2270" s="80" t="s">
        <v>453</v>
      </c>
      <c r="B2270" s="80" t="s">
        <v>4396</v>
      </c>
      <c r="C2270" s="6">
        <v>501</v>
      </c>
      <c r="D2270" s="6">
        <v>50107</v>
      </c>
      <c r="E2270" s="80" t="s">
        <v>458</v>
      </c>
      <c r="F2270" s="80" t="s">
        <v>456</v>
      </c>
      <c r="G2270" s="80" t="s">
        <v>486</v>
      </c>
      <c r="H2270" s="80" t="s">
        <v>1634</v>
      </c>
      <c r="I2270" s="80" t="s">
        <v>3233</v>
      </c>
      <c r="J2270" s="80" t="s">
        <v>4053</v>
      </c>
      <c r="K2270" s="80" t="s">
        <v>454</v>
      </c>
      <c r="L2270" s="8">
        <v>3470000</v>
      </c>
      <c r="M2270" s="6">
        <v>2022</v>
      </c>
      <c r="N2270" s="103"/>
      <c r="O2270" s="103"/>
      <c r="P2270" s="6"/>
      <c r="Q2270" s="6"/>
      <c r="R2270" t="str">
        <f t="shared" si="35"/>
        <v>5010700313851385100001VT100002</v>
      </c>
    </row>
    <row r="2271" spans="1:18" x14ac:dyDescent="0.2">
      <c r="A2271" s="80" t="s">
        <v>453</v>
      </c>
      <c r="B2271" s="80" t="s">
        <v>4396</v>
      </c>
      <c r="C2271" s="6">
        <v>501</v>
      </c>
      <c r="D2271" s="6">
        <v>50107</v>
      </c>
      <c r="E2271" s="80" t="s">
        <v>458</v>
      </c>
      <c r="F2271" s="80" t="s">
        <v>458</v>
      </c>
      <c r="G2271" s="80" t="s">
        <v>486</v>
      </c>
      <c r="H2271" s="80" t="s">
        <v>1634</v>
      </c>
      <c r="I2271" s="80" t="s">
        <v>3233</v>
      </c>
      <c r="J2271" s="80" t="s">
        <v>4053</v>
      </c>
      <c r="K2271" s="80" t="s">
        <v>454</v>
      </c>
      <c r="L2271" s="8">
        <v>4850000</v>
      </c>
      <c r="M2271" s="6">
        <v>2022</v>
      </c>
      <c r="N2271" s="103"/>
      <c r="O2271" s="103"/>
      <c r="P2271" s="6"/>
      <c r="Q2271" s="6"/>
      <c r="R2271" t="str">
        <f t="shared" si="35"/>
        <v>5010700313851385100001VT100003</v>
      </c>
    </row>
    <row r="2272" spans="1:18" x14ac:dyDescent="0.2">
      <c r="A2272" s="80" t="s">
        <v>453</v>
      </c>
      <c r="B2272" s="80" t="s">
        <v>4396</v>
      </c>
      <c r="C2272" s="6">
        <v>501</v>
      </c>
      <c r="D2272" s="6">
        <v>50107</v>
      </c>
      <c r="E2272" s="80" t="s">
        <v>458</v>
      </c>
      <c r="F2272" s="80" t="s">
        <v>458</v>
      </c>
      <c r="G2272" s="80" t="s">
        <v>488</v>
      </c>
      <c r="H2272" s="80" t="s">
        <v>1760</v>
      </c>
      <c r="I2272" s="80" t="s">
        <v>3317</v>
      </c>
      <c r="J2272" s="80" t="s">
        <v>4053</v>
      </c>
      <c r="K2272" s="80" t="s">
        <v>454</v>
      </c>
      <c r="L2272" s="8">
        <v>8480000</v>
      </c>
      <c r="M2272" s="6">
        <v>2022</v>
      </c>
      <c r="N2272" s="103"/>
      <c r="O2272" s="103"/>
      <c r="P2272" s="6"/>
      <c r="Q2272" s="6"/>
      <c r="R2272" t="str">
        <f t="shared" si="35"/>
        <v>5010700314471447101001VT200003</v>
      </c>
    </row>
    <row r="2273" spans="1:18" x14ac:dyDescent="0.2">
      <c r="A2273" s="80" t="s">
        <v>453</v>
      </c>
      <c r="B2273" s="80" t="s">
        <v>4397</v>
      </c>
      <c r="C2273" s="6">
        <v>501</v>
      </c>
      <c r="D2273" s="6">
        <v>50107</v>
      </c>
      <c r="E2273" s="80" t="s">
        <v>456</v>
      </c>
      <c r="F2273" s="80" t="s">
        <v>454</v>
      </c>
      <c r="G2273" s="80" t="s">
        <v>486</v>
      </c>
      <c r="H2273" s="80" t="s">
        <v>1638</v>
      </c>
      <c r="I2273" s="80" t="s">
        <v>3235</v>
      </c>
      <c r="J2273" s="80" t="s">
        <v>4053</v>
      </c>
      <c r="K2273" s="80" t="s">
        <v>454</v>
      </c>
      <c r="L2273" s="8">
        <v>18330000</v>
      </c>
      <c r="M2273" s="6">
        <v>2022</v>
      </c>
      <c r="N2273" s="103"/>
      <c r="O2273" s="103"/>
      <c r="P2273" s="6"/>
      <c r="Q2273" s="6"/>
      <c r="R2273" t="str">
        <f t="shared" si="35"/>
        <v>5010700213871387100001VT100001</v>
      </c>
    </row>
    <row r="2274" spans="1:18" x14ac:dyDescent="0.2">
      <c r="A2274" s="80" t="s">
        <v>453</v>
      </c>
      <c r="B2274" s="80" t="s">
        <v>4397</v>
      </c>
      <c r="C2274" s="6">
        <v>501</v>
      </c>
      <c r="D2274" s="6">
        <v>50107</v>
      </c>
      <c r="E2274" s="80" t="s">
        <v>458</v>
      </c>
      <c r="F2274" s="80" t="s">
        <v>456</v>
      </c>
      <c r="G2274" s="80" t="s">
        <v>486</v>
      </c>
      <c r="H2274" s="80" t="s">
        <v>1636</v>
      </c>
      <c r="I2274" s="80" t="s">
        <v>3234</v>
      </c>
      <c r="J2274" s="80" t="s">
        <v>4053</v>
      </c>
      <c r="K2274" s="80" t="s">
        <v>454</v>
      </c>
      <c r="L2274" s="8">
        <v>3470000</v>
      </c>
      <c r="M2274" s="6">
        <v>2022</v>
      </c>
      <c r="N2274" s="103"/>
      <c r="O2274" s="103"/>
      <c r="P2274" s="6"/>
      <c r="Q2274" s="6"/>
      <c r="R2274" t="str">
        <f t="shared" si="35"/>
        <v>5010700313861386100001VT100002</v>
      </c>
    </row>
    <row r="2275" spans="1:18" x14ac:dyDescent="0.2">
      <c r="A2275" s="80" t="s">
        <v>453</v>
      </c>
      <c r="B2275" s="80" t="s">
        <v>4397</v>
      </c>
      <c r="C2275" s="6">
        <v>501</v>
      </c>
      <c r="D2275" s="6">
        <v>50107</v>
      </c>
      <c r="E2275" s="80" t="s">
        <v>458</v>
      </c>
      <c r="F2275" s="80" t="s">
        <v>458</v>
      </c>
      <c r="G2275" s="80" t="s">
        <v>486</v>
      </c>
      <c r="H2275" s="80" t="s">
        <v>1636</v>
      </c>
      <c r="I2275" s="80" t="s">
        <v>3234</v>
      </c>
      <c r="J2275" s="80" t="s">
        <v>4053</v>
      </c>
      <c r="K2275" s="80" t="s">
        <v>454</v>
      </c>
      <c r="L2275" s="8">
        <v>4850000</v>
      </c>
      <c r="M2275" s="6">
        <v>2022</v>
      </c>
      <c r="N2275" s="103"/>
      <c r="O2275" s="103"/>
      <c r="P2275" s="6"/>
      <c r="Q2275" s="6"/>
      <c r="R2275" t="str">
        <f t="shared" si="35"/>
        <v>5010700313861386100001VT100003</v>
      </c>
    </row>
    <row r="2276" spans="1:18" x14ac:dyDescent="0.2">
      <c r="A2276" s="80" t="s">
        <v>453</v>
      </c>
      <c r="B2276" s="80" t="s">
        <v>4397</v>
      </c>
      <c r="C2276" s="6">
        <v>501</v>
      </c>
      <c r="D2276" s="6">
        <v>50107</v>
      </c>
      <c r="E2276" s="80" t="s">
        <v>458</v>
      </c>
      <c r="F2276" s="80" t="s">
        <v>458</v>
      </c>
      <c r="G2276" s="80" t="s">
        <v>488</v>
      </c>
      <c r="H2276" s="80" t="s">
        <v>1785</v>
      </c>
      <c r="I2276" s="80" t="s">
        <v>3333</v>
      </c>
      <c r="J2276" s="80" t="s">
        <v>4053</v>
      </c>
      <c r="K2276" s="80" t="s">
        <v>454</v>
      </c>
      <c r="L2276" s="8">
        <v>6220000</v>
      </c>
      <c r="M2276" s="6">
        <v>2022</v>
      </c>
      <c r="N2276" s="103"/>
      <c r="O2276" s="103"/>
      <c r="P2276" s="6"/>
      <c r="Q2276" s="6"/>
      <c r="R2276" t="str">
        <f t="shared" si="35"/>
        <v>5010700314591459100001VT200003</v>
      </c>
    </row>
    <row r="2277" spans="1:18" x14ac:dyDescent="0.2">
      <c r="A2277" s="80" t="s">
        <v>453</v>
      </c>
      <c r="B2277" s="80" t="s">
        <v>4398</v>
      </c>
      <c r="C2277" s="6">
        <v>501</v>
      </c>
      <c r="D2277" s="6">
        <v>50107</v>
      </c>
      <c r="E2277" s="80" t="s">
        <v>456</v>
      </c>
      <c r="F2277" s="80" t="s">
        <v>454</v>
      </c>
      <c r="G2277" s="80" t="s">
        <v>486</v>
      </c>
      <c r="H2277" s="80" t="s">
        <v>1640</v>
      </c>
      <c r="I2277" s="80" t="s">
        <v>3236</v>
      </c>
      <c r="J2277" s="80" t="s">
        <v>4053</v>
      </c>
      <c r="K2277" s="80" t="s">
        <v>454</v>
      </c>
      <c r="L2277" s="8">
        <v>14110000</v>
      </c>
      <c r="M2277" s="6">
        <v>2022</v>
      </c>
      <c r="N2277" s="103"/>
      <c r="O2277" s="103"/>
      <c r="P2277" s="6"/>
      <c r="Q2277" s="6"/>
      <c r="R2277" t="str">
        <f t="shared" si="35"/>
        <v>5010700213881388100001VT100001</v>
      </c>
    </row>
    <row r="2278" spans="1:18" x14ac:dyDescent="0.2">
      <c r="A2278" s="80" t="s">
        <v>453</v>
      </c>
      <c r="B2278" s="80" t="s">
        <v>4398</v>
      </c>
      <c r="C2278" s="6">
        <v>501</v>
      </c>
      <c r="D2278" s="6">
        <v>50107</v>
      </c>
      <c r="E2278" s="80" t="s">
        <v>458</v>
      </c>
      <c r="F2278" s="80" t="s">
        <v>456</v>
      </c>
      <c r="G2278" s="80" t="s">
        <v>486</v>
      </c>
      <c r="H2278" s="80" t="s">
        <v>1638</v>
      </c>
      <c r="I2278" s="80" t="s">
        <v>3235</v>
      </c>
      <c r="J2278" s="80" t="s">
        <v>4053</v>
      </c>
      <c r="K2278" s="80" t="s">
        <v>454</v>
      </c>
      <c r="L2278" s="8">
        <v>9170000</v>
      </c>
      <c r="M2278" s="6">
        <v>2022</v>
      </c>
      <c r="N2278" s="103"/>
      <c r="O2278" s="103"/>
      <c r="P2278" s="6"/>
      <c r="Q2278" s="6"/>
      <c r="R2278" t="str">
        <f t="shared" si="35"/>
        <v>5010700313871387100001VT100002</v>
      </c>
    </row>
    <row r="2279" spans="1:18" x14ac:dyDescent="0.2">
      <c r="A2279" s="80" t="s">
        <v>453</v>
      </c>
      <c r="B2279" s="80" t="s">
        <v>4398</v>
      </c>
      <c r="C2279" s="6">
        <v>501</v>
      </c>
      <c r="D2279" s="6">
        <v>50107</v>
      </c>
      <c r="E2279" s="80" t="s">
        <v>458</v>
      </c>
      <c r="F2279" s="80" t="s">
        <v>458</v>
      </c>
      <c r="G2279" s="80" t="s">
        <v>486</v>
      </c>
      <c r="H2279" s="80" t="s">
        <v>1638</v>
      </c>
      <c r="I2279" s="80" t="s">
        <v>3235</v>
      </c>
      <c r="J2279" s="80" t="s">
        <v>4053</v>
      </c>
      <c r="K2279" s="80" t="s">
        <v>454</v>
      </c>
      <c r="L2279" s="8">
        <v>12830000</v>
      </c>
      <c r="M2279" s="6">
        <v>2022</v>
      </c>
      <c r="N2279" s="103"/>
      <c r="O2279" s="103"/>
      <c r="P2279" s="6"/>
      <c r="Q2279" s="6"/>
      <c r="R2279" t="str">
        <f t="shared" si="35"/>
        <v>5010700313871387100001VT100003</v>
      </c>
    </row>
    <row r="2280" spans="1:18" x14ac:dyDescent="0.2">
      <c r="A2280" s="80" t="s">
        <v>453</v>
      </c>
      <c r="B2280" s="80" t="s">
        <v>4398</v>
      </c>
      <c r="C2280" s="6">
        <v>501</v>
      </c>
      <c r="D2280" s="6">
        <v>50107</v>
      </c>
      <c r="E2280" s="80" t="s">
        <v>458</v>
      </c>
      <c r="F2280" s="80" t="s">
        <v>458</v>
      </c>
      <c r="G2280" s="80" t="s">
        <v>488</v>
      </c>
      <c r="H2280" s="80" t="s">
        <v>1785</v>
      </c>
      <c r="I2280" s="80" t="s">
        <v>3335</v>
      </c>
      <c r="J2280" s="80" t="s">
        <v>4053</v>
      </c>
      <c r="K2280" s="80" t="s">
        <v>454</v>
      </c>
      <c r="L2280" s="8">
        <v>5630000</v>
      </c>
      <c r="M2280" s="6">
        <v>2022</v>
      </c>
      <c r="N2280" s="103"/>
      <c r="O2280" s="103"/>
      <c r="P2280" s="6"/>
      <c r="Q2280" s="6"/>
      <c r="R2280" t="str">
        <f t="shared" si="35"/>
        <v>5010700314591459101001VT200003</v>
      </c>
    </row>
    <row r="2281" spans="1:18" x14ac:dyDescent="0.2">
      <c r="A2281" s="80" t="s">
        <v>453</v>
      </c>
      <c r="B2281" s="80" t="s">
        <v>4399</v>
      </c>
      <c r="C2281" s="6">
        <v>501</v>
      </c>
      <c r="D2281" s="6">
        <v>50107</v>
      </c>
      <c r="E2281" s="80" t="s">
        <v>456</v>
      </c>
      <c r="F2281" s="80" t="s">
        <v>454</v>
      </c>
      <c r="G2281" s="80" t="s">
        <v>486</v>
      </c>
      <c r="H2281" s="80" t="s">
        <v>1642</v>
      </c>
      <c r="I2281" s="80" t="s">
        <v>3237</v>
      </c>
      <c r="J2281" s="80" t="s">
        <v>4053</v>
      </c>
      <c r="K2281" s="80" t="s">
        <v>454</v>
      </c>
      <c r="L2281" s="8">
        <v>13190000</v>
      </c>
      <c r="M2281" s="6">
        <v>2022</v>
      </c>
      <c r="N2281" s="103"/>
      <c r="O2281" s="103"/>
      <c r="P2281" s="6"/>
      <c r="Q2281" s="6"/>
      <c r="R2281" t="str">
        <f t="shared" si="35"/>
        <v>5010700213891389100001VT100001</v>
      </c>
    </row>
    <row r="2282" spans="1:18" x14ac:dyDescent="0.2">
      <c r="A2282" s="80" t="s">
        <v>453</v>
      </c>
      <c r="B2282" s="80" t="s">
        <v>4399</v>
      </c>
      <c r="C2282" s="6">
        <v>501</v>
      </c>
      <c r="D2282" s="6">
        <v>50107</v>
      </c>
      <c r="E2282" s="80" t="s">
        <v>458</v>
      </c>
      <c r="F2282" s="80" t="s">
        <v>456</v>
      </c>
      <c r="G2282" s="80" t="s">
        <v>486</v>
      </c>
      <c r="H2282" s="80" t="s">
        <v>1640</v>
      </c>
      <c r="I2282" s="80" t="s">
        <v>3236</v>
      </c>
      <c r="J2282" s="80" t="s">
        <v>4053</v>
      </c>
      <c r="K2282" s="80" t="s">
        <v>454</v>
      </c>
      <c r="L2282" s="8">
        <v>7060000</v>
      </c>
      <c r="M2282" s="6">
        <v>2022</v>
      </c>
      <c r="N2282" s="103"/>
      <c r="O2282" s="103"/>
      <c r="P2282" s="6"/>
      <c r="Q2282" s="6"/>
      <c r="R2282" t="str">
        <f t="shared" si="35"/>
        <v>5010700313881388100001VT100002</v>
      </c>
    </row>
    <row r="2283" spans="1:18" x14ac:dyDescent="0.2">
      <c r="A2283" s="80" t="s">
        <v>453</v>
      </c>
      <c r="B2283" s="80" t="s">
        <v>4399</v>
      </c>
      <c r="C2283" s="6">
        <v>501</v>
      </c>
      <c r="D2283" s="6">
        <v>50107</v>
      </c>
      <c r="E2283" s="80" t="s">
        <v>458</v>
      </c>
      <c r="F2283" s="80" t="s">
        <v>458</v>
      </c>
      <c r="G2283" s="80" t="s">
        <v>486</v>
      </c>
      <c r="H2283" s="80" t="s">
        <v>1640</v>
      </c>
      <c r="I2283" s="80" t="s">
        <v>3236</v>
      </c>
      <c r="J2283" s="80" t="s">
        <v>4053</v>
      </c>
      <c r="K2283" s="80" t="s">
        <v>454</v>
      </c>
      <c r="L2283" s="8">
        <v>9880000</v>
      </c>
      <c r="M2283" s="6">
        <v>2022</v>
      </c>
      <c r="N2283" s="103"/>
      <c r="O2283" s="103"/>
      <c r="P2283" s="6"/>
      <c r="Q2283" s="6"/>
      <c r="R2283" t="str">
        <f t="shared" si="35"/>
        <v>5010700313881388100001VT100003</v>
      </c>
    </row>
    <row r="2284" spans="1:18" x14ac:dyDescent="0.2">
      <c r="A2284" s="80" t="s">
        <v>453</v>
      </c>
      <c r="B2284" s="80" t="s">
        <v>4399</v>
      </c>
      <c r="C2284" s="6">
        <v>501</v>
      </c>
      <c r="D2284" s="6">
        <v>50107</v>
      </c>
      <c r="E2284" s="80" t="s">
        <v>458</v>
      </c>
      <c r="F2284" s="80" t="s">
        <v>458</v>
      </c>
      <c r="G2284" s="80" t="s">
        <v>488</v>
      </c>
      <c r="H2284" s="80" t="s">
        <v>1801</v>
      </c>
      <c r="I2284" s="80" t="s">
        <v>3351</v>
      </c>
      <c r="J2284" s="80" t="s">
        <v>4053</v>
      </c>
      <c r="K2284" s="80" t="s">
        <v>454</v>
      </c>
      <c r="L2284" s="8">
        <v>15690000</v>
      </c>
      <c r="M2284" s="6">
        <v>2022</v>
      </c>
      <c r="N2284" s="103"/>
      <c r="O2284" s="103"/>
      <c r="P2284" s="6"/>
      <c r="Q2284" s="6"/>
      <c r="R2284" t="str">
        <f t="shared" si="35"/>
        <v>5010700314671467100001VT200003</v>
      </c>
    </row>
    <row r="2285" spans="1:18" x14ac:dyDescent="0.2">
      <c r="A2285" s="80" t="s">
        <v>453</v>
      </c>
      <c r="B2285" s="80" t="s">
        <v>4400</v>
      </c>
      <c r="C2285" s="6">
        <v>501</v>
      </c>
      <c r="D2285" s="6">
        <v>50107</v>
      </c>
      <c r="E2285" s="80" t="s">
        <v>456</v>
      </c>
      <c r="F2285" s="80" t="s">
        <v>454</v>
      </c>
      <c r="G2285" s="80" t="s">
        <v>486</v>
      </c>
      <c r="H2285" s="80" t="s">
        <v>1646</v>
      </c>
      <c r="I2285" s="80" t="s">
        <v>3240</v>
      </c>
      <c r="J2285" s="80" t="s">
        <v>4053</v>
      </c>
      <c r="K2285" s="80" t="s">
        <v>454</v>
      </c>
      <c r="L2285" s="8">
        <v>13190000</v>
      </c>
      <c r="M2285" s="6">
        <v>2022</v>
      </c>
      <c r="N2285" s="103"/>
      <c r="O2285" s="103"/>
      <c r="P2285" s="6"/>
      <c r="Q2285" s="6"/>
      <c r="R2285" t="str">
        <f t="shared" si="35"/>
        <v>5010700213901390100001VT100001</v>
      </c>
    </row>
    <row r="2286" spans="1:18" x14ac:dyDescent="0.2">
      <c r="A2286" s="80" t="s">
        <v>453</v>
      </c>
      <c r="B2286" s="80" t="s">
        <v>4400</v>
      </c>
      <c r="C2286" s="6">
        <v>501</v>
      </c>
      <c r="D2286" s="6">
        <v>50107</v>
      </c>
      <c r="E2286" s="80" t="s">
        <v>458</v>
      </c>
      <c r="F2286" s="80" t="s">
        <v>456</v>
      </c>
      <c r="G2286" s="80" t="s">
        <v>486</v>
      </c>
      <c r="H2286" s="80" t="s">
        <v>1642</v>
      </c>
      <c r="I2286" s="80" t="s">
        <v>3237</v>
      </c>
      <c r="J2286" s="80" t="s">
        <v>4053</v>
      </c>
      <c r="K2286" s="80" t="s">
        <v>454</v>
      </c>
      <c r="L2286" s="8">
        <v>6600000</v>
      </c>
      <c r="M2286" s="6">
        <v>2022</v>
      </c>
      <c r="N2286" s="103"/>
      <c r="O2286" s="103"/>
      <c r="P2286" s="6"/>
      <c r="Q2286" s="6"/>
      <c r="R2286" t="str">
        <f t="shared" si="35"/>
        <v>5010700313891389100001VT100002</v>
      </c>
    </row>
    <row r="2287" spans="1:18" x14ac:dyDescent="0.2">
      <c r="A2287" s="80" t="s">
        <v>453</v>
      </c>
      <c r="B2287" s="80" t="s">
        <v>4400</v>
      </c>
      <c r="C2287" s="6">
        <v>501</v>
      </c>
      <c r="D2287" s="6">
        <v>50107</v>
      </c>
      <c r="E2287" s="80" t="s">
        <v>458</v>
      </c>
      <c r="F2287" s="80" t="s">
        <v>458</v>
      </c>
      <c r="G2287" s="80" t="s">
        <v>486</v>
      </c>
      <c r="H2287" s="80" t="s">
        <v>1642</v>
      </c>
      <c r="I2287" s="80" t="s">
        <v>3237</v>
      </c>
      <c r="J2287" s="80" t="s">
        <v>4053</v>
      </c>
      <c r="K2287" s="80" t="s">
        <v>454</v>
      </c>
      <c r="L2287" s="8">
        <v>9230000</v>
      </c>
      <c r="M2287" s="6">
        <v>2022</v>
      </c>
      <c r="N2287" s="103"/>
      <c r="O2287" s="103"/>
      <c r="P2287" s="6"/>
      <c r="Q2287" s="6"/>
      <c r="R2287" t="str">
        <f t="shared" si="35"/>
        <v>5010700313891389100001VT100003</v>
      </c>
    </row>
    <row r="2288" spans="1:18" x14ac:dyDescent="0.2">
      <c r="A2288" s="80" t="s">
        <v>453</v>
      </c>
      <c r="B2288" s="80" t="s">
        <v>4400</v>
      </c>
      <c r="C2288" s="6">
        <v>501</v>
      </c>
      <c r="D2288" s="6">
        <v>50107</v>
      </c>
      <c r="E2288" s="80" t="s">
        <v>458</v>
      </c>
      <c r="F2288" s="80" t="s">
        <v>458</v>
      </c>
      <c r="G2288" s="80" t="s">
        <v>488</v>
      </c>
      <c r="H2288" s="80" t="s">
        <v>1801</v>
      </c>
      <c r="I2288" s="80" t="s">
        <v>3353</v>
      </c>
      <c r="J2288" s="80" t="s">
        <v>4053</v>
      </c>
      <c r="K2288" s="80" t="s">
        <v>454</v>
      </c>
      <c r="L2288" s="8">
        <v>13200000</v>
      </c>
      <c r="M2288" s="6">
        <v>2022</v>
      </c>
      <c r="N2288" s="103"/>
      <c r="O2288" s="103"/>
      <c r="P2288" s="6"/>
      <c r="Q2288" s="6"/>
      <c r="R2288" t="str">
        <f t="shared" si="35"/>
        <v>5010700314671467101001VT200003</v>
      </c>
    </row>
    <row r="2289" spans="1:18" x14ac:dyDescent="0.2">
      <c r="A2289" s="80" t="s">
        <v>453</v>
      </c>
      <c r="B2289" s="80" t="s">
        <v>4401</v>
      </c>
      <c r="C2289" s="6">
        <v>501</v>
      </c>
      <c r="D2289" s="6">
        <v>50107</v>
      </c>
      <c r="E2289" s="80" t="s">
        <v>456</v>
      </c>
      <c r="F2289" s="80" t="s">
        <v>454</v>
      </c>
      <c r="G2289" s="80" t="s">
        <v>486</v>
      </c>
      <c r="H2289" s="80" t="s">
        <v>1648</v>
      </c>
      <c r="I2289" s="80" t="s">
        <v>3241</v>
      </c>
      <c r="J2289" s="80" t="s">
        <v>4053</v>
      </c>
      <c r="K2289" s="80" t="s">
        <v>454</v>
      </c>
      <c r="L2289" s="8">
        <v>11740000</v>
      </c>
      <c r="M2289" s="6">
        <v>2022</v>
      </c>
      <c r="N2289" s="103"/>
      <c r="O2289" s="103"/>
      <c r="P2289" s="6"/>
      <c r="Q2289" s="6"/>
      <c r="R2289" t="str">
        <f t="shared" si="35"/>
        <v>5010700213911391100001VT100001</v>
      </c>
    </row>
    <row r="2290" spans="1:18" x14ac:dyDescent="0.2">
      <c r="A2290" s="80" t="s">
        <v>453</v>
      </c>
      <c r="B2290" s="80" t="s">
        <v>4401</v>
      </c>
      <c r="C2290" s="6">
        <v>501</v>
      </c>
      <c r="D2290" s="6">
        <v>50107</v>
      </c>
      <c r="E2290" s="80" t="s">
        <v>458</v>
      </c>
      <c r="F2290" s="80" t="s">
        <v>456</v>
      </c>
      <c r="G2290" s="80" t="s">
        <v>486</v>
      </c>
      <c r="H2290" s="80" t="s">
        <v>1646</v>
      </c>
      <c r="I2290" s="80" t="s">
        <v>3240</v>
      </c>
      <c r="J2290" s="80" t="s">
        <v>4053</v>
      </c>
      <c r="K2290" s="80" t="s">
        <v>454</v>
      </c>
      <c r="L2290" s="8">
        <v>6600000</v>
      </c>
      <c r="M2290" s="6">
        <v>2022</v>
      </c>
      <c r="N2290" s="103"/>
      <c r="O2290" s="103"/>
      <c r="P2290" s="6"/>
      <c r="Q2290" s="6"/>
      <c r="R2290" t="str">
        <f t="shared" si="35"/>
        <v>5010700313901390100001VT100002</v>
      </c>
    </row>
    <row r="2291" spans="1:18" x14ac:dyDescent="0.2">
      <c r="A2291" s="80" t="s">
        <v>453</v>
      </c>
      <c r="B2291" s="80" t="s">
        <v>4401</v>
      </c>
      <c r="C2291" s="6">
        <v>501</v>
      </c>
      <c r="D2291" s="6">
        <v>50107</v>
      </c>
      <c r="E2291" s="80" t="s">
        <v>458</v>
      </c>
      <c r="F2291" s="80" t="s">
        <v>458</v>
      </c>
      <c r="G2291" s="80" t="s">
        <v>486</v>
      </c>
      <c r="H2291" s="80" t="s">
        <v>1646</v>
      </c>
      <c r="I2291" s="80" t="s">
        <v>3240</v>
      </c>
      <c r="J2291" s="80" t="s">
        <v>4053</v>
      </c>
      <c r="K2291" s="80" t="s">
        <v>454</v>
      </c>
      <c r="L2291" s="8">
        <v>9230000</v>
      </c>
      <c r="M2291" s="6">
        <v>2022</v>
      </c>
      <c r="N2291" s="103"/>
      <c r="O2291" s="103"/>
      <c r="P2291" s="6"/>
      <c r="Q2291" s="6"/>
      <c r="R2291" t="str">
        <f t="shared" si="35"/>
        <v>5010700313901390100001VT100003</v>
      </c>
    </row>
    <row r="2292" spans="1:18" x14ac:dyDescent="0.2">
      <c r="A2292" s="80" t="s">
        <v>453</v>
      </c>
      <c r="B2292" s="80" t="s">
        <v>4401</v>
      </c>
      <c r="C2292" s="6">
        <v>501</v>
      </c>
      <c r="D2292" s="6">
        <v>50107</v>
      </c>
      <c r="E2292" s="80" t="s">
        <v>458</v>
      </c>
      <c r="F2292" s="80" t="s">
        <v>458</v>
      </c>
      <c r="G2292" s="80" t="s">
        <v>488</v>
      </c>
      <c r="H2292" s="80" t="s">
        <v>1801</v>
      </c>
      <c r="I2292" s="80" t="s">
        <v>3355</v>
      </c>
      <c r="J2292" s="80" t="s">
        <v>4053</v>
      </c>
      <c r="K2292" s="80" t="s">
        <v>454</v>
      </c>
      <c r="L2292" s="8">
        <v>11880000</v>
      </c>
      <c r="M2292" s="6">
        <v>2022</v>
      </c>
      <c r="N2292" s="103"/>
      <c r="O2292" s="103"/>
      <c r="P2292" s="6"/>
      <c r="Q2292" s="6"/>
      <c r="R2292" t="str">
        <f t="shared" si="35"/>
        <v>5010700314671467102001VT200003</v>
      </c>
    </row>
    <row r="2293" spans="1:18" x14ac:dyDescent="0.2">
      <c r="A2293" s="80" t="s">
        <v>453</v>
      </c>
      <c r="B2293" s="80" t="s">
        <v>4402</v>
      </c>
      <c r="C2293" s="6">
        <v>501</v>
      </c>
      <c r="D2293" s="6">
        <v>50107</v>
      </c>
      <c r="E2293" s="80" t="s">
        <v>456</v>
      </c>
      <c r="F2293" s="80" t="s">
        <v>454</v>
      </c>
      <c r="G2293" s="80" t="s">
        <v>486</v>
      </c>
      <c r="H2293" s="80" t="s">
        <v>1650</v>
      </c>
      <c r="I2293" s="80" t="s">
        <v>3242</v>
      </c>
      <c r="J2293" s="80" t="s">
        <v>4053</v>
      </c>
      <c r="K2293" s="80" t="s">
        <v>454</v>
      </c>
      <c r="L2293" s="8">
        <v>11740000</v>
      </c>
      <c r="M2293" s="6">
        <v>2022</v>
      </c>
      <c r="N2293" s="103"/>
      <c r="O2293" s="103"/>
      <c r="P2293" s="6"/>
      <c r="Q2293" s="6"/>
      <c r="R2293" t="str">
        <f t="shared" si="35"/>
        <v>5010700213921392100001VT100001</v>
      </c>
    </row>
    <row r="2294" spans="1:18" x14ac:dyDescent="0.2">
      <c r="A2294" s="80" t="s">
        <v>453</v>
      </c>
      <c r="B2294" s="80" t="s">
        <v>4402</v>
      </c>
      <c r="C2294" s="6">
        <v>501</v>
      </c>
      <c r="D2294" s="6">
        <v>50107</v>
      </c>
      <c r="E2294" s="80" t="s">
        <v>458</v>
      </c>
      <c r="F2294" s="80" t="s">
        <v>456</v>
      </c>
      <c r="G2294" s="80" t="s">
        <v>486</v>
      </c>
      <c r="H2294" s="80" t="s">
        <v>1648</v>
      </c>
      <c r="I2294" s="80" t="s">
        <v>3241</v>
      </c>
      <c r="J2294" s="80" t="s">
        <v>4053</v>
      </c>
      <c r="K2294" s="80" t="s">
        <v>454</v>
      </c>
      <c r="L2294" s="8">
        <v>5870000</v>
      </c>
      <c r="M2294" s="6">
        <v>2022</v>
      </c>
      <c r="N2294" s="103"/>
      <c r="O2294" s="103"/>
      <c r="P2294" s="6"/>
      <c r="Q2294" s="6"/>
      <c r="R2294" t="str">
        <f t="shared" si="35"/>
        <v>5010700313911391100001VT100002</v>
      </c>
    </row>
    <row r="2295" spans="1:18" x14ac:dyDescent="0.2">
      <c r="A2295" s="80" t="s">
        <v>453</v>
      </c>
      <c r="B2295" s="80" t="s">
        <v>4402</v>
      </c>
      <c r="C2295" s="6">
        <v>501</v>
      </c>
      <c r="D2295" s="6">
        <v>50107</v>
      </c>
      <c r="E2295" s="80" t="s">
        <v>458</v>
      </c>
      <c r="F2295" s="80" t="s">
        <v>458</v>
      </c>
      <c r="G2295" s="80" t="s">
        <v>486</v>
      </c>
      <c r="H2295" s="80" t="s">
        <v>1648</v>
      </c>
      <c r="I2295" s="80" t="s">
        <v>3241</v>
      </c>
      <c r="J2295" s="80" t="s">
        <v>4053</v>
      </c>
      <c r="K2295" s="80" t="s">
        <v>454</v>
      </c>
      <c r="L2295" s="8">
        <v>8220000</v>
      </c>
      <c r="M2295" s="6">
        <v>2022</v>
      </c>
      <c r="N2295" s="103"/>
      <c r="O2295" s="103"/>
      <c r="P2295" s="6"/>
      <c r="Q2295" s="6"/>
      <c r="R2295" t="str">
        <f t="shared" si="35"/>
        <v>5010700313911391100001VT100003</v>
      </c>
    </row>
    <row r="2296" spans="1:18" x14ac:dyDescent="0.2">
      <c r="A2296" s="80" t="s">
        <v>453</v>
      </c>
      <c r="B2296" s="80" t="s">
        <v>4402</v>
      </c>
      <c r="C2296" s="6">
        <v>501</v>
      </c>
      <c r="D2296" s="6">
        <v>50107</v>
      </c>
      <c r="E2296" s="80" t="s">
        <v>458</v>
      </c>
      <c r="F2296" s="80" t="s">
        <v>458</v>
      </c>
      <c r="G2296" s="80" t="s">
        <v>488</v>
      </c>
      <c r="H2296" s="80" t="s">
        <v>1814</v>
      </c>
      <c r="I2296" s="80" t="s">
        <v>3365</v>
      </c>
      <c r="J2296" s="80" t="s">
        <v>4053</v>
      </c>
      <c r="K2296" s="80" t="s">
        <v>454</v>
      </c>
      <c r="L2296" s="8">
        <v>10600000</v>
      </c>
      <c r="M2296" s="6">
        <v>2022</v>
      </c>
      <c r="N2296" s="103"/>
      <c r="O2296" s="103"/>
      <c r="P2296" s="6"/>
      <c r="Q2296" s="6"/>
      <c r="R2296" t="str">
        <f t="shared" si="35"/>
        <v>5010700314741474101001VT200003</v>
      </c>
    </row>
    <row r="2297" spans="1:18" x14ac:dyDescent="0.2">
      <c r="A2297" s="80" t="s">
        <v>453</v>
      </c>
      <c r="B2297" s="80" t="s">
        <v>4403</v>
      </c>
      <c r="C2297" s="6">
        <v>501</v>
      </c>
      <c r="D2297" s="6">
        <v>50107</v>
      </c>
      <c r="E2297" s="80" t="s">
        <v>456</v>
      </c>
      <c r="F2297" s="80" t="s">
        <v>454</v>
      </c>
      <c r="G2297" s="80" t="s">
        <v>486</v>
      </c>
      <c r="H2297" s="80" t="s">
        <v>1652</v>
      </c>
      <c r="I2297" s="80" t="s">
        <v>3243</v>
      </c>
      <c r="J2297" s="80" t="s">
        <v>4053</v>
      </c>
      <c r="K2297" s="80" t="s">
        <v>454</v>
      </c>
      <c r="L2297" s="8">
        <v>11740000</v>
      </c>
      <c r="M2297" s="6">
        <v>2022</v>
      </c>
      <c r="N2297" s="103"/>
      <c r="O2297" s="103"/>
      <c r="P2297" s="6"/>
      <c r="Q2297" s="6"/>
      <c r="R2297" t="str">
        <f t="shared" si="35"/>
        <v>5010700213931393100001VT100001</v>
      </c>
    </row>
    <row r="2298" spans="1:18" x14ac:dyDescent="0.2">
      <c r="A2298" s="80" t="s">
        <v>453</v>
      </c>
      <c r="B2298" s="80" t="s">
        <v>4403</v>
      </c>
      <c r="C2298" s="6">
        <v>501</v>
      </c>
      <c r="D2298" s="6">
        <v>50107</v>
      </c>
      <c r="E2298" s="80" t="s">
        <v>458</v>
      </c>
      <c r="F2298" s="80" t="s">
        <v>456</v>
      </c>
      <c r="G2298" s="80" t="s">
        <v>486</v>
      </c>
      <c r="H2298" s="80" t="s">
        <v>1650</v>
      </c>
      <c r="I2298" s="80" t="s">
        <v>3242</v>
      </c>
      <c r="J2298" s="80" t="s">
        <v>4053</v>
      </c>
      <c r="K2298" s="80" t="s">
        <v>454</v>
      </c>
      <c r="L2298" s="8">
        <v>5870000</v>
      </c>
      <c r="M2298" s="6">
        <v>2022</v>
      </c>
      <c r="N2298" s="103"/>
      <c r="O2298" s="103"/>
      <c r="P2298" s="6"/>
      <c r="Q2298" s="6"/>
      <c r="R2298" t="str">
        <f t="shared" si="35"/>
        <v>5010700313921392100001VT100002</v>
      </c>
    </row>
    <row r="2299" spans="1:18" x14ac:dyDescent="0.2">
      <c r="A2299" s="80" t="s">
        <v>453</v>
      </c>
      <c r="B2299" s="80" t="s">
        <v>4403</v>
      </c>
      <c r="C2299" s="6">
        <v>501</v>
      </c>
      <c r="D2299" s="6">
        <v>50107</v>
      </c>
      <c r="E2299" s="80" t="s">
        <v>458</v>
      </c>
      <c r="F2299" s="80" t="s">
        <v>458</v>
      </c>
      <c r="G2299" s="80" t="s">
        <v>486</v>
      </c>
      <c r="H2299" s="80" t="s">
        <v>1650</v>
      </c>
      <c r="I2299" s="80" t="s">
        <v>3242</v>
      </c>
      <c r="J2299" s="80" t="s">
        <v>4053</v>
      </c>
      <c r="K2299" s="80" t="s">
        <v>454</v>
      </c>
      <c r="L2299" s="8">
        <v>8220000</v>
      </c>
      <c r="M2299" s="6">
        <v>2022</v>
      </c>
      <c r="N2299" s="103"/>
      <c r="O2299" s="103"/>
      <c r="P2299" s="6"/>
      <c r="Q2299" s="6"/>
      <c r="R2299" t="str">
        <f t="shared" si="35"/>
        <v>5010700313921392100001VT100003</v>
      </c>
    </row>
    <row r="2300" spans="1:18" x14ac:dyDescent="0.2">
      <c r="A2300" s="80" t="s">
        <v>453</v>
      </c>
      <c r="B2300" s="80" t="s">
        <v>4403</v>
      </c>
      <c r="C2300" s="6">
        <v>501</v>
      </c>
      <c r="D2300" s="6">
        <v>50107</v>
      </c>
      <c r="E2300" s="80" t="s">
        <v>458</v>
      </c>
      <c r="F2300" s="80" t="s">
        <v>458</v>
      </c>
      <c r="G2300" s="80" t="s">
        <v>490</v>
      </c>
      <c r="H2300" s="80" t="s">
        <v>981</v>
      </c>
      <c r="I2300" s="80" t="s">
        <v>2712</v>
      </c>
      <c r="J2300" s="80" t="s">
        <v>4053</v>
      </c>
      <c r="K2300" s="80" t="s">
        <v>454</v>
      </c>
      <c r="L2300" s="8">
        <v>8090000</v>
      </c>
      <c r="M2300" s="6">
        <v>2022</v>
      </c>
      <c r="N2300" s="103"/>
      <c r="O2300" s="103"/>
      <c r="P2300" s="6"/>
      <c r="Q2300" s="6"/>
      <c r="R2300" t="str">
        <f t="shared" si="35"/>
        <v>5010700310411041101001VT300003</v>
      </c>
    </row>
    <row r="2301" spans="1:18" x14ac:dyDescent="0.2">
      <c r="A2301" s="80" t="s">
        <v>453</v>
      </c>
      <c r="B2301" s="80" t="s">
        <v>4404</v>
      </c>
      <c r="C2301" s="6">
        <v>501</v>
      </c>
      <c r="D2301" s="6">
        <v>50107</v>
      </c>
      <c r="E2301" s="80" t="s">
        <v>456</v>
      </c>
      <c r="F2301" s="80" t="s">
        <v>454</v>
      </c>
      <c r="G2301" s="80" t="s">
        <v>486</v>
      </c>
      <c r="H2301" s="80" t="s">
        <v>1654</v>
      </c>
      <c r="I2301" s="80" t="s">
        <v>3244</v>
      </c>
      <c r="J2301" s="80" t="s">
        <v>4053</v>
      </c>
      <c r="K2301" s="80" t="s">
        <v>454</v>
      </c>
      <c r="L2301" s="8">
        <v>11740000</v>
      </c>
      <c r="M2301" s="6">
        <v>2022</v>
      </c>
      <c r="N2301" s="103"/>
      <c r="O2301" s="103"/>
      <c r="P2301" s="6"/>
      <c r="Q2301" s="6"/>
      <c r="R2301" t="str">
        <f t="shared" si="35"/>
        <v>5010700213941394100001VT100001</v>
      </c>
    </row>
    <row r="2302" spans="1:18" x14ac:dyDescent="0.2">
      <c r="A2302" s="80" t="s">
        <v>453</v>
      </c>
      <c r="B2302" s="80" t="s">
        <v>4404</v>
      </c>
      <c r="C2302" s="6">
        <v>501</v>
      </c>
      <c r="D2302" s="6">
        <v>50107</v>
      </c>
      <c r="E2302" s="80" t="s">
        <v>458</v>
      </c>
      <c r="F2302" s="80" t="s">
        <v>456</v>
      </c>
      <c r="G2302" s="80" t="s">
        <v>486</v>
      </c>
      <c r="H2302" s="80" t="s">
        <v>1652</v>
      </c>
      <c r="I2302" s="80" t="s">
        <v>3243</v>
      </c>
      <c r="J2302" s="80" t="s">
        <v>4053</v>
      </c>
      <c r="K2302" s="80" t="s">
        <v>454</v>
      </c>
      <c r="L2302" s="8">
        <v>5870000</v>
      </c>
      <c r="M2302" s="6">
        <v>2022</v>
      </c>
      <c r="N2302" s="103"/>
      <c r="O2302" s="103"/>
      <c r="P2302" s="6"/>
      <c r="Q2302" s="6"/>
      <c r="R2302" t="str">
        <f t="shared" si="35"/>
        <v>5010700313931393100001VT100002</v>
      </c>
    </row>
    <row r="2303" spans="1:18" x14ac:dyDescent="0.2">
      <c r="A2303" s="80" t="s">
        <v>453</v>
      </c>
      <c r="B2303" s="80" t="s">
        <v>4404</v>
      </c>
      <c r="C2303" s="6">
        <v>501</v>
      </c>
      <c r="D2303" s="6">
        <v>50107</v>
      </c>
      <c r="E2303" s="80" t="s">
        <v>458</v>
      </c>
      <c r="F2303" s="80" t="s">
        <v>458</v>
      </c>
      <c r="G2303" s="80" t="s">
        <v>486</v>
      </c>
      <c r="H2303" s="80" t="s">
        <v>1652</v>
      </c>
      <c r="I2303" s="80" t="s">
        <v>3243</v>
      </c>
      <c r="J2303" s="80" t="s">
        <v>4053</v>
      </c>
      <c r="K2303" s="80" t="s">
        <v>454</v>
      </c>
      <c r="L2303" s="8">
        <v>8220000</v>
      </c>
      <c r="M2303" s="6">
        <v>2022</v>
      </c>
      <c r="N2303" s="103"/>
      <c r="O2303" s="103"/>
      <c r="P2303" s="6"/>
      <c r="Q2303" s="6"/>
      <c r="R2303" t="str">
        <f t="shared" si="35"/>
        <v>5010700313931393100001VT100003</v>
      </c>
    </row>
    <row r="2304" spans="1:18" x14ac:dyDescent="0.2">
      <c r="A2304" s="80" t="s">
        <v>453</v>
      </c>
      <c r="B2304" s="80" t="s">
        <v>4404</v>
      </c>
      <c r="C2304" s="6">
        <v>501</v>
      </c>
      <c r="D2304" s="6">
        <v>50107</v>
      </c>
      <c r="E2304" s="80" t="s">
        <v>458</v>
      </c>
      <c r="F2304" s="80" t="s">
        <v>458</v>
      </c>
      <c r="G2304" s="80" t="s">
        <v>490</v>
      </c>
      <c r="H2304" s="80" t="s">
        <v>987</v>
      </c>
      <c r="I2304" s="80" t="s">
        <v>2716</v>
      </c>
      <c r="J2304" s="80" t="s">
        <v>4053</v>
      </c>
      <c r="K2304" s="80" t="s">
        <v>454</v>
      </c>
      <c r="L2304" s="8">
        <v>9760000</v>
      </c>
      <c r="M2304" s="6">
        <v>2022</v>
      </c>
      <c r="N2304" s="103"/>
      <c r="O2304" s="103"/>
      <c r="P2304" s="6"/>
      <c r="Q2304" s="6"/>
      <c r="R2304" t="str">
        <f t="shared" si="35"/>
        <v>5010700310441044100001VT300003</v>
      </c>
    </row>
    <row r="2305" spans="1:18" x14ac:dyDescent="0.2">
      <c r="A2305" s="80" t="s">
        <v>453</v>
      </c>
      <c r="B2305" s="80" t="s">
        <v>4405</v>
      </c>
      <c r="C2305" s="6">
        <v>501</v>
      </c>
      <c r="D2305" s="6">
        <v>50107</v>
      </c>
      <c r="E2305" s="80" t="s">
        <v>456</v>
      </c>
      <c r="F2305" s="80" t="s">
        <v>454</v>
      </c>
      <c r="G2305" s="80" t="s">
        <v>486</v>
      </c>
      <c r="H2305" s="80" t="s">
        <v>1656</v>
      </c>
      <c r="I2305" s="80" t="s">
        <v>3245</v>
      </c>
      <c r="J2305" s="80" t="s">
        <v>4053</v>
      </c>
      <c r="K2305" s="80" t="s">
        <v>454</v>
      </c>
      <c r="L2305" s="8">
        <v>11740000</v>
      </c>
      <c r="M2305" s="6">
        <v>2022</v>
      </c>
      <c r="N2305" s="103"/>
      <c r="O2305" s="103"/>
      <c r="P2305" s="6"/>
      <c r="Q2305" s="6"/>
      <c r="R2305" t="str">
        <f t="shared" si="35"/>
        <v>5010700213951395100001VT100001</v>
      </c>
    </row>
    <row r="2306" spans="1:18" x14ac:dyDescent="0.2">
      <c r="A2306" s="80" t="s">
        <v>453</v>
      </c>
      <c r="B2306" s="80" t="s">
        <v>4405</v>
      </c>
      <c r="C2306" s="6">
        <v>501</v>
      </c>
      <c r="D2306" s="6">
        <v>50107</v>
      </c>
      <c r="E2306" s="80" t="s">
        <v>458</v>
      </c>
      <c r="F2306" s="80" t="s">
        <v>456</v>
      </c>
      <c r="G2306" s="80" t="s">
        <v>486</v>
      </c>
      <c r="H2306" s="80" t="s">
        <v>1654</v>
      </c>
      <c r="I2306" s="80" t="s">
        <v>3244</v>
      </c>
      <c r="J2306" s="80" t="s">
        <v>4053</v>
      </c>
      <c r="K2306" s="80" t="s">
        <v>454</v>
      </c>
      <c r="L2306" s="8">
        <v>5870000</v>
      </c>
      <c r="M2306" s="6">
        <v>2022</v>
      </c>
      <c r="N2306" s="103"/>
      <c r="O2306" s="103"/>
      <c r="P2306" s="6"/>
      <c r="Q2306" s="6"/>
      <c r="R2306" t="str">
        <f t="shared" ref="R2306:R2369" si="36">CONCATENATE(D2306,E2306,H2306,I2306,K2306,G2306,F2306)</f>
        <v>5010700313941394100001VT100002</v>
      </c>
    </row>
    <row r="2307" spans="1:18" x14ac:dyDescent="0.2">
      <c r="A2307" s="80" t="s">
        <v>453</v>
      </c>
      <c r="B2307" s="80" t="s">
        <v>4405</v>
      </c>
      <c r="C2307" s="6">
        <v>501</v>
      </c>
      <c r="D2307" s="6">
        <v>50107</v>
      </c>
      <c r="E2307" s="80" t="s">
        <v>458</v>
      </c>
      <c r="F2307" s="80" t="s">
        <v>458</v>
      </c>
      <c r="G2307" s="80" t="s">
        <v>486</v>
      </c>
      <c r="H2307" s="80" t="s">
        <v>1654</v>
      </c>
      <c r="I2307" s="80" t="s">
        <v>3244</v>
      </c>
      <c r="J2307" s="80" t="s">
        <v>4053</v>
      </c>
      <c r="K2307" s="80" t="s">
        <v>454</v>
      </c>
      <c r="L2307" s="8">
        <v>8220000</v>
      </c>
      <c r="M2307" s="6">
        <v>2022</v>
      </c>
      <c r="N2307" s="103"/>
      <c r="O2307" s="103"/>
      <c r="P2307" s="6"/>
      <c r="Q2307" s="6"/>
      <c r="R2307" t="str">
        <f t="shared" si="36"/>
        <v>5010700313941394100001VT100003</v>
      </c>
    </row>
    <row r="2308" spans="1:18" x14ac:dyDescent="0.2">
      <c r="A2308" s="80" t="s">
        <v>453</v>
      </c>
      <c r="B2308" s="80" t="s">
        <v>4405</v>
      </c>
      <c r="C2308" s="6">
        <v>501</v>
      </c>
      <c r="D2308" s="6">
        <v>50107</v>
      </c>
      <c r="E2308" s="80" t="s">
        <v>458</v>
      </c>
      <c r="F2308" s="80" t="s">
        <v>458</v>
      </c>
      <c r="G2308" s="80" t="s">
        <v>490</v>
      </c>
      <c r="H2308" s="80" t="s">
        <v>987</v>
      </c>
      <c r="I2308" s="80" t="s">
        <v>2718</v>
      </c>
      <c r="J2308" s="80" t="s">
        <v>4053</v>
      </c>
      <c r="K2308" s="80" t="s">
        <v>454</v>
      </c>
      <c r="L2308" s="8">
        <v>9760000</v>
      </c>
      <c r="M2308" s="6">
        <v>2022</v>
      </c>
      <c r="N2308" s="103"/>
      <c r="O2308" s="103"/>
      <c r="P2308" s="6"/>
      <c r="Q2308" s="6"/>
      <c r="R2308" t="str">
        <f t="shared" si="36"/>
        <v>5010700310441044101001VT300003</v>
      </c>
    </row>
    <row r="2309" spans="1:18" x14ac:dyDescent="0.2">
      <c r="A2309" s="80" t="s">
        <v>453</v>
      </c>
      <c r="B2309" s="80" t="s">
        <v>4406</v>
      </c>
      <c r="C2309" s="6">
        <v>501</v>
      </c>
      <c r="D2309" s="6">
        <v>50107</v>
      </c>
      <c r="E2309" s="80" t="s">
        <v>456</v>
      </c>
      <c r="F2309" s="80" t="s">
        <v>454</v>
      </c>
      <c r="G2309" s="80" t="s">
        <v>486</v>
      </c>
      <c r="H2309" s="80" t="s">
        <v>1658</v>
      </c>
      <c r="I2309" s="80" t="s">
        <v>3246</v>
      </c>
      <c r="J2309" s="80" t="s">
        <v>4053</v>
      </c>
      <c r="K2309" s="80" t="s">
        <v>454</v>
      </c>
      <c r="L2309" s="8">
        <v>11740000</v>
      </c>
      <c r="M2309" s="6">
        <v>2022</v>
      </c>
      <c r="N2309" s="103"/>
      <c r="O2309" s="103"/>
      <c r="P2309" s="6"/>
      <c r="Q2309" s="6"/>
      <c r="R2309" t="str">
        <f t="shared" si="36"/>
        <v>5010700213961396100001VT100001</v>
      </c>
    </row>
    <row r="2310" spans="1:18" x14ac:dyDescent="0.2">
      <c r="A2310" s="80" t="s">
        <v>453</v>
      </c>
      <c r="B2310" s="80" t="s">
        <v>4406</v>
      </c>
      <c r="C2310" s="6">
        <v>501</v>
      </c>
      <c r="D2310" s="6">
        <v>50107</v>
      </c>
      <c r="E2310" s="80" t="s">
        <v>458</v>
      </c>
      <c r="F2310" s="80" t="s">
        <v>456</v>
      </c>
      <c r="G2310" s="80" t="s">
        <v>486</v>
      </c>
      <c r="H2310" s="80" t="s">
        <v>1656</v>
      </c>
      <c r="I2310" s="80" t="s">
        <v>3245</v>
      </c>
      <c r="J2310" s="80" t="s">
        <v>4053</v>
      </c>
      <c r="K2310" s="80" t="s">
        <v>454</v>
      </c>
      <c r="L2310" s="8">
        <v>5870000</v>
      </c>
      <c r="M2310" s="6">
        <v>2022</v>
      </c>
      <c r="N2310" s="103"/>
      <c r="O2310" s="103"/>
      <c r="P2310" s="6"/>
      <c r="Q2310" s="6"/>
      <c r="R2310" t="str">
        <f t="shared" si="36"/>
        <v>5010700313951395100001VT100002</v>
      </c>
    </row>
    <row r="2311" spans="1:18" x14ac:dyDescent="0.2">
      <c r="A2311" s="80" t="s">
        <v>453</v>
      </c>
      <c r="B2311" s="80" t="s">
        <v>4406</v>
      </c>
      <c r="C2311" s="6">
        <v>501</v>
      </c>
      <c r="D2311" s="6">
        <v>50107</v>
      </c>
      <c r="E2311" s="80" t="s">
        <v>458</v>
      </c>
      <c r="F2311" s="80" t="s">
        <v>458</v>
      </c>
      <c r="G2311" s="80" t="s">
        <v>486</v>
      </c>
      <c r="H2311" s="80" t="s">
        <v>1656</v>
      </c>
      <c r="I2311" s="80" t="s">
        <v>3245</v>
      </c>
      <c r="J2311" s="80" t="s">
        <v>4053</v>
      </c>
      <c r="K2311" s="80" t="s">
        <v>454</v>
      </c>
      <c r="L2311" s="8">
        <v>8220000</v>
      </c>
      <c r="M2311" s="6">
        <v>2022</v>
      </c>
      <c r="N2311" s="103"/>
      <c r="O2311" s="103"/>
      <c r="P2311" s="6"/>
      <c r="Q2311" s="6"/>
      <c r="R2311" t="str">
        <f t="shared" si="36"/>
        <v>5010700313951395100001VT100003</v>
      </c>
    </row>
    <row r="2312" spans="1:18" x14ac:dyDescent="0.2">
      <c r="A2312" s="80" t="s">
        <v>453</v>
      </c>
      <c r="B2312" s="80" t="s">
        <v>4406</v>
      </c>
      <c r="C2312" s="6">
        <v>501</v>
      </c>
      <c r="D2312" s="6">
        <v>50107</v>
      </c>
      <c r="E2312" s="80" t="s">
        <v>458</v>
      </c>
      <c r="F2312" s="80" t="s">
        <v>458</v>
      </c>
      <c r="G2312" s="80" t="s">
        <v>490</v>
      </c>
      <c r="H2312" s="80" t="s">
        <v>995</v>
      </c>
      <c r="I2312" s="80" t="s">
        <v>2725</v>
      </c>
      <c r="J2312" s="80" t="s">
        <v>4053</v>
      </c>
      <c r="K2312" s="80" t="s">
        <v>454</v>
      </c>
      <c r="L2312" s="8">
        <v>9760000</v>
      </c>
      <c r="M2312" s="6">
        <v>2022</v>
      </c>
      <c r="N2312" s="103"/>
      <c r="O2312" s="103"/>
      <c r="P2312" s="6"/>
      <c r="Q2312" s="6"/>
      <c r="R2312" t="str">
        <f t="shared" si="36"/>
        <v>5010700310481048101001VT300003</v>
      </c>
    </row>
    <row r="2313" spans="1:18" x14ac:dyDescent="0.2">
      <c r="A2313" s="80" t="s">
        <v>453</v>
      </c>
      <c r="B2313" s="80" t="s">
        <v>4407</v>
      </c>
      <c r="C2313" s="6">
        <v>501</v>
      </c>
      <c r="D2313" s="6">
        <v>50107</v>
      </c>
      <c r="E2313" s="80" t="s">
        <v>456</v>
      </c>
      <c r="F2313" s="80" t="s">
        <v>454</v>
      </c>
      <c r="G2313" s="80" t="s">
        <v>486</v>
      </c>
      <c r="H2313" s="80" t="s">
        <v>1660</v>
      </c>
      <c r="I2313" s="80" t="s">
        <v>3247</v>
      </c>
      <c r="J2313" s="80" t="s">
        <v>4053</v>
      </c>
      <c r="K2313" s="80" t="s">
        <v>454</v>
      </c>
      <c r="L2313" s="8">
        <v>11740000</v>
      </c>
      <c r="M2313" s="6">
        <v>2022</v>
      </c>
      <c r="N2313" s="103"/>
      <c r="O2313" s="103"/>
      <c r="P2313" s="6"/>
      <c r="Q2313" s="6"/>
      <c r="R2313" t="str">
        <f t="shared" si="36"/>
        <v>5010700213971397100001VT100001</v>
      </c>
    </row>
    <row r="2314" spans="1:18" x14ac:dyDescent="0.2">
      <c r="A2314" s="80" t="s">
        <v>453</v>
      </c>
      <c r="B2314" s="80" t="s">
        <v>4407</v>
      </c>
      <c r="C2314" s="6">
        <v>501</v>
      </c>
      <c r="D2314" s="6">
        <v>50107</v>
      </c>
      <c r="E2314" s="80" t="s">
        <v>458</v>
      </c>
      <c r="F2314" s="80" t="s">
        <v>456</v>
      </c>
      <c r="G2314" s="80" t="s">
        <v>486</v>
      </c>
      <c r="H2314" s="80" t="s">
        <v>1658</v>
      </c>
      <c r="I2314" s="80" t="s">
        <v>3246</v>
      </c>
      <c r="J2314" s="80" t="s">
        <v>4053</v>
      </c>
      <c r="K2314" s="80" t="s">
        <v>454</v>
      </c>
      <c r="L2314" s="8">
        <v>5870000</v>
      </c>
      <c r="M2314" s="6">
        <v>2022</v>
      </c>
      <c r="N2314" s="103"/>
      <c r="O2314" s="103"/>
      <c r="P2314" s="6"/>
      <c r="Q2314" s="6"/>
      <c r="R2314" t="str">
        <f t="shared" si="36"/>
        <v>5010700313961396100001VT100002</v>
      </c>
    </row>
    <row r="2315" spans="1:18" x14ac:dyDescent="0.2">
      <c r="A2315" s="80" t="s">
        <v>453</v>
      </c>
      <c r="B2315" s="80" t="s">
        <v>4407</v>
      </c>
      <c r="C2315" s="6">
        <v>501</v>
      </c>
      <c r="D2315" s="6">
        <v>50107</v>
      </c>
      <c r="E2315" s="80" t="s">
        <v>458</v>
      </c>
      <c r="F2315" s="80" t="s">
        <v>458</v>
      </c>
      <c r="G2315" s="80" t="s">
        <v>486</v>
      </c>
      <c r="H2315" s="80" t="s">
        <v>1658</v>
      </c>
      <c r="I2315" s="80" t="s">
        <v>3246</v>
      </c>
      <c r="J2315" s="80" t="s">
        <v>4053</v>
      </c>
      <c r="K2315" s="80" t="s">
        <v>454</v>
      </c>
      <c r="L2315" s="8">
        <v>8220000</v>
      </c>
      <c r="M2315" s="6">
        <v>2022</v>
      </c>
      <c r="N2315" s="103"/>
      <c r="O2315" s="103"/>
      <c r="P2315" s="6"/>
      <c r="Q2315" s="6"/>
      <c r="R2315" t="str">
        <f t="shared" si="36"/>
        <v>5010700313961396100001VT100003</v>
      </c>
    </row>
    <row r="2316" spans="1:18" x14ac:dyDescent="0.2">
      <c r="A2316" s="80" t="s">
        <v>453</v>
      </c>
      <c r="B2316" s="80" t="s">
        <v>4407</v>
      </c>
      <c r="C2316" s="6">
        <v>501</v>
      </c>
      <c r="D2316" s="6">
        <v>50107</v>
      </c>
      <c r="E2316" s="80" t="s">
        <v>458</v>
      </c>
      <c r="F2316" s="80" t="s">
        <v>458</v>
      </c>
      <c r="G2316" s="80" t="s">
        <v>490</v>
      </c>
      <c r="H2316" s="80" t="s">
        <v>1056</v>
      </c>
      <c r="I2316" s="80" t="s">
        <v>2762</v>
      </c>
      <c r="J2316" s="80" t="s">
        <v>4053</v>
      </c>
      <c r="K2316" s="80" t="s">
        <v>454</v>
      </c>
      <c r="L2316" s="8">
        <v>9710000</v>
      </c>
      <c r="M2316" s="6">
        <v>2022</v>
      </c>
      <c r="N2316" s="103"/>
      <c r="O2316" s="103"/>
      <c r="P2316" s="6"/>
      <c r="Q2316" s="6"/>
      <c r="R2316" t="str">
        <f t="shared" si="36"/>
        <v>5010700310761076101001VT300003</v>
      </c>
    </row>
    <row r="2317" spans="1:18" x14ac:dyDescent="0.2">
      <c r="A2317" s="80" t="s">
        <v>453</v>
      </c>
      <c r="B2317" s="80" t="s">
        <v>4408</v>
      </c>
      <c r="C2317" s="6">
        <v>501</v>
      </c>
      <c r="D2317" s="6">
        <v>50107</v>
      </c>
      <c r="E2317" s="80" t="s">
        <v>456</v>
      </c>
      <c r="F2317" s="80" t="s">
        <v>454</v>
      </c>
      <c r="G2317" s="80" t="s">
        <v>486</v>
      </c>
      <c r="H2317" s="80" t="s">
        <v>1662</v>
      </c>
      <c r="I2317" s="80" t="s">
        <v>3248</v>
      </c>
      <c r="J2317" s="80" t="s">
        <v>4053</v>
      </c>
      <c r="K2317" s="80" t="s">
        <v>454</v>
      </c>
      <c r="L2317" s="8">
        <v>11290000</v>
      </c>
      <c r="M2317" s="6">
        <v>2022</v>
      </c>
      <c r="N2317" s="103"/>
      <c r="O2317" s="103"/>
      <c r="P2317" s="6"/>
      <c r="Q2317" s="6"/>
      <c r="R2317" t="str">
        <f t="shared" si="36"/>
        <v>5010700213981398100001VT100001</v>
      </c>
    </row>
    <row r="2318" spans="1:18" x14ac:dyDescent="0.2">
      <c r="A2318" s="80" t="s">
        <v>453</v>
      </c>
      <c r="B2318" s="80" t="s">
        <v>4408</v>
      </c>
      <c r="C2318" s="6">
        <v>501</v>
      </c>
      <c r="D2318" s="6">
        <v>50107</v>
      </c>
      <c r="E2318" s="80" t="s">
        <v>458</v>
      </c>
      <c r="F2318" s="80" t="s">
        <v>456</v>
      </c>
      <c r="G2318" s="80" t="s">
        <v>486</v>
      </c>
      <c r="H2318" s="80" t="s">
        <v>1660</v>
      </c>
      <c r="I2318" s="80" t="s">
        <v>3247</v>
      </c>
      <c r="J2318" s="80" t="s">
        <v>4053</v>
      </c>
      <c r="K2318" s="80" t="s">
        <v>454</v>
      </c>
      <c r="L2318" s="8">
        <v>5870000</v>
      </c>
      <c r="M2318" s="6">
        <v>2022</v>
      </c>
      <c r="N2318" s="103"/>
      <c r="O2318" s="103"/>
      <c r="P2318" s="6"/>
      <c r="Q2318" s="6"/>
      <c r="R2318" t="str">
        <f t="shared" si="36"/>
        <v>5010700313971397100001VT100002</v>
      </c>
    </row>
    <row r="2319" spans="1:18" x14ac:dyDescent="0.2">
      <c r="A2319" s="80" t="s">
        <v>453</v>
      </c>
      <c r="B2319" s="80" t="s">
        <v>4408</v>
      </c>
      <c r="C2319" s="6">
        <v>501</v>
      </c>
      <c r="D2319" s="6">
        <v>50107</v>
      </c>
      <c r="E2319" s="80" t="s">
        <v>458</v>
      </c>
      <c r="F2319" s="80" t="s">
        <v>458</v>
      </c>
      <c r="G2319" s="80" t="s">
        <v>486</v>
      </c>
      <c r="H2319" s="80" t="s">
        <v>1660</v>
      </c>
      <c r="I2319" s="80" t="s">
        <v>3247</v>
      </c>
      <c r="J2319" s="80" t="s">
        <v>4053</v>
      </c>
      <c r="K2319" s="80" t="s">
        <v>454</v>
      </c>
      <c r="L2319" s="8">
        <v>8220000</v>
      </c>
      <c r="M2319" s="6">
        <v>2022</v>
      </c>
      <c r="N2319" s="103"/>
      <c r="O2319" s="103"/>
      <c r="P2319" s="6"/>
      <c r="Q2319" s="6"/>
      <c r="R2319" t="str">
        <f t="shared" si="36"/>
        <v>5010700313971397100001VT100003</v>
      </c>
    </row>
    <row r="2320" spans="1:18" x14ac:dyDescent="0.2">
      <c r="A2320" s="80" t="s">
        <v>453</v>
      </c>
      <c r="B2320" s="80" t="s">
        <v>4408</v>
      </c>
      <c r="C2320" s="6">
        <v>501</v>
      </c>
      <c r="D2320" s="6">
        <v>50107</v>
      </c>
      <c r="E2320" s="80" t="s">
        <v>458</v>
      </c>
      <c r="F2320" s="80" t="s">
        <v>458</v>
      </c>
      <c r="G2320" s="80" t="s">
        <v>490</v>
      </c>
      <c r="H2320" s="80" t="s">
        <v>1056</v>
      </c>
      <c r="I2320" s="80" t="s">
        <v>2763</v>
      </c>
      <c r="J2320" s="80" t="s">
        <v>4053</v>
      </c>
      <c r="K2320" s="80" t="s">
        <v>454</v>
      </c>
      <c r="L2320" s="8">
        <v>9710000</v>
      </c>
      <c r="M2320" s="6">
        <v>2022</v>
      </c>
      <c r="N2320" s="103"/>
      <c r="O2320" s="103"/>
      <c r="P2320" s="6"/>
      <c r="Q2320" s="6"/>
      <c r="R2320" t="str">
        <f t="shared" si="36"/>
        <v>5010700310761076102001VT300003</v>
      </c>
    </row>
    <row r="2321" spans="1:18" x14ac:dyDescent="0.2">
      <c r="A2321" s="80" t="s">
        <v>453</v>
      </c>
      <c r="B2321" s="80" t="s">
        <v>4409</v>
      </c>
      <c r="C2321" s="6">
        <v>501</v>
      </c>
      <c r="D2321" s="6">
        <v>50107</v>
      </c>
      <c r="E2321" s="80" t="s">
        <v>456</v>
      </c>
      <c r="F2321" s="80" t="s">
        <v>454</v>
      </c>
      <c r="G2321" s="80" t="s">
        <v>486</v>
      </c>
      <c r="H2321" s="80" t="s">
        <v>1664</v>
      </c>
      <c r="I2321" s="80" t="s">
        <v>3249</v>
      </c>
      <c r="J2321" s="80" t="s">
        <v>4053</v>
      </c>
      <c r="K2321" s="80" t="s">
        <v>454</v>
      </c>
      <c r="L2321" s="8">
        <v>11290000</v>
      </c>
      <c r="M2321" s="6">
        <v>2022</v>
      </c>
      <c r="N2321" s="103"/>
      <c r="O2321" s="103"/>
      <c r="P2321" s="6"/>
      <c r="Q2321" s="6"/>
      <c r="R2321" t="str">
        <f t="shared" si="36"/>
        <v>5010700213991399100001VT100001</v>
      </c>
    </row>
    <row r="2322" spans="1:18" x14ac:dyDescent="0.2">
      <c r="A2322" s="80" t="s">
        <v>453</v>
      </c>
      <c r="B2322" s="80" t="s">
        <v>4409</v>
      </c>
      <c r="C2322" s="6">
        <v>501</v>
      </c>
      <c r="D2322" s="6">
        <v>50107</v>
      </c>
      <c r="E2322" s="80" t="s">
        <v>458</v>
      </c>
      <c r="F2322" s="80" t="s">
        <v>456</v>
      </c>
      <c r="G2322" s="80" t="s">
        <v>486</v>
      </c>
      <c r="H2322" s="80" t="s">
        <v>1662</v>
      </c>
      <c r="I2322" s="80" t="s">
        <v>3248</v>
      </c>
      <c r="J2322" s="80" t="s">
        <v>4053</v>
      </c>
      <c r="K2322" s="80" t="s">
        <v>454</v>
      </c>
      <c r="L2322" s="8">
        <v>5650000</v>
      </c>
      <c r="M2322" s="6">
        <v>2022</v>
      </c>
      <c r="N2322" s="103"/>
      <c r="O2322" s="103"/>
      <c r="P2322" s="6"/>
      <c r="Q2322" s="6"/>
      <c r="R2322" t="str">
        <f t="shared" si="36"/>
        <v>5010700313981398100001VT100002</v>
      </c>
    </row>
    <row r="2323" spans="1:18" x14ac:dyDescent="0.2">
      <c r="A2323" s="80" t="s">
        <v>453</v>
      </c>
      <c r="B2323" s="80" t="s">
        <v>4409</v>
      </c>
      <c r="C2323" s="6">
        <v>501</v>
      </c>
      <c r="D2323" s="6">
        <v>50107</v>
      </c>
      <c r="E2323" s="80" t="s">
        <v>458</v>
      </c>
      <c r="F2323" s="80" t="s">
        <v>458</v>
      </c>
      <c r="G2323" s="80" t="s">
        <v>486</v>
      </c>
      <c r="H2323" s="80" t="s">
        <v>1662</v>
      </c>
      <c r="I2323" s="80" t="s">
        <v>3248</v>
      </c>
      <c r="J2323" s="80" t="s">
        <v>4053</v>
      </c>
      <c r="K2323" s="80" t="s">
        <v>454</v>
      </c>
      <c r="L2323" s="8">
        <v>7900000</v>
      </c>
      <c r="M2323" s="6">
        <v>2022</v>
      </c>
      <c r="N2323" s="103"/>
      <c r="O2323" s="103"/>
      <c r="P2323" s="6"/>
      <c r="Q2323" s="6"/>
      <c r="R2323" t="str">
        <f t="shared" si="36"/>
        <v>5010700313981398100001VT100003</v>
      </c>
    </row>
    <row r="2324" spans="1:18" x14ac:dyDescent="0.2">
      <c r="A2324" s="80" t="s">
        <v>453</v>
      </c>
      <c r="B2324" s="80" t="s">
        <v>4409</v>
      </c>
      <c r="C2324" s="6">
        <v>501</v>
      </c>
      <c r="D2324" s="6">
        <v>50107</v>
      </c>
      <c r="E2324" s="80" t="s">
        <v>458</v>
      </c>
      <c r="F2324" s="80" t="s">
        <v>458</v>
      </c>
      <c r="G2324" s="80" t="s">
        <v>490</v>
      </c>
      <c r="H2324" s="80" t="s">
        <v>1092</v>
      </c>
      <c r="I2324" s="80" t="s">
        <v>2788</v>
      </c>
      <c r="J2324" s="80" t="s">
        <v>4053</v>
      </c>
      <c r="K2324" s="80" t="s">
        <v>454</v>
      </c>
      <c r="L2324" s="8">
        <v>6850000</v>
      </c>
      <c r="M2324" s="6">
        <v>2022</v>
      </c>
      <c r="N2324" s="103"/>
      <c r="O2324" s="103"/>
      <c r="P2324" s="6"/>
      <c r="Q2324" s="6"/>
      <c r="R2324" t="str">
        <f t="shared" si="36"/>
        <v>5010700310961096101001VT300003</v>
      </c>
    </row>
    <row r="2325" spans="1:18" x14ac:dyDescent="0.2">
      <c r="A2325" s="80" t="s">
        <v>453</v>
      </c>
      <c r="B2325" s="80" t="s">
        <v>4410</v>
      </c>
      <c r="C2325" s="6">
        <v>501</v>
      </c>
      <c r="D2325" s="6">
        <v>50107</v>
      </c>
      <c r="E2325" s="80" t="s">
        <v>456</v>
      </c>
      <c r="F2325" s="80" t="s">
        <v>454</v>
      </c>
      <c r="G2325" s="80" t="s">
        <v>486</v>
      </c>
      <c r="H2325" s="80" t="s">
        <v>1667</v>
      </c>
      <c r="I2325" s="80" t="s">
        <v>3252</v>
      </c>
      <c r="J2325" s="80" t="s">
        <v>4053</v>
      </c>
      <c r="K2325" s="80" t="s">
        <v>454</v>
      </c>
      <c r="L2325" s="8">
        <v>20190000</v>
      </c>
      <c r="M2325" s="6">
        <v>2022</v>
      </c>
      <c r="N2325" s="103"/>
      <c r="O2325" s="103"/>
      <c r="P2325" s="6"/>
      <c r="Q2325" s="6"/>
      <c r="R2325" t="str">
        <f t="shared" si="36"/>
        <v>5010700214001400100001VT100001</v>
      </c>
    </row>
    <row r="2326" spans="1:18" x14ac:dyDescent="0.2">
      <c r="A2326" s="80" t="s">
        <v>453</v>
      </c>
      <c r="B2326" s="80" t="s">
        <v>4410</v>
      </c>
      <c r="C2326" s="6">
        <v>501</v>
      </c>
      <c r="D2326" s="6">
        <v>50107</v>
      </c>
      <c r="E2326" s="80" t="s">
        <v>458</v>
      </c>
      <c r="F2326" s="80" t="s">
        <v>456</v>
      </c>
      <c r="G2326" s="80" t="s">
        <v>486</v>
      </c>
      <c r="H2326" s="80" t="s">
        <v>1664</v>
      </c>
      <c r="I2326" s="80" t="s">
        <v>3249</v>
      </c>
      <c r="J2326" s="80" t="s">
        <v>4053</v>
      </c>
      <c r="K2326" s="80" t="s">
        <v>454</v>
      </c>
      <c r="L2326" s="8">
        <v>5650000</v>
      </c>
      <c r="M2326" s="6">
        <v>2022</v>
      </c>
      <c r="N2326" s="103"/>
      <c r="O2326" s="103"/>
      <c r="P2326" s="6"/>
      <c r="Q2326" s="6"/>
      <c r="R2326" t="str">
        <f t="shared" si="36"/>
        <v>5010700313991399100001VT100002</v>
      </c>
    </row>
    <row r="2327" spans="1:18" x14ac:dyDescent="0.2">
      <c r="A2327" s="80" t="s">
        <v>453</v>
      </c>
      <c r="B2327" s="80" t="s">
        <v>4410</v>
      </c>
      <c r="C2327" s="6">
        <v>501</v>
      </c>
      <c r="D2327" s="6">
        <v>50107</v>
      </c>
      <c r="E2327" s="80" t="s">
        <v>458</v>
      </c>
      <c r="F2327" s="80" t="s">
        <v>458</v>
      </c>
      <c r="G2327" s="80" t="s">
        <v>486</v>
      </c>
      <c r="H2327" s="80" t="s">
        <v>1664</v>
      </c>
      <c r="I2327" s="80" t="s">
        <v>3249</v>
      </c>
      <c r="J2327" s="80" t="s">
        <v>4053</v>
      </c>
      <c r="K2327" s="80" t="s">
        <v>454</v>
      </c>
      <c r="L2327" s="8">
        <v>7900000</v>
      </c>
      <c r="M2327" s="6">
        <v>2022</v>
      </c>
      <c r="N2327" s="103"/>
      <c r="O2327" s="103"/>
      <c r="P2327" s="6"/>
      <c r="Q2327" s="6"/>
      <c r="R2327" t="str">
        <f t="shared" si="36"/>
        <v>5010700313991399100001VT100003</v>
      </c>
    </row>
    <row r="2328" spans="1:18" x14ac:dyDescent="0.2">
      <c r="A2328" s="80" t="s">
        <v>453</v>
      </c>
      <c r="B2328" s="80" t="s">
        <v>4410</v>
      </c>
      <c r="C2328" s="6">
        <v>501</v>
      </c>
      <c r="D2328" s="6">
        <v>50107</v>
      </c>
      <c r="E2328" s="80" t="s">
        <v>458</v>
      </c>
      <c r="F2328" s="80" t="s">
        <v>458</v>
      </c>
      <c r="G2328" s="80" t="s">
        <v>490</v>
      </c>
      <c r="H2328" s="80" t="s">
        <v>1184</v>
      </c>
      <c r="I2328" s="80" t="s">
        <v>2848</v>
      </c>
      <c r="J2328" s="80" t="s">
        <v>4053</v>
      </c>
      <c r="K2328" s="80" t="s">
        <v>454</v>
      </c>
      <c r="L2328" s="8">
        <v>9760000</v>
      </c>
      <c r="M2328" s="6">
        <v>2022</v>
      </c>
      <c r="N2328" s="103"/>
      <c r="O2328" s="103"/>
      <c r="P2328" s="6"/>
      <c r="Q2328" s="6"/>
      <c r="R2328" t="str">
        <f t="shared" si="36"/>
        <v>5010700311441144101001VT300003</v>
      </c>
    </row>
    <row r="2329" spans="1:18" x14ac:dyDescent="0.2">
      <c r="A2329" s="80" t="s">
        <v>453</v>
      </c>
      <c r="B2329" s="80" t="s">
        <v>4411</v>
      </c>
      <c r="C2329" s="6">
        <v>501</v>
      </c>
      <c r="D2329" s="6">
        <v>50107</v>
      </c>
      <c r="E2329" s="80" t="s">
        <v>456</v>
      </c>
      <c r="F2329" s="80" t="s">
        <v>454</v>
      </c>
      <c r="G2329" s="80" t="s">
        <v>486</v>
      </c>
      <c r="H2329" s="80" t="s">
        <v>1669</v>
      </c>
      <c r="I2329" s="80" t="s">
        <v>3253</v>
      </c>
      <c r="J2329" s="80" t="s">
        <v>4053</v>
      </c>
      <c r="K2329" s="80" t="s">
        <v>454</v>
      </c>
      <c r="L2329" s="8">
        <v>22330000</v>
      </c>
      <c r="M2329" s="6">
        <v>2022</v>
      </c>
      <c r="N2329" s="103"/>
      <c r="O2329" s="103"/>
      <c r="P2329" s="6"/>
      <c r="Q2329" s="6"/>
      <c r="R2329" t="str">
        <f t="shared" si="36"/>
        <v>5010700214011401100001VT100001</v>
      </c>
    </row>
    <row r="2330" spans="1:18" x14ac:dyDescent="0.2">
      <c r="A2330" s="80" t="s">
        <v>453</v>
      </c>
      <c r="B2330" s="80" t="s">
        <v>4411</v>
      </c>
      <c r="C2330" s="6">
        <v>501</v>
      </c>
      <c r="D2330" s="6">
        <v>50107</v>
      </c>
      <c r="E2330" s="80" t="s">
        <v>458</v>
      </c>
      <c r="F2330" s="80" t="s">
        <v>456</v>
      </c>
      <c r="G2330" s="80" t="s">
        <v>486</v>
      </c>
      <c r="H2330" s="80" t="s">
        <v>1667</v>
      </c>
      <c r="I2330" s="80" t="s">
        <v>3252</v>
      </c>
      <c r="J2330" s="80" t="s">
        <v>4053</v>
      </c>
      <c r="K2330" s="80" t="s">
        <v>454</v>
      </c>
      <c r="L2330" s="8">
        <v>10100000</v>
      </c>
      <c r="M2330" s="6">
        <v>2022</v>
      </c>
      <c r="N2330" s="103"/>
      <c r="O2330" s="103"/>
      <c r="P2330" s="6"/>
      <c r="Q2330" s="6"/>
      <c r="R2330" t="str">
        <f t="shared" si="36"/>
        <v>5010700314001400100001VT100002</v>
      </c>
    </row>
    <row r="2331" spans="1:18" x14ac:dyDescent="0.2">
      <c r="A2331" s="80" t="s">
        <v>453</v>
      </c>
      <c r="B2331" s="80" t="s">
        <v>4411</v>
      </c>
      <c r="C2331" s="6">
        <v>501</v>
      </c>
      <c r="D2331" s="6">
        <v>50107</v>
      </c>
      <c r="E2331" s="80" t="s">
        <v>458</v>
      </c>
      <c r="F2331" s="80" t="s">
        <v>458</v>
      </c>
      <c r="G2331" s="80" t="s">
        <v>486</v>
      </c>
      <c r="H2331" s="80" t="s">
        <v>1667</v>
      </c>
      <c r="I2331" s="80" t="s">
        <v>3252</v>
      </c>
      <c r="J2331" s="80" t="s">
        <v>4053</v>
      </c>
      <c r="K2331" s="80" t="s">
        <v>454</v>
      </c>
      <c r="L2331" s="8">
        <v>14130000</v>
      </c>
      <c r="M2331" s="6">
        <v>2022</v>
      </c>
      <c r="N2331" s="103"/>
      <c r="O2331" s="103"/>
      <c r="P2331" s="6"/>
      <c r="Q2331" s="6"/>
      <c r="R2331" t="str">
        <f t="shared" si="36"/>
        <v>5010700314001400100001VT100003</v>
      </c>
    </row>
    <row r="2332" spans="1:18" x14ac:dyDescent="0.2">
      <c r="A2332" s="80" t="s">
        <v>453</v>
      </c>
      <c r="B2332" s="80" t="s">
        <v>4411</v>
      </c>
      <c r="C2332" s="6">
        <v>501</v>
      </c>
      <c r="D2332" s="6">
        <v>50107</v>
      </c>
      <c r="E2332" s="80" t="s">
        <v>458</v>
      </c>
      <c r="F2332" s="80" t="s">
        <v>458</v>
      </c>
      <c r="G2332" s="80" t="s">
        <v>490</v>
      </c>
      <c r="H2332" s="80" t="s">
        <v>1264</v>
      </c>
      <c r="I2332" s="80" t="s">
        <v>2901</v>
      </c>
      <c r="J2332" s="80" t="s">
        <v>4053</v>
      </c>
      <c r="K2332" s="80" t="s">
        <v>454</v>
      </c>
      <c r="L2332" s="8">
        <v>10220000</v>
      </c>
      <c r="M2332" s="6">
        <v>2022</v>
      </c>
      <c r="N2332" s="103"/>
      <c r="O2332" s="103"/>
      <c r="P2332" s="6"/>
      <c r="Q2332" s="6"/>
      <c r="R2332" t="str">
        <f t="shared" si="36"/>
        <v>5010700311861186100001VT300003</v>
      </c>
    </row>
    <row r="2333" spans="1:18" x14ac:dyDescent="0.2">
      <c r="A2333" s="80" t="s">
        <v>453</v>
      </c>
      <c r="B2333" s="80" t="s">
        <v>4412</v>
      </c>
      <c r="C2333" s="6">
        <v>501</v>
      </c>
      <c r="D2333" s="6">
        <v>50107</v>
      </c>
      <c r="E2333" s="80" t="s">
        <v>456</v>
      </c>
      <c r="F2333" s="80" t="s">
        <v>454</v>
      </c>
      <c r="G2333" s="80" t="s">
        <v>486</v>
      </c>
      <c r="H2333" s="80" t="s">
        <v>1671</v>
      </c>
      <c r="I2333" s="80" t="s">
        <v>3254</v>
      </c>
      <c r="J2333" s="80" t="s">
        <v>4053</v>
      </c>
      <c r="K2333" s="80" t="s">
        <v>454</v>
      </c>
      <c r="L2333" s="8">
        <v>20200000</v>
      </c>
      <c r="M2333" s="6">
        <v>2022</v>
      </c>
      <c r="N2333" s="103"/>
      <c r="O2333" s="103"/>
      <c r="P2333" s="6"/>
      <c r="Q2333" s="6"/>
      <c r="R2333" t="str">
        <f t="shared" si="36"/>
        <v>5010700214021402100001VT100001</v>
      </c>
    </row>
    <row r="2334" spans="1:18" x14ac:dyDescent="0.2">
      <c r="A2334" s="80" t="s">
        <v>453</v>
      </c>
      <c r="B2334" s="80" t="s">
        <v>4412</v>
      </c>
      <c r="C2334" s="6">
        <v>501</v>
      </c>
      <c r="D2334" s="6">
        <v>50107</v>
      </c>
      <c r="E2334" s="80" t="s">
        <v>458</v>
      </c>
      <c r="F2334" s="80" t="s">
        <v>456</v>
      </c>
      <c r="G2334" s="80" t="s">
        <v>486</v>
      </c>
      <c r="H2334" s="80" t="s">
        <v>1669</v>
      </c>
      <c r="I2334" s="80" t="s">
        <v>3253</v>
      </c>
      <c r="J2334" s="80" t="s">
        <v>4053</v>
      </c>
      <c r="K2334" s="80" t="s">
        <v>454</v>
      </c>
      <c r="L2334" s="8">
        <v>11170000</v>
      </c>
      <c r="M2334" s="6">
        <v>2022</v>
      </c>
      <c r="N2334" s="103"/>
      <c r="O2334" s="103"/>
      <c r="P2334" s="6"/>
      <c r="Q2334" s="6"/>
      <c r="R2334" t="str">
        <f t="shared" si="36"/>
        <v>5010700314011401100001VT100002</v>
      </c>
    </row>
    <row r="2335" spans="1:18" x14ac:dyDescent="0.2">
      <c r="A2335" s="80" t="s">
        <v>453</v>
      </c>
      <c r="B2335" s="80" t="s">
        <v>4412</v>
      </c>
      <c r="C2335" s="6">
        <v>501</v>
      </c>
      <c r="D2335" s="6">
        <v>50107</v>
      </c>
      <c r="E2335" s="80" t="s">
        <v>458</v>
      </c>
      <c r="F2335" s="80" t="s">
        <v>458</v>
      </c>
      <c r="G2335" s="80" t="s">
        <v>486</v>
      </c>
      <c r="H2335" s="80" t="s">
        <v>1669</v>
      </c>
      <c r="I2335" s="80" t="s">
        <v>3253</v>
      </c>
      <c r="J2335" s="80" t="s">
        <v>4053</v>
      </c>
      <c r="K2335" s="80" t="s">
        <v>454</v>
      </c>
      <c r="L2335" s="8">
        <v>15630000</v>
      </c>
      <c r="M2335" s="6">
        <v>2022</v>
      </c>
      <c r="N2335" s="103"/>
      <c r="O2335" s="103"/>
      <c r="P2335" s="6"/>
      <c r="Q2335" s="6"/>
      <c r="R2335" t="str">
        <f t="shared" si="36"/>
        <v>5010700314011401100001VT100003</v>
      </c>
    </row>
    <row r="2336" spans="1:18" x14ac:dyDescent="0.2">
      <c r="A2336" s="80" t="s">
        <v>453</v>
      </c>
      <c r="B2336" s="80" t="s">
        <v>4412</v>
      </c>
      <c r="C2336" s="6">
        <v>501</v>
      </c>
      <c r="D2336" s="6">
        <v>50107</v>
      </c>
      <c r="E2336" s="80" t="s">
        <v>458</v>
      </c>
      <c r="F2336" s="80" t="s">
        <v>458</v>
      </c>
      <c r="G2336" s="80" t="s">
        <v>490</v>
      </c>
      <c r="H2336" s="80" t="s">
        <v>1264</v>
      </c>
      <c r="I2336" s="80" t="s">
        <v>2903</v>
      </c>
      <c r="J2336" s="80" t="s">
        <v>4053</v>
      </c>
      <c r="K2336" s="80" t="s">
        <v>454</v>
      </c>
      <c r="L2336" s="8">
        <v>10220000</v>
      </c>
      <c r="M2336" s="6">
        <v>2022</v>
      </c>
      <c r="N2336" s="103"/>
      <c r="O2336" s="103"/>
      <c r="P2336" s="6"/>
      <c r="Q2336" s="6"/>
      <c r="R2336" t="str">
        <f t="shared" si="36"/>
        <v>5010700311861186101001VT300003</v>
      </c>
    </row>
    <row r="2337" spans="1:18" x14ac:dyDescent="0.2">
      <c r="A2337" s="80" t="s">
        <v>453</v>
      </c>
      <c r="B2337" s="80" t="s">
        <v>4413</v>
      </c>
      <c r="C2337" s="6">
        <v>501</v>
      </c>
      <c r="D2337" s="6">
        <v>50107</v>
      </c>
      <c r="E2337" s="80" t="s">
        <v>456</v>
      </c>
      <c r="F2337" s="80" t="s">
        <v>454</v>
      </c>
      <c r="G2337" s="80" t="s">
        <v>486</v>
      </c>
      <c r="H2337" s="80" t="s">
        <v>1673</v>
      </c>
      <c r="I2337" s="80" t="s">
        <v>3255</v>
      </c>
      <c r="J2337" s="80" t="s">
        <v>4053</v>
      </c>
      <c r="K2337" s="80" t="s">
        <v>454</v>
      </c>
      <c r="L2337" s="8">
        <v>20300000</v>
      </c>
      <c r="M2337" s="6">
        <v>2022</v>
      </c>
      <c r="N2337" s="103"/>
      <c r="O2337" s="103"/>
      <c r="P2337" s="6"/>
      <c r="Q2337" s="6"/>
      <c r="R2337" t="str">
        <f t="shared" si="36"/>
        <v>5010700214031403100001VT100001</v>
      </c>
    </row>
    <row r="2338" spans="1:18" x14ac:dyDescent="0.2">
      <c r="A2338" s="80" t="s">
        <v>453</v>
      </c>
      <c r="B2338" s="80" t="s">
        <v>4413</v>
      </c>
      <c r="C2338" s="6">
        <v>501</v>
      </c>
      <c r="D2338" s="6">
        <v>50107</v>
      </c>
      <c r="E2338" s="80" t="s">
        <v>458</v>
      </c>
      <c r="F2338" s="80" t="s">
        <v>456</v>
      </c>
      <c r="G2338" s="80" t="s">
        <v>486</v>
      </c>
      <c r="H2338" s="80" t="s">
        <v>1671</v>
      </c>
      <c r="I2338" s="80" t="s">
        <v>3254</v>
      </c>
      <c r="J2338" s="80" t="s">
        <v>4053</v>
      </c>
      <c r="K2338" s="80" t="s">
        <v>454</v>
      </c>
      <c r="L2338" s="8">
        <v>10100000</v>
      </c>
      <c r="M2338" s="6">
        <v>2022</v>
      </c>
      <c r="N2338" s="103"/>
      <c r="O2338" s="103"/>
      <c r="P2338" s="6"/>
      <c r="Q2338" s="6"/>
      <c r="R2338" t="str">
        <f t="shared" si="36"/>
        <v>5010700314021402100001VT100002</v>
      </c>
    </row>
    <row r="2339" spans="1:18" x14ac:dyDescent="0.2">
      <c r="A2339" s="80" t="s">
        <v>453</v>
      </c>
      <c r="B2339" s="80" t="s">
        <v>4413</v>
      </c>
      <c r="C2339" s="6">
        <v>501</v>
      </c>
      <c r="D2339" s="6">
        <v>50107</v>
      </c>
      <c r="E2339" s="80" t="s">
        <v>458</v>
      </c>
      <c r="F2339" s="80" t="s">
        <v>458</v>
      </c>
      <c r="G2339" s="80" t="s">
        <v>486</v>
      </c>
      <c r="H2339" s="80" t="s">
        <v>1671</v>
      </c>
      <c r="I2339" s="80" t="s">
        <v>3254</v>
      </c>
      <c r="J2339" s="80" t="s">
        <v>4053</v>
      </c>
      <c r="K2339" s="80" t="s">
        <v>454</v>
      </c>
      <c r="L2339" s="8">
        <v>14140000</v>
      </c>
      <c r="M2339" s="6">
        <v>2022</v>
      </c>
      <c r="N2339" s="103"/>
      <c r="O2339" s="103"/>
      <c r="P2339" s="6"/>
      <c r="Q2339" s="6"/>
      <c r="R2339" t="str">
        <f t="shared" si="36"/>
        <v>5010700314021402100001VT100003</v>
      </c>
    </row>
    <row r="2340" spans="1:18" x14ac:dyDescent="0.2">
      <c r="A2340" s="80" t="s">
        <v>453</v>
      </c>
      <c r="B2340" s="80" t="s">
        <v>4413</v>
      </c>
      <c r="C2340" s="6">
        <v>501</v>
      </c>
      <c r="D2340" s="6">
        <v>50107</v>
      </c>
      <c r="E2340" s="80" t="s">
        <v>458</v>
      </c>
      <c r="F2340" s="80" t="s">
        <v>458</v>
      </c>
      <c r="G2340" s="80" t="s">
        <v>490</v>
      </c>
      <c r="H2340" s="80" t="s">
        <v>1277</v>
      </c>
      <c r="I2340" s="80" t="s">
        <v>2920</v>
      </c>
      <c r="J2340" s="80" t="s">
        <v>4053</v>
      </c>
      <c r="K2340" s="80" t="s">
        <v>454</v>
      </c>
      <c r="L2340" s="8">
        <v>6410000</v>
      </c>
      <c r="M2340" s="6">
        <v>2022</v>
      </c>
      <c r="N2340" s="103"/>
      <c r="O2340" s="103"/>
      <c r="P2340" s="6"/>
      <c r="Q2340" s="6"/>
      <c r="R2340" t="str">
        <f t="shared" si="36"/>
        <v>5010700311931193100001VT300003</v>
      </c>
    </row>
    <row r="2341" spans="1:18" x14ac:dyDescent="0.2">
      <c r="A2341" s="80" t="s">
        <v>453</v>
      </c>
      <c r="B2341" s="80" t="s">
        <v>4414</v>
      </c>
      <c r="C2341" s="6">
        <v>501</v>
      </c>
      <c r="D2341" s="6">
        <v>50107</v>
      </c>
      <c r="E2341" s="80" t="s">
        <v>456</v>
      </c>
      <c r="F2341" s="80" t="s">
        <v>454</v>
      </c>
      <c r="G2341" s="80" t="s">
        <v>486</v>
      </c>
      <c r="H2341" s="80" t="s">
        <v>1675</v>
      </c>
      <c r="I2341" s="80" t="s">
        <v>3256</v>
      </c>
      <c r="J2341" s="80" t="s">
        <v>4053</v>
      </c>
      <c r="K2341" s="80" t="s">
        <v>454</v>
      </c>
      <c r="L2341" s="8">
        <v>19520000</v>
      </c>
      <c r="M2341" s="6">
        <v>2022</v>
      </c>
      <c r="N2341" s="103"/>
      <c r="O2341" s="103"/>
      <c r="P2341" s="6"/>
      <c r="Q2341" s="6"/>
      <c r="R2341" t="str">
        <f t="shared" si="36"/>
        <v>5010700214041404100001VT100001</v>
      </c>
    </row>
    <row r="2342" spans="1:18" x14ac:dyDescent="0.2">
      <c r="A2342" s="80" t="s">
        <v>453</v>
      </c>
      <c r="B2342" s="80" t="s">
        <v>4414</v>
      </c>
      <c r="C2342" s="6">
        <v>501</v>
      </c>
      <c r="D2342" s="6">
        <v>50107</v>
      </c>
      <c r="E2342" s="80" t="s">
        <v>458</v>
      </c>
      <c r="F2342" s="80" t="s">
        <v>456</v>
      </c>
      <c r="G2342" s="80" t="s">
        <v>486</v>
      </c>
      <c r="H2342" s="80" t="s">
        <v>1673</v>
      </c>
      <c r="I2342" s="80" t="s">
        <v>3255</v>
      </c>
      <c r="J2342" s="80" t="s">
        <v>4053</v>
      </c>
      <c r="K2342" s="80" t="s">
        <v>454</v>
      </c>
      <c r="L2342" s="8">
        <v>10150000</v>
      </c>
      <c r="M2342" s="6">
        <v>2022</v>
      </c>
      <c r="N2342" s="103"/>
      <c r="O2342" s="103"/>
      <c r="P2342" s="6"/>
      <c r="Q2342" s="6"/>
      <c r="R2342" t="str">
        <f t="shared" si="36"/>
        <v>5010700314031403100001VT100002</v>
      </c>
    </row>
    <row r="2343" spans="1:18" x14ac:dyDescent="0.2">
      <c r="A2343" s="80" t="s">
        <v>453</v>
      </c>
      <c r="B2343" s="80" t="s">
        <v>4414</v>
      </c>
      <c r="C2343" s="6">
        <v>501</v>
      </c>
      <c r="D2343" s="6">
        <v>50107</v>
      </c>
      <c r="E2343" s="80" t="s">
        <v>458</v>
      </c>
      <c r="F2343" s="80" t="s">
        <v>458</v>
      </c>
      <c r="G2343" s="80" t="s">
        <v>486</v>
      </c>
      <c r="H2343" s="80" t="s">
        <v>1673</v>
      </c>
      <c r="I2343" s="80" t="s">
        <v>3255</v>
      </c>
      <c r="J2343" s="80" t="s">
        <v>4053</v>
      </c>
      <c r="K2343" s="80" t="s">
        <v>454</v>
      </c>
      <c r="L2343" s="8">
        <v>14210000</v>
      </c>
      <c r="M2343" s="6">
        <v>2022</v>
      </c>
      <c r="N2343" s="103"/>
      <c r="O2343" s="103"/>
      <c r="P2343" s="6"/>
      <c r="Q2343" s="6"/>
      <c r="R2343" t="str">
        <f t="shared" si="36"/>
        <v>5010700314031403100001VT100003</v>
      </c>
    </row>
    <row r="2344" spans="1:18" x14ac:dyDescent="0.2">
      <c r="A2344" s="80" t="s">
        <v>453</v>
      </c>
      <c r="B2344" s="80" t="s">
        <v>4414</v>
      </c>
      <c r="C2344" s="6">
        <v>501</v>
      </c>
      <c r="D2344" s="6">
        <v>50107</v>
      </c>
      <c r="E2344" s="80" t="s">
        <v>458</v>
      </c>
      <c r="F2344" s="80" t="s">
        <v>458</v>
      </c>
      <c r="G2344" s="80" t="s">
        <v>490</v>
      </c>
      <c r="H2344" s="80" t="s">
        <v>1277</v>
      </c>
      <c r="I2344" s="80" t="s">
        <v>2922</v>
      </c>
      <c r="J2344" s="80" t="s">
        <v>4053</v>
      </c>
      <c r="K2344" s="80" t="s">
        <v>454</v>
      </c>
      <c r="L2344" s="8">
        <v>6230000</v>
      </c>
      <c r="M2344" s="6">
        <v>2022</v>
      </c>
      <c r="N2344" s="103"/>
      <c r="O2344" s="103"/>
      <c r="P2344" s="6"/>
      <c r="Q2344" s="6"/>
      <c r="R2344" t="str">
        <f t="shared" si="36"/>
        <v>5010700311931193101001VT300003</v>
      </c>
    </row>
    <row r="2345" spans="1:18" x14ac:dyDescent="0.2">
      <c r="A2345" s="80" t="s">
        <v>453</v>
      </c>
      <c r="B2345" s="80" t="s">
        <v>4415</v>
      </c>
      <c r="C2345" s="6">
        <v>501</v>
      </c>
      <c r="D2345" s="6">
        <v>50107</v>
      </c>
      <c r="E2345" s="80" t="s">
        <v>456</v>
      </c>
      <c r="F2345" s="80" t="s">
        <v>454</v>
      </c>
      <c r="G2345" s="80" t="s">
        <v>486</v>
      </c>
      <c r="H2345" s="80" t="s">
        <v>1679</v>
      </c>
      <c r="I2345" s="80" t="s">
        <v>3260</v>
      </c>
      <c r="J2345" s="80" t="s">
        <v>4053</v>
      </c>
      <c r="K2345" s="80" t="s">
        <v>454</v>
      </c>
      <c r="L2345" s="8">
        <v>17520000</v>
      </c>
      <c r="M2345" s="6">
        <v>2022</v>
      </c>
      <c r="N2345" s="103"/>
      <c r="O2345" s="103"/>
      <c r="P2345" s="6"/>
      <c r="Q2345" s="6"/>
      <c r="R2345" t="str">
        <f t="shared" si="36"/>
        <v>5010700214061406100001VT100001</v>
      </c>
    </row>
    <row r="2346" spans="1:18" x14ac:dyDescent="0.2">
      <c r="A2346" s="80" t="s">
        <v>453</v>
      </c>
      <c r="B2346" s="80" t="s">
        <v>4415</v>
      </c>
      <c r="C2346" s="6">
        <v>501</v>
      </c>
      <c r="D2346" s="6">
        <v>50107</v>
      </c>
      <c r="E2346" s="80" t="s">
        <v>458</v>
      </c>
      <c r="F2346" s="80" t="s">
        <v>456</v>
      </c>
      <c r="G2346" s="80" t="s">
        <v>486</v>
      </c>
      <c r="H2346" s="80" t="s">
        <v>1675</v>
      </c>
      <c r="I2346" s="80" t="s">
        <v>3256</v>
      </c>
      <c r="J2346" s="80" t="s">
        <v>4053</v>
      </c>
      <c r="K2346" s="80" t="s">
        <v>454</v>
      </c>
      <c r="L2346" s="8">
        <v>9760000</v>
      </c>
      <c r="M2346" s="6">
        <v>2022</v>
      </c>
      <c r="N2346" s="103"/>
      <c r="O2346" s="103"/>
      <c r="P2346" s="6"/>
      <c r="Q2346" s="6"/>
      <c r="R2346" t="str">
        <f t="shared" si="36"/>
        <v>5010700314041404100001VT100002</v>
      </c>
    </row>
    <row r="2347" spans="1:18" x14ac:dyDescent="0.2">
      <c r="A2347" s="80" t="s">
        <v>453</v>
      </c>
      <c r="B2347" s="80" t="s">
        <v>4415</v>
      </c>
      <c r="C2347" s="6">
        <v>501</v>
      </c>
      <c r="D2347" s="6">
        <v>50107</v>
      </c>
      <c r="E2347" s="80" t="s">
        <v>458</v>
      </c>
      <c r="F2347" s="80" t="s">
        <v>458</v>
      </c>
      <c r="G2347" s="80" t="s">
        <v>486</v>
      </c>
      <c r="H2347" s="80" t="s">
        <v>1675</v>
      </c>
      <c r="I2347" s="80" t="s">
        <v>3256</v>
      </c>
      <c r="J2347" s="80" t="s">
        <v>4053</v>
      </c>
      <c r="K2347" s="80" t="s">
        <v>454</v>
      </c>
      <c r="L2347" s="8">
        <v>13660000</v>
      </c>
      <c r="M2347" s="6">
        <v>2022</v>
      </c>
      <c r="N2347" s="103"/>
      <c r="O2347" s="103"/>
      <c r="P2347" s="6"/>
      <c r="Q2347" s="6"/>
      <c r="R2347" t="str">
        <f t="shared" si="36"/>
        <v>5010700314041404100001VT100003</v>
      </c>
    </row>
    <row r="2348" spans="1:18" x14ac:dyDescent="0.2">
      <c r="A2348" s="80" t="s">
        <v>453</v>
      </c>
      <c r="B2348" s="80" t="s">
        <v>4415</v>
      </c>
      <c r="C2348" s="6">
        <v>501</v>
      </c>
      <c r="D2348" s="6">
        <v>50107</v>
      </c>
      <c r="E2348" s="80" t="s">
        <v>458</v>
      </c>
      <c r="F2348" s="80" t="s">
        <v>458</v>
      </c>
      <c r="G2348" s="80" t="s">
        <v>490</v>
      </c>
      <c r="H2348" s="80" t="s">
        <v>1294</v>
      </c>
      <c r="I2348" s="80" t="s">
        <v>2933</v>
      </c>
      <c r="J2348" s="80" t="s">
        <v>4053</v>
      </c>
      <c r="K2348" s="80" t="s">
        <v>454</v>
      </c>
      <c r="L2348" s="8">
        <v>6850000</v>
      </c>
      <c r="M2348" s="6">
        <v>2022</v>
      </c>
      <c r="N2348" s="103"/>
      <c r="O2348" s="103"/>
      <c r="P2348" s="6"/>
      <c r="Q2348" s="6"/>
      <c r="R2348" t="str">
        <f t="shared" si="36"/>
        <v>5010700312021202100001VT300003</v>
      </c>
    </row>
    <row r="2349" spans="1:18" x14ac:dyDescent="0.2">
      <c r="A2349" s="80" t="s">
        <v>453</v>
      </c>
      <c r="B2349" s="80" t="s">
        <v>4416</v>
      </c>
      <c r="C2349" s="6">
        <v>501</v>
      </c>
      <c r="D2349" s="6">
        <v>50107</v>
      </c>
      <c r="E2349" s="80" t="s">
        <v>456</v>
      </c>
      <c r="F2349" s="80" t="s">
        <v>454</v>
      </c>
      <c r="G2349" s="80" t="s">
        <v>486</v>
      </c>
      <c r="H2349" s="80" t="s">
        <v>1681</v>
      </c>
      <c r="I2349" s="80" t="s">
        <v>3261</v>
      </c>
      <c r="J2349" s="80" t="s">
        <v>4053</v>
      </c>
      <c r="K2349" s="80" t="s">
        <v>454</v>
      </c>
      <c r="L2349" s="8">
        <v>10460000</v>
      </c>
      <c r="M2349" s="6">
        <v>2022</v>
      </c>
      <c r="N2349" s="103"/>
      <c r="O2349" s="103"/>
      <c r="P2349" s="6"/>
      <c r="Q2349" s="6"/>
      <c r="R2349" t="str">
        <f t="shared" si="36"/>
        <v>5010700214071407100001VT100001</v>
      </c>
    </row>
    <row r="2350" spans="1:18" x14ac:dyDescent="0.2">
      <c r="A2350" s="80" t="s">
        <v>453</v>
      </c>
      <c r="B2350" s="80" t="s">
        <v>4416</v>
      </c>
      <c r="C2350" s="6">
        <v>501</v>
      </c>
      <c r="D2350" s="6">
        <v>50107</v>
      </c>
      <c r="E2350" s="80" t="s">
        <v>458</v>
      </c>
      <c r="F2350" s="80" t="s">
        <v>456</v>
      </c>
      <c r="G2350" s="80" t="s">
        <v>486</v>
      </c>
      <c r="H2350" s="80" t="s">
        <v>1679</v>
      </c>
      <c r="I2350" s="80" t="s">
        <v>3260</v>
      </c>
      <c r="J2350" s="80" t="s">
        <v>4053</v>
      </c>
      <c r="K2350" s="80" t="s">
        <v>454</v>
      </c>
      <c r="L2350" s="8">
        <v>8760000</v>
      </c>
      <c r="M2350" s="6">
        <v>2022</v>
      </c>
      <c r="N2350" s="103"/>
      <c r="O2350" s="103"/>
      <c r="P2350" s="6"/>
      <c r="Q2350" s="6"/>
      <c r="R2350" t="str">
        <f t="shared" si="36"/>
        <v>5010700314061406100001VT100002</v>
      </c>
    </row>
    <row r="2351" spans="1:18" x14ac:dyDescent="0.2">
      <c r="A2351" s="80" t="s">
        <v>453</v>
      </c>
      <c r="B2351" s="80" t="s">
        <v>4416</v>
      </c>
      <c r="C2351" s="6">
        <v>501</v>
      </c>
      <c r="D2351" s="6">
        <v>50107</v>
      </c>
      <c r="E2351" s="80" t="s">
        <v>458</v>
      </c>
      <c r="F2351" s="80" t="s">
        <v>458</v>
      </c>
      <c r="G2351" s="80" t="s">
        <v>486</v>
      </c>
      <c r="H2351" s="80" t="s">
        <v>1679</v>
      </c>
      <c r="I2351" s="80" t="s">
        <v>3260</v>
      </c>
      <c r="J2351" s="80" t="s">
        <v>4053</v>
      </c>
      <c r="K2351" s="80" t="s">
        <v>454</v>
      </c>
      <c r="L2351" s="8">
        <v>12260000</v>
      </c>
      <c r="M2351" s="6">
        <v>2022</v>
      </c>
      <c r="N2351" s="103"/>
      <c r="O2351" s="103"/>
      <c r="P2351" s="6"/>
      <c r="Q2351" s="6"/>
      <c r="R2351" t="str">
        <f t="shared" si="36"/>
        <v>5010700314061406100001VT100003</v>
      </c>
    </row>
    <row r="2352" spans="1:18" x14ac:dyDescent="0.2">
      <c r="A2352" s="80" t="s">
        <v>453</v>
      </c>
      <c r="B2352" s="80" t="s">
        <v>4416</v>
      </c>
      <c r="C2352" s="6">
        <v>501</v>
      </c>
      <c r="D2352" s="6">
        <v>50107</v>
      </c>
      <c r="E2352" s="80" t="s">
        <v>458</v>
      </c>
      <c r="F2352" s="80" t="s">
        <v>458</v>
      </c>
      <c r="G2352" s="80" t="s">
        <v>490</v>
      </c>
      <c r="H2352" s="80" t="s">
        <v>1367</v>
      </c>
      <c r="I2352" s="80" t="s">
        <v>2988</v>
      </c>
      <c r="J2352" s="80" t="s">
        <v>4053</v>
      </c>
      <c r="K2352" s="80" t="s">
        <v>454</v>
      </c>
      <c r="L2352" s="8">
        <v>7480000</v>
      </c>
      <c r="M2352" s="6">
        <v>2022</v>
      </c>
      <c r="N2352" s="103"/>
      <c r="O2352" s="103"/>
      <c r="P2352" s="6"/>
      <c r="Q2352" s="6"/>
      <c r="R2352" t="str">
        <f t="shared" si="36"/>
        <v>5010700312401240100001VT300003</v>
      </c>
    </row>
    <row r="2353" spans="1:18" x14ac:dyDescent="0.2">
      <c r="A2353" s="80" t="s">
        <v>453</v>
      </c>
      <c r="B2353" s="80" t="s">
        <v>4417</v>
      </c>
      <c r="C2353" s="6">
        <v>501</v>
      </c>
      <c r="D2353" s="6">
        <v>50107</v>
      </c>
      <c r="E2353" s="80" t="s">
        <v>456</v>
      </c>
      <c r="F2353" s="80" t="s">
        <v>454</v>
      </c>
      <c r="G2353" s="80" t="s">
        <v>486</v>
      </c>
      <c r="H2353" s="80" t="s">
        <v>1683</v>
      </c>
      <c r="I2353" s="80" t="s">
        <v>3262</v>
      </c>
      <c r="J2353" s="80" t="s">
        <v>4053</v>
      </c>
      <c r="K2353" s="80" t="s">
        <v>454</v>
      </c>
      <c r="L2353" s="8">
        <v>27820000</v>
      </c>
      <c r="M2353" s="6">
        <v>2022</v>
      </c>
      <c r="N2353" s="103"/>
      <c r="O2353" s="103"/>
      <c r="P2353" s="6"/>
      <c r="Q2353" s="6"/>
      <c r="R2353" t="str">
        <f t="shared" si="36"/>
        <v>5010700214081408100001VT100001</v>
      </c>
    </row>
    <row r="2354" spans="1:18" x14ac:dyDescent="0.2">
      <c r="A2354" s="80" t="s">
        <v>453</v>
      </c>
      <c r="B2354" s="80" t="s">
        <v>4417</v>
      </c>
      <c r="C2354" s="6">
        <v>501</v>
      </c>
      <c r="D2354" s="6">
        <v>50107</v>
      </c>
      <c r="E2354" s="80" t="s">
        <v>458</v>
      </c>
      <c r="F2354" s="80" t="s">
        <v>456</v>
      </c>
      <c r="G2354" s="80" t="s">
        <v>486</v>
      </c>
      <c r="H2354" s="80" t="s">
        <v>1681</v>
      </c>
      <c r="I2354" s="80" t="s">
        <v>3261</v>
      </c>
      <c r="J2354" s="80" t="s">
        <v>4053</v>
      </c>
      <c r="K2354" s="80" t="s">
        <v>454</v>
      </c>
      <c r="L2354" s="8">
        <v>5230000</v>
      </c>
      <c r="M2354" s="6">
        <v>2022</v>
      </c>
      <c r="N2354" s="103"/>
      <c r="O2354" s="103"/>
      <c r="P2354" s="6"/>
      <c r="Q2354" s="6"/>
      <c r="R2354" t="str">
        <f t="shared" si="36"/>
        <v>5010700314071407100001VT100002</v>
      </c>
    </row>
    <row r="2355" spans="1:18" x14ac:dyDescent="0.2">
      <c r="A2355" s="80" t="s">
        <v>453</v>
      </c>
      <c r="B2355" s="80" t="s">
        <v>4417</v>
      </c>
      <c r="C2355" s="6">
        <v>501</v>
      </c>
      <c r="D2355" s="6">
        <v>50107</v>
      </c>
      <c r="E2355" s="80" t="s">
        <v>458</v>
      </c>
      <c r="F2355" s="80" t="s">
        <v>458</v>
      </c>
      <c r="G2355" s="80" t="s">
        <v>486</v>
      </c>
      <c r="H2355" s="80" t="s">
        <v>1681</v>
      </c>
      <c r="I2355" s="80" t="s">
        <v>3261</v>
      </c>
      <c r="J2355" s="80" t="s">
        <v>4053</v>
      </c>
      <c r="K2355" s="80" t="s">
        <v>454</v>
      </c>
      <c r="L2355" s="8">
        <v>7320000</v>
      </c>
      <c r="M2355" s="6">
        <v>2022</v>
      </c>
      <c r="N2355" s="103"/>
      <c r="O2355" s="103"/>
      <c r="P2355" s="6"/>
      <c r="Q2355" s="6"/>
      <c r="R2355" t="str">
        <f t="shared" si="36"/>
        <v>5010700314071407100001VT100003</v>
      </c>
    </row>
    <row r="2356" spans="1:18" x14ac:dyDescent="0.2">
      <c r="A2356" s="80" t="s">
        <v>453</v>
      </c>
      <c r="B2356" s="80" t="s">
        <v>4417</v>
      </c>
      <c r="C2356" s="6">
        <v>501</v>
      </c>
      <c r="D2356" s="6">
        <v>50107</v>
      </c>
      <c r="E2356" s="80" t="s">
        <v>458</v>
      </c>
      <c r="F2356" s="80" t="s">
        <v>458</v>
      </c>
      <c r="G2356" s="80" t="s">
        <v>490</v>
      </c>
      <c r="H2356" s="80" t="s">
        <v>1367</v>
      </c>
      <c r="I2356" s="80" t="s">
        <v>2990</v>
      </c>
      <c r="J2356" s="80" t="s">
        <v>4053</v>
      </c>
      <c r="K2356" s="80" t="s">
        <v>454</v>
      </c>
      <c r="L2356" s="8">
        <v>5090000</v>
      </c>
      <c r="M2356" s="6">
        <v>2022</v>
      </c>
      <c r="N2356" s="103"/>
      <c r="O2356" s="103"/>
      <c r="P2356" s="6"/>
      <c r="Q2356" s="6"/>
      <c r="R2356" t="str">
        <f t="shared" si="36"/>
        <v>5010700312401240101001VT300003</v>
      </c>
    </row>
    <row r="2357" spans="1:18" x14ac:dyDescent="0.2">
      <c r="A2357" s="80" t="s">
        <v>453</v>
      </c>
      <c r="B2357" s="80" t="s">
        <v>4418</v>
      </c>
      <c r="C2357" s="6">
        <v>501</v>
      </c>
      <c r="D2357" s="6">
        <v>50107</v>
      </c>
      <c r="E2357" s="80" t="s">
        <v>456</v>
      </c>
      <c r="F2357" s="80" t="s">
        <v>454</v>
      </c>
      <c r="G2357" s="80" t="s">
        <v>486</v>
      </c>
      <c r="H2357" s="80" t="s">
        <v>1684</v>
      </c>
      <c r="I2357" s="80" t="s">
        <v>3263</v>
      </c>
      <c r="J2357" s="80" t="s">
        <v>4053</v>
      </c>
      <c r="K2357" s="80" t="s">
        <v>454</v>
      </c>
      <c r="L2357" s="8">
        <v>20530000</v>
      </c>
      <c r="M2357" s="6">
        <v>2022</v>
      </c>
      <c r="N2357" s="103"/>
      <c r="O2357" s="103"/>
      <c r="P2357" s="6"/>
      <c r="Q2357" s="6"/>
      <c r="R2357" t="str">
        <f t="shared" si="36"/>
        <v>5010700214091409100001VT100001</v>
      </c>
    </row>
    <row r="2358" spans="1:18" x14ac:dyDescent="0.2">
      <c r="A2358" s="80" t="s">
        <v>453</v>
      </c>
      <c r="B2358" s="80" t="s">
        <v>4418</v>
      </c>
      <c r="C2358" s="6">
        <v>501</v>
      </c>
      <c r="D2358" s="6">
        <v>50107</v>
      </c>
      <c r="E2358" s="80" t="s">
        <v>458</v>
      </c>
      <c r="F2358" s="80" t="s">
        <v>456</v>
      </c>
      <c r="G2358" s="80" t="s">
        <v>486</v>
      </c>
      <c r="H2358" s="80" t="s">
        <v>1683</v>
      </c>
      <c r="I2358" s="80" t="s">
        <v>3262</v>
      </c>
      <c r="J2358" s="80" t="s">
        <v>4053</v>
      </c>
      <c r="K2358" s="80" t="s">
        <v>454</v>
      </c>
      <c r="L2358" s="8">
        <v>13910000</v>
      </c>
      <c r="M2358" s="6">
        <v>2022</v>
      </c>
      <c r="N2358" s="103"/>
      <c r="O2358" s="103"/>
      <c r="P2358" s="6"/>
      <c r="Q2358" s="6"/>
      <c r="R2358" t="str">
        <f t="shared" si="36"/>
        <v>5010700314081408100001VT100002</v>
      </c>
    </row>
    <row r="2359" spans="1:18" x14ac:dyDescent="0.2">
      <c r="A2359" s="80" t="s">
        <v>453</v>
      </c>
      <c r="B2359" s="80" t="s">
        <v>4418</v>
      </c>
      <c r="C2359" s="6">
        <v>501</v>
      </c>
      <c r="D2359" s="6">
        <v>50107</v>
      </c>
      <c r="E2359" s="80" t="s">
        <v>458</v>
      </c>
      <c r="F2359" s="80" t="s">
        <v>458</v>
      </c>
      <c r="G2359" s="80" t="s">
        <v>486</v>
      </c>
      <c r="H2359" s="80" t="s">
        <v>1683</v>
      </c>
      <c r="I2359" s="80" t="s">
        <v>3262</v>
      </c>
      <c r="J2359" s="80" t="s">
        <v>4053</v>
      </c>
      <c r="K2359" s="80" t="s">
        <v>454</v>
      </c>
      <c r="L2359" s="8">
        <v>19470000</v>
      </c>
      <c r="M2359" s="6">
        <v>2022</v>
      </c>
      <c r="N2359" s="103"/>
      <c r="O2359" s="103"/>
      <c r="P2359" s="6"/>
      <c r="Q2359" s="6"/>
      <c r="R2359" t="str">
        <f t="shared" si="36"/>
        <v>5010700314081408100001VT100003</v>
      </c>
    </row>
    <row r="2360" spans="1:18" x14ac:dyDescent="0.2">
      <c r="A2360" s="80" t="s">
        <v>453</v>
      </c>
      <c r="B2360" s="80" t="s">
        <v>4418</v>
      </c>
      <c r="C2360" s="6">
        <v>501</v>
      </c>
      <c r="D2360" s="6">
        <v>50107</v>
      </c>
      <c r="E2360" s="80" t="s">
        <v>458</v>
      </c>
      <c r="F2360" s="80" t="s">
        <v>458</v>
      </c>
      <c r="G2360" s="80" t="s">
        <v>490</v>
      </c>
      <c r="H2360" s="80" t="s">
        <v>1393</v>
      </c>
      <c r="I2360" s="80" t="s">
        <v>3011</v>
      </c>
      <c r="J2360" s="80" t="s">
        <v>4053</v>
      </c>
      <c r="K2360" s="80" t="s">
        <v>454</v>
      </c>
      <c r="L2360" s="8">
        <v>2460000</v>
      </c>
      <c r="M2360" s="6">
        <v>2022</v>
      </c>
      <c r="N2360" s="103"/>
      <c r="O2360" s="103"/>
      <c r="P2360" s="6"/>
      <c r="Q2360" s="6"/>
      <c r="R2360" t="str">
        <f t="shared" si="36"/>
        <v>5010700312541254100001VT300003</v>
      </c>
    </row>
    <row r="2361" spans="1:18" x14ac:dyDescent="0.2">
      <c r="A2361" s="80" t="s">
        <v>453</v>
      </c>
      <c r="B2361" s="80" t="s">
        <v>4419</v>
      </c>
      <c r="C2361" s="6">
        <v>501</v>
      </c>
      <c r="D2361" s="6">
        <v>50107</v>
      </c>
      <c r="E2361" s="80" t="s">
        <v>456</v>
      </c>
      <c r="F2361" s="80" t="s">
        <v>454</v>
      </c>
      <c r="G2361" s="80" t="s">
        <v>486</v>
      </c>
      <c r="H2361" s="80" t="s">
        <v>1687</v>
      </c>
      <c r="I2361" s="80" t="s">
        <v>3266</v>
      </c>
      <c r="J2361" s="80" t="s">
        <v>4053</v>
      </c>
      <c r="K2361" s="80" t="s">
        <v>454</v>
      </c>
      <c r="L2361" s="8">
        <v>20530000</v>
      </c>
      <c r="M2361" s="6">
        <v>2022</v>
      </c>
      <c r="N2361" s="103"/>
      <c r="O2361" s="103"/>
      <c r="P2361" s="6"/>
      <c r="Q2361" s="6"/>
      <c r="R2361" t="str">
        <f t="shared" si="36"/>
        <v>5010700214101410100001VT100001</v>
      </c>
    </row>
    <row r="2362" spans="1:18" x14ac:dyDescent="0.2">
      <c r="A2362" s="80" t="s">
        <v>453</v>
      </c>
      <c r="B2362" s="80" t="s">
        <v>4419</v>
      </c>
      <c r="C2362" s="6">
        <v>501</v>
      </c>
      <c r="D2362" s="6">
        <v>50107</v>
      </c>
      <c r="E2362" s="80" t="s">
        <v>458</v>
      </c>
      <c r="F2362" s="80" t="s">
        <v>456</v>
      </c>
      <c r="G2362" s="80" t="s">
        <v>486</v>
      </c>
      <c r="H2362" s="80" t="s">
        <v>1684</v>
      </c>
      <c r="I2362" s="80" t="s">
        <v>3263</v>
      </c>
      <c r="J2362" s="80" t="s">
        <v>4053</v>
      </c>
      <c r="K2362" s="80" t="s">
        <v>454</v>
      </c>
      <c r="L2362" s="8">
        <v>10270000</v>
      </c>
      <c r="M2362" s="6">
        <v>2022</v>
      </c>
      <c r="N2362" s="103"/>
      <c r="O2362" s="103"/>
      <c r="P2362" s="6"/>
      <c r="Q2362" s="6"/>
      <c r="R2362" t="str">
        <f t="shared" si="36"/>
        <v>5010700314091409100001VT100002</v>
      </c>
    </row>
    <row r="2363" spans="1:18" x14ac:dyDescent="0.2">
      <c r="A2363" s="80" t="s">
        <v>453</v>
      </c>
      <c r="B2363" s="80" t="s">
        <v>4419</v>
      </c>
      <c r="C2363" s="6">
        <v>501</v>
      </c>
      <c r="D2363" s="6">
        <v>50107</v>
      </c>
      <c r="E2363" s="80" t="s">
        <v>458</v>
      </c>
      <c r="F2363" s="80" t="s">
        <v>458</v>
      </c>
      <c r="G2363" s="80" t="s">
        <v>486</v>
      </c>
      <c r="H2363" s="80" t="s">
        <v>1684</v>
      </c>
      <c r="I2363" s="80" t="s">
        <v>3263</v>
      </c>
      <c r="J2363" s="80" t="s">
        <v>4053</v>
      </c>
      <c r="K2363" s="80" t="s">
        <v>454</v>
      </c>
      <c r="L2363" s="8">
        <v>14370000</v>
      </c>
      <c r="M2363" s="6">
        <v>2022</v>
      </c>
      <c r="N2363" s="103"/>
      <c r="O2363" s="103"/>
      <c r="P2363" s="6"/>
      <c r="Q2363" s="6"/>
      <c r="R2363" t="str">
        <f t="shared" si="36"/>
        <v>5010700314091409100001VT100003</v>
      </c>
    </row>
    <row r="2364" spans="1:18" x14ac:dyDescent="0.2">
      <c r="A2364" s="80" t="s">
        <v>453</v>
      </c>
      <c r="B2364" s="80" t="s">
        <v>4419</v>
      </c>
      <c r="C2364" s="6">
        <v>501</v>
      </c>
      <c r="D2364" s="6">
        <v>50107</v>
      </c>
      <c r="E2364" s="80" t="s">
        <v>458</v>
      </c>
      <c r="F2364" s="80" t="s">
        <v>458</v>
      </c>
      <c r="G2364" s="80" t="s">
        <v>490</v>
      </c>
      <c r="H2364" s="80" t="s">
        <v>1393</v>
      </c>
      <c r="I2364" s="80" t="s">
        <v>3013</v>
      </c>
      <c r="J2364" s="80" t="s">
        <v>4053</v>
      </c>
      <c r="K2364" s="80" t="s">
        <v>454</v>
      </c>
      <c r="L2364" s="8">
        <v>2340000</v>
      </c>
      <c r="M2364" s="6">
        <v>2022</v>
      </c>
      <c r="N2364" s="103"/>
      <c r="O2364" s="103"/>
      <c r="P2364" s="6"/>
      <c r="Q2364" s="6"/>
      <c r="R2364" t="str">
        <f t="shared" si="36"/>
        <v>5010700312541254101001VT300003</v>
      </c>
    </row>
    <row r="2365" spans="1:18" x14ac:dyDescent="0.2">
      <c r="A2365" s="80" t="s">
        <v>453</v>
      </c>
      <c r="B2365" s="80" t="s">
        <v>4420</v>
      </c>
      <c r="C2365" s="6">
        <v>501</v>
      </c>
      <c r="D2365" s="6">
        <v>50107</v>
      </c>
      <c r="E2365" s="80" t="s">
        <v>456</v>
      </c>
      <c r="F2365" s="80" t="s">
        <v>454</v>
      </c>
      <c r="G2365" s="80" t="s">
        <v>486</v>
      </c>
      <c r="H2365" s="80" t="s">
        <v>1689</v>
      </c>
      <c r="I2365" s="80" t="s">
        <v>3267</v>
      </c>
      <c r="J2365" s="80" t="s">
        <v>4053</v>
      </c>
      <c r="K2365" s="80" t="s">
        <v>454</v>
      </c>
      <c r="L2365" s="8">
        <v>7440000</v>
      </c>
      <c r="M2365" s="6">
        <v>2022</v>
      </c>
      <c r="N2365" s="103"/>
      <c r="O2365" s="103"/>
      <c r="P2365" s="6"/>
      <c r="Q2365" s="6"/>
      <c r="R2365" t="str">
        <f t="shared" si="36"/>
        <v>5010700214111411100001VT100001</v>
      </c>
    </row>
    <row r="2366" spans="1:18" x14ac:dyDescent="0.2">
      <c r="A2366" s="80" t="s">
        <v>453</v>
      </c>
      <c r="B2366" s="80" t="s">
        <v>4420</v>
      </c>
      <c r="C2366" s="6">
        <v>501</v>
      </c>
      <c r="D2366" s="6">
        <v>50107</v>
      </c>
      <c r="E2366" s="80" t="s">
        <v>458</v>
      </c>
      <c r="F2366" s="80" t="s">
        <v>456</v>
      </c>
      <c r="G2366" s="80" t="s">
        <v>486</v>
      </c>
      <c r="H2366" s="80" t="s">
        <v>1687</v>
      </c>
      <c r="I2366" s="80" t="s">
        <v>3266</v>
      </c>
      <c r="J2366" s="80" t="s">
        <v>4053</v>
      </c>
      <c r="K2366" s="80" t="s">
        <v>454</v>
      </c>
      <c r="L2366" s="8">
        <v>10270000</v>
      </c>
      <c r="M2366" s="6">
        <v>2022</v>
      </c>
      <c r="N2366" s="103"/>
      <c r="O2366" s="103"/>
      <c r="P2366" s="6"/>
      <c r="Q2366" s="6"/>
      <c r="R2366" t="str">
        <f t="shared" si="36"/>
        <v>5010700314101410100001VT100002</v>
      </c>
    </row>
    <row r="2367" spans="1:18" x14ac:dyDescent="0.2">
      <c r="A2367" s="80" t="s">
        <v>453</v>
      </c>
      <c r="B2367" s="80" t="s">
        <v>4420</v>
      </c>
      <c r="C2367" s="6">
        <v>501</v>
      </c>
      <c r="D2367" s="6">
        <v>50107</v>
      </c>
      <c r="E2367" s="80" t="s">
        <v>458</v>
      </c>
      <c r="F2367" s="80" t="s">
        <v>458</v>
      </c>
      <c r="G2367" s="80" t="s">
        <v>486</v>
      </c>
      <c r="H2367" s="80" t="s">
        <v>1687</v>
      </c>
      <c r="I2367" s="80" t="s">
        <v>3266</v>
      </c>
      <c r="J2367" s="80" t="s">
        <v>4053</v>
      </c>
      <c r="K2367" s="80" t="s">
        <v>454</v>
      </c>
      <c r="L2367" s="8">
        <v>14370000</v>
      </c>
      <c r="M2367" s="6">
        <v>2022</v>
      </c>
      <c r="N2367" s="103"/>
      <c r="O2367" s="103"/>
      <c r="P2367" s="6"/>
      <c r="Q2367" s="6"/>
      <c r="R2367" t="str">
        <f t="shared" si="36"/>
        <v>5010700314101410100001VT100003</v>
      </c>
    </row>
    <row r="2368" spans="1:18" x14ac:dyDescent="0.2">
      <c r="A2368" s="80" t="s">
        <v>453</v>
      </c>
      <c r="B2368" s="80" t="s">
        <v>4420</v>
      </c>
      <c r="C2368" s="6">
        <v>501</v>
      </c>
      <c r="D2368" s="6">
        <v>50107</v>
      </c>
      <c r="E2368" s="80" t="s">
        <v>458</v>
      </c>
      <c r="F2368" s="80" t="s">
        <v>458</v>
      </c>
      <c r="G2368" s="80" t="s">
        <v>490</v>
      </c>
      <c r="H2368" s="80" t="s">
        <v>1393</v>
      </c>
      <c r="I2368" s="80" t="s">
        <v>3015</v>
      </c>
      <c r="J2368" s="80" t="s">
        <v>4053</v>
      </c>
      <c r="K2368" s="80" t="s">
        <v>454</v>
      </c>
      <c r="L2368" s="8">
        <v>1860000</v>
      </c>
      <c r="M2368" s="6">
        <v>2022</v>
      </c>
      <c r="N2368" s="103"/>
      <c r="O2368" s="103"/>
      <c r="P2368" s="6"/>
      <c r="Q2368" s="6"/>
      <c r="R2368" t="str">
        <f t="shared" si="36"/>
        <v>5010700312541254102001VT300003</v>
      </c>
    </row>
    <row r="2369" spans="1:18" x14ac:dyDescent="0.2">
      <c r="A2369" s="80" t="s">
        <v>453</v>
      </c>
      <c r="B2369" s="80" t="s">
        <v>4421</v>
      </c>
      <c r="C2369" s="6">
        <v>501</v>
      </c>
      <c r="D2369" s="6">
        <v>50107</v>
      </c>
      <c r="E2369" s="80" t="s">
        <v>456</v>
      </c>
      <c r="F2369" s="80" t="s">
        <v>454</v>
      </c>
      <c r="G2369" s="80" t="s">
        <v>486</v>
      </c>
      <c r="H2369" s="80" t="s">
        <v>1693</v>
      </c>
      <c r="I2369" s="80" t="s">
        <v>3270</v>
      </c>
      <c r="J2369" s="80" t="s">
        <v>4053</v>
      </c>
      <c r="K2369" s="80" t="s">
        <v>454</v>
      </c>
      <c r="L2369" s="8">
        <v>7390000</v>
      </c>
      <c r="M2369" s="6">
        <v>2022</v>
      </c>
      <c r="N2369" s="103"/>
      <c r="O2369" s="103"/>
      <c r="P2369" s="6"/>
      <c r="Q2369" s="6"/>
      <c r="R2369" t="str">
        <f t="shared" si="36"/>
        <v>5010700214131413100001VT100001</v>
      </c>
    </row>
    <row r="2370" spans="1:18" x14ac:dyDescent="0.2">
      <c r="A2370" s="80" t="s">
        <v>453</v>
      </c>
      <c r="B2370" s="80" t="s">
        <v>4421</v>
      </c>
      <c r="C2370" s="6">
        <v>501</v>
      </c>
      <c r="D2370" s="6">
        <v>50107</v>
      </c>
      <c r="E2370" s="80" t="s">
        <v>458</v>
      </c>
      <c r="F2370" s="80" t="s">
        <v>456</v>
      </c>
      <c r="G2370" s="80" t="s">
        <v>486</v>
      </c>
      <c r="H2370" s="80" t="s">
        <v>1689</v>
      </c>
      <c r="I2370" s="80" t="s">
        <v>3267</v>
      </c>
      <c r="J2370" s="80" t="s">
        <v>4053</v>
      </c>
      <c r="K2370" s="80" t="s">
        <v>454</v>
      </c>
      <c r="L2370" s="8">
        <v>3720000</v>
      </c>
      <c r="M2370" s="6">
        <v>2022</v>
      </c>
      <c r="N2370" s="103"/>
      <c r="O2370" s="103"/>
      <c r="P2370" s="6"/>
      <c r="Q2370" s="6"/>
      <c r="R2370" t="str">
        <f t="shared" ref="R2370:R2433" si="37">CONCATENATE(D2370,E2370,H2370,I2370,K2370,G2370,F2370)</f>
        <v>5010700314111411100001VT100002</v>
      </c>
    </row>
    <row r="2371" spans="1:18" x14ac:dyDescent="0.2">
      <c r="A2371" s="80" t="s">
        <v>453</v>
      </c>
      <c r="B2371" s="80" t="s">
        <v>4421</v>
      </c>
      <c r="C2371" s="6">
        <v>501</v>
      </c>
      <c r="D2371" s="6">
        <v>50107</v>
      </c>
      <c r="E2371" s="80" t="s">
        <v>458</v>
      </c>
      <c r="F2371" s="80" t="s">
        <v>458</v>
      </c>
      <c r="G2371" s="80" t="s">
        <v>486</v>
      </c>
      <c r="H2371" s="80" t="s">
        <v>1689</v>
      </c>
      <c r="I2371" s="80" t="s">
        <v>3267</v>
      </c>
      <c r="J2371" s="80" t="s">
        <v>4053</v>
      </c>
      <c r="K2371" s="80" t="s">
        <v>454</v>
      </c>
      <c r="L2371" s="8">
        <v>5210000</v>
      </c>
      <c r="M2371" s="6">
        <v>2022</v>
      </c>
      <c r="N2371" s="103"/>
      <c r="O2371" s="103"/>
      <c r="P2371" s="6"/>
      <c r="Q2371" s="6"/>
      <c r="R2371" t="str">
        <f t="shared" si="37"/>
        <v>5010700314111411100001VT100003</v>
      </c>
    </row>
    <row r="2372" spans="1:18" x14ac:dyDescent="0.2">
      <c r="A2372" s="80" t="s">
        <v>453</v>
      </c>
      <c r="B2372" s="80" t="s">
        <v>4421</v>
      </c>
      <c r="C2372" s="6">
        <v>501</v>
      </c>
      <c r="D2372" s="6">
        <v>50107</v>
      </c>
      <c r="E2372" s="80" t="s">
        <v>458</v>
      </c>
      <c r="F2372" s="80" t="s">
        <v>458</v>
      </c>
      <c r="G2372" s="80" t="s">
        <v>490</v>
      </c>
      <c r="H2372" s="80" t="s">
        <v>1395</v>
      </c>
      <c r="I2372" s="80" t="s">
        <v>3017</v>
      </c>
      <c r="J2372" s="80" t="s">
        <v>4053</v>
      </c>
      <c r="K2372" s="80" t="s">
        <v>454</v>
      </c>
      <c r="L2372" s="8">
        <v>15320000</v>
      </c>
      <c r="M2372" s="6">
        <v>2022</v>
      </c>
      <c r="N2372" s="103"/>
      <c r="O2372" s="103"/>
      <c r="P2372" s="6"/>
      <c r="Q2372" s="6"/>
      <c r="R2372" t="str">
        <f t="shared" si="37"/>
        <v>5010700312551255100001VT300003</v>
      </c>
    </row>
    <row r="2373" spans="1:18" x14ac:dyDescent="0.2">
      <c r="A2373" s="80" t="s">
        <v>453</v>
      </c>
      <c r="B2373" s="80" t="s">
        <v>4422</v>
      </c>
      <c r="C2373" s="6">
        <v>501</v>
      </c>
      <c r="D2373" s="6">
        <v>50107</v>
      </c>
      <c r="E2373" s="80" t="s">
        <v>456</v>
      </c>
      <c r="F2373" s="80" t="s">
        <v>454</v>
      </c>
      <c r="G2373" s="80" t="s">
        <v>486</v>
      </c>
      <c r="H2373" s="80" t="s">
        <v>1694</v>
      </c>
      <c r="I2373" s="80" t="s">
        <v>3271</v>
      </c>
      <c r="J2373" s="80" t="s">
        <v>4053</v>
      </c>
      <c r="K2373" s="80" t="s">
        <v>454</v>
      </c>
      <c r="L2373" s="8">
        <v>12060000</v>
      </c>
      <c r="M2373" s="6">
        <v>2022</v>
      </c>
      <c r="N2373" s="103"/>
      <c r="O2373" s="103"/>
      <c r="P2373" s="6"/>
      <c r="Q2373" s="6"/>
      <c r="R2373" t="str">
        <f t="shared" si="37"/>
        <v>5010700214141414100001VT100001</v>
      </c>
    </row>
    <row r="2374" spans="1:18" x14ac:dyDescent="0.2">
      <c r="A2374" s="80" t="s">
        <v>453</v>
      </c>
      <c r="B2374" s="80" t="s">
        <v>4422</v>
      </c>
      <c r="C2374" s="6">
        <v>501</v>
      </c>
      <c r="D2374" s="6">
        <v>50107</v>
      </c>
      <c r="E2374" s="80" t="s">
        <v>458</v>
      </c>
      <c r="F2374" s="80" t="s">
        <v>456</v>
      </c>
      <c r="G2374" s="80" t="s">
        <v>486</v>
      </c>
      <c r="H2374" s="80" t="s">
        <v>1693</v>
      </c>
      <c r="I2374" s="80" t="s">
        <v>3270</v>
      </c>
      <c r="J2374" s="80" t="s">
        <v>4053</v>
      </c>
      <c r="K2374" s="80" t="s">
        <v>454</v>
      </c>
      <c r="L2374" s="8">
        <v>3700000</v>
      </c>
      <c r="M2374" s="6">
        <v>2022</v>
      </c>
      <c r="N2374" s="103"/>
      <c r="O2374" s="103"/>
      <c r="P2374" s="6"/>
      <c r="Q2374" s="6"/>
      <c r="R2374" t="str">
        <f t="shared" si="37"/>
        <v>5010700314131413100001VT100002</v>
      </c>
    </row>
    <row r="2375" spans="1:18" x14ac:dyDescent="0.2">
      <c r="A2375" s="80" t="s">
        <v>453</v>
      </c>
      <c r="B2375" s="80" t="s">
        <v>4422</v>
      </c>
      <c r="C2375" s="6">
        <v>501</v>
      </c>
      <c r="D2375" s="6">
        <v>50107</v>
      </c>
      <c r="E2375" s="80" t="s">
        <v>458</v>
      </c>
      <c r="F2375" s="80" t="s">
        <v>458</v>
      </c>
      <c r="G2375" s="80" t="s">
        <v>486</v>
      </c>
      <c r="H2375" s="80" t="s">
        <v>1693</v>
      </c>
      <c r="I2375" s="80" t="s">
        <v>3270</v>
      </c>
      <c r="J2375" s="80" t="s">
        <v>4053</v>
      </c>
      <c r="K2375" s="80" t="s">
        <v>454</v>
      </c>
      <c r="L2375" s="8">
        <v>5170000</v>
      </c>
      <c r="M2375" s="6">
        <v>2022</v>
      </c>
      <c r="N2375" s="103"/>
      <c r="O2375" s="103"/>
      <c r="P2375" s="6"/>
      <c r="Q2375" s="6"/>
      <c r="R2375" t="str">
        <f t="shared" si="37"/>
        <v>5010700314131413100001VT100003</v>
      </c>
    </row>
    <row r="2376" spans="1:18" x14ac:dyDescent="0.2">
      <c r="A2376" s="80" t="s">
        <v>453</v>
      </c>
      <c r="B2376" s="80" t="s">
        <v>4422</v>
      </c>
      <c r="C2376" s="6">
        <v>501</v>
      </c>
      <c r="D2376" s="6">
        <v>50107</v>
      </c>
      <c r="E2376" s="80" t="s">
        <v>458</v>
      </c>
      <c r="F2376" s="80" t="s">
        <v>458</v>
      </c>
      <c r="G2376" s="80" t="s">
        <v>490</v>
      </c>
      <c r="H2376" s="80" t="s">
        <v>1395</v>
      </c>
      <c r="I2376" s="80" t="s">
        <v>3019</v>
      </c>
      <c r="J2376" s="80" t="s">
        <v>4053</v>
      </c>
      <c r="K2376" s="80" t="s">
        <v>454</v>
      </c>
      <c r="L2376" s="8">
        <v>15320000</v>
      </c>
      <c r="M2376" s="6">
        <v>2022</v>
      </c>
      <c r="N2376" s="103"/>
      <c r="O2376" s="103"/>
      <c r="P2376" s="6"/>
      <c r="Q2376" s="6"/>
      <c r="R2376" t="str">
        <f t="shared" si="37"/>
        <v>5010700312551255101001VT300003</v>
      </c>
    </row>
    <row r="2377" spans="1:18" x14ac:dyDescent="0.2">
      <c r="A2377" s="80" t="s">
        <v>453</v>
      </c>
      <c r="B2377" s="80" t="s">
        <v>4423</v>
      </c>
      <c r="C2377" s="6">
        <v>501</v>
      </c>
      <c r="D2377" s="6">
        <v>50107</v>
      </c>
      <c r="E2377" s="80" t="s">
        <v>456</v>
      </c>
      <c r="F2377" s="80" t="s">
        <v>454</v>
      </c>
      <c r="G2377" s="80" t="s">
        <v>486</v>
      </c>
      <c r="H2377" s="80" t="s">
        <v>1696</v>
      </c>
      <c r="I2377" s="80" t="s">
        <v>3272</v>
      </c>
      <c r="J2377" s="80" t="s">
        <v>4053</v>
      </c>
      <c r="K2377" s="80" t="s">
        <v>454</v>
      </c>
      <c r="L2377" s="8">
        <v>12060000</v>
      </c>
      <c r="M2377" s="6">
        <v>2022</v>
      </c>
      <c r="N2377" s="103"/>
      <c r="O2377" s="103"/>
      <c r="P2377" s="6"/>
      <c r="Q2377" s="6"/>
      <c r="R2377" t="str">
        <f t="shared" si="37"/>
        <v>5010700214151415100001VT100001</v>
      </c>
    </row>
    <row r="2378" spans="1:18" x14ac:dyDescent="0.2">
      <c r="A2378" s="80" t="s">
        <v>453</v>
      </c>
      <c r="B2378" s="80" t="s">
        <v>4423</v>
      </c>
      <c r="C2378" s="6">
        <v>501</v>
      </c>
      <c r="D2378" s="6">
        <v>50107</v>
      </c>
      <c r="E2378" s="80" t="s">
        <v>458</v>
      </c>
      <c r="F2378" s="80" t="s">
        <v>456</v>
      </c>
      <c r="G2378" s="80" t="s">
        <v>486</v>
      </c>
      <c r="H2378" s="80" t="s">
        <v>1694</v>
      </c>
      <c r="I2378" s="80" t="s">
        <v>3271</v>
      </c>
      <c r="J2378" s="80" t="s">
        <v>4053</v>
      </c>
      <c r="K2378" s="80" t="s">
        <v>454</v>
      </c>
      <c r="L2378" s="8">
        <v>6030000</v>
      </c>
      <c r="M2378" s="6">
        <v>2022</v>
      </c>
      <c r="N2378" s="103"/>
      <c r="O2378" s="103"/>
      <c r="P2378" s="6"/>
      <c r="Q2378" s="6"/>
      <c r="R2378" t="str">
        <f t="shared" si="37"/>
        <v>5010700314141414100001VT100002</v>
      </c>
    </row>
    <row r="2379" spans="1:18" x14ac:dyDescent="0.2">
      <c r="A2379" s="80" t="s">
        <v>453</v>
      </c>
      <c r="B2379" s="80" t="s">
        <v>4423</v>
      </c>
      <c r="C2379" s="6">
        <v>501</v>
      </c>
      <c r="D2379" s="6">
        <v>50107</v>
      </c>
      <c r="E2379" s="80" t="s">
        <v>458</v>
      </c>
      <c r="F2379" s="80" t="s">
        <v>458</v>
      </c>
      <c r="G2379" s="80" t="s">
        <v>486</v>
      </c>
      <c r="H2379" s="80" t="s">
        <v>1694</v>
      </c>
      <c r="I2379" s="80" t="s">
        <v>3271</v>
      </c>
      <c r="J2379" s="80" t="s">
        <v>4053</v>
      </c>
      <c r="K2379" s="80" t="s">
        <v>454</v>
      </c>
      <c r="L2379" s="8">
        <v>8440000</v>
      </c>
      <c r="M2379" s="6">
        <v>2022</v>
      </c>
      <c r="N2379" s="103"/>
      <c r="O2379" s="103"/>
      <c r="P2379" s="6"/>
      <c r="Q2379" s="6"/>
      <c r="R2379" t="str">
        <f t="shared" si="37"/>
        <v>5010700314141414100001VT100003</v>
      </c>
    </row>
    <row r="2380" spans="1:18" x14ac:dyDescent="0.2">
      <c r="A2380" s="80" t="s">
        <v>453</v>
      </c>
      <c r="B2380" s="80" t="s">
        <v>4423</v>
      </c>
      <c r="C2380" s="6">
        <v>501</v>
      </c>
      <c r="D2380" s="6">
        <v>50107</v>
      </c>
      <c r="E2380" s="80" t="s">
        <v>458</v>
      </c>
      <c r="F2380" s="80" t="s">
        <v>458</v>
      </c>
      <c r="G2380" s="80" t="s">
        <v>490</v>
      </c>
      <c r="H2380" s="80" t="s">
        <v>1395</v>
      </c>
      <c r="I2380" s="80" t="s">
        <v>3021</v>
      </c>
      <c r="J2380" s="80" t="s">
        <v>4053</v>
      </c>
      <c r="K2380" s="80" t="s">
        <v>454</v>
      </c>
      <c r="L2380" s="8">
        <v>15320000</v>
      </c>
      <c r="M2380" s="6">
        <v>2022</v>
      </c>
      <c r="N2380" s="103"/>
      <c r="O2380" s="103"/>
      <c r="P2380" s="6"/>
      <c r="Q2380" s="6"/>
      <c r="R2380" t="str">
        <f t="shared" si="37"/>
        <v>5010700312551255102001VT300003</v>
      </c>
    </row>
    <row r="2381" spans="1:18" x14ac:dyDescent="0.2">
      <c r="A2381" s="80" t="s">
        <v>453</v>
      </c>
      <c r="B2381" s="80" t="s">
        <v>4424</v>
      </c>
      <c r="C2381" s="6">
        <v>501</v>
      </c>
      <c r="D2381" s="6">
        <v>50107</v>
      </c>
      <c r="E2381" s="80" t="s">
        <v>456</v>
      </c>
      <c r="F2381" s="80" t="s">
        <v>454</v>
      </c>
      <c r="G2381" s="80" t="s">
        <v>486</v>
      </c>
      <c r="H2381" s="80" t="s">
        <v>1698</v>
      </c>
      <c r="I2381" s="80" t="s">
        <v>3273</v>
      </c>
      <c r="J2381" s="80" t="s">
        <v>4053</v>
      </c>
      <c r="K2381" s="80" t="s">
        <v>454</v>
      </c>
      <c r="L2381" s="8">
        <v>22210000</v>
      </c>
      <c r="M2381" s="6">
        <v>2022</v>
      </c>
      <c r="N2381" s="103"/>
      <c r="O2381" s="103"/>
      <c r="P2381" s="6"/>
      <c r="Q2381" s="6"/>
      <c r="R2381" t="str">
        <f t="shared" si="37"/>
        <v>5010700214161416100001VT100001</v>
      </c>
    </row>
    <row r="2382" spans="1:18" x14ac:dyDescent="0.2">
      <c r="A2382" s="80" t="s">
        <v>453</v>
      </c>
      <c r="B2382" s="80" t="s">
        <v>4424</v>
      </c>
      <c r="C2382" s="6">
        <v>501</v>
      </c>
      <c r="D2382" s="6">
        <v>50107</v>
      </c>
      <c r="E2382" s="80" t="s">
        <v>458</v>
      </c>
      <c r="F2382" s="80" t="s">
        <v>456</v>
      </c>
      <c r="G2382" s="80" t="s">
        <v>486</v>
      </c>
      <c r="H2382" s="80" t="s">
        <v>1696</v>
      </c>
      <c r="I2382" s="80" t="s">
        <v>3272</v>
      </c>
      <c r="J2382" s="80" t="s">
        <v>4053</v>
      </c>
      <c r="K2382" s="80" t="s">
        <v>454</v>
      </c>
      <c r="L2382" s="8">
        <v>6030000</v>
      </c>
      <c r="M2382" s="6">
        <v>2022</v>
      </c>
      <c r="N2382" s="103"/>
      <c r="O2382" s="103"/>
      <c r="P2382" s="6"/>
      <c r="Q2382" s="6"/>
      <c r="R2382" t="str">
        <f t="shared" si="37"/>
        <v>5010700314151415100001VT100002</v>
      </c>
    </row>
    <row r="2383" spans="1:18" x14ac:dyDescent="0.2">
      <c r="A2383" s="80" t="s">
        <v>453</v>
      </c>
      <c r="B2383" s="80" t="s">
        <v>4424</v>
      </c>
      <c r="C2383" s="6">
        <v>501</v>
      </c>
      <c r="D2383" s="6">
        <v>50107</v>
      </c>
      <c r="E2383" s="80" t="s">
        <v>458</v>
      </c>
      <c r="F2383" s="80" t="s">
        <v>458</v>
      </c>
      <c r="G2383" s="80" t="s">
        <v>486</v>
      </c>
      <c r="H2383" s="80" t="s">
        <v>1696</v>
      </c>
      <c r="I2383" s="80" t="s">
        <v>3272</v>
      </c>
      <c r="J2383" s="80" t="s">
        <v>4053</v>
      </c>
      <c r="K2383" s="80" t="s">
        <v>454</v>
      </c>
      <c r="L2383" s="8">
        <v>8440000</v>
      </c>
      <c r="M2383" s="6">
        <v>2022</v>
      </c>
      <c r="N2383" s="103"/>
      <c r="O2383" s="103"/>
      <c r="P2383" s="6"/>
      <c r="Q2383" s="6"/>
      <c r="R2383" t="str">
        <f t="shared" si="37"/>
        <v>5010700314151415100001VT100003</v>
      </c>
    </row>
    <row r="2384" spans="1:18" x14ac:dyDescent="0.2">
      <c r="A2384" s="80" t="s">
        <v>453</v>
      </c>
      <c r="B2384" s="80" t="s">
        <v>4424</v>
      </c>
      <c r="C2384" s="6">
        <v>501</v>
      </c>
      <c r="D2384" s="6">
        <v>50107</v>
      </c>
      <c r="E2384" s="80" t="s">
        <v>458</v>
      </c>
      <c r="F2384" s="80" t="s">
        <v>458</v>
      </c>
      <c r="G2384" s="80" t="s">
        <v>490</v>
      </c>
      <c r="H2384" s="80" t="s">
        <v>1457</v>
      </c>
      <c r="I2384" s="80" t="s">
        <v>3088</v>
      </c>
      <c r="J2384" s="80" t="s">
        <v>4053</v>
      </c>
      <c r="K2384" s="80" t="s">
        <v>454</v>
      </c>
      <c r="L2384" s="8">
        <v>9710000</v>
      </c>
      <c r="M2384" s="6">
        <v>2022</v>
      </c>
      <c r="N2384" s="103"/>
      <c r="O2384" s="103"/>
      <c r="P2384" s="6"/>
      <c r="Q2384" s="6"/>
      <c r="R2384" t="str">
        <f t="shared" si="37"/>
        <v>5010700312951295100001VT300003</v>
      </c>
    </row>
    <row r="2385" spans="1:18" x14ac:dyDescent="0.2">
      <c r="A2385" s="80" t="s">
        <v>453</v>
      </c>
      <c r="B2385" s="80" t="s">
        <v>4425</v>
      </c>
      <c r="C2385" s="6">
        <v>501</v>
      </c>
      <c r="D2385" s="6">
        <v>50107</v>
      </c>
      <c r="E2385" s="80" t="s">
        <v>456</v>
      </c>
      <c r="F2385" s="80" t="s">
        <v>454</v>
      </c>
      <c r="G2385" s="80" t="s">
        <v>486</v>
      </c>
      <c r="H2385" s="80" t="s">
        <v>1700</v>
      </c>
      <c r="I2385" s="80" t="s">
        <v>3274</v>
      </c>
      <c r="J2385" s="80" t="s">
        <v>4053</v>
      </c>
      <c r="K2385" s="80" t="s">
        <v>454</v>
      </c>
      <c r="L2385" s="8">
        <v>22440000</v>
      </c>
      <c r="M2385" s="6">
        <v>2022</v>
      </c>
      <c r="N2385" s="103"/>
      <c r="O2385" s="103"/>
      <c r="P2385" s="6"/>
      <c r="Q2385" s="6"/>
      <c r="R2385" t="str">
        <f t="shared" si="37"/>
        <v>5010700214171417100001VT100001</v>
      </c>
    </row>
    <row r="2386" spans="1:18" x14ac:dyDescent="0.2">
      <c r="A2386" s="80" t="s">
        <v>453</v>
      </c>
      <c r="B2386" s="80" t="s">
        <v>4425</v>
      </c>
      <c r="C2386" s="6">
        <v>501</v>
      </c>
      <c r="D2386" s="6">
        <v>50107</v>
      </c>
      <c r="E2386" s="80" t="s">
        <v>458</v>
      </c>
      <c r="F2386" s="80" t="s">
        <v>456</v>
      </c>
      <c r="G2386" s="80" t="s">
        <v>486</v>
      </c>
      <c r="H2386" s="80" t="s">
        <v>1698</v>
      </c>
      <c r="I2386" s="80" t="s">
        <v>3273</v>
      </c>
      <c r="J2386" s="80" t="s">
        <v>4053</v>
      </c>
      <c r="K2386" s="80" t="s">
        <v>454</v>
      </c>
      <c r="L2386" s="8">
        <v>11110000</v>
      </c>
      <c r="M2386" s="6">
        <v>2022</v>
      </c>
      <c r="N2386" s="103"/>
      <c r="O2386" s="103"/>
      <c r="P2386" s="6"/>
      <c r="Q2386" s="6"/>
      <c r="R2386" t="str">
        <f t="shared" si="37"/>
        <v>5010700314161416100001VT100002</v>
      </c>
    </row>
    <row r="2387" spans="1:18" x14ac:dyDescent="0.2">
      <c r="A2387" s="80" t="s">
        <v>453</v>
      </c>
      <c r="B2387" s="80" t="s">
        <v>4425</v>
      </c>
      <c r="C2387" s="6">
        <v>501</v>
      </c>
      <c r="D2387" s="6">
        <v>50107</v>
      </c>
      <c r="E2387" s="80" t="s">
        <v>458</v>
      </c>
      <c r="F2387" s="80" t="s">
        <v>458</v>
      </c>
      <c r="G2387" s="80" t="s">
        <v>486</v>
      </c>
      <c r="H2387" s="80" t="s">
        <v>1698</v>
      </c>
      <c r="I2387" s="80" t="s">
        <v>3273</v>
      </c>
      <c r="J2387" s="80" t="s">
        <v>4053</v>
      </c>
      <c r="K2387" s="80" t="s">
        <v>454</v>
      </c>
      <c r="L2387" s="8">
        <v>15550000</v>
      </c>
      <c r="M2387" s="6">
        <v>2022</v>
      </c>
      <c r="N2387" s="103"/>
      <c r="O2387" s="103"/>
      <c r="P2387" s="6"/>
      <c r="Q2387" s="6"/>
      <c r="R2387" t="str">
        <f t="shared" si="37"/>
        <v>5010700314161416100001VT100003</v>
      </c>
    </row>
    <row r="2388" spans="1:18" x14ac:dyDescent="0.2">
      <c r="A2388" s="80" t="s">
        <v>453</v>
      </c>
      <c r="B2388" s="80" t="s">
        <v>4425</v>
      </c>
      <c r="C2388" s="6">
        <v>501</v>
      </c>
      <c r="D2388" s="6">
        <v>50107</v>
      </c>
      <c r="E2388" s="80" t="s">
        <v>458</v>
      </c>
      <c r="F2388" s="80" t="s">
        <v>458</v>
      </c>
      <c r="G2388" s="80" t="s">
        <v>490</v>
      </c>
      <c r="H2388" s="80" t="s">
        <v>1457</v>
      </c>
      <c r="I2388" s="80" t="s">
        <v>3090</v>
      </c>
      <c r="J2388" s="80" t="s">
        <v>4053</v>
      </c>
      <c r="K2388" s="80" t="s">
        <v>454</v>
      </c>
      <c r="L2388" s="8">
        <v>9710000</v>
      </c>
      <c r="M2388" s="6">
        <v>2022</v>
      </c>
      <c r="N2388" s="103"/>
      <c r="O2388" s="103"/>
      <c r="P2388" s="6"/>
      <c r="Q2388" s="6"/>
      <c r="R2388" t="str">
        <f t="shared" si="37"/>
        <v>5010700312951295101001VT300003</v>
      </c>
    </row>
    <row r="2389" spans="1:18" x14ac:dyDescent="0.2">
      <c r="A2389" s="80" t="s">
        <v>453</v>
      </c>
      <c r="B2389" s="80" t="s">
        <v>4426</v>
      </c>
      <c r="C2389" s="6">
        <v>501</v>
      </c>
      <c r="D2389" s="6">
        <v>50107</v>
      </c>
      <c r="E2389" s="80" t="s">
        <v>456</v>
      </c>
      <c r="F2389" s="80" t="s">
        <v>454</v>
      </c>
      <c r="G2389" s="80" t="s">
        <v>486</v>
      </c>
      <c r="H2389" s="80" t="s">
        <v>1702</v>
      </c>
      <c r="I2389" s="80" t="s">
        <v>3275</v>
      </c>
      <c r="J2389" s="80" t="s">
        <v>4053</v>
      </c>
      <c r="K2389" s="80" t="s">
        <v>454</v>
      </c>
      <c r="L2389" s="8">
        <v>22440000</v>
      </c>
      <c r="M2389" s="6">
        <v>2022</v>
      </c>
      <c r="N2389" s="103"/>
      <c r="O2389" s="103"/>
      <c r="P2389" s="6"/>
      <c r="Q2389" s="6"/>
      <c r="R2389" t="str">
        <f t="shared" si="37"/>
        <v>5010700214181418100001VT100001</v>
      </c>
    </row>
    <row r="2390" spans="1:18" x14ac:dyDescent="0.2">
      <c r="A2390" s="80" t="s">
        <v>453</v>
      </c>
      <c r="B2390" s="80" t="s">
        <v>4426</v>
      </c>
      <c r="C2390" s="6">
        <v>501</v>
      </c>
      <c r="D2390" s="6">
        <v>50107</v>
      </c>
      <c r="E2390" s="80" t="s">
        <v>458</v>
      </c>
      <c r="F2390" s="80" t="s">
        <v>456</v>
      </c>
      <c r="G2390" s="80" t="s">
        <v>486</v>
      </c>
      <c r="H2390" s="80" t="s">
        <v>1700</v>
      </c>
      <c r="I2390" s="80" t="s">
        <v>3274</v>
      </c>
      <c r="J2390" s="80" t="s">
        <v>4053</v>
      </c>
      <c r="K2390" s="80" t="s">
        <v>454</v>
      </c>
      <c r="L2390" s="8">
        <v>11220000</v>
      </c>
      <c r="M2390" s="6">
        <v>2022</v>
      </c>
      <c r="N2390" s="103"/>
      <c r="O2390" s="103"/>
      <c r="P2390" s="6"/>
      <c r="Q2390" s="6"/>
      <c r="R2390" t="str">
        <f t="shared" si="37"/>
        <v>5010700314171417100001VT100002</v>
      </c>
    </row>
    <row r="2391" spans="1:18" x14ac:dyDescent="0.2">
      <c r="A2391" s="80" t="s">
        <v>453</v>
      </c>
      <c r="B2391" s="80" t="s">
        <v>4426</v>
      </c>
      <c r="C2391" s="6">
        <v>501</v>
      </c>
      <c r="D2391" s="6">
        <v>50107</v>
      </c>
      <c r="E2391" s="80" t="s">
        <v>458</v>
      </c>
      <c r="F2391" s="80" t="s">
        <v>458</v>
      </c>
      <c r="G2391" s="80" t="s">
        <v>486</v>
      </c>
      <c r="H2391" s="80" t="s">
        <v>1700</v>
      </c>
      <c r="I2391" s="80" t="s">
        <v>3274</v>
      </c>
      <c r="J2391" s="80" t="s">
        <v>4053</v>
      </c>
      <c r="K2391" s="80" t="s">
        <v>454</v>
      </c>
      <c r="L2391" s="8">
        <v>15710000</v>
      </c>
      <c r="M2391" s="6">
        <v>2022</v>
      </c>
      <c r="N2391" s="103"/>
      <c r="O2391" s="103"/>
      <c r="P2391" s="6"/>
      <c r="Q2391" s="6"/>
      <c r="R2391" t="str">
        <f t="shared" si="37"/>
        <v>5010700314171417100001VT100003</v>
      </c>
    </row>
    <row r="2392" spans="1:18" x14ac:dyDescent="0.2">
      <c r="A2392" s="80" t="s">
        <v>453</v>
      </c>
      <c r="B2392" s="80" t="s">
        <v>4426</v>
      </c>
      <c r="C2392" s="6">
        <v>501</v>
      </c>
      <c r="D2392" s="6">
        <v>50107</v>
      </c>
      <c r="E2392" s="80" t="s">
        <v>458</v>
      </c>
      <c r="F2392" s="80" t="s">
        <v>458</v>
      </c>
      <c r="G2392" s="80" t="s">
        <v>490</v>
      </c>
      <c r="H2392" s="80" t="s">
        <v>1487</v>
      </c>
      <c r="I2392" s="80" t="s">
        <v>3110</v>
      </c>
      <c r="J2392" s="80" t="s">
        <v>4053</v>
      </c>
      <c r="K2392" s="80" t="s">
        <v>454</v>
      </c>
      <c r="L2392" s="8">
        <v>2250000</v>
      </c>
      <c r="M2392" s="6">
        <v>2022</v>
      </c>
      <c r="N2392" s="103"/>
      <c r="O2392" s="103"/>
      <c r="P2392" s="6"/>
      <c r="Q2392" s="6"/>
      <c r="R2392" t="str">
        <f t="shared" si="37"/>
        <v>5010700313091309100001VT300003</v>
      </c>
    </row>
    <row r="2393" spans="1:18" x14ac:dyDescent="0.2">
      <c r="A2393" s="80" t="s">
        <v>453</v>
      </c>
      <c r="B2393" s="80" t="s">
        <v>4427</v>
      </c>
      <c r="C2393" s="6">
        <v>501</v>
      </c>
      <c r="D2393" s="6">
        <v>50107</v>
      </c>
      <c r="E2393" s="80" t="s">
        <v>456</v>
      </c>
      <c r="F2393" s="80" t="s">
        <v>454</v>
      </c>
      <c r="G2393" s="80" t="s">
        <v>486</v>
      </c>
      <c r="H2393" s="80" t="s">
        <v>1704</v>
      </c>
      <c r="I2393" s="80" t="s">
        <v>3276</v>
      </c>
      <c r="J2393" s="80" t="s">
        <v>4053</v>
      </c>
      <c r="K2393" s="80" t="s">
        <v>454</v>
      </c>
      <c r="L2393" s="8">
        <v>22240000</v>
      </c>
      <c r="M2393" s="6">
        <v>2022</v>
      </c>
      <c r="N2393" s="103"/>
      <c r="O2393" s="103"/>
      <c r="P2393" s="6"/>
      <c r="Q2393" s="6"/>
      <c r="R2393" t="str">
        <f t="shared" si="37"/>
        <v>5010700214191419100001VT100001</v>
      </c>
    </row>
    <row r="2394" spans="1:18" x14ac:dyDescent="0.2">
      <c r="A2394" s="80" t="s">
        <v>453</v>
      </c>
      <c r="B2394" s="80" t="s">
        <v>4427</v>
      </c>
      <c r="C2394" s="6">
        <v>501</v>
      </c>
      <c r="D2394" s="6">
        <v>50107</v>
      </c>
      <c r="E2394" s="80" t="s">
        <v>458</v>
      </c>
      <c r="F2394" s="80" t="s">
        <v>456</v>
      </c>
      <c r="G2394" s="80" t="s">
        <v>486</v>
      </c>
      <c r="H2394" s="80" t="s">
        <v>1702</v>
      </c>
      <c r="I2394" s="80" t="s">
        <v>3275</v>
      </c>
      <c r="J2394" s="80" t="s">
        <v>4053</v>
      </c>
      <c r="K2394" s="80" t="s">
        <v>454</v>
      </c>
      <c r="L2394" s="8">
        <v>11220000</v>
      </c>
      <c r="M2394" s="6">
        <v>2022</v>
      </c>
      <c r="N2394" s="103"/>
      <c r="O2394" s="103"/>
      <c r="P2394" s="6"/>
      <c r="Q2394" s="6"/>
      <c r="R2394" t="str">
        <f t="shared" si="37"/>
        <v>5010700314181418100001VT100002</v>
      </c>
    </row>
    <row r="2395" spans="1:18" x14ac:dyDescent="0.2">
      <c r="A2395" s="80" t="s">
        <v>453</v>
      </c>
      <c r="B2395" s="80" t="s">
        <v>4427</v>
      </c>
      <c r="C2395" s="6">
        <v>501</v>
      </c>
      <c r="D2395" s="6">
        <v>50107</v>
      </c>
      <c r="E2395" s="80" t="s">
        <v>458</v>
      </c>
      <c r="F2395" s="80" t="s">
        <v>458</v>
      </c>
      <c r="G2395" s="80" t="s">
        <v>486</v>
      </c>
      <c r="H2395" s="80" t="s">
        <v>1702</v>
      </c>
      <c r="I2395" s="80" t="s">
        <v>3275</v>
      </c>
      <c r="J2395" s="80" t="s">
        <v>4053</v>
      </c>
      <c r="K2395" s="80" t="s">
        <v>454</v>
      </c>
      <c r="L2395" s="8">
        <v>15710000</v>
      </c>
      <c r="M2395" s="6">
        <v>2022</v>
      </c>
      <c r="N2395" s="103"/>
      <c r="O2395" s="103"/>
      <c r="P2395" s="6"/>
      <c r="Q2395" s="6"/>
      <c r="R2395" t="str">
        <f t="shared" si="37"/>
        <v>5010700314181418100001VT100003</v>
      </c>
    </row>
    <row r="2396" spans="1:18" x14ac:dyDescent="0.2">
      <c r="A2396" s="80" t="s">
        <v>453</v>
      </c>
      <c r="B2396" s="80" t="s">
        <v>4427</v>
      </c>
      <c r="C2396" s="6">
        <v>501</v>
      </c>
      <c r="D2396" s="6">
        <v>50107</v>
      </c>
      <c r="E2396" s="80" t="s">
        <v>458</v>
      </c>
      <c r="F2396" s="80" t="s">
        <v>458</v>
      </c>
      <c r="G2396" s="80" t="s">
        <v>490</v>
      </c>
      <c r="H2396" s="80" t="s">
        <v>1513</v>
      </c>
      <c r="I2396" s="80" t="s">
        <v>3137</v>
      </c>
      <c r="J2396" s="80" t="s">
        <v>4053</v>
      </c>
      <c r="K2396" s="80" t="s">
        <v>454</v>
      </c>
      <c r="L2396" s="8">
        <v>9270000</v>
      </c>
      <c r="M2396" s="6">
        <v>2022</v>
      </c>
      <c r="N2396" s="103"/>
      <c r="O2396" s="103"/>
      <c r="P2396" s="6"/>
      <c r="Q2396" s="6"/>
      <c r="R2396" t="str">
        <f t="shared" si="37"/>
        <v>5010700313211321101001VT300003</v>
      </c>
    </row>
    <row r="2397" spans="1:18" x14ac:dyDescent="0.2">
      <c r="A2397" s="80" t="s">
        <v>453</v>
      </c>
      <c r="B2397" s="80" t="s">
        <v>4428</v>
      </c>
      <c r="C2397" s="6">
        <v>501</v>
      </c>
      <c r="D2397" s="6">
        <v>50107</v>
      </c>
      <c r="E2397" s="80" t="s">
        <v>456</v>
      </c>
      <c r="F2397" s="80" t="s">
        <v>454</v>
      </c>
      <c r="G2397" s="80" t="s">
        <v>486</v>
      </c>
      <c r="H2397" s="80" t="s">
        <v>1707</v>
      </c>
      <c r="I2397" s="80" t="s">
        <v>3279</v>
      </c>
      <c r="J2397" s="80" t="s">
        <v>4053</v>
      </c>
      <c r="K2397" s="80" t="s">
        <v>454</v>
      </c>
      <c r="L2397" s="8">
        <v>22270000</v>
      </c>
      <c r="M2397" s="6">
        <v>2022</v>
      </c>
      <c r="N2397" s="103"/>
      <c r="O2397" s="103"/>
      <c r="P2397" s="6"/>
      <c r="Q2397" s="6"/>
      <c r="R2397" t="str">
        <f t="shared" si="37"/>
        <v>5010700214201420100001VT100001</v>
      </c>
    </row>
    <row r="2398" spans="1:18" x14ac:dyDescent="0.2">
      <c r="A2398" s="80" t="s">
        <v>453</v>
      </c>
      <c r="B2398" s="80" t="s">
        <v>4428</v>
      </c>
      <c r="C2398" s="6">
        <v>501</v>
      </c>
      <c r="D2398" s="6">
        <v>50107</v>
      </c>
      <c r="E2398" s="80" t="s">
        <v>458</v>
      </c>
      <c r="F2398" s="80" t="s">
        <v>456</v>
      </c>
      <c r="G2398" s="80" t="s">
        <v>486</v>
      </c>
      <c r="H2398" s="80" t="s">
        <v>1704</v>
      </c>
      <c r="I2398" s="80" t="s">
        <v>3276</v>
      </c>
      <c r="J2398" s="80" t="s">
        <v>4053</v>
      </c>
      <c r="K2398" s="80" t="s">
        <v>454</v>
      </c>
      <c r="L2398" s="8">
        <v>11120000</v>
      </c>
      <c r="M2398" s="6">
        <v>2022</v>
      </c>
      <c r="N2398" s="103"/>
      <c r="O2398" s="103"/>
      <c r="P2398" s="6"/>
      <c r="Q2398" s="6"/>
      <c r="R2398" t="str">
        <f t="shared" si="37"/>
        <v>5010700314191419100001VT100002</v>
      </c>
    </row>
    <row r="2399" spans="1:18" x14ac:dyDescent="0.2">
      <c r="A2399" s="80" t="s">
        <v>453</v>
      </c>
      <c r="B2399" s="80" t="s">
        <v>4428</v>
      </c>
      <c r="C2399" s="6">
        <v>501</v>
      </c>
      <c r="D2399" s="6">
        <v>50107</v>
      </c>
      <c r="E2399" s="80" t="s">
        <v>458</v>
      </c>
      <c r="F2399" s="80" t="s">
        <v>458</v>
      </c>
      <c r="G2399" s="80" t="s">
        <v>486</v>
      </c>
      <c r="H2399" s="80" t="s">
        <v>1704</v>
      </c>
      <c r="I2399" s="80" t="s">
        <v>3276</v>
      </c>
      <c r="J2399" s="80" t="s">
        <v>4053</v>
      </c>
      <c r="K2399" s="80" t="s">
        <v>454</v>
      </c>
      <c r="L2399" s="8">
        <v>15570000</v>
      </c>
      <c r="M2399" s="6">
        <v>2022</v>
      </c>
      <c r="N2399" s="103"/>
      <c r="O2399" s="103"/>
      <c r="P2399" s="6"/>
      <c r="Q2399" s="6"/>
      <c r="R2399" t="str">
        <f t="shared" si="37"/>
        <v>5010700314191419100001VT100003</v>
      </c>
    </row>
    <row r="2400" spans="1:18" x14ac:dyDescent="0.2">
      <c r="A2400" s="80" t="s">
        <v>453</v>
      </c>
      <c r="B2400" s="80" t="s">
        <v>4428</v>
      </c>
      <c r="C2400" s="6">
        <v>501</v>
      </c>
      <c r="D2400" s="6">
        <v>50107</v>
      </c>
      <c r="E2400" s="80" t="s">
        <v>458</v>
      </c>
      <c r="F2400" s="80" t="s">
        <v>458</v>
      </c>
      <c r="G2400" s="80" t="s">
        <v>490</v>
      </c>
      <c r="H2400" s="80" t="s">
        <v>1513</v>
      </c>
      <c r="I2400" s="80" t="s">
        <v>3138</v>
      </c>
      <c r="J2400" s="80" t="s">
        <v>4053</v>
      </c>
      <c r="K2400" s="80" t="s">
        <v>454</v>
      </c>
      <c r="L2400" s="8">
        <v>9270000</v>
      </c>
      <c r="M2400" s="6">
        <v>2022</v>
      </c>
      <c r="N2400" s="103"/>
      <c r="O2400" s="103"/>
      <c r="P2400" s="6"/>
      <c r="Q2400" s="6"/>
      <c r="R2400" t="str">
        <f t="shared" si="37"/>
        <v>5010700313211321102001VT300003</v>
      </c>
    </row>
    <row r="2401" spans="1:18" x14ac:dyDescent="0.2">
      <c r="A2401" s="80" t="s">
        <v>453</v>
      </c>
      <c r="B2401" s="80" t="s">
        <v>4429</v>
      </c>
      <c r="C2401" s="6">
        <v>501</v>
      </c>
      <c r="D2401" s="6">
        <v>50107</v>
      </c>
      <c r="E2401" s="80" t="s">
        <v>456</v>
      </c>
      <c r="F2401" s="80" t="s">
        <v>454</v>
      </c>
      <c r="G2401" s="80" t="s">
        <v>486</v>
      </c>
      <c r="H2401" s="80" t="s">
        <v>1709</v>
      </c>
      <c r="I2401" s="80" t="s">
        <v>3280</v>
      </c>
      <c r="J2401" s="80" t="s">
        <v>4053</v>
      </c>
      <c r="K2401" s="80" t="s">
        <v>454</v>
      </c>
      <c r="L2401" s="8">
        <v>22440000</v>
      </c>
      <c r="M2401" s="6">
        <v>2022</v>
      </c>
      <c r="N2401" s="103"/>
      <c r="O2401" s="103"/>
      <c r="P2401" s="6"/>
      <c r="Q2401" s="6"/>
      <c r="R2401" t="str">
        <f t="shared" si="37"/>
        <v>5010700214211421100001VT100001</v>
      </c>
    </row>
    <row r="2402" spans="1:18" x14ac:dyDescent="0.2">
      <c r="A2402" s="80" t="s">
        <v>453</v>
      </c>
      <c r="B2402" s="80" t="s">
        <v>4429</v>
      </c>
      <c r="C2402" s="6">
        <v>501</v>
      </c>
      <c r="D2402" s="6">
        <v>50107</v>
      </c>
      <c r="E2402" s="80" t="s">
        <v>458</v>
      </c>
      <c r="F2402" s="80" t="s">
        <v>456</v>
      </c>
      <c r="G2402" s="80" t="s">
        <v>486</v>
      </c>
      <c r="H2402" s="80" t="s">
        <v>1707</v>
      </c>
      <c r="I2402" s="80" t="s">
        <v>3279</v>
      </c>
      <c r="J2402" s="80" t="s">
        <v>4053</v>
      </c>
      <c r="K2402" s="80" t="s">
        <v>454</v>
      </c>
      <c r="L2402" s="8">
        <v>11140000</v>
      </c>
      <c r="M2402" s="6">
        <v>2022</v>
      </c>
      <c r="N2402" s="103"/>
      <c r="O2402" s="103"/>
      <c r="P2402" s="6"/>
      <c r="Q2402" s="6"/>
      <c r="R2402" t="str">
        <f t="shared" si="37"/>
        <v>5010700314201420100001VT100002</v>
      </c>
    </row>
    <row r="2403" spans="1:18" x14ac:dyDescent="0.2">
      <c r="A2403" s="80" t="s">
        <v>453</v>
      </c>
      <c r="B2403" s="80" t="s">
        <v>4429</v>
      </c>
      <c r="C2403" s="6">
        <v>501</v>
      </c>
      <c r="D2403" s="6">
        <v>50107</v>
      </c>
      <c r="E2403" s="80" t="s">
        <v>458</v>
      </c>
      <c r="F2403" s="80" t="s">
        <v>458</v>
      </c>
      <c r="G2403" s="80" t="s">
        <v>486</v>
      </c>
      <c r="H2403" s="80" t="s">
        <v>1707</v>
      </c>
      <c r="I2403" s="80" t="s">
        <v>3279</v>
      </c>
      <c r="J2403" s="80" t="s">
        <v>4053</v>
      </c>
      <c r="K2403" s="80" t="s">
        <v>454</v>
      </c>
      <c r="L2403" s="8">
        <v>15590000</v>
      </c>
      <c r="M2403" s="6">
        <v>2022</v>
      </c>
      <c r="N2403" s="103"/>
      <c r="O2403" s="103"/>
      <c r="P2403" s="6"/>
      <c r="Q2403" s="6"/>
      <c r="R2403" t="str">
        <f t="shared" si="37"/>
        <v>5010700314201420100001VT100003</v>
      </c>
    </row>
    <row r="2404" spans="1:18" x14ac:dyDescent="0.2">
      <c r="A2404" s="80" t="s">
        <v>453</v>
      </c>
      <c r="B2404" s="80" t="s">
        <v>4429</v>
      </c>
      <c r="C2404" s="6">
        <v>501</v>
      </c>
      <c r="D2404" s="6">
        <v>50107</v>
      </c>
      <c r="E2404" s="80" t="s">
        <v>458</v>
      </c>
      <c r="F2404" s="80" t="s">
        <v>458</v>
      </c>
      <c r="G2404" s="80" t="s">
        <v>490</v>
      </c>
      <c r="H2404" s="80" t="s">
        <v>1517</v>
      </c>
      <c r="I2404" s="80" t="s">
        <v>3143</v>
      </c>
      <c r="J2404" s="80" t="s">
        <v>4053</v>
      </c>
      <c r="K2404" s="80" t="s">
        <v>454</v>
      </c>
      <c r="L2404" s="8">
        <v>9710000</v>
      </c>
      <c r="M2404" s="6">
        <v>2022</v>
      </c>
      <c r="N2404" s="103"/>
      <c r="O2404" s="103"/>
      <c r="P2404" s="6"/>
      <c r="Q2404" s="6"/>
      <c r="R2404" t="str">
        <f t="shared" si="37"/>
        <v>5010700313241324101001VT300003</v>
      </c>
    </row>
    <row r="2405" spans="1:18" x14ac:dyDescent="0.2">
      <c r="A2405" s="80" t="s">
        <v>453</v>
      </c>
      <c r="B2405" s="80" t="s">
        <v>4430</v>
      </c>
      <c r="C2405" s="6">
        <v>501</v>
      </c>
      <c r="D2405" s="6">
        <v>50107</v>
      </c>
      <c r="E2405" s="80" t="s">
        <v>456</v>
      </c>
      <c r="F2405" s="80" t="s">
        <v>454</v>
      </c>
      <c r="G2405" s="80" t="s">
        <v>486</v>
      </c>
      <c r="H2405" s="80" t="s">
        <v>1711</v>
      </c>
      <c r="I2405" s="80" t="s">
        <v>3281</v>
      </c>
      <c r="J2405" s="80" t="s">
        <v>4053</v>
      </c>
      <c r="K2405" s="80" t="s">
        <v>454</v>
      </c>
      <c r="L2405" s="8">
        <v>10460000</v>
      </c>
      <c r="M2405" s="6">
        <v>2022</v>
      </c>
      <c r="N2405" s="103"/>
      <c r="O2405" s="103"/>
      <c r="P2405" s="6"/>
      <c r="Q2405" s="6"/>
      <c r="R2405" t="str">
        <f t="shared" si="37"/>
        <v>5010700214221422100001VT100001</v>
      </c>
    </row>
    <row r="2406" spans="1:18" x14ac:dyDescent="0.2">
      <c r="A2406" s="80" t="s">
        <v>453</v>
      </c>
      <c r="B2406" s="80" t="s">
        <v>4430</v>
      </c>
      <c r="C2406" s="6">
        <v>501</v>
      </c>
      <c r="D2406" s="6">
        <v>50107</v>
      </c>
      <c r="E2406" s="80" t="s">
        <v>458</v>
      </c>
      <c r="F2406" s="80" t="s">
        <v>456</v>
      </c>
      <c r="G2406" s="80" t="s">
        <v>486</v>
      </c>
      <c r="H2406" s="80" t="s">
        <v>1709</v>
      </c>
      <c r="I2406" s="80" t="s">
        <v>3280</v>
      </c>
      <c r="J2406" s="80" t="s">
        <v>4053</v>
      </c>
      <c r="K2406" s="80" t="s">
        <v>454</v>
      </c>
      <c r="L2406" s="8">
        <v>11220000</v>
      </c>
      <c r="M2406" s="6">
        <v>2022</v>
      </c>
      <c r="N2406" s="103"/>
      <c r="O2406" s="103"/>
      <c r="P2406" s="6"/>
      <c r="Q2406" s="6"/>
      <c r="R2406" t="str">
        <f t="shared" si="37"/>
        <v>5010700314211421100001VT100002</v>
      </c>
    </row>
    <row r="2407" spans="1:18" x14ac:dyDescent="0.2">
      <c r="A2407" s="80" t="s">
        <v>453</v>
      </c>
      <c r="B2407" s="80" t="s">
        <v>4430</v>
      </c>
      <c r="C2407" s="6">
        <v>501</v>
      </c>
      <c r="D2407" s="6">
        <v>50107</v>
      </c>
      <c r="E2407" s="80" t="s">
        <v>458</v>
      </c>
      <c r="F2407" s="80" t="s">
        <v>458</v>
      </c>
      <c r="G2407" s="80" t="s">
        <v>486</v>
      </c>
      <c r="H2407" s="80" t="s">
        <v>1709</v>
      </c>
      <c r="I2407" s="80" t="s">
        <v>3280</v>
      </c>
      <c r="J2407" s="80" t="s">
        <v>4053</v>
      </c>
      <c r="K2407" s="80" t="s">
        <v>454</v>
      </c>
      <c r="L2407" s="8">
        <v>15710000</v>
      </c>
      <c r="M2407" s="6">
        <v>2022</v>
      </c>
      <c r="N2407" s="103"/>
      <c r="O2407" s="103"/>
      <c r="P2407" s="6"/>
      <c r="Q2407" s="6"/>
      <c r="R2407" t="str">
        <f t="shared" si="37"/>
        <v>5010700314211421100001VT100003</v>
      </c>
    </row>
    <row r="2408" spans="1:18" x14ac:dyDescent="0.2">
      <c r="A2408" s="80" t="s">
        <v>453</v>
      </c>
      <c r="B2408" s="80" t="s">
        <v>4430</v>
      </c>
      <c r="C2408" s="6">
        <v>501</v>
      </c>
      <c r="D2408" s="6">
        <v>50107</v>
      </c>
      <c r="E2408" s="80" t="s">
        <v>458</v>
      </c>
      <c r="F2408" s="80" t="s">
        <v>458</v>
      </c>
      <c r="G2408" s="80" t="s">
        <v>490</v>
      </c>
      <c r="H2408" s="80" t="s">
        <v>1531</v>
      </c>
      <c r="I2408" s="80" t="s">
        <v>3156</v>
      </c>
      <c r="J2408" s="80" t="s">
        <v>4053</v>
      </c>
      <c r="K2408" s="80" t="s">
        <v>454</v>
      </c>
      <c r="L2408" s="8">
        <v>4550000</v>
      </c>
      <c r="M2408" s="6">
        <v>2022</v>
      </c>
      <c r="N2408" s="103"/>
      <c r="O2408" s="103"/>
      <c r="P2408" s="6"/>
      <c r="Q2408" s="6"/>
      <c r="R2408" t="str">
        <f t="shared" si="37"/>
        <v>5010700313301330100001VT300003</v>
      </c>
    </row>
    <row r="2409" spans="1:18" x14ac:dyDescent="0.2">
      <c r="A2409" s="80" t="s">
        <v>453</v>
      </c>
      <c r="B2409" s="80" t="s">
        <v>4431</v>
      </c>
      <c r="C2409" s="6">
        <v>501</v>
      </c>
      <c r="D2409" s="6">
        <v>50107</v>
      </c>
      <c r="E2409" s="80" t="s">
        <v>456</v>
      </c>
      <c r="F2409" s="80" t="s">
        <v>454</v>
      </c>
      <c r="G2409" s="80" t="s">
        <v>486</v>
      </c>
      <c r="H2409" s="80" t="s">
        <v>1713</v>
      </c>
      <c r="I2409" s="80" t="s">
        <v>3282</v>
      </c>
      <c r="J2409" s="80" t="s">
        <v>4053</v>
      </c>
      <c r="K2409" s="80" t="s">
        <v>454</v>
      </c>
      <c r="L2409" s="8">
        <v>10060000</v>
      </c>
      <c r="M2409" s="6">
        <v>2022</v>
      </c>
      <c r="N2409" s="103"/>
      <c r="O2409" s="103"/>
      <c r="P2409" s="6"/>
      <c r="Q2409" s="6"/>
      <c r="R2409" t="str">
        <f t="shared" si="37"/>
        <v>5010700214231423100001VT100001</v>
      </c>
    </row>
    <row r="2410" spans="1:18" x14ac:dyDescent="0.2">
      <c r="A2410" s="80" t="s">
        <v>453</v>
      </c>
      <c r="B2410" s="80" t="s">
        <v>4431</v>
      </c>
      <c r="C2410" s="6">
        <v>501</v>
      </c>
      <c r="D2410" s="6">
        <v>50107</v>
      </c>
      <c r="E2410" s="80" t="s">
        <v>458</v>
      </c>
      <c r="F2410" s="80" t="s">
        <v>456</v>
      </c>
      <c r="G2410" s="80" t="s">
        <v>486</v>
      </c>
      <c r="H2410" s="80" t="s">
        <v>1711</v>
      </c>
      <c r="I2410" s="80" t="s">
        <v>3281</v>
      </c>
      <c r="J2410" s="80" t="s">
        <v>4053</v>
      </c>
      <c r="K2410" s="80" t="s">
        <v>454</v>
      </c>
      <c r="L2410" s="8">
        <v>5230000</v>
      </c>
      <c r="M2410" s="6">
        <v>2022</v>
      </c>
      <c r="N2410" s="103"/>
      <c r="O2410" s="103"/>
      <c r="P2410" s="6"/>
      <c r="Q2410" s="6"/>
      <c r="R2410" t="str">
        <f t="shared" si="37"/>
        <v>5010700314221422100001VT100002</v>
      </c>
    </row>
    <row r="2411" spans="1:18" x14ac:dyDescent="0.2">
      <c r="A2411" s="80" t="s">
        <v>453</v>
      </c>
      <c r="B2411" s="80" t="s">
        <v>4431</v>
      </c>
      <c r="C2411" s="6">
        <v>501</v>
      </c>
      <c r="D2411" s="6">
        <v>50107</v>
      </c>
      <c r="E2411" s="80" t="s">
        <v>458</v>
      </c>
      <c r="F2411" s="80" t="s">
        <v>458</v>
      </c>
      <c r="G2411" s="80" t="s">
        <v>486</v>
      </c>
      <c r="H2411" s="80" t="s">
        <v>1711</v>
      </c>
      <c r="I2411" s="80" t="s">
        <v>3281</v>
      </c>
      <c r="J2411" s="80" t="s">
        <v>4053</v>
      </c>
      <c r="K2411" s="80" t="s">
        <v>454</v>
      </c>
      <c r="L2411" s="8">
        <v>7320000</v>
      </c>
      <c r="M2411" s="6">
        <v>2022</v>
      </c>
      <c r="N2411" s="103"/>
      <c r="O2411" s="103"/>
      <c r="P2411" s="6"/>
      <c r="Q2411" s="6"/>
      <c r="R2411" t="str">
        <f t="shared" si="37"/>
        <v>5010700314221422100001VT100003</v>
      </c>
    </row>
    <row r="2412" spans="1:18" x14ac:dyDescent="0.2">
      <c r="A2412" s="80" t="s">
        <v>453</v>
      </c>
      <c r="B2412" s="80" t="s">
        <v>4431</v>
      </c>
      <c r="C2412" s="6">
        <v>501</v>
      </c>
      <c r="D2412" s="6">
        <v>50107</v>
      </c>
      <c r="E2412" s="80" t="s">
        <v>458</v>
      </c>
      <c r="F2412" s="80" t="s">
        <v>458</v>
      </c>
      <c r="G2412" s="80" t="s">
        <v>490</v>
      </c>
      <c r="H2412" s="80" t="s">
        <v>1531</v>
      </c>
      <c r="I2412" s="80" t="s">
        <v>3158</v>
      </c>
      <c r="J2412" s="80" t="s">
        <v>4053</v>
      </c>
      <c r="K2412" s="80" t="s">
        <v>454</v>
      </c>
      <c r="L2412" s="8">
        <v>4410000</v>
      </c>
      <c r="M2412" s="6">
        <v>2022</v>
      </c>
      <c r="N2412" s="103"/>
      <c r="O2412" s="103"/>
      <c r="P2412" s="6"/>
      <c r="Q2412" s="6"/>
      <c r="R2412" t="str">
        <f t="shared" si="37"/>
        <v>5010700313301330101001VT300003</v>
      </c>
    </row>
    <row r="2413" spans="1:18" x14ac:dyDescent="0.2">
      <c r="A2413" s="80" t="s">
        <v>453</v>
      </c>
      <c r="B2413" s="80" t="s">
        <v>4432</v>
      </c>
      <c r="C2413" s="6">
        <v>501</v>
      </c>
      <c r="D2413" s="6">
        <v>50107</v>
      </c>
      <c r="E2413" s="80" t="s">
        <v>456</v>
      </c>
      <c r="F2413" s="80" t="s">
        <v>454</v>
      </c>
      <c r="G2413" s="80" t="s">
        <v>486</v>
      </c>
      <c r="H2413" s="80" t="s">
        <v>1715</v>
      </c>
      <c r="I2413" s="80" t="s">
        <v>3283</v>
      </c>
      <c r="J2413" s="80" t="s">
        <v>4053</v>
      </c>
      <c r="K2413" s="80" t="s">
        <v>454</v>
      </c>
      <c r="L2413" s="8">
        <v>10060000</v>
      </c>
      <c r="M2413" s="6">
        <v>2022</v>
      </c>
      <c r="N2413" s="103"/>
      <c r="O2413" s="103"/>
      <c r="P2413" s="6"/>
      <c r="Q2413" s="6"/>
      <c r="R2413" t="str">
        <f t="shared" si="37"/>
        <v>5010700214241424100001VT100001</v>
      </c>
    </row>
    <row r="2414" spans="1:18" x14ac:dyDescent="0.2">
      <c r="A2414" s="80" t="s">
        <v>453</v>
      </c>
      <c r="B2414" s="80" t="s">
        <v>4432</v>
      </c>
      <c r="C2414" s="6">
        <v>501</v>
      </c>
      <c r="D2414" s="6">
        <v>50107</v>
      </c>
      <c r="E2414" s="80" t="s">
        <v>458</v>
      </c>
      <c r="F2414" s="80" t="s">
        <v>456</v>
      </c>
      <c r="G2414" s="80" t="s">
        <v>486</v>
      </c>
      <c r="H2414" s="80" t="s">
        <v>1713</v>
      </c>
      <c r="I2414" s="80" t="s">
        <v>3282</v>
      </c>
      <c r="J2414" s="80" t="s">
        <v>4053</v>
      </c>
      <c r="K2414" s="80" t="s">
        <v>454</v>
      </c>
      <c r="L2414" s="8">
        <v>5030000</v>
      </c>
      <c r="M2414" s="6">
        <v>2022</v>
      </c>
      <c r="N2414" s="103"/>
      <c r="O2414" s="103"/>
      <c r="P2414" s="6"/>
      <c r="Q2414" s="6"/>
      <c r="R2414" t="str">
        <f t="shared" si="37"/>
        <v>5010700314231423100001VT100002</v>
      </c>
    </row>
    <row r="2415" spans="1:18" x14ac:dyDescent="0.2">
      <c r="A2415" s="80" t="s">
        <v>453</v>
      </c>
      <c r="B2415" s="80" t="s">
        <v>4432</v>
      </c>
      <c r="C2415" s="6">
        <v>501</v>
      </c>
      <c r="D2415" s="6">
        <v>50107</v>
      </c>
      <c r="E2415" s="80" t="s">
        <v>458</v>
      </c>
      <c r="F2415" s="80" t="s">
        <v>458</v>
      </c>
      <c r="G2415" s="80" t="s">
        <v>486</v>
      </c>
      <c r="H2415" s="80" t="s">
        <v>1713</v>
      </c>
      <c r="I2415" s="80" t="s">
        <v>3282</v>
      </c>
      <c r="J2415" s="80" t="s">
        <v>4053</v>
      </c>
      <c r="K2415" s="80" t="s">
        <v>454</v>
      </c>
      <c r="L2415" s="8">
        <v>7040000</v>
      </c>
      <c r="M2415" s="6">
        <v>2022</v>
      </c>
      <c r="N2415" s="103"/>
      <c r="O2415" s="103"/>
      <c r="P2415" s="6"/>
      <c r="Q2415" s="6"/>
      <c r="R2415" t="str">
        <f t="shared" si="37"/>
        <v>5010700314231423100001VT100003</v>
      </c>
    </row>
    <row r="2416" spans="1:18" x14ac:dyDescent="0.2">
      <c r="A2416" s="80" t="s">
        <v>453</v>
      </c>
      <c r="B2416" s="80" t="s">
        <v>4432</v>
      </c>
      <c r="C2416" s="6">
        <v>501</v>
      </c>
      <c r="D2416" s="6">
        <v>50107</v>
      </c>
      <c r="E2416" s="80" t="s">
        <v>458</v>
      </c>
      <c r="F2416" s="80" t="s">
        <v>458</v>
      </c>
      <c r="G2416" s="80" t="s">
        <v>490</v>
      </c>
      <c r="H2416" s="80" t="s">
        <v>1532</v>
      </c>
      <c r="I2416" s="80" t="s">
        <v>3159</v>
      </c>
      <c r="J2416" s="80" t="s">
        <v>4053</v>
      </c>
      <c r="K2416" s="80" t="s">
        <v>454</v>
      </c>
      <c r="L2416" s="8">
        <v>6730000</v>
      </c>
      <c r="M2416" s="6">
        <v>2022</v>
      </c>
      <c r="N2416" s="103"/>
      <c r="O2416" s="103"/>
      <c r="P2416" s="6"/>
      <c r="Q2416" s="6"/>
      <c r="R2416" t="str">
        <f t="shared" si="37"/>
        <v>5010700313311331100001VT300003</v>
      </c>
    </row>
    <row r="2417" spans="1:18" x14ac:dyDescent="0.2">
      <c r="A2417" s="80" t="s">
        <v>453</v>
      </c>
      <c r="B2417" s="80" t="s">
        <v>4433</v>
      </c>
      <c r="C2417" s="6">
        <v>501</v>
      </c>
      <c r="D2417" s="6">
        <v>50107</v>
      </c>
      <c r="E2417" s="80" t="s">
        <v>456</v>
      </c>
      <c r="F2417" s="80" t="s">
        <v>454</v>
      </c>
      <c r="G2417" s="80" t="s">
        <v>486</v>
      </c>
      <c r="H2417" s="80" t="s">
        <v>1717</v>
      </c>
      <c r="I2417" s="80" t="s">
        <v>3284</v>
      </c>
      <c r="J2417" s="80" t="s">
        <v>4053</v>
      </c>
      <c r="K2417" s="80" t="s">
        <v>454</v>
      </c>
      <c r="L2417" s="8">
        <v>11690000</v>
      </c>
      <c r="M2417" s="6">
        <v>2022</v>
      </c>
      <c r="N2417" s="103"/>
      <c r="O2417" s="103"/>
      <c r="P2417" s="6"/>
      <c r="Q2417" s="6"/>
      <c r="R2417" t="str">
        <f t="shared" si="37"/>
        <v>5010700214251425100001VT100001</v>
      </c>
    </row>
    <row r="2418" spans="1:18" x14ac:dyDescent="0.2">
      <c r="A2418" s="80" t="s">
        <v>453</v>
      </c>
      <c r="B2418" s="80" t="s">
        <v>4433</v>
      </c>
      <c r="C2418" s="6">
        <v>501</v>
      </c>
      <c r="D2418" s="6">
        <v>50107</v>
      </c>
      <c r="E2418" s="80" t="s">
        <v>458</v>
      </c>
      <c r="F2418" s="80" t="s">
        <v>456</v>
      </c>
      <c r="G2418" s="80" t="s">
        <v>486</v>
      </c>
      <c r="H2418" s="80" t="s">
        <v>1715</v>
      </c>
      <c r="I2418" s="80" t="s">
        <v>3283</v>
      </c>
      <c r="J2418" s="80" t="s">
        <v>4053</v>
      </c>
      <c r="K2418" s="80" t="s">
        <v>454</v>
      </c>
      <c r="L2418" s="8">
        <v>5030000</v>
      </c>
      <c r="M2418" s="6">
        <v>2022</v>
      </c>
      <c r="N2418" s="103"/>
      <c r="O2418" s="103"/>
      <c r="P2418" s="6"/>
      <c r="Q2418" s="6"/>
      <c r="R2418" t="str">
        <f t="shared" si="37"/>
        <v>5010700314241424100001VT100002</v>
      </c>
    </row>
    <row r="2419" spans="1:18" x14ac:dyDescent="0.2">
      <c r="A2419" s="80" t="s">
        <v>453</v>
      </c>
      <c r="B2419" s="80" t="s">
        <v>4433</v>
      </c>
      <c r="C2419" s="6">
        <v>501</v>
      </c>
      <c r="D2419" s="6">
        <v>50107</v>
      </c>
      <c r="E2419" s="80" t="s">
        <v>458</v>
      </c>
      <c r="F2419" s="80" t="s">
        <v>458</v>
      </c>
      <c r="G2419" s="80" t="s">
        <v>486</v>
      </c>
      <c r="H2419" s="80" t="s">
        <v>1715</v>
      </c>
      <c r="I2419" s="80" t="s">
        <v>3283</v>
      </c>
      <c r="J2419" s="80" t="s">
        <v>4053</v>
      </c>
      <c r="K2419" s="80" t="s">
        <v>454</v>
      </c>
      <c r="L2419" s="8">
        <v>7040000</v>
      </c>
      <c r="M2419" s="6">
        <v>2022</v>
      </c>
      <c r="N2419" s="103"/>
      <c r="O2419" s="103"/>
      <c r="P2419" s="6"/>
      <c r="Q2419" s="6"/>
      <c r="R2419" t="str">
        <f t="shared" si="37"/>
        <v>5010700314241424100001VT100003</v>
      </c>
    </row>
    <row r="2420" spans="1:18" x14ac:dyDescent="0.2">
      <c r="A2420" s="80" t="s">
        <v>453</v>
      </c>
      <c r="B2420" s="80" t="s">
        <v>4433</v>
      </c>
      <c r="C2420" s="6">
        <v>501</v>
      </c>
      <c r="D2420" s="6">
        <v>50107</v>
      </c>
      <c r="E2420" s="80" t="s">
        <v>458</v>
      </c>
      <c r="F2420" s="80" t="s">
        <v>458</v>
      </c>
      <c r="G2420" s="80" t="s">
        <v>490</v>
      </c>
      <c r="H2420" s="80" t="s">
        <v>1532</v>
      </c>
      <c r="I2420" s="80" t="s">
        <v>3161</v>
      </c>
      <c r="J2420" s="80" t="s">
        <v>4053</v>
      </c>
      <c r="K2420" s="80" t="s">
        <v>454</v>
      </c>
      <c r="L2420" s="8">
        <v>6230000</v>
      </c>
      <c r="M2420" s="6">
        <v>2022</v>
      </c>
      <c r="N2420" s="103"/>
      <c r="O2420" s="103"/>
      <c r="P2420" s="6"/>
      <c r="Q2420" s="6"/>
      <c r="R2420" t="str">
        <f t="shared" si="37"/>
        <v>5010700313311331101001VT300003</v>
      </c>
    </row>
    <row r="2421" spans="1:18" x14ac:dyDescent="0.2">
      <c r="A2421" s="80" t="s">
        <v>453</v>
      </c>
      <c r="B2421" s="80" t="s">
        <v>4434</v>
      </c>
      <c r="C2421" s="6">
        <v>501</v>
      </c>
      <c r="D2421" s="6">
        <v>50107</v>
      </c>
      <c r="E2421" s="80" t="s">
        <v>456</v>
      </c>
      <c r="F2421" s="80" t="s">
        <v>454</v>
      </c>
      <c r="G2421" s="80" t="s">
        <v>486</v>
      </c>
      <c r="H2421" s="80" t="s">
        <v>1719</v>
      </c>
      <c r="I2421" s="80" t="s">
        <v>3285</v>
      </c>
      <c r="J2421" s="80" t="s">
        <v>4053</v>
      </c>
      <c r="K2421" s="80" t="s">
        <v>454</v>
      </c>
      <c r="L2421" s="8">
        <v>10060000</v>
      </c>
      <c r="M2421" s="6">
        <v>2022</v>
      </c>
      <c r="N2421" s="103"/>
      <c r="O2421" s="103"/>
      <c r="P2421" s="6"/>
      <c r="Q2421" s="6"/>
      <c r="R2421" t="str">
        <f t="shared" si="37"/>
        <v>5010700214261426100001VT100001</v>
      </c>
    </row>
    <row r="2422" spans="1:18" x14ac:dyDescent="0.2">
      <c r="A2422" s="80" t="s">
        <v>453</v>
      </c>
      <c r="B2422" s="80" t="s">
        <v>4434</v>
      </c>
      <c r="C2422" s="6">
        <v>501</v>
      </c>
      <c r="D2422" s="6">
        <v>50107</v>
      </c>
      <c r="E2422" s="80" t="s">
        <v>458</v>
      </c>
      <c r="F2422" s="80" t="s">
        <v>456</v>
      </c>
      <c r="G2422" s="80" t="s">
        <v>486</v>
      </c>
      <c r="H2422" s="80" t="s">
        <v>1717</v>
      </c>
      <c r="I2422" s="80" t="s">
        <v>3284</v>
      </c>
      <c r="J2422" s="80" t="s">
        <v>4053</v>
      </c>
      <c r="K2422" s="80" t="s">
        <v>454</v>
      </c>
      <c r="L2422" s="8">
        <v>5850000</v>
      </c>
      <c r="M2422" s="6">
        <v>2022</v>
      </c>
      <c r="N2422" s="103"/>
      <c r="O2422" s="103"/>
      <c r="P2422" s="6"/>
      <c r="Q2422" s="6"/>
      <c r="R2422" t="str">
        <f t="shared" si="37"/>
        <v>5010700314251425100001VT100002</v>
      </c>
    </row>
    <row r="2423" spans="1:18" x14ac:dyDescent="0.2">
      <c r="A2423" s="80" t="s">
        <v>453</v>
      </c>
      <c r="B2423" s="80" t="s">
        <v>4434</v>
      </c>
      <c r="C2423" s="6">
        <v>501</v>
      </c>
      <c r="D2423" s="6">
        <v>50107</v>
      </c>
      <c r="E2423" s="80" t="s">
        <v>458</v>
      </c>
      <c r="F2423" s="80" t="s">
        <v>458</v>
      </c>
      <c r="G2423" s="80" t="s">
        <v>486</v>
      </c>
      <c r="H2423" s="80" t="s">
        <v>1717</v>
      </c>
      <c r="I2423" s="80" t="s">
        <v>3284</v>
      </c>
      <c r="J2423" s="80" t="s">
        <v>4053</v>
      </c>
      <c r="K2423" s="80" t="s">
        <v>454</v>
      </c>
      <c r="L2423" s="8">
        <v>8180000</v>
      </c>
      <c r="M2423" s="6">
        <v>2022</v>
      </c>
      <c r="N2423" s="103"/>
      <c r="O2423" s="103"/>
      <c r="P2423" s="6"/>
      <c r="Q2423" s="6"/>
      <c r="R2423" t="str">
        <f t="shared" si="37"/>
        <v>5010700314251425100001VT100003</v>
      </c>
    </row>
    <row r="2424" spans="1:18" x14ac:dyDescent="0.2">
      <c r="A2424" s="80" t="s">
        <v>453</v>
      </c>
      <c r="B2424" s="80" t="s">
        <v>4434</v>
      </c>
      <c r="C2424" s="6">
        <v>501</v>
      </c>
      <c r="D2424" s="6">
        <v>50107</v>
      </c>
      <c r="E2424" s="80" t="s">
        <v>458</v>
      </c>
      <c r="F2424" s="80" t="s">
        <v>458</v>
      </c>
      <c r="G2424" s="80" t="s">
        <v>490</v>
      </c>
      <c r="H2424" s="80" t="s">
        <v>1577</v>
      </c>
      <c r="I2424" s="80" t="s">
        <v>3189</v>
      </c>
      <c r="J2424" s="80" t="s">
        <v>4053</v>
      </c>
      <c r="K2424" s="80" t="s">
        <v>454</v>
      </c>
      <c r="L2424" s="8">
        <v>11590000</v>
      </c>
      <c r="M2424" s="6">
        <v>2022</v>
      </c>
      <c r="N2424" s="103"/>
      <c r="O2424" s="103"/>
      <c r="P2424" s="6"/>
      <c r="Q2424" s="6"/>
      <c r="R2424" t="str">
        <f t="shared" si="37"/>
        <v>5010700313551355100001VT300003</v>
      </c>
    </row>
    <row r="2425" spans="1:18" x14ac:dyDescent="0.2">
      <c r="A2425" s="80" t="s">
        <v>453</v>
      </c>
      <c r="B2425" s="80" t="s">
        <v>4435</v>
      </c>
      <c r="C2425" s="6">
        <v>501</v>
      </c>
      <c r="D2425" s="6">
        <v>50107</v>
      </c>
      <c r="E2425" s="80" t="s">
        <v>456</v>
      </c>
      <c r="F2425" s="80" t="s">
        <v>454</v>
      </c>
      <c r="G2425" s="80" t="s">
        <v>486</v>
      </c>
      <c r="H2425" s="80" t="s">
        <v>1721</v>
      </c>
      <c r="I2425" s="80" t="s">
        <v>3286</v>
      </c>
      <c r="J2425" s="80" t="s">
        <v>4053</v>
      </c>
      <c r="K2425" s="80" t="s">
        <v>454</v>
      </c>
      <c r="L2425" s="8">
        <v>15750000</v>
      </c>
      <c r="M2425" s="6">
        <v>2022</v>
      </c>
      <c r="N2425" s="103"/>
      <c r="O2425" s="103"/>
      <c r="P2425" s="6"/>
      <c r="Q2425" s="6"/>
      <c r="R2425" t="str">
        <f t="shared" si="37"/>
        <v>5010700214271427100001VT100001</v>
      </c>
    </row>
    <row r="2426" spans="1:18" x14ac:dyDescent="0.2">
      <c r="A2426" s="80" t="s">
        <v>453</v>
      </c>
      <c r="B2426" s="80" t="s">
        <v>4435</v>
      </c>
      <c r="C2426" s="6">
        <v>501</v>
      </c>
      <c r="D2426" s="6">
        <v>50107</v>
      </c>
      <c r="E2426" s="80" t="s">
        <v>458</v>
      </c>
      <c r="F2426" s="80" t="s">
        <v>456</v>
      </c>
      <c r="G2426" s="80" t="s">
        <v>486</v>
      </c>
      <c r="H2426" s="80" t="s">
        <v>1719</v>
      </c>
      <c r="I2426" s="80" t="s">
        <v>3285</v>
      </c>
      <c r="J2426" s="80" t="s">
        <v>4053</v>
      </c>
      <c r="K2426" s="80" t="s">
        <v>454</v>
      </c>
      <c r="L2426" s="8">
        <v>5030000</v>
      </c>
      <c r="M2426" s="6">
        <v>2022</v>
      </c>
      <c r="N2426" s="103"/>
      <c r="O2426" s="103"/>
      <c r="P2426" s="6"/>
      <c r="Q2426" s="6"/>
      <c r="R2426" t="str">
        <f t="shared" si="37"/>
        <v>5010700314261426100001VT100002</v>
      </c>
    </row>
    <row r="2427" spans="1:18" x14ac:dyDescent="0.2">
      <c r="A2427" s="80" t="s">
        <v>453</v>
      </c>
      <c r="B2427" s="80" t="s">
        <v>4435</v>
      </c>
      <c r="C2427" s="6">
        <v>501</v>
      </c>
      <c r="D2427" s="6">
        <v>50107</v>
      </c>
      <c r="E2427" s="80" t="s">
        <v>458</v>
      </c>
      <c r="F2427" s="80" t="s">
        <v>458</v>
      </c>
      <c r="G2427" s="80" t="s">
        <v>486</v>
      </c>
      <c r="H2427" s="80" t="s">
        <v>1719</v>
      </c>
      <c r="I2427" s="80" t="s">
        <v>3285</v>
      </c>
      <c r="J2427" s="80" t="s">
        <v>4053</v>
      </c>
      <c r="K2427" s="80" t="s">
        <v>454</v>
      </c>
      <c r="L2427" s="8">
        <v>7040000</v>
      </c>
      <c r="M2427" s="6">
        <v>2022</v>
      </c>
      <c r="N2427" s="103"/>
      <c r="O2427" s="103"/>
      <c r="P2427" s="6"/>
      <c r="Q2427" s="6"/>
      <c r="R2427" t="str">
        <f t="shared" si="37"/>
        <v>5010700314261426100001VT100003</v>
      </c>
    </row>
    <row r="2428" spans="1:18" x14ac:dyDescent="0.2">
      <c r="A2428" s="80" t="s">
        <v>453</v>
      </c>
      <c r="B2428" s="80" t="s">
        <v>4435</v>
      </c>
      <c r="C2428" s="6">
        <v>501</v>
      </c>
      <c r="D2428" s="6">
        <v>50107</v>
      </c>
      <c r="E2428" s="80" t="s">
        <v>458</v>
      </c>
      <c r="F2428" s="80" t="s">
        <v>458</v>
      </c>
      <c r="G2428" s="80" t="s">
        <v>490</v>
      </c>
      <c r="H2428" s="80" t="s">
        <v>1577</v>
      </c>
      <c r="I2428" s="80" t="s">
        <v>3191</v>
      </c>
      <c r="J2428" s="80" t="s">
        <v>4053</v>
      </c>
      <c r="K2428" s="80" t="s">
        <v>454</v>
      </c>
      <c r="L2428" s="8">
        <v>11590000</v>
      </c>
      <c r="M2428" s="6">
        <v>2022</v>
      </c>
      <c r="N2428" s="103"/>
      <c r="O2428" s="103"/>
      <c r="P2428" s="6"/>
      <c r="Q2428" s="6"/>
      <c r="R2428" t="str">
        <f t="shared" si="37"/>
        <v>5010700313551355101001VT300003</v>
      </c>
    </row>
    <row r="2429" spans="1:18" x14ac:dyDescent="0.2">
      <c r="A2429" s="80" t="s">
        <v>453</v>
      </c>
      <c r="B2429" s="80" t="s">
        <v>4436</v>
      </c>
      <c r="C2429" s="6">
        <v>501</v>
      </c>
      <c r="D2429" s="6">
        <v>50107</v>
      </c>
      <c r="E2429" s="80" t="s">
        <v>456</v>
      </c>
      <c r="F2429" s="80" t="s">
        <v>454</v>
      </c>
      <c r="G2429" s="80" t="s">
        <v>486</v>
      </c>
      <c r="H2429" s="80" t="s">
        <v>1723</v>
      </c>
      <c r="I2429" s="80" t="s">
        <v>3287</v>
      </c>
      <c r="J2429" s="80" t="s">
        <v>4053</v>
      </c>
      <c r="K2429" s="80" t="s">
        <v>454</v>
      </c>
      <c r="L2429" s="8">
        <v>12290000</v>
      </c>
      <c r="M2429" s="6">
        <v>2022</v>
      </c>
      <c r="N2429" s="103"/>
      <c r="O2429" s="103"/>
      <c r="P2429" s="6"/>
      <c r="Q2429" s="6"/>
      <c r="R2429" t="str">
        <f t="shared" si="37"/>
        <v>5010700214281428100001VT100001</v>
      </c>
    </row>
    <row r="2430" spans="1:18" x14ac:dyDescent="0.2">
      <c r="A2430" s="80" t="s">
        <v>453</v>
      </c>
      <c r="B2430" s="80" t="s">
        <v>4436</v>
      </c>
      <c r="C2430" s="6">
        <v>501</v>
      </c>
      <c r="D2430" s="6">
        <v>50107</v>
      </c>
      <c r="E2430" s="80" t="s">
        <v>458</v>
      </c>
      <c r="F2430" s="80" t="s">
        <v>456</v>
      </c>
      <c r="G2430" s="80" t="s">
        <v>486</v>
      </c>
      <c r="H2430" s="80" t="s">
        <v>1721</v>
      </c>
      <c r="I2430" s="80" t="s">
        <v>3286</v>
      </c>
      <c r="J2430" s="80" t="s">
        <v>4053</v>
      </c>
      <c r="K2430" s="80" t="s">
        <v>454</v>
      </c>
      <c r="L2430" s="8">
        <v>7880000</v>
      </c>
      <c r="M2430" s="6">
        <v>2022</v>
      </c>
      <c r="N2430" s="103"/>
      <c r="O2430" s="103"/>
      <c r="P2430" s="6"/>
      <c r="Q2430" s="6"/>
      <c r="R2430" t="str">
        <f t="shared" si="37"/>
        <v>5010700314271427100001VT100002</v>
      </c>
    </row>
    <row r="2431" spans="1:18" x14ac:dyDescent="0.2">
      <c r="A2431" s="80" t="s">
        <v>453</v>
      </c>
      <c r="B2431" s="80" t="s">
        <v>4436</v>
      </c>
      <c r="C2431" s="6">
        <v>501</v>
      </c>
      <c r="D2431" s="6">
        <v>50107</v>
      </c>
      <c r="E2431" s="80" t="s">
        <v>458</v>
      </c>
      <c r="F2431" s="80" t="s">
        <v>458</v>
      </c>
      <c r="G2431" s="80" t="s">
        <v>486</v>
      </c>
      <c r="H2431" s="80" t="s">
        <v>1721</v>
      </c>
      <c r="I2431" s="80" t="s">
        <v>3286</v>
      </c>
      <c r="J2431" s="80" t="s">
        <v>4053</v>
      </c>
      <c r="K2431" s="80" t="s">
        <v>454</v>
      </c>
      <c r="L2431" s="8">
        <v>11030000</v>
      </c>
      <c r="M2431" s="6">
        <v>2022</v>
      </c>
      <c r="N2431" s="103"/>
      <c r="O2431" s="103"/>
      <c r="P2431" s="6"/>
      <c r="Q2431" s="6"/>
      <c r="R2431" t="str">
        <f t="shared" si="37"/>
        <v>5010700314271427100001VT100003</v>
      </c>
    </row>
    <row r="2432" spans="1:18" x14ac:dyDescent="0.2">
      <c r="A2432" s="80" t="s">
        <v>453</v>
      </c>
      <c r="B2432" s="80" t="s">
        <v>4436</v>
      </c>
      <c r="C2432" s="6">
        <v>501</v>
      </c>
      <c r="D2432" s="6">
        <v>50107</v>
      </c>
      <c r="E2432" s="80" t="s">
        <v>458</v>
      </c>
      <c r="F2432" s="80" t="s">
        <v>458</v>
      </c>
      <c r="G2432" s="80" t="s">
        <v>490</v>
      </c>
      <c r="H2432" s="80" t="s">
        <v>1577</v>
      </c>
      <c r="I2432" s="80" t="s">
        <v>3193</v>
      </c>
      <c r="J2432" s="80" t="s">
        <v>4053</v>
      </c>
      <c r="K2432" s="80" t="s">
        <v>454</v>
      </c>
      <c r="L2432" s="8">
        <v>11590000</v>
      </c>
      <c r="M2432" s="6">
        <v>2022</v>
      </c>
      <c r="N2432" s="103"/>
      <c r="O2432" s="103"/>
      <c r="P2432" s="6"/>
      <c r="Q2432" s="6"/>
      <c r="R2432" t="str">
        <f t="shared" si="37"/>
        <v>5010700313551355102001VT300003</v>
      </c>
    </row>
    <row r="2433" spans="1:18" x14ac:dyDescent="0.2">
      <c r="A2433" s="80" t="s">
        <v>453</v>
      </c>
      <c r="B2433" s="80" t="s">
        <v>4437</v>
      </c>
      <c r="C2433" s="6">
        <v>501</v>
      </c>
      <c r="D2433" s="6">
        <v>50107</v>
      </c>
      <c r="E2433" s="80" t="s">
        <v>456</v>
      </c>
      <c r="F2433" s="80" t="s">
        <v>454</v>
      </c>
      <c r="G2433" s="80" t="s">
        <v>486</v>
      </c>
      <c r="H2433" s="80" t="s">
        <v>1725</v>
      </c>
      <c r="I2433" s="80" t="s">
        <v>3288</v>
      </c>
      <c r="J2433" s="80" t="s">
        <v>4053</v>
      </c>
      <c r="K2433" s="80" t="s">
        <v>454</v>
      </c>
      <c r="L2433" s="8">
        <v>11690000</v>
      </c>
      <c r="M2433" s="6">
        <v>2022</v>
      </c>
      <c r="N2433" s="103"/>
      <c r="O2433" s="103"/>
      <c r="P2433" s="6"/>
      <c r="Q2433" s="6"/>
      <c r="R2433" t="str">
        <f t="shared" si="37"/>
        <v>5010700214291429100001VT100001</v>
      </c>
    </row>
    <row r="2434" spans="1:18" x14ac:dyDescent="0.2">
      <c r="A2434" s="80" t="s">
        <v>453</v>
      </c>
      <c r="B2434" s="80" t="s">
        <v>4437</v>
      </c>
      <c r="C2434" s="6">
        <v>501</v>
      </c>
      <c r="D2434" s="6">
        <v>50107</v>
      </c>
      <c r="E2434" s="80" t="s">
        <v>458</v>
      </c>
      <c r="F2434" s="80" t="s">
        <v>456</v>
      </c>
      <c r="G2434" s="80" t="s">
        <v>486</v>
      </c>
      <c r="H2434" s="80" t="s">
        <v>1723</v>
      </c>
      <c r="I2434" s="80" t="s">
        <v>3287</v>
      </c>
      <c r="J2434" s="80" t="s">
        <v>4053</v>
      </c>
      <c r="K2434" s="80" t="s">
        <v>454</v>
      </c>
      <c r="L2434" s="8">
        <v>6150000</v>
      </c>
      <c r="M2434" s="6">
        <v>2022</v>
      </c>
      <c r="N2434" s="103"/>
      <c r="O2434" s="103"/>
      <c r="P2434" s="6"/>
      <c r="Q2434" s="6"/>
      <c r="R2434" t="str">
        <f t="shared" ref="R2434:R2497" si="38">CONCATENATE(D2434,E2434,H2434,I2434,K2434,G2434,F2434)</f>
        <v>5010700314281428100001VT100002</v>
      </c>
    </row>
    <row r="2435" spans="1:18" x14ac:dyDescent="0.2">
      <c r="A2435" s="80" t="s">
        <v>453</v>
      </c>
      <c r="B2435" s="80" t="s">
        <v>4437</v>
      </c>
      <c r="C2435" s="6">
        <v>501</v>
      </c>
      <c r="D2435" s="6">
        <v>50107</v>
      </c>
      <c r="E2435" s="80" t="s">
        <v>458</v>
      </c>
      <c r="F2435" s="80" t="s">
        <v>458</v>
      </c>
      <c r="G2435" s="80" t="s">
        <v>486</v>
      </c>
      <c r="H2435" s="80" t="s">
        <v>1723</v>
      </c>
      <c r="I2435" s="80" t="s">
        <v>3287</v>
      </c>
      <c r="J2435" s="80" t="s">
        <v>4053</v>
      </c>
      <c r="K2435" s="80" t="s">
        <v>454</v>
      </c>
      <c r="L2435" s="8">
        <v>8600000</v>
      </c>
      <c r="M2435" s="6">
        <v>2022</v>
      </c>
      <c r="N2435" s="103"/>
      <c r="O2435" s="103"/>
      <c r="P2435" s="6"/>
      <c r="Q2435" s="6"/>
      <c r="R2435" t="str">
        <f t="shared" si="38"/>
        <v>5010700314281428100001VT100003</v>
      </c>
    </row>
    <row r="2436" spans="1:18" x14ac:dyDescent="0.2">
      <c r="A2436" s="80" t="s">
        <v>453</v>
      </c>
      <c r="B2436" s="80" t="s">
        <v>4437</v>
      </c>
      <c r="C2436" s="6">
        <v>501</v>
      </c>
      <c r="D2436" s="6">
        <v>50107</v>
      </c>
      <c r="E2436" s="80" t="s">
        <v>458</v>
      </c>
      <c r="F2436" s="80" t="s">
        <v>458</v>
      </c>
      <c r="G2436" s="80" t="s">
        <v>490</v>
      </c>
      <c r="H2436" s="80" t="s">
        <v>1736</v>
      </c>
      <c r="I2436" s="80" t="s">
        <v>3297</v>
      </c>
      <c r="J2436" s="80" t="s">
        <v>4053</v>
      </c>
      <c r="K2436" s="80" t="s">
        <v>454</v>
      </c>
      <c r="L2436" s="8">
        <v>2520000</v>
      </c>
      <c r="M2436" s="6">
        <v>2022</v>
      </c>
      <c r="N2436" s="103"/>
      <c r="O2436" s="103"/>
      <c r="P2436" s="6"/>
      <c r="Q2436" s="6"/>
      <c r="R2436" t="str">
        <f t="shared" si="38"/>
        <v>5010700314341434100001VT300003</v>
      </c>
    </row>
    <row r="2437" spans="1:18" x14ac:dyDescent="0.2">
      <c r="A2437" s="80" t="s">
        <v>453</v>
      </c>
      <c r="B2437" s="80" t="s">
        <v>4438</v>
      </c>
      <c r="C2437" s="6">
        <v>501</v>
      </c>
      <c r="D2437" s="6">
        <v>50107</v>
      </c>
      <c r="E2437" s="80" t="s">
        <v>456</v>
      </c>
      <c r="F2437" s="80" t="s">
        <v>454</v>
      </c>
      <c r="G2437" s="80" t="s">
        <v>486</v>
      </c>
      <c r="H2437" s="80" t="s">
        <v>1728</v>
      </c>
      <c r="I2437" s="80" t="s">
        <v>3291</v>
      </c>
      <c r="J2437" s="80" t="s">
        <v>4053</v>
      </c>
      <c r="K2437" s="80" t="s">
        <v>454</v>
      </c>
      <c r="L2437" s="8">
        <v>10060000</v>
      </c>
      <c r="M2437" s="6">
        <v>2022</v>
      </c>
      <c r="N2437" s="103"/>
      <c r="O2437" s="103"/>
      <c r="P2437" s="6"/>
      <c r="Q2437" s="6"/>
      <c r="R2437" t="str">
        <f t="shared" si="38"/>
        <v>5010700214301430100001VT100001</v>
      </c>
    </row>
    <row r="2438" spans="1:18" x14ac:dyDescent="0.2">
      <c r="A2438" s="80" t="s">
        <v>453</v>
      </c>
      <c r="B2438" s="80" t="s">
        <v>4438</v>
      </c>
      <c r="C2438" s="6">
        <v>501</v>
      </c>
      <c r="D2438" s="6">
        <v>50107</v>
      </c>
      <c r="E2438" s="80" t="s">
        <v>458</v>
      </c>
      <c r="F2438" s="80" t="s">
        <v>456</v>
      </c>
      <c r="G2438" s="80" t="s">
        <v>486</v>
      </c>
      <c r="H2438" s="80" t="s">
        <v>1725</v>
      </c>
      <c r="I2438" s="80" t="s">
        <v>3288</v>
      </c>
      <c r="J2438" s="80" t="s">
        <v>4053</v>
      </c>
      <c r="K2438" s="80" t="s">
        <v>454</v>
      </c>
      <c r="L2438" s="8">
        <v>5850000</v>
      </c>
      <c r="M2438" s="6">
        <v>2022</v>
      </c>
      <c r="N2438" s="103"/>
      <c r="O2438" s="103"/>
      <c r="P2438" s="6"/>
      <c r="Q2438" s="6"/>
      <c r="R2438" t="str">
        <f t="shared" si="38"/>
        <v>5010700314291429100001VT100002</v>
      </c>
    </row>
    <row r="2439" spans="1:18" x14ac:dyDescent="0.2">
      <c r="A2439" s="80" t="s">
        <v>453</v>
      </c>
      <c r="B2439" s="80" t="s">
        <v>4438</v>
      </c>
      <c r="C2439" s="6">
        <v>501</v>
      </c>
      <c r="D2439" s="6">
        <v>50107</v>
      </c>
      <c r="E2439" s="80" t="s">
        <v>458</v>
      </c>
      <c r="F2439" s="80" t="s">
        <v>458</v>
      </c>
      <c r="G2439" s="80" t="s">
        <v>486</v>
      </c>
      <c r="H2439" s="80" t="s">
        <v>1725</v>
      </c>
      <c r="I2439" s="80" t="s">
        <v>3288</v>
      </c>
      <c r="J2439" s="80" t="s">
        <v>4053</v>
      </c>
      <c r="K2439" s="80" t="s">
        <v>454</v>
      </c>
      <c r="L2439" s="8">
        <v>8180000</v>
      </c>
      <c r="M2439" s="6">
        <v>2022</v>
      </c>
      <c r="N2439" s="103"/>
      <c r="O2439" s="103"/>
      <c r="P2439" s="6"/>
      <c r="Q2439" s="6"/>
      <c r="R2439" t="str">
        <f t="shared" si="38"/>
        <v>5010700314291429100001VT100003</v>
      </c>
    </row>
    <row r="2440" spans="1:18" x14ac:dyDescent="0.2">
      <c r="A2440" s="80" t="s">
        <v>453</v>
      </c>
      <c r="B2440" s="80" t="s">
        <v>4438</v>
      </c>
      <c r="C2440" s="6">
        <v>501</v>
      </c>
      <c r="D2440" s="6">
        <v>50107</v>
      </c>
      <c r="E2440" s="80" t="s">
        <v>458</v>
      </c>
      <c r="F2440" s="80" t="s">
        <v>458</v>
      </c>
      <c r="G2440" s="80" t="s">
        <v>490</v>
      </c>
      <c r="H2440" s="80" t="s">
        <v>1736</v>
      </c>
      <c r="I2440" s="80" t="s">
        <v>3299</v>
      </c>
      <c r="J2440" s="80" t="s">
        <v>4053</v>
      </c>
      <c r="K2440" s="80" t="s">
        <v>454</v>
      </c>
      <c r="L2440" s="8">
        <v>2520000</v>
      </c>
      <c r="M2440" s="6">
        <v>2022</v>
      </c>
      <c r="N2440" s="103"/>
      <c r="O2440" s="103"/>
      <c r="P2440" s="6"/>
      <c r="Q2440" s="6"/>
      <c r="R2440" t="str">
        <f t="shared" si="38"/>
        <v>5010700314341434101001VT300003</v>
      </c>
    </row>
    <row r="2441" spans="1:18" x14ac:dyDescent="0.2">
      <c r="A2441" s="80" t="s">
        <v>453</v>
      </c>
      <c r="B2441" s="80" t="s">
        <v>4439</v>
      </c>
      <c r="C2441" s="6">
        <v>501</v>
      </c>
      <c r="D2441" s="6">
        <v>50107</v>
      </c>
      <c r="E2441" s="80" t="s">
        <v>456</v>
      </c>
      <c r="F2441" s="80" t="s">
        <v>454</v>
      </c>
      <c r="G2441" s="80" t="s">
        <v>486</v>
      </c>
      <c r="H2441" s="80" t="s">
        <v>1730</v>
      </c>
      <c r="I2441" s="80" t="s">
        <v>3292</v>
      </c>
      <c r="J2441" s="80" t="s">
        <v>4053</v>
      </c>
      <c r="K2441" s="80" t="s">
        <v>454</v>
      </c>
      <c r="L2441" s="8">
        <v>10060000</v>
      </c>
      <c r="M2441" s="6">
        <v>2022</v>
      </c>
      <c r="N2441" s="103"/>
      <c r="O2441" s="103"/>
      <c r="P2441" s="6"/>
      <c r="Q2441" s="6"/>
      <c r="R2441" t="str">
        <f t="shared" si="38"/>
        <v>5010700214311431100001VT100001</v>
      </c>
    </row>
    <row r="2442" spans="1:18" x14ac:dyDescent="0.2">
      <c r="A2442" s="80" t="s">
        <v>453</v>
      </c>
      <c r="B2442" s="80" t="s">
        <v>4439</v>
      </c>
      <c r="C2442" s="6">
        <v>501</v>
      </c>
      <c r="D2442" s="6">
        <v>50107</v>
      </c>
      <c r="E2442" s="80" t="s">
        <v>458</v>
      </c>
      <c r="F2442" s="80" t="s">
        <v>456</v>
      </c>
      <c r="G2442" s="80" t="s">
        <v>486</v>
      </c>
      <c r="H2442" s="80" t="s">
        <v>1728</v>
      </c>
      <c r="I2442" s="80" t="s">
        <v>3291</v>
      </c>
      <c r="J2442" s="80" t="s">
        <v>4053</v>
      </c>
      <c r="K2442" s="80" t="s">
        <v>454</v>
      </c>
      <c r="L2442" s="8">
        <v>5030000</v>
      </c>
      <c r="M2442" s="6">
        <v>2022</v>
      </c>
      <c r="N2442" s="103"/>
      <c r="O2442" s="103"/>
      <c r="P2442" s="6"/>
      <c r="Q2442" s="6"/>
      <c r="R2442" t="str">
        <f t="shared" si="38"/>
        <v>5010700314301430100001VT100002</v>
      </c>
    </row>
    <row r="2443" spans="1:18" x14ac:dyDescent="0.2">
      <c r="A2443" s="80" t="s">
        <v>453</v>
      </c>
      <c r="B2443" s="80" t="s">
        <v>4439</v>
      </c>
      <c r="C2443" s="6">
        <v>501</v>
      </c>
      <c r="D2443" s="6">
        <v>50107</v>
      </c>
      <c r="E2443" s="80" t="s">
        <v>458</v>
      </c>
      <c r="F2443" s="80" t="s">
        <v>458</v>
      </c>
      <c r="G2443" s="80" t="s">
        <v>486</v>
      </c>
      <c r="H2443" s="80" t="s">
        <v>1728</v>
      </c>
      <c r="I2443" s="80" t="s">
        <v>3291</v>
      </c>
      <c r="J2443" s="80" t="s">
        <v>4053</v>
      </c>
      <c r="K2443" s="80" t="s">
        <v>454</v>
      </c>
      <c r="L2443" s="8">
        <v>7040000</v>
      </c>
      <c r="M2443" s="6">
        <v>2022</v>
      </c>
      <c r="N2443" s="103"/>
      <c r="O2443" s="103"/>
      <c r="P2443" s="6"/>
      <c r="Q2443" s="6"/>
      <c r="R2443" t="str">
        <f t="shared" si="38"/>
        <v>5010700314301430100001VT100003</v>
      </c>
    </row>
    <row r="2444" spans="1:18" x14ac:dyDescent="0.2">
      <c r="A2444" s="80" t="s">
        <v>453</v>
      </c>
      <c r="B2444" s="80" t="s">
        <v>4439</v>
      </c>
      <c r="C2444" s="6">
        <v>501</v>
      </c>
      <c r="D2444" s="6">
        <v>50107</v>
      </c>
      <c r="E2444" s="80" t="s">
        <v>458</v>
      </c>
      <c r="F2444" s="80" t="s">
        <v>458</v>
      </c>
      <c r="G2444" s="80" t="s">
        <v>490</v>
      </c>
      <c r="H2444" s="80" t="s">
        <v>1760</v>
      </c>
      <c r="I2444" s="80" t="s">
        <v>3315</v>
      </c>
      <c r="J2444" s="80" t="s">
        <v>4053</v>
      </c>
      <c r="K2444" s="80" t="s">
        <v>454</v>
      </c>
      <c r="L2444" s="8">
        <v>9090000</v>
      </c>
      <c r="M2444" s="6">
        <v>2022</v>
      </c>
      <c r="N2444" s="103"/>
      <c r="O2444" s="103"/>
      <c r="P2444" s="6"/>
      <c r="Q2444" s="6"/>
      <c r="R2444" t="str">
        <f t="shared" si="38"/>
        <v>5010700314471447100001VT300003</v>
      </c>
    </row>
    <row r="2445" spans="1:18" x14ac:dyDescent="0.2">
      <c r="A2445" s="80" t="s">
        <v>453</v>
      </c>
      <c r="B2445" s="80" t="s">
        <v>4440</v>
      </c>
      <c r="C2445" s="6">
        <v>501</v>
      </c>
      <c r="D2445" s="6">
        <v>50107</v>
      </c>
      <c r="E2445" s="80" t="s">
        <v>456</v>
      </c>
      <c r="F2445" s="80" t="s">
        <v>454</v>
      </c>
      <c r="G2445" s="80" t="s">
        <v>486</v>
      </c>
      <c r="H2445" s="80" t="s">
        <v>1738</v>
      </c>
      <c r="I2445" s="80" t="s">
        <v>3300</v>
      </c>
      <c r="J2445" s="80" t="s">
        <v>4053</v>
      </c>
      <c r="K2445" s="80" t="s">
        <v>454</v>
      </c>
      <c r="L2445" s="8">
        <v>15520000</v>
      </c>
      <c r="M2445" s="6">
        <v>2022</v>
      </c>
      <c r="N2445" s="103"/>
      <c r="O2445" s="103"/>
      <c r="P2445" s="6"/>
      <c r="Q2445" s="6"/>
      <c r="R2445" t="str">
        <f t="shared" si="38"/>
        <v>5010700214351435100001VT100001</v>
      </c>
    </row>
    <row r="2446" spans="1:18" x14ac:dyDescent="0.2">
      <c r="A2446" s="80" t="s">
        <v>453</v>
      </c>
      <c r="B2446" s="80" t="s">
        <v>4440</v>
      </c>
      <c r="C2446" s="6">
        <v>501</v>
      </c>
      <c r="D2446" s="6">
        <v>50107</v>
      </c>
      <c r="E2446" s="80" t="s">
        <v>458</v>
      </c>
      <c r="F2446" s="80" t="s">
        <v>456</v>
      </c>
      <c r="G2446" s="80" t="s">
        <v>486</v>
      </c>
      <c r="H2446" s="80" t="s">
        <v>1730</v>
      </c>
      <c r="I2446" s="80" t="s">
        <v>3292</v>
      </c>
      <c r="J2446" s="80" t="s">
        <v>4053</v>
      </c>
      <c r="K2446" s="80" t="s">
        <v>454</v>
      </c>
      <c r="L2446" s="8">
        <v>5030000</v>
      </c>
      <c r="M2446" s="6">
        <v>2022</v>
      </c>
      <c r="N2446" s="103"/>
      <c r="O2446" s="103"/>
      <c r="P2446" s="6"/>
      <c r="Q2446" s="6"/>
      <c r="R2446" t="str">
        <f t="shared" si="38"/>
        <v>5010700314311431100001VT100002</v>
      </c>
    </row>
    <row r="2447" spans="1:18" x14ac:dyDescent="0.2">
      <c r="A2447" s="80" t="s">
        <v>453</v>
      </c>
      <c r="B2447" s="80" t="s">
        <v>4440</v>
      </c>
      <c r="C2447" s="6">
        <v>501</v>
      </c>
      <c r="D2447" s="6">
        <v>50107</v>
      </c>
      <c r="E2447" s="80" t="s">
        <v>458</v>
      </c>
      <c r="F2447" s="80" t="s">
        <v>458</v>
      </c>
      <c r="G2447" s="80" t="s">
        <v>486</v>
      </c>
      <c r="H2447" s="80" t="s">
        <v>1730</v>
      </c>
      <c r="I2447" s="80" t="s">
        <v>3292</v>
      </c>
      <c r="J2447" s="80" t="s">
        <v>4053</v>
      </c>
      <c r="K2447" s="80" t="s">
        <v>454</v>
      </c>
      <c r="L2447" s="8">
        <v>7040000</v>
      </c>
      <c r="M2447" s="6">
        <v>2022</v>
      </c>
      <c r="N2447" s="103"/>
      <c r="O2447" s="103"/>
      <c r="P2447" s="6"/>
      <c r="Q2447" s="6"/>
      <c r="R2447" t="str">
        <f t="shared" si="38"/>
        <v>5010700314311431100001VT100003</v>
      </c>
    </row>
    <row r="2448" spans="1:18" x14ac:dyDescent="0.2">
      <c r="A2448" s="80" t="s">
        <v>453</v>
      </c>
      <c r="B2448" s="80" t="s">
        <v>4440</v>
      </c>
      <c r="C2448" s="6">
        <v>501</v>
      </c>
      <c r="D2448" s="6">
        <v>50107</v>
      </c>
      <c r="E2448" s="80" t="s">
        <v>458</v>
      </c>
      <c r="F2448" s="80" t="s">
        <v>458</v>
      </c>
      <c r="G2448" s="80" t="s">
        <v>490</v>
      </c>
      <c r="H2448" s="80" t="s">
        <v>1760</v>
      </c>
      <c r="I2448" s="80" t="s">
        <v>3317</v>
      </c>
      <c r="J2448" s="80" t="s">
        <v>4053</v>
      </c>
      <c r="K2448" s="80" t="s">
        <v>454</v>
      </c>
      <c r="L2448" s="8">
        <v>7270000</v>
      </c>
      <c r="M2448" s="6">
        <v>2022</v>
      </c>
      <c r="N2448" s="103"/>
      <c r="O2448" s="103"/>
      <c r="P2448" s="6"/>
      <c r="Q2448" s="6"/>
      <c r="R2448" t="str">
        <f t="shared" si="38"/>
        <v>5010700314471447101001VT300003</v>
      </c>
    </row>
    <row r="2449" spans="1:18" x14ac:dyDescent="0.2">
      <c r="A2449" s="80" t="s">
        <v>453</v>
      </c>
      <c r="B2449" s="80" t="s">
        <v>4441</v>
      </c>
      <c r="C2449" s="6">
        <v>501</v>
      </c>
      <c r="D2449" s="6">
        <v>50107</v>
      </c>
      <c r="E2449" s="80" t="s">
        <v>456</v>
      </c>
      <c r="F2449" s="80" t="s">
        <v>454</v>
      </c>
      <c r="G2449" s="80" t="s">
        <v>486</v>
      </c>
      <c r="H2449" s="80" t="s">
        <v>1740</v>
      </c>
      <c r="I2449" s="80" t="s">
        <v>3301</v>
      </c>
      <c r="J2449" s="80" t="s">
        <v>4053</v>
      </c>
      <c r="K2449" s="80" t="s">
        <v>454</v>
      </c>
      <c r="L2449" s="8">
        <v>19980000</v>
      </c>
      <c r="M2449" s="6">
        <v>2022</v>
      </c>
      <c r="N2449" s="103"/>
      <c r="O2449" s="103"/>
      <c r="P2449" s="6"/>
      <c r="Q2449" s="6"/>
      <c r="R2449" t="str">
        <f t="shared" si="38"/>
        <v>5010700214361436100001VT100001</v>
      </c>
    </row>
    <row r="2450" spans="1:18" x14ac:dyDescent="0.2">
      <c r="A2450" s="80" t="s">
        <v>453</v>
      </c>
      <c r="B2450" s="80" t="s">
        <v>4441</v>
      </c>
      <c r="C2450" s="6">
        <v>501</v>
      </c>
      <c r="D2450" s="6">
        <v>50107</v>
      </c>
      <c r="E2450" s="80" t="s">
        <v>458</v>
      </c>
      <c r="F2450" s="80" t="s">
        <v>456</v>
      </c>
      <c r="G2450" s="80" t="s">
        <v>486</v>
      </c>
      <c r="H2450" s="80" t="s">
        <v>1738</v>
      </c>
      <c r="I2450" s="80" t="s">
        <v>3300</v>
      </c>
      <c r="J2450" s="80" t="s">
        <v>4053</v>
      </c>
      <c r="K2450" s="80" t="s">
        <v>454</v>
      </c>
      <c r="L2450" s="8">
        <v>7760000</v>
      </c>
      <c r="M2450" s="6">
        <v>2022</v>
      </c>
      <c r="N2450" s="103"/>
      <c r="O2450" s="103"/>
      <c r="P2450" s="6"/>
      <c r="Q2450" s="6"/>
      <c r="R2450" t="str">
        <f t="shared" si="38"/>
        <v>5010700314351435100001VT100002</v>
      </c>
    </row>
    <row r="2451" spans="1:18" x14ac:dyDescent="0.2">
      <c r="A2451" s="80" t="s">
        <v>453</v>
      </c>
      <c r="B2451" s="80" t="s">
        <v>4441</v>
      </c>
      <c r="C2451" s="6">
        <v>501</v>
      </c>
      <c r="D2451" s="6">
        <v>50107</v>
      </c>
      <c r="E2451" s="80" t="s">
        <v>458</v>
      </c>
      <c r="F2451" s="80" t="s">
        <v>458</v>
      </c>
      <c r="G2451" s="80" t="s">
        <v>486</v>
      </c>
      <c r="H2451" s="80" t="s">
        <v>1738</v>
      </c>
      <c r="I2451" s="80" t="s">
        <v>3300</v>
      </c>
      <c r="J2451" s="80" t="s">
        <v>4053</v>
      </c>
      <c r="K2451" s="80" t="s">
        <v>454</v>
      </c>
      <c r="L2451" s="8">
        <v>10860000</v>
      </c>
      <c r="M2451" s="6">
        <v>2022</v>
      </c>
      <c r="N2451" s="103"/>
      <c r="O2451" s="103"/>
      <c r="P2451" s="6"/>
      <c r="Q2451" s="6"/>
      <c r="R2451" t="str">
        <f t="shared" si="38"/>
        <v>5010700314351435100001VT100003</v>
      </c>
    </row>
    <row r="2452" spans="1:18" x14ac:dyDescent="0.2">
      <c r="A2452" s="80" t="s">
        <v>453</v>
      </c>
      <c r="B2452" s="80" t="s">
        <v>4441</v>
      </c>
      <c r="C2452" s="6">
        <v>501</v>
      </c>
      <c r="D2452" s="6">
        <v>50107</v>
      </c>
      <c r="E2452" s="80" t="s">
        <v>458</v>
      </c>
      <c r="F2452" s="80" t="s">
        <v>458</v>
      </c>
      <c r="G2452" s="80" t="s">
        <v>490</v>
      </c>
      <c r="H2452" s="80" t="s">
        <v>1785</v>
      </c>
      <c r="I2452" s="80" t="s">
        <v>3333</v>
      </c>
      <c r="J2452" s="80" t="s">
        <v>4053</v>
      </c>
      <c r="K2452" s="80" t="s">
        <v>454</v>
      </c>
      <c r="L2452" s="8">
        <v>5350000</v>
      </c>
      <c r="M2452" s="6">
        <v>2022</v>
      </c>
      <c r="N2452" s="103"/>
      <c r="O2452" s="103"/>
      <c r="P2452" s="6"/>
      <c r="Q2452" s="6"/>
      <c r="R2452" t="str">
        <f t="shared" si="38"/>
        <v>5010700314591459100001VT300003</v>
      </c>
    </row>
    <row r="2453" spans="1:18" x14ac:dyDescent="0.2">
      <c r="A2453" s="80" t="s">
        <v>453</v>
      </c>
      <c r="B2453" s="80" t="s">
        <v>4442</v>
      </c>
      <c r="C2453" s="6">
        <v>501</v>
      </c>
      <c r="D2453" s="6">
        <v>50107</v>
      </c>
      <c r="E2453" s="80" t="s">
        <v>456</v>
      </c>
      <c r="F2453" s="80" t="s">
        <v>454</v>
      </c>
      <c r="G2453" s="80" t="s">
        <v>486</v>
      </c>
      <c r="H2453" s="80" t="s">
        <v>1742</v>
      </c>
      <c r="I2453" s="80" t="s">
        <v>3302</v>
      </c>
      <c r="J2453" s="80" t="s">
        <v>4053</v>
      </c>
      <c r="K2453" s="80" t="s">
        <v>454</v>
      </c>
      <c r="L2453" s="8">
        <v>26000000</v>
      </c>
      <c r="M2453" s="6">
        <v>2022</v>
      </c>
      <c r="N2453" s="103"/>
      <c r="O2453" s="103"/>
      <c r="P2453" s="6"/>
      <c r="Q2453" s="6"/>
      <c r="R2453" t="str">
        <f t="shared" si="38"/>
        <v>5010700214371437100001VT100001</v>
      </c>
    </row>
    <row r="2454" spans="1:18" x14ac:dyDescent="0.2">
      <c r="A2454" s="80" t="s">
        <v>453</v>
      </c>
      <c r="B2454" s="80" t="s">
        <v>4442</v>
      </c>
      <c r="C2454" s="6">
        <v>501</v>
      </c>
      <c r="D2454" s="6">
        <v>50107</v>
      </c>
      <c r="E2454" s="80" t="s">
        <v>458</v>
      </c>
      <c r="F2454" s="80" t="s">
        <v>456</v>
      </c>
      <c r="G2454" s="80" t="s">
        <v>486</v>
      </c>
      <c r="H2454" s="80" t="s">
        <v>1740</v>
      </c>
      <c r="I2454" s="80" t="s">
        <v>3301</v>
      </c>
      <c r="J2454" s="80" t="s">
        <v>4053</v>
      </c>
      <c r="K2454" s="80" t="s">
        <v>454</v>
      </c>
      <c r="L2454" s="8">
        <v>9990000</v>
      </c>
      <c r="M2454" s="6">
        <v>2022</v>
      </c>
      <c r="N2454" s="103"/>
      <c r="O2454" s="103"/>
      <c r="P2454" s="6"/>
      <c r="Q2454" s="6"/>
      <c r="R2454" t="str">
        <f t="shared" si="38"/>
        <v>5010700314361436100001VT100002</v>
      </c>
    </row>
    <row r="2455" spans="1:18" x14ac:dyDescent="0.2">
      <c r="A2455" s="80" t="s">
        <v>453</v>
      </c>
      <c r="B2455" s="80" t="s">
        <v>4442</v>
      </c>
      <c r="C2455" s="6">
        <v>501</v>
      </c>
      <c r="D2455" s="6">
        <v>50107</v>
      </c>
      <c r="E2455" s="80" t="s">
        <v>458</v>
      </c>
      <c r="F2455" s="80" t="s">
        <v>458</v>
      </c>
      <c r="G2455" s="80" t="s">
        <v>486</v>
      </c>
      <c r="H2455" s="80" t="s">
        <v>1740</v>
      </c>
      <c r="I2455" s="80" t="s">
        <v>3301</v>
      </c>
      <c r="J2455" s="80" t="s">
        <v>4053</v>
      </c>
      <c r="K2455" s="80" t="s">
        <v>454</v>
      </c>
      <c r="L2455" s="8">
        <v>13990000</v>
      </c>
      <c r="M2455" s="6">
        <v>2022</v>
      </c>
      <c r="N2455" s="103"/>
      <c r="O2455" s="103"/>
      <c r="P2455" s="6"/>
      <c r="Q2455" s="6"/>
      <c r="R2455" t="str">
        <f t="shared" si="38"/>
        <v>5010700314361436100001VT100003</v>
      </c>
    </row>
    <row r="2456" spans="1:18" x14ac:dyDescent="0.2">
      <c r="A2456" s="80" t="s">
        <v>453</v>
      </c>
      <c r="B2456" s="80" t="s">
        <v>4442</v>
      </c>
      <c r="C2456" s="6">
        <v>501</v>
      </c>
      <c r="D2456" s="6">
        <v>50107</v>
      </c>
      <c r="E2456" s="80" t="s">
        <v>458</v>
      </c>
      <c r="F2456" s="80" t="s">
        <v>458</v>
      </c>
      <c r="G2456" s="80" t="s">
        <v>490</v>
      </c>
      <c r="H2456" s="80" t="s">
        <v>1785</v>
      </c>
      <c r="I2456" s="80" t="s">
        <v>3335</v>
      </c>
      <c r="J2456" s="80" t="s">
        <v>4053</v>
      </c>
      <c r="K2456" s="80" t="s">
        <v>454</v>
      </c>
      <c r="L2456" s="8">
        <v>4800000</v>
      </c>
      <c r="M2456" s="6">
        <v>2022</v>
      </c>
      <c r="N2456" s="103"/>
      <c r="O2456" s="103"/>
      <c r="P2456" s="6"/>
      <c r="Q2456" s="6"/>
      <c r="R2456" t="str">
        <f t="shared" si="38"/>
        <v>5010700314591459101001VT300003</v>
      </c>
    </row>
    <row r="2457" spans="1:18" x14ac:dyDescent="0.2">
      <c r="A2457" s="80" t="s">
        <v>453</v>
      </c>
      <c r="B2457" s="80" t="s">
        <v>4443</v>
      </c>
      <c r="C2457" s="6">
        <v>501</v>
      </c>
      <c r="D2457" s="6">
        <v>50107</v>
      </c>
      <c r="E2457" s="80" t="s">
        <v>456</v>
      </c>
      <c r="F2457" s="80" t="s">
        <v>454</v>
      </c>
      <c r="G2457" s="80" t="s">
        <v>486</v>
      </c>
      <c r="H2457" s="80" t="s">
        <v>1744</v>
      </c>
      <c r="I2457" s="80" t="s">
        <v>3303</v>
      </c>
      <c r="J2457" s="80" t="s">
        <v>4053</v>
      </c>
      <c r="K2457" s="80" t="s">
        <v>454</v>
      </c>
      <c r="L2457" s="8">
        <v>29780000</v>
      </c>
      <c r="M2457" s="6">
        <v>2022</v>
      </c>
      <c r="N2457" s="103"/>
      <c r="O2457" s="103"/>
      <c r="P2457" s="6"/>
      <c r="Q2457" s="6"/>
      <c r="R2457" t="str">
        <f t="shared" si="38"/>
        <v>5010700214381438100001VT100001</v>
      </c>
    </row>
    <row r="2458" spans="1:18" x14ac:dyDescent="0.2">
      <c r="A2458" s="80" t="s">
        <v>453</v>
      </c>
      <c r="B2458" s="80" t="s">
        <v>4443</v>
      </c>
      <c r="C2458" s="6">
        <v>501</v>
      </c>
      <c r="D2458" s="6">
        <v>50107</v>
      </c>
      <c r="E2458" s="80" t="s">
        <v>458</v>
      </c>
      <c r="F2458" s="80" t="s">
        <v>456</v>
      </c>
      <c r="G2458" s="80" t="s">
        <v>486</v>
      </c>
      <c r="H2458" s="80" t="s">
        <v>1742</v>
      </c>
      <c r="I2458" s="80" t="s">
        <v>3302</v>
      </c>
      <c r="J2458" s="80" t="s">
        <v>4053</v>
      </c>
      <c r="K2458" s="80" t="s">
        <v>454</v>
      </c>
      <c r="L2458" s="8">
        <v>13000000</v>
      </c>
      <c r="M2458" s="6">
        <v>2022</v>
      </c>
      <c r="N2458" s="103"/>
      <c r="O2458" s="103"/>
      <c r="P2458" s="6"/>
      <c r="Q2458" s="6"/>
      <c r="R2458" t="str">
        <f t="shared" si="38"/>
        <v>5010700314371437100001VT100002</v>
      </c>
    </row>
    <row r="2459" spans="1:18" x14ac:dyDescent="0.2">
      <c r="A2459" s="80" t="s">
        <v>453</v>
      </c>
      <c r="B2459" s="80" t="s">
        <v>4443</v>
      </c>
      <c r="C2459" s="6">
        <v>501</v>
      </c>
      <c r="D2459" s="6">
        <v>50107</v>
      </c>
      <c r="E2459" s="80" t="s">
        <v>458</v>
      </c>
      <c r="F2459" s="80" t="s">
        <v>458</v>
      </c>
      <c r="G2459" s="80" t="s">
        <v>486</v>
      </c>
      <c r="H2459" s="80" t="s">
        <v>1742</v>
      </c>
      <c r="I2459" s="80" t="s">
        <v>3302</v>
      </c>
      <c r="J2459" s="80" t="s">
        <v>4053</v>
      </c>
      <c r="K2459" s="80" t="s">
        <v>454</v>
      </c>
      <c r="L2459" s="8">
        <v>18200000</v>
      </c>
      <c r="M2459" s="6">
        <v>2022</v>
      </c>
      <c r="N2459" s="103"/>
      <c r="O2459" s="103"/>
      <c r="P2459" s="6"/>
      <c r="Q2459" s="6"/>
      <c r="R2459" t="str">
        <f t="shared" si="38"/>
        <v>5010700314371437100001VT100003</v>
      </c>
    </row>
    <row r="2460" spans="1:18" x14ac:dyDescent="0.2">
      <c r="A2460" s="80" t="s">
        <v>453</v>
      </c>
      <c r="B2460" s="80" t="s">
        <v>4443</v>
      </c>
      <c r="C2460" s="6">
        <v>501</v>
      </c>
      <c r="D2460" s="6">
        <v>50107</v>
      </c>
      <c r="E2460" s="80" t="s">
        <v>458</v>
      </c>
      <c r="F2460" s="80" t="s">
        <v>458</v>
      </c>
      <c r="G2460" s="80" t="s">
        <v>490</v>
      </c>
      <c r="H2460" s="80" t="s">
        <v>1801</v>
      </c>
      <c r="I2460" s="80" t="s">
        <v>3351</v>
      </c>
      <c r="J2460" s="80" t="s">
        <v>4053</v>
      </c>
      <c r="K2460" s="80" t="s">
        <v>454</v>
      </c>
      <c r="L2460" s="8">
        <v>13380000</v>
      </c>
      <c r="M2460" s="6">
        <v>2022</v>
      </c>
      <c r="N2460" s="103"/>
      <c r="O2460" s="103"/>
      <c r="P2460" s="6"/>
      <c r="Q2460" s="6"/>
      <c r="R2460" t="str">
        <f t="shared" si="38"/>
        <v>5010700314671467100001VT300003</v>
      </c>
    </row>
    <row r="2461" spans="1:18" x14ac:dyDescent="0.2">
      <c r="A2461" s="80" t="s">
        <v>453</v>
      </c>
      <c r="B2461" s="80" t="s">
        <v>4444</v>
      </c>
      <c r="C2461" s="6">
        <v>501</v>
      </c>
      <c r="D2461" s="6">
        <v>50107</v>
      </c>
      <c r="E2461" s="80" t="s">
        <v>456</v>
      </c>
      <c r="F2461" s="80" t="s">
        <v>454</v>
      </c>
      <c r="G2461" s="80" t="s">
        <v>486</v>
      </c>
      <c r="H2461" s="80" t="s">
        <v>1745</v>
      </c>
      <c r="I2461" s="80" t="s">
        <v>3304</v>
      </c>
      <c r="J2461" s="80" t="s">
        <v>4053</v>
      </c>
      <c r="K2461" s="80" t="s">
        <v>454</v>
      </c>
      <c r="L2461" s="8">
        <v>45560000</v>
      </c>
      <c r="M2461" s="6">
        <v>2022</v>
      </c>
      <c r="N2461" s="103"/>
      <c r="O2461" s="103"/>
      <c r="P2461" s="6"/>
      <c r="Q2461" s="6"/>
      <c r="R2461" t="str">
        <f t="shared" si="38"/>
        <v>5010700214391439100001VT100001</v>
      </c>
    </row>
    <row r="2462" spans="1:18" x14ac:dyDescent="0.2">
      <c r="A2462" s="80" t="s">
        <v>453</v>
      </c>
      <c r="B2462" s="80" t="s">
        <v>4444</v>
      </c>
      <c r="C2462" s="6">
        <v>501</v>
      </c>
      <c r="D2462" s="6">
        <v>50107</v>
      </c>
      <c r="E2462" s="80" t="s">
        <v>458</v>
      </c>
      <c r="F2462" s="80" t="s">
        <v>456</v>
      </c>
      <c r="G2462" s="80" t="s">
        <v>486</v>
      </c>
      <c r="H2462" s="80" t="s">
        <v>1744</v>
      </c>
      <c r="I2462" s="80" t="s">
        <v>3303</v>
      </c>
      <c r="J2462" s="80" t="s">
        <v>4053</v>
      </c>
      <c r="K2462" s="80" t="s">
        <v>454</v>
      </c>
      <c r="L2462" s="8">
        <v>14890000</v>
      </c>
      <c r="M2462" s="6">
        <v>2022</v>
      </c>
      <c r="N2462" s="103"/>
      <c r="O2462" s="103"/>
      <c r="P2462" s="6"/>
      <c r="Q2462" s="6"/>
      <c r="R2462" t="str">
        <f t="shared" si="38"/>
        <v>5010700314381438100001VT100002</v>
      </c>
    </row>
    <row r="2463" spans="1:18" x14ac:dyDescent="0.2">
      <c r="A2463" s="80" t="s">
        <v>453</v>
      </c>
      <c r="B2463" s="80" t="s">
        <v>4444</v>
      </c>
      <c r="C2463" s="6">
        <v>501</v>
      </c>
      <c r="D2463" s="6">
        <v>50107</v>
      </c>
      <c r="E2463" s="80" t="s">
        <v>458</v>
      </c>
      <c r="F2463" s="80" t="s">
        <v>458</v>
      </c>
      <c r="G2463" s="80" t="s">
        <v>486</v>
      </c>
      <c r="H2463" s="80" t="s">
        <v>1744</v>
      </c>
      <c r="I2463" s="80" t="s">
        <v>3303</v>
      </c>
      <c r="J2463" s="80" t="s">
        <v>4053</v>
      </c>
      <c r="K2463" s="80" t="s">
        <v>454</v>
      </c>
      <c r="L2463" s="8">
        <v>20850000</v>
      </c>
      <c r="M2463" s="6">
        <v>2022</v>
      </c>
      <c r="N2463" s="103"/>
      <c r="O2463" s="103"/>
      <c r="P2463" s="6"/>
      <c r="Q2463" s="6"/>
      <c r="R2463" t="str">
        <f t="shared" si="38"/>
        <v>5010700314381438100001VT100003</v>
      </c>
    </row>
    <row r="2464" spans="1:18" x14ac:dyDescent="0.2">
      <c r="A2464" s="80" t="s">
        <v>453</v>
      </c>
      <c r="B2464" s="80" t="s">
        <v>4444</v>
      </c>
      <c r="C2464" s="6">
        <v>501</v>
      </c>
      <c r="D2464" s="6">
        <v>50107</v>
      </c>
      <c r="E2464" s="80" t="s">
        <v>458</v>
      </c>
      <c r="F2464" s="80" t="s">
        <v>458</v>
      </c>
      <c r="G2464" s="80" t="s">
        <v>490</v>
      </c>
      <c r="H2464" s="80" t="s">
        <v>1801</v>
      </c>
      <c r="I2464" s="80" t="s">
        <v>3353</v>
      </c>
      <c r="J2464" s="80" t="s">
        <v>4053</v>
      </c>
      <c r="K2464" s="80" t="s">
        <v>454</v>
      </c>
      <c r="L2464" s="8">
        <v>11400000</v>
      </c>
      <c r="M2464" s="6">
        <v>2022</v>
      </c>
      <c r="N2464" s="103"/>
      <c r="O2464" s="103"/>
      <c r="P2464" s="6"/>
      <c r="Q2464" s="6"/>
      <c r="R2464" t="str">
        <f t="shared" si="38"/>
        <v>5010700314671467101001VT300003</v>
      </c>
    </row>
    <row r="2465" spans="1:18" x14ac:dyDescent="0.2">
      <c r="A2465" s="80" t="s">
        <v>453</v>
      </c>
      <c r="B2465" s="80" t="s">
        <v>4445</v>
      </c>
      <c r="C2465" s="6">
        <v>501</v>
      </c>
      <c r="D2465" s="6">
        <v>50107</v>
      </c>
      <c r="E2465" s="80" t="s">
        <v>456</v>
      </c>
      <c r="F2465" s="80" t="s">
        <v>454</v>
      </c>
      <c r="G2465" s="80" t="s">
        <v>486</v>
      </c>
      <c r="H2465" s="80" t="s">
        <v>1748</v>
      </c>
      <c r="I2465" s="80" t="s">
        <v>3307</v>
      </c>
      <c r="J2465" s="80" t="s">
        <v>4053</v>
      </c>
      <c r="K2465" s="80" t="s">
        <v>454</v>
      </c>
      <c r="L2465" s="8">
        <v>11690000</v>
      </c>
      <c r="M2465" s="6">
        <v>2022</v>
      </c>
      <c r="N2465" s="103"/>
      <c r="O2465" s="103"/>
      <c r="P2465" s="6"/>
      <c r="Q2465" s="6"/>
      <c r="R2465" t="str">
        <f t="shared" si="38"/>
        <v>5010700214401440100001VT100001</v>
      </c>
    </row>
    <row r="2466" spans="1:18" x14ac:dyDescent="0.2">
      <c r="A2466" s="80" t="s">
        <v>453</v>
      </c>
      <c r="B2466" s="80" t="s">
        <v>4445</v>
      </c>
      <c r="C2466" s="6">
        <v>501</v>
      </c>
      <c r="D2466" s="6">
        <v>50107</v>
      </c>
      <c r="E2466" s="80" t="s">
        <v>458</v>
      </c>
      <c r="F2466" s="80" t="s">
        <v>456</v>
      </c>
      <c r="G2466" s="80" t="s">
        <v>486</v>
      </c>
      <c r="H2466" s="80" t="s">
        <v>1745</v>
      </c>
      <c r="I2466" s="80" t="s">
        <v>3304</v>
      </c>
      <c r="J2466" s="80" t="s">
        <v>4053</v>
      </c>
      <c r="K2466" s="80" t="s">
        <v>454</v>
      </c>
      <c r="L2466" s="8">
        <v>22780000</v>
      </c>
      <c r="M2466" s="6">
        <v>2022</v>
      </c>
      <c r="N2466" s="103"/>
      <c r="O2466" s="103"/>
      <c r="P2466" s="6"/>
      <c r="Q2466" s="6"/>
      <c r="R2466" t="str">
        <f t="shared" si="38"/>
        <v>5010700314391439100001VT100002</v>
      </c>
    </row>
    <row r="2467" spans="1:18" x14ac:dyDescent="0.2">
      <c r="A2467" s="80" t="s">
        <v>453</v>
      </c>
      <c r="B2467" s="80" t="s">
        <v>4445</v>
      </c>
      <c r="C2467" s="6">
        <v>501</v>
      </c>
      <c r="D2467" s="6">
        <v>50107</v>
      </c>
      <c r="E2467" s="80" t="s">
        <v>458</v>
      </c>
      <c r="F2467" s="80" t="s">
        <v>458</v>
      </c>
      <c r="G2467" s="80" t="s">
        <v>486</v>
      </c>
      <c r="H2467" s="80" t="s">
        <v>1745</v>
      </c>
      <c r="I2467" s="80" t="s">
        <v>3304</v>
      </c>
      <c r="J2467" s="80" t="s">
        <v>4053</v>
      </c>
      <c r="K2467" s="80" t="s">
        <v>454</v>
      </c>
      <c r="L2467" s="8">
        <v>31890000</v>
      </c>
      <c r="M2467" s="6">
        <v>2022</v>
      </c>
      <c r="N2467" s="103"/>
      <c r="O2467" s="103"/>
      <c r="P2467" s="6"/>
      <c r="Q2467" s="6"/>
      <c r="R2467" t="str">
        <f t="shared" si="38"/>
        <v>5010700314391439100001VT100003</v>
      </c>
    </row>
    <row r="2468" spans="1:18" x14ac:dyDescent="0.2">
      <c r="A2468" s="80" t="s">
        <v>453</v>
      </c>
      <c r="B2468" s="80" t="s">
        <v>4445</v>
      </c>
      <c r="C2468" s="6">
        <v>501</v>
      </c>
      <c r="D2468" s="6">
        <v>50107</v>
      </c>
      <c r="E2468" s="80" t="s">
        <v>458</v>
      </c>
      <c r="F2468" s="80" t="s">
        <v>458</v>
      </c>
      <c r="G2468" s="80" t="s">
        <v>490</v>
      </c>
      <c r="H2468" s="80" t="s">
        <v>1801</v>
      </c>
      <c r="I2468" s="80" t="s">
        <v>3355</v>
      </c>
      <c r="J2468" s="80" t="s">
        <v>4053</v>
      </c>
      <c r="K2468" s="80" t="s">
        <v>454</v>
      </c>
      <c r="L2468" s="8">
        <v>10120000</v>
      </c>
      <c r="M2468" s="6">
        <v>2022</v>
      </c>
      <c r="N2468" s="103"/>
      <c r="O2468" s="103"/>
      <c r="P2468" s="6"/>
      <c r="Q2468" s="6"/>
      <c r="R2468" t="str">
        <f t="shared" si="38"/>
        <v>5010700314671467102001VT300003</v>
      </c>
    </row>
    <row r="2469" spans="1:18" x14ac:dyDescent="0.2">
      <c r="A2469" s="80" t="s">
        <v>453</v>
      </c>
      <c r="B2469" s="80" t="s">
        <v>4446</v>
      </c>
      <c r="C2469" s="6">
        <v>501</v>
      </c>
      <c r="D2469" s="6">
        <v>50107</v>
      </c>
      <c r="E2469" s="80" t="s">
        <v>456</v>
      </c>
      <c r="F2469" s="80" t="s">
        <v>454</v>
      </c>
      <c r="G2469" s="80" t="s">
        <v>486</v>
      </c>
      <c r="H2469" s="80" t="s">
        <v>1751</v>
      </c>
      <c r="I2469" s="80" t="s">
        <v>3310</v>
      </c>
      <c r="J2469" s="80" t="s">
        <v>4053</v>
      </c>
      <c r="K2469" s="80" t="s">
        <v>454</v>
      </c>
      <c r="L2469" s="8">
        <v>26060000</v>
      </c>
      <c r="M2469" s="6">
        <v>2022</v>
      </c>
      <c r="N2469" s="103"/>
      <c r="O2469" s="103"/>
      <c r="P2469" s="6"/>
      <c r="Q2469" s="6"/>
      <c r="R2469" t="str">
        <f t="shared" si="38"/>
        <v>5010700214421442100001VT100001</v>
      </c>
    </row>
    <row r="2470" spans="1:18" x14ac:dyDescent="0.2">
      <c r="A2470" s="80" t="s">
        <v>453</v>
      </c>
      <c r="B2470" s="80" t="s">
        <v>4446</v>
      </c>
      <c r="C2470" s="6">
        <v>501</v>
      </c>
      <c r="D2470" s="6">
        <v>50107</v>
      </c>
      <c r="E2470" s="80" t="s">
        <v>458</v>
      </c>
      <c r="F2470" s="80" t="s">
        <v>456</v>
      </c>
      <c r="G2470" s="80" t="s">
        <v>486</v>
      </c>
      <c r="H2470" s="80" t="s">
        <v>1748</v>
      </c>
      <c r="I2470" s="80" t="s">
        <v>3307</v>
      </c>
      <c r="J2470" s="80" t="s">
        <v>4053</v>
      </c>
      <c r="K2470" s="80" t="s">
        <v>454</v>
      </c>
      <c r="L2470" s="8">
        <v>5850000</v>
      </c>
      <c r="M2470" s="6">
        <v>2022</v>
      </c>
      <c r="N2470" s="103"/>
      <c r="O2470" s="103"/>
      <c r="P2470" s="6"/>
      <c r="Q2470" s="6"/>
      <c r="R2470" t="str">
        <f t="shared" si="38"/>
        <v>5010700314401440100001VT100002</v>
      </c>
    </row>
    <row r="2471" spans="1:18" x14ac:dyDescent="0.2">
      <c r="A2471" s="80" t="s">
        <v>453</v>
      </c>
      <c r="B2471" s="80" t="s">
        <v>4446</v>
      </c>
      <c r="C2471" s="6">
        <v>501</v>
      </c>
      <c r="D2471" s="6">
        <v>50107</v>
      </c>
      <c r="E2471" s="80" t="s">
        <v>458</v>
      </c>
      <c r="F2471" s="80" t="s">
        <v>458</v>
      </c>
      <c r="G2471" s="80" t="s">
        <v>486</v>
      </c>
      <c r="H2471" s="80" t="s">
        <v>1748</v>
      </c>
      <c r="I2471" s="80" t="s">
        <v>3307</v>
      </c>
      <c r="J2471" s="80" t="s">
        <v>4053</v>
      </c>
      <c r="K2471" s="80" t="s">
        <v>454</v>
      </c>
      <c r="L2471" s="8">
        <v>8180000</v>
      </c>
      <c r="M2471" s="6">
        <v>2022</v>
      </c>
      <c r="N2471" s="103"/>
      <c r="O2471" s="103"/>
      <c r="P2471" s="6"/>
      <c r="Q2471" s="6"/>
      <c r="R2471" t="str">
        <f t="shared" si="38"/>
        <v>5010700314401440100001VT100003</v>
      </c>
    </row>
    <row r="2472" spans="1:18" x14ac:dyDescent="0.2">
      <c r="A2472" s="80" t="s">
        <v>453</v>
      </c>
      <c r="B2472" s="80" t="s">
        <v>4446</v>
      </c>
      <c r="C2472" s="6">
        <v>501</v>
      </c>
      <c r="D2472" s="6">
        <v>50107</v>
      </c>
      <c r="E2472" s="80" t="s">
        <v>458</v>
      </c>
      <c r="F2472" s="80" t="s">
        <v>458</v>
      </c>
      <c r="G2472" s="80" t="s">
        <v>490</v>
      </c>
      <c r="H2472" s="80" t="s">
        <v>1814</v>
      </c>
      <c r="I2472" s="80" t="s">
        <v>3365</v>
      </c>
      <c r="J2472" s="80" t="s">
        <v>4053</v>
      </c>
      <c r="K2472" s="80" t="s">
        <v>454</v>
      </c>
      <c r="L2472" s="8">
        <v>9090000</v>
      </c>
      <c r="M2472" s="6">
        <v>2022</v>
      </c>
      <c r="N2472" s="103"/>
      <c r="O2472" s="103"/>
      <c r="P2472" s="6"/>
      <c r="Q2472" s="6"/>
      <c r="R2472" t="str">
        <f t="shared" si="38"/>
        <v>5010700314741474101001VT300003</v>
      </c>
    </row>
    <row r="2473" spans="1:18" x14ac:dyDescent="0.2">
      <c r="A2473" s="80" t="s">
        <v>453</v>
      </c>
      <c r="B2473" s="80" t="s">
        <v>4447</v>
      </c>
      <c r="C2473" s="6">
        <v>501</v>
      </c>
      <c r="D2473" s="6">
        <v>50107</v>
      </c>
      <c r="E2473" s="80" t="s">
        <v>456</v>
      </c>
      <c r="F2473" s="80" t="s">
        <v>454</v>
      </c>
      <c r="G2473" s="80" t="s">
        <v>486</v>
      </c>
      <c r="H2473" s="80" t="s">
        <v>1753</v>
      </c>
      <c r="I2473" s="80" t="s">
        <v>3311</v>
      </c>
      <c r="J2473" s="80" t="s">
        <v>4053</v>
      </c>
      <c r="K2473" s="80" t="s">
        <v>454</v>
      </c>
      <c r="L2473" s="8">
        <v>31490000</v>
      </c>
      <c r="M2473" s="6">
        <v>2022</v>
      </c>
      <c r="N2473" s="103"/>
      <c r="O2473" s="103"/>
      <c r="P2473" s="6"/>
      <c r="Q2473" s="6"/>
      <c r="R2473" t="str">
        <f t="shared" si="38"/>
        <v>5010700214431443100001VT100001</v>
      </c>
    </row>
    <row r="2474" spans="1:18" x14ac:dyDescent="0.2">
      <c r="A2474" s="80" t="s">
        <v>453</v>
      </c>
      <c r="B2474" s="80" t="s">
        <v>4447</v>
      </c>
      <c r="C2474" s="6">
        <v>501</v>
      </c>
      <c r="D2474" s="6">
        <v>50107</v>
      </c>
      <c r="E2474" s="80" t="s">
        <v>458</v>
      </c>
      <c r="F2474" s="80" t="s">
        <v>456</v>
      </c>
      <c r="G2474" s="80" t="s">
        <v>486</v>
      </c>
      <c r="H2474" s="80" t="s">
        <v>1751</v>
      </c>
      <c r="I2474" s="80" t="s">
        <v>3310</v>
      </c>
      <c r="J2474" s="80" t="s">
        <v>4053</v>
      </c>
      <c r="K2474" s="80" t="s">
        <v>454</v>
      </c>
      <c r="L2474" s="8">
        <v>13030000</v>
      </c>
      <c r="M2474" s="6">
        <v>2022</v>
      </c>
      <c r="N2474" s="103"/>
      <c r="O2474" s="103"/>
      <c r="P2474" s="6"/>
      <c r="Q2474" s="6"/>
      <c r="R2474" t="str">
        <f t="shared" si="38"/>
        <v>5010700314421442100001VT100002</v>
      </c>
    </row>
    <row r="2475" spans="1:18" x14ac:dyDescent="0.2">
      <c r="A2475" s="80" t="s">
        <v>453</v>
      </c>
      <c r="B2475" s="80" t="s">
        <v>4447</v>
      </c>
      <c r="C2475" s="6">
        <v>501</v>
      </c>
      <c r="D2475" s="6">
        <v>50107</v>
      </c>
      <c r="E2475" s="80" t="s">
        <v>458</v>
      </c>
      <c r="F2475" s="80" t="s">
        <v>458</v>
      </c>
      <c r="G2475" s="80" t="s">
        <v>486</v>
      </c>
      <c r="H2475" s="80" t="s">
        <v>1751</v>
      </c>
      <c r="I2475" s="80" t="s">
        <v>3310</v>
      </c>
      <c r="J2475" s="80" t="s">
        <v>4053</v>
      </c>
      <c r="K2475" s="80" t="s">
        <v>454</v>
      </c>
      <c r="L2475" s="8">
        <v>18240000</v>
      </c>
      <c r="M2475" s="6">
        <v>2022</v>
      </c>
      <c r="N2475" s="103"/>
      <c r="O2475" s="103"/>
      <c r="P2475" s="6"/>
      <c r="Q2475" s="6"/>
      <c r="R2475" t="str">
        <f t="shared" si="38"/>
        <v>5010700314421442100001VT100003</v>
      </c>
    </row>
    <row r="2476" spans="1:18" x14ac:dyDescent="0.2">
      <c r="A2476" s="80" t="s">
        <v>453</v>
      </c>
      <c r="B2476" s="80" t="s">
        <v>4447</v>
      </c>
      <c r="C2476" s="6">
        <v>501</v>
      </c>
      <c r="D2476" s="6">
        <v>50107</v>
      </c>
      <c r="E2476" s="80" t="s">
        <v>458</v>
      </c>
      <c r="F2476" s="80" t="s">
        <v>458</v>
      </c>
      <c r="G2476" s="80" t="s">
        <v>492</v>
      </c>
      <c r="H2476" s="80" t="s">
        <v>981</v>
      </c>
      <c r="I2476" s="80" t="s">
        <v>2712</v>
      </c>
      <c r="J2476" s="80" t="s">
        <v>4053</v>
      </c>
      <c r="K2476" s="80" t="s">
        <v>454</v>
      </c>
      <c r="L2476" s="8">
        <v>6630000</v>
      </c>
      <c r="M2476" s="6">
        <v>2022</v>
      </c>
      <c r="N2476" s="103"/>
      <c r="O2476" s="103"/>
      <c r="P2476" s="6"/>
      <c r="Q2476" s="6"/>
      <c r="R2476" t="str">
        <f t="shared" si="38"/>
        <v>5010700310411041101001VT400003</v>
      </c>
    </row>
    <row r="2477" spans="1:18" x14ac:dyDescent="0.2">
      <c r="A2477" s="80" t="s">
        <v>453</v>
      </c>
      <c r="B2477" s="80" t="s">
        <v>4448</v>
      </c>
      <c r="C2477" s="6">
        <v>501</v>
      </c>
      <c r="D2477" s="6">
        <v>50107</v>
      </c>
      <c r="E2477" s="80" t="s">
        <v>456</v>
      </c>
      <c r="F2477" s="80" t="s">
        <v>454</v>
      </c>
      <c r="G2477" s="80" t="s">
        <v>486</v>
      </c>
      <c r="H2477" s="80" t="s">
        <v>1754</v>
      </c>
      <c r="I2477" s="80" t="s">
        <v>3312</v>
      </c>
      <c r="J2477" s="80" t="s">
        <v>4053</v>
      </c>
      <c r="K2477" s="80" t="s">
        <v>454</v>
      </c>
      <c r="L2477" s="8">
        <v>18150000</v>
      </c>
      <c r="M2477" s="6">
        <v>2022</v>
      </c>
      <c r="N2477" s="103"/>
      <c r="O2477" s="103"/>
      <c r="P2477" s="6"/>
      <c r="Q2477" s="6"/>
      <c r="R2477" t="str">
        <f t="shared" si="38"/>
        <v>5010700214441444100001VT100001</v>
      </c>
    </row>
    <row r="2478" spans="1:18" x14ac:dyDescent="0.2">
      <c r="A2478" s="80" t="s">
        <v>453</v>
      </c>
      <c r="B2478" s="80" t="s">
        <v>4448</v>
      </c>
      <c r="C2478" s="6">
        <v>501</v>
      </c>
      <c r="D2478" s="6">
        <v>50107</v>
      </c>
      <c r="E2478" s="80" t="s">
        <v>458</v>
      </c>
      <c r="F2478" s="80" t="s">
        <v>456</v>
      </c>
      <c r="G2478" s="80" t="s">
        <v>486</v>
      </c>
      <c r="H2478" s="80" t="s">
        <v>1753</v>
      </c>
      <c r="I2478" s="80" t="s">
        <v>3311</v>
      </c>
      <c r="J2478" s="80" t="s">
        <v>4053</v>
      </c>
      <c r="K2478" s="80" t="s">
        <v>454</v>
      </c>
      <c r="L2478" s="8">
        <v>15750000</v>
      </c>
      <c r="M2478" s="6">
        <v>2022</v>
      </c>
      <c r="N2478" s="103"/>
      <c r="O2478" s="103"/>
      <c r="P2478" s="6"/>
      <c r="Q2478" s="6"/>
      <c r="R2478" t="str">
        <f t="shared" si="38"/>
        <v>5010700314431443100001VT100002</v>
      </c>
    </row>
    <row r="2479" spans="1:18" x14ac:dyDescent="0.2">
      <c r="A2479" s="80" t="s">
        <v>453</v>
      </c>
      <c r="B2479" s="80" t="s">
        <v>4448</v>
      </c>
      <c r="C2479" s="6">
        <v>501</v>
      </c>
      <c r="D2479" s="6">
        <v>50107</v>
      </c>
      <c r="E2479" s="80" t="s">
        <v>458</v>
      </c>
      <c r="F2479" s="80" t="s">
        <v>458</v>
      </c>
      <c r="G2479" s="80" t="s">
        <v>486</v>
      </c>
      <c r="H2479" s="80" t="s">
        <v>1753</v>
      </c>
      <c r="I2479" s="80" t="s">
        <v>3311</v>
      </c>
      <c r="J2479" s="80" t="s">
        <v>4053</v>
      </c>
      <c r="K2479" s="80" t="s">
        <v>454</v>
      </c>
      <c r="L2479" s="8">
        <v>22040000</v>
      </c>
      <c r="M2479" s="6">
        <v>2022</v>
      </c>
      <c r="N2479" s="103"/>
      <c r="O2479" s="103"/>
      <c r="P2479" s="6"/>
      <c r="Q2479" s="6"/>
      <c r="R2479" t="str">
        <f t="shared" si="38"/>
        <v>5010700314431443100001VT100003</v>
      </c>
    </row>
    <row r="2480" spans="1:18" x14ac:dyDescent="0.2">
      <c r="A2480" s="80" t="s">
        <v>453</v>
      </c>
      <c r="B2480" s="80" t="s">
        <v>4448</v>
      </c>
      <c r="C2480" s="6">
        <v>501</v>
      </c>
      <c r="D2480" s="6">
        <v>50107</v>
      </c>
      <c r="E2480" s="80" t="s">
        <v>458</v>
      </c>
      <c r="F2480" s="80" t="s">
        <v>458</v>
      </c>
      <c r="G2480" s="80" t="s">
        <v>492</v>
      </c>
      <c r="H2480" s="80" t="s">
        <v>987</v>
      </c>
      <c r="I2480" s="80" t="s">
        <v>2716</v>
      </c>
      <c r="J2480" s="80" t="s">
        <v>4053</v>
      </c>
      <c r="K2480" s="80" t="s">
        <v>454</v>
      </c>
      <c r="L2480" s="8">
        <v>8000000</v>
      </c>
      <c r="M2480" s="6">
        <v>2022</v>
      </c>
      <c r="N2480" s="103"/>
      <c r="O2480" s="103"/>
      <c r="P2480" s="6"/>
      <c r="Q2480" s="6"/>
      <c r="R2480" t="str">
        <f t="shared" si="38"/>
        <v>5010700310441044100001VT400003</v>
      </c>
    </row>
    <row r="2481" spans="1:18" x14ac:dyDescent="0.2">
      <c r="A2481" s="80" t="s">
        <v>453</v>
      </c>
      <c r="B2481" s="80" t="s">
        <v>4449</v>
      </c>
      <c r="C2481" s="6">
        <v>501</v>
      </c>
      <c r="D2481" s="6">
        <v>50107</v>
      </c>
      <c r="E2481" s="80" t="s">
        <v>456</v>
      </c>
      <c r="F2481" s="80" t="s">
        <v>454</v>
      </c>
      <c r="G2481" s="80" t="s">
        <v>486</v>
      </c>
      <c r="H2481" s="80" t="s">
        <v>1756</v>
      </c>
      <c r="I2481" s="80" t="s">
        <v>3313</v>
      </c>
      <c r="J2481" s="80" t="s">
        <v>4053</v>
      </c>
      <c r="K2481" s="80" t="s">
        <v>454</v>
      </c>
      <c r="L2481" s="8">
        <v>15630000</v>
      </c>
      <c r="M2481" s="6">
        <v>2022</v>
      </c>
      <c r="N2481" s="103"/>
      <c r="O2481" s="103"/>
      <c r="P2481" s="6"/>
      <c r="Q2481" s="6"/>
      <c r="R2481" t="str">
        <f t="shared" si="38"/>
        <v>5010700214451445100001VT100001</v>
      </c>
    </row>
    <row r="2482" spans="1:18" x14ac:dyDescent="0.2">
      <c r="A2482" s="80" t="s">
        <v>453</v>
      </c>
      <c r="B2482" s="80" t="s">
        <v>4449</v>
      </c>
      <c r="C2482" s="6">
        <v>501</v>
      </c>
      <c r="D2482" s="6">
        <v>50107</v>
      </c>
      <c r="E2482" s="80" t="s">
        <v>458</v>
      </c>
      <c r="F2482" s="80" t="s">
        <v>456</v>
      </c>
      <c r="G2482" s="80" t="s">
        <v>486</v>
      </c>
      <c r="H2482" s="80" t="s">
        <v>1754</v>
      </c>
      <c r="I2482" s="80" t="s">
        <v>3312</v>
      </c>
      <c r="J2482" s="80" t="s">
        <v>4053</v>
      </c>
      <c r="K2482" s="80" t="s">
        <v>454</v>
      </c>
      <c r="L2482" s="8">
        <v>9080000</v>
      </c>
      <c r="M2482" s="6">
        <v>2022</v>
      </c>
      <c r="N2482" s="103"/>
      <c r="O2482" s="103"/>
      <c r="P2482" s="6"/>
      <c r="Q2482" s="6"/>
      <c r="R2482" t="str">
        <f t="shared" si="38"/>
        <v>5010700314441444100001VT100002</v>
      </c>
    </row>
    <row r="2483" spans="1:18" x14ac:dyDescent="0.2">
      <c r="A2483" s="80" t="s">
        <v>453</v>
      </c>
      <c r="B2483" s="80" t="s">
        <v>4449</v>
      </c>
      <c r="C2483" s="6">
        <v>501</v>
      </c>
      <c r="D2483" s="6">
        <v>50107</v>
      </c>
      <c r="E2483" s="80" t="s">
        <v>458</v>
      </c>
      <c r="F2483" s="80" t="s">
        <v>458</v>
      </c>
      <c r="G2483" s="80" t="s">
        <v>486</v>
      </c>
      <c r="H2483" s="80" t="s">
        <v>1754</v>
      </c>
      <c r="I2483" s="80" t="s">
        <v>3312</v>
      </c>
      <c r="J2483" s="80" t="s">
        <v>4053</v>
      </c>
      <c r="K2483" s="80" t="s">
        <v>454</v>
      </c>
      <c r="L2483" s="8">
        <v>12710000</v>
      </c>
      <c r="M2483" s="6">
        <v>2022</v>
      </c>
      <c r="N2483" s="103"/>
      <c r="O2483" s="103"/>
      <c r="P2483" s="6"/>
      <c r="Q2483" s="6"/>
      <c r="R2483" t="str">
        <f t="shared" si="38"/>
        <v>5010700314441444100001VT100003</v>
      </c>
    </row>
    <row r="2484" spans="1:18" x14ac:dyDescent="0.2">
      <c r="A2484" s="80" t="s">
        <v>453</v>
      </c>
      <c r="B2484" s="80" t="s">
        <v>4449</v>
      </c>
      <c r="C2484" s="6">
        <v>501</v>
      </c>
      <c r="D2484" s="6">
        <v>50107</v>
      </c>
      <c r="E2484" s="80" t="s">
        <v>458</v>
      </c>
      <c r="F2484" s="80" t="s">
        <v>458</v>
      </c>
      <c r="G2484" s="80" t="s">
        <v>492</v>
      </c>
      <c r="H2484" s="80" t="s">
        <v>987</v>
      </c>
      <c r="I2484" s="80" t="s">
        <v>2718</v>
      </c>
      <c r="J2484" s="80" t="s">
        <v>4053</v>
      </c>
      <c r="K2484" s="80" t="s">
        <v>454</v>
      </c>
      <c r="L2484" s="8">
        <v>8000000</v>
      </c>
      <c r="M2484" s="6">
        <v>2022</v>
      </c>
      <c r="N2484" s="103"/>
      <c r="O2484" s="103"/>
      <c r="P2484" s="6"/>
      <c r="Q2484" s="6"/>
      <c r="R2484" t="str">
        <f t="shared" si="38"/>
        <v>5010700310441044101001VT400003</v>
      </c>
    </row>
    <row r="2485" spans="1:18" x14ac:dyDescent="0.2">
      <c r="A2485" s="80" t="s">
        <v>453</v>
      </c>
      <c r="B2485" s="80" t="s">
        <v>4450</v>
      </c>
      <c r="C2485" s="6">
        <v>501</v>
      </c>
      <c r="D2485" s="6">
        <v>50107</v>
      </c>
      <c r="E2485" s="80" t="s">
        <v>456</v>
      </c>
      <c r="F2485" s="80" t="s">
        <v>454</v>
      </c>
      <c r="G2485" s="80" t="s">
        <v>486</v>
      </c>
      <c r="H2485" s="80" t="s">
        <v>1758</v>
      </c>
      <c r="I2485" s="80" t="s">
        <v>3314</v>
      </c>
      <c r="J2485" s="80" t="s">
        <v>4053</v>
      </c>
      <c r="K2485" s="80" t="s">
        <v>454</v>
      </c>
      <c r="L2485" s="8">
        <v>14660000</v>
      </c>
      <c r="M2485" s="6">
        <v>2022</v>
      </c>
      <c r="N2485" s="103"/>
      <c r="O2485" s="103"/>
      <c r="P2485" s="6"/>
      <c r="Q2485" s="6"/>
      <c r="R2485" t="str">
        <f t="shared" si="38"/>
        <v>5010700214461446100001VT100001</v>
      </c>
    </row>
    <row r="2486" spans="1:18" x14ac:dyDescent="0.2">
      <c r="A2486" s="80" t="s">
        <v>453</v>
      </c>
      <c r="B2486" s="80" t="s">
        <v>4450</v>
      </c>
      <c r="C2486" s="6">
        <v>501</v>
      </c>
      <c r="D2486" s="6">
        <v>50107</v>
      </c>
      <c r="E2486" s="80" t="s">
        <v>458</v>
      </c>
      <c r="F2486" s="80" t="s">
        <v>456</v>
      </c>
      <c r="G2486" s="80" t="s">
        <v>486</v>
      </c>
      <c r="H2486" s="80" t="s">
        <v>1756</v>
      </c>
      <c r="I2486" s="80" t="s">
        <v>3313</v>
      </c>
      <c r="J2486" s="80" t="s">
        <v>4053</v>
      </c>
      <c r="K2486" s="80" t="s">
        <v>454</v>
      </c>
      <c r="L2486" s="8">
        <v>7820000</v>
      </c>
      <c r="M2486" s="6">
        <v>2022</v>
      </c>
      <c r="N2486" s="103"/>
      <c r="O2486" s="103"/>
      <c r="P2486" s="6"/>
      <c r="Q2486" s="6"/>
      <c r="R2486" t="str">
        <f t="shared" si="38"/>
        <v>5010700314451445100001VT100002</v>
      </c>
    </row>
    <row r="2487" spans="1:18" x14ac:dyDescent="0.2">
      <c r="A2487" s="80" t="s">
        <v>453</v>
      </c>
      <c r="B2487" s="80" t="s">
        <v>4450</v>
      </c>
      <c r="C2487" s="6">
        <v>501</v>
      </c>
      <c r="D2487" s="6">
        <v>50107</v>
      </c>
      <c r="E2487" s="80" t="s">
        <v>458</v>
      </c>
      <c r="F2487" s="80" t="s">
        <v>458</v>
      </c>
      <c r="G2487" s="80" t="s">
        <v>486</v>
      </c>
      <c r="H2487" s="80" t="s">
        <v>1756</v>
      </c>
      <c r="I2487" s="80" t="s">
        <v>3313</v>
      </c>
      <c r="J2487" s="80" t="s">
        <v>4053</v>
      </c>
      <c r="K2487" s="80" t="s">
        <v>454</v>
      </c>
      <c r="L2487" s="8">
        <v>10940000</v>
      </c>
      <c r="M2487" s="6">
        <v>2022</v>
      </c>
      <c r="N2487" s="103"/>
      <c r="O2487" s="103"/>
      <c r="P2487" s="6"/>
      <c r="Q2487" s="6"/>
      <c r="R2487" t="str">
        <f t="shared" si="38"/>
        <v>5010700314451445100001VT100003</v>
      </c>
    </row>
    <row r="2488" spans="1:18" x14ac:dyDescent="0.2">
      <c r="A2488" s="80" t="s">
        <v>453</v>
      </c>
      <c r="B2488" s="80" t="s">
        <v>4450</v>
      </c>
      <c r="C2488" s="6">
        <v>501</v>
      </c>
      <c r="D2488" s="6">
        <v>50107</v>
      </c>
      <c r="E2488" s="80" t="s">
        <v>458</v>
      </c>
      <c r="F2488" s="80" t="s">
        <v>458</v>
      </c>
      <c r="G2488" s="80" t="s">
        <v>492</v>
      </c>
      <c r="H2488" s="80" t="s">
        <v>995</v>
      </c>
      <c r="I2488" s="80" t="s">
        <v>2725</v>
      </c>
      <c r="J2488" s="80" t="s">
        <v>4053</v>
      </c>
      <c r="K2488" s="80" t="s">
        <v>454</v>
      </c>
      <c r="L2488" s="8">
        <v>8000000</v>
      </c>
      <c r="M2488" s="6">
        <v>2022</v>
      </c>
      <c r="N2488" s="103"/>
      <c r="O2488" s="103"/>
      <c r="P2488" s="6"/>
      <c r="Q2488" s="6"/>
      <c r="R2488" t="str">
        <f t="shared" si="38"/>
        <v>5010700310481048101001VT400003</v>
      </c>
    </row>
    <row r="2489" spans="1:18" x14ac:dyDescent="0.2">
      <c r="A2489" s="80" t="s">
        <v>453</v>
      </c>
      <c r="B2489" s="80" t="s">
        <v>2379</v>
      </c>
      <c r="C2489" s="6">
        <v>501</v>
      </c>
      <c r="D2489" s="6">
        <v>50107</v>
      </c>
      <c r="E2489" s="80" t="s">
        <v>456</v>
      </c>
      <c r="F2489" s="80" t="s">
        <v>454</v>
      </c>
      <c r="G2489" s="80" t="s">
        <v>486</v>
      </c>
      <c r="H2489" s="80" t="s">
        <v>1762</v>
      </c>
      <c r="I2489" s="80" t="s">
        <v>3320</v>
      </c>
      <c r="J2489" s="80" t="s">
        <v>4053</v>
      </c>
      <c r="K2489" s="80" t="s">
        <v>454</v>
      </c>
      <c r="L2489" s="8">
        <v>15470000</v>
      </c>
      <c r="M2489" s="6">
        <v>2022</v>
      </c>
      <c r="N2489" s="103"/>
      <c r="O2489" s="103"/>
      <c r="P2489" s="6"/>
      <c r="Q2489" s="6"/>
      <c r="R2489" t="str">
        <f t="shared" si="38"/>
        <v>5010700214481448100001VT100001</v>
      </c>
    </row>
    <row r="2490" spans="1:18" x14ac:dyDescent="0.2">
      <c r="A2490" s="80" t="s">
        <v>453</v>
      </c>
      <c r="B2490" s="80" t="s">
        <v>2379</v>
      </c>
      <c r="C2490" s="6">
        <v>501</v>
      </c>
      <c r="D2490" s="6">
        <v>50107</v>
      </c>
      <c r="E2490" s="80" t="s">
        <v>458</v>
      </c>
      <c r="F2490" s="80" t="s">
        <v>456</v>
      </c>
      <c r="G2490" s="80" t="s">
        <v>486</v>
      </c>
      <c r="H2490" s="80" t="s">
        <v>1758</v>
      </c>
      <c r="I2490" s="80" t="s">
        <v>3314</v>
      </c>
      <c r="J2490" s="80" t="s">
        <v>4053</v>
      </c>
      <c r="K2490" s="80" t="s">
        <v>454</v>
      </c>
      <c r="L2490" s="8">
        <v>7330000</v>
      </c>
      <c r="M2490" s="6">
        <v>2022</v>
      </c>
      <c r="N2490" s="103"/>
      <c r="O2490" s="103"/>
      <c r="P2490" s="6"/>
      <c r="Q2490" s="6"/>
      <c r="R2490" t="str">
        <f t="shared" si="38"/>
        <v>5010700314461446100001VT100002</v>
      </c>
    </row>
    <row r="2491" spans="1:18" x14ac:dyDescent="0.2">
      <c r="A2491" s="80" t="s">
        <v>453</v>
      </c>
      <c r="B2491" s="80" t="s">
        <v>2379</v>
      </c>
      <c r="C2491" s="6">
        <v>501</v>
      </c>
      <c r="D2491" s="6">
        <v>50107</v>
      </c>
      <c r="E2491" s="80" t="s">
        <v>458</v>
      </c>
      <c r="F2491" s="80" t="s">
        <v>458</v>
      </c>
      <c r="G2491" s="80" t="s">
        <v>486</v>
      </c>
      <c r="H2491" s="80" t="s">
        <v>1758</v>
      </c>
      <c r="I2491" s="80" t="s">
        <v>3314</v>
      </c>
      <c r="J2491" s="80" t="s">
        <v>4053</v>
      </c>
      <c r="K2491" s="80" t="s">
        <v>454</v>
      </c>
      <c r="L2491" s="8">
        <v>10260000</v>
      </c>
      <c r="M2491" s="6">
        <v>2022</v>
      </c>
      <c r="N2491" s="103"/>
      <c r="O2491" s="103"/>
      <c r="P2491" s="6"/>
      <c r="Q2491" s="6"/>
      <c r="R2491" t="str">
        <f t="shared" si="38"/>
        <v>5010700314461446100001VT100003</v>
      </c>
    </row>
    <row r="2492" spans="1:18" x14ac:dyDescent="0.2">
      <c r="A2492" s="80" t="s">
        <v>453</v>
      </c>
      <c r="B2492" s="80" t="s">
        <v>2379</v>
      </c>
      <c r="C2492" s="6">
        <v>501</v>
      </c>
      <c r="D2492" s="6">
        <v>50107</v>
      </c>
      <c r="E2492" s="80" t="s">
        <v>458</v>
      </c>
      <c r="F2492" s="80" t="s">
        <v>458</v>
      </c>
      <c r="G2492" s="80" t="s">
        <v>492</v>
      </c>
      <c r="H2492" s="80" t="s">
        <v>1056</v>
      </c>
      <c r="I2492" s="80" t="s">
        <v>2762</v>
      </c>
      <c r="J2492" s="80" t="s">
        <v>4053</v>
      </c>
      <c r="K2492" s="80" t="s">
        <v>454</v>
      </c>
      <c r="L2492" s="8">
        <v>7970000</v>
      </c>
      <c r="M2492" s="6">
        <v>2022</v>
      </c>
      <c r="N2492" s="103"/>
      <c r="O2492" s="103"/>
      <c r="P2492" s="6"/>
      <c r="Q2492" s="6"/>
      <c r="R2492" t="str">
        <f t="shared" si="38"/>
        <v>5010700310761076101001VT400003</v>
      </c>
    </row>
    <row r="2493" spans="1:18" x14ac:dyDescent="0.2">
      <c r="A2493" s="80" t="s">
        <v>453</v>
      </c>
      <c r="B2493" s="80" t="s">
        <v>4451</v>
      </c>
      <c r="C2493" s="6">
        <v>501</v>
      </c>
      <c r="D2493" s="6">
        <v>50107</v>
      </c>
      <c r="E2493" s="80" t="s">
        <v>456</v>
      </c>
      <c r="F2493" s="80" t="s">
        <v>454</v>
      </c>
      <c r="G2493" s="80" t="s">
        <v>486</v>
      </c>
      <c r="H2493" s="80" t="s">
        <v>1764</v>
      </c>
      <c r="I2493" s="80" t="s">
        <v>3321</v>
      </c>
      <c r="J2493" s="80" t="s">
        <v>4053</v>
      </c>
      <c r="K2493" s="80" t="s">
        <v>454</v>
      </c>
      <c r="L2493" s="8">
        <v>22090000</v>
      </c>
      <c r="M2493" s="6">
        <v>2022</v>
      </c>
      <c r="N2493" s="103"/>
      <c r="O2493" s="103"/>
      <c r="P2493" s="6"/>
      <c r="Q2493" s="6"/>
      <c r="R2493" t="str">
        <f t="shared" si="38"/>
        <v>5010700214491449100001VT100001</v>
      </c>
    </row>
    <row r="2494" spans="1:18" x14ac:dyDescent="0.2">
      <c r="A2494" s="80" t="s">
        <v>453</v>
      </c>
      <c r="B2494" s="80" t="s">
        <v>4451</v>
      </c>
      <c r="C2494" s="6">
        <v>501</v>
      </c>
      <c r="D2494" s="6">
        <v>50107</v>
      </c>
      <c r="E2494" s="80" t="s">
        <v>458</v>
      </c>
      <c r="F2494" s="80" t="s">
        <v>456</v>
      </c>
      <c r="G2494" s="80" t="s">
        <v>486</v>
      </c>
      <c r="H2494" s="80" t="s">
        <v>1762</v>
      </c>
      <c r="I2494" s="80" t="s">
        <v>3320</v>
      </c>
      <c r="J2494" s="80" t="s">
        <v>4053</v>
      </c>
      <c r="K2494" s="80" t="s">
        <v>454</v>
      </c>
      <c r="L2494" s="8">
        <v>7740000</v>
      </c>
      <c r="M2494" s="6">
        <v>2022</v>
      </c>
      <c r="N2494" s="103"/>
      <c r="O2494" s="103"/>
      <c r="P2494" s="6"/>
      <c r="Q2494" s="6"/>
      <c r="R2494" t="str">
        <f t="shared" si="38"/>
        <v>5010700314481448100001VT100002</v>
      </c>
    </row>
    <row r="2495" spans="1:18" x14ac:dyDescent="0.2">
      <c r="A2495" s="80" t="s">
        <v>453</v>
      </c>
      <c r="B2495" s="80" t="s">
        <v>4451</v>
      </c>
      <c r="C2495" s="6">
        <v>501</v>
      </c>
      <c r="D2495" s="6">
        <v>50107</v>
      </c>
      <c r="E2495" s="80" t="s">
        <v>458</v>
      </c>
      <c r="F2495" s="80" t="s">
        <v>458</v>
      </c>
      <c r="G2495" s="80" t="s">
        <v>486</v>
      </c>
      <c r="H2495" s="80" t="s">
        <v>1762</v>
      </c>
      <c r="I2495" s="80" t="s">
        <v>3320</v>
      </c>
      <c r="J2495" s="80" t="s">
        <v>4053</v>
      </c>
      <c r="K2495" s="80" t="s">
        <v>454</v>
      </c>
      <c r="L2495" s="8">
        <v>10830000</v>
      </c>
      <c r="M2495" s="6">
        <v>2022</v>
      </c>
      <c r="N2495" s="103"/>
      <c r="O2495" s="103"/>
      <c r="P2495" s="6"/>
      <c r="Q2495" s="6"/>
      <c r="R2495" t="str">
        <f t="shared" si="38"/>
        <v>5010700314481448100001VT100003</v>
      </c>
    </row>
    <row r="2496" spans="1:18" x14ac:dyDescent="0.2">
      <c r="A2496" s="80" t="s">
        <v>453</v>
      </c>
      <c r="B2496" s="80" t="s">
        <v>4451</v>
      </c>
      <c r="C2496" s="6">
        <v>501</v>
      </c>
      <c r="D2496" s="6">
        <v>50107</v>
      </c>
      <c r="E2496" s="80" t="s">
        <v>458</v>
      </c>
      <c r="F2496" s="80" t="s">
        <v>458</v>
      </c>
      <c r="G2496" s="80" t="s">
        <v>492</v>
      </c>
      <c r="H2496" s="80" t="s">
        <v>1056</v>
      </c>
      <c r="I2496" s="80" t="s">
        <v>2763</v>
      </c>
      <c r="J2496" s="80" t="s">
        <v>4053</v>
      </c>
      <c r="K2496" s="80" t="s">
        <v>454</v>
      </c>
      <c r="L2496" s="8">
        <v>7970000</v>
      </c>
      <c r="M2496" s="6">
        <v>2022</v>
      </c>
      <c r="N2496" s="103"/>
      <c r="O2496" s="103"/>
      <c r="P2496" s="6"/>
      <c r="Q2496" s="6"/>
      <c r="R2496" t="str">
        <f t="shared" si="38"/>
        <v>5010700310761076102001VT400003</v>
      </c>
    </row>
    <row r="2497" spans="1:18" x14ac:dyDescent="0.2">
      <c r="A2497" s="80" t="s">
        <v>453</v>
      </c>
      <c r="B2497" s="80" t="s">
        <v>4452</v>
      </c>
      <c r="C2497" s="6">
        <v>501</v>
      </c>
      <c r="D2497" s="6">
        <v>50107</v>
      </c>
      <c r="E2497" s="80" t="s">
        <v>456</v>
      </c>
      <c r="F2497" s="80" t="s">
        <v>454</v>
      </c>
      <c r="G2497" s="80" t="s">
        <v>486</v>
      </c>
      <c r="H2497" s="80" t="s">
        <v>1767</v>
      </c>
      <c r="I2497" s="80" t="s">
        <v>3324</v>
      </c>
      <c r="J2497" s="80" t="s">
        <v>4053</v>
      </c>
      <c r="K2497" s="80" t="s">
        <v>454</v>
      </c>
      <c r="L2497" s="8">
        <v>6640000</v>
      </c>
      <c r="M2497" s="6">
        <v>2022</v>
      </c>
      <c r="N2497" s="103"/>
      <c r="O2497" s="103"/>
      <c r="P2497" s="6"/>
      <c r="Q2497" s="6"/>
      <c r="R2497" t="str">
        <f t="shared" si="38"/>
        <v>5010700214501450100001VT100001</v>
      </c>
    </row>
    <row r="2498" spans="1:18" x14ac:dyDescent="0.2">
      <c r="A2498" s="80" t="s">
        <v>453</v>
      </c>
      <c r="B2498" s="80" t="s">
        <v>4452</v>
      </c>
      <c r="C2498" s="6">
        <v>501</v>
      </c>
      <c r="D2498" s="6">
        <v>50107</v>
      </c>
      <c r="E2498" s="80" t="s">
        <v>458</v>
      </c>
      <c r="F2498" s="80" t="s">
        <v>456</v>
      </c>
      <c r="G2498" s="80" t="s">
        <v>486</v>
      </c>
      <c r="H2498" s="80" t="s">
        <v>1764</v>
      </c>
      <c r="I2498" s="80" t="s">
        <v>3321</v>
      </c>
      <c r="J2498" s="80" t="s">
        <v>4053</v>
      </c>
      <c r="K2498" s="80" t="s">
        <v>454</v>
      </c>
      <c r="L2498" s="8">
        <v>11050000</v>
      </c>
      <c r="M2498" s="6">
        <v>2022</v>
      </c>
      <c r="N2498" s="103"/>
      <c r="O2498" s="103"/>
      <c r="P2498" s="6"/>
      <c r="Q2498" s="6"/>
      <c r="R2498" t="str">
        <f t="shared" ref="R2498:R2561" si="39">CONCATENATE(D2498,E2498,H2498,I2498,K2498,G2498,F2498)</f>
        <v>5010700314491449100001VT100002</v>
      </c>
    </row>
    <row r="2499" spans="1:18" x14ac:dyDescent="0.2">
      <c r="A2499" s="80" t="s">
        <v>453</v>
      </c>
      <c r="B2499" s="80" t="s">
        <v>4452</v>
      </c>
      <c r="C2499" s="6">
        <v>501</v>
      </c>
      <c r="D2499" s="6">
        <v>50107</v>
      </c>
      <c r="E2499" s="80" t="s">
        <v>458</v>
      </c>
      <c r="F2499" s="80" t="s">
        <v>458</v>
      </c>
      <c r="G2499" s="80" t="s">
        <v>486</v>
      </c>
      <c r="H2499" s="80" t="s">
        <v>1764</v>
      </c>
      <c r="I2499" s="80" t="s">
        <v>3321</v>
      </c>
      <c r="J2499" s="80" t="s">
        <v>4053</v>
      </c>
      <c r="K2499" s="80" t="s">
        <v>454</v>
      </c>
      <c r="L2499" s="8">
        <v>15460000</v>
      </c>
      <c r="M2499" s="6">
        <v>2022</v>
      </c>
      <c r="N2499" s="103"/>
      <c r="O2499" s="103"/>
      <c r="P2499" s="6"/>
      <c r="Q2499" s="6"/>
      <c r="R2499" t="str">
        <f t="shared" si="39"/>
        <v>5010700314491449100001VT100003</v>
      </c>
    </row>
    <row r="2500" spans="1:18" x14ac:dyDescent="0.2">
      <c r="A2500" s="80" t="s">
        <v>453</v>
      </c>
      <c r="B2500" s="80" t="s">
        <v>4452</v>
      </c>
      <c r="C2500" s="6">
        <v>501</v>
      </c>
      <c r="D2500" s="6">
        <v>50107</v>
      </c>
      <c r="E2500" s="80" t="s">
        <v>458</v>
      </c>
      <c r="F2500" s="80" t="s">
        <v>458</v>
      </c>
      <c r="G2500" s="80" t="s">
        <v>492</v>
      </c>
      <c r="H2500" s="80" t="s">
        <v>1092</v>
      </c>
      <c r="I2500" s="80" t="s">
        <v>2788</v>
      </c>
      <c r="J2500" s="80" t="s">
        <v>4053</v>
      </c>
      <c r="K2500" s="80" t="s">
        <v>454</v>
      </c>
      <c r="L2500" s="8">
        <v>5610000</v>
      </c>
      <c r="M2500" s="6">
        <v>2022</v>
      </c>
      <c r="N2500" s="103"/>
      <c r="O2500" s="103"/>
      <c r="P2500" s="6"/>
      <c r="Q2500" s="6"/>
      <c r="R2500" t="str">
        <f t="shared" si="39"/>
        <v>5010700310961096101001VT400003</v>
      </c>
    </row>
    <row r="2501" spans="1:18" x14ac:dyDescent="0.2">
      <c r="A2501" s="80" t="s">
        <v>453</v>
      </c>
      <c r="B2501" s="80" t="s">
        <v>4453</v>
      </c>
      <c r="C2501" s="6">
        <v>501</v>
      </c>
      <c r="D2501" s="6">
        <v>50107</v>
      </c>
      <c r="E2501" s="80" t="s">
        <v>456</v>
      </c>
      <c r="F2501" s="80" t="s">
        <v>454</v>
      </c>
      <c r="G2501" s="80" t="s">
        <v>486</v>
      </c>
      <c r="H2501" s="80" t="s">
        <v>1769</v>
      </c>
      <c r="I2501" s="80" t="s">
        <v>3325</v>
      </c>
      <c r="J2501" s="80" t="s">
        <v>4053</v>
      </c>
      <c r="K2501" s="80" t="s">
        <v>454</v>
      </c>
      <c r="L2501" s="8">
        <v>6720000</v>
      </c>
      <c r="M2501" s="6">
        <v>2022</v>
      </c>
      <c r="N2501" s="103"/>
      <c r="O2501" s="103"/>
      <c r="P2501" s="6"/>
      <c r="Q2501" s="6"/>
      <c r="R2501" t="str">
        <f t="shared" si="39"/>
        <v>5010700214511451100001VT100001</v>
      </c>
    </row>
    <row r="2502" spans="1:18" x14ac:dyDescent="0.2">
      <c r="A2502" s="80" t="s">
        <v>453</v>
      </c>
      <c r="B2502" s="80" t="s">
        <v>4453</v>
      </c>
      <c r="C2502" s="6">
        <v>501</v>
      </c>
      <c r="D2502" s="6">
        <v>50107</v>
      </c>
      <c r="E2502" s="80" t="s">
        <v>458</v>
      </c>
      <c r="F2502" s="80" t="s">
        <v>456</v>
      </c>
      <c r="G2502" s="80" t="s">
        <v>486</v>
      </c>
      <c r="H2502" s="80" t="s">
        <v>1767</v>
      </c>
      <c r="I2502" s="80" t="s">
        <v>3324</v>
      </c>
      <c r="J2502" s="80" t="s">
        <v>4053</v>
      </c>
      <c r="K2502" s="80" t="s">
        <v>454</v>
      </c>
      <c r="L2502" s="8">
        <v>3320000</v>
      </c>
      <c r="M2502" s="6">
        <v>2022</v>
      </c>
      <c r="N2502" s="103"/>
      <c r="O2502" s="103"/>
      <c r="P2502" s="6"/>
      <c r="Q2502" s="6"/>
      <c r="R2502" t="str">
        <f t="shared" si="39"/>
        <v>5010700314501450100001VT100002</v>
      </c>
    </row>
    <row r="2503" spans="1:18" x14ac:dyDescent="0.2">
      <c r="A2503" s="80" t="s">
        <v>453</v>
      </c>
      <c r="B2503" s="80" t="s">
        <v>4453</v>
      </c>
      <c r="C2503" s="6">
        <v>501</v>
      </c>
      <c r="D2503" s="6">
        <v>50107</v>
      </c>
      <c r="E2503" s="80" t="s">
        <v>458</v>
      </c>
      <c r="F2503" s="80" t="s">
        <v>458</v>
      </c>
      <c r="G2503" s="80" t="s">
        <v>486</v>
      </c>
      <c r="H2503" s="80" t="s">
        <v>1767</v>
      </c>
      <c r="I2503" s="80" t="s">
        <v>3324</v>
      </c>
      <c r="J2503" s="80" t="s">
        <v>4053</v>
      </c>
      <c r="K2503" s="80" t="s">
        <v>454</v>
      </c>
      <c r="L2503" s="8">
        <v>4650000</v>
      </c>
      <c r="M2503" s="6">
        <v>2022</v>
      </c>
      <c r="N2503" s="103"/>
      <c r="O2503" s="103"/>
      <c r="P2503" s="6"/>
      <c r="Q2503" s="6"/>
      <c r="R2503" t="str">
        <f t="shared" si="39"/>
        <v>5010700314501450100001VT100003</v>
      </c>
    </row>
    <row r="2504" spans="1:18" x14ac:dyDescent="0.2">
      <c r="A2504" s="80" t="s">
        <v>453</v>
      </c>
      <c r="B2504" s="80" t="s">
        <v>4453</v>
      </c>
      <c r="C2504" s="6">
        <v>501</v>
      </c>
      <c r="D2504" s="6">
        <v>50107</v>
      </c>
      <c r="E2504" s="80" t="s">
        <v>458</v>
      </c>
      <c r="F2504" s="80" t="s">
        <v>458</v>
      </c>
      <c r="G2504" s="80" t="s">
        <v>492</v>
      </c>
      <c r="H2504" s="80" t="s">
        <v>1184</v>
      </c>
      <c r="I2504" s="80" t="s">
        <v>2848</v>
      </c>
      <c r="J2504" s="80" t="s">
        <v>4053</v>
      </c>
      <c r="K2504" s="80" t="s">
        <v>454</v>
      </c>
      <c r="L2504" s="8">
        <v>8000000</v>
      </c>
      <c r="M2504" s="6">
        <v>2022</v>
      </c>
      <c r="N2504" s="103"/>
      <c r="O2504" s="103"/>
      <c r="P2504" s="6"/>
      <c r="Q2504" s="6"/>
      <c r="R2504" t="str">
        <f t="shared" si="39"/>
        <v>5010700311441144101001VT400003</v>
      </c>
    </row>
    <row r="2505" spans="1:18" x14ac:dyDescent="0.2">
      <c r="A2505" s="80" t="s">
        <v>453</v>
      </c>
      <c r="B2505" s="80" t="s">
        <v>4454</v>
      </c>
      <c r="C2505" s="6">
        <v>501</v>
      </c>
      <c r="D2505" s="6">
        <v>50107</v>
      </c>
      <c r="E2505" s="80" t="s">
        <v>456</v>
      </c>
      <c r="F2505" s="80" t="s">
        <v>454</v>
      </c>
      <c r="G2505" s="80" t="s">
        <v>486</v>
      </c>
      <c r="H2505" s="80" t="s">
        <v>1771</v>
      </c>
      <c r="I2505" s="80" t="s">
        <v>3326</v>
      </c>
      <c r="J2505" s="80" t="s">
        <v>4053</v>
      </c>
      <c r="K2505" s="80" t="s">
        <v>454</v>
      </c>
      <c r="L2505" s="8">
        <v>6770000</v>
      </c>
      <c r="M2505" s="6">
        <v>2022</v>
      </c>
      <c r="N2505" s="103"/>
      <c r="O2505" s="103"/>
      <c r="P2505" s="6"/>
      <c r="Q2505" s="6"/>
      <c r="R2505" t="str">
        <f t="shared" si="39"/>
        <v>5010700214521452100001VT100001</v>
      </c>
    </row>
    <row r="2506" spans="1:18" x14ac:dyDescent="0.2">
      <c r="A2506" s="80" t="s">
        <v>453</v>
      </c>
      <c r="B2506" s="80" t="s">
        <v>4454</v>
      </c>
      <c r="C2506" s="6">
        <v>501</v>
      </c>
      <c r="D2506" s="6">
        <v>50107</v>
      </c>
      <c r="E2506" s="80" t="s">
        <v>458</v>
      </c>
      <c r="F2506" s="80" t="s">
        <v>456</v>
      </c>
      <c r="G2506" s="80" t="s">
        <v>486</v>
      </c>
      <c r="H2506" s="80" t="s">
        <v>1769</v>
      </c>
      <c r="I2506" s="80" t="s">
        <v>3325</v>
      </c>
      <c r="J2506" s="80" t="s">
        <v>4053</v>
      </c>
      <c r="K2506" s="80" t="s">
        <v>454</v>
      </c>
      <c r="L2506" s="8">
        <v>3360000</v>
      </c>
      <c r="M2506" s="6">
        <v>2022</v>
      </c>
      <c r="N2506" s="103"/>
      <c r="O2506" s="103"/>
      <c r="P2506" s="6"/>
      <c r="Q2506" s="6"/>
      <c r="R2506" t="str">
        <f t="shared" si="39"/>
        <v>5010700314511451100001VT100002</v>
      </c>
    </row>
    <row r="2507" spans="1:18" x14ac:dyDescent="0.2">
      <c r="A2507" s="80" t="s">
        <v>453</v>
      </c>
      <c r="B2507" s="80" t="s">
        <v>4454</v>
      </c>
      <c r="C2507" s="6">
        <v>501</v>
      </c>
      <c r="D2507" s="6">
        <v>50107</v>
      </c>
      <c r="E2507" s="80" t="s">
        <v>458</v>
      </c>
      <c r="F2507" s="80" t="s">
        <v>458</v>
      </c>
      <c r="G2507" s="80" t="s">
        <v>486</v>
      </c>
      <c r="H2507" s="80" t="s">
        <v>1769</v>
      </c>
      <c r="I2507" s="80" t="s">
        <v>3325</v>
      </c>
      <c r="J2507" s="80" t="s">
        <v>4053</v>
      </c>
      <c r="K2507" s="80" t="s">
        <v>454</v>
      </c>
      <c r="L2507" s="8">
        <v>4700000</v>
      </c>
      <c r="M2507" s="6">
        <v>2022</v>
      </c>
      <c r="N2507" s="103"/>
      <c r="O2507" s="103"/>
      <c r="P2507" s="6"/>
      <c r="Q2507" s="6"/>
      <c r="R2507" t="str">
        <f t="shared" si="39"/>
        <v>5010700314511451100001VT100003</v>
      </c>
    </row>
    <row r="2508" spans="1:18" x14ac:dyDescent="0.2">
      <c r="A2508" s="80" t="s">
        <v>453</v>
      </c>
      <c r="B2508" s="80" t="s">
        <v>4454</v>
      </c>
      <c r="C2508" s="6">
        <v>501</v>
      </c>
      <c r="D2508" s="6">
        <v>50107</v>
      </c>
      <c r="E2508" s="80" t="s">
        <v>458</v>
      </c>
      <c r="F2508" s="80" t="s">
        <v>458</v>
      </c>
      <c r="G2508" s="80" t="s">
        <v>492</v>
      </c>
      <c r="H2508" s="80" t="s">
        <v>1264</v>
      </c>
      <c r="I2508" s="80" t="s">
        <v>2901</v>
      </c>
      <c r="J2508" s="80" t="s">
        <v>4053</v>
      </c>
      <c r="K2508" s="80" t="s">
        <v>454</v>
      </c>
      <c r="L2508" s="8">
        <v>8410000</v>
      </c>
      <c r="M2508" s="6">
        <v>2022</v>
      </c>
      <c r="N2508" s="103"/>
      <c r="O2508" s="103"/>
      <c r="P2508" s="6"/>
      <c r="Q2508" s="6"/>
      <c r="R2508" t="str">
        <f t="shared" si="39"/>
        <v>5010700311861186100001VT400003</v>
      </c>
    </row>
    <row r="2509" spans="1:18" x14ac:dyDescent="0.2">
      <c r="A2509" s="80" t="s">
        <v>453</v>
      </c>
      <c r="B2509" s="80" t="s">
        <v>4455</v>
      </c>
      <c r="C2509" s="6">
        <v>501</v>
      </c>
      <c r="D2509" s="6">
        <v>50107</v>
      </c>
      <c r="E2509" s="80" t="s">
        <v>456</v>
      </c>
      <c r="F2509" s="80" t="s">
        <v>454</v>
      </c>
      <c r="G2509" s="80" t="s">
        <v>486</v>
      </c>
      <c r="H2509" s="80" t="s">
        <v>1773</v>
      </c>
      <c r="I2509" s="80" t="s">
        <v>3327</v>
      </c>
      <c r="J2509" s="80" t="s">
        <v>4053</v>
      </c>
      <c r="K2509" s="80" t="s">
        <v>454</v>
      </c>
      <c r="L2509" s="8">
        <v>6680000</v>
      </c>
      <c r="M2509" s="6">
        <v>2022</v>
      </c>
      <c r="N2509" s="103"/>
      <c r="O2509" s="103"/>
      <c r="P2509" s="6"/>
      <c r="Q2509" s="6"/>
      <c r="R2509" t="str">
        <f t="shared" si="39"/>
        <v>5010700214531453100001VT100001</v>
      </c>
    </row>
    <row r="2510" spans="1:18" x14ac:dyDescent="0.2">
      <c r="A2510" s="80" t="s">
        <v>453</v>
      </c>
      <c r="B2510" s="80" t="s">
        <v>4455</v>
      </c>
      <c r="C2510" s="6">
        <v>501</v>
      </c>
      <c r="D2510" s="6">
        <v>50107</v>
      </c>
      <c r="E2510" s="80" t="s">
        <v>458</v>
      </c>
      <c r="F2510" s="80" t="s">
        <v>456</v>
      </c>
      <c r="G2510" s="80" t="s">
        <v>486</v>
      </c>
      <c r="H2510" s="80" t="s">
        <v>1771</v>
      </c>
      <c r="I2510" s="80" t="s">
        <v>3326</v>
      </c>
      <c r="J2510" s="80" t="s">
        <v>4053</v>
      </c>
      <c r="K2510" s="80" t="s">
        <v>454</v>
      </c>
      <c r="L2510" s="8">
        <v>3390000</v>
      </c>
      <c r="M2510" s="6">
        <v>2022</v>
      </c>
      <c r="N2510" s="103"/>
      <c r="O2510" s="103"/>
      <c r="P2510" s="6"/>
      <c r="Q2510" s="6"/>
      <c r="R2510" t="str">
        <f t="shared" si="39"/>
        <v>5010700314521452100001VT100002</v>
      </c>
    </row>
    <row r="2511" spans="1:18" x14ac:dyDescent="0.2">
      <c r="A2511" s="80" t="s">
        <v>453</v>
      </c>
      <c r="B2511" s="80" t="s">
        <v>4455</v>
      </c>
      <c r="C2511" s="6">
        <v>501</v>
      </c>
      <c r="D2511" s="6">
        <v>50107</v>
      </c>
      <c r="E2511" s="80" t="s">
        <v>458</v>
      </c>
      <c r="F2511" s="80" t="s">
        <v>458</v>
      </c>
      <c r="G2511" s="80" t="s">
        <v>486</v>
      </c>
      <c r="H2511" s="80" t="s">
        <v>1771</v>
      </c>
      <c r="I2511" s="80" t="s">
        <v>3326</v>
      </c>
      <c r="J2511" s="80" t="s">
        <v>4053</v>
      </c>
      <c r="K2511" s="80" t="s">
        <v>454</v>
      </c>
      <c r="L2511" s="8">
        <v>4740000</v>
      </c>
      <c r="M2511" s="6">
        <v>2022</v>
      </c>
      <c r="N2511" s="103"/>
      <c r="O2511" s="103"/>
      <c r="P2511" s="6"/>
      <c r="Q2511" s="6"/>
      <c r="R2511" t="str">
        <f t="shared" si="39"/>
        <v>5010700314521452100001VT100003</v>
      </c>
    </row>
    <row r="2512" spans="1:18" x14ac:dyDescent="0.2">
      <c r="A2512" s="80" t="s">
        <v>453</v>
      </c>
      <c r="B2512" s="80" t="s">
        <v>4455</v>
      </c>
      <c r="C2512" s="6">
        <v>501</v>
      </c>
      <c r="D2512" s="6">
        <v>50107</v>
      </c>
      <c r="E2512" s="80" t="s">
        <v>458</v>
      </c>
      <c r="F2512" s="80" t="s">
        <v>458</v>
      </c>
      <c r="G2512" s="80" t="s">
        <v>492</v>
      </c>
      <c r="H2512" s="80" t="s">
        <v>1264</v>
      </c>
      <c r="I2512" s="80" t="s">
        <v>2903</v>
      </c>
      <c r="J2512" s="80" t="s">
        <v>4053</v>
      </c>
      <c r="K2512" s="80" t="s">
        <v>454</v>
      </c>
      <c r="L2512" s="8">
        <v>8410000</v>
      </c>
      <c r="M2512" s="6">
        <v>2022</v>
      </c>
      <c r="N2512" s="103"/>
      <c r="O2512" s="103"/>
      <c r="P2512" s="6"/>
      <c r="Q2512" s="6"/>
      <c r="R2512" t="str">
        <f t="shared" si="39"/>
        <v>5010700311861186101001VT400003</v>
      </c>
    </row>
    <row r="2513" spans="1:18" x14ac:dyDescent="0.2">
      <c r="A2513" s="80" t="s">
        <v>453</v>
      </c>
      <c r="B2513" s="80" t="s">
        <v>4456</v>
      </c>
      <c r="C2513" s="6">
        <v>501</v>
      </c>
      <c r="D2513" s="6">
        <v>50107</v>
      </c>
      <c r="E2513" s="80" t="s">
        <v>456</v>
      </c>
      <c r="F2513" s="80" t="s">
        <v>454</v>
      </c>
      <c r="G2513" s="80" t="s">
        <v>486</v>
      </c>
      <c r="H2513" s="80" t="s">
        <v>1775</v>
      </c>
      <c r="I2513" s="80" t="s">
        <v>3328</v>
      </c>
      <c r="J2513" s="80" t="s">
        <v>4053</v>
      </c>
      <c r="K2513" s="80" t="s">
        <v>454</v>
      </c>
      <c r="L2513" s="8">
        <v>6930000</v>
      </c>
      <c r="M2513" s="6">
        <v>2022</v>
      </c>
      <c r="N2513" s="103"/>
      <c r="O2513" s="103"/>
      <c r="P2513" s="6"/>
      <c r="Q2513" s="6"/>
      <c r="R2513" t="str">
        <f t="shared" si="39"/>
        <v>5010700214541454100001VT100001</v>
      </c>
    </row>
    <row r="2514" spans="1:18" x14ac:dyDescent="0.2">
      <c r="A2514" s="80" t="s">
        <v>453</v>
      </c>
      <c r="B2514" s="80" t="s">
        <v>4456</v>
      </c>
      <c r="C2514" s="6">
        <v>501</v>
      </c>
      <c r="D2514" s="6">
        <v>50107</v>
      </c>
      <c r="E2514" s="80" t="s">
        <v>458</v>
      </c>
      <c r="F2514" s="80" t="s">
        <v>456</v>
      </c>
      <c r="G2514" s="80" t="s">
        <v>486</v>
      </c>
      <c r="H2514" s="80" t="s">
        <v>1773</v>
      </c>
      <c r="I2514" s="80" t="s">
        <v>3327</v>
      </c>
      <c r="J2514" s="80" t="s">
        <v>4053</v>
      </c>
      <c r="K2514" s="80" t="s">
        <v>454</v>
      </c>
      <c r="L2514" s="8">
        <v>3340000</v>
      </c>
      <c r="M2514" s="6">
        <v>2022</v>
      </c>
      <c r="N2514" s="103"/>
      <c r="O2514" s="103"/>
      <c r="P2514" s="6"/>
      <c r="Q2514" s="6"/>
      <c r="R2514" t="str">
        <f t="shared" si="39"/>
        <v>5010700314531453100001VT100002</v>
      </c>
    </row>
    <row r="2515" spans="1:18" x14ac:dyDescent="0.2">
      <c r="A2515" s="80" t="s">
        <v>453</v>
      </c>
      <c r="B2515" s="80" t="s">
        <v>4456</v>
      </c>
      <c r="C2515" s="6">
        <v>501</v>
      </c>
      <c r="D2515" s="6">
        <v>50107</v>
      </c>
      <c r="E2515" s="80" t="s">
        <v>458</v>
      </c>
      <c r="F2515" s="80" t="s">
        <v>458</v>
      </c>
      <c r="G2515" s="80" t="s">
        <v>486</v>
      </c>
      <c r="H2515" s="80" t="s">
        <v>1773</v>
      </c>
      <c r="I2515" s="80" t="s">
        <v>3327</v>
      </c>
      <c r="J2515" s="80" t="s">
        <v>4053</v>
      </c>
      <c r="K2515" s="80" t="s">
        <v>454</v>
      </c>
      <c r="L2515" s="8">
        <v>4680000</v>
      </c>
      <c r="M2515" s="6">
        <v>2022</v>
      </c>
      <c r="N2515" s="103"/>
      <c r="O2515" s="103"/>
      <c r="P2515" s="6"/>
      <c r="Q2515" s="6"/>
      <c r="R2515" t="str">
        <f t="shared" si="39"/>
        <v>5010700314531453100001VT100003</v>
      </c>
    </row>
    <row r="2516" spans="1:18" x14ac:dyDescent="0.2">
      <c r="A2516" s="80" t="s">
        <v>453</v>
      </c>
      <c r="B2516" s="80" t="s">
        <v>4456</v>
      </c>
      <c r="C2516" s="6">
        <v>501</v>
      </c>
      <c r="D2516" s="6">
        <v>50107</v>
      </c>
      <c r="E2516" s="80" t="s">
        <v>458</v>
      </c>
      <c r="F2516" s="80" t="s">
        <v>458</v>
      </c>
      <c r="G2516" s="80" t="s">
        <v>492</v>
      </c>
      <c r="H2516" s="80" t="s">
        <v>1277</v>
      </c>
      <c r="I2516" s="80" t="s">
        <v>2920</v>
      </c>
      <c r="J2516" s="80" t="s">
        <v>4053</v>
      </c>
      <c r="K2516" s="80" t="s">
        <v>454</v>
      </c>
      <c r="L2516" s="8">
        <v>5240000</v>
      </c>
      <c r="M2516" s="6">
        <v>2022</v>
      </c>
      <c r="N2516" s="103"/>
      <c r="O2516" s="103"/>
      <c r="P2516" s="6"/>
      <c r="Q2516" s="6"/>
      <c r="R2516" t="str">
        <f t="shared" si="39"/>
        <v>5010700311931193100001VT400003</v>
      </c>
    </row>
    <row r="2517" spans="1:18" x14ac:dyDescent="0.2">
      <c r="A2517" s="80" t="s">
        <v>453</v>
      </c>
      <c r="B2517" s="80" t="s">
        <v>4457</v>
      </c>
      <c r="C2517" s="6">
        <v>501</v>
      </c>
      <c r="D2517" s="6">
        <v>50107</v>
      </c>
      <c r="E2517" s="80" t="s">
        <v>456</v>
      </c>
      <c r="F2517" s="80" t="s">
        <v>454</v>
      </c>
      <c r="G2517" s="80" t="s">
        <v>486</v>
      </c>
      <c r="H2517" s="80" t="s">
        <v>1777</v>
      </c>
      <c r="I2517" s="80" t="s">
        <v>3329</v>
      </c>
      <c r="J2517" s="80" t="s">
        <v>4053</v>
      </c>
      <c r="K2517" s="80" t="s">
        <v>454</v>
      </c>
      <c r="L2517" s="8">
        <v>20530000</v>
      </c>
      <c r="M2517" s="6">
        <v>2022</v>
      </c>
      <c r="N2517" s="103"/>
      <c r="O2517" s="103"/>
      <c r="P2517" s="6"/>
      <c r="Q2517" s="6"/>
      <c r="R2517" t="str">
        <f t="shared" si="39"/>
        <v>5010700214551455100001VT100001</v>
      </c>
    </row>
    <row r="2518" spans="1:18" x14ac:dyDescent="0.2">
      <c r="A2518" s="80" t="s">
        <v>453</v>
      </c>
      <c r="B2518" s="80" t="s">
        <v>4457</v>
      </c>
      <c r="C2518" s="6">
        <v>501</v>
      </c>
      <c r="D2518" s="6">
        <v>50107</v>
      </c>
      <c r="E2518" s="80" t="s">
        <v>458</v>
      </c>
      <c r="F2518" s="80" t="s">
        <v>456</v>
      </c>
      <c r="G2518" s="80" t="s">
        <v>486</v>
      </c>
      <c r="H2518" s="80" t="s">
        <v>1775</v>
      </c>
      <c r="I2518" s="80" t="s">
        <v>3328</v>
      </c>
      <c r="J2518" s="80" t="s">
        <v>4053</v>
      </c>
      <c r="K2518" s="80" t="s">
        <v>454</v>
      </c>
      <c r="L2518" s="8">
        <v>3470000</v>
      </c>
      <c r="M2518" s="6">
        <v>2022</v>
      </c>
      <c r="N2518" s="103"/>
      <c r="O2518" s="103"/>
      <c r="P2518" s="6"/>
      <c r="Q2518" s="6"/>
      <c r="R2518" t="str">
        <f t="shared" si="39"/>
        <v>5010700314541454100001VT100002</v>
      </c>
    </row>
    <row r="2519" spans="1:18" x14ac:dyDescent="0.2">
      <c r="A2519" s="80" t="s">
        <v>453</v>
      </c>
      <c r="B2519" s="80" t="s">
        <v>4457</v>
      </c>
      <c r="C2519" s="6">
        <v>501</v>
      </c>
      <c r="D2519" s="6">
        <v>50107</v>
      </c>
      <c r="E2519" s="80" t="s">
        <v>458</v>
      </c>
      <c r="F2519" s="80" t="s">
        <v>458</v>
      </c>
      <c r="G2519" s="80" t="s">
        <v>486</v>
      </c>
      <c r="H2519" s="80" t="s">
        <v>1775</v>
      </c>
      <c r="I2519" s="80" t="s">
        <v>3328</v>
      </c>
      <c r="J2519" s="80" t="s">
        <v>4053</v>
      </c>
      <c r="K2519" s="80" t="s">
        <v>454</v>
      </c>
      <c r="L2519" s="8">
        <v>4850000</v>
      </c>
      <c r="M2519" s="6">
        <v>2022</v>
      </c>
      <c r="N2519" s="103"/>
      <c r="O2519" s="103"/>
      <c r="P2519" s="6"/>
      <c r="Q2519" s="6"/>
      <c r="R2519" t="str">
        <f t="shared" si="39"/>
        <v>5010700314541454100001VT100003</v>
      </c>
    </row>
    <row r="2520" spans="1:18" x14ac:dyDescent="0.2">
      <c r="A2520" s="80" t="s">
        <v>453</v>
      </c>
      <c r="B2520" s="80" t="s">
        <v>4457</v>
      </c>
      <c r="C2520" s="6">
        <v>501</v>
      </c>
      <c r="D2520" s="6">
        <v>50107</v>
      </c>
      <c r="E2520" s="80" t="s">
        <v>458</v>
      </c>
      <c r="F2520" s="80" t="s">
        <v>458</v>
      </c>
      <c r="G2520" s="80" t="s">
        <v>492</v>
      </c>
      <c r="H2520" s="80" t="s">
        <v>1277</v>
      </c>
      <c r="I2520" s="80" t="s">
        <v>2922</v>
      </c>
      <c r="J2520" s="80" t="s">
        <v>4053</v>
      </c>
      <c r="K2520" s="80" t="s">
        <v>454</v>
      </c>
      <c r="L2520" s="8">
        <v>5080000</v>
      </c>
      <c r="M2520" s="6">
        <v>2022</v>
      </c>
      <c r="N2520" s="103"/>
      <c r="O2520" s="103"/>
      <c r="P2520" s="6"/>
      <c r="Q2520" s="6"/>
      <c r="R2520" t="str">
        <f t="shared" si="39"/>
        <v>5010700311931193101001VT400003</v>
      </c>
    </row>
    <row r="2521" spans="1:18" x14ac:dyDescent="0.2">
      <c r="A2521" s="80" t="s">
        <v>453</v>
      </c>
      <c r="B2521" s="80" t="s">
        <v>4458</v>
      </c>
      <c r="C2521" s="6">
        <v>501</v>
      </c>
      <c r="D2521" s="6">
        <v>50107</v>
      </c>
      <c r="E2521" s="80" t="s">
        <v>456</v>
      </c>
      <c r="F2521" s="80" t="s">
        <v>454</v>
      </c>
      <c r="G2521" s="80" t="s">
        <v>486</v>
      </c>
      <c r="H2521" s="80" t="s">
        <v>1779</v>
      </c>
      <c r="I2521" s="80" t="s">
        <v>3330</v>
      </c>
      <c r="J2521" s="80" t="s">
        <v>4053</v>
      </c>
      <c r="K2521" s="80" t="s">
        <v>454</v>
      </c>
      <c r="L2521" s="8">
        <v>12350000</v>
      </c>
      <c r="M2521" s="6">
        <v>2022</v>
      </c>
      <c r="N2521" s="103"/>
      <c r="O2521" s="103"/>
      <c r="P2521" s="6"/>
      <c r="Q2521" s="6"/>
      <c r="R2521" t="str">
        <f t="shared" si="39"/>
        <v>5010700214561456100001VT100001</v>
      </c>
    </row>
    <row r="2522" spans="1:18" x14ac:dyDescent="0.2">
      <c r="A2522" s="80" t="s">
        <v>453</v>
      </c>
      <c r="B2522" s="80" t="s">
        <v>4458</v>
      </c>
      <c r="C2522" s="6">
        <v>501</v>
      </c>
      <c r="D2522" s="6">
        <v>50107</v>
      </c>
      <c r="E2522" s="80" t="s">
        <v>458</v>
      </c>
      <c r="F2522" s="80" t="s">
        <v>456</v>
      </c>
      <c r="G2522" s="80" t="s">
        <v>486</v>
      </c>
      <c r="H2522" s="80" t="s">
        <v>1777</v>
      </c>
      <c r="I2522" s="80" t="s">
        <v>3329</v>
      </c>
      <c r="J2522" s="80" t="s">
        <v>4053</v>
      </c>
      <c r="K2522" s="80" t="s">
        <v>454</v>
      </c>
      <c r="L2522" s="8">
        <v>10270000</v>
      </c>
      <c r="M2522" s="6">
        <v>2022</v>
      </c>
      <c r="N2522" s="103"/>
      <c r="O2522" s="103"/>
      <c r="P2522" s="6"/>
      <c r="Q2522" s="6"/>
      <c r="R2522" t="str">
        <f t="shared" si="39"/>
        <v>5010700314551455100001VT100002</v>
      </c>
    </row>
    <row r="2523" spans="1:18" x14ac:dyDescent="0.2">
      <c r="A2523" s="80" t="s">
        <v>453</v>
      </c>
      <c r="B2523" s="80" t="s">
        <v>4458</v>
      </c>
      <c r="C2523" s="6">
        <v>501</v>
      </c>
      <c r="D2523" s="6">
        <v>50107</v>
      </c>
      <c r="E2523" s="80" t="s">
        <v>458</v>
      </c>
      <c r="F2523" s="80" t="s">
        <v>458</v>
      </c>
      <c r="G2523" s="80" t="s">
        <v>486</v>
      </c>
      <c r="H2523" s="80" t="s">
        <v>1777</v>
      </c>
      <c r="I2523" s="80" t="s">
        <v>3329</v>
      </c>
      <c r="J2523" s="80" t="s">
        <v>4053</v>
      </c>
      <c r="K2523" s="80" t="s">
        <v>454</v>
      </c>
      <c r="L2523" s="8">
        <v>14370000</v>
      </c>
      <c r="M2523" s="6">
        <v>2022</v>
      </c>
      <c r="N2523" s="103"/>
      <c r="O2523" s="103"/>
      <c r="P2523" s="6"/>
      <c r="Q2523" s="6"/>
      <c r="R2523" t="str">
        <f t="shared" si="39"/>
        <v>5010700314551455100001VT100003</v>
      </c>
    </row>
    <row r="2524" spans="1:18" x14ac:dyDescent="0.2">
      <c r="A2524" s="80" t="s">
        <v>453</v>
      </c>
      <c r="B2524" s="80" t="s">
        <v>4458</v>
      </c>
      <c r="C2524" s="6">
        <v>501</v>
      </c>
      <c r="D2524" s="6">
        <v>50107</v>
      </c>
      <c r="E2524" s="80" t="s">
        <v>458</v>
      </c>
      <c r="F2524" s="80" t="s">
        <v>458</v>
      </c>
      <c r="G2524" s="80" t="s">
        <v>492</v>
      </c>
      <c r="H2524" s="80" t="s">
        <v>1294</v>
      </c>
      <c r="I2524" s="80" t="s">
        <v>2933</v>
      </c>
      <c r="J2524" s="80" t="s">
        <v>4053</v>
      </c>
      <c r="K2524" s="80" t="s">
        <v>454</v>
      </c>
      <c r="L2524" s="8">
        <v>5610000</v>
      </c>
      <c r="M2524" s="6">
        <v>2022</v>
      </c>
      <c r="N2524" s="103"/>
      <c r="O2524" s="103"/>
      <c r="P2524" s="6"/>
      <c r="Q2524" s="6"/>
      <c r="R2524" t="str">
        <f t="shared" si="39"/>
        <v>5010700312021202100001VT400003</v>
      </c>
    </row>
    <row r="2525" spans="1:18" x14ac:dyDescent="0.2">
      <c r="A2525" s="80" t="s">
        <v>453</v>
      </c>
      <c r="B2525" s="80" t="s">
        <v>4459</v>
      </c>
      <c r="C2525" s="6">
        <v>501</v>
      </c>
      <c r="D2525" s="6">
        <v>50107</v>
      </c>
      <c r="E2525" s="80" t="s">
        <v>456</v>
      </c>
      <c r="F2525" s="80" t="s">
        <v>454</v>
      </c>
      <c r="G2525" s="80" t="s">
        <v>486</v>
      </c>
      <c r="H2525" s="80" t="s">
        <v>1781</v>
      </c>
      <c r="I2525" s="80" t="s">
        <v>3331</v>
      </c>
      <c r="J2525" s="80" t="s">
        <v>4053</v>
      </c>
      <c r="K2525" s="80" t="s">
        <v>454</v>
      </c>
      <c r="L2525" s="8">
        <v>8080000</v>
      </c>
      <c r="M2525" s="6">
        <v>2022</v>
      </c>
      <c r="N2525" s="103"/>
      <c r="O2525" s="103"/>
      <c r="P2525" s="6"/>
      <c r="Q2525" s="6"/>
      <c r="R2525" t="str">
        <f t="shared" si="39"/>
        <v>5010700214571457100001VT100001</v>
      </c>
    </row>
    <row r="2526" spans="1:18" x14ac:dyDescent="0.2">
      <c r="A2526" s="80" t="s">
        <v>453</v>
      </c>
      <c r="B2526" s="80" t="s">
        <v>4459</v>
      </c>
      <c r="C2526" s="6">
        <v>501</v>
      </c>
      <c r="D2526" s="6">
        <v>50107</v>
      </c>
      <c r="E2526" s="80" t="s">
        <v>458</v>
      </c>
      <c r="F2526" s="80" t="s">
        <v>456</v>
      </c>
      <c r="G2526" s="80" t="s">
        <v>486</v>
      </c>
      <c r="H2526" s="80" t="s">
        <v>1779</v>
      </c>
      <c r="I2526" s="80" t="s">
        <v>3330</v>
      </c>
      <c r="J2526" s="80" t="s">
        <v>4053</v>
      </c>
      <c r="K2526" s="80" t="s">
        <v>454</v>
      </c>
      <c r="L2526" s="8">
        <v>6180000</v>
      </c>
      <c r="M2526" s="6">
        <v>2022</v>
      </c>
      <c r="N2526" s="103"/>
      <c r="O2526" s="103"/>
      <c r="P2526" s="6"/>
      <c r="Q2526" s="6"/>
      <c r="R2526" t="str">
        <f t="shared" si="39"/>
        <v>5010700314561456100001VT100002</v>
      </c>
    </row>
    <row r="2527" spans="1:18" x14ac:dyDescent="0.2">
      <c r="A2527" s="80" t="s">
        <v>453</v>
      </c>
      <c r="B2527" s="80" t="s">
        <v>4459</v>
      </c>
      <c r="C2527" s="6">
        <v>501</v>
      </c>
      <c r="D2527" s="6">
        <v>50107</v>
      </c>
      <c r="E2527" s="80" t="s">
        <v>458</v>
      </c>
      <c r="F2527" s="80" t="s">
        <v>458</v>
      </c>
      <c r="G2527" s="80" t="s">
        <v>486</v>
      </c>
      <c r="H2527" s="80" t="s">
        <v>1779</v>
      </c>
      <c r="I2527" s="80" t="s">
        <v>3330</v>
      </c>
      <c r="J2527" s="80" t="s">
        <v>4053</v>
      </c>
      <c r="K2527" s="80" t="s">
        <v>454</v>
      </c>
      <c r="L2527" s="8">
        <v>8650000</v>
      </c>
      <c r="M2527" s="6">
        <v>2022</v>
      </c>
      <c r="N2527" s="103"/>
      <c r="O2527" s="103"/>
      <c r="P2527" s="6"/>
      <c r="Q2527" s="6"/>
      <c r="R2527" t="str">
        <f t="shared" si="39"/>
        <v>5010700314561456100001VT100003</v>
      </c>
    </row>
    <row r="2528" spans="1:18" x14ac:dyDescent="0.2">
      <c r="A2528" s="80" t="s">
        <v>453</v>
      </c>
      <c r="B2528" s="80" t="s">
        <v>4459</v>
      </c>
      <c r="C2528" s="6">
        <v>501</v>
      </c>
      <c r="D2528" s="6">
        <v>50107</v>
      </c>
      <c r="E2528" s="80" t="s">
        <v>458</v>
      </c>
      <c r="F2528" s="80" t="s">
        <v>458</v>
      </c>
      <c r="G2528" s="80" t="s">
        <v>492</v>
      </c>
      <c r="H2528" s="80" t="s">
        <v>1367</v>
      </c>
      <c r="I2528" s="80" t="s">
        <v>2988</v>
      </c>
      <c r="J2528" s="80" t="s">
        <v>4053</v>
      </c>
      <c r="K2528" s="80" t="s">
        <v>454</v>
      </c>
      <c r="L2528" s="8">
        <v>6130000</v>
      </c>
      <c r="M2528" s="6">
        <v>2022</v>
      </c>
      <c r="N2528" s="103"/>
      <c r="O2528" s="103"/>
      <c r="P2528" s="6"/>
      <c r="Q2528" s="6"/>
      <c r="R2528" t="str">
        <f t="shared" si="39"/>
        <v>5010700312401240100001VT400003</v>
      </c>
    </row>
    <row r="2529" spans="1:18" x14ac:dyDescent="0.2">
      <c r="A2529" s="80" t="s">
        <v>453</v>
      </c>
      <c r="B2529" s="80" t="s">
        <v>4460</v>
      </c>
      <c r="C2529" s="6">
        <v>501</v>
      </c>
      <c r="D2529" s="6">
        <v>50107</v>
      </c>
      <c r="E2529" s="80" t="s">
        <v>456</v>
      </c>
      <c r="F2529" s="80" t="s">
        <v>454</v>
      </c>
      <c r="G2529" s="80" t="s">
        <v>486</v>
      </c>
      <c r="H2529" s="80" t="s">
        <v>1783</v>
      </c>
      <c r="I2529" s="80" t="s">
        <v>3332</v>
      </c>
      <c r="J2529" s="80" t="s">
        <v>4053</v>
      </c>
      <c r="K2529" s="80" t="s">
        <v>454</v>
      </c>
      <c r="L2529" s="8">
        <v>11740000</v>
      </c>
      <c r="M2529" s="6">
        <v>2022</v>
      </c>
      <c r="N2529" s="103"/>
      <c r="O2529" s="103"/>
      <c r="P2529" s="6"/>
      <c r="Q2529" s="6"/>
      <c r="R2529" t="str">
        <f t="shared" si="39"/>
        <v>5010700214581458100001VT100001</v>
      </c>
    </row>
    <row r="2530" spans="1:18" x14ac:dyDescent="0.2">
      <c r="A2530" s="80" t="s">
        <v>453</v>
      </c>
      <c r="B2530" s="80" t="s">
        <v>4460</v>
      </c>
      <c r="C2530" s="6">
        <v>501</v>
      </c>
      <c r="D2530" s="6">
        <v>50107</v>
      </c>
      <c r="E2530" s="80" t="s">
        <v>458</v>
      </c>
      <c r="F2530" s="80" t="s">
        <v>456</v>
      </c>
      <c r="G2530" s="80" t="s">
        <v>486</v>
      </c>
      <c r="H2530" s="80" t="s">
        <v>1781</v>
      </c>
      <c r="I2530" s="80" t="s">
        <v>3331</v>
      </c>
      <c r="J2530" s="80" t="s">
        <v>4053</v>
      </c>
      <c r="K2530" s="80" t="s">
        <v>454</v>
      </c>
      <c r="L2530" s="8">
        <v>4040000</v>
      </c>
      <c r="M2530" s="6">
        <v>2022</v>
      </c>
      <c r="N2530" s="103"/>
      <c r="O2530" s="103"/>
      <c r="P2530" s="6"/>
      <c r="Q2530" s="6"/>
      <c r="R2530" t="str">
        <f t="shared" si="39"/>
        <v>5010700314571457100001VT100002</v>
      </c>
    </row>
    <row r="2531" spans="1:18" x14ac:dyDescent="0.2">
      <c r="A2531" s="80" t="s">
        <v>453</v>
      </c>
      <c r="B2531" s="80" t="s">
        <v>4460</v>
      </c>
      <c r="C2531" s="6">
        <v>501</v>
      </c>
      <c r="D2531" s="6">
        <v>50107</v>
      </c>
      <c r="E2531" s="80" t="s">
        <v>458</v>
      </c>
      <c r="F2531" s="80" t="s">
        <v>458</v>
      </c>
      <c r="G2531" s="80" t="s">
        <v>486</v>
      </c>
      <c r="H2531" s="80" t="s">
        <v>1781</v>
      </c>
      <c r="I2531" s="80" t="s">
        <v>3331</v>
      </c>
      <c r="J2531" s="80" t="s">
        <v>4053</v>
      </c>
      <c r="K2531" s="80" t="s">
        <v>454</v>
      </c>
      <c r="L2531" s="8">
        <v>5660000</v>
      </c>
      <c r="M2531" s="6">
        <v>2022</v>
      </c>
      <c r="N2531" s="103"/>
      <c r="O2531" s="103"/>
      <c r="P2531" s="6"/>
      <c r="Q2531" s="6"/>
      <c r="R2531" t="str">
        <f t="shared" si="39"/>
        <v>5010700314571457100001VT100003</v>
      </c>
    </row>
    <row r="2532" spans="1:18" x14ac:dyDescent="0.2">
      <c r="A2532" s="80" t="s">
        <v>453</v>
      </c>
      <c r="B2532" s="80" t="s">
        <v>4460</v>
      </c>
      <c r="C2532" s="6">
        <v>501</v>
      </c>
      <c r="D2532" s="6">
        <v>50107</v>
      </c>
      <c r="E2532" s="80" t="s">
        <v>458</v>
      </c>
      <c r="F2532" s="80" t="s">
        <v>458</v>
      </c>
      <c r="G2532" s="80" t="s">
        <v>492</v>
      </c>
      <c r="H2532" s="80" t="s">
        <v>1367</v>
      </c>
      <c r="I2532" s="80" t="s">
        <v>2990</v>
      </c>
      <c r="J2532" s="80" t="s">
        <v>4053</v>
      </c>
      <c r="K2532" s="80" t="s">
        <v>454</v>
      </c>
      <c r="L2532" s="8">
        <v>4190000</v>
      </c>
      <c r="M2532" s="6">
        <v>2022</v>
      </c>
      <c r="N2532" s="103"/>
      <c r="O2532" s="103"/>
      <c r="P2532" s="6"/>
      <c r="Q2532" s="6"/>
      <c r="R2532" t="str">
        <f t="shared" si="39"/>
        <v>5010700312401240101001VT400003</v>
      </c>
    </row>
    <row r="2533" spans="1:18" x14ac:dyDescent="0.2">
      <c r="A2533" s="80" t="s">
        <v>453</v>
      </c>
      <c r="B2533" s="80" t="s">
        <v>4461</v>
      </c>
      <c r="C2533" s="6">
        <v>501</v>
      </c>
      <c r="D2533" s="6">
        <v>50107</v>
      </c>
      <c r="E2533" s="80" t="s">
        <v>456</v>
      </c>
      <c r="F2533" s="80" t="s">
        <v>454</v>
      </c>
      <c r="G2533" s="80" t="s">
        <v>486</v>
      </c>
      <c r="H2533" s="80" t="s">
        <v>1788</v>
      </c>
      <c r="I2533" s="80" t="s">
        <v>3339</v>
      </c>
      <c r="J2533" s="80" t="s">
        <v>4053</v>
      </c>
      <c r="K2533" s="80" t="s">
        <v>454</v>
      </c>
      <c r="L2533" s="8">
        <v>21480000</v>
      </c>
      <c r="M2533" s="6">
        <v>2022</v>
      </c>
      <c r="N2533" s="103"/>
      <c r="O2533" s="103"/>
      <c r="P2533" s="6"/>
      <c r="Q2533" s="6"/>
      <c r="R2533" t="str">
        <f t="shared" si="39"/>
        <v>5010700214601460100001VT100001</v>
      </c>
    </row>
    <row r="2534" spans="1:18" x14ac:dyDescent="0.2">
      <c r="A2534" s="80" t="s">
        <v>453</v>
      </c>
      <c r="B2534" s="80" t="s">
        <v>4461</v>
      </c>
      <c r="C2534" s="6">
        <v>501</v>
      </c>
      <c r="D2534" s="6">
        <v>50107</v>
      </c>
      <c r="E2534" s="80" t="s">
        <v>458</v>
      </c>
      <c r="F2534" s="80" t="s">
        <v>456</v>
      </c>
      <c r="G2534" s="80" t="s">
        <v>486</v>
      </c>
      <c r="H2534" s="80" t="s">
        <v>1783</v>
      </c>
      <c r="I2534" s="80" t="s">
        <v>3332</v>
      </c>
      <c r="J2534" s="80" t="s">
        <v>4053</v>
      </c>
      <c r="K2534" s="80" t="s">
        <v>454</v>
      </c>
      <c r="L2534" s="8">
        <v>5870000</v>
      </c>
      <c r="M2534" s="6">
        <v>2022</v>
      </c>
      <c r="N2534" s="103"/>
      <c r="O2534" s="103"/>
      <c r="P2534" s="6"/>
      <c r="Q2534" s="6"/>
      <c r="R2534" t="str">
        <f t="shared" si="39"/>
        <v>5010700314581458100001VT100002</v>
      </c>
    </row>
    <row r="2535" spans="1:18" x14ac:dyDescent="0.2">
      <c r="A2535" s="80" t="s">
        <v>453</v>
      </c>
      <c r="B2535" s="80" t="s">
        <v>4461</v>
      </c>
      <c r="C2535" s="6">
        <v>501</v>
      </c>
      <c r="D2535" s="6">
        <v>50107</v>
      </c>
      <c r="E2535" s="80" t="s">
        <v>458</v>
      </c>
      <c r="F2535" s="80" t="s">
        <v>458</v>
      </c>
      <c r="G2535" s="80" t="s">
        <v>486</v>
      </c>
      <c r="H2535" s="80" t="s">
        <v>1783</v>
      </c>
      <c r="I2535" s="80" t="s">
        <v>3332</v>
      </c>
      <c r="J2535" s="80" t="s">
        <v>4053</v>
      </c>
      <c r="K2535" s="80" t="s">
        <v>454</v>
      </c>
      <c r="L2535" s="8">
        <v>8220000</v>
      </c>
      <c r="M2535" s="6">
        <v>2022</v>
      </c>
      <c r="N2535" s="103"/>
      <c r="O2535" s="103"/>
      <c r="P2535" s="6"/>
      <c r="Q2535" s="6"/>
      <c r="R2535" t="str">
        <f t="shared" si="39"/>
        <v>5010700314581458100001VT100003</v>
      </c>
    </row>
    <row r="2536" spans="1:18" x14ac:dyDescent="0.2">
      <c r="A2536" s="80" t="s">
        <v>453</v>
      </c>
      <c r="B2536" s="80" t="s">
        <v>4461</v>
      </c>
      <c r="C2536" s="6">
        <v>501</v>
      </c>
      <c r="D2536" s="6">
        <v>50107</v>
      </c>
      <c r="E2536" s="80" t="s">
        <v>458</v>
      </c>
      <c r="F2536" s="80" t="s">
        <v>458</v>
      </c>
      <c r="G2536" s="80" t="s">
        <v>492</v>
      </c>
      <c r="H2536" s="80" t="s">
        <v>1393</v>
      </c>
      <c r="I2536" s="80" t="s">
        <v>3011</v>
      </c>
      <c r="J2536" s="80" t="s">
        <v>4053</v>
      </c>
      <c r="K2536" s="80" t="s">
        <v>454</v>
      </c>
      <c r="L2536" s="8">
        <v>2020000</v>
      </c>
      <c r="M2536" s="6">
        <v>2022</v>
      </c>
      <c r="N2536" s="103"/>
      <c r="O2536" s="103"/>
      <c r="P2536" s="6"/>
      <c r="Q2536" s="6"/>
      <c r="R2536" t="str">
        <f t="shared" si="39"/>
        <v>5010700312541254100001VT400003</v>
      </c>
    </row>
    <row r="2537" spans="1:18" x14ac:dyDescent="0.2">
      <c r="A2537" s="80" t="s">
        <v>453</v>
      </c>
      <c r="B2537" s="80" t="s">
        <v>4462</v>
      </c>
      <c r="C2537" s="6">
        <v>501</v>
      </c>
      <c r="D2537" s="6">
        <v>50107</v>
      </c>
      <c r="E2537" s="80" t="s">
        <v>456</v>
      </c>
      <c r="F2537" s="80" t="s">
        <v>454</v>
      </c>
      <c r="G2537" s="80" t="s">
        <v>486</v>
      </c>
      <c r="H2537" s="80" t="s">
        <v>1791</v>
      </c>
      <c r="I2537" s="80" t="s">
        <v>3343</v>
      </c>
      <c r="J2537" s="80" t="s">
        <v>4053</v>
      </c>
      <c r="K2537" s="80" t="s">
        <v>454</v>
      </c>
      <c r="L2537" s="8">
        <v>8170000</v>
      </c>
      <c r="M2537" s="6">
        <v>2022</v>
      </c>
      <c r="N2537" s="103"/>
      <c r="O2537" s="103"/>
      <c r="P2537" s="6"/>
      <c r="Q2537" s="6"/>
      <c r="R2537" t="str">
        <f t="shared" si="39"/>
        <v>5010700214621462100001VT100001</v>
      </c>
    </row>
    <row r="2538" spans="1:18" x14ac:dyDescent="0.2">
      <c r="A2538" s="80" t="s">
        <v>453</v>
      </c>
      <c r="B2538" s="80" t="s">
        <v>4462</v>
      </c>
      <c r="C2538" s="6">
        <v>501</v>
      </c>
      <c r="D2538" s="6">
        <v>50107</v>
      </c>
      <c r="E2538" s="80" t="s">
        <v>458</v>
      </c>
      <c r="F2538" s="80" t="s">
        <v>456</v>
      </c>
      <c r="G2538" s="80" t="s">
        <v>486</v>
      </c>
      <c r="H2538" s="80" t="s">
        <v>1788</v>
      </c>
      <c r="I2538" s="80" t="s">
        <v>3339</v>
      </c>
      <c r="J2538" s="80" t="s">
        <v>4053</v>
      </c>
      <c r="K2538" s="80" t="s">
        <v>454</v>
      </c>
      <c r="L2538" s="8">
        <v>10740000</v>
      </c>
      <c r="M2538" s="6">
        <v>2022</v>
      </c>
      <c r="N2538" s="103"/>
      <c r="O2538" s="103"/>
      <c r="P2538" s="6"/>
      <c r="Q2538" s="6"/>
      <c r="R2538" t="str">
        <f t="shared" si="39"/>
        <v>5010700314601460100001VT100002</v>
      </c>
    </row>
    <row r="2539" spans="1:18" x14ac:dyDescent="0.2">
      <c r="A2539" s="80" t="s">
        <v>453</v>
      </c>
      <c r="B2539" s="80" t="s">
        <v>4462</v>
      </c>
      <c r="C2539" s="6">
        <v>501</v>
      </c>
      <c r="D2539" s="6">
        <v>50107</v>
      </c>
      <c r="E2539" s="80" t="s">
        <v>458</v>
      </c>
      <c r="F2539" s="80" t="s">
        <v>458</v>
      </c>
      <c r="G2539" s="80" t="s">
        <v>486</v>
      </c>
      <c r="H2539" s="80" t="s">
        <v>1788</v>
      </c>
      <c r="I2539" s="80" t="s">
        <v>3339</v>
      </c>
      <c r="J2539" s="80" t="s">
        <v>4053</v>
      </c>
      <c r="K2539" s="80" t="s">
        <v>454</v>
      </c>
      <c r="L2539" s="8">
        <v>15040000</v>
      </c>
      <c r="M2539" s="6">
        <v>2022</v>
      </c>
      <c r="N2539" s="103"/>
      <c r="O2539" s="103"/>
      <c r="P2539" s="6"/>
      <c r="Q2539" s="6"/>
      <c r="R2539" t="str">
        <f t="shared" si="39"/>
        <v>5010700314601460100001VT100003</v>
      </c>
    </row>
    <row r="2540" spans="1:18" x14ac:dyDescent="0.2">
      <c r="A2540" s="80" t="s">
        <v>453</v>
      </c>
      <c r="B2540" s="80" t="s">
        <v>4462</v>
      </c>
      <c r="C2540" s="6">
        <v>501</v>
      </c>
      <c r="D2540" s="6">
        <v>50107</v>
      </c>
      <c r="E2540" s="80" t="s">
        <v>458</v>
      </c>
      <c r="F2540" s="80" t="s">
        <v>458</v>
      </c>
      <c r="G2540" s="80" t="s">
        <v>492</v>
      </c>
      <c r="H2540" s="80" t="s">
        <v>1393</v>
      </c>
      <c r="I2540" s="80" t="s">
        <v>3013</v>
      </c>
      <c r="J2540" s="80" t="s">
        <v>4053</v>
      </c>
      <c r="K2540" s="80" t="s">
        <v>454</v>
      </c>
      <c r="L2540" s="8">
        <v>1910000</v>
      </c>
      <c r="M2540" s="6">
        <v>2022</v>
      </c>
      <c r="N2540" s="103"/>
      <c r="O2540" s="103"/>
      <c r="P2540" s="6"/>
      <c r="Q2540" s="6"/>
      <c r="R2540" t="str">
        <f t="shared" si="39"/>
        <v>5010700312541254101001VT400003</v>
      </c>
    </row>
    <row r="2541" spans="1:18" x14ac:dyDescent="0.2">
      <c r="A2541" s="80" t="s">
        <v>453</v>
      </c>
      <c r="B2541" s="80" t="s">
        <v>4463</v>
      </c>
      <c r="C2541" s="6">
        <v>501</v>
      </c>
      <c r="D2541" s="6">
        <v>50107</v>
      </c>
      <c r="E2541" s="80" t="s">
        <v>456</v>
      </c>
      <c r="F2541" s="80" t="s">
        <v>454</v>
      </c>
      <c r="G2541" s="80" t="s">
        <v>486</v>
      </c>
      <c r="H2541" s="80" t="s">
        <v>1793</v>
      </c>
      <c r="I2541" s="80" t="s">
        <v>3344</v>
      </c>
      <c r="J2541" s="80" t="s">
        <v>4053</v>
      </c>
      <c r="K2541" s="80" t="s">
        <v>454</v>
      </c>
      <c r="L2541" s="8">
        <v>9430000</v>
      </c>
      <c r="M2541" s="6">
        <v>2022</v>
      </c>
      <c r="N2541" s="103"/>
      <c r="O2541" s="103"/>
      <c r="P2541" s="6"/>
      <c r="Q2541" s="6"/>
      <c r="R2541" t="str">
        <f t="shared" si="39"/>
        <v>5010700214631463100001VT100001</v>
      </c>
    </row>
    <row r="2542" spans="1:18" x14ac:dyDescent="0.2">
      <c r="A2542" s="80" t="s">
        <v>453</v>
      </c>
      <c r="B2542" s="80" t="s">
        <v>4463</v>
      </c>
      <c r="C2542" s="6">
        <v>501</v>
      </c>
      <c r="D2542" s="6">
        <v>50107</v>
      </c>
      <c r="E2542" s="80" t="s">
        <v>458</v>
      </c>
      <c r="F2542" s="80" t="s">
        <v>456</v>
      </c>
      <c r="G2542" s="80" t="s">
        <v>486</v>
      </c>
      <c r="H2542" s="80" t="s">
        <v>1791</v>
      </c>
      <c r="I2542" s="80" t="s">
        <v>3343</v>
      </c>
      <c r="J2542" s="80" t="s">
        <v>4053</v>
      </c>
      <c r="K2542" s="80" t="s">
        <v>454</v>
      </c>
      <c r="L2542" s="8">
        <v>4090000</v>
      </c>
      <c r="M2542" s="6">
        <v>2022</v>
      </c>
      <c r="N2542" s="103"/>
      <c r="O2542" s="103"/>
      <c r="P2542" s="6"/>
      <c r="Q2542" s="6"/>
      <c r="R2542" t="str">
        <f t="shared" si="39"/>
        <v>5010700314621462100001VT100002</v>
      </c>
    </row>
    <row r="2543" spans="1:18" x14ac:dyDescent="0.2">
      <c r="A2543" s="80" t="s">
        <v>453</v>
      </c>
      <c r="B2543" s="80" t="s">
        <v>4463</v>
      </c>
      <c r="C2543" s="6">
        <v>501</v>
      </c>
      <c r="D2543" s="6">
        <v>50107</v>
      </c>
      <c r="E2543" s="80" t="s">
        <v>458</v>
      </c>
      <c r="F2543" s="80" t="s">
        <v>458</v>
      </c>
      <c r="G2543" s="80" t="s">
        <v>486</v>
      </c>
      <c r="H2543" s="80" t="s">
        <v>1791</v>
      </c>
      <c r="I2543" s="80" t="s">
        <v>3343</v>
      </c>
      <c r="J2543" s="80" t="s">
        <v>4053</v>
      </c>
      <c r="K2543" s="80" t="s">
        <v>454</v>
      </c>
      <c r="L2543" s="8">
        <v>5720000</v>
      </c>
      <c r="M2543" s="6">
        <v>2022</v>
      </c>
      <c r="N2543" s="103"/>
      <c r="O2543" s="103"/>
      <c r="P2543" s="6"/>
      <c r="Q2543" s="6"/>
      <c r="R2543" t="str">
        <f t="shared" si="39"/>
        <v>5010700314621462100001VT100003</v>
      </c>
    </row>
    <row r="2544" spans="1:18" x14ac:dyDescent="0.2">
      <c r="A2544" s="80" t="s">
        <v>453</v>
      </c>
      <c r="B2544" s="80" t="s">
        <v>4463</v>
      </c>
      <c r="C2544" s="6">
        <v>501</v>
      </c>
      <c r="D2544" s="6">
        <v>50107</v>
      </c>
      <c r="E2544" s="80" t="s">
        <v>458</v>
      </c>
      <c r="F2544" s="80" t="s">
        <v>458</v>
      </c>
      <c r="G2544" s="80" t="s">
        <v>492</v>
      </c>
      <c r="H2544" s="80" t="s">
        <v>1393</v>
      </c>
      <c r="I2544" s="80" t="s">
        <v>3015</v>
      </c>
      <c r="J2544" s="80" t="s">
        <v>4053</v>
      </c>
      <c r="K2544" s="80" t="s">
        <v>454</v>
      </c>
      <c r="L2544" s="8">
        <v>1520000</v>
      </c>
      <c r="M2544" s="6">
        <v>2022</v>
      </c>
      <c r="N2544" s="103"/>
      <c r="O2544" s="103"/>
      <c r="P2544" s="6"/>
      <c r="Q2544" s="6"/>
      <c r="R2544" t="str">
        <f t="shared" si="39"/>
        <v>5010700312541254102001VT400003</v>
      </c>
    </row>
    <row r="2545" spans="1:18" x14ac:dyDescent="0.2">
      <c r="A2545" s="80" t="s">
        <v>453</v>
      </c>
      <c r="B2545" s="80" t="s">
        <v>4464</v>
      </c>
      <c r="C2545" s="6">
        <v>501</v>
      </c>
      <c r="D2545" s="6">
        <v>50107</v>
      </c>
      <c r="E2545" s="80" t="s">
        <v>456</v>
      </c>
      <c r="F2545" s="80" t="s">
        <v>454</v>
      </c>
      <c r="G2545" s="80" t="s">
        <v>486</v>
      </c>
      <c r="H2545" s="80" t="s">
        <v>1795</v>
      </c>
      <c r="I2545" s="80" t="s">
        <v>3345</v>
      </c>
      <c r="J2545" s="80" t="s">
        <v>4053</v>
      </c>
      <c r="K2545" s="80" t="s">
        <v>454</v>
      </c>
      <c r="L2545" s="8">
        <v>6690000</v>
      </c>
      <c r="M2545" s="6">
        <v>2022</v>
      </c>
      <c r="N2545" s="103"/>
      <c r="O2545" s="103"/>
      <c r="P2545" s="6"/>
      <c r="Q2545" s="6"/>
      <c r="R2545" t="str">
        <f t="shared" si="39"/>
        <v>5010700214641464100001VT100001</v>
      </c>
    </row>
    <row r="2546" spans="1:18" x14ac:dyDescent="0.2">
      <c r="A2546" s="80" t="s">
        <v>453</v>
      </c>
      <c r="B2546" s="80" t="s">
        <v>4464</v>
      </c>
      <c r="C2546" s="6">
        <v>501</v>
      </c>
      <c r="D2546" s="6">
        <v>50107</v>
      </c>
      <c r="E2546" s="80" t="s">
        <v>458</v>
      </c>
      <c r="F2546" s="80" t="s">
        <v>456</v>
      </c>
      <c r="G2546" s="80" t="s">
        <v>486</v>
      </c>
      <c r="H2546" s="80" t="s">
        <v>1793</v>
      </c>
      <c r="I2546" s="80" t="s">
        <v>3344</v>
      </c>
      <c r="J2546" s="80" t="s">
        <v>4053</v>
      </c>
      <c r="K2546" s="80" t="s">
        <v>454</v>
      </c>
      <c r="L2546" s="8">
        <v>4720000</v>
      </c>
      <c r="M2546" s="6">
        <v>2022</v>
      </c>
      <c r="N2546" s="103"/>
      <c r="O2546" s="103"/>
      <c r="P2546" s="6"/>
      <c r="Q2546" s="6"/>
      <c r="R2546" t="str">
        <f t="shared" si="39"/>
        <v>5010700314631463100001VT100002</v>
      </c>
    </row>
    <row r="2547" spans="1:18" x14ac:dyDescent="0.2">
      <c r="A2547" s="80" t="s">
        <v>453</v>
      </c>
      <c r="B2547" s="80" t="s">
        <v>4464</v>
      </c>
      <c r="C2547" s="6">
        <v>501</v>
      </c>
      <c r="D2547" s="6">
        <v>50107</v>
      </c>
      <c r="E2547" s="80" t="s">
        <v>458</v>
      </c>
      <c r="F2547" s="80" t="s">
        <v>458</v>
      </c>
      <c r="G2547" s="80" t="s">
        <v>486</v>
      </c>
      <c r="H2547" s="80" t="s">
        <v>1793</v>
      </c>
      <c r="I2547" s="80" t="s">
        <v>3344</v>
      </c>
      <c r="J2547" s="80" t="s">
        <v>4053</v>
      </c>
      <c r="K2547" s="80" t="s">
        <v>454</v>
      </c>
      <c r="L2547" s="8">
        <v>6600000</v>
      </c>
      <c r="M2547" s="6">
        <v>2022</v>
      </c>
      <c r="N2547" s="103"/>
      <c r="O2547" s="103"/>
      <c r="P2547" s="6"/>
      <c r="Q2547" s="6"/>
      <c r="R2547" t="str">
        <f t="shared" si="39"/>
        <v>5010700314631463100001VT100003</v>
      </c>
    </row>
    <row r="2548" spans="1:18" x14ac:dyDescent="0.2">
      <c r="A2548" s="80" t="s">
        <v>453</v>
      </c>
      <c r="B2548" s="80" t="s">
        <v>4464</v>
      </c>
      <c r="C2548" s="6">
        <v>501</v>
      </c>
      <c r="D2548" s="6">
        <v>50107</v>
      </c>
      <c r="E2548" s="80" t="s">
        <v>458</v>
      </c>
      <c r="F2548" s="80" t="s">
        <v>458</v>
      </c>
      <c r="G2548" s="80" t="s">
        <v>492</v>
      </c>
      <c r="H2548" s="80" t="s">
        <v>1395</v>
      </c>
      <c r="I2548" s="80" t="s">
        <v>3017</v>
      </c>
      <c r="J2548" s="80" t="s">
        <v>4053</v>
      </c>
      <c r="K2548" s="80" t="s">
        <v>454</v>
      </c>
      <c r="L2548" s="8">
        <v>12740000</v>
      </c>
      <c r="M2548" s="6">
        <v>2022</v>
      </c>
      <c r="N2548" s="103"/>
      <c r="O2548" s="103"/>
      <c r="P2548" s="6"/>
      <c r="Q2548" s="6"/>
      <c r="R2548" t="str">
        <f t="shared" si="39"/>
        <v>5010700312551255100001VT400003</v>
      </c>
    </row>
    <row r="2549" spans="1:18" x14ac:dyDescent="0.2">
      <c r="A2549" s="80" t="s">
        <v>453</v>
      </c>
      <c r="B2549" s="80" t="s">
        <v>4465</v>
      </c>
      <c r="C2549" s="6">
        <v>501</v>
      </c>
      <c r="D2549" s="6">
        <v>50107</v>
      </c>
      <c r="E2549" s="80" t="s">
        <v>456</v>
      </c>
      <c r="F2549" s="80" t="s">
        <v>454</v>
      </c>
      <c r="G2549" s="80" t="s">
        <v>486</v>
      </c>
      <c r="H2549" s="80" t="s">
        <v>1797</v>
      </c>
      <c r="I2549" s="80" t="s">
        <v>3346</v>
      </c>
      <c r="J2549" s="80" t="s">
        <v>4053</v>
      </c>
      <c r="K2549" s="80" t="s">
        <v>454</v>
      </c>
      <c r="L2549" s="8">
        <v>16330000</v>
      </c>
      <c r="M2549" s="6">
        <v>2022</v>
      </c>
      <c r="N2549" s="103"/>
      <c r="O2549" s="103"/>
      <c r="P2549" s="6"/>
      <c r="Q2549" s="6"/>
      <c r="R2549" t="str">
        <f t="shared" si="39"/>
        <v>5010700214651465100001VT100001</v>
      </c>
    </row>
    <row r="2550" spans="1:18" x14ac:dyDescent="0.2">
      <c r="A2550" s="80" t="s">
        <v>453</v>
      </c>
      <c r="B2550" s="80" t="s">
        <v>4465</v>
      </c>
      <c r="C2550" s="6">
        <v>501</v>
      </c>
      <c r="D2550" s="6">
        <v>50107</v>
      </c>
      <c r="E2550" s="80" t="s">
        <v>458</v>
      </c>
      <c r="F2550" s="80" t="s">
        <v>456</v>
      </c>
      <c r="G2550" s="80" t="s">
        <v>486</v>
      </c>
      <c r="H2550" s="80" t="s">
        <v>1795</v>
      </c>
      <c r="I2550" s="80" t="s">
        <v>3345</v>
      </c>
      <c r="J2550" s="80" t="s">
        <v>4053</v>
      </c>
      <c r="K2550" s="80" t="s">
        <v>454</v>
      </c>
      <c r="L2550" s="8">
        <v>3350000</v>
      </c>
      <c r="M2550" s="6">
        <v>2022</v>
      </c>
      <c r="N2550" s="103"/>
      <c r="O2550" s="103"/>
      <c r="P2550" s="6"/>
      <c r="Q2550" s="6"/>
      <c r="R2550" t="str">
        <f t="shared" si="39"/>
        <v>5010700314641464100001VT100002</v>
      </c>
    </row>
    <row r="2551" spans="1:18" x14ac:dyDescent="0.2">
      <c r="A2551" s="80" t="s">
        <v>453</v>
      </c>
      <c r="B2551" s="80" t="s">
        <v>4465</v>
      </c>
      <c r="C2551" s="6">
        <v>501</v>
      </c>
      <c r="D2551" s="6">
        <v>50107</v>
      </c>
      <c r="E2551" s="80" t="s">
        <v>458</v>
      </c>
      <c r="F2551" s="80" t="s">
        <v>458</v>
      </c>
      <c r="G2551" s="80" t="s">
        <v>486</v>
      </c>
      <c r="H2551" s="80" t="s">
        <v>1795</v>
      </c>
      <c r="I2551" s="80" t="s">
        <v>3345</v>
      </c>
      <c r="J2551" s="80" t="s">
        <v>4053</v>
      </c>
      <c r="K2551" s="80" t="s">
        <v>454</v>
      </c>
      <c r="L2551" s="8">
        <v>4680000</v>
      </c>
      <c r="M2551" s="6">
        <v>2022</v>
      </c>
      <c r="N2551" s="103"/>
      <c r="O2551" s="103"/>
      <c r="P2551" s="6"/>
      <c r="Q2551" s="6"/>
      <c r="R2551" t="str">
        <f t="shared" si="39"/>
        <v>5010700314641464100001VT100003</v>
      </c>
    </row>
    <row r="2552" spans="1:18" x14ac:dyDescent="0.2">
      <c r="A2552" s="80" t="s">
        <v>453</v>
      </c>
      <c r="B2552" s="80" t="s">
        <v>4465</v>
      </c>
      <c r="C2552" s="6">
        <v>501</v>
      </c>
      <c r="D2552" s="6">
        <v>50107</v>
      </c>
      <c r="E2552" s="80" t="s">
        <v>458</v>
      </c>
      <c r="F2552" s="80" t="s">
        <v>458</v>
      </c>
      <c r="G2552" s="80" t="s">
        <v>492</v>
      </c>
      <c r="H2552" s="80" t="s">
        <v>1395</v>
      </c>
      <c r="I2552" s="80" t="s">
        <v>3019</v>
      </c>
      <c r="J2552" s="80" t="s">
        <v>4053</v>
      </c>
      <c r="K2552" s="80" t="s">
        <v>454</v>
      </c>
      <c r="L2552" s="8">
        <v>12740000</v>
      </c>
      <c r="M2552" s="6">
        <v>2022</v>
      </c>
      <c r="N2552" s="103"/>
      <c r="O2552" s="103"/>
      <c r="P2552" s="6"/>
      <c r="Q2552" s="6"/>
      <c r="R2552" t="str">
        <f t="shared" si="39"/>
        <v>5010700312551255101001VT400003</v>
      </c>
    </row>
    <row r="2553" spans="1:18" x14ac:dyDescent="0.2">
      <c r="A2553" s="80" t="s">
        <v>453</v>
      </c>
      <c r="B2553" s="80" t="s">
        <v>4466</v>
      </c>
      <c r="C2553" s="6">
        <v>501</v>
      </c>
      <c r="D2553" s="6">
        <v>50107</v>
      </c>
      <c r="E2553" s="80" t="s">
        <v>456</v>
      </c>
      <c r="F2553" s="80" t="s">
        <v>454</v>
      </c>
      <c r="G2553" s="80" t="s">
        <v>486</v>
      </c>
      <c r="H2553" s="80" t="s">
        <v>1803</v>
      </c>
      <c r="I2553" s="80" t="s">
        <v>3356</v>
      </c>
      <c r="J2553" s="80" t="s">
        <v>4053</v>
      </c>
      <c r="K2553" s="80" t="s">
        <v>454</v>
      </c>
      <c r="L2553" s="8">
        <v>25810000</v>
      </c>
      <c r="M2553" s="6">
        <v>2022</v>
      </c>
      <c r="N2553" s="103"/>
      <c r="O2553" s="103"/>
      <c r="P2553" s="6"/>
      <c r="Q2553" s="6"/>
      <c r="R2553" t="str">
        <f t="shared" si="39"/>
        <v>5010700214681468100001VT100001</v>
      </c>
    </row>
    <row r="2554" spans="1:18" x14ac:dyDescent="0.2">
      <c r="A2554" s="80" t="s">
        <v>453</v>
      </c>
      <c r="B2554" s="80" t="s">
        <v>4466</v>
      </c>
      <c r="C2554" s="6">
        <v>501</v>
      </c>
      <c r="D2554" s="6">
        <v>50107</v>
      </c>
      <c r="E2554" s="80" t="s">
        <v>458</v>
      </c>
      <c r="F2554" s="80" t="s">
        <v>456</v>
      </c>
      <c r="G2554" s="80" t="s">
        <v>486</v>
      </c>
      <c r="H2554" s="80" t="s">
        <v>1797</v>
      </c>
      <c r="I2554" s="80" t="s">
        <v>3346</v>
      </c>
      <c r="J2554" s="80" t="s">
        <v>4053</v>
      </c>
      <c r="K2554" s="80" t="s">
        <v>454</v>
      </c>
      <c r="L2554" s="8">
        <v>8170000</v>
      </c>
      <c r="M2554" s="6">
        <v>2022</v>
      </c>
      <c r="N2554" s="103"/>
      <c r="O2554" s="103"/>
      <c r="P2554" s="6"/>
      <c r="Q2554" s="6"/>
      <c r="R2554" t="str">
        <f t="shared" si="39"/>
        <v>5010700314651465100001VT100002</v>
      </c>
    </row>
    <row r="2555" spans="1:18" x14ac:dyDescent="0.2">
      <c r="A2555" s="80" t="s">
        <v>453</v>
      </c>
      <c r="B2555" s="80" t="s">
        <v>4466</v>
      </c>
      <c r="C2555" s="6">
        <v>501</v>
      </c>
      <c r="D2555" s="6">
        <v>50107</v>
      </c>
      <c r="E2555" s="80" t="s">
        <v>458</v>
      </c>
      <c r="F2555" s="80" t="s">
        <v>458</v>
      </c>
      <c r="G2555" s="80" t="s">
        <v>486</v>
      </c>
      <c r="H2555" s="80" t="s">
        <v>1797</v>
      </c>
      <c r="I2555" s="80" t="s">
        <v>3346</v>
      </c>
      <c r="J2555" s="80" t="s">
        <v>4053</v>
      </c>
      <c r="K2555" s="80" t="s">
        <v>454</v>
      </c>
      <c r="L2555" s="8">
        <v>11430000</v>
      </c>
      <c r="M2555" s="6">
        <v>2022</v>
      </c>
      <c r="N2555" s="103"/>
      <c r="O2555" s="103"/>
      <c r="P2555" s="6"/>
      <c r="Q2555" s="6"/>
      <c r="R2555" t="str">
        <f t="shared" si="39"/>
        <v>5010700314651465100001VT100003</v>
      </c>
    </row>
    <row r="2556" spans="1:18" x14ac:dyDescent="0.2">
      <c r="A2556" s="80" t="s">
        <v>453</v>
      </c>
      <c r="B2556" s="80" t="s">
        <v>4466</v>
      </c>
      <c r="C2556" s="6">
        <v>501</v>
      </c>
      <c r="D2556" s="6">
        <v>50107</v>
      </c>
      <c r="E2556" s="80" t="s">
        <v>458</v>
      </c>
      <c r="F2556" s="80" t="s">
        <v>458</v>
      </c>
      <c r="G2556" s="80" t="s">
        <v>492</v>
      </c>
      <c r="H2556" s="80" t="s">
        <v>1395</v>
      </c>
      <c r="I2556" s="80" t="s">
        <v>3021</v>
      </c>
      <c r="J2556" s="80" t="s">
        <v>4053</v>
      </c>
      <c r="K2556" s="80" t="s">
        <v>454</v>
      </c>
      <c r="L2556" s="8">
        <v>12740000</v>
      </c>
      <c r="M2556" s="6">
        <v>2022</v>
      </c>
      <c r="N2556" s="103"/>
      <c r="O2556" s="103"/>
      <c r="P2556" s="6"/>
      <c r="Q2556" s="6"/>
      <c r="R2556" t="str">
        <f t="shared" si="39"/>
        <v>5010700312551255102001VT400003</v>
      </c>
    </row>
    <row r="2557" spans="1:18" x14ac:dyDescent="0.2">
      <c r="A2557" s="80" t="s">
        <v>453</v>
      </c>
      <c r="B2557" s="80" t="s">
        <v>4467</v>
      </c>
      <c r="C2557" s="6">
        <v>501</v>
      </c>
      <c r="D2557" s="6">
        <v>50107</v>
      </c>
      <c r="E2557" s="80" t="s">
        <v>456</v>
      </c>
      <c r="F2557" s="80" t="s">
        <v>454</v>
      </c>
      <c r="G2557" s="80" t="s">
        <v>486</v>
      </c>
      <c r="H2557" s="80" t="s">
        <v>1804</v>
      </c>
      <c r="I2557" s="80" t="s">
        <v>3357</v>
      </c>
      <c r="J2557" s="80" t="s">
        <v>4053</v>
      </c>
      <c r="K2557" s="80" t="s">
        <v>454</v>
      </c>
      <c r="L2557" s="8">
        <v>22610000</v>
      </c>
      <c r="M2557" s="6">
        <v>2022</v>
      </c>
      <c r="N2557" s="103"/>
      <c r="O2557" s="103"/>
      <c r="P2557" s="6"/>
      <c r="Q2557" s="6"/>
      <c r="R2557" t="str">
        <f t="shared" si="39"/>
        <v>5010700214691469100001VT100001</v>
      </c>
    </row>
    <row r="2558" spans="1:18" x14ac:dyDescent="0.2">
      <c r="A2558" s="80" t="s">
        <v>453</v>
      </c>
      <c r="B2558" s="80" t="s">
        <v>4467</v>
      </c>
      <c r="C2558" s="6">
        <v>501</v>
      </c>
      <c r="D2558" s="6">
        <v>50107</v>
      </c>
      <c r="E2558" s="80" t="s">
        <v>458</v>
      </c>
      <c r="F2558" s="80" t="s">
        <v>456</v>
      </c>
      <c r="G2558" s="80" t="s">
        <v>486</v>
      </c>
      <c r="H2558" s="80" t="s">
        <v>1803</v>
      </c>
      <c r="I2558" s="80" t="s">
        <v>3356</v>
      </c>
      <c r="J2558" s="80" t="s">
        <v>4053</v>
      </c>
      <c r="K2558" s="80" t="s">
        <v>454</v>
      </c>
      <c r="L2558" s="8">
        <v>12910000</v>
      </c>
      <c r="M2558" s="6">
        <v>2022</v>
      </c>
      <c r="N2558" s="103"/>
      <c r="O2558" s="103"/>
      <c r="P2558" s="6"/>
      <c r="Q2558" s="6"/>
      <c r="R2558" t="str">
        <f t="shared" si="39"/>
        <v>5010700314681468100001VT100002</v>
      </c>
    </row>
    <row r="2559" spans="1:18" x14ac:dyDescent="0.2">
      <c r="A2559" s="80" t="s">
        <v>453</v>
      </c>
      <c r="B2559" s="80" t="s">
        <v>4467</v>
      </c>
      <c r="C2559" s="6">
        <v>501</v>
      </c>
      <c r="D2559" s="6">
        <v>50107</v>
      </c>
      <c r="E2559" s="80" t="s">
        <v>458</v>
      </c>
      <c r="F2559" s="80" t="s">
        <v>458</v>
      </c>
      <c r="G2559" s="80" t="s">
        <v>486</v>
      </c>
      <c r="H2559" s="80" t="s">
        <v>1803</v>
      </c>
      <c r="I2559" s="80" t="s">
        <v>3356</v>
      </c>
      <c r="J2559" s="80" t="s">
        <v>4053</v>
      </c>
      <c r="K2559" s="80" t="s">
        <v>454</v>
      </c>
      <c r="L2559" s="8">
        <v>18070000</v>
      </c>
      <c r="M2559" s="6">
        <v>2022</v>
      </c>
      <c r="N2559" s="103"/>
      <c r="O2559" s="103"/>
      <c r="P2559" s="6"/>
      <c r="Q2559" s="6"/>
      <c r="R2559" t="str">
        <f t="shared" si="39"/>
        <v>5010700314681468100001VT100003</v>
      </c>
    </row>
    <row r="2560" spans="1:18" x14ac:dyDescent="0.2">
      <c r="A2560" s="80" t="s">
        <v>453</v>
      </c>
      <c r="B2560" s="80" t="s">
        <v>4467</v>
      </c>
      <c r="C2560" s="6">
        <v>501</v>
      </c>
      <c r="D2560" s="6">
        <v>50107</v>
      </c>
      <c r="E2560" s="80" t="s">
        <v>458</v>
      </c>
      <c r="F2560" s="80" t="s">
        <v>458</v>
      </c>
      <c r="G2560" s="80" t="s">
        <v>492</v>
      </c>
      <c r="H2560" s="80" t="s">
        <v>1457</v>
      </c>
      <c r="I2560" s="80" t="s">
        <v>3088</v>
      </c>
      <c r="J2560" s="80" t="s">
        <v>4053</v>
      </c>
      <c r="K2560" s="80" t="s">
        <v>454</v>
      </c>
      <c r="L2560" s="8">
        <v>7970000</v>
      </c>
      <c r="M2560" s="6">
        <v>2022</v>
      </c>
      <c r="N2560" s="103"/>
      <c r="O2560" s="103"/>
      <c r="P2560" s="6"/>
      <c r="Q2560" s="6"/>
      <c r="R2560" t="str">
        <f t="shared" si="39"/>
        <v>5010700312951295100001VT400003</v>
      </c>
    </row>
    <row r="2561" spans="1:18" x14ac:dyDescent="0.2">
      <c r="A2561" s="80" t="s">
        <v>453</v>
      </c>
      <c r="B2561" s="80" t="s">
        <v>4468</v>
      </c>
      <c r="C2561" s="6">
        <v>501</v>
      </c>
      <c r="D2561" s="6">
        <v>50107</v>
      </c>
      <c r="E2561" s="80" t="s">
        <v>456</v>
      </c>
      <c r="F2561" s="80" t="s">
        <v>454</v>
      </c>
      <c r="G2561" s="80" t="s">
        <v>486</v>
      </c>
      <c r="H2561" s="80" t="s">
        <v>1807</v>
      </c>
      <c r="I2561" s="80" t="s">
        <v>3360</v>
      </c>
      <c r="J2561" s="80" t="s">
        <v>4053</v>
      </c>
      <c r="K2561" s="80" t="s">
        <v>454</v>
      </c>
      <c r="L2561" s="8">
        <v>9920000</v>
      </c>
      <c r="M2561" s="6">
        <v>2022</v>
      </c>
      <c r="N2561" s="103"/>
      <c r="O2561" s="103"/>
      <c r="P2561" s="6"/>
      <c r="Q2561" s="6"/>
      <c r="R2561" t="str">
        <f t="shared" si="39"/>
        <v>5010700214701470100001VT100001</v>
      </c>
    </row>
    <row r="2562" spans="1:18" x14ac:dyDescent="0.2">
      <c r="A2562" s="80" t="s">
        <v>453</v>
      </c>
      <c r="B2562" s="80" t="s">
        <v>4468</v>
      </c>
      <c r="C2562" s="6">
        <v>501</v>
      </c>
      <c r="D2562" s="6">
        <v>50107</v>
      </c>
      <c r="E2562" s="80" t="s">
        <v>458</v>
      </c>
      <c r="F2562" s="80" t="s">
        <v>456</v>
      </c>
      <c r="G2562" s="80" t="s">
        <v>486</v>
      </c>
      <c r="H2562" s="80" t="s">
        <v>1804</v>
      </c>
      <c r="I2562" s="80" t="s">
        <v>3357</v>
      </c>
      <c r="J2562" s="80" t="s">
        <v>4053</v>
      </c>
      <c r="K2562" s="80" t="s">
        <v>454</v>
      </c>
      <c r="L2562" s="8">
        <v>11310000</v>
      </c>
      <c r="M2562" s="6">
        <v>2022</v>
      </c>
      <c r="N2562" s="103"/>
      <c r="O2562" s="103"/>
      <c r="P2562" s="6"/>
      <c r="Q2562" s="6"/>
      <c r="R2562" t="str">
        <f t="shared" ref="R2562:R2625" si="40">CONCATENATE(D2562,E2562,H2562,I2562,K2562,G2562,F2562)</f>
        <v>5010700314691469100001VT100002</v>
      </c>
    </row>
    <row r="2563" spans="1:18" x14ac:dyDescent="0.2">
      <c r="A2563" s="80" t="s">
        <v>453</v>
      </c>
      <c r="B2563" s="80" t="s">
        <v>4468</v>
      </c>
      <c r="C2563" s="6">
        <v>501</v>
      </c>
      <c r="D2563" s="6">
        <v>50107</v>
      </c>
      <c r="E2563" s="80" t="s">
        <v>458</v>
      </c>
      <c r="F2563" s="80" t="s">
        <v>458</v>
      </c>
      <c r="G2563" s="80" t="s">
        <v>486</v>
      </c>
      <c r="H2563" s="80" t="s">
        <v>1804</v>
      </c>
      <c r="I2563" s="80" t="s">
        <v>3357</v>
      </c>
      <c r="J2563" s="80" t="s">
        <v>4053</v>
      </c>
      <c r="K2563" s="80" t="s">
        <v>454</v>
      </c>
      <c r="L2563" s="8">
        <v>15830000</v>
      </c>
      <c r="M2563" s="6">
        <v>2022</v>
      </c>
      <c r="N2563" s="103"/>
      <c r="O2563" s="103"/>
      <c r="P2563" s="6"/>
      <c r="Q2563" s="6"/>
      <c r="R2563" t="str">
        <f t="shared" si="40"/>
        <v>5010700314691469100001VT100003</v>
      </c>
    </row>
    <row r="2564" spans="1:18" x14ac:dyDescent="0.2">
      <c r="A2564" s="80" t="s">
        <v>453</v>
      </c>
      <c r="B2564" s="80" t="s">
        <v>4468</v>
      </c>
      <c r="C2564" s="6">
        <v>501</v>
      </c>
      <c r="D2564" s="6">
        <v>50107</v>
      </c>
      <c r="E2564" s="80" t="s">
        <v>458</v>
      </c>
      <c r="F2564" s="80" t="s">
        <v>458</v>
      </c>
      <c r="G2564" s="80" t="s">
        <v>492</v>
      </c>
      <c r="H2564" s="80" t="s">
        <v>1457</v>
      </c>
      <c r="I2564" s="80" t="s">
        <v>3090</v>
      </c>
      <c r="J2564" s="80" t="s">
        <v>4053</v>
      </c>
      <c r="K2564" s="80" t="s">
        <v>454</v>
      </c>
      <c r="L2564" s="8">
        <v>7970000</v>
      </c>
      <c r="M2564" s="6">
        <v>2022</v>
      </c>
      <c r="N2564" s="103"/>
      <c r="O2564" s="103"/>
      <c r="P2564" s="6"/>
      <c r="Q2564" s="6"/>
      <c r="R2564" t="str">
        <f t="shared" si="40"/>
        <v>5010700312951295101001VT400003</v>
      </c>
    </row>
    <row r="2565" spans="1:18" x14ac:dyDescent="0.2">
      <c r="A2565" s="80" t="s">
        <v>453</v>
      </c>
      <c r="B2565" s="80" t="s">
        <v>4469</v>
      </c>
      <c r="C2565" s="6">
        <v>501</v>
      </c>
      <c r="D2565" s="6">
        <v>50107</v>
      </c>
      <c r="E2565" s="80" t="s">
        <v>456</v>
      </c>
      <c r="F2565" s="80" t="s">
        <v>454</v>
      </c>
      <c r="G2565" s="80" t="s">
        <v>486</v>
      </c>
      <c r="H2565" s="80" t="s">
        <v>1809</v>
      </c>
      <c r="I2565" s="80" t="s">
        <v>3361</v>
      </c>
      <c r="J2565" s="80" t="s">
        <v>4053</v>
      </c>
      <c r="K2565" s="80" t="s">
        <v>454</v>
      </c>
      <c r="L2565" s="8">
        <v>16140000</v>
      </c>
      <c r="M2565" s="6">
        <v>2022</v>
      </c>
      <c r="N2565" s="103"/>
      <c r="O2565" s="103"/>
      <c r="P2565" s="6"/>
      <c r="Q2565" s="6"/>
      <c r="R2565" t="str">
        <f t="shared" si="40"/>
        <v>5010700214711471100001VT100001</v>
      </c>
    </row>
    <row r="2566" spans="1:18" x14ac:dyDescent="0.2">
      <c r="A2566" s="80" t="s">
        <v>453</v>
      </c>
      <c r="B2566" s="80" t="s">
        <v>4469</v>
      </c>
      <c r="C2566" s="6">
        <v>501</v>
      </c>
      <c r="D2566" s="6">
        <v>50107</v>
      </c>
      <c r="E2566" s="80" t="s">
        <v>458</v>
      </c>
      <c r="F2566" s="80" t="s">
        <v>456</v>
      </c>
      <c r="G2566" s="80" t="s">
        <v>486</v>
      </c>
      <c r="H2566" s="80" t="s">
        <v>1807</v>
      </c>
      <c r="I2566" s="80" t="s">
        <v>3360</v>
      </c>
      <c r="J2566" s="80" t="s">
        <v>4053</v>
      </c>
      <c r="K2566" s="80" t="s">
        <v>454</v>
      </c>
      <c r="L2566" s="8">
        <v>4960000</v>
      </c>
      <c r="M2566" s="6">
        <v>2022</v>
      </c>
      <c r="N2566" s="103"/>
      <c r="O2566" s="103"/>
      <c r="P2566" s="6"/>
      <c r="Q2566" s="6"/>
      <c r="R2566" t="str">
        <f t="shared" si="40"/>
        <v>5010700314701470100001VT100002</v>
      </c>
    </row>
    <row r="2567" spans="1:18" x14ac:dyDescent="0.2">
      <c r="A2567" s="80" t="s">
        <v>453</v>
      </c>
      <c r="B2567" s="80" t="s">
        <v>4469</v>
      </c>
      <c r="C2567" s="6">
        <v>501</v>
      </c>
      <c r="D2567" s="6">
        <v>50107</v>
      </c>
      <c r="E2567" s="80" t="s">
        <v>458</v>
      </c>
      <c r="F2567" s="80" t="s">
        <v>458</v>
      </c>
      <c r="G2567" s="80" t="s">
        <v>486</v>
      </c>
      <c r="H2567" s="80" t="s">
        <v>1807</v>
      </c>
      <c r="I2567" s="80" t="s">
        <v>3360</v>
      </c>
      <c r="J2567" s="80" t="s">
        <v>4053</v>
      </c>
      <c r="K2567" s="80" t="s">
        <v>454</v>
      </c>
      <c r="L2567" s="8">
        <v>6940000</v>
      </c>
      <c r="M2567" s="6">
        <v>2022</v>
      </c>
      <c r="N2567" s="103"/>
      <c r="O2567" s="103"/>
      <c r="P2567" s="6"/>
      <c r="Q2567" s="6"/>
      <c r="R2567" t="str">
        <f t="shared" si="40"/>
        <v>5010700314701470100001VT100003</v>
      </c>
    </row>
    <row r="2568" spans="1:18" x14ac:dyDescent="0.2">
      <c r="A2568" s="80" t="s">
        <v>453</v>
      </c>
      <c r="B2568" s="80" t="s">
        <v>4469</v>
      </c>
      <c r="C2568" s="6">
        <v>501</v>
      </c>
      <c r="D2568" s="6">
        <v>50107</v>
      </c>
      <c r="E2568" s="80" t="s">
        <v>458</v>
      </c>
      <c r="F2568" s="80" t="s">
        <v>458</v>
      </c>
      <c r="G2568" s="80" t="s">
        <v>492</v>
      </c>
      <c r="H2568" s="80" t="s">
        <v>1487</v>
      </c>
      <c r="I2568" s="80" t="s">
        <v>3110</v>
      </c>
      <c r="J2568" s="80" t="s">
        <v>4053</v>
      </c>
      <c r="K2568" s="80" t="s">
        <v>454</v>
      </c>
      <c r="L2568" s="8">
        <v>1850000</v>
      </c>
      <c r="M2568" s="6">
        <v>2022</v>
      </c>
      <c r="N2568" s="103"/>
      <c r="O2568" s="103"/>
      <c r="P2568" s="6"/>
      <c r="Q2568" s="6"/>
      <c r="R2568" t="str">
        <f t="shared" si="40"/>
        <v>5010700313091309100001VT400003</v>
      </c>
    </row>
    <row r="2569" spans="1:18" x14ac:dyDescent="0.2">
      <c r="A2569" s="80" t="s">
        <v>453</v>
      </c>
      <c r="B2569" s="80" t="s">
        <v>4470</v>
      </c>
      <c r="C2569" s="6">
        <v>501</v>
      </c>
      <c r="D2569" s="6">
        <v>50107</v>
      </c>
      <c r="E2569" s="80" t="s">
        <v>456</v>
      </c>
      <c r="F2569" s="80" t="s">
        <v>454</v>
      </c>
      <c r="G2569" s="80" t="s">
        <v>486</v>
      </c>
      <c r="H2569" s="80" t="s">
        <v>1811</v>
      </c>
      <c r="I2569" s="80" t="s">
        <v>3362</v>
      </c>
      <c r="J2569" s="80" t="s">
        <v>4053</v>
      </c>
      <c r="K2569" s="80" t="s">
        <v>454</v>
      </c>
      <c r="L2569" s="8">
        <v>21480000</v>
      </c>
      <c r="M2569" s="6">
        <v>2022</v>
      </c>
      <c r="N2569" s="103"/>
      <c r="O2569" s="103"/>
      <c r="P2569" s="6"/>
      <c r="Q2569" s="6"/>
      <c r="R2569" t="str">
        <f t="shared" si="40"/>
        <v>5010700214721472100001VT100001</v>
      </c>
    </row>
    <row r="2570" spans="1:18" x14ac:dyDescent="0.2">
      <c r="A2570" s="80" t="s">
        <v>453</v>
      </c>
      <c r="B2570" s="80" t="s">
        <v>4470</v>
      </c>
      <c r="C2570" s="6">
        <v>501</v>
      </c>
      <c r="D2570" s="6">
        <v>50107</v>
      </c>
      <c r="E2570" s="80" t="s">
        <v>458</v>
      </c>
      <c r="F2570" s="80" t="s">
        <v>456</v>
      </c>
      <c r="G2570" s="80" t="s">
        <v>486</v>
      </c>
      <c r="H2570" s="80" t="s">
        <v>1809</v>
      </c>
      <c r="I2570" s="80" t="s">
        <v>3361</v>
      </c>
      <c r="J2570" s="80" t="s">
        <v>4053</v>
      </c>
      <c r="K2570" s="80" t="s">
        <v>454</v>
      </c>
      <c r="L2570" s="8">
        <v>8070000</v>
      </c>
      <c r="M2570" s="6">
        <v>2022</v>
      </c>
      <c r="N2570" s="103"/>
      <c r="O2570" s="103"/>
      <c r="P2570" s="6"/>
      <c r="Q2570" s="6"/>
      <c r="R2570" t="str">
        <f t="shared" si="40"/>
        <v>5010700314711471100001VT100002</v>
      </c>
    </row>
    <row r="2571" spans="1:18" x14ac:dyDescent="0.2">
      <c r="A2571" s="80" t="s">
        <v>453</v>
      </c>
      <c r="B2571" s="80" t="s">
        <v>4470</v>
      </c>
      <c r="C2571" s="6">
        <v>501</v>
      </c>
      <c r="D2571" s="6">
        <v>50107</v>
      </c>
      <c r="E2571" s="80" t="s">
        <v>458</v>
      </c>
      <c r="F2571" s="80" t="s">
        <v>458</v>
      </c>
      <c r="G2571" s="80" t="s">
        <v>486</v>
      </c>
      <c r="H2571" s="80" t="s">
        <v>1809</v>
      </c>
      <c r="I2571" s="80" t="s">
        <v>3361</v>
      </c>
      <c r="J2571" s="80" t="s">
        <v>4053</v>
      </c>
      <c r="K2571" s="80" t="s">
        <v>454</v>
      </c>
      <c r="L2571" s="8">
        <v>11300000</v>
      </c>
      <c r="M2571" s="6">
        <v>2022</v>
      </c>
      <c r="N2571" s="103"/>
      <c r="O2571" s="103"/>
      <c r="P2571" s="6"/>
      <c r="Q2571" s="6"/>
      <c r="R2571" t="str">
        <f t="shared" si="40"/>
        <v>5010700314711471100001VT100003</v>
      </c>
    </row>
    <row r="2572" spans="1:18" x14ac:dyDescent="0.2">
      <c r="A2572" s="80" t="s">
        <v>453</v>
      </c>
      <c r="B2572" s="80" t="s">
        <v>4470</v>
      </c>
      <c r="C2572" s="6">
        <v>501</v>
      </c>
      <c r="D2572" s="6">
        <v>50107</v>
      </c>
      <c r="E2572" s="80" t="s">
        <v>458</v>
      </c>
      <c r="F2572" s="80" t="s">
        <v>458</v>
      </c>
      <c r="G2572" s="80" t="s">
        <v>492</v>
      </c>
      <c r="H2572" s="80" t="s">
        <v>1513</v>
      </c>
      <c r="I2572" s="80" t="s">
        <v>3137</v>
      </c>
      <c r="J2572" s="80" t="s">
        <v>4053</v>
      </c>
      <c r="K2572" s="80" t="s">
        <v>454</v>
      </c>
      <c r="L2572" s="8">
        <v>7610000</v>
      </c>
      <c r="M2572" s="6">
        <v>2022</v>
      </c>
      <c r="N2572" s="103"/>
      <c r="O2572" s="103"/>
      <c r="P2572" s="6"/>
      <c r="Q2572" s="6"/>
      <c r="R2572" t="str">
        <f t="shared" si="40"/>
        <v>5010700313211321101001VT400003</v>
      </c>
    </row>
    <row r="2573" spans="1:18" x14ac:dyDescent="0.2">
      <c r="A2573" s="80" t="s">
        <v>453</v>
      </c>
      <c r="B2573" s="80" t="s">
        <v>4471</v>
      </c>
      <c r="C2573" s="6">
        <v>501</v>
      </c>
      <c r="D2573" s="6">
        <v>50107</v>
      </c>
      <c r="E2573" s="80" t="s">
        <v>456</v>
      </c>
      <c r="F2573" s="80" t="s">
        <v>454</v>
      </c>
      <c r="G2573" s="80" t="s">
        <v>486</v>
      </c>
      <c r="H2573" s="80" t="s">
        <v>1812</v>
      </c>
      <c r="I2573" s="80" t="s">
        <v>3363</v>
      </c>
      <c r="J2573" s="80" t="s">
        <v>4053</v>
      </c>
      <c r="K2573" s="80" t="s">
        <v>454</v>
      </c>
      <c r="L2573" s="8">
        <v>10580000</v>
      </c>
      <c r="M2573" s="6">
        <v>2022</v>
      </c>
      <c r="N2573" s="103"/>
      <c r="O2573" s="103"/>
      <c r="P2573" s="6"/>
      <c r="Q2573" s="6"/>
      <c r="R2573" t="str">
        <f t="shared" si="40"/>
        <v>5010700214731473100001VT100001</v>
      </c>
    </row>
    <row r="2574" spans="1:18" x14ac:dyDescent="0.2">
      <c r="A2574" s="80" t="s">
        <v>453</v>
      </c>
      <c r="B2574" s="80" t="s">
        <v>4471</v>
      </c>
      <c r="C2574" s="6">
        <v>501</v>
      </c>
      <c r="D2574" s="6">
        <v>50107</v>
      </c>
      <c r="E2574" s="80" t="s">
        <v>458</v>
      </c>
      <c r="F2574" s="80" t="s">
        <v>456</v>
      </c>
      <c r="G2574" s="80" t="s">
        <v>486</v>
      </c>
      <c r="H2574" s="80" t="s">
        <v>1811</v>
      </c>
      <c r="I2574" s="80" t="s">
        <v>3362</v>
      </c>
      <c r="J2574" s="80" t="s">
        <v>4053</v>
      </c>
      <c r="K2574" s="80" t="s">
        <v>454</v>
      </c>
      <c r="L2574" s="8">
        <v>10740000</v>
      </c>
      <c r="M2574" s="6">
        <v>2022</v>
      </c>
      <c r="N2574" s="103"/>
      <c r="O2574" s="103"/>
      <c r="P2574" s="6"/>
      <c r="Q2574" s="6"/>
      <c r="R2574" t="str">
        <f t="shared" si="40"/>
        <v>5010700314721472100001VT100002</v>
      </c>
    </row>
    <row r="2575" spans="1:18" x14ac:dyDescent="0.2">
      <c r="A2575" s="80" t="s">
        <v>453</v>
      </c>
      <c r="B2575" s="80" t="s">
        <v>4471</v>
      </c>
      <c r="C2575" s="6">
        <v>501</v>
      </c>
      <c r="D2575" s="6">
        <v>50107</v>
      </c>
      <c r="E2575" s="80" t="s">
        <v>458</v>
      </c>
      <c r="F2575" s="80" t="s">
        <v>458</v>
      </c>
      <c r="G2575" s="80" t="s">
        <v>486</v>
      </c>
      <c r="H2575" s="80" t="s">
        <v>1811</v>
      </c>
      <c r="I2575" s="80" t="s">
        <v>3362</v>
      </c>
      <c r="J2575" s="80" t="s">
        <v>4053</v>
      </c>
      <c r="K2575" s="80" t="s">
        <v>454</v>
      </c>
      <c r="L2575" s="8">
        <v>15040000</v>
      </c>
      <c r="M2575" s="6">
        <v>2022</v>
      </c>
      <c r="N2575" s="103"/>
      <c r="O2575" s="103"/>
      <c r="P2575" s="6"/>
      <c r="Q2575" s="6"/>
      <c r="R2575" t="str">
        <f t="shared" si="40"/>
        <v>5010700314721472100001VT100003</v>
      </c>
    </row>
    <row r="2576" spans="1:18" x14ac:dyDescent="0.2">
      <c r="A2576" s="80" t="s">
        <v>453</v>
      </c>
      <c r="B2576" s="80" t="s">
        <v>4471</v>
      </c>
      <c r="C2576" s="6">
        <v>501</v>
      </c>
      <c r="D2576" s="6">
        <v>50107</v>
      </c>
      <c r="E2576" s="80" t="s">
        <v>458</v>
      </c>
      <c r="F2576" s="80" t="s">
        <v>458</v>
      </c>
      <c r="G2576" s="80" t="s">
        <v>492</v>
      </c>
      <c r="H2576" s="80" t="s">
        <v>1513</v>
      </c>
      <c r="I2576" s="80" t="s">
        <v>3138</v>
      </c>
      <c r="J2576" s="80" t="s">
        <v>4053</v>
      </c>
      <c r="K2576" s="80" t="s">
        <v>454</v>
      </c>
      <c r="L2576" s="8">
        <v>7610000</v>
      </c>
      <c r="M2576" s="6">
        <v>2022</v>
      </c>
      <c r="N2576" s="103"/>
      <c r="O2576" s="103"/>
      <c r="P2576" s="6"/>
      <c r="Q2576" s="6"/>
      <c r="R2576" t="str">
        <f t="shared" si="40"/>
        <v>5010700313211321102001VT400003</v>
      </c>
    </row>
    <row r="2577" spans="1:18" x14ac:dyDescent="0.2">
      <c r="A2577" s="80" t="s">
        <v>453</v>
      </c>
      <c r="B2577" s="80" t="s">
        <v>4472</v>
      </c>
      <c r="C2577" s="6">
        <v>501</v>
      </c>
      <c r="D2577" s="6">
        <v>50107</v>
      </c>
      <c r="E2577" s="80" t="s">
        <v>456</v>
      </c>
      <c r="F2577" s="80" t="s">
        <v>454</v>
      </c>
      <c r="G2577" s="80" t="s">
        <v>486</v>
      </c>
      <c r="H2577" s="80" t="s">
        <v>1818</v>
      </c>
      <c r="I2577" s="80" t="s">
        <v>3368</v>
      </c>
      <c r="J2577" s="80" t="s">
        <v>4053</v>
      </c>
      <c r="K2577" s="80" t="s">
        <v>454</v>
      </c>
      <c r="L2577" s="8">
        <v>11690000</v>
      </c>
      <c r="M2577" s="6">
        <v>2022</v>
      </c>
      <c r="N2577" s="103"/>
      <c r="O2577" s="103"/>
      <c r="P2577" s="6"/>
      <c r="Q2577" s="6"/>
      <c r="R2577" t="str">
        <f t="shared" si="40"/>
        <v>5010700214761476100001VT100001</v>
      </c>
    </row>
    <row r="2578" spans="1:18" x14ac:dyDescent="0.2">
      <c r="A2578" s="80" t="s">
        <v>453</v>
      </c>
      <c r="B2578" s="80" t="s">
        <v>4472</v>
      </c>
      <c r="C2578" s="6">
        <v>501</v>
      </c>
      <c r="D2578" s="6">
        <v>50107</v>
      </c>
      <c r="E2578" s="80" t="s">
        <v>458</v>
      </c>
      <c r="F2578" s="80" t="s">
        <v>456</v>
      </c>
      <c r="G2578" s="80" t="s">
        <v>486</v>
      </c>
      <c r="H2578" s="80" t="s">
        <v>1812</v>
      </c>
      <c r="I2578" s="80" t="s">
        <v>3363</v>
      </c>
      <c r="J2578" s="80" t="s">
        <v>4053</v>
      </c>
      <c r="K2578" s="80" t="s">
        <v>454</v>
      </c>
      <c r="L2578" s="8">
        <v>5290000</v>
      </c>
      <c r="M2578" s="6">
        <v>2022</v>
      </c>
      <c r="N2578" s="103"/>
      <c r="O2578" s="103"/>
      <c r="P2578" s="6"/>
      <c r="Q2578" s="6"/>
      <c r="R2578" t="str">
        <f t="shared" si="40"/>
        <v>5010700314731473100001VT100002</v>
      </c>
    </row>
    <row r="2579" spans="1:18" x14ac:dyDescent="0.2">
      <c r="A2579" s="80" t="s">
        <v>453</v>
      </c>
      <c r="B2579" s="80" t="s">
        <v>4472</v>
      </c>
      <c r="C2579" s="6">
        <v>501</v>
      </c>
      <c r="D2579" s="6">
        <v>50107</v>
      </c>
      <c r="E2579" s="80" t="s">
        <v>458</v>
      </c>
      <c r="F2579" s="80" t="s">
        <v>458</v>
      </c>
      <c r="G2579" s="80" t="s">
        <v>486</v>
      </c>
      <c r="H2579" s="80" t="s">
        <v>1812</v>
      </c>
      <c r="I2579" s="80" t="s">
        <v>3363</v>
      </c>
      <c r="J2579" s="80" t="s">
        <v>4053</v>
      </c>
      <c r="K2579" s="80" t="s">
        <v>454</v>
      </c>
      <c r="L2579" s="8">
        <v>7410000</v>
      </c>
      <c r="M2579" s="6">
        <v>2022</v>
      </c>
      <c r="N2579" s="103"/>
      <c r="O2579" s="103"/>
      <c r="P2579" s="6"/>
      <c r="Q2579" s="6"/>
      <c r="R2579" t="str">
        <f t="shared" si="40"/>
        <v>5010700314731473100001VT100003</v>
      </c>
    </row>
    <row r="2580" spans="1:18" x14ac:dyDescent="0.2">
      <c r="A2580" s="80" t="s">
        <v>453</v>
      </c>
      <c r="B2580" s="80" t="s">
        <v>4472</v>
      </c>
      <c r="C2580" s="6">
        <v>501</v>
      </c>
      <c r="D2580" s="6">
        <v>50107</v>
      </c>
      <c r="E2580" s="80" t="s">
        <v>458</v>
      </c>
      <c r="F2580" s="80" t="s">
        <v>458</v>
      </c>
      <c r="G2580" s="80" t="s">
        <v>492</v>
      </c>
      <c r="H2580" s="80" t="s">
        <v>1517</v>
      </c>
      <c r="I2580" s="80" t="s">
        <v>3143</v>
      </c>
      <c r="J2580" s="80" t="s">
        <v>4053</v>
      </c>
      <c r="K2580" s="80" t="s">
        <v>454</v>
      </c>
      <c r="L2580" s="8">
        <v>7970000</v>
      </c>
      <c r="M2580" s="6">
        <v>2022</v>
      </c>
      <c r="N2580" s="103"/>
      <c r="O2580" s="103"/>
      <c r="P2580" s="6"/>
      <c r="Q2580" s="6"/>
      <c r="R2580" t="str">
        <f t="shared" si="40"/>
        <v>5010700313241324101001VT400003</v>
      </c>
    </row>
    <row r="2581" spans="1:18" x14ac:dyDescent="0.2">
      <c r="A2581" s="80" t="s">
        <v>453</v>
      </c>
      <c r="B2581" s="80" t="s">
        <v>4473</v>
      </c>
      <c r="C2581" s="6">
        <v>501</v>
      </c>
      <c r="D2581" s="6">
        <v>50107</v>
      </c>
      <c r="E2581" s="80" t="s">
        <v>456</v>
      </c>
      <c r="F2581" s="80" t="s">
        <v>454</v>
      </c>
      <c r="G2581" s="80" t="s">
        <v>486</v>
      </c>
      <c r="H2581" s="80" t="s">
        <v>1820</v>
      </c>
      <c r="I2581" s="80" t="s">
        <v>3369</v>
      </c>
      <c r="J2581" s="80" t="s">
        <v>4053</v>
      </c>
      <c r="K2581" s="80" t="s">
        <v>454</v>
      </c>
      <c r="L2581" s="8">
        <v>11690000</v>
      </c>
      <c r="M2581" s="6">
        <v>2022</v>
      </c>
      <c r="N2581" s="103"/>
      <c r="O2581" s="103"/>
      <c r="P2581" s="6"/>
      <c r="Q2581" s="6"/>
      <c r="R2581" t="str">
        <f t="shared" si="40"/>
        <v>5010700214771477100001VT100001</v>
      </c>
    </row>
    <row r="2582" spans="1:18" x14ac:dyDescent="0.2">
      <c r="A2582" s="80" t="s">
        <v>453</v>
      </c>
      <c r="B2582" s="80" t="s">
        <v>4473</v>
      </c>
      <c r="C2582" s="6">
        <v>501</v>
      </c>
      <c r="D2582" s="6">
        <v>50107</v>
      </c>
      <c r="E2582" s="80" t="s">
        <v>458</v>
      </c>
      <c r="F2582" s="80" t="s">
        <v>456</v>
      </c>
      <c r="G2582" s="80" t="s">
        <v>486</v>
      </c>
      <c r="H2582" s="80" t="s">
        <v>1818</v>
      </c>
      <c r="I2582" s="80" t="s">
        <v>3368</v>
      </c>
      <c r="J2582" s="80" t="s">
        <v>4053</v>
      </c>
      <c r="K2582" s="80" t="s">
        <v>454</v>
      </c>
      <c r="L2582" s="8">
        <v>5850000</v>
      </c>
      <c r="M2582" s="6">
        <v>2022</v>
      </c>
      <c r="N2582" s="103"/>
      <c r="O2582" s="103"/>
      <c r="P2582" s="6"/>
      <c r="Q2582" s="6"/>
      <c r="R2582" t="str">
        <f t="shared" si="40"/>
        <v>5010700314761476100001VT100002</v>
      </c>
    </row>
    <row r="2583" spans="1:18" x14ac:dyDescent="0.2">
      <c r="A2583" s="80" t="s">
        <v>453</v>
      </c>
      <c r="B2583" s="80" t="s">
        <v>4473</v>
      </c>
      <c r="C2583" s="6">
        <v>501</v>
      </c>
      <c r="D2583" s="6">
        <v>50107</v>
      </c>
      <c r="E2583" s="80" t="s">
        <v>458</v>
      </c>
      <c r="F2583" s="80" t="s">
        <v>458</v>
      </c>
      <c r="G2583" s="80" t="s">
        <v>486</v>
      </c>
      <c r="H2583" s="80" t="s">
        <v>1818</v>
      </c>
      <c r="I2583" s="80" t="s">
        <v>3368</v>
      </c>
      <c r="J2583" s="80" t="s">
        <v>4053</v>
      </c>
      <c r="K2583" s="80" t="s">
        <v>454</v>
      </c>
      <c r="L2583" s="8">
        <v>8180000</v>
      </c>
      <c r="M2583" s="6">
        <v>2022</v>
      </c>
      <c r="N2583" s="103"/>
      <c r="O2583" s="103"/>
      <c r="P2583" s="6"/>
      <c r="Q2583" s="6"/>
      <c r="R2583" t="str">
        <f t="shared" si="40"/>
        <v>5010700314761476100001VT100003</v>
      </c>
    </row>
    <row r="2584" spans="1:18" x14ac:dyDescent="0.2">
      <c r="A2584" s="80" t="s">
        <v>453</v>
      </c>
      <c r="B2584" s="80" t="s">
        <v>4473</v>
      </c>
      <c r="C2584" s="6">
        <v>501</v>
      </c>
      <c r="D2584" s="6">
        <v>50107</v>
      </c>
      <c r="E2584" s="80" t="s">
        <v>458</v>
      </c>
      <c r="F2584" s="80" t="s">
        <v>458</v>
      </c>
      <c r="G2584" s="80" t="s">
        <v>492</v>
      </c>
      <c r="H2584" s="80" t="s">
        <v>1531</v>
      </c>
      <c r="I2584" s="80" t="s">
        <v>3156</v>
      </c>
      <c r="J2584" s="80" t="s">
        <v>4053</v>
      </c>
      <c r="K2584" s="80" t="s">
        <v>454</v>
      </c>
      <c r="L2584" s="8">
        <v>3720000</v>
      </c>
      <c r="M2584" s="6">
        <v>2022</v>
      </c>
      <c r="N2584" s="103"/>
      <c r="O2584" s="103"/>
      <c r="P2584" s="6"/>
      <c r="Q2584" s="6"/>
      <c r="R2584" t="str">
        <f t="shared" si="40"/>
        <v>5010700313301330100001VT400003</v>
      </c>
    </row>
    <row r="2585" spans="1:18" x14ac:dyDescent="0.2">
      <c r="A2585" s="80" t="s">
        <v>453</v>
      </c>
      <c r="B2585" s="80" t="s">
        <v>4474</v>
      </c>
      <c r="C2585" s="6">
        <v>501</v>
      </c>
      <c r="D2585" s="6">
        <v>50107</v>
      </c>
      <c r="E2585" s="80" t="s">
        <v>456</v>
      </c>
      <c r="F2585" s="80" t="s">
        <v>454</v>
      </c>
      <c r="G2585" s="80" t="s">
        <v>486</v>
      </c>
      <c r="H2585" s="80" t="s">
        <v>1822</v>
      </c>
      <c r="I2585" s="80" t="s">
        <v>3370</v>
      </c>
      <c r="J2585" s="80" t="s">
        <v>4053</v>
      </c>
      <c r="K2585" s="80" t="s">
        <v>454</v>
      </c>
      <c r="L2585" s="8">
        <v>11690000</v>
      </c>
      <c r="M2585" s="6">
        <v>2022</v>
      </c>
      <c r="N2585" s="103"/>
      <c r="O2585" s="103"/>
      <c r="P2585" s="6"/>
      <c r="Q2585" s="6"/>
      <c r="R2585" t="str">
        <f t="shared" si="40"/>
        <v>5010700214781478100001VT100001</v>
      </c>
    </row>
    <row r="2586" spans="1:18" x14ac:dyDescent="0.2">
      <c r="A2586" s="80" t="s">
        <v>453</v>
      </c>
      <c r="B2586" s="80" t="s">
        <v>4474</v>
      </c>
      <c r="C2586" s="6">
        <v>501</v>
      </c>
      <c r="D2586" s="6">
        <v>50107</v>
      </c>
      <c r="E2586" s="80" t="s">
        <v>458</v>
      </c>
      <c r="F2586" s="80" t="s">
        <v>456</v>
      </c>
      <c r="G2586" s="80" t="s">
        <v>486</v>
      </c>
      <c r="H2586" s="80" t="s">
        <v>1820</v>
      </c>
      <c r="I2586" s="80" t="s">
        <v>3369</v>
      </c>
      <c r="J2586" s="80" t="s">
        <v>4053</v>
      </c>
      <c r="K2586" s="80" t="s">
        <v>454</v>
      </c>
      <c r="L2586" s="8">
        <v>5850000</v>
      </c>
      <c r="M2586" s="6">
        <v>2022</v>
      </c>
      <c r="N2586" s="103"/>
      <c r="O2586" s="103"/>
      <c r="P2586" s="6"/>
      <c r="Q2586" s="6"/>
      <c r="R2586" t="str">
        <f t="shared" si="40"/>
        <v>5010700314771477100001VT100002</v>
      </c>
    </row>
    <row r="2587" spans="1:18" x14ac:dyDescent="0.2">
      <c r="A2587" s="80" t="s">
        <v>453</v>
      </c>
      <c r="B2587" s="80" t="s">
        <v>4474</v>
      </c>
      <c r="C2587" s="6">
        <v>501</v>
      </c>
      <c r="D2587" s="6">
        <v>50107</v>
      </c>
      <c r="E2587" s="80" t="s">
        <v>458</v>
      </c>
      <c r="F2587" s="80" t="s">
        <v>458</v>
      </c>
      <c r="G2587" s="80" t="s">
        <v>486</v>
      </c>
      <c r="H2587" s="80" t="s">
        <v>1820</v>
      </c>
      <c r="I2587" s="80" t="s">
        <v>3369</v>
      </c>
      <c r="J2587" s="80" t="s">
        <v>4053</v>
      </c>
      <c r="K2587" s="80" t="s">
        <v>454</v>
      </c>
      <c r="L2587" s="8">
        <v>8180000</v>
      </c>
      <c r="M2587" s="6">
        <v>2022</v>
      </c>
      <c r="N2587" s="103"/>
      <c r="O2587" s="103"/>
      <c r="P2587" s="6"/>
      <c r="Q2587" s="6"/>
      <c r="R2587" t="str">
        <f t="shared" si="40"/>
        <v>5010700314771477100001VT100003</v>
      </c>
    </row>
    <row r="2588" spans="1:18" x14ac:dyDescent="0.2">
      <c r="A2588" s="80" t="s">
        <v>453</v>
      </c>
      <c r="B2588" s="80" t="s">
        <v>4474</v>
      </c>
      <c r="C2588" s="6">
        <v>501</v>
      </c>
      <c r="D2588" s="6">
        <v>50107</v>
      </c>
      <c r="E2588" s="80" t="s">
        <v>458</v>
      </c>
      <c r="F2588" s="80" t="s">
        <v>458</v>
      </c>
      <c r="G2588" s="80" t="s">
        <v>492</v>
      </c>
      <c r="H2588" s="80" t="s">
        <v>1531</v>
      </c>
      <c r="I2588" s="80" t="s">
        <v>3158</v>
      </c>
      <c r="J2588" s="80" t="s">
        <v>4053</v>
      </c>
      <c r="K2588" s="80" t="s">
        <v>454</v>
      </c>
      <c r="L2588" s="8">
        <v>3610000</v>
      </c>
      <c r="M2588" s="6">
        <v>2022</v>
      </c>
      <c r="N2588" s="103"/>
      <c r="O2588" s="103"/>
      <c r="P2588" s="6"/>
      <c r="Q2588" s="6"/>
      <c r="R2588" t="str">
        <f t="shared" si="40"/>
        <v>5010700313301330101001VT400003</v>
      </c>
    </row>
    <row r="2589" spans="1:18" x14ac:dyDescent="0.2">
      <c r="A2589" s="80" t="s">
        <v>453</v>
      </c>
      <c r="B2589" s="80" t="s">
        <v>4475</v>
      </c>
      <c r="C2589" s="6">
        <v>501</v>
      </c>
      <c r="D2589" s="6">
        <v>50107</v>
      </c>
      <c r="E2589" s="80" t="s">
        <v>456</v>
      </c>
      <c r="F2589" s="80" t="s">
        <v>454</v>
      </c>
      <c r="G2589" s="80" t="s">
        <v>486</v>
      </c>
      <c r="H2589" s="80" t="s">
        <v>1824</v>
      </c>
      <c r="I2589" s="80" t="s">
        <v>3371</v>
      </c>
      <c r="J2589" s="80" t="s">
        <v>4053</v>
      </c>
      <c r="K2589" s="80" t="s">
        <v>454</v>
      </c>
      <c r="L2589" s="8">
        <v>11690000</v>
      </c>
      <c r="M2589" s="6">
        <v>2022</v>
      </c>
      <c r="N2589" s="103"/>
      <c r="O2589" s="103"/>
      <c r="P2589" s="6"/>
      <c r="Q2589" s="6"/>
      <c r="R2589" t="str">
        <f t="shared" si="40"/>
        <v>5010700214791479100001VT100001</v>
      </c>
    </row>
    <row r="2590" spans="1:18" x14ac:dyDescent="0.2">
      <c r="A2590" s="80" t="s">
        <v>453</v>
      </c>
      <c r="B2590" s="80" t="s">
        <v>4475</v>
      </c>
      <c r="C2590" s="6">
        <v>501</v>
      </c>
      <c r="D2590" s="6">
        <v>50107</v>
      </c>
      <c r="E2590" s="80" t="s">
        <v>458</v>
      </c>
      <c r="F2590" s="80" t="s">
        <v>456</v>
      </c>
      <c r="G2590" s="80" t="s">
        <v>486</v>
      </c>
      <c r="H2590" s="80" t="s">
        <v>1822</v>
      </c>
      <c r="I2590" s="80" t="s">
        <v>3370</v>
      </c>
      <c r="J2590" s="80" t="s">
        <v>4053</v>
      </c>
      <c r="K2590" s="80" t="s">
        <v>454</v>
      </c>
      <c r="L2590" s="8">
        <v>5850000</v>
      </c>
      <c r="M2590" s="6">
        <v>2022</v>
      </c>
      <c r="N2590" s="103"/>
      <c r="O2590" s="103"/>
      <c r="P2590" s="6"/>
      <c r="Q2590" s="6"/>
      <c r="R2590" t="str">
        <f t="shared" si="40"/>
        <v>5010700314781478100001VT100002</v>
      </c>
    </row>
    <row r="2591" spans="1:18" x14ac:dyDescent="0.2">
      <c r="A2591" s="80" t="s">
        <v>453</v>
      </c>
      <c r="B2591" s="80" t="s">
        <v>4475</v>
      </c>
      <c r="C2591" s="6">
        <v>501</v>
      </c>
      <c r="D2591" s="6">
        <v>50107</v>
      </c>
      <c r="E2591" s="80" t="s">
        <v>458</v>
      </c>
      <c r="F2591" s="80" t="s">
        <v>458</v>
      </c>
      <c r="G2591" s="80" t="s">
        <v>486</v>
      </c>
      <c r="H2591" s="80" t="s">
        <v>1822</v>
      </c>
      <c r="I2591" s="80" t="s">
        <v>3370</v>
      </c>
      <c r="J2591" s="80" t="s">
        <v>4053</v>
      </c>
      <c r="K2591" s="80" t="s">
        <v>454</v>
      </c>
      <c r="L2591" s="8">
        <v>8180000</v>
      </c>
      <c r="M2591" s="6">
        <v>2022</v>
      </c>
      <c r="N2591" s="103"/>
      <c r="O2591" s="103"/>
      <c r="P2591" s="6"/>
      <c r="Q2591" s="6"/>
      <c r="R2591" t="str">
        <f t="shared" si="40"/>
        <v>5010700314781478100001VT100003</v>
      </c>
    </row>
    <row r="2592" spans="1:18" x14ac:dyDescent="0.2">
      <c r="A2592" s="80" t="s">
        <v>453</v>
      </c>
      <c r="B2592" s="80" t="s">
        <v>4475</v>
      </c>
      <c r="C2592" s="6">
        <v>501</v>
      </c>
      <c r="D2592" s="6">
        <v>50107</v>
      </c>
      <c r="E2592" s="80" t="s">
        <v>458</v>
      </c>
      <c r="F2592" s="80" t="s">
        <v>458</v>
      </c>
      <c r="G2592" s="80" t="s">
        <v>492</v>
      </c>
      <c r="H2592" s="80" t="s">
        <v>1532</v>
      </c>
      <c r="I2592" s="80" t="s">
        <v>3159</v>
      </c>
      <c r="J2592" s="80" t="s">
        <v>4053</v>
      </c>
      <c r="K2592" s="80" t="s">
        <v>454</v>
      </c>
      <c r="L2592" s="8">
        <v>5510000</v>
      </c>
      <c r="M2592" s="6">
        <v>2022</v>
      </c>
      <c r="N2592" s="103"/>
      <c r="O2592" s="103"/>
      <c r="P2592" s="6"/>
      <c r="Q2592" s="6"/>
      <c r="R2592" t="str">
        <f t="shared" si="40"/>
        <v>5010700313311331100001VT400003</v>
      </c>
    </row>
    <row r="2593" spans="1:18" x14ac:dyDescent="0.2">
      <c r="A2593" s="80" t="s">
        <v>453</v>
      </c>
      <c r="B2593" s="80" t="s">
        <v>4476</v>
      </c>
      <c r="C2593" s="6">
        <v>501</v>
      </c>
      <c r="D2593" s="6">
        <v>50107</v>
      </c>
      <c r="E2593" s="80" t="s">
        <v>456</v>
      </c>
      <c r="F2593" s="80" t="s">
        <v>454</v>
      </c>
      <c r="G2593" s="80" t="s">
        <v>486</v>
      </c>
      <c r="H2593" s="80" t="s">
        <v>1827</v>
      </c>
      <c r="I2593" s="80" t="s">
        <v>3374</v>
      </c>
      <c r="J2593" s="80" t="s">
        <v>4053</v>
      </c>
      <c r="K2593" s="80" t="s">
        <v>454</v>
      </c>
      <c r="L2593" s="8">
        <v>11690000</v>
      </c>
      <c r="M2593" s="6">
        <v>2022</v>
      </c>
      <c r="N2593" s="103"/>
      <c r="O2593" s="103"/>
      <c r="P2593" s="6"/>
      <c r="Q2593" s="6"/>
      <c r="R2593" t="str">
        <f t="shared" si="40"/>
        <v>5010700214801480100001VT100001</v>
      </c>
    </row>
    <row r="2594" spans="1:18" x14ac:dyDescent="0.2">
      <c r="A2594" s="80" t="s">
        <v>453</v>
      </c>
      <c r="B2594" s="80" t="s">
        <v>4476</v>
      </c>
      <c r="C2594" s="6">
        <v>501</v>
      </c>
      <c r="D2594" s="6">
        <v>50107</v>
      </c>
      <c r="E2594" s="80" t="s">
        <v>458</v>
      </c>
      <c r="F2594" s="80" t="s">
        <v>456</v>
      </c>
      <c r="G2594" s="80" t="s">
        <v>486</v>
      </c>
      <c r="H2594" s="80" t="s">
        <v>1824</v>
      </c>
      <c r="I2594" s="80" t="s">
        <v>3371</v>
      </c>
      <c r="J2594" s="80" t="s">
        <v>4053</v>
      </c>
      <c r="K2594" s="80" t="s">
        <v>454</v>
      </c>
      <c r="L2594" s="8">
        <v>5850000</v>
      </c>
      <c r="M2594" s="6">
        <v>2022</v>
      </c>
      <c r="N2594" s="103"/>
      <c r="O2594" s="103"/>
      <c r="P2594" s="6"/>
      <c r="Q2594" s="6"/>
      <c r="R2594" t="str">
        <f t="shared" si="40"/>
        <v>5010700314791479100001VT100002</v>
      </c>
    </row>
    <row r="2595" spans="1:18" x14ac:dyDescent="0.2">
      <c r="A2595" s="80" t="s">
        <v>453</v>
      </c>
      <c r="B2595" s="80" t="s">
        <v>4476</v>
      </c>
      <c r="C2595" s="6">
        <v>501</v>
      </c>
      <c r="D2595" s="6">
        <v>50107</v>
      </c>
      <c r="E2595" s="80" t="s">
        <v>458</v>
      </c>
      <c r="F2595" s="80" t="s">
        <v>458</v>
      </c>
      <c r="G2595" s="80" t="s">
        <v>486</v>
      </c>
      <c r="H2595" s="80" t="s">
        <v>1824</v>
      </c>
      <c r="I2595" s="80" t="s">
        <v>3371</v>
      </c>
      <c r="J2595" s="80" t="s">
        <v>4053</v>
      </c>
      <c r="K2595" s="80" t="s">
        <v>454</v>
      </c>
      <c r="L2595" s="8">
        <v>8180000</v>
      </c>
      <c r="M2595" s="6">
        <v>2022</v>
      </c>
      <c r="N2595" s="103"/>
      <c r="O2595" s="103"/>
      <c r="P2595" s="6"/>
      <c r="Q2595" s="6"/>
      <c r="R2595" t="str">
        <f t="shared" si="40"/>
        <v>5010700314791479100001VT100003</v>
      </c>
    </row>
    <row r="2596" spans="1:18" x14ac:dyDescent="0.2">
      <c r="A2596" s="80" t="s">
        <v>453</v>
      </c>
      <c r="B2596" s="80" t="s">
        <v>4476</v>
      </c>
      <c r="C2596" s="6">
        <v>501</v>
      </c>
      <c r="D2596" s="6">
        <v>50107</v>
      </c>
      <c r="E2596" s="80" t="s">
        <v>458</v>
      </c>
      <c r="F2596" s="80" t="s">
        <v>458</v>
      </c>
      <c r="G2596" s="80" t="s">
        <v>492</v>
      </c>
      <c r="H2596" s="80" t="s">
        <v>1532</v>
      </c>
      <c r="I2596" s="80" t="s">
        <v>3161</v>
      </c>
      <c r="J2596" s="80" t="s">
        <v>4053</v>
      </c>
      <c r="K2596" s="80" t="s">
        <v>454</v>
      </c>
      <c r="L2596" s="8">
        <v>5080000</v>
      </c>
      <c r="M2596" s="6">
        <v>2022</v>
      </c>
      <c r="N2596" s="103"/>
      <c r="O2596" s="103"/>
      <c r="P2596" s="6"/>
      <c r="Q2596" s="6"/>
      <c r="R2596" t="str">
        <f t="shared" si="40"/>
        <v>5010700313311331101001VT400003</v>
      </c>
    </row>
    <row r="2597" spans="1:18" x14ac:dyDescent="0.2">
      <c r="A2597" s="80" t="s">
        <v>453</v>
      </c>
      <c r="B2597" s="80" t="s">
        <v>4477</v>
      </c>
      <c r="C2597" s="6">
        <v>501</v>
      </c>
      <c r="D2597" s="6">
        <v>50107</v>
      </c>
      <c r="E2597" s="80" t="s">
        <v>456</v>
      </c>
      <c r="F2597" s="80" t="s">
        <v>454</v>
      </c>
      <c r="G2597" s="80" t="s">
        <v>486</v>
      </c>
      <c r="H2597" s="80" t="s">
        <v>1829</v>
      </c>
      <c r="I2597" s="80" t="s">
        <v>3375</v>
      </c>
      <c r="J2597" s="80" t="s">
        <v>4053</v>
      </c>
      <c r="K2597" s="80" t="s">
        <v>454</v>
      </c>
      <c r="L2597" s="8">
        <v>10580000</v>
      </c>
      <c r="M2597" s="6">
        <v>2022</v>
      </c>
      <c r="N2597" s="103"/>
      <c r="O2597" s="103"/>
      <c r="P2597" s="6"/>
      <c r="Q2597" s="6"/>
      <c r="R2597" t="str">
        <f t="shared" si="40"/>
        <v>5010700214811481100001VT100001</v>
      </c>
    </row>
    <row r="2598" spans="1:18" x14ac:dyDescent="0.2">
      <c r="A2598" s="80" t="s">
        <v>453</v>
      </c>
      <c r="B2598" s="80" t="s">
        <v>4477</v>
      </c>
      <c r="C2598" s="6">
        <v>501</v>
      </c>
      <c r="D2598" s="6">
        <v>50107</v>
      </c>
      <c r="E2598" s="80" t="s">
        <v>458</v>
      </c>
      <c r="F2598" s="80" t="s">
        <v>456</v>
      </c>
      <c r="G2598" s="80" t="s">
        <v>486</v>
      </c>
      <c r="H2598" s="80" t="s">
        <v>1827</v>
      </c>
      <c r="I2598" s="80" t="s">
        <v>3374</v>
      </c>
      <c r="J2598" s="80" t="s">
        <v>4053</v>
      </c>
      <c r="K2598" s="80" t="s">
        <v>454</v>
      </c>
      <c r="L2598" s="8">
        <v>5850000</v>
      </c>
      <c r="M2598" s="6">
        <v>2022</v>
      </c>
      <c r="N2598" s="103"/>
      <c r="O2598" s="103"/>
      <c r="P2598" s="6"/>
      <c r="Q2598" s="6"/>
      <c r="R2598" t="str">
        <f t="shared" si="40"/>
        <v>5010700314801480100001VT100002</v>
      </c>
    </row>
    <row r="2599" spans="1:18" x14ac:dyDescent="0.2">
      <c r="A2599" s="80" t="s">
        <v>453</v>
      </c>
      <c r="B2599" s="80" t="s">
        <v>4477</v>
      </c>
      <c r="C2599" s="6">
        <v>501</v>
      </c>
      <c r="D2599" s="6">
        <v>50107</v>
      </c>
      <c r="E2599" s="80" t="s">
        <v>458</v>
      </c>
      <c r="F2599" s="80" t="s">
        <v>458</v>
      </c>
      <c r="G2599" s="80" t="s">
        <v>486</v>
      </c>
      <c r="H2599" s="80" t="s">
        <v>1827</v>
      </c>
      <c r="I2599" s="80" t="s">
        <v>3374</v>
      </c>
      <c r="J2599" s="80" t="s">
        <v>4053</v>
      </c>
      <c r="K2599" s="80" t="s">
        <v>454</v>
      </c>
      <c r="L2599" s="8">
        <v>8180000</v>
      </c>
      <c r="M2599" s="6">
        <v>2022</v>
      </c>
      <c r="N2599" s="103"/>
      <c r="O2599" s="103"/>
      <c r="P2599" s="6"/>
      <c r="Q2599" s="6"/>
      <c r="R2599" t="str">
        <f t="shared" si="40"/>
        <v>5010700314801480100001VT100003</v>
      </c>
    </row>
    <row r="2600" spans="1:18" x14ac:dyDescent="0.2">
      <c r="A2600" s="80" t="s">
        <v>453</v>
      </c>
      <c r="B2600" s="80" t="s">
        <v>4477</v>
      </c>
      <c r="C2600" s="6">
        <v>501</v>
      </c>
      <c r="D2600" s="6">
        <v>50107</v>
      </c>
      <c r="E2600" s="80" t="s">
        <v>458</v>
      </c>
      <c r="F2600" s="80" t="s">
        <v>458</v>
      </c>
      <c r="G2600" s="80" t="s">
        <v>492</v>
      </c>
      <c r="H2600" s="80" t="s">
        <v>1577</v>
      </c>
      <c r="I2600" s="80" t="s">
        <v>3189</v>
      </c>
      <c r="J2600" s="80" t="s">
        <v>4053</v>
      </c>
      <c r="K2600" s="80" t="s">
        <v>454</v>
      </c>
      <c r="L2600" s="8">
        <v>9540000</v>
      </c>
      <c r="M2600" s="6">
        <v>2022</v>
      </c>
      <c r="N2600" s="103"/>
      <c r="O2600" s="103"/>
      <c r="P2600" s="6"/>
      <c r="Q2600" s="6"/>
      <c r="R2600" t="str">
        <f t="shared" si="40"/>
        <v>5010700313551355100001VT400003</v>
      </c>
    </row>
    <row r="2601" spans="1:18" x14ac:dyDescent="0.2">
      <c r="A2601" s="80" t="s">
        <v>453</v>
      </c>
      <c r="B2601" s="80" t="s">
        <v>4478</v>
      </c>
      <c r="C2601" s="6">
        <v>501</v>
      </c>
      <c r="D2601" s="6">
        <v>50107</v>
      </c>
      <c r="E2601" s="80" t="s">
        <v>456</v>
      </c>
      <c r="F2601" s="80" t="s">
        <v>454</v>
      </c>
      <c r="G2601" s="80" t="s">
        <v>486</v>
      </c>
      <c r="H2601" s="80" t="s">
        <v>1831</v>
      </c>
      <c r="I2601" s="80" t="s">
        <v>3376</v>
      </c>
      <c r="J2601" s="80" t="s">
        <v>4053</v>
      </c>
      <c r="K2601" s="80" t="s">
        <v>454</v>
      </c>
      <c r="L2601" s="8">
        <v>10580000</v>
      </c>
      <c r="M2601" s="6">
        <v>2022</v>
      </c>
      <c r="N2601" s="103"/>
      <c r="O2601" s="103"/>
      <c r="P2601" s="6"/>
      <c r="Q2601" s="6"/>
      <c r="R2601" t="str">
        <f t="shared" si="40"/>
        <v>5010700214821482100001VT100001</v>
      </c>
    </row>
    <row r="2602" spans="1:18" x14ac:dyDescent="0.2">
      <c r="A2602" s="80" t="s">
        <v>453</v>
      </c>
      <c r="B2602" s="80" t="s">
        <v>4478</v>
      </c>
      <c r="C2602" s="6">
        <v>501</v>
      </c>
      <c r="D2602" s="6">
        <v>50107</v>
      </c>
      <c r="E2602" s="80" t="s">
        <v>458</v>
      </c>
      <c r="F2602" s="80" t="s">
        <v>456</v>
      </c>
      <c r="G2602" s="80" t="s">
        <v>486</v>
      </c>
      <c r="H2602" s="80" t="s">
        <v>1829</v>
      </c>
      <c r="I2602" s="80" t="s">
        <v>3375</v>
      </c>
      <c r="J2602" s="80" t="s">
        <v>4053</v>
      </c>
      <c r="K2602" s="80" t="s">
        <v>454</v>
      </c>
      <c r="L2602" s="8">
        <v>5290000</v>
      </c>
      <c r="M2602" s="6">
        <v>2022</v>
      </c>
      <c r="N2602" s="103"/>
      <c r="O2602" s="103"/>
      <c r="P2602" s="6"/>
      <c r="Q2602" s="6"/>
      <c r="R2602" t="str">
        <f t="shared" si="40"/>
        <v>5010700314811481100001VT100002</v>
      </c>
    </row>
    <row r="2603" spans="1:18" x14ac:dyDescent="0.2">
      <c r="A2603" s="80" t="s">
        <v>453</v>
      </c>
      <c r="B2603" s="80" t="s">
        <v>4478</v>
      </c>
      <c r="C2603" s="6">
        <v>501</v>
      </c>
      <c r="D2603" s="6">
        <v>50107</v>
      </c>
      <c r="E2603" s="80" t="s">
        <v>458</v>
      </c>
      <c r="F2603" s="80" t="s">
        <v>458</v>
      </c>
      <c r="G2603" s="80" t="s">
        <v>486</v>
      </c>
      <c r="H2603" s="80" t="s">
        <v>1829</v>
      </c>
      <c r="I2603" s="80" t="s">
        <v>3375</v>
      </c>
      <c r="J2603" s="80" t="s">
        <v>4053</v>
      </c>
      <c r="K2603" s="80" t="s">
        <v>454</v>
      </c>
      <c r="L2603" s="8">
        <v>7410000</v>
      </c>
      <c r="M2603" s="6">
        <v>2022</v>
      </c>
      <c r="N2603" s="103"/>
      <c r="O2603" s="103"/>
      <c r="P2603" s="6"/>
      <c r="Q2603" s="6"/>
      <c r="R2603" t="str">
        <f t="shared" si="40"/>
        <v>5010700314811481100001VT100003</v>
      </c>
    </row>
    <row r="2604" spans="1:18" x14ac:dyDescent="0.2">
      <c r="A2604" s="80" t="s">
        <v>453</v>
      </c>
      <c r="B2604" s="80" t="s">
        <v>4478</v>
      </c>
      <c r="C2604" s="6">
        <v>501</v>
      </c>
      <c r="D2604" s="6">
        <v>50107</v>
      </c>
      <c r="E2604" s="80" t="s">
        <v>458</v>
      </c>
      <c r="F2604" s="80" t="s">
        <v>458</v>
      </c>
      <c r="G2604" s="80" t="s">
        <v>492</v>
      </c>
      <c r="H2604" s="80" t="s">
        <v>1577</v>
      </c>
      <c r="I2604" s="80" t="s">
        <v>3191</v>
      </c>
      <c r="J2604" s="80" t="s">
        <v>4053</v>
      </c>
      <c r="K2604" s="80" t="s">
        <v>454</v>
      </c>
      <c r="L2604" s="8">
        <v>9540000</v>
      </c>
      <c r="M2604" s="6">
        <v>2022</v>
      </c>
      <c r="N2604" s="103"/>
      <c r="O2604" s="103"/>
      <c r="P2604" s="6"/>
      <c r="Q2604" s="6"/>
      <c r="R2604" t="str">
        <f t="shared" si="40"/>
        <v>5010700313551355101001VT400003</v>
      </c>
    </row>
    <row r="2605" spans="1:18" x14ac:dyDescent="0.2">
      <c r="A2605" s="80" t="s">
        <v>453</v>
      </c>
      <c r="B2605" s="80" t="s">
        <v>4479</v>
      </c>
      <c r="C2605" s="6">
        <v>501</v>
      </c>
      <c r="D2605" s="6">
        <v>50107</v>
      </c>
      <c r="E2605" s="80" t="s">
        <v>456</v>
      </c>
      <c r="F2605" s="80" t="s">
        <v>454</v>
      </c>
      <c r="G2605" s="80" t="s">
        <v>486</v>
      </c>
      <c r="H2605" s="80" t="s">
        <v>1833</v>
      </c>
      <c r="I2605" s="80" t="s">
        <v>3377</v>
      </c>
      <c r="J2605" s="80" t="s">
        <v>4053</v>
      </c>
      <c r="K2605" s="80" t="s">
        <v>454</v>
      </c>
      <c r="L2605" s="8">
        <v>10580000</v>
      </c>
      <c r="M2605" s="6">
        <v>2022</v>
      </c>
      <c r="N2605" s="103"/>
      <c r="O2605" s="103"/>
      <c r="P2605" s="6"/>
      <c r="Q2605" s="6"/>
      <c r="R2605" t="str">
        <f t="shared" si="40"/>
        <v>5010700214831483100001VT100001</v>
      </c>
    </row>
    <row r="2606" spans="1:18" x14ac:dyDescent="0.2">
      <c r="A2606" s="80" t="s">
        <v>453</v>
      </c>
      <c r="B2606" s="80" t="s">
        <v>4479</v>
      </c>
      <c r="C2606" s="6">
        <v>501</v>
      </c>
      <c r="D2606" s="6">
        <v>50107</v>
      </c>
      <c r="E2606" s="80" t="s">
        <v>458</v>
      </c>
      <c r="F2606" s="80" t="s">
        <v>456</v>
      </c>
      <c r="G2606" s="80" t="s">
        <v>486</v>
      </c>
      <c r="H2606" s="80" t="s">
        <v>1831</v>
      </c>
      <c r="I2606" s="80" t="s">
        <v>3376</v>
      </c>
      <c r="J2606" s="80" t="s">
        <v>4053</v>
      </c>
      <c r="K2606" s="80" t="s">
        <v>454</v>
      </c>
      <c r="L2606" s="8">
        <v>5290000</v>
      </c>
      <c r="M2606" s="6">
        <v>2022</v>
      </c>
      <c r="N2606" s="103"/>
      <c r="O2606" s="103"/>
      <c r="P2606" s="6"/>
      <c r="Q2606" s="6"/>
      <c r="R2606" t="str">
        <f t="shared" si="40"/>
        <v>5010700314821482100001VT100002</v>
      </c>
    </row>
    <row r="2607" spans="1:18" x14ac:dyDescent="0.2">
      <c r="A2607" s="80" t="s">
        <v>453</v>
      </c>
      <c r="B2607" s="80" t="s">
        <v>4479</v>
      </c>
      <c r="C2607" s="6">
        <v>501</v>
      </c>
      <c r="D2607" s="6">
        <v>50107</v>
      </c>
      <c r="E2607" s="80" t="s">
        <v>458</v>
      </c>
      <c r="F2607" s="80" t="s">
        <v>458</v>
      </c>
      <c r="G2607" s="80" t="s">
        <v>486</v>
      </c>
      <c r="H2607" s="80" t="s">
        <v>1831</v>
      </c>
      <c r="I2607" s="80" t="s">
        <v>3376</v>
      </c>
      <c r="J2607" s="80" t="s">
        <v>4053</v>
      </c>
      <c r="K2607" s="80" t="s">
        <v>454</v>
      </c>
      <c r="L2607" s="8">
        <v>7410000</v>
      </c>
      <c r="M2607" s="6">
        <v>2022</v>
      </c>
      <c r="N2607" s="103"/>
      <c r="O2607" s="103"/>
      <c r="P2607" s="6"/>
      <c r="Q2607" s="6"/>
      <c r="R2607" t="str">
        <f t="shared" si="40"/>
        <v>5010700314821482100001VT100003</v>
      </c>
    </row>
    <row r="2608" spans="1:18" x14ac:dyDescent="0.2">
      <c r="A2608" s="80" t="s">
        <v>453</v>
      </c>
      <c r="B2608" s="80" t="s">
        <v>4479</v>
      </c>
      <c r="C2608" s="6">
        <v>501</v>
      </c>
      <c r="D2608" s="6">
        <v>50107</v>
      </c>
      <c r="E2608" s="80" t="s">
        <v>458</v>
      </c>
      <c r="F2608" s="80" t="s">
        <v>458</v>
      </c>
      <c r="G2608" s="80" t="s">
        <v>492</v>
      </c>
      <c r="H2608" s="80" t="s">
        <v>1577</v>
      </c>
      <c r="I2608" s="80" t="s">
        <v>3193</v>
      </c>
      <c r="J2608" s="80" t="s">
        <v>4053</v>
      </c>
      <c r="K2608" s="80" t="s">
        <v>454</v>
      </c>
      <c r="L2608" s="8">
        <v>9540000</v>
      </c>
      <c r="M2608" s="6">
        <v>2022</v>
      </c>
      <c r="N2608" s="103"/>
      <c r="O2608" s="103"/>
      <c r="P2608" s="6"/>
      <c r="Q2608" s="6"/>
      <c r="R2608" t="str">
        <f t="shared" si="40"/>
        <v>5010700313551355102001VT400003</v>
      </c>
    </row>
    <row r="2609" spans="1:18" x14ac:dyDescent="0.2">
      <c r="A2609" s="80" t="s">
        <v>453</v>
      </c>
      <c r="B2609" s="80" t="s">
        <v>4480</v>
      </c>
      <c r="C2609" s="6">
        <v>501</v>
      </c>
      <c r="D2609" s="6">
        <v>50107</v>
      </c>
      <c r="E2609" s="80" t="s">
        <v>456</v>
      </c>
      <c r="F2609" s="80" t="s">
        <v>454</v>
      </c>
      <c r="G2609" s="80" t="s">
        <v>486</v>
      </c>
      <c r="H2609" s="80" t="s">
        <v>1835</v>
      </c>
      <c r="I2609" s="80" t="s">
        <v>3378</v>
      </c>
      <c r="J2609" s="80" t="s">
        <v>4053</v>
      </c>
      <c r="K2609" s="80" t="s">
        <v>454</v>
      </c>
      <c r="L2609" s="8">
        <v>10580000</v>
      </c>
      <c r="M2609" s="6">
        <v>2022</v>
      </c>
      <c r="N2609" s="103"/>
      <c r="O2609" s="103"/>
      <c r="P2609" s="6"/>
      <c r="Q2609" s="6"/>
      <c r="R2609" t="str">
        <f t="shared" si="40"/>
        <v>5010700214841484100001VT100001</v>
      </c>
    </row>
    <row r="2610" spans="1:18" x14ac:dyDescent="0.2">
      <c r="A2610" s="80" t="s">
        <v>453</v>
      </c>
      <c r="B2610" s="80" t="s">
        <v>4480</v>
      </c>
      <c r="C2610" s="6">
        <v>501</v>
      </c>
      <c r="D2610" s="6">
        <v>50107</v>
      </c>
      <c r="E2610" s="80" t="s">
        <v>458</v>
      </c>
      <c r="F2610" s="80" t="s">
        <v>456</v>
      </c>
      <c r="G2610" s="80" t="s">
        <v>486</v>
      </c>
      <c r="H2610" s="80" t="s">
        <v>1833</v>
      </c>
      <c r="I2610" s="80" t="s">
        <v>3377</v>
      </c>
      <c r="J2610" s="80" t="s">
        <v>4053</v>
      </c>
      <c r="K2610" s="80" t="s">
        <v>454</v>
      </c>
      <c r="L2610" s="8">
        <v>5290000</v>
      </c>
      <c r="M2610" s="6">
        <v>2022</v>
      </c>
      <c r="N2610" s="103"/>
      <c r="O2610" s="103"/>
      <c r="P2610" s="6"/>
      <c r="Q2610" s="6"/>
      <c r="R2610" t="str">
        <f t="shared" si="40"/>
        <v>5010700314831483100001VT100002</v>
      </c>
    </row>
    <row r="2611" spans="1:18" x14ac:dyDescent="0.2">
      <c r="A2611" s="80" t="s">
        <v>453</v>
      </c>
      <c r="B2611" s="80" t="s">
        <v>4480</v>
      </c>
      <c r="C2611" s="6">
        <v>501</v>
      </c>
      <c r="D2611" s="6">
        <v>50107</v>
      </c>
      <c r="E2611" s="80" t="s">
        <v>458</v>
      </c>
      <c r="F2611" s="80" t="s">
        <v>458</v>
      </c>
      <c r="G2611" s="80" t="s">
        <v>486</v>
      </c>
      <c r="H2611" s="80" t="s">
        <v>1833</v>
      </c>
      <c r="I2611" s="80" t="s">
        <v>3377</v>
      </c>
      <c r="J2611" s="80" t="s">
        <v>4053</v>
      </c>
      <c r="K2611" s="80" t="s">
        <v>454</v>
      </c>
      <c r="L2611" s="8">
        <v>7410000</v>
      </c>
      <c r="M2611" s="6">
        <v>2022</v>
      </c>
      <c r="N2611" s="103"/>
      <c r="O2611" s="103"/>
      <c r="P2611" s="6"/>
      <c r="Q2611" s="6"/>
      <c r="R2611" t="str">
        <f t="shared" si="40"/>
        <v>5010700314831483100001VT100003</v>
      </c>
    </row>
    <row r="2612" spans="1:18" x14ac:dyDescent="0.2">
      <c r="A2612" s="80" t="s">
        <v>453</v>
      </c>
      <c r="B2612" s="80" t="s">
        <v>4480</v>
      </c>
      <c r="C2612" s="6">
        <v>501</v>
      </c>
      <c r="D2612" s="6">
        <v>50107</v>
      </c>
      <c r="E2612" s="80" t="s">
        <v>458</v>
      </c>
      <c r="F2612" s="80" t="s">
        <v>458</v>
      </c>
      <c r="G2612" s="80" t="s">
        <v>492</v>
      </c>
      <c r="H2612" s="80" t="s">
        <v>1736</v>
      </c>
      <c r="I2612" s="80" t="s">
        <v>3297</v>
      </c>
      <c r="J2612" s="80" t="s">
        <v>4053</v>
      </c>
      <c r="K2612" s="80" t="s">
        <v>454</v>
      </c>
      <c r="L2612" s="8">
        <v>2080000</v>
      </c>
      <c r="M2612" s="6">
        <v>2022</v>
      </c>
      <c r="N2612" s="103"/>
      <c r="O2612" s="103"/>
      <c r="P2612" s="6"/>
      <c r="Q2612" s="6"/>
      <c r="R2612" t="str">
        <f t="shared" si="40"/>
        <v>5010700314341434100001VT400003</v>
      </c>
    </row>
    <row r="2613" spans="1:18" x14ac:dyDescent="0.2">
      <c r="A2613" s="80" t="s">
        <v>453</v>
      </c>
      <c r="B2613" s="80" t="s">
        <v>4481</v>
      </c>
      <c r="C2613" s="6">
        <v>501</v>
      </c>
      <c r="D2613" s="6">
        <v>50107</v>
      </c>
      <c r="E2613" s="80" t="s">
        <v>456</v>
      </c>
      <c r="F2613" s="80" t="s">
        <v>454</v>
      </c>
      <c r="G2613" s="80" t="s">
        <v>486</v>
      </c>
      <c r="H2613" s="80" t="s">
        <v>1837</v>
      </c>
      <c r="I2613" s="80" t="s">
        <v>3379</v>
      </c>
      <c r="J2613" s="80" t="s">
        <v>4053</v>
      </c>
      <c r="K2613" s="80" t="s">
        <v>454</v>
      </c>
      <c r="L2613" s="8">
        <v>11130000</v>
      </c>
      <c r="M2613" s="6">
        <v>2022</v>
      </c>
      <c r="N2613" s="103"/>
      <c r="O2613" s="103"/>
      <c r="P2613" s="6"/>
      <c r="Q2613" s="6"/>
      <c r="R2613" t="str">
        <f t="shared" si="40"/>
        <v>5010700214851485100001VT100001</v>
      </c>
    </row>
    <row r="2614" spans="1:18" x14ac:dyDescent="0.2">
      <c r="A2614" s="80" t="s">
        <v>453</v>
      </c>
      <c r="B2614" s="80" t="s">
        <v>4481</v>
      </c>
      <c r="C2614" s="6">
        <v>501</v>
      </c>
      <c r="D2614" s="6">
        <v>50107</v>
      </c>
      <c r="E2614" s="80" t="s">
        <v>458</v>
      </c>
      <c r="F2614" s="80" t="s">
        <v>456</v>
      </c>
      <c r="G2614" s="80" t="s">
        <v>486</v>
      </c>
      <c r="H2614" s="80" t="s">
        <v>1835</v>
      </c>
      <c r="I2614" s="80" t="s">
        <v>3378</v>
      </c>
      <c r="J2614" s="80" t="s">
        <v>4053</v>
      </c>
      <c r="K2614" s="80" t="s">
        <v>454</v>
      </c>
      <c r="L2614" s="8">
        <v>5290000</v>
      </c>
      <c r="M2614" s="6">
        <v>2022</v>
      </c>
      <c r="N2614" s="103"/>
      <c r="O2614" s="103"/>
      <c r="P2614" s="6"/>
      <c r="Q2614" s="6"/>
      <c r="R2614" t="str">
        <f t="shared" si="40"/>
        <v>5010700314841484100001VT100002</v>
      </c>
    </row>
    <row r="2615" spans="1:18" x14ac:dyDescent="0.2">
      <c r="A2615" s="80" t="s">
        <v>453</v>
      </c>
      <c r="B2615" s="80" t="s">
        <v>4481</v>
      </c>
      <c r="C2615" s="6">
        <v>501</v>
      </c>
      <c r="D2615" s="6">
        <v>50107</v>
      </c>
      <c r="E2615" s="80" t="s">
        <v>458</v>
      </c>
      <c r="F2615" s="80" t="s">
        <v>458</v>
      </c>
      <c r="G2615" s="80" t="s">
        <v>486</v>
      </c>
      <c r="H2615" s="80" t="s">
        <v>1835</v>
      </c>
      <c r="I2615" s="80" t="s">
        <v>3378</v>
      </c>
      <c r="J2615" s="80" t="s">
        <v>4053</v>
      </c>
      <c r="K2615" s="80" t="s">
        <v>454</v>
      </c>
      <c r="L2615" s="8">
        <v>7410000</v>
      </c>
      <c r="M2615" s="6">
        <v>2022</v>
      </c>
      <c r="N2615" s="103"/>
      <c r="O2615" s="103"/>
      <c r="P2615" s="6"/>
      <c r="Q2615" s="6"/>
      <c r="R2615" t="str">
        <f t="shared" si="40"/>
        <v>5010700314841484100001VT100003</v>
      </c>
    </row>
    <row r="2616" spans="1:18" x14ac:dyDescent="0.2">
      <c r="A2616" s="80" t="s">
        <v>453</v>
      </c>
      <c r="B2616" s="80" t="s">
        <v>4481</v>
      </c>
      <c r="C2616" s="6">
        <v>501</v>
      </c>
      <c r="D2616" s="6">
        <v>50107</v>
      </c>
      <c r="E2616" s="80" t="s">
        <v>458</v>
      </c>
      <c r="F2616" s="80" t="s">
        <v>458</v>
      </c>
      <c r="G2616" s="80" t="s">
        <v>492</v>
      </c>
      <c r="H2616" s="80" t="s">
        <v>1736</v>
      </c>
      <c r="I2616" s="80" t="s">
        <v>3299</v>
      </c>
      <c r="J2616" s="80" t="s">
        <v>4053</v>
      </c>
      <c r="K2616" s="80" t="s">
        <v>454</v>
      </c>
      <c r="L2616" s="8">
        <v>2080000</v>
      </c>
      <c r="M2616" s="6">
        <v>2022</v>
      </c>
      <c r="N2616" s="103"/>
      <c r="O2616" s="103"/>
      <c r="P2616" s="6"/>
      <c r="Q2616" s="6"/>
      <c r="R2616" t="str">
        <f t="shared" si="40"/>
        <v>5010700314341434101001VT400003</v>
      </c>
    </row>
    <row r="2617" spans="1:18" x14ac:dyDescent="0.2">
      <c r="A2617" s="80" t="s">
        <v>453</v>
      </c>
      <c r="B2617" s="80" t="s">
        <v>4482</v>
      </c>
      <c r="C2617" s="6">
        <v>501</v>
      </c>
      <c r="D2617" s="6">
        <v>50107</v>
      </c>
      <c r="E2617" s="80" t="s">
        <v>456</v>
      </c>
      <c r="F2617" s="80" t="s">
        <v>454</v>
      </c>
      <c r="G2617" s="80" t="s">
        <v>486</v>
      </c>
      <c r="H2617" s="80" t="s">
        <v>1841</v>
      </c>
      <c r="I2617" s="80" t="s">
        <v>3382</v>
      </c>
      <c r="J2617" s="80" t="s">
        <v>4053</v>
      </c>
      <c r="K2617" s="80" t="s">
        <v>454</v>
      </c>
      <c r="L2617" s="8">
        <v>10580000</v>
      </c>
      <c r="M2617" s="6">
        <v>2022</v>
      </c>
      <c r="N2617" s="103"/>
      <c r="O2617" s="103"/>
      <c r="P2617" s="6"/>
      <c r="Q2617" s="6"/>
      <c r="R2617" t="str">
        <f t="shared" si="40"/>
        <v>5010700214871487100001VT100001</v>
      </c>
    </row>
    <row r="2618" spans="1:18" x14ac:dyDescent="0.2">
      <c r="A2618" s="80" t="s">
        <v>453</v>
      </c>
      <c r="B2618" s="80" t="s">
        <v>4482</v>
      </c>
      <c r="C2618" s="6">
        <v>501</v>
      </c>
      <c r="D2618" s="6">
        <v>50107</v>
      </c>
      <c r="E2618" s="80" t="s">
        <v>458</v>
      </c>
      <c r="F2618" s="80" t="s">
        <v>456</v>
      </c>
      <c r="G2618" s="80" t="s">
        <v>486</v>
      </c>
      <c r="H2618" s="80" t="s">
        <v>1837</v>
      </c>
      <c r="I2618" s="80" t="s">
        <v>3379</v>
      </c>
      <c r="J2618" s="80" t="s">
        <v>4053</v>
      </c>
      <c r="K2618" s="80" t="s">
        <v>454</v>
      </c>
      <c r="L2618" s="8">
        <v>5570000</v>
      </c>
      <c r="M2618" s="6">
        <v>2022</v>
      </c>
      <c r="N2618" s="103"/>
      <c r="O2618" s="103"/>
      <c r="P2618" s="6"/>
      <c r="Q2618" s="6"/>
      <c r="R2618" t="str">
        <f t="shared" si="40"/>
        <v>5010700314851485100001VT100002</v>
      </c>
    </row>
    <row r="2619" spans="1:18" x14ac:dyDescent="0.2">
      <c r="A2619" s="80" t="s">
        <v>453</v>
      </c>
      <c r="B2619" s="80" t="s">
        <v>4482</v>
      </c>
      <c r="C2619" s="6">
        <v>501</v>
      </c>
      <c r="D2619" s="6">
        <v>50107</v>
      </c>
      <c r="E2619" s="80" t="s">
        <v>458</v>
      </c>
      <c r="F2619" s="80" t="s">
        <v>458</v>
      </c>
      <c r="G2619" s="80" t="s">
        <v>486</v>
      </c>
      <c r="H2619" s="80" t="s">
        <v>1837</v>
      </c>
      <c r="I2619" s="80" t="s">
        <v>3379</v>
      </c>
      <c r="J2619" s="80" t="s">
        <v>4053</v>
      </c>
      <c r="K2619" s="80" t="s">
        <v>454</v>
      </c>
      <c r="L2619" s="8">
        <v>7790000</v>
      </c>
      <c r="M2619" s="6">
        <v>2022</v>
      </c>
      <c r="N2619" s="103"/>
      <c r="O2619" s="103"/>
      <c r="P2619" s="6"/>
      <c r="Q2619" s="6"/>
      <c r="R2619" t="str">
        <f t="shared" si="40"/>
        <v>5010700314851485100001VT100003</v>
      </c>
    </row>
    <row r="2620" spans="1:18" x14ac:dyDescent="0.2">
      <c r="A2620" s="80" t="s">
        <v>453</v>
      </c>
      <c r="B2620" s="80" t="s">
        <v>4482</v>
      </c>
      <c r="C2620" s="6">
        <v>501</v>
      </c>
      <c r="D2620" s="6">
        <v>50107</v>
      </c>
      <c r="E2620" s="80" t="s">
        <v>458</v>
      </c>
      <c r="F2620" s="80" t="s">
        <v>458</v>
      </c>
      <c r="G2620" s="80" t="s">
        <v>492</v>
      </c>
      <c r="H2620" s="80" t="s">
        <v>1760</v>
      </c>
      <c r="I2620" s="80" t="s">
        <v>3315</v>
      </c>
      <c r="J2620" s="80" t="s">
        <v>4053</v>
      </c>
      <c r="K2620" s="80" t="s">
        <v>454</v>
      </c>
      <c r="L2620" s="8">
        <v>7410000</v>
      </c>
      <c r="M2620" s="6">
        <v>2022</v>
      </c>
      <c r="N2620" s="103"/>
      <c r="O2620" s="103"/>
      <c r="P2620" s="6"/>
      <c r="Q2620" s="6"/>
      <c r="R2620" t="str">
        <f t="shared" si="40"/>
        <v>5010700314471447100001VT400003</v>
      </c>
    </row>
    <row r="2621" spans="1:18" x14ac:dyDescent="0.2">
      <c r="A2621" s="80" t="s">
        <v>453</v>
      </c>
      <c r="B2621" s="80" t="s">
        <v>4483</v>
      </c>
      <c r="C2621" s="6">
        <v>501</v>
      </c>
      <c r="D2621" s="6">
        <v>50107</v>
      </c>
      <c r="E2621" s="80" t="s">
        <v>456</v>
      </c>
      <c r="F2621" s="80" t="s">
        <v>454</v>
      </c>
      <c r="G2621" s="80" t="s">
        <v>486</v>
      </c>
      <c r="H2621" s="80" t="s">
        <v>1843</v>
      </c>
      <c r="I2621" s="80" t="s">
        <v>3383</v>
      </c>
      <c r="J2621" s="80" t="s">
        <v>4053</v>
      </c>
      <c r="K2621" s="80" t="s">
        <v>454</v>
      </c>
      <c r="L2621" s="8">
        <v>11130000</v>
      </c>
      <c r="M2621" s="6">
        <v>2022</v>
      </c>
      <c r="N2621" s="103"/>
      <c r="O2621" s="103"/>
      <c r="P2621" s="6"/>
      <c r="Q2621" s="6"/>
      <c r="R2621" t="str">
        <f t="shared" si="40"/>
        <v>5010700214881488100001VT100001</v>
      </c>
    </row>
    <row r="2622" spans="1:18" x14ac:dyDescent="0.2">
      <c r="A2622" s="80" t="s">
        <v>453</v>
      </c>
      <c r="B2622" s="80" t="s">
        <v>4483</v>
      </c>
      <c r="C2622" s="6">
        <v>501</v>
      </c>
      <c r="D2622" s="6">
        <v>50107</v>
      </c>
      <c r="E2622" s="80" t="s">
        <v>458</v>
      </c>
      <c r="F2622" s="80" t="s">
        <v>456</v>
      </c>
      <c r="G2622" s="80" t="s">
        <v>486</v>
      </c>
      <c r="H2622" s="80" t="s">
        <v>1841</v>
      </c>
      <c r="I2622" s="80" t="s">
        <v>3382</v>
      </c>
      <c r="J2622" s="80" t="s">
        <v>4053</v>
      </c>
      <c r="K2622" s="80" t="s">
        <v>454</v>
      </c>
      <c r="L2622" s="8">
        <v>5290000</v>
      </c>
      <c r="M2622" s="6">
        <v>2022</v>
      </c>
      <c r="N2622" s="103"/>
      <c r="O2622" s="103"/>
      <c r="P2622" s="6"/>
      <c r="Q2622" s="6"/>
      <c r="R2622" t="str">
        <f t="shared" si="40"/>
        <v>5010700314871487100001VT100002</v>
      </c>
    </row>
    <row r="2623" spans="1:18" x14ac:dyDescent="0.2">
      <c r="A2623" s="80" t="s">
        <v>453</v>
      </c>
      <c r="B2623" s="80" t="s">
        <v>4483</v>
      </c>
      <c r="C2623" s="6">
        <v>501</v>
      </c>
      <c r="D2623" s="6">
        <v>50107</v>
      </c>
      <c r="E2623" s="80" t="s">
        <v>458</v>
      </c>
      <c r="F2623" s="80" t="s">
        <v>458</v>
      </c>
      <c r="G2623" s="80" t="s">
        <v>486</v>
      </c>
      <c r="H2623" s="80" t="s">
        <v>1841</v>
      </c>
      <c r="I2623" s="80" t="s">
        <v>3382</v>
      </c>
      <c r="J2623" s="80" t="s">
        <v>4053</v>
      </c>
      <c r="K2623" s="80" t="s">
        <v>454</v>
      </c>
      <c r="L2623" s="8">
        <v>7410000</v>
      </c>
      <c r="M2623" s="6">
        <v>2022</v>
      </c>
      <c r="N2623" s="103"/>
      <c r="O2623" s="103"/>
      <c r="P2623" s="6"/>
      <c r="Q2623" s="6"/>
      <c r="R2623" t="str">
        <f t="shared" si="40"/>
        <v>5010700314871487100001VT100003</v>
      </c>
    </row>
    <row r="2624" spans="1:18" x14ac:dyDescent="0.2">
      <c r="A2624" s="80" t="s">
        <v>453</v>
      </c>
      <c r="B2624" s="80" t="s">
        <v>4483</v>
      </c>
      <c r="C2624" s="6">
        <v>501</v>
      </c>
      <c r="D2624" s="6">
        <v>50107</v>
      </c>
      <c r="E2624" s="80" t="s">
        <v>458</v>
      </c>
      <c r="F2624" s="80" t="s">
        <v>458</v>
      </c>
      <c r="G2624" s="80" t="s">
        <v>492</v>
      </c>
      <c r="H2624" s="80" t="s">
        <v>1760</v>
      </c>
      <c r="I2624" s="80" t="s">
        <v>3317</v>
      </c>
      <c r="J2624" s="80" t="s">
        <v>4053</v>
      </c>
      <c r="K2624" s="80" t="s">
        <v>454</v>
      </c>
      <c r="L2624" s="8">
        <v>5920000</v>
      </c>
      <c r="M2624" s="6">
        <v>2022</v>
      </c>
      <c r="N2624" s="103"/>
      <c r="O2624" s="103"/>
      <c r="P2624" s="6"/>
      <c r="Q2624" s="6"/>
      <c r="R2624" t="str">
        <f t="shared" si="40"/>
        <v>5010700314471447101001VT400003</v>
      </c>
    </row>
    <row r="2625" spans="1:18" x14ac:dyDescent="0.2">
      <c r="A2625" s="80" t="s">
        <v>453</v>
      </c>
      <c r="B2625" s="80" t="s">
        <v>4484</v>
      </c>
      <c r="C2625" s="6">
        <v>501</v>
      </c>
      <c r="D2625" s="6">
        <v>50107</v>
      </c>
      <c r="E2625" s="80" t="s">
        <v>456</v>
      </c>
      <c r="F2625" s="80" t="s">
        <v>454</v>
      </c>
      <c r="G2625" s="80" t="s">
        <v>486</v>
      </c>
      <c r="H2625" s="80" t="s">
        <v>1845</v>
      </c>
      <c r="I2625" s="80" t="s">
        <v>3384</v>
      </c>
      <c r="J2625" s="80" t="s">
        <v>4053</v>
      </c>
      <c r="K2625" s="80" t="s">
        <v>454</v>
      </c>
      <c r="L2625" s="8">
        <v>10580000</v>
      </c>
      <c r="M2625" s="6">
        <v>2022</v>
      </c>
      <c r="N2625" s="103"/>
      <c r="O2625" s="103"/>
      <c r="P2625" s="6"/>
      <c r="Q2625" s="6"/>
      <c r="R2625" t="str">
        <f t="shared" si="40"/>
        <v>5010700214891489100001VT100001</v>
      </c>
    </row>
    <row r="2626" spans="1:18" x14ac:dyDescent="0.2">
      <c r="A2626" s="80" t="s">
        <v>453</v>
      </c>
      <c r="B2626" s="80" t="s">
        <v>4484</v>
      </c>
      <c r="C2626" s="6">
        <v>501</v>
      </c>
      <c r="D2626" s="6">
        <v>50107</v>
      </c>
      <c r="E2626" s="80" t="s">
        <v>458</v>
      </c>
      <c r="F2626" s="80" t="s">
        <v>456</v>
      </c>
      <c r="G2626" s="80" t="s">
        <v>486</v>
      </c>
      <c r="H2626" s="80" t="s">
        <v>1843</v>
      </c>
      <c r="I2626" s="80" t="s">
        <v>3383</v>
      </c>
      <c r="J2626" s="80" t="s">
        <v>4053</v>
      </c>
      <c r="K2626" s="80" t="s">
        <v>454</v>
      </c>
      <c r="L2626" s="8">
        <v>5570000</v>
      </c>
      <c r="M2626" s="6">
        <v>2022</v>
      </c>
      <c r="N2626" s="103"/>
      <c r="O2626" s="103"/>
      <c r="P2626" s="6"/>
      <c r="Q2626" s="6"/>
      <c r="R2626" t="str">
        <f t="shared" ref="R2626:R2689" si="41">CONCATENATE(D2626,E2626,H2626,I2626,K2626,G2626,F2626)</f>
        <v>5010700314881488100001VT100002</v>
      </c>
    </row>
    <row r="2627" spans="1:18" x14ac:dyDescent="0.2">
      <c r="A2627" s="80" t="s">
        <v>453</v>
      </c>
      <c r="B2627" s="80" t="s">
        <v>4484</v>
      </c>
      <c r="C2627" s="6">
        <v>501</v>
      </c>
      <c r="D2627" s="6">
        <v>50107</v>
      </c>
      <c r="E2627" s="80" t="s">
        <v>458</v>
      </c>
      <c r="F2627" s="80" t="s">
        <v>458</v>
      </c>
      <c r="G2627" s="80" t="s">
        <v>486</v>
      </c>
      <c r="H2627" s="80" t="s">
        <v>1843</v>
      </c>
      <c r="I2627" s="80" t="s">
        <v>3383</v>
      </c>
      <c r="J2627" s="80" t="s">
        <v>4053</v>
      </c>
      <c r="K2627" s="80" t="s">
        <v>454</v>
      </c>
      <c r="L2627" s="8">
        <v>7790000</v>
      </c>
      <c r="M2627" s="6">
        <v>2022</v>
      </c>
      <c r="N2627" s="103"/>
      <c r="O2627" s="103"/>
      <c r="P2627" s="6"/>
      <c r="Q2627" s="6"/>
      <c r="R2627" t="str">
        <f t="shared" si="41"/>
        <v>5010700314881488100001VT100003</v>
      </c>
    </row>
    <row r="2628" spans="1:18" x14ac:dyDescent="0.2">
      <c r="A2628" s="80" t="s">
        <v>453</v>
      </c>
      <c r="B2628" s="80" t="s">
        <v>4484</v>
      </c>
      <c r="C2628" s="6">
        <v>501</v>
      </c>
      <c r="D2628" s="6">
        <v>50107</v>
      </c>
      <c r="E2628" s="80" t="s">
        <v>458</v>
      </c>
      <c r="F2628" s="80" t="s">
        <v>458</v>
      </c>
      <c r="G2628" s="80" t="s">
        <v>492</v>
      </c>
      <c r="H2628" s="80" t="s">
        <v>1785</v>
      </c>
      <c r="I2628" s="80" t="s">
        <v>3333</v>
      </c>
      <c r="J2628" s="80" t="s">
        <v>4053</v>
      </c>
      <c r="K2628" s="80" t="s">
        <v>454</v>
      </c>
      <c r="L2628" s="8">
        <v>4410000</v>
      </c>
      <c r="M2628" s="6">
        <v>2022</v>
      </c>
      <c r="N2628" s="103"/>
      <c r="O2628" s="103"/>
      <c r="P2628" s="6"/>
      <c r="Q2628" s="6"/>
      <c r="R2628" t="str">
        <f t="shared" si="41"/>
        <v>5010700314591459100001VT400003</v>
      </c>
    </row>
    <row r="2629" spans="1:18" x14ac:dyDescent="0.2">
      <c r="A2629" s="80" t="s">
        <v>453</v>
      </c>
      <c r="B2629" s="80" t="s">
        <v>4485</v>
      </c>
      <c r="C2629" s="6">
        <v>501</v>
      </c>
      <c r="D2629" s="6">
        <v>50107</v>
      </c>
      <c r="E2629" s="80" t="s">
        <v>456</v>
      </c>
      <c r="F2629" s="80" t="s">
        <v>454</v>
      </c>
      <c r="G2629" s="80" t="s">
        <v>486</v>
      </c>
      <c r="H2629" s="80" t="s">
        <v>1848</v>
      </c>
      <c r="I2629" s="80" t="s">
        <v>3387</v>
      </c>
      <c r="J2629" s="80" t="s">
        <v>4053</v>
      </c>
      <c r="K2629" s="80" t="s">
        <v>454</v>
      </c>
      <c r="L2629" s="8">
        <v>10580000</v>
      </c>
      <c r="M2629" s="6">
        <v>2022</v>
      </c>
      <c r="N2629" s="103"/>
      <c r="O2629" s="103"/>
      <c r="P2629" s="6"/>
      <c r="Q2629" s="6"/>
      <c r="R2629" t="str">
        <f t="shared" si="41"/>
        <v>5010700214901490100001VT100001</v>
      </c>
    </row>
    <row r="2630" spans="1:18" x14ac:dyDescent="0.2">
      <c r="A2630" s="80" t="s">
        <v>453</v>
      </c>
      <c r="B2630" s="80" t="s">
        <v>4485</v>
      </c>
      <c r="C2630" s="6">
        <v>501</v>
      </c>
      <c r="D2630" s="6">
        <v>50107</v>
      </c>
      <c r="E2630" s="80" t="s">
        <v>458</v>
      </c>
      <c r="F2630" s="80" t="s">
        <v>456</v>
      </c>
      <c r="G2630" s="80" t="s">
        <v>486</v>
      </c>
      <c r="H2630" s="80" t="s">
        <v>1845</v>
      </c>
      <c r="I2630" s="80" t="s">
        <v>3384</v>
      </c>
      <c r="J2630" s="80" t="s">
        <v>4053</v>
      </c>
      <c r="K2630" s="80" t="s">
        <v>454</v>
      </c>
      <c r="L2630" s="8">
        <v>5290000</v>
      </c>
      <c r="M2630" s="6">
        <v>2022</v>
      </c>
      <c r="N2630" s="103"/>
      <c r="O2630" s="103"/>
      <c r="P2630" s="6"/>
      <c r="Q2630" s="6"/>
      <c r="R2630" t="str">
        <f t="shared" si="41"/>
        <v>5010700314891489100001VT100002</v>
      </c>
    </row>
    <row r="2631" spans="1:18" x14ac:dyDescent="0.2">
      <c r="A2631" s="80" t="s">
        <v>453</v>
      </c>
      <c r="B2631" s="80" t="s">
        <v>4485</v>
      </c>
      <c r="C2631" s="6">
        <v>501</v>
      </c>
      <c r="D2631" s="6">
        <v>50107</v>
      </c>
      <c r="E2631" s="80" t="s">
        <v>458</v>
      </c>
      <c r="F2631" s="80" t="s">
        <v>458</v>
      </c>
      <c r="G2631" s="80" t="s">
        <v>486</v>
      </c>
      <c r="H2631" s="80" t="s">
        <v>1845</v>
      </c>
      <c r="I2631" s="80" t="s">
        <v>3384</v>
      </c>
      <c r="J2631" s="80" t="s">
        <v>4053</v>
      </c>
      <c r="K2631" s="80" t="s">
        <v>454</v>
      </c>
      <c r="L2631" s="8">
        <v>7410000</v>
      </c>
      <c r="M2631" s="6">
        <v>2022</v>
      </c>
      <c r="N2631" s="103"/>
      <c r="O2631" s="103"/>
      <c r="P2631" s="6"/>
      <c r="Q2631" s="6"/>
      <c r="R2631" t="str">
        <f t="shared" si="41"/>
        <v>5010700314891489100001VT100003</v>
      </c>
    </row>
    <row r="2632" spans="1:18" x14ac:dyDescent="0.2">
      <c r="A2632" s="80" t="s">
        <v>453</v>
      </c>
      <c r="B2632" s="80" t="s">
        <v>4485</v>
      </c>
      <c r="C2632" s="6">
        <v>501</v>
      </c>
      <c r="D2632" s="6">
        <v>50107</v>
      </c>
      <c r="E2632" s="80" t="s">
        <v>458</v>
      </c>
      <c r="F2632" s="80" t="s">
        <v>458</v>
      </c>
      <c r="G2632" s="80" t="s">
        <v>492</v>
      </c>
      <c r="H2632" s="80" t="s">
        <v>1785</v>
      </c>
      <c r="I2632" s="80" t="s">
        <v>3335</v>
      </c>
      <c r="J2632" s="80" t="s">
        <v>4053</v>
      </c>
      <c r="K2632" s="80" t="s">
        <v>454</v>
      </c>
      <c r="L2632" s="8">
        <v>3930000</v>
      </c>
      <c r="M2632" s="6">
        <v>2022</v>
      </c>
      <c r="N2632" s="103"/>
      <c r="O2632" s="103"/>
      <c r="P2632" s="6"/>
      <c r="Q2632" s="6"/>
      <c r="R2632" t="str">
        <f t="shared" si="41"/>
        <v>5010700314591459101001VT400003</v>
      </c>
    </row>
    <row r="2633" spans="1:18" x14ac:dyDescent="0.2">
      <c r="A2633" s="80" t="s">
        <v>453</v>
      </c>
      <c r="B2633" s="80" t="s">
        <v>4486</v>
      </c>
      <c r="C2633" s="6">
        <v>501</v>
      </c>
      <c r="D2633" s="6">
        <v>50107</v>
      </c>
      <c r="E2633" s="80" t="s">
        <v>456</v>
      </c>
      <c r="F2633" s="80" t="s">
        <v>454</v>
      </c>
      <c r="G2633" s="80" t="s">
        <v>486</v>
      </c>
      <c r="H2633" s="80" t="s">
        <v>1850</v>
      </c>
      <c r="I2633" s="80" t="s">
        <v>3388</v>
      </c>
      <c r="J2633" s="80" t="s">
        <v>4053</v>
      </c>
      <c r="K2633" s="80" t="s">
        <v>454</v>
      </c>
      <c r="L2633" s="8">
        <v>10580000</v>
      </c>
      <c r="M2633" s="6">
        <v>2022</v>
      </c>
      <c r="N2633" s="103"/>
      <c r="O2633" s="103"/>
      <c r="P2633" s="6"/>
      <c r="Q2633" s="6"/>
      <c r="R2633" t="str">
        <f t="shared" si="41"/>
        <v>5010700214911491100001VT100001</v>
      </c>
    </row>
    <row r="2634" spans="1:18" x14ac:dyDescent="0.2">
      <c r="A2634" s="80" t="s">
        <v>453</v>
      </c>
      <c r="B2634" s="80" t="s">
        <v>4486</v>
      </c>
      <c r="C2634" s="6">
        <v>501</v>
      </c>
      <c r="D2634" s="6">
        <v>50107</v>
      </c>
      <c r="E2634" s="80" t="s">
        <v>458</v>
      </c>
      <c r="F2634" s="80" t="s">
        <v>456</v>
      </c>
      <c r="G2634" s="80" t="s">
        <v>486</v>
      </c>
      <c r="H2634" s="80" t="s">
        <v>1848</v>
      </c>
      <c r="I2634" s="80" t="s">
        <v>3387</v>
      </c>
      <c r="J2634" s="80" t="s">
        <v>4053</v>
      </c>
      <c r="K2634" s="80" t="s">
        <v>454</v>
      </c>
      <c r="L2634" s="8">
        <v>5290000</v>
      </c>
      <c r="M2634" s="6">
        <v>2022</v>
      </c>
      <c r="N2634" s="103"/>
      <c r="O2634" s="103"/>
      <c r="P2634" s="6"/>
      <c r="Q2634" s="6"/>
      <c r="R2634" t="str">
        <f t="shared" si="41"/>
        <v>5010700314901490100001VT100002</v>
      </c>
    </row>
    <row r="2635" spans="1:18" x14ac:dyDescent="0.2">
      <c r="A2635" s="80" t="s">
        <v>453</v>
      </c>
      <c r="B2635" s="80" t="s">
        <v>4486</v>
      </c>
      <c r="C2635" s="6">
        <v>501</v>
      </c>
      <c r="D2635" s="6">
        <v>50107</v>
      </c>
      <c r="E2635" s="80" t="s">
        <v>458</v>
      </c>
      <c r="F2635" s="80" t="s">
        <v>458</v>
      </c>
      <c r="G2635" s="80" t="s">
        <v>486</v>
      </c>
      <c r="H2635" s="80" t="s">
        <v>1848</v>
      </c>
      <c r="I2635" s="80" t="s">
        <v>3387</v>
      </c>
      <c r="J2635" s="80" t="s">
        <v>4053</v>
      </c>
      <c r="K2635" s="80" t="s">
        <v>454</v>
      </c>
      <c r="L2635" s="8">
        <v>7410000</v>
      </c>
      <c r="M2635" s="6">
        <v>2022</v>
      </c>
      <c r="N2635" s="103"/>
      <c r="O2635" s="103"/>
      <c r="P2635" s="6"/>
      <c r="Q2635" s="6"/>
      <c r="R2635" t="str">
        <f t="shared" si="41"/>
        <v>5010700314901490100001VT100003</v>
      </c>
    </row>
    <row r="2636" spans="1:18" x14ac:dyDescent="0.2">
      <c r="A2636" s="80" t="s">
        <v>453</v>
      </c>
      <c r="B2636" s="80" t="s">
        <v>4486</v>
      </c>
      <c r="C2636" s="6">
        <v>501</v>
      </c>
      <c r="D2636" s="6">
        <v>50107</v>
      </c>
      <c r="E2636" s="80" t="s">
        <v>458</v>
      </c>
      <c r="F2636" s="80" t="s">
        <v>458</v>
      </c>
      <c r="G2636" s="80" t="s">
        <v>492</v>
      </c>
      <c r="H2636" s="80" t="s">
        <v>1801</v>
      </c>
      <c r="I2636" s="80" t="s">
        <v>3351</v>
      </c>
      <c r="J2636" s="80" t="s">
        <v>4053</v>
      </c>
      <c r="K2636" s="80" t="s">
        <v>454</v>
      </c>
      <c r="L2636" s="8">
        <v>10370000</v>
      </c>
      <c r="M2636" s="6">
        <v>2022</v>
      </c>
      <c r="N2636" s="103"/>
      <c r="O2636" s="103"/>
      <c r="P2636" s="6"/>
      <c r="Q2636" s="6"/>
      <c r="R2636" t="str">
        <f t="shared" si="41"/>
        <v>5010700314671467100001VT400003</v>
      </c>
    </row>
    <row r="2637" spans="1:18" x14ac:dyDescent="0.2">
      <c r="A2637" s="80" t="s">
        <v>453</v>
      </c>
      <c r="B2637" s="80" t="s">
        <v>4487</v>
      </c>
      <c r="C2637" s="6">
        <v>501</v>
      </c>
      <c r="D2637" s="6">
        <v>50107</v>
      </c>
      <c r="E2637" s="80" t="s">
        <v>456</v>
      </c>
      <c r="F2637" s="80" t="s">
        <v>454</v>
      </c>
      <c r="G2637" s="80" t="s">
        <v>486</v>
      </c>
      <c r="H2637" s="80" t="s">
        <v>1852</v>
      </c>
      <c r="I2637" s="80" t="s">
        <v>3389</v>
      </c>
      <c r="J2637" s="80" t="s">
        <v>4053</v>
      </c>
      <c r="K2637" s="80" t="s">
        <v>454</v>
      </c>
      <c r="L2637" s="8">
        <v>11130000</v>
      </c>
      <c r="M2637" s="6">
        <v>2022</v>
      </c>
      <c r="N2637" s="103"/>
      <c r="O2637" s="103"/>
      <c r="P2637" s="6"/>
      <c r="Q2637" s="6"/>
      <c r="R2637" t="str">
        <f t="shared" si="41"/>
        <v>5010700214921492100001VT100001</v>
      </c>
    </row>
    <row r="2638" spans="1:18" x14ac:dyDescent="0.2">
      <c r="A2638" s="80" t="s">
        <v>453</v>
      </c>
      <c r="B2638" s="80" t="s">
        <v>4487</v>
      </c>
      <c r="C2638" s="6">
        <v>501</v>
      </c>
      <c r="D2638" s="6">
        <v>50107</v>
      </c>
      <c r="E2638" s="80" t="s">
        <v>458</v>
      </c>
      <c r="F2638" s="80" t="s">
        <v>456</v>
      </c>
      <c r="G2638" s="80" t="s">
        <v>486</v>
      </c>
      <c r="H2638" s="80" t="s">
        <v>1850</v>
      </c>
      <c r="I2638" s="80" t="s">
        <v>3388</v>
      </c>
      <c r="J2638" s="80" t="s">
        <v>4053</v>
      </c>
      <c r="K2638" s="80" t="s">
        <v>454</v>
      </c>
      <c r="L2638" s="8">
        <v>5290000</v>
      </c>
      <c r="M2638" s="6">
        <v>2022</v>
      </c>
      <c r="N2638" s="103"/>
      <c r="O2638" s="103"/>
      <c r="P2638" s="6"/>
      <c r="Q2638" s="6"/>
      <c r="R2638" t="str">
        <f t="shared" si="41"/>
        <v>5010700314911491100001VT100002</v>
      </c>
    </row>
    <row r="2639" spans="1:18" x14ac:dyDescent="0.2">
      <c r="A2639" s="80" t="s">
        <v>453</v>
      </c>
      <c r="B2639" s="80" t="s">
        <v>4487</v>
      </c>
      <c r="C2639" s="6">
        <v>501</v>
      </c>
      <c r="D2639" s="6">
        <v>50107</v>
      </c>
      <c r="E2639" s="80" t="s">
        <v>458</v>
      </c>
      <c r="F2639" s="80" t="s">
        <v>458</v>
      </c>
      <c r="G2639" s="80" t="s">
        <v>486</v>
      </c>
      <c r="H2639" s="80" t="s">
        <v>1850</v>
      </c>
      <c r="I2639" s="80" t="s">
        <v>3388</v>
      </c>
      <c r="J2639" s="80" t="s">
        <v>4053</v>
      </c>
      <c r="K2639" s="80" t="s">
        <v>454</v>
      </c>
      <c r="L2639" s="8">
        <v>7410000</v>
      </c>
      <c r="M2639" s="6">
        <v>2022</v>
      </c>
      <c r="N2639" s="103"/>
      <c r="O2639" s="103"/>
      <c r="P2639" s="6"/>
      <c r="Q2639" s="6"/>
      <c r="R2639" t="str">
        <f t="shared" si="41"/>
        <v>5010700314911491100001VT100003</v>
      </c>
    </row>
    <row r="2640" spans="1:18" x14ac:dyDescent="0.2">
      <c r="A2640" s="80" t="s">
        <v>453</v>
      </c>
      <c r="B2640" s="80" t="s">
        <v>4487</v>
      </c>
      <c r="C2640" s="6">
        <v>501</v>
      </c>
      <c r="D2640" s="6">
        <v>50107</v>
      </c>
      <c r="E2640" s="80" t="s">
        <v>458</v>
      </c>
      <c r="F2640" s="80" t="s">
        <v>458</v>
      </c>
      <c r="G2640" s="80" t="s">
        <v>492</v>
      </c>
      <c r="H2640" s="80" t="s">
        <v>1801</v>
      </c>
      <c r="I2640" s="80" t="s">
        <v>3353</v>
      </c>
      <c r="J2640" s="80" t="s">
        <v>4053</v>
      </c>
      <c r="K2640" s="80" t="s">
        <v>454</v>
      </c>
      <c r="L2640" s="8">
        <v>8840000</v>
      </c>
      <c r="M2640" s="6">
        <v>2022</v>
      </c>
      <c r="N2640" s="103"/>
      <c r="O2640" s="103"/>
      <c r="P2640" s="6"/>
      <c r="Q2640" s="6"/>
      <c r="R2640" t="str">
        <f t="shared" si="41"/>
        <v>5010700314671467101001VT400003</v>
      </c>
    </row>
    <row r="2641" spans="1:18" x14ac:dyDescent="0.2">
      <c r="A2641" s="80" t="s">
        <v>453</v>
      </c>
      <c r="B2641" s="80" t="s">
        <v>4488</v>
      </c>
      <c r="C2641" s="6">
        <v>501</v>
      </c>
      <c r="D2641" s="6">
        <v>50107</v>
      </c>
      <c r="E2641" s="80" t="s">
        <v>456</v>
      </c>
      <c r="F2641" s="80" t="s">
        <v>454</v>
      </c>
      <c r="G2641" s="80" t="s">
        <v>486</v>
      </c>
      <c r="H2641" s="80" t="s">
        <v>1854</v>
      </c>
      <c r="I2641" s="80" t="s">
        <v>3390</v>
      </c>
      <c r="J2641" s="80" t="s">
        <v>4053</v>
      </c>
      <c r="K2641" s="80" t="s">
        <v>454</v>
      </c>
      <c r="L2641" s="8">
        <v>11130000</v>
      </c>
      <c r="M2641" s="6">
        <v>2022</v>
      </c>
      <c r="N2641" s="103"/>
      <c r="O2641" s="103"/>
      <c r="P2641" s="6"/>
      <c r="Q2641" s="6"/>
      <c r="R2641" t="str">
        <f t="shared" si="41"/>
        <v>5010700214931493100001VT100001</v>
      </c>
    </row>
    <row r="2642" spans="1:18" x14ac:dyDescent="0.2">
      <c r="A2642" s="80" t="s">
        <v>453</v>
      </c>
      <c r="B2642" s="80" t="s">
        <v>4488</v>
      </c>
      <c r="C2642" s="6">
        <v>501</v>
      </c>
      <c r="D2642" s="6">
        <v>50107</v>
      </c>
      <c r="E2642" s="80" t="s">
        <v>458</v>
      </c>
      <c r="F2642" s="80" t="s">
        <v>456</v>
      </c>
      <c r="G2642" s="80" t="s">
        <v>486</v>
      </c>
      <c r="H2642" s="80" t="s">
        <v>1852</v>
      </c>
      <c r="I2642" s="80" t="s">
        <v>3389</v>
      </c>
      <c r="J2642" s="80" t="s">
        <v>4053</v>
      </c>
      <c r="K2642" s="80" t="s">
        <v>454</v>
      </c>
      <c r="L2642" s="8">
        <v>5570000</v>
      </c>
      <c r="M2642" s="6">
        <v>2022</v>
      </c>
      <c r="N2642" s="103"/>
      <c r="O2642" s="103"/>
      <c r="P2642" s="6"/>
      <c r="Q2642" s="6"/>
      <c r="R2642" t="str">
        <f t="shared" si="41"/>
        <v>5010700314921492100001VT100002</v>
      </c>
    </row>
    <row r="2643" spans="1:18" x14ac:dyDescent="0.2">
      <c r="A2643" s="80" t="s">
        <v>453</v>
      </c>
      <c r="B2643" s="80" t="s">
        <v>4488</v>
      </c>
      <c r="C2643" s="6">
        <v>501</v>
      </c>
      <c r="D2643" s="6">
        <v>50107</v>
      </c>
      <c r="E2643" s="80" t="s">
        <v>458</v>
      </c>
      <c r="F2643" s="80" t="s">
        <v>458</v>
      </c>
      <c r="G2643" s="80" t="s">
        <v>486</v>
      </c>
      <c r="H2643" s="80" t="s">
        <v>1852</v>
      </c>
      <c r="I2643" s="80" t="s">
        <v>3389</v>
      </c>
      <c r="J2643" s="80" t="s">
        <v>4053</v>
      </c>
      <c r="K2643" s="80" t="s">
        <v>454</v>
      </c>
      <c r="L2643" s="8">
        <v>7790000</v>
      </c>
      <c r="M2643" s="6">
        <v>2022</v>
      </c>
      <c r="N2643" s="103"/>
      <c r="O2643" s="103"/>
      <c r="P2643" s="6"/>
      <c r="Q2643" s="6"/>
      <c r="R2643" t="str">
        <f t="shared" si="41"/>
        <v>5010700314921492100001VT100003</v>
      </c>
    </row>
    <row r="2644" spans="1:18" x14ac:dyDescent="0.2">
      <c r="A2644" s="80" t="s">
        <v>453</v>
      </c>
      <c r="B2644" s="80" t="s">
        <v>4488</v>
      </c>
      <c r="C2644" s="6">
        <v>501</v>
      </c>
      <c r="D2644" s="6">
        <v>50107</v>
      </c>
      <c r="E2644" s="80" t="s">
        <v>458</v>
      </c>
      <c r="F2644" s="80" t="s">
        <v>458</v>
      </c>
      <c r="G2644" s="80" t="s">
        <v>492</v>
      </c>
      <c r="H2644" s="80" t="s">
        <v>1801</v>
      </c>
      <c r="I2644" s="80" t="s">
        <v>3355</v>
      </c>
      <c r="J2644" s="80" t="s">
        <v>4053</v>
      </c>
      <c r="K2644" s="80" t="s">
        <v>454</v>
      </c>
      <c r="L2644" s="8">
        <v>8650000</v>
      </c>
      <c r="M2644" s="6">
        <v>2022</v>
      </c>
      <c r="N2644" s="103"/>
      <c r="O2644" s="103"/>
      <c r="P2644" s="6"/>
      <c r="Q2644" s="6"/>
      <c r="R2644" t="str">
        <f t="shared" si="41"/>
        <v>5010700314671467102001VT400003</v>
      </c>
    </row>
    <row r="2645" spans="1:18" x14ac:dyDescent="0.2">
      <c r="A2645" s="80" t="s">
        <v>453</v>
      </c>
      <c r="B2645" s="80" t="s">
        <v>4489</v>
      </c>
      <c r="C2645" s="6">
        <v>501</v>
      </c>
      <c r="D2645" s="6">
        <v>50107</v>
      </c>
      <c r="E2645" s="80" t="s">
        <v>456</v>
      </c>
      <c r="F2645" s="80" t="s">
        <v>454</v>
      </c>
      <c r="G2645" s="80" t="s">
        <v>486</v>
      </c>
      <c r="H2645" s="80" t="s">
        <v>1856</v>
      </c>
      <c r="I2645" s="80" t="s">
        <v>3391</v>
      </c>
      <c r="J2645" s="80" t="s">
        <v>4053</v>
      </c>
      <c r="K2645" s="80" t="s">
        <v>454</v>
      </c>
      <c r="L2645" s="8">
        <v>15880000</v>
      </c>
      <c r="M2645" s="6">
        <v>2022</v>
      </c>
      <c r="N2645" s="103"/>
      <c r="O2645" s="103"/>
      <c r="P2645" s="6"/>
      <c r="Q2645" s="6"/>
      <c r="R2645" t="str">
        <f t="shared" si="41"/>
        <v>5010700214941494100001VT100001</v>
      </c>
    </row>
    <row r="2646" spans="1:18" x14ac:dyDescent="0.2">
      <c r="A2646" s="80" t="s">
        <v>453</v>
      </c>
      <c r="B2646" s="80" t="s">
        <v>4489</v>
      </c>
      <c r="C2646" s="6">
        <v>501</v>
      </c>
      <c r="D2646" s="6">
        <v>50107</v>
      </c>
      <c r="E2646" s="80" t="s">
        <v>458</v>
      </c>
      <c r="F2646" s="80" t="s">
        <v>456</v>
      </c>
      <c r="G2646" s="80" t="s">
        <v>486</v>
      </c>
      <c r="H2646" s="80" t="s">
        <v>1854</v>
      </c>
      <c r="I2646" s="80" t="s">
        <v>3390</v>
      </c>
      <c r="J2646" s="80" t="s">
        <v>4053</v>
      </c>
      <c r="K2646" s="80" t="s">
        <v>454</v>
      </c>
      <c r="L2646" s="8">
        <v>5570000</v>
      </c>
      <c r="M2646" s="6">
        <v>2022</v>
      </c>
      <c r="N2646" s="103"/>
      <c r="O2646" s="103"/>
      <c r="P2646" s="6"/>
      <c r="Q2646" s="6"/>
      <c r="R2646" t="str">
        <f t="shared" si="41"/>
        <v>5010700314931493100001VT100002</v>
      </c>
    </row>
    <row r="2647" spans="1:18" x14ac:dyDescent="0.2">
      <c r="A2647" s="80" t="s">
        <v>453</v>
      </c>
      <c r="B2647" s="80" t="s">
        <v>4489</v>
      </c>
      <c r="C2647" s="6">
        <v>501</v>
      </c>
      <c r="D2647" s="6">
        <v>50107</v>
      </c>
      <c r="E2647" s="80" t="s">
        <v>458</v>
      </c>
      <c r="F2647" s="80" t="s">
        <v>458</v>
      </c>
      <c r="G2647" s="80" t="s">
        <v>486</v>
      </c>
      <c r="H2647" s="80" t="s">
        <v>1854</v>
      </c>
      <c r="I2647" s="80" t="s">
        <v>3390</v>
      </c>
      <c r="J2647" s="80" t="s">
        <v>4053</v>
      </c>
      <c r="K2647" s="80" t="s">
        <v>454</v>
      </c>
      <c r="L2647" s="8">
        <v>7790000</v>
      </c>
      <c r="M2647" s="6">
        <v>2022</v>
      </c>
      <c r="N2647" s="103"/>
      <c r="O2647" s="103"/>
      <c r="P2647" s="6"/>
      <c r="Q2647" s="6"/>
      <c r="R2647" t="str">
        <f t="shared" si="41"/>
        <v>5010700314931493100001VT100003</v>
      </c>
    </row>
    <row r="2648" spans="1:18" x14ac:dyDescent="0.2">
      <c r="A2648" s="80" t="s">
        <v>453</v>
      </c>
      <c r="B2648" s="80" t="s">
        <v>4489</v>
      </c>
      <c r="C2648" s="6">
        <v>501</v>
      </c>
      <c r="D2648" s="6">
        <v>50107</v>
      </c>
      <c r="E2648" s="80" t="s">
        <v>458</v>
      </c>
      <c r="F2648" s="80" t="s">
        <v>458</v>
      </c>
      <c r="G2648" s="80" t="s">
        <v>492</v>
      </c>
      <c r="H2648" s="80" t="s">
        <v>1814</v>
      </c>
      <c r="I2648" s="80" t="s">
        <v>3365</v>
      </c>
      <c r="J2648" s="80" t="s">
        <v>4053</v>
      </c>
      <c r="K2648" s="80" t="s">
        <v>454</v>
      </c>
      <c r="L2648" s="8">
        <v>7410000</v>
      </c>
      <c r="M2648" s="6">
        <v>2022</v>
      </c>
      <c r="N2648" s="103"/>
      <c r="O2648" s="103"/>
      <c r="P2648" s="6"/>
      <c r="Q2648" s="6"/>
      <c r="R2648" t="str">
        <f t="shared" si="41"/>
        <v>5010700314741474101001VT400003</v>
      </c>
    </row>
    <row r="2649" spans="1:18" x14ac:dyDescent="0.2">
      <c r="A2649" s="80" t="s">
        <v>453</v>
      </c>
      <c r="B2649" s="80" t="s">
        <v>4490</v>
      </c>
      <c r="C2649" s="6">
        <v>501</v>
      </c>
      <c r="D2649" s="6">
        <v>50107</v>
      </c>
      <c r="E2649" s="80" t="s">
        <v>456</v>
      </c>
      <c r="F2649" s="80" t="s">
        <v>454</v>
      </c>
      <c r="G2649" s="80" t="s">
        <v>486</v>
      </c>
      <c r="H2649" s="80" t="s">
        <v>1858</v>
      </c>
      <c r="I2649" s="80" t="s">
        <v>3392</v>
      </c>
      <c r="J2649" s="80" t="s">
        <v>4053</v>
      </c>
      <c r="K2649" s="80" t="s">
        <v>454</v>
      </c>
      <c r="L2649" s="8">
        <v>27300000</v>
      </c>
      <c r="M2649" s="6">
        <v>2022</v>
      </c>
      <c r="N2649" s="103"/>
      <c r="O2649" s="103"/>
      <c r="P2649" s="6"/>
      <c r="Q2649" s="6"/>
      <c r="R2649" t="str">
        <f t="shared" si="41"/>
        <v>5010700214951495100001VT100001</v>
      </c>
    </row>
    <row r="2650" spans="1:18" x14ac:dyDescent="0.2">
      <c r="A2650" s="80" t="s">
        <v>453</v>
      </c>
      <c r="B2650" s="80" t="s">
        <v>4490</v>
      </c>
      <c r="C2650" s="6">
        <v>501</v>
      </c>
      <c r="D2650" s="6">
        <v>50107</v>
      </c>
      <c r="E2650" s="80" t="s">
        <v>458</v>
      </c>
      <c r="F2650" s="80" t="s">
        <v>456</v>
      </c>
      <c r="G2650" s="80" t="s">
        <v>486</v>
      </c>
      <c r="H2650" s="80" t="s">
        <v>1856</v>
      </c>
      <c r="I2650" s="80" t="s">
        <v>3391</v>
      </c>
      <c r="J2650" s="80" t="s">
        <v>4053</v>
      </c>
      <c r="K2650" s="80" t="s">
        <v>454</v>
      </c>
      <c r="L2650" s="8">
        <v>7940000</v>
      </c>
      <c r="M2650" s="6">
        <v>2022</v>
      </c>
      <c r="N2650" s="103"/>
      <c r="O2650" s="103"/>
      <c r="P2650" s="6"/>
      <c r="Q2650" s="6"/>
      <c r="R2650" t="str">
        <f t="shared" si="41"/>
        <v>5010700314941494100001VT100002</v>
      </c>
    </row>
    <row r="2651" spans="1:18" x14ac:dyDescent="0.2">
      <c r="A2651" s="80" t="s">
        <v>453</v>
      </c>
      <c r="B2651" s="80" t="s">
        <v>4490</v>
      </c>
      <c r="C2651" s="6">
        <v>501</v>
      </c>
      <c r="D2651" s="6">
        <v>50107</v>
      </c>
      <c r="E2651" s="80" t="s">
        <v>458</v>
      </c>
      <c r="F2651" s="80" t="s">
        <v>458</v>
      </c>
      <c r="G2651" s="80" t="s">
        <v>486</v>
      </c>
      <c r="H2651" s="80" t="s">
        <v>1856</v>
      </c>
      <c r="I2651" s="80" t="s">
        <v>3391</v>
      </c>
      <c r="J2651" s="80" t="s">
        <v>4053</v>
      </c>
      <c r="K2651" s="80" t="s">
        <v>454</v>
      </c>
      <c r="L2651" s="8">
        <v>11120000</v>
      </c>
      <c r="M2651" s="6">
        <v>2022</v>
      </c>
      <c r="N2651" s="103"/>
      <c r="O2651" s="103"/>
      <c r="P2651" s="6"/>
      <c r="Q2651" s="6"/>
      <c r="R2651" t="str">
        <f t="shared" si="41"/>
        <v>5010700314941494100001VT100003</v>
      </c>
    </row>
    <row r="2652" spans="1:18" x14ac:dyDescent="0.2">
      <c r="A2652" s="80" t="s">
        <v>453</v>
      </c>
      <c r="B2652" s="80" t="s">
        <v>4490</v>
      </c>
      <c r="C2652" s="6">
        <v>501</v>
      </c>
      <c r="D2652" s="6">
        <v>50107</v>
      </c>
      <c r="E2652" s="80" t="s">
        <v>458</v>
      </c>
      <c r="F2652" s="80" t="s">
        <v>458</v>
      </c>
      <c r="G2652" s="80" t="s">
        <v>494</v>
      </c>
      <c r="H2652" s="80" t="s">
        <v>981</v>
      </c>
      <c r="I2652" s="80" t="s">
        <v>2712</v>
      </c>
      <c r="J2652" s="80" t="s">
        <v>4053</v>
      </c>
      <c r="K2652" s="80" t="s">
        <v>454</v>
      </c>
      <c r="L2652" s="8">
        <v>5430000</v>
      </c>
      <c r="M2652" s="6">
        <v>2022</v>
      </c>
      <c r="N2652" s="103"/>
      <c r="O2652" s="103"/>
      <c r="P2652" s="6"/>
      <c r="Q2652" s="6"/>
      <c r="R2652" t="str">
        <f t="shared" si="41"/>
        <v>5010700310411041101001VT500003</v>
      </c>
    </row>
    <row r="2653" spans="1:18" x14ac:dyDescent="0.2">
      <c r="A2653" s="80" t="s">
        <v>453</v>
      </c>
      <c r="B2653" s="80" t="s">
        <v>4491</v>
      </c>
      <c r="C2653" s="6">
        <v>501</v>
      </c>
      <c r="D2653" s="6">
        <v>50107</v>
      </c>
      <c r="E2653" s="80" t="s">
        <v>456</v>
      </c>
      <c r="F2653" s="80" t="s">
        <v>454</v>
      </c>
      <c r="G2653" s="80" t="s">
        <v>486</v>
      </c>
      <c r="H2653" s="80" t="s">
        <v>1860</v>
      </c>
      <c r="I2653" s="80" t="s">
        <v>3393</v>
      </c>
      <c r="J2653" s="80" t="s">
        <v>4053</v>
      </c>
      <c r="K2653" s="80" t="s">
        <v>454</v>
      </c>
      <c r="L2653" s="8">
        <v>19670000</v>
      </c>
      <c r="M2653" s="6">
        <v>2022</v>
      </c>
      <c r="N2653" s="103"/>
      <c r="O2653" s="103"/>
      <c r="P2653" s="6"/>
      <c r="Q2653" s="6"/>
      <c r="R2653" t="str">
        <f t="shared" si="41"/>
        <v>5010700214961496100001VT100001</v>
      </c>
    </row>
    <row r="2654" spans="1:18" x14ac:dyDescent="0.2">
      <c r="A2654" s="80" t="s">
        <v>453</v>
      </c>
      <c r="B2654" s="80" t="s">
        <v>4491</v>
      </c>
      <c r="C2654" s="6">
        <v>501</v>
      </c>
      <c r="D2654" s="6">
        <v>50107</v>
      </c>
      <c r="E2654" s="80" t="s">
        <v>458</v>
      </c>
      <c r="F2654" s="80" t="s">
        <v>456</v>
      </c>
      <c r="G2654" s="80" t="s">
        <v>486</v>
      </c>
      <c r="H2654" s="80" t="s">
        <v>1858</v>
      </c>
      <c r="I2654" s="80" t="s">
        <v>3392</v>
      </c>
      <c r="J2654" s="80" t="s">
        <v>4053</v>
      </c>
      <c r="K2654" s="80" t="s">
        <v>454</v>
      </c>
      <c r="L2654" s="8">
        <v>13650000</v>
      </c>
      <c r="M2654" s="6">
        <v>2022</v>
      </c>
      <c r="N2654" s="103"/>
      <c r="O2654" s="103"/>
      <c r="P2654" s="6"/>
      <c r="Q2654" s="6"/>
      <c r="R2654" t="str">
        <f t="shared" si="41"/>
        <v>5010700314951495100001VT100002</v>
      </c>
    </row>
    <row r="2655" spans="1:18" x14ac:dyDescent="0.2">
      <c r="A2655" s="80" t="s">
        <v>453</v>
      </c>
      <c r="B2655" s="80" t="s">
        <v>4491</v>
      </c>
      <c r="C2655" s="6">
        <v>501</v>
      </c>
      <c r="D2655" s="6">
        <v>50107</v>
      </c>
      <c r="E2655" s="80" t="s">
        <v>458</v>
      </c>
      <c r="F2655" s="80" t="s">
        <v>458</v>
      </c>
      <c r="G2655" s="80" t="s">
        <v>486</v>
      </c>
      <c r="H2655" s="80" t="s">
        <v>1858</v>
      </c>
      <c r="I2655" s="80" t="s">
        <v>3392</v>
      </c>
      <c r="J2655" s="80" t="s">
        <v>4053</v>
      </c>
      <c r="K2655" s="80" t="s">
        <v>454</v>
      </c>
      <c r="L2655" s="8">
        <v>19110000</v>
      </c>
      <c r="M2655" s="6">
        <v>2022</v>
      </c>
      <c r="N2655" s="103"/>
      <c r="O2655" s="103"/>
      <c r="P2655" s="6"/>
      <c r="Q2655" s="6"/>
      <c r="R2655" t="str">
        <f t="shared" si="41"/>
        <v>5010700314951495100001VT100003</v>
      </c>
    </row>
    <row r="2656" spans="1:18" x14ac:dyDescent="0.2">
      <c r="A2656" s="80" t="s">
        <v>453</v>
      </c>
      <c r="B2656" s="80" t="s">
        <v>4491</v>
      </c>
      <c r="C2656" s="6">
        <v>501</v>
      </c>
      <c r="D2656" s="6">
        <v>50107</v>
      </c>
      <c r="E2656" s="80" t="s">
        <v>458</v>
      </c>
      <c r="F2656" s="80" t="s">
        <v>458</v>
      </c>
      <c r="G2656" s="80" t="s">
        <v>494</v>
      </c>
      <c r="H2656" s="80" t="s">
        <v>987</v>
      </c>
      <c r="I2656" s="80" t="s">
        <v>2716</v>
      </c>
      <c r="J2656" s="80" t="s">
        <v>4053</v>
      </c>
      <c r="K2656" s="80" t="s">
        <v>454</v>
      </c>
      <c r="L2656" s="8">
        <v>6570000</v>
      </c>
      <c r="M2656" s="6">
        <v>2022</v>
      </c>
      <c r="N2656" s="103"/>
      <c r="O2656" s="103"/>
      <c r="P2656" s="6"/>
      <c r="Q2656" s="6"/>
      <c r="R2656" t="str">
        <f t="shared" si="41"/>
        <v>5010700310441044100001VT500003</v>
      </c>
    </row>
    <row r="2657" spans="1:18" x14ac:dyDescent="0.2">
      <c r="A2657" s="80" t="s">
        <v>453</v>
      </c>
      <c r="B2657" s="80" t="s">
        <v>4492</v>
      </c>
      <c r="C2657" s="6">
        <v>501</v>
      </c>
      <c r="D2657" s="6">
        <v>50107</v>
      </c>
      <c r="E2657" s="80" t="s">
        <v>456</v>
      </c>
      <c r="F2657" s="80" t="s">
        <v>454</v>
      </c>
      <c r="G2657" s="80" t="s">
        <v>486</v>
      </c>
      <c r="H2657" s="80" t="s">
        <v>1862</v>
      </c>
      <c r="I2657" s="80" t="s">
        <v>3394</v>
      </c>
      <c r="J2657" s="80" t="s">
        <v>4053</v>
      </c>
      <c r="K2657" s="80" t="s">
        <v>454</v>
      </c>
      <c r="L2657" s="8">
        <v>8880000</v>
      </c>
      <c r="M2657" s="6">
        <v>2022</v>
      </c>
      <c r="N2657" s="103"/>
      <c r="O2657" s="103"/>
      <c r="P2657" s="6"/>
      <c r="Q2657" s="6"/>
      <c r="R2657" t="str">
        <f t="shared" si="41"/>
        <v>5010700214971497100001VT100001</v>
      </c>
    </row>
    <row r="2658" spans="1:18" x14ac:dyDescent="0.2">
      <c r="A2658" s="80" t="s">
        <v>453</v>
      </c>
      <c r="B2658" s="80" t="s">
        <v>4492</v>
      </c>
      <c r="C2658" s="6">
        <v>501</v>
      </c>
      <c r="D2658" s="6">
        <v>50107</v>
      </c>
      <c r="E2658" s="80" t="s">
        <v>458</v>
      </c>
      <c r="F2658" s="80" t="s">
        <v>456</v>
      </c>
      <c r="G2658" s="80" t="s">
        <v>486</v>
      </c>
      <c r="H2658" s="80" t="s">
        <v>1860</v>
      </c>
      <c r="I2658" s="80" t="s">
        <v>3393</v>
      </c>
      <c r="J2658" s="80" t="s">
        <v>4053</v>
      </c>
      <c r="K2658" s="80" t="s">
        <v>454</v>
      </c>
      <c r="L2658" s="8">
        <v>9840000</v>
      </c>
      <c r="M2658" s="6">
        <v>2022</v>
      </c>
      <c r="N2658" s="103"/>
      <c r="O2658" s="103"/>
      <c r="P2658" s="6"/>
      <c r="Q2658" s="6"/>
      <c r="R2658" t="str">
        <f t="shared" si="41"/>
        <v>5010700314961496100001VT100002</v>
      </c>
    </row>
    <row r="2659" spans="1:18" x14ac:dyDescent="0.2">
      <c r="A2659" s="80" t="s">
        <v>453</v>
      </c>
      <c r="B2659" s="80" t="s">
        <v>4492</v>
      </c>
      <c r="C2659" s="6">
        <v>501</v>
      </c>
      <c r="D2659" s="6">
        <v>50107</v>
      </c>
      <c r="E2659" s="80" t="s">
        <v>458</v>
      </c>
      <c r="F2659" s="80" t="s">
        <v>458</v>
      </c>
      <c r="G2659" s="80" t="s">
        <v>486</v>
      </c>
      <c r="H2659" s="80" t="s">
        <v>1860</v>
      </c>
      <c r="I2659" s="80" t="s">
        <v>3393</v>
      </c>
      <c r="J2659" s="80" t="s">
        <v>4053</v>
      </c>
      <c r="K2659" s="80" t="s">
        <v>454</v>
      </c>
      <c r="L2659" s="8">
        <v>13770000</v>
      </c>
      <c r="M2659" s="6">
        <v>2022</v>
      </c>
      <c r="N2659" s="103"/>
      <c r="O2659" s="103"/>
      <c r="P2659" s="6"/>
      <c r="Q2659" s="6"/>
      <c r="R2659" t="str">
        <f t="shared" si="41"/>
        <v>5010700314961496100001VT100003</v>
      </c>
    </row>
    <row r="2660" spans="1:18" x14ac:dyDescent="0.2">
      <c r="A2660" s="80" t="s">
        <v>453</v>
      </c>
      <c r="B2660" s="80" t="s">
        <v>4492</v>
      </c>
      <c r="C2660" s="6">
        <v>501</v>
      </c>
      <c r="D2660" s="6">
        <v>50107</v>
      </c>
      <c r="E2660" s="80" t="s">
        <v>458</v>
      </c>
      <c r="F2660" s="80" t="s">
        <v>458</v>
      </c>
      <c r="G2660" s="80" t="s">
        <v>494</v>
      </c>
      <c r="H2660" s="80" t="s">
        <v>987</v>
      </c>
      <c r="I2660" s="80" t="s">
        <v>2718</v>
      </c>
      <c r="J2660" s="80" t="s">
        <v>4053</v>
      </c>
      <c r="K2660" s="80" t="s">
        <v>454</v>
      </c>
      <c r="L2660" s="8">
        <v>6570000</v>
      </c>
      <c r="M2660" s="6">
        <v>2022</v>
      </c>
      <c r="N2660" s="103"/>
      <c r="O2660" s="103"/>
      <c r="P2660" s="6"/>
      <c r="Q2660" s="6"/>
      <c r="R2660" t="str">
        <f t="shared" si="41"/>
        <v>5010700310441044101001VT500003</v>
      </c>
    </row>
    <row r="2661" spans="1:18" x14ac:dyDescent="0.2">
      <c r="A2661" s="80" t="s">
        <v>453</v>
      </c>
      <c r="B2661" s="80" t="s">
        <v>4493</v>
      </c>
      <c r="C2661" s="6">
        <v>501</v>
      </c>
      <c r="D2661" s="6">
        <v>50107</v>
      </c>
      <c r="E2661" s="80" t="s">
        <v>456</v>
      </c>
      <c r="F2661" s="80" t="s">
        <v>454</v>
      </c>
      <c r="G2661" s="80" t="s">
        <v>486</v>
      </c>
      <c r="H2661" s="80" t="s">
        <v>1924</v>
      </c>
      <c r="I2661" s="80" t="s">
        <v>3484</v>
      </c>
      <c r="J2661" s="80" t="s">
        <v>4053</v>
      </c>
      <c r="K2661" s="80" t="s">
        <v>454</v>
      </c>
      <c r="L2661" s="8">
        <v>10340000</v>
      </c>
      <c r="M2661" s="6">
        <v>2022</v>
      </c>
      <c r="N2661" s="103"/>
      <c r="O2661" s="103"/>
      <c r="P2661" s="6"/>
      <c r="Q2661" s="6"/>
      <c r="R2661" t="str">
        <f t="shared" si="41"/>
        <v>5010700215261526100001VT100001</v>
      </c>
    </row>
    <row r="2662" spans="1:18" x14ac:dyDescent="0.2">
      <c r="A2662" s="80" t="s">
        <v>453</v>
      </c>
      <c r="B2662" s="80" t="s">
        <v>4493</v>
      </c>
      <c r="C2662" s="6">
        <v>501</v>
      </c>
      <c r="D2662" s="6">
        <v>50107</v>
      </c>
      <c r="E2662" s="80" t="s">
        <v>458</v>
      </c>
      <c r="F2662" s="80" t="s">
        <v>456</v>
      </c>
      <c r="G2662" s="80" t="s">
        <v>486</v>
      </c>
      <c r="H2662" s="80" t="s">
        <v>1862</v>
      </c>
      <c r="I2662" s="80" t="s">
        <v>3394</v>
      </c>
      <c r="J2662" s="80" t="s">
        <v>4053</v>
      </c>
      <c r="K2662" s="80" t="s">
        <v>454</v>
      </c>
      <c r="L2662" s="8">
        <v>4440000</v>
      </c>
      <c r="M2662" s="6">
        <v>2022</v>
      </c>
      <c r="N2662" s="103"/>
      <c r="O2662" s="103"/>
      <c r="P2662" s="6"/>
      <c r="Q2662" s="6"/>
      <c r="R2662" t="str">
        <f t="shared" si="41"/>
        <v>5010700314971497100001VT100002</v>
      </c>
    </row>
    <row r="2663" spans="1:18" x14ac:dyDescent="0.2">
      <c r="A2663" s="80" t="s">
        <v>453</v>
      </c>
      <c r="B2663" s="80" t="s">
        <v>4493</v>
      </c>
      <c r="C2663" s="6">
        <v>501</v>
      </c>
      <c r="D2663" s="6">
        <v>50107</v>
      </c>
      <c r="E2663" s="80" t="s">
        <v>458</v>
      </c>
      <c r="F2663" s="80" t="s">
        <v>458</v>
      </c>
      <c r="G2663" s="80" t="s">
        <v>486</v>
      </c>
      <c r="H2663" s="80" t="s">
        <v>1862</v>
      </c>
      <c r="I2663" s="80" t="s">
        <v>3394</v>
      </c>
      <c r="J2663" s="80" t="s">
        <v>4053</v>
      </c>
      <c r="K2663" s="80" t="s">
        <v>454</v>
      </c>
      <c r="L2663" s="8">
        <v>6220000</v>
      </c>
      <c r="M2663" s="6">
        <v>2022</v>
      </c>
      <c r="N2663" s="103"/>
      <c r="O2663" s="103"/>
      <c r="P2663" s="6"/>
      <c r="Q2663" s="6"/>
      <c r="R2663" t="str">
        <f t="shared" si="41"/>
        <v>5010700314971497100001VT100003</v>
      </c>
    </row>
    <row r="2664" spans="1:18" x14ac:dyDescent="0.2">
      <c r="A2664" s="80" t="s">
        <v>453</v>
      </c>
      <c r="B2664" s="80" t="s">
        <v>4493</v>
      </c>
      <c r="C2664" s="6">
        <v>501</v>
      </c>
      <c r="D2664" s="6">
        <v>50107</v>
      </c>
      <c r="E2664" s="80" t="s">
        <v>458</v>
      </c>
      <c r="F2664" s="80" t="s">
        <v>458</v>
      </c>
      <c r="G2664" s="80" t="s">
        <v>494</v>
      </c>
      <c r="H2664" s="80" t="s">
        <v>995</v>
      </c>
      <c r="I2664" s="80" t="s">
        <v>2725</v>
      </c>
      <c r="J2664" s="80" t="s">
        <v>4053</v>
      </c>
      <c r="K2664" s="80" t="s">
        <v>454</v>
      </c>
      <c r="L2664" s="8">
        <v>6570000</v>
      </c>
      <c r="M2664" s="6">
        <v>2022</v>
      </c>
      <c r="N2664" s="103"/>
      <c r="O2664" s="103"/>
      <c r="P2664" s="6"/>
      <c r="Q2664" s="6"/>
      <c r="R2664" t="str">
        <f t="shared" si="41"/>
        <v>5010700310481048101001VT500003</v>
      </c>
    </row>
    <row r="2665" spans="1:18" x14ac:dyDescent="0.2">
      <c r="A2665" s="80" t="s">
        <v>453</v>
      </c>
      <c r="B2665" s="80" t="s">
        <v>4494</v>
      </c>
      <c r="C2665" s="6">
        <v>501</v>
      </c>
      <c r="D2665" s="6">
        <v>50107</v>
      </c>
      <c r="E2665" s="80" t="s">
        <v>458</v>
      </c>
      <c r="F2665" s="80" t="s">
        <v>456</v>
      </c>
      <c r="G2665" s="80" t="s">
        <v>488</v>
      </c>
      <c r="H2665" s="80" t="s">
        <v>971</v>
      </c>
      <c r="I2665" s="80" t="s">
        <v>2702</v>
      </c>
      <c r="J2665" s="80" t="s">
        <v>4053</v>
      </c>
      <c r="K2665" s="80" t="s">
        <v>454</v>
      </c>
      <c r="L2665" s="8">
        <v>7710000</v>
      </c>
      <c r="M2665" s="6">
        <v>2022</v>
      </c>
      <c r="N2665" s="103"/>
      <c r="O2665" s="103"/>
      <c r="P2665" s="6"/>
      <c r="Q2665" s="6"/>
      <c r="R2665" t="str">
        <f t="shared" si="41"/>
        <v>5010700310341034100001VT200002</v>
      </c>
    </row>
    <row r="2666" spans="1:18" x14ac:dyDescent="0.2">
      <c r="A2666" s="80" t="s">
        <v>453</v>
      </c>
      <c r="B2666" s="80" t="s">
        <v>4494</v>
      </c>
      <c r="C2666" s="6">
        <v>501</v>
      </c>
      <c r="D2666" s="6">
        <v>50107</v>
      </c>
      <c r="E2666" s="80" t="s">
        <v>458</v>
      </c>
      <c r="F2666" s="80" t="s">
        <v>458</v>
      </c>
      <c r="G2666" s="80" t="s">
        <v>488</v>
      </c>
      <c r="H2666" s="80" t="s">
        <v>971</v>
      </c>
      <c r="I2666" s="80" t="s">
        <v>2702</v>
      </c>
      <c r="J2666" s="80" t="s">
        <v>4053</v>
      </c>
      <c r="K2666" s="80" t="s">
        <v>454</v>
      </c>
      <c r="L2666" s="8">
        <v>10790000</v>
      </c>
      <c r="M2666" s="6">
        <v>2022</v>
      </c>
      <c r="N2666" s="103"/>
      <c r="O2666" s="103"/>
      <c r="P2666" s="6"/>
      <c r="Q2666" s="6"/>
      <c r="R2666" t="str">
        <f t="shared" si="41"/>
        <v>5010700310341034100001VT200003</v>
      </c>
    </row>
    <row r="2667" spans="1:18" x14ac:dyDescent="0.2">
      <c r="A2667" s="80" t="s">
        <v>453</v>
      </c>
      <c r="B2667" s="80" t="s">
        <v>4494</v>
      </c>
      <c r="C2667" s="6">
        <v>501</v>
      </c>
      <c r="D2667" s="6">
        <v>50107</v>
      </c>
      <c r="E2667" s="80" t="s">
        <v>458</v>
      </c>
      <c r="F2667" s="80" t="s">
        <v>458</v>
      </c>
      <c r="G2667" s="80" t="s">
        <v>494</v>
      </c>
      <c r="H2667" s="80" t="s">
        <v>1056</v>
      </c>
      <c r="I2667" s="80" t="s">
        <v>2762</v>
      </c>
      <c r="J2667" s="80" t="s">
        <v>4053</v>
      </c>
      <c r="K2667" s="80" t="s">
        <v>454</v>
      </c>
      <c r="L2667" s="8">
        <v>6530000</v>
      </c>
      <c r="M2667" s="6">
        <v>2022</v>
      </c>
      <c r="N2667" s="103"/>
      <c r="O2667" s="103"/>
      <c r="P2667" s="6"/>
      <c r="Q2667" s="6"/>
      <c r="R2667" t="str">
        <f t="shared" si="41"/>
        <v>5010700310761076101001VT500003</v>
      </c>
    </row>
    <row r="2668" spans="1:18" x14ac:dyDescent="0.2">
      <c r="A2668" s="80" t="s">
        <v>453</v>
      </c>
      <c r="B2668" s="80" t="s">
        <v>4495</v>
      </c>
      <c r="C2668" s="6">
        <v>501</v>
      </c>
      <c r="D2668" s="6">
        <v>50107</v>
      </c>
      <c r="E2668" s="80" t="s">
        <v>458</v>
      </c>
      <c r="F2668" s="80" t="s">
        <v>456</v>
      </c>
      <c r="G2668" s="80" t="s">
        <v>488</v>
      </c>
      <c r="H2668" s="80" t="s">
        <v>975</v>
      </c>
      <c r="I2668" s="80" t="s">
        <v>2706</v>
      </c>
      <c r="J2668" s="80" t="s">
        <v>4053</v>
      </c>
      <c r="K2668" s="80" t="s">
        <v>454</v>
      </c>
      <c r="L2668" s="8">
        <v>7710000</v>
      </c>
      <c r="M2668" s="6">
        <v>2022</v>
      </c>
      <c r="N2668" s="103"/>
      <c r="O2668" s="103"/>
      <c r="P2668" s="6"/>
      <c r="Q2668" s="6"/>
      <c r="R2668" t="str">
        <f t="shared" si="41"/>
        <v>5010700310381038100001VT200002</v>
      </c>
    </row>
    <row r="2669" spans="1:18" x14ac:dyDescent="0.2">
      <c r="A2669" s="80" t="s">
        <v>453</v>
      </c>
      <c r="B2669" s="80" t="s">
        <v>4495</v>
      </c>
      <c r="C2669" s="6">
        <v>501</v>
      </c>
      <c r="D2669" s="6">
        <v>50107</v>
      </c>
      <c r="E2669" s="80" t="s">
        <v>458</v>
      </c>
      <c r="F2669" s="80" t="s">
        <v>458</v>
      </c>
      <c r="G2669" s="80" t="s">
        <v>488</v>
      </c>
      <c r="H2669" s="80" t="s">
        <v>975</v>
      </c>
      <c r="I2669" s="80" t="s">
        <v>2706</v>
      </c>
      <c r="J2669" s="80" t="s">
        <v>4053</v>
      </c>
      <c r="K2669" s="80" t="s">
        <v>454</v>
      </c>
      <c r="L2669" s="8">
        <v>10790000</v>
      </c>
      <c r="M2669" s="6">
        <v>2022</v>
      </c>
      <c r="N2669" s="103"/>
      <c r="O2669" s="103"/>
      <c r="P2669" s="6"/>
      <c r="Q2669" s="6"/>
      <c r="R2669" t="str">
        <f t="shared" si="41"/>
        <v>5010700310381038100001VT200003</v>
      </c>
    </row>
    <row r="2670" spans="1:18" x14ac:dyDescent="0.2">
      <c r="A2670" s="80" t="s">
        <v>453</v>
      </c>
      <c r="B2670" s="80" t="s">
        <v>4495</v>
      </c>
      <c r="C2670" s="6">
        <v>501</v>
      </c>
      <c r="D2670" s="6">
        <v>50107</v>
      </c>
      <c r="E2670" s="80" t="s">
        <v>458</v>
      </c>
      <c r="F2670" s="80" t="s">
        <v>458</v>
      </c>
      <c r="G2670" s="80" t="s">
        <v>494</v>
      </c>
      <c r="H2670" s="80" t="s">
        <v>1056</v>
      </c>
      <c r="I2670" s="80" t="s">
        <v>2763</v>
      </c>
      <c r="J2670" s="80" t="s">
        <v>4053</v>
      </c>
      <c r="K2670" s="80" t="s">
        <v>454</v>
      </c>
      <c r="L2670" s="8">
        <v>6530000</v>
      </c>
      <c r="M2670" s="6">
        <v>2022</v>
      </c>
      <c r="N2670" s="103"/>
      <c r="O2670" s="103"/>
      <c r="P2670" s="6"/>
      <c r="Q2670" s="6"/>
      <c r="R2670" t="str">
        <f t="shared" si="41"/>
        <v>5010700310761076102001VT500003</v>
      </c>
    </row>
    <row r="2671" spans="1:18" x14ac:dyDescent="0.2">
      <c r="A2671" s="80" t="s">
        <v>453</v>
      </c>
      <c r="B2671" s="80" t="s">
        <v>4496</v>
      </c>
      <c r="C2671" s="6">
        <v>501</v>
      </c>
      <c r="D2671" s="6">
        <v>50107</v>
      </c>
      <c r="E2671" s="80" t="s">
        <v>458</v>
      </c>
      <c r="F2671" s="80" t="s">
        <v>456</v>
      </c>
      <c r="G2671" s="80" t="s">
        <v>488</v>
      </c>
      <c r="H2671" s="80" t="s">
        <v>1025</v>
      </c>
      <c r="I2671" s="80" t="s">
        <v>2743</v>
      </c>
      <c r="J2671" s="80" t="s">
        <v>4053</v>
      </c>
      <c r="K2671" s="80" t="s">
        <v>454</v>
      </c>
      <c r="L2671" s="8">
        <v>1990000</v>
      </c>
      <c r="M2671" s="6">
        <v>2022</v>
      </c>
      <c r="N2671" s="103"/>
      <c r="O2671" s="103"/>
      <c r="P2671" s="6"/>
      <c r="Q2671" s="6"/>
      <c r="R2671" t="str">
        <f t="shared" si="41"/>
        <v>5010700310611061100001VT200002</v>
      </c>
    </row>
    <row r="2672" spans="1:18" x14ac:dyDescent="0.2">
      <c r="A2672" s="80" t="s">
        <v>453</v>
      </c>
      <c r="B2672" s="80" t="s">
        <v>4496</v>
      </c>
      <c r="C2672" s="6">
        <v>501</v>
      </c>
      <c r="D2672" s="6">
        <v>50107</v>
      </c>
      <c r="E2672" s="80" t="s">
        <v>458</v>
      </c>
      <c r="F2672" s="80" t="s">
        <v>458</v>
      </c>
      <c r="G2672" s="80" t="s">
        <v>488</v>
      </c>
      <c r="H2672" s="80" t="s">
        <v>1025</v>
      </c>
      <c r="I2672" s="80" t="s">
        <v>2743</v>
      </c>
      <c r="J2672" s="80" t="s">
        <v>4053</v>
      </c>
      <c r="K2672" s="80" t="s">
        <v>454</v>
      </c>
      <c r="L2672" s="8">
        <v>2790000</v>
      </c>
      <c r="M2672" s="6">
        <v>2022</v>
      </c>
      <c r="N2672" s="103"/>
      <c r="O2672" s="103"/>
      <c r="P2672" s="6"/>
      <c r="Q2672" s="6"/>
      <c r="R2672" t="str">
        <f t="shared" si="41"/>
        <v>5010700310611061100001VT200003</v>
      </c>
    </row>
    <row r="2673" spans="1:18" x14ac:dyDescent="0.2">
      <c r="A2673" s="80" t="s">
        <v>453</v>
      </c>
      <c r="B2673" s="80" t="s">
        <v>4496</v>
      </c>
      <c r="C2673" s="6">
        <v>501</v>
      </c>
      <c r="D2673" s="6">
        <v>50107</v>
      </c>
      <c r="E2673" s="80" t="s">
        <v>458</v>
      </c>
      <c r="F2673" s="80" t="s">
        <v>458</v>
      </c>
      <c r="G2673" s="80" t="s">
        <v>494</v>
      </c>
      <c r="H2673" s="80" t="s">
        <v>1092</v>
      </c>
      <c r="I2673" s="80" t="s">
        <v>2788</v>
      </c>
      <c r="J2673" s="80" t="s">
        <v>4053</v>
      </c>
      <c r="K2673" s="80" t="s">
        <v>454</v>
      </c>
      <c r="L2673" s="8">
        <v>4570000</v>
      </c>
      <c r="M2673" s="6">
        <v>2022</v>
      </c>
      <c r="N2673" s="103"/>
      <c r="O2673" s="103"/>
      <c r="P2673" s="6"/>
      <c r="Q2673" s="6"/>
      <c r="R2673" t="str">
        <f t="shared" si="41"/>
        <v>5010700310961096101001VT500003</v>
      </c>
    </row>
    <row r="2674" spans="1:18" x14ac:dyDescent="0.2">
      <c r="A2674" s="80" t="s">
        <v>453</v>
      </c>
      <c r="B2674" s="80" t="s">
        <v>4497</v>
      </c>
      <c r="C2674" s="6">
        <v>501</v>
      </c>
      <c r="D2674" s="6">
        <v>50107</v>
      </c>
      <c r="E2674" s="80" t="s">
        <v>458</v>
      </c>
      <c r="F2674" s="80" t="s">
        <v>456</v>
      </c>
      <c r="G2674" s="80" t="s">
        <v>488</v>
      </c>
      <c r="H2674" s="80" t="s">
        <v>1027</v>
      </c>
      <c r="I2674" s="80" t="s">
        <v>2744</v>
      </c>
      <c r="J2674" s="80" t="s">
        <v>4053</v>
      </c>
      <c r="K2674" s="80" t="s">
        <v>454</v>
      </c>
      <c r="L2674" s="8">
        <v>2980000</v>
      </c>
      <c r="M2674" s="6">
        <v>2022</v>
      </c>
      <c r="N2674" s="103"/>
      <c r="O2674" s="103"/>
      <c r="P2674" s="6"/>
      <c r="Q2674" s="6"/>
      <c r="R2674" t="str">
        <f t="shared" si="41"/>
        <v>5010700310621062100001VT200002</v>
      </c>
    </row>
    <row r="2675" spans="1:18" x14ac:dyDescent="0.2">
      <c r="A2675" s="80" t="s">
        <v>453</v>
      </c>
      <c r="B2675" s="80" t="s">
        <v>4497</v>
      </c>
      <c r="C2675" s="6">
        <v>501</v>
      </c>
      <c r="D2675" s="6">
        <v>50107</v>
      </c>
      <c r="E2675" s="80" t="s">
        <v>458</v>
      </c>
      <c r="F2675" s="80" t="s">
        <v>458</v>
      </c>
      <c r="G2675" s="80" t="s">
        <v>488</v>
      </c>
      <c r="H2675" s="80" t="s">
        <v>1027</v>
      </c>
      <c r="I2675" s="80" t="s">
        <v>2744</v>
      </c>
      <c r="J2675" s="80" t="s">
        <v>4053</v>
      </c>
      <c r="K2675" s="80" t="s">
        <v>454</v>
      </c>
      <c r="L2675" s="8">
        <v>4170000</v>
      </c>
      <c r="M2675" s="6">
        <v>2022</v>
      </c>
      <c r="N2675" s="103"/>
      <c r="O2675" s="103"/>
      <c r="P2675" s="6"/>
      <c r="Q2675" s="6"/>
      <c r="R2675" t="str">
        <f t="shared" si="41"/>
        <v>5010700310621062100001VT200003</v>
      </c>
    </row>
    <row r="2676" spans="1:18" x14ac:dyDescent="0.2">
      <c r="A2676" s="80" t="s">
        <v>453</v>
      </c>
      <c r="B2676" s="80" t="s">
        <v>4497</v>
      </c>
      <c r="C2676" s="6">
        <v>501</v>
      </c>
      <c r="D2676" s="6">
        <v>50107</v>
      </c>
      <c r="E2676" s="80" t="s">
        <v>458</v>
      </c>
      <c r="F2676" s="80" t="s">
        <v>458</v>
      </c>
      <c r="G2676" s="80" t="s">
        <v>494</v>
      </c>
      <c r="H2676" s="80" t="s">
        <v>1184</v>
      </c>
      <c r="I2676" s="80" t="s">
        <v>2848</v>
      </c>
      <c r="J2676" s="80" t="s">
        <v>4053</v>
      </c>
      <c r="K2676" s="80" t="s">
        <v>454</v>
      </c>
      <c r="L2676" s="8">
        <v>6570000</v>
      </c>
      <c r="M2676" s="6">
        <v>2022</v>
      </c>
      <c r="N2676" s="103"/>
      <c r="O2676" s="103"/>
      <c r="P2676" s="6"/>
      <c r="Q2676" s="6"/>
      <c r="R2676" t="str">
        <f t="shared" si="41"/>
        <v>5010700311441144101001VT500003</v>
      </c>
    </row>
    <row r="2677" spans="1:18" x14ac:dyDescent="0.2">
      <c r="A2677" s="80" t="s">
        <v>453</v>
      </c>
      <c r="B2677" s="80" t="s">
        <v>4498</v>
      </c>
      <c r="C2677" s="6">
        <v>501</v>
      </c>
      <c r="D2677" s="6">
        <v>50107</v>
      </c>
      <c r="E2677" s="80" t="s">
        <v>458</v>
      </c>
      <c r="F2677" s="80" t="s">
        <v>456</v>
      </c>
      <c r="G2677" s="80" t="s">
        <v>488</v>
      </c>
      <c r="H2677" s="80" t="s">
        <v>1060</v>
      </c>
      <c r="I2677" s="80" t="s">
        <v>2766</v>
      </c>
      <c r="J2677" s="80" t="s">
        <v>4053</v>
      </c>
      <c r="K2677" s="80" t="s">
        <v>454</v>
      </c>
      <c r="L2677" s="8">
        <v>1680000</v>
      </c>
      <c r="M2677" s="6">
        <v>2022</v>
      </c>
      <c r="N2677" s="103"/>
      <c r="O2677" s="103"/>
      <c r="P2677" s="6"/>
      <c r="Q2677" s="6"/>
      <c r="R2677" t="str">
        <f t="shared" si="41"/>
        <v>5010700310791079100001VT200002</v>
      </c>
    </row>
    <row r="2678" spans="1:18" x14ac:dyDescent="0.2">
      <c r="A2678" s="80" t="s">
        <v>453</v>
      </c>
      <c r="B2678" s="80" t="s">
        <v>4498</v>
      </c>
      <c r="C2678" s="6">
        <v>501</v>
      </c>
      <c r="D2678" s="6">
        <v>50107</v>
      </c>
      <c r="E2678" s="80" t="s">
        <v>458</v>
      </c>
      <c r="F2678" s="80" t="s">
        <v>458</v>
      </c>
      <c r="G2678" s="80" t="s">
        <v>488</v>
      </c>
      <c r="H2678" s="80" t="s">
        <v>1060</v>
      </c>
      <c r="I2678" s="80" t="s">
        <v>2766</v>
      </c>
      <c r="J2678" s="80" t="s">
        <v>4053</v>
      </c>
      <c r="K2678" s="80" t="s">
        <v>454</v>
      </c>
      <c r="L2678" s="8">
        <v>2350000</v>
      </c>
      <c r="M2678" s="6">
        <v>2022</v>
      </c>
      <c r="N2678" s="103"/>
      <c r="O2678" s="103"/>
      <c r="P2678" s="6"/>
      <c r="Q2678" s="6"/>
      <c r="R2678" t="str">
        <f t="shared" si="41"/>
        <v>5010700310791079100001VT200003</v>
      </c>
    </row>
    <row r="2679" spans="1:18" x14ac:dyDescent="0.2">
      <c r="A2679" s="80" t="s">
        <v>453</v>
      </c>
      <c r="B2679" s="80" t="s">
        <v>4498</v>
      </c>
      <c r="C2679" s="6">
        <v>501</v>
      </c>
      <c r="D2679" s="6">
        <v>50107</v>
      </c>
      <c r="E2679" s="80" t="s">
        <v>458</v>
      </c>
      <c r="F2679" s="80" t="s">
        <v>458</v>
      </c>
      <c r="G2679" s="80" t="s">
        <v>494</v>
      </c>
      <c r="H2679" s="80" t="s">
        <v>1264</v>
      </c>
      <c r="I2679" s="80" t="s">
        <v>2901</v>
      </c>
      <c r="J2679" s="80" t="s">
        <v>4053</v>
      </c>
      <c r="K2679" s="80" t="s">
        <v>454</v>
      </c>
      <c r="L2679" s="8">
        <v>6880000</v>
      </c>
      <c r="M2679" s="6">
        <v>2022</v>
      </c>
      <c r="N2679" s="103"/>
      <c r="O2679" s="103"/>
      <c r="P2679" s="6"/>
      <c r="Q2679" s="6"/>
      <c r="R2679" t="str">
        <f t="shared" si="41"/>
        <v>5010700311861186100001VT500003</v>
      </c>
    </row>
    <row r="2680" spans="1:18" x14ac:dyDescent="0.2">
      <c r="A2680" s="80" t="s">
        <v>453</v>
      </c>
      <c r="B2680" s="80" t="s">
        <v>4499</v>
      </c>
      <c r="C2680" s="6">
        <v>501</v>
      </c>
      <c r="D2680" s="6">
        <v>50107</v>
      </c>
      <c r="E2680" s="80" t="s">
        <v>458</v>
      </c>
      <c r="F2680" s="80" t="s">
        <v>456</v>
      </c>
      <c r="G2680" s="80" t="s">
        <v>488</v>
      </c>
      <c r="H2680" s="80" t="s">
        <v>1064</v>
      </c>
      <c r="I2680" s="80" t="s">
        <v>2769</v>
      </c>
      <c r="J2680" s="80" t="s">
        <v>4053</v>
      </c>
      <c r="K2680" s="80" t="s">
        <v>454</v>
      </c>
      <c r="L2680" s="8">
        <v>2640000</v>
      </c>
      <c r="M2680" s="6">
        <v>2022</v>
      </c>
      <c r="N2680" s="103"/>
      <c r="O2680" s="103"/>
      <c r="P2680" s="6"/>
      <c r="Q2680" s="6"/>
      <c r="R2680" t="str">
        <f t="shared" si="41"/>
        <v>5010700310801080100001VT200002</v>
      </c>
    </row>
    <row r="2681" spans="1:18" x14ac:dyDescent="0.2">
      <c r="A2681" s="80" t="s">
        <v>453</v>
      </c>
      <c r="B2681" s="80" t="s">
        <v>4499</v>
      </c>
      <c r="C2681" s="6">
        <v>501</v>
      </c>
      <c r="D2681" s="6">
        <v>50107</v>
      </c>
      <c r="E2681" s="80" t="s">
        <v>458</v>
      </c>
      <c r="F2681" s="80" t="s">
        <v>458</v>
      </c>
      <c r="G2681" s="80" t="s">
        <v>488</v>
      </c>
      <c r="H2681" s="80" t="s">
        <v>1064</v>
      </c>
      <c r="I2681" s="80" t="s">
        <v>2769</v>
      </c>
      <c r="J2681" s="80" t="s">
        <v>4053</v>
      </c>
      <c r="K2681" s="80" t="s">
        <v>454</v>
      </c>
      <c r="L2681" s="8">
        <v>3700000</v>
      </c>
      <c r="M2681" s="6">
        <v>2022</v>
      </c>
      <c r="N2681" s="103"/>
      <c r="O2681" s="103"/>
      <c r="P2681" s="6"/>
      <c r="Q2681" s="6"/>
      <c r="R2681" t="str">
        <f t="shared" si="41"/>
        <v>5010700310801080100001VT200003</v>
      </c>
    </row>
    <row r="2682" spans="1:18" x14ac:dyDescent="0.2">
      <c r="A2682" s="80" t="s">
        <v>453</v>
      </c>
      <c r="B2682" s="80" t="s">
        <v>4499</v>
      </c>
      <c r="C2682" s="6">
        <v>501</v>
      </c>
      <c r="D2682" s="6">
        <v>50107</v>
      </c>
      <c r="E2682" s="80" t="s">
        <v>458</v>
      </c>
      <c r="F2682" s="80" t="s">
        <v>458</v>
      </c>
      <c r="G2682" s="80" t="s">
        <v>494</v>
      </c>
      <c r="H2682" s="80" t="s">
        <v>1264</v>
      </c>
      <c r="I2682" s="80" t="s">
        <v>2903</v>
      </c>
      <c r="J2682" s="80" t="s">
        <v>4053</v>
      </c>
      <c r="K2682" s="80" t="s">
        <v>454</v>
      </c>
      <c r="L2682" s="8">
        <v>6880000</v>
      </c>
      <c r="M2682" s="6">
        <v>2022</v>
      </c>
      <c r="N2682" s="103"/>
      <c r="O2682" s="103"/>
      <c r="P2682" s="6"/>
      <c r="Q2682" s="6"/>
      <c r="R2682" t="str">
        <f t="shared" si="41"/>
        <v>5010700311861186101001VT500003</v>
      </c>
    </row>
    <row r="2683" spans="1:18" x14ac:dyDescent="0.2">
      <c r="A2683" s="80" t="s">
        <v>453</v>
      </c>
      <c r="B2683" s="80" t="s">
        <v>4500</v>
      </c>
      <c r="C2683" s="6">
        <v>501</v>
      </c>
      <c r="D2683" s="6">
        <v>50107</v>
      </c>
      <c r="E2683" s="80" t="s">
        <v>458</v>
      </c>
      <c r="F2683" s="80" t="s">
        <v>456</v>
      </c>
      <c r="G2683" s="80" t="s">
        <v>488</v>
      </c>
      <c r="H2683" s="80" t="s">
        <v>1066</v>
      </c>
      <c r="I2683" s="80" t="s">
        <v>2770</v>
      </c>
      <c r="J2683" s="80" t="s">
        <v>4053</v>
      </c>
      <c r="K2683" s="80" t="s">
        <v>454</v>
      </c>
      <c r="L2683" s="8">
        <v>6620000</v>
      </c>
      <c r="M2683" s="6">
        <v>2022</v>
      </c>
      <c r="N2683" s="103"/>
      <c r="O2683" s="103"/>
      <c r="P2683" s="6"/>
      <c r="Q2683" s="6"/>
      <c r="R2683" t="str">
        <f t="shared" si="41"/>
        <v>5010700310811081100001VT200002</v>
      </c>
    </row>
    <row r="2684" spans="1:18" x14ac:dyDescent="0.2">
      <c r="A2684" s="80" t="s">
        <v>453</v>
      </c>
      <c r="B2684" s="80" t="s">
        <v>4500</v>
      </c>
      <c r="C2684" s="6">
        <v>501</v>
      </c>
      <c r="D2684" s="6">
        <v>50107</v>
      </c>
      <c r="E2684" s="80" t="s">
        <v>458</v>
      </c>
      <c r="F2684" s="80" t="s">
        <v>458</v>
      </c>
      <c r="G2684" s="80" t="s">
        <v>488</v>
      </c>
      <c r="H2684" s="80" t="s">
        <v>1066</v>
      </c>
      <c r="I2684" s="80" t="s">
        <v>2770</v>
      </c>
      <c r="J2684" s="80" t="s">
        <v>4053</v>
      </c>
      <c r="K2684" s="80" t="s">
        <v>454</v>
      </c>
      <c r="L2684" s="8">
        <v>9270000</v>
      </c>
      <c r="M2684" s="6">
        <v>2022</v>
      </c>
      <c r="N2684" s="103"/>
      <c r="O2684" s="103"/>
      <c r="P2684" s="6"/>
      <c r="Q2684" s="6"/>
      <c r="R2684" t="str">
        <f t="shared" si="41"/>
        <v>5010700310811081100001VT200003</v>
      </c>
    </row>
    <row r="2685" spans="1:18" x14ac:dyDescent="0.2">
      <c r="A2685" s="80" t="s">
        <v>453</v>
      </c>
      <c r="B2685" s="80" t="s">
        <v>4500</v>
      </c>
      <c r="C2685" s="6">
        <v>501</v>
      </c>
      <c r="D2685" s="6">
        <v>50107</v>
      </c>
      <c r="E2685" s="80" t="s">
        <v>458</v>
      </c>
      <c r="F2685" s="80" t="s">
        <v>458</v>
      </c>
      <c r="G2685" s="80" t="s">
        <v>494</v>
      </c>
      <c r="H2685" s="80" t="s">
        <v>1277</v>
      </c>
      <c r="I2685" s="80" t="s">
        <v>2920</v>
      </c>
      <c r="J2685" s="80" t="s">
        <v>4053</v>
      </c>
      <c r="K2685" s="80" t="s">
        <v>454</v>
      </c>
      <c r="L2685" s="8">
        <v>4260000</v>
      </c>
      <c r="M2685" s="6">
        <v>2022</v>
      </c>
      <c r="N2685" s="103"/>
      <c r="O2685" s="103"/>
      <c r="P2685" s="6"/>
      <c r="Q2685" s="6"/>
      <c r="R2685" t="str">
        <f t="shared" si="41"/>
        <v>5010700311931193100001VT500003</v>
      </c>
    </row>
    <row r="2686" spans="1:18" x14ac:dyDescent="0.2">
      <c r="A2686" s="80" t="s">
        <v>453</v>
      </c>
      <c r="B2686" s="80" t="s">
        <v>4501</v>
      </c>
      <c r="C2686" s="6">
        <v>501</v>
      </c>
      <c r="D2686" s="6">
        <v>50107</v>
      </c>
      <c r="E2686" s="80" t="s">
        <v>458</v>
      </c>
      <c r="F2686" s="80" t="s">
        <v>456</v>
      </c>
      <c r="G2686" s="80" t="s">
        <v>488</v>
      </c>
      <c r="H2686" s="80" t="s">
        <v>1067</v>
      </c>
      <c r="I2686" s="80" t="s">
        <v>2771</v>
      </c>
      <c r="J2686" s="80" t="s">
        <v>4053</v>
      </c>
      <c r="K2686" s="80" t="s">
        <v>454</v>
      </c>
      <c r="L2686" s="8">
        <v>2980000</v>
      </c>
      <c r="M2686" s="6">
        <v>2022</v>
      </c>
      <c r="N2686" s="103"/>
      <c r="O2686" s="103"/>
      <c r="P2686" s="6"/>
      <c r="Q2686" s="6"/>
      <c r="R2686" t="str">
        <f t="shared" si="41"/>
        <v>5010700310821082100001VT200002</v>
      </c>
    </row>
    <row r="2687" spans="1:18" x14ac:dyDescent="0.2">
      <c r="A2687" s="80" t="s">
        <v>453</v>
      </c>
      <c r="B2687" s="80" t="s">
        <v>4501</v>
      </c>
      <c r="C2687" s="6">
        <v>501</v>
      </c>
      <c r="D2687" s="6">
        <v>50107</v>
      </c>
      <c r="E2687" s="80" t="s">
        <v>458</v>
      </c>
      <c r="F2687" s="80" t="s">
        <v>458</v>
      </c>
      <c r="G2687" s="80" t="s">
        <v>488</v>
      </c>
      <c r="H2687" s="80" t="s">
        <v>1067</v>
      </c>
      <c r="I2687" s="80" t="s">
        <v>2771</v>
      </c>
      <c r="J2687" s="80" t="s">
        <v>4053</v>
      </c>
      <c r="K2687" s="80" t="s">
        <v>454</v>
      </c>
      <c r="L2687" s="8">
        <v>4170000</v>
      </c>
      <c r="M2687" s="6">
        <v>2022</v>
      </c>
      <c r="N2687" s="103"/>
      <c r="O2687" s="103"/>
      <c r="P2687" s="6"/>
      <c r="Q2687" s="6"/>
      <c r="R2687" t="str">
        <f t="shared" si="41"/>
        <v>5010700310821082100001VT200003</v>
      </c>
    </row>
    <row r="2688" spans="1:18" x14ac:dyDescent="0.2">
      <c r="A2688" s="80" t="s">
        <v>453</v>
      </c>
      <c r="B2688" s="80" t="s">
        <v>4501</v>
      </c>
      <c r="C2688" s="6">
        <v>501</v>
      </c>
      <c r="D2688" s="6">
        <v>50107</v>
      </c>
      <c r="E2688" s="80" t="s">
        <v>458</v>
      </c>
      <c r="F2688" s="80" t="s">
        <v>458</v>
      </c>
      <c r="G2688" s="80" t="s">
        <v>494</v>
      </c>
      <c r="H2688" s="80" t="s">
        <v>1277</v>
      </c>
      <c r="I2688" s="80" t="s">
        <v>2922</v>
      </c>
      <c r="J2688" s="80" t="s">
        <v>4053</v>
      </c>
      <c r="K2688" s="80" t="s">
        <v>454</v>
      </c>
      <c r="L2688" s="8">
        <v>4130000</v>
      </c>
      <c r="M2688" s="6">
        <v>2022</v>
      </c>
      <c r="N2688" s="103"/>
      <c r="O2688" s="103"/>
      <c r="P2688" s="6"/>
      <c r="Q2688" s="6"/>
      <c r="R2688" t="str">
        <f t="shared" si="41"/>
        <v>5010700311931193101001VT500003</v>
      </c>
    </row>
    <row r="2689" spans="1:18" x14ac:dyDescent="0.2">
      <c r="A2689" s="80" t="s">
        <v>453</v>
      </c>
      <c r="B2689" s="80" t="s">
        <v>4502</v>
      </c>
      <c r="C2689" s="6">
        <v>501</v>
      </c>
      <c r="D2689" s="6">
        <v>50107</v>
      </c>
      <c r="E2689" s="80" t="s">
        <v>458</v>
      </c>
      <c r="F2689" s="80" t="s">
        <v>456</v>
      </c>
      <c r="G2689" s="80" t="s">
        <v>488</v>
      </c>
      <c r="H2689" s="80" t="s">
        <v>1088</v>
      </c>
      <c r="I2689" s="80" t="s">
        <v>2783</v>
      </c>
      <c r="J2689" s="80" t="s">
        <v>4053</v>
      </c>
      <c r="K2689" s="80" t="s">
        <v>454</v>
      </c>
      <c r="L2689" s="8">
        <v>8160000</v>
      </c>
      <c r="M2689" s="6">
        <v>2022</v>
      </c>
      <c r="N2689" s="103"/>
      <c r="O2689" s="103"/>
      <c r="P2689" s="6"/>
      <c r="Q2689" s="6"/>
      <c r="R2689" t="str">
        <f t="shared" si="41"/>
        <v>5010700310921092100001VT200002</v>
      </c>
    </row>
    <row r="2690" spans="1:18" x14ac:dyDescent="0.2">
      <c r="A2690" s="80" t="s">
        <v>453</v>
      </c>
      <c r="B2690" s="80" t="s">
        <v>4502</v>
      </c>
      <c r="C2690" s="6">
        <v>501</v>
      </c>
      <c r="D2690" s="6">
        <v>50107</v>
      </c>
      <c r="E2690" s="80" t="s">
        <v>458</v>
      </c>
      <c r="F2690" s="80" t="s">
        <v>458</v>
      </c>
      <c r="G2690" s="80" t="s">
        <v>488</v>
      </c>
      <c r="H2690" s="80" t="s">
        <v>1088</v>
      </c>
      <c r="I2690" s="80" t="s">
        <v>2783</v>
      </c>
      <c r="J2690" s="80" t="s">
        <v>4053</v>
      </c>
      <c r="K2690" s="80" t="s">
        <v>454</v>
      </c>
      <c r="L2690" s="8">
        <v>11420000</v>
      </c>
      <c r="M2690" s="6">
        <v>2022</v>
      </c>
      <c r="N2690" s="103"/>
      <c r="O2690" s="103"/>
      <c r="P2690" s="6"/>
      <c r="Q2690" s="6"/>
      <c r="R2690" t="str">
        <f t="shared" ref="R2690:R2753" si="42">CONCATENATE(D2690,E2690,H2690,I2690,K2690,G2690,F2690)</f>
        <v>5010700310921092100001VT200003</v>
      </c>
    </row>
    <row r="2691" spans="1:18" x14ac:dyDescent="0.2">
      <c r="A2691" s="80" t="s">
        <v>453</v>
      </c>
      <c r="B2691" s="80" t="s">
        <v>4502</v>
      </c>
      <c r="C2691" s="6">
        <v>501</v>
      </c>
      <c r="D2691" s="6">
        <v>50107</v>
      </c>
      <c r="E2691" s="80" t="s">
        <v>458</v>
      </c>
      <c r="F2691" s="80" t="s">
        <v>458</v>
      </c>
      <c r="G2691" s="80" t="s">
        <v>494</v>
      </c>
      <c r="H2691" s="80" t="s">
        <v>1294</v>
      </c>
      <c r="I2691" s="80" t="s">
        <v>2933</v>
      </c>
      <c r="J2691" s="80" t="s">
        <v>4053</v>
      </c>
      <c r="K2691" s="80" t="s">
        <v>454</v>
      </c>
      <c r="L2691" s="8">
        <v>4570000</v>
      </c>
      <c r="M2691" s="6">
        <v>2022</v>
      </c>
      <c r="N2691" s="103"/>
      <c r="O2691" s="103"/>
      <c r="P2691" s="6"/>
      <c r="Q2691" s="6"/>
      <c r="R2691" t="str">
        <f t="shared" si="42"/>
        <v>5010700312021202100001VT500003</v>
      </c>
    </row>
    <row r="2692" spans="1:18" x14ac:dyDescent="0.2">
      <c r="A2692" s="80" t="s">
        <v>453</v>
      </c>
      <c r="B2692" s="80" t="s">
        <v>4503</v>
      </c>
      <c r="C2692" s="6">
        <v>501</v>
      </c>
      <c r="D2692" s="6">
        <v>50107</v>
      </c>
      <c r="E2692" s="80" t="s">
        <v>458</v>
      </c>
      <c r="F2692" s="80" t="s">
        <v>456</v>
      </c>
      <c r="G2692" s="80" t="s">
        <v>488</v>
      </c>
      <c r="H2692" s="80" t="s">
        <v>1089</v>
      </c>
      <c r="I2692" s="80" t="s">
        <v>2784</v>
      </c>
      <c r="J2692" s="80" t="s">
        <v>4053</v>
      </c>
      <c r="K2692" s="80" t="s">
        <v>454</v>
      </c>
      <c r="L2692" s="8">
        <v>8030000</v>
      </c>
      <c r="M2692" s="6">
        <v>2022</v>
      </c>
      <c r="N2692" s="103"/>
      <c r="O2692" s="103"/>
      <c r="P2692" s="6"/>
      <c r="Q2692" s="6"/>
      <c r="R2692" t="str">
        <f t="shared" si="42"/>
        <v>5010700310931093100001VT200002</v>
      </c>
    </row>
    <row r="2693" spans="1:18" x14ac:dyDescent="0.2">
      <c r="A2693" s="80" t="s">
        <v>453</v>
      </c>
      <c r="B2693" s="80" t="s">
        <v>4503</v>
      </c>
      <c r="C2693" s="6">
        <v>501</v>
      </c>
      <c r="D2693" s="6">
        <v>50107</v>
      </c>
      <c r="E2693" s="80" t="s">
        <v>458</v>
      </c>
      <c r="F2693" s="80" t="s">
        <v>458</v>
      </c>
      <c r="G2693" s="80" t="s">
        <v>488</v>
      </c>
      <c r="H2693" s="80" t="s">
        <v>1089</v>
      </c>
      <c r="I2693" s="80" t="s">
        <v>2784</v>
      </c>
      <c r="J2693" s="80" t="s">
        <v>4053</v>
      </c>
      <c r="K2693" s="80" t="s">
        <v>454</v>
      </c>
      <c r="L2693" s="8">
        <v>11240000</v>
      </c>
      <c r="M2693" s="6">
        <v>2022</v>
      </c>
      <c r="N2693" s="103"/>
      <c r="O2693" s="103"/>
      <c r="P2693" s="6"/>
      <c r="Q2693" s="6"/>
      <c r="R2693" t="str">
        <f t="shared" si="42"/>
        <v>5010700310931093100001VT200003</v>
      </c>
    </row>
    <row r="2694" spans="1:18" x14ac:dyDescent="0.2">
      <c r="A2694" s="80" t="s">
        <v>453</v>
      </c>
      <c r="B2694" s="80" t="s">
        <v>4503</v>
      </c>
      <c r="C2694" s="6">
        <v>501</v>
      </c>
      <c r="D2694" s="6">
        <v>50107</v>
      </c>
      <c r="E2694" s="80" t="s">
        <v>458</v>
      </c>
      <c r="F2694" s="80" t="s">
        <v>458</v>
      </c>
      <c r="G2694" s="80" t="s">
        <v>494</v>
      </c>
      <c r="H2694" s="80" t="s">
        <v>1367</v>
      </c>
      <c r="I2694" s="80" t="s">
        <v>2988</v>
      </c>
      <c r="J2694" s="80" t="s">
        <v>4053</v>
      </c>
      <c r="K2694" s="80" t="s">
        <v>454</v>
      </c>
      <c r="L2694" s="8">
        <v>5000000</v>
      </c>
      <c r="M2694" s="6">
        <v>2022</v>
      </c>
      <c r="N2694" s="103"/>
      <c r="O2694" s="103"/>
      <c r="P2694" s="6"/>
      <c r="Q2694" s="6"/>
      <c r="R2694" t="str">
        <f t="shared" si="42"/>
        <v>5010700312401240100001VT500003</v>
      </c>
    </row>
    <row r="2695" spans="1:18" x14ac:dyDescent="0.2">
      <c r="A2695" s="80" t="s">
        <v>453</v>
      </c>
      <c r="B2695" s="80" t="s">
        <v>4504</v>
      </c>
      <c r="C2695" s="6">
        <v>501</v>
      </c>
      <c r="D2695" s="6">
        <v>50107</v>
      </c>
      <c r="E2695" s="80" t="s">
        <v>458</v>
      </c>
      <c r="F2695" s="80" t="s">
        <v>456</v>
      </c>
      <c r="G2695" s="80" t="s">
        <v>488</v>
      </c>
      <c r="H2695" s="80" t="s">
        <v>1095</v>
      </c>
      <c r="I2695" s="80" t="s">
        <v>2790</v>
      </c>
      <c r="J2695" s="80" t="s">
        <v>4053</v>
      </c>
      <c r="K2695" s="80" t="s">
        <v>454</v>
      </c>
      <c r="L2695" s="8">
        <v>5910000</v>
      </c>
      <c r="M2695" s="6">
        <v>2022</v>
      </c>
      <c r="N2695" s="103"/>
      <c r="O2695" s="103"/>
      <c r="P2695" s="6"/>
      <c r="Q2695" s="6"/>
      <c r="R2695" t="str">
        <f t="shared" si="42"/>
        <v>5010700310981098100001VT200002</v>
      </c>
    </row>
    <row r="2696" spans="1:18" x14ac:dyDescent="0.2">
      <c r="A2696" s="80" t="s">
        <v>453</v>
      </c>
      <c r="B2696" s="80" t="s">
        <v>4504</v>
      </c>
      <c r="C2696" s="6">
        <v>501</v>
      </c>
      <c r="D2696" s="6">
        <v>50107</v>
      </c>
      <c r="E2696" s="80" t="s">
        <v>458</v>
      </c>
      <c r="F2696" s="80" t="s">
        <v>458</v>
      </c>
      <c r="G2696" s="80" t="s">
        <v>488</v>
      </c>
      <c r="H2696" s="80" t="s">
        <v>1095</v>
      </c>
      <c r="I2696" s="80" t="s">
        <v>2790</v>
      </c>
      <c r="J2696" s="80" t="s">
        <v>4053</v>
      </c>
      <c r="K2696" s="80" t="s">
        <v>454</v>
      </c>
      <c r="L2696" s="8">
        <v>8270000</v>
      </c>
      <c r="M2696" s="6">
        <v>2022</v>
      </c>
      <c r="N2696" s="103"/>
      <c r="O2696" s="103"/>
      <c r="P2696" s="6"/>
      <c r="Q2696" s="6"/>
      <c r="R2696" t="str">
        <f t="shared" si="42"/>
        <v>5010700310981098100001VT200003</v>
      </c>
    </row>
    <row r="2697" spans="1:18" x14ac:dyDescent="0.2">
      <c r="A2697" s="80" t="s">
        <v>453</v>
      </c>
      <c r="B2697" s="80" t="s">
        <v>4504</v>
      </c>
      <c r="C2697" s="6">
        <v>501</v>
      </c>
      <c r="D2697" s="6">
        <v>50107</v>
      </c>
      <c r="E2697" s="80" t="s">
        <v>458</v>
      </c>
      <c r="F2697" s="80" t="s">
        <v>458</v>
      </c>
      <c r="G2697" s="80" t="s">
        <v>494</v>
      </c>
      <c r="H2697" s="80" t="s">
        <v>1367</v>
      </c>
      <c r="I2697" s="80" t="s">
        <v>2990</v>
      </c>
      <c r="J2697" s="80" t="s">
        <v>4053</v>
      </c>
      <c r="K2697" s="80" t="s">
        <v>454</v>
      </c>
      <c r="L2697" s="8">
        <v>3450000</v>
      </c>
      <c r="M2697" s="6">
        <v>2022</v>
      </c>
      <c r="N2697" s="103"/>
      <c r="O2697" s="103"/>
      <c r="P2697" s="6"/>
      <c r="Q2697" s="6"/>
      <c r="R2697" t="str">
        <f t="shared" si="42"/>
        <v>5010700312401240101001VT500003</v>
      </c>
    </row>
    <row r="2698" spans="1:18" x14ac:dyDescent="0.2">
      <c r="A2698" s="80" t="s">
        <v>453</v>
      </c>
      <c r="B2698" s="80" t="s">
        <v>4505</v>
      </c>
      <c r="C2698" s="6">
        <v>501</v>
      </c>
      <c r="D2698" s="6">
        <v>50107</v>
      </c>
      <c r="E2698" s="80" t="s">
        <v>458</v>
      </c>
      <c r="F2698" s="80" t="s">
        <v>456</v>
      </c>
      <c r="G2698" s="80" t="s">
        <v>488</v>
      </c>
      <c r="H2698" s="80" t="s">
        <v>1101</v>
      </c>
      <c r="I2698" s="80" t="s">
        <v>2794</v>
      </c>
      <c r="J2698" s="80" t="s">
        <v>4053</v>
      </c>
      <c r="K2698" s="80" t="s">
        <v>454</v>
      </c>
      <c r="L2698" s="8">
        <v>8510000</v>
      </c>
      <c r="M2698" s="6">
        <v>2022</v>
      </c>
      <c r="N2698" s="103"/>
      <c r="O2698" s="103"/>
      <c r="P2698" s="6"/>
      <c r="Q2698" s="6"/>
      <c r="R2698" t="str">
        <f t="shared" si="42"/>
        <v>5010700311001100100001VT200002</v>
      </c>
    </row>
    <row r="2699" spans="1:18" x14ac:dyDescent="0.2">
      <c r="A2699" s="80" t="s">
        <v>453</v>
      </c>
      <c r="B2699" s="80" t="s">
        <v>4505</v>
      </c>
      <c r="C2699" s="6">
        <v>501</v>
      </c>
      <c r="D2699" s="6">
        <v>50107</v>
      </c>
      <c r="E2699" s="80" t="s">
        <v>458</v>
      </c>
      <c r="F2699" s="80" t="s">
        <v>458</v>
      </c>
      <c r="G2699" s="80" t="s">
        <v>488</v>
      </c>
      <c r="H2699" s="80" t="s">
        <v>1101</v>
      </c>
      <c r="I2699" s="80" t="s">
        <v>2794</v>
      </c>
      <c r="J2699" s="80" t="s">
        <v>4053</v>
      </c>
      <c r="K2699" s="80" t="s">
        <v>454</v>
      </c>
      <c r="L2699" s="8">
        <v>11910000</v>
      </c>
      <c r="M2699" s="6">
        <v>2022</v>
      </c>
      <c r="N2699" s="103"/>
      <c r="O2699" s="103"/>
      <c r="P2699" s="6"/>
      <c r="Q2699" s="6"/>
      <c r="R2699" t="str">
        <f t="shared" si="42"/>
        <v>5010700311001100100001VT200003</v>
      </c>
    </row>
    <row r="2700" spans="1:18" x14ac:dyDescent="0.2">
      <c r="A2700" s="80" t="s">
        <v>453</v>
      </c>
      <c r="B2700" s="80" t="s">
        <v>4505</v>
      </c>
      <c r="C2700" s="6">
        <v>501</v>
      </c>
      <c r="D2700" s="6">
        <v>50107</v>
      </c>
      <c r="E2700" s="80" t="s">
        <v>458</v>
      </c>
      <c r="F2700" s="80" t="s">
        <v>458</v>
      </c>
      <c r="G2700" s="80" t="s">
        <v>494</v>
      </c>
      <c r="H2700" s="80" t="s">
        <v>1393</v>
      </c>
      <c r="I2700" s="80" t="s">
        <v>3011</v>
      </c>
      <c r="J2700" s="80" t="s">
        <v>4053</v>
      </c>
      <c r="K2700" s="80" t="s">
        <v>454</v>
      </c>
      <c r="L2700" s="8">
        <v>1650000</v>
      </c>
      <c r="M2700" s="6">
        <v>2022</v>
      </c>
      <c r="N2700" s="103"/>
      <c r="O2700" s="103"/>
      <c r="P2700" s="6"/>
      <c r="Q2700" s="6"/>
      <c r="R2700" t="str">
        <f t="shared" si="42"/>
        <v>5010700312541254100001VT500003</v>
      </c>
    </row>
    <row r="2701" spans="1:18" x14ac:dyDescent="0.2">
      <c r="A2701" s="80" t="s">
        <v>453</v>
      </c>
      <c r="B2701" s="80" t="s">
        <v>4506</v>
      </c>
      <c r="C2701" s="6">
        <v>501</v>
      </c>
      <c r="D2701" s="6">
        <v>50107</v>
      </c>
      <c r="E2701" s="80" t="s">
        <v>458</v>
      </c>
      <c r="F2701" s="80" t="s">
        <v>456</v>
      </c>
      <c r="G2701" s="80" t="s">
        <v>488</v>
      </c>
      <c r="H2701" s="80" t="s">
        <v>1104</v>
      </c>
      <c r="I2701" s="80" t="s">
        <v>2796</v>
      </c>
      <c r="J2701" s="80" t="s">
        <v>4053</v>
      </c>
      <c r="K2701" s="80" t="s">
        <v>454</v>
      </c>
      <c r="L2701" s="8">
        <v>7710000</v>
      </c>
      <c r="M2701" s="6">
        <v>2022</v>
      </c>
      <c r="N2701" s="103"/>
      <c r="O2701" s="103"/>
      <c r="P2701" s="6"/>
      <c r="Q2701" s="6"/>
      <c r="R2701" t="str">
        <f t="shared" si="42"/>
        <v>5010700311021102100001VT200002</v>
      </c>
    </row>
    <row r="2702" spans="1:18" x14ac:dyDescent="0.2">
      <c r="A2702" s="80" t="s">
        <v>453</v>
      </c>
      <c r="B2702" s="80" t="s">
        <v>4506</v>
      </c>
      <c r="C2702" s="6">
        <v>501</v>
      </c>
      <c r="D2702" s="6">
        <v>50107</v>
      </c>
      <c r="E2702" s="80" t="s">
        <v>458</v>
      </c>
      <c r="F2702" s="80" t="s">
        <v>458</v>
      </c>
      <c r="G2702" s="80" t="s">
        <v>488</v>
      </c>
      <c r="H2702" s="80" t="s">
        <v>1104</v>
      </c>
      <c r="I2702" s="80" t="s">
        <v>2796</v>
      </c>
      <c r="J2702" s="80" t="s">
        <v>4053</v>
      </c>
      <c r="K2702" s="80" t="s">
        <v>454</v>
      </c>
      <c r="L2702" s="8">
        <v>10790000</v>
      </c>
      <c r="M2702" s="6">
        <v>2022</v>
      </c>
      <c r="N2702" s="103"/>
      <c r="O2702" s="103"/>
      <c r="P2702" s="6"/>
      <c r="Q2702" s="6"/>
      <c r="R2702" t="str">
        <f t="shared" si="42"/>
        <v>5010700311021102100001VT200003</v>
      </c>
    </row>
    <row r="2703" spans="1:18" x14ac:dyDescent="0.2">
      <c r="A2703" s="80" t="s">
        <v>453</v>
      </c>
      <c r="B2703" s="80" t="s">
        <v>4506</v>
      </c>
      <c r="C2703" s="6">
        <v>501</v>
      </c>
      <c r="D2703" s="6">
        <v>50107</v>
      </c>
      <c r="E2703" s="80" t="s">
        <v>458</v>
      </c>
      <c r="F2703" s="80" t="s">
        <v>458</v>
      </c>
      <c r="G2703" s="80" t="s">
        <v>494</v>
      </c>
      <c r="H2703" s="80" t="s">
        <v>1393</v>
      </c>
      <c r="I2703" s="80" t="s">
        <v>3013</v>
      </c>
      <c r="J2703" s="80" t="s">
        <v>4053</v>
      </c>
      <c r="K2703" s="80" t="s">
        <v>454</v>
      </c>
      <c r="L2703" s="8">
        <v>1560000</v>
      </c>
      <c r="M2703" s="6">
        <v>2022</v>
      </c>
      <c r="N2703" s="103"/>
      <c r="O2703" s="103"/>
      <c r="P2703" s="6"/>
      <c r="Q2703" s="6"/>
      <c r="R2703" t="str">
        <f t="shared" si="42"/>
        <v>5010700312541254101001VT500003</v>
      </c>
    </row>
    <row r="2704" spans="1:18" x14ac:dyDescent="0.2">
      <c r="A2704" s="80" t="s">
        <v>453</v>
      </c>
      <c r="B2704" s="80" t="s">
        <v>4507</v>
      </c>
      <c r="C2704" s="6">
        <v>501</v>
      </c>
      <c r="D2704" s="6">
        <v>50107</v>
      </c>
      <c r="E2704" s="80" t="s">
        <v>458</v>
      </c>
      <c r="F2704" s="80" t="s">
        <v>456</v>
      </c>
      <c r="G2704" s="80" t="s">
        <v>488</v>
      </c>
      <c r="H2704" s="80" t="s">
        <v>1108</v>
      </c>
      <c r="I2704" s="80" t="s">
        <v>2798</v>
      </c>
      <c r="J2704" s="80" t="s">
        <v>4053</v>
      </c>
      <c r="K2704" s="80" t="s">
        <v>454</v>
      </c>
      <c r="L2704" s="8">
        <v>8030000</v>
      </c>
      <c r="M2704" s="6">
        <v>2022</v>
      </c>
      <c r="N2704" s="103"/>
      <c r="O2704" s="103"/>
      <c r="P2704" s="6"/>
      <c r="Q2704" s="6"/>
      <c r="R2704" t="str">
        <f t="shared" si="42"/>
        <v>5010700311041104100001VT200002</v>
      </c>
    </row>
    <row r="2705" spans="1:18" x14ac:dyDescent="0.2">
      <c r="A2705" s="80" t="s">
        <v>453</v>
      </c>
      <c r="B2705" s="80" t="s">
        <v>4507</v>
      </c>
      <c r="C2705" s="6">
        <v>501</v>
      </c>
      <c r="D2705" s="6">
        <v>50107</v>
      </c>
      <c r="E2705" s="80" t="s">
        <v>458</v>
      </c>
      <c r="F2705" s="80" t="s">
        <v>458</v>
      </c>
      <c r="G2705" s="80" t="s">
        <v>488</v>
      </c>
      <c r="H2705" s="80" t="s">
        <v>1108</v>
      </c>
      <c r="I2705" s="80" t="s">
        <v>2798</v>
      </c>
      <c r="J2705" s="80" t="s">
        <v>4053</v>
      </c>
      <c r="K2705" s="80" t="s">
        <v>454</v>
      </c>
      <c r="L2705" s="8">
        <v>11240000</v>
      </c>
      <c r="M2705" s="6">
        <v>2022</v>
      </c>
      <c r="N2705" s="103"/>
      <c r="O2705" s="103"/>
      <c r="P2705" s="6"/>
      <c r="Q2705" s="6"/>
      <c r="R2705" t="str">
        <f t="shared" si="42"/>
        <v>5010700311041104100001VT200003</v>
      </c>
    </row>
    <row r="2706" spans="1:18" x14ac:dyDescent="0.2">
      <c r="A2706" s="80" t="s">
        <v>453</v>
      </c>
      <c r="B2706" s="80" t="s">
        <v>4507</v>
      </c>
      <c r="C2706" s="6">
        <v>501</v>
      </c>
      <c r="D2706" s="6">
        <v>50107</v>
      </c>
      <c r="E2706" s="80" t="s">
        <v>458</v>
      </c>
      <c r="F2706" s="80" t="s">
        <v>458</v>
      </c>
      <c r="G2706" s="80" t="s">
        <v>494</v>
      </c>
      <c r="H2706" s="80" t="s">
        <v>1393</v>
      </c>
      <c r="I2706" s="80" t="s">
        <v>3015</v>
      </c>
      <c r="J2706" s="80" t="s">
        <v>4053</v>
      </c>
      <c r="K2706" s="80" t="s">
        <v>454</v>
      </c>
      <c r="L2706" s="8">
        <v>1240000</v>
      </c>
      <c r="M2706" s="6">
        <v>2022</v>
      </c>
      <c r="N2706" s="103"/>
      <c r="O2706" s="103"/>
      <c r="P2706" s="6"/>
      <c r="Q2706" s="6"/>
      <c r="R2706" t="str">
        <f t="shared" si="42"/>
        <v>5010700312541254102001VT500003</v>
      </c>
    </row>
    <row r="2707" spans="1:18" x14ac:dyDescent="0.2">
      <c r="A2707" s="80" t="s">
        <v>453</v>
      </c>
      <c r="B2707" s="80" t="s">
        <v>4508</v>
      </c>
      <c r="C2707" s="6">
        <v>501</v>
      </c>
      <c r="D2707" s="6">
        <v>50107</v>
      </c>
      <c r="E2707" s="80" t="s">
        <v>458</v>
      </c>
      <c r="F2707" s="80" t="s">
        <v>456</v>
      </c>
      <c r="G2707" s="80" t="s">
        <v>488</v>
      </c>
      <c r="H2707" s="80" t="s">
        <v>1112</v>
      </c>
      <c r="I2707" s="80" t="s">
        <v>2801</v>
      </c>
      <c r="J2707" s="80" t="s">
        <v>4053</v>
      </c>
      <c r="K2707" s="80" t="s">
        <v>454</v>
      </c>
      <c r="L2707" s="8">
        <v>5150000</v>
      </c>
      <c r="M2707" s="6">
        <v>2022</v>
      </c>
      <c r="N2707" s="103"/>
      <c r="O2707" s="103"/>
      <c r="P2707" s="6"/>
      <c r="Q2707" s="6"/>
      <c r="R2707" t="str">
        <f t="shared" si="42"/>
        <v>5010700311071107100001VT200002</v>
      </c>
    </row>
    <row r="2708" spans="1:18" x14ac:dyDescent="0.2">
      <c r="A2708" s="80" t="s">
        <v>453</v>
      </c>
      <c r="B2708" s="80" t="s">
        <v>4508</v>
      </c>
      <c r="C2708" s="6">
        <v>501</v>
      </c>
      <c r="D2708" s="6">
        <v>50107</v>
      </c>
      <c r="E2708" s="80" t="s">
        <v>458</v>
      </c>
      <c r="F2708" s="80" t="s">
        <v>458</v>
      </c>
      <c r="G2708" s="80" t="s">
        <v>488</v>
      </c>
      <c r="H2708" s="80" t="s">
        <v>1112</v>
      </c>
      <c r="I2708" s="80" t="s">
        <v>2801</v>
      </c>
      <c r="J2708" s="80" t="s">
        <v>4053</v>
      </c>
      <c r="K2708" s="80" t="s">
        <v>454</v>
      </c>
      <c r="L2708" s="8">
        <v>7210000</v>
      </c>
      <c r="M2708" s="6">
        <v>2022</v>
      </c>
      <c r="N2708" s="103"/>
      <c r="O2708" s="103"/>
      <c r="P2708" s="6"/>
      <c r="Q2708" s="6"/>
      <c r="R2708" t="str">
        <f t="shared" si="42"/>
        <v>5010700311071107100001VT200003</v>
      </c>
    </row>
    <row r="2709" spans="1:18" x14ac:dyDescent="0.2">
      <c r="A2709" s="80" t="s">
        <v>453</v>
      </c>
      <c r="B2709" s="80" t="s">
        <v>4508</v>
      </c>
      <c r="C2709" s="6">
        <v>501</v>
      </c>
      <c r="D2709" s="6">
        <v>50107</v>
      </c>
      <c r="E2709" s="80" t="s">
        <v>458</v>
      </c>
      <c r="F2709" s="80" t="s">
        <v>458</v>
      </c>
      <c r="G2709" s="80" t="s">
        <v>494</v>
      </c>
      <c r="H2709" s="80" t="s">
        <v>1395</v>
      </c>
      <c r="I2709" s="80" t="s">
        <v>3017</v>
      </c>
      <c r="J2709" s="80" t="s">
        <v>4053</v>
      </c>
      <c r="K2709" s="80" t="s">
        <v>454</v>
      </c>
      <c r="L2709" s="8">
        <v>10450000</v>
      </c>
      <c r="M2709" s="6">
        <v>2022</v>
      </c>
      <c r="N2709" s="103"/>
      <c r="O2709" s="103"/>
      <c r="P2709" s="6"/>
      <c r="Q2709" s="6"/>
      <c r="R2709" t="str">
        <f t="shared" si="42"/>
        <v>5010700312551255100001VT500003</v>
      </c>
    </row>
    <row r="2710" spans="1:18" x14ac:dyDescent="0.2">
      <c r="A2710" s="80" t="s">
        <v>453</v>
      </c>
      <c r="B2710" s="80" t="s">
        <v>4509</v>
      </c>
      <c r="C2710" s="6">
        <v>501</v>
      </c>
      <c r="D2710" s="6">
        <v>50107</v>
      </c>
      <c r="E2710" s="80" t="s">
        <v>458</v>
      </c>
      <c r="F2710" s="80" t="s">
        <v>456</v>
      </c>
      <c r="G2710" s="80" t="s">
        <v>488</v>
      </c>
      <c r="H2710" s="80" t="s">
        <v>1113</v>
      </c>
      <c r="I2710" s="80" t="s">
        <v>2802</v>
      </c>
      <c r="J2710" s="80" t="s">
        <v>4053</v>
      </c>
      <c r="K2710" s="80" t="s">
        <v>454</v>
      </c>
      <c r="L2710" s="8">
        <v>5150000</v>
      </c>
      <c r="M2710" s="6">
        <v>2022</v>
      </c>
      <c r="N2710" s="103"/>
      <c r="O2710" s="103"/>
      <c r="P2710" s="6"/>
      <c r="Q2710" s="6"/>
      <c r="R2710" t="str">
        <f t="shared" si="42"/>
        <v>5010700311081108100001VT200002</v>
      </c>
    </row>
    <row r="2711" spans="1:18" x14ac:dyDescent="0.2">
      <c r="A2711" s="80" t="s">
        <v>453</v>
      </c>
      <c r="B2711" s="80" t="s">
        <v>4509</v>
      </c>
      <c r="C2711" s="6">
        <v>501</v>
      </c>
      <c r="D2711" s="6">
        <v>50107</v>
      </c>
      <c r="E2711" s="80" t="s">
        <v>458</v>
      </c>
      <c r="F2711" s="80" t="s">
        <v>458</v>
      </c>
      <c r="G2711" s="80" t="s">
        <v>488</v>
      </c>
      <c r="H2711" s="80" t="s">
        <v>1113</v>
      </c>
      <c r="I2711" s="80" t="s">
        <v>2802</v>
      </c>
      <c r="J2711" s="80" t="s">
        <v>4053</v>
      </c>
      <c r="K2711" s="80" t="s">
        <v>454</v>
      </c>
      <c r="L2711" s="8">
        <v>7210000</v>
      </c>
      <c r="M2711" s="6">
        <v>2022</v>
      </c>
      <c r="N2711" s="103"/>
      <c r="O2711" s="103"/>
      <c r="P2711" s="6"/>
      <c r="Q2711" s="6"/>
      <c r="R2711" t="str">
        <f t="shared" si="42"/>
        <v>5010700311081108100001VT200003</v>
      </c>
    </row>
    <row r="2712" spans="1:18" x14ac:dyDescent="0.2">
      <c r="A2712" s="80" t="s">
        <v>453</v>
      </c>
      <c r="B2712" s="80" t="s">
        <v>4509</v>
      </c>
      <c r="C2712" s="6">
        <v>501</v>
      </c>
      <c r="D2712" s="6">
        <v>50107</v>
      </c>
      <c r="E2712" s="80" t="s">
        <v>458</v>
      </c>
      <c r="F2712" s="80" t="s">
        <v>458</v>
      </c>
      <c r="G2712" s="80" t="s">
        <v>494</v>
      </c>
      <c r="H2712" s="80" t="s">
        <v>1395</v>
      </c>
      <c r="I2712" s="80" t="s">
        <v>3019</v>
      </c>
      <c r="J2712" s="80" t="s">
        <v>4053</v>
      </c>
      <c r="K2712" s="80" t="s">
        <v>454</v>
      </c>
      <c r="L2712" s="8">
        <v>10450000</v>
      </c>
      <c r="M2712" s="6">
        <v>2022</v>
      </c>
      <c r="N2712" s="103"/>
      <c r="O2712" s="103"/>
      <c r="P2712" s="6"/>
      <c r="Q2712" s="6"/>
      <c r="R2712" t="str">
        <f t="shared" si="42"/>
        <v>5010700312551255101001VT500003</v>
      </c>
    </row>
    <row r="2713" spans="1:18" x14ac:dyDescent="0.2">
      <c r="A2713" s="80" t="s">
        <v>453</v>
      </c>
      <c r="B2713" s="80" t="s">
        <v>4510</v>
      </c>
      <c r="C2713" s="6">
        <v>501</v>
      </c>
      <c r="D2713" s="6">
        <v>50107</v>
      </c>
      <c r="E2713" s="80" t="s">
        <v>458</v>
      </c>
      <c r="F2713" s="80" t="s">
        <v>456</v>
      </c>
      <c r="G2713" s="80" t="s">
        <v>488</v>
      </c>
      <c r="H2713" s="80" t="s">
        <v>1117</v>
      </c>
      <c r="I2713" s="80" t="s">
        <v>2806</v>
      </c>
      <c r="J2713" s="80" t="s">
        <v>4053</v>
      </c>
      <c r="K2713" s="80" t="s">
        <v>454</v>
      </c>
      <c r="L2713" s="8">
        <v>5320000</v>
      </c>
      <c r="M2713" s="6">
        <v>2022</v>
      </c>
      <c r="N2713" s="103"/>
      <c r="O2713" s="103"/>
      <c r="P2713" s="6"/>
      <c r="Q2713" s="6"/>
      <c r="R2713" t="str">
        <f t="shared" si="42"/>
        <v>5010700311101110100001VT200002</v>
      </c>
    </row>
    <row r="2714" spans="1:18" x14ac:dyDescent="0.2">
      <c r="A2714" s="80" t="s">
        <v>453</v>
      </c>
      <c r="B2714" s="80" t="s">
        <v>4510</v>
      </c>
      <c r="C2714" s="6">
        <v>501</v>
      </c>
      <c r="D2714" s="6">
        <v>50107</v>
      </c>
      <c r="E2714" s="80" t="s">
        <v>458</v>
      </c>
      <c r="F2714" s="80" t="s">
        <v>458</v>
      </c>
      <c r="G2714" s="80" t="s">
        <v>488</v>
      </c>
      <c r="H2714" s="80" t="s">
        <v>1117</v>
      </c>
      <c r="I2714" s="80" t="s">
        <v>2806</v>
      </c>
      <c r="J2714" s="80" t="s">
        <v>4053</v>
      </c>
      <c r="K2714" s="80" t="s">
        <v>454</v>
      </c>
      <c r="L2714" s="8">
        <v>7440000</v>
      </c>
      <c r="M2714" s="6">
        <v>2022</v>
      </c>
      <c r="N2714" s="103"/>
      <c r="O2714" s="103"/>
      <c r="P2714" s="6"/>
      <c r="Q2714" s="6"/>
      <c r="R2714" t="str">
        <f t="shared" si="42"/>
        <v>5010700311101110100001VT200003</v>
      </c>
    </row>
    <row r="2715" spans="1:18" x14ac:dyDescent="0.2">
      <c r="A2715" s="80" t="s">
        <v>453</v>
      </c>
      <c r="B2715" s="80" t="s">
        <v>4510</v>
      </c>
      <c r="C2715" s="6">
        <v>501</v>
      </c>
      <c r="D2715" s="6">
        <v>50107</v>
      </c>
      <c r="E2715" s="80" t="s">
        <v>458</v>
      </c>
      <c r="F2715" s="80" t="s">
        <v>458</v>
      </c>
      <c r="G2715" s="80" t="s">
        <v>494</v>
      </c>
      <c r="H2715" s="80" t="s">
        <v>1395</v>
      </c>
      <c r="I2715" s="80" t="s">
        <v>3021</v>
      </c>
      <c r="J2715" s="80" t="s">
        <v>4053</v>
      </c>
      <c r="K2715" s="80" t="s">
        <v>454</v>
      </c>
      <c r="L2715" s="8">
        <v>10450000</v>
      </c>
      <c r="M2715" s="6">
        <v>2022</v>
      </c>
      <c r="N2715" s="103"/>
      <c r="O2715" s="103"/>
      <c r="P2715" s="6"/>
      <c r="Q2715" s="6"/>
      <c r="R2715" t="str">
        <f t="shared" si="42"/>
        <v>5010700312551255102001VT500003</v>
      </c>
    </row>
    <row r="2716" spans="1:18" x14ac:dyDescent="0.2">
      <c r="A2716" s="80" t="s">
        <v>453</v>
      </c>
      <c r="B2716" s="80" t="s">
        <v>4511</v>
      </c>
      <c r="C2716" s="6">
        <v>501</v>
      </c>
      <c r="D2716" s="6">
        <v>50107</v>
      </c>
      <c r="E2716" s="80" t="s">
        <v>458</v>
      </c>
      <c r="F2716" s="80" t="s">
        <v>456</v>
      </c>
      <c r="G2716" s="80" t="s">
        <v>488</v>
      </c>
      <c r="H2716" s="80" t="s">
        <v>1118</v>
      </c>
      <c r="I2716" s="80" t="s">
        <v>2807</v>
      </c>
      <c r="J2716" s="80" t="s">
        <v>4053</v>
      </c>
      <c r="K2716" s="80" t="s">
        <v>454</v>
      </c>
      <c r="L2716" s="8">
        <v>5320000</v>
      </c>
      <c r="M2716" s="6">
        <v>2022</v>
      </c>
      <c r="N2716" s="103"/>
      <c r="O2716" s="103"/>
      <c r="P2716" s="6"/>
      <c r="Q2716" s="6"/>
      <c r="R2716" t="str">
        <f t="shared" si="42"/>
        <v>5010700311111111100001VT200002</v>
      </c>
    </row>
    <row r="2717" spans="1:18" x14ac:dyDescent="0.2">
      <c r="A2717" s="80" t="s">
        <v>453</v>
      </c>
      <c r="B2717" s="80" t="s">
        <v>4511</v>
      </c>
      <c r="C2717" s="6">
        <v>501</v>
      </c>
      <c r="D2717" s="6">
        <v>50107</v>
      </c>
      <c r="E2717" s="80" t="s">
        <v>458</v>
      </c>
      <c r="F2717" s="80" t="s">
        <v>458</v>
      </c>
      <c r="G2717" s="80" t="s">
        <v>488</v>
      </c>
      <c r="H2717" s="80" t="s">
        <v>1118</v>
      </c>
      <c r="I2717" s="80" t="s">
        <v>2807</v>
      </c>
      <c r="J2717" s="80" t="s">
        <v>4053</v>
      </c>
      <c r="K2717" s="80" t="s">
        <v>454</v>
      </c>
      <c r="L2717" s="8">
        <v>7440000</v>
      </c>
      <c r="M2717" s="6">
        <v>2022</v>
      </c>
      <c r="N2717" s="103"/>
      <c r="O2717" s="103"/>
      <c r="P2717" s="6"/>
      <c r="Q2717" s="6"/>
      <c r="R2717" t="str">
        <f t="shared" si="42"/>
        <v>5010700311111111100001VT200003</v>
      </c>
    </row>
    <row r="2718" spans="1:18" x14ac:dyDescent="0.2">
      <c r="A2718" s="80" t="s">
        <v>453</v>
      </c>
      <c r="B2718" s="80" t="s">
        <v>4511</v>
      </c>
      <c r="C2718" s="6">
        <v>501</v>
      </c>
      <c r="D2718" s="6">
        <v>50107</v>
      </c>
      <c r="E2718" s="80" t="s">
        <v>458</v>
      </c>
      <c r="F2718" s="80" t="s">
        <v>458</v>
      </c>
      <c r="G2718" s="80" t="s">
        <v>494</v>
      </c>
      <c r="H2718" s="80" t="s">
        <v>1457</v>
      </c>
      <c r="I2718" s="80" t="s">
        <v>3088</v>
      </c>
      <c r="J2718" s="80" t="s">
        <v>4053</v>
      </c>
      <c r="K2718" s="80" t="s">
        <v>454</v>
      </c>
      <c r="L2718" s="8">
        <v>6530000</v>
      </c>
      <c r="M2718" s="6">
        <v>2022</v>
      </c>
      <c r="N2718" s="103"/>
      <c r="O2718" s="103"/>
      <c r="P2718" s="6"/>
      <c r="Q2718" s="6"/>
      <c r="R2718" t="str">
        <f t="shared" si="42"/>
        <v>5010700312951295100001VT500003</v>
      </c>
    </row>
    <row r="2719" spans="1:18" x14ac:dyDescent="0.2">
      <c r="A2719" s="80" t="s">
        <v>453</v>
      </c>
      <c r="B2719" s="80" t="s">
        <v>4512</v>
      </c>
      <c r="C2719" s="6">
        <v>501</v>
      </c>
      <c r="D2719" s="6">
        <v>50107</v>
      </c>
      <c r="E2719" s="80" t="s">
        <v>458</v>
      </c>
      <c r="F2719" s="80" t="s">
        <v>456</v>
      </c>
      <c r="G2719" s="80" t="s">
        <v>488</v>
      </c>
      <c r="H2719" s="80" t="s">
        <v>1119</v>
      </c>
      <c r="I2719" s="80" t="s">
        <v>2808</v>
      </c>
      <c r="J2719" s="80" t="s">
        <v>4053</v>
      </c>
      <c r="K2719" s="80" t="s">
        <v>454</v>
      </c>
      <c r="L2719" s="8">
        <v>5150000</v>
      </c>
      <c r="M2719" s="6">
        <v>2022</v>
      </c>
      <c r="N2719" s="103"/>
      <c r="O2719" s="103"/>
      <c r="P2719" s="6"/>
      <c r="Q2719" s="6"/>
      <c r="R2719" t="str">
        <f t="shared" si="42"/>
        <v>5010700311121112100001VT200002</v>
      </c>
    </row>
    <row r="2720" spans="1:18" x14ac:dyDescent="0.2">
      <c r="A2720" s="80" t="s">
        <v>453</v>
      </c>
      <c r="B2720" s="80" t="s">
        <v>4512</v>
      </c>
      <c r="C2720" s="6">
        <v>501</v>
      </c>
      <c r="D2720" s="6">
        <v>50107</v>
      </c>
      <c r="E2720" s="80" t="s">
        <v>458</v>
      </c>
      <c r="F2720" s="80" t="s">
        <v>458</v>
      </c>
      <c r="G2720" s="80" t="s">
        <v>488</v>
      </c>
      <c r="H2720" s="80" t="s">
        <v>1119</v>
      </c>
      <c r="I2720" s="80" t="s">
        <v>2808</v>
      </c>
      <c r="J2720" s="80" t="s">
        <v>4053</v>
      </c>
      <c r="K2720" s="80" t="s">
        <v>454</v>
      </c>
      <c r="L2720" s="8">
        <v>7210000</v>
      </c>
      <c r="M2720" s="6">
        <v>2022</v>
      </c>
      <c r="N2720" s="103"/>
      <c r="O2720" s="103"/>
      <c r="P2720" s="6"/>
      <c r="Q2720" s="6"/>
      <c r="R2720" t="str">
        <f t="shared" si="42"/>
        <v>5010700311121112100001VT200003</v>
      </c>
    </row>
    <row r="2721" spans="1:18" x14ac:dyDescent="0.2">
      <c r="A2721" s="80" t="s">
        <v>453</v>
      </c>
      <c r="B2721" s="80" t="s">
        <v>4512</v>
      </c>
      <c r="C2721" s="6">
        <v>501</v>
      </c>
      <c r="D2721" s="6">
        <v>50107</v>
      </c>
      <c r="E2721" s="80" t="s">
        <v>458</v>
      </c>
      <c r="F2721" s="80" t="s">
        <v>458</v>
      </c>
      <c r="G2721" s="80" t="s">
        <v>494</v>
      </c>
      <c r="H2721" s="80" t="s">
        <v>1457</v>
      </c>
      <c r="I2721" s="80" t="s">
        <v>3090</v>
      </c>
      <c r="J2721" s="80" t="s">
        <v>4053</v>
      </c>
      <c r="K2721" s="80" t="s">
        <v>454</v>
      </c>
      <c r="L2721" s="8">
        <v>6530000</v>
      </c>
      <c r="M2721" s="6">
        <v>2022</v>
      </c>
      <c r="N2721" s="103"/>
      <c r="O2721" s="103"/>
      <c r="P2721" s="6"/>
      <c r="Q2721" s="6"/>
      <c r="R2721" t="str">
        <f t="shared" si="42"/>
        <v>5010700312951295101001VT500003</v>
      </c>
    </row>
    <row r="2722" spans="1:18" x14ac:dyDescent="0.2">
      <c r="A2722" s="80" t="s">
        <v>453</v>
      </c>
      <c r="B2722" s="80" t="s">
        <v>4513</v>
      </c>
      <c r="C2722" s="6">
        <v>501</v>
      </c>
      <c r="D2722" s="6">
        <v>50107</v>
      </c>
      <c r="E2722" s="80" t="s">
        <v>458</v>
      </c>
      <c r="F2722" s="80" t="s">
        <v>456</v>
      </c>
      <c r="G2722" s="80" t="s">
        <v>488</v>
      </c>
      <c r="H2722" s="80" t="s">
        <v>1135</v>
      </c>
      <c r="I2722" s="80" t="s">
        <v>2818</v>
      </c>
      <c r="J2722" s="80" t="s">
        <v>4053</v>
      </c>
      <c r="K2722" s="80" t="s">
        <v>454</v>
      </c>
      <c r="L2722" s="8">
        <v>5150000</v>
      </c>
      <c r="M2722" s="6">
        <v>2022</v>
      </c>
      <c r="N2722" s="103"/>
      <c r="O2722" s="103"/>
      <c r="P2722" s="6"/>
      <c r="Q2722" s="6"/>
      <c r="R2722" t="str">
        <f t="shared" si="42"/>
        <v>5010700311201120100001VT200002</v>
      </c>
    </row>
    <row r="2723" spans="1:18" x14ac:dyDescent="0.2">
      <c r="A2723" s="80" t="s">
        <v>453</v>
      </c>
      <c r="B2723" s="80" t="s">
        <v>4513</v>
      </c>
      <c r="C2723" s="6">
        <v>501</v>
      </c>
      <c r="D2723" s="6">
        <v>50107</v>
      </c>
      <c r="E2723" s="80" t="s">
        <v>458</v>
      </c>
      <c r="F2723" s="80" t="s">
        <v>458</v>
      </c>
      <c r="G2723" s="80" t="s">
        <v>488</v>
      </c>
      <c r="H2723" s="80" t="s">
        <v>1135</v>
      </c>
      <c r="I2723" s="80" t="s">
        <v>2818</v>
      </c>
      <c r="J2723" s="80" t="s">
        <v>4053</v>
      </c>
      <c r="K2723" s="80" t="s">
        <v>454</v>
      </c>
      <c r="L2723" s="8">
        <v>7210000</v>
      </c>
      <c r="M2723" s="6">
        <v>2022</v>
      </c>
      <c r="N2723" s="103"/>
      <c r="O2723" s="103"/>
      <c r="P2723" s="6"/>
      <c r="Q2723" s="6"/>
      <c r="R2723" t="str">
        <f t="shared" si="42"/>
        <v>5010700311201120100001VT200003</v>
      </c>
    </row>
    <row r="2724" spans="1:18" x14ac:dyDescent="0.2">
      <c r="A2724" s="80" t="s">
        <v>453</v>
      </c>
      <c r="B2724" s="80" t="s">
        <v>4513</v>
      </c>
      <c r="C2724" s="6">
        <v>501</v>
      </c>
      <c r="D2724" s="6">
        <v>50107</v>
      </c>
      <c r="E2724" s="80" t="s">
        <v>458</v>
      </c>
      <c r="F2724" s="80" t="s">
        <v>458</v>
      </c>
      <c r="G2724" s="80" t="s">
        <v>494</v>
      </c>
      <c r="H2724" s="80" t="s">
        <v>1487</v>
      </c>
      <c r="I2724" s="80" t="s">
        <v>3110</v>
      </c>
      <c r="J2724" s="80" t="s">
        <v>4053</v>
      </c>
      <c r="K2724" s="80" t="s">
        <v>454</v>
      </c>
      <c r="L2724" s="8">
        <v>1510000</v>
      </c>
      <c r="M2724" s="6">
        <v>2022</v>
      </c>
      <c r="N2724" s="103"/>
      <c r="O2724" s="103"/>
      <c r="P2724" s="6"/>
      <c r="Q2724" s="6"/>
      <c r="R2724" t="str">
        <f t="shared" si="42"/>
        <v>5010700313091309100001VT500003</v>
      </c>
    </row>
    <row r="2725" spans="1:18" x14ac:dyDescent="0.2">
      <c r="A2725" s="80" t="s">
        <v>453</v>
      </c>
      <c r="B2725" s="80" t="s">
        <v>4514</v>
      </c>
      <c r="C2725" s="6">
        <v>501</v>
      </c>
      <c r="D2725" s="6">
        <v>50107</v>
      </c>
      <c r="E2725" s="80" t="s">
        <v>458</v>
      </c>
      <c r="F2725" s="80" t="s">
        <v>456</v>
      </c>
      <c r="G2725" s="80" t="s">
        <v>488</v>
      </c>
      <c r="H2725" s="80" t="s">
        <v>1136</v>
      </c>
      <c r="I2725" s="80" t="s">
        <v>2819</v>
      </c>
      <c r="J2725" s="80" t="s">
        <v>4053</v>
      </c>
      <c r="K2725" s="80" t="s">
        <v>454</v>
      </c>
      <c r="L2725" s="8">
        <v>5150000</v>
      </c>
      <c r="M2725" s="6">
        <v>2022</v>
      </c>
      <c r="N2725" s="103"/>
      <c r="O2725" s="103"/>
      <c r="P2725" s="6"/>
      <c r="Q2725" s="6"/>
      <c r="R2725" t="str">
        <f t="shared" si="42"/>
        <v>5010700311211121100001VT200002</v>
      </c>
    </row>
    <row r="2726" spans="1:18" x14ac:dyDescent="0.2">
      <c r="A2726" s="80" t="s">
        <v>453</v>
      </c>
      <c r="B2726" s="80" t="s">
        <v>4514</v>
      </c>
      <c r="C2726" s="6">
        <v>501</v>
      </c>
      <c r="D2726" s="6">
        <v>50107</v>
      </c>
      <c r="E2726" s="80" t="s">
        <v>458</v>
      </c>
      <c r="F2726" s="80" t="s">
        <v>458</v>
      </c>
      <c r="G2726" s="80" t="s">
        <v>488</v>
      </c>
      <c r="H2726" s="80" t="s">
        <v>1136</v>
      </c>
      <c r="I2726" s="80" t="s">
        <v>2819</v>
      </c>
      <c r="J2726" s="80" t="s">
        <v>4053</v>
      </c>
      <c r="K2726" s="80" t="s">
        <v>454</v>
      </c>
      <c r="L2726" s="8">
        <v>7210000</v>
      </c>
      <c r="M2726" s="6">
        <v>2022</v>
      </c>
      <c r="N2726" s="103"/>
      <c r="O2726" s="103"/>
      <c r="P2726" s="6"/>
      <c r="Q2726" s="6"/>
      <c r="R2726" t="str">
        <f t="shared" si="42"/>
        <v>5010700311211121100001VT200003</v>
      </c>
    </row>
    <row r="2727" spans="1:18" x14ac:dyDescent="0.2">
      <c r="A2727" s="80" t="s">
        <v>453</v>
      </c>
      <c r="B2727" s="80" t="s">
        <v>4514</v>
      </c>
      <c r="C2727" s="6">
        <v>501</v>
      </c>
      <c r="D2727" s="6">
        <v>50107</v>
      </c>
      <c r="E2727" s="80" t="s">
        <v>458</v>
      </c>
      <c r="F2727" s="80" t="s">
        <v>458</v>
      </c>
      <c r="G2727" s="80" t="s">
        <v>494</v>
      </c>
      <c r="H2727" s="80" t="s">
        <v>1513</v>
      </c>
      <c r="I2727" s="80" t="s">
        <v>3137</v>
      </c>
      <c r="J2727" s="80" t="s">
        <v>4053</v>
      </c>
      <c r="K2727" s="80" t="s">
        <v>454</v>
      </c>
      <c r="L2727" s="8">
        <v>6240000</v>
      </c>
      <c r="M2727" s="6">
        <v>2022</v>
      </c>
      <c r="N2727" s="103"/>
      <c r="O2727" s="103"/>
      <c r="P2727" s="6"/>
      <c r="Q2727" s="6"/>
      <c r="R2727" t="str">
        <f t="shared" si="42"/>
        <v>5010700313211321101001VT500003</v>
      </c>
    </row>
    <row r="2728" spans="1:18" x14ac:dyDescent="0.2">
      <c r="A2728" s="80" t="s">
        <v>453</v>
      </c>
      <c r="B2728" s="80" t="s">
        <v>4515</v>
      </c>
      <c r="C2728" s="6">
        <v>501</v>
      </c>
      <c r="D2728" s="6">
        <v>50107</v>
      </c>
      <c r="E2728" s="80" t="s">
        <v>458</v>
      </c>
      <c r="F2728" s="80" t="s">
        <v>456</v>
      </c>
      <c r="G2728" s="80" t="s">
        <v>488</v>
      </c>
      <c r="H2728" s="80" t="s">
        <v>1173</v>
      </c>
      <c r="I2728" s="80" t="s">
        <v>2839</v>
      </c>
      <c r="J2728" s="80" t="s">
        <v>4053</v>
      </c>
      <c r="K2728" s="80" t="s">
        <v>454</v>
      </c>
      <c r="L2728" s="8">
        <v>2950000</v>
      </c>
      <c r="M2728" s="6">
        <v>2022</v>
      </c>
      <c r="N2728" s="103"/>
      <c r="O2728" s="103"/>
      <c r="P2728" s="6"/>
      <c r="Q2728" s="6"/>
      <c r="R2728" t="str">
        <f t="shared" si="42"/>
        <v>5010700311391139100001VT200002</v>
      </c>
    </row>
    <row r="2729" spans="1:18" x14ac:dyDescent="0.2">
      <c r="A2729" s="80" t="s">
        <v>453</v>
      </c>
      <c r="B2729" s="80" t="s">
        <v>4515</v>
      </c>
      <c r="C2729" s="6">
        <v>501</v>
      </c>
      <c r="D2729" s="6">
        <v>50107</v>
      </c>
      <c r="E2729" s="80" t="s">
        <v>458</v>
      </c>
      <c r="F2729" s="80" t="s">
        <v>458</v>
      </c>
      <c r="G2729" s="80" t="s">
        <v>488</v>
      </c>
      <c r="H2729" s="80" t="s">
        <v>1173</v>
      </c>
      <c r="I2729" s="80" t="s">
        <v>2839</v>
      </c>
      <c r="J2729" s="80" t="s">
        <v>4053</v>
      </c>
      <c r="K2729" s="80" t="s">
        <v>454</v>
      </c>
      <c r="L2729" s="8">
        <v>4130000</v>
      </c>
      <c r="M2729" s="6">
        <v>2022</v>
      </c>
      <c r="N2729" s="103"/>
      <c r="O2729" s="103"/>
      <c r="P2729" s="6"/>
      <c r="Q2729" s="6"/>
      <c r="R2729" t="str">
        <f t="shared" si="42"/>
        <v>5010700311391139100001VT200003</v>
      </c>
    </row>
    <row r="2730" spans="1:18" x14ac:dyDescent="0.2">
      <c r="A2730" s="80" t="s">
        <v>453</v>
      </c>
      <c r="B2730" s="80" t="s">
        <v>4515</v>
      </c>
      <c r="C2730" s="6">
        <v>501</v>
      </c>
      <c r="D2730" s="6">
        <v>50107</v>
      </c>
      <c r="E2730" s="80" t="s">
        <v>458</v>
      </c>
      <c r="F2730" s="80" t="s">
        <v>458</v>
      </c>
      <c r="G2730" s="80" t="s">
        <v>494</v>
      </c>
      <c r="H2730" s="80" t="s">
        <v>1513</v>
      </c>
      <c r="I2730" s="80" t="s">
        <v>3138</v>
      </c>
      <c r="J2730" s="80" t="s">
        <v>4053</v>
      </c>
      <c r="K2730" s="80" t="s">
        <v>454</v>
      </c>
      <c r="L2730" s="8">
        <v>6240000</v>
      </c>
      <c r="M2730" s="6">
        <v>2022</v>
      </c>
      <c r="N2730" s="103"/>
      <c r="O2730" s="103"/>
      <c r="P2730" s="6"/>
      <c r="Q2730" s="6"/>
      <c r="R2730" t="str">
        <f t="shared" si="42"/>
        <v>5010700313211321102001VT500003</v>
      </c>
    </row>
    <row r="2731" spans="1:18" x14ac:dyDescent="0.2">
      <c r="A2731" s="80" t="s">
        <v>453</v>
      </c>
      <c r="B2731" s="80" t="s">
        <v>4516</v>
      </c>
      <c r="C2731" s="6">
        <v>501</v>
      </c>
      <c r="D2731" s="6">
        <v>50107</v>
      </c>
      <c r="E2731" s="80" t="s">
        <v>458</v>
      </c>
      <c r="F2731" s="80" t="s">
        <v>456</v>
      </c>
      <c r="G2731" s="80" t="s">
        <v>488</v>
      </c>
      <c r="H2731" s="80" t="s">
        <v>1182</v>
      </c>
      <c r="I2731" s="80" t="s">
        <v>2845</v>
      </c>
      <c r="J2731" s="80" t="s">
        <v>4053</v>
      </c>
      <c r="K2731" s="80" t="s">
        <v>454</v>
      </c>
      <c r="L2731" s="8">
        <v>5700000</v>
      </c>
      <c r="M2731" s="6">
        <v>2022</v>
      </c>
      <c r="N2731" s="103"/>
      <c r="O2731" s="103"/>
      <c r="P2731" s="6"/>
      <c r="Q2731" s="6"/>
      <c r="R2731" t="str">
        <f t="shared" si="42"/>
        <v>5010700311431143100001VT200002</v>
      </c>
    </row>
    <row r="2732" spans="1:18" x14ac:dyDescent="0.2">
      <c r="A2732" s="80" t="s">
        <v>453</v>
      </c>
      <c r="B2732" s="80" t="s">
        <v>4516</v>
      </c>
      <c r="C2732" s="6">
        <v>501</v>
      </c>
      <c r="D2732" s="6">
        <v>50107</v>
      </c>
      <c r="E2732" s="80" t="s">
        <v>458</v>
      </c>
      <c r="F2732" s="80" t="s">
        <v>458</v>
      </c>
      <c r="G2732" s="80" t="s">
        <v>488</v>
      </c>
      <c r="H2732" s="80" t="s">
        <v>1182</v>
      </c>
      <c r="I2732" s="80" t="s">
        <v>2845</v>
      </c>
      <c r="J2732" s="80" t="s">
        <v>4053</v>
      </c>
      <c r="K2732" s="80" t="s">
        <v>454</v>
      </c>
      <c r="L2732" s="8">
        <v>7970000</v>
      </c>
      <c r="M2732" s="6">
        <v>2022</v>
      </c>
      <c r="N2732" s="103"/>
      <c r="O2732" s="103"/>
      <c r="P2732" s="6"/>
      <c r="Q2732" s="6"/>
      <c r="R2732" t="str">
        <f t="shared" si="42"/>
        <v>5010700311431143100001VT200003</v>
      </c>
    </row>
    <row r="2733" spans="1:18" x14ac:dyDescent="0.2">
      <c r="A2733" s="80" t="s">
        <v>453</v>
      </c>
      <c r="B2733" s="80" t="s">
        <v>4516</v>
      </c>
      <c r="C2733" s="6">
        <v>501</v>
      </c>
      <c r="D2733" s="6">
        <v>50107</v>
      </c>
      <c r="E2733" s="80" t="s">
        <v>458</v>
      </c>
      <c r="F2733" s="80" t="s">
        <v>458</v>
      </c>
      <c r="G2733" s="80" t="s">
        <v>494</v>
      </c>
      <c r="H2733" s="80" t="s">
        <v>1517</v>
      </c>
      <c r="I2733" s="80" t="s">
        <v>3143</v>
      </c>
      <c r="J2733" s="80" t="s">
        <v>4053</v>
      </c>
      <c r="K2733" s="80" t="s">
        <v>454</v>
      </c>
      <c r="L2733" s="8">
        <v>6530000</v>
      </c>
      <c r="M2733" s="6">
        <v>2022</v>
      </c>
      <c r="N2733" s="103"/>
      <c r="O2733" s="103"/>
      <c r="P2733" s="6"/>
      <c r="Q2733" s="6"/>
      <c r="R2733" t="str">
        <f t="shared" si="42"/>
        <v>5010700313241324101001VT500003</v>
      </c>
    </row>
    <row r="2734" spans="1:18" x14ac:dyDescent="0.2">
      <c r="A2734" s="80" t="s">
        <v>453</v>
      </c>
      <c r="B2734" s="80" t="s">
        <v>4517</v>
      </c>
      <c r="C2734" s="6">
        <v>501</v>
      </c>
      <c r="D2734" s="6">
        <v>50107</v>
      </c>
      <c r="E2734" s="80" t="s">
        <v>458</v>
      </c>
      <c r="F2734" s="80" t="s">
        <v>456</v>
      </c>
      <c r="G2734" s="80" t="s">
        <v>488</v>
      </c>
      <c r="H2734" s="80" t="s">
        <v>1186</v>
      </c>
      <c r="I2734" s="80" t="s">
        <v>2850</v>
      </c>
      <c r="J2734" s="80" t="s">
        <v>4053</v>
      </c>
      <c r="K2734" s="80" t="s">
        <v>454</v>
      </c>
      <c r="L2734" s="8">
        <v>13420000</v>
      </c>
      <c r="M2734" s="6">
        <v>2022</v>
      </c>
      <c r="N2734" s="103"/>
      <c r="O2734" s="103"/>
      <c r="P2734" s="6"/>
      <c r="Q2734" s="6"/>
      <c r="R2734" t="str">
        <f t="shared" si="42"/>
        <v>5010700311451145100001VT200002</v>
      </c>
    </row>
    <row r="2735" spans="1:18" x14ac:dyDescent="0.2">
      <c r="A2735" s="80" t="s">
        <v>453</v>
      </c>
      <c r="B2735" s="80" t="s">
        <v>4517</v>
      </c>
      <c r="C2735" s="6">
        <v>501</v>
      </c>
      <c r="D2735" s="6">
        <v>50107</v>
      </c>
      <c r="E2735" s="80" t="s">
        <v>458</v>
      </c>
      <c r="F2735" s="80" t="s">
        <v>458</v>
      </c>
      <c r="G2735" s="80" t="s">
        <v>488</v>
      </c>
      <c r="H2735" s="80" t="s">
        <v>1186</v>
      </c>
      <c r="I2735" s="80" t="s">
        <v>2850</v>
      </c>
      <c r="J2735" s="80" t="s">
        <v>4053</v>
      </c>
      <c r="K2735" s="80" t="s">
        <v>454</v>
      </c>
      <c r="L2735" s="8">
        <v>18790000</v>
      </c>
      <c r="M2735" s="6">
        <v>2022</v>
      </c>
      <c r="N2735" s="103"/>
      <c r="O2735" s="103"/>
      <c r="P2735" s="6"/>
      <c r="Q2735" s="6"/>
      <c r="R2735" t="str">
        <f t="shared" si="42"/>
        <v>5010700311451145100001VT200003</v>
      </c>
    </row>
    <row r="2736" spans="1:18" x14ac:dyDescent="0.2">
      <c r="A2736" s="80" t="s">
        <v>453</v>
      </c>
      <c r="B2736" s="80" t="s">
        <v>4517</v>
      </c>
      <c r="C2736" s="6">
        <v>501</v>
      </c>
      <c r="D2736" s="6">
        <v>50107</v>
      </c>
      <c r="E2736" s="80" t="s">
        <v>458</v>
      </c>
      <c r="F2736" s="80" t="s">
        <v>458</v>
      </c>
      <c r="G2736" s="80" t="s">
        <v>494</v>
      </c>
      <c r="H2736" s="80" t="s">
        <v>1531</v>
      </c>
      <c r="I2736" s="80" t="s">
        <v>3156</v>
      </c>
      <c r="J2736" s="80" t="s">
        <v>4053</v>
      </c>
      <c r="K2736" s="80" t="s">
        <v>454</v>
      </c>
      <c r="L2736" s="8">
        <v>3040000</v>
      </c>
      <c r="M2736" s="6">
        <v>2022</v>
      </c>
      <c r="N2736" s="103"/>
      <c r="O2736" s="103"/>
      <c r="P2736" s="6"/>
      <c r="Q2736" s="6"/>
      <c r="R2736" t="str">
        <f t="shared" si="42"/>
        <v>5010700313301330100001VT500003</v>
      </c>
    </row>
    <row r="2737" spans="1:18" x14ac:dyDescent="0.2">
      <c r="A2737" s="80" t="s">
        <v>453</v>
      </c>
      <c r="B2737" s="80" t="s">
        <v>4518</v>
      </c>
      <c r="C2737" s="6">
        <v>501</v>
      </c>
      <c r="D2737" s="6">
        <v>50107</v>
      </c>
      <c r="E2737" s="80" t="s">
        <v>458</v>
      </c>
      <c r="F2737" s="80" t="s">
        <v>456</v>
      </c>
      <c r="G2737" s="80" t="s">
        <v>488</v>
      </c>
      <c r="H2737" s="80" t="s">
        <v>1233</v>
      </c>
      <c r="I2737" s="80" t="s">
        <v>2884</v>
      </c>
      <c r="J2737" s="80" t="s">
        <v>4053</v>
      </c>
      <c r="K2737" s="80" t="s">
        <v>454</v>
      </c>
      <c r="L2737" s="8">
        <v>3050000</v>
      </c>
      <c r="M2737" s="6">
        <v>2022</v>
      </c>
      <c r="N2737" s="103"/>
      <c r="O2737" s="103"/>
      <c r="P2737" s="6"/>
      <c r="Q2737" s="6"/>
      <c r="R2737" t="str">
        <f t="shared" si="42"/>
        <v>5010700311711171100001VT200002</v>
      </c>
    </row>
    <row r="2738" spans="1:18" x14ac:dyDescent="0.2">
      <c r="A2738" s="80" t="s">
        <v>453</v>
      </c>
      <c r="B2738" s="80" t="s">
        <v>4518</v>
      </c>
      <c r="C2738" s="6">
        <v>501</v>
      </c>
      <c r="D2738" s="6">
        <v>50107</v>
      </c>
      <c r="E2738" s="80" t="s">
        <v>458</v>
      </c>
      <c r="F2738" s="80" t="s">
        <v>458</v>
      </c>
      <c r="G2738" s="80" t="s">
        <v>488</v>
      </c>
      <c r="H2738" s="80" t="s">
        <v>1233</v>
      </c>
      <c r="I2738" s="80" t="s">
        <v>2884</v>
      </c>
      <c r="J2738" s="80" t="s">
        <v>4053</v>
      </c>
      <c r="K2738" s="80" t="s">
        <v>454</v>
      </c>
      <c r="L2738" s="8">
        <v>4260000</v>
      </c>
      <c r="M2738" s="6">
        <v>2022</v>
      </c>
      <c r="N2738" s="103"/>
      <c r="O2738" s="103"/>
      <c r="P2738" s="6"/>
      <c r="Q2738" s="6"/>
      <c r="R2738" t="str">
        <f t="shared" si="42"/>
        <v>5010700311711171100001VT200003</v>
      </c>
    </row>
    <row r="2739" spans="1:18" x14ac:dyDescent="0.2">
      <c r="A2739" s="80" t="s">
        <v>453</v>
      </c>
      <c r="B2739" s="80" t="s">
        <v>4518</v>
      </c>
      <c r="C2739" s="6">
        <v>501</v>
      </c>
      <c r="D2739" s="6">
        <v>50107</v>
      </c>
      <c r="E2739" s="80" t="s">
        <v>458</v>
      </c>
      <c r="F2739" s="80" t="s">
        <v>458</v>
      </c>
      <c r="G2739" s="80" t="s">
        <v>494</v>
      </c>
      <c r="H2739" s="80" t="s">
        <v>1531</v>
      </c>
      <c r="I2739" s="80" t="s">
        <v>3158</v>
      </c>
      <c r="J2739" s="80" t="s">
        <v>4053</v>
      </c>
      <c r="K2739" s="80" t="s">
        <v>454</v>
      </c>
      <c r="L2739" s="8">
        <v>2940000</v>
      </c>
      <c r="M2739" s="6">
        <v>2022</v>
      </c>
      <c r="N2739" s="103"/>
      <c r="O2739" s="103"/>
      <c r="P2739" s="6"/>
      <c r="Q2739" s="6"/>
      <c r="R2739" t="str">
        <f t="shared" si="42"/>
        <v>5010700313301330101001VT500003</v>
      </c>
    </row>
    <row r="2740" spans="1:18" x14ac:dyDescent="0.2">
      <c r="A2740" s="80" t="s">
        <v>453</v>
      </c>
      <c r="B2740" s="80" t="s">
        <v>4519</v>
      </c>
      <c r="C2740" s="6">
        <v>501</v>
      </c>
      <c r="D2740" s="6">
        <v>50107</v>
      </c>
      <c r="E2740" s="80" t="s">
        <v>458</v>
      </c>
      <c r="F2740" s="80" t="s">
        <v>456</v>
      </c>
      <c r="G2740" s="80" t="s">
        <v>488</v>
      </c>
      <c r="H2740" s="80" t="s">
        <v>1235</v>
      </c>
      <c r="I2740" s="80" t="s">
        <v>2885</v>
      </c>
      <c r="J2740" s="80" t="s">
        <v>4053</v>
      </c>
      <c r="K2740" s="80" t="s">
        <v>454</v>
      </c>
      <c r="L2740" s="8">
        <v>8510000</v>
      </c>
      <c r="M2740" s="6">
        <v>2022</v>
      </c>
      <c r="N2740" s="103"/>
      <c r="O2740" s="103"/>
      <c r="P2740" s="6"/>
      <c r="Q2740" s="6"/>
      <c r="R2740" t="str">
        <f t="shared" si="42"/>
        <v>5010700311721172100001VT200002</v>
      </c>
    </row>
    <row r="2741" spans="1:18" x14ac:dyDescent="0.2">
      <c r="A2741" s="80" t="s">
        <v>453</v>
      </c>
      <c r="B2741" s="80" t="s">
        <v>4519</v>
      </c>
      <c r="C2741" s="6">
        <v>501</v>
      </c>
      <c r="D2741" s="6">
        <v>50107</v>
      </c>
      <c r="E2741" s="80" t="s">
        <v>458</v>
      </c>
      <c r="F2741" s="80" t="s">
        <v>458</v>
      </c>
      <c r="G2741" s="80" t="s">
        <v>488</v>
      </c>
      <c r="H2741" s="80" t="s">
        <v>1235</v>
      </c>
      <c r="I2741" s="80" t="s">
        <v>2885</v>
      </c>
      <c r="J2741" s="80" t="s">
        <v>4053</v>
      </c>
      <c r="K2741" s="80" t="s">
        <v>454</v>
      </c>
      <c r="L2741" s="8">
        <v>11910000</v>
      </c>
      <c r="M2741" s="6">
        <v>2022</v>
      </c>
      <c r="N2741" s="103"/>
      <c r="O2741" s="103"/>
      <c r="P2741" s="6"/>
      <c r="Q2741" s="6"/>
      <c r="R2741" t="str">
        <f t="shared" si="42"/>
        <v>5010700311721172100001VT200003</v>
      </c>
    </row>
    <row r="2742" spans="1:18" x14ac:dyDescent="0.2">
      <c r="A2742" s="80" t="s">
        <v>453</v>
      </c>
      <c r="B2742" s="80" t="s">
        <v>4519</v>
      </c>
      <c r="C2742" s="6">
        <v>501</v>
      </c>
      <c r="D2742" s="6">
        <v>50107</v>
      </c>
      <c r="E2742" s="80" t="s">
        <v>458</v>
      </c>
      <c r="F2742" s="80" t="s">
        <v>458</v>
      </c>
      <c r="G2742" s="80" t="s">
        <v>494</v>
      </c>
      <c r="H2742" s="80" t="s">
        <v>1532</v>
      </c>
      <c r="I2742" s="80" t="s">
        <v>3159</v>
      </c>
      <c r="J2742" s="80" t="s">
        <v>4053</v>
      </c>
      <c r="K2742" s="80" t="s">
        <v>454</v>
      </c>
      <c r="L2742" s="8">
        <v>4490000</v>
      </c>
      <c r="M2742" s="6">
        <v>2022</v>
      </c>
      <c r="N2742" s="103"/>
      <c r="O2742" s="103"/>
      <c r="P2742" s="6"/>
      <c r="Q2742" s="6"/>
      <c r="R2742" t="str">
        <f t="shared" si="42"/>
        <v>5010700313311331100001VT500003</v>
      </c>
    </row>
    <row r="2743" spans="1:18" x14ac:dyDescent="0.2">
      <c r="A2743" s="80" t="s">
        <v>453</v>
      </c>
      <c r="B2743" s="80" t="s">
        <v>4520</v>
      </c>
      <c r="C2743" s="6">
        <v>501</v>
      </c>
      <c r="D2743" s="6">
        <v>50107</v>
      </c>
      <c r="E2743" s="80" t="s">
        <v>458</v>
      </c>
      <c r="F2743" s="80" t="s">
        <v>456</v>
      </c>
      <c r="G2743" s="80" t="s">
        <v>488</v>
      </c>
      <c r="H2743" s="80" t="s">
        <v>1258</v>
      </c>
      <c r="I2743" s="80" t="s">
        <v>2898</v>
      </c>
      <c r="J2743" s="80" t="s">
        <v>4053</v>
      </c>
      <c r="K2743" s="80" t="s">
        <v>454</v>
      </c>
      <c r="L2743" s="8">
        <v>3020000</v>
      </c>
      <c r="M2743" s="6">
        <v>2022</v>
      </c>
      <c r="N2743" s="103"/>
      <c r="O2743" s="103"/>
      <c r="P2743" s="6"/>
      <c r="Q2743" s="6"/>
      <c r="R2743" t="str">
        <f t="shared" si="42"/>
        <v>5010700311831183100001VT200002</v>
      </c>
    </row>
    <row r="2744" spans="1:18" x14ac:dyDescent="0.2">
      <c r="A2744" s="80" t="s">
        <v>453</v>
      </c>
      <c r="B2744" s="80" t="s">
        <v>4520</v>
      </c>
      <c r="C2744" s="6">
        <v>501</v>
      </c>
      <c r="D2744" s="6">
        <v>50107</v>
      </c>
      <c r="E2744" s="80" t="s">
        <v>458</v>
      </c>
      <c r="F2744" s="80" t="s">
        <v>458</v>
      </c>
      <c r="G2744" s="80" t="s">
        <v>488</v>
      </c>
      <c r="H2744" s="80" t="s">
        <v>1258</v>
      </c>
      <c r="I2744" s="80" t="s">
        <v>2898</v>
      </c>
      <c r="J2744" s="80" t="s">
        <v>4053</v>
      </c>
      <c r="K2744" s="80" t="s">
        <v>454</v>
      </c>
      <c r="L2744" s="8">
        <v>4220000</v>
      </c>
      <c r="M2744" s="6">
        <v>2022</v>
      </c>
      <c r="N2744" s="103"/>
      <c r="O2744" s="103"/>
      <c r="P2744" s="6"/>
      <c r="Q2744" s="6"/>
      <c r="R2744" t="str">
        <f t="shared" si="42"/>
        <v>5010700311831183100001VT200003</v>
      </c>
    </row>
    <row r="2745" spans="1:18" x14ac:dyDescent="0.2">
      <c r="A2745" s="80" t="s">
        <v>453</v>
      </c>
      <c r="B2745" s="80" t="s">
        <v>4520</v>
      </c>
      <c r="C2745" s="6">
        <v>501</v>
      </c>
      <c r="D2745" s="6">
        <v>50107</v>
      </c>
      <c r="E2745" s="80" t="s">
        <v>458</v>
      </c>
      <c r="F2745" s="80" t="s">
        <v>458</v>
      </c>
      <c r="G2745" s="80" t="s">
        <v>494</v>
      </c>
      <c r="H2745" s="80" t="s">
        <v>1532</v>
      </c>
      <c r="I2745" s="80" t="s">
        <v>3161</v>
      </c>
      <c r="J2745" s="80" t="s">
        <v>4053</v>
      </c>
      <c r="K2745" s="80" t="s">
        <v>454</v>
      </c>
      <c r="L2745" s="8">
        <v>4130000</v>
      </c>
      <c r="M2745" s="6">
        <v>2022</v>
      </c>
      <c r="N2745" s="103"/>
      <c r="O2745" s="103"/>
      <c r="P2745" s="6"/>
      <c r="Q2745" s="6"/>
      <c r="R2745" t="str">
        <f t="shared" si="42"/>
        <v>5010700313311331101001VT500003</v>
      </c>
    </row>
    <row r="2746" spans="1:18" x14ac:dyDescent="0.2">
      <c r="A2746" s="80" t="s">
        <v>453</v>
      </c>
      <c r="B2746" s="80" t="s">
        <v>4521</v>
      </c>
      <c r="C2746" s="6">
        <v>501</v>
      </c>
      <c r="D2746" s="6">
        <v>50107</v>
      </c>
      <c r="E2746" s="80" t="s">
        <v>458</v>
      </c>
      <c r="F2746" s="80" t="s">
        <v>456</v>
      </c>
      <c r="G2746" s="80" t="s">
        <v>488</v>
      </c>
      <c r="H2746" s="80" t="s">
        <v>1267</v>
      </c>
      <c r="I2746" s="80" t="s">
        <v>2905</v>
      </c>
      <c r="J2746" s="80" t="s">
        <v>4053</v>
      </c>
      <c r="K2746" s="80" t="s">
        <v>454</v>
      </c>
      <c r="L2746" s="8">
        <v>3800000</v>
      </c>
      <c r="M2746" s="6">
        <v>2022</v>
      </c>
      <c r="N2746" s="103"/>
      <c r="O2746" s="103"/>
      <c r="P2746" s="6"/>
      <c r="Q2746" s="6"/>
      <c r="R2746" t="str">
        <f t="shared" si="42"/>
        <v>5010700311881188100001VT200002</v>
      </c>
    </row>
    <row r="2747" spans="1:18" x14ac:dyDescent="0.2">
      <c r="A2747" s="80" t="s">
        <v>453</v>
      </c>
      <c r="B2747" s="80" t="s">
        <v>4521</v>
      </c>
      <c r="C2747" s="6">
        <v>501</v>
      </c>
      <c r="D2747" s="6">
        <v>50107</v>
      </c>
      <c r="E2747" s="80" t="s">
        <v>458</v>
      </c>
      <c r="F2747" s="80" t="s">
        <v>458</v>
      </c>
      <c r="G2747" s="80" t="s">
        <v>488</v>
      </c>
      <c r="H2747" s="80" t="s">
        <v>1267</v>
      </c>
      <c r="I2747" s="80" t="s">
        <v>2905</v>
      </c>
      <c r="J2747" s="80" t="s">
        <v>4053</v>
      </c>
      <c r="K2747" s="80" t="s">
        <v>454</v>
      </c>
      <c r="L2747" s="8">
        <v>5310000</v>
      </c>
      <c r="M2747" s="6">
        <v>2022</v>
      </c>
      <c r="N2747" s="103"/>
      <c r="O2747" s="103"/>
      <c r="P2747" s="6"/>
      <c r="Q2747" s="6"/>
      <c r="R2747" t="str">
        <f t="shared" si="42"/>
        <v>5010700311881188100001VT200003</v>
      </c>
    </row>
    <row r="2748" spans="1:18" x14ac:dyDescent="0.2">
      <c r="A2748" s="80" t="s">
        <v>453</v>
      </c>
      <c r="B2748" s="80" t="s">
        <v>4521</v>
      </c>
      <c r="C2748" s="6">
        <v>501</v>
      </c>
      <c r="D2748" s="6">
        <v>50107</v>
      </c>
      <c r="E2748" s="80" t="s">
        <v>458</v>
      </c>
      <c r="F2748" s="80" t="s">
        <v>458</v>
      </c>
      <c r="G2748" s="80" t="s">
        <v>494</v>
      </c>
      <c r="H2748" s="80" t="s">
        <v>1577</v>
      </c>
      <c r="I2748" s="80" t="s">
        <v>3189</v>
      </c>
      <c r="J2748" s="80" t="s">
        <v>4053</v>
      </c>
      <c r="K2748" s="80" t="s">
        <v>454</v>
      </c>
      <c r="L2748" s="8">
        <v>7840000</v>
      </c>
      <c r="M2748" s="6">
        <v>2022</v>
      </c>
      <c r="N2748" s="103"/>
      <c r="O2748" s="103"/>
      <c r="P2748" s="6"/>
      <c r="Q2748" s="6"/>
      <c r="R2748" t="str">
        <f t="shared" si="42"/>
        <v>5010700313551355100001VT500003</v>
      </c>
    </row>
    <row r="2749" spans="1:18" x14ac:dyDescent="0.2">
      <c r="A2749" s="80" t="s">
        <v>453</v>
      </c>
      <c r="B2749" s="80" t="s">
        <v>4522</v>
      </c>
      <c r="C2749" s="6">
        <v>501</v>
      </c>
      <c r="D2749" s="6">
        <v>50107</v>
      </c>
      <c r="E2749" s="80" t="s">
        <v>458</v>
      </c>
      <c r="F2749" s="80" t="s">
        <v>456</v>
      </c>
      <c r="G2749" s="80" t="s">
        <v>488</v>
      </c>
      <c r="H2749" s="80" t="s">
        <v>1278</v>
      </c>
      <c r="I2749" s="80" t="s">
        <v>2923</v>
      </c>
      <c r="J2749" s="80" t="s">
        <v>4053</v>
      </c>
      <c r="K2749" s="80" t="s">
        <v>454</v>
      </c>
      <c r="L2749" s="8">
        <v>1950000</v>
      </c>
      <c r="M2749" s="6">
        <v>2022</v>
      </c>
      <c r="N2749" s="103"/>
      <c r="O2749" s="103"/>
      <c r="P2749" s="6"/>
      <c r="Q2749" s="6"/>
      <c r="R2749" t="str">
        <f t="shared" si="42"/>
        <v>5010700311941194100001VT200002</v>
      </c>
    </row>
    <row r="2750" spans="1:18" x14ac:dyDescent="0.2">
      <c r="A2750" s="80" t="s">
        <v>453</v>
      </c>
      <c r="B2750" s="80" t="s">
        <v>4522</v>
      </c>
      <c r="C2750" s="6">
        <v>501</v>
      </c>
      <c r="D2750" s="6">
        <v>50107</v>
      </c>
      <c r="E2750" s="80" t="s">
        <v>458</v>
      </c>
      <c r="F2750" s="80" t="s">
        <v>458</v>
      </c>
      <c r="G2750" s="80" t="s">
        <v>488</v>
      </c>
      <c r="H2750" s="80" t="s">
        <v>1278</v>
      </c>
      <c r="I2750" s="80" t="s">
        <v>2923</v>
      </c>
      <c r="J2750" s="80" t="s">
        <v>4053</v>
      </c>
      <c r="K2750" s="80" t="s">
        <v>454</v>
      </c>
      <c r="L2750" s="8">
        <v>2730000</v>
      </c>
      <c r="M2750" s="6">
        <v>2022</v>
      </c>
      <c r="N2750" s="103"/>
      <c r="O2750" s="103"/>
      <c r="P2750" s="6"/>
      <c r="Q2750" s="6"/>
      <c r="R2750" t="str">
        <f t="shared" si="42"/>
        <v>5010700311941194100001VT200003</v>
      </c>
    </row>
    <row r="2751" spans="1:18" x14ac:dyDescent="0.2">
      <c r="A2751" s="80" t="s">
        <v>453</v>
      </c>
      <c r="B2751" s="80" t="s">
        <v>4522</v>
      </c>
      <c r="C2751" s="6">
        <v>501</v>
      </c>
      <c r="D2751" s="6">
        <v>50107</v>
      </c>
      <c r="E2751" s="80" t="s">
        <v>458</v>
      </c>
      <c r="F2751" s="80" t="s">
        <v>458</v>
      </c>
      <c r="G2751" s="80" t="s">
        <v>494</v>
      </c>
      <c r="H2751" s="80" t="s">
        <v>1577</v>
      </c>
      <c r="I2751" s="80" t="s">
        <v>3191</v>
      </c>
      <c r="J2751" s="80" t="s">
        <v>4053</v>
      </c>
      <c r="K2751" s="80" t="s">
        <v>454</v>
      </c>
      <c r="L2751" s="8">
        <v>7840000</v>
      </c>
      <c r="M2751" s="6">
        <v>2022</v>
      </c>
      <c r="N2751" s="103"/>
      <c r="O2751" s="103"/>
      <c r="P2751" s="6"/>
      <c r="Q2751" s="6"/>
      <c r="R2751" t="str">
        <f t="shared" si="42"/>
        <v>5010700313551355101001VT500003</v>
      </c>
    </row>
    <row r="2752" spans="1:18" x14ac:dyDescent="0.2">
      <c r="A2752" s="80" t="s">
        <v>453</v>
      </c>
      <c r="B2752" s="80" t="s">
        <v>4523</v>
      </c>
      <c r="C2752" s="6">
        <v>501</v>
      </c>
      <c r="D2752" s="6">
        <v>50107</v>
      </c>
      <c r="E2752" s="80" t="s">
        <v>458</v>
      </c>
      <c r="F2752" s="80" t="s">
        <v>456</v>
      </c>
      <c r="G2752" s="80" t="s">
        <v>488</v>
      </c>
      <c r="H2752" s="80" t="s">
        <v>1281</v>
      </c>
      <c r="I2752" s="80" t="s">
        <v>2925</v>
      </c>
      <c r="J2752" s="80" t="s">
        <v>4053</v>
      </c>
      <c r="K2752" s="80" t="s">
        <v>454</v>
      </c>
      <c r="L2752" s="8">
        <v>8450000</v>
      </c>
      <c r="M2752" s="6">
        <v>2022</v>
      </c>
      <c r="N2752" s="103"/>
      <c r="O2752" s="103"/>
      <c r="P2752" s="6"/>
      <c r="Q2752" s="6"/>
      <c r="R2752" t="str">
        <f t="shared" si="42"/>
        <v>5010700311961196100001VT200002</v>
      </c>
    </row>
    <row r="2753" spans="1:18" x14ac:dyDescent="0.2">
      <c r="A2753" s="80" t="s">
        <v>453</v>
      </c>
      <c r="B2753" s="80" t="s">
        <v>4523</v>
      </c>
      <c r="C2753" s="6">
        <v>501</v>
      </c>
      <c r="D2753" s="6">
        <v>50107</v>
      </c>
      <c r="E2753" s="80" t="s">
        <v>458</v>
      </c>
      <c r="F2753" s="80" t="s">
        <v>458</v>
      </c>
      <c r="G2753" s="80" t="s">
        <v>488</v>
      </c>
      <c r="H2753" s="80" t="s">
        <v>1281</v>
      </c>
      <c r="I2753" s="80" t="s">
        <v>2925</v>
      </c>
      <c r="J2753" s="80" t="s">
        <v>4053</v>
      </c>
      <c r="K2753" s="80" t="s">
        <v>454</v>
      </c>
      <c r="L2753" s="8">
        <v>11820000</v>
      </c>
      <c r="M2753" s="6">
        <v>2022</v>
      </c>
      <c r="N2753" s="103"/>
      <c r="O2753" s="103"/>
      <c r="P2753" s="6"/>
      <c r="Q2753" s="6"/>
      <c r="R2753" t="str">
        <f t="shared" si="42"/>
        <v>5010700311961196100001VT200003</v>
      </c>
    </row>
    <row r="2754" spans="1:18" x14ac:dyDescent="0.2">
      <c r="A2754" s="80" t="s">
        <v>453</v>
      </c>
      <c r="B2754" s="80" t="s">
        <v>4523</v>
      </c>
      <c r="C2754" s="6">
        <v>501</v>
      </c>
      <c r="D2754" s="6">
        <v>50107</v>
      </c>
      <c r="E2754" s="80" t="s">
        <v>458</v>
      </c>
      <c r="F2754" s="80" t="s">
        <v>458</v>
      </c>
      <c r="G2754" s="80" t="s">
        <v>494</v>
      </c>
      <c r="H2754" s="80" t="s">
        <v>1577</v>
      </c>
      <c r="I2754" s="80" t="s">
        <v>3193</v>
      </c>
      <c r="J2754" s="80" t="s">
        <v>4053</v>
      </c>
      <c r="K2754" s="80" t="s">
        <v>454</v>
      </c>
      <c r="L2754" s="8">
        <v>7840000</v>
      </c>
      <c r="M2754" s="6">
        <v>2022</v>
      </c>
      <c r="N2754" s="103"/>
      <c r="O2754" s="103"/>
      <c r="P2754" s="6"/>
      <c r="Q2754" s="6"/>
      <c r="R2754" t="str">
        <f t="shared" ref="R2754:R2817" si="43">CONCATENATE(D2754,E2754,H2754,I2754,K2754,G2754,F2754)</f>
        <v>5010700313551355102001VT500003</v>
      </c>
    </row>
    <row r="2755" spans="1:18" x14ac:dyDescent="0.2">
      <c r="A2755" s="80" t="s">
        <v>453</v>
      </c>
      <c r="B2755" s="80" t="s">
        <v>4524</v>
      </c>
      <c r="C2755" s="6">
        <v>501</v>
      </c>
      <c r="D2755" s="6">
        <v>50107</v>
      </c>
      <c r="E2755" s="80" t="s">
        <v>458</v>
      </c>
      <c r="F2755" s="80" t="s">
        <v>456</v>
      </c>
      <c r="G2755" s="80" t="s">
        <v>488</v>
      </c>
      <c r="H2755" s="80" t="s">
        <v>1282</v>
      </c>
      <c r="I2755" s="80" t="s">
        <v>2926</v>
      </c>
      <c r="J2755" s="80" t="s">
        <v>4053</v>
      </c>
      <c r="K2755" s="80" t="s">
        <v>454</v>
      </c>
      <c r="L2755" s="8">
        <v>4020000</v>
      </c>
      <c r="M2755" s="6">
        <v>2022</v>
      </c>
      <c r="N2755" s="103"/>
      <c r="O2755" s="103"/>
      <c r="P2755" s="6"/>
      <c r="Q2755" s="6"/>
      <c r="R2755" t="str">
        <f t="shared" si="43"/>
        <v>5010700311971197100001VT200002</v>
      </c>
    </row>
    <row r="2756" spans="1:18" x14ac:dyDescent="0.2">
      <c r="A2756" s="80" t="s">
        <v>453</v>
      </c>
      <c r="B2756" s="80" t="s">
        <v>4524</v>
      </c>
      <c r="C2756" s="6">
        <v>501</v>
      </c>
      <c r="D2756" s="6">
        <v>50107</v>
      </c>
      <c r="E2756" s="80" t="s">
        <v>458</v>
      </c>
      <c r="F2756" s="80" t="s">
        <v>458</v>
      </c>
      <c r="G2756" s="80" t="s">
        <v>488</v>
      </c>
      <c r="H2756" s="80" t="s">
        <v>1282</v>
      </c>
      <c r="I2756" s="80" t="s">
        <v>2926</v>
      </c>
      <c r="J2756" s="80" t="s">
        <v>4053</v>
      </c>
      <c r="K2756" s="80" t="s">
        <v>454</v>
      </c>
      <c r="L2756" s="8">
        <v>5630000</v>
      </c>
      <c r="M2756" s="6">
        <v>2022</v>
      </c>
      <c r="N2756" s="103"/>
      <c r="O2756" s="103"/>
      <c r="P2756" s="6"/>
      <c r="Q2756" s="6"/>
      <c r="R2756" t="str">
        <f t="shared" si="43"/>
        <v>5010700311971197100001VT200003</v>
      </c>
    </row>
    <row r="2757" spans="1:18" x14ac:dyDescent="0.2">
      <c r="A2757" s="80" t="s">
        <v>453</v>
      </c>
      <c r="B2757" s="80" t="s">
        <v>4524</v>
      </c>
      <c r="C2757" s="6">
        <v>501</v>
      </c>
      <c r="D2757" s="6">
        <v>50107</v>
      </c>
      <c r="E2757" s="80" t="s">
        <v>458</v>
      </c>
      <c r="F2757" s="80" t="s">
        <v>458</v>
      </c>
      <c r="G2757" s="80" t="s">
        <v>494</v>
      </c>
      <c r="H2757" s="80" t="s">
        <v>1736</v>
      </c>
      <c r="I2757" s="80" t="s">
        <v>3297</v>
      </c>
      <c r="J2757" s="80" t="s">
        <v>4053</v>
      </c>
      <c r="K2757" s="80" t="s">
        <v>454</v>
      </c>
      <c r="L2757" s="8">
        <v>1710000</v>
      </c>
      <c r="M2757" s="6">
        <v>2022</v>
      </c>
      <c r="N2757" s="103"/>
      <c r="O2757" s="103"/>
      <c r="P2757" s="6"/>
      <c r="Q2757" s="6"/>
      <c r="R2757" t="str">
        <f t="shared" si="43"/>
        <v>5010700314341434100001VT500003</v>
      </c>
    </row>
    <row r="2758" spans="1:18" x14ac:dyDescent="0.2">
      <c r="A2758" s="80" t="s">
        <v>453</v>
      </c>
      <c r="B2758" s="80" t="s">
        <v>4525</v>
      </c>
      <c r="C2758" s="6">
        <v>501</v>
      </c>
      <c r="D2758" s="6">
        <v>50107</v>
      </c>
      <c r="E2758" s="80" t="s">
        <v>458</v>
      </c>
      <c r="F2758" s="80" t="s">
        <v>456</v>
      </c>
      <c r="G2758" s="80" t="s">
        <v>488</v>
      </c>
      <c r="H2758" s="80" t="s">
        <v>1284</v>
      </c>
      <c r="I2758" s="80" t="s">
        <v>2927</v>
      </c>
      <c r="J2758" s="80" t="s">
        <v>4053</v>
      </c>
      <c r="K2758" s="80" t="s">
        <v>454</v>
      </c>
      <c r="L2758" s="8">
        <v>1780000</v>
      </c>
      <c r="M2758" s="6">
        <v>2022</v>
      </c>
      <c r="N2758" s="103"/>
      <c r="O2758" s="103"/>
      <c r="P2758" s="6"/>
      <c r="Q2758" s="6"/>
      <c r="R2758" t="str">
        <f t="shared" si="43"/>
        <v>5010700311981198100001VT200002</v>
      </c>
    </row>
    <row r="2759" spans="1:18" x14ac:dyDescent="0.2">
      <c r="A2759" s="80" t="s">
        <v>453</v>
      </c>
      <c r="B2759" s="80" t="s">
        <v>4525</v>
      </c>
      <c r="C2759" s="6">
        <v>501</v>
      </c>
      <c r="D2759" s="6">
        <v>50107</v>
      </c>
      <c r="E2759" s="80" t="s">
        <v>458</v>
      </c>
      <c r="F2759" s="80" t="s">
        <v>458</v>
      </c>
      <c r="G2759" s="80" t="s">
        <v>488</v>
      </c>
      <c r="H2759" s="80" t="s">
        <v>1284</v>
      </c>
      <c r="I2759" s="80" t="s">
        <v>2927</v>
      </c>
      <c r="J2759" s="80" t="s">
        <v>4053</v>
      </c>
      <c r="K2759" s="80" t="s">
        <v>454</v>
      </c>
      <c r="L2759" s="8">
        <v>2490000</v>
      </c>
      <c r="M2759" s="6">
        <v>2022</v>
      </c>
      <c r="N2759" s="103"/>
      <c r="O2759" s="103"/>
      <c r="P2759" s="6"/>
      <c r="Q2759" s="6"/>
      <c r="R2759" t="str">
        <f t="shared" si="43"/>
        <v>5010700311981198100001VT200003</v>
      </c>
    </row>
    <row r="2760" spans="1:18" x14ac:dyDescent="0.2">
      <c r="A2760" s="80" t="s">
        <v>453</v>
      </c>
      <c r="B2760" s="80" t="s">
        <v>4525</v>
      </c>
      <c r="C2760" s="6">
        <v>501</v>
      </c>
      <c r="D2760" s="6">
        <v>50107</v>
      </c>
      <c r="E2760" s="80" t="s">
        <v>458</v>
      </c>
      <c r="F2760" s="80" t="s">
        <v>458</v>
      </c>
      <c r="G2760" s="80" t="s">
        <v>494</v>
      </c>
      <c r="H2760" s="80" t="s">
        <v>1736</v>
      </c>
      <c r="I2760" s="80" t="s">
        <v>3299</v>
      </c>
      <c r="J2760" s="80" t="s">
        <v>4053</v>
      </c>
      <c r="K2760" s="80" t="s">
        <v>454</v>
      </c>
      <c r="L2760" s="8">
        <v>1710000</v>
      </c>
      <c r="M2760" s="6">
        <v>2022</v>
      </c>
      <c r="N2760" s="103"/>
      <c r="O2760" s="103"/>
      <c r="P2760" s="6"/>
      <c r="Q2760" s="6"/>
      <c r="R2760" t="str">
        <f t="shared" si="43"/>
        <v>5010700314341434101001VT500003</v>
      </c>
    </row>
    <row r="2761" spans="1:18" x14ac:dyDescent="0.2">
      <c r="A2761" s="80" t="s">
        <v>453</v>
      </c>
      <c r="B2761" s="80" t="s">
        <v>4526</v>
      </c>
      <c r="C2761" s="6">
        <v>501</v>
      </c>
      <c r="D2761" s="6">
        <v>50107</v>
      </c>
      <c r="E2761" s="80" t="s">
        <v>458</v>
      </c>
      <c r="F2761" s="80" t="s">
        <v>456</v>
      </c>
      <c r="G2761" s="80" t="s">
        <v>488</v>
      </c>
      <c r="H2761" s="80" t="s">
        <v>1305</v>
      </c>
      <c r="I2761" s="80" t="s">
        <v>2946</v>
      </c>
      <c r="J2761" s="80" t="s">
        <v>4053</v>
      </c>
      <c r="K2761" s="80" t="s">
        <v>454</v>
      </c>
      <c r="L2761" s="8">
        <v>1670000</v>
      </c>
      <c r="M2761" s="6">
        <v>2022</v>
      </c>
      <c r="N2761" s="103"/>
      <c r="O2761" s="103"/>
      <c r="P2761" s="6"/>
      <c r="Q2761" s="6"/>
      <c r="R2761" t="str">
        <f t="shared" si="43"/>
        <v>5010700312081208100001VT200002</v>
      </c>
    </row>
    <row r="2762" spans="1:18" x14ac:dyDescent="0.2">
      <c r="A2762" s="80" t="s">
        <v>453</v>
      </c>
      <c r="B2762" s="80" t="s">
        <v>4526</v>
      </c>
      <c r="C2762" s="6">
        <v>501</v>
      </c>
      <c r="D2762" s="6">
        <v>50107</v>
      </c>
      <c r="E2762" s="80" t="s">
        <v>458</v>
      </c>
      <c r="F2762" s="80" t="s">
        <v>458</v>
      </c>
      <c r="G2762" s="80" t="s">
        <v>488</v>
      </c>
      <c r="H2762" s="80" t="s">
        <v>1305</v>
      </c>
      <c r="I2762" s="80" t="s">
        <v>2946</v>
      </c>
      <c r="J2762" s="80" t="s">
        <v>4053</v>
      </c>
      <c r="K2762" s="80" t="s">
        <v>454</v>
      </c>
      <c r="L2762" s="8">
        <v>2340000</v>
      </c>
      <c r="M2762" s="6">
        <v>2022</v>
      </c>
      <c r="N2762" s="103"/>
      <c r="O2762" s="103"/>
      <c r="P2762" s="6"/>
      <c r="Q2762" s="6"/>
      <c r="R2762" t="str">
        <f t="shared" si="43"/>
        <v>5010700312081208100001VT200003</v>
      </c>
    </row>
    <row r="2763" spans="1:18" x14ac:dyDescent="0.2">
      <c r="A2763" s="80" t="s">
        <v>453</v>
      </c>
      <c r="B2763" s="80" t="s">
        <v>4526</v>
      </c>
      <c r="C2763" s="6">
        <v>501</v>
      </c>
      <c r="D2763" s="6">
        <v>50107</v>
      </c>
      <c r="E2763" s="80" t="s">
        <v>458</v>
      </c>
      <c r="F2763" s="80" t="s">
        <v>458</v>
      </c>
      <c r="G2763" s="80" t="s">
        <v>494</v>
      </c>
      <c r="H2763" s="80" t="s">
        <v>1760</v>
      </c>
      <c r="I2763" s="80" t="s">
        <v>3315</v>
      </c>
      <c r="J2763" s="80" t="s">
        <v>4053</v>
      </c>
      <c r="K2763" s="80" t="s">
        <v>454</v>
      </c>
      <c r="L2763" s="8">
        <v>6010000</v>
      </c>
      <c r="M2763" s="6">
        <v>2022</v>
      </c>
      <c r="N2763" s="103"/>
      <c r="O2763" s="103"/>
      <c r="P2763" s="6"/>
      <c r="Q2763" s="6"/>
      <c r="R2763" t="str">
        <f t="shared" si="43"/>
        <v>5010700314471447100001VT500003</v>
      </c>
    </row>
    <row r="2764" spans="1:18" x14ac:dyDescent="0.2">
      <c r="A2764" s="80" t="s">
        <v>453</v>
      </c>
      <c r="B2764" s="80" t="s">
        <v>4527</v>
      </c>
      <c r="C2764" s="6">
        <v>501</v>
      </c>
      <c r="D2764" s="6">
        <v>50107</v>
      </c>
      <c r="E2764" s="80" t="s">
        <v>458</v>
      </c>
      <c r="F2764" s="80" t="s">
        <v>456</v>
      </c>
      <c r="G2764" s="80" t="s">
        <v>488</v>
      </c>
      <c r="H2764" s="80" t="s">
        <v>1307</v>
      </c>
      <c r="I2764" s="80" t="s">
        <v>2947</v>
      </c>
      <c r="J2764" s="80" t="s">
        <v>4053</v>
      </c>
      <c r="K2764" s="80" t="s">
        <v>454</v>
      </c>
      <c r="L2764" s="8">
        <v>1670000</v>
      </c>
      <c r="M2764" s="6">
        <v>2022</v>
      </c>
      <c r="N2764" s="103"/>
      <c r="O2764" s="103"/>
      <c r="P2764" s="6"/>
      <c r="Q2764" s="6"/>
      <c r="R2764" t="str">
        <f t="shared" si="43"/>
        <v>5010700312091209100001VT200002</v>
      </c>
    </row>
    <row r="2765" spans="1:18" x14ac:dyDescent="0.2">
      <c r="A2765" s="80" t="s">
        <v>453</v>
      </c>
      <c r="B2765" s="80" t="s">
        <v>4527</v>
      </c>
      <c r="C2765" s="6">
        <v>501</v>
      </c>
      <c r="D2765" s="6">
        <v>50107</v>
      </c>
      <c r="E2765" s="80" t="s">
        <v>458</v>
      </c>
      <c r="F2765" s="80" t="s">
        <v>458</v>
      </c>
      <c r="G2765" s="80" t="s">
        <v>488</v>
      </c>
      <c r="H2765" s="80" t="s">
        <v>1307</v>
      </c>
      <c r="I2765" s="80" t="s">
        <v>2947</v>
      </c>
      <c r="J2765" s="80" t="s">
        <v>4053</v>
      </c>
      <c r="K2765" s="80" t="s">
        <v>454</v>
      </c>
      <c r="L2765" s="8">
        <v>2340000</v>
      </c>
      <c r="M2765" s="6">
        <v>2022</v>
      </c>
      <c r="N2765" s="103"/>
      <c r="O2765" s="103"/>
      <c r="P2765" s="6"/>
      <c r="Q2765" s="6"/>
      <c r="R2765" t="str">
        <f t="shared" si="43"/>
        <v>5010700312091209100001VT200003</v>
      </c>
    </row>
    <row r="2766" spans="1:18" x14ac:dyDescent="0.2">
      <c r="A2766" s="80" t="s">
        <v>453</v>
      </c>
      <c r="B2766" s="80" t="s">
        <v>4527</v>
      </c>
      <c r="C2766" s="6">
        <v>501</v>
      </c>
      <c r="D2766" s="6">
        <v>50107</v>
      </c>
      <c r="E2766" s="80" t="s">
        <v>458</v>
      </c>
      <c r="F2766" s="80" t="s">
        <v>458</v>
      </c>
      <c r="G2766" s="80" t="s">
        <v>494</v>
      </c>
      <c r="H2766" s="80" t="s">
        <v>1760</v>
      </c>
      <c r="I2766" s="80" t="s">
        <v>3317</v>
      </c>
      <c r="J2766" s="80" t="s">
        <v>4053</v>
      </c>
      <c r="K2766" s="80" t="s">
        <v>454</v>
      </c>
      <c r="L2766" s="8">
        <v>4800000</v>
      </c>
      <c r="M2766" s="6">
        <v>2022</v>
      </c>
      <c r="N2766" s="103"/>
      <c r="O2766" s="103"/>
      <c r="P2766" s="6"/>
      <c r="Q2766" s="6"/>
      <c r="R2766" t="str">
        <f t="shared" si="43"/>
        <v>5010700314471447101001VT500003</v>
      </c>
    </row>
    <row r="2767" spans="1:18" x14ac:dyDescent="0.2">
      <c r="A2767" s="80" t="s">
        <v>453</v>
      </c>
      <c r="B2767" s="80" t="s">
        <v>4528</v>
      </c>
      <c r="C2767" s="6">
        <v>501</v>
      </c>
      <c r="D2767" s="6">
        <v>50107</v>
      </c>
      <c r="E2767" s="80" t="s">
        <v>458</v>
      </c>
      <c r="F2767" s="80" t="s">
        <v>456</v>
      </c>
      <c r="G2767" s="80" t="s">
        <v>488</v>
      </c>
      <c r="H2767" s="80" t="s">
        <v>1325</v>
      </c>
      <c r="I2767" s="80" t="s">
        <v>2958</v>
      </c>
      <c r="J2767" s="80" t="s">
        <v>4053</v>
      </c>
      <c r="K2767" s="80" t="s">
        <v>454</v>
      </c>
      <c r="L2767" s="8">
        <v>7570000</v>
      </c>
      <c r="M2767" s="6">
        <v>2022</v>
      </c>
      <c r="N2767" s="103"/>
      <c r="O2767" s="103"/>
      <c r="P2767" s="6"/>
      <c r="Q2767" s="6"/>
      <c r="R2767" t="str">
        <f t="shared" si="43"/>
        <v>5010700312171217100001VT200002</v>
      </c>
    </row>
    <row r="2768" spans="1:18" x14ac:dyDescent="0.2">
      <c r="A2768" s="80" t="s">
        <v>453</v>
      </c>
      <c r="B2768" s="80" t="s">
        <v>4528</v>
      </c>
      <c r="C2768" s="6">
        <v>501</v>
      </c>
      <c r="D2768" s="6">
        <v>50107</v>
      </c>
      <c r="E2768" s="80" t="s">
        <v>458</v>
      </c>
      <c r="F2768" s="80" t="s">
        <v>458</v>
      </c>
      <c r="G2768" s="80" t="s">
        <v>488</v>
      </c>
      <c r="H2768" s="80" t="s">
        <v>1325</v>
      </c>
      <c r="I2768" s="80" t="s">
        <v>2958</v>
      </c>
      <c r="J2768" s="80" t="s">
        <v>4053</v>
      </c>
      <c r="K2768" s="80" t="s">
        <v>454</v>
      </c>
      <c r="L2768" s="8">
        <v>10600000</v>
      </c>
      <c r="M2768" s="6">
        <v>2022</v>
      </c>
      <c r="N2768" s="103"/>
      <c r="O2768" s="103"/>
      <c r="P2768" s="6"/>
      <c r="Q2768" s="6"/>
      <c r="R2768" t="str">
        <f t="shared" si="43"/>
        <v>5010700312171217100001VT200003</v>
      </c>
    </row>
    <row r="2769" spans="1:18" x14ac:dyDescent="0.2">
      <c r="A2769" s="80" t="s">
        <v>453</v>
      </c>
      <c r="B2769" s="80" t="s">
        <v>4528</v>
      </c>
      <c r="C2769" s="6">
        <v>501</v>
      </c>
      <c r="D2769" s="6">
        <v>50107</v>
      </c>
      <c r="E2769" s="80" t="s">
        <v>458</v>
      </c>
      <c r="F2769" s="80" t="s">
        <v>458</v>
      </c>
      <c r="G2769" s="80" t="s">
        <v>494</v>
      </c>
      <c r="H2769" s="80" t="s">
        <v>1785</v>
      </c>
      <c r="I2769" s="80" t="s">
        <v>3333</v>
      </c>
      <c r="J2769" s="80" t="s">
        <v>4053</v>
      </c>
      <c r="K2769" s="80" t="s">
        <v>454</v>
      </c>
      <c r="L2769" s="8">
        <v>3630000</v>
      </c>
      <c r="M2769" s="6">
        <v>2022</v>
      </c>
      <c r="N2769" s="103"/>
      <c r="O2769" s="103"/>
      <c r="P2769" s="6"/>
      <c r="Q2769" s="6"/>
      <c r="R2769" t="str">
        <f t="shared" si="43"/>
        <v>5010700314591459100001VT500003</v>
      </c>
    </row>
    <row r="2770" spans="1:18" x14ac:dyDescent="0.2">
      <c r="A2770" s="80" t="s">
        <v>453</v>
      </c>
      <c r="B2770" s="80" t="s">
        <v>4529</v>
      </c>
      <c r="C2770" s="6">
        <v>501</v>
      </c>
      <c r="D2770" s="6">
        <v>50107</v>
      </c>
      <c r="E2770" s="80" t="s">
        <v>458</v>
      </c>
      <c r="F2770" s="80" t="s">
        <v>456</v>
      </c>
      <c r="G2770" s="80" t="s">
        <v>488</v>
      </c>
      <c r="H2770" s="80" t="s">
        <v>1348</v>
      </c>
      <c r="I2770" s="80" t="s">
        <v>2977</v>
      </c>
      <c r="J2770" s="80" t="s">
        <v>4053</v>
      </c>
      <c r="K2770" s="80" t="s">
        <v>454</v>
      </c>
      <c r="L2770" s="8">
        <v>5600000</v>
      </c>
      <c r="M2770" s="6">
        <v>2022</v>
      </c>
      <c r="N2770" s="103"/>
      <c r="O2770" s="103"/>
      <c r="P2770" s="6"/>
      <c r="Q2770" s="6"/>
      <c r="R2770" t="str">
        <f t="shared" si="43"/>
        <v>5010700312311231100001VT200002</v>
      </c>
    </row>
    <row r="2771" spans="1:18" x14ac:dyDescent="0.2">
      <c r="A2771" s="80" t="s">
        <v>453</v>
      </c>
      <c r="B2771" s="80" t="s">
        <v>4529</v>
      </c>
      <c r="C2771" s="6">
        <v>501</v>
      </c>
      <c r="D2771" s="6">
        <v>50107</v>
      </c>
      <c r="E2771" s="80" t="s">
        <v>458</v>
      </c>
      <c r="F2771" s="80" t="s">
        <v>458</v>
      </c>
      <c r="G2771" s="80" t="s">
        <v>488</v>
      </c>
      <c r="H2771" s="80" t="s">
        <v>1348</v>
      </c>
      <c r="I2771" s="80" t="s">
        <v>2977</v>
      </c>
      <c r="J2771" s="80" t="s">
        <v>4053</v>
      </c>
      <c r="K2771" s="80" t="s">
        <v>454</v>
      </c>
      <c r="L2771" s="8">
        <v>7840000</v>
      </c>
      <c r="M2771" s="6">
        <v>2022</v>
      </c>
      <c r="N2771" s="103"/>
      <c r="O2771" s="103"/>
      <c r="P2771" s="6"/>
      <c r="Q2771" s="6"/>
      <c r="R2771" t="str">
        <f t="shared" si="43"/>
        <v>5010700312311231100001VT200003</v>
      </c>
    </row>
    <row r="2772" spans="1:18" x14ac:dyDescent="0.2">
      <c r="A2772" s="80" t="s">
        <v>453</v>
      </c>
      <c r="B2772" s="80" t="s">
        <v>4529</v>
      </c>
      <c r="C2772" s="6">
        <v>501</v>
      </c>
      <c r="D2772" s="6">
        <v>50107</v>
      </c>
      <c r="E2772" s="80" t="s">
        <v>458</v>
      </c>
      <c r="F2772" s="80" t="s">
        <v>458</v>
      </c>
      <c r="G2772" s="80" t="s">
        <v>494</v>
      </c>
      <c r="H2772" s="80" t="s">
        <v>1785</v>
      </c>
      <c r="I2772" s="80" t="s">
        <v>3335</v>
      </c>
      <c r="J2772" s="80" t="s">
        <v>4053</v>
      </c>
      <c r="K2772" s="80" t="s">
        <v>454</v>
      </c>
      <c r="L2772" s="8">
        <v>3210000</v>
      </c>
      <c r="M2772" s="6">
        <v>2022</v>
      </c>
      <c r="N2772" s="103"/>
      <c r="O2772" s="103"/>
      <c r="P2772" s="6"/>
      <c r="Q2772" s="6"/>
      <c r="R2772" t="str">
        <f t="shared" si="43"/>
        <v>5010700314591459101001VT500003</v>
      </c>
    </row>
    <row r="2773" spans="1:18" x14ac:dyDescent="0.2">
      <c r="A2773" s="80" t="s">
        <v>453</v>
      </c>
      <c r="B2773" s="80" t="s">
        <v>4530</v>
      </c>
      <c r="C2773" s="6">
        <v>501</v>
      </c>
      <c r="D2773" s="6">
        <v>50107</v>
      </c>
      <c r="E2773" s="80" t="s">
        <v>458</v>
      </c>
      <c r="F2773" s="80" t="s">
        <v>456</v>
      </c>
      <c r="G2773" s="80" t="s">
        <v>488</v>
      </c>
      <c r="H2773" s="80" t="s">
        <v>1354</v>
      </c>
      <c r="I2773" s="80" t="s">
        <v>2980</v>
      </c>
      <c r="J2773" s="80" t="s">
        <v>4053</v>
      </c>
      <c r="K2773" s="80" t="s">
        <v>454</v>
      </c>
      <c r="L2773" s="8">
        <v>13420000</v>
      </c>
      <c r="M2773" s="6">
        <v>2022</v>
      </c>
      <c r="N2773" s="103"/>
      <c r="O2773" s="103"/>
      <c r="P2773" s="6"/>
      <c r="Q2773" s="6"/>
      <c r="R2773" t="str">
        <f t="shared" si="43"/>
        <v>5010700312341234100001VT200002</v>
      </c>
    </row>
    <row r="2774" spans="1:18" x14ac:dyDescent="0.2">
      <c r="A2774" s="80" t="s">
        <v>453</v>
      </c>
      <c r="B2774" s="80" t="s">
        <v>4530</v>
      </c>
      <c r="C2774" s="6">
        <v>501</v>
      </c>
      <c r="D2774" s="6">
        <v>50107</v>
      </c>
      <c r="E2774" s="80" t="s">
        <v>458</v>
      </c>
      <c r="F2774" s="80" t="s">
        <v>458</v>
      </c>
      <c r="G2774" s="80" t="s">
        <v>488</v>
      </c>
      <c r="H2774" s="80" t="s">
        <v>1354</v>
      </c>
      <c r="I2774" s="80" t="s">
        <v>2980</v>
      </c>
      <c r="J2774" s="80" t="s">
        <v>4053</v>
      </c>
      <c r="K2774" s="80" t="s">
        <v>454</v>
      </c>
      <c r="L2774" s="8">
        <v>18790000</v>
      </c>
      <c r="M2774" s="6">
        <v>2022</v>
      </c>
      <c r="N2774" s="103"/>
      <c r="O2774" s="103"/>
      <c r="P2774" s="6"/>
      <c r="Q2774" s="6"/>
      <c r="R2774" t="str">
        <f t="shared" si="43"/>
        <v>5010700312341234100001VT200003</v>
      </c>
    </row>
    <row r="2775" spans="1:18" x14ac:dyDescent="0.2">
      <c r="A2775" s="80" t="s">
        <v>453</v>
      </c>
      <c r="B2775" s="80" t="s">
        <v>4530</v>
      </c>
      <c r="C2775" s="6">
        <v>501</v>
      </c>
      <c r="D2775" s="6">
        <v>50107</v>
      </c>
      <c r="E2775" s="80" t="s">
        <v>458</v>
      </c>
      <c r="F2775" s="80" t="s">
        <v>458</v>
      </c>
      <c r="G2775" s="80" t="s">
        <v>494</v>
      </c>
      <c r="H2775" s="80" t="s">
        <v>1801</v>
      </c>
      <c r="I2775" s="80" t="s">
        <v>3351</v>
      </c>
      <c r="J2775" s="80" t="s">
        <v>4053</v>
      </c>
      <c r="K2775" s="80" t="s">
        <v>454</v>
      </c>
      <c r="L2775" s="8">
        <v>8460000</v>
      </c>
      <c r="M2775" s="6">
        <v>2022</v>
      </c>
      <c r="N2775" s="103"/>
      <c r="O2775" s="103"/>
      <c r="P2775" s="6"/>
      <c r="Q2775" s="6"/>
      <c r="R2775" t="str">
        <f t="shared" si="43"/>
        <v>5010700314671467100001VT500003</v>
      </c>
    </row>
    <row r="2776" spans="1:18" x14ac:dyDescent="0.2">
      <c r="A2776" s="80" t="s">
        <v>453</v>
      </c>
      <c r="B2776" s="80" t="s">
        <v>4531</v>
      </c>
      <c r="C2776" s="6">
        <v>501</v>
      </c>
      <c r="D2776" s="6">
        <v>50107</v>
      </c>
      <c r="E2776" s="80" t="s">
        <v>458</v>
      </c>
      <c r="F2776" s="80" t="s">
        <v>456</v>
      </c>
      <c r="G2776" s="80" t="s">
        <v>488</v>
      </c>
      <c r="H2776" s="80" t="s">
        <v>1368</v>
      </c>
      <c r="I2776" s="80" t="s">
        <v>2992</v>
      </c>
      <c r="J2776" s="80" t="s">
        <v>4053</v>
      </c>
      <c r="K2776" s="80" t="s">
        <v>454</v>
      </c>
      <c r="L2776" s="8">
        <v>8510000</v>
      </c>
      <c r="M2776" s="6">
        <v>2022</v>
      </c>
      <c r="N2776" s="103"/>
      <c r="O2776" s="103"/>
      <c r="P2776" s="6"/>
      <c r="Q2776" s="6"/>
      <c r="R2776" t="str">
        <f t="shared" si="43"/>
        <v>5010700312411241100001VT200002</v>
      </c>
    </row>
    <row r="2777" spans="1:18" x14ac:dyDescent="0.2">
      <c r="A2777" s="80" t="s">
        <v>453</v>
      </c>
      <c r="B2777" s="80" t="s">
        <v>4531</v>
      </c>
      <c r="C2777" s="6">
        <v>501</v>
      </c>
      <c r="D2777" s="6">
        <v>50107</v>
      </c>
      <c r="E2777" s="80" t="s">
        <v>458</v>
      </c>
      <c r="F2777" s="80" t="s">
        <v>458</v>
      </c>
      <c r="G2777" s="80" t="s">
        <v>488</v>
      </c>
      <c r="H2777" s="80" t="s">
        <v>1368</v>
      </c>
      <c r="I2777" s="80" t="s">
        <v>2992</v>
      </c>
      <c r="J2777" s="80" t="s">
        <v>4053</v>
      </c>
      <c r="K2777" s="80" t="s">
        <v>454</v>
      </c>
      <c r="L2777" s="8">
        <v>11910000</v>
      </c>
      <c r="M2777" s="6">
        <v>2022</v>
      </c>
      <c r="N2777" s="103"/>
      <c r="O2777" s="103"/>
      <c r="P2777" s="6"/>
      <c r="Q2777" s="6"/>
      <c r="R2777" t="str">
        <f t="shared" si="43"/>
        <v>5010700312411241100001VT200003</v>
      </c>
    </row>
    <row r="2778" spans="1:18" x14ac:dyDescent="0.2">
      <c r="A2778" s="80" t="s">
        <v>453</v>
      </c>
      <c r="B2778" s="80" t="s">
        <v>4531</v>
      </c>
      <c r="C2778" s="6">
        <v>501</v>
      </c>
      <c r="D2778" s="6">
        <v>50107</v>
      </c>
      <c r="E2778" s="80" t="s">
        <v>458</v>
      </c>
      <c r="F2778" s="80" t="s">
        <v>458</v>
      </c>
      <c r="G2778" s="80" t="s">
        <v>494</v>
      </c>
      <c r="H2778" s="80" t="s">
        <v>1801</v>
      </c>
      <c r="I2778" s="80" t="s">
        <v>3353</v>
      </c>
      <c r="J2778" s="80" t="s">
        <v>4053</v>
      </c>
      <c r="K2778" s="80" t="s">
        <v>454</v>
      </c>
      <c r="L2778" s="8">
        <v>7670000</v>
      </c>
      <c r="M2778" s="6">
        <v>2022</v>
      </c>
      <c r="N2778" s="103"/>
      <c r="O2778" s="103"/>
      <c r="P2778" s="6"/>
      <c r="Q2778" s="6"/>
      <c r="R2778" t="str">
        <f t="shared" si="43"/>
        <v>5010700314671467101001VT500003</v>
      </c>
    </row>
    <row r="2779" spans="1:18" x14ac:dyDescent="0.2">
      <c r="A2779" s="80" t="s">
        <v>453</v>
      </c>
      <c r="B2779" s="80" t="s">
        <v>4532</v>
      </c>
      <c r="C2779" s="6">
        <v>501</v>
      </c>
      <c r="D2779" s="6">
        <v>50107</v>
      </c>
      <c r="E2779" s="80" t="s">
        <v>458</v>
      </c>
      <c r="F2779" s="80" t="s">
        <v>456</v>
      </c>
      <c r="G2779" s="80" t="s">
        <v>488</v>
      </c>
      <c r="H2779" s="80" t="s">
        <v>1380</v>
      </c>
      <c r="I2779" s="80" t="s">
        <v>2999</v>
      </c>
      <c r="J2779" s="80" t="s">
        <v>4053</v>
      </c>
      <c r="K2779" s="80" t="s">
        <v>454</v>
      </c>
      <c r="L2779" s="8">
        <v>8030000</v>
      </c>
      <c r="M2779" s="6">
        <v>2022</v>
      </c>
      <c r="N2779" s="103"/>
      <c r="O2779" s="103"/>
      <c r="P2779" s="6"/>
      <c r="Q2779" s="6"/>
      <c r="R2779" t="str">
        <f t="shared" si="43"/>
        <v>5010700312481248100001VT200002</v>
      </c>
    </row>
    <row r="2780" spans="1:18" x14ac:dyDescent="0.2">
      <c r="A2780" s="80" t="s">
        <v>453</v>
      </c>
      <c r="B2780" s="80" t="s">
        <v>4532</v>
      </c>
      <c r="C2780" s="6">
        <v>501</v>
      </c>
      <c r="D2780" s="6">
        <v>50107</v>
      </c>
      <c r="E2780" s="80" t="s">
        <v>458</v>
      </c>
      <c r="F2780" s="80" t="s">
        <v>458</v>
      </c>
      <c r="G2780" s="80" t="s">
        <v>488</v>
      </c>
      <c r="H2780" s="80" t="s">
        <v>1380</v>
      </c>
      <c r="I2780" s="80" t="s">
        <v>2999</v>
      </c>
      <c r="J2780" s="80" t="s">
        <v>4053</v>
      </c>
      <c r="K2780" s="80" t="s">
        <v>454</v>
      </c>
      <c r="L2780" s="8">
        <v>11240000</v>
      </c>
      <c r="M2780" s="6">
        <v>2022</v>
      </c>
      <c r="N2780" s="103"/>
      <c r="O2780" s="103"/>
      <c r="P2780" s="6"/>
      <c r="Q2780" s="6"/>
      <c r="R2780" t="str">
        <f t="shared" si="43"/>
        <v>5010700312481248100001VT200003</v>
      </c>
    </row>
    <row r="2781" spans="1:18" x14ac:dyDescent="0.2">
      <c r="A2781" s="80" t="s">
        <v>453</v>
      </c>
      <c r="B2781" s="80" t="s">
        <v>4532</v>
      </c>
      <c r="C2781" s="6">
        <v>501</v>
      </c>
      <c r="D2781" s="6">
        <v>50107</v>
      </c>
      <c r="E2781" s="80" t="s">
        <v>458</v>
      </c>
      <c r="F2781" s="80" t="s">
        <v>458</v>
      </c>
      <c r="G2781" s="80" t="s">
        <v>494</v>
      </c>
      <c r="H2781" s="80" t="s">
        <v>1801</v>
      </c>
      <c r="I2781" s="80" t="s">
        <v>3355</v>
      </c>
      <c r="J2781" s="80" t="s">
        <v>4053</v>
      </c>
      <c r="K2781" s="80" t="s">
        <v>454</v>
      </c>
      <c r="L2781" s="8">
        <v>7410000</v>
      </c>
      <c r="M2781" s="6">
        <v>2022</v>
      </c>
      <c r="N2781" s="103"/>
      <c r="O2781" s="103"/>
      <c r="P2781" s="6"/>
      <c r="Q2781" s="6"/>
      <c r="R2781" t="str">
        <f t="shared" si="43"/>
        <v>5010700314671467102001VT500003</v>
      </c>
    </row>
    <row r="2782" spans="1:18" x14ac:dyDescent="0.2">
      <c r="A2782" s="80" t="s">
        <v>453</v>
      </c>
      <c r="B2782" s="80" t="s">
        <v>4533</v>
      </c>
      <c r="C2782" s="6">
        <v>501</v>
      </c>
      <c r="D2782" s="6">
        <v>50107</v>
      </c>
      <c r="E2782" s="80" t="s">
        <v>458</v>
      </c>
      <c r="F2782" s="80" t="s">
        <v>456</v>
      </c>
      <c r="G2782" s="80" t="s">
        <v>488</v>
      </c>
      <c r="H2782" s="80" t="s">
        <v>1382</v>
      </c>
      <c r="I2782" s="80" t="s">
        <v>3000</v>
      </c>
      <c r="J2782" s="80" t="s">
        <v>4053</v>
      </c>
      <c r="K2782" s="80" t="s">
        <v>454</v>
      </c>
      <c r="L2782" s="8">
        <v>1670000</v>
      </c>
      <c r="M2782" s="6">
        <v>2022</v>
      </c>
      <c r="N2782" s="103"/>
      <c r="O2782" s="103"/>
      <c r="P2782" s="6"/>
      <c r="Q2782" s="6"/>
      <c r="R2782" t="str">
        <f t="shared" si="43"/>
        <v>5010700312491249100001VT200002</v>
      </c>
    </row>
    <row r="2783" spans="1:18" x14ac:dyDescent="0.2">
      <c r="A2783" s="80" t="s">
        <v>453</v>
      </c>
      <c r="B2783" s="80" t="s">
        <v>4533</v>
      </c>
      <c r="C2783" s="6">
        <v>501</v>
      </c>
      <c r="D2783" s="6">
        <v>50107</v>
      </c>
      <c r="E2783" s="80" t="s">
        <v>458</v>
      </c>
      <c r="F2783" s="80" t="s">
        <v>458</v>
      </c>
      <c r="G2783" s="80" t="s">
        <v>488</v>
      </c>
      <c r="H2783" s="80" t="s">
        <v>1382</v>
      </c>
      <c r="I2783" s="80" t="s">
        <v>3000</v>
      </c>
      <c r="J2783" s="80" t="s">
        <v>4053</v>
      </c>
      <c r="K2783" s="80" t="s">
        <v>454</v>
      </c>
      <c r="L2783" s="8">
        <v>2340000</v>
      </c>
      <c r="M2783" s="6">
        <v>2022</v>
      </c>
      <c r="N2783" s="103"/>
      <c r="O2783" s="103"/>
      <c r="P2783" s="6"/>
      <c r="Q2783" s="6"/>
      <c r="R2783" t="str">
        <f t="shared" si="43"/>
        <v>5010700312491249100001VT200003</v>
      </c>
    </row>
    <row r="2784" spans="1:18" x14ac:dyDescent="0.2">
      <c r="A2784" s="80" t="s">
        <v>453</v>
      </c>
      <c r="B2784" s="80" t="s">
        <v>4533</v>
      </c>
      <c r="C2784" s="6">
        <v>501</v>
      </c>
      <c r="D2784" s="6">
        <v>50107</v>
      </c>
      <c r="E2784" s="80" t="s">
        <v>458</v>
      </c>
      <c r="F2784" s="80" t="s">
        <v>458</v>
      </c>
      <c r="G2784" s="80" t="s">
        <v>494</v>
      </c>
      <c r="H2784" s="80" t="s">
        <v>1814</v>
      </c>
      <c r="I2784" s="80" t="s">
        <v>3365</v>
      </c>
      <c r="J2784" s="80" t="s">
        <v>4053</v>
      </c>
      <c r="K2784" s="80" t="s">
        <v>454</v>
      </c>
      <c r="L2784" s="8">
        <v>6010000</v>
      </c>
      <c r="M2784" s="6">
        <v>2022</v>
      </c>
      <c r="N2784" s="103"/>
      <c r="O2784" s="103"/>
      <c r="P2784" s="6"/>
      <c r="Q2784" s="6"/>
      <c r="R2784" t="str">
        <f t="shared" si="43"/>
        <v>5010700314741474101001VT500003</v>
      </c>
    </row>
    <row r="2785" spans="1:18" x14ac:dyDescent="0.2">
      <c r="A2785" s="80" t="s">
        <v>453</v>
      </c>
      <c r="B2785" s="80" t="s">
        <v>4534</v>
      </c>
      <c r="C2785" s="6">
        <v>501</v>
      </c>
      <c r="D2785" s="6">
        <v>50107</v>
      </c>
      <c r="E2785" s="80" t="s">
        <v>458</v>
      </c>
      <c r="F2785" s="80" t="s">
        <v>456</v>
      </c>
      <c r="G2785" s="80" t="s">
        <v>488</v>
      </c>
      <c r="H2785" s="80" t="s">
        <v>1385</v>
      </c>
      <c r="I2785" s="80" t="s">
        <v>3003</v>
      </c>
      <c r="J2785" s="80" t="s">
        <v>4053</v>
      </c>
      <c r="K2785" s="80" t="s">
        <v>454</v>
      </c>
      <c r="L2785" s="8">
        <v>3150000</v>
      </c>
      <c r="M2785" s="6">
        <v>2022</v>
      </c>
      <c r="N2785" s="103"/>
      <c r="O2785" s="103"/>
      <c r="P2785" s="6"/>
      <c r="Q2785" s="6"/>
      <c r="R2785" t="str">
        <f t="shared" si="43"/>
        <v>5010700312501250100001VT200002</v>
      </c>
    </row>
    <row r="2786" spans="1:18" x14ac:dyDescent="0.2">
      <c r="A2786" s="80" t="s">
        <v>453</v>
      </c>
      <c r="B2786" s="80" t="s">
        <v>4534</v>
      </c>
      <c r="C2786" s="6">
        <v>501</v>
      </c>
      <c r="D2786" s="6">
        <v>50107</v>
      </c>
      <c r="E2786" s="80" t="s">
        <v>458</v>
      </c>
      <c r="F2786" s="80" t="s">
        <v>458</v>
      </c>
      <c r="G2786" s="80" t="s">
        <v>488</v>
      </c>
      <c r="H2786" s="80" t="s">
        <v>1385</v>
      </c>
      <c r="I2786" s="80" t="s">
        <v>3003</v>
      </c>
      <c r="J2786" s="80" t="s">
        <v>4053</v>
      </c>
      <c r="K2786" s="80" t="s">
        <v>454</v>
      </c>
      <c r="L2786" s="8">
        <v>4400000</v>
      </c>
      <c r="M2786" s="6">
        <v>2022</v>
      </c>
      <c r="N2786" s="103"/>
      <c r="O2786" s="103"/>
      <c r="P2786" s="6"/>
      <c r="Q2786" s="6"/>
      <c r="R2786" t="str">
        <f t="shared" si="43"/>
        <v>5010700312501250100001VT200003</v>
      </c>
    </row>
    <row r="2787" spans="1:18" x14ac:dyDescent="0.2">
      <c r="A2787" s="80" t="s">
        <v>453</v>
      </c>
      <c r="B2787" s="80" t="s">
        <v>4535</v>
      </c>
      <c r="C2787" s="6">
        <v>501</v>
      </c>
      <c r="D2787" s="6">
        <v>50107</v>
      </c>
      <c r="E2787" s="80" t="s">
        <v>458</v>
      </c>
      <c r="F2787" s="80" t="s">
        <v>456</v>
      </c>
      <c r="G2787" s="80" t="s">
        <v>488</v>
      </c>
      <c r="H2787" s="80" t="s">
        <v>1409</v>
      </c>
      <c r="I2787" s="80" t="s">
        <v>3040</v>
      </c>
      <c r="J2787" s="80" t="s">
        <v>4053</v>
      </c>
      <c r="K2787" s="80" t="s">
        <v>454</v>
      </c>
      <c r="L2787" s="8">
        <v>2640000</v>
      </c>
      <c r="M2787" s="6">
        <v>2022</v>
      </c>
      <c r="N2787" s="103"/>
      <c r="O2787" s="103"/>
      <c r="P2787" s="6"/>
      <c r="Q2787" s="6"/>
      <c r="R2787" t="str">
        <f t="shared" si="43"/>
        <v>5010700312611261100001VT200002</v>
      </c>
    </row>
    <row r="2788" spans="1:18" x14ac:dyDescent="0.2">
      <c r="A2788" s="80" t="s">
        <v>453</v>
      </c>
      <c r="B2788" s="80" t="s">
        <v>4535</v>
      </c>
      <c r="C2788" s="6">
        <v>501</v>
      </c>
      <c r="D2788" s="6">
        <v>50107</v>
      </c>
      <c r="E2788" s="80" t="s">
        <v>458</v>
      </c>
      <c r="F2788" s="80" t="s">
        <v>458</v>
      </c>
      <c r="G2788" s="80" t="s">
        <v>488</v>
      </c>
      <c r="H2788" s="80" t="s">
        <v>1409</v>
      </c>
      <c r="I2788" s="80" t="s">
        <v>3040</v>
      </c>
      <c r="J2788" s="80" t="s">
        <v>4053</v>
      </c>
      <c r="K2788" s="80" t="s">
        <v>454</v>
      </c>
      <c r="L2788" s="8">
        <v>3700000</v>
      </c>
      <c r="M2788" s="6">
        <v>2022</v>
      </c>
      <c r="N2788" s="103"/>
      <c r="O2788" s="103"/>
      <c r="P2788" s="6"/>
      <c r="Q2788" s="6"/>
      <c r="R2788" t="str">
        <f t="shared" si="43"/>
        <v>5010700312611261100001VT200003</v>
      </c>
    </row>
    <row r="2789" spans="1:18" x14ac:dyDescent="0.2">
      <c r="A2789" s="80" t="s">
        <v>453</v>
      </c>
      <c r="B2789" s="80" t="s">
        <v>4536</v>
      </c>
      <c r="C2789" s="6">
        <v>501</v>
      </c>
      <c r="D2789" s="6">
        <v>50107</v>
      </c>
      <c r="E2789" s="80" t="s">
        <v>458</v>
      </c>
      <c r="F2789" s="80" t="s">
        <v>456</v>
      </c>
      <c r="G2789" s="80" t="s">
        <v>488</v>
      </c>
      <c r="H2789" s="80" t="s">
        <v>1461</v>
      </c>
      <c r="I2789" s="80" t="s">
        <v>3094</v>
      </c>
      <c r="J2789" s="80" t="s">
        <v>4053</v>
      </c>
      <c r="K2789" s="80" t="s">
        <v>454</v>
      </c>
      <c r="L2789" s="8">
        <v>8030000</v>
      </c>
      <c r="M2789" s="6">
        <v>2022</v>
      </c>
      <c r="N2789" s="103"/>
      <c r="O2789" s="103"/>
      <c r="P2789" s="6"/>
      <c r="Q2789" s="6"/>
      <c r="R2789" t="str">
        <f t="shared" si="43"/>
        <v>5010700312971297100001VT200002</v>
      </c>
    </row>
    <row r="2790" spans="1:18" x14ac:dyDescent="0.2">
      <c r="A2790" s="80" t="s">
        <v>453</v>
      </c>
      <c r="B2790" s="80" t="s">
        <v>4536</v>
      </c>
      <c r="C2790" s="6">
        <v>501</v>
      </c>
      <c r="D2790" s="6">
        <v>50107</v>
      </c>
      <c r="E2790" s="80" t="s">
        <v>458</v>
      </c>
      <c r="F2790" s="80" t="s">
        <v>458</v>
      </c>
      <c r="G2790" s="80" t="s">
        <v>488</v>
      </c>
      <c r="H2790" s="80" t="s">
        <v>1461</v>
      </c>
      <c r="I2790" s="80" t="s">
        <v>3094</v>
      </c>
      <c r="J2790" s="80" t="s">
        <v>4053</v>
      </c>
      <c r="K2790" s="80" t="s">
        <v>454</v>
      </c>
      <c r="L2790" s="8">
        <v>11240000</v>
      </c>
      <c r="M2790" s="6">
        <v>2022</v>
      </c>
      <c r="N2790" s="103"/>
      <c r="O2790" s="103"/>
      <c r="P2790" s="6"/>
      <c r="Q2790" s="6"/>
      <c r="R2790" t="str">
        <f t="shared" si="43"/>
        <v>5010700312971297100001VT200003</v>
      </c>
    </row>
    <row r="2791" spans="1:18" x14ac:dyDescent="0.2">
      <c r="A2791" s="80" t="s">
        <v>453</v>
      </c>
      <c r="B2791" s="80" t="s">
        <v>4537</v>
      </c>
      <c r="C2791" s="6">
        <v>501</v>
      </c>
      <c r="D2791" s="6">
        <v>50107</v>
      </c>
      <c r="E2791" s="80" t="s">
        <v>458</v>
      </c>
      <c r="F2791" s="80" t="s">
        <v>456</v>
      </c>
      <c r="G2791" s="80" t="s">
        <v>488</v>
      </c>
      <c r="H2791" s="80" t="s">
        <v>1465</v>
      </c>
      <c r="I2791" s="80" t="s">
        <v>3096</v>
      </c>
      <c r="J2791" s="80" t="s">
        <v>4053</v>
      </c>
      <c r="K2791" s="80" t="s">
        <v>454</v>
      </c>
      <c r="L2791" s="8">
        <v>8030000</v>
      </c>
      <c r="M2791" s="6">
        <v>2022</v>
      </c>
      <c r="N2791" s="103"/>
      <c r="O2791" s="103"/>
      <c r="P2791" s="6"/>
      <c r="Q2791" s="6"/>
      <c r="R2791" t="str">
        <f t="shared" si="43"/>
        <v>5010700312991299100001VT200002</v>
      </c>
    </row>
    <row r="2792" spans="1:18" x14ac:dyDescent="0.2">
      <c r="A2792" s="80" t="s">
        <v>453</v>
      </c>
      <c r="B2792" s="80" t="s">
        <v>4537</v>
      </c>
      <c r="C2792" s="6">
        <v>501</v>
      </c>
      <c r="D2792" s="6">
        <v>50107</v>
      </c>
      <c r="E2792" s="80" t="s">
        <v>458</v>
      </c>
      <c r="F2792" s="80" t="s">
        <v>458</v>
      </c>
      <c r="G2792" s="80" t="s">
        <v>488</v>
      </c>
      <c r="H2792" s="80" t="s">
        <v>1465</v>
      </c>
      <c r="I2792" s="80" t="s">
        <v>3096</v>
      </c>
      <c r="J2792" s="80" t="s">
        <v>4053</v>
      </c>
      <c r="K2792" s="80" t="s">
        <v>454</v>
      </c>
      <c r="L2792" s="8">
        <v>11240000</v>
      </c>
      <c r="M2792" s="6">
        <v>2022</v>
      </c>
      <c r="N2792" s="103"/>
      <c r="O2792" s="103"/>
      <c r="P2792" s="6"/>
      <c r="Q2792" s="6"/>
      <c r="R2792" t="str">
        <f t="shared" si="43"/>
        <v>5010700312991299100001VT200003</v>
      </c>
    </row>
    <row r="2793" spans="1:18" x14ac:dyDescent="0.2">
      <c r="A2793" s="80" t="s">
        <v>453</v>
      </c>
      <c r="B2793" s="80" t="s">
        <v>4538</v>
      </c>
      <c r="C2793" s="6">
        <v>501</v>
      </c>
      <c r="D2793" s="6">
        <v>50107</v>
      </c>
      <c r="E2793" s="80" t="s">
        <v>458</v>
      </c>
      <c r="F2793" s="80" t="s">
        <v>456</v>
      </c>
      <c r="G2793" s="80" t="s">
        <v>488</v>
      </c>
      <c r="H2793" s="80" t="s">
        <v>1490</v>
      </c>
      <c r="I2793" s="80" t="s">
        <v>3122</v>
      </c>
      <c r="J2793" s="80" t="s">
        <v>4053</v>
      </c>
      <c r="K2793" s="80" t="s">
        <v>454</v>
      </c>
      <c r="L2793" s="8">
        <v>1990000</v>
      </c>
      <c r="M2793" s="6">
        <v>2022</v>
      </c>
      <c r="N2793" s="103"/>
      <c r="O2793" s="103"/>
      <c r="P2793" s="6"/>
      <c r="Q2793" s="6"/>
      <c r="R2793" t="str">
        <f t="shared" si="43"/>
        <v>5010700313101310100001VT200002</v>
      </c>
    </row>
    <row r="2794" spans="1:18" x14ac:dyDescent="0.2">
      <c r="A2794" s="80" t="s">
        <v>453</v>
      </c>
      <c r="B2794" s="80" t="s">
        <v>4538</v>
      </c>
      <c r="C2794" s="6">
        <v>501</v>
      </c>
      <c r="D2794" s="6">
        <v>50107</v>
      </c>
      <c r="E2794" s="80" t="s">
        <v>458</v>
      </c>
      <c r="F2794" s="80" t="s">
        <v>458</v>
      </c>
      <c r="G2794" s="80" t="s">
        <v>488</v>
      </c>
      <c r="H2794" s="80" t="s">
        <v>1490</v>
      </c>
      <c r="I2794" s="80" t="s">
        <v>3122</v>
      </c>
      <c r="J2794" s="80" t="s">
        <v>4053</v>
      </c>
      <c r="K2794" s="80" t="s">
        <v>454</v>
      </c>
      <c r="L2794" s="8">
        <v>2790000</v>
      </c>
      <c r="M2794" s="6">
        <v>2022</v>
      </c>
      <c r="N2794" s="103"/>
      <c r="O2794" s="103"/>
      <c r="P2794" s="6"/>
      <c r="Q2794" s="6"/>
      <c r="R2794" t="str">
        <f t="shared" si="43"/>
        <v>5010700313101310100001VT200003</v>
      </c>
    </row>
    <row r="2795" spans="1:18" x14ac:dyDescent="0.2">
      <c r="A2795" s="80" t="s">
        <v>453</v>
      </c>
      <c r="B2795" s="80" t="s">
        <v>4539</v>
      </c>
      <c r="C2795" s="6">
        <v>501</v>
      </c>
      <c r="D2795" s="6">
        <v>50107</v>
      </c>
      <c r="E2795" s="80" t="s">
        <v>458</v>
      </c>
      <c r="F2795" s="80" t="s">
        <v>456</v>
      </c>
      <c r="G2795" s="80" t="s">
        <v>488</v>
      </c>
      <c r="H2795" s="80" t="s">
        <v>1492</v>
      </c>
      <c r="I2795" s="80" t="s">
        <v>3123</v>
      </c>
      <c r="J2795" s="80" t="s">
        <v>4053</v>
      </c>
      <c r="K2795" s="80" t="s">
        <v>454</v>
      </c>
      <c r="L2795" s="8">
        <v>3800000</v>
      </c>
      <c r="M2795" s="6">
        <v>2022</v>
      </c>
      <c r="N2795" s="103"/>
      <c r="O2795" s="103"/>
      <c r="P2795" s="6"/>
      <c r="Q2795" s="6"/>
      <c r="R2795" t="str">
        <f t="shared" si="43"/>
        <v>5010700313111311100001VT200002</v>
      </c>
    </row>
    <row r="2796" spans="1:18" x14ac:dyDescent="0.2">
      <c r="A2796" s="80" t="s">
        <v>453</v>
      </c>
      <c r="B2796" s="80" t="s">
        <v>4539</v>
      </c>
      <c r="C2796" s="6">
        <v>501</v>
      </c>
      <c r="D2796" s="6">
        <v>50107</v>
      </c>
      <c r="E2796" s="80" t="s">
        <v>458</v>
      </c>
      <c r="F2796" s="80" t="s">
        <v>458</v>
      </c>
      <c r="G2796" s="80" t="s">
        <v>488</v>
      </c>
      <c r="H2796" s="80" t="s">
        <v>1492</v>
      </c>
      <c r="I2796" s="80" t="s">
        <v>3123</v>
      </c>
      <c r="J2796" s="80" t="s">
        <v>4053</v>
      </c>
      <c r="K2796" s="80" t="s">
        <v>454</v>
      </c>
      <c r="L2796" s="8">
        <v>5310000</v>
      </c>
      <c r="M2796" s="6">
        <v>2022</v>
      </c>
      <c r="N2796" s="103"/>
      <c r="O2796" s="103"/>
      <c r="P2796" s="6"/>
      <c r="Q2796" s="6"/>
      <c r="R2796" t="str">
        <f t="shared" si="43"/>
        <v>5010700313111311100001VT200003</v>
      </c>
    </row>
    <row r="2797" spans="1:18" x14ac:dyDescent="0.2">
      <c r="A2797" s="80" t="s">
        <v>453</v>
      </c>
      <c r="B2797" s="80" t="s">
        <v>4540</v>
      </c>
      <c r="C2797" s="6">
        <v>501</v>
      </c>
      <c r="D2797" s="6">
        <v>50107</v>
      </c>
      <c r="E2797" s="80" t="s">
        <v>458</v>
      </c>
      <c r="F2797" s="80" t="s">
        <v>456</v>
      </c>
      <c r="G2797" s="80" t="s">
        <v>488</v>
      </c>
      <c r="H2797" s="80" t="s">
        <v>1511</v>
      </c>
      <c r="I2797" s="80" t="s">
        <v>3134</v>
      </c>
      <c r="J2797" s="80" t="s">
        <v>4053</v>
      </c>
      <c r="K2797" s="80" t="s">
        <v>454</v>
      </c>
      <c r="L2797" s="8">
        <v>5700000</v>
      </c>
      <c r="M2797" s="6">
        <v>2022</v>
      </c>
      <c r="N2797" s="103"/>
      <c r="O2797" s="103"/>
      <c r="P2797" s="6"/>
      <c r="Q2797" s="6"/>
      <c r="R2797" t="str">
        <f t="shared" si="43"/>
        <v>5010700313201320100001VT200002</v>
      </c>
    </row>
    <row r="2798" spans="1:18" x14ac:dyDescent="0.2">
      <c r="A2798" s="80" t="s">
        <v>453</v>
      </c>
      <c r="B2798" s="80" t="s">
        <v>4540</v>
      </c>
      <c r="C2798" s="6">
        <v>501</v>
      </c>
      <c r="D2798" s="6">
        <v>50107</v>
      </c>
      <c r="E2798" s="80" t="s">
        <v>458</v>
      </c>
      <c r="F2798" s="80" t="s">
        <v>458</v>
      </c>
      <c r="G2798" s="80" t="s">
        <v>488</v>
      </c>
      <c r="H2798" s="80" t="s">
        <v>1511</v>
      </c>
      <c r="I2798" s="80" t="s">
        <v>3134</v>
      </c>
      <c r="J2798" s="80" t="s">
        <v>4053</v>
      </c>
      <c r="K2798" s="80" t="s">
        <v>454</v>
      </c>
      <c r="L2798" s="8">
        <v>7970000</v>
      </c>
      <c r="M2798" s="6">
        <v>2022</v>
      </c>
      <c r="N2798" s="103"/>
      <c r="O2798" s="103"/>
      <c r="P2798" s="6"/>
      <c r="Q2798" s="6"/>
      <c r="R2798" t="str">
        <f t="shared" si="43"/>
        <v>5010700313201320100001VT200003</v>
      </c>
    </row>
    <row r="2799" spans="1:18" x14ac:dyDescent="0.2">
      <c r="A2799" s="80" t="s">
        <v>453</v>
      </c>
      <c r="B2799" s="80" t="s">
        <v>4541</v>
      </c>
      <c r="C2799" s="6">
        <v>501</v>
      </c>
      <c r="D2799" s="6">
        <v>50107</v>
      </c>
      <c r="E2799" s="80" t="s">
        <v>458</v>
      </c>
      <c r="F2799" s="80" t="s">
        <v>456</v>
      </c>
      <c r="G2799" s="80" t="s">
        <v>488</v>
      </c>
      <c r="H2799" s="80" t="s">
        <v>1514</v>
      </c>
      <c r="I2799" s="80" t="s">
        <v>3140</v>
      </c>
      <c r="J2799" s="80" t="s">
        <v>4053</v>
      </c>
      <c r="K2799" s="80" t="s">
        <v>454</v>
      </c>
      <c r="L2799" s="8">
        <v>1780000</v>
      </c>
      <c r="M2799" s="6">
        <v>2022</v>
      </c>
      <c r="N2799" s="103"/>
      <c r="O2799" s="103"/>
      <c r="P2799" s="6"/>
      <c r="Q2799" s="6"/>
      <c r="R2799" t="str">
        <f t="shared" si="43"/>
        <v>5010700313221322100001VT200002</v>
      </c>
    </row>
    <row r="2800" spans="1:18" x14ac:dyDescent="0.2">
      <c r="A2800" s="80" t="s">
        <v>453</v>
      </c>
      <c r="B2800" s="80" t="s">
        <v>4541</v>
      </c>
      <c r="C2800" s="6">
        <v>501</v>
      </c>
      <c r="D2800" s="6">
        <v>50107</v>
      </c>
      <c r="E2800" s="80" t="s">
        <v>458</v>
      </c>
      <c r="F2800" s="80" t="s">
        <v>458</v>
      </c>
      <c r="G2800" s="80" t="s">
        <v>488</v>
      </c>
      <c r="H2800" s="80" t="s">
        <v>1514</v>
      </c>
      <c r="I2800" s="80" t="s">
        <v>3140</v>
      </c>
      <c r="J2800" s="80" t="s">
        <v>4053</v>
      </c>
      <c r="K2800" s="80" t="s">
        <v>454</v>
      </c>
      <c r="L2800" s="8">
        <v>2490000</v>
      </c>
      <c r="M2800" s="6">
        <v>2022</v>
      </c>
      <c r="N2800" s="103"/>
      <c r="O2800" s="103"/>
      <c r="P2800" s="6"/>
      <c r="Q2800" s="6"/>
      <c r="R2800" t="str">
        <f t="shared" si="43"/>
        <v>5010700313221322100001VT200003</v>
      </c>
    </row>
    <row r="2801" spans="1:18" x14ac:dyDescent="0.2">
      <c r="A2801" s="80" t="s">
        <v>453</v>
      </c>
      <c r="B2801" s="80" t="s">
        <v>4542</v>
      </c>
      <c r="C2801" s="6">
        <v>501</v>
      </c>
      <c r="D2801" s="6">
        <v>50107</v>
      </c>
      <c r="E2801" s="80" t="s">
        <v>458</v>
      </c>
      <c r="F2801" s="80" t="s">
        <v>456</v>
      </c>
      <c r="G2801" s="80" t="s">
        <v>488</v>
      </c>
      <c r="H2801" s="80" t="s">
        <v>1516</v>
      </c>
      <c r="I2801" s="80" t="s">
        <v>3141</v>
      </c>
      <c r="J2801" s="80" t="s">
        <v>4053</v>
      </c>
      <c r="K2801" s="80" t="s">
        <v>454</v>
      </c>
      <c r="L2801" s="8">
        <v>8910000</v>
      </c>
      <c r="M2801" s="6">
        <v>2022</v>
      </c>
      <c r="N2801" s="103"/>
      <c r="O2801" s="103"/>
      <c r="P2801" s="6"/>
      <c r="Q2801" s="6"/>
      <c r="R2801" t="str">
        <f t="shared" si="43"/>
        <v>5010700313231323100001VT200002</v>
      </c>
    </row>
    <row r="2802" spans="1:18" x14ac:dyDescent="0.2">
      <c r="A2802" s="80" t="s">
        <v>453</v>
      </c>
      <c r="B2802" s="80" t="s">
        <v>4542</v>
      </c>
      <c r="C2802" s="6">
        <v>501</v>
      </c>
      <c r="D2802" s="6">
        <v>50107</v>
      </c>
      <c r="E2802" s="80" t="s">
        <v>458</v>
      </c>
      <c r="F2802" s="80" t="s">
        <v>458</v>
      </c>
      <c r="G2802" s="80" t="s">
        <v>488</v>
      </c>
      <c r="H2802" s="80" t="s">
        <v>1516</v>
      </c>
      <c r="I2802" s="80" t="s">
        <v>3141</v>
      </c>
      <c r="J2802" s="80" t="s">
        <v>4053</v>
      </c>
      <c r="K2802" s="80" t="s">
        <v>454</v>
      </c>
      <c r="L2802" s="8">
        <v>12470000</v>
      </c>
      <c r="M2802" s="6">
        <v>2022</v>
      </c>
      <c r="N2802" s="103"/>
      <c r="O2802" s="103"/>
      <c r="P2802" s="6"/>
      <c r="Q2802" s="6"/>
      <c r="R2802" t="str">
        <f t="shared" si="43"/>
        <v>5010700313231323100001VT200003</v>
      </c>
    </row>
    <row r="2803" spans="1:18" x14ac:dyDescent="0.2">
      <c r="A2803" s="80" t="s">
        <v>453</v>
      </c>
      <c r="B2803" s="80" t="s">
        <v>4543</v>
      </c>
      <c r="C2803" s="6">
        <v>501</v>
      </c>
      <c r="D2803" s="6">
        <v>50107</v>
      </c>
      <c r="E2803" s="80" t="s">
        <v>458</v>
      </c>
      <c r="F2803" s="80" t="s">
        <v>456</v>
      </c>
      <c r="G2803" s="80" t="s">
        <v>488</v>
      </c>
      <c r="H2803" s="80" t="s">
        <v>1536</v>
      </c>
      <c r="I2803" s="80" t="s">
        <v>3164</v>
      </c>
      <c r="J2803" s="80" t="s">
        <v>4053</v>
      </c>
      <c r="K2803" s="80" t="s">
        <v>454</v>
      </c>
      <c r="L2803" s="8">
        <v>5700000</v>
      </c>
      <c r="M2803" s="6">
        <v>2022</v>
      </c>
      <c r="N2803" s="103"/>
      <c r="O2803" s="103"/>
      <c r="P2803" s="6"/>
      <c r="Q2803" s="6"/>
      <c r="R2803" t="str">
        <f t="shared" si="43"/>
        <v>5010700313341334100001VT200002</v>
      </c>
    </row>
    <row r="2804" spans="1:18" x14ac:dyDescent="0.2">
      <c r="A2804" s="80" t="s">
        <v>453</v>
      </c>
      <c r="B2804" s="80" t="s">
        <v>4543</v>
      </c>
      <c r="C2804" s="6">
        <v>501</v>
      </c>
      <c r="D2804" s="6">
        <v>50107</v>
      </c>
      <c r="E2804" s="80" t="s">
        <v>458</v>
      </c>
      <c r="F2804" s="80" t="s">
        <v>458</v>
      </c>
      <c r="G2804" s="80" t="s">
        <v>488</v>
      </c>
      <c r="H2804" s="80" t="s">
        <v>1536</v>
      </c>
      <c r="I2804" s="80" t="s">
        <v>3164</v>
      </c>
      <c r="J2804" s="80" t="s">
        <v>4053</v>
      </c>
      <c r="K2804" s="80" t="s">
        <v>454</v>
      </c>
      <c r="L2804" s="8">
        <v>7970000</v>
      </c>
      <c r="M2804" s="6">
        <v>2022</v>
      </c>
      <c r="N2804" s="103"/>
      <c r="O2804" s="103"/>
      <c r="P2804" s="6"/>
      <c r="Q2804" s="6"/>
      <c r="R2804" t="str">
        <f t="shared" si="43"/>
        <v>5010700313341334100001VT200003</v>
      </c>
    </row>
    <row r="2805" spans="1:18" x14ac:dyDescent="0.2">
      <c r="A2805" s="80" t="s">
        <v>453</v>
      </c>
      <c r="B2805" s="80" t="s">
        <v>4544</v>
      </c>
      <c r="C2805" s="6">
        <v>501</v>
      </c>
      <c r="D2805" s="6">
        <v>50107</v>
      </c>
      <c r="E2805" s="80" t="s">
        <v>458</v>
      </c>
      <c r="F2805" s="80" t="s">
        <v>456</v>
      </c>
      <c r="G2805" s="80" t="s">
        <v>488</v>
      </c>
      <c r="H2805" s="80" t="s">
        <v>1542</v>
      </c>
      <c r="I2805" s="80" t="s">
        <v>3167</v>
      </c>
      <c r="J2805" s="80" t="s">
        <v>4053</v>
      </c>
      <c r="K2805" s="80" t="s">
        <v>454</v>
      </c>
      <c r="L2805" s="8">
        <v>3150000</v>
      </c>
      <c r="M2805" s="6">
        <v>2022</v>
      </c>
      <c r="N2805" s="103"/>
      <c r="O2805" s="103"/>
      <c r="P2805" s="6"/>
      <c r="Q2805" s="6"/>
      <c r="R2805" t="str">
        <f t="shared" si="43"/>
        <v>5010700313371337100001VT200002</v>
      </c>
    </row>
    <row r="2806" spans="1:18" x14ac:dyDescent="0.2">
      <c r="A2806" s="80" t="s">
        <v>453</v>
      </c>
      <c r="B2806" s="80" t="s">
        <v>4544</v>
      </c>
      <c r="C2806" s="6">
        <v>501</v>
      </c>
      <c r="D2806" s="6">
        <v>50107</v>
      </c>
      <c r="E2806" s="80" t="s">
        <v>458</v>
      </c>
      <c r="F2806" s="80" t="s">
        <v>458</v>
      </c>
      <c r="G2806" s="80" t="s">
        <v>488</v>
      </c>
      <c r="H2806" s="80" t="s">
        <v>1542</v>
      </c>
      <c r="I2806" s="80" t="s">
        <v>3167</v>
      </c>
      <c r="J2806" s="80" t="s">
        <v>4053</v>
      </c>
      <c r="K2806" s="80" t="s">
        <v>454</v>
      </c>
      <c r="L2806" s="8">
        <v>4400000</v>
      </c>
      <c r="M2806" s="6">
        <v>2022</v>
      </c>
      <c r="N2806" s="103"/>
      <c r="O2806" s="103"/>
      <c r="P2806" s="6"/>
      <c r="Q2806" s="6"/>
      <c r="R2806" t="str">
        <f t="shared" si="43"/>
        <v>5010700313371337100001VT200003</v>
      </c>
    </row>
    <row r="2807" spans="1:18" x14ac:dyDescent="0.2">
      <c r="A2807" s="80" t="s">
        <v>453</v>
      </c>
      <c r="B2807" s="80" t="s">
        <v>4545</v>
      </c>
      <c r="C2807" s="6">
        <v>501</v>
      </c>
      <c r="D2807" s="6">
        <v>50107</v>
      </c>
      <c r="E2807" s="80" t="s">
        <v>458</v>
      </c>
      <c r="F2807" s="80" t="s">
        <v>456</v>
      </c>
      <c r="G2807" s="80" t="s">
        <v>488</v>
      </c>
      <c r="H2807" s="80" t="s">
        <v>1575</v>
      </c>
      <c r="I2807" s="80" t="s">
        <v>3188</v>
      </c>
      <c r="J2807" s="80" t="s">
        <v>4053</v>
      </c>
      <c r="K2807" s="80" t="s">
        <v>454</v>
      </c>
      <c r="L2807" s="8">
        <v>4210000</v>
      </c>
      <c r="M2807" s="6">
        <v>2022</v>
      </c>
      <c r="N2807" s="103"/>
      <c r="O2807" s="103"/>
      <c r="P2807" s="6"/>
      <c r="Q2807" s="6"/>
      <c r="R2807" t="str">
        <f t="shared" si="43"/>
        <v>5010700313541354100001VT200002</v>
      </c>
    </row>
    <row r="2808" spans="1:18" x14ac:dyDescent="0.2">
      <c r="A2808" s="80" t="s">
        <v>453</v>
      </c>
      <c r="B2808" s="80" t="s">
        <v>4545</v>
      </c>
      <c r="C2808" s="6">
        <v>501</v>
      </c>
      <c r="D2808" s="6">
        <v>50107</v>
      </c>
      <c r="E2808" s="80" t="s">
        <v>458</v>
      </c>
      <c r="F2808" s="80" t="s">
        <v>458</v>
      </c>
      <c r="G2808" s="80" t="s">
        <v>488</v>
      </c>
      <c r="H2808" s="80" t="s">
        <v>1575</v>
      </c>
      <c r="I2808" s="80" t="s">
        <v>3188</v>
      </c>
      <c r="J2808" s="80" t="s">
        <v>4053</v>
      </c>
      <c r="K2808" s="80" t="s">
        <v>454</v>
      </c>
      <c r="L2808" s="8">
        <v>5890000</v>
      </c>
      <c r="M2808" s="6">
        <v>2022</v>
      </c>
      <c r="N2808" s="103"/>
      <c r="O2808" s="103"/>
      <c r="P2808" s="6"/>
      <c r="Q2808" s="6"/>
      <c r="R2808" t="str">
        <f t="shared" si="43"/>
        <v>5010700313541354100001VT200003</v>
      </c>
    </row>
    <row r="2809" spans="1:18" x14ac:dyDescent="0.2">
      <c r="A2809" s="80" t="s">
        <v>453</v>
      </c>
      <c r="B2809" s="80" t="s">
        <v>4546</v>
      </c>
      <c r="C2809" s="6">
        <v>501</v>
      </c>
      <c r="D2809" s="6">
        <v>50107</v>
      </c>
      <c r="E2809" s="80" t="s">
        <v>458</v>
      </c>
      <c r="F2809" s="80" t="s">
        <v>456</v>
      </c>
      <c r="G2809" s="80" t="s">
        <v>488</v>
      </c>
      <c r="H2809" s="80" t="s">
        <v>1583</v>
      </c>
      <c r="I2809" s="80" t="s">
        <v>3199</v>
      </c>
      <c r="J2809" s="80" t="s">
        <v>4053</v>
      </c>
      <c r="K2809" s="80" t="s">
        <v>454</v>
      </c>
      <c r="L2809" s="8">
        <v>8990000</v>
      </c>
      <c r="M2809" s="6">
        <v>2022</v>
      </c>
      <c r="N2809" s="103"/>
      <c r="O2809" s="103"/>
      <c r="P2809" s="6"/>
      <c r="Q2809" s="6"/>
      <c r="R2809" t="str">
        <f t="shared" si="43"/>
        <v>5010700313591359100001VT200002</v>
      </c>
    </row>
    <row r="2810" spans="1:18" x14ac:dyDescent="0.2">
      <c r="A2810" s="80" t="s">
        <v>453</v>
      </c>
      <c r="B2810" s="80" t="s">
        <v>4546</v>
      </c>
      <c r="C2810" s="6">
        <v>501</v>
      </c>
      <c r="D2810" s="6">
        <v>50107</v>
      </c>
      <c r="E2810" s="80" t="s">
        <v>458</v>
      </c>
      <c r="F2810" s="80" t="s">
        <v>458</v>
      </c>
      <c r="G2810" s="80" t="s">
        <v>488</v>
      </c>
      <c r="H2810" s="80" t="s">
        <v>1583</v>
      </c>
      <c r="I2810" s="80" t="s">
        <v>3199</v>
      </c>
      <c r="J2810" s="80" t="s">
        <v>4053</v>
      </c>
      <c r="K2810" s="80" t="s">
        <v>454</v>
      </c>
      <c r="L2810" s="8">
        <v>12580000</v>
      </c>
      <c r="M2810" s="6">
        <v>2022</v>
      </c>
      <c r="N2810" s="103"/>
      <c r="O2810" s="103"/>
      <c r="P2810" s="6"/>
      <c r="Q2810" s="6"/>
      <c r="R2810" t="str">
        <f t="shared" si="43"/>
        <v>5010700313591359100001VT200003</v>
      </c>
    </row>
    <row r="2811" spans="1:18" x14ac:dyDescent="0.2">
      <c r="A2811" s="80" t="s">
        <v>453</v>
      </c>
      <c r="B2811" s="80" t="s">
        <v>4547</v>
      </c>
      <c r="C2811" s="6">
        <v>501</v>
      </c>
      <c r="D2811" s="6">
        <v>50107</v>
      </c>
      <c r="E2811" s="80" t="s">
        <v>458</v>
      </c>
      <c r="F2811" s="80" t="s">
        <v>456</v>
      </c>
      <c r="G2811" s="80" t="s">
        <v>488</v>
      </c>
      <c r="H2811" s="80" t="s">
        <v>1588</v>
      </c>
      <c r="I2811" s="80" t="s">
        <v>3203</v>
      </c>
      <c r="J2811" s="80" t="s">
        <v>4053</v>
      </c>
      <c r="K2811" s="80" t="s">
        <v>454</v>
      </c>
      <c r="L2811" s="8">
        <v>7570000</v>
      </c>
      <c r="M2811" s="6">
        <v>2022</v>
      </c>
      <c r="N2811" s="103"/>
      <c r="O2811" s="103"/>
      <c r="P2811" s="6"/>
      <c r="Q2811" s="6"/>
      <c r="R2811" t="str">
        <f t="shared" si="43"/>
        <v>5010700313611361100001VT200002</v>
      </c>
    </row>
    <row r="2812" spans="1:18" x14ac:dyDescent="0.2">
      <c r="A2812" s="80" t="s">
        <v>453</v>
      </c>
      <c r="B2812" s="80" t="s">
        <v>4547</v>
      </c>
      <c r="C2812" s="6">
        <v>501</v>
      </c>
      <c r="D2812" s="6">
        <v>50107</v>
      </c>
      <c r="E2812" s="80" t="s">
        <v>458</v>
      </c>
      <c r="F2812" s="80" t="s">
        <v>458</v>
      </c>
      <c r="G2812" s="80" t="s">
        <v>488</v>
      </c>
      <c r="H2812" s="80" t="s">
        <v>1588</v>
      </c>
      <c r="I2812" s="80" t="s">
        <v>3203</v>
      </c>
      <c r="J2812" s="80" t="s">
        <v>4053</v>
      </c>
      <c r="K2812" s="80" t="s">
        <v>454</v>
      </c>
      <c r="L2812" s="8">
        <v>10600000</v>
      </c>
      <c r="M2812" s="6">
        <v>2022</v>
      </c>
      <c r="N2812" s="103"/>
      <c r="O2812" s="103"/>
      <c r="P2812" s="6"/>
      <c r="Q2812" s="6"/>
      <c r="R2812" t="str">
        <f t="shared" si="43"/>
        <v>5010700313611361100001VT200003</v>
      </c>
    </row>
    <row r="2813" spans="1:18" x14ac:dyDescent="0.2">
      <c r="A2813" s="80" t="s">
        <v>453</v>
      </c>
      <c r="B2813" s="80" t="s">
        <v>4548</v>
      </c>
      <c r="C2813" s="6">
        <v>501</v>
      </c>
      <c r="D2813" s="6">
        <v>50107</v>
      </c>
      <c r="E2813" s="80" t="s">
        <v>458</v>
      </c>
      <c r="F2813" s="80" t="s">
        <v>456</v>
      </c>
      <c r="G2813" s="80" t="s">
        <v>488</v>
      </c>
      <c r="H2813" s="80" t="s">
        <v>1592</v>
      </c>
      <c r="I2813" s="80" t="s">
        <v>3205</v>
      </c>
      <c r="J2813" s="80" t="s">
        <v>4053</v>
      </c>
      <c r="K2813" s="80" t="s">
        <v>454</v>
      </c>
      <c r="L2813" s="8">
        <v>3020000</v>
      </c>
      <c r="M2813" s="6">
        <v>2022</v>
      </c>
      <c r="N2813" s="103"/>
      <c r="O2813" s="103"/>
      <c r="P2813" s="6"/>
      <c r="Q2813" s="6"/>
      <c r="R2813" t="str">
        <f t="shared" si="43"/>
        <v>5010700313631363100001VT200002</v>
      </c>
    </row>
    <row r="2814" spans="1:18" x14ac:dyDescent="0.2">
      <c r="A2814" s="80" t="s">
        <v>453</v>
      </c>
      <c r="B2814" s="80" t="s">
        <v>4548</v>
      </c>
      <c r="C2814" s="6">
        <v>501</v>
      </c>
      <c r="D2814" s="6">
        <v>50107</v>
      </c>
      <c r="E2814" s="80" t="s">
        <v>458</v>
      </c>
      <c r="F2814" s="80" t="s">
        <v>458</v>
      </c>
      <c r="G2814" s="80" t="s">
        <v>488</v>
      </c>
      <c r="H2814" s="80" t="s">
        <v>1592</v>
      </c>
      <c r="I2814" s="80" t="s">
        <v>3205</v>
      </c>
      <c r="J2814" s="80" t="s">
        <v>4053</v>
      </c>
      <c r="K2814" s="80" t="s">
        <v>454</v>
      </c>
      <c r="L2814" s="8">
        <v>4220000</v>
      </c>
      <c r="M2814" s="6">
        <v>2022</v>
      </c>
      <c r="N2814" s="103"/>
      <c r="O2814" s="103"/>
      <c r="P2814" s="6"/>
      <c r="Q2814" s="6"/>
      <c r="R2814" t="str">
        <f t="shared" si="43"/>
        <v>5010700313631363100001VT200003</v>
      </c>
    </row>
    <row r="2815" spans="1:18" x14ac:dyDescent="0.2">
      <c r="A2815" s="80" t="s">
        <v>453</v>
      </c>
      <c r="B2815" s="80" t="s">
        <v>4549</v>
      </c>
      <c r="C2815" s="6">
        <v>501</v>
      </c>
      <c r="D2815" s="6">
        <v>50107</v>
      </c>
      <c r="E2815" s="80" t="s">
        <v>458</v>
      </c>
      <c r="F2815" s="80" t="s">
        <v>456</v>
      </c>
      <c r="G2815" s="80" t="s">
        <v>488</v>
      </c>
      <c r="H2815" s="80" t="s">
        <v>1601</v>
      </c>
      <c r="I2815" s="80" t="s">
        <v>3210</v>
      </c>
      <c r="J2815" s="80" t="s">
        <v>4053</v>
      </c>
      <c r="K2815" s="80" t="s">
        <v>454</v>
      </c>
      <c r="L2815" s="8">
        <v>8510000</v>
      </c>
      <c r="M2815" s="6">
        <v>2022</v>
      </c>
      <c r="N2815" s="103"/>
      <c r="O2815" s="103"/>
      <c r="P2815" s="6"/>
      <c r="Q2815" s="6"/>
      <c r="R2815" t="str">
        <f t="shared" si="43"/>
        <v>5010700313681368100001VT200002</v>
      </c>
    </row>
    <row r="2816" spans="1:18" x14ac:dyDescent="0.2">
      <c r="A2816" s="80" t="s">
        <v>453</v>
      </c>
      <c r="B2816" s="80" t="s">
        <v>4549</v>
      </c>
      <c r="C2816" s="6">
        <v>501</v>
      </c>
      <c r="D2816" s="6">
        <v>50107</v>
      </c>
      <c r="E2816" s="80" t="s">
        <v>458</v>
      </c>
      <c r="F2816" s="80" t="s">
        <v>458</v>
      </c>
      <c r="G2816" s="80" t="s">
        <v>488</v>
      </c>
      <c r="H2816" s="80" t="s">
        <v>1601</v>
      </c>
      <c r="I2816" s="80" t="s">
        <v>3210</v>
      </c>
      <c r="J2816" s="80" t="s">
        <v>4053</v>
      </c>
      <c r="K2816" s="80" t="s">
        <v>454</v>
      </c>
      <c r="L2816" s="8">
        <v>11910000</v>
      </c>
      <c r="M2816" s="6">
        <v>2022</v>
      </c>
      <c r="N2816" s="103"/>
      <c r="O2816" s="103"/>
      <c r="P2816" s="6"/>
      <c r="Q2816" s="6"/>
      <c r="R2816" t="str">
        <f t="shared" si="43"/>
        <v>5010700313681368100001VT200003</v>
      </c>
    </row>
    <row r="2817" spans="1:18" x14ac:dyDescent="0.2">
      <c r="A2817" s="80" t="s">
        <v>453</v>
      </c>
      <c r="B2817" s="80" t="s">
        <v>2381</v>
      </c>
      <c r="C2817" s="6">
        <v>501</v>
      </c>
      <c r="D2817" s="6">
        <v>50107</v>
      </c>
      <c r="E2817" s="80" t="s">
        <v>458</v>
      </c>
      <c r="F2817" s="80" t="s">
        <v>456</v>
      </c>
      <c r="G2817" s="80" t="s">
        <v>488</v>
      </c>
      <c r="H2817" s="80" t="s">
        <v>1611</v>
      </c>
      <c r="I2817" s="80" t="s">
        <v>3219</v>
      </c>
      <c r="J2817" s="80" t="s">
        <v>4053</v>
      </c>
      <c r="K2817" s="80" t="s">
        <v>454</v>
      </c>
      <c r="L2817" s="8">
        <v>8030000</v>
      </c>
      <c r="M2817" s="6">
        <v>2022</v>
      </c>
      <c r="N2817" s="103"/>
      <c r="O2817" s="103"/>
      <c r="P2817" s="6"/>
      <c r="Q2817" s="6"/>
      <c r="R2817" t="str">
        <f t="shared" si="43"/>
        <v>5010700313731373100001VT200002</v>
      </c>
    </row>
    <row r="2818" spans="1:18" x14ac:dyDescent="0.2">
      <c r="A2818" s="80" t="s">
        <v>453</v>
      </c>
      <c r="B2818" s="80" t="s">
        <v>2381</v>
      </c>
      <c r="C2818" s="6">
        <v>501</v>
      </c>
      <c r="D2818" s="6">
        <v>50107</v>
      </c>
      <c r="E2818" s="80" t="s">
        <v>458</v>
      </c>
      <c r="F2818" s="80" t="s">
        <v>458</v>
      </c>
      <c r="G2818" s="80" t="s">
        <v>488</v>
      </c>
      <c r="H2818" s="80" t="s">
        <v>1611</v>
      </c>
      <c r="I2818" s="80" t="s">
        <v>3219</v>
      </c>
      <c r="J2818" s="80" t="s">
        <v>4053</v>
      </c>
      <c r="K2818" s="80" t="s">
        <v>454</v>
      </c>
      <c r="L2818" s="8">
        <v>11240000</v>
      </c>
      <c r="M2818" s="6">
        <v>2022</v>
      </c>
      <c r="N2818" s="103"/>
      <c r="O2818" s="103"/>
      <c r="P2818" s="6"/>
      <c r="Q2818" s="6"/>
      <c r="R2818" t="str">
        <f t="shared" ref="R2818:R2881" si="44">CONCATENATE(D2818,E2818,H2818,I2818,K2818,G2818,F2818)</f>
        <v>5010700313731373100001VT200003</v>
      </c>
    </row>
    <row r="2819" spans="1:18" x14ac:dyDescent="0.2">
      <c r="A2819" s="80" t="s">
        <v>453</v>
      </c>
      <c r="B2819" s="80" t="s">
        <v>4550</v>
      </c>
      <c r="C2819" s="6">
        <v>501</v>
      </c>
      <c r="D2819" s="6">
        <v>50107</v>
      </c>
      <c r="E2819" s="80" t="s">
        <v>458</v>
      </c>
      <c r="F2819" s="80" t="s">
        <v>456</v>
      </c>
      <c r="G2819" s="80" t="s">
        <v>488</v>
      </c>
      <c r="H2819" s="80" t="s">
        <v>1612</v>
      </c>
      <c r="I2819" s="80" t="s">
        <v>3220</v>
      </c>
      <c r="J2819" s="80" t="s">
        <v>4053</v>
      </c>
      <c r="K2819" s="80" t="s">
        <v>454</v>
      </c>
      <c r="L2819" s="8">
        <v>8160000</v>
      </c>
      <c r="M2819" s="6">
        <v>2022</v>
      </c>
      <c r="N2819" s="103"/>
      <c r="O2819" s="103"/>
      <c r="P2819" s="6"/>
      <c r="Q2819" s="6"/>
      <c r="R2819" t="str">
        <f t="shared" si="44"/>
        <v>5010700313741374100001VT200002</v>
      </c>
    </row>
    <row r="2820" spans="1:18" x14ac:dyDescent="0.2">
      <c r="A2820" s="80" t="s">
        <v>453</v>
      </c>
      <c r="B2820" s="80" t="s">
        <v>4550</v>
      </c>
      <c r="C2820" s="6">
        <v>501</v>
      </c>
      <c r="D2820" s="6">
        <v>50107</v>
      </c>
      <c r="E2820" s="80" t="s">
        <v>458</v>
      </c>
      <c r="F2820" s="80" t="s">
        <v>458</v>
      </c>
      <c r="G2820" s="80" t="s">
        <v>488</v>
      </c>
      <c r="H2820" s="80" t="s">
        <v>1612</v>
      </c>
      <c r="I2820" s="80" t="s">
        <v>3220</v>
      </c>
      <c r="J2820" s="80" t="s">
        <v>4053</v>
      </c>
      <c r="K2820" s="80" t="s">
        <v>454</v>
      </c>
      <c r="L2820" s="8">
        <v>11420000</v>
      </c>
      <c r="M2820" s="6">
        <v>2022</v>
      </c>
      <c r="N2820" s="103"/>
      <c r="O2820" s="103"/>
      <c r="P2820" s="6"/>
      <c r="Q2820" s="6"/>
      <c r="R2820" t="str">
        <f t="shared" si="44"/>
        <v>5010700313741374100001VT200003</v>
      </c>
    </row>
    <row r="2821" spans="1:18" x14ac:dyDescent="0.2">
      <c r="A2821" s="80" t="s">
        <v>453</v>
      </c>
      <c r="B2821" s="80" t="s">
        <v>4551</v>
      </c>
      <c r="C2821" s="6">
        <v>501</v>
      </c>
      <c r="D2821" s="6">
        <v>50107</v>
      </c>
      <c r="E2821" s="80" t="s">
        <v>458</v>
      </c>
      <c r="F2821" s="80" t="s">
        <v>456</v>
      </c>
      <c r="G2821" s="80" t="s">
        <v>488</v>
      </c>
      <c r="H2821" s="80" t="s">
        <v>1638</v>
      </c>
      <c r="I2821" s="80" t="s">
        <v>3235</v>
      </c>
      <c r="J2821" s="80" t="s">
        <v>4053</v>
      </c>
      <c r="K2821" s="80" t="s">
        <v>454</v>
      </c>
      <c r="L2821" s="8">
        <v>1890000</v>
      </c>
      <c r="M2821" s="6">
        <v>2022</v>
      </c>
      <c r="N2821" s="103"/>
      <c r="O2821" s="103"/>
      <c r="P2821" s="6"/>
      <c r="Q2821" s="6"/>
      <c r="R2821" t="str">
        <f t="shared" si="44"/>
        <v>5010700313871387100001VT200002</v>
      </c>
    </row>
    <row r="2822" spans="1:18" x14ac:dyDescent="0.2">
      <c r="A2822" s="80" t="s">
        <v>453</v>
      </c>
      <c r="B2822" s="80" t="s">
        <v>4551</v>
      </c>
      <c r="C2822" s="6">
        <v>501</v>
      </c>
      <c r="D2822" s="6">
        <v>50107</v>
      </c>
      <c r="E2822" s="80" t="s">
        <v>458</v>
      </c>
      <c r="F2822" s="80" t="s">
        <v>458</v>
      </c>
      <c r="G2822" s="80" t="s">
        <v>488</v>
      </c>
      <c r="H2822" s="80" t="s">
        <v>1638</v>
      </c>
      <c r="I2822" s="80" t="s">
        <v>3235</v>
      </c>
      <c r="J2822" s="80" t="s">
        <v>4053</v>
      </c>
      <c r="K2822" s="80" t="s">
        <v>454</v>
      </c>
      <c r="L2822" s="8">
        <v>2650000</v>
      </c>
      <c r="M2822" s="6">
        <v>2022</v>
      </c>
      <c r="N2822" s="103"/>
      <c r="O2822" s="103"/>
      <c r="P2822" s="6"/>
      <c r="Q2822" s="6"/>
      <c r="R2822" t="str">
        <f t="shared" si="44"/>
        <v>5010700313871387100001VT200003</v>
      </c>
    </row>
    <row r="2823" spans="1:18" x14ac:dyDescent="0.2">
      <c r="A2823" s="80" t="s">
        <v>453</v>
      </c>
      <c r="B2823" s="80" t="s">
        <v>4552</v>
      </c>
      <c r="C2823" s="6">
        <v>501</v>
      </c>
      <c r="D2823" s="6">
        <v>50107</v>
      </c>
      <c r="E2823" s="80" t="s">
        <v>458</v>
      </c>
      <c r="F2823" s="80" t="s">
        <v>456</v>
      </c>
      <c r="G2823" s="80" t="s">
        <v>488</v>
      </c>
      <c r="H2823" s="80" t="s">
        <v>1675</v>
      </c>
      <c r="I2823" s="80" t="s">
        <v>3256</v>
      </c>
      <c r="J2823" s="80" t="s">
        <v>4053</v>
      </c>
      <c r="K2823" s="80" t="s">
        <v>454</v>
      </c>
      <c r="L2823" s="8">
        <v>3800000</v>
      </c>
      <c r="M2823" s="6">
        <v>2022</v>
      </c>
      <c r="N2823" s="103"/>
      <c r="O2823" s="103"/>
      <c r="P2823" s="6"/>
      <c r="Q2823" s="6"/>
      <c r="R2823" t="str">
        <f t="shared" si="44"/>
        <v>5010700314041404100001VT200002</v>
      </c>
    </row>
    <row r="2824" spans="1:18" x14ac:dyDescent="0.2">
      <c r="A2824" s="80" t="s">
        <v>453</v>
      </c>
      <c r="B2824" s="80" t="s">
        <v>4552</v>
      </c>
      <c r="C2824" s="6">
        <v>501</v>
      </c>
      <c r="D2824" s="6">
        <v>50107</v>
      </c>
      <c r="E2824" s="80" t="s">
        <v>458</v>
      </c>
      <c r="F2824" s="80" t="s">
        <v>458</v>
      </c>
      <c r="G2824" s="80" t="s">
        <v>488</v>
      </c>
      <c r="H2824" s="80" t="s">
        <v>1675</v>
      </c>
      <c r="I2824" s="80" t="s">
        <v>3256</v>
      </c>
      <c r="J2824" s="80" t="s">
        <v>4053</v>
      </c>
      <c r="K2824" s="80" t="s">
        <v>454</v>
      </c>
      <c r="L2824" s="8">
        <v>5310000</v>
      </c>
      <c r="M2824" s="6">
        <v>2022</v>
      </c>
      <c r="N2824" s="103"/>
      <c r="O2824" s="103"/>
      <c r="P2824" s="6"/>
      <c r="Q2824" s="6"/>
      <c r="R2824" t="str">
        <f t="shared" si="44"/>
        <v>5010700314041404100001VT200003</v>
      </c>
    </row>
    <row r="2825" spans="1:18" x14ac:dyDescent="0.2">
      <c r="A2825" s="80" t="s">
        <v>453</v>
      </c>
      <c r="B2825" s="80" t="s">
        <v>4553</v>
      </c>
      <c r="C2825" s="6">
        <v>501</v>
      </c>
      <c r="D2825" s="6">
        <v>50107</v>
      </c>
      <c r="E2825" s="80" t="s">
        <v>458</v>
      </c>
      <c r="F2825" s="80" t="s">
        <v>456</v>
      </c>
      <c r="G2825" s="80" t="s">
        <v>488</v>
      </c>
      <c r="H2825" s="80" t="s">
        <v>1683</v>
      </c>
      <c r="I2825" s="80" t="s">
        <v>3262</v>
      </c>
      <c r="J2825" s="80" t="s">
        <v>4053</v>
      </c>
      <c r="K2825" s="80" t="s">
        <v>454</v>
      </c>
      <c r="L2825" s="8">
        <v>7710000</v>
      </c>
      <c r="M2825" s="6">
        <v>2022</v>
      </c>
      <c r="N2825" s="103"/>
      <c r="O2825" s="103"/>
      <c r="P2825" s="6"/>
      <c r="Q2825" s="6"/>
      <c r="R2825" t="str">
        <f t="shared" si="44"/>
        <v>5010700314081408100001VT200002</v>
      </c>
    </row>
    <row r="2826" spans="1:18" x14ac:dyDescent="0.2">
      <c r="A2826" s="80" t="s">
        <v>453</v>
      </c>
      <c r="B2826" s="80" t="s">
        <v>4553</v>
      </c>
      <c r="C2826" s="6">
        <v>501</v>
      </c>
      <c r="D2826" s="6">
        <v>50107</v>
      </c>
      <c r="E2826" s="80" t="s">
        <v>458</v>
      </c>
      <c r="F2826" s="80" t="s">
        <v>458</v>
      </c>
      <c r="G2826" s="80" t="s">
        <v>488</v>
      </c>
      <c r="H2826" s="80" t="s">
        <v>1683</v>
      </c>
      <c r="I2826" s="80" t="s">
        <v>3262</v>
      </c>
      <c r="J2826" s="80" t="s">
        <v>4053</v>
      </c>
      <c r="K2826" s="80" t="s">
        <v>454</v>
      </c>
      <c r="L2826" s="8">
        <v>10790000</v>
      </c>
      <c r="M2826" s="6">
        <v>2022</v>
      </c>
      <c r="N2826" s="103"/>
      <c r="O2826" s="103"/>
      <c r="P2826" s="6"/>
      <c r="Q2826" s="6"/>
      <c r="R2826" t="str">
        <f t="shared" si="44"/>
        <v>5010700314081408100001VT200003</v>
      </c>
    </row>
    <row r="2827" spans="1:18" x14ac:dyDescent="0.2">
      <c r="A2827" s="80" t="s">
        <v>453</v>
      </c>
      <c r="B2827" s="80" t="s">
        <v>4554</v>
      </c>
      <c r="C2827" s="6">
        <v>501</v>
      </c>
      <c r="D2827" s="6">
        <v>50107</v>
      </c>
      <c r="E2827" s="80" t="s">
        <v>458</v>
      </c>
      <c r="F2827" s="80" t="s">
        <v>456</v>
      </c>
      <c r="G2827" s="80" t="s">
        <v>488</v>
      </c>
      <c r="H2827" s="80" t="s">
        <v>1694</v>
      </c>
      <c r="I2827" s="80" t="s">
        <v>3271</v>
      </c>
      <c r="J2827" s="80" t="s">
        <v>4053</v>
      </c>
      <c r="K2827" s="80" t="s">
        <v>454</v>
      </c>
      <c r="L2827" s="8">
        <v>2950000</v>
      </c>
      <c r="M2827" s="6">
        <v>2022</v>
      </c>
      <c r="N2827" s="103"/>
      <c r="O2827" s="103"/>
      <c r="P2827" s="6"/>
      <c r="Q2827" s="6"/>
      <c r="R2827" t="str">
        <f t="shared" si="44"/>
        <v>5010700314141414100001VT200002</v>
      </c>
    </row>
    <row r="2828" spans="1:18" x14ac:dyDescent="0.2">
      <c r="A2828" s="80" t="s">
        <v>453</v>
      </c>
      <c r="B2828" s="80" t="s">
        <v>4554</v>
      </c>
      <c r="C2828" s="6">
        <v>501</v>
      </c>
      <c r="D2828" s="6">
        <v>50107</v>
      </c>
      <c r="E2828" s="80" t="s">
        <v>458</v>
      </c>
      <c r="F2828" s="80" t="s">
        <v>458</v>
      </c>
      <c r="G2828" s="80" t="s">
        <v>488</v>
      </c>
      <c r="H2828" s="80" t="s">
        <v>1694</v>
      </c>
      <c r="I2828" s="80" t="s">
        <v>3271</v>
      </c>
      <c r="J2828" s="80" t="s">
        <v>4053</v>
      </c>
      <c r="K2828" s="80" t="s">
        <v>454</v>
      </c>
      <c r="L2828" s="8">
        <v>4130000</v>
      </c>
      <c r="M2828" s="6">
        <v>2022</v>
      </c>
      <c r="N2828" s="103"/>
      <c r="O2828" s="103"/>
      <c r="P2828" s="6"/>
      <c r="Q2828" s="6"/>
      <c r="R2828" t="str">
        <f t="shared" si="44"/>
        <v>5010700314141414100001VT200003</v>
      </c>
    </row>
    <row r="2829" spans="1:18" x14ac:dyDescent="0.2">
      <c r="A2829" s="80" t="s">
        <v>453</v>
      </c>
      <c r="B2829" s="80" t="s">
        <v>4555</v>
      </c>
      <c r="C2829" s="6">
        <v>501</v>
      </c>
      <c r="D2829" s="6">
        <v>50107</v>
      </c>
      <c r="E2829" s="80" t="s">
        <v>458</v>
      </c>
      <c r="F2829" s="80" t="s">
        <v>456</v>
      </c>
      <c r="G2829" s="80" t="s">
        <v>488</v>
      </c>
      <c r="H2829" s="80" t="s">
        <v>1696</v>
      </c>
      <c r="I2829" s="80" t="s">
        <v>3272</v>
      </c>
      <c r="J2829" s="80" t="s">
        <v>4053</v>
      </c>
      <c r="K2829" s="80" t="s">
        <v>454</v>
      </c>
      <c r="L2829" s="8">
        <v>2950000</v>
      </c>
      <c r="M2829" s="6">
        <v>2022</v>
      </c>
      <c r="N2829" s="103"/>
      <c r="O2829" s="103"/>
      <c r="P2829" s="6"/>
      <c r="Q2829" s="6"/>
      <c r="R2829" t="str">
        <f t="shared" si="44"/>
        <v>5010700314151415100001VT200002</v>
      </c>
    </row>
    <row r="2830" spans="1:18" x14ac:dyDescent="0.2">
      <c r="A2830" s="80" t="s">
        <v>453</v>
      </c>
      <c r="B2830" s="80" t="s">
        <v>4555</v>
      </c>
      <c r="C2830" s="6">
        <v>501</v>
      </c>
      <c r="D2830" s="6">
        <v>50107</v>
      </c>
      <c r="E2830" s="80" t="s">
        <v>458</v>
      </c>
      <c r="F2830" s="80" t="s">
        <v>458</v>
      </c>
      <c r="G2830" s="80" t="s">
        <v>488</v>
      </c>
      <c r="H2830" s="80" t="s">
        <v>1696</v>
      </c>
      <c r="I2830" s="80" t="s">
        <v>3272</v>
      </c>
      <c r="J2830" s="80" t="s">
        <v>4053</v>
      </c>
      <c r="K2830" s="80" t="s">
        <v>454</v>
      </c>
      <c r="L2830" s="8">
        <v>4130000</v>
      </c>
      <c r="M2830" s="6">
        <v>2022</v>
      </c>
      <c r="N2830" s="103"/>
      <c r="O2830" s="103"/>
      <c r="P2830" s="6"/>
      <c r="Q2830" s="6"/>
      <c r="R2830" t="str">
        <f t="shared" si="44"/>
        <v>5010700314151415100001VT200003</v>
      </c>
    </row>
    <row r="2831" spans="1:18" x14ac:dyDescent="0.2">
      <c r="A2831" s="80" t="s">
        <v>453</v>
      </c>
      <c r="B2831" s="80" t="s">
        <v>4556</v>
      </c>
      <c r="C2831" s="6">
        <v>501</v>
      </c>
      <c r="D2831" s="6">
        <v>50107</v>
      </c>
      <c r="E2831" s="80" t="s">
        <v>458</v>
      </c>
      <c r="F2831" s="80" t="s">
        <v>456</v>
      </c>
      <c r="G2831" s="80" t="s">
        <v>488</v>
      </c>
      <c r="H2831" s="80" t="s">
        <v>1738</v>
      </c>
      <c r="I2831" s="80" t="s">
        <v>3300</v>
      </c>
      <c r="J2831" s="80" t="s">
        <v>4053</v>
      </c>
      <c r="K2831" s="80" t="s">
        <v>454</v>
      </c>
      <c r="L2831" s="8">
        <v>5700000</v>
      </c>
      <c r="M2831" s="6">
        <v>2022</v>
      </c>
      <c r="N2831" s="103"/>
      <c r="O2831" s="103"/>
      <c r="P2831" s="6"/>
      <c r="Q2831" s="6"/>
      <c r="R2831" t="str">
        <f t="shared" si="44"/>
        <v>5010700314351435100001VT200002</v>
      </c>
    </row>
    <row r="2832" spans="1:18" x14ac:dyDescent="0.2">
      <c r="A2832" s="80" t="s">
        <v>453</v>
      </c>
      <c r="B2832" s="80" t="s">
        <v>4556</v>
      </c>
      <c r="C2832" s="6">
        <v>501</v>
      </c>
      <c r="D2832" s="6">
        <v>50107</v>
      </c>
      <c r="E2832" s="80" t="s">
        <v>458</v>
      </c>
      <c r="F2832" s="80" t="s">
        <v>458</v>
      </c>
      <c r="G2832" s="80" t="s">
        <v>488</v>
      </c>
      <c r="H2832" s="80" t="s">
        <v>1738</v>
      </c>
      <c r="I2832" s="80" t="s">
        <v>3300</v>
      </c>
      <c r="J2832" s="80" t="s">
        <v>4053</v>
      </c>
      <c r="K2832" s="80" t="s">
        <v>454</v>
      </c>
      <c r="L2832" s="8">
        <v>7970000</v>
      </c>
      <c r="M2832" s="6">
        <v>2022</v>
      </c>
      <c r="N2832" s="103"/>
      <c r="O2832" s="103"/>
      <c r="P2832" s="6"/>
      <c r="Q2832" s="6"/>
      <c r="R2832" t="str">
        <f t="shared" si="44"/>
        <v>5010700314351435100001VT200003</v>
      </c>
    </row>
    <row r="2833" spans="1:18" x14ac:dyDescent="0.2">
      <c r="A2833" s="80" t="s">
        <v>453</v>
      </c>
      <c r="B2833" s="80" t="s">
        <v>4557</v>
      </c>
      <c r="C2833" s="6">
        <v>501</v>
      </c>
      <c r="D2833" s="6">
        <v>50107</v>
      </c>
      <c r="E2833" s="80" t="s">
        <v>458</v>
      </c>
      <c r="F2833" s="80" t="s">
        <v>456</v>
      </c>
      <c r="G2833" s="80" t="s">
        <v>488</v>
      </c>
      <c r="H2833" s="80" t="s">
        <v>1744</v>
      </c>
      <c r="I2833" s="80" t="s">
        <v>3303</v>
      </c>
      <c r="J2833" s="80" t="s">
        <v>4053</v>
      </c>
      <c r="K2833" s="80" t="s">
        <v>454</v>
      </c>
      <c r="L2833" s="8">
        <v>8160000</v>
      </c>
      <c r="M2833" s="6">
        <v>2022</v>
      </c>
      <c r="N2833" s="103"/>
      <c r="O2833" s="103"/>
      <c r="P2833" s="6"/>
      <c r="Q2833" s="6"/>
      <c r="R2833" t="str">
        <f t="shared" si="44"/>
        <v>5010700314381438100001VT200002</v>
      </c>
    </row>
    <row r="2834" spans="1:18" x14ac:dyDescent="0.2">
      <c r="A2834" s="80" t="s">
        <v>453</v>
      </c>
      <c r="B2834" s="80" t="s">
        <v>4557</v>
      </c>
      <c r="C2834" s="6">
        <v>501</v>
      </c>
      <c r="D2834" s="6">
        <v>50107</v>
      </c>
      <c r="E2834" s="80" t="s">
        <v>458</v>
      </c>
      <c r="F2834" s="80" t="s">
        <v>458</v>
      </c>
      <c r="G2834" s="80" t="s">
        <v>488</v>
      </c>
      <c r="H2834" s="80" t="s">
        <v>1744</v>
      </c>
      <c r="I2834" s="80" t="s">
        <v>3303</v>
      </c>
      <c r="J2834" s="80" t="s">
        <v>4053</v>
      </c>
      <c r="K2834" s="80" t="s">
        <v>454</v>
      </c>
      <c r="L2834" s="8">
        <v>11420000</v>
      </c>
      <c r="M2834" s="6">
        <v>2022</v>
      </c>
      <c r="N2834" s="103"/>
      <c r="O2834" s="103"/>
      <c r="P2834" s="6"/>
      <c r="Q2834" s="6"/>
      <c r="R2834" t="str">
        <f t="shared" si="44"/>
        <v>5010700314381438100001VT200003</v>
      </c>
    </row>
    <row r="2835" spans="1:18" x14ac:dyDescent="0.2">
      <c r="A2835" s="80" t="s">
        <v>453</v>
      </c>
      <c r="B2835" s="80" t="s">
        <v>4558</v>
      </c>
      <c r="C2835" s="6">
        <v>501</v>
      </c>
      <c r="D2835" s="6">
        <v>50107</v>
      </c>
      <c r="E2835" s="80" t="s">
        <v>458</v>
      </c>
      <c r="F2835" s="80" t="s">
        <v>456</v>
      </c>
      <c r="G2835" s="80" t="s">
        <v>488</v>
      </c>
      <c r="H2835" s="80" t="s">
        <v>1751</v>
      </c>
      <c r="I2835" s="80" t="s">
        <v>3310</v>
      </c>
      <c r="J2835" s="80" t="s">
        <v>4053</v>
      </c>
      <c r="K2835" s="80" t="s">
        <v>454</v>
      </c>
      <c r="L2835" s="8">
        <v>5910000</v>
      </c>
      <c r="M2835" s="6">
        <v>2022</v>
      </c>
      <c r="N2835" s="103"/>
      <c r="O2835" s="103"/>
      <c r="P2835" s="6"/>
      <c r="Q2835" s="6"/>
      <c r="R2835" t="str">
        <f t="shared" si="44"/>
        <v>5010700314421442100001VT200002</v>
      </c>
    </row>
    <row r="2836" spans="1:18" x14ac:dyDescent="0.2">
      <c r="A2836" s="80" t="s">
        <v>453</v>
      </c>
      <c r="B2836" s="80" t="s">
        <v>4558</v>
      </c>
      <c r="C2836" s="6">
        <v>501</v>
      </c>
      <c r="D2836" s="6">
        <v>50107</v>
      </c>
      <c r="E2836" s="80" t="s">
        <v>458</v>
      </c>
      <c r="F2836" s="80" t="s">
        <v>458</v>
      </c>
      <c r="G2836" s="80" t="s">
        <v>488</v>
      </c>
      <c r="H2836" s="80" t="s">
        <v>1751</v>
      </c>
      <c r="I2836" s="80" t="s">
        <v>3310</v>
      </c>
      <c r="J2836" s="80" t="s">
        <v>4053</v>
      </c>
      <c r="K2836" s="80" t="s">
        <v>454</v>
      </c>
      <c r="L2836" s="8">
        <v>8270000</v>
      </c>
      <c r="M2836" s="6">
        <v>2022</v>
      </c>
      <c r="N2836" s="103"/>
      <c r="O2836" s="103"/>
      <c r="P2836" s="6"/>
      <c r="Q2836" s="6"/>
      <c r="R2836" t="str">
        <f t="shared" si="44"/>
        <v>5010700314421442100001VT200003</v>
      </c>
    </row>
    <row r="2837" spans="1:18" x14ac:dyDescent="0.2">
      <c r="A2837" s="80" t="s">
        <v>453</v>
      </c>
      <c r="B2837" s="80" t="s">
        <v>4559</v>
      </c>
      <c r="C2837" s="6">
        <v>501</v>
      </c>
      <c r="D2837" s="6">
        <v>50107</v>
      </c>
      <c r="E2837" s="80" t="s">
        <v>458</v>
      </c>
      <c r="F2837" s="80" t="s">
        <v>456</v>
      </c>
      <c r="G2837" s="80" t="s">
        <v>488</v>
      </c>
      <c r="H2837" s="80" t="s">
        <v>1753</v>
      </c>
      <c r="I2837" s="80" t="s">
        <v>3311</v>
      </c>
      <c r="J2837" s="80" t="s">
        <v>4053</v>
      </c>
      <c r="K2837" s="80" t="s">
        <v>454</v>
      </c>
      <c r="L2837" s="8">
        <v>8030000</v>
      </c>
      <c r="M2837" s="6">
        <v>2022</v>
      </c>
      <c r="N2837" s="103"/>
      <c r="O2837" s="103"/>
      <c r="P2837" s="6"/>
      <c r="Q2837" s="6"/>
      <c r="R2837" t="str">
        <f t="shared" si="44"/>
        <v>5010700314431443100001VT200002</v>
      </c>
    </row>
    <row r="2838" spans="1:18" x14ac:dyDescent="0.2">
      <c r="A2838" s="80" t="s">
        <v>453</v>
      </c>
      <c r="B2838" s="80" t="s">
        <v>4559</v>
      </c>
      <c r="C2838" s="6">
        <v>501</v>
      </c>
      <c r="D2838" s="6">
        <v>50107</v>
      </c>
      <c r="E2838" s="80" t="s">
        <v>458</v>
      </c>
      <c r="F2838" s="80" t="s">
        <v>458</v>
      </c>
      <c r="G2838" s="80" t="s">
        <v>488</v>
      </c>
      <c r="H2838" s="80" t="s">
        <v>1753</v>
      </c>
      <c r="I2838" s="80" t="s">
        <v>3311</v>
      </c>
      <c r="J2838" s="80" t="s">
        <v>4053</v>
      </c>
      <c r="K2838" s="80" t="s">
        <v>454</v>
      </c>
      <c r="L2838" s="8">
        <v>11240000</v>
      </c>
      <c r="M2838" s="6">
        <v>2022</v>
      </c>
      <c r="N2838" s="103"/>
      <c r="O2838" s="103"/>
      <c r="P2838" s="6"/>
      <c r="Q2838" s="6"/>
      <c r="R2838" t="str">
        <f t="shared" si="44"/>
        <v>5010700314431443100001VT200003</v>
      </c>
    </row>
    <row r="2839" spans="1:18" x14ac:dyDescent="0.2">
      <c r="A2839" s="80" t="s">
        <v>453</v>
      </c>
      <c r="B2839" s="80" t="s">
        <v>4560</v>
      </c>
      <c r="C2839" s="6">
        <v>501</v>
      </c>
      <c r="D2839" s="6">
        <v>50107</v>
      </c>
      <c r="E2839" s="80" t="s">
        <v>458</v>
      </c>
      <c r="F2839" s="80" t="s">
        <v>456</v>
      </c>
      <c r="G2839" s="80" t="s">
        <v>488</v>
      </c>
      <c r="H2839" s="80" t="s">
        <v>1781</v>
      </c>
      <c r="I2839" s="80" t="s">
        <v>3331</v>
      </c>
      <c r="J2839" s="80" t="s">
        <v>4053</v>
      </c>
      <c r="K2839" s="80" t="s">
        <v>454</v>
      </c>
      <c r="L2839" s="8">
        <v>1780000</v>
      </c>
      <c r="M2839" s="6">
        <v>2022</v>
      </c>
      <c r="N2839" s="103"/>
      <c r="O2839" s="103"/>
      <c r="P2839" s="6"/>
      <c r="Q2839" s="6"/>
      <c r="R2839" t="str">
        <f t="shared" si="44"/>
        <v>5010700314571457100001VT200002</v>
      </c>
    </row>
    <row r="2840" spans="1:18" x14ac:dyDescent="0.2">
      <c r="A2840" s="80" t="s">
        <v>453</v>
      </c>
      <c r="B2840" s="80" t="s">
        <v>4560</v>
      </c>
      <c r="C2840" s="6">
        <v>501</v>
      </c>
      <c r="D2840" s="6">
        <v>50107</v>
      </c>
      <c r="E2840" s="80" t="s">
        <v>458</v>
      </c>
      <c r="F2840" s="80" t="s">
        <v>458</v>
      </c>
      <c r="G2840" s="80" t="s">
        <v>488</v>
      </c>
      <c r="H2840" s="80" t="s">
        <v>1781</v>
      </c>
      <c r="I2840" s="80" t="s">
        <v>3331</v>
      </c>
      <c r="J2840" s="80" t="s">
        <v>4053</v>
      </c>
      <c r="K2840" s="80" t="s">
        <v>454</v>
      </c>
      <c r="L2840" s="8">
        <v>2490000</v>
      </c>
      <c r="M2840" s="6">
        <v>2022</v>
      </c>
      <c r="N2840" s="103"/>
      <c r="O2840" s="103"/>
      <c r="P2840" s="6"/>
      <c r="Q2840" s="6"/>
      <c r="R2840" t="str">
        <f t="shared" si="44"/>
        <v>5010700314571457100001VT200003</v>
      </c>
    </row>
    <row r="2841" spans="1:18" x14ac:dyDescent="0.2">
      <c r="A2841" s="80" t="s">
        <v>453</v>
      </c>
      <c r="B2841" s="80" t="s">
        <v>4561</v>
      </c>
      <c r="C2841" s="6">
        <v>501</v>
      </c>
      <c r="D2841" s="6">
        <v>50107</v>
      </c>
      <c r="E2841" s="80" t="s">
        <v>458</v>
      </c>
      <c r="F2841" s="80" t="s">
        <v>456</v>
      </c>
      <c r="G2841" s="80" t="s">
        <v>488</v>
      </c>
      <c r="H2841" s="80" t="s">
        <v>1791</v>
      </c>
      <c r="I2841" s="80" t="s">
        <v>3343</v>
      </c>
      <c r="J2841" s="80" t="s">
        <v>4053</v>
      </c>
      <c r="K2841" s="80" t="s">
        <v>454</v>
      </c>
      <c r="L2841" s="8">
        <v>1990000</v>
      </c>
      <c r="M2841" s="6">
        <v>2022</v>
      </c>
      <c r="N2841" s="103"/>
      <c r="O2841" s="103"/>
      <c r="P2841" s="6"/>
      <c r="Q2841" s="6"/>
      <c r="R2841" t="str">
        <f t="shared" si="44"/>
        <v>5010700314621462100001VT200002</v>
      </c>
    </row>
    <row r="2842" spans="1:18" x14ac:dyDescent="0.2">
      <c r="A2842" s="80" t="s">
        <v>453</v>
      </c>
      <c r="B2842" s="80" t="s">
        <v>4561</v>
      </c>
      <c r="C2842" s="6">
        <v>501</v>
      </c>
      <c r="D2842" s="6">
        <v>50107</v>
      </c>
      <c r="E2842" s="80" t="s">
        <v>458</v>
      </c>
      <c r="F2842" s="80" t="s">
        <v>458</v>
      </c>
      <c r="G2842" s="80" t="s">
        <v>488</v>
      </c>
      <c r="H2842" s="80" t="s">
        <v>1791</v>
      </c>
      <c r="I2842" s="80" t="s">
        <v>3343</v>
      </c>
      <c r="J2842" s="80" t="s">
        <v>4053</v>
      </c>
      <c r="K2842" s="80" t="s">
        <v>454</v>
      </c>
      <c r="L2842" s="8">
        <v>2790000</v>
      </c>
      <c r="M2842" s="6">
        <v>2022</v>
      </c>
      <c r="N2842" s="103"/>
      <c r="O2842" s="103"/>
      <c r="P2842" s="6"/>
      <c r="Q2842" s="6"/>
      <c r="R2842" t="str">
        <f t="shared" si="44"/>
        <v>5010700314621462100001VT200003</v>
      </c>
    </row>
    <row r="2843" spans="1:18" x14ac:dyDescent="0.2">
      <c r="A2843" s="80" t="s">
        <v>453</v>
      </c>
      <c r="B2843" s="80" t="s">
        <v>4562</v>
      </c>
      <c r="C2843" s="6">
        <v>501</v>
      </c>
      <c r="D2843" s="6">
        <v>50107</v>
      </c>
      <c r="E2843" s="80" t="s">
        <v>458</v>
      </c>
      <c r="F2843" s="80" t="s">
        <v>456</v>
      </c>
      <c r="G2843" s="80" t="s">
        <v>488</v>
      </c>
      <c r="H2843" s="80" t="s">
        <v>1803</v>
      </c>
      <c r="I2843" s="80" t="s">
        <v>3356</v>
      </c>
      <c r="J2843" s="80" t="s">
        <v>4053</v>
      </c>
      <c r="K2843" s="80" t="s">
        <v>454</v>
      </c>
      <c r="L2843" s="8">
        <v>8510000</v>
      </c>
      <c r="M2843" s="6">
        <v>2022</v>
      </c>
      <c r="N2843" s="103"/>
      <c r="O2843" s="103"/>
      <c r="P2843" s="6"/>
      <c r="Q2843" s="6"/>
      <c r="R2843" t="str">
        <f t="shared" si="44"/>
        <v>5010700314681468100001VT200002</v>
      </c>
    </row>
    <row r="2844" spans="1:18" x14ac:dyDescent="0.2">
      <c r="A2844" s="80" t="s">
        <v>453</v>
      </c>
      <c r="B2844" s="80" t="s">
        <v>4562</v>
      </c>
      <c r="C2844" s="6">
        <v>501</v>
      </c>
      <c r="D2844" s="6">
        <v>50107</v>
      </c>
      <c r="E2844" s="80" t="s">
        <v>458</v>
      </c>
      <c r="F2844" s="80" t="s">
        <v>458</v>
      </c>
      <c r="G2844" s="80" t="s">
        <v>488</v>
      </c>
      <c r="H2844" s="80" t="s">
        <v>1803</v>
      </c>
      <c r="I2844" s="80" t="s">
        <v>3356</v>
      </c>
      <c r="J2844" s="80" t="s">
        <v>4053</v>
      </c>
      <c r="K2844" s="80" t="s">
        <v>454</v>
      </c>
      <c r="L2844" s="8">
        <v>11910000</v>
      </c>
      <c r="M2844" s="6">
        <v>2022</v>
      </c>
      <c r="N2844" s="103"/>
      <c r="O2844" s="103"/>
      <c r="P2844" s="6"/>
      <c r="Q2844" s="6"/>
      <c r="R2844" t="str">
        <f t="shared" si="44"/>
        <v>5010700314681468100001VT200003</v>
      </c>
    </row>
    <row r="2845" spans="1:18" x14ac:dyDescent="0.2">
      <c r="A2845" s="80" t="s">
        <v>453</v>
      </c>
      <c r="B2845" s="80" t="s">
        <v>4563</v>
      </c>
      <c r="C2845" s="6">
        <v>501</v>
      </c>
      <c r="D2845" s="6">
        <v>50107</v>
      </c>
      <c r="E2845" s="80" t="s">
        <v>458</v>
      </c>
      <c r="F2845" s="80" t="s">
        <v>456</v>
      </c>
      <c r="G2845" s="80" t="s">
        <v>488</v>
      </c>
      <c r="H2845" s="80" t="s">
        <v>1856</v>
      </c>
      <c r="I2845" s="80" t="s">
        <v>3391</v>
      </c>
      <c r="J2845" s="80" t="s">
        <v>4053</v>
      </c>
      <c r="K2845" s="80" t="s">
        <v>454</v>
      </c>
      <c r="L2845" s="8">
        <v>5150000</v>
      </c>
      <c r="M2845" s="6">
        <v>2022</v>
      </c>
      <c r="N2845" s="103"/>
      <c r="O2845" s="103"/>
      <c r="P2845" s="6"/>
      <c r="Q2845" s="6"/>
      <c r="R2845" t="str">
        <f t="shared" si="44"/>
        <v>5010700314941494100001VT200002</v>
      </c>
    </row>
    <row r="2846" spans="1:18" x14ac:dyDescent="0.2">
      <c r="A2846" s="80" t="s">
        <v>453</v>
      </c>
      <c r="B2846" s="80" t="s">
        <v>4563</v>
      </c>
      <c r="C2846" s="6">
        <v>501</v>
      </c>
      <c r="D2846" s="6">
        <v>50107</v>
      </c>
      <c r="E2846" s="80" t="s">
        <v>458</v>
      </c>
      <c r="F2846" s="80" t="s">
        <v>458</v>
      </c>
      <c r="G2846" s="80" t="s">
        <v>488</v>
      </c>
      <c r="H2846" s="80" t="s">
        <v>1856</v>
      </c>
      <c r="I2846" s="80" t="s">
        <v>3391</v>
      </c>
      <c r="J2846" s="80" t="s">
        <v>4053</v>
      </c>
      <c r="K2846" s="80" t="s">
        <v>454</v>
      </c>
      <c r="L2846" s="8">
        <v>7210000</v>
      </c>
      <c r="M2846" s="6">
        <v>2022</v>
      </c>
      <c r="N2846" s="103"/>
      <c r="O2846" s="103"/>
      <c r="P2846" s="6"/>
      <c r="Q2846" s="6"/>
      <c r="R2846" t="str">
        <f t="shared" si="44"/>
        <v>5010700314941494100001VT200003</v>
      </c>
    </row>
    <row r="2847" spans="1:18" x14ac:dyDescent="0.2">
      <c r="A2847" s="80" t="s">
        <v>453</v>
      </c>
      <c r="B2847" s="80" t="s">
        <v>4564</v>
      </c>
      <c r="C2847" s="6">
        <v>501</v>
      </c>
      <c r="D2847" s="6">
        <v>50107</v>
      </c>
      <c r="E2847" s="80" t="s">
        <v>458</v>
      </c>
      <c r="F2847" s="80" t="s">
        <v>456</v>
      </c>
      <c r="G2847" s="80" t="s">
        <v>488</v>
      </c>
      <c r="H2847" s="80" t="s">
        <v>1858</v>
      </c>
      <c r="I2847" s="80" t="s">
        <v>3392</v>
      </c>
      <c r="J2847" s="80" t="s">
        <v>4053</v>
      </c>
      <c r="K2847" s="80" t="s">
        <v>454</v>
      </c>
      <c r="L2847" s="8">
        <v>5700000</v>
      </c>
      <c r="M2847" s="6">
        <v>2022</v>
      </c>
      <c r="N2847" s="103"/>
      <c r="O2847" s="103"/>
      <c r="P2847" s="6"/>
      <c r="Q2847" s="6"/>
      <c r="R2847" t="str">
        <f t="shared" si="44"/>
        <v>5010700314951495100001VT200002</v>
      </c>
    </row>
    <row r="2848" spans="1:18" x14ac:dyDescent="0.2">
      <c r="A2848" s="80" t="s">
        <v>453</v>
      </c>
      <c r="B2848" s="80" t="s">
        <v>4564</v>
      </c>
      <c r="C2848" s="6">
        <v>501</v>
      </c>
      <c r="D2848" s="6">
        <v>50107</v>
      </c>
      <c r="E2848" s="80" t="s">
        <v>458</v>
      </c>
      <c r="F2848" s="80" t="s">
        <v>458</v>
      </c>
      <c r="G2848" s="80" t="s">
        <v>488</v>
      </c>
      <c r="H2848" s="80" t="s">
        <v>1858</v>
      </c>
      <c r="I2848" s="80" t="s">
        <v>3392</v>
      </c>
      <c r="J2848" s="80" t="s">
        <v>4053</v>
      </c>
      <c r="K2848" s="80" t="s">
        <v>454</v>
      </c>
      <c r="L2848" s="8">
        <v>7970000</v>
      </c>
      <c r="M2848" s="6">
        <v>2022</v>
      </c>
      <c r="N2848" s="103"/>
      <c r="O2848" s="103"/>
      <c r="P2848" s="6"/>
      <c r="Q2848" s="6"/>
      <c r="R2848" t="str">
        <f t="shared" si="44"/>
        <v>5010700314951495100001VT200003</v>
      </c>
    </row>
    <row r="2849" spans="1:18" x14ac:dyDescent="0.2">
      <c r="A2849" s="80" t="s">
        <v>453</v>
      </c>
      <c r="B2849" s="80" t="s">
        <v>4565</v>
      </c>
      <c r="C2849" s="6">
        <v>501</v>
      </c>
      <c r="D2849" s="6">
        <v>50107</v>
      </c>
      <c r="E2849" s="80" t="s">
        <v>458</v>
      </c>
      <c r="F2849" s="80" t="s">
        <v>456</v>
      </c>
      <c r="G2849" s="80" t="s">
        <v>488</v>
      </c>
      <c r="H2849" s="80" t="s">
        <v>1860</v>
      </c>
      <c r="I2849" s="80" t="s">
        <v>3393</v>
      </c>
      <c r="J2849" s="80" t="s">
        <v>4053</v>
      </c>
      <c r="K2849" s="80" t="s">
        <v>454</v>
      </c>
      <c r="L2849" s="8">
        <v>5150000</v>
      </c>
      <c r="M2849" s="6">
        <v>2022</v>
      </c>
      <c r="N2849" s="103"/>
      <c r="O2849" s="103"/>
      <c r="P2849" s="6"/>
      <c r="Q2849" s="6"/>
      <c r="R2849" t="str">
        <f t="shared" si="44"/>
        <v>5010700314961496100001VT200002</v>
      </c>
    </row>
    <row r="2850" spans="1:18" x14ac:dyDescent="0.2">
      <c r="A2850" s="80" t="s">
        <v>453</v>
      </c>
      <c r="B2850" s="80" t="s">
        <v>4565</v>
      </c>
      <c r="C2850" s="6">
        <v>501</v>
      </c>
      <c r="D2850" s="6">
        <v>50107</v>
      </c>
      <c r="E2850" s="80" t="s">
        <v>458</v>
      </c>
      <c r="F2850" s="80" t="s">
        <v>458</v>
      </c>
      <c r="G2850" s="80" t="s">
        <v>488</v>
      </c>
      <c r="H2850" s="80" t="s">
        <v>1860</v>
      </c>
      <c r="I2850" s="80" t="s">
        <v>3393</v>
      </c>
      <c r="J2850" s="80" t="s">
        <v>4053</v>
      </c>
      <c r="K2850" s="80" t="s">
        <v>454</v>
      </c>
      <c r="L2850" s="8">
        <v>7210000</v>
      </c>
      <c r="M2850" s="6">
        <v>2022</v>
      </c>
      <c r="N2850" s="103"/>
      <c r="O2850" s="103"/>
      <c r="P2850" s="6"/>
      <c r="Q2850" s="6"/>
      <c r="R2850" t="str">
        <f t="shared" si="44"/>
        <v>5010700314961496100001VT200003</v>
      </c>
    </row>
    <row r="2851" spans="1:18" x14ac:dyDescent="0.2">
      <c r="A2851" s="80" t="s">
        <v>453</v>
      </c>
      <c r="B2851" s="80" t="s">
        <v>4566</v>
      </c>
      <c r="C2851" s="6">
        <v>501</v>
      </c>
      <c r="D2851" s="6">
        <v>50107</v>
      </c>
      <c r="E2851" s="80" t="s">
        <v>458</v>
      </c>
      <c r="F2851" s="80" t="s">
        <v>456</v>
      </c>
      <c r="G2851" s="80" t="s">
        <v>488</v>
      </c>
      <c r="H2851" s="80" t="s">
        <v>1862</v>
      </c>
      <c r="I2851" s="80" t="s">
        <v>3394</v>
      </c>
      <c r="J2851" s="80" t="s">
        <v>4053</v>
      </c>
      <c r="K2851" s="80" t="s">
        <v>454</v>
      </c>
      <c r="L2851" s="8">
        <v>2370000</v>
      </c>
      <c r="M2851" s="6">
        <v>2022</v>
      </c>
      <c r="N2851" s="103"/>
      <c r="O2851" s="103"/>
      <c r="P2851" s="6"/>
      <c r="Q2851" s="6"/>
      <c r="R2851" t="str">
        <f t="shared" si="44"/>
        <v>5010700314971497100001VT200002</v>
      </c>
    </row>
    <row r="2852" spans="1:18" x14ac:dyDescent="0.2">
      <c r="A2852" s="80" t="s">
        <v>453</v>
      </c>
      <c r="B2852" s="80" t="s">
        <v>4566</v>
      </c>
      <c r="C2852" s="6">
        <v>501</v>
      </c>
      <c r="D2852" s="6">
        <v>50107</v>
      </c>
      <c r="E2852" s="80" t="s">
        <v>458</v>
      </c>
      <c r="F2852" s="80" t="s">
        <v>458</v>
      </c>
      <c r="G2852" s="80" t="s">
        <v>488</v>
      </c>
      <c r="H2852" s="80" t="s">
        <v>1862</v>
      </c>
      <c r="I2852" s="80" t="s">
        <v>3394</v>
      </c>
      <c r="J2852" s="80" t="s">
        <v>4053</v>
      </c>
      <c r="K2852" s="80" t="s">
        <v>454</v>
      </c>
      <c r="L2852" s="8">
        <v>3320000</v>
      </c>
      <c r="M2852" s="6">
        <v>2022</v>
      </c>
      <c r="N2852" s="103"/>
      <c r="O2852" s="103"/>
      <c r="P2852" s="6"/>
      <c r="Q2852" s="6"/>
      <c r="R2852" t="str">
        <f t="shared" si="44"/>
        <v>5010700314971497100001VT200003</v>
      </c>
    </row>
    <row r="2853" spans="1:18" x14ac:dyDescent="0.2">
      <c r="A2853" s="80" t="s">
        <v>453</v>
      </c>
      <c r="B2853" s="80" t="s">
        <v>4567</v>
      </c>
      <c r="C2853" s="6">
        <v>501</v>
      </c>
      <c r="D2853" s="6">
        <v>50107</v>
      </c>
      <c r="E2853" s="80" t="s">
        <v>458</v>
      </c>
      <c r="F2853" s="80" t="s">
        <v>456</v>
      </c>
      <c r="G2853" s="80" t="s">
        <v>490</v>
      </c>
      <c r="H2853" s="80" t="s">
        <v>971</v>
      </c>
      <c r="I2853" s="80" t="s">
        <v>2702</v>
      </c>
      <c r="J2853" s="80" t="s">
        <v>4053</v>
      </c>
      <c r="K2853" s="80" t="s">
        <v>454</v>
      </c>
      <c r="L2853" s="8">
        <v>6620000</v>
      </c>
      <c r="M2853" s="6">
        <v>2022</v>
      </c>
      <c r="N2853" s="103"/>
      <c r="O2853" s="103"/>
      <c r="P2853" s="6"/>
      <c r="Q2853" s="6"/>
      <c r="R2853" t="str">
        <f t="shared" si="44"/>
        <v>5010700310341034100001VT300002</v>
      </c>
    </row>
    <row r="2854" spans="1:18" x14ac:dyDescent="0.2">
      <c r="A2854" s="80" t="s">
        <v>453</v>
      </c>
      <c r="B2854" s="80" t="s">
        <v>4567</v>
      </c>
      <c r="C2854" s="6">
        <v>501</v>
      </c>
      <c r="D2854" s="6">
        <v>50107</v>
      </c>
      <c r="E2854" s="80" t="s">
        <v>458</v>
      </c>
      <c r="F2854" s="80" t="s">
        <v>458</v>
      </c>
      <c r="G2854" s="80" t="s">
        <v>490</v>
      </c>
      <c r="H2854" s="80" t="s">
        <v>971</v>
      </c>
      <c r="I2854" s="80" t="s">
        <v>2702</v>
      </c>
      <c r="J2854" s="80" t="s">
        <v>4053</v>
      </c>
      <c r="K2854" s="80" t="s">
        <v>454</v>
      </c>
      <c r="L2854" s="8">
        <v>9270000</v>
      </c>
      <c r="M2854" s="6">
        <v>2022</v>
      </c>
      <c r="N2854" s="103"/>
      <c r="O2854" s="103"/>
      <c r="P2854" s="6"/>
      <c r="Q2854" s="6"/>
      <c r="R2854" t="str">
        <f t="shared" si="44"/>
        <v>5010700310341034100001VT300003</v>
      </c>
    </row>
    <row r="2855" spans="1:18" x14ac:dyDescent="0.2">
      <c r="A2855" s="80" t="s">
        <v>453</v>
      </c>
      <c r="B2855" s="80" t="s">
        <v>4568</v>
      </c>
      <c r="C2855" s="6">
        <v>501</v>
      </c>
      <c r="D2855" s="6">
        <v>50107</v>
      </c>
      <c r="E2855" s="80" t="s">
        <v>458</v>
      </c>
      <c r="F2855" s="80" t="s">
        <v>456</v>
      </c>
      <c r="G2855" s="80" t="s">
        <v>490</v>
      </c>
      <c r="H2855" s="80" t="s">
        <v>975</v>
      </c>
      <c r="I2855" s="80" t="s">
        <v>2706</v>
      </c>
      <c r="J2855" s="80" t="s">
        <v>4053</v>
      </c>
      <c r="K2855" s="80" t="s">
        <v>454</v>
      </c>
      <c r="L2855" s="8">
        <v>6620000</v>
      </c>
      <c r="M2855" s="6">
        <v>2022</v>
      </c>
      <c r="N2855" s="103"/>
      <c r="O2855" s="103"/>
      <c r="P2855" s="6"/>
      <c r="Q2855" s="6"/>
      <c r="R2855" t="str">
        <f t="shared" si="44"/>
        <v>5010700310381038100001VT300002</v>
      </c>
    </row>
    <row r="2856" spans="1:18" x14ac:dyDescent="0.2">
      <c r="A2856" s="80" t="s">
        <v>453</v>
      </c>
      <c r="B2856" s="80" t="s">
        <v>4568</v>
      </c>
      <c r="C2856" s="6">
        <v>501</v>
      </c>
      <c r="D2856" s="6">
        <v>50107</v>
      </c>
      <c r="E2856" s="80" t="s">
        <v>458</v>
      </c>
      <c r="F2856" s="80" t="s">
        <v>458</v>
      </c>
      <c r="G2856" s="80" t="s">
        <v>490</v>
      </c>
      <c r="H2856" s="80" t="s">
        <v>975</v>
      </c>
      <c r="I2856" s="80" t="s">
        <v>2706</v>
      </c>
      <c r="J2856" s="80" t="s">
        <v>4053</v>
      </c>
      <c r="K2856" s="80" t="s">
        <v>454</v>
      </c>
      <c r="L2856" s="8">
        <v>9270000</v>
      </c>
      <c r="M2856" s="6">
        <v>2022</v>
      </c>
      <c r="N2856" s="103"/>
      <c r="O2856" s="103"/>
      <c r="P2856" s="6"/>
      <c r="Q2856" s="6"/>
      <c r="R2856" t="str">
        <f t="shared" si="44"/>
        <v>5010700310381038100001VT300003</v>
      </c>
    </row>
    <row r="2857" spans="1:18" x14ac:dyDescent="0.2">
      <c r="A2857" s="80" t="s">
        <v>453</v>
      </c>
      <c r="B2857" s="80" t="s">
        <v>4569</v>
      </c>
      <c r="C2857" s="6">
        <v>501</v>
      </c>
      <c r="D2857" s="6">
        <v>50107</v>
      </c>
      <c r="E2857" s="80" t="s">
        <v>458</v>
      </c>
      <c r="F2857" s="80" t="s">
        <v>456</v>
      </c>
      <c r="G2857" s="80" t="s">
        <v>490</v>
      </c>
      <c r="H2857" s="80" t="s">
        <v>1025</v>
      </c>
      <c r="I2857" s="80" t="s">
        <v>2743</v>
      </c>
      <c r="J2857" s="80" t="s">
        <v>4053</v>
      </c>
      <c r="K2857" s="80" t="s">
        <v>454</v>
      </c>
      <c r="L2857" s="8">
        <v>1710000</v>
      </c>
      <c r="M2857" s="6">
        <v>2022</v>
      </c>
      <c r="N2857" s="103"/>
      <c r="O2857" s="103"/>
      <c r="P2857" s="6"/>
      <c r="Q2857" s="6"/>
      <c r="R2857" t="str">
        <f t="shared" si="44"/>
        <v>5010700310611061100001VT300002</v>
      </c>
    </row>
    <row r="2858" spans="1:18" x14ac:dyDescent="0.2">
      <c r="A2858" s="80" t="s">
        <v>453</v>
      </c>
      <c r="B2858" s="80" t="s">
        <v>4569</v>
      </c>
      <c r="C2858" s="6">
        <v>501</v>
      </c>
      <c r="D2858" s="6">
        <v>50107</v>
      </c>
      <c r="E2858" s="80" t="s">
        <v>458</v>
      </c>
      <c r="F2858" s="80" t="s">
        <v>458</v>
      </c>
      <c r="G2858" s="80" t="s">
        <v>490</v>
      </c>
      <c r="H2858" s="80" t="s">
        <v>1025</v>
      </c>
      <c r="I2858" s="80" t="s">
        <v>2743</v>
      </c>
      <c r="J2858" s="80" t="s">
        <v>4053</v>
      </c>
      <c r="K2858" s="80" t="s">
        <v>454</v>
      </c>
      <c r="L2858" s="8">
        <v>2390000</v>
      </c>
      <c r="M2858" s="6">
        <v>2022</v>
      </c>
      <c r="N2858" s="103"/>
      <c r="O2858" s="103"/>
      <c r="P2858" s="6"/>
      <c r="Q2858" s="6"/>
      <c r="R2858" t="str">
        <f t="shared" si="44"/>
        <v>5010700310611061100001VT300003</v>
      </c>
    </row>
    <row r="2859" spans="1:18" x14ac:dyDescent="0.2">
      <c r="A2859" s="80" t="s">
        <v>453</v>
      </c>
      <c r="B2859" s="80" t="s">
        <v>4570</v>
      </c>
      <c r="C2859" s="6">
        <v>501</v>
      </c>
      <c r="D2859" s="6">
        <v>50107</v>
      </c>
      <c r="E2859" s="80" t="s">
        <v>458</v>
      </c>
      <c r="F2859" s="80" t="s">
        <v>456</v>
      </c>
      <c r="G2859" s="80" t="s">
        <v>490</v>
      </c>
      <c r="H2859" s="80" t="s">
        <v>1027</v>
      </c>
      <c r="I2859" s="80" t="s">
        <v>2744</v>
      </c>
      <c r="J2859" s="80" t="s">
        <v>4053</v>
      </c>
      <c r="K2859" s="80" t="s">
        <v>454</v>
      </c>
      <c r="L2859" s="8">
        <v>2560000</v>
      </c>
      <c r="M2859" s="6">
        <v>2022</v>
      </c>
      <c r="N2859" s="103"/>
      <c r="O2859" s="103"/>
      <c r="P2859" s="6"/>
      <c r="Q2859" s="6"/>
      <c r="R2859" t="str">
        <f t="shared" si="44"/>
        <v>5010700310621062100001VT300002</v>
      </c>
    </row>
    <row r="2860" spans="1:18" x14ac:dyDescent="0.2">
      <c r="A2860" s="80" t="s">
        <v>453</v>
      </c>
      <c r="B2860" s="80" t="s">
        <v>4570</v>
      </c>
      <c r="C2860" s="6">
        <v>501</v>
      </c>
      <c r="D2860" s="6">
        <v>50107</v>
      </c>
      <c r="E2860" s="80" t="s">
        <v>458</v>
      </c>
      <c r="F2860" s="80" t="s">
        <v>458</v>
      </c>
      <c r="G2860" s="80" t="s">
        <v>490</v>
      </c>
      <c r="H2860" s="80" t="s">
        <v>1027</v>
      </c>
      <c r="I2860" s="80" t="s">
        <v>2744</v>
      </c>
      <c r="J2860" s="80" t="s">
        <v>4053</v>
      </c>
      <c r="K2860" s="80" t="s">
        <v>454</v>
      </c>
      <c r="L2860" s="8">
        <v>3580000</v>
      </c>
      <c r="M2860" s="6">
        <v>2022</v>
      </c>
      <c r="N2860" s="103"/>
      <c r="O2860" s="103"/>
      <c r="P2860" s="6"/>
      <c r="Q2860" s="6"/>
      <c r="R2860" t="str">
        <f t="shared" si="44"/>
        <v>5010700310621062100001VT300003</v>
      </c>
    </row>
    <row r="2861" spans="1:18" x14ac:dyDescent="0.2">
      <c r="A2861" s="80" t="s">
        <v>453</v>
      </c>
      <c r="B2861" s="80" t="s">
        <v>4571</v>
      </c>
      <c r="C2861" s="6">
        <v>501</v>
      </c>
      <c r="D2861" s="6">
        <v>50107</v>
      </c>
      <c r="E2861" s="80" t="s">
        <v>458</v>
      </c>
      <c r="F2861" s="80" t="s">
        <v>456</v>
      </c>
      <c r="G2861" s="80" t="s">
        <v>490</v>
      </c>
      <c r="H2861" s="80" t="s">
        <v>1060</v>
      </c>
      <c r="I2861" s="80" t="s">
        <v>2766</v>
      </c>
      <c r="J2861" s="80" t="s">
        <v>4053</v>
      </c>
      <c r="K2861" s="80" t="s">
        <v>454</v>
      </c>
      <c r="L2861" s="8">
        <v>1450000</v>
      </c>
      <c r="M2861" s="6">
        <v>2022</v>
      </c>
      <c r="N2861" s="103"/>
      <c r="O2861" s="103"/>
      <c r="P2861" s="6"/>
      <c r="Q2861" s="6"/>
      <c r="R2861" t="str">
        <f t="shared" si="44"/>
        <v>5010700310791079100001VT300002</v>
      </c>
    </row>
    <row r="2862" spans="1:18" x14ac:dyDescent="0.2">
      <c r="A2862" s="80" t="s">
        <v>453</v>
      </c>
      <c r="B2862" s="80" t="s">
        <v>4571</v>
      </c>
      <c r="C2862" s="6">
        <v>501</v>
      </c>
      <c r="D2862" s="6">
        <v>50107</v>
      </c>
      <c r="E2862" s="80" t="s">
        <v>458</v>
      </c>
      <c r="F2862" s="80" t="s">
        <v>458</v>
      </c>
      <c r="G2862" s="80" t="s">
        <v>490</v>
      </c>
      <c r="H2862" s="80" t="s">
        <v>1060</v>
      </c>
      <c r="I2862" s="80" t="s">
        <v>2766</v>
      </c>
      <c r="J2862" s="80" t="s">
        <v>4053</v>
      </c>
      <c r="K2862" s="80" t="s">
        <v>454</v>
      </c>
      <c r="L2862" s="8">
        <v>2020000</v>
      </c>
      <c r="M2862" s="6">
        <v>2022</v>
      </c>
      <c r="N2862" s="103"/>
      <c r="O2862" s="103"/>
      <c r="P2862" s="6"/>
      <c r="Q2862" s="6"/>
      <c r="R2862" t="str">
        <f t="shared" si="44"/>
        <v>5010700310791079100001VT300003</v>
      </c>
    </row>
    <row r="2863" spans="1:18" x14ac:dyDescent="0.2">
      <c r="A2863" s="80" t="s">
        <v>453</v>
      </c>
      <c r="B2863" s="80" t="s">
        <v>4572</v>
      </c>
      <c r="C2863" s="6">
        <v>501</v>
      </c>
      <c r="D2863" s="6">
        <v>50107</v>
      </c>
      <c r="E2863" s="80" t="s">
        <v>458</v>
      </c>
      <c r="F2863" s="80" t="s">
        <v>456</v>
      </c>
      <c r="G2863" s="80" t="s">
        <v>490</v>
      </c>
      <c r="H2863" s="80" t="s">
        <v>1064</v>
      </c>
      <c r="I2863" s="80" t="s">
        <v>2769</v>
      </c>
      <c r="J2863" s="80" t="s">
        <v>4053</v>
      </c>
      <c r="K2863" s="80" t="s">
        <v>454</v>
      </c>
      <c r="L2863" s="8">
        <v>2270000</v>
      </c>
      <c r="M2863" s="6">
        <v>2022</v>
      </c>
      <c r="N2863" s="103"/>
      <c r="O2863" s="103"/>
      <c r="P2863" s="6"/>
      <c r="Q2863" s="6"/>
      <c r="R2863" t="str">
        <f t="shared" si="44"/>
        <v>5010700310801080100001VT300002</v>
      </c>
    </row>
    <row r="2864" spans="1:18" x14ac:dyDescent="0.2">
      <c r="A2864" s="80" t="s">
        <v>453</v>
      </c>
      <c r="B2864" s="80" t="s">
        <v>4572</v>
      </c>
      <c r="C2864" s="6">
        <v>501</v>
      </c>
      <c r="D2864" s="6">
        <v>50107</v>
      </c>
      <c r="E2864" s="80" t="s">
        <v>458</v>
      </c>
      <c r="F2864" s="80" t="s">
        <v>458</v>
      </c>
      <c r="G2864" s="80" t="s">
        <v>490</v>
      </c>
      <c r="H2864" s="80" t="s">
        <v>1064</v>
      </c>
      <c r="I2864" s="80" t="s">
        <v>2769</v>
      </c>
      <c r="J2864" s="80" t="s">
        <v>4053</v>
      </c>
      <c r="K2864" s="80" t="s">
        <v>454</v>
      </c>
      <c r="L2864" s="8">
        <v>3180000</v>
      </c>
      <c r="M2864" s="6">
        <v>2022</v>
      </c>
      <c r="N2864" s="103"/>
      <c r="O2864" s="103"/>
      <c r="P2864" s="6"/>
      <c r="Q2864" s="6"/>
      <c r="R2864" t="str">
        <f t="shared" si="44"/>
        <v>5010700310801080100001VT300003</v>
      </c>
    </row>
    <row r="2865" spans="1:18" x14ac:dyDescent="0.2">
      <c r="A2865" s="80" t="s">
        <v>453</v>
      </c>
      <c r="B2865" s="80" t="s">
        <v>4573</v>
      </c>
      <c r="C2865" s="6">
        <v>501</v>
      </c>
      <c r="D2865" s="6">
        <v>50107</v>
      </c>
      <c r="E2865" s="80" t="s">
        <v>458</v>
      </c>
      <c r="F2865" s="80" t="s">
        <v>456</v>
      </c>
      <c r="G2865" s="80" t="s">
        <v>490</v>
      </c>
      <c r="H2865" s="80" t="s">
        <v>1066</v>
      </c>
      <c r="I2865" s="80" t="s">
        <v>2770</v>
      </c>
      <c r="J2865" s="80" t="s">
        <v>4053</v>
      </c>
      <c r="K2865" s="80" t="s">
        <v>454</v>
      </c>
      <c r="L2865" s="8">
        <v>5690000</v>
      </c>
      <c r="M2865" s="6">
        <v>2022</v>
      </c>
      <c r="N2865" s="103"/>
      <c r="O2865" s="103"/>
      <c r="P2865" s="6"/>
      <c r="Q2865" s="6"/>
      <c r="R2865" t="str">
        <f t="shared" si="44"/>
        <v>5010700310811081100001VT300002</v>
      </c>
    </row>
    <row r="2866" spans="1:18" x14ac:dyDescent="0.2">
      <c r="A2866" s="80" t="s">
        <v>453</v>
      </c>
      <c r="B2866" s="80" t="s">
        <v>4573</v>
      </c>
      <c r="C2866" s="6">
        <v>501</v>
      </c>
      <c r="D2866" s="6">
        <v>50107</v>
      </c>
      <c r="E2866" s="80" t="s">
        <v>458</v>
      </c>
      <c r="F2866" s="80" t="s">
        <v>458</v>
      </c>
      <c r="G2866" s="80" t="s">
        <v>490</v>
      </c>
      <c r="H2866" s="80" t="s">
        <v>1066</v>
      </c>
      <c r="I2866" s="80" t="s">
        <v>2770</v>
      </c>
      <c r="J2866" s="80" t="s">
        <v>4053</v>
      </c>
      <c r="K2866" s="80" t="s">
        <v>454</v>
      </c>
      <c r="L2866" s="8">
        <v>7970000</v>
      </c>
      <c r="M2866" s="6">
        <v>2022</v>
      </c>
      <c r="N2866" s="103"/>
      <c r="O2866" s="103"/>
      <c r="P2866" s="6"/>
      <c r="Q2866" s="6"/>
      <c r="R2866" t="str">
        <f t="shared" si="44"/>
        <v>5010700310811081100001VT300003</v>
      </c>
    </row>
    <row r="2867" spans="1:18" x14ac:dyDescent="0.2">
      <c r="A2867" s="80" t="s">
        <v>453</v>
      </c>
      <c r="B2867" s="80" t="s">
        <v>4574</v>
      </c>
      <c r="C2867" s="6">
        <v>501</v>
      </c>
      <c r="D2867" s="6">
        <v>50107</v>
      </c>
      <c r="E2867" s="80" t="s">
        <v>458</v>
      </c>
      <c r="F2867" s="80" t="s">
        <v>456</v>
      </c>
      <c r="G2867" s="80" t="s">
        <v>490</v>
      </c>
      <c r="H2867" s="80" t="s">
        <v>1067</v>
      </c>
      <c r="I2867" s="80" t="s">
        <v>2771</v>
      </c>
      <c r="J2867" s="80" t="s">
        <v>4053</v>
      </c>
      <c r="K2867" s="80" t="s">
        <v>454</v>
      </c>
      <c r="L2867" s="8">
        <v>2560000</v>
      </c>
      <c r="M2867" s="6">
        <v>2022</v>
      </c>
      <c r="N2867" s="103"/>
      <c r="O2867" s="103"/>
      <c r="P2867" s="6"/>
      <c r="Q2867" s="6"/>
      <c r="R2867" t="str">
        <f t="shared" si="44"/>
        <v>5010700310821082100001VT300002</v>
      </c>
    </row>
    <row r="2868" spans="1:18" x14ac:dyDescent="0.2">
      <c r="A2868" s="80" t="s">
        <v>453</v>
      </c>
      <c r="B2868" s="80" t="s">
        <v>4574</v>
      </c>
      <c r="C2868" s="6">
        <v>501</v>
      </c>
      <c r="D2868" s="6">
        <v>50107</v>
      </c>
      <c r="E2868" s="80" t="s">
        <v>458</v>
      </c>
      <c r="F2868" s="80" t="s">
        <v>458</v>
      </c>
      <c r="G2868" s="80" t="s">
        <v>490</v>
      </c>
      <c r="H2868" s="80" t="s">
        <v>1067</v>
      </c>
      <c r="I2868" s="80" t="s">
        <v>2771</v>
      </c>
      <c r="J2868" s="80" t="s">
        <v>4053</v>
      </c>
      <c r="K2868" s="80" t="s">
        <v>454</v>
      </c>
      <c r="L2868" s="8">
        <v>3580000</v>
      </c>
      <c r="M2868" s="6">
        <v>2022</v>
      </c>
      <c r="N2868" s="103"/>
      <c r="O2868" s="103"/>
      <c r="P2868" s="6"/>
      <c r="Q2868" s="6"/>
      <c r="R2868" t="str">
        <f t="shared" si="44"/>
        <v>5010700310821082100001VT300003</v>
      </c>
    </row>
    <row r="2869" spans="1:18" x14ac:dyDescent="0.2">
      <c r="A2869" s="80" t="s">
        <v>453</v>
      </c>
      <c r="B2869" s="80" t="s">
        <v>4575</v>
      </c>
      <c r="C2869" s="6">
        <v>501</v>
      </c>
      <c r="D2869" s="6">
        <v>50107</v>
      </c>
      <c r="E2869" s="80" t="s">
        <v>458</v>
      </c>
      <c r="F2869" s="80" t="s">
        <v>456</v>
      </c>
      <c r="G2869" s="80" t="s">
        <v>490</v>
      </c>
      <c r="H2869" s="80" t="s">
        <v>1088</v>
      </c>
      <c r="I2869" s="80" t="s">
        <v>2783</v>
      </c>
      <c r="J2869" s="80" t="s">
        <v>4053</v>
      </c>
      <c r="K2869" s="80" t="s">
        <v>454</v>
      </c>
      <c r="L2869" s="8">
        <v>6970000</v>
      </c>
      <c r="M2869" s="6">
        <v>2022</v>
      </c>
      <c r="N2869" s="103"/>
      <c r="O2869" s="103"/>
      <c r="P2869" s="6"/>
      <c r="Q2869" s="6"/>
      <c r="R2869" t="str">
        <f t="shared" si="44"/>
        <v>5010700310921092100001VT300002</v>
      </c>
    </row>
    <row r="2870" spans="1:18" x14ac:dyDescent="0.2">
      <c r="A2870" s="80" t="s">
        <v>453</v>
      </c>
      <c r="B2870" s="80" t="s">
        <v>4575</v>
      </c>
      <c r="C2870" s="6">
        <v>501</v>
      </c>
      <c r="D2870" s="6">
        <v>50107</v>
      </c>
      <c r="E2870" s="80" t="s">
        <v>458</v>
      </c>
      <c r="F2870" s="80" t="s">
        <v>458</v>
      </c>
      <c r="G2870" s="80" t="s">
        <v>490</v>
      </c>
      <c r="H2870" s="80" t="s">
        <v>1088</v>
      </c>
      <c r="I2870" s="80" t="s">
        <v>2783</v>
      </c>
      <c r="J2870" s="80" t="s">
        <v>4053</v>
      </c>
      <c r="K2870" s="80" t="s">
        <v>454</v>
      </c>
      <c r="L2870" s="8">
        <v>9760000</v>
      </c>
      <c r="M2870" s="6">
        <v>2022</v>
      </c>
      <c r="N2870" s="103"/>
      <c r="O2870" s="103"/>
      <c r="P2870" s="6"/>
      <c r="Q2870" s="6"/>
      <c r="R2870" t="str">
        <f t="shared" si="44"/>
        <v>5010700310921092100001VT300003</v>
      </c>
    </row>
    <row r="2871" spans="1:18" x14ac:dyDescent="0.2">
      <c r="A2871" s="80" t="s">
        <v>453</v>
      </c>
      <c r="B2871" s="80" t="s">
        <v>4576</v>
      </c>
      <c r="C2871" s="6">
        <v>501</v>
      </c>
      <c r="D2871" s="6">
        <v>50107</v>
      </c>
      <c r="E2871" s="80" t="s">
        <v>458</v>
      </c>
      <c r="F2871" s="80" t="s">
        <v>456</v>
      </c>
      <c r="G2871" s="80" t="s">
        <v>490</v>
      </c>
      <c r="H2871" s="80" t="s">
        <v>1089</v>
      </c>
      <c r="I2871" s="80" t="s">
        <v>2784</v>
      </c>
      <c r="J2871" s="80" t="s">
        <v>4053</v>
      </c>
      <c r="K2871" s="80" t="s">
        <v>454</v>
      </c>
      <c r="L2871" s="8">
        <v>7270000</v>
      </c>
      <c r="M2871" s="6">
        <v>2022</v>
      </c>
      <c r="N2871" s="103"/>
      <c r="O2871" s="103"/>
      <c r="P2871" s="6"/>
      <c r="Q2871" s="6"/>
      <c r="R2871" t="str">
        <f t="shared" si="44"/>
        <v>5010700310931093100001VT300002</v>
      </c>
    </row>
    <row r="2872" spans="1:18" x14ac:dyDescent="0.2">
      <c r="A2872" s="80" t="s">
        <v>453</v>
      </c>
      <c r="B2872" s="80" t="s">
        <v>4576</v>
      </c>
      <c r="C2872" s="6">
        <v>501</v>
      </c>
      <c r="D2872" s="6">
        <v>50107</v>
      </c>
      <c r="E2872" s="80" t="s">
        <v>458</v>
      </c>
      <c r="F2872" s="80" t="s">
        <v>458</v>
      </c>
      <c r="G2872" s="80" t="s">
        <v>490</v>
      </c>
      <c r="H2872" s="80" t="s">
        <v>1089</v>
      </c>
      <c r="I2872" s="80" t="s">
        <v>2784</v>
      </c>
      <c r="J2872" s="80" t="s">
        <v>4053</v>
      </c>
      <c r="K2872" s="80" t="s">
        <v>454</v>
      </c>
      <c r="L2872" s="8">
        <v>10180000</v>
      </c>
      <c r="M2872" s="6">
        <v>2022</v>
      </c>
      <c r="N2872" s="103"/>
      <c r="O2872" s="103"/>
      <c r="P2872" s="6"/>
      <c r="Q2872" s="6"/>
      <c r="R2872" t="str">
        <f t="shared" si="44"/>
        <v>5010700310931093100001VT300003</v>
      </c>
    </row>
    <row r="2873" spans="1:18" x14ac:dyDescent="0.2">
      <c r="A2873" s="80" t="s">
        <v>453</v>
      </c>
      <c r="B2873" s="80" t="s">
        <v>4577</v>
      </c>
      <c r="C2873" s="6">
        <v>501</v>
      </c>
      <c r="D2873" s="6">
        <v>50107</v>
      </c>
      <c r="E2873" s="80" t="s">
        <v>458</v>
      </c>
      <c r="F2873" s="80" t="s">
        <v>456</v>
      </c>
      <c r="G2873" s="80" t="s">
        <v>490</v>
      </c>
      <c r="H2873" s="80" t="s">
        <v>1095</v>
      </c>
      <c r="I2873" s="80" t="s">
        <v>2790</v>
      </c>
      <c r="J2873" s="80" t="s">
        <v>4053</v>
      </c>
      <c r="K2873" s="80" t="s">
        <v>454</v>
      </c>
      <c r="L2873" s="8">
        <v>5070000</v>
      </c>
      <c r="M2873" s="6">
        <v>2022</v>
      </c>
      <c r="N2873" s="103"/>
      <c r="O2873" s="103"/>
      <c r="P2873" s="6"/>
      <c r="Q2873" s="6"/>
      <c r="R2873" t="str">
        <f t="shared" si="44"/>
        <v>5010700310981098100001VT300002</v>
      </c>
    </row>
    <row r="2874" spans="1:18" x14ac:dyDescent="0.2">
      <c r="A2874" s="80" t="s">
        <v>453</v>
      </c>
      <c r="B2874" s="80" t="s">
        <v>4577</v>
      </c>
      <c r="C2874" s="6">
        <v>501</v>
      </c>
      <c r="D2874" s="6">
        <v>50107</v>
      </c>
      <c r="E2874" s="80" t="s">
        <v>458</v>
      </c>
      <c r="F2874" s="80" t="s">
        <v>458</v>
      </c>
      <c r="G2874" s="80" t="s">
        <v>490</v>
      </c>
      <c r="H2874" s="80" t="s">
        <v>1095</v>
      </c>
      <c r="I2874" s="80" t="s">
        <v>2790</v>
      </c>
      <c r="J2874" s="80" t="s">
        <v>4053</v>
      </c>
      <c r="K2874" s="80" t="s">
        <v>454</v>
      </c>
      <c r="L2874" s="8">
        <v>7090000</v>
      </c>
      <c r="M2874" s="6">
        <v>2022</v>
      </c>
      <c r="N2874" s="103"/>
      <c r="O2874" s="103"/>
      <c r="P2874" s="6"/>
      <c r="Q2874" s="6"/>
      <c r="R2874" t="str">
        <f t="shared" si="44"/>
        <v>5010700310981098100001VT300003</v>
      </c>
    </row>
    <row r="2875" spans="1:18" x14ac:dyDescent="0.2">
      <c r="A2875" s="80" t="s">
        <v>453</v>
      </c>
      <c r="B2875" s="80" t="s">
        <v>4578</v>
      </c>
      <c r="C2875" s="6">
        <v>501</v>
      </c>
      <c r="D2875" s="6">
        <v>50107</v>
      </c>
      <c r="E2875" s="80" t="s">
        <v>458</v>
      </c>
      <c r="F2875" s="80" t="s">
        <v>456</v>
      </c>
      <c r="G2875" s="80" t="s">
        <v>490</v>
      </c>
      <c r="H2875" s="80" t="s">
        <v>1101</v>
      </c>
      <c r="I2875" s="80" t="s">
        <v>2794</v>
      </c>
      <c r="J2875" s="80" t="s">
        <v>4053</v>
      </c>
      <c r="K2875" s="80" t="s">
        <v>454</v>
      </c>
      <c r="L2875" s="8">
        <v>7300000</v>
      </c>
      <c r="M2875" s="6">
        <v>2022</v>
      </c>
      <c r="N2875" s="103"/>
      <c r="O2875" s="103"/>
      <c r="P2875" s="6"/>
      <c r="Q2875" s="6"/>
      <c r="R2875" t="str">
        <f t="shared" si="44"/>
        <v>5010700311001100100001VT300002</v>
      </c>
    </row>
    <row r="2876" spans="1:18" x14ac:dyDescent="0.2">
      <c r="A2876" s="80" t="s">
        <v>453</v>
      </c>
      <c r="B2876" s="80" t="s">
        <v>4578</v>
      </c>
      <c r="C2876" s="6">
        <v>501</v>
      </c>
      <c r="D2876" s="6">
        <v>50107</v>
      </c>
      <c r="E2876" s="80" t="s">
        <v>458</v>
      </c>
      <c r="F2876" s="80" t="s">
        <v>458</v>
      </c>
      <c r="G2876" s="80" t="s">
        <v>490</v>
      </c>
      <c r="H2876" s="80" t="s">
        <v>1101</v>
      </c>
      <c r="I2876" s="80" t="s">
        <v>2794</v>
      </c>
      <c r="J2876" s="80" t="s">
        <v>4053</v>
      </c>
      <c r="K2876" s="80" t="s">
        <v>454</v>
      </c>
      <c r="L2876" s="8">
        <v>10220000</v>
      </c>
      <c r="M2876" s="6">
        <v>2022</v>
      </c>
      <c r="N2876" s="103"/>
      <c r="O2876" s="103"/>
      <c r="P2876" s="6"/>
      <c r="Q2876" s="6"/>
      <c r="R2876" t="str">
        <f t="shared" si="44"/>
        <v>5010700311001100100001VT300003</v>
      </c>
    </row>
    <row r="2877" spans="1:18" x14ac:dyDescent="0.2">
      <c r="A2877" s="80" t="s">
        <v>453</v>
      </c>
      <c r="B2877" s="80" t="s">
        <v>4579</v>
      </c>
      <c r="C2877" s="6">
        <v>501</v>
      </c>
      <c r="D2877" s="6">
        <v>50107</v>
      </c>
      <c r="E2877" s="80" t="s">
        <v>458</v>
      </c>
      <c r="F2877" s="80" t="s">
        <v>456</v>
      </c>
      <c r="G2877" s="80" t="s">
        <v>490</v>
      </c>
      <c r="H2877" s="80" t="s">
        <v>1104</v>
      </c>
      <c r="I2877" s="80" t="s">
        <v>2796</v>
      </c>
      <c r="J2877" s="80" t="s">
        <v>4053</v>
      </c>
      <c r="K2877" s="80" t="s">
        <v>454</v>
      </c>
      <c r="L2877" s="8">
        <v>6620000</v>
      </c>
      <c r="M2877" s="6">
        <v>2022</v>
      </c>
      <c r="N2877" s="103"/>
      <c r="O2877" s="103"/>
      <c r="P2877" s="6"/>
      <c r="Q2877" s="6"/>
      <c r="R2877" t="str">
        <f t="shared" si="44"/>
        <v>5010700311021102100001VT300002</v>
      </c>
    </row>
    <row r="2878" spans="1:18" x14ac:dyDescent="0.2">
      <c r="A2878" s="80" t="s">
        <v>453</v>
      </c>
      <c r="B2878" s="80" t="s">
        <v>4579</v>
      </c>
      <c r="C2878" s="6">
        <v>501</v>
      </c>
      <c r="D2878" s="6">
        <v>50107</v>
      </c>
      <c r="E2878" s="80" t="s">
        <v>458</v>
      </c>
      <c r="F2878" s="80" t="s">
        <v>458</v>
      </c>
      <c r="G2878" s="80" t="s">
        <v>490</v>
      </c>
      <c r="H2878" s="80" t="s">
        <v>1104</v>
      </c>
      <c r="I2878" s="80" t="s">
        <v>2796</v>
      </c>
      <c r="J2878" s="80" t="s">
        <v>4053</v>
      </c>
      <c r="K2878" s="80" t="s">
        <v>454</v>
      </c>
      <c r="L2878" s="8">
        <v>9270000</v>
      </c>
      <c r="M2878" s="6">
        <v>2022</v>
      </c>
      <c r="N2878" s="103"/>
      <c r="O2878" s="103"/>
      <c r="P2878" s="6"/>
      <c r="Q2878" s="6"/>
      <c r="R2878" t="str">
        <f t="shared" si="44"/>
        <v>5010700311021102100001VT300003</v>
      </c>
    </row>
    <row r="2879" spans="1:18" x14ac:dyDescent="0.2">
      <c r="A2879" s="80" t="s">
        <v>453</v>
      </c>
      <c r="B2879" s="80" t="s">
        <v>4580</v>
      </c>
      <c r="C2879" s="6">
        <v>501</v>
      </c>
      <c r="D2879" s="6">
        <v>50107</v>
      </c>
      <c r="E2879" s="80" t="s">
        <v>458</v>
      </c>
      <c r="F2879" s="80" t="s">
        <v>456</v>
      </c>
      <c r="G2879" s="80" t="s">
        <v>490</v>
      </c>
      <c r="H2879" s="80" t="s">
        <v>1108</v>
      </c>
      <c r="I2879" s="80" t="s">
        <v>2798</v>
      </c>
      <c r="J2879" s="80" t="s">
        <v>4053</v>
      </c>
      <c r="K2879" s="80" t="s">
        <v>454</v>
      </c>
      <c r="L2879" s="8">
        <v>6940000</v>
      </c>
      <c r="M2879" s="6">
        <v>2022</v>
      </c>
      <c r="N2879" s="103"/>
      <c r="O2879" s="103"/>
      <c r="P2879" s="6"/>
      <c r="Q2879" s="6"/>
      <c r="R2879" t="str">
        <f t="shared" si="44"/>
        <v>5010700311041104100001VT300002</v>
      </c>
    </row>
    <row r="2880" spans="1:18" x14ac:dyDescent="0.2">
      <c r="A2880" s="80" t="s">
        <v>453</v>
      </c>
      <c r="B2880" s="80" t="s">
        <v>4580</v>
      </c>
      <c r="C2880" s="6">
        <v>501</v>
      </c>
      <c r="D2880" s="6">
        <v>50107</v>
      </c>
      <c r="E2880" s="80" t="s">
        <v>458</v>
      </c>
      <c r="F2880" s="80" t="s">
        <v>458</v>
      </c>
      <c r="G2880" s="80" t="s">
        <v>490</v>
      </c>
      <c r="H2880" s="80" t="s">
        <v>1108</v>
      </c>
      <c r="I2880" s="80" t="s">
        <v>2798</v>
      </c>
      <c r="J2880" s="80" t="s">
        <v>4053</v>
      </c>
      <c r="K2880" s="80" t="s">
        <v>454</v>
      </c>
      <c r="L2880" s="8">
        <v>9710000</v>
      </c>
      <c r="M2880" s="6">
        <v>2022</v>
      </c>
      <c r="N2880" s="103"/>
      <c r="O2880" s="103"/>
      <c r="P2880" s="6"/>
      <c r="Q2880" s="6"/>
      <c r="R2880" t="str">
        <f t="shared" si="44"/>
        <v>5010700311041104100001VT300003</v>
      </c>
    </row>
    <row r="2881" spans="1:18" x14ac:dyDescent="0.2">
      <c r="A2881" s="80" t="s">
        <v>453</v>
      </c>
      <c r="B2881" s="80" t="s">
        <v>4581</v>
      </c>
      <c r="C2881" s="6">
        <v>501</v>
      </c>
      <c r="D2881" s="6">
        <v>50107</v>
      </c>
      <c r="E2881" s="80" t="s">
        <v>458</v>
      </c>
      <c r="F2881" s="80" t="s">
        <v>456</v>
      </c>
      <c r="G2881" s="80" t="s">
        <v>490</v>
      </c>
      <c r="H2881" s="80" t="s">
        <v>1112</v>
      </c>
      <c r="I2881" s="80" t="s">
        <v>2801</v>
      </c>
      <c r="J2881" s="80" t="s">
        <v>4053</v>
      </c>
      <c r="K2881" s="80" t="s">
        <v>454</v>
      </c>
      <c r="L2881" s="8">
        <v>4450000</v>
      </c>
      <c r="M2881" s="6">
        <v>2022</v>
      </c>
      <c r="N2881" s="103"/>
      <c r="O2881" s="103"/>
      <c r="P2881" s="6"/>
      <c r="Q2881" s="6"/>
      <c r="R2881" t="str">
        <f t="shared" si="44"/>
        <v>5010700311071107100001VT300002</v>
      </c>
    </row>
    <row r="2882" spans="1:18" x14ac:dyDescent="0.2">
      <c r="A2882" s="80" t="s">
        <v>453</v>
      </c>
      <c r="B2882" s="80" t="s">
        <v>4581</v>
      </c>
      <c r="C2882" s="6">
        <v>501</v>
      </c>
      <c r="D2882" s="6">
        <v>50107</v>
      </c>
      <c r="E2882" s="80" t="s">
        <v>458</v>
      </c>
      <c r="F2882" s="80" t="s">
        <v>458</v>
      </c>
      <c r="G2882" s="80" t="s">
        <v>490</v>
      </c>
      <c r="H2882" s="80" t="s">
        <v>1112</v>
      </c>
      <c r="I2882" s="80" t="s">
        <v>2801</v>
      </c>
      <c r="J2882" s="80" t="s">
        <v>4053</v>
      </c>
      <c r="K2882" s="80" t="s">
        <v>454</v>
      </c>
      <c r="L2882" s="8">
        <v>6230000</v>
      </c>
      <c r="M2882" s="6">
        <v>2022</v>
      </c>
      <c r="N2882" s="103"/>
      <c r="O2882" s="103"/>
      <c r="P2882" s="6"/>
      <c r="Q2882" s="6"/>
      <c r="R2882" t="str">
        <f t="shared" ref="R2882:R2945" si="45">CONCATENATE(D2882,E2882,H2882,I2882,K2882,G2882,F2882)</f>
        <v>5010700311071107100001VT300003</v>
      </c>
    </row>
    <row r="2883" spans="1:18" x14ac:dyDescent="0.2">
      <c r="A2883" s="80" t="s">
        <v>453</v>
      </c>
      <c r="B2883" s="80" t="s">
        <v>4582</v>
      </c>
      <c r="C2883" s="6">
        <v>501</v>
      </c>
      <c r="D2883" s="6">
        <v>50107</v>
      </c>
      <c r="E2883" s="80" t="s">
        <v>458</v>
      </c>
      <c r="F2883" s="80" t="s">
        <v>456</v>
      </c>
      <c r="G2883" s="80" t="s">
        <v>490</v>
      </c>
      <c r="H2883" s="80" t="s">
        <v>1113</v>
      </c>
      <c r="I2883" s="80" t="s">
        <v>2802</v>
      </c>
      <c r="J2883" s="80" t="s">
        <v>4053</v>
      </c>
      <c r="K2883" s="80" t="s">
        <v>454</v>
      </c>
      <c r="L2883" s="8">
        <v>4450000</v>
      </c>
      <c r="M2883" s="6">
        <v>2022</v>
      </c>
      <c r="N2883" s="103"/>
      <c r="O2883" s="103"/>
      <c r="P2883" s="6"/>
      <c r="Q2883" s="6"/>
      <c r="R2883" t="str">
        <f t="shared" si="45"/>
        <v>5010700311081108100001VT300002</v>
      </c>
    </row>
    <row r="2884" spans="1:18" x14ac:dyDescent="0.2">
      <c r="A2884" s="80" t="s">
        <v>453</v>
      </c>
      <c r="B2884" s="80" t="s">
        <v>4582</v>
      </c>
      <c r="C2884" s="6">
        <v>501</v>
      </c>
      <c r="D2884" s="6">
        <v>50107</v>
      </c>
      <c r="E2884" s="80" t="s">
        <v>458</v>
      </c>
      <c r="F2884" s="80" t="s">
        <v>458</v>
      </c>
      <c r="G2884" s="80" t="s">
        <v>490</v>
      </c>
      <c r="H2884" s="80" t="s">
        <v>1113</v>
      </c>
      <c r="I2884" s="80" t="s">
        <v>2802</v>
      </c>
      <c r="J2884" s="80" t="s">
        <v>4053</v>
      </c>
      <c r="K2884" s="80" t="s">
        <v>454</v>
      </c>
      <c r="L2884" s="8">
        <v>6230000</v>
      </c>
      <c r="M2884" s="6">
        <v>2022</v>
      </c>
      <c r="N2884" s="103"/>
      <c r="O2884" s="103"/>
      <c r="P2884" s="6"/>
      <c r="Q2884" s="6"/>
      <c r="R2884" t="str">
        <f t="shared" si="45"/>
        <v>5010700311081108100001VT300003</v>
      </c>
    </row>
    <row r="2885" spans="1:18" x14ac:dyDescent="0.2">
      <c r="A2885" s="80" t="s">
        <v>453</v>
      </c>
      <c r="B2885" s="80" t="s">
        <v>4583</v>
      </c>
      <c r="C2885" s="6">
        <v>501</v>
      </c>
      <c r="D2885" s="6">
        <v>50107</v>
      </c>
      <c r="E2885" s="80" t="s">
        <v>458</v>
      </c>
      <c r="F2885" s="80" t="s">
        <v>456</v>
      </c>
      <c r="G2885" s="80" t="s">
        <v>490</v>
      </c>
      <c r="H2885" s="80" t="s">
        <v>1117</v>
      </c>
      <c r="I2885" s="80" t="s">
        <v>2806</v>
      </c>
      <c r="J2885" s="80" t="s">
        <v>4053</v>
      </c>
      <c r="K2885" s="80" t="s">
        <v>454</v>
      </c>
      <c r="L2885" s="8">
        <v>4580000</v>
      </c>
      <c r="M2885" s="6">
        <v>2022</v>
      </c>
      <c r="N2885" s="103"/>
      <c r="O2885" s="103"/>
      <c r="P2885" s="6"/>
      <c r="Q2885" s="6"/>
      <c r="R2885" t="str">
        <f t="shared" si="45"/>
        <v>5010700311101110100001VT300002</v>
      </c>
    </row>
    <row r="2886" spans="1:18" x14ac:dyDescent="0.2">
      <c r="A2886" s="80" t="s">
        <v>453</v>
      </c>
      <c r="B2886" s="80" t="s">
        <v>4583</v>
      </c>
      <c r="C2886" s="6">
        <v>501</v>
      </c>
      <c r="D2886" s="6">
        <v>50107</v>
      </c>
      <c r="E2886" s="80" t="s">
        <v>458</v>
      </c>
      <c r="F2886" s="80" t="s">
        <v>458</v>
      </c>
      <c r="G2886" s="80" t="s">
        <v>490</v>
      </c>
      <c r="H2886" s="80" t="s">
        <v>1117</v>
      </c>
      <c r="I2886" s="80" t="s">
        <v>2806</v>
      </c>
      <c r="J2886" s="80" t="s">
        <v>4053</v>
      </c>
      <c r="K2886" s="80" t="s">
        <v>454</v>
      </c>
      <c r="L2886" s="8">
        <v>6410000</v>
      </c>
      <c r="M2886" s="6">
        <v>2022</v>
      </c>
      <c r="N2886" s="103"/>
      <c r="O2886" s="103"/>
      <c r="P2886" s="6"/>
      <c r="Q2886" s="6"/>
      <c r="R2886" t="str">
        <f t="shared" si="45"/>
        <v>5010700311101110100001VT300003</v>
      </c>
    </row>
    <row r="2887" spans="1:18" x14ac:dyDescent="0.2">
      <c r="A2887" s="80" t="s">
        <v>453</v>
      </c>
      <c r="B2887" s="80" t="s">
        <v>4584</v>
      </c>
      <c r="C2887" s="6">
        <v>501</v>
      </c>
      <c r="D2887" s="6">
        <v>50107</v>
      </c>
      <c r="E2887" s="80" t="s">
        <v>458</v>
      </c>
      <c r="F2887" s="80" t="s">
        <v>456</v>
      </c>
      <c r="G2887" s="80" t="s">
        <v>490</v>
      </c>
      <c r="H2887" s="80" t="s">
        <v>1118</v>
      </c>
      <c r="I2887" s="80" t="s">
        <v>2807</v>
      </c>
      <c r="J2887" s="80" t="s">
        <v>4053</v>
      </c>
      <c r="K2887" s="80" t="s">
        <v>454</v>
      </c>
      <c r="L2887" s="8">
        <v>4580000</v>
      </c>
      <c r="M2887" s="6">
        <v>2022</v>
      </c>
      <c r="N2887" s="103"/>
      <c r="O2887" s="103"/>
      <c r="P2887" s="6"/>
      <c r="Q2887" s="6"/>
      <c r="R2887" t="str">
        <f t="shared" si="45"/>
        <v>5010700311111111100001VT300002</v>
      </c>
    </row>
    <row r="2888" spans="1:18" x14ac:dyDescent="0.2">
      <c r="A2888" s="80" t="s">
        <v>453</v>
      </c>
      <c r="B2888" s="80" t="s">
        <v>4584</v>
      </c>
      <c r="C2888" s="6">
        <v>501</v>
      </c>
      <c r="D2888" s="6">
        <v>50107</v>
      </c>
      <c r="E2888" s="80" t="s">
        <v>458</v>
      </c>
      <c r="F2888" s="80" t="s">
        <v>458</v>
      </c>
      <c r="G2888" s="80" t="s">
        <v>490</v>
      </c>
      <c r="H2888" s="80" t="s">
        <v>1118</v>
      </c>
      <c r="I2888" s="80" t="s">
        <v>2807</v>
      </c>
      <c r="J2888" s="80" t="s">
        <v>4053</v>
      </c>
      <c r="K2888" s="80" t="s">
        <v>454</v>
      </c>
      <c r="L2888" s="8">
        <v>6410000</v>
      </c>
      <c r="M2888" s="6">
        <v>2022</v>
      </c>
      <c r="N2888" s="103"/>
      <c r="O2888" s="103"/>
      <c r="P2888" s="6"/>
      <c r="Q2888" s="6"/>
      <c r="R2888" t="str">
        <f t="shared" si="45"/>
        <v>5010700311111111100001VT300003</v>
      </c>
    </row>
    <row r="2889" spans="1:18" x14ac:dyDescent="0.2">
      <c r="A2889" s="80" t="s">
        <v>453</v>
      </c>
      <c r="B2889" s="80" t="s">
        <v>4585</v>
      </c>
      <c r="C2889" s="6">
        <v>501</v>
      </c>
      <c r="D2889" s="6">
        <v>50107</v>
      </c>
      <c r="E2889" s="80" t="s">
        <v>458</v>
      </c>
      <c r="F2889" s="80" t="s">
        <v>456</v>
      </c>
      <c r="G2889" s="80" t="s">
        <v>490</v>
      </c>
      <c r="H2889" s="80" t="s">
        <v>1119</v>
      </c>
      <c r="I2889" s="80" t="s">
        <v>2808</v>
      </c>
      <c r="J2889" s="80" t="s">
        <v>4053</v>
      </c>
      <c r="K2889" s="80" t="s">
        <v>454</v>
      </c>
      <c r="L2889" s="8">
        <v>4450000</v>
      </c>
      <c r="M2889" s="6">
        <v>2022</v>
      </c>
      <c r="N2889" s="103"/>
      <c r="O2889" s="103"/>
      <c r="P2889" s="6"/>
      <c r="Q2889" s="6"/>
      <c r="R2889" t="str">
        <f t="shared" si="45"/>
        <v>5010700311121112100001VT300002</v>
      </c>
    </row>
    <row r="2890" spans="1:18" x14ac:dyDescent="0.2">
      <c r="A2890" s="80" t="s">
        <v>453</v>
      </c>
      <c r="B2890" s="80" t="s">
        <v>4585</v>
      </c>
      <c r="C2890" s="6">
        <v>501</v>
      </c>
      <c r="D2890" s="6">
        <v>50107</v>
      </c>
      <c r="E2890" s="80" t="s">
        <v>458</v>
      </c>
      <c r="F2890" s="80" t="s">
        <v>458</v>
      </c>
      <c r="G2890" s="80" t="s">
        <v>490</v>
      </c>
      <c r="H2890" s="80" t="s">
        <v>1119</v>
      </c>
      <c r="I2890" s="80" t="s">
        <v>2808</v>
      </c>
      <c r="J2890" s="80" t="s">
        <v>4053</v>
      </c>
      <c r="K2890" s="80" t="s">
        <v>454</v>
      </c>
      <c r="L2890" s="8">
        <v>6230000</v>
      </c>
      <c r="M2890" s="6">
        <v>2022</v>
      </c>
      <c r="N2890" s="103"/>
      <c r="O2890" s="103"/>
      <c r="P2890" s="6"/>
      <c r="Q2890" s="6"/>
      <c r="R2890" t="str">
        <f t="shared" si="45"/>
        <v>5010700311121112100001VT300003</v>
      </c>
    </row>
    <row r="2891" spans="1:18" x14ac:dyDescent="0.2">
      <c r="A2891" s="80" t="s">
        <v>453</v>
      </c>
      <c r="B2891" s="80" t="s">
        <v>4586</v>
      </c>
      <c r="C2891" s="6">
        <v>501</v>
      </c>
      <c r="D2891" s="6">
        <v>50107</v>
      </c>
      <c r="E2891" s="80" t="s">
        <v>458</v>
      </c>
      <c r="F2891" s="80" t="s">
        <v>456</v>
      </c>
      <c r="G2891" s="80" t="s">
        <v>490</v>
      </c>
      <c r="H2891" s="80" t="s">
        <v>1135</v>
      </c>
      <c r="I2891" s="80" t="s">
        <v>2818</v>
      </c>
      <c r="J2891" s="80" t="s">
        <v>4053</v>
      </c>
      <c r="K2891" s="80" t="s">
        <v>454</v>
      </c>
      <c r="L2891" s="8">
        <v>4450000</v>
      </c>
      <c r="M2891" s="6">
        <v>2022</v>
      </c>
      <c r="N2891" s="103"/>
      <c r="O2891" s="103"/>
      <c r="P2891" s="6"/>
      <c r="Q2891" s="6"/>
      <c r="R2891" t="str">
        <f t="shared" si="45"/>
        <v>5010700311201120100001VT300002</v>
      </c>
    </row>
    <row r="2892" spans="1:18" x14ac:dyDescent="0.2">
      <c r="A2892" s="80" t="s">
        <v>453</v>
      </c>
      <c r="B2892" s="80" t="s">
        <v>4586</v>
      </c>
      <c r="C2892" s="6">
        <v>501</v>
      </c>
      <c r="D2892" s="6">
        <v>50107</v>
      </c>
      <c r="E2892" s="80" t="s">
        <v>458</v>
      </c>
      <c r="F2892" s="80" t="s">
        <v>458</v>
      </c>
      <c r="G2892" s="80" t="s">
        <v>490</v>
      </c>
      <c r="H2892" s="80" t="s">
        <v>1135</v>
      </c>
      <c r="I2892" s="80" t="s">
        <v>2818</v>
      </c>
      <c r="J2892" s="80" t="s">
        <v>4053</v>
      </c>
      <c r="K2892" s="80" t="s">
        <v>454</v>
      </c>
      <c r="L2892" s="8">
        <v>6230000</v>
      </c>
      <c r="M2892" s="6">
        <v>2022</v>
      </c>
      <c r="N2892" s="103"/>
      <c r="O2892" s="103"/>
      <c r="P2892" s="6"/>
      <c r="Q2892" s="6"/>
      <c r="R2892" t="str">
        <f t="shared" si="45"/>
        <v>5010700311201120100001VT300003</v>
      </c>
    </row>
    <row r="2893" spans="1:18" x14ac:dyDescent="0.2">
      <c r="A2893" s="80" t="s">
        <v>453</v>
      </c>
      <c r="B2893" s="80" t="s">
        <v>4587</v>
      </c>
      <c r="C2893" s="6">
        <v>501</v>
      </c>
      <c r="D2893" s="6">
        <v>50107</v>
      </c>
      <c r="E2893" s="80" t="s">
        <v>458</v>
      </c>
      <c r="F2893" s="80" t="s">
        <v>456</v>
      </c>
      <c r="G2893" s="80" t="s">
        <v>490</v>
      </c>
      <c r="H2893" s="80" t="s">
        <v>1136</v>
      </c>
      <c r="I2893" s="80" t="s">
        <v>2819</v>
      </c>
      <c r="J2893" s="80" t="s">
        <v>4053</v>
      </c>
      <c r="K2893" s="80" t="s">
        <v>454</v>
      </c>
      <c r="L2893" s="8">
        <v>4450000</v>
      </c>
      <c r="M2893" s="6">
        <v>2022</v>
      </c>
      <c r="N2893" s="103"/>
      <c r="O2893" s="103"/>
      <c r="P2893" s="6"/>
      <c r="Q2893" s="6"/>
      <c r="R2893" t="str">
        <f t="shared" si="45"/>
        <v>5010700311211121100001VT300002</v>
      </c>
    </row>
    <row r="2894" spans="1:18" x14ac:dyDescent="0.2">
      <c r="A2894" s="80" t="s">
        <v>453</v>
      </c>
      <c r="B2894" s="80" t="s">
        <v>4587</v>
      </c>
      <c r="C2894" s="6">
        <v>501</v>
      </c>
      <c r="D2894" s="6">
        <v>50107</v>
      </c>
      <c r="E2894" s="80" t="s">
        <v>458</v>
      </c>
      <c r="F2894" s="80" t="s">
        <v>458</v>
      </c>
      <c r="G2894" s="80" t="s">
        <v>490</v>
      </c>
      <c r="H2894" s="80" t="s">
        <v>1136</v>
      </c>
      <c r="I2894" s="80" t="s">
        <v>2819</v>
      </c>
      <c r="J2894" s="80" t="s">
        <v>4053</v>
      </c>
      <c r="K2894" s="80" t="s">
        <v>454</v>
      </c>
      <c r="L2894" s="8">
        <v>6230000</v>
      </c>
      <c r="M2894" s="6">
        <v>2022</v>
      </c>
      <c r="N2894" s="103"/>
      <c r="O2894" s="103"/>
      <c r="P2894" s="6"/>
      <c r="Q2894" s="6"/>
      <c r="R2894" t="str">
        <f t="shared" si="45"/>
        <v>5010700311211121100001VT300003</v>
      </c>
    </row>
    <row r="2895" spans="1:18" x14ac:dyDescent="0.2">
      <c r="A2895" s="80" t="s">
        <v>453</v>
      </c>
      <c r="B2895" s="80" t="s">
        <v>4588</v>
      </c>
      <c r="C2895" s="6">
        <v>501</v>
      </c>
      <c r="D2895" s="6">
        <v>50107</v>
      </c>
      <c r="E2895" s="80" t="s">
        <v>458</v>
      </c>
      <c r="F2895" s="80" t="s">
        <v>456</v>
      </c>
      <c r="G2895" s="80" t="s">
        <v>490</v>
      </c>
      <c r="H2895" s="80" t="s">
        <v>1173</v>
      </c>
      <c r="I2895" s="80" t="s">
        <v>2839</v>
      </c>
      <c r="J2895" s="80" t="s">
        <v>4053</v>
      </c>
      <c r="K2895" s="80" t="s">
        <v>454</v>
      </c>
      <c r="L2895" s="8">
        <v>2530000</v>
      </c>
      <c r="M2895" s="6">
        <v>2022</v>
      </c>
      <c r="N2895" s="103"/>
      <c r="O2895" s="103"/>
      <c r="P2895" s="6"/>
      <c r="Q2895" s="6"/>
      <c r="R2895" t="str">
        <f t="shared" si="45"/>
        <v>5010700311391139100001VT300002</v>
      </c>
    </row>
    <row r="2896" spans="1:18" x14ac:dyDescent="0.2">
      <c r="A2896" s="80" t="s">
        <v>453</v>
      </c>
      <c r="B2896" s="80" t="s">
        <v>4588</v>
      </c>
      <c r="C2896" s="6">
        <v>501</v>
      </c>
      <c r="D2896" s="6">
        <v>50107</v>
      </c>
      <c r="E2896" s="80" t="s">
        <v>458</v>
      </c>
      <c r="F2896" s="80" t="s">
        <v>458</v>
      </c>
      <c r="G2896" s="80" t="s">
        <v>490</v>
      </c>
      <c r="H2896" s="80" t="s">
        <v>1173</v>
      </c>
      <c r="I2896" s="80" t="s">
        <v>2839</v>
      </c>
      <c r="J2896" s="80" t="s">
        <v>4053</v>
      </c>
      <c r="K2896" s="80" t="s">
        <v>454</v>
      </c>
      <c r="L2896" s="8">
        <v>3540000</v>
      </c>
      <c r="M2896" s="6">
        <v>2022</v>
      </c>
      <c r="N2896" s="103"/>
      <c r="O2896" s="103"/>
      <c r="P2896" s="6"/>
      <c r="Q2896" s="6"/>
      <c r="R2896" t="str">
        <f t="shared" si="45"/>
        <v>5010700311391139100001VT300003</v>
      </c>
    </row>
    <row r="2897" spans="1:18" x14ac:dyDescent="0.2">
      <c r="A2897" s="80" t="s">
        <v>453</v>
      </c>
      <c r="B2897" s="80" t="s">
        <v>4589</v>
      </c>
      <c r="C2897" s="6">
        <v>501</v>
      </c>
      <c r="D2897" s="6">
        <v>50107</v>
      </c>
      <c r="E2897" s="80" t="s">
        <v>458</v>
      </c>
      <c r="F2897" s="80" t="s">
        <v>456</v>
      </c>
      <c r="G2897" s="80" t="s">
        <v>490</v>
      </c>
      <c r="H2897" s="80" t="s">
        <v>1182</v>
      </c>
      <c r="I2897" s="80" t="s">
        <v>2845</v>
      </c>
      <c r="J2897" s="80" t="s">
        <v>4053</v>
      </c>
      <c r="K2897" s="80" t="s">
        <v>454</v>
      </c>
      <c r="L2897" s="8">
        <v>4900000</v>
      </c>
      <c r="M2897" s="6">
        <v>2022</v>
      </c>
      <c r="N2897" s="103"/>
      <c r="O2897" s="103"/>
      <c r="P2897" s="6"/>
      <c r="Q2897" s="6"/>
      <c r="R2897" t="str">
        <f t="shared" si="45"/>
        <v>5010700311431143100001VT300002</v>
      </c>
    </row>
    <row r="2898" spans="1:18" x14ac:dyDescent="0.2">
      <c r="A2898" s="80" t="s">
        <v>453</v>
      </c>
      <c r="B2898" s="80" t="s">
        <v>4589</v>
      </c>
      <c r="C2898" s="6">
        <v>501</v>
      </c>
      <c r="D2898" s="6">
        <v>50107</v>
      </c>
      <c r="E2898" s="80" t="s">
        <v>458</v>
      </c>
      <c r="F2898" s="80" t="s">
        <v>458</v>
      </c>
      <c r="G2898" s="80" t="s">
        <v>490</v>
      </c>
      <c r="H2898" s="80" t="s">
        <v>1182</v>
      </c>
      <c r="I2898" s="80" t="s">
        <v>2845</v>
      </c>
      <c r="J2898" s="80" t="s">
        <v>4053</v>
      </c>
      <c r="K2898" s="80" t="s">
        <v>454</v>
      </c>
      <c r="L2898" s="8">
        <v>6850000</v>
      </c>
      <c r="M2898" s="6">
        <v>2022</v>
      </c>
      <c r="N2898" s="103"/>
      <c r="O2898" s="103"/>
      <c r="P2898" s="6"/>
      <c r="Q2898" s="6"/>
      <c r="R2898" t="str">
        <f t="shared" si="45"/>
        <v>5010700311431143100001VT300003</v>
      </c>
    </row>
    <row r="2899" spans="1:18" x14ac:dyDescent="0.2">
      <c r="A2899" s="80" t="s">
        <v>453</v>
      </c>
      <c r="B2899" s="80" t="s">
        <v>4590</v>
      </c>
      <c r="C2899" s="6">
        <v>501</v>
      </c>
      <c r="D2899" s="6">
        <v>50107</v>
      </c>
      <c r="E2899" s="80" t="s">
        <v>458</v>
      </c>
      <c r="F2899" s="80" t="s">
        <v>456</v>
      </c>
      <c r="G2899" s="80" t="s">
        <v>490</v>
      </c>
      <c r="H2899" s="80" t="s">
        <v>1186</v>
      </c>
      <c r="I2899" s="80" t="s">
        <v>2850</v>
      </c>
      <c r="J2899" s="80" t="s">
        <v>4053</v>
      </c>
      <c r="K2899" s="80" t="s">
        <v>454</v>
      </c>
      <c r="L2899" s="8">
        <v>10940000</v>
      </c>
      <c r="M2899" s="6">
        <v>2022</v>
      </c>
      <c r="N2899" s="103"/>
      <c r="O2899" s="103"/>
      <c r="P2899" s="6"/>
      <c r="Q2899" s="6"/>
      <c r="R2899" t="str">
        <f t="shared" si="45"/>
        <v>5010700311451145100001VT300002</v>
      </c>
    </row>
    <row r="2900" spans="1:18" x14ac:dyDescent="0.2">
      <c r="A2900" s="80" t="s">
        <v>453</v>
      </c>
      <c r="B2900" s="80" t="s">
        <v>4590</v>
      </c>
      <c r="C2900" s="6">
        <v>501</v>
      </c>
      <c r="D2900" s="6">
        <v>50107</v>
      </c>
      <c r="E2900" s="80" t="s">
        <v>458</v>
      </c>
      <c r="F2900" s="80" t="s">
        <v>458</v>
      </c>
      <c r="G2900" s="80" t="s">
        <v>490</v>
      </c>
      <c r="H2900" s="80" t="s">
        <v>1186</v>
      </c>
      <c r="I2900" s="80" t="s">
        <v>2850</v>
      </c>
      <c r="J2900" s="80" t="s">
        <v>4053</v>
      </c>
      <c r="K2900" s="80" t="s">
        <v>454</v>
      </c>
      <c r="L2900" s="8">
        <v>15320000</v>
      </c>
      <c r="M2900" s="6">
        <v>2022</v>
      </c>
      <c r="N2900" s="103"/>
      <c r="O2900" s="103"/>
      <c r="P2900" s="6"/>
      <c r="Q2900" s="6"/>
      <c r="R2900" t="str">
        <f t="shared" si="45"/>
        <v>5010700311451145100001VT300003</v>
      </c>
    </row>
    <row r="2901" spans="1:18" x14ac:dyDescent="0.2">
      <c r="A2901" s="80" t="s">
        <v>453</v>
      </c>
      <c r="B2901" s="80" t="s">
        <v>4591</v>
      </c>
      <c r="C2901" s="6">
        <v>501</v>
      </c>
      <c r="D2901" s="6">
        <v>50107</v>
      </c>
      <c r="E2901" s="80" t="s">
        <v>458</v>
      </c>
      <c r="F2901" s="80" t="s">
        <v>456</v>
      </c>
      <c r="G2901" s="80" t="s">
        <v>490</v>
      </c>
      <c r="H2901" s="80" t="s">
        <v>1233</v>
      </c>
      <c r="I2901" s="80" t="s">
        <v>2884</v>
      </c>
      <c r="J2901" s="80" t="s">
        <v>4053</v>
      </c>
      <c r="K2901" s="80" t="s">
        <v>454</v>
      </c>
      <c r="L2901" s="8">
        <v>2620000</v>
      </c>
      <c r="M2901" s="6">
        <v>2022</v>
      </c>
      <c r="N2901" s="103"/>
      <c r="O2901" s="103"/>
      <c r="P2901" s="6"/>
      <c r="Q2901" s="6"/>
      <c r="R2901" t="str">
        <f t="shared" si="45"/>
        <v>5010700311711171100001VT300002</v>
      </c>
    </row>
    <row r="2902" spans="1:18" x14ac:dyDescent="0.2">
      <c r="A2902" s="80" t="s">
        <v>453</v>
      </c>
      <c r="B2902" s="80" t="s">
        <v>4591</v>
      </c>
      <c r="C2902" s="6">
        <v>501</v>
      </c>
      <c r="D2902" s="6">
        <v>50107</v>
      </c>
      <c r="E2902" s="80" t="s">
        <v>458</v>
      </c>
      <c r="F2902" s="80" t="s">
        <v>458</v>
      </c>
      <c r="G2902" s="80" t="s">
        <v>490</v>
      </c>
      <c r="H2902" s="80" t="s">
        <v>1233</v>
      </c>
      <c r="I2902" s="80" t="s">
        <v>2884</v>
      </c>
      <c r="J2902" s="80" t="s">
        <v>4053</v>
      </c>
      <c r="K2902" s="80" t="s">
        <v>454</v>
      </c>
      <c r="L2902" s="8">
        <v>3660000</v>
      </c>
      <c r="M2902" s="6">
        <v>2022</v>
      </c>
      <c r="N2902" s="103"/>
      <c r="O2902" s="103"/>
      <c r="P2902" s="6"/>
      <c r="Q2902" s="6"/>
      <c r="R2902" t="str">
        <f t="shared" si="45"/>
        <v>5010700311711171100001VT300003</v>
      </c>
    </row>
    <row r="2903" spans="1:18" x14ac:dyDescent="0.2">
      <c r="A2903" s="80" t="s">
        <v>453</v>
      </c>
      <c r="B2903" s="80" t="s">
        <v>4592</v>
      </c>
      <c r="C2903" s="6">
        <v>501</v>
      </c>
      <c r="D2903" s="6">
        <v>50107</v>
      </c>
      <c r="E2903" s="80" t="s">
        <v>458</v>
      </c>
      <c r="F2903" s="80" t="s">
        <v>456</v>
      </c>
      <c r="G2903" s="80" t="s">
        <v>490</v>
      </c>
      <c r="H2903" s="80" t="s">
        <v>1235</v>
      </c>
      <c r="I2903" s="80" t="s">
        <v>2885</v>
      </c>
      <c r="J2903" s="80" t="s">
        <v>4053</v>
      </c>
      <c r="K2903" s="80" t="s">
        <v>454</v>
      </c>
      <c r="L2903" s="8">
        <v>7300000</v>
      </c>
      <c r="M2903" s="6">
        <v>2022</v>
      </c>
      <c r="N2903" s="103"/>
      <c r="O2903" s="103"/>
      <c r="P2903" s="6"/>
      <c r="Q2903" s="6"/>
      <c r="R2903" t="str">
        <f t="shared" si="45"/>
        <v>5010700311721172100001VT300002</v>
      </c>
    </row>
    <row r="2904" spans="1:18" x14ac:dyDescent="0.2">
      <c r="A2904" s="80" t="s">
        <v>453</v>
      </c>
      <c r="B2904" s="80" t="s">
        <v>4592</v>
      </c>
      <c r="C2904" s="6">
        <v>501</v>
      </c>
      <c r="D2904" s="6">
        <v>50107</v>
      </c>
      <c r="E2904" s="80" t="s">
        <v>458</v>
      </c>
      <c r="F2904" s="80" t="s">
        <v>458</v>
      </c>
      <c r="G2904" s="80" t="s">
        <v>490</v>
      </c>
      <c r="H2904" s="80" t="s">
        <v>1235</v>
      </c>
      <c r="I2904" s="80" t="s">
        <v>2885</v>
      </c>
      <c r="J2904" s="80" t="s">
        <v>4053</v>
      </c>
      <c r="K2904" s="80" t="s">
        <v>454</v>
      </c>
      <c r="L2904" s="8">
        <v>10220000</v>
      </c>
      <c r="M2904" s="6">
        <v>2022</v>
      </c>
      <c r="N2904" s="103"/>
      <c r="O2904" s="103"/>
      <c r="P2904" s="6"/>
      <c r="Q2904" s="6"/>
      <c r="R2904" t="str">
        <f t="shared" si="45"/>
        <v>5010700311721172100001VT300003</v>
      </c>
    </row>
    <row r="2905" spans="1:18" x14ac:dyDescent="0.2">
      <c r="A2905" s="80" t="s">
        <v>453</v>
      </c>
      <c r="B2905" s="80" t="s">
        <v>4593</v>
      </c>
      <c r="C2905" s="6">
        <v>501</v>
      </c>
      <c r="D2905" s="6">
        <v>50107</v>
      </c>
      <c r="E2905" s="80" t="s">
        <v>458</v>
      </c>
      <c r="F2905" s="80" t="s">
        <v>456</v>
      </c>
      <c r="G2905" s="80" t="s">
        <v>490</v>
      </c>
      <c r="H2905" s="80" t="s">
        <v>1258</v>
      </c>
      <c r="I2905" s="80" t="s">
        <v>2898</v>
      </c>
      <c r="J2905" s="80" t="s">
        <v>4053</v>
      </c>
      <c r="K2905" s="80" t="s">
        <v>454</v>
      </c>
      <c r="L2905" s="8">
        <v>2590000</v>
      </c>
      <c r="M2905" s="6">
        <v>2022</v>
      </c>
      <c r="N2905" s="103"/>
      <c r="O2905" s="103"/>
      <c r="P2905" s="6"/>
      <c r="Q2905" s="6"/>
      <c r="R2905" t="str">
        <f t="shared" si="45"/>
        <v>5010700311831183100001VT300002</v>
      </c>
    </row>
    <row r="2906" spans="1:18" x14ac:dyDescent="0.2">
      <c r="A2906" s="80" t="s">
        <v>453</v>
      </c>
      <c r="B2906" s="80" t="s">
        <v>4593</v>
      </c>
      <c r="C2906" s="6">
        <v>501</v>
      </c>
      <c r="D2906" s="6">
        <v>50107</v>
      </c>
      <c r="E2906" s="80" t="s">
        <v>458</v>
      </c>
      <c r="F2906" s="80" t="s">
        <v>458</v>
      </c>
      <c r="G2906" s="80" t="s">
        <v>490</v>
      </c>
      <c r="H2906" s="80" t="s">
        <v>1258</v>
      </c>
      <c r="I2906" s="80" t="s">
        <v>2898</v>
      </c>
      <c r="J2906" s="80" t="s">
        <v>4053</v>
      </c>
      <c r="K2906" s="80" t="s">
        <v>454</v>
      </c>
      <c r="L2906" s="8">
        <v>3630000</v>
      </c>
      <c r="M2906" s="6">
        <v>2022</v>
      </c>
      <c r="N2906" s="103"/>
      <c r="O2906" s="103"/>
      <c r="P2906" s="6"/>
      <c r="Q2906" s="6"/>
      <c r="R2906" t="str">
        <f t="shared" si="45"/>
        <v>5010700311831183100001VT300003</v>
      </c>
    </row>
    <row r="2907" spans="1:18" x14ac:dyDescent="0.2">
      <c r="A2907" s="80" t="s">
        <v>453</v>
      </c>
      <c r="B2907" s="80" t="s">
        <v>4594</v>
      </c>
      <c r="C2907" s="6">
        <v>501</v>
      </c>
      <c r="D2907" s="6">
        <v>50107</v>
      </c>
      <c r="E2907" s="80" t="s">
        <v>458</v>
      </c>
      <c r="F2907" s="80" t="s">
        <v>456</v>
      </c>
      <c r="G2907" s="80" t="s">
        <v>490</v>
      </c>
      <c r="H2907" s="80" t="s">
        <v>1267</v>
      </c>
      <c r="I2907" s="80" t="s">
        <v>2905</v>
      </c>
      <c r="J2907" s="80" t="s">
        <v>4053</v>
      </c>
      <c r="K2907" s="80" t="s">
        <v>454</v>
      </c>
      <c r="L2907" s="8">
        <v>3250000</v>
      </c>
      <c r="M2907" s="6">
        <v>2022</v>
      </c>
      <c r="N2907" s="103"/>
      <c r="O2907" s="103"/>
      <c r="P2907" s="6"/>
      <c r="Q2907" s="6"/>
      <c r="R2907" t="str">
        <f t="shared" si="45"/>
        <v>5010700311881188100001VT300002</v>
      </c>
    </row>
    <row r="2908" spans="1:18" x14ac:dyDescent="0.2">
      <c r="A2908" s="80" t="s">
        <v>453</v>
      </c>
      <c r="B2908" s="80" t="s">
        <v>4594</v>
      </c>
      <c r="C2908" s="6">
        <v>501</v>
      </c>
      <c r="D2908" s="6">
        <v>50107</v>
      </c>
      <c r="E2908" s="80" t="s">
        <v>458</v>
      </c>
      <c r="F2908" s="80" t="s">
        <v>458</v>
      </c>
      <c r="G2908" s="80" t="s">
        <v>490</v>
      </c>
      <c r="H2908" s="80" t="s">
        <v>1267</v>
      </c>
      <c r="I2908" s="80" t="s">
        <v>2905</v>
      </c>
      <c r="J2908" s="80" t="s">
        <v>4053</v>
      </c>
      <c r="K2908" s="80" t="s">
        <v>454</v>
      </c>
      <c r="L2908" s="8">
        <v>4550000</v>
      </c>
      <c r="M2908" s="6">
        <v>2022</v>
      </c>
      <c r="N2908" s="103"/>
      <c r="O2908" s="103"/>
      <c r="P2908" s="6"/>
      <c r="Q2908" s="6"/>
      <c r="R2908" t="str">
        <f t="shared" si="45"/>
        <v>5010700311881188100001VT300003</v>
      </c>
    </row>
    <row r="2909" spans="1:18" x14ac:dyDescent="0.2">
      <c r="A2909" s="80" t="s">
        <v>453</v>
      </c>
      <c r="B2909" s="80" t="s">
        <v>4595</v>
      </c>
      <c r="C2909" s="6">
        <v>501</v>
      </c>
      <c r="D2909" s="6">
        <v>50107</v>
      </c>
      <c r="E2909" s="80" t="s">
        <v>458</v>
      </c>
      <c r="F2909" s="80" t="s">
        <v>456</v>
      </c>
      <c r="G2909" s="80" t="s">
        <v>490</v>
      </c>
      <c r="H2909" s="80" t="s">
        <v>1278</v>
      </c>
      <c r="I2909" s="80" t="s">
        <v>2923</v>
      </c>
      <c r="J2909" s="80" t="s">
        <v>4053</v>
      </c>
      <c r="K2909" s="80" t="s">
        <v>454</v>
      </c>
      <c r="L2909" s="8">
        <v>1610000</v>
      </c>
      <c r="M2909" s="6">
        <v>2022</v>
      </c>
      <c r="N2909" s="103"/>
      <c r="O2909" s="103"/>
      <c r="P2909" s="6"/>
      <c r="Q2909" s="6"/>
      <c r="R2909" t="str">
        <f t="shared" si="45"/>
        <v>5010700311941194100001VT300002</v>
      </c>
    </row>
    <row r="2910" spans="1:18" x14ac:dyDescent="0.2">
      <c r="A2910" s="80" t="s">
        <v>453</v>
      </c>
      <c r="B2910" s="80" t="s">
        <v>4595</v>
      </c>
      <c r="C2910" s="6">
        <v>501</v>
      </c>
      <c r="D2910" s="6">
        <v>50107</v>
      </c>
      <c r="E2910" s="80" t="s">
        <v>458</v>
      </c>
      <c r="F2910" s="80" t="s">
        <v>458</v>
      </c>
      <c r="G2910" s="80" t="s">
        <v>490</v>
      </c>
      <c r="H2910" s="80" t="s">
        <v>1278</v>
      </c>
      <c r="I2910" s="80" t="s">
        <v>2923</v>
      </c>
      <c r="J2910" s="80" t="s">
        <v>4053</v>
      </c>
      <c r="K2910" s="80" t="s">
        <v>454</v>
      </c>
      <c r="L2910" s="8">
        <v>2250000</v>
      </c>
      <c r="M2910" s="6">
        <v>2022</v>
      </c>
      <c r="N2910" s="103"/>
      <c r="O2910" s="103"/>
      <c r="P2910" s="6"/>
      <c r="Q2910" s="6"/>
      <c r="R2910" t="str">
        <f t="shared" si="45"/>
        <v>5010700311941194100001VT300003</v>
      </c>
    </row>
    <row r="2911" spans="1:18" x14ac:dyDescent="0.2">
      <c r="A2911" s="80" t="s">
        <v>453</v>
      </c>
      <c r="B2911" s="80" t="s">
        <v>4596</v>
      </c>
      <c r="C2911" s="6">
        <v>501</v>
      </c>
      <c r="D2911" s="6">
        <v>50107</v>
      </c>
      <c r="E2911" s="80" t="s">
        <v>458</v>
      </c>
      <c r="F2911" s="80" t="s">
        <v>456</v>
      </c>
      <c r="G2911" s="80" t="s">
        <v>490</v>
      </c>
      <c r="H2911" s="80" t="s">
        <v>1281</v>
      </c>
      <c r="I2911" s="80" t="s">
        <v>2925</v>
      </c>
      <c r="J2911" s="80" t="s">
        <v>4053</v>
      </c>
      <c r="K2911" s="80" t="s">
        <v>454</v>
      </c>
      <c r="L2911" s="8">
        <v>7300000</v>
      </c>
      <c r="M2911" s="6">
        <v>2022</v>
      </c>
      <c r="N2911" s="103"/>
      <c r="O2911" s="103"/>
      <c r="P2911" s="6"/>
      <c r="Q2911" s="6"/>
      <c r="R2911" t="str">
        <f t="shared" si="45"/>
        <v>5010700311961196100001VT300002</v>
      </c>
    </row>
    <row r="2912" spans="1:18" x14ac:dyDescent="0.2">
      <c r="A2912" s="80" t="s">
        <v>453</v>
      </c>
      <c r="B2912" s="80" t="s">
        <v>4596</v>
      </c>
      <c r="C2912" s="6">
        <v>501</v>
      </c>
      <c r="D2912" s="6">
        <v>50107</v>
      </c>
      <c r="E2912" s="80" t="s">
        <v>458</v>
      </c>
      <c r="F2912" s="80" t="s">
        <v>458</v>
      </c>
      <c r="G2912" s="80" t="s">
        <v>490</v>
      </c>
      <c r="H2912" s="80" t="s">
        <v>1281</v>
      </c>
      <c r="I2912" s="80" t="s">
        <v>2925</v>
      </c>
      <c r="J2912" s="80" t="s">
        <v>4053</v>
      </c>
      <c r="K2912" s="80" t="s">
        <v>454</v>
      </c>
      <c r="L2912" s="8">
        <v>10210000</v>
      </c>
      <c r="M2912" s="6">
        <v>2022</v>
      </c>
      <c r="N2912" s="103"/>
      <c r="O2912" s="103"/>
      <c r="P2912" s="6"/>
      <c r="Q2912" s="6"/>
      <c r="R2912" t="str">
        <f t="shared" si="45"/>
        <v>5010700311961196100001VT300003</v>
      </c>
    </row>
    <row r="2913" spans="1:18" x14ac:dyDescent="0.2">
      <c r="A2913" s="80" t="s">
        <v>453</v>
      </c>
      <c r="B2913" s="80" t="s">
        <v>4597</v>
      </c>
      <c r="C2913" s="6">
        <v>501</v>
      </c>
      <c r="D2913" s="6">
        <v>50107</v>
      </c>
      <c r="E2913" s="80" t="s">
        <v>458</v>
      </c>
      <c r="F2913" s="80" t="s">
        <v>456</v>
      </c>
      <c r="G2913" s="80" t="s">
        <v>490</v>
      </c>
      <c r="H2913" s="80" t="s">
        <v>1282</v>
      </c>
      <c r="I2913" s="80" t="s">
        <v>2926</v>
      </c>
      <c r="J2913" s="80" t="s">
        <v>4053</v>
      </c>
      <c r="K2913" s="80" t="s">
        <v>454</v>
      </c>
      <c r="L2913" s="8">
        <v>3430000</v>
      </c>
      <c r="M2913" s="6">
        <v>2022</v>
      </c>
      <c r="N2913" s="103"/>
      <c r="O2913" s="103"/>
      <c r="P2913" s="6"/>
      <c r="Q2913" s="6"/>
      <c r="R2913" t="str">
        <f t="shared" si="45"/>
        <v>5010700311971197100001VT300002</v>
      </c>
    </row>
    <row r="2914" spans="1:18" x14ac:dyDescent="0.2">
      <c r="A2914" s="80" t="s">
        <v>453</v>
      </c>
      <c r="B2914" s="80" t="s">
        <v>4597</v>
      </c>
      <c r="C2914" s="6">
        <v>501</v>
      </c>
      <c r="D2914" s="6">
        <v>50107</v>
      </c>
      <c r="E2914" s="80" t="s">
        <v>458</v>
      </c>
      <c r="F2914" s="80" t="s">
        <v>458</v>
      </c>
      <c r="G2914" s="80" t="s">
        <v>490</v>
      </c>
      <c r="H2914" s="80" t="s">
        <v>1282</v>
      </c>
      <c r="I2914" s="80" t="s">
        <v>2926</v>
      </c>
      <c r="J2914" s="80" t="s">
        <v>4053</v>
      </c>
      <c r="K2914" s="80" t="s">
        <v>454</v>
      </c>
      <c r="L2914" s="8">
        <v>4800000</v>
      </c>
      <c r="M2914" s="6">
        <v>2022</v>
      </c>
      <c r="N2914" s="103"/>
      <c r="O2914" s="103"/>
      <c r="P2914" s="6"/>
      <c r="Q2914" s="6"/>
      <c r="R2914" t="str">
        <f t="shared" si="45"/>
        <v>5010700311971197100001VT300003</v>
      </c>
    </row>
    <row r="2915" spans="1:18" x14ac:dyDescent="0.2">
      <c r="A2915" s="80" t="s">
        <v>453</v>
      </c>
      <c r="B2915" s="80" t="s">
        <v>4598</v>
      </c>
      <c r="C2915" s="6">
        <v>501</v>
      </c>
      <c r="D2915" s="6">
        <v>50107</v>
      </c>
      <c r="E2915" s="80" t="s">
        <v>458</v>
      </c>
      <c r="F2915" s="80" t="s">
        <v>456</v>
      </c>
      <c r="G2915" s="80" t="s">
        <v>490</v>
      </c>
      <c r="H2915" s="80" t="s">
        <v>1284</v>
      </c>
      <c r="I2915" s="80" t="s">
        <v>2927</v>
      </c>
      <c r="J2915" s="80" t="s">
        <v>4053</v>
      </c>
      <c r="K2915" s="80" t="s">
        <v>454</v>
      </c>
      <c r="L2915" s="8">
        <v>1540000</v>
      </c>
      <c r="M2915" s="6">
        <v>2022</v>
      </c>
      <c r="N2915" s="103"/>
      <c r="O2915" s="103"/>
      <c r="P2915" s="6"/>
      <c r="Q2915" s="6"/>
      <c r="R2915" t="str">
        <f t="shared" si="45"/>
        <v>5010700311981198100001VT300002</v>
      </c>
    </row>
    <row r="2916" spans="1:18" x14ac:dyDescent="0.2">
      <c r="A2916" s="80" t="s">
        <v>453</v>
      </c>
      <c r="B2916" s="80" t="s">
        <v>4598</v>
      </c>
      <c r="C2916" s="6">
        <v>501</v>
      </c>
      <c r="D2916" s="6">
        <v>50107</v>
      </c>
      <c r="E2916" s="80" t="s">
        <v>458</v>
      </c>
      <c r="F2916" s="80" t="s">
        <v>458</v>
      </c>
      <c r="G2916" s="80" t="s">
        <v>490</v>
      </c>
      <c r="H2916" s="80" t="s">
        <v>1284</v>
      </c>
      <c r="I2916" s="80" t="s">
        <v>2927</v>
      </c>
      <c r="J2916" s="80" t="s">
        <v>4053</v>
      </c>
      <c r="K2916" s="80" t="s">
        <v>454</v>
      </c>
      <c r="L2916" s="8">
        <v>2150000</v>
      </c>
      <c r="M2916" s="6">
        <v>2022</v>
      </c>
      <c r="N2916" s="103"/>
      <c r="O2916" s="103"/>
      <c r="P2916" s="6"/>
      <c r="Q2916" s="6"/>
      <c r="R2916" t="str">
        <f t="shared" si="45"/>
        <v>5010700311981198100001VT300003</v>
      </c>
    </row>
    <row r="2917" spans="1:18" x14ac:dyDescent="0.2">
      <c r="A2917" s="80" t="s">
        <v>453</v>
      </c>
      <c r="B2917" s="80" t="s">
        <v>4599</v>
      </c>
      <c r="C2917" s="6">
        <v>501</v>
      </c>
      <c r="D2917" s="6">
        <v>50107</v>
      </c>
      <c r="E2917" s="80" t="s">
        <v>458</v>
      </c>
      <c r="F2917" s="80" t="s">
        <v>456</v>
      </c>
      <c r="G2917" s="80" t="s">
        <v>490</v>
      </c>
      <c r="H2917" s="80" t="s">
        <v>1305</v>
      </c>
      <c r="I2917" s="80" t="s">
        <v>2946</v>
      </c>
      <c r="J2917" s="80" t="s">
        <v>4053</v>
      </c>
      <c r="K2917" s="80" t="s">
        <v>454</v>
      </c>
      <c r="L2917" s="8">
        <v>1440000</v>
      </c>
      <c r="M2917" s="6">
        <v>2022</v>
      </c>
      <c r="N2917" s="103"/>
      <c r="O2917" s="103"/>
      <c r="P2917" s="6"/>
      <c r="Q2917" s="6"/>
      <c r="R2917" t="str">
        <f t="shared" si="45"/>
        <v>5010700312081208100001VT300002</v>
      </c>
    </row>
    <row r="2918" spans="1:18" x14ac:dyDescent="0.2">
      <c r="A2918" s="80" t="s">
        <v>453</v>
      </c>
      <c r="B2918" s="80" t="s">
        <v>4599</v>
      </c>
      <c r="C2918" s="6">
        <v>501</v>
      </c>
      <c r="D2918" s="6">
        <v>50107</v>
      </c>
      <c r="E2918" s="80" t="s">
        <v>458</v>
      </c>
      <c r="F2918" s="80" t="s">
        <v>458</v>
      </c>
      <c r="G2918" s="80" t="s">
        <v>490</v>
      </c>
      <c r="H2918" s="80" t="s">
        <v>1305</v>
      </c>
      <c r="I2918" s="80" t="s">
        <v>2946</v>
      </c>
      <c r="J2918" s="80" t="s">
        <v>4053</v>
      </c>
      <c r="K2918" s="80" t="s">
        <v>454</v>
      </c>
      <c r="L2918" s="8">
        <v>2010000</v>
      </c>
      <c r="M2918" s="6">
        <v>2022</v>
      </c>
      <c r="N2918" s="103"/>
      <c r="O2918" s="103"/>
      <c r="P2918" s="6"/>
      <c r="Q2918" s="6"/>
      <c r="R2918" t="str">
        <f t="shared" si="45"/>
        <v>5010700312081208100001VT300003</v>
      </c>
    </row>
    <row r="2919" spans="1:18" x14ac:dyDescent="0.2">
      <c r="A2919" s="80" t="s">
        <v>453</v>
      </c>
      <c r="B2919" s="80" t="s">
        <v>4600</v>
      </c>
      <c r="C2919" s="6">
        <v>501</v>
      </c>
      <c r="D2919" s="6">
        <v>50107</v>
      </c>
      <c r="E2919" s="80" t="s">
        <v>458</v>
      </c>
      <c r="F2919" s="80" t="s">
        <v>456</v>
      </c>
      <c r="G2919" s="80" t="s">
        <v>490</v>
      </c>
      <c r="H2919" s="80" t="s">
        <v>1307</v>
      </c>
      <c r="I2919" s="80" t="s">
        <v>2947</v>
      </c>
      <c r="J2919" s="80" t="s">
        <v>4053</v>
      </c>
      <c r="K2919" s="80" t="s">
        <v>454</v>
      </c>
      <c r="L2919" s="8">
        <v>1440000</v>
      </c>
      <c r="M2919" s="6">
        <v>2022</v>
      </c>
      <c r="N2919" s="103"/>
      <c r="O2919" s="103"/>
      <c r="P2919" s="6"/>
      <c r="Q2919" s="6"/>
      <c r="R2919" t="str">
        <f t="shared" si="45"/>
        <v>5010700312091209100001VT300002</v>
      </c>
    </row>
    <row r="2920" spans="1:18" x14ac:dyDescent="0.2">
      <c r="A2920" s="80" t="s">
        <v>453</v>
      </c>
      <c r="B2920" s="80" t="s">
        <v>4600</v>
      </c>
      <c r="C2920" s="6">
        <v>501</v>
      </c>
      <c r="D2920" s="6">
        <v>50107</v>
      </c>
      <c r="E2920" s="80" t="s">
        <v>458</v>
      </c>
      <c r="F2920" s="80" t="s">
        <v>458</v>
      </c>
      <c r="G2920" s="80" t="s">
        <v>490</v>
      </c>
      <c r="H2920" s="80" t="s">
        <v>1307</v>
      </c>
      <c r="I2920" s="80" t="s">
        <v>2947</v>
      </c>
      <c r="J2920" s="80" t="s">
        <v>4053</v>
      </c>
      <c r="K2920" s="80" t="s">
        <v>454</v>
      </c>
      <c r="L2920" s="8">
        <v>2010000</v>
      </c>
      <c r="M2920" s="6">
        <v>2022</v>
      </c>
      <c r="N2920" s="103"/>
      <c r="O2920" s="103"/>
      <c r="P2920" s="6"/>
      <c r="Q2920" s="6"/>
      <c r="R2920" t="str">
        <f t="shared" si="45"/>
        <v>5010700312091209100001VT300003</v>
      </c>
    </row>
    <row r="2921" spans="1:18" x14ac:dyDescent="0.2">
      <c r="A2921" s="80" t="s">
        <v>453</v>
      </c>
      <c r="B2921" s="80" t="s">
        <v>4601</v>
      </c>
      <c r="C2921" s="6">
        <v>501</v>
      </c>
      <c r="D2921" s="6">
        <v>50107</v>
      </c>
      <c r="E2921" s="80" t="s">
        <v>458</v>
      </c>
      <c r="F2921" s="80" t="s">
        <v>456</v>
      </c>
      <c r="G2921" s="80" t="s">
        <v>490</v>
      </c>
      <c r="H2921" s="80" t="s">
        <v>1325</v>
      </c>
      <c r="I2921" s="80" t="s">
        <v>2958</v>
      </c>
      <c r="J2921" s="80" t="s">
        <v>4053</v>
      </c>
      <c r="K2921" s="80" t="s">
        <v>454</v>
      </c>
      <c r="L2921" s="8">
        <v>6490000</v>
      </c>
      <c r="M2921" s="6">
        <v>2022</v>
      </c>
      <c r="N2921" s="103"/>
      <c r="O2921" s="103"/>
      <c r="P2921" s="6"/>
      <c r="Q2921" s="6"/>
      <c r="R2921" t="str">
        <f t="shared" si="45"/>
        <v>5010700312171217100001VT300002</v>
      </c>
    </row>
    <row r="2922" spans="1:18" x14ac:dyDescent="0.2">
      <c r="A2922" s="80" t="s">
        <v>453</v>
      </c>
      <c r="B2922" s="80" t="s">
        <v>4601</v>
      </c>
      <c r="C2922" s="6">
        <v>501</v>
      </c>
      <c r="D2922" s="6">
        <v>50107</v>
      </c>
      <c r="E2922" s="80" t="s">
        <v>458</v>
      </c>
      <c r="F2922" s="80" t="s">
        <v>458</v>
      </c>
      <c r="G2922" s="80" t="s">
        <v>490</v>
      </c>
      <c r="H2922" s="80" t="s">
        <v>1325</v>
      </c>
      <c r="I2922" s="80" t="s">
        <v>2958</v>
      </c>
      <c r="J2922" s="80" t="s">
        <v>4053</v>
      </c>
      <c r="K2922" s="80" t="s">
        <v>454</v>
      </c>
      <c r="L2922" s="8">
        <v>9090000</v>
      </c>
      <c r="M2922" s="6">
        <v>2022</v>
      </c>
      <c r="N2922" s="103"/>
      <c r="O2922" s="103"/>
      <c r="P2922" s="6"/>
      <c r="Q2922" s="6"/>
      <c r="R2922" t="str">
        <f t="shared" si="45"/>
        <v>5010700312171217100001VT300003</v>
      </c>
    </row>
    <row r="2923" spans="1:18" x14ac:dyDescent="0.2">
      <c r="A2923" s="80" t="s">
        <v>453</v>
      </c>
      <c r="B2923" s="80" t="s">
        <v>4602</v>
      </c>
      <c r="C2923" s="6">
        <v>501</v>
      </c>
      <c r="D2923" s="6">
        <v>50107</v>
      </c>
      <c r="E2923" s="80" t="s">
        <v>458</v>
      </c>
      <c r="F2923" s="80" t="s">
        <v>456</v>
      </c>
      <c r="G2923" s="80" t="s">
        <v>490</v>
      </c>
      <c r="H2923" s="80" t="s">
        <v>1348</v>
      </c>
      <c r="I2923" s="80" t="s">
        <v>2977</v>
      </c>
      <c r="J2923" s="80" t="s">
        <v>4053</v>
      </c>
      <c r="K2923" s="80" t="s">
        <v>454</v>
      </c>
      <c r="L2923" s="8">
        <v>4810000</v>
      </c>
      <c r="M2923" s="6">
        <v>2022</v>
      </c>
      <c r="N2923" s="103"/>
      <c r="O2923" s="103"/>
      <c r="P2923" s="6"/>
      <c r="Q2923" s="6"/>
      <c r="R2923" t="str">
        <f t="shared" si="45"/>
        <v>5010700312311231100001VT300002</v>
      </c>
    </row>
    <row r="2924" spans="1:18" x14ac:dyDescent="0.2">
      <c r="A2924" s="80" t="s">
        <v>453</v>
      </c>
      <c r="B2924" s="80" t="s">
        <v>4602</v>
      </c>
      <c r="C2924" s="6">
        <v>501</v>
      </c>
      <c r="D2924" s="6">
        <v>50107</v>
      </c>
      <c r="E2924" s="80" t="s">
        <v>458</v>
      </c>
      <c r="F2924" s="80" t="s">
        <v>458</v>
      </c>
      <c r="G2924" s="80" t="s">
        <v>490</v>
      </c>
      <c r="H2924" s="80" t="s">
        <v>1348</v>
      </c>
      <c r="I2924" s="80" t="s">
        <v>2977</v>
      </c>
      <c r="J2924" s="80" t="s">
        <v>4053</v>
      </c>
      <c r="K2924" s="80" t="s">
        <v>454</v>
      </c>
      <c r="L2924" s="8">
        <v>6730000</v>
      </c>
      <c r="M2924" s="6">
        <v>2022</v>
      </c>
      <c r="N2924" s="103"/>
      <c r="O2924" s="103"/>
      <c r="P2924" s="6"/>
      <c r="Q2924" s="6"/>
      <c r="R2924" t="str">
        <f t="shared" si="45"/>
        <v>5010700312311231100001VT300003</v>
      </c>
    </row>
    <row r="2925" spans="1:18" x14ac:dyDescent="0.2">
      <c r="A2925" s="80" t="s">
        <v>453</v>
      </c>
      <c r="B2925" s="80" t="s">
        <v>4603</v>
      </c>
      <c r="C2925" s="6">
        <v>501</v>
      </c>
      <c r="D2925" s="6">
        <v>50107</v>
      </c>
      <c r="E2925" s="80" t="s">
        <v>458</v>
      </c>
      <c r="F2925" s="80" t="s">
        <v>456</v>
      </c>
      <c r="G2925" s="80" t="s">
        <v>490</v>
      </c>
      <c r="H2925" s="80" t="s">
        <v>1354</v>
      </c>
      <c r="I2925" s="80" t="s">
        <v>2980</v>
      </c>
      <c r="J2925" s="80" t="s">
        <v>4053</v>
      </c>
      <c r="K2925" s="80" t="s">
        <v>454</v>
      </c>
      <c r="L2925" s="8">
        <v>10940000</v>
      </c>
      <c r="M2925" s="6">
        <v>2022</v>
      </c>
      <c r="N2925" s="103"/>
      <c r="O2925" s="103"/>
      <c r="P2925" s="6"/>
      <c r="Q2925" s="6"/>
      <c r="R2925" t="str">
        <f t="shared" si="45"/>
        <v>5010700312341234100001VT300002</v>
      </c>
    </row>
    <row r="2926" spans="1:18" x14ac:dyDescent="0.2">
      <c r="A2926" s="80" t="s">
        <v>453</v>
      </c>
      <c r="B2926" s="80" t="s">
        <v>4603</v>
      </c>
      <c r="C2926" s="6">
        <v>501</v>
      </c>
      <c r="D2926" s="6">
        <v>50107</v>
      </c>
      <c r="E2926" s="80" t="s">
        <v>458</v>
      </c>
      <c r="F2926" s="80" t="s">
        <v>458</v>
      </c>
      <c r="G2926" s="80" t="s">
        <v>490</v>
      </c>
      <c r="H2926" s="80" t="s">
        <v>1354</v>
      </c>
      <c r="I2926" s="80" t="s">
        <v>2980</v>
      </c>
      <c r="J2926" s="80" t="s">
        <v>4053</v>
      </c>
      <c r="K2926" s="80" t="s">
        <v>454</v>
      </c>
      <c r="L2926" s="8">
        <v>15320000</v>
      </c>
      <c r="M2926" s="6">
        <v>2022</v>
      </c>
      <c r="N2926" s="103"/>
      <c r="O2926" s="103"/>
      <c r="P2926" s="6"/>
      <c r="Q2926" s="6"/>
      <c r="R2926" t="str">
        <f t="shared" si="45"/>
        <v>5010700312341234100001VT300003</v>
      </c>
    </row>
    <row r="2927" spans="1:18" x14ac:dyDescent="0.2">
      <c r="A2927" s="80" t="s">
        <v>453</v>
      </c>
      <c r="B2927" s="80" t="s">
        <v>4604</v>
      </c>
      <c r="C2927" s="6">
        <v>501</v>
      </c>
      <c r="D2927" s="6">
        <v>50107</v>
      </c>
      <c r="E2927" s="80" t="s">
        <v>458</v>
      </c>
      <c r="F2927" s="80" t="s">
        <v>456</v>
      </c>
      <c r="G2927" s="80" t="s">
        <v>490</v>
      </c>
      <c r="H2927" s="80" t="s">
        <v>1368</v>
      </c>
      <c r="I2927" s="80" t="s">
        <v>2992</v>
      </c>
      <c r="J2927" s="80" t="s">
        <v>4053</v>
      </c>
      <c r="K2927" s="80" t="s">
        <v>454</v>
      </c>
      <c r="L2927" s="8">
        <v>7300000</v>
      </c>
      <c r="M2927" s="6">
        <v>2022</v>
      </c>
      <c r="N2927" s="103"/>
      <c r="O2927" s="103"/>
      <c r="P2927" s="6"/>
      <c r="Q2927" s="6"/>
      <c r="R2927" t="str">
        <f t="shared" si="45"/>
        <v>5010700312411241100001VT300002</v>
      </c>
    </row>
    <row r="2928" spans="1:18" x14ac:dyDescent="0.2">
      <c r="A2928" s="80" t="s">
        <v>453</v>
      </c>
      <c r="B2928" s="80" t="s">
        <v>4604</v>
      </c>
      <c r="C2928" s="6">
        <v>501</v>
      </c>
      <c r="D2928" s="6">
        <v>50107</v>
      </c>
      <c r="E2928" s="80" t="s">
        <v>458</v>
      </c>
      <c r="F2928" s="80" t="s">
        <v>458</v>
      </c>
      <c r="G2928" s="80" t="s">
        <v>490</v>
      </c>
      <c r="H2928" s="80" t="s">
        <v>1368</v>
      </c>
      <c r="I2928" s="80" t="s">
        <v>2992</v>
      </c>
      <c r="J2928" s="80" t="s">
        <v>4053</v>
      </c>
      <c r="K2928" s="80" t="s">
        <v>454</v>
      </c>
      <c r="L2928" s="8">
        <v>10220000</v>
      </c>
      <c r="M2928" s="6">
        <v>2022</v>
      </c>
      <c r="N2928" s="103"/>
      <c r="O2928" s="103"/>
      <c r="P2928" s="6"/>
      <c r="Q2928" s="6"/>
      <c r="R2928" t="str">
        <f t="shared" si="45"/>
        <v>5010700312411241100001VT300003</v>
      </c>
    </row>
    <row r="2929" spans="1:18" x14ac:dyDescent="0.2">
      <c r="A2929" s="80" t="s">
        <v>453</v>
      </c>
      <c r="B2929" s="80" t="s">
        <v>4605</v>
      </c>
      <c r="C2929" s="6">
        <v>501</v>
      </c>
      <c r="D2929" s="6">
        <v>50107</v>
      </c>
      <c r="E2929" s="80" t="s">
        <v>458</v>
      </c>
      <c r="F2929" s="80" t="s">
        <v>456</v>
      </c>
      <c r="G2929" s="80" t="s">
        <v>490</v>
      </c>
      <c r="H2929" s="80" t="s">
        <v>1380</v>
      </c>
      <c r="I2929" s="80" t="s">
        <v>2999</v>
      </c>
      <c r="J2929" s="80" t="s">
        <v>4053</v>
      </c>
      <c r="K2929" s="80" t="s">
        <v>454</v>
      </c>
      <c r="L2929" s="8">
        <v>6940000</v>
      </c>
      <c r="M2929" s="6">
        <v>2022</v>
      </c>
      <c r="N2929" s="103"/>
      <c r="O2929" s="103"/>
      <c r="P2929" s="6"/>
      <c r="Q2929" s="6"/>
      <c r="R2929" t="str">
        <f t="shared" si="45"/>
        <v>5010700312481248100001VT300002</v>
      </c>
    </row>
    <row r="2930" spans="1:18" x14ac:dyDescent="0.2">
      <c r="A2930" s="80" t="s">
        <v>453</v>
      </c>
      <c r="B2930" s="80" t="s">
        <v>4605</v>
      </c>
      <c r="C2930" s="6">
        <v>501</v>
      </c>
      <c r="D2930" s="6">
        <v>50107</v>
      </c>
      <c r="E2930" s="80" t="s">
        <v>458</v>
      </c>
      <c r="F2930" s="80" t="s">
        <v>458</v>
      </c>
      <c r="G2930" s="80" t="s">
        <v>490</v>
      </c>
      <c r="H2930" s="80" t="s">
        <v>1380</v>
      </c>
      <c r="I2930" s="80" t="s">
        <v>2999</v>
      </c>
      <c r="J2930" s="80" t="s">
        <v>4053</v>
      </c>
      <c r="K2930" s="80" t="s">
        <v>454</v>
      </c>
      <c r="L2930" s="8">
        <v>9710000</v>
      </c>
      <c r="M2930" s="6">
        <v>2022</v>
      </c>
      <c r="N2930" s="103"/>
      <c r="O2930" s="103"/>
      <c r="P2930" s="6"/>
      <c r="Q2930" s="6"/>
      <c r="R2930" t="str">
        <f t="shared" si="45"/>
        <v>5010700312481248100001VT300003</v>
      </c>
    </row>
    <row r="2931" spans="1:18" x14ac:dyDescent="0.2">
      <c r="A2931" s="80" t="s">
        <v>453</v>
      </c>
      <c r="B2931" s="80" t="s">
        <v>4606</v>
      </c>
      <c r="C2931" s="6">
        <v>501</v>
      </c>
      <c r="D2931" s="6">
        <v>50107</v>
      </c>
      <c r="E2931" s="80" t="s">
        <v>458</v>
      </c>
      <c r="F2931" s="80" t="s">
        <v>456</v>
      </c>
      <c r="G2931" s="80" t="s">
        <v>490</v>
      </c>
      <c r="H2931" s="80" t="s">
        <v>1382</v>
      </c>
      <c r="I2931" s="80" t="s">
        <v>3000</v>
      </c>
      <c r="J2931" s="80" t="s">
        <v>4053</v>
      </c>
      <c r="K2931" s="80" t="s">
        <v>454</v>
      </c>
      <c r="L2931" s="8">
        <v>1440000</v>
      </c>
      <c r="M2931" s="6">
        <v>2022</v>
      </c>
      <c r="N2931" s="103"/>
      <c r="O2931" s="103"/>
      <c r="P2931" s="6"/>
      <c r="Q2931" s="6"/>
      <c r="R2931" t="str">
        <f t="shared" si="45"/>
        <v>5010700312491249100001VT300002</v>
      </c>
    </row>
    <row r="2932" spans="1:18" x14ac:dyDescent="0.2">
      <c r="A2932" s="80" t="s">
        <v>453</v>
      </c>
      <c r="B2932" s="80" t="s">
        <v>4606</v>
      </c>
      <c r="C2932" s="6">
        <v>501</v>
      </c>
      <c r="D2932" s="6">
        <v>50107</v>
      </c>
      <c r="E2932" s="80" t="s">
        <v>458</v>
      </c>
      <c r="F2932" s="80" t="s">
        <v>458</v>
      </c>
      <c r="G2932" s="80" t="s">
        <v>490</v>
      </c>
      <c r="H2932" s="80" t="s">
        <v>1382</v>
      </c>
      <c r="I2932" s="80" t="s">
        <v>3000</v>
      </c>
      <c r="J2932" s="80" t="s">
        <v>4053</v>
      </c>
      <c r="K2932" s="80" t="s">
        <v>454</v>
      </c>
      <c r="L2932" s="8">
        <v>2010000</v>
      </c>
      <c r="M2932" s="6">
        <v>2022</v>
      </c>
      <c r="N2932" s="103"/>
      <c r="O2932" s="103"/>
      <c r="P2932" s="6"/>
      <c r="Q2932" s="6"/>
      <c r="R2932" t="str">
        <f t="shared" si="45"/>
        <v>5010700312491249100001VT300003</v>
      </c>
    </row>
    <row r="2933" spans="1:18" x14ac:dyDescent="0.2">
      <c r="A2933" s="80" t="s">
        <v>453</v>
      </c>
      <c r="B2933" s="80" t="s">
        <v>4607</v>
      </c>
      <c r="C2933" s="6">
        <v>501</v>
      </c>
      <c r="D2933" s="6">
        <v>50107</v>
      </c>
      <c r="E2933" s="80" t="s">
        <v>458</v>
      </c>
      <c r="F2933" s="80" t="s">
        <v>456</v>
      </c>
      <c r="G2933" s="80" t="s">
        <v>490</v>
      </c>
      <c r="H2933" s="80" t="s">
        <v>1385</v>
      </c>
      <c r="I2933" s="80" t="s">
        <v>3003</v>
      </c>
      <c r="J2933" s="80" t="s">
        <v>4053</v>
      </c>
      <c r="K2933" s="80" t="s">
        <v>454</v>
      </c>
      <c r="L2933" s="8">
        <v>2700000</v>
      </c>
      <c r="M2933" s="6">
        <v>2022</v>
      </c>
      <c r="N2933" s="103"/>
      <c r="O2933" s="103"/>
      <c r="P2933" s="6"/>
      <c r="Q2933" s="6"/>
      <c r="R2933" t="str">
        <f t="shared" si="45"/>
        <v>5010700312501250100001VT300002</v>
      </c>
    </row>
    <row r="2934" spans="1:18" x14ac:dyDescent="0.2">
      <c r="A2934" s="80" t="s">
        <v>453</v>
      </c>
      <c r="B2934" s="80" t="s">
        <v>4607</v>
      </c>
      <c r="C2934" s="6">
        <v>501</v>
      </c>
      <c r="D2934" s="6">
        <v>50107</v>
      </c>
      <c r="E2934" s="80" t="s">
        <v>458</v>
      </c>
      <c r="F2934" s="80" t="s">
        <v>458</v>
      </c>
      <c r="G2934" s="80" t="s">
        <v>490</v>
      </c>
      <c r="H2934" s="80" t="s">
        <v>1385</v>
      </c>
      <c r="I2934" s="80" t="s">
        <v>3003</v>
      </c>
      <c r="J2934" s="80" t="s">
        <v>4053</v>
      </c>
      <c r="K2934" s="80" t="s">
        <v>454</v>
      </c>
      <c r="L2934" s="8">
        <v>3770000</v>
      </c>
      <c r="M2934" s="6">
        <v>2022</v>
      </c>
      <c r="N2934" s="103"/>
      <c r="O2934" s="103"/>
      <c r="P2934" s="6"/>
      <c r="Q2934" s="6"/>
      <c r="R2934" t="str">
        <f t="shared" si="45"/>
        <v>5010700312501250100001VT300003</v>
      </c>
    </row>
    <row r="2935" spans="1:18" x14ac:dyDescent="0.2">
      <c r="A2935" s="80" t="s">
        <v>453</v>
      </c>
      <c r="B2935" s="80" t="s">
        <v>4608</v>
      </c>
      <c r="C2935" s="6">
        <v>501</v>
      </c>
      <c r="D2935" s="6">
        <v>50107</v>
      </c>
      <c r="E2935" s="80" t="s">
        <v>458</v>
      </c>
      <c r="F2935" s="80" t="s">
        <v>456</v>
      </c>
      <c r="G2935" s="80" t="s">
        <v>490</v>
      </c>
      <c r="H2935" s="80" t="s">
        <v>1409</v>
      </c>
      <c r="I2935" s="80" t="s">
        <v>3040</v>
      </c>
      <c r="J2935" s="80" t="s">
        <v>4053</v>
      </c>
      <c r="K2935" s="80" t="s">
        <v>454</v>
      </c>
      <c r="L2935" s="8">
        <v>2270000</v>
      </c>
      <c r="M2935" s="6">
        <v>2022</v>
      </c>
      <c r="N2935" s="103"/>
      <c r="O2935" s="103"/>
      <c r="P2935" s="6"/>
      <c r="Q2935" s="6"/>
      <c r="R2935" t="str">
        <f t="shared" si="45"/>
        <v>5010700312611261100001VT300002</v>
      </c>
    </row>
    <row r="2936" spans="1:18" x14ac:dyDescent="0.2">
      <c r="A2936" s="80" t="s">
        <v>453</v>
      </c>
      <c r="B2936" s="80" t="s">
        <v>4608</v>
      </c>
      <c r="C2936" s="6">
        <v>501</v>
      </c>
      <c r="D2936" s="6">
        <v>50107</v>
      </c>
      <c r="E2936" s="80" t="s">
        <v>458</v>
      </c>
      <c r="F2936" s="80" t="s">
        <v>458</v>
      </c>
      <c r="G2936" s="80" t="s">
        <v>490</v>
      </c>
      <c r="H2936" s="80" t="s">
        <v>1409</v>
      </c>
      <c r="I2936" s="80" t="s">
        <v>3040</v>
      </c>
      <c r="J2936" s="80" t="s">
        <v>4053</v>
      </c>
      <c r="K2936" s="80" t="s">
        <v>454</v>
      </c>
      <c r="L2936" s="8">
        <v>3180000</v>
      </c>
      <c r="M2936" s="6">
        <v>2022</v>
      </c>
      <c r="N2936" s="103"/>
      <c r="O2936" s="103"/>
      <c r="P2936" s="6"/>
      <c r="Q2936" s="6"/>
      <c r="R2936" t="str">
        <f t="shared" si="45"/>
        <v>5010700312611261100001VT300003</v>
      </c>
    </row>
    <row r="2937" spans="1:18" x14ac:dyDescent="0.2">
      <c r="A2937" s="80" t="s">
        <v>453</v>
      </c>
      <c r="B2937" s="80" t="s">
        <v>4609</v>
      </c>
      <c r="C2937" s="6">
        <v>501</v>
      </c>
      <c r="D2937" s="6">
        <v>50107</v>
      </c>
      <c r="E2937" s="80" t="s">
        <v>458</v>
      </c>
      <c r="F2937" s="80" t="s">
        <v>456</v>
      </c>
      <c r="G2937" s="80" t="s">
        <v>490</v>
      </c>
      <c r="H2937" s="80" t="s">
        <v>1461</v>
      </c>
      <c r="I2937" s="80" t="s">
        <v>3094</v>
      </c>
      <c r="J2937" s="80" t="s">
        <v>4053</v>
      </c>
      <c r="K2937" s="80" t="s">
        <v>454</v>
      </c>
      <c r="L2937" s="8">
        <v>6940000</v>
      </c>
      <c r="M2937" s="6">
        <v>2022</v>
      </c>
      <c r="N2937" s="103"/>
      <c r="O2937" s="103"/>
      <c r="P2937" s="6"/>
      <c r="Q2937" s="6"/>
      <c r="R2937" t="str">
        <f t="shared" si="45"/>
        <v>5010700312971297100001VT300002</v>
      </c>
    </row>
    <row r="2938" spans="1:18" x14ac:dyDescent="0.2">
      <c r="A2938" s="80" t="s">
        <v>453</v>
      </c>
      <c r="B2938" s="80" t="s">
        <v>4609</v>
      </c>
      <c r="C2938" s="6">
        <v>501</v>
      </c>
      <c r="D2938" s="6">
        <v>50107</v>
      </c>
      <c r="E2938" s="80" t="s">
        <v>458</v>
      </c>
      <c r="F2938" s="80" t="s">
        <v>458</v>
      </c>
      <c r="G2938" s="80" t="s">
        <v>490</v>
      </c>
      <c r="H2938" s="80" t="s">
        <v>1461</v>
      </c>
      <c r="I2938" s="80" t="s">
        <v>3094</v>
      </c>
      <c r="J2938" s="80" t="s">
        <v>4053</v>
      </c>
      <c r="K2938" s="80" t="s">
        <v>454</v>
      </c>
      <c r="L2938" s="8">
        <v>9710000</v>
      </c>
      <c r="M2938" s="6">
        <v>2022</v>
      </c>
      <c r="N2938" s="103"/>
      <c r="O2938" s="103"/>
      <c r="P2938" s="6"/>
      <c r="Q2938" s="6"/>
      <c r="R2938" t="str">
        <f t="shared" si="45"/>
        <v>5010700312971297100001VT300003</v>
      </c>
    </row>
    <row r="2939" spans="1:18" x14ac:dyDescent="0.2">
      <c r="A2939" s="80" t="s">
        <v>453</v>
      </c>
      <c r="B2939" s="80" t="s">
        <v>4610</v>
      </c>
      <c r="C2939" s="6">
        <v>501</v>
      </c>
      <c r="D2939" s="6">
        <v>50107</v>
      </c>
      <c r="E2939" s="80" t="s">
        <v>458</v>
      </c>
      <c r="F2939" s="80" t="s">
        <v>456</v>
      </c>
      <c r="G2939" s="80" t="s">
        <v>490</v>
      </c>
      <c r="H2939" s="80" t="s">
        <v>1465</v>
      </c>
      <c r="I2939" s="80" t="s">
        <v>3096</v>
      </c>
      <c r="J2939" s="80" t="s">
        <v>4053</v>
      </c>
      <c r="K2939" s="80" t="s">
        <v>454</v>
      </c>
      <c r="L2939" s="8">
        <v>6940000</v>
      </c>
      <c r="M2939" s="6">
        <v>2022</v>
      </c>
      <c r="N2939" s="103"/>
      <c r="O2939" s="103"/>
      <c r="P2939" s="6"/>
      <c r="Q2939" s="6"/>
      <c r="R2939" t="str">
        <f t="shared" si="45"/>
        <v>5010700312991299100001VT300002</v>
      </c>
    </row>
    <row r="2940" spans="1:18" x14ac:dyDescent="0.2">
      <c r="A2940" s="80" t="s">
        <v>453</v>
      </c>
      <c r="B2940" s="80" t="s">
        <v>4610</v>
      </c>
      <c r="C2940" s="6">
        <v>501</v>
      </c>
      <c r="D2940" s="6">
        <v>50107</v>
      </c>
      <c r="E2940" s="80" t="s">
        <v>458</v>
      </c>
      <c r="F2940" s="80" t="s">
        <v>458</v>
      </c>
      <c r="G2940" s="80" t="s">
        <v>490</v>
      </c>
      <c r="H2940" s="80" t="s">
        <v>1465</v>
      </c>
      <c r="I2940" s="80" t="s">
        <v>3096</v>
      </c>
      <c r="J2940" s="80" t="s">
        <v>4053</v>
      </c>
      <c r="K2940" s="80" t="s">
        <v>454</v>
      </c>
      <c r="L2940" s="8">
        <v>9710000</v>
      </c>
      <c r="M2940" s="6">
        <v>2022</v>
      </c>
      <c r="N2940" s="103"/>
      <c r="O2940" s="103"/>
      <c r="P2940" s="6"/>
      <c r="Q2940" s="6"/>
      <c r="R2940" t="str">
        <f t="shared" si="45"/>
        <v>5010700312991299100001VT300003</v>
      </c>
    </row>
    <row r="2941" spans="1:18" x14ac:dyDescent="0.2">
      <c r="A2941" s="80" t="s">
        <v>453</v>
      </c>
      <c r="B2941" s="80" t="s">
        <v>4611</v>
      </c>
      <c r="C2941" s="6">
        <v>501</v>
      </c>
      <c r="D2941" s="6">
        <v>50107</v>
      </c>
      <c r="E2941" s="80" t="s">
        <v>458</v>
      </c>
      <c r="F2941" s="80" t="s">
        <v>456</v>
      </c>
      <c r="G2941" s="80" t="s">
        <v>490</v>
      </c>
      <c r="H2941" s="80" t="s">
        <v>1490</v>
      </c>
      <c r="I2941" s="80" t="s">
        <v>3122</v>
      </c>
      <c r="J2941" s="80" t="s">
        <v>4053</v>
      </c>
      <c r="K2941" s="80" t="s">
        <v>454</v>
      </c>
      <c r="L2941" s="8">
        <v>1710000</v>
      </c>
      <c r="M2941" s="6">
        <v>2022</v>
      </c>
      <c r="N2941" s="103"/>
      <c r="O2941" s="103"/>
      <c r="P2941" s="6"/>
      <c r="Q2941" s="6"/>
      <c r="R2941" t="str">
        <f t="shared" si="45"/>
        <v>5010700313101310100001VT300002</v>
      </c>
    </row>
    <row r="2942" spans="1:18" x14ac:dyDescent="0.2">
      <c r="A2942" s="80" t="s">
        <v>453</v>
      </c>
      <c r="B2942" s="80" t="s">
        <v>4611</v>
      </c>
      <c r="C2942" s="6">
        <v>501</v>
      </c>
      <c r="D2942" s="6">
        <v>50107</v>
      </c>
      <c r="E2942" s="80" t="s">
        <v>458</v>
      </c>
      <c r="F2942" s="80" t="s">
        <v>458</v>
      </c>
      <c r="G2942" s="80" t="s">
        <v>490</v>
      </c>
      <c r="H2942" s="80" t="s">
        <v>1490</v>
      </c>
      <c r="I2942" s="80" t="s">
        <v>3122</v>
      </c>
      <c r="J2942" s="80" t="s">
        <v>4053</v>
      </c>
      <c r="K2942" s="80" t="s">
        <v>454</v>
      </c>
      <c r="L2942" s="8">
        <v>2390000</v>
      </c>
      <c r="M2942" s="6">
        <v>2022</v>
      </c>
      <c r="N2942" s="103"/>
      <c r="O2942" s="103"/>
      <c r="P2942" s="6"/>
      <c r="Q2942" s="6"/>
      <c r="R2942" t="str">
        <f t="shared" si="45"/>
        <v>5010700313101310100001VT300003</v>
      </c>
    </row>
    <row r="2943" spans="1:18" x14ac:dyDescent="0.2">
      <c r="A2943" s="80" t="s">
        <v>453</v>
      </c>
      <c r="B2943" s="80" t="s">
        <v>4612</v>
      </c>
      <c r="C2943" s="6">
        <v>501</v>
      </c>
      <c r="D2943" s="6">
        <v>50107</v>
      </c>
      <c r="E2943" s="80" t="s">
        <v>458</v>
      </c>
      <c r="F2943" s="80" t="s">
        <v>456</v>
      </c>
      <c r="G2943" s="80" t="s">
        <v>490</v>
      </c>
      <c r="H2943" s="80" t="s">
        <v>1492</v>
      </c>
      <c r="I2943" s="80" t="s">
        <v>3123</v>
      </c>
      <c r="J2943" s="80" t="s">
        <v>4053</v>
      </c>
      <c r="K2943" s="80" t="s">
        <v>454</v>
      </c>
      <c r="L2943" s="8">
        <v>3250000</v>
      </c>
      <c r="M2943" s="6">
        <v>2022</v>
      </c>
      <c r="N2943" s="103"/>
      <c r="O2943" s="103"/>
      <c r="P2943" s="6"/>
      <c r="Q2943" s="6"/>
      <c r="R2943" t="str">
        <f t="shared" si="45"/>
        <v>5010700313111311100001VT300002</v>
      </c>
    </row>
    <row r="2944" spans="1:18" x14ac:dyDescent="0.2">
      <c r="A2944" s="80" t="s">
        <v>453</v>
      </c>
      <c r="B2944" s="80" t="s">
        <v>4612</v>
      </c>
      <c r="C2944" s="6">
        <v>501</v>
      </c>
      <c r="D2944" s="6">
        <v>50107</v>
      </c>
      <c r="E2944" s="80" t="s">
        <v>458</v>
      </c>
      <c r="F2944" s="80" t="s">
        <v>458</v>
      </c>
      <c r="G2944" s="80" t="s">
        <v>490</v>
      </c>
      <c r="H2944" s="80" t="s">
        <v>1492</v>
      </c>
      <c r="I2944" s="80" t="s">
        <v>3123</v>
      </c>
      <c r="J2944" s="80" t="s">
        <v>4053</v>
      </c>
      <c r="K2944" s="80" t="s">
        <v>454</v>
      </c>
      <c r="L2944" s="8">
        <v>4550000</v>
      </c>
      <c r="M2944" s="6">
        <v>2022</v>
      </c>
      <c r="N2944" s="103"/>
      <c r="O2944" s="103"/>
      <c r="P2944" s="6"/>
      <c r="Q2944" s="6"/>
      <c r="R2944" t="str">
        <f t="shared" si="45"/>
        <v>5010700313111311100001VT300003</v>
      </c>
    </row>
    <row r="2945" spans="1:18" x14ac:dyDescent="0.2">
      <c r="A2945" s="80" t="s">
        <v>453</v>
      </c>
      <c r="B2945" s="80" t="s">
        <v>4613</v>
      </c>
      <c r="C2945" s="6">
        <v>501</v>
      </c>
      <c r="D2945" s="6">
        <v>50107</v>
      </c>
      <c r="E2945" s="80" t="s">
        <v>458</v>
      </c>
      <c r="F2945" s="80" t="s">
        <v>456</v>
      </c>
      <c r="G2945" s="80" t="s">
        <v>490</v>
      </c>
      <c r="H2945" s="80" t="s">
        <v>1511</v>
      </c>
      <c r="I2945" s="80" t="s">
        <v>3134</v>
      </c>
      <c r="J2945" s="80" t="s">
        <v>4053</v>
      </c>
      <c r="K2945" s="80" t="s">
        <v>454</v>
      </c>
      <c r="L2945" s="8">
        <v>4900000</v>
      </c>
      <c r="M2945" s="6">
        <v>2022</v>
      </c>
      <c r="N2945" s="103"/>
      <c r="O2945" s="103"/>
      <c r="P2945" s="6"/>
      <c r="Q2945" s="6"/>
      <c r="R2945" t="str">
        <f t="shared" si="45"/>
        <v>5010700313201320100001VT300002</v>
      </c>
    </row>
    <row r="2946" spans="1:18" x14ac:dyDescent="0.2">
      <c r="A2946" s="80" t="s">
        <v>453</v>
      </c>
      <c r="B2946" s="80" t="s">
        <v>4613</v>
      </c>
      <c r="C2946" s="6">
        <v>501</v>
      </c>
      <c r="D2946" s="6">
        <v>50107</v>
      </c>
      <c r="E2946" s="80" t="s">
        <v>458</v>
      </c>
      <c r="F2946" s="80" t="s">
        <v>458</v>
      </c>
      <c r="G2946" s="80" t="s">
        <v>490</v>
      </c>
      <c r="H2946" s="80" t="s">
        <v>1511</v>
      </c>
      <c r="I2946" s="80" t="s">
        <v>3134</v>
      </c>
      <c r="J2946" s="80" t="s">
        <v>4053</v>
      </c>
      <c r="K2946" s="80" t="s">
        <v>454</v>
      </c>
      <c r="L2946" s="8">
        <v>6850000</v>
      </c>
      <c r="M2946" s="6">
        <v>2022</v>
      </c>
      <c r="N2946" s="103"/>
      <c r="O2946" s="103"/>
      <c r="P2946" s="6"/>
      <c r="Q2946" s="6"/>
      <c r="R2946" t="str">
        <f t="shared" ref="R2946:R3009" si="46">CONCATENATE(D2946,E2946,H2946,I2946,K2946,G2946,F2946)</f>
        <v>5010700313201320100001VT300003</v>
      </c>
    </row>
    <row r="2947" spans="1:18" x14ac:dyDescent="0.2">
      <c r="A2947" s="80" t="s">
        <v>453</v>
      </c>
      <c r="B2947" s="80" t="s">
        <v>4614</v>
      </c>
      <c r="C2947" s="6">
        <v>501</v>
      </c>
      <c r="D2947" s="6">
        <v>50107</v>
      </c>
      <c r="E2947" s="80" t="s">
        <v>458</v>
      </c>
      <c r="F2947" s="80" t="s">
        <v>456</v>
      </c>
      <c r="G2947" s="80" t="s">
        <v>490</v>
      </c>
      <c r="H2947" s="80" t="s">
        <v>1514</v>
      </c>
      <c r="I2947" s="80" t="s">
        <v>3140</v>
      </c>
      <c r="J2947" s="80" t="s">
        <v>4053</v>
      </c>
      <c r="K2947" s="80" t="s">
        <v>454</v>
      </c>
      <c r="L2947" s="8">
        <v>1540000</v>
      </c>
      <c r="M2947" s="6">
        <v>2022</v>
      </c>
      <c r="N2947" s="103"/>
      <c r="O2947" s="103"/>
      <c r="P2947" s="6"/>
      <c r="Q2947" s="6"/>
      <c r="R2947" t="str">
        <f t="shared" si="46"/>
        <v>5010700313221322100001VT300002</v>
      </c>
    </row>
    <row r="2948" spans="1:18" x14ac:dyDescent="0.2">
      <c r="A2948" s="80" t="s">
        <v>453</v>
      </c>
      <c r="B2948" s="80" t="s">
        <v>4614</v>
      </c>
      <c r="C2948" s="6">
        <v>501</v>
      </c>
      <c r="D2948" s="6">
        <v>50107</v>
      </c>
      <c r="E2948" s="80" t="s">
        <v>458</v>
      </c>
      <c r="F2948" s="80" t="s">
        <v>458</v>
      </c>
      <c r="G2948" s="80" t="s">
        <v>490</v>
      </c>
      <c r="H2948" s="80" t="s">
        <v>1514</v>
      </c>
      <c r="I2948" s="80" t="s">
        <v>3140</v>
      </c>
      <c r="J2948" s="80" t="s">
        <v>4053</v>
      </c>
      <c r="K2948" s="80" t="s">
        <v>454</v>
      </c>
      <c r="L2948" s="8">
        <v>2150000</v>
      </c>
      <c r="M2948" s="6">
        <v>2022</v>
      </c>
      <c r="N2948" s="103"/>
      <c r="O2948" s="103"/>
      <c r="P2948" s="6"/>
      <c r="Q2948" s="6"/>
      <c r="R2948" t="str">
        <f t="shared" si="46"/>
        <v>5010700313221322100001VT300003</v>
      </c>
    </row>
    <row r="2949" spans="1:18" x14ac:dyDescent="0.2">
      <c r="A2949" s="80" t="s">
        <v>453</v>
      </c>
      <c r="B2949" s="80" t="s">
        <v>4615</v>
      </c>
      <c r="C2949" s="6">
        <v>501</v>
      </c>
      <c r="D2949" s="6">
        <v>50107</v>
      </c>
      <c r="E2949" s="80" t="s">
        <v>458</v>
      </c>
      <c r="F2949" s="80" t="s">
        <v>456</v>
      </c>
      <c r="G2949" s="80" t="s">
        <v>490</v>
      </c>
      <c r="H2949" s="80" t="s">
        <v>1516</v>
      </c>
      <c r="I2949" s="80" t="s">
        <v>3141</v>
      </c>
      <c r="J2949" s="80" t="s">
        <v>4053</v>
      </c>
      <c r="K2949" s="80" t="s">
        <v>454</v>
      </c>
      <c r="L2949" s="8">
        <v>7580000</v>
      </c>
      <c r="M2949" s="6">
        <v>2022</v>
      </c>
      <c r="N2949" s="103"/>
      <c r="O2949" s="103"/>
      <c r="P2949" s="6"/>
      <c r="Q2949" s="6"/>
      <c r="R2949" t="str">
        <f t="shared" si="46"/>
        <v>5010700313231323100001VT300002</v>
      </c>
    </row>
    <row r="2950" spans="1:18" x14ac:dyDescent="0.2">
      <c r="A2950" s="80" t="s">
        <v>453</v>
      </c>
      <c r="B2950" s="80" t="s">
        <v>4615</v>
      </c>
      <c r="C2950" s="6">
        <v>501</v>
      </c>
      <c r="D2950" s="6">
        <v>50107</v>
      </c>
      <c r="E2950" s="80" t="s">
        <v>458</v>
      </c>
      <c r="F2950" s="80" t="s">
        <v>458</v>
      </c>
      <c r="G2950" s="80" t="s">
        <v>490</v>
      </c>
      <c r="H2950" s="80" t="s">
        <v>1516</v>
      </c>
      <c r="I2950" s="80" t="s">
        <v>3141</v>
      </c>
      <c r="J2950" s="80" t="s">
        <v>4053</v>
      </c>
      <c r="K2950" s="80" t="s">
        <v>454</v>
      </c>
      <c r="L2950" s="8">
        <v>10610000</v>
      </c>
      <c r="M2950" s="6">
        <v>2022</v>
      </c>
      <c r="N2950" s="103"/>
      <c r="O2950" s="103"/>
      <c r="P2950" s="6"/>
      <c r="Q2950" s="6"/>
      <c r="R2950" t="str">
        <f t="shared" si="46"/>
        <v>5010700313231323100001VT300003</v>
      </c>
    </row>
    <row r="2951" spans="1:18" x14ac:dyDescent="0.2">
      <c r="A2951" s="80" t="s">
        <v>453</v>
      </c>
      <c r="B2951" s="80" t="s">
        <v>4616</v>
      </c>
      <c r="C2951" s="6">
        <v>501</v>
      </c>
      <c r="D2951" s="6">
        <v>50107</v>
      </c>
      <c r="E2951" s="80" t="s">
        <v>458</v>
      </c>
      <c r="F2951" s="80" t="s">
        <v>456</v>
      </c>
      <c r="G2951" s="80" t="s">
        <v>490</v>
      </c>
      <c r="H2951" s="80" t="s">
        <v>1536</v>
      </c>
      <c r="I2951" s="80" t="s">
        <v>3164</v>
      </c>
      <c r="J2951" s="80" t="s">
        <v>4053</v>
      </c>
      <c r="K2951" s="80" t="s">
        <v>454</v>
      </c>
      <c r="L2951" s="8">
        <v>4900000</v>
      </c>
      <c r="M2951" s="6">
        <v>2022</v>
      </c>
      <c r="N2951" s="103"/>
      <c r="O2951" s="103"/>
      <c r="P2951" s="6"/>
      <c r="Q2951" s="6"/>
      <c r="R2951" t="str">
        <f t="shared" si="46"/>
        <v>5010700313341334100001VT300002</v>
      </c>
    </row>
    <row r="2952" spans="1:18" x14ac:dyDescent="0.2">
      <c r="A2952" s="80" t="s">
        <v>453</v>
      </c>
      <c r="B2952" s="80" t="s">
        <v>4616</v>
      </c>
      <c r="C2952" s="6">
        <v>501</v>
      </c>
      <c r="D2952" s="6">
        <v>50107</v>
      </c>
      <c r="E2952" s="80" t="s">
        <v>458</v>
      </c>
      <c r="F2952" s="80" t="s">
        <v>458</v>
      </c>
      <c r="G2952" s="80" t="s">
        <v>490</v>
      </c>
      <c r="H2952" s="80" t="s">
        <v>1536</v>
      </c>
      <c r="I2952" s="80" t="s">
        <v>3164</v>
      </c>
      <c r="J2952" s="80" t="s">
        <v>4053</v>
      </c>
      <c r="K2952" s="80" t="s">
        <v>454</v>
      </c>
      <c r="L2952" s="8">
        <v>6850000</v>
      </c>
      <c r="M2952" s="6">
        <v>2022</v>
      </c>
      <c r="N2952" s="103"/>
      <c r="O2952" s="103"/>
      <c r="P2952" s="6"/>
      <c r="Q2952" s="6"/>
      <c r="R2952" t="str">
        <f t="shared" si="46"/>
        <v>5010700313341334100001VT300003</v>
      </c>
    </row>
    <row r="2953" spans="1:18" x14ac:dyDescent="0.2">
      <c r="A2953" s="80" t="s">
        <v>453</v>
      </c>
      <c r="B2953" s="80" t="s">
        <v>4617</v>
      </c>
      <c r="C2953" s="6">
        <v>501</v>
      </c>
      <c r="D2953" s="6">
        <v>50107</v>
      </c>
      <c r="E2953" s="80" t="s">
        <v>458</v>
      </c>
      <c r="F2953" s="80" t="s">
        <v>456</v>
      </c>
      <c r="G2953" s="80" t="s">
        <v>490</v>
      </c>
      <c r="H2953" s="80" t="s">
        <v>1542</v>
      </c>
      <c r="I2953" s="80" t="s">
        <v>3167</v>
      </c>
      <c r="J2953" s="80" t="s">
        <v>4053</v>
      </c>
      <c r="K2953" s="80" t="s">
        <v>454</v>
      </c>
      <c r="L2953" s="8">
        <v>2700000</v>
      </c>
      <c r="M2953" s="6">
        <v>2022</v>
      </c>
      <c r="N2953" s="103"/>
      <c r="O2953" s="103"/>
      <c r="P2953" s="6"/>
      <c r="Q2953" s="6"/>
      <c r="R2953" t="str">
        <f t="shared" si="46"/>
        <v>5010700313371337100001VT300002</v>
      </c>
    </row>
    <row r="2954" spans="1:18" x14ac:dyDescent="0.2">
      <c r="A2954" s="80" t="s">
        <v>453</v>
      </c>
      <c r="B2954" s="80" t="s">
        <v>4617</v>
      </c>
      <c r="C2954" s="6">
        <v>501</v>
      </c>
      <c r="D2954" s="6">
        <v>50107</v>
      </c>
      <c r="E2954" s="80" t="s">
        <v>458</v>
      </c>
      <c r="F2954" s="80" t="s">
        <v>458</v>
      </c>
      <c r="G2954" s="80" t="s">
        <v>490</v>
      </c>
      <c r="H2954" s="80" t="s">
        <v>1542</v>
      </c>
      <c r="I2954" s="80" t="s">
        <v>3167</v>
      </c>
      <c r="J2954" s="80" t="s">
        <v>4053</v>
      </c>
      <c r="K2954" s="80" t="s">
        <v>454</v>
      </c>
      <c r="L2954" s="8">
        <v>3770000</v>
      </c>
      <c r="M2954" s="6">
        <v>2022</v>
      </c>
      <c r="N2954" s="103"/>
      <c r="O2954" s="103"/>
      <c r="P2954" s="6"/>
      <c r="Q2954" s="6"/>
      <c r="R2954" t="str">
        <f t="shared" si="46"/>
        <v>5010700313371337100001VT300003</v>
      </c>
    </row>
    <row r="2955" spans="1:18" x14ac:dyDescent="0.2">
      <c r="A2955" s="80" t="s">
        <v>453</v>
      </c>
      <c r="B2955" s="80" t="s">
        <v>4618</v>
      </c>
      <c r="C2955" s="6">
        <v>501</v>
      </c>
      <c r="D2955" s="6">
        <v>50107</v>
      </c>
      <c r="E2955" s="80" t="s">
        <v>458</v>
      </c>
      <c r="F2955" s="80" t="s">
        <v>456</v>
      </c>
      <c r="G2955" s="80" t="s">
        <v>490</v>
      </c>
      <c r="H2955" s="80" t="s">
        <v>1575</v>
      </c>
      <c r="I2955" s="80" t="s">
        <v>3188</v>
      </c>
      <c r="J2955" s="80" t="s">
        <v>4053</v>
      </c>
      <c r="K2955" s="80" t="s">
        <v>454</v>
      </c>
      <c r="L2955" s="8">
        <v>3640000</v>
      </c>
      <c r="M2955" s="6">
        <v>2022</v>
      </c>
      <c r="N2955" s="103"/>
      <c r="O2955" s="103"/>
      <c r="P2955" s="6"/>
      <c r="Q2955" s="6"/>
      <c r="R2955" t="str">
        <f t="shared" si="46"/>
        <v>5010700313541354100001VT300002</v>
      </c>
    </row>
    <row r="2956" spans="1:18" x14ac:dyDescent="0.2">
      <c r="A2956" s="80" t="s">
        <v>453</v>
      </c>
      <c r="B2956" s="80" t="s">
        <v>4618</v>
      </c>
      <c r="C2956" s="6">
        <v>501</v>
      </c>
      <c r="D2956" s="6">
        <v>50107</v>
      </c>
      <c r="E2956" s="80" t="s">
        <v>458</v>
      </c>
      <c r="F2956" s="80" t="s">
        <v>458</v>
      </c>
      <c r="G2956" s="80" t="s">
        <v>490</v>
      </c>
      <c r="H2956" s="80" t="s">
        <v>1575</v>
      </c>
      <c r="I2956" s="80" t="s">
        <v>3188</v>
      </c>
      <c r="J2956" s="80" t="s">
        <v>4053</v>
      </c>
      <c r="K2956" s="80" t="s">
        <v>454</v>
      </c>
      <c r="L2956" s="8">
        <v>5090000</v>
      </c>
      <c r="M2956" s="6">
        <v>2022</v>
      </c>
      <c r="N2956" s="103"/>
      <c r="O2956" s="103"/>
      <c r="P2956" s="6"/>
      <c r="Q2956" s="6"/>
      <c r="R2956" t="str">
        <f t="shared" si="46"/>
        <v>5010700313541354100001VT300003</v>
      </c>
    </row>
    <row r="2957" spans="1:18" x14ac:dyDescent="0.2">
      <c r="A2957" s="80" t="s">
        <v>453</v>
      </c>
      <c r="B2957" s="80" t="s">
        <v>4619</v>
      </c>
      <c r="C2957" s="6">
        <v>501</v>
      </c>
      <c r="D2957" s="6">
        <v>50107</v>
      </c>
      <c r="E2957" s="80" t="s">
        <v>458</v>
      </c>
      <c r="F2957" s="80" t="s">
        <v>456</v>
      </c>
      <c r="G2957" s="80" t="s">
        <v>490</v>
      </c>
      <c r="H2957" s="80" t="s">
        <v>1583</v>
      </c>
      <c r="I2957" s="80" t="s">
        <v>3199</v>
      </c>
      <c r="J2957" s="80" t="s">
        <v>4053</v>
      </c>
      <c r="K2957" s="80" t="s">
        <v>454</v>
      </c>
      <c r="L2957" s="8">
        <v>7690000</v>
      </c>
      <c r="M2957" s="6">
        <v>2022</v>
      </c>
      <c r="N2957" s="103"/>
      <c r="O2957" s="103"/>
      <c r="P2957" s="6"/>
      <c r="Q2957" s="6"/>
      <c r="R2957" t="str">
        <f t="shared" si="46"/>
        <v>5010700313591359100001VT300002</v>
      </c>
    </row>
    <row r="2958" spans="1:18" x14ac:dyDescent="0.2">
      <c r="A2958" s="80" t="s">
        <v>453</v>
      </c>
      <c r="B2958" s="80" t="s">
        <v>4619</v>
      </c>
      <c r="C2958" s="6">
        <v>501</v>
      </c>
      <c r="D2958" s="6">
        <v>50107</v>
      </c>
      <c r="E2958" s="80" t="s">
        <v>458</v>
      </c>
      <c r="F2958" s="80" t="s">
        <v>458</v>
      </c>
      <c r="G2958" s="80" t="s">
        <v>490</v>
      </c>
      <c r="H2958" s="80" t="s">
        <v>1583</v>
      </c>
      <c r="I2958" s="80" t="s">
        <v>3199</v>
      </c>
      <c r="J2958" s="80" t="s">
        <v>4053</v>
      </c>
      <c r="K2958" s="80" t="s">
        <v>454</v>
      </c>
      <c r="L2958" s="8">
        <v>10760000</v>
      </c>
      <c r="M2958" s="6">
        <v>2022</v>
      </c>
      <c r="N2958" s="103"/>
      <c r="O2958" s="103"/>
      <c r="P2958" s="6"/>
      <c r="Q2958" s="6"/>
      <c r="R2958" t="str">
        <f t="shared" si="46"/>
        <v>5010700313591359100001VT300003</v>
      </c>
    </row>
    <row r="2959" spans="1:18" x14ac:dyDescent="0.2">
      <c r="A2959" s="80" t="s">
        <v>453</v>
      </c>
      <c r="B2959" s="80" t="s">
        <v>4620</v>
      </c>
      <c r="C2959" s="6">
        <v>501</v>
      </c>
      <c r="D2959" s="6">
        <v>50107</v>
      </c>
      <c r="E2959" s="80" t="s">
        <v>458</v>
      </c>
      <c r="F2959" s="80" t="s">
        <v>456</v>
      </c>
      <c r="G2959" s="80" t="s">
        <v>490</v>
      </c>
      <c r="H2959" s="80" t="s">
        <v>1588</v>
      </c>
      <c r="I2959" s="80" t="s">
        <v>3203</v>
      </c>
      <c r="J2959" s="80" t="s">
        <v>4053</v>
      </c>
      <c r="K2959" s="80" t="s">
        <v>454</v>
      </c>
      <c r="L2959" s="8">
        <v>6490000</v>
      </c>
      <c r="M2959" s="6">
        <v>2022</v>
      </c>
      <c r="N2959" s="103"/>
      <c r="O2959" s="103"/>
      <c r="P2959" s="6"/>
      <c r="Q2959" s="6"/>
      <c r="R2959" t="str">
        <f t="shared" si="46"/>
        <v>5010700313611361100001VT300002</v>
      </c>
    </row>
    <row r="2960" spans="1:18" x14ac:dyDescent="0.2">
      <c r="A2960" s="80" t="s">
        <v>453</v>
      </c>
      <c r="B2960" s="80" t="s">
        <v>4620</v>
      </c>
      <c r="C2960" s="6">
        <v>501</v>
      </c>
      <c r="D2960" s="6">
        <v>50107</v>
      </c>
      <c r="E2960" s="80" t="s">
        <v>458</v>
      </c>
      <c r="F2960" s="80" t="s">
        <v>458</v>
      </c>
      <c r="G2960" s="80" t="s">
        <v>490</v>
      </c>
      <c r="H2960" s="80" t="s">
        <v>1588</v>
      </c>
      <c r="I2960" s="80" t="s">
        <v>3203</v>
      </c>
      <c r="J2960" s="80" t="s">
        <v>4053</v>
      </c>
      <c r="K2960" s="80" t="s">
        <v>454</v>
      </c>
      <c r="L2960" s="8">
        <v>9090000</v>
      </c>
      <c r="M2960" s="6">
        <v>2022</v>
      </c>
      <c r="N2960" s="103"/>
      <c r="O2960" s="103"/>
      <c r="P2960" s="6"/>
      <c r="Q2960" s="6"/>
      <c r="R2960" t="str">
        <f t="shared" si="46"/>
        <v>5010700313611361100001VT300003</v>
      </c>
    </row>
    <row r="2961" spans="1:18" x14ac:dyDescent="0.2">
      <c r="A2961" s="80" t="s">
        <v>453</v>
      </c>
      <c r="B2961" s="80" t="s">
        <v>4621</v>
      </c>
      <c r="C2961" s="6">
        <v>501</v>
      </c>
      <c r="D2961" s="6">
        <v>50107</v>
      </c>
      <c r="E2961" s="80" t="s">
        <v>458</v>
      </c>
      <c r="F2961" s="80" t="s">
        <v>456</v>
      </c>
      <c r="G2961" s="80" t="s">
        <v>490</v>
      </c>
      <c r="H2961" s="80" t="s">
        <v>1592</v>
      </c>
      <c r="I2961" s="80" t="s">
        <v>3205</v>
      </c>
      <c r="J2961" s="80" t="s">
        <v>4053</v>
      </c>
      <c r="K2961" s="80" t="s">
        <v>454</v>
      </c>
      <c r="L2961" s="8">
        <v>2590000</v>
      </c>
      <c r="M2961" s="6">
        <v>2022</v>
      </c>
      <c r="N2961" s="103"/>
      <c r="O2961" s="103"/>
      <c r="P2961" s="6"/>
      <c r="Q2961" s="6"/>
      <c r="R2961" t="str">
        <f t="shared" si="46"/>
        <v>5010700313631363100001VT300002</v>
      </c>
    </row>
    <row r="2962" spans="1:18" x14ac:dyDescent="0.2">
      <c r="A2962" s="80" t="s">
        <v>453</v>
      </c>
      <c r="B2962" s="80" t="s">
        <v>4621</v>
      </c>
      <c r="C2962" s="6">
        <v>501</v>
      </c>
      <c r="D2962" s="6">
        <v>50107</v>
      </c>
      <c r="E2962" s="80" t="s">
        <v>458</v>
      </c>
      <c r="F2962" s="80" t="s">
        <v>458</v>
      </c>
      <c r="G2962" s="80" t="s">
        <v>490</v>
      </c>
      <c r="H2962" s="80" t="s">
        <v>1592</v>
      </c>
      <c r="I2962" s="80" t="s">
        <v>3205</v>
      </c>
      <c r="J2962" s="80" t="s">
        <v>4053</v>
      </c>
      <c r="K2962" s="80" t="s">
        <v>454</v>
      </c>
      <c r="L2962" s="8">
        <v>3630000</v>
      </c>
      <c r="M2962" s="6">
        <v>2022</v>
      </c>
      <c r="N2962" s="103"/>
      <c r="O2962" s="103"/>
      <c r="P2962" s="6"/>
      <c r="Q2962" s="6"/>
      <c r="R2962" t="str">
        <f t="shared" si="46"/>
        <v>5010700313631363100001VT300003</v>
      </c>
    </row>
    <row r="2963" spans="1:18" x14ac:dyDescent="0.2">
      <c r="A2963" s="80" t="s">
        <v>453</v>
      </c>
      <c r="B2963" s="80" t="s">
        <v>4622</v>
      </c>
      <c r="C2963" s="6">
        <v>501</v>
      </c>
      <c r="D2963" s="6">
        <v>50107</v>
      </c>
      <c r="E2963" s="80" t="s">
        <v>458</v>
      </c>
      <c r="F2963" s="80" t="s">
        <v>456</v>
      </c>
      <c r="G2963" s="80" t="s">
        <v>490</v>
      </c>
      <c r="H2963" s="80" t="s">
        <v>1601</v>
      </c>
      <c r="I2963" s="80" t="s">
        <v>3210</v>
      </c>
      <c r="J2963" s="80" t="s">
        <v>4053</v>
      </c>
      <c r="K2963" s="80" t="s">
        <v>454</v>
      </c>
      <c r="L2963" s="8">
        <v>7300000</v>
      </c>
      <c r="M2963" s="6">
        <v>2022</v>
      </c>
      <c r="N2963" s="103"/>
      <c r="O2963" s="103"/>
      <c r="P2963" s="6"/>
      <c r="Q2963" s="6"/>
      <c r="R2963" t="str">
        <f t="shared" si="46"/>
        <v>5010700313681368100001VT300002</v>
      </c>
    </row>
    <row r="2964" spans="1:18" x14ac:dyDescent="0.2">
      <c r="A2964" s="80" t="s">
        <v>453</v>
      </c>
      <c r="B2964" s="80" t="s">
        <v>4622</v>
      </c>
      <c r="C2964" s="6">
        <v>501</v>
      </c>
      <c r="D2964" s="6">
        <v>50107</v>
      </c>
      <c r="E2964" s="80" t="s">
        <v>458</v>
      </c>
      <c r="F2964" s="80" t="s">
        <v>458</v>
      </c>
      <c r="G2964" s="80" t="s">
        <v>490</v>
      </c>
      <c r="H2964" s="80" t="s">
        <v>1601</v>
      </c>
      <c r="I2964" s="80" t="s">
        <v>3210</v>
      </c>
      <c r="J2964" s="80" t="s">
        <v>4053</v>
      </c>
      <c r="K2964" s="80" t="s">
        <v>454</v>
      </c>
      <c r="L2964" s="8">
        <v>10220000</v>
      </c>
      <c r="M2964" s="6">
        <v>2022</v>
      </c>
      <c r="N2964" s="103"/>
      <c r="O2964" s="103"/>
      <c r="P2964" s="6"/>
      <c r="Q2964" s="6"/>
      <c r="R2964" t="str">
        <f t="shared" si="46"/>
        <v>5010700313681368100001VT300003</v>
      </c>
    </row>
    <row r="2965" spans="1:18" x14ac:dyDescent="0.2">
      <c r="A2965" s="80" t="s">
        <v>453</v>
      </c>
      <c r="B2965" s="80" t="s">
        <v>4623</v>
      </c>
      <c r="C2965" s="6">
        <v>501</v>
      </c>
      <c r="D2965" s="6">
        <v>50107</v>
      </c>
      <c r="E2965" s="80" t="s">
        <v>458</v>
      </c>
      <c r="F2965" s="80" t="s">
        <v>456</v>
      </c>
      <c r="G2965" s="80" t="s">
        <v>490</v>
      </c>
      <c r="H2965" s="80" t="s">
        <v>1611</v>
      </c>
      <c r="I2965" s="80" t="s">
        <v>3219</v>
      </c>
      <c r="J2965" s="80" t="s">
        <v>4053</v>
      </c>
      <c r="K2965" s="80" t="s">
        <v>454</v>
      </c>
      <c r="L2965" s="8">
        <v>6940000</v>
      </c>
      <c r="M2965" s="6">
        <v>2022</v>
      </c>
      <c r="N2965" s="103"/>
      <c r="O2965" s="103"/>
      <c r="P2965" s="6"/>
      <c r="Q2965" s="6"/>
      <c r="R2965" t="str">
        <f t="shared" si="46"/>
        <v>5010700313731373100001VT300002</v>
      </c>
    </row>
    <row r="2966" spans="1:18" x14ac:dyDescent="0.2">
      <c r="A2966" s="80" t="s">
        <v>453</v>
      </c>
      <c r="B2966" s="80" t="s">
        <v>4623</v>
      </c>
      <c r="C2966" s="6">
        <v>501</v>
      </c>
      <c r="D2966" s="6">
        <v>50107</v>
      </c>
      <c r="E2966" s="80" t="s">
        <v>458</v>
      </c>
      <c r="F2966" s="80" t="s">
        <v>458</v>
      </c>
      <c r="G2966" s="80" t="s">
        <v>490</v>
      </c>
      <c r="H2966" s="80" t="s">
        <v>1611</v>
      </c>
      <c r="I2966" s="80" t="s">
        <v>3219</v>
      </c>
      <c r="J2966" s="80" t="s">
        <v>4053</v>
      </c>
      <c r="K2966" s="80" t="s">
        <v>454</v>
      </c>
      <c r="L2966" s="8">
        <v>9710000</v>
      </c>
      <c r="M2966" s="6">
        <v>2022</v>
      </c>
      <c r="N2966" s="103"/>
      <c r="O2966" s="103"/>
      <c r="P2966" s="6"/>
      <c r="Q2966" s="6"/>
      <c r="R2966" t="str">
        <f t="shared" si="46"/>
        <v>5010700313731373100001VT300003</v>
      </c>
    </row>
    <row r="2967" spans="1:18" x14ac:dyDescent="0.2">
      <c r="A2967" s="80" t="s">
        <v>453</v>
      </c>
      <c r="B2967" s="80" t="s">
        <v>4624</v>
      </c>
      <c r="C2967" s="6">
        <v>501</v>
      </c>
      <c r="D2967" s="6">
        <v>50107</v>
      </c>
      <c r="E2967" s="80" t="s">
        <v>458</v>
      </c>
      <c r="F2967" s="80" t="s">
        <v>456</v>
      </c>
      <c r="G2967" s="80" t="s">
        <v>490</v>
      </c>
      <c r="H2967" s="80" t="s">
        <v>1612</v>
      </c>
      <c r="I2967" s="80" t="s">
        <v>3220</v>
      </c>
      <c r="J2967" s="80" t="s">
        <v>4053</v>
      </c>
      <c r="K2967" s="80" t="s">
        <v>454</v>
      </c>
      <c r="L2967" s="8">
        <v>6970000</v>
      </c>
      <c r="M2967" s="6">
        <v>2022</v>
      </c>
      <c r="N2967" s="103"/>
      <c r="O2967" s="103"/>
      <c r="P2967" s="6"/>
      <c r="Q2967" s="6"/>
      <c r="R2967" t="str">
        <f t="shared" si="46"/>
        <v>5010700313741374100001VT300002</v>
      </c>
    </row>
    <row r="2968" spans="1:18" x14ac:dyDescent="0.2">
      <c r="A2968" s="80" t="s">
        <v>453</v>
      </c>
      <c r="B2968" s="80" t="s">
        <v>4624</v>
      </c>
      <c r="C2968" s="6">
        <v>501</v>
      </c>
      <c r="D2968" s="6">
        <v>50107</v>
      </c>
      <c r="E2968" s="80" t="s">
        <v>458</v>
      </c>
      <c r="F2968" s="80" t="s">
        <v>458</v>
      </c>
      <c r="G2968" s="80" t="s">
        <v>490</v>
      </c>
      <c r="H2968" s="80" t="s">
        <v>1612</v>
      </c>
      <c r="I2968" s="80" t="s">
        <v>3220</v>
      </c>
      <c r="J2968" s="80" t="s">
        <v>4053</v>
      </c>
      <c r="K2968" s="80" t="s">
        <v>454</v>
      </c>
      <c r="L2968" s="8">
        <v>9760000</v>
      </c>
      <c r="M2968" s="6">
        <v>2022</v>
      </c>
      <c r="N2968" s="103"/>
      <c r="O2968" s="103"/>
      <c r="P2968" s="6"/>
      <c r="Q2968" s="6"/>
      <c r="R2968" t="str">
        <f t="shared" si="46"/>
        <v>5010700313741374100001VT300003</v>
      </c>
    </row>
    <row r="2969" spans="1:18" x14ac:dyDescent="0.2">
      <c r="A2969" s="80" t="s">
        <v>453</v>
      </c>
      <c r="B2969" s="80" t="s">
        <v>4625</v>
      </c>
      <c r="C2969" s="6">
        <v>501</v>
      </c>
      <c r="D2969" s="6">
        <v>50107</v>
      </c>
      <c r="E2969" s="80" t="s">
        <v>458</v>
      </c>
      <c r="F2969" s="80" t="s">
        <v>456</v>
      </c>
      <c r="G2969" s="80" t="s">
        <v>490</v>
      </c>
      <c r="H2969" s="80" t="s">
        <v>1638</v>
      </c>
      <c r="I2969" s="80" t="s">
        <v>3235</v>
      </c>
      <c r="J2969" s="80" t="s">
        <v>4053</v>
      </c>
      <c r="K2969" s="80" t="s">
        <v>454</v>
      </c>
      <c r="L2969" s="8">
        <v>1640000</v>
      </c>
      <c r="M2969" s="6">
        <v>2022</v>
      </c>
      <c r="N2969" s="103"/>
      <c r="O2969" s="103"/>
      <c r="P2969" s="6"/>
      <c r="Q2969" s="6"/>
      <c r="R2969" t="str">
        <f t="shared" si="46"/>
        <v>5010700313871387100001VT300002</v>
      </c>
    </row>
    <row r="2970" spans="1:18" x14ac:dyDescent="0.2">
      <c r="A2970" s="80" t="s">
        <v>453</v>
      </c>
      <c r="B2970" s="80" t="s">
        <v>4625</v>
      </c>
      <c r="C2970" s="6">
        <v>501</v>
      </c>
      <c r="D2970" s="6">
        <v>50107</v>
      </c>
      <c r="E2970" s="80" t="s">
        <v>458</v>
      </c>
      <c r="F2970" s="80" t="s">
        <v>458</v>
      </c>
      <c r="G2970" s="80" t="s">
        <v>490</v>
      </c>
      <c r="H2970" s="80" t="s">
        <v>1638</v>
      </c>
      <c r="I2970" s="80" t="s">
        <v>3235</v>
      </c>
      <c r="J2970" s="80" t="s">
        <v>4053</v>
      </c>
      <c r="K2970" s="80" t="s">
        <v>454</v>
      </c>
      <c r="L2970" s="8">
        <v>2300000</v>
      </c>
      <c r="M2970" s="6">
        <v>2022</v>
      </c>
      <c r="N2970" s="103"/>
      <c r="O2970" s="103"/>
      <c r="P2970" s="6"/>
      <c r="Q2970" s="6"/>
      <c r="R2970" t="str">
        <f t="shared" si="46"/>
        <v>5010700313871387100001VT300003</v>
      </c>
    </row>
    <row r="2971" spans="1:18" x14ac:dyDescent="0.2">
      <c r="A2971" s="80" t="s">
        <v>453</v>
      </c>
      <c r="B2971" s="80" t="s">
        <v>4626</v>
      </c>
      <c r="C2971" s="6">
        <v>501</v>
      </c>
      <c r="D2971" s="6">
        <v>50107</v>
      </c>
      <c r="E2971" s="80" t="s">
        <v>458</v>
      </c>
      <c r="F2971" s="80" t="s">
        <v>456</v>
      </c>
      <c r="G2971" s="80" t="s">
        <v>490</v>
      </c>
      <c r="H2971" s="80" t="s">
        <v>1675</v>
      </c>
      <c r="I2971" s="80" t="s">
        <v>3256</v>
      </c>
      <c r="J2971" s="80" t="s">
        <v>4053</v>
      </c>
      <c r="K2971" s="80" t="s">
        <v>454</v>
      </c>
      <c r="L2971" s="8">
        <v>3250000</v>
      </c>
      <c r="M2971" s="6">
        <v>2022</v>
      </c>
      <c r="N2971" s="103"/>
      <c r="O2971" s="103"/>
      <c r="P2971" s="6"/>
      <c r="Q2971" s="6"/>
      <c r="R2971" t="str">
        <f t="shared" si="46"/>
        <v>5010700314041404100001VT300002</v>
      </c>
    </row>
    <row r="2972" spans="1:18" x14ac:dyDescent="0.2">
      <c r="A2972" s="80" t="s">
        <v>453</v>
      </c>
      <c r="B2972" s="80" t="s">
        <v>4626</v>
      </c>
      <c r="C2972" s="6">
        <v>501</v>
      </c>
      <c r="D2972" s="6">
        <v>50107</v>
      </c>
      <c r="E2972" s="80" t="s">
        <v>458</v>
      </c>
      <c r="F2972" s="80" t="s">
        <v>458</v>
      </c>
      <c r="G2972" s="80" t="s">
        <v>490</v>
      </c>
      <c r="H2972" s="80" t="s">
        <v>1675</v>
      </c>
      <c r="I2972" s="80" t="s">
        <v>3256</v>
      </c>
      <c r="J2972" s="80" t="s">
        <v>4053</v>
      </c>
      <c r="K2972" s="80" t="s">
        <v>454</v>
      </c>
      <c r="L2972" s="8">
        <v>4550000</v>
      </c>
      <c r="M2972" s="6">
        <v>2022</v>
      </c>
      <c r="N2972" s="103"/>
      <c r="O2972" s="103"/>
      <c r="P2972" s="6"/>
      <c r="Q2972" s="6"/>
      <c r="R2972" t="str">
        <f t="shared" si="46"/>
        <v>5010700314041404100001VT300003</v>
      </c>
    </row>
    <row r="2973" spans="1:18" x14ac:dyDescent="0.2">
      <c r="A2973" s="80" t="s">
        <v>453</v>
      </c>
      <c r="B2973" s="80" t="s">
        <v>4627</v>
      </c>
      <c r="C2973" s="6">
        <v>501</v>
      </c>
      <c r="D2973" s="6">
        <v>50107</v>
      </c>
      <c r="E2973" s="80" t="s">
        <v>458</v>
      </c>
      <c r="F2973" s="80" t="s">
        <v>456</v>
      </c>
      <c r="G2973" s="80" t="s">
        <v>490</v>
      </c>
      <c r="H2973" s="80" t="s">
        <v>1683</v>
      </c>
      <c r="I2973" s="80" t="s">
        <v>3262</v>
      </c>
      <c r="J2973" s="80" t="s">
        <v>4053</v>
      </c>
      <c r="K2973" s="80" t="s">
        <v>454</v>
      </c>
      <c r="L2973" s="8">
        <v>6620000</v>
      </c>
      <c r="M2973" s="6">
        <v>2022</v>
      </c>
      <c r="N2973" s="103"/>
      <c r="O2973" s="103"/>
      <c r="P2973" s="6"/>
      <c r="Q2973" s="6"/>
      <c r="R2973" t="str">
        <f t="shared" si="46"/>
        <v>5010700314081408100001VT300002</v>
      </c>
    </row>
    <row r="2974" spans="1:18" x14ac:dyDescent="0.2">
      <c r="A2974" s="80" t="s">
        <v>453</v>
      </c>
      <c r="B2974" s="80" t="s">
        <v>4627</v>
      </c>
      <c r="C2974" s="6">
        <v>501</v>
      </c>
      <c r="D2974" s="6">
        <v>50107</v>
      </c>
      <c r="E2974" s="80" t="s">
        <v>458</v>
      </c>
      <c r="F2974" s="80" t="s">
        <v>458</v>
      </c>
      <c r="G2974" s="80" t="s">
        <v>490</v>
      </c>
      <c r="H2974" s="80" t="s">
        <v>1683</v>
      </c>
      <c r="I2974" s="80" t="s">
        <v>3262</v>
      </c>
      <c r="J2974" s="80" t="s">
        <v>4053</v>
      </c>
      <c r="K2974" s="80" t="s">
        <v>454</v>
      </c>
      <c r="L2974" s="8">
        <v>9270000</v>
      </c>
      <c r="M2974" s="6">
        <v>2022</v>
      </c>
      <c r="N2974" s="103"/>
      <c r="O2974" s="103"/>
      <c r="P2974" s="6"/>
      <c r="Q2974" s="6"/>
      <c r="R2974" t="str">
        <f t="shared" si="46"/>
        <v>5010700314081408100001VT300003</v>
      </c>
    </row>
    <row r="2975" spans="1:18" x14ac:dyDescent="0.2">
      <c r="A2975" s="80" t="s">
        <v>453</v>
      </c>
      <c r="B2975" s="80" t="s">
        <v>4628</v>
      </c>
      <c r="C2975" s="6">
        <v>501</v>
      </c>
      <c r="D2975" s="6">
        <v>50107</v>
      </c>
      <c r="E2975" s="80" t="s">
        <v>458</v>
      </c>
      <c r="F2975" s="80" t="s">
        <v>456</v>
      </c>
      <c r="G2975" s="80" t="s">
        <v>490</v>
      </c>
      <c r="H2975" s="80" t="s">
        <v>1694</v>
      </c>
      <c r="I2975" s="80" t="s">
        <v>3271</v>
      </c>
      <c r="J2975" s="80" t="s">
        <v>4053</v>
      </c>
      <c r="K2975" s="80" t="s">
        <v>454</v>
      </c>
      <c r="L2975" s="8">
        <v>2530000</v>
      </c>
      <c r="M2975" s="6">
        <v>2022</v>
      </c>
      <c r="N2975" s="103"/>
      <c r="O2975" s="103"/>
      <c r="P2975" s="6"/>
      <c r="Q2975" s="6"/>
      <c r="R2975" t="str">
        <f t="shared" si="46"/>
        <v>5010700314141414100001VT300002</v>
      </c>
    </row>
    <row r="2976" spans="1:18" x14ac:dyDescent="0.2">
      <c r="A2976" s="80" t="s">
        <v>453</v>
      </c>
      <c r="B2976" s="80" t="s">
        <v>4628</v>
      </c>
      <c r="C2976" s="6">
        <v>501</v>
      </c>
      <c r="D2976" s="6">
        <v>50107</v>
      </c>
      <c r="E2976" s="80" t="s">
        <v>458</v>
      </c>
      <c r="F2976" s="80" t="s">
        <v>458</v>
      </c>
      <c r="G2976" s="80" t="s">
        <v>490</v>
      </c>
      <c r="H2976" s="80" t="s">
        <v>1694</v>
      </c>
      <c r="I2976" s="80" t="s">
        <v>3271</v>
      </c>
      <c r="J2976" s="80" t="s">
        <v>4053</v>
      </c>
      <c r="K2976" s="80" t="s">
        <v>454</v>
      </c>
      <c r="L2976" s="8">
        <v>3540000</v>
      </c>
      <c r="M2976" s="6">
        <v>2022</v>
      </c>
      <c r="N2976" s="103"/>
      <c r="O2976" s="103"/>
      <c r="P2976" s="6"/>
      <c r="Q2976" s="6"/>
      <c r="R2976" t="str">
        <f t="shared" si="46"/>
        <v>5010700314141414100001VT300003</v>
      </c>
    </row>
    <row r="2977" spans="1:18" x14ac:dyDescent="0.2">
      <c r="A2977" s="80" t="s">
        <v>453</v>
      </c>
      <c r="B2977" s="80" t="s">
        <v>4629</v>
      </c>
      <c r="C2977" s="6">
        <v>501</v>
      </c>
      <c r="D2977" s="6">
        <v>50107</v>
      </c>
      <c r="E2977" s="80" t="s">
        <v>458</v>
      </c>
      <c r="F2977" s="80" t="s">
        <v>456</v>
      </c>
      <c r="G2977" s="80" t="s">
        <v>490</v>
      </c>
      <c r="H2977" s="80" t="s">
        <v>1696</v>
      </c>
      <c r="I2977" s="80" t="s">
        <v>3272</v>
      </c>
      <c r="J2977" s="80" t="s">
        <v>4053</v>
      </c>
      <c r="K2977" s="80" t="s">
        <v>454</v>
      </c>
      <c r="L2977" s="8">
        <v>2530000</v>
      </c>
      <c r="M2977" s="6">
        <v>2022</v>
      </c>
      <c r="N2977" s="103"/>
      <c r="O2977" s="103"/>
      <c r="P2977" s="6"/>
      <c r="Q2977" s="6"/>
      <c r="R2977" t="str">
        <f t="shared" si="46"/>
        <v>5010700314151415100001VT300002</v>
      </c>
    </row>
    <row r="2978" spans="1:18" x14ac:dyDescent="0.2">
      <c r="A2978" s="80" t="s">
        <v>453</v>
      </c>
      <c r="B2978" s="80" t="s">
        <v>4629</v>
      </c>
      <c r="C2978" s="6">
        <v>501</v>
      </c>
      <c r="D2978" s="6">
        <v>50107</v>
      </c>
      <c r="E2978" s="80" t="s">
        <v>458</v>
      </c>
      <c r="F2978" s="80" t="s">
        <v>458</v>
      </c>
      <c r="G2978" s="80" t="s">
        <v>490</v>
      </c>
      <c r="H2978" s="80" t="s">
        <v>1696</v>
      </c>
      <c r="I2978" s="80" t="s">
        <v>3272</v>
      </c>
      <c r="J2978" s="80" t="s">
        <v>4053</v>
      </c>
      <c r="K2978" s="80" t="s">
        <v>454</v>
      </c>
      <c r="L2978" s="8">
        <v>3540000</v>
      </c>
      <c r="M2978" s="6">
        <v>2022</v>
      </c>
      <c r="N2978" s="103"/>
      <c r="O2978" s="103"/>
      <c r="P2978" s="6"/>
      <c r="Q2978" s="6"/>
      <c r="R2978" t="str">
        <f t="shared" si="46"/>
        <v>5010700314151415100001VT300003</v>
      </c>
    </row>
    <row r="2979" spans="1:18" x14ac:dyDescent="0.2">
      <c r="A2979" s="80" t="s">
        <v>453</v>
      </c>
      <c r="B2979" s="80" t="s">
        <v>4630</v>
      </c>
      <c r="C2979" s="6">
        <v>501</v>
      </c>
      <c r="D2979" s="6">
        <v>50107</v>
      </c>
      <c r="E2979" s="80" t="s">
        <v>458</v>
      </c>
      <c r="F2979" s="80" t="s">
        <v>456</v>
      </c>
      <c r="G2979" s="80" t="s">
        <v>490</v>
      </c>
      <c r="H2979" s="80" t="s">
        <v>1738</v>
      </c>
      <c r="I2979" s="80" t="s">
        <v>3300</v>
      </c>
      <c r="J2979" s="80" t="s">
        <v>4053</v>
      </c>
      <c r="K2979" s="80" t="s">
        <v>454</v>
      </c>
      <c r="L2979" s="8">
        <v>4900000</v>
      </c>
      <c r="M2979" s="6">
        <v>2022</v>
      </c>
      <c r="N2979" s="103"/>
      <c r="O2979" s="103"/>
      <c r="P2979" s="6"/>
      <c r="Q2979" s="6"/>
      <c r="R2979" t="str">
        <f t="shared" si="46"/>
        <v>5010700314351435100001VT300002</v>
      </c>
    </row>
    <row r="2980" spans="1:18" x14ac:dyDescent="0.2">
      <c r="A2980" s="80" t="s">
        <v>453</v>
      </c>
      <c r="B2980" s="80" t="s">
        <v>4630</v>
      </c>
      <c r="C2980" s="6">
        <v>501</v>
      </c>
      <c r="D2980" s="6">
        <v>50107</v>
      </c>
      <c r="E2980" s="80" t="s">
        <v>458</v>
      </c>
      <c r="F2980" s="80" t="s">
        <v>458</v>
      </c>
      <c r="G2980" s="80" t="s">
        <v>490</v>
      </c>
      <c r="H2980" s="80" t="s">
        <v>1738</v>
      </c>
      <c r="I2980" s="80" t="s">
        <v>3300</v>
      </c>
      <c r="J2980" s="80" t="s">
        <v>4053</v>
      </c>
      <c r="K2980" s="80" t="s">
        <v>454</v>
      </c>
      <c r="L2980" s="8">
        <v>6850000</v>
      </c>
      <c r="M2980" s="6">
        <v>2022</v>
      </c>
      <c r="N2980" s="103"/>
      <c r="O2980" s="103"/>
      <c r="P2980" s="6"/>
      <c r="Q2980" s="6"/>
      <c r="R2980" t="str">
        <f t="shared" si="46"/>
        <v>5010700314351435100001VT300003</v>
      </c>
    </row>
    <row r="2981" spans="1:18" x14ac:dyDescent="0.2">
      <c r="A2981" s="80" t="s">
        <v>453</v>
      </c>
      <c r="B2981" s="80" t="s">
        <v>4631</v>
      </c>
      <c r="C2981" s="6">
        <v>501</v>
      </c>
      <c r="D2981" s="6">
        <v>50107</v>
      </c>
      <c r="E2981" s="80" t="s">
        <v>458</v>
      </c>
      <c r="F2981" s="80" t="s">
        <v>456</v>
      </c>
      <c r="G2981" s="80" t="s">
        <v>490</v>
      </c>
      <c r="H2981" s="80" t="s">
        <v>1744</v>
      </c>
      <c r="I2981" s="80" t="s">
        <v>3303</v>
      </c>
      <c r="J2981" s="80" t="s">
        <v>4053</v>
      </c>
      <c r="K2981" s="80" t="s">
        <v>454</v>
      </c>
      <c r="L2981" s="8">
        <v>6970000</v>
      </c>
      <c r="M2981" s="6">
        <v>2022</v>
      </c>
      <c r="N2981" s="103"/>
      <c r="O2981" s="103"/>
      <c r="P2981" s="6"/>
      <c r="Q2981" s="6"/>
      <c r="R2981" t="str">
        <f t="shared" si="46"/>
        <v>5010700314381438100001VT300002</v>
      </c>
    </row>
    <row r="2982" spans="1:18" x14ac:dyDescent="0.2">
      <c r="A2982" s="80" t="s">
        <v>453</v>
      </c>
      <c r="B2982" s="80" t="s">
        <v>4631</v>
      </c>
      <c r="C2982" s="6">
        <v>501</v>
      </c>
      <c r="D2982" s="6">
        <v>50107</v>
      </c>
      <c r="E2982" s="80" t="s">
        <v>458</v>
      </c>
      <c r="F2982" s="80" t="s">
        <v>458</v>
      </c>
      <c r="G2982" s="80" t="s">
        <v>490</v>
      </c>
      <c r="H2982" s="80" t="s">
        <v>1744</v>
      </c>
      <c r="I2982" s="80" t="s">
        <v>3303</v>
      </c>
      <c r="J2982" s="80" t="s">
        <v>4053</v>
      </c>
      <c r="K2982" s="80" t="s">
        <v>454</v>
      </c>
      <c r="L2982" s="8">
        <v>9760000</v>
      </c>
      <c r="M2982" s="6">
        <v>2022</v>
      </c>
      <c r="N2982" s="103"/>
      <c r="O2982" s="103"/>
      <c r="P2982" s="6"/>
      <c r="Q2982" s="6"/>
      <c r="R2982" t="str">
        <f t="shared" si="46"/>
        <v>5010700314381438100001VT300003</v>
      </c>
    </row>
    <row r="2983" spans="1:18" x14ac:dyDescent="0.2">
      <c r="A2983" s="80" t="s">
        <v>453</v>
      </c>
      <c r="B2983" s="80" t="s">
        <v>4632</v>
      </c>
      <c r="C2983" s="6">
        <v>501</v>
      </c>
      <c r="D2983" s="6">
        <v>50107</v>
      </c>
      <c r="E2983" s="80" t="s">
        <v>458</v>
      </c>
      <c r="F2983" s="80" t="s">
        <v>456</v>
      </c>
      <c r="G2983" s="80" t="s">
        <v>490</v>
      </c>
      <c r="H2983" s="80" t="s">
        <v>1751</v>
      </c>
      <c r="I2983" s="80" t="s">
        <v>3310</v>
      </c>
      <c r="J2983" s="80" t="s">
        <v>4053</v>
      </c>
      <c r="K2983" s="80" t="s">
        <v>454</v>
      </c>
      <c r="L2983" s="8">
        <v>5070000</v>
      </c>
      <c r="M2983" s="6">
        <v>2022</v>
      </c>
      <c r="N2983" s="103"/>
      <c r="O2983" s="103"/>
      <c r="P2983" s="6"/>
      <c r="Q2983" s="6"/>
      <c r="R2983" t="str">
        <f t="shared" si="46"/>
        <v>5010700314421442100001VT300002</v>
      </c>
    </row>
    <row r="2984" spans="1:18" x14ac:dyDescent="0.2">
      <c r="A2984" s="80" t="s">
        <v>453</v>
      </c>
      <c r="B2984" s="80" t="s">
        <v>4632</v>
      </c>
      <c r="C2984" s="6">
        <v>501</v>
      </c>
      <c r="D2984" s="6">
        <v>50107</v>
      </c>
      <c r="E2984" s="80" t="s">
        <v>458</v>
      </c>
      <c r="F2984" s="80" t="s">
        <v>458</v>
      </c>
      <c r="G2984" s="80" t="s">
        <v>490</v>
      </c>
      <c r="H2984" s="80" t="s">
        <v>1751</v>
      </c>
      <c r="I2984" s="80" t="s">
        <v>3310</v>
      </c>
      <c r="J2984" s="80" t="s">
        <v>4053</v>
      </c>
      <c r="K2984" s="80" t="s">
        <v>454</v>
      </c>
      <c r="L2984" s="8">
        <v>7090000</v>
      </c>
      <c r="M2984" s="6">
        <v>2022</v>
      </c>
      <c r="N2984" s="103"/>
      <c r="O2984" s="103"/>
      <c r="P2984" s="6"/>
      <c r="Q2984" s="6"/>
      <c r="R2984" t="str">
        <f t="shared" si="46"/>
        <v>5010700314421442100001VT300003</v>
      </c>
    </row>
    <row r="2985" spans="1:18" x14ac:dyDescent="0.2">
      <c r="A2985" s="80" t="s">
        <v>453</v>
      </c>
      <c r="B2985" s="80" t="s">
        <v>4633</v>
      </c>
      <c r="C2985" s="6">
        <v>501</v>
      </c>
      <c r="D2985" s="6">
        <v>50107</v>
      </c>
      <c r="E2985" s="80" t="s">
        <v>458</v>
      </c>
      <c r="F2985" s="80" t="s">
        <v>456</v>
      </c>
      <c r="G2985" s="80" t="s">
        <v>490</v>
      </c>
      <c r="H2985" s="80" t="s">
        <v>1753</v>
      </c>
      <c r="I2985" s="80" t="s">
        <v>3311</v>
      </c>
      <c r="J2985" s="80" t="s">
        <v>4053</v>
      </c>
      <c r="K2985" s="80" t="s">
        <v>454</v>
      </c>
      <c r="L2985" s="8">
        <v>6940000</v>
      </c>
      <c r="M2985" s="6">
        <v>2022</v>
      </c>
      <c r="N2985" s="103"/>
      <c r="O2985" s="103"/>
      <c r="P2985" s="6"/>
      <c r="Q2985" s="6"/>
      <c r="R2985" t="str">
        <f t="shared" si="46"/>
        <v>5010700314431443100001VT300002</v>
      </c>
    </row>
    <row r="2986" spans="1:18" x14ac:dyDescent="0.2">
      <c r="A2986" s="80" t="s">
        <v>453</v>
      </c>
      <c r="B2986" s="80" t="s">
        <v>4633</v>
      </c>
      <c r="C2986" s="6">
        <v>501</v>
      </c>
      <c r="D2986" s="6">
        <v>50107</v>
      </c>
      <c r="E2986" s="80" t="s">
        <v>458</v>
      </c>
      <c r="F2986" s="80" t="s">
        <v>458</v>
      </c>
      <c r="G2986" s="80" t="s">
        <v>490</v>
      </c>
      <c r="H2986" s="80" t="s">
        <v>1753</v>
      </c>
      <c r="I2986" s="80" t="s">
        <v>3311</v>
      </c>
      <c r="J2986" s="80" t="s">
        <v>4053</v>
      </c>
      <c r="K2986" s="80" t="s">
        <v>454</v>
      </c>
      <c r="L2986" s="8">
        <v>9710000</v>
      </c>
      <c r="M2986" s="6">
        <v>2022</v>
      </c>
      <c r="N2986" s="103"/>
      <c r="O2986" s="103"/>
      <c r="P2986" s="6"/>
      <c r="Q2986" s="6"/>
      <c r="R2986" t="str">
        <f t="shared" si="46"/>
        <v>5010700314431443100001VT300003</v>
      </c>
    </row>
    <row r="2987" spans="1:18" x14ac:dyDescent="0.2">
      <c r="A2987" s="80" t="s">
        <v>453</v>
      </c>
      <c r="B2987" s="80" t="s">
        <v>4634</v>
      </c>
      <c r="C2987" s="6">
        <v>501</v>
      </c>
      <c r="D2987" s="6">
        <v>50107</v>
      </c>
      <c r="E2987" s="80" t="s">
        <v>458</v>
      </c>
      <c r="F2987" s="80" t="s">
        <v>456</v>
      </c>
      <c r="G2987" s="80" t="s">
        <v>490</v>
      </c>
      <c r="H2987" s="80" t="s">
        <v>1781</v>
      </c>
      <c r="I2987" s="80" t="s">
        <v>3331</v>
      </c>
      <c r="J2987" s="80" t="s">
        <v>4053</v>
      </c>
      <c r="K2987" s="80" t="s">
        <v>454</v>
      </c>
      <c r="L2987" s="8">
        <v>1540000</v>
      </c>
      <c r="M2987" s="6">
        <v>2022</v>
      </c>
      <c r="N2987" s="103"/>
      <c r="O2987" s="103"/>
      <c r="P2987" s="6"/>
      <c r="Q2987" s="6"/>
      <c r="R2987" t="str">
        <f t="shared" si="46"/>
        <v>5010700314571457100001VT300002</v>
      </c>
    </row>
    <row r="2988" spans="1:18" x14ac:dyDescent="0.2">
      <c r="A2988" s="80" t="s">
        <v>453</v>
      </c>
      <c r="B2988" s="80" t="s">
        <v>4634</v>
      </c>
      <c r="C2988" s="6">
        <v>501</v>
      </c>
      <c r="D2988" s="6">
        <v>50107</v>
      </c>
      <c r="E2988" s="80" t="s">
        <v>458</v>
      </c>
      <c r="F2988" s="80" t="s">
        <v>458</v>
      </c>
      <c r="G2988" s="80" t="s">
        <v>490</v>
      </c>
      <c r="H2988" s="80" t="s">
        <v>1781</v>
      </c>
      <c r="I2988" s="80" t="s">
        <v>3331</v>
      </c>
      <c r="J2988" s="80" t="s">
        <v>4053</v>
      </c>
      <c r="K2988" s="80" t="s">
        <v>454</v>
      </c>
      <c r="L2988" s="8">
        <v>2150000</v>
      </c>
      <c r="M2988" s="6">
        <v>2022</v>
      </c>
      <c r="N2988" s="103"/>
      <c r="O2988" s="103"/>
      <c r="P2988" s="6"/>
      <c r="Q2988" s="6"/>
      <c r="R2988" t="str">
        <f t="shared" si="46"/>
        <v>5010700314571457100001VT300003</v>
      </c>
    </row>
    <row r="2989" spans="1:18" x14ac:dyDescent="0.2">
      <c r="A2989" s="80" t="s">
        <v>453</v>
      </c>
      <c r="B2989" s="80" t="s">
        <v>4635</v>
      </c>
      <c r="C2989" s="6">
        <v>501</v>
      </c>
      <c r="D2989" s="6">
        <v>50107</v>
      </c>
      <c r="E2989" s="80" t="s">
        <v>458</v>
      </c>
      <c r="F2989" s="80" t="s">
        <v>456</v>
      </c>
      <c r="G2989" s="80" t="s">
        <v>490</v>
      </c>
      <c r="H2989" s="80" t="s">
        <v>1791</v>
      </c>
      <c r="I2989" s="80" t="s">
        <v>3343</v>
      </c>
      <c r="J2989" s="80" t="s">
        <v>4053</v>
      </c>
      <c r="K2989" s="80" t="s">
        <v>454</v>
      </c>
      <c r="L2989" s="8">
        <v>1710000</v>
      </c>
      <c r="M2989" s="6">
        <v>2022</v>
      </c>
      <c r="N2989" s="103"/>
      <c r="O2989" s="103"/>
      <c r="P2989" s="6"/>
      <c r="Q2989" s="6"/>
      <c r="R2989" t="str">
        <f t="shared" si="46"/>
        <v>5010700314621462100001VT300002</v>
      </c>
    </row>
    <row r="2990" spans="1:18" x14ac:dyDescent="0.2">
      <c r="A2990" s="80" t="s">
        <v>453</v>
      </c>
      <c r="B2990" s="80" t="s">
        <v>4635</v>
      </c>
      <c r="C2990" s="6">
        <v>501</v>
      </c>
      <c r="D2990" s="6">
        <v>50107</v>
      </c>
      <c r="E2990" s="80" t="s">
        <v>458</v>
      </c>
      <c r="F2990" s="80" t="s">
        <v>458</v>
      </c>
      <c r="G2990" s="80" t="s">
        <v>490</v>
      </c>
      <c r="H2990" s="80" t="s">
        <v>1791</v>
      </c>
      <c r="I2990" s="80" t="s">
        <v>3343</v>
      </c>
      <c r="J2990" s="80" t="s">
        <v>4053</v>
      </c>
      <c r="K2990" s="80" t="s">
        <v>454</v>
      </c>
      <c r="L2990" s="8">
        <v>2390000</v>
      </c>
      <c r="M2990" s="6">
        <v>2022</v>
      </c>
      <c r="N2990" s="103"/>
      <c r="O2990" s="103"/>
      <c r="P2990" s="6"/>
      <c r="Q2990" s="6"/>
      <c r="R2990" t="str">
        <f t="shared" si="46"/>
        <v>5010700314621462100001VT300003</v>
      </c>
    </row>
    <row r="2991" spans="1:18" x14ac:dyDescent="0.2">
      <c r="A2991" s="80" t="s">
        <v>453</v>
      </c>
      <c r="B2991" s="80" t="s">
        <v>4636</v>
      </c>
      <c r="C2991" s="6">
        <v>501</v>
      </c>
      <c r="D2991" s="6">
        <v>50107</v>
      </c>
      <c r="E2991" s="80" t="s">
        <v>458</v>
      </c>
      <c r="F2991" s="80" t="s">
        <v>456</v>
      </c>
      <c r="G2991" s="80" t="s">
        <v>490</v>
      </c>
      <c r="H2991" s="80" t="s">
        <v>1803</v>
      </c>
      <c r="I2991" s="80" t="s">
        <v>3356</v>
      </c>
      <c r="J2991" s="80" t="s">
        <v>4053</v>
      </c>
      <c r="K2991" s="80" t="s">
        <v>454</v>
      </c>
      <c r="L2991" s="8">
        <v>7300000</v>
      </c>
      <c r="M2991" s="6">
        <v>2022</v>
      </c>
      <c r="N2991" s="103"/>
      <c r="O2991" s="103"/>
      <c r="P2991" s="6"/>
      <c r="Q2991" s="6"/>
      <c r="R2991" t="str">
        <f t="shared" si="46"/>
        <v>5010700314681468100001VT300002</v>
      </c>
    </row>
    <row r="2992" spans="1:18" x14ac:dyDescent="0.2">
      <c r="A2992" s="80" t="s">
        <v>453</v>
      </c>
      <c r="B2992" s="80" t="s">
        <v>4636</v>
      </c>
      <c r="C2992" s="6">
        <v>501</v>
      </c>
      <c r="D2992" s="6">
        <v>50107</v>
      </c>
      <c r="E2992" s="80" t="s">
        <v>458</v>
      </c>
      <c r="F2992" s="80" t="s">
        <v>458</v>
      </c>
      <c r="G2992" s="80" t="s">
        <v>490</v>
      </c>
      <c r="H2992" s="80" t="s">
        <v>1803</v>
      </c>
      <c r="I2992" s="80" t="s">
        <v>3356</v>
      </c>
      <c r="J2992" s="80" t="s">
        <v>4053</v>
      </c>
      <c r="K2992" s="80" t="s">
        <v>454</v>
      </c>
      <c r="L2992" s="8">
        <v>10220000</v>
      </c>
      <c r="M2992" s="6">
        <v>2022</v>
      </c>
      <c r="N2992" s="103"/>
      <c r="O2992" s="103"/>
      <c r="P2992" s="6"/>
      <c r="Q2992" s="6"/>
      <c r="R2992" t="str">
        <f t="shared" si="46"/>
        <v>5010700314681468100001VT300003</v>
      </c>
    </row>
    <row r="2993" spans="1:18" x14ac:dyDescent="0.2">
      <c r="A2993" s="80" t="s">
        <v>453</v>
      </c>
      <c r="B2993" s="80" t="s">
        <v>4637</v>
      </c>
      <c r="C2993" s="6">
        <v>501</v>
      </c>
      <c r="D2993" s="6">
        <v>50107</v>
      </c>
      <c r="E2993" s="80" t="s">
        <v>458</v>
      </c>
      <c r="F2993" s="80" t="s">
        <v>456</v>
      </c>
      <c r="G2993" s="80" t="s">
        <v>490</v>
      </c>
      <c r="H2993" s="80" t="s">
        <v>1856</v>
      </c>
      <c r="I2993" s="80" t="s">
        <v>3391</v>
      </c>
      <c r="J2993" s="80" t="s">
        <v>4053</v>
      </c>
      <c r="K2993" s="80" t="s">
        <v>454</v>
      </c>
      <c r="L2993" s="8">
        <v>4450000</v>
      </c>
      <c r="M2993" s="6">
        <v>2022</v>
      </c>
      <c r="N2993" s="103"/>
      <c r="O2993" s="103"/>
      <c r="P2993" s="6"/>
      <c r="Q2993" s="6"/>
      <c r="R2993" t="str">
        <f t="shared" si="46"/>
        <v>5010700314941494100001VT300002</v>
      </c>
    </row>
    <row r="2994" spans="1:18" x14ac:dyDescent="0.2">
      <c r="A2994" s="80" t="s">
        <v>453</v>
      </c>
      <c r="B2994" s="80" t="s">
        <v>4637</v>
      </c>
      <c r="C2994" s="6">
        <v>501</v>
      </c>
      <c r="D2994" s="6">
        <v>50107</v>
      </c>
      <c r="E2994" s="80" t="s">
        <v>458</v>
      </c>
      <c r="F2994" s="80" t="s">
        <v>458</v>
      </c>
      <c r="G2994" s="80" t="s">
        <v>490</v>
      </c>
      <c r="H2994" s="80" t="s">
        <v>1856</v>
      </c>
      <c r="I2994" s="80" t="s">
        <v>3391</v>
      </c>
      <c r="J2994" s="80" t="s">
        <v>4053</v>
      </c>
      <c r="K2994" s="80" t="s">
        <v>454</v>
      </c>
      <c r="L2994" s="8">
        <v>6230000</v>
      </c>
      <c r="M2994" s="6">
        <v>2022</v>
      </c>
      <c r="N2994" s="103"/>
      <c r="O2994" s="103"/>
      <c r="P2994" s="6"/>
      <c r="Q2994" s="6"/>
      <c r="R2994" t="str">
        <f t="shared" si="46"/>
        <v>5010700314941494100001VT300003</v>
      </c>
    </row>
    <row r="2995" spans="1:18" x14ac:dyDescent="0.2">
      <c r="A2995" s="80" t="s">
        <v>453</v>
      </c>
      <c r="B2995" s="80" t="s">
        <v>4638</v>
      </c>
      <c r="C2995" s="6">
        <v>501</v>
      </c>
      <c r="D2995" s="6">
        <v>50107</v>
      </c>
      <c r="E2995" s="80" t="s">
        <v>458</v>
      </c>
      <c r="F2995" s="80" t="s">
        <v>456</v>
      </c>
      <c r="G2995" s="80" t="s">
        <v>490</v>
      </c>
      <c r="H2995" s="80" t="s">
        <v>1858</v>
      </c>
      <c r="I2995" s="80" t="s">
        <v>3392</v>
      </c>
      <c r="J2995" s="80" t="s">
        <v>4053</v>
      </c>
      <c r="K2995" s="80" t="s">
        <v>454</v>
      </c>
      <c r="L2995" s="8">
        <v>4900000</v>
      </c>
      <c r="M2995" s="6">
        <v>2022</v>
      </c>
      <c r="N2995" s="103"/>
      <c r="O2995" s="103"/>
      <c r="P2995" s="6"/>
      <c r="Q2995" s="6"/>
      <c r="R2995" t="str">
        <f t="shared" si="46"/>
        <v>5010700314951495100001VT300002</v>
      </c>
    </row>
    <row r="2996" spans="1:18" x14ac:dyDescent="0.2">
      <c r="A2996" s="80" t="s">
        <v>453</v>
      </c>
      <c r="B2996" s="80" t="s">
        <v>4638</v>
      </c>
      <c r="C2996" s="6">
        <v>501</v>
      </c>
      <c r="D2996" s="6">
        <v>50107</v>
      </c>
      <c r="E2996" s="80" t="s">
        <v>458</v>
      </c>
      <c r="F2996" s="80" t="s">
        <v>458</v>
      </c>
      <c r="G2996" s="80" t="s">
        <v>490</v>
      </c>
      <c r="H2996" s="80" t="s">
        <v>1858</v>
      </c>
      <c r="I2996" s="80" t="s">
        <v>3392</v>
      </c>
      <c r="J2996" s="80" t="s">
        <v>4053</v>
      </c>
      <c r="K2996" s="80" t="s">
        <v>454</v>
      </c>
      <c r="L2996" s="8">
        <v>6850000</v>
      </c>
      <c r="M2996" s="6">
        <v>2022</v>
      </c>
      <c r="N2996" s="103"/>
      <c r="O2996" s="103"/>
      <c r="P2996" s="6"/>
      <c r="Q2996" s="6"/>
      <c r="R2996" t="str">
        <f t="shared" si="46"/>
        <v>5010700314951495100001VT300003</v>
      </c>
    </row>
    <row r="2997" spans="1:18" x14ac:dyDescent="0.2">
      <c r="A2997" s="80" t="s">
        <v>453</v>
      </c>
      <c r="B2997" s="80" t="s">
        <v>4639</v>
      </c>
      <c r="C2997" s="6">
        <v>501</v>
      </c>
      <c r="D2997" s="6">
        <v>50107</v>
      </c>
      <c r="E2997" s="80" t="s">
        <v>458</v>
      </c>
      <c r="F2997" s="80" t="s">
        <v>456</v>
      </c>
      <c r="G2997" s="80" t="s">
        <v>490</v>
      </c>
      <c r="H2997" s="80" t="s">
        <v>1860</v>
      </c>
      <c r="I2997" s="80" t="s">
        <v>3393</v>
      </c>
      <c r="J2997" s="80" t="s">
        <v>4053</v>
      </c>
      <c r="K2997" s="80" t="s">
        <v>454</v>
      </c>
      <c r="L2997" s="8">
        <v>4450000</v>
      </c>
      <c r="M2997" s="6">
        <v>2022</v>
      </c>
      <c r="N2997" s="103"/>
      <c r="O2997" s="103"/>
      <c r="P2997" s="6"/>
      <c r="Q2997" s="6"/>
      <c r="R2997" t="str">
        <f t="shared" si="46"/>
        <v>5010700314961496100001VT300002</v>
      </c>
    </row>
    <row r="2998" spans="1:18" x14ac:dyDescent="0.2">
      <c r="A2998" s="80" t="s">
        <v>453</v>
      </c>
      <c r="B2998" s="80" t="s">
        <v>4639</v>
      </c>
      <c r="C2998" s="6">
        <v>501</v>
      </c>
      <c r="D2998" s="6">
        <v>50107</v>
      </c>
      <c r="E2998" s="80" t="s">
        <v>458</v>
      </c>
      <c r="F2998" s="80" t="s">
        <v>458</v>
      </c>
      <c r="G2998" s="80" t="s">
        <v>490</v>
      </c>
      <c r="H2998" s="80" t="s">
        <v>1860</v>
      </c>
      <c r="I2998" s="80" t="s">
        <v>3393</v>
      </c>
      <c r="J2998" s="80" t="s">
        <v>4053</v>
      </c>
      <c r="K2998" s="80" t="s">
        <v>454</v>
      </c>
      <c r="L2998" s="8">
        <v>6230000</v>
      </c>
      <c r="M2998" s="6">
        <v>2022</v>
      </c>
      <c r="N2998" s="103"/>
      <c r="O2998" s="103"/>
      <c r="P2998" s="6"/>
      <c r="Q2998" s="6"/>
      <c r="R2998" t="str">
        <f t="shared" si="46"/>
        <v>5010700314961496100001VT300003</v>
      </c>
    </row>
    <row r="2999" spans="1:18" x14ac:dyDescent="0.2">
      <c r="A2999" s="80" t="s">
        <v>453</v>
      </c>
      <c r="B2999" s="80" t="s">
        <v>4640</v>
      </c>
      <c r="C2999" s="6">
        <v>501</v>
      </c>
      <c r="D2999" s="6">
        <v>50107</v>
      </c>
      <c r="E2999" s="80" t="s">
        <v>458</v>
      </c>
      <c r="F2999" s="80" t="s">
        <v>456</v>
      </c>
      <c r="G2999" s="80" t="s">
        <v>490</v>
      </c>
      <c r="H2999" s="80" t="s">
        <v>1862</v>
      </c>
      <c r="I2999" s="80" t="s">
        <v>3394</v>
      </c>
      <c r="J2999" s="80" t="s">
        <v>4053</v>
      </c>
      <c r="K2999" s="80" t="s">
        <v>454</v>
      </c>
      <c r="L2999" s="8">
        <v>2020000</v>
      </c>
      <c r="M2999" s="6">
        <v>2022</v>
      </c>
      <c r="N2999" s="103"/>
      <c r="O2999" s="103"/>
      <c r="P2999" s="6"/>
      <c r="Q2999" s="6"/>
      <c r="R2999" t="str">
        <f t="shared" si="46"/>
        <v>5010700314971497100001VT300002</v>
      </c>
    </row>
    <row r="3000" spans="1:18" x14ac:dyDescent="0.2">
      <c r="A3000" s="80" t="s">
        <v>453</v>
      </c>
      <c r="B3000" s="80" t="s">
        <v>4640</v>
      </c>
      <c r="C3000" s="6">
        <v>501</v>
      </c>
      <c r="D3000" s="6">
        <v>50107</v>
      </c>
      <c r="E3000" s="80" t="s">
        <v>458</v>
      </c>
      <c r="F3000" s="80" t="s">
        <v>458</v>
      </c>
      <c r="G3000" s="80" t="s">
        <v>490</v>
      </c>
      <c r="H3000" s="80" t="s">
        <v>1862</v>
      </c>
      <c r="I3000" s="80" t="s">
        <v>3394</v>
      </c>
      <c r="J3000" s="80" t="s">
        <v>4053</v>
      </c>
      <c r="K3000" s="80" t="s">
        <v>454</v>
      </c>
      <c r="L3000" s="8">
        <v>2820000</v>
      </c>
      <c r="M3000" s="6">
        <v>2022</v>
      </c>
      <c r="N3000" s="103"/>
      <c r="O3000" s="103"/>
      <c r="P3000" s="6"/>
      <c r="Q3000" s="6"/>
      <c r="R3000" t="str">
        <f t="shared" si="46"/>
        <v>5010700314971497100001VT300003</v>
      </c>
    </row>
    <row r="3001" spans="1:18" x14ac:dyDescent="0.2">
      <c r="A3001" s="80" t="s">
        <v>453</v>
      </c>
      <c r="B3001" s="80" t="s">
        <v>4641</v>
      </c>
      <c r="C3001" s="6">
        <v>501</v>
      </c>
      <c r="D3001" s="6">
        <v>50107</v>
      </c>
      <c r="E3001" s="80" t="s">
        <v>458</v>
      </c>
      <c r="F3001" s="80" t="s">
        <v>456</v>
      </c>
      <c r="G3001" s="80" t="s">
        <v>492</v>
      </c>
      <c r="H3001" s="80" t="s">
        <v>971</v>
      </c>
      <c r="I3001" s="80" t="s">
        <v>2702</v>
      </c>
      <c r="J3001" s="80" t="s">
        <v>4053</v>
      </c>
      <c r="K3001" s="80" t="s">
        <v>454</v>
      </c>
      <c r="L3001" s="8">
        <v>5440000</v>
      </c>
      <c r="M3001" s="6">
        <v>2022</v>
      </c>
      <c r="N3001" s="103"/>
      <c r="O3001" s="103"/>
      <c r="P3001" s="6"/>
      <c r="Q3001" s="6"/>
      <c r="R3001" t="str">
        <f t="shared" si="46"/>
        <v>5010700310341034100001VT400002</v>
      </c>
    </row>
    <row r="3002" spans="1:18" x14ac:dyDescent="0.2">
      <c r="A3002" s="80" t="s">
        <v>453</v>
      </c>
      <c r="B3002" s="80" t="s">
        <v>4641</v>
      </c>
      <c r="C3002" s="6">
        <v>501</v>
      </c>
      <c r="D3002" s="6">
        <v>50107</v>
      </c>
      <c r="E3002" s="80" t="s">
        <v>458</v>
      </c>
      <c r="F3002" s="80" t="s">
        <v>458</v>
      </c>
      <c r="G3002" s="80" t="s">
        <v>492</v>
      </c>
      <c r="H3002" s="80" t="s">
        <v>971</v>
      </c>
      <c r="I3002" s="80" t="s">
        <v>2702</v>
      </c>
      <c r="J3002" s="80" t="s">
        <v>4053</v>
      </c>
      <c r="K3002" s="80" t="s">
        <v>454</v>
      </c>
      <c r="L3002" s="8">
        <v>7610000</v>
      </c>
      <c r="M3002" s="6">
        <v>2022</v>
      </c>
      <c r="N3002" s="103"/>
      <c r="O3002" s="103"/>
      <c r="P3002" s="6"/>
      <c r="Q3002" s="6"/>
      <c r="R3002" t="str">
        <f t="shared" si="46"/>
        <v>5010700310341034100001VT400003</v>
      </c>
    </row>
    <row r="3003" spans="1:18" x14ac:dyDescent="0.2">
      <c r="A3003" s="80" t="s">
        <v>453</v>
      </c>
      <c r="B3003" s="80" t="s">
        <v>4642</v>
      </c>
      <c r="C3003" s="6">
        <v>501</v>
      </c>
      <c r="D3003" s="6">
        <v>50107</v>
      </c>
      <c r="E3003" s="80" t="s">
        <v>458</v>
      </c>
      <c r="F3003" s="80" t="s">
        <v>456</v>
      </c>
      <c r="G3003" s="80" t="s">
        <v>492</v>
      </c>
      <c r="H3003" s="80" t="s">
        <v>975</v>
      </c>
      <c r="I3003" s="80" t="s">
        <v>2706</v>
      </c>
      <c r="J3003" s="80" t="s">
        <v>4053</v>
      </c>
      <c r="K3003" s="80" t="s">
        <v>454</v>
      </c>
      <c r="L3003" s="8">
        <v>5440000</v>
      </c>
      <c r="M3003" s="6">
        <v>2022</v>
      </c>
      <c r="N3003" s="103"/>
      <c r="O3003" s="103"/>
      <c r="P3003" s="6"/>
      <c r="Q3003" s="6"/>
      <c r="R3003" t="str">
        <f t="shared" si="46"/>
        <v>5010700310381038100001VT400002</v>
      </c>
    </row>
    <row r="3004" spans="1:18" x14ac:dyDescent="0.2">
      <c r="A3004" s="80" t="s">
        <v>453</v>
      </c>
      <c r="B3004" s="80" t="s">
        <v>4642</v>
      </c>
      <c r="C3004" s="6">
        <v>501</v>
      </c>
      <c r="D3004" s="6">
        <v>50107</v>
      </c>
      <c r="E3004" s="80" t="s">
        <v>458</v>
      </c>
      <c r="F3004" s="80" t="s">
        <v>458</v>
      </c>
      <c r="G3004" s="80" t="s">
        <v>492</v>
      </c>
      <c r="H3004" s="80" t="s">
        <v>975</v>
      </c>
      <c r="I3004" s="80" t="s">
        <v>2706</v>
      </c>
      <c r="J3004" s="80" t="s">
        <v>4053</v>
      </c>
      <c r="K3004" s="80" t="s">
        <v>454</v>
      </c>
      <c r="L3004" s="8">
        <v>7610000</v>
      </c>
      <c r="M3004" s="6">
        <v>2022</v>
      </c>
      <c r="N3004" s="103"/>
      <c r="O3004" s="103"/>
      <c r="P3004" s="6"/>
      <c r="Q3004" s="6"/>
      <c r="R3004" t="str">
        <f t="shared" si="46"/>
        <v>5010700310381038100001VT400003</v>
      </c>
    </row>
    <row r="3005" spans="1:18" x14ac:dyDescent="0.2">
      <c r="A3005" s="80" t="s">
        <v>453</v>
      </c>
      <c r="B3005" s="80" t="s">
        <v>4643</v>
      </c>
      <c r="C3005" s="6">
        <v>501</v>
      </c>
      <c r="D3005" s="6">
        <v>50107</v>
      </c>
      <c r="E3005" s="80" t="s">
        <v>458</v>
      </c>
      <c r="F3005" s="80" t="s">
        <v>456</v>
      </c>
      <c r="G3005" s="80" t="s">
        <v>492</v>
      </c>
      <c r="H3005" s="80" t="s">
        <v>1025</v>
      </c>
      <c r="I3005" s="80" t="s">
        <v>2743</v>
      </c>
      <c r="J3005" s="80" t="s">
        <v>4053</v>
      </c>
      <c r="K3005" s="80" t="s">
        <v>454</v>
      </c>
      <c r="L3005" s="8">
        <v>1400000</v>
      </c>
      <c r="M3005" s="6">
        <v>2022</v>
      </c>
      <c r="N3005" s="103"/>
      <c r="O3005" s="103"/>
      <c r="P3005" s="6"/>
      <c r="Q3005" s="6"/>
      <c r="R3005" t="str">
        <f t="shared" si="46"/>
        <v>5010700310611061100001VT400002</v>
      </c>
    </row>
    <row r="3006" spans="1:18" x14ac:dyDescent="0.2">
      <c r="A3006" s="80" t="s">
        <v>453</v>
      </c>
      <c r="B3006" s="80" t="s">
        <v>4643</v>
      </c>
      <c r="C3006" s="6">
        <v>501</v>
      </c>
      <c r="D3006" s="6">
        <v>50107</v>
      </c>
      <c r="E3006" s="80" t="s">
        <v>458</v>
      </c>
      <c r="F3006" s="80" t="s">
        <v>458</v>
      </c>
      <c r="G3006" s="80" t="s">
        <v>492</v>
      </c>
      <c r="H3006" s="80" t="s">
        <v>1025</v>
      </c>
      <c r="I3006" s="80" t="s">
        <v>2743</v>
      </c>
      <c r="J3006" s="80" t="s">
        <v>4053</v>
      </c>
      <c r="K3006" s="80" t="s">
        <v>454</v>
      </c>
      <c r="L3006" s="8">
        <v>1950000</v>
      </c>
      <c r="M3006" s="6">
        <v>2022</v>
      </c>
      <c r="N3006" s="103"/>
      <c r="O3006" s="103"/>
      <c r="P3006" s="6"/>
      <c r="Q3006" s="6"/>
      <c r="R3006" t="str">
        <f t="shared" si="46"/>
        <v>5010700310611061100001VT400003</v>
      </c>
    </row>
    <row r="3007" spans="1:18" x14ac:dyDescent="0.2">
      <c r="A3007" s="80" t="s">
        <v>453</v>
      </c>
      <c r="B3007" s="80" t="s">
        <v>4644</v>
      </c>
      <c r="C3007" s="6">
        <v>501</v>
      </c>
      <c r="D3007" s="6">
        <v>50107</v>
      </c>
      <c r="E3007" s="80" t="s">
        <v>458</v>
      </c>
      <c r="F3007" s="80" t="s">
        <v>456</v>
      </c>
      <c r="G3007" s="80" t="s">
        <v>492</v>
      </c>
      <c r="H3007" s="80" t="s">
        <v>1027</v>
      </c>
      <c r="I3007" s="80" t="s">
        <v>2744</v>
      </c>
      <c r="J3007" s="80" t="s">
        <v>4053</v>
      </c>
      <c r="K3007" s="80" t="s">
        <v>454</v>
      </c>
      <c r="L3007" s="8">
        <v>2100000</v>
      </c>
      <c r="M3007" s="6">
        <v>2022</v>
      </c>
      <c r="N3007" s="103"/>
      <c r="O3007" s="103"/>
      <c r="P3007" s="6"/>
      <c r="Q3007" s="6"/>
      <c r="R3007" t="str">
        <f t="shared" si="46"/>
        <v>5010700310621062100001VT400002</v>
      </c>
    </row>
    <row r="3008" spans="1:18" x14ac:dyDescent="0.2">
      <c r="A3008" s="80" t="s">
        <v>453</v>
      </c>
      <c r="B3008" s="80" t="s">
        <v>4644</v>
      </c>
      <c r="C3008" s="6">
        <v>501</v>
      </c>
      <c r="D3008" s="6">
        <v>50107</v>
      </c>
      <c r="E3008" s="80" t="s">
        <v>458</v>
      </c>
      <c r="F3008" s="80" t="s">
        <v>458</v>
      </c>
      <c r="G3008" s="80" t="s">
        <v>492</v>
      </c>
      <c r="H3008" s="80" t="s">
        <v>1027</v>
      </c>
      <c r="I3008" s="80" t="s">
        <v>2744</v>
      </c>
      <c r="J3008" s="80" t="s">
        <v>4053</v>
      </c>
      <c r="K3008" s="80" t="s">
        <v>454</v>
      </c>
      <c r="L3008" s="8">
        <v>2930000</v>
      </c>
      <c r="M3008" s="6">
        <v>2022</v>
      </c>
      <c r="N3008" s="103"/>
      <c r="O3008" s="103"/>
      <c r="P3008" s="6"/>
      <c r="Q3008" s="6"/>
      <c r="R3008" t="str">
        <f t="shared" si="46"/>
        <v>5010700310621062100001VT400003</v>
      </c>
    </row>
    <row r="3009" spans="1:18" x14ac:dyDescent="0.2">
      <c r="A3009" s="80" t="s">
        <v>453</v>
      </c>
      <c r="B3009" s="80" t="s">
        <v>4645</v>
      </c>
      <c r="C3009" s="6">
        <v>501</v>
      </c>
      <c r="D3009" s="6">
        <v>50107</v>
      </c>
      <c r="E3009" s="80" t="s">
        <v>458</v>
      </c>
      <c r="F3009" s="80" t="s">
        <v>456</v>
      </c>
      <c r="G3009" s="80" t="s">
        <v>492</v>
      </c>
      <c r="H3009" s="80" t="s">
        <v>1060</v>
      </c>
      <c r="I3009" s="80" t="s">
        <v>2766</v>
      </c>
      <c r="J3009" s="80" t="s">
        <v>4053</v>
      </c>
      <c r="K3009" s="80" t="s">
        <v>454</v>
      </c>
      <c r="L3009" s="8">
        <v>1180000</v>
      </c>
      <c r="M3009" s="6">
        <v>2022</v>
      </c>
      <c r="N3009" s="103"/>
      <c r="O3009" s="103"/>
      <c r="P3009" s="6"/>
      <c r="Q3009" s="6"/>
      <c r="R3009" t="str">
        <f t="shared" si="46"/>
        <v>5010700310791079100001VT400002</v>
      </c>
    </row>
    <row r="3010" spans="1:18" x14ac:dyDescent="0.2">
      <c r="A3010" s="80" t="s">
        <v>453</v>
      </c>
      <c r="B3010" s="80" t="s">
        <v>4645</v>
      </c>
      <c r="C3010" s="6">
        <v>501</v>
      </c>
      <c r="D3010" s="6">
        <v>50107</v>
      </c>
      <c r="E3010" s="80" t="s">
        <v>458</v>
      </c>
      <c r="F3010" s="80" t="s">
        <v>458</v>
      </c>
      <c r="G3010" s="80" t="s">
        <v>492</v>
      </c>
      <c r="H3010" s="80" t="s">
        <v>1060</v>
      </c>
      <c r="I3010" s="80" t="s">
        <v>2766</v>
      </c>
      <c r="J3010" s="80" t="s">
        <v>4053</v>
      </c>
      <c r="K3010" s="80" t="s">
        <v>454</v>
      </c>
      <c r="L3010" s="8">
        <v>1650000</v>
      </c>
      <c r="M3010" s="6">
        <v>2022</v>
      </c>
      <c r="N3010" s="103"/>
      <c r="O3010" s="103"/>
      <c r="P3010" s="6"/>
      <c r="Q3010" s="6"/>
      <c r="R3010" t="str">
        <f t="shared" ref="R3010:R3073" si="47">CONCATENATE(D3010,E3010,H3010,I3010,K3010,G3010,F3010)</f>
        <v>5010700310791079100001VT400003</v>
      </c>
    </row>
    <row r="3011" spans="1:18" x14ac:dyDescent="0.2">
      <c r="A3011" s="80" t="s">
        <v>453</v>
      </c>
      <c r="B3011" s="80" t="s">
        <v>4646</v>
      </c>
      <c r="C3011" s="6">
        <v>501</v>
      </c>
      <c r="D3011" s="6">
        <v>50107</v>
      </c>
      <c r="E3011" s="80" t="s">
        <v>458</v>
      </c>
      <c r="F3011" s="80" t="s">
        <v>456</v>
      </c>
      <c r="G3011" s="80" t="s">
        <v>492</v>
      </c>
      <c r="H3011" s="80" t="s">
        <v>1064</v>
      </c>
      <c r="I3011" s="80" t="s">
        <v>2769</v>
      </c>
      <c r="J3011" s="80" t="s">
        <v>4053</v>
      </c>
      <c r="K3011" s="80" t="s">
        <v>454</v>
      </c>
      <c r="L3011" s="8">
        <v>1860000</v>
      </c>
      <c r="M3011" s="6">
        <v>2022</v>
      </c>
      <c r="N3011" s="103"/>
      <c r="O3011" s="103"/>
      <c r="P3011" s="6"/>
      <c r="Q3011" s="6"/>
      <c r="R3011" t="str">
        <f t="shared" si="47"/>
        <v>5010700310801080100001VT400002</v>
      </c>
    </row>
    <row r="3012" spans="1:18" x14ac:dyDescent="0.2">
      <c r="A3012" s="80" t="s">
        <v>453</v>
      </c>
      <c r="B3012" s="80" t="s">
        <v>4646</v>
      </c>
      <c r="C3012" s="6">
        <v>501</v>
      </c>
      <c r="D3012" s="6">
        <v>50107</v>
      </c>
      <c r="E3012" s="80" t="s">
        <v>458</v>
      </c>
      <c r="F3012" s="80" t="s">
        <v>458</v>
      </c>
      <c r="G3012" s="80" t="s">
        <v>492</v>
      </c>
      <c r="H3012" s="80" t="s">
        <v>1064</v>
      </c>
      <c r="I3012" s="80" t="s">
        <v>2769</v>
      </c>
      <c r="J3012" s="80" t="s">
        <v>4053</v>
      </c>
      <c r="K3012" s="80" t="s">
        <v>454</v>
      </c>
      <c r="L3012" s="8">
        <v>2600000</v>
      </c>
      <c r="M3012" s="6">
        <v>2022</v>
      </c>
      <c r="N3012" s="103"/>
      <c r="O3012" s="103"/>
      <c r="P3012" s="6"/>
      <c r="Q3012" s="6"/>
      <c r="R3012" t="str">
        <f t="shared" si="47"/>
        <v>5010700310801080100001VT400003</v>
      </c>
    </row>
    <row r="3013" spans="1:18" x14ac:dyDescent="0.2">
      <c r="A3013" s="80" t="s">
        <v>453</v>
      </c>
      <c r="B3013" s="80" t="s">
        <v>4647</v>
      </c>
      <c r="C3013" s="6">
        <v>501</v>
      </c>
      <c r="D3013" s="6">
        <v>50107</v>
      </c>
      <c r="E3013" s="80" t="s">
        <v>458</v>
      </c>
      <c r="F3013" s="80" t="s">
        <v>456</v>
      </c>
      <c r="G3013" s="80" t="s">
        <v>492</v>
      </c>
      <c r="H3013" s="80" t="s">
        <v>1066</v>
      </c>
      <c r="I3013" s="80" t="s">
        <v>2770</v>
      </c>
      <c r="J3013" s="80" t="s">
        <v>4053</v>
      </c>
      <c r="K3013" s="80" t="s">
        <v>454</v>
      </c>
      <c r="L3013" s="8">
        <v>4660000</v>
      </c>
      <c r="M3013" s="6">
        <v>2022</v>
      </c>
      <c r="N3013" s="103"/>
      <c r="O3013" s="103"/>
      <c r="P3013" s="6"/>
      <c r="Q3013" s="6"/>
      <c r="R3013" t="str">
        <f t="shared" si="47"/>
        <v>5010700310811081100001VT400002</v>
      </c>
    </row>
    <row r="3014" spans="1:18" x14ac:dyDescent="0.2">
      <c r="A3014" s="80" t="s">
        <v>453</v>
      </c>
      <c r="B3014" s="80" t="s">
        <v>4647</v>
      </c>
      <c r="C3014" s="6">
        <v>501</v>
      </c>
      <c r="D3014" s="6">
        <v>50107</v>
      </c>
      <c r="E3014" s="80" t="s">
        <v>458</v>
      </c>
      <c r="F3014" s="80" t="s">
        <v>458</v>
      </c>
      <c r="G3014" s="80" t="s">
        <v>492</v>
      </c>
      <c r="H3014" s="80" t="s">
        <v>1066</v>
      </c>
      <c r="I3014" s="80" t="s">
        <v>2770</v>
      </c>
      <c r="J3014" s="80" t="s">
        <v>4053</v>
      </c>
      <c r="K3014" s="80" t="s">
        <v>454</v>
      </c>
      <c r="L3014" s="8">
        <v>6520000</v>
      </c>
      <c r="M3014" s="6">
        <v>2022</v>
      </c>
      <c r="N3014" s="103"/>
      <c r="O3014" s="103"/>
      <c r="P3014" s="6"/>
      <c r="Q3014" s="6"/>
      <c r="R3014" t="str">
        <f t="shared" si="47"/>
        <v>5010700310811081100001VT400003</v>
      </c>
    </row>
    <row r="3015" spans="1:18" x14ac:dyDescent="0.2">
      <c r="A3015" s="80" t="s">
        <v>453</v>
      </c>
      <c r="B3015" s="80" t="s">
        <v>4648</v>
      </c>
      <c r="C3015" s="6">
        <v>501</v>
      </c>
      <c r="D3015" s="6">
        <v>50107</v>
      </c>
      <c r="E3015" s="80" t="s">
        <v>458</v>
      </c>
      <c r="F3015" s="80" t="s">
        <v>456</v>
      </c>
      <c r="G3015" s="80" t="s">
        <v>492</v>
      </c>
      <c r="H3015" s="80" t="s">
        <v>1067</v>
      </c>
      <c r="I3015" s="80" t="s">
        <v>2771</v>
      </c>
      <c r="J3015" s="80" t="s">
        <v>4053</v>
      </c>
      <c r="K3015" s="80" t="s">
        <v>454</v>
      </c>
      <c r="L3015" s="8">
        <v>2100000</v>
      </c>
      <c r="M3015" s="6">
        <v>2022</v>
      </c>
      <c r="N3015" s="103"/>
      <c r="O3015" s="103"/>
      <c r="P3015" s="6"/>
      <c r="Q3015" s="6"/>
      <c r="R3015" t="str">
        <f t="shared" si="47"/>
        <v>5010700310821082100001VT400002</v>
      </c>
    </row>
    <row r="3016" spans="1:18" x14ac:dyDescent="0.2">
      <c r="A3016" s="80" t="s">
        <v>453</v>
      </c>
      <c r="B3016" s="80" t="s">
        <v>4648</v>
      </c>
      <c r="C3016" s="6">
        <v>501</v>
      </c>
      <c r="D3016" s="6">
        <v>50107</v>
      </c>
      <c r="E3016" s="80" t="s">
        <v>458</v>
      </c>
      <c r="F3016" s="80" t="s">
        <v>458</v>
      </c>
      <c r="G3016" s="80" t="s">
        <v>492</v>
      </c>
      <c r="H3016" s="80" t="s">
        <v>1067</v>
      </c>
      <c r="I3016" s="80" t="s">
        <v>2771</v>
      </c>
      <c r="J3016" s="80" t="s">
        <v>4053</v>
      </c>
      <c r="K3016" s="80" t="s">
        <v>454</v>
      </c>
      <c r="L3016" s="8">
        <v>2930000</v>
      </c>
      <c r="M3016" s="6">
        <v>2022</v>
      </c>
      <c r="N3016" s="103"/>
      <c r="O3016" s="103"/>
      <c r="P3016" s="6"/>
      <c r="Q3016" s="6"/>
      <c r="R3016" t="str">
        <f t="shared" si="47"/>
        <v>5010700310821082100001VT400003</v>
      </c>
    </row>
    <row r="3017" spans="1:18" x14ac:dyDescent="0.2">
      <c r="A3017" s="80" t="s">
        <v>453</v>
      </c>
      <c r="B3017" s="80" t="s">
        <v>2383</v>
      </c>
      <c r="C3017" s="6">
        <v>501</v>
      </c>
      <c r="D3017" s="6">
        <v>50107</v>
      </c>
      <c r="E3017" s="80" t="s">
        <v>458</v>
      </c>
      <c r="F3017" s="80" t="s">
        <v>456</v>
      </c>
      <c r="G3017" s="80" t="s">
        <v>492</v>
      </c>
      <c r="H3017" s="80" t="s">
        <v>1088</v>
      </c>
      <c r="I3017" s="80" t="s">
        <v>2783</v>
      </c>
      <c r="J3017" s="80" t="s">
        <v>4053</v>
      </c>
      <c r="K3017" s="80" t="s">
        <v>454</v>
      </c>
      <c r="L3017" s="8">
        <v>5720000</v>
      </c>
      <c r="M3017" s="6">
        <v>2022</v>
      </c>
      <c r="N3017" s="103"/>
      <c r="O3017" s="103"/>
      <c r="P3017" s="6"/>
      <c r="Q3017" s="6"/>
      <c r="R3017" t="str">
        <f t="shared" si="47"/>
        <v>5010700310921092100001VT400002</v>
      </c>
    </row>
    <row r="3018" spans="1:18" x14ac:dyDescent="0.2">
      <c r="A3018" s="80" t="s">
        <v>453</v>
      </c>
      <c r="B3018" s="80" t="s">
        <v>2383</v>
      </c>
      <c r="C3018" s="6">
        <v>501</v>
      </c>
      <c r="D3018" s="6">
        <v>50107</v>
      </c>
      <c r="E3018" s="80" t="s">
        <v>458</v>
      </c>
      <c r="F3018" s="80" t="s">
        <v>458</v>
      </c>
      <c r="G3018" s="80" t="s">
        <v>492</v>
      </c>
      <c r="H3018" s="80" t="s">
        <v>1088</v>
      </c>
      <c r="I3018" s="80" t="s">
        <v>2783</v>
      </c>
      <c r="J3018" s="80" t="s">
        <v>4053</v>
      </c>
      <c r="K3018" s="80" t="s">
        <v>454</v>
      </c>
      <c r="L3018" s="8">
        <v>8000000</v>
      </c>
      <c r="M3018" s="6">
        <v>2022</v>
      </c>
      <c r="N3018" s="103"/>
      <c r="O3018" s="103"/>
      <c r="P3018" s="6"/>
      <c r="Q3018" s="6"/>
      <c r="R3018" t="str">
        <f t="shared" si="47"/>
        <v>5010700310921092100001VT400003</v>
      </c>
    </row>
    <row r="3019" spans="1:18" x14ac:dyDescent="0.2">
      <c r="A3019" s="80" t="s">
        <v>453</v>
      </c>
      <c r="B3019" s="80" t="s">
        <v>4649</v>
      </c>
      <c r="C3019" s="6">
        <v>501</v>
      </c>
      <c r="D3019" s="6">
        <v>50107</v>
      </c>
      <c r="E3019" s="80" t="s">
        <v>458</v>
      </c>
      <c r="F3019" s="80" t="s">
        <v>456</v>
      </c>
      <c r="G3019" s="80" t="s">
        <v>492</v>
      </c>
      <c r="H3019" s="80" t="s">
        <v>1089</v>
      </c>
      <c r="I3019" s="80" t="s">
        <v>2784</v>
      </c>
      <c r="J3019" s="80" t="s">
        <v>4053</v>
      </c>
      <c r="K3019" s="80" t="s">
        <v>454</v>
      </c>
      <c r="L3019" s="8">
        <v>5970000</v>
      </c>
      <c r="M3019" s="6">
        <v>2022</v>
      </c>
      <c r="N3019" s="103"/>
      <c r="O3019" s="103"/>
      <c r="P3019" s="6"/>
      <c r="Q3019" s="6"/>
      <c r="R3019" t="str">
        <f t="shared" si="47"/>
        <v>5010700310931093100001VT400002</v>
      </c>
    </row>
    <row r="3020" spans="1:18" x14ac:dyDescent="0.2">
      <c r="A3020" s="80" t="s">
        <v>453</v>
      </c>
      <c r="B3020" s="80" t="s">
        <v>4649</v>
      </c>
      <c r="C3020" s="6">
        <v>501</v>
      </c>
      <c r="D3020" s="6">
        <v>50107</v>
      </c>
      <c r="E3020" s="80" t="s">
        <v>458</v>
      </c>
      <c r="F3020" s="80" t="s">
        <v>458</v>
      </c>
      <c r="G3020" s="80" t="s">
        <v>492</v>
      </c>
      <c r="H3020" s="80" t="s">
        <v>1089</v>
      </c>
      <c r="I3020" s="80" t="s">
        <v>2784</v>
      </c>
      <c r="J3020" s="80" t="s">
        <v>4053</v>
      </c>
      <c r="K3020" s="80" t="s">
        <v>454</v>
      </c>
      <c r="L3020" s="8">
        <v>8360000</v>
      </c>
      <c r="M3020" s="6">
        <v>2022</v>
      </c>
      <c r="N3020" s="103"/>
      <c r="O3020" s="103"/>
      <c r="P3020" s="6"/>
      <c r="Q3020" s="6"/>
      <c r="R3020" t="str">
        <f t="shared" si="47"/>
        <v>5010700310931093100001VT400003</v>
      </c>
    </row>
    <row r="3021" spans="1:18" x14ac:dyDescent="0.2">
      <c r="A3021" s="80" t="s">
        <v>453</v>
      </c>
      <c r="B3021" s="80" t="s">
        <v>4650</v>
      </c>
      <c r="C3021" s="6">
        <v>501</v>
      </c>
      <c r="D3021" s="6">
        <v>50107</v>
      </c>
      <c r="E3021" s="80" t="s">
        <v>458</v>
      </c>
      <c r="F3021" s="80" t="s">
        <v>456</v>
      </c>
      <c r="G3021" s="80" t="s">
        <v>492</v>
      </c>
      <c r="H3021" s="80" t="s">
        <v>1095</v>
      </c>
      <c r="I3021" s="80" t="s">
        <v>2790</v>
      </c>
      <c r="J3021" s="80" t="s">
        <v>4053</v>
      </c>
      <c r="K3021" s="80" t="s">
        <v>454</v>
      </c>
      <c r="L3021" s="8">
        <v>4150000</v>
      </c>
      <c r="M3021" s="6">
        <v>2022</v>
      </c>
      <c r="N3021" s="103"/>
      <c r="O3021" s="103"/>
      <c r="P3021" s="6"/>
      <c r="Q3021" s="6"/>
      <c r="R3021" t="str">
        <f t="shared" si="47"/>
        <v>5010700310981098100001VT400002</v>
      </c>
    </row>
    <row r="3022" spans="1:18" x14ac:dyDescent="0.2">
      <c r="A3022" s="80" t="s">
        <v>453</v>
      </c>
      <c r="B3022" s="80" t="s">
        <v>4650</v>
      </c>
      <c r="C3022" s="6">
        <v>501</v>
      </c>
      <c r="D3022" s="6">
        <v>50107</v>
      </c>
      <c r="E3022" s="80" t="s">
        <v>458</v>
      </c>
      <c r="F3022" s="80" t="s">
        <v>458</v>
      </c>
      <c r="G3022" s="80" t="s">
        <v>492</v>
      </c>
      <c r="H3022" s="80" t="s">
        <v>1095</v>
      </c>
      <c r="I3022" s="80" t="s">
        <v>2790</v>
      </c>
      <c r="J3022" s="80" t="s">
        <v>4053</v>
      </c>
      <c r="K3022" s="80" t="s">
        <v>454</v>
      </c>
      <c r="L3022" s="8">
        <v>5800000</v>
      </c>
      <c r="M3022" s="6">
        <v>2022</v>
      </c>
      <c r="N3022" s="103"/>
      <c r="O3022" s="103"/>
      <c r="P3022" s="6"/>
      <c r="Q3022" s="6"/>
      <c r="R3022" t="str">
        <f t="shared" si="47"/>
        <v>5010700310981098100001VT400003</v>
      </c>
    </row>
    <row r="3023" spans="1:18" x14ac:dyDescent="0.2">
      <c r="A3023" s="80" t="s">
        <v>453</v>
      </c>
      <c r="B3023" s="80" t="s">
        <v>4651</v>
      </c>
      <c r="C3023" s="6">
        <v>501</v>
      </c>
      <c r="D3023" s="6">
        <v>50107</v>
      </c>
      <c r="E3023" s="80" t="s">
        <v>458</v>
      </c>
      <c r="F3023" s="80" t="s">
        <v>456</v>
      </c>
      <c r="G3023" s="80" t="s">
        <v>492</v>
      </c>
      <c r="H3023" s="80" t="s">
        <v>1101</v>
      </c>
      <c r="I3023" s="80" t="s">
        <v>2794</v>
      </c>
      <c r="J3023" s="80" t="s">
        <v>4053</v>
      </c>
      <c r="K3023" s="80" t="s">
        <v>454</v>
      </c>
      <c r="L3023" s="8">
        <v>6010000</v>
      </c>
      <c r="M3023" s="6">
        <v>2022</v>
      </c>
      <c r="N3023" s="103"/>
      <c r="O3023" s="103"/>
      <c r="P3023" s="6"/>
      <c r="Q3023" s="6"/>
      <c r="R3023" t="str">
        <f t="shared" si="47"/>
        <v>5010700311001100100001VT400002</v>
      </c>
    </row>
    <row r="3024" spans="1:18" x14ac:dyDescent="0.2">
      <c r="A3024" s="80" t="s">
        <v>453</v>
      </c>
      <c r="B3024" s="80" t="s">
        <v>4651</v>
      </c>
      <c r="C3024" s="6">
        <v>501</v>
      </c>
      <c r="D3024" s="6">
        <v>50107</v>
      </c>
      <c r="E3024" s="80" t="s">
        <v>458</v>
      </c>
      <c r="F3024" s="80" t="s">
        <v>458</v>
      </c>
      <c r="G3024" s="80" t="s">
        <v>492</v>
      </c>
      <c r="H3024" s="80" t="s">
        <v>1101</v>
      </c>
      <c r="I3024" s="80" t="s">
        <v>2794</v>
      </c>
      <c r="J3024" s="80" t="s">
        <v>4053</v>
      </c>
      <c r="K3024" s="80" t="s">
        <v>454</v>
      </c>
      <c r="L3024" s="8">
        <v>8410000</v>
      </c>
      <c r="M3024" s="6">
        <v>2022</v>
      </c>
      <c r="N3024" s="103"/>
      <c r="O3024" s="103"/>
      <c r="P3024" s="6"/>
      <c r="Q3024" s="6"/>
      <c r="R3024" t="str">
        <f t="shared" si="47"/>
        <v>5010700311001100100001VT400003</v>
      </c>
    </row>
    <row r="3025" spans="1:18" x14ac:dyDescent="0.2">
      <c r="A3025" s="80" t="s">
        <v>453</v>
      </c>
      <c r="B3025" s="80" t="s">
        <v>4652</v>
      </c>
      <c r="C3025" s="6">
        <v>501</v>
      </c>
      <c r="D3025" s="6">
        <v>50107</v>
      </c>
      <c r="E3025" s="80" t="s">
        <v>458</v>
      </c>
      <c r="F3025" s="80" t="s">
        <v>456</v>
      </c>
      <c r="G3025" s="80" t="s">
        <v>492</v>
      </c>
      <c r="H3025" s="80" t="s">
        <v>1104</v>
      </c>
      <c r="I3025" s="80" t="s">
        <v>2796</v>
      </c>
      <c r="J3025" s="80" t="s">
        <v>4053</v>
      </c>
      <c r="K3025" s="80" t="s">
        <v>454</v>
      </c>
      <c r="L3025" s="8">
        <v>5440000</v>
      </c>
      <c r="M3025" s="6">
        <v>2022</v>
      </c>
      <c r="N3025" s="103"/>
      <c r="O3025" s="103"/>
      <c r="P3025" s="6"/>
      <c r="Q3025" s="6"/>
      <c r="R3025" t="str">
        <f t="shared" si="47"/>
        <v>5010700311021102100001VT400002</v>
      </c>
    </row>
    <row r="3026" spans="1:18" x14ac:dyDescent="0.2">
      <c r="A3026" s="80" t="s">
        <v>453</v>
      </c>
      <c r="B3026" s="80" t="s">
        <v>4652</v>
      </c>
      <c r="C3026" s="6">
        <v>501</v>
      </c>
      <c r="D3026" s="6">
        <v>50107</v>
      </c>
      <c r="E3026" s="80" t="s">
        <v>458</v>
      </c>
      <c r="F3026" s="80" t="s">
        <v>458</v>
      </c>
      <c r="G3026" s="80" t="s">
        <v>492</v>
      </c>
      <c r="H3026" s="80" t="s">
        <v>1104</v>
      </c>
      <c r="I3026" s="80" t="s">
        <v>2796</v>
      </c>
      <c r="J3026" s="80" t="s">
        <v>4053</v>
      </c>
      <c r="K3026" s="80" t="s">
        <v>454</v>
      </c>
      <c r="L3026" s="8">
        <v>7610000</v>
      </c>
      <c r="M3026" s="6">
        <v>2022</v>
      </c>
      <c r="N3026" s="103"/>
      <c r="O3026" s="103"/>
      <c r="P3026" s="6"/>
      <c r="Q3026" s="6"/>
      <c r="R3026" t="str">
        <f t="shared" si="47"/>
        <v>5010700311021102100001VT400003</v>
      </c>
    </row>
    <row r="3027" spans="1:18" x14ac:dyDescent="0.2">
      <c r="A3027" s="80" t="s">
        <v>453</v>
      </c>
      <c r="B3027" s="80" t="s">
        <v>4653</v>
      </c>
      <c r="C3027" s="6">
        <v>501</v>
      </c>
      <c r="D3027" s="6">
        <v>50107</v>
      </c>
      <c r="E3027" s="80" t="s">
        <v>458</v>
      </c>
      <c r="F3027" s="80" t="s">
        <v>456</v>
      </c>
      <c r="G3027" s="80" t="s">
        <v>492</v>
      </c>
      <c r="H3027" s="80" t="s">
        <v>1108</v>
      </c>
      <c r="I3027" s="80" t="s">
        <v>2798</v>
      </c>
      <c r="J3027" s="80" t="s">
        <v>4053</v>
      </c>
      <c r="K3027" s="80" t="s">
        <v>454</v>
      </c>
      <c r="L3027" s="8">
        <v>5700000</v>
      </c>
      <c r="M3027" s="6">
        <v>2022</v>
      </c>
      <c r="N3027" s="103"/>
      <c r="O3027" s="103"/>
      <c r="P3027" s="6"/>
      <c r="Q3027" s="6"/>
      <c r="R3027" t="str">
        <f t="shared" si="47"/>
        <v>5010700311041104100001VT400002</v>
      </c>
    </row>
    <row r="3028" spans="1:18" x14ac:dyDescent="0.2">
      <c r="A3028" s="80" t="s">
        <v>453</v>
      </c>
      <c r="B3028" s="80" t="s">
        <v>4653</v>
      </c>
      <c r="C3028" s="6">
        <v>501</v>
      </c>
      <c r="D3028" s="6">
        <v>50107</v>
      </c>
      <c r="E3028" s="80" t="s">
        <v>458</v>
      </c>
      <c r="F3028" s="80" t="s">
        <v>458</v>
      </c>
      <c r="G3028" s="80" t="s">
        <v>492</v>
      </c>
      <c r="H3028" s="80" t="s">
        <v>1108</v>
      </c>
      <c r="I3028" s="80" t="s">
        <v>2798</v>
      </c>
      <c r="J3028" s="80" t="s">
        <v>4053</v>
      </c>
      <c r="K3028" s="80" t="s">
        <v>454</v>
      </c>
      <c r="L3028" s="8">
        <v>7970000</v>
      </c>
      <c r="M3028" s="6">
        <v>2022</v>
      </c>
      <c r="N3028" s="103"/>
      <c r="O3028" s="103"/>
      <c r="P3028" s="6"/>
      <c r="Q3028" s="6"/>
      <c r="R3028" t="str">
        <f t="shared" si="47"/>
        <v>5010700311041104100001VT400003</v>
      </c>
    </row>
    <row r="3029" spans="1:18" x14ac:dyDescent="0.2">
      <c r="A3029" s="80" t="s">
        <v>453</v>
      </c>
      <c r="B3029" s="80" t="s">
        <v>4654</v>
      </c>
      <c r="C3029" s="6">
        <v>501</v>
      </c>
      <c r="D3029" s="6">
        <v>50107</v>
      </c>
      <c r="E3029" s="80" t="s">
        <v>458</v>
      </c>
      <c r="F3029" s="80" t="s">
        <v>456</v>
      </c>
      <c r="G3029" s="80" t="s">
        <v>492</v>
      </c>
      <c r="H3029" s="80" t="s">
        <v>1112</v>
      </c>
      <c r="I3029" s="80" t="s">
        <v>2801</v>
      </c>
      <c r="J3029" s="80" t="s">
        <v>4053</v>
      </c>
      <c r="K3029" s="80" t="s">
        <v>454</v>
      </c>
      <c r="L3029" s="8">
        <v>3630000</v>
      </c>
      <c r="M3029" s="6">
        <v>2022</v>
      </c>
      <c r="N3029" s="103"/>
      <c r="O3029" s="103"/>
      <c r="P3029" s="6"/>
      <c r="Q3029" s="6"/>
      <c r="R3029" t="str">
        <f t="shared" si="47"/>
        <v>5010700311071107100001VT400002</v>
      </c>
    </row>
    <row r="3030" spans="1:18" x14ac:dyDescent="0.2">
      <c r="A3030" s="80" t="s">
        <v>453</v>
      </c>
      <c r="B3030" s="80" t="s">
        <v>4654</v>
      </c>
      <c r="C3030" s="6">
        <v>501</v>
      </c>
      <c r="D3030" s="6">
        <v>50107</v>
      </c>
      <c r="E3030" s="80" t="s">
        <v>458</v>
      </c>
      <c r="F3030" s="80" t="s">
        <v>458</v>
      </c>
      <c r="G3030" s="80" t="s">
        <v>492</v>
      </c>
      <c r="H3030" s="80" t="s">
        <v>1112</v>
      </c>
      <c r="I3030" s="80" t="s">
        <v>2801</v>
      </c>
      <c r="J3030" s="80" t="s">
        <v>4053</v>
      </c>
      <c r="K3030" s="80" t="s">
        <v>454</v>
      </c>
      <c r="L3030" s="8">
        <v>5080000</v>
      </c>
      <c r="M3030" s="6">
        <v>2022</v>
      </c>
      <c r="N3030" s="103"/>
      <c r="O3030" s="103"/>
      <c r="P3030" s="6"/>
      <c r="Q3030" s="6"/>
      <c r="R3030" t="str">
        <f t="shared" si="47"/>
        <v>5010700311071107100001VT400003</v>
      </c>
    </row>
    <row r="3031" spans="1:18" x14ac:dyDescent="0.2">
      <c r="A3031" s="80" t="s">
        <v>453</v>
      </c>
      <c r="B3031" s="80" t="s">
        <v>4655</v>
      </c>
      <c r="C3031" s="6">
        <v>501</v>
      </c>
      <c r="D3031" s="6">
        <v>50107</v>
      </c>
      <c r="E3031" s="80" t="s">
        <v>458</v>
      </c>
      <c r="F3031" s="80" t="s">
        <v>456</v>
      </c>
      <c r="G3031" s="80" t="s">
        <v>492</v>
      </c>
      <c r="H3031" s="80" t="s">
        <v>1113</v>
      </c>
      <c r="I3031" s="80" t="s">
        <v>2802</v>
      </c>
      <c r="J3031" s="80" t="s">
        <v>4053</v>
      </c>
      <c r="K3031" s="80" t="s">
        <v>454</v>
      </c>
      <c r="L3031" s="8">
        <v>3630000</v>
      </c>
      <c r="M3031" s="6">
        <v>2022</v>
      </c>
      <c r="N3031" s="103"/>
      <c r="O3031" s="103"/>
      <c r="P3031" s="6"/>
      <c r="Q3031" s="6"/>
      <c r="R3031" t="str">
        <f t="shared" si="47"/>
        <v>5010700311081108100001VT400002</v>
      </c>
    </row>
    <row r="3032" spans="1:18" x14ac:dyDescent="0.2">
      <c r="A3032" s="80" t="s">
        <v>453</v>
      </c>
      <c r="B3032" s="80" t="s">
        <v>4655</v>
      </c>
      <c r="C3032" s="6">
        <v>501</v>
      </c>
      <c r="D3032" s="6">
        <v>50107</v>
      </c>
      <c r="E3032" s="80" t="s">
        <v>458</v>
      </c>
      <c r="F3032" s="80" t="s">
        <v>458</v>
      </c>
      <c r="G3032" s="80" t="s">
        <v>492</v>
      </c>
      <c r="H3032" s="80" t="s">
        <v>1113</v>
      </c>
      <c r="I3032" s="80" t="s">
        <v>2802</v>
      </c>
      <c r="J3032" s="80" t="s">
        <v>4053</v>
      </c>
      <c r="K3032" s="80" t="s">
        <v>454</v>
      </c>
      <c r="L3032" s="8">
        <v>5080000</v>
      </c>
      <c r="M3032" s="6">
        <v>2022</v>
      </c>
      <c r="N3032" s="103"/>
      <c r="O3032" s="103"/>
      <c r="P3032" s="6"/>
      <c r="Q3032" s="6"/>
      <c r="R3032" t="str">
        <f t="shared" si="47"/>
        <v>5010700311081108100001VT400003</v>
      </c>
    </row>
    <row r="3033" spans="1:18" x14ac:dyDescent="0.2">
      <c r="A3033" s="80" t="s">
        <v>453</v>
      </c>
      <c r="B3033" s="80" t="s">
        <v>4656</v>
      </c>
      <c r="C3033" s="6">
        <v>501</v>
      </c>
      <c r="D3033" s="6">
        <v>50107</v>
      </c>
      <c r="E3033" s="80" t="s">
        <v>458</v>
      </c>
      <c r="F3033" s="80" t="s">
        <v>456</v>
      </c>
      <c r="G3033" s="80" t="s">
        <v>492</v>
      </c>
      <c r="H3033" s="80" t="s">
        <v>1117</v>
      </c>
      <c r="I3033" s="80" t="s">
        <v>2806</v>
      </c>
      <c r="J3033" s="80" t="s">
        <v>4053</v>
      </c>
      <c r="K3033" s="80" t="s">
        <v>454</v>
      </c>
      <c r="L3033" s="8">
        <v>3750000</v>
      </c>
      <c r="M3033" s="6">
        <v>2022</v>
      </c>
      <c r="N3033" s="103"/>
      <c r="O3033" s="103"/>
      <c r="P3033" s="6"/>
      <c r="Q3033" s="6"/>
      <c r="R3033" t="str">
        <f t="shared" si="47"/>
        <v>5010700311101110100001VT400002</v>
      </c>
    </row>
    <row r="3034" spans="1:18" x14ac:dyDescent="0.2">
      <c r="A3034" s="80" t="s">
        <v>453</v>
      </c>
      <c r="B3034" s="80" t="s">
        <v>4656</v>
      </c>
      <c r="C3034" s="6">
        <v>501</v>
      </c>
      <c r="D3034" s="6">
        <v>50107</v>
      </c>
      <c r="E3034" s="80" t="s">
        <v>458</v>
      </c>
      <c r="F3034" s="80" t="s">
        <v>458</v>
      </c>
      <c r="G3034" s="80" t="s">
        <v>492</v>
      </c>
      <c r="H3034" s="80" t="s">
        <v>1117</v>
      </c>
      <c r="I3034" s="80" t="s">
        <v>2806</v>
      </c>
      <c r="J3034" s="80" t="s">
        <v>4053</v>
      </c>
      <c r="K3034" s="80" t="s">
        <v>454</v>
      </c>
      <c r="L3034" s="8">
        <v>5240000</v>
      </c>
      <c r="M3034" s="6">
        <v>2022</v>
      </c>
      <c r="N3034" s="103"/>
      <c r="O3034" s="103"/>
      <c r="P3034" s="6"/>
      <c r="Q3034" s="6"/>
      <c r="R3034" t="str">
        <f t="shared" si="47"/>
        <v>5010700311101110100001VT400003</v>
      </c>
    </row>
    <row r="3035" spans="1:18" x14ac:dyDescent="0.2">
      <c r="A3035" s="80" t="s">
        <v>453</v>
      </c>
      <c r="B3035" s="80" t="s">
        <v>4657</v>
      </c>
      <c r="C3035" s="6">
        <v>501</v>
      </c>
      <c r="D3035" s="6">
        <v>50107</v>
      </c>
      <c r="E3035" s="80" t="s">
        <v>458</v>
      </c>
      <c r="F3035" s="80" t="s">
        <v>456</v>
      </c>
      <c r="G3035" s="80" t="s">
        <v>492</v>
      </c>
      <c r="H3035" s="80" t="s">
        <v>1118</v>
      </c>
      <c r="I3035" s="80" t="s">
        <v>2807</v>
      </c>
      <c r="J3035" s="80" t="s">
        <v>4053</v>
      </c>
      <c r="K3035" s="80" t="s">
        <v>454</v>
      </c>
      <c r="L3035" s="8">
        <v>3750000</v>
      </c>
      <c r="M3035" s="6">
        <v>2022</v>
      </c>
      <c r="N3035" s="103"/>
      <c r="O3035" s="103"/>
      <c r="P3035" s="6"/>
      <c r="Q3035" s="6"/>
      <c r="R3035" t="str">
        <f t="shared" si="47"/>
        <v>5010700311111111100001VT400002</v>
      </c>
    </row>
    <row r="3036" spans="1:18" x14ac:dyDescent="0.2">
      <c r="A3036" s="80" t="s">
        <v>453</v>
      </c>
      <c r="B3036" s="80" t="s">
        <v>4657</v>
      </c>
      <c r="C3036" s="6">
        <v>501</v>
      </c>
      <c r="D3036" s="6">
        <v>50107</v>
      </c>
      <c r="E3036" s="80" t="s">
        <v>458</v>
      </c>
      <c r="F3036" s="80" t="s">
        <v>458</v>
      </c>
      <c r="G3036" s="80" t="s">
        <v>492</v>
      </c>
      <c r="H3036" s="80" t="s">
        <v>1118</v>
      </c>
      <c r="I3036" s="80" t="s">
        <v>2807</v>
      </c>
      <c r="J3036" s="80" t="s">
        <v>4053</v>
      </c>
      <c r="K3036" s="80" t="s">
        <v>454</v>
      </c>
      <c r="L3036" s="8">
        <v>5240000</v>
      </c>
      <c r="M3036" s="6">
        <v>2022</v>
      </c>
      <c r="N3036" s="103"/>
      <c r="O3036" s="103"/>
      <c r="P3036" s="6"/>
      <c r="Q3036" s="6"/>
      <c r="R3036" t="str">
        <f t="shared" si="47"/>
        <v>5010700311111111100001VT400003</v>
      </c>
    </row>
    <row r="3037" spans="1:18" x14ac:dyDescent="0.2">
      <c r="A3037" s="80" t="s">
        <v>453</v>
      </c>
      <c r="B3037" s="80" t="s">
        <v>4658</v>
      </c>
      <c r="C3037" s="6">
        <v>501</v>
      </c>
      <c r="D3037" s="6">
        <v>50107</v>
      </c>
      <c r="E3037" s="80" t="s">
        <v>458</v>
      </c>
      <c r="F3037" s="80" t="s">
        <v>456</v>
      </c>
      <c r="G3037" s="80" t="s">
        <v>492</v>
      </c>
      <c r="H3037" s="80" t="s">
        <v>1119</v>
      </c>
      <c r="I3037" s="80" t="s">
        <v>2808</v>
      </c>
      <c r="J3037" s="80" t="s">
        <v>4053</v>
      </c>
      <c r="K3037" s="80" t="s">
        <v>454</v>
      </c>
      <c r="L3037" s="8">
        <v>3630000</v>
      </c>
      <c r="M3037" s="6">
        <v>2022</v>
      </c>
      <c r="N3037" s="103"/>
      <c r="O3037" s="103"/>
      <c r="P3037" s="6"/>
      <c r="Q3037" s="6"/>
      <c r="R3037" t="str">
        <f t="shared" si="47"/>
        <v>5010700311121112100001VT400002</v>
      </c>
    </row>
    <row r="3038" spans="1:18" x14ac:dyDescent="0.2">
      <c r="A3038" s="80" t="s">
        <v>453</v>
      </c>
      <c r="B3038" s="80" t="s">
        <v>4658</v>
      </c>
      <c r="C3038" s="6">
        <v>501</v>
      </c>
      <c r="D3038" s="6">
        <v>50107</v>
      </c>
      <c r="E3038" s="80" t="s">
        <v>458</v>
      </c>
      <c r="F3038" s="80" t="s">
        <v>458</v>
      </c>
      <c r="G3038" s="80" t="s">
        <v>492</v>
      </c>
      <c r="H3038" s="80" t="s">
        <v>1119</v>
      </c>
      <c r="I3038" s="80" t="s">
        <v>2808</v>
      </c>
      <c r="J3038" s="80" t="s">
        <v>4053</v>
      </c>
      <c r="K3038" s="80" t="s">
        <v>454</v>
      </c>
      <c r="L3038" s="8">
        <v>5080000</v>
      </c>
      <c r="M3038" s="6">
        <v>2022</v>
      </c>
      <c r="N3038" s="103"/>
      <c r="O3038" s="103"/>
      <c r="P3038" s="6"/>
      <c r="Q3038" s="6"/>
      <c r="R3038" t="str">
        <f t="shared" si="47"/>
        <v>5010700311121112100001VT400003</v>
      </c>
    </row>
    <row r="3039" spans="1:18" x14ac:dyDescent="0.2">
      <c r="A3039" s="80" t="s">
        <v>453</v>
      </c>
      <c r="B3039" s="80" t="s">
        <v>4659</v>
      </c>
      <c r="C3039" s="6">
        <v>501</v>
      </c>
      <c r="D3039" s="6">
        <v>50107</v>
      </c>
      <c r="E3039" s="80" t="s">
        <v>458</v>
      </c>
      <c r="F3039" s="80" t="s">
        <v>456</v>
      </c>
      <c r="G3039" s="80" t="s">
        <v>492</v>
      </c>
      <c r="H3039" s="80" t="s">
        <v>1135</v>
      </c>
      <c r="I3039" s="80" t="s">
        <v>2818</v>
      </c>
      <c r="J3039" s="80" t="s">
        <v>4053</v>
      </c>
      <c r="K3039" s="80" t="s">
        <v>454</v>
      </c>
      <c r="L3039" s="8">
        <v>3630000</v>
      </c>
      <c r="M3039" s="6">
        <v>2022</v>
      </c>
      <c r="N3039" s="103"/>
      <c r="O3039" s="103"/>
      <c r="P3039" s="6"/>
      <c r="Q3039" s="6"/>
      <c r="R3039" t="str">
        <f t="shared" si="47"/>
        <v>5010700311201120100001VT400002</v>
      </c>
    </row>
    <row r="3040" spans="1:18" x14ac:dyDescent="0.2">
      <c r="A3040" s="80" t="s">
        <v>453</v>
      </c>
      <c r="B3040" s="80" t="s">
        <v>4659</v>
      </c>
      <c r="C3040" s="6">
        <v>501</v>
      </c>
      <c r="D3040" s="6">
        <v>50107</v>
      </c>
      <c r="E3040" s="80" t="s">
        <v>458</v>
      </c>
      <c r="F3040" s="80" t="s">
        <v>458</v>
      </c>
      <c r="G3040" s="80" t="s">
        <v>492</v>
      </c>
      <c r="H3040" s="80" t="s">
        <v>1135</v>
      </c>
      <c r="I3040" s="80" t="s">
        <v>2818</v>
      </c>
      <c r="J3040" s="80" t="s">
        <v>4053</v>
      </c>
      <c r="K3040" s="80" t="s">
        <v>454</v>
      </c>
      <c r="L3040" s="8">
        <v>5080000</v>
      </c>
      <c r="M3040" s="6">
        <v>2022</v>
      </c>
      <c r="N3040" s="103"/>
      <c r="O3040" s="103"/>
      <c r="P3040" s="6"/>
      <c r="Q3040" s="6"/>
      <c r="R3040" t="str">
        <f t="shared" si="47"/>
        <v>5010700311201120100001VT400003</v>
      </c>
    </row>
    <row r="3041" spans="1:18" x14ac:dyDescent="0.2">
      <c r="A3041" s="80" t="s">
        <v>453</v>
      </c>
      <c r="B3041" s="80" t="s">
        <v>4660</v>
      </c>
      <c r="C3041" s="6">
        <v>501</v>
      </c>
      <c r="D3041" s="6">
        <v>50107</v>
      </c>
      <c r="E3041" s="80" t="s">
        <v>458</v>
      </c>
      <c r="F3041" s="80" t="s">
        <v>456</v>
      </c>
      <c r="G3041" s="80" t="s">
        <v>492</v>
      </c>
      <c r="H3041" s="80" t="s">
        <v>1136</v>
      </c>
      <c r="I3041" s="80" t="s">
        <v>2819</v>
      </c>
      <c r="J3041" s="80" t="s">
        <v>4053</v>
      </c>
      <c r="K3041" s="80" t="s">
        <v>454</v>
      </c>
      <c r="L3041" s="8">
        <v>3630000</v>
      </c>
      <c r="M3041" s="6">
        <v>2022</v>
      </c>
      <c r="N3041" s="103"/>
      <c r="O3041" s="103"/>
      <c r="P3041" s="6"/>
      <c r="Q3041" s="6"/>
      <c r="R3041" t="str">
        <f t="shared" si="47"/>
        <v>5010700311211121100001VT400002</v>
      </c>
    </row>
    <row r="3042" spans="1:18" x14ac:dyDescent="0.2">
      <c r="A3042" s="80" t="s">
        <v>453</v>
      </c>
      <c r="B3042" s="80" t="s">
        <v>4660</v>
      </c>
      <c r="C3042" s="6">
        <v>501</v>
      </c>
      <c r="D3042" s="6">
        <v>50107</v>
      </c>
      <c r="E3042" s="80" t="s">
        <v>458</v>
      </c>
      <c r="F3042" s="80" t="s">
        <v>458</v>
      </c>
      <c r="G3042" s="80" t="s">
        <v>492</v>
      </c>
      <c r="H3042" s="80" t="s">
        <v>1136</v>
      </c>
      <c r="I3042" s="80" t="s">
        <v>2819</v>
      </c>
      <c r="J3042" s="80" t="s">
        <v>4053</v>
      </c>
      <c r="K3042" s="80" t="s">
        <v>454</v>
      </c>
      <c r="L3042" s="8">
        <v>5080000</v>
      </c>
      <c r="M3042" s="6">
        <v>2022</v>
      </c>
      <c r="N3042" s="103"/>
      <c r="O3042" s="103"/>
      <c r="P3042" s="6"/>
      <c r="Q3042" s="6"/>
      <c r="R3042" t="str">
        <f t="shared" si="47"/>
        <v>5010700311211121100001VT400003</v>
      </c>
    </row>
    <row r="3043" spans="1:18" x14ac:dyDescent="0.2">
      <c r="A3043" s="80" t="s">
        <v>453</v>
      </c>
      <c r="B3043" s="80" t="s">
        <v>4661</v>
      </c>
      <c r="C3043" s="6">
        <v>501</v>
      </c>
      <c r="D3043" s="6">
        <v>50107</v>
      </c>
      <c r="E3043" s="80" t="s">
        <v>458</v>
      </c>
      <c r="F3043" s="80" t="s">
        <v>456</v>
      </c>
      <c r="G3043" s="80" t="s">
        <v>492</v>
      </c>
      <c r="H3043" s="80" t="s">
        <v>1173</v>
      </c>
      <c r="I3043" s="80" t="s">
        <v>2839</v>
      </c>
      <c r="J3043" s="80" t="s">
        <v>4053</v>
      </c>
      <c r="K3043" s="80" t="s">
        <v>454</v>
      </c>
      <c r="L3043" s="8">
        <v>2070000</v>
      </c>
      <c r="M3043" s="6">
        <v>2022</v>
      </c>
      <c r="N3043" s="103"/>
      <c r="O3043" s="103"/>
      <c r="P3043" s="6"/>
      <c r="Q3043" s="6"/>
      <c r="R3043" t="str">
        <f t="shared" si="47"/>
        <v>5010700311391139100001VT400002</v>
      </c>
    </row>
    <row r="3044" spans="1:18" x14ac:dyDescent="0.2">
      <c r="A3044" s="80" t="s">
        <v>453</v>
      </c>
      <c r="B3044" s="80" t="s">
        <v>4661</v>
      </c>
      <c r="C3044" s="6">
        <v>501</v>
      </c>
      <c r="D3044" s="6">
        <v>50107</v>
      </c>
      <c r="E3044" s="80" t="s">
        <v>458</v>
      </c>
      <c r="F3044" s="80" t="s">
        <v>458</v>
      </c>
      <c r="G3044" s="80" t="s">
        <v>492</v>
      </c>
      <c r="H3044" s="80" t="s">
        <v>1173</v>
      </c>
      <c r="I3044" s="80" t="s">
        <v>2839</v>
      </c>
      <c r="J3044" s="80" t="s">
        <v>4053</v>
      </c>
      <c r="K3044" s="80" t="s">
        <v>454</v>
      </c>
      <c r="L3044" s="8">
        <v>2900000</v>
      </c>
      <c r="M3044" s="6">
        <v>2022</v>
      </c>
      <c r="N3044" s="103"/>
      <c r="O3044" s="103"/>
      <c r="P3044" s="6"/>
      <c r="Q3044" s="6"/>
      <c r="R3044" t="str">
        <f t="shared" si="47"/>
        <v>5010700311391139100001VT400003</v>
      </c>
    </row>
    <row r="3045" spans="1:18" x14ac:dyDescent="0.2">
      <c r="A3045" s="80" t="s">
        <v>453</v>
      </c>
      <c r="B3045" s="80" t="s">
        <v>4662</v>
      </c>
      <c r="C3045" s="6">
        <v>501</v>
      </c>
      <c r="D3045" s="6">
        <v>50107</v>
      </c>
      <c r="E3045" s="80" t="s">
        <v>458</v>
      </c>
      <c r="F3045" s="80" t="s">
        <v>456</v>
      </c>
      <c r="G3045" s="80" t="s">
        <v>492</v>
      </c>
      <c r="H3045" s="80" t="s">
        <v>1182</v>
      </c>
      <c r="I3045" s="80" t="s">
        <v>2845</v>
      </c>
      <c r="J3045" s="80" t="s">
        <v>4053</v>
      </c>
      <c r="K3045" s="80" t="s">
        <v>454</v>
      </c>
      <c r="L3045" s="8">
        <v>4010000</v>
      </c>
      <c r="M3045" s="6">
        <v>2022</v>
      </c>
      <c r="N3045" s="103"/>
      <c r="O3045" s="103"/>
      <c r="P3045" s="6"/>
      <c r="Q3045" s="6"/>
      <c r="R3045" t="str">
        <f t="shared" si="47"/>
        <v>5010700311431143100001VT400002</v>
      </c>
    </row>
    <row r="3046" spans="1:18" x14ac:dyDescent="0.2">
      <c r="A3046" s="80" t="s">
        <v>453</v>
      </c>
      <c r="B3046" s="80" t="s">
        <v>4662</v>
      </c>
      <c r="C3046" s="6">
        <v>501</v>
      </c>
      <c r="D3046" s="6">
        <v>50107</v>
      </c>
      <c r="E3046" s="80" t="s">
        <v>458</v>
      </c>
      <c r="F3046" s="80" t="s">
        <v>458</v>
      </c>
      <c r="G3046" s="80" t="s">
        <v>492</v>
      </c>
      <c r="H3046" s="80" t="s">
        <v>1182</v>
      </c>
      <c r="I3046" s="80" t="s">
        <v>2845</v>
      </c>
      <c r="J3046" s="80" t="s">
        <v>4053</v>
      </c>
      <c r="K3046" s="80" t="s">
        <v>454</v>
      </c>
      <c r="L3046" s="8">
        <v>5610000</v>
      </c>
      <c r="M3046" s="6">
        <v>2022</v>
      </c>
      <c r="N3046" s="103"/>
      <c r="O3046" s="103"/>
      <c r="P3046" s="6"/>
      <c r="Q3046" s="6"/>
      <c r="R3046" t="str">
        <f t="shared" si="47"/>
        <v>5010700311431143100001VT400003</v>
      </c>
    </row>
    <row r="3047" spans="1:18" x14ac:dyDescent="0.2">
      <c r="A3047" s="80" t="s">
        <v>453</v>
      </c>
      <c r="B3047" s="80" t="s">
        <v>4663</v>
      </c>
      <c r="C3047" s="6">
        <v>501</v>
      </c>
      <c r="D3047" s="6">
        <v>50107</v>
      </c>
      <c r="E3047" s="80" t="s">
        <v>458</v>
      </c>
      <c r="F3047" s="80" t="s">
        <v>456</v>
      </c>
      <c r="G3047" s="80" t="s">
        <v>492</v>
      </c>
      <c r="H3047" s="80" t="s">
        <v>1186</v>
      </c>
      <c r="I3047" s="80" t="s">
        <v>2850</v>
      </c>
      <c r="J3047" s="80" t="s">
        <v>4053</v>
      </c>
      <c r="K3047" s="80" t="s">
        <v>454</v>
      </c>
      <c r="L3047" s="8">
        <v>9100000</v>
      </c>
      <c r="M3047" s="6">
        <v>2022</v>
      </c>
      <c r="N3047" s="103"/>
      <c r="O3047" s="103"/>
      <c r="P3047" s="6"/>
      <c r="Q3047" s="6"/>
      <c r="R3047" t="str">
        <f t="shared" si="47"/>
        <v>5010700311451145100001VT400002</v>
      </c>
    </row>
    <row r="3048" spans="1:18" x14ac:dyDescent="0.2">
      <c r="A3048" s="80" t="s">
        <v>453</v>
      </c>
      <c r="B3048" s="80" t="s">
        <v>4663</v>
      </c>
      <c r="C3048" s="6">
        <v>501</v>
      </c>
      <c r="D3048" s="6">
        <v>50107</v>
      </c>
      <c r="E3048" s="80" t="s">
        <v>458</v>
      </c>
      <c r="F3048" s="80" t="s">
        <v>458</v>
      </c>
      <c r="G3048" s="80" t="s">
        <v>492</v>
      </c>
      <c r="H3048" s="80" t="s">
        <v>1186</v>
      </c>
      <c r="I3048" s="80" t="s">
        <v>2850</v>
      </c>
      <c r="J3048" s="80" t="s">
        <v>4053</v>
      </c>
      <c r="K3048" s="80" t="s">
        <v>454</v>
      </c>
      <c r="L3048" s="8">
        <v>12740000</v>
      </c>
      <c r="M3048" s="6">
        <v>2022</v>
      </c>
      <c r="N3048" s="103"/>
      <c r="O3048" s="103"/>
      <c r="P3048" s="6"/>
      <c r="Q3048" s="6"/>
      <c r="R3048" t="str">
        <f t="shared" si="47"/>
        <v>5010700311451145100001VT400003</v>
      </c>
    </row>
    <row r="3049" spans="1:18" x14ac:dyDescent="0.2">
      <c r="A3049" s="80" t="s">
        <v>453</v>
      </c>
      <c r="B3049" s="80" t="s">
        <v>4664</v>
      </c>
      <c r="C3049" s="6">
        <v>501</v>
      </c>
      <c r="D3049" s="6">
        <v>50107</v>
      </c>
      <c r="E3049" s="80" t="s">
        <v>458</v>
      </c>
      <c r="F3049" s="80" t="s">
        <v>456</v>
      </c>
      <c r="G3049" s="80" t="s">
        <v>492</v>
      </c>
      <c r="H3049" s="80" t="s">
        <v>1233</v>
      </c>
      <c r="I3049" s="80" t="s">
        <v>2884</v>
      </c>
      <c r="J3049" s="80" t="s">
        <v>4053</v>
      </c>
      <c r="K3049" s="80" t="s">
        <v>454</v>
      </c>
      <c r="L3049" s="8">
        <v>2140000</v>
      </c>
      <c r="M3049" s="6">
        <v>2022</v>
      </c>
      <c r="N3049" s="103"/>
      <c r="O3049" s="103"/>
      <c r="P3049" s="6"/>
      <c r="Q3049" s="6"/>
      <c r="R3049" t="str">
        <f t="shared" si="47"/>
        <v>5010700311711171100001VT400002</v>
      </c>
    </row>
    <row r="3050" spans="1:18" x14ac:dyDescent="0.2">
      <c r="A3050" s="80" t="s">
        <v>453</v>
      </c>
      <c r="B3050" s="80" t="s">
        <v>4664</v>
      </c>
      <c r="C3050" s="6">
        <v>501</v>
      </c>
      <c r="D3050" s="6">
        <v>50107</v>
      </c>
      <c r="E3050" s="80" t="s">
        <v>458</v>
      </c>
      <c r="F3050" s="80" t="s">
        <v>458</v>
      </c>
      <c r="G3050" s="80" t="s">
        <v>492</v>
      </c>
      <c r="H3050" s="80" t="s">
        <v>1233</v>
      </c>
      <c r="I3050" s="80" t="s">
        <v>2884</v>
      </c>
      <c r="J3050" s="80" t="s">
        <v>4053</v>
      </c>
      <c r="K3050" s="80" t="s">
        <v>454</v>
      </c>
      <c r="L3050" s="8">
        <v>3000000</v>
      </c>
      <c r="M3050" s="6">
        <v>2022</v>
      </c>
      <c r="N3050" s="103"/>
      <c r="O3050" s="103"/>
      <c r="P3050" s="6"/>
      <c r="Q3050" s="6"/>
      <c r="R3050" t="str">
        <f t="shared" si="47"/>
        <v>5010700311711171100001VT400003</v>
      </c>
    </row>
    <row r="3051" spans="1:18" x14ac:dyDescent="0.2">
      <c r="A3051" s="80" t="s">
        <v>453</v>
      </c>
      <c r="B3051" s="80" t="s">
        <v>4665</v>
      </c>
      <c r="C3051" s="6">
        <v>501</v>
      </c>
      <c r="D3051" s="6">
        <v>50107</v>
      </c>
      <c r="E3051" s="80" t="s">
        <v>458</v>
      </c>
      <c r="F3051" s="80" t="s">
        <v>456</v>
      </c>
      <c r="G3051" s="80" t="s">
        <v>492</v>
      </c>
      <c r="H3051" s="80" t="s">
        <v>1235</v>
      </c>
      <c r="I3051" s="80" t="s">
        <v>2885</v>
      </c>
      <c r="J3051" s="80" t="s">
        <v>4053</v>
      </c>
      <c r="K3051" s="80" t="s">
        <v>454</v>
      </c>
      <c r="L3051" s="8">
        <v>6010000</v>
      </c>
      <c r="M3051" s="6">
        <v>2022</v>
      </c>
      <c r="N3051" s="103"/>
      <c r="O3051" s="103"/>
      <c r="P3051" s="6"/>
      <c r="Q3051" s="6"/>
      <c r="R3051" t="str">
        <f t="shared" si="47"/>
        <v>5010700311721172100001VT400002</v>
      </c>
    </row>
    <row r="3052" spans="1:18" x14ac:dyDescent="0.2">
      <c r="A3052" s="80" t="s">
        <v>453</v>
      </c>
      <c r="B3052" s="80" t="s">
        <v>4665</v>
      </c>
      <c r="C3052" s="6">
        <v>501</v>
      </c>
      <c r="D3052" s="6">
        <v>50107</v>
      </c>
      <c r="E3052" s="80" t="s">
        <v>458</v>
      </c>
      <c r="F3052" s="80" t="s">
        <v>458</v>
      </c>
      <c r="G3052" s="80" t="s">
        <v>492</v>
      </c>
      <c r="H3052" s="80" t="s">
        <v>1235</v>
      </c>
      <c r="I3052" s="80" t="s">
        <v>2885</v>
      </c>
      <c r="J3052" s="80" t="s">
        <v>4053</v>
      </c>
      <c r="K3052" s="80" t="s">
        <v>454</v>
      </c>
      <c r="L3052" s="8">
        <v>8410000</v>
      </c>
      <c r="M3052" s="6">
        <v>2022</v>
      </c>
      <c r="N3052" s="103"/>
      <c r="O3052" s="103"/>
      <c r="P3052" s="6"/>
      <c r="Q3052" s="6"/>
      <c r="R3052" t="str">
        <f t="shared" si="47"/>
        <v>5010700311721172100001VT400003</v>
      </c>
    </row>
    <row r="3053" spans="1:18" x14ac:dyDescent="0.2">
      <c r="A3053" s="80" t="s">
        <v>453</v>
      </c>
      <c r="B3053" s="80" t="s">
        <v>4666</v>
      </c>
      <c r="C3053" s="6">
        <v>501</v>
      </c>
      <c r="D3053" s="6">
        <v>50107</v>
      </c>
      <c r="E3053" s="80" t="s">
        <v>458</v>
      </c>
      <c r="F3053" s="80" t="s">
        <v>456</v>
      </c>
      <c r="G3053" s="80" t="s">
        <v>492</v>
      </c>
      <c r="H3053" s="80" t="s">
        <v>1258</v>
      </c>
      <c r="I3053" s="80" t="s">
        <v>2898</v>
      </c>
      <c r="J3053" s="80" t="s">
        <v>4053</v>
      </c>
      <c r="K3053" s="80" t="s">
        <v>454</v>
      </c>
      <c r="L3053" s="8">
        <v>2120000</v>
      </c>
      <c r="M3053" s="6">
        <v>2022</v>
      </c>
      <c r="N3053" s="103"/>
      <c r="O3053" s="103"/>
      <c r="P3053" s="6"/>
      <c r="Q3053" s="6"/>
      <c r="R3053" t="str">
        <f t="shared" si="47"/>
        <v>5010700311831183100001VT400002</v>
      </c>
    </row>
    <row r="3054" spans="1:18" x14ac:dyDescent="0.2">
      <c r="A3054" s="80" t="s">
        <v>453</v>
      </c>
      <c r="B3054" s="80" t="s">
        <v>4666</v>
      </c>
      <c r="C3054" s="6">
        <v>501</v>
      </c>
      <c r="D3054" s="6">
        <v>50107</v>
      </c>
      <c r="E3054" s="80" t="s">
        <v>458</v>
      </c>
      <c r="F3054" s="80" t="s">
        <v>458</v>
      </c>
      <c r="G3054" s="80" t="s">
        <v>492</v>
      </c>
      <c r="H3054" s="80" t="s">
        <v>1258</v>
      </c>
      <c r="I3054" s="80" t="s">
        <v>2898</v>
      </c>
      <c r="J3054" s="80" t="s">
        <v>4053</v>
      </c>
      <c r="K3054" s="80" t="s">
        <v>454</v>
      </c>
      <c r="L3054" s="8">
        <v>2970000</v>
      </c>
      <c r="M3054" s="6">
        <v>2022</v>
      </c>
      <c r="N3054" s="103"/>
      <c r="O3054" s="103"/>
      <c r="P3054" s="6"/>
      <c r="Q3054" s="6"/>
      <c r="R3054" t="str">
        <f t="shared" si="47"/>
        <v>5010700311831183100001VT400003</v>
      </c>
    </row>
    <row r="3055" spans="1:18" x14ac:dyDescent="0.2">
      <c r="A3055" s="80" t="s">
        <v>453</v>
      </c>
      <c r="B3055" s="80" t="s">
        <v>4667</v>
      </c>
      <c r="C3055" s="6">
        <v>501</v>
      </c>
      <c r="D3055" s="6">
        <v>50107</v>
      </c>
      <c r="E3055" s="80" t="s">
        <v>458</v>
      </c>
      <c r="F3055" s="80" t="s">
        <v>456</v>
      </c>
      <c r="G3055" s="80" t="s">
        <v>492</v>
      </c>
      <c r="H3055" s="80" t="s">
        <v>1267</v>
      </c>
      <c r="I3055" s="80" t="s">
        <v>2905</v>
      </c>
      <c r="J3055" s="80" t="s">
        <v>4053</v>
      </c>
      <c r="K3055" s="80" t="s">
        <v>454</v>
      </c>
      <c r="L3055" s="8">
        <v>2660000</v>
      </c>
      <c r="M3055" s="6">
        <v>2022</v>
      </c>
      <c r="N3055" s="103"/>
      <c r="O3055" s="103"/>
      <c r="P3055" s="6"/>
      <c r="Q3055" s="6"/>
      <c r="R3055" t="str">
        <f t="shared" si="47"/>
        <v>5010700311881188100001VT400002</v>
      </c>
    </row>
    <row r="3056" spans="1:18" x14ac:dyDescent="0.2">
      <c r="A3056" s="80" t="s">
        <v>453</v>
      </c>
      <c r="B3056" s="80" t="s">
        <v>4667</v>
      </c>
      <c r="C3056" s="6">
        <v>501</v>
      </c>
      <c r="D3056" s="6">
        <v>50107</v>
      </c>
      <c r="E3056" s="80" t="s">
        <v>458</v>
      </c>
      <c r="F3056" s="80" t="s">
        <v>458</v>
      </c>
      <c r="G3056" s="80" t="s">
        <v>492</v>
      </c>
      <c r="H3056" s="80" t="s">
        <v>1267</v>
      </c>
      <c r="I3056" s="80" t="s">
        <v>2905</v>
      </c>
      <c r="J3056" s="80" t="s">
        <v>4053</v>
      </c>
      <c r="K3056" s="80" t="s">
        <v>454</v>
      </c>
      <c r="L3056" s="8">
        <v>3720000</v>
      </c>
      <c r="M3056" s="6">
        <v>2022</v>
      </c>
      <c r="N3056" s="103"/>
      <c r="O3056" s="103"/>
      <c r="P3056" s="6"/>
      <c r="Q3056" s="6"/>
      <c r="R3056" t="str">
        <f t="shared" si="47"/>
        <v>5010700311881188100001VT400003</v>
      </c>
    </row>
    <row r="3057" spans="1:18" x14ac:dyDescent="0.2">
      <c r="A3057" s="80" t="s">
        <v>453</v>
      </c>
      <c r="B3057" s="80" t="s">
        <v>4668</v>
      </c>
      <c r="C3057" s="6">
        <v>501</v>
      </c>
      <c r="D3057" s="6">
        <v>50107</v>
      </c>
      <c r="E3057" s="80" t="s">
        <v>458</v>
      </c>
      <c r="F3057" s="80" t="s">
        <v>456</v>
      </c>
      <c r="G3057" s="80" t="s">
        <v>492</v>
      </c>
      <c r="H3057" s="80" t="s">
        <v>1278</v>
      </c>
      <c r="I3057" s="80" t="s">
        <v>2923</v>
      </c>
      <c r="J3057" s="80" t="s">
        <v>4053</v>
      </c>
      <c r="K3057" s="80" t="s">
        <v>454</v>
      </c>
      <c r="L3057" s="8">
        <v>1370000</v>
      </c>
      <c r="M3057" s="6">
        <v>2022</v>
      </c>
      <c r="N3057" s="103"/>
      <c r="O3057" s="103"/>
      <c r="P3057" s="6"/>
      <c r="Q3057" s="6"/>
      <c r="R3057" t="str">
        <f t="shared" si="47"/>
        <v>5010700311941194100001VT400002</v>
      </c>
    </row>
    <row r="3058" spans="1:18" x14ac:dyDescent="0.2">
      <c r="A3058" s="80" t="s">
        <v>453</v>
      </c>
      <c r="B3058" s="80" t="s">
        <v>4668</v>
      </c>
      <c r="C3058" s="6">
        <v>501</v>
      </c>
      <c r="D3058" s="6">
        <v>50107</v>
      </c>
      <c r="E3058" s="80" t="s">
        <v>458</v>
      </c>
      <c r="F3058" s="80" t="s">
        <v>458</v>
      </c>
      <c r="G3058" s="80" t="s">
        <v>492</v>
      </c>
      <c r="H3058" s="80" t="s">
        <v>1278</v>
      </c>
      <c r="I3058" s="80" t="s">
        <v>2923</v>
      </c>
      <c r="J3058" s="80" t="s">
        <v>4053</v>
      </c>
      <c r="K3058" s="80" t="s">
        <v>454</v>
      </c>
      <c r="L3058" s="8">
        <v>1910000</v>
      </c>
      <c r="M3058" s="6">
        <v>2022</v>
      </c>
      <c r="N3058" s="103"/>
      <c r="O3058" s="103"/>
      <c r="P3058" s="6"/>
      <c r="Q3058" s="6"/>
      <c r="R3058" t="str">
        <f t="shared" si="47"/>
        <v>5010700311941194100001VT400003</v>
      </c>
    </row>
    <row r="3059" spans="1:18" x14ac:dyDescent="0.2">
      <c r="A3059" s="80" t="s">
        <v>453</v>
      </c>
      <c r="B3059" s="80" t="s">
        <v>4669</v>
      </c>
      <c r="C3059" s="6">
        <v>501</v>
      </c>
      <c r="D3059" s="6">
        <v>50107</v>
      </c>
      <c r="E3059" s="80" t="s">
        <v>458</v>
      </c>
      <c r="F3059" s="80" t="s">
        <v>456</v>
      </c>
      <c r="G3059" s="80" t="s">
        <v>492</v>
      </c>
      <c r="H3059" s="80" t="s">
        <v>1281</v>
      </c>
      <c r="I3059" s="80" t="s">
        <v>2925</v>
      </c>
      <c r="J3059" s="80" t="s">
        <v>4053</v>
      </c>
      <c r="K3059" s="80" t="s">
        <v>454</v>
      </c>
      <c r="L3059" s="8">
        <v>6000000</v>
      </c>
      <c r="M3059" s="6">
        <v>2022</v>
      </c>
      <c r="N3059" s="103"/>
      <c r="O3059" s="103"/>
      <c r="P3059" s="6"/>
      <c r="Q3059" s="6"/>
      <c r="R3059" t="str">
        <f t="shared" si="47"/>
        <v>5010700311961196100001VT400002</v>
      </c>
    </row>
    <row r="3060" spans="1:18" x14ac:dyDescent="0.2">
      <c r="A3060" s="80" t="s">
        <v>453</v>
      </c>
      <c r="B3060" s="80" t="s">
        <v>4669</v>
      </c>
      <c r="C3060" s="6">
        <v>501</v>
      </c>
      <c r="D3060" s="6">
        <v>50107</v>
      </c>
      <c r="E3060" s="80" t="s">
        <v>458</v>
      </c>
      <c r="F3060" s="80" t="s">
        <v>458</v>
      </c>
      <c r="G3060" s="80" t="s">
        <v>492</v>
      </c>
      <c r="H3060" s="80" t="s">
        <v>1281</v>
      </c>
      <c r="I3060" s="80" t="s">
        <v>2925</v>
      </c>
      <c r="J3060" s="80" t="s">
        <v>4053</v>
      </c>
      <c r="K3060" s="80" t="s">
        <v>454</v>
      </c>
      <c r="L3060" s="8">
        <v>8390000</v>
      </c>
      <c r="M3060" s="6">
        <v>2022</v>
      </c>
      <c r="N3060" s="103"/>
      <c r="O3060" s="103"/>
      <c r="P3060" s="6"/>
      <c r="Q3060" s="6"/>
      <c r="R3060" t="str">
        <f t="shared" si="47"/>
        <v>5010700311961196100001VT400003</v>
      </c>
    </row>
    <row r="3061" spans="1:18" x14ac:dyDescent="0.2">
      <c r="A3061" s="80" t="s">
        <v>453</v>
      </c>
      <c r="B3061" s="80" t="s">
        <v>4670</v>
      </c>
      <c r="C3061" s="6">
        <v>501</v>
      </c>
      <c r="D3061" s="6">
        <v>50107</v>
      </c>
      <c r="E3061" s="80" t="s">
        <v>458</v>
      </c>
      <c r="F3061" s="80" t="s">
        <v>456</v>
      </c>
      <c r="G3061" s="80" t="s">
        <v>492</v>
      </c>
      <c r="H3061" s="80" t="s">
        <v>1282</v>
      </c>
      <c r="I3061" s="80" t="s">
        <v>2926</v>
      </c>
      <c r="J3061" s="80" t="s">
        <v>4053</v>
      </c>
      <c r="K3061" s="80" t="s">
        <v>454</v>
      </c>
      <c r="L3061" s="8">
        <v>2790000</v>
      </c>
      <c r="M3061" s="6">
        <v>2022</v>
      </c>
      <c r="N3061" s="103"/>
      <c r="O3061" s="103"/>
      <c r="P3061" s="6"/>
      <c r="Q3061" s="6"/>
      <c r="R3061" t="str">
        <f t="shared" si="47"/>
        <v>5010700311971197100001VT400002</v>
      </c>
    </row>
    <row r="3062" spans="1:18" x14ac:dyDescent="0.2">
      <c r="A3062" s="80" t="s">
        <v>453</v>
      </c>
      <c r="B3062" s="80" t="s">
        <v>4670</v>
      </c>
      <c r="C3062" s="6">
        <v>501</v>
      </c>
      <c r="D3062" s="6">
        <v>50107</v>
      </c>
      <c r="E3062" s="80" t="s">
        <v>458</v>
      </c>
      <c r="F3062" s="80" t="s">
        <v>458</v>
      </c>
      <c r="G3062" s="80" t="s">
        <v>492</v>
      </c>
      <c r="H3062" s="80" t="s">
        <v>1282</v>
      </c>
      <c r="I3062" s="80" t="s">
        <v>2926</v>
      </c>
      <c r="J3062" s="80" t="s">
        <v>4053</v>
      </c>
      <c r="K3062" s="80" t="s">
        <v>454</v>
      </c>
      <c r="L3062" s="8">
        <v>3910000</v>
      </c>
      <c r="M3062" s="6">
        <v>2022</v>
      </c>
      <c r="N3062" s="103"/>
      <c r="O3062" s="103"/>
      <c r="P3062" s="6"/>
      <c r="Q3062" s="6"/>
      <c r="R3062" t="str">
        <f t="shared" si="47"/>
        <v>5010700311971197100001VT400003</v>
      </c>
    </row>
    <row r="3063" spans="1:18" x14ac:dyDescent="0.2">
      <c r="A3063" s="80" t="s">
        <v>453</v>
      </c>
      <c r="B3063" s="80" t="s">
        <v>4671</v>
      </c>
      <c r="C3063" s="6">
        <v>501</v>
      </c>
      <c r="D3063" s="6">
        <v>50107</v>
      </c>
      <c r="E3063" s="80" t="s">
        <v>458</v>
      </c>
      <c r="F3063" s="80" t="s">
        <v>456</v>
      </c>
      <c r="G3063" s="80" t="s">
        <v>492</v>
      </c>
      <c r="H3063" s="80" t="s">
        <v>1284</v>
      </c>
      <c r="I3063" s="80" t="s">
        <v>2927</v>
      </c>
      <c r="J3063" s="80" t="s">
        <v>4053</v>
      </c>
      <c r="K3063" s="80" t="s">
        <v>454</v>
      </c>
      <c r="L3063" s="8">
        <v>1260000</v>
      </c>
      <c r="M3063" s="6">
        <v>2022</v>
      </c>
      <c r="N3063" s="103"/>
      <c r="O3063" s="103"/>
      <c r="P3063" s="6"/>
      <c r="Q3063" s="6"/>
      <c r="R3063" t="str">
        <f t="shared" si="47"/>
        <v>5010700311981198100001VT400002</v>
      </c>
    </row>
    <row r="3064" spans="1:18" x14ac:dyDescent="0.2">
      <c r="A3064" s="80" t="s">
        <v>453</v>
      </c>
      <c r="B3064" s="80" t="s">
        <v>4671</v>
      </c>
      <c r="C3064" s="6">
        <v>501</v>
      </c>
      <c r="D3064" s="6">
        <v>50107</v>
      </c>
      <c r="E3064" s="80" t="s">
        <v>458</v>
      </c>
      <c r="F3064" s="80" t="s">
        <v>458</v>
      </c>
      <c r="G3064" s="80" t="s">
        <v>492</v>
      </c>
      <c r="H3064" s="80" t="s">
        <v>1284</v>
      </c>
      <c r="I3064" s="80" t="s">
        <v>2927</v>
      </c>
      <c r="J3064" s="80" t="s">
        <v>4053</v>
      </c>
      <c r="K3064" s="80" t="s">
        <v>454</v>
      </c>
      <c r="L3064" s="8">
        <v>1760000</v>
      </c>
      <c r="M3064" s="6">
        <v>2022</v>
      </c>
      <c r="N3064" s="103"/>
      <c r="O3064" s="103"/>
      <c r="P3064" s="6"/>
      <c r="Q3064" s="6"/>
      <c r="R3064" t="str">
        <f t="shared" si="47"/>
        <v>5010700311981198100001VT400003</v>
      </c>
    </row>
    <row r="3065" spans="1:18" x14ac:dyDescent="0.2">
      <c r="A3065" s="80" t="s">
        <v>453</v>
      </c>
      <c r="B3065" s="80" t="s">
        <v>4672</v>
      </c>
      <c r="C3065" s="6">
        <v>501</v>
      </c>
      <c r="D3065" s="6">
        <v>50107</v>
      </c>
      <c r="E3065" s="80" t="s">
        <v>458</v>
      </c>
      <c r="F3065" s="80" t="s">
        <v>456</v>
      </c>
      <c r="G3065" s="80" t="s">
        <v>492</v>
      </c>
      <c r="H3065" s="80" t="s">
        <v>1305</v>
      </c>
      <c r="I3065" s="80" t="s">
        <v>2946</v>
      </c>
      <c r="J3065" s="80" t="s">
        <v>4053</v>
      </c>
      <c r="K3065" s="80" t="s">
        <v>454</v>
      </c>
      <c r="L3065" s="8">
        <v>1140000</v>
      </c>
      <c r="M3065" s="6">
        <v>2022</v>
      </c>
      <c r="N3065" s="103"/>
      <c r="O3065" s="103"/>
      <c r="P3065" s="6"/>
      <c r="Q3065" s="6"/>
      <c r="R3065" t="str">
        <f t="shared" si="47"/>
        <v>5010700312081208100001VT400002</v>
      </c>
    </row>
    <row r="3066" spans="1:18" x14ac:dyDescent="0.2">
      <c r="A3066" s="80" t="s">
        <v>453</v>
      </c>
      <c r="B3066" s="80" t="s">
        <v>4672</v>
      </c>
      <c r="C3066" s="6">
        <v>501</v>
      </c>
      <c r="D3066" s="6">
        <v>50107</v>
      </c>
      <c r="E3066" s="80" t="s">
        <v>458</v>
      </c>
      <c r="F3066" s="80" t="s">
        <v>458</v>
      </c>
      <c r="G3066" s="80" t="s">
        <v>492</v>
      </c>
      <c r="H3066" s="80" t="s">
        <v>1305</v>
      </c>
      <c r="I3066" s="80" t="s">
        <v>2946</v>
      </c>
      <c r="J3066" s="80" t="s">
        <v>4053</v>
      </c>
      <c r="K3066" s="80" t="s">
        <v>454</v>
      </c>
      <c r="L3066" s="8">
        <v>1600000</v>
      </c>
      <c r="M3066" s="6">
        <v>2022</v>
      </c>
      <c r="N3066" s="103"/>
      <c r="O3066" s="103"/>
      <c r="P3066" s="6"/>
      <c r="Q3066" s="6"/>
      <c r="R3066" t="str">
        <f t="shared" si="47"/>
        <v>5010700312081208100001VT400003</v>
      </c>
    </row>
    <row r="3067" spans="1:18" x14ac:dyDescent="0.2">
      <c r="A3067" s="80" t="s">
        <v>453</v>
      </c>
      <c r="B3067" s="80" t="s">
        <v>4673</v>
      </c>
      <c r="C3067" s="6">
        <v>501</v>
      </c>
      <c r="D3067" s="6">
        <v>50107</v>
      </c>
      <c r="E3067" s="80" t="s">
        <v>458</v>
      </c>
      <c r="F3067" s="80" t="s">
        <v>456</v>
      </c>
      <c r="G3067" s="80" t="s">
        <v>492</v>
      </c>
      <c r="H3067" s="80" t="s">
        <v>1307</v>
      </c>
      <c r="I3067" s="80" t="s">
        <v>2947</v>
      </c>
      <c r="J3067" s="80" t="s">
        <v>4053</v>
      </c>
      <c r="K3067" s="80" t="s">
        <v>454</v>
      </c>
      <c r="L3067" s="8">
        <v>1140000</v>
      </c>
      <c r="M3067" s="6">
        <v>2022</v>
      </c>
      <c r="N3067" s="103"/>
      <c r="O3067" s="103"/>
      <c r="P3067" s="6"/>
      <c r="Q3067" s="6"/>
      <c r="R3067" t="str">
        <f t="shared" si="47"/>
        <v>5010700312091209100001VT400002</v>
      </c>
    </row>
    <row r="3068" spans="1:18" x14ac:dyDescent="0.2">
      <c r="A3068" s="80" t="s">
        <v>453</v>
      </c>
      <c r="B3068" s="80" t="s">
        <v>4673</v>
      </c>
      <c r="C3068" s="6">
        <v>501</v>
      </c>
      <c r="D3068" s="6">
        <v>50107</v>
      </c>
      <c r="E3068" s="80" t="s">
        <v>458</v>
      </c>
      <c r="F3068" s="80" t="s">
        <v>458</v>
      </c>
      <c r="G3068" s="80" t="s">
        <v>492</v>
      </c>
      <c r="H3068" s="80" t="s">
        <v>1307</v>
      </c>
      <c r="I3068" s="80" t="s">
        <v>2947</v>
      </c>
      <c r="J3068" s="80" t="s">
        <v>4053</v>
      </c>
      <c r="K3068" s="80" t="s">
        <v>454</v>
      </c>
      <c r="L3068" s="8">
        <v>1600000</v>
      </c>
      <c r="M3068" s="6">
        <v>2022</v>
      </c>
      <c r="N3068" s="103"/>
      <c r="O3068" s="103"/>
      <c r="P3068" s="6"/>
      <c r="Q3068" s="6"/>
      <c r="R3068" t="str">
        <f t="shared" si="47"/>
        <v>5010700312091209100001VT400003</v>
      </c>
    </row>
    <row r="3069" spans="1:18" x14ac:dyDescent="0.2">
      <c r="A3069" s="80" t="s">
        <v>453</v>
      </c>
      <c r="B3069" s="80" t="s">
        <v>4674</v>
      </c>
      <c r="C3069" s="6">
        <v>501</v>
      </c>
      <c r="D3069" s="6">
        <v>50107</v>
      </c>
      <c r="E3069" s="80" t="s">
        <v>458</v>
      </c>
      <c r="F3069" s="80" t="s">
        <v>456</v>
      </c>
      <c r="G3069" s="80" t="s">
        <v>492</v>
      </c>
      <c r="H3069" s="80" t="s">
        <v>1325</v>
      </c>
      <c r="I3069" s="80" t="s">
        <v>2958</v>
      </c>
      <c r="J3069" s="80" t="s">
        <v>4053</v>
      </c>
      <c r="K3069" s="80" t="s">
        <v>454</v>
      </c>
      <c r="L3069" s="8">
        <v>5290000</v>
      </c>
      <c r="M3069" s="6">
        <v>2022</v>
      </c>
      <c r="N3069" s="103"/>
      <c r="O3069" s="103"/>
      <c r="P3069" s="6"/>
      <c r="Q3069" s="6"/>
      <c r="R3069" t="str">
        <f t="shared" si="47"/>
        <v>5010700312171217100001VT400002</v>
      </c>
    </row>
    <row r="3070" spans="1:18" x14ac:dyDescent="0.2">
      <c r="A3070" s="80" t="s">
        <v>453</v>
      </c>
      <c r="B3070" s="80" t="s">
        <v>4674</v>
      </c>
      <c r="C3070" s="6">
        <v>501</v>
      </c>
      <c r="D3070" s="6">
        <v>50107</v>
      </c>
      <c r="E3070" s="80" t="s">
        <v>458</v>
      </c>
      <c r="F3070" s="80" t="s">
        <v>458</v>
      </c>
      <c r="G3070" s="80" t="s">
        <v>492</v>
      </c>
      <c r="H3070" s="80" t="s">
        <v>1325</v>
      </c>
      <c r="I3070" s="80" t="s">
        <v>2958</v>
      </c>
      <c r="J3070" s="80" t="s">
        <v>4053</v>
      </c>
      <c r="K3070" s="80" t="s">
        <v>454</v>
      </c>
      <c r="L3070" s="8">
        <v>7410000</v>
      </c>
      <c r="M3070" s="6">
        <v>2022</v>
      </c>
      <c r="N3070" s="103"/>
      <c r="O3070" s="103"/>
      <c r="P3070" s="6"/>
      <c r="Q3070" s="6"/>
      <c r="R3070" t="str">
        <f t="shared" si="47"/>
        <v>5010700312171217100001VT400003</v>
      </c>
    </row>
    <row r="3071" spans="1:18" x14ac:dyDescent="0.2">
      <c r="A3071" s="80" t="s">
        <v>453</v>
      </c>
      <c r="B3071" s="80" t="s">
        <v>4675</v>
      </c>
      <c r="C3071" s="6">
        <v>501</v>
      </c>
      <c r="D3071" s="6">
        <v>50107</v>
      </c>
      <c r="E3071" s="80" t="s">
        <v>458</v>
      </c>
      <c r="F3071" s="80" t="s">
        <v>456</v>
      </c>
      <c r="G3071" s="80" t="s">
        <v>492</v>
      </c>
      <c r="H3071" s="80" t="s">
        <v>1348</v>
      </c>
      <c r="I3071" s="80" t="s">
        <v>2977</v>
      </c>
      <c r="J3071" s="80" t="s">
        <v>4053</v>
      </c>
      <c r="K3071" s="80" t="s">
        <v>454</v>
      </c>
      <c r="L3071" s="8">
        <v>3940000</v>
      </c>
      <c r="M3071" s="6">
        <v>2022</v>
      </c>
      <c r="N3071" s="103"/>
      <c r="O3071" s="103"/>
      <c r="P3071" s="6"/>
      <c r="Q3071" s="6"/>
      <c r="R3071" t="str">
        <f t="shared" si="47"/>
        <v>5010700312311231100001VT400002</v>
      </c>
    </row>
    <row r="3072" spans="1:18" x14ac:dyDescent="0.2">
      <c r="A3072" s="80" t="s">
        <v>453</v>
      </c>
      <c r="B3072" s="80" t="s">
        <v>4675</v>
      </c>
      <c r="C3072" s="6">
        <v>501</v>
      </c>
      <c r="D3072" s="6">
        <v>50107</v>
      </c>
      <c r="E3072" s="80" t="s">
        <v>458</v>
      </c>
      <c r="F3072" s="80" t="s">
        <v>458</v>
      </c>
      <c r="G3072" s="80" t="s">
        <v>492</v>
      </c>
      <c r="H3072" s="80" t="s">
        <v>1348</v>
      </c>
      <c r="I3072" s="80" t="s">
        <v>2977</v>
      </c>
      <c r="J3072" s="80" t="s">
        <v>4053</v>
      </c>
      <c r="K3072" s="80" t="s">
        <v>454</v>
      </c>
      <c r="L3072" s="8">
        <v>5510000</v>
      </c>
      <c r="M3072" s="6">
        <v>2022</v>
      </c>
      <c r="N3072" s="103"/>
      <c r="O3072" s="103"/>
      <c r="P3072" s="6"/>
      <c r="Q3072" s="6"/>
      <c r="R3072" t="str">
        <f t="shared" si="47"/>
        <v>5010700312311231100001VT400003</v>
      </c>
    </row>
    <row r="3073" spans="1:18" x14ac:dyDescent="0.2">
      <c r="A3073" s="80" t="s">
        <v>453</v>
      </c>
      <c r="B3073" s="80" t="s">
        <v>4676</v>
      </c>
      <c r="C3073" s="6">
        <v>501</v>
      </c>
      <c r="D3073" s="6">
        <v>50107</v>
      </c>
      <c r="E3073" s="80" t="s">
        <v>458</v>
      </c>
      <c r="F3073" s="80" t="s">
        <v>456</v>
      </c>
      <c r="G3073" s="80" t="s">
        <v>492</v>
      </c>
      <c r="H3073" s="80" t="s">
        <v>1354</v>
      </c>
      <c r="I3073" s="80" t="s">
        <v>2980</v>
      </c>
      <c r="J3073" s="80" t="s">
        <v>4053</v>
      </c>
      <c r="K3073" s="80" t="s">
        <v>454</v>
      </c>
      <c r="L3073" s="8">
        <v>9100000</v>
      </c>
      <c r="M3073" s="6">
        <v>2022</v>
      </c>
      <c r="N3073" s="103"/>
      <c r="O3073" s="103"/>
      <c r="P3073" s="6"/>
      <c r="Q3073" s="6"/>
      <c r="R3073" t="str">
        <f t="shared" si="47"/>
        <v>5010700312341234100001VT400002</v>
      </c>
    </row>
    <row r="3074" spans="1:18" x14ac:dyDescent="0.2">
      <c r="A3074" s="80" t="s">
        <v>453</v>
      </c>
      <c r="B3074" s="80" t="s">
        <v>4676</v>
      </c>
      <c r="C3074" s="6">
        <v>501</v>
      </c>
      <c r="D3074" s="6">
        <v>50107</v>
      </c>
      <c r="E3074" s="80" t="s">
        <v>458</v>
      </c>
      <c r="F3074" s="80" t="s">
        <v>458</v>
      </c>
      <c r="G3074" s="80" t="s">
        <v>492</v>
      </c>
      <c r="H3074" s="80" t="s">
        <v>1354</v>
      </c>
      <c r="I3074" s="80" t="s">
        <v>2980</v>
      </c>
      <c r="J3074" s="80" t="s">
        <v>4053</v>
      </c>
      <c r="K3074" s="80" t="s">
        <v>454</v>
      </c>
      <c r="L3074" s="8">
        <v>12740000</v>
      </c>
      <c r="M3074" s="6">
        <v>2022</v>
      </c>
      <c r="N3074" s="103"/>
      <c r="O3074" s="103"/>
      <c r="P3074" s="6"/>
      <c r="Q3074" s="6"/>
      <c r="R3074" t="str">
        <f t="shared" ref="R3074:R3137" si="48">CONCATENATE(D3074,E3074,H3074,I3074,K3074,G3074,F3074)</f>
        <v>5010700312341234100001VT400003</v>
      </c>
    </row>
    <row r="3075" spans="1:18" x14ac:dyDescent="0.2">
      <c r="A3075" s="80" t="s">
        <v>453</v>
      </c>
      <c r="B3075" s="80" t="s">
        <v>4677</v>
      </c>
      <c r="C3075" s="6">
        <v>501</v>
      </c>
      <c r="D3075" s="6">
        <v>50107</v>
      </c>
      <c r="E3075" s="80" t="s">
        <v>458</v>
      </c>
      <c r="F3075" s="80" t="s">
        <v>456</v>
      </c>
      <c r="G3075" s="80" t="s">
        <v>492</v>
      </c>
      <c r="H3075" s="80" t="s">
        <v>1368</v>
      </c>
      <c r="I3075" s="80" t="s">
        <v>2992</v>
      </c>
      <c r="J3075" s="80" t="s">
        <v>4053</v>
      </c>
      <c r="K3075" s="80" t="s">
        <v>454</v>
      </c>
      <c r="L3075" s="8">
        <v>6010000</v>
      </c>
      <c r="M3075" s="6">
        <v>2022</v>
      </c>
      <c r="N3075" s="103"/>
      <c r="O3075" s="103"/>
      <c r="P3075" s="6"/>
      <c r="Q3075" s="6"/>
      <c r="R3075" t="str">
        <f t="shared" si="48"/>
        <v>5010700312411241100001VT400002</v>
      </c>
    </row>
    <row r="3076" spans="1:18" x14ac:dyDescent="0.2">
      <c r="A3076" s="80" t="s">
        <v>453</v>
      </c>
      <c r="B3076" s="80" t="s">
        <v>4677</v>
      </c>
      <c r="C3076" s="6">
        <v>501</v>
      </c>
      <c r="D3076" s="6">
        <v>50107</v>
      </c>
      <c r="E3076" s="80" t="s">
        <v>458</v>
      </c>
      <c r="F3076" s="80" t="s">
        <v>458</v>
      </c>
      <c r="G3076" s="80" t="s">
        <v>492</v>
      </c>
      <c r="H3076" s="80" t="s">
        <v>1368</v>
      </c>
      <c r="I3076" s="80" t="s">
        <v>2992</v>
      </c>
      <c r="J3076" s="80" t="s">
        <v>4053</v>
      </c>
      <c r="K3076" s="80" t="s">
        <v>454</v>
      </c>
      <c r="L3076" s="8">
        <v>8410000</v>
      </c>
      <c r="M3076" s="6">
        <v>2022</v>
      </c>
      <c r="N3076" s="103"/>
      <c r="O3076" s="103"/>
      <c r="P3076" s="6"/>
      <c r="Q3076" s="6"/>
      <c r="R3076" t="str">
        <f t="shared" si="48"/>
        <v>5010700312411241100001VT400003</v>
      </c>
    </row>
    <row r="3077" spans="1:18" x14ac:dyDescent="0.2">
      <c r="A3077" s="80" t="s">
        <v>453</v>
      </c>
      <c r="B3077" s="80" t="s">
        <v>4678</v>
      </c>
      <c r="C3077" s="6">
        <v>501</v>
      </c>
      <c r="D3077" s="6">
        <v>50107</v>
      </c>
      <c r="E3077" s="80" t="s">
        <v>458</v>
      </c>
      <c r="F3077" s="80" t="s">
        <v>456</v>
      </c>
      <c r="G3077" s="80" t="s">
        <v>492</v>
      </c>
      <c r="H3077" s="80" t="s">
        <v>1380</v>
      </c>
      <c r="I3077" s="80" t="s">
        <v>2999</v>
      </c>
      <c r="J3077" s="80" t="s">
        <v>4053</v>
      </c>
      <c r="K3077" s="80" t="s">
        <v>454</v>
      </c>
      <c r="L3077" s="8">
        <v>5700000</v>
      </c>
      <c r="M3077" s="6">
        <v>2022</v>
      </c>
      <c r="N3077" s="103"/>
      <c r="O3077" s="103"/>
      <c r="P3077" s="6"/>
      <c r="Q3077" s="6"/>
      <c r="R3077" t="str">
        <f t="shared" si="48"/>
        <v>5010700312481248100001VT400002</v>
      </c>
    </row>
    <row r="3078" spans="1:18" x14ac:dyDescent="0.2">
      <c r="A3078" s="80" t="s">
        <v>453</v>
      </c>
      <c r="B3078" s="80" t="s">
        <v>4678</v>
      </c>
      <c r="C3078" s="6">
        <v>501</v>
      </c>
      <c r="D3078" s="6">
        <v>50107</v>
      </c>
      <c r="E3078" s="80" t="s">
        <v>458</v>
      </c>
      <c r="F3078" s="80" t="s">
        <v>458</v>
      </c>
      <c r="G3078" s="80" t="s">
        <v>492</v>
      </c>
      <c r="H3078" s="80" t="s">
        <v>1380</v>
      </c>
      <c r="I3078" s="80" t="s">
        <v>2999</v>
      </c>
      <c r="J3078" s="80" t="s">
        <v>4053</v>
      </c>
      <c r="K3078" s="80" t="s">
        <v>454</v>
      </c>
      <c r="L3078" s="8">
        <v>7970000</v>
      </c>
      <c r="M3078" s="6">
        <v>2022</v>
      </c>
      <c r="N3078" s="103"/>
      <c r="O3078" s="103"/>
      <c r="P3078" s="6"/>
      <c r="Q3078" s="6"/>
      <c r="R3078" t="str">
        <f t="shared" si="48"/>
        <v>5010700312481248100001VT400003</v>
      </c>
    </row>
    <row r="3079" spans="1:18" x14ac:dyDescent="0.2">
      <c r="A3079" s="80" t="s">
        <v>453</v>
      </c>
      <c r="B3079" s="80" t="s">
        <v>4679</v>
      </c>
      <c r="C3079" s="6">
        <v>501</v>
      </c>
      <c r="D3079" s="6">
        <v>50107</v>
      </c>
      <c r="E3079" s="80" t="s">
        <v>458</v>
      </c>
      <c r="F3079" s="80" t="s">
        <v>456</v>
      </c>
      <c r="G3079" s="80" t="s">
        <v>492</v>
      </c>
      <c r="H3079" s="80" t="s">
        <v>1382</v>
      </c>
      <c r="I3079" s="80" t="s">
        <v>3000</v>
      </c>
      <c r="J3079" s="80" t="s">
        <v>4053</v>
      </c>
      <c r="K3079" s="80" t="s">
        <v>454</v>
      </c>
      <c r="L3079" s="8">
        <v>1140000</v>
      </c>
      <c r="M3079" s="6">
        <v>2022</v>
      </c>
      <c r="N3079" s="103"/>
      <c r="O3079" s="103"/>
      <c r="P3079" s="6"/>
      <c r="Q3079" s="6"/>
      <c r="R3079" t="str">
        <f t="shared" si="48"/>
        <v>5010700312491249100001VT400002</v>
      </c>
    </row>
    <row r="3080" spans="1:18" x14ac:dyDescent="0.2">
      <c r="A3080" s="80" t="s">
        <v>453</v>
      </c>
      <c r="B3080" s="80" t="s">
        <v>4679</v>
      </c>
      <c r="C3080" s="6">
        <v>501</v>
      </c>
      <c r="D3080" s="6">
        <v>50107</v>
      </c>
      <c r="E3080" s="80" t="s">
        <v>458</v>
      </c>
      <c r="F3080" s="80" t="s">
        <v>458</v>
      </c>
      <c r="G3080" s="80" t="s">
        <v>492</v>
      </c>
      <c r="H3080" s="80" t="s">
        <v>1382</v>
      </c>
      <c r="I3080" s="80" t="s">
        <v>3000</v>
      </c>
      <c r="J3080" s="80" t="s">
        <v>4053</v>
      </c>
      <c r="K3080" s="80" t="s">
        <v>454</v>
      </c>
      <c r="L3080" s="8">
        <v>1600000</v>
      </c>
      <c r="M3080" s="6">
        <v>2022</v>
      </c>
      <c r="N3080" s="103"/>
      <c r="O3080" s="103"/>
      <c r="P3080" s="6"/>
      <c r="Q3080" s="6"/>
      <c r="R3080" t="str">
        <f t="shared" si="48"/>
        <v>5010700312491249100001VT400003</v>
      </c>
    </row>
    <row r="3081" spans="1:18" x14ac:dyDescent="0.2">
      <c r="A3081" s="80" t="s">
        <v>453</v>
      </c>
      <c r="B3081" s="80" t="s">
        <v>4680</v>
      </c>
      <c r="C3081" s="6">
        <v>501</v>
      </c>
      <c r="D3081" s="6">
        <v>50107</v>
      </c>
      <c r="E3081" s="80" t="s">
        <v>458</v>
      </c>
      <c r="F3081" s="80" t="s">
        <v>456</v>
      </c>
      <c r="G3081" s="80" t="s">
        <v>492</v>
      </c>
      <c r="H3081" s="80" t="s">
        <v>1385</v>
      </c>
      <c r="I3081" s="80" t="s">
        <v>3003</v>
      </c>
      <c r="J3081" s="80" t="s">
        <v>4053</v>
      </c>
      <c r="K3081" s="80" t="s">
        <v>454</v>
      </c>
      <c r="L3081" s="8">
        <v>2210000</v>
      </c>
      <c r="M3081" s="6">
        <v>2022</v>
      </c>
      <c r="N3081" s="103"/>
      <c r="O3081" s="103"/>
      <c r="P3081" s="6"/>
      <c r="Q3081" s="6"/>
      <c r="R3081" t="str">
        <f t="shared" si="48"/>
        <v>5010700312501250100001VT400002</v>
      </c>
    </row>
    <row r="3082" spans="1:18" x14ac:dyDescent="0.2">
      <c r="A3082" s="80" t="s">
        <v>453</v>
      </c>
      <c r="B3082" s="80" t="s">
        <v>4680</v>
      </c>
      <c r="C3082" s="6">
        <v>501</v>
      </c>
      <c r="D3082" s="6">
        <v>50107</v>
      </c>
      <c r="E3082" s="80" t="s">
        <v>458</v>
      </c>
      <c r="F3082" s="80" t="s">
        <v>458</v>
      </c>
      <c r="G3082" s="80" t="s">
        <v>492</v>
      </c>
      <c r="H3082" s="80" t="s">
        <v>1385</v>
      </c>
      <c r="I3082" s="80" t="s">
        <v>3003</v>
      </c>
      <c r="J3082" s="80" t="s">
        <v>4053</v>
      </c>
      <c r="K3082" s="80" t="s">
        <v>454</v>
      </c>
      <c r="L3082" s="8">
        <v>3090000</v>
      </c>
      <c r="M3082" s="6">
        <v>2022</v>
      </c>
      <c r="N3082" s="103"/>
      <c r="O3082" s="103"/>
      <c r="P3082" s="6"/>
      <c r="Q3082" s="6"/>
      <c r="R3082" t="str">
        <f t="shared" si="48"/>
        <v>5010700312501250100001VT400003</v>
      </c>
    </row>
    <row r="3083" spans="1:18" x14ac:dyDescent="0.2">
      <c r="A3083" s="80" t="s">
        <v>453</v>
      </c>
      <c r="B3083" s="80" t="s">
        <v>4681</v>
      </c>
      <c r="C3083" s="6">
        <v>501</v>
      </c>
      <c r="D3083" s="6">
        <v>50107</v>
      </c>
      <c r="E3083" s="80" t="s">
        <v>458</v>
      </c>
      <c r="F3083" s="80" t="s">
        <v>456</v>
      </c>
      <c r="G3083" s="80" t="s">
        <v>492</v>
      </c>
      <c r="H3083" s="80" t="s">
        <v>1409</v>
      </c>
      <c r="I3083" s="80" t="s">
        <v>3040</v>
      </c>
      <c r="J3083" s="80" t="s">
        <v>4053</v>
      </c>
      <c r="K3083" s="80" t="s">
        <v>454</v>
      </c>
      <c r="L3083" s="8">
        <v>1860000</v>
      </c>
      <c r="M3083" s="6">
        <v>2022</v>
      </c>
      <c r="N3083" s="103"/>
      <c r="O3083" s="103"/>
      <c r="P3083" s="6"/>
      <c r="Q3083" s="6"/>
      <c r="R3083" t="str">
        <f t="shared" si="48"/>
        <v>5010700312611261100001VT400002</v>
      </c>
    </row>
    <row r="3084" spans="1:18" x14ac:dyDescent="0.2">
      <c r="A3084" s="80" t="s">
        <v>453</v>
      </c>
      <c r="B3084" s="80" t="s">
        <v>4681</v>
      </c>
      <c r="C3084" s="6">
        <v>501</v>
      </c>
      <c r="D3084" s="6">
        <v>50107</v>
      </c>
      <c r="E3084" s="80" t="s">
        <v>458</v>
      </c>
      <c r="F3084" s="80" t="s">
        <v>458</v>
      </c>
      <c r="G3084" s="80" t="s">
        <v>492</v>
      </c>
      <c r="H3084" s="80" t="s">
        <v>1409</v>
      </c>
      <c r="I3084" s="80" t="s">
        <v>3040</v>
      </c>
      <c r="J3084" s="80" t="s">
        <v>4053</v>
      </c>
      <c r="K3084" s="80" t="s">
        <v>454</v>
      </c>
      <c r="L3084" s="8">
        <v>2600000</v>
      </c>
      <c r="M3084" s="6">
        <v>2022</v>
      </c>
      <c r="N3084" s="103"/>
      <c r="O3084" s="103"/>
      <c r="P3084" s="6"/>
      <c r="Q3084" s="6"/>
      <c r="R3084" t="str">
        <f t="shared" si="48"/>
        <v>5010700312611261100001VT400003</v>
      </c>
    </row>
    <row r="3085" spans="1:18" x14ac:dyDescent="0.2">
      <c r="A3085" s="80" t="s">
        <v>453</v>
      </c>
      <c r="B3085" s="80" t="s">
        <v>4682</v>
      </c>
      <c r="C3085" s="6">
        <v>501</v>
      </c>
      <c r="D3085" s="6">
        <v>50107</v>
      </c>
      <c r="E3085" s="80" t="s">
        <v>458</v>
      </c>
      <c r="F3085" s="80" t="s">
        <v>456</v>
      </c>
      <c r="G3085" s="80" t="s">
        <v>492</v>
      </c>
      <c r="H3085" s="80" t="s">
        <v>1461</v>
      </c>
      <c r="I3085" s="80" t="s">
        <v>3094</v>
      </c>
      <c r="J3085" s="80" t="s">
        <v>4053</v>
      </c>
      <c r="K3085" s="80" t="s">
        <v>454</v>
      </c>
      <c r="L3085" s="8">
        <v>5700000</v>
      </c>
      <c r="M3085" s="6">
        <v>2022</v>
      </c>
      <c r="N3085" s="103"/>
      <c r="O3085" s="103"/>
      <c r="P3085" s="6"/>
      <c r="Q3085" s="6"/>
      <c r="R3085" t="str">
        <f t="shared" si="48"/>
        <v>5010700312971297100001VT400002</v>
      </c>
    </row>
    <row r="3086" spans="1:18" x14ac:dyDescent="0.2">
      <c r="A3086" s="80" t="s">
        <v>453</v>
      </c>
      <c r="B3086" s="80" t="s">
        <v>4682</v>
      </c>
      <c r="C3086" s="6">
        <v>501</v>
      </c>
      <c r="D3086" s="6">
        <v>50107</v>
      </c>
      <c r="E3086" s="80" t="s">
        <v>458</v>
      </c>
      <c r="F3086" s="80" t="s">
        <v>458</v>
      </c>
      <c r="G3086" s="80" t="s">
        <v>492</v>
      </c>
      <c r="H3086" s="80" t="s">
        <v>1461</v>
      </c>
      <c r="I3086" s="80" t="s">
        <v>3094</v>
      </c>
      <c r="J3086" s="80" t="s">
        <v>4053</v>
      </c>
      <c r="K3086" s="80" t="s">
        <v>454</v>
      </c>
      <c r="L3086" s="8">
        <v>7970000</v>
      </c>
      <c r="M3086" s="6">
        <v>2022</v>
      </c>
      <c r="N3086" s="103"/>
      <c r="O3086" s="103"/>
      <c r="P3086" s="6"/>
      <c r="Q3086" s="6"/>
      <c r="R3086" t="str">
        <f t="shared" si="48"/>
        <v>5010700312971297100001VT400003</v>
      </c>
    </row>
    <row r="3087" spans="1:18" x14ac:dyDescent="0.2">
      <c r="A3087" s="80" t="s">
        <v>453</v>
      </c>
      <c r="B3087" s="80" t="s">
        <v>4683</v>
      </c>
      <c r="C3087" s="6">
        <v>501</v>
      </c>
      <c r="D3087" s="6">
        <v>50107</v>
      </c>
      <c r="E3087" s="80" t="s">
        <v>458</v>
      </c>
      <c r="F3087" s="80" t="s">
        <v>456</v>
      </c>
      <c r="G3087" s="80" t="s">
        <v>492</v>
      </c>
      <c r="H3087" s="80" t="s">
        <v>1465</v>
      </c>
      <c r="I3087" s="80" t="s">
        <v>3096</v>
      </c>
      <c r="J3087" s="80" t="s">
        <v>4053</v>
      </c>
      <c r="K3087" s="80" t="s">
        <v>454</v>
      </c>
      <c r="L3087" s="8">
        <v>5700000</v>
      </c>
      <c r="M3087" s="6">
        <v>2022</v>
      </c>
      <c r="N3087" s="103"/>
      <c r="O3087" s="103"/>
      <c r="P3087" s="6"/>
      <c r="Q3087" s="6"/>
      <c r="R3087" t="str">
        <f t="shared" si="48"/>
        <v>5010700312991299100001VT400002</v>
      </c>
    </row>
    <row r="3088" spans="1:18" x14ac:dyDescent="0.2">
      <c r="A3088" s="80" t="s">
        <v>453</v>
      </c>
      <c r="B3088" s="80" t="s">
        <v>4683</v>
      </c>
      <c r="C3088" s="6">
        <v>501</v>
      </c>
      <c r="D3088" s="6">
        <v>50107</v>
      </c>
      <c r="E3088" s="80" t="s">
        <v>458</v>
      </c>
      <c r="F3088" s="80" t="s">
        <v>458</v>
      </c>
      <c r="G3088" s="80" t="s">
        <v>492</v>
      </c>
      <c r="H3088" s="80" t="s">
        <v>1465</v>
      </c>
      <c r="I3088" s="80" t="s">
        <v>3096</v>
      </c>
      <c r="J3088" s="80" t="s">
        <v>4053</v>
      </c>
      <c r="K3088" s="80" t="s">
        <v>454</v>
      </c>
      <c r="L3088" s="8">
        <v>7970000</v>
      </c>
      <c r="M3088" s="6">
        <v>2022</v>
      </c>
      <c r="N3088" s="103"/>
      <c r="O3088" s="103"/>
      <c r="P3088" s="6"/>
      <c r="Q3088" s="6"/>
      <c r="R3088" t="str">
        <f t="shared" si="48"/>
        <v>5010700312991299100001VT400003</v>
      </c>
    </row>
    <row r="3089" spans="1:18" x14ac:dyDescent="0.2">
      <c r="A3089" s="80" t="s">
        <v>453</v>
      </c>
      <c r="B3089" s="80" t="s">
        <v>4684</v>
      </c>
      <c r="C3089" s="6">
        <v>501</v>
      </c>
      <c r="D3089" s="6">
        <v>50107</v>
      </c>
      <c r="E3089" s="80" t="s">
        <v>458</v>
      </c>
      <c r="F3089" s="80" t="s">
        <v>456</v>
      </c>
      <c r="G3089" s="80" t="s">
        <v>492</v>
      </c>
      <c r="H3089" s="80" t="s">
        <v>1490</v>
      </c>
      <c r="I3089" s="80" t="s">
        <v>3122</v>
      </c>
      <c r="J3089" s="80" t="s">
        <v>4053</v>
      </c>
      <c r="K3089" s="80" t="s">
        <v>454</v>
      </c>
      <c r="L3089" s="8">
        <v>1400000</v>
      </c>
      <c r="M3089" s="6">
        <v>2022</v>
      </c>
      <c r="N3089" s="103"/>
      <c r="O3089" s="103"/>
      <c r="P3089" s="6"/>
      <c r="Q3089" s="6"/>
      <c r="R3089" t="str">
        <f t="shared" si="48"/>
        <v>5010700313101310100001VT400002</v>
      </c>
    </row>
    <row r="3090" spans="1:18" x14ac:dyDescent="0.2">
      <c r="A3090" s="80" t="s">
        <v>453</v>
      </c>
      <c r="B3090" s="80" t="s">
        <v>4684</v>
      </c>
      <c r="C3090" s="6">
        <v>501</v>
      </c>
      <c r="D3090" s="6">
        <v>50107</v>
      </c>
      <c r="E3090" s="80" t="s">
        <v>458</v>
      </c>
      <c r="F3090" s="80" t="s">
        <v>458</v>
      </c>
      <c r="G3090" s="80" t="s">
        <v>492</v>
      </c>
      <c r="H3090" s="80" t="s">
        <v>1490</v>
      </c>
      <c r="I3090" s="80" t="s">
        <v>3122</v>
      </c>
      <c r="J3090" s="80" t="s">
        <v>4053</v>
      </c>
      <c r="K3090" s="80" t="s">
        <v>454</v>
      </c>
      <c r="L3090" s="8">
        <v>1950000</v>
      </c>
      <c r="M3090" s="6">
        <v>2022</v>
      </c>
      <c r="N3090" s="103"/>
      <c r="O3090" s="103"/>
      <c r="P3090" s="6"/>
      <c r="Q3090" s="6"/>
      <c r="R3090" t="str">
        <f t="shared" si="48"/>
        <v>5010700313101310100001VT400003</v>
      </c>
    </row>
    <row r="3091" spans="1:18" x14ac:dyDescent="0.2">
      <c r="A3091" s="80" t="s">
        <v>453</v>
      </c>
      <c r="B3091" s="80" t="s">
        <v>4685</v>
      </c>
      <c r="C3091" s="6">
        <v>501</v>
      </c>
      <c r="D3091" s="6">
        <v>50107</v>
      </c>
      <c r="E3091" s="80" t="s">
        <v>458</v>
      </c>
      <c r="F3091" s="80" t="s">
        <v>456</v>
      </c>
      <c r="G3091" s="80" t="s">
        <v>492</v>
      </c>
      <c r="H3091" s="80" t="s">
        <v>1492</v>
      </c>
      <c r="I3091" s="80" t="s">
        <v>3123</v>
      </c>
      <c r="J3091" s="80" t="s">
        <v>4053</v>
      </c>
      <c r="K3091" s="80" t="s">
        <v>454</v>
      </c>
      <c r="L3091" s="8">
        <v>2660000</v>
      </c>
      <c r="M3091" s="6">
        <v>2022</v>
      </c>
      <c r="N3091" s="103"/>
      <c r="O3091" s="103"/>
      <c r="P3091" s="6"/>
      <c r="Q3091" s="6"/>
      <c r="R3091" t="str">
        <f t="shared" si="48"/>
        <v>5010700313111311100001VT400002</v>
      </c>
    </row>
    <row r="3092" spans="1:18" x14ac:dyDescent="0.2">
      <c r="A3092" s="80" t="s">
        <v>453</v>
      </c>
      <c r="B3092" s="80" t="s">
        <v>4685</v>
      </c>
      <c r="C3092" s="6">
        <v>501</v>
      </c>
      <c r="D3092" s="6">
        <v>50107</v>
      </c>
      <c r="E3092" s="80" t="s">
        <v>458</v>
      </c>
      <c r="F3092" s="80" t="s">
        <v>458</v>
      </c>
      <c r="G3092" s="80" t="s">
        <v>492</v>
      </c>
      <c r="H3092" s="80" t="s">
        <v>1492</v>
      </c>
      <c r="I3092" s="80" t="s">
        <v>3123</v>
      </c>
      <c r="J3092" s="80" t="s">
        <v>4053</v>
      </c>
      <c r="K3092" s="80" t="s">
        <v>454</v>
      </c>
      <c r="L3092" s="8">
        <v>3720000</v>
      </c>
      <c r="M3092" s="6">
        <v>2022</v>
      </c>
      <c r="N3092" s="103"/>
      <c r="O3092" s="103"/>
      <c r="P3092" s="6"/>
      <c r="Q3092" s="6"/>
      <c r="R3092" t="str">
        <f t="shared" si="48"/>
        <v>5010700313111311100001VT400003</v>
      </c>
    </row>
    <row r="3093" spans="1:18" x14ac:dyDescent="0.2">
      <c r="A3093" s="80" t="s">
        <v>453</v>
      </c>
      <c r="B3093" s="80" t="s">
        <v>4686</v>
      </c>
      <c r="C3093" s="6">
        <v>501</v>
      </c>
      <c r="D3093" s="6">
        <v>50107</v>
      </c>
      <c r="E3093" s="80" t="s">
        <v>458</v>
      </c>
      <c r="F3093" s="80" t="s">
        <v>456</v>
      </c>
      <c r="G3093" s="80" t="s">
        <v>492</v>
      </c>
      <c r="H3093" s="80" t="s">
        <v>1511</v>
      </c>
      <c r="I3093" s="80" t="s">
        <v>3134</v>
      </c>
      <c r="J3093" s="80" t="s">
        <v>4053</v>
      </c>
      <c r="K3093" s="80" t="s">
        <v>454</v>
      </c>
      <c r="L3093" s="8">
        <v>4010000</v>
      </c>
      <c r="M3093" s="6">
        <v>2022</v>
      </c>
      <c r="N3093" s="103"/>
      <c r="O3093" s="103"/>
      <c r="P3093" s="6"/>
      <c r="Q3093" s="6"/>
      <c r="R3093" t="str">
        <f t="shared" si="48"/>
        <v>5010700313201320100001VT400002</v>
      </c>
    </row>
    <row r="3094" spans="1:18" x14ac:dyDescent="0.2">
      <c r="A3094" s="80" t="s">
        <v>453</v>
      </c>
      <c r="B3094" s="80" t="s">
        <v>4686</v>
      </c>
      <c r="C3094" s="6">
        <v>501</v>
      </c>
      <c r="D3094" s="6">
        <v>50107</v>
      </c>
      <c r="E3094" s="80" t="s">
        <v>458</v>
      </c>
      <c r="F3094" s="80" t="s">
        <v>458</v>
      </c>
      <c r="G3094" s="80" t="s">
        <v>492</v>
      </c>
      <c r="H3094" s="80" t="s">
        <v>1511</v>
      </c>
      <c r="I3094" s="80" t="s">
        <v>3134</v>
      </c>
      <c r="J3094" s="80" t="s">
        <v>4053</v>
      </c>
      <c r="K3094" s="80" t="s">
        <v>454</v>
      </c>
      <c r="L3094" s="8">
        <v>5610000</v>
      </c>
      <c r="M3094" s="6">
        <v>2022</v>
      </c>
      <c r="N3094" s="103"/>
      <c r="O3094" s="103"/>
      <c r="P3094" s="6"/>
      <c r="Q3094" s="6"/>
      <c r="R3094" t="str">
        <f t="shared" si="48"/>
        <v>5010700313201320100001VT400003</v>
      </c>
    </row>
    <row r="3095" spans="1:18" x14ac:dyDescent="0.2">
      <c r="A3095" s="80" t="s">
        <v>453</v>
      </c>
      <c r="B3095" s="80" t="s">
        <v>4687</v>
      </c>
      <c r="C3095" s="6">
        <v>501</v>
      </c>
      <c r="D3095" s="6">
        <v>50107</v>
      </c>
      <c r="E3095" s="80" t="s">
        <v>458</v>
      </c>
      <c r="F3095" s="80" t="s">
        <v>456</v>
      </c>
      <c r="G3095" s="80" t="s">
        <v>492</v>
      </c>
      <c r="H3095" s="80" t="s">
        <v>1514</v>
      </c>
      <c r="I3095" s="80" t="s">
        <v>3140</v>
      </c>
      <c r="J3095" s="80" t="s">
        <v>4053</v>
      </c>
      <c r="K3095" s="80" t="s">
        <v>454</v>
      </c>
      <c r="L3095" s="8">
        <v>1260000</v>
      </c>
      <c r="M3095" s="6">
        <v>2022</v>
      </c>
      <c r="N3095" s="103"/>
      <c r="O3095" s="103"/>
      <c r="P3095" s="6"/>
      <c r="Q3095" s="6"/>
      <c r="R3095" t="str">
        <f t="shared" si="48"/>
        <v>5010700313221322100001VT400002</v>
      </c>
    </row>
    <row r="3096" spans="1:18" x14ac:dyDescent="0.2">
      <c r="A3096" s="80" t="s">
        <v>453</v>
      </c>
      <c r="B3096" s="80" t="s">
        <v>4687</v>
      </c>
      <c r="C3096" s="6">
        <v>501</v>
      </c>
      <c r="D3096" s="6">
        <v>50107</v>
      </c>
      <c r="E3096" s="80" t="s">
        <v>458</v>
      </c>
      <c r="F3096" s="80" t="s">
        <v>458</v>
      </c>
      <c r="G3096" s="80" t="s">
        <v>492</v>
      </c>
      <c r="H3096" s="80" t="s">
        <v>1514</v>
      </c>
      <c r="I3096" s="80" t="s">
        <v>3140</v>
      </c>
      <c r="J3096" s="80" t="s">
        <v>4053</v>
      </c>
      <c r="K3096" s="80" t="s">
        <v>454</v>
      </c>
      <c r="L3096" s="8">
        <v>1760000</v>
      </c>
      <c r="M3096" s="6">
        <v>2022</v>
      </c>
      <c r="N3096" s="103"/>
      <c r="O3096" s="103"/>
      <c r="P3096" s="6"/>
      <c r="Q3096" s="6"/>
      <c r="R3096" t="str">
        <f t="shared" si="48"/>
        <v>5010700313221322100001VT400003</v>
      </c>
    </row>
    <row r="3097" spans="1:18" x14ac:dyDescent="0.2">
      <c r="A3097" s="80" t="s">
        <v>453</v>
      </c>
      <c r="B3097" s="80" t="s">
        <v>4688</v>
      </c>
      <c r="C3097" s="6">
        <v>501</v>
      </c>
      <c r="D3097" s="6">
        <v>50107</v>
      </c>
      <c r="E3097" s="80" t="s">
        <v>458</v>
      </c>
      <c r="F3097" s="80" t="s">
        <v>456</v>
      </c>
      <c r="G3097" s="80" t="s">
        <v>492</v>
      </c>
      <c r="H3097" s="80" t="s">
        <v>1516</v>
      </c>
      <c r="I3097" s="80" t="s">
        <v>3141</v>
      </c>
      <c r="J3097" s="80" t="s">
        <v>4053</v>
      </c>
      <c r="K3097" s="80" t="s">
        <v>454</v>
      </c>
      <c r="L3097" s="8">
        <v>6200000</v>
      </c>
      <c r="M3097" s="6">
        <v>2022</v>
      </c>
      <c r="N3097" s="103"/>
      <c r="O3097" s="103"/>
      <c r="P3097" s="6"/>
      <c r="Q3097" s="6"/>
      <c r="R3097" t="str">
        <f t="shared" si="48"/>
        <v>5010700313231323100001VT400002</v>
      </c>
    </row>
    <row r="3098" spans="1:18" x14ac:dyDescent="0.2">
      <c r="A3098" s="80" t="s">
        <v>453</v>
      </c>
      <c r="B3098" s="80" t="s">
        <v>4688</v>
      </c>
      <c r="C3098" s="6">
        <v>501</v>
      </c>
      <c r="D3098" s="6">
        <v>50107</v>
      </c>
      <c r="E3098" s="80" t="s">
        <v>458</v>
      </c>
      <c r="F3098" s="80" t="s">
        <v>458</v>
      </c>
      <c r="G3098" s="80" t="s">
        <v>492</v>
      </c>
      <c r="H3098" s="80" t="s">
        <v>1516</v>
      </c>
      <c r="I3098" s="80" t="s">
        <v>3141</v>
      </c>
      <c r="J3098" s="80" t="s">
        <v>4053</v>
      </c>
      <c r="K3098" s="80" t="s">
        <v>454</v>
      </c>
      <c r="L3098" s="8">
        <v>8680000</v>
      </c>
      <c r="M3098" s="6">
        <v>2022</v>
      </c>
      <c r="N3098" s="103"/>
      <c r="O3098" s="103"/>
      <c r="P3098" s="6"/>
      <c r="Q3098" s="6"/>
      <c r="R3098" t="str">
        <f t="shared" si="48"/>
        <v>5010700313231323100001VT400003</v>
      </c>
    </row>
    <row r="3099" spans="1:18" x14ac:dyDescent="0.2">
      <c r="A3099" s="80" t="s">
        <v>453</v>
      </c>
      <c r="B3099" s="80" t="s">
        <v>4689</v>
      </c>
      <c r="C3099" s="6">
        <v>501</v>
      </c>
      <c r="D3099" s="6">
        <v>50107</v>
      </c>
      <c r="E3099" s="80" t="s">
        <v>458</v>
      </c>
      <c r="F3099" s="80" t="s">
        <v>456</v>
      </c>
      <c r="G3099" s="80" t="s">
        <v>492</v>
      </c>
      <c r="H3099" s="80" t="s">
        <v>1536</v>
      </c>
      <c r="I3099" s="80" t="s">
        <v>3164</v>
      </c>
      <c r="J3099" s="80" t="s">
        <v>4053</v>
      </c>
      <c r="K3099" s="80" t="s">
        <v>454</v>
      </c>
      <c r="L3099" s="8">
        <v>4010000</v>
      </c>
      <c r="M3099" s="6">
        <v>2022</v>
      </c>
      <c r="N3099" s="103"/>
      <c r="O3099" s="103"/>
      <c r="P3099" s="6"/>
      <c r="Q3099" s="6"/>
      <c r="R3099" t="str">
        <f t="shared" si="48"/>
        <v>5010700313341334100001VT400002</v>
      </c>
    </row>
    <row r="3100" spans="1:18" x14ac:dyDescent="0.2">
      <c r="A3100" s="80" t="s">
        <v>453</v>
      </c>
      <c r="B3100" s="80" t="s">
        <v>4689</v>
      </c>
      <c r="C3100" s="6">
        <v>501</v>
      </c>
      <c r="D3100" s="6">
        <v>50107</v>
      </c>
      <c r="E3100" s="80" t="s">
        <v>458</v>
      </c>
      <c r="F3100" s="80" t="s">
        <v>458</v>
      </c>
      <c r="G3100" s="80" t="s">
        <v>492</v>
      </c>
      <c r="H3100" s="80" t="s">
        <v>1536</v>
      </c>
      <c r="I3100" s="80" t="s">
        <v>3164</v>
      </c>
      <c r="J3100" s="80" t="s">
        <v>4053</v>
      </c>
      <c r="K3100" s="80" t="s">
        <v>454</v>
      </c>
      <c r="L3100" s="8">
        <v>5610000</v>
      </c>
      <c r="M3100" s="6">
        <v>2022</v>
      </c>
      <c r="N3100" s="103"/>
      <c r="O3100" s="103"/>
      <c r="P3100" s="6"/>
      <c r="Q3100" s="6"/>
      <c r="R3100" t="str">
        <f t="shared" si="48"/>
        <v>5010700313341334100001VT400003</v>
      </c>
    </row>
    <row r="3101" spans="1:18" x14ac:dyDescent="0.2">
      <c r="A3101" s="80" t="s">
        <v>453</v>
      </c>
      <c r="B3101" s="80" t="s">
        <v>4690</v>
      </c>
      <c r="C3101" s="6">
        <v>501</v>
      </c>
      <c r="D3101" s="6">
        <v>50107</v>
      </c>
      <c r="E3101" s="80" t="s">
        <v>458</v>
      </c>
      <c r="F3101" s="80" t="s">
        <v>456</v>
      </c>
      <c r="G3101" s="80" t="s">
        <v>492</v>
      </c>
      <c r="H3101" s="80" t="s">
        <v>1542</v>
      </c>
      <c r="I3101" s="80" t="s">
        <v>3167</v>
      </c>
      <c r="J3101" s="80" t="s">
        <v>4053</v>
      </c>
      <c r="K3101" s="80" t="s">
        <v>454</v>
      </c>
      <c r="L3101" s="8">
        <v>2210000</v>
      </c>
      <c r="M3101" s="6">
        <v>2022</v>
      </c>
      <c r="N3101" s="103"/>
      <c r="O3101" s="103"/>
      <c r="P3101" s="6"/>
      <c r="Q3101" s="6"/>
      <c r="R3101" t="str">
        <f t="shared" si="48"/>
        <v>5010700313371337100001VT400002</v>
      </c>
    </row>
    <row r="3102" spans="1:18" x14ac:dyDescent="0.2">
      <c r="A3102" s="80" t="s">
        <v>453</v>
      </c>
      <c r="B3102" s="80" t="s">
        <v>4690</v>
      </c>
      <c r="C3102" s="6">
        <v>501</v>
      </c>
      <c r="D3102" s="6">
        <v>50107</v>
      </c>
      <c r="E3102" s="80" t="s">
        <v>458</v>
      </c>
      <c r="F3102" s="80" t="s">
        <v>458</v>
      </c>
      <c r="G3102" s="80" t="s">
        <v>492</v>
      </c>
      <c r="H3102" s="80" t="s">
        <v>1542</v>
      </c>
      <c r="I3102" s="80" t="s">
        <v>3167</v>
      </c>
      <c r="J3102" s="80" t="s">
        <v>4053</v>
      </c>
      <c r="K3102" s="80" t="s">
        <v>454</v>
      </c>
      <c r="L3102" s="8">
        <v>3090000</v>
      </c>
      <c r="M3102" s="6">
        <v>2022</v>
      </c>
      <c r="N3102" s="103"/>
      <c r="O3102" s="103"/>
      <c r="P3102" s="6"/>
      <c r="Q3102" s="6"/>
      <c r="R3102" t="str">
        <f t="shared" si="48"/>
        <v>5010700313371337100001VT400003</v>
      </c>
    </row>
    <row r="3103" spans="1:18" x14ac:dyDescent="0.2">
      <c r="A3103" s="80" t="s">
        <v>453</v>
      </c>
      <c r="B3103" s="80" t="s">
        <v>4691</v>
      </c>
      <c r="C3103" s="6">
        <v>501</v>
      </c>
      <c r="D3103" s="6">
        <v>50107</v>
      </c>
      <c r="E3103" s="80" t="s">
        <v>458</v>
      </c>
      <c r="F3103" s="80" t="s">
        <v>456</v>
      </c>
      <c r="G3103" s="80" t="s">
        <v>492</v>
      </c>
      <c r="H3103" s="80" t="s">
        <v>1575</v>
      </c>
      <c r="I3103" s="80" t="s">
        <v>3188</v>
      </c>
      <c r="J3103" s="80" t="s">
        <v>4053</v>
      </c>
      <c r="K3103" s="80" t="s">
        <v>454</v>
      </c>
      <c r="L3103" s="8">
        <v>3000000</v>
      </c>
      <c r="M3103" s="6">
        <v>2022</v>
      </c>
      <c r="N3103" s="103"/>
      <c r="O3103" s="103"/>
      <c r="P3103" s="6"/>
      <c r="Q3103" s="6"/>
      <c r="R3103" t="str">
        <f t="shared" si="48"/>
        <v>5010700313541354100001VT400002</v>
      </c>
    </row>
    <row r="3104" spans="1:18" x14ac:dyDescent="0.2">
      <c r="A3104" s="80" t="s">
        <v>453</v>
      </c>
      <c r="B3104" s="80" t="s">
        <v>4691</v>
      </c>
      <c r="C3104" s="6">
        <v>501</v>
      </c>
      <c r="D3104" s="6">
        <v>50107</v>
      </c>
      <c r="E3104" s="80" t="s">
        <v>458</v>
      </c>
      <c r="F3104" s="80" t="s">
        <v>458</v>
      </c>
      <c r="G3104" s="80" t="s">
        <v>492</v>
      </c>
      <c r="H3104" s="80" t="s">
        <v>1575</v>
      </c>
      <c r="I3104" s="80" t="s">
        <v>3188</v>
      </c>
      <c r="J3104" s="80" t="s">
        <v>4053</v>
      </c>
      <c r="K3104" s="80" t="s">
        <v>454</v>
      </c>
      <c r="L3104" s="8">
        <v>4190000</v>
      </c>
      <c r="M3104" s="6">
        <v>2022</v>
      </c>
      <c r="N3104" s="103"/>
      <c r="O3104" s="103"/>
      <c r="P3104" s="6"/>
      <c r="Q3104" s="6"/>
      <c r="R3104" t="str">
        <f t="shared" si="48"/>
        <v>5010700313541354100001VT400003</v>
      </c>
    </row>
    <row r="3105" spans="1:18" x14ac:dyDescent="0.2">
      <c r="A3105" s="80" t="s">
        <v>453</v>
      </c>
      <c r="B3105" s="80" t="s">
        <v>4692</v>
      </c>
      <c r="C3105" s="6">
        <v>501</v>
      </c>
      <c r="D3105" s="6">
        <v>50107</v>
      </c>
      <c r="E3105" s="80" t="s">
        <v>458</v>
      </c>
      <c r="F3105" s="80" t="s">
        <v>456</v>
      </c>
      <c r="G3105" s="80" t="s">
        <v>492</v>
      </c>
      <c r="H3105" s="80" t="s">
        <v>1583</v>
      </c>
      <c r="I3105" s="80" t="s">
        <v>3199</v>
      </c>
      <c r="J3105" s="80" t="s">
        <v>4053</v>
      </c>
      <c r="K3105" s="80" t="s">
        <v>454</v>
      </c>
      <c r="L3105" s="8">
        <v>6320000</v>
      </c>
      <c r="M3105" s="6">
        <v>2022</v>
      </c>
      <c r="N3105" s="103"/>
      <c r="O3105" s="103"/>
      <c r="P3105" s="6"/>
      <c r="Q3105" s="6"/>
      <c r="R3105" t="str">
        <f t="shared" si="48"/>
        <v>5010700313591359100001VT400002</v>
      </c>
    </row>
    <row r="3106" spans="1:18" x14ac:dyDescent="0.2">
      <c r="A3106" s="80" t="s">
        <v>453</v>
      </c>
      <c r="B3106" s="80" t="s">
        <v>4692</v>
      </c>
      <c r="C3106" s="6">
        <v>501</v>
      </c>
      <c r="D3106" s="6">
        <v>50107</v>
      </c>
      <c r="E3106" s="80" t="s">
        <v>458</v>
      </c>
      <c r="F3106" s="80" t="s">
        <v>458</v>
      </c>
      <c r="G3106" s="80" t="s">
        <v>492</v>
      </c>
      <c r="H3106" s="80" t="s">
        <v>1583</v>
      </c>
      <c r="I3106" s="80" t="s">
        <v>3199</v>
      </c>
      <c r="J3106" s="80" t="s">
        <v>4053</v>
      </c>
      <c r="K3106" s="80" t="s">
        <v>454</v>
      </c>
      <c r="L3106" s="8">
        <v>8850000</v>
      </c>
      <c r="M3106" s="6">
        <v>2022</v>
      </c>
      <c r="N3106" s="103"/>
      <c r="O3106" s="103"/>
      <c r="P3106" s="6"/>
      <c r="Q3106" s="6"/>
      <c r="R3106" t="str">
        <f t="shared" si="48"/>
        <v>5010700313591359100001VT400003</v>
      </c>
    </row>
    <row r="3107" spans="1:18" x14ac:dyDescent="0.2">
      <c r="A3107" s="80" t="s">
        <v>453</v>
      </c>
      <c r="B3107" s="80" t="s">
        <v>4693</v>
      </c>
      <c r="C3107" s="6">
        <v>501</v>
      </c>
      <c r="D3107" s="6">
        <v>50107</v>
      </c>
      <c r="E3107" s="80" t="s">
        <v>458</v>
      </c>
      <c r="F3107" s="80" t="s">
        <v>456</v>
      </c>
      <c r="G3107" s="80" t="s">
        <v>492</v>
      </c>
      <c r="H3107" s="80" t="s">
        <v>1588</v>
      </c>
      <c r="I3107" s="80" t="s">
        <v>3203</v>
      </c>
      <c r="J3107" s="80" t="s">
        <v>4053</v>
      </c>
      <c r="K3107" s="80" t="s">
        <v>454</v>
      </c>
      <c r="L3107" s="8">
        <v>5290000</v>
      </c>
      <c r="M3107" s="6">
        <v>2022</v>
      </c>
      <c r="N3107" s="103"/>
      <c r="O3107" s="103"/>
      <c r="P3107" s="6"/>
      <c r="Q3107" s="6"/>
      <c r="R3107" t="str">
        <f t="shared" si="48"/>
        <v>5010700313611361100001VT400002</v>
      </c>
    </row>
    <row r="3108" spans="1:18" x14ac:dyDescent="0.2">
      <c r="A3108" s="80" t="s">
        <v>453</v>
      </c>
      <c r="B3108" s="80" t="s">
        <v>4693</v>
      </c>
      <c r="C3108" s="6">
        <v>501</v>
      </c>
      <c r="D3108" s="6">
        <v>50107</v>
      </c>
      <c r="E3108" s="80" t="s">
        <v>458</v>
      </c>
      <c r="F3108" s="80" t="s">
        <v>458</v>
      </c>
      <c r="G3108" s="80" t="s">
        <v>492</v>
      </c>
      <c r="H3108" s="80" t="s">
        <v>1588</v>
      </c>
      <c r="I3108" s="80" t="s">
        <v>3203</v>
      </c>
      <c r="J3108" s="80" t="s">
        <v>4053</v>
      </c>
      <c r="K3108" s="80" t="s">
        <v>454</v>
      </c>
      <c r="L3108" s="8">
        <v>7410000</v>
      </c>
      <c r="M3108" s="6">
        <v>2022</v>
      </c>
      <c r="N3108" s="103"/>
      <c r="O3108" s="103"/>
      <c r="P3108" s="6"/>
      <c r="Q3108" s="6"/>
      <c r="R3108" t="str">
        <f t="shared" si="48"/>
        <v>5010700313611361100001VT400003</v>
      </c>
    </row>
    <row r="3109" spans="1:18" x14ac:dyDescent="0.2">
      <c r="A3109" s="80" t="s">
        <v>453</v>
      </c>
      <c r="B3109" s="80" t="s">
        <v>4694</v>
      </c>
      <c r="C3109" s="6">
        <v>501</v>
      </c>
      <c r="D3109" s="6">
        <v>50107</v>
      </c>
      <c r="E3109" s="80" t="s">
        <v>458</v>
      </c>
      <c r="F3109" s="80" t="s">
        <v>456</v>
      </c>
      <c r="G3109" s="80" t="s">
        <v>492</v>
      </c>
      <c r="H3109" s="80" t="s">
        <v>1592</v>
      </c>
      <c r="I3109" s="80" t="s">
        <v>3205</v>
      </c>
      <c r="J3109" s="80" t="s">
        <v>4053</v>
      </c>
      <c r="K3109" s="80" t="s">
        <v>454</v>
      </c>
      <c r="L3109" s="8">
        <v>2120000</v>
      </c>
      <c r="M3109" s="6">
        <v>2022</v>
      </c>
      <c r="N3109" s="103"/>
      <c r="O3109" s="103"/>
      <c r="P3109" s="6"/>
      <c r="Q3109" s="6"/>
      <c r="R3109" t="str">
        <f t="shared" si="48"/>
        <v>5010700313631363100001VT400002</v>
      </c>
    </row>
    <row r="3110" spans="1:18" x14ac:dyDescent="0.2">
      <c r="A3110" s="80" t="s">
        <v>453</v>
      </c>
      <c r="B3110" s="80" t="s">
        <v>4694</v>
      </c>
      <c r="C3110" s="6">
        <v>501</v>
      </c>
      <c r="D3110" s="6">
        <v>50107</v>
      </c>
      <c r="E3110" s="80" t="s">
        <v>458</v>
      </c>
      <c r="F3110" s="80" t="s">
        <v>458</v>
      </c>
      <c r="G3110" s="80" t="s">
        <v>492</v>
      </c>
      <c r="H3110" s="80" t="s">
        <v>1592</v>
      </c>
      <c r="I3110" s="80" t="s">
        <v>3205</v>
      </c>
      <c r="J3110" s="80" t="s">
        <v>4053</v>
      </c>
      <c r="K3110" s="80" t="s">
        <v>454</v>
      </c>
      <c r="L3110" s="8">
        <v>2970000</v>
      </c>
      <c r="M3110" s="6">
        <v>2022</v>
      </c>
      <c r="N3110" s="103"/>
      <c r="O3110" s="103"/>
      <c r="P3110" s="6"/>
      <c r="Q3110" s="6"/>
      <c r="R3110" t="str">
        <f t="shared" si="48"/>
        <v>5010700313631363100001VT400003</v>
      </c>
    </row>
    <row r="3111" spans="1:18" x14ac:dyDescent="0.2">
      <c r="A3111" s="80" t="s">
        <v>453</v>
      </c>
      <c r="B3111" s="80" t="s">
        <v>4695</v>
      </c>
      <c r="C3111" s="6">
        <v>501</v>
      </c>
      <c r="D3111" s="6">
        <v>50107</v>
      </c>
      <c r="E3111" s="80" t="s">
        <v>458</v>
      </c>
      <c r="F3111" s="80" t="s">
        <v>456</v>
      </c>
      <c r="G3111" s="80" t="s">
        <v>492</v>
      </c>
      <c r="H3111" s="80" t="s">
        <v>1601</v>
      </c>
      <c r="I3111" s="80" t="s">
        <v>3210</v>
      </c>
      <c r="J3111" s="80" t="s">
        <v>4053</v>
      </c>
      <c r="K3111" s="80" t="s">
        <v>454</v>
      </c>
      <c r="L3111" s="8">
        <v>6010000</v>
      </c>
      <c r="M3111" s="6">
        <v>2022</v>
      </c>
      <c r="N3111" s="103"/>
      <c r="O3111" s="103"/>
      <c r="P3111" s="6"/>
      <c r="Q3111" s="6"/>
      <c r="R3111" t="str">
        <f t="shared" si="48"/>
        <v>5010700313681368100001VT400002</v>
      </c>
    </row>
    <row r="3112" spans="1:18" x14ac:dyDescent="0.2">
      <c r="A3112" s="80" t="s">
        <v>453</v>
      </c>
      <c r="B3112" s="80" t="s">
        <v>4695</v>
      </c>
      <c r="C3112" s="6">
        <v>501</v>
      </c>
      <c r="D3112" s="6">
        <v>50107</v>
      </c>
      <c r="E3112" s="80" t="s">
        <v>458</v>
      </c>
      <c r="F3112" s="80" t="s">
        <v>458</v>
      </c>
      <c r="G3112" s="80" t="s">
        <v>492</v>
      </c>
      <c r="H3112" s="80" t="s">
        <v>1601</v>
      </c>
      <c r="I3112" s="80" t="s">
        <v>3210</v>
      </c>
      <c r="J3112" s="80" t="s">
        <v>4053</v>
      </c>
      <c r="K3112" s="80" t="s">
        <v>454</v>
      </c>
      <c r="L3112" s="8">
        <v>8410000</v>
      </c>
      <c r="M3112" s="6">
        <v>2022</v>
      </c>
      <c r="N3112" s="103"/>
      <c r="O3112" s="103"/>
      <c r="P3112" s="6"/>
      <c r="Q3112" s="6"/>
      <c r="R3112" t="str">
        <f t="shared" si="48"/>
        <v>5010700313681368100001VT400003</v>
      </c>
    </row>
    <row r="3113" spans="1:18" x14ac:dyDescent="0.2">
      <c r="A3113" s="80" t="s">
        <v>453</v>
      </c>
      <c r="B3113" s="80" t="s">
        <v>4696</v>
      </c>
      <c r="C3113" s="6">
        <v>501</v>
      </c>
      <c r="D3113" s="6">
        <v>50107</v>
      </c>
      <c r="E3113" s="80" t="s">
        <v>458</v>
      </c>
      <c r="F3113" s="80" t="s">
        <v>456</v>
      </c>
      <c r="G3113" s="80" t="s">
        <v>492</v>
      </c>
      <c r="H3113" s="80" t="s">
        <v>1611</v>
      </c>
      <c r="I3113" s="80" t="s">
        <v>3219</v>
      </c>
      <c r="J3113" s="80" t="s">
        <v>4053</v>
      </c>
      <c r="K3113" s="80" t="s">
        <v>454</v>
      </c>
      <c r="L3113" s="8">
        <v>5700000</v>
      </c>
      <c r="M3113" s="6">
        <v>2022</v>
      </c>
      <c r="N3113" s="103"/>
      <c r="O3113" s="103"/>
      <c r="P3113" s="6"/>
      <c r="Q3113" s="6"/>
      <c r="R3113" t="str">
        <f t="shared" si="48"/>
        <v>5010700313731373100001VT400002</v>
      </c>
    </row>
    <row r="3114" spans="1:18" x14ac:dyDescent="0.2">
      <c r="A3114" s="80" t="s">
        <v>453</v>
      </c>
      <c r="B3114" s="80" t="s">
        <v>4696</v>
      </c>
      <c r="C3114" s="6">
        <v>501</v>
      </c>
      <c r="D3114" s="6">
        <v>50107</v>
      </c>
      <c r="E3114" s="80" t="s">
        <v>458</v>
      </c>
      <c r="F3114" s="80" t="s">
        <v>458</v>
      </c>
      <c r="G3114" s="80" t="s">
        <v>492</v>
      </c>
      <c r="H3114" s="80" t="s">
        <v>1611</v>
      </c>
      <c r="I3114" s="80" t="s">
        <v>3219</v>
      </c>
      <c r="J3114" s="80" t="s">
        <v>4053</v>
      </c>
      <c r="K3114" s="80" t="s">
        <v>454</v>
      </c>
      <c r="L3114" s="8">
        <v>7970000</v>
      </c>
      <c r="M3114" s="6">
        <v>2022</v>
      </c>
      <c r="N3114" s="103"/>
      <c r="O3114" s="103"/>
      <c r="P3114" s="6"/>
      <c r="Q3114" s="6"/>
      <c r="R3114" t="str">
        <f t="shared" si="48"/>
        <v>5010700313731373100001VT400003</v>
      </c>
    </row>
    <row r="3115" spans="1:18" x14ac:dyDescent="0.2">
      <c r="A3115" s="80" t="s">
        <v>453</v>
      </c>
      <c r="B3115" s="80" t="s">
        <v>4697</v>
      </c>
      <c r="C3115" s="6">
        <v>501</v>
      </c>
      <c r="D3115" s="6">
        <v>50107</v>
      </c>
      <c r="E3115" s="80" t="s">
        <v>458</v>
      </c>
      <c r="F3115" s="80" t="s">
        <v>456</v>
      </c>
      <c r="G3115" s="80" t="s">
        <v>492</v>
      </c>
      <c r="H3115" s="80" t="s">
        <v>1612</v>
      </c>
      <c r="I3115" s="80" t="s">
        <v>3220</v>
      </c>
      <c r="J3115" s="80" t="s">
        <v>4053</v>
      </c>
      <c r="K3115" s="80" t="s">
        <v>454</v>
      </c>
      <c r="L3115" s="8">
        <v>5720000</v>
      </c>
      <c r="M3115" s="6">
        <v>2022</v>
      </c>
      <c r="N3115" s="103"/>
      <c r="O3115" s="103"/>
      <c r="P3115" s="6"/>
      <c r="Q3115" s="6"/>
      <c r="R3115" t="str">
        <f t="shared" si="48"/>
        <v>5010700313741374100001VT400002</v>
      </c>
    </row>
    <row r="3116" spans="1:18" x14ac:dyDescent="0.2">
      <c r="A3116" s="80" t="s">
        <v>453</v>
      </c>
      <c r="B3116" s="80" t="s">
        <v>4697</v>
      </c>
      <c r="C3116" s="6">
        <v>501</v>
      </c>
      <c r="D3116" s="6">
        <v>50107</v>
      </c>
      <c r="E3116" s="80" t="s">
        <v>458</v>
      </c>
      <c r="F3116" s="80" t="s">
        <v>458</v>
      </c>
      <c r="G3116" s="80" t="s">
        <v>492</v>
      </c>
      <c r="H3116" s="80" t="s">
        <v>1612</v>
      </c>
      <c r="I3116" s="80" t="s">
        <v>3220</v>
      </c>
      <c r="J3116" s="80" t="s">
        <v>4053</v>
      </c>
      <c r="K3116" s="80" t="s">
        <v>454</v>
      </c>
      <c r="L3116" s="8">
        <v>8000000</v>
      </c>
      <c r="M3116" s="6">
        <v>2022</v>
      </c>
      <c r="N3116" s="103"/>
      <c r="O3116" s="103"/>
      <c r="P3116" s="6"/>
      <c r="Q3116" s="6"/>
      <c r="R3116" t="str">
        <f t="shared" si="48"/>
        <v>5010700313741374100001VT400003</v>
      </c>
    </row>
    <row r="3117" spans="1:18" x14ac:dyDescent="0.2">
      <c r="A3117" s="80" t="s">
        <v>453</v>
      </c>
      <c r="B3117" s="80" t="s">
        <v>4698</v>
      </c>
      <c r="C3117" s="6">
        <v>501</v>
      </c>
      <c r="D3117" s="6">
        <v>50107</v>
      </c>
      <c r="E3117" s="80" t="s">
        <v>458</v>
      </c>
      <c r="F3117" s="80" t="s">
        <v>456</v>
      </c>
      <c r="G3117" s="80" t="s">
        <v>492</v>
      </c>
      <c r="H3117" s="80" t="s">
        <v>1638</v>
      </c>
      <c r="I3117" s="80" t="s">
        <v>3235</v>
      </c>
      <c r="J3117" s="80" t="s">
        <v>4053</v>
      </c>
      <c r="K3117" s="80" t="s">
        <v>454</v>
      </c>
      <c r="L3117" s="8">
        <v>1350000</v>
      </c>
      <c r="M3117" s="6">
        <v>2022</v>
      </c>
      <c r="N3117" s="103"/>
      <c r="O3117" s="103"/>
      <c r="P3117" s="6"/>
      <c r="Q3117" s="6"/>
      <c r="R3117" t="str">
        <f t="shared" si="48"/>
        <v>5010700313871387100001VT400002</v>
      </c>
    </row>
    <row r="3118" spans="1:18" x14ac:dyDescent="0.2">
      <c r="A3118" s="80" t="s">
        <v>453</v>
      </c>
      <c r="B3118" s="80" t="s">
        <v>4698</v>
      </c>
      <c r="C3118" s="6">
        <v>501</v>
      </c>
      <c r="D3118" s="6">
        <v>50107</v>
      </c>
      <c r="E3118" s="80" t="s">
        <v>458</v>
      </c>
      <c r="F3118" s="80" t="s">
        <v>458</v>
      </c>
      <c r="G3118" s="80" t="s">
        <v>492</v>
      </c>
      <c r="H3118" s="80" t="s">
        <v>1638</v>
      </c>
      <c r="I3118" s="80" t="s">
        <v>3235</v>
      </c>
      <c r="J3118" s="80" t="s">
        <v>4053</v>
      </c>
      <c r="K3118" s="80" t="s">
        <v>454</v>
      </c>
      <c r="L3118" s="8">
        <v>1890000</v>
      </c>
      <c r="M3118" s="6">
        <v>2022</v>
      </c>
      <c r="N3118" s="103"/>
      <c r="O3118" s="103"/>
      <c r="P3118" s="6"/>
      <c r="Q3118" s="6"/>
      <c r="R3118" t="str">
        <f t="shared" si="48"/>
        <v>5010700313871387100001VT400003</v>
      </c>
    </row>
    <row r="3119" spans="1:18" x14ac:dyDescent="0.2">
      <c r="A3119" s="80" t="s">
        <v>453</v>
      </c>
      <c r="B3119" s="80" t="s">
        <v>4699</v>
      </c>
      <c r="C3119" s="6">
        <v>501</v>
      </c>
      <c r="D3119" s="6">
        <v>50107</v>
      </c>
      <c r="E3119" s="80" t="s">
        <v>458</v>
      </c>
      <c r="F3119" s="80" t="s">
        <v>456</v>
      </c>
      <c r="G3119" s="80" t="s">
        <v>492</v>
      </c>
      <c r="H3119" s="80" t="s">
        <v>1675</v>
      </c>
      <c r="I3119" s="80" t="s">
        <v>3256</v>
      </c>
      <c r="J3119" s="80" t="s">
        <v>4053</v>
      </c>
      <c r="K3119" s="80" t="s">
        <v>454</v>
      </c>
      <c r="L3119" s="8">
        <v>2660000</v>
      </c>
      <c r="M3119" s="6">
        <v>2022</v>
      </c>
      <c r="N3119" s="103"/>
      <c r="O3119" s="103"/>
      <c r="P3119" s="6"/>
      <c r="Q3119" s="6"/>
      <c r="R3119" t="str">
        <f t="shared" si="48"/>
        <v>5010700314041404100001VT400002</v>
      </c>
    </row>
    <row r="3120" spans="1:18" x14ac:dyDescent="0.2">
      <c r="A3120" s="80" t="s">
        <v>453</v>
      </c>
      <c r="B3120" s="80" t="s">
        <v>4699</v>
      </c>
      <c r="C3120" s="6">
        <v>501</v>
      </c>
      <c r="D3120" s="6">
        <v>50107</v>
      </c>
      <c r="E3120" s="80" t="s">
        <v>458</v>
      </c>
      <c r="F3120" s="80" t="s">
        <v>458</v>
      </c>
      <c r="G3120" s="80" t="s">
        <v>492</v>
      </c>
      <c r="H3120" s="80" t="s">
        <v>1675</v>
      </c>
      <c r="I3120" s="80" t="s">
        <v>3256</v>
      </c>
      <c r="J3120" s="80" t="s">
        <v>4053</v>
      </c>
      <c r="K3120" s="80" t="s">
        <v>454</v>
      </c>
      <c r="L3120" s="8">
        <v>3720000</v>
      </c>
      <c r="M3120" s="6">
        <v>2022</v>
      </c>
      <c r="N3120" s="103"/>
      <c r="O3120" s="103"/>
      <c r="P3120" s="6"/>
      <c r="Q3120" s="6"/>
      <c r="R3120" t="str">
        <f t="shared" si="48"/>
        <v>5010700314041404100001VT400003</v>
      </c>
    </row>
    <row r="3121" spans="1:18" x14ac:dyDescent="0.2">
      <c r="A3121" s="80" t="s">
        <v>453</v>
      </c>
      <c r="B3121" s="80" t="s">
        <v>4700</v>
      </c>
      <c r="C3121" s="6">
        <v>501</v>
      </c>
      <c r="D3121" s="6">
        <v>50107</v>
      </c>
      <c r="E3121" s="80" t="s">
        <v>458</v>
      </c>
      <c r="F3121" s="80" t="s">
        <v>456</v>
      </c>
      <c r="G3121" s="80" t="s">
        <v>492</v>
      </c>
      <c r="H3121" s="80" t="s">
        <v>1683</v>
      </c>
      <c r="I3121" s="80" t="s">
        <v>3262</v>
      </c>
      <c r="J3121" s="80" t="s">
        <v>4053</v>
      </c>
      <c r="K3121" s="80" t="s">
        <v>454</v>
      </c>
      <c r="L3121" s="8">
        <v>5440000</v>
      </c>
      <c r="M3121" s="6">
        <v>2022</v>
      </c>
      <c r="N3121" s="103"/>
      <c r="O3121" s="103"/>
      <c r="P3121" s="6"/>
      <c r="Q3121" s="6"/>
      <c r="R3121" t="str">
        <f t="shared" si="48"/>
        <v>5010700314081408100001VT400002</v>
      </c>
    </row>
    <row r="3122" spans="1:18" x14ac:dyDescent="0.2">
      <c r="A3122" s="80" t="s">
        <v>453</v>
      </c>
      <c r="B3122" s="80" t="s">
        <v>4700</v>
      </c>
      <c r="C3122" s="6">
        <v>501</v>
      </c>
      <c r="D3122" s="6">
        <v>50107</v>
      </c>
      <c r="E3122" s="80" t="s">
        <v>458</v>
      </c>
      <c r="F3122" s="80" t="s">
        <v>458</v>
      </c>
      <c r="G3122" s="80" t="s">
        <v>492</v>
      </c>
      <c r="H3122" s="80" t="s">
        <v>1683</v>
      </c>
      <c r="I3122" s="80" t="s">
        <v>3262</v>
      </c>
      <c r="J3122" s="80" t="s">
        <v>4053</v>
      </c>
      <c r="K3122" s="80" t="s">
        <v>454</v>
      </c>
      <c r="L3122" s="8">
        <v>7610000</v>
      </c>
      <c r="M3122" s="6">
        <v>2022</v>
      </c>
      <c r="N3122" s="103"/>
      <c r="O3122" s="103"/>
      <c r="P3122" s="6"/>
      <c r="Q3122" s="6"/>
      <c r="R3122" t="str">
        <f t="shared" si="48"/>
        <v>5010700314081408100001VT400003</v>
      </c>
    </row>
    <row r="3123" spans="1:18" x14ac:dyDescent="0.2">
      <c r="A3123" s="80" t="s">
        <v>453</v>
      </c>
      <c r="B3123" s="80" t="s">
        <v>4701</v>
      </c>
      <c r="C3123" s="6">
        <v>501</v>
      </c>
      <c r="D3123" s="6">
        <v>50107</v>
      </c>
      <c r="E3123" s="80" t="s">
        <v>458</v>
      </c>
      <c r="F3123" s="80" t="s">
        <v>456</v>
      </c>
      <c r="G3123" s="80" t="s">
        <v>492</v>
      </c>
      <c r="H3123" s="80" t="s">
        <v>1694</v>
      </c>
      <c r="I3123" s="80" t="s">
        <v>3271</v>
      </c>
      <c r="J3123" s="80" t="s">
        <v>4053</v>
      </c>
      <c r="K3123" s="80" t="s">
        <v>454</v>
      </c>
      <c r="L3123" s="8">
        <v>2070000</v>
      </c>
      <c r="M3123" s="6">
        <v>2022</v>
      </c>
      <c r="N3123" s="103"/>
      <c r="O3123" s="103"/>
      <c r="P3123" s="6"/>
      <c r="Q3123" s="6"/>
      <c r="R3123" t="str">
        <f t="shared" si="48"/>
        <v>5010700314141414100001VT400002</v>
      </c>
    </row>
    <row r="3124" spans="1:18" x14ac:dyDescent="0.2">
      <c r="A3124" s="80" t="s">
        <v>453</v>
      </c>
      <c r="B3124" s="80" t="s">
        <v>4701</v>
      </c>
      <c r="C3124" s="6">
        <v>501</v>
      </c>
      <c r="D3124" s="6">
        <v>50107</v>
      </c>
      <c r="E3124" s="80" t="s">
        <v>458</v>
      </c>
      <c r="F3124" s="80" t="s">
        <v>458</v>
      </c>
      <c r="G3124" s="80" t="s">
        <v>492</v>
      </c>
      <c r="H3124" s="80" t="s">
        <v>1694</v>
      </c>
      <c r="I3124" s="80" t="s">
        <v>3271</v>
      </c>
      <c r="J3124" s="80" t="s">
        <v>4053</v>
      </c>
      <c r="K3124" s="80" t="s">
        <v>454</v>
      </c>
      <c r="L3124" s="8">
        <v>2900000</v>
      </c>
      <c r="M3124" s="6">
        <v>2022</v>
      </c>
      <c r="N3124" s="103"/>
      <c r="O3124" s="103"/>
      <c r="P3124" s="6"/>
      <c r="Q3124" s="6"/>
      <c r="R3124" t="str">
        <f t="shared" si="48"/>
        <v>5010700314141414100001VT400003</v>
      </c>
    </row>
    <row r="3125" spans="1:18" x14ac:dyDescent="0.2">
      <c r="A3125" s="80" t="s">
        <v>453</v>
      </c>
      <c r="B3125" s="80" t="s">
        <v>4702</v>
      </c>
      <c r="C3125" s="6">
        <v>501</v>
      </c>
      <c r="D3125" s="6">
        <v>50107</v>
      </c>
      <c r="E3125" s="80" t="s">
        <v>458</v>
      </c>
      <c r="F3125" s="80" t="s">
        <v>456</v>
      </c>
      <c r="G3125" s="80" t="s">
        <v>492</v>
      </c>
      <c r="H3125" s="80" t="s">
        <v>1696</v>
      </c>
      <c r="I3125" s="80" t="s">
        <v>3272</v>
      </c>
      <c r="J3125" s="80" t="s">
        <v>4053</v>
      </c>
      <c r="K3125" s="80" t="s">
        <v>454</v>
      </c>
      <c r="L3125" s="8">
        <v>2070000</v>
      </c>
      <c r="M3125" s="6">
        <v>2022</v>
      </c>
      <c r="N3125" s="103"/>
      <c r="O3125" s="103"/>
      <c r="P3125" s="6"/>
      <c r="Q3125" s="6"/>
      <c r="R3125" t="str">
        <f t="shared" si="48"/>
        <v>5010700314151415100001VT400002</v>
      </c>
    </row>
    <row r="3126" spans="1:18" x14ac:dyDescent="0.2">
      <c r="A3126" s="80" t="s">
        <v>453</v>
      </c>
      <c r="B3126" s="80" t="s">
        <v>4702</v>
      </c>
      <c r="C3126" s="6">
        <v>501</v>
      </c>
      <c r="D3126" s="6">
        <v>50107</v>
      </c>
      <c r="E3126" s="80" t="s">
        <v>458</v>
      </c>
      <c r="F3126" s="80" t="s">
        <v>458</v>
      </c>
      <c r="G3126" s="80" t="s">
        <v>492</v>
      </c>
      <c r="H3126" s="80" t="s">
        <v>1696</v>
      </c>
      <c r="I3126" s="80" t="s">
        <v>3272</v>
      </c>
      <c r="J3126" s="80" t="s">
        <v>4053</v>
      </c>
      <c r="K3126" s="80" t="s">
        <v>454</v>
      </c>
      <c r="L3126" s="8">
        <v>2900000</v>
      </c>
      <c r="M3126" s="6">
        <v>2022</v>
      </c>
      <c r="N3126" s="103"/>
      <c r="O3126" s="103"/>
      <c r="P3126" s="6"/>
      <c r="Q3126" s="6"/>
      <c r="R3126" t="str">
        <f t="shared" si="48"/>
        <v>5010700314151415100001VT400003</v>
      </c>
    </row>
    <row r="3127" spans="1:18" x14ac:dyDescent="0.2">
      <c r="A3127" s="80" t="s">
        <v>453</v>
      </c>
      <c r="B3127" s="80" t="s">
        <v>4703</v>
      </c>
      <c r="C3127" s="6">
        <v>501</v>
      </c>
      <c r="D3127" s="6">
        <v>50107</v>
      </c>
      <c r="E3127" s="80" t="s">
        <v>458</v>
      </c>
      <c r="F3127" s="80" t="s">
        <v>456</v>
      </c>
      <c r="G3127" s="80" t="s">
        <v>492</v>
      </c>
      <c r="H3127" s="80" t="s">
        <v>1738</v>
      </c>
      <c r="I3127" s="80" t="s">
        <v>3300</v>
      </c>
      <c r="J3127" s="80" t="s">
        <v>4053</v>
      </c>
      <c r="K3127" s="80" t="s">
        <v>454</v>
      </c>
      <c r="L3127" s="8">
        <v>4010000</v>
      </c>
      <c r="M3127" s="6">
        <v>2022</v>
      </c>
      <c r="N3127" s="103"/>
      <c r="O3127" s="103"/>
      <c r="P3127" s="6"/>
      <c r="Q3127" s="6"/>
      <c r="R3127" t="str">
        <f t="shared" si="48"/>
        <v>5010700314351435100001VT400002</v>
      </c>
    </row>
    <row r="3128" spans="1:18" x14ac:dyDescent="0.2">
      <c r="A3128" s="80" t="s">
        <v>453</v>
      </c>
      <c r="B3128" s="80" t="s">
        <v>4703</v>
      </c>
      <c r="C3128" s="6">
        <v>501</v>
      </c>
      <c r="D3128" s="6">
        <v>50107</v>
      </c>
      <c r="E3128" s="80" t="s">
        <v>458</v>
      </c>
      <c r="F3128" s="80" t="s">
        <v>458</v>
      </c>
      <c r="G3128" s="80" t="s">
        <v>492</v>
      </c>
      <c r="H3128" s="80" t="s">
        <v>1738</v>
      </c>
      <c r="I3128" s="80" t="s">
        <v>3300</v>
      </c>
      <c r="J3128" s="80" t="s">
        <v>4053</v>
      </c>
      <c r="K3128" s="80" t="s">
        <v>454</v>
      </c>
      <c r="L3128" s="8">
        <v>5610000</v>
      </c>
      <c r="M3128" s="6">
        <v>2022</v>
      </c>
      <c r="N3128" s="103"/>
      <c r="O3128" s="103"/>
      <c r="P3128" s="6"/>
      <c r="Q3128" s="6"/>
      <c r="R3128" t="str">
        <f t="shared" si="48"/>
        <v>5010700314351435100001VT400003</v>
      </c>
    </row>
    <row r="3129" spans="1:18" x14ac:dyDescent="0.2">
      <c r="A3129" s="80" t="s">
        <v>453</v>
      </c>
      <c r="B3129" s="80" t="s">
        <v>4704</v>
      </c>
      <c r="C3129" s="6">
        <v>501</v>
      </c>
      <c r="D3129" s="6">
        <v>50107</v>
      </c>
      <c r="E3129" s="80" t="s">
        <v>458</v>
      </c>
      <c r="F3129" s="80" t="s">
        <v>456</v>
      </c>
      <c r="G3129" s="80" t="s">
        <v>492</v>
      </c>
      <c r="H3129" s="80" t="s">
        <v>1744</v>
      </c>
      <c r="I3129" s="80" t="s">
        <v>3303</v>
      </c>
      <c r="J3129" s="80" t="s">
        <v>4053</v>
      </c>
      <c r="K3129" s="80" t="s">
        <v>454</v>
      </c>
      <c r="L3129" s="8">
        <v>5720000</v>
      </c>
      <c r="M3129" s="6">
        <v>2022</v>
      </c>
      <c r="N3129" s="103"/>
      <c r="O3129" s="103"/>
      <c r="P3129" s="6"/>
      <c r="Q3129" s="6"/>
      <c r="R3129" t="str">
        <f t="shared" si="48"/>
        <v>5010700314381438100001VT400002</v>
      </c>
    </row>
    <row r="3130" spans="1:18" x14ac:dyDescent="0.2">
      <c r="A3130" s="80" t="s">
        <v>453</v>
      </c>
      <c r="B3130" s="80" t="s">
        <v>4704</v>
      </c>
      <c r="C3130" s="6">
        <v>501</v>
      </c>
      <c r="D3130" s="6">
        <v>50107</v>
      </c>
      <c r="E3130" s="80" t="s">
        <v>458</v>
      </c>
      <c r="F3130" s="80" t="s">
        <v>458</v>
      </c>
      <c r="G3130" s="80" t="s">
        <v>492</v>
      </c>
      <c r="H3130" s="80" t="s">
        <v>1744</v>
      </c>
      <c r="I3130" s="80" t="s">
        <v>3303</v>
      </c>
      <c r="J3130" s="80" t="s">
        <v>4053</v>
      </c>
      <c r="K3130" s="80" t="s">
        <v>454</v>
      </c>
      <c r="L3130" s="8">
        <v>8000000</v>
      </c>
      <c r="M3130" s="6">
        <v>2022</v>
      </c>
      <c r="N3130" s="103"/>
      <c r="O3130" s="103"/>
      <c r="P3130" s="6"/>
      <c r="Q3130" s="6"/>
      <c r="R3130" t="str">
        <f t="shared" si="48"/>
        <v>5010700314381438100001VT400003</v>
      </c>
    </row>
    <row r="3131" spans="1:18" x14ac:dyDescent="0.2">
      <c r="A3131" s="80" t="s">
        <v>453</v>
      </c>
      <c r="B3131" s="80" t="s">
        <v>4705</v>
      </c>
      <c r="C3131" s="6">
        <v>501</v>
      </c>
      <c r="D3131" s="6">
        <v>50107</v>
      </c>
      <c r="E3131" s="80" t="s">
        <v>458</v>
      </c>
      <c r="F3131" s="80" t="s">
        <v>456</v>
      </c>
      <c r="G3131" s="80" t="s">
        <v>492</v>
      </c>
      <c r="H3131" s="80" t="s">
        <v>1751</v>
      </c>
      <c r="I3131" s="80" t="s">
        <v>3310</v>
      </c>
      <c r="J3131" s="80" t="s">
        <v>4053</v>
      </c>
      <c r="K3131" s="80" t="s">
        <v>454</v>
      </c>
      <c r="L3131" s="8">
        <v>4150000</v>
      </c>
      <c r="M3131" s="6">
        <v>2022</v>
      </c>
      <c r="N3131" s="103"/>
      <c r="O3131" s="103"/>
      <c r="P3131" s="6"/>
      <c r="Q3131" s="6"/>
      <c r="R3131" t="str">
        <f t="shared" si="48"/>
        <v>5010700314421442100001VT400002</v>
      </c>
    </row>
    <row r="3132" spans="1:18" x14ac:dyDescent="0.2">
      <c r="A3132" s="80" t="s">
        <v>453</v>
      </c>
      <c r="B3132" s="80" t="s">
        <v>4705</v>
      </c>
      <c r="C3132" s="6">
        <v>501</v>
      </c>
      <c r="D3132" s="6">
        <v>50107</v>
      </c>
      <c r="E3132" s="80" t="s">
        <v>458</v>
      </c>
      <c r="F3132" s="80" t="s">
        <v>458</v>
      </c>
      <c r="G3132" s="80" t="s">
        <v>492</v>
      </c>
      <c r="H3132" s="80" t="s">
        <v>1751</v>
      </c>
      <c r="I3132" s="80" t="s">
        <v>3310</v>
      </c>
      <c r="J3132" s="80" t="s">
        <v>4053</v>
      </c>
      <c r="K3132" s="80" t="s">
        <v>454</v>
      </c>
      <c r="L3132" s="8">
        <v>5800000</v>
      </c>
      <c r="M3132" s="6">
        <v>2022</v>
      </c>
      <c r="N3132" s="103"/>
      <c r="O3132" s="103"/>
      <c r="P3132" s="6"/>
      <c r="Q3132" s="6"/>
      <c r="R3132" t="str">
        <f t="shared" si="48"/>
        <v>5010700314421442100001VT400003</v>
      </c>
    </row>
    <row r="3133" spans="1:18" x14ac:dyDescent="0.2">
      <c r="A3133" s="80" t="s">
        <v>453</v>
      </c>
      <c r="B3133" s="80" t="s">
        <v>4706</v>
      </c>
      <c r="C3133" s="6">
        <v>501</v>
      </c>
      <c r="D3133" s="6">
        <v>50107</v>
      </c>
      <c r="E3133" s="80" t="s">
        <v>458</v>
      </c>
      <c r="F3133" s="80" t="s">
        <v>456</v>
      </c>
      <c r="G3133" s="80" t="s">
        <v>492</v>
      </c>
      <c r="H3133" s="80" t="s">
        <v>1753</v>
      </c>
      <c r="I3133" s="80" t="s">
        <v>3311</v>
      </c>
      <c r="J3133" s="80" t="s">
        <v>4053</v>
      </c>
      <c r="K3133" s="80" t="s">
        <v>454</v>
      </c>
      <c r="L3133" s="8">
        <v>5700000</v>
      </c>
      <c r="M3133" s="6">
        <v>2022</v>
      </c>
      <c r="N3133" s="103"/>
      <c r="O3133" s="103"/>
      <c r="P3133" s="6"/>
      <c r="Q3133" s="6"/>
      <c r="R3133" t="str">
        <f t="shared" si="48"/>
        <v>5010700314431443100001VT400002</v>
      </c>
    </row>
    <row r="3134" spans="1:18" x14ac:dyDescent="0.2">
      <c r="A3134" s="80" t="s">
        <v>453</v>
      </c>
      <c r="B3134" s="80" t="s">
        <v>4706</v>
      </c>
      <c r="C3134" s="6">
        <v>501</v>
      </c>
      <c r="D3134" s="6">
        <v>50107</v>
      </c>
      <c r="E3134" s="80" t="s">
        <v>458</v>
      </c>
      <c r="F3134" s="80" t="s">
        <v>458</v>
      </c>
      <c r="G3134" s="80" t="s">
        <v>492</v>
      </c>
      <c r="H3134" s="80" t="s">
        <v>1753</v>
      </c>
      <c r="I3134" s="80" t="s">
        <v>3311</v>
      </c>
      <c r="J3134" s="80" t="s">
        <v>4053</v>
      </c>
      <c r="K3134" s="80" t="s">
        <v>454</v>
      </c>
      <c r="L3134" s="8">
        <v>7970000</v>
      </c>
      <c r="M3134" s="6">
        <v>2022</v>
      </c>
      <c r="N3134" s="103"/>
      <c r="O3134" s="103"/>
      <c r="P3134" s="6"/>
      <c r="Q3134" s="6"/>
      <c r="R3134" t="str">
        <f t="shared" si="48"/>
        <v>5010700314431443100001VT400003</v>
      </c>
    </row>
    <row r="3135" spans="1:18" x14ac:dyDescent="0.2">
      <c r="A3135" s="80" t="s">
        <v>453</v>
      </c>
      <c r="B3135" s="80" t="s">
        <v>4707</v>
      </c>
      <c r="C3135" s="6">
        <v>501</v>
      </c>
      <c r="D3135" s="6">
        <v>50107</v>
      </c>
      <c r="E3135" s="80" t="s">
        <v>458</v>
      </c>
      <c r="F3135" s="80" t="s">
        <v>456</v>
      </c>
      <c r="G3135" s="80" t="s">
        <v>492</v>
      </c>
      <c r="H3135" s="80" t="s">
        <v>1781</v>
      </c>
      <c r="I3135" s="80" t="s">
        <v>3331</v>
      </c>
      <c r="J3135" s="80" t="s">
        <v>4053</v>
      </c>
      <c r="K3135" s="80" t="s">
        <v>454</v>
      </c>
      <c r="L3135" s="8">
        <v>1260000</v>
      </c>
      <c r="M3135" s="6">
        <v>2022</v>
      </c>
      <c r="N3135" s="103"/>
      <c r="O3135" s="103"/>
      <c r="P3135" s="6"/>
      <c r="Q3135" s="6"/>
      <c r="R3135" t="str">
        <f t="shared" si="48"/>
        <v>5010700314571457100001VT400002</v>
      </c>
    </row>
    <row r="3136" spans="1:18" x14ac:dyDescent="0.2">
      <c r="A3136" s="80" t="s">
        <v>453</v>
      </c>
      <c r="B3136" s="80" t="s">
        <v>4707</v>
      </c>
      <c r="C3136" s="6">
        <v>501</v>
      </c>
      <c r="D3136" s="6">
        <v>50107</v>
      </c>
      <c r="E3136" s="80" t="s">
        <v>458</v>
      </c>
      <c r="F3136" s="80" t="s">
        <v>458</v>
      </c>
      <c r="G3136" s="80" t="s">
        <v>492</v>
      </c>
      <c r="H3136" s="80" t="s">
        <v>1781</v>
      </c>
      <c r="I3136" s="80" t="s">
        <v>3331</v>
      </c>
      <c r="J3136" s="80" t="s">
        <v>4053</v>
      </c>
      <c r="K3136" s="80" t="s">
        <v>454</v>
      </c>
      <c r="L3136" s="8">
        <v>1760000</v>
      </c>
      <c r="M3136" s="6">
        <v>2022</v>
      </c>
      <c r="N3136" s="103"/>
      <c r="O3136" s="103"/>
      <c r="P3136" s="6"/>
      <c r="Q3136" s="6"/>
      <c r="R3136" t="str">
        <f t="shared" si="48"/>
        <v>5010700314571457100001VT400003</v>
      </c>
    </row>
    <row r="3137" spans="1:18" x14ac:dyDescent="0.2">
      <c r="A3137" s="80" t="s">
        <v>453</v>
      </c>
      <c r="B3137" s="80" t="s">
        <v>4708</v>
      </c>
      <c r="C3137" s="6">
        <v>501</v>
      </c>
      <c r="D3137" s="6">
        <v>50107</v>
      </c>
      <c r="E3137" s="80" t="s">
        <v>458</v>
      </c>
      <c r="F3137" s="80" t="s">
        <v>456</v>
      </c>
      <c r="G3137" s="80" t="s">
        <v>492</v>
      </c>
      <c r="H3137" s="80" t="s">
        <v>1791</v>
      </c>
      <c r="I3137" s="80" t="s">
        <v>3343</v>
      </c>
      <c r="J3137" s="80" t="s">
        <v>4053</v>
      </c>
      <c r="K3137" s="80" t="s">
        <v>454</v>
      </c>
      <c r="L3137" s="8">
        <v>1400000</v>
      </c>
      <c r="M3137" s="6">
        <v>2022</v>
      </c>
      <c r="N3137" s="103"/>
      <c r="O3137" s="103"/>
      <c r="P3137" s="6"/>
      <c r="Q3137" s="6"/>
      <c r="R3137" t="str">
        <f t="shared" si="48"/>
        <v>5010700314621462100001VT400002</v>
      </c>
    </row>
    <row r="3138" spans="1:18" x14ac:dyDescent="0.2">
      <c r="A3138" s="80" t="s">
        <v>453</v>
      </c>
      <c r="B3138" s="80" t="s">
        <v>4708</v>
      </c>
      <c r="C3138" s="6">
        <v>501</v>
      </c>
      <c r="D3138" s="6">
        <v>50107</v>
      </c>
      <c r="E3138" s="80" t="s">
        <v>458</v>
      </c>
      <c r="F3138" s="80" t="s">
        <v>458</v>
      </c>
      <c r="G3138" s="80" t="s">
        <v>492</v>
      </c>
      <c r="H3138" s="80" t="s">
        <v>1791</v>
      </c>
      <c r="I3138" s="80" t="s">
        <v>3343</v>
      </c>
      <c r="J3138" s="80" t="s">
        <v>4053</v>
      </c>
      <c r="K3138" s="80" t="s">
        <v>454</v>
      </c>
      <c r="L3138" s="8">
        <v>1950000</v>
      </c>
      <c r="M3138" s="6">
        <v>2022</v>
      </c>
      <c r="N3138" s="103"/>
      <c r="O3138" s="103"/>
      <c r="P3138" s="6"/>
      <c r="Q3138" s="6"/>
      <c r="R3138" t="str">
        <f t="shared" ref="R3138:R3201" si="49">CONCATENATE(D3138,E3138,H3138,I3138,K3138,G3138,F3138)</f>
        <v>5010700314621462100001VT400003</v>
      </c>
    </row>
    <row r="3139" spans="1:18" x14ac:dyDescent="0.2">
      <c r="A3139" s="80" t="s">
        <v>453</v>
      </c>
      <c r="B3139" s="80" t="s">
        <v>4709</v>
      </c>
      <c r="C3139" s="6">
        <v>501</v>
      </c>
      <c r="D3139" s="6">
        <v>50107</v>
      </c>
      <c r="E3139" s="80" t="s">
        <v>458</v>
      </c>
      <c r="F3139" s="80" t="s">
        <v>456</v>
      </c>
      <c r="G3139" s="80" t="s">
        <v>492</v>
      </c>
      <c r="H3139" s="80" t="s">
        <v>1803</v>
      </c>
      <c r="I3139" s="80" t="s">
        <v>3356</v>
      </c>
      <c r="J3139" s="80" t="s">
        <v>4053</v>
      </c>
      <c r="K3139" s="80" t="s">
        <v>454</v>
      </c>
      <c r="L3139" s="8">
        <v>6010000</v>
      </c>
      <c r="M3139" s="6">
        <v>2022</v>
      </c>
      <c r="N3139" s="103"/>
      <c r="O3139" s="103"/>
      <c r="P3139" s="6"/>
      <c r="Q3139" s="6"/>
      <c r="R3139" t="str">
        <f t="shared" si="49"/>
        <v>5010700314681468100001VT400002</v>
      </c>
    </row>
    <row r="3140" spans="1:18" x14ac:dyDescent="0.2">
      <c r="A3140" s="80" t="s">
        <v>453</v>
      </c>
      <c r="B3140" s="80" t="s">
        <v>4709</v>
      </c>
      <c r="C3140" s="6">
        <v>501</v>
      </c>
      <c r="D3140" s="6">
        <v>50107</v>
      </c>
      <c r="E3140" s="80" t="s">
        <v>458</v>
      </c>
      <c r="F3140" s="80" t="s">
        <v>458</v>
      </c>
      <c r="G3140" s="80" t="s">
        <v>492</v>
      </c>
      <c r="H3140" s="80" t="s">
        <v>1803</v>
      </c>
      <c r="I3140" s="80" t="s">
        <v>3356</v>
      </c>
      <c r="J3140" s="80" t="s">
        <v>4053</v>
      </c>
      <c r="K3140" s="80" t="s">
        <v>454</v>
      </c>
      <c r="L3140" s="8">
        <v>8410000</v>
      </c>
      <c r="M3140" s="6">
        <v>2022</v>
      </c>
      <c r="N3140" s="103"/>
      <c r="O3140" s="103"/>
      <c r="P3140" s="6"/>
      <c r="Q3140" s="6"/>
      <c r="R3140" t="str">
        <f t="shared" si="49"/>
        <v>5010700314681468100001VT400003</v>
      </c>
    </row>
    <row r="3141" spans="1:18" x14ac:dyDescent="0.2">
      <c r="A3141" s="80" t="s">
        <v>453</v>
      </c>
      <c r="B3141" s="80" t="s">
        <v>4710</v>
      </c>
      <c r="C3141" s="6">
        <v>501</v>
      </c>
      <c r="D3141" s="6">
        <v>50107</v>
      </c>
      <c r="E3141" s="80" t="s">
        <v>458</v>
      </c>
      <c r="F3141" s="80" t="s">
        <v>456</v>
      </c>
      <c r="G3141" s="80" t="s">
        <v>492</v>
      </c>
      <c r="H3141" s="80" t="s">
        <v>1856</v>
      </c>
      <c r="I3141" s="80" t="s">
        <v>3391</v>
      </c>
      <c r="J3141" s="80" t="s">
        <v>4053</v>
      </c>
      <c r="K3141" s="80" t="s">
        <v>454</v>
      </c>
      <c r="L3141" s="8">
        <v>3630000</v>
      </c>
      <c r="M3141" s="6">
        <v>2022</v>
      </c>
      <c r="N3141" s="103"/>
      <c r="O3141" s="103"/>
      <c r="P3141" s="6"/>
      <c r="Q3141" s="6"/>
      <c r="R3141" t="str">
        <f t="shared" si="49"/>
        <v>5010700314941494100001VT400002</v>
      </c>
    </row>
    <row r="3142" spans="1:18" x14ac:dyDescent="0.2">
      <c r="A3142" s="80" t="s">
        <v>453</v>
      </c>
      <c r="B3142" s="80" t="s">
        <v>4710</v>
      </c>
      <c r="C3142" s="6">
        <v>501</v>
      </c>
      <c r="D3142" s="6">
        <v>50107</v>
      </c>
      <c r="E3142" s="80" t="s">
        <v>458</v>
      </c>
      <c r="F3142" s="80" t="s">
        <v>458</v>
      </c>
      <c r="G3142" s="80" t="s">
        <v>492</v>
      </c>
      <c r="H3142" s="80" t="s">
        <v>1856</v>
      </c>
      <c r="I3142" s="80" t="s">
        <v>3391</v>
      </c>
      <c r="J3142" s="80" t="s">
        <v>4053</v>
      </c>
      <c r="K3142" s="80" t="s">
        <v>454</v>
      </c>
      <c r="L3142" s="8">
        <v>5080000</v>
      </c>
      <c r="M3142" s="6">
        <v>2022</v>
      </c>
      <c r="N3142" s="103"/>
      <c r="O3142" s="103"/>
      <c r="P3142" s="6"/>
      <c r="Q3142" s="6"/>
      <c r="R3142" t="str">
        <f t="shared" si="49"/>
        <v>5010700314941494100001VT400003</v>
      </c>
    </row>
    <row r="3143" spans="1:18" x14ac:dyDescent="0.2">
      <c r="A3143" s="80" t="s">
        <v>453</v>
      </c>
      <c r="B3143" s="80" t="s">
        <v>4711</v>
      </c>
      <c r="C3143" s="6">
        <v>501</v>
      </c>
      <c r="D3143" s="6">
        <v>50107</v>
      </c>
      <c r="E3143" s="80" t="s">
        <v>458</v>
      </c>
      <c r="F3143" s="80" t="s">
        <v>456</v>
      </c>
      <c r="G3143" s="80" t="s">
        <v>492</v>
      </c>
      <c r="H3143" s="80" t="s">
        <v>1858</v>
      </c>
      <c r="I3143" s="80" t="s">
        <v>3392</v>
      </c>
      <c r="J3143" s="80" t="s">
        <v>4053</v>
      </c>
      <c r="K3143" s="80" t="s">
        <v>454</v>
      </c>
      <c r="L3143" s="8">
        <v>4010000</v>
      </c>
      <c r="M3143" s="6">
        <v>2022</v>
      </c>
      <c r="N3143" s="103"/>
      <c r="O3143" s="103"/>
      <c r="P3143" s="6"/>
      <c r="Q3143" s="6"/>
      <c r="R3143" t="str">
        <f t="shared" si="49"/>
        <v>5010700314951495100001VT400002</v>
      </c>
    </row>
    <row r="3144" spans="1:18" x14ac:dyDescent="0.2">
      <c r="A3144" s="80" t="s">
        <v>453</v>
      </c>
      <c r="B3144" s="80" t="s">
        <v>4711</v>
      </c>
      <c r="C3144" s="6">
        <v>501</v>
      </c>
      <c r="D3144" s="6">
        <v>50107</v>
      </c>
      <c r="E3144" s="80" t="s">
        <v>458</v>
      </c>
      <c r="F3144" s="80" t="s">
        <v>458</v>
      </c>
      <c r="G3144" s="80" t="s">
        <v>492</v>
      </c>
      <c r="H3144" s="80" t="s">
        <v>1858</v>
      </c>
      <c r="I3144" s="80" t="s">
        <v>3392</v>
      </c>
      <c r="J3144" s="80" t="s">
        <v>4053</v>
      </c>
      <c r="K3144" s="80" t="s">
        <v>454</v>
      </c>
      <c r="L3144" s="8">
        <v>5610000</v>
      </c>
      <c r="M3144" s="6">
        <v>2022</v>
      </c>
      <c r="N3144" s="103"/>
      <c r="O3144" s="103"/>
      <c r="P3144" s="6"/>
      <c r="Q3144" s="6"/>
      <c r="R3144" t="str">
        <f t="shared" si="49"/>
        <v>5010700314951495100001VT400003</v>
      </c>
    </row>
    <row r="3145" spans="1:18" x14ac:dyDescent="0.2">
      <c r="A3145" s="80" t="s">
        <v>453</v>
      </c>
      <c r="B3145" s="80" t="s">
        <v>4712</v>
      </c>
      <c r="C3145" s="6">
        <v>501</v>
      </c>
      <c r="D3145" s="6">
        <v>50107</v>
      </c>
      <c r="E3145" s="80" t="s">
        <v>458</v>
      </c>
      <c r="F3145" s="80" t="s">
        <v>456</v>
      </c>
      <c r="G3145" s="80" t="s">
        <v>492</v>
      </c>
      <c r="H3145" s="80" t="s">
        <v>1860</v>
      </c>
      <c r="I3145" s="80" t="s">
        <v>3393</v>
      </c>
      <c r="J3145" s="80" t="s">
        <v>4053</v>
      </c>
      <c r="K3145" s="80" t="s">
        <v>454</v>
      </c>
      <c r="L3145" s="8">
        <v>3630000</v>
      </c>
      <c r="M3145" s="6">
        <v>2022</v>
      </c>
      <c r="N3145" s="103"/>
      <c r="O3145" s="103"/>
      <c r="P3145" s="6"/>
      <c r="Q3145" s="6"/>
      <c r="R3145" t="str">
        <f t="shared" si="49"/>
        <v>5010700314961496100001VT400002</v>
      </c>
    </row>
    <row r="3146" spans="1:18" x14ac:dyDescent="0.2">
      <c r="A3146" s="80" t="s">
        <v>453</v>
      </c>
      <c r="B3146" s="80" t="s">
        <v>4712</v>
      </c>
      <c r="C3146" s="6">
        <v>501</v>
      </c>
      <c r="D3146" s="6">
        <v>50107</v>
      </c>
      <c r="E3146" s="80" t="s">
        <v>458</v>
      </c>
      <c r="F3146" s="80" t="s">
        <v>458</v>
      </c>
      <c r="G3146" s="80" t="s">
        <v>492</v>
      </c>
      <c r="H3146" s="80" t="s">
        <v>1860</v>
      </c>
      <c r="I3146" s="80" t="s">
        <v>3393</v>
      </c>
      <c r="J3146" s="80" t="s">
        <v>4053</v>
      </c>
      <c r="K3146" s="80" t="s">
        <v>454</v>
      </c>
      <c r="L3146" s="8">
        <v>5080000</v>
      </c>
      <c r="M3146" s="6">
        <v>2022</v>
      </c>
      <c r="N3146" s="103"/>
      <c r="O3146" s="103"/>
      <c r="P3146" s="6"/>
      <c r="Q3146" s="6"/>
      <c r="R3146" t="str">
        <f t="shared" si="49"/>
        <v>5010700314961496100001VT400003</v>
      </c>
    </row>
    <row r="3147" spans="1:18" x14ac:dyDescent="0.2">
      <c r="A3147" s="80" t="s">
        <v>453</v>
      </c>
      <c r="B3147" s="80" t="s">
        <v>4713</v>
      </c>
      <c r="C3147" s="6">
        <v>501</v>
      </c>
      <c r="D3147" s="6">
        <v>50107</v>
      </c>
      <c r="E3147" s="80" t="s">
        <v>458</v>
      </c>
      <c r="F3147" s="80" t="s">
        <v>456</v>
      </c>
      <c r="G3147" s="80" t="s">
        <v>492</v>
      </c>
      <c r="H3147" s="80" t="s">
        <v>1862</v>
      </c>
      <c r="I3147" s="80" t="s">
        <v>3394</v>
      </c>
      <c r="J3147" s="80" t="s">
        <v>4053</v>
      </c>
      <c r="K3147" s="80" t="s">
        <v>454</v>
      </c>
      <c r="L3147" s="8">
        <v>1660000</v>
      </c>
      <c r="M3147" s="6">
        <v>2022</v>
      </c>
      <c r="N3147" s="103"/>
      <c r="O3147" s="103"/>
      <c r="P3147" s="6"/>
      <c r="Q3147" s="6"/>
      <c r="R3147" t="str">
        <f t="shared" si="49"/>
        <v>5010700314971497100001VT400002</v>
      </c>
    </row>
    <row r="3148" spans="1:18" x14ac:dyDescent="0.2">
      <c r="A3148" s="80" t="s">
        <v>453</v>
      </c>
      <c r="B3148" s="80" t="s">
        <v>4713</v>
      </c>
      <c r="C3148" s="6">
        <v>501</v>
      </c>
      <c r="D3148" s="6">
        <v>50107</v>
      </c>
      <c r="E3148" s="80" t="s">
        <v>458</v>
      </c>
      <c r="F3148" s="80" t="s">
        <v>458</v>
      </c>
      <c r="G3148" s="80" t="s">
        <v>492</v>
      </c>
      <c r="H3148" s="80" t="s">
        <v>1862</v>
      </c>
      <c r="I3148" s="80" t="s">
        <v>3394</v>
      </c>
      <c r="J3148" s="80" t="s">
        <v>4053</v>
      </c>
      <c r="K3148" s="80" t="s">
        <v>454</v>
      </c>
      <c r="L3148" s="8">
        <v>2320000</v>
      </c>
      <c r="M3148" s="6">
        <v>2022</v>
      </c>
      <c r="N3148" s="103"/>
      <c r="O3148" s="103"/>
      <c r="P3148" s="6"/>
      <c r="Q3148" s="6"/>
      <c r="R3148" t="str">
        <f t="shared" si="49"/>
        <v>5010700314971497100001VT400003</v>
      </c>
    </row>
    <row r="3149" spans="1:18" x14ac:dyDescent="0.2">
      <c r="A3149" s="80" t="s">
        <v>453</v>
      </c>
      <c r="B3149" s="80" t="s">
        <v>4714</v>
      </c>
      <c r="C3149" s="6">
        <v>501</v>
      </c>
      <c r="D3149" s="6">
        <v>50107</v>
      </c>
      <c r="E3149" s="80" t="s">
        <v>458</v>
      </c>
      <c r="F3149" s="80" t="s">
        <v>456</v>
      </c>
      <c r="G3149" s="80" t="s">
        <v>494</v>
      </c>
      <c r="H3149" s="80" t="s">
        <v>971</v>
      </c>
      <c r="I3149" s="80" t="s">
        <v>2702</v>
      </c>
      <c r="J3149" s="80" t="s">
        <v>4053</v>
      </c>
      <c r="K3149" s="80" t="s">
        <v>454</v>
      </c>
      <c r="L3149" s="8">
        <v>4460000</v>
      </c>
      <c r="M3149" s="6">
        <v>2022</v>
      </c>
      <c r="N3149" s="103"/>
      <c r="O3149" s="103"/>
      <c r="P3149" s="6"/>
      <c r="Q3149" s="6"/>
      <c r="R3149" t="str">
        <f t="shared" si="49"/>
        <v>5010700310341034100001VT500002</v>
      </c>
    </row>
    <row r="3150" spans="1:18" x14ac:dyDescent="0.2">
      <c r="A3150" s="80" t="s">
        <v>453</v>
      </c>
      <c r="B3150" s="80" t="s">
        <v>4714</v>
      </c>
      <c r="C3150" s="6">
        <v>501</v>
      </c>
      <c r="D3150" s="6">
        <v>50107</v>
      </c>
      <c r="E3150" s="80" t="s">
        <v>458</v>
      </c>
      <c r="F3150" s="80" t="s">
        <v>458</v>
      </c>
      <c r="G3150" s="80" t="s">
        <v>494</v>
      </c>
      <c r="H3150" s="80" t="s">
        <v>971</v>
      </c>
      <c r="I3150" s="80" t="s">
        <v>2702</v>
      </c>
      <c r="J3150" s="80" t="s">
        <v>4053</v>
      </c>
      <c r="K3150" s="80" t="s">
        <v>454</v>
      </c>
      <c r="L3150" s="8">
        <v>6240000</v>
      </c>
      <c r="M3150" s="6">
        <v>2022</v>
      </c>
      <c r="N3150" s="103"/>
      <c r="O3150" s="103"/>
      <c r="P3150" s="6"/>
      <c r="Q3150" s="6"/>
      <c r="R3150" t="str">
        <f t="shared" si="49"/>
        <v>5010700310341034100001VT500003</v>
      </c>
    </row>
    <row r="3151" spans="1:18" x14ac:dyDescent="0.2">
      <c r="A3151" s="80" t="s">
        <v>453</v>
      </c>
      <c r="B3151" s="80" t="s">
        <v>4715</v>
      </c>
      <c r="C3151" s="6">
        <v>501</v>
      </c>
      <c r="D3151" s="6">
        <v>50107</v>
      </c>
      <c r="E3151" s="80" t="s">
        <v>458</v>
      </c>
      <c r="F3151" s="80" t="s">
        <v>456</v>
      </c>
      <c r="G3151" s="80" t="s">
        <v>494</v>
      </c>
      <c r="H3151" s="80" t="s">
        <v>975</v>
      </c>
      <c r="I3151" s="80" t="s">
        <v>2706</v>
      </c>
      <c r="J3151" s="80" t="s">
        <v>4053</v>
      </c>
      <c r="K3151" s="80" t="s">
        <v>454</v>
      </c>
      <c r="L3151" s="8">
        <v>4460000</v>
      </c>
      <c r="M3151" s="6">
        <v>2022</v>
      </c>
      <c r="N3151" s="103"/>
      <c r="O3151" s="103"/>
      <c r="P3151" s="6"/>
      <c r="Q3151" s="6"/>
      <c r="R3151" t="str">
        <f t="shared" si="49"/>
        <v>5010700310381038100001VT500002</v>
      </c>
    </row>
    <row r="3152" spans="1:18" x14ac:dyDescent="0.2">
      <c r="A3152" s="80" t="s">
        <v>453</v>
      </c>
      <c r="B3152" s="80" t="s">
        <v>4715</v>
      </c>
      <c r="C3152" s="6">
        <v>501</v>
      </c>
      <c r="D3152" s="6">
        <v>50107</v>
      </c>
      <c r="E3152" s="80" t="s">
        <v>458</v>
      </c>
      <c r="F3152" s="80" t="s">
        <v>458</v>
      </c>
      <c r="G3152" s="80" t="s">
        <v>494</v>
      </c>
      <c r="H3152" s="80" t="s">
        <v>975</v>
      </c>
      <c r="I3152" s="80" t="s">
        <v>2706</v>
      </c>
      <c r="J3152" s="80" t="s">
        <v>4053</v>
      </c>
      <c r="K3152" s="80" t="s">
        <v>454</v>
      </c>
      <c r="L3152" s="8">
        <v>6240000</v>
      </c>
      <c r="M3152" s="6">
        <v>2022</v>
      </c>
      <c r="N3152" s="103"/>
      <c r="O3152" s="103"/>
      <c r="P3152" s="6"/>
      <c r="Q3152" s="6"/>
      <c r="R3152" t="str">
        <f t="shared" si="49"/>
        <v>5010700310381038100001VT500003</v>
      </c>
    </row>
    <row r="3153" spans="1:18" x14ac:dyDescent="0.2">
      <c r="A3153" s="80" t="s">
        <v>453</v>
      </c>
      <c r="B3153" s="80" t="s">
        <v>4716</v>
      </c>
      <c r="C3153" s="6">
        <v>501</v>
      </c>
      <c r="D3153" s="6">
        <v>50107</v>
      </c>
      <c r="E3153" s="80" t="s">
        <v>458</v>
      </c>
      <c r="F3153" s="80" t="s">
        <v>456</v>
      </c>
      <c r="G3153" s="80" t="s">
        <v>494</v>
      </c>
      <c r="H3153" s="80" t="s">
        <v>1025</v>
      </c>
      <c r="I3153" s="80" t="s">
        <v>2743</v>
      </c>
      <c r="J3153" s="80" t="s">
        <v>4053</v>
      </c>
      <c r="K3153" s="80" t="s">
        <v>454</v>
      </c>
      <c r="L3153" s="8">
        <v>1150000</v>
      </c>
      <c r="M3153" s="6">
        <v>2022</v>
      </c>
      <c r="N3153" s="103"/>
      <c r="O3153" s="103"/>
      <c r="P3153" s="6"/>
      <c r="Q3153" s="6"/>
      <c r="R3153" t="str">
        <f t="shared" si="49"/>
        <v>5010700310611061100001VT500002</v>
      </c>
    </row>
    <row r="3154" spans="1:18" x14ac:dyDescent="0.2">
      <c r="A3154" s="80" t="s">
        <v>453</v>
      </c>
      <c r="B3154" s="80" t="s">
        <v>4716</v>
      </c>
      <c r="C3154" s="6">
        <v>501</v>
      </c>
      <c r="D3154" s="6">
        <v>50107</v>
      </c>
      <c r="E3154" s="80" t="s">
        <v>458</v>
      </c>
      <c r="F3154" s="80" t="s">
        <v>458</v>
      </c>
      <c r="G3154" s="80" t="s">
        <v>494</v>
      </c>
      <c r="H3154" s="80" t="s">
        <v>1025</v>
      </c>
      <c r="I3154" s="80" t="s">
        <v>2743</v>
      </c>
      <c r="J3154" s="80" t="s">
        <v>4053</v>
      </c>
      <c r="K3154" s="80" t="s">
        <v>454</v>
      </c>
      <c r="L3154" s="8">
        <v>1600000</v>
      </c>
      <c r="M3154" s="6">
        <v>2022</v>
      </c>
      <c r="N3154" s="103"/>
      <c r="O3154" s="103"/>
      <c r="P3154" s="6"/>
      <c r="Q3154" s="6"/>
      <c r="R3154" t="str">
        <f t="shared" si="49"/>
        <v>5010700310611061100001VT500003</v>
      </c>
    </row>
    <row r="3155" spans="1:18" x14ac:dyDescent="0.2">
      <c r="A3155" s="80" t="s">
        <v>453</v>
      </c>
      <c r="B3155" s="80" t="s">
        <v>4717</v>
      </c>
      <c r="C3155" s="6">
        <v>501</v>
      </c>
      <c r="D3155" s="6">
        <v>50107</v>
      </c>
      <c r="E3155" s="80" t="s">
        <v>458</v>
      </c>
      <c r="F3155" s="80" t="s">
        <v>456</v>
      </c>
      <c r="G3155" s="80" t="s">
        <v>494</v>
      </c>
      <c r="H3155" s="80" t="s">
        <v>1027</v>
      </c>
      <c r="I3155" s="80" t="s">
        <v>2744</v>
      </c>
      <c r="J3155" s="80" t="s">
        <v>4053</v>
      </c>
      <c r="K3155" s="80" t="s">
        <v>454</v>
      </c>
      <c r="L3155" s="8">
        <v>1710000</v>
      </c>
      <c r="M3155" s="6">
        <v>2022</v>
      </c>
      <c r="N3155" s="103"/>
      <c r="O3155" s="103"/>
      <c r="P3155" s="6"/>
      <c r="Q3155" s="6"/>
      <c r="R3155" t="str">
        <f t="shared" si="49"/>
        <v>5010700310621062100001VT500002</v>
      </c>
    </row>
    <row r="3156" spans="1:18" x14ac:dyDescent="0.2">
      <c r="A3156" s="80" t="s">
        <v>453</v>
      </c>
      <c r="B3156" s="80" t="s">
        <v>4717</v>
      </c>
      <c r="C3156" s="6">
        <v>501</v>
      </c>
      <c r="D3156" s="6">
        <v>50107</v>
      </c>
      <c r="E3156" s="80" t="s">
        <v>458</v>
      </c>
      <c r="F3156" s="80" t="s">
        <v>458</v>
      </c>
      <c r="G3156" s="80" t="s">
        <v>494</v>
      </c>
      <c r="H3156" s="80" t="s">
        <v>1027</v>
      </c>
      <c r="I3156" s="80" t="s">
        <v>2744</v>
      </c>
      <c r="J3156" s="80" t="s">
        <v>4053</v>
      </c>
      <c r="K3156" s="80" t="s">
        <v>454</v>
      </c>
      <c r="L3156" s="8">
        <v>2390000</v>
      </c>
      <c r="M3156" s="6">
        <v>2022</v>
      </c>
      <c r="N3156" s="103"/>
      <c r="O3156" s="103"/>
      <c r="P3156" s="6"/>
      <c r="Q3156" s="6"/>
      <c r="R3156" t="str">
        <f t="shared" si="49"/>
        <v>5010700310621062100001VT500003</v>
      </c>
    </row>
    <row r="3157" spans="1:18" x14ac:dyDescent="0.2">
      <c r="A3157" s="80" t="s">
        <v>453</v>
      </c>
      <c r="B3157" s="80" t="s">
        <v>4718</v>
      </c>
      <c r="C3157" s="6">
        <v>501</v>
      </c>
      <c r="D3157" s="6">
        <v>50107</v>
      </c>
      <c r="E3157" s="80" t="s">
        <v>458</v>
      </c>
      <c r="F3157" s="80" t="s">
        <v>456</v>
      </c>
      <c r="G3157" s="80" t="s">
        <v>494</v>
      </c>
      <c r="H3157" s="80" t="s">
        <v>1060</v>
      </c>
      <c r="I3157" s="80" t="s">
        <v>2766</v>
      </c>
      <c r="J3157" s="80" t="s">
        <v>4053</v>
      </c>
      <c r="K3157" s="80" t="s">
        <v>454</v>
      </c>
      <c r="L3157" s="8">
        <v>970000</v>
      </c>
      <c r="M3157" s="6">
        <v>2022</v>
      </c>
      <c r="N3157" s="103"/>
      <c r="O3157" s="103"/>
      <c r="P3157" s="6"/>
      <c r="Q3157" s="6"/>
      <c r="R3157" t="str">
        <f t="shared" si="49"/>
        <v>5010700310791079100001VT500002</v>
      </c>
    </row>
    <row r="3158" spans="1:18" x14ac:dyDescent="0.2">
      <c r="A3158" s="80" t="s">
        <v>453</v>
      </c>
      <c r="B3158" s="80" t="s">
        <v>4718</v>
      </c>
      <c r="C3158" s="6">
        <v>501</v>
      </c>
      <c r="D3158" s="6">
        <v>50107</v>
      </c>
      <c r="E3158" s="80" t="s">
        <v>458</v>
      </c>
      <c r="F3158" s="80" t="s">
        <v>458</v>
      </c>
      <c r="G3158" s="80" t="s">
        <v>494</v>
      </c>
      <c r="H3158" s="80" t="s">
        <v>1060</v>
      </c>
      <c r="I3158" s="80" t="s">
        <v>2766</v>
      </c>
      <c r="J3158" s="80" t="s">
        <v>4053</v>
      </c>
      <c r="K3158" s="80" t="s">
        <v>454</v>
      </c>
      <c r="L3158" s="8">
        <v>1350000</v>
      </c>
      <c r="M3158" s="6">
        <v>2022</v>
      </c>
      <c r="N3158" s="103"/>
      <c r="O3158" s="103"/>
      <c r="P3158" s="6"/>
      <c r="Q3158" s="6"/>
      <c r="R3158" t="str">
        <f t="shared" si="49"/>
        <v>5010700310791079100001VT500003</v>
      </c>
    </row>
    <row r="3159" spans="1:18" x14ac:dyDescent="0.2">
      <c r="A3159" s="80" t="s">
        <v>453</v>
      </c>
      <c r="B3159" s="80" t="s">
        <v>4719</v>
      </c>
      <c r="C3159" s="6">
        <v>501</v>
      </c>
      <c r="D3159" s="6">
        <v>50107</v>
      </c>
      <c r="E3159" s="80" t="s">
        <v>458</v>
      </c>
      <c r="F3159" s="80" t="s">
        <v>456</v>
      </c>
      <c r="G3159" s="80" t="s">
        <v>494</v>
      </c>
      <c r="H3159" s="80" t="s">
        <v>1064</v>
      </c>
      <c r="I3159" s="80" t="s">
        <v>2769</v>
      </c>
      <c r="J3159" s="80" t="s">
        <v>4053</v>
      </c>
      <c r="K3159" s="80" t="s">
        <v>454</v>
      </c>
      <c r="L3159" s="8">
        <v>1520000</v>
      </c>
      <c r="M3159" s="6">
        <v>2022</v>
      </c>
      <c r="N3159" s="103"/>
      <c r="O3159" s="103"/>
      <c r="P3159" s="6"/>
      <c r="Q3159" s="6"/>
      <c r="R3159" t="str">
        <f t="shared" si="49"/>
        <v>5010700310801080100001VT500002</v>
      </c>
    </row>
    <row r="3160" spans="1:18" x14ac:dyDescent="0.2">
      <c r="A3160" s="80" t="s">
        <v>453</v>
      </c>
      <c r="B3160" s="80" t="s">
        <v>4719</v>
      </c>
      <c r="C3160" s="6">
        <v>501</v>
      </c>
      <c r="D3160" s="6">
        <v>50107</v>
      </c>
      <c r="E3160" s="80" t="s">
        <v>458</v>
      </c>
      <c r="F3160" s="80" t="s">
        <v>458</v>
      </c>
      <c r="G3160" s="80" t="s">
        <v>494</v>
      </c>
      <c r="H3160" s="80" t="s">
        <v>1064</v>
      </c>
      <c r="I3160" s="80" t="s">
        <v>2769</v>
      </c>
      <c r="J3160" s="80" t="s">
        <v>4053</v>
      </c>
      <c r="K3160" s="80" t="s">
        <v>454</v>
      </c>
      <c r="L3160" s="8">
        <v>2120000</v>
      </c>
      <c r="M3160" s="6">
        <v>2022</v>
      </c>
      <c r="N3160" s="103"/>
      <c r="O3160" s="103"/>
      <c r="P3160" s="6"/>
      <c r="Q3160" s="6"/>
      <c r="R3160" t="str">
        <f t="shared" si="49"/>
        <v>5010700310801080100001VT500003</v>
      </c>
    </row>
    <row r="3161" spans="1:18" x14ac:dyDescent="0.2">
      <c r="A3161" s="80" t="s">
        <v>453</v>
      </c>
      <c r="B3161" s="80" t="s">
        <v>4720</v>
      </c>
      <c r="C3161" s="6">
        <v>501</v>
      </c>
      <c r="D3161" s="6">
        <v>50107</v>
      </c>
      <c r="E3161" s="80" t="s">
        <v>458</v>
      </c>
      <c r="F3161" s="80" t="s">
        <v>456</v>
      </c>
      <c r="G3161" s="80" t="s">
        <v>494</v>
      </c>
      <c r="H3161" s="80" t="s">
        <v>1066</v>
      </c>
      <c r="I3161" s="80" t="s">
        <v>2770</v>
      </c>
      <c r="J3161" s="80" t="s">
        <v>4053</v>
      </c>
      <c r="K3161" s="80" t="s">
        <v>454</v>
      </c>
      <c r="L3161" s="8">
        <v>3790000</v>
      </c>
      <c r="M3161" s="6">
        <v>2022</v>
      </c>
      <c r="N3161" s="103"/>
      <c r="O3161" s="103"/>
      <c r="P3161" s="6"/>
      <c r="Q3161" s="6"/>
      <c r="R3161" t="str">
        <f t="shared" si="49"/>
        <v>5010700310811081100001VT500002</v>
      </c>
    </row>
    <row r="3162" spans="1:18" x14ac:dyDescent="0.2">
      <c r="A3162" s="80" t="s">
        <v>453</v>
      </c>
      <c r="B3162" s="80" t="s">
        <v>4720</v>
      </c>
      <c r="C3162" s="6">
        <v>501</v>
      </c>
      <c r="D3162" s="6">
        <v>50107</v>
      </c>
      <c r="E3162" s="80" t="s">
        <v>458</v>
      </c>
      <c r="F3162" s="80" t="s">
        <v>458</v>
      </c>
      <c r="G3162" s="80" t="s">
        <v>494</v>
      </c>
      <c r="H3162" s="80" t="s">
        <v>1066</v>
      </c>
      <c r="I3162" s="80" t="s">
        <v>2770</v>
      </c>
      <c r="J3162" s="80" t="s">
        <v>4053</v>
      </c>
      <c r="K3162" s="80" t="s">
        <v>454</v>
      </c>
      <c r="L3162" s="8">
        <v>5310000</v>
      </c>
      <c r="M3162" s="6">
        <v>2022</v>
      </c>
      <c r="N3162" s="103"/>
      <c r="O3162" s="103"/>
      <c r="P3162" s="6"/>
      <c r="Q3162" s="6"/>
      <c r="R3162" t="str">
        <f t="shared" si="49"/>
        <v>5010700310811081100001VT500003</v>
      </c>
    </row>
    <row r="3163" spans="1:18" x14ac:dyDescent="0.2">
      <c r="A3163" s="80" t="s">
        <v>453</v>
      </c>
      <c r="B3163" s="80" t="s">
        <v>4721</v>
      </c>
      <c r="C3163" s="6">
        <v>501</v>
      </c>
      <c r="D3163" s="6">
        <v>50107</v>
      </c>
      <c r="E3163" s="80" t="s">
        <v>458</v>
      </c>
      <c r="F3163" s="80" t="s">
        <v>456</v>
      </c>
      <c r="G3163" s="80" t="s">
        <v>494</v>
      </c>
      <c r="H3163" s="80" t="s">
        <v>1067</v>
      </c>
      <c r="I3163" s="80" t="s">
        <v>2771</v>
      </c>
      <c r="J3163" s="80" t="s">
        <v>4053</v>
      </c>
      <c r="K3163" s="80" t="s">
        <v>454</v>
      </c>
      <c r="L3163" s="8">
        <v>1710000</v>
      </c>
      <c r="M3163" s="6">
        <v>2022</v>
      </c>
      <c r="N3163" s="103"/>
      <c r="O3163" s="103"/>
      <c r="P3163" s="6"/>
      <c r="Q3163" s="6"/>
      <c r="R3163" t="str">
        <f t="shared" si="49"/>
        <v>5010700310821082100001VT500002</v>
      </c>
    </row>
    <row r="3164" spans="1:18" x14ac:dyDescent="0.2">
      <c r="A3164" s="80" t="s">
        <v>453</v>
      </c>
      <c r="B3164" s="80" t="s">
        <v>4721</v>
      </c>
      <c r="C3164" s="6">
        <v>501</v>
      </c>
      <c r="D3164" s="6">
        <v>50107</v>
      </c>
      <c r="E3164" s="80" t="s">
        <v>458</v>
      </c>
      <c r="F3164" s="80" t="s">
        <v>458</v>
      </c>
      <c r="G3164" s="80" t="s">
        <v>494</v>
      </c>
      <c r="H3164" s="80" t="s">
        <v>1067</v>
      </c>
      <c r="I3164" s="80" t="s">
        <v>2771</v>
      </c>
      <c r="J3164" s="80" t="s">
        <v>4053</v>
      </c>
      <c r="K3164" s="80" t="s">
        <v>454</v>
      </c>
      <c r="L3164" s="8">
        <v>2390000</v>
      </c>
      <c r="M3164" s="6">
        <v>2022</v>
      </c>
      <c r="N3164" s="103"/>
      <c r="O3164" s="103"/>
      <c r="P3164" s="6"/>
      <c r="Q3164" s="6"/>
      <c r="R3164" t="str">
        <f t="shared" si="49"/>
        <v>5010700310821082100001VT500003</v>
      </c>
    </row>
    <row r="3165" spans="1:18" x14ac:dyDescent="0.2">
      <c r="A3165" s="80" t="s">
        <v>453</v>
      </c>
      <c r="B3165" s="80" t="s">
        <v>4722</v>
      </c>
      <c r="C3165" s="6">
        <v>501</v>
      </c>
      <c r="D3165" s="6">
        <v>50107</v>
      </c>
      <c r="E3165" s="80" t="s">
        <v>458</v>
      </c>
      <c r="F3165" s="80" t="s">
        <v>456</v>
      </c>
      <c r="G3165" s="80" t="s">
        <v>494</v>
      </c>
      <c r="H3165" s="80" t="s">
        <v>1088</v>
      </c>
      <c r="I3165" s="80" t="s">
        <v>2783</v>
      </c>
      <c r="J3165" s="80" t="s">
        <v>4053</v>
      </c>
      <c r="K3165" s="80" t="s">
        <v>454</v>
      </c>
      <c r="L3165" s="8">
        <v>4690000</v>
      </c>
      <c r="M3165" s="6">
        <v>2022</v>
      </c>
      <c r="N3165" s="103"/>
      <c r="O3165" s="103"/>
      <c r="P3165" s="6"/>
      <c r="Q3165" s="6"/>
      <c r="R3165" t="str">
        <f t="shared" si="49"/>
        <v>5010700310921092100001VT500002</v>
      </c>
    </row>
    <row r="3166" spans="1:18" x14ac:dyDescent="0.2">
      <c r="A3166" s="80" t="s">
        <v>453</v>
      </c>
      <c r="B3166" s="80" t="s">
        <v>4722</v>
      </c>
      <c r="C3166" s="6">
        <v>501</v>
      </c>
      <c r="D3166" s="6">
        <v>50107</v>
      </c>
      <c r="E3166" s="80" t="s">
        <v>458</v>
      </c>
      <c r="F3166" s="80" t="s">
        <v>458</v>
      </c>
      <c r="G3166" s="80" t="s">
        <v>494</v>
      </c>
      <c r="H3166" s="80" t="s">
        <v>1088</v>
      </c>
      <c r="I3166" s="80" t="s">
        <v>2783</v>
      </c>
      <c r="J3166" s="80" t="s">
        <v>4053</v>
      </c>
      <c r="K3166" s="80" t="s">
        <v>454</v>
      </c>
      <c r="L3166" s="8">
        <v>6570000</v>
      </c>
      <c r="M3166" s="6">
        <v>2022</v>
      </c>
      <c r="N3166" s="103"/>
      <c r="O3166" s="103"/>
      <c r="P3166" s="6"/>
      <c r="Q3166" s="6"/>
      <c r="R3166" t="str">
        <f t="shared" si="49"/>
        <v>5010700310921092100001VT500003</v>
      </c>
    </row>
    <row r="3167" spans="1:18" x14ac:dyDescent="0.2">
      <c r="A3167" s="80" t="s">
        <v>453</v>
      </c>
      <c r="B3167" s="80" t="s">
        <v>4723</v>
      </c>
      <c r="C3167" s="6">
        <v>501</v>
      </c>
      <c r="D3167" s="6">
        <v>50107</v>
      </c>
      <c r="E3167" s="80" t="s">
        <v>458</v>
      </c>
      <c r="F3167" s="80" t="s">
        <v>456</v>
      </c>
      <c r="G3167" s="80" t="s">
        <v>494</v>
      </c>
      <c r="H3167" s="80" t="s">
        <v>1089</v>
      </c>
      <c r="I3167" s="80" t="s">
        <v>2784</v>
      </c>
      <c r="J3167" s="80" t="s">
        <v>4053</v>
      </c>
      <c r="K3167" s="80" t="s">
        <v>454</v>
      </c>
      <c r="L3167" s="8">
        <v>4890000</v>
      </c>
      <c r="M3167" s="6">
        <v>2022</v>
      </c>
      <c r="N3167" s="103"/>
      <c r="O3167" s="103"/>
      <c r="P3167" s="6"/>
      <c r="Q3167" s="6"/>
      <c r="R3167" t="str">
        <f t="shared" si="49"/>
        <v>5010700310931093100001VT500002</v>
      </c>
    </row>
    <row r="3168" spans="1:18" x14ac:dyDescent="0.2">
      <c r="A3168" s="80" t="s">
        <v>453</v>
      </c>
      <c r="B3168" s="80" t="s">
        <v>4723</v>
      </c>
      <c r="C3168" s="6">
        <v>501</v>
      </c>
      <c r="D3168" s="6">
        <v>50107</v>
      </c>
      <c r="E3168" s="80" t="s">
        <v>458</v>
      </c>
      <c r="F3168" s="80" t="s">
        <v>458</v>
      </c>
      <c r="G3168" s="80" t="s">
        <v>494</v>
      </c>
      <c r="H3168" s="80" t="s">
        <v>1089</v>
      </c>
      <c r="I3168" s="80" t="s">
        <v>2784</v>
      </c>
      <c r="J3168" s="80" t="s">
        <v>4053</v>
      </c>
      <c r="K3168" s="80" t="s">
        <v>454</v>
      </c>
      <c r="L3168" s="8">
        <v>6850000</v>
      </c>
      <c r="M3168" s="6">
        <v>2022</v>
      </c>
      <c r="N3168" s="103"/>
      <c r="O3168" s="103"/>
      <c r="P3168" s="6"/>
      <c r="Q3168" s="6"/>
      <c r="R3168" t="str">
        <f t="shared" si="49"/>
        <v>5010700310931093100001VT500003</v>
      </c>
    </row>
    <row r="3169" spans="1:18" x14ac:dyDescent="0.2">
      <c r="A3169" s="80" t="s">
        <v>453</v>
      </c>
      <c r="B3169" s="80" t="s">
        <v>4724</v>
      </c>
      <c r="C3169" s="6">
        <v>501</v>
      </c>
      <c r="D3169" s="6">
        <v>50107</v>
      </c>
      <c r="E3169" s="80" t="s">
        <v>458</v>
      </c>
      <c r="F3169" s="80" t="s">
        <v>456</v>
      </c>
      <c r="G3169" s="80" t="s">
        <v>494</v>
      </c>
      <c r="H3169" s="80" t="s">
        <v>1095</v>
      </c>
      <c r="I3169" s="80" t="s">
        <v>2790</v>
      </c>
      <c r="J3169" s="80" t="s">
        <v>4053</v>
      </c>
      <c r="K3169" s="80" t="s">
        <v>454</v>
      </c>
      <c r="L3169" s="8">
        <v>3380000</v>
      </c>
      <c r="M3169" s="6">
        <v>2022</v>
      </c>
      <c r="N3169" s="103"/>
      <c r="O3169" s="103"/>
      <c r="P3169" s="6"/>
      <c r="Q3169" s="6"/>
      <c r="R3169" t="str">
        <f t="shared" si="49"/>
        <v>5010700310981098100001VT500002</v>
      </c>
    </row>
    <row r="3170" spans="1:18" x14ac:dyDescent="0.2">
      <c r="A3170" s="80" t="s">
        <v>453</v>
      </c>
      <c r="B3170" s="80" t="s">
        <v>4724</v>
      </c>
      <c r="C3170" s="6">
        <v>501</v>
      </c>
      <c r="D3170" s="6">
        <v>50107</v>
      </c>
      <c r="E3170" s="80" t="s">
        <v>458</v>
      </c>
      <c r="F3170" s="80" t="s">
        <v>458</v>
      </c>
      <c r="G3170" s="80" t="s">
        <v>494</v>
      </c>
      <c r="H3170" s="80" t="s">
        <v>1095</v>
      </c>
      <c r="I3170" s="80" t="s">
        <v>2790</v>
      </c>
      <c r="J3170" s="80" t="s">
        <v>4053</v>
      </c>
      <c r="K3170" s="80" t="s">
        <v>454</v>
      </c>
      <c r="L3170" s="8">
        <v>4730000</v>
      </c>
      <c r="M3170" s="6">
        <v>2022</v>
      </c>
      <c r="N3170" s="103"/>
      <c r="O3170" s="103"/>
      <c r="P3170" s="6"/>
      <c r="Q3170" s="6"/>
      <c r="R3170" t="str">
        <f t="shared" si="49"/>
        <v>5010700310981098100001VT500003</v>
      </c>
    </row>
    <row r="3171" spans="1:18" x14ac:dyDescent="0.2">
      <c r="A3171" s="80" t="s">
        <v>453</v>
      </c>
      <c r="B3171" s="80" t="s">
        <v>4725</v>
      </c>
      <c r="C3171" s="6">
        <v>501</v>
      </c>
      <c r="D3171" s="6">
        <v>50107</v>
      </c>
      <c r="E3171" s="80" t="s">
        <v>458</v>
      </c>
      <c r="F3171" s="80" t="s">
        <v>456</v>
      </c>
      <c r="G3171" s="80" t="s">
        <v>494</v>
      </c>
      <c r="H3171" s="80" t="s">
        <v>1101</v>
      </c>
      <c r="I3171" s="80" t="s">
        <v>2794</v>
      </c>
      <c r="J3171" s="80" t="s">
        <v>4053</v>
      </c>
      <c r="K3171" s="80" t="s">
        <v>454</v>
      </c>
      <c r="L3171" s="8">
        <v>4920000</v>
      </c>
      <c r="M3171" s="6">
        <v>2022</v>
      </c>
      <c r="N3171" s="103"/>
      <c r="O3171" s="103"/>
      <c r="P3171" s="6"/>
      <c r="Q3171" s="6"/>
      <c r="R3171" t="str">
        <f t="shared" si="49"/>
        <v>5010700311001100100001VT500002</v>
      </c>
    </row>
    <row r="3172" spans="1:18" x14ac:dyDescent="0.2">
      <c r="A3172" s="80" t="s">
        <v>453</v>
      </c>
      <c r="B3172" s="80" t="s">
        <v>4725</v>
      </c>
      <c r="C3172" s="6">
        <v>501</v>
      </c>
      <c r="D3172" s="6">
        <v>50107</v>
      </c>
      <c r="E3172" s="80" t="s">
        <v>458</v>
      </c>
      <c r="F3172" s="80" t="s">
        <v>458</v>
      </c>
      <c r="G3172" s="80" t="s">
        <v>494</v>
      </c>
      <c r="H3172" s="80" t="s">
        <v>1101</v>
      </c>
      <c r="I3172" s="80" t="s">
        <v>2794</v>
      </c>
      <c r="J3172" s="80" t="s">
        <v>4053</v>
      </c>
      <c r="K3172" s="80" t="s">
        <v>454</v>
      </c>
      <c r="L3172" s="8">
        <v>6880000</v>
      </c>
      <c r="M3172" s="6">
        <v>2022</v>
      </c>
      <c r="N3172" s="103"/>
      <c r="O3172" s="103"/>
      <c r="P3172" s="6"/>
      <c r="Q3172" s="6"/>
      <c r="R3172" t="str">
        <f t="shared" si="49"/>
        <v>5010700311001100100001VT500003</v>
      </c>
    </row>
    <row r="3173" spans="1:18" x14ac:dyDescent="0.2">
      <c r="A3173" s="80" t="s">
        <v>453</v>
      </c>
      <c r="B3173" s="80" t="s">
        <v>4726</v>
      </c>
      <c r="C3173" s="6">
        <v>501</v>
      </c>
      <c r="D3173" s="6">
        <v>50107</v>
      </c>
      <c r="E3173" s="80" t="s">
        <v>458</v>
      </c>
      <c r="F3173" s="80" t="s">
        <v>456</v>
      </c>
      <c r="G3173" s="80" t="s">
        <v>494</v>
      </c>
      <c r="H3173" s="80" t="s">
        <v>1104</v>
      </c>
      <c r="I3173" s="80" t="s">
        <v>2796</v>
      </c>
      <c r="J3173" s="80" t="s">
        <v>4053</v>
      </c>
      <c r="K3173" s="80" t="s">
        <v>454</v>
      </c>
      <c r="L3173" s="8">
        <v>4460000</v>
      </c>
      <c r="M3173" s="6">
        <v>2022</v>
      </c>
      <c r="N3173" s="103"/>
      <c r="O3173" s="103"/>
      <c r="P3173" s="6"/>
      <c r="Q3173" s="6"/>
      <c r="R3173" t="str">
        <f t="shared" si="49"/>
        <v>5010700311021102100001VT500002</v>
      </c>
    </row>
    <row r="3174" spans="1:18" x14ac:dyDescent="0.2">
      <c r="A3174" s="80" t="s">
        <v>453</v>
      </c>
      <c r="B3174" s="80" t="s">
        <v>4726</v>
      </c>
      <c r="C3174" s="6">
        <v>501</v>
      </c>
      <c r="D3174" s="6">
        <v>50107</v>
      </c>
      <c r="E3174" s="80" t="s">
        <v>458</v>
      </c>
      <c r="F3174" s="80" t="s">
        <v>458</v>
      </c>
      <c r="G3174" s="80" t="s">
        <v>494</v>
      </c>
      <c r="H3174" s="80" t="s">
        <v>1104</v>
      </c>
      <c r="I3174" s="80" t="s">
        <v>2796</v>
      </c>
      <c r="J3174" s="80" t="s">
        <v>4053</v>
      </c>
      <c r="K3174" s="80" t="s">
        <v>454</v>
      </c>
      <c r="L3174" s="8">
        <v>6240000</v>
      </c>
      <c r="M3174" s="6">
        <v>2022</v>
      </c>
      <c r="N3174" s="103"/>
      <c r="O3174" s="103"/>
      <c r="P3174" s="6"/>
      <c r="Q3174" s="6"/>
      <c r="R3174" t="str">
        <f t="shared" si="49"/>
        <v>5010700311021102100001VT500003</v>
      </c>
    </row>
    <row r="3175" spans="1:18" x14ac:dyDescent="0.2">
      <c r="A3175" s="80" t="s">
        <v>453</v>
      </c>
      <c r="B3175" s="80" t="s">
        <v>4727</v>
      </c>
      <c r="C3175" s="6">
        <v>501</v>
      </c>
      <c r="D3175" s="6">
        <v>50107</v>
      </c>
      <c r="E3175" s="80" t="s">
        <v>458</v>
      </c>
      <c r="F3175" s="80" t="s">
        <v>456</v>
      </c>
      <c r="G3175" s="80" t="s">
        <v>494</v>
      </c>
      <c r="H3175" s="80" t="s">
        <v>1108</v>
      </c>
      <c r="I3175" s="80" t="s">
        <v>2798</v>
      </c>
      <c r="J3175" s="80" t="s">
        <v>4053</v>
      </c>
      <c r="K3175" s="80" t="s">
        <v>454</v>
      </c>
      <c r="L3175" s="8">
        <v>4670000</v>
      </c>
      <c r="M3175" s="6">
        <v>2022</v>
      </c>
      <c r="N3175" s="103"/>
      <c r="O3175" s="103"/>
      <c r="P3175" s="6"/>
      <c r="Q3175" s="6"/>
      <c r="R3175" t="str">
        <f t="shared" si="49"/>
        <v>5010700311041104100001VT500002</v>
      </c>
    </row>
    <row r="3176" spans="1:18" x14ac:dyDescent="0.2">
      <c r="A3176" s="80" t="s">
        <v>453</v>
      </c>
      <c r="B3176" s="80" t="s">
        <v>4727</v>
      </c>
      <c r="C3176" s="6">
        <v>501</v>
      </c>
      <c r="D3176" s="6">
        <v>50107</v>
      </c>
      <c r="E3176" s="80" t="s">
        <v>458</v>
      </c>
      <c r="F3176" s="80" t="s">
        <v>458</v>
      </c>
      <c r="G3176" s="80" t="s">
        <v>494</v>
      </c>
      <c r="H3176" s="80" t="s">
        <v>1108</v>
      </c>
      <c r="I3176" s="80" t="s">
        <v>2798</v>
      </c>
      <c r="J3176" s="80" t="s">
        <v>4053</v>
      </c>
      <c r="K3176" s="80" t="s">
        <v>454</v>
      </c>
      <c r="L3176" s="8">
        <v>6530000</v>
      </c>
      <c r="M3176" s="6">
        <v>2022</v>
      </c>
      <c r="N3176" s="103"/>
      <c r="O3176" s="103"/>
      <c r="P3176" s="6"/>
      <c r="Q3176" s="6"/>
      <c r="R3176" t="str">
        <f t="shared" si="49"/>
        <v>5010700311041104100001VT500003</v>
      </c>
    </row>
    <row r="3177" spans="1:18" x14ac:dyDescent="0.2">
      <c r="A3177" s="80" t="s">
        <v>453</v>
      </c>
      <c r="B3177" s="80" t="s">
        <v>4728</v>
      </c>
      <c r="C3177" s="6">
        <v>501</v>
      </c>
      <c r="D3177" s="6">
        <v>50107</v>
      </c>
      <c r="E3177" s="80" t="s">
        <v>458</v>
      </c>
      <c r="F3177" s="80" t="s">
        <v>456</v>
      </c>
      <c r="G3177" s="80" t="s">
        <v>494</v>
      </c>
      <c r="H3177" s="80" t="s">
        <v>1112</v>
      </c>
      <c r="I3177" s="80" t="s">
        <v>2801</v>
      </c>
      <c r="J3177" s="80" t="s">
        <v>4053</v>
      </c>
      <c r="K3177" s="80" t="s">
        <v>454</v>
      </c>
      <c r="L3177" s="8">
        <v>2950000</v>
      </c>
      <c r="M3177" s="6">
        <v>2022</v>
      </c>
      <c r="N3177" s="103"/>
      <c r="O3177" s="103"/>
      <c r="P3177" s="6"/>
      <c r="Q3177" s="6"/>
      <c r="R3177" t="str">
        <f t="shared" si="49"/>
        <v>5010700311071107100001VT500002</v>
      </c>
    </row>
    <row r="3178" spans="1:18" x14ac:dyDescent="0.2">
      <c r="A3178" s="80" t="s">
        <v>453</v>
      </c>
      <c r="B3178" s="80" t="s">
        <v>4728</v>
      </c>
      <c r="C3178" s="6">
        <v>501</v>
      </c>
      <c r="D3178" s="6">
        <v>50107</v>
      </c>
      <c r="E3178" s="80" t="s">
        <v>458</v>
      </c>
      <c r="F3178" s="80" t="s">
        <v>458</v>
      </c>
      <c r="G3178" s="80" t="s">
        <v>494</v>
      </c>
      <c r="H3178" s="80" t="s">
        <v>1112</v>
      </c>
      <c r="I3178" s="80" t="s">
        <v>2801</v>
      </c>
      <c r="J3178" s="80" t="s">
        <v>4053</v>
      </c>
      <c r="K3178" s="80" t="s">
        <v>454</v>
      </c>
      <c r="L3178" s="8">
        <v>4130000</v>
      </c>
      <c r="M3178" s="6">
        <v>2022</v>
      </c>
      <c r="N3178" s="103"/>
      <c r="O3178" s="103"/>
      <c r="P3178" s="6"/>
      <c r="Q3178" s="6"/>
      <c r="R3178" t="str">
        <f t="shared" si="49"/>
        <v>5010700311071107100001VT500003</v>
      </c>
    </row>
    <row r="3179" spans="1:18" x14ac:dyDescent="0.2">
      <c r="A3179" s="80" t="s">
        <v>453</v>
      </c>
      <c r="B3179" s="80" t="s">
        <v>4729</v>
      </c>
      <c r="C3179" s="6">
        <v>501</v>
      </c>
      <c r="D3179" s="6">
        <v>50107</v>
      </c>
      <c r="E3179" s="80" t="s">
        <v>458</v>
      </c>
      <c r="F3179" s="80" t="s">
        <v>456</v>
      </c>
      <c r="G3179" s="80" t="s">
        <v>494</v>
      </c>
      <c r="H3179" s="80" t="s">
        <v>1113</v>
      </c>
      <c r="I3179" s="80" t="s">
        <v>2802</v>
      </c>
      <c r="J3179" s="80" t="s">
        <v>4053</v>
      </c>
      <c r="K3179" s="80" t="s">
        <v>454</v>
      </c>
      <c r="L3179" s="8">
        <v>2950000</v>
      </c>
      <c r="M3179" s="6">
        <v>2022</v>
      </c>
      <c r="N3179" s="103"/>
      <c r="O3179" s="103"/>
      <c r="P3179" s="6"/>
      <c r="Q3179" s="6"/>
      <c r="R3179" t="str">
        <f t="shared" si="49"/>
        <v>5010700311081108100001VT500002</v>
      </c>
    </row>
    <row r="3180" spans="1:18" x14ac:dyDescent="0.2">
      <c r="A3180" s="80" t="s">
        <v>453</v>
      </c>
      <c r="B3180" s="80" t="s">
        <v>4729</v>
      </c>
      <c r="C3180" s="6">
        <v>501</v>
      </c>
      <c r="D3180" s="6">
        <v>50107</v>
      </c>
      <c r="E3180" s="80" t="s">
        <v>458</v>
      </c>
      <c r="F3180" s="80" t="s">
        <v>458</v>
      </c>
      <c r="G3180" s="80" t="s">
        <v>494</v>
      </c>
      <c r="H3180" s="80" t="s">
        <v>1113</v>
      </c>
      <c r="I3180" s="80" t="s">
        <v>2802</v>
      </c>
      <c r="J3180" s="80" t="s">
        <v>4053</v>
      </c>
      <c r="K3180" s="80" t="s">
        <v>454</v>
      </c>
      <c r="L3180" s="8">
        <v>4130000</v>
      </c>
      <c r="M3180" s="6">
        <v>2022</v>
      </c>
      <c r="N3180" s="103"/>
      <c r="O3180" s="103"/>
      <c r="P3180" s="6"/>
      <c r="Q3180" s="6"/>
      <c r="R3180" t="str">
        <f t="shared" si="49"/>
        <v>5010700311081108100001VT500003</v>
      </c>
    </row>
    <row r="3181" spans="1:18" x14ac:dyDescent="0.2">
      <c r="A3181" s="80" t="s">
        <v>453</v>
      </c>
      <c r="B3181" s="80" t="s">
        <v>4730</v>
      </c>
      <c r="C3181" s="6">
        <v>501</v>
      </c>
      <c r="D3181" s="6">
        <v>50107</v>
      </c>
      <c r="E3181" s="80" t="s">
        <v>458</v>
      </c>
      <c r="F3181" s="80" t="s">
        <v>456</v>
      </c>
      <c r="G3181" s="80" t="s">
        <v>494</v>
      </c>
      <c r="H3181" s="80" t="s">
        <v>1117</v>
      </c>
      <c r="I3181" s="80" t="s">
        <v>2806</v>
      </c>
      <c r="J3181" s="80" t="s">
        <v>4053</v>
      </c>
      <c r="K3181" s="80" t="s">
        <v>454</v>
      </c>
      <c r="L3181" s="8">
        <v>3050000</v>
      </c>
      <c r="M3181" s="6">
        <v>2022</v>
      </c>
      <c r="N3181" s="103"/>
      <c r="O3181" s="103"/>
      <c r="P3181" s="6"/>
      <c r="Q3181" s="6"/>
      <c r="R3181" t="str">
        <f t="shared" si="49"/>
        <v>5010700311101110100001VT500002</v>
      </c>
    </row>
    <row r="3182" spans="1:18" x14ac:dyDescent="0.2">
      <c r="A3182" s="80" t="s">
        <v>453</v>
      </c>
      <c r="B3182" s="80" t="s">
        <v>4730</v>
      </c>
      <c r="C3182" s="6">
        <v>501</v>
      </c>
      <c r="D3182" s="6">
        <v>50107</v>
      </c>
      <c r="E3182" s="80" t="s">
        <v>458</v>
      </c>
      <c r="F3182" s="80" t="s">
        <v>458</v>
      </c>
      <c r="G3182" s="80" t="s">
        <v>494</v>
      </c>
      <c r="H3182" s="80" t="s">
        <v>1117</v>
      </c>
      <c r="I3182" s="80" t="s">
        <v>2806</v>
      </c>
      <c r="J3182" s="80" t="s">
        <v>4053</v>
      </c>
      <c r="K3182" s="80" t="s">
        <v>454</v>
      </c>
      <c r="L3182" s="8">
        <v>4260000</v>
      </c>
      <c r="M3182" s="6">
        <v>2022</v>
      </c>
      <c r="N3182" s="103"/>
      <c r="O3182" s="103"/>
      <c r="P3182" s="6"/>
      <c r="Q3182" s="6"/>
      <c r="R3182" t="str">
        <f t="shared" si="49"/>
        <v>5010700311101110100001VT500003</v>
      </c>
    </row>
    <row r="3183" spans="1:18" x14ac:dyDescent="0.2">
      <c r="A3183" s="80" t="s">
        <v>453</v>
      </c>
      <c r="B3183" s="80" t="s">
        <v>4731</v>
      </c>
      <c r="C3183" s="6">
        <v>501</v>
      </c>
      <c r="D3183" s="6">
        <v>50107</v>
      </c>
      <c r="E3183" s="80" t="s">
        <v>458</v>
      </c>
      <c r="F3183" s="80" t="s">
        <v>456</v>
      </c>
      <c r="G3183" s="80" t="s">
        <v>494</v>
      </c>
      <c r="H3183" s="80" t="s">
        <v>1118</v>
      </c>
      <c r="I3183" s="80" t="s">
        <v>2807</v>
      </c>
      <c r="J3183" s="80" t="s">
        <v>4053</v>
      </c>
      <c r="K3183" s="80" t="s">
        <v>454</v>
      </c>
      <c r="L3183" s="8">
        <v>3050000</v>
      </c>
      <c r="M3183" s="6">
        <v>2022</v>
      </c>
      <c r="N3183" s="103"/>
      <c r="O3183" s="103"/>
      <c r="P3183" s="6"/>
      <c r="Q3183" s="6"/>
      <c r="R3183" t="str">
        <f t="shared" si="49"/>
        <v>5010700311111111100001VT500002</v>
      </c>
    </row>
    <row r="3184" spans="1:18" x14ac:dyDescent="0.2">
      <c r="A3184" s="80" t="s">
        <v>453</v>
      </c>
      <c r="B3184" s="80" t="s">
        <v>4731</v>
      </c>
      <c r="C3184" s="6">
        <v>501</v>
      </c>
      <c r="D3184" s="6">
        <v>50107</v>
      </c>
      <c r="E3184" s="80" t="s">
        <v>458</v>
      </c>
      <c r="F3184" s="80" t="s">
        <v>458</v>
      </c>
      <c r="G3184" s="80" t="s">
        <v>494</v>
      </c>
      <c r="H3184" s="80" t="s">
        <v>1118</v>
      </c>
      <c r="I3184" s="80" t="s">
        <v>2807</v>
      </c>
      <c r="J3184" s="80" t="s">
        <v>4053</v>
      </c>
      <c r="K3184" s="80" t="s">
        <v>454</v>
      </c>
      <c r="L3184" s="8">
        <v>4260000</v>
      </c>
      <c r="M3184" s="6">
        <v>2022</v>
      </c>
      <c r="N3184" s="103"/>
      <c r="O3184" s="103"/>
      <c r="P3184" s="6"/>
      <c r="Q3184" s="6"/>
      <c r="R3184" t="str">
        <f t="shared" si="49"/>
        <v>5010700311111111100001VT500003</v>
      </c>
    </row>
    <row r="3185" spans="1:18" x14ac:dyDescent="0.2">
      <c r="A3185" s="80" t="s">
        <v>453</v>
      </c>
      <c r="B3185" s="80" t="s">
        <v>4732</v>
      </c>
      <c r="C3185" s="6">
        <v>501</v>
      </c>
      <c r="D3185" s="6">
        <v>50107</v>
      </c>
      <c r="E3185" s="80" t="s">
        <v>458</v>
      </c>
      <c r="F3185" s="80" t="s">
        <v>456</v>
      </c>
      <c r="G3185" s="80" t="s">
        <v>494</v>
      </c>
      <c r="H3185" s="80" t="s">
        <v>1119</v>
      </c>
      <c r="I3185" s="80" t="s">
        <v>2808</v>
      </c>
      <c r="J3185" s="80" t="s">
        <v>4053</v>
      </c>
      <c r="K3185" s="80" t="s">
        <v>454</v>
      </c>
      <c r="L3185" s="8">
        <v>2950000</v>
      </c>
      <c r="M3185" s="6">
        <v>2022</v>
      </c>
      <c r="N3185" s="103"/>
      <c r="O3185" s="103"/>
      <c r="P3185" s="6"/>
      <c r="Q3185" s="6"/>
      <c r="R3185" t="str">
        <f t="shared" si="49"/>
        <v>5010700311121112100001VT500002</v>
      </c>
    </row>
    <row r="3186" spans="1:18" x14ac:dyDescent="0.2">
      <c r="A3186" s="80" t="s">
        <v>453</v>
      </c>
      <c r="B3186" s="80" t="s">
        <v>4732</v>
      </c>
      <c r="C3186" s="6">
        <v>501</v>
      </c>
      <c r="D3186" s="6">
        <v>50107</v>
      </c>
      <c r="E3186" s="80" t="s">
        <v>458</v>
      </c>
      <c r="F3186" s="80" t="s">
        <v>458</v>
      </c>
      <c r="G3186" s="80" t="s">
        <v>494</v>
      </c>
      <c r="H3186" s="80" t="s">
        <v>1119</v>
      </c>
      <c r="I3186" s="80" t="s">
        <v>2808</v>
      </c>
      <c r="J3186" s="80" t="s">
        <v>4053</v>
      </c>
      <c r="K3186" s="80" t="s">
        <v>454</v>
      </c>
      <c r="L3186" s="8">
        <v>4130000</v>
      </c>
      <c r="M3186" s="6">
        <v>2022</v>
      </c>
      <c r="N3186" s="103"/>
      <c r="O3186" s="103"/>
      <c r="P3186" s="6"/>
      <c r="Q3186" s="6"/>
      <c r="R3186" t="str">
        <f t="shared" si="49"/>
        <v>5010700311121112100001VT500003</v>
      </c>
    </row>
    <row r="3187" spans="1:18" x14ac:dyDescent="0.2">
      <c r="A3187" s="80" t="s">
        <v>453</v>
      </c>
      <c r="B3187" s="80" t="s">
        <v>4733</v>
      </c>
      <c r="C3187" s="6">
        <v>501</v>
      </c>
      <c r="D3187" s="6">
        <v>50107</v>
      </c>
      <c r="E3187" s="80" t="s">
        <v>458</v>
      </c>
      <c r="F3187" s="80" t="s">
        <v>456</v>
      </c>
      <c r="G3187" s="80" t="s">
        <v>494</v>
      </c>
      <c r="H3187" s="80" t="s">
        <v>1135</v>
      </c>
      <c r="I3187" s="80" t="s">
        <v>2818</v>
      </c>
      <c r="J3187" s="80" t="s">
        <v>4053</v>
      </c>
      <c r="K3187" s="80" t="s">
        <v>454</v>
      </c>
      <c r="L3187" s="8">
        <v>2950000</v>
      </c>
      <c r="M3187" s="6">
        <v>2022</v>
      </c>
      <c r="N3187" s="103"/>
      <c r="O3187" s="103"/>
      <c r="P3187" s="6"/>
      <c r="Q3187" s="6"/>
      <c r="R3187" t="str">
        <f t="shared" si="49"/>
        <v>5010700311201120100001VT500002</v>
      </c>
    </row>
    <row r="3188" spans="1:18" x14ac:dyDescent="0.2">
      <c r="A3188" s="80" t="s">
        <v>453</v>
      </c>
      <c r="B3188" s="80" t="s">
        <v>4733</v>
      </c>
      <c r="C3188" s="6">
        <v>501</v>
      </c>
      <c r="D3188" s="6">
        <v>50107</v>
      </c>
      <c r="E3188" s="80" t="s">
        <v>458</v>
      </c>
      <c r="F3188" s="80" t="s">
        <v>458</v>
      </c>
      <c r="G3188" s="80" t="s">
        <v>494</v>
      </c>
      <c r="H3188" s="80" t="s">
        <v>1135</v>
      </c>
      <c r="I3188" s="80" t="s">
        <v>2818</v>
      </c>
      <c r="J3188" s="80" t="s">
        <v>4053</v>
      </c>
      <c r="K3188" s="80" t="s">
        <v>454</v>
      </c>
      <c r="L3188" s="8">
        <v>4130000</v>
      </c>
      <c r="M3188" s="6">
        <v>2022</v>
      </c>
      <c r="N3188" s="103"/>
      <c r="O3188" s="103"/>
      <c r="P3188" s="6"/>
      <c r="Q3188" s="6"/>
      <c r="R3188" t="str">
        <f t="shared" si="49"/>
        <v>5010700311201120100001VT500003</v>
      </c>
    </row>
    <row r="3189" spans="1:18" x14ac:dyDescent="0.2">
      <c r="A3189" s="80" t="s">
        <v>453</v>
      </c>
      <c r="B3189" s="80" t="s">
        <v>4734</v>
      </c>
      <c r="C3189" s="6">
        <v>501</v>
      </c>
      <c r="D3189" s="6">
        <v>50107</v>
      </c>
      <c r="E3189" s="80" t="s">
        <v>458</v>
      </c>
      <c r="F3189" s="80" t="s">
        <v>456</v>
      </c>
      <c r="G3189" s="80" t="s">
        <v>494</v>
      </c>
      <c r="H3189" s="80" t="s">
        <v>1136</v>
      </c>
      <c r="I3189" s="80" t="s">
        <v>2819</v>
      </c>
      <c r="J3189" s="80" t="s">
        <v>4053</v>
      </c>
      <c r="K3189" s="80" t="s">
        <v>454</v>
      </c>
      <c r="L3189" s="8">
        <v>2950000</v>
      </c>
      <c r="M3189" s="6">
        <v>2022</v>
      </c>
      <c r="N3189" s="103"/>
      <c r="O3189" s="103"/>
      <c r="P3189" s="6"/>
      <c r="Q3189" s="6"/>
      <c r="R3189" t="str">
        <f t="shared" si="49"/>
        <v>5010700311211121100001VT500002</v>
      </c>
    </row>
    <row r="3190" spans="1:18" x14ac:dyDescent="0.2">
      <c r="A3190" s="80" t="s">
        <v>453</v>
      </c>
      <c r="B3190" s="80" t="s">
        <v>4734</v>
      </c>
      <c r="C3190" s="6">
        <v>501</v>
      </c>
      <c r="D3190" s="6">
        <v>50107</v>
      </c>
      <c r="E3190" s="80" t="s">
        <v>458</v>
      </c>
      <c r="F3190" s="80" t="s">
        <v>458</v>
      </c>
      <c r="G3190" s="80" t="s">
        <v>494</v>
      </c>
      <c r="H3190" s="80" t="s">
        <v>1136</v>
      </c>
      <c r="I3190" s="80" t="s">
        <v>2819</v>
      </c>
      <c r="J3190" s="80" t="s">
        <v>4053</v>
      </c>
      <c r="K3190" s="80" t="s">
        <v>454</v>
      </c>
      <c r="L3190" s="8">
        <v>4130000</v>
      </c>
      <c r="M3190" s="6">
        <v>2022</v>
      </c>
      <c r="N3190" s="103"/>
      <c r="O3190" s="103"/>
      <c r="P3190" s="6"/>
      <c r="Q3190" s="6"/>
      <c r="R3190" t="str">
        <f t="shared" si="49"/>
        <v>5010700311211121100001VT500003</v>
      </c>
    </row>
    <row r="3191" spans="1:18" x14ac:dyDescent="0.2">
      <c r="A3191" s="80" t="s">
        <v>453</v>
      </c>
      <c r="B3191" s="80" t="s">
        <v>4735</v>
      </c>
      <c r="C3191" s="6">
        <v>501</v>
      </c>
      <c r="D3191" s="6">
        <v>50107</v>
      </c>
      <c r="E3191" s="80" t="s">
        <v>458</v>
      </c>
      <c r="F3191" s="80" t="s">
        <v>456</v>
      </c>
      <c r="G3191" s="80" t="s">
        <v>494</v>
      </c>
      <c r="H3191" s="80" t="s">
        <v>1173</v>
      </c>
      <c r="I3191" s="80" t="s">
        <v>2839</v>
      </c>
      <c r="J3191" s="80" t="s">
        <v>4053</v>
      </c>
      <c r="K3191" s="80" t="s">
        <v>454</v>
      </c>
      <c r="L3191" s="8">
        <v>1690000</v>
      </c>
      <c r="M3191" s="6">
        <v>2022</v>
      </c>
      <c r="N3191" s="103"/>
      <c r="O3191" s="103"/>
      <c r="P3191" s="6"/>
      <c r="Q3191" s="6"/>
      <c r="R3191" t="str">
        <f t="shared" si="49"/>
        <v>5010700311391139100001VT500002</v>
      </c>
    </row>
    <row r="3192" spans="1:18" x14ac:dyDescent="0.2">
      <c r="A3192" s="80" t="s">
        <v>453</v>
      </c>
      <c r="B3192" s="80" t="s">
        <v>4735</v>
      </c>
      <c r="C3192" s="6">
        <v>501</v>
      </c>
      <c r="D3192" s="6">
        <v>50107</v>
      </c>
      <c r="E3192" s="80" t="s">
        <v>458</v>
      </c>
      <c r="F3192" s="80" t="s">
        <v>458</v>
      </c>
      <c r="G3192" s="80" t="s">
        <v>494</v>
      </c>
      <c r="H3192" s="80" t="s">
        <v>1173</v>
      </c>
      <c r="I3192" s="80" t="s">
        <v>2839</v>
      </c>
      <c r="J3192" s="80" t="s">
        <v>4053</v>
      </c>
      <c r="K3192" s="80" t="s">
        <v>454</v>
      </c>
      <c r="L3192" s="8">
        <v>2370000</v>
      </c>
      <c r="M3192" s="6">
        <v>2022</v>
      </c>
      <c r="N3192" s="103"/>
      <c r="O3192" s="103"/>
      <c r="P3192" s="6"/>
      <c r="Q3192" s="6"/>
      <c r="R3192" t="str">
        <f t="shared" si="49"/>
        <v>5010700311391139100001VT500003</v>
      </c>
    </row>
    <row r="3193" spans="1:18" x14ac:dyDescent="0.2">
      <c r="A3193" s="80" t="s">
        <v>453</v>
      </c>
      <c r="B3193" s="80" t="s">
        <v>4736</v>
      </c>
      <c r="C3193" s="6">
        <v>501</v>
      </c>
      <c r="D3193" s="6">
        <v>50107</v>
      </c>
      <c r="E3193" s="80" t="s">
        <v>458</v>
      </c>
      <c r="F3193" s="80" t="s">
        <v>456</v>
      </c>
      <c r="G3193" s="80" t="s">
        <v>494</v>
      </c>
      <c r="H3193" s="80" t="s">
        <v>1182</v>
      </c>
      <c r="I3193" s="80" t="s">
        <v>2845</v>
      </c>
      <c r="J3193" s="80" t="s">
        <v>4053</v>
      </c>
      <c r="K3193" s="80" t="s">
        <v>454</v>
      </c>
      <c r="L3193" s="8">
        <v>3270000</v>
      </c>
      <c r="M3193" s="6">
        <v>2022</v>
      </c>
      <c r="N3193" s="103"/>
      <c r="O3193" s="103"/>
      <c r="P3193" s="6"/>
      <c r="Q3193" s="6"/>
      <c r="R3193" t="str">
        <f t="shared" si="49"/>
        <v>5010700311431143100001VT500002</v>
      </c>
    </row>
    <row r="3194" spans="1:18" x14ac:dyDescent="0.2">
      <c r="A3194" s="80" t="s">
        <v>453</v>
      </c>
      <c r="B3194" s="80" t="s">
        <v>4736</v>
      </c>
      <c r="C3194" s="6">
        <v>501</v>
      </c>
      <c r="D3194" s="6">
        <v>50107</v>
      </c>
      <c r="E3194" s="80" t="s">
        <v>458</v>
      </c>
      <c r="F3194" s="80" t="s">
        <v>458</v>
      </c>
      <c r="G3194" s="80" t="s">
        <v>494</v>
      </c>
      <c r="H3194" s="80" t="s">
        <v>1182</v>
      </c>
      <c r="I3194" s="80" t="s">
        <v>2845</v>
      </c>
      <c r="J3194" s="80" t="s">
        <v>4053</v>
      </c>
      <c r="K3194" s="80" t="s">
        <v>454</v>
      </c>
      <c r="L3194" s="8">
        <v>4570000</v>
      </c>
      <c r="M3194" s="6">
        <v>2022</v>
      </c>
      <c r="N3194" s="103"/>
      <c r="O3194" s="103"/>
      <c r="P3194" s="6"/>
      <c r="Q3194" s="6"/>
      <c r="R3194" t="str">
        <f t="shared" si="49"/>
        <v>5010700311431143100001VT500003</v>
      </c>
    </row>
    <row r="3195" spans="1:18" x14ac:dyDescent="0.2">
      <c r="A3195" s="80" t="s">
        <v>453</v>
      </c>
      <c r="B3195" s="80" t="s">
        <v>4737</v>
      </c>
      <c r="C3195" s="6">
        <v>501</v>
      </c>
      <c r="D3195" s="6">
        <v>50107</v>
      </c>
      <c r="E3195" s="80" t="s">
        <v>458</v>
      </c>
      <c r="F3195" s="80" t="s">
        <v>456</v>
      </c>
      <c r="G3195" s="80" t="s">
        <v>494</v>
      </c>
      <c r="H3195" s="80" t="s">
        <v>1186</v>
      </c>
      <c r="I3195" s="80" t="s">
        <v>2850</v>
      </c>
      <c r="J3195" s="80" t="s">
        <v>4053</v>
      </c>
      <c r="K3195" s="80" t="s">
        <v>454</v>
      </c>
      <c r="L3195" s="8">
        <v>7470000</v>
      </c>
      <c r="M3195" s="6">
        <v>2022</v>
      </c>
      <c r="N3195" s="103"/>
      <c r="O3195" s="103"/>
      <c r="P3195" s="6"/>
      <c r="Q3195" s="6"/>
      <c r="R3195" t="str">
        <f t="shared" si="49"/>
        <v>5010700311451145100001VT500002</v>
      </c>
    </row>
    <row r="3196" spans="1:18" x14ac:dyDescent="0.2">
      <c r="A3196" s="80" t="s">
        <v>453</v>
      </c>
      <c r="B3196" s="80" t="s">
        <v>4737</v>
      </c>
      <c r="C3196" s="6">
        <v>501</v>
      </c>
      <c r="D3196" s="6">
        <v>50107</v>
      </c>
      <c r="E3196" s="80" t="s">
        <v>458</v>
      </c>
      <c r="F3196" s="80" t="s">
        <v>458</v>
      </c>
      <c r="G3196" s="80" t="s">
        <v>494</v>
      </c>
      <c r="H3196" s="80" t="s">
        <v>1186</v>
      </c>
      <c r="I3196" s="80" t="s">
        <v>2850</v>
      </c>
      <c r="J3196" s="80" t="s">
        <v>4053</v>
      </c>
      <c r="K3196" s="80" t="s">
        <v>454</v>
      </c>
      <c r="L3196" s="8">
        <v>10450000</v>
      </c>
      <c r="M3196" s="6">
        <v>2022</v>
      </c>
      <c r="N3196" s="103"/>
      <c r="O3196" s="103"/>
      <c r="P3196" s="6"/>
      <c r="Q3196" s="6"/>
      <c r="R3196" t="str">
        <f t="shared" si="49"/>
        <v>5010700311451145100001VT500003</v>
      </c>
    </row>
    <row r="3197" spans="1:18" x14ac:dyDescent="0.2">
      <c r="A3197" s="80" t="s">
        <v>453</v>
      </c>
      <c r="B3197" s="80" t="s">
        <v>4738</v>
      </c>
      <c r="C3197" s="6">
        <v>501</v>
      </c>
      <c r="D3197" s="6">
        <v>50107</v>
      </c>
      <c r="E3197" s="80" t="s">
        <v>458</v>
      </c>
      <c r="F3197" s="80" t="s">
        <v>456</v>
      </c>
      <c r="G3197" s="80" t="s">
        <v>494</v>
      </c>
      <c r="H3197" s="80" t="s">
        <v>1233</v>
      </c>
      <c r="I3197" s="80" t="s">
        <v>2884</v>
      </c>
      <c r="J3197" s="80" t="s">
        <v>4053</v>
      </c>
      <c r="K3197" s="80" t="s">
        <v>454</v>
      </c>
      <c r="L3197" s="8">
        <v>1750000</v>
      </c>
      <c r="M3197" s="6">
        <v>2022</v>
      </c>
      <c r="N3197" s="103"/>
      <c r="O3197" s="103"/>
      <c r="P3197" s="6"/>
      <c r="Q3197" s="6"/>
      <c r="R3197" t="str">
        <f t="shared" si="49"/>
        <v>5010700311711171100001VT500002</v>
      </c>
    </row>
    <row r="3198" spans="1:18" x14ac:dyDescent="0.2">
      <c r="A3198" s="80" t="s">
        <v>453</v>
      </c>
      <c r="B3198" s="80" t="s">
        <v>4738</v>
      </c>
      <c r="C3198" s="6">
        <v>501</v>
      </c>
      <c r="D3198" s="6">
        <v>50107</v>
      </c>
      <c r="E3198" s="80" t="s">
        <v>458</v>
      </c>
      <c r="F3198" s="80" t="s">
        <v>458</v>
      </c>
      <c r="G3198" s="80" t="s">
        <v>494</v>
      </c>
      <c r="H3198" s="80" t="s">
        <v>1233</v>
      </c>
      <c r="I3198" s="80" t="s">
        <v>2884</v>
      </c>
      <c r="J3198" s="80" t="s">
        <v>4053</v>
      </c>
      <c r="K3198" s="80" t="s">
        <v>454</v>
      </c>
      <c r="L3198" s="8">
        <v>2440000</v>
      </c>
      <c r="M3198" s="6">
        <v>2022</v>
      </c>
      <c r="N3198" s="103"/>
      <c r="O3198" s="103"/>
      <c r="P3198" s="6"/>
      <c r="Q3198" s="6"/>
      <c r="R3198" t="str">
        <f t="shared" si="49"/>
        <v>5010700311711171100001VT500003</v>
      </c>
    </row>
    <row r="3199" spans="1:18" x14ac:dyDescent="0.2">
      <c r="A3199" s="80" t="s">
        <v>453</v>
      </c>
      <c r="B3199" s="80" t="s">
        <v>4739</v>
      </c>
      <c r="C3199" s="6">
        <v>501</v>
      </c>
      <c r="D3199" s="6">
        <v>50107</v>
      </c>
      <c r="E3199" s="80" t="s">
        <v>458</v>
      </c>
      <c r="F3199" s="80" t="s">
        <v>456</v>
      </c>
      <c r="G3199" s="80" t="s">
        <v>494</v>
      </c>
      <c r="H3199" s="80" t="s">
        <v>1235</v>
      </c>
      <c r="I3199" s="80" t="s">
        <v>2885</v>
      </c>
      <c r="J3199" s="80" t="s">
        <v>4053</v>
      </c>
      <c r="K3199" s="80" t="s">
        <v>454</v>
      </c>
      <c r="L3199" s="8">
        <v>4920000</v>
      </c>
      <c r="M3199" s="6">
        <v>2022</v>
      </c>
      <c r="N3199" s="103"/>
      <c r="O3199" s="103"/>
      <c r="P3199" s="6"/>
      <c r="Q3199" s="6"/>
      <c r="R3199" t="str">
        <f t="shared" si="49"/>
        <v>5010700311721172100001VT500002</v>
      </c>
    </row>
    <row r="3200" spans="1:18" x14ac:dyDescent="0.2">
      <c r="A3200" s="80" t="s">
        <v>453</v>
      </c>
      <c r="B3200" s="80" t="s">
        <v>4739</v>
      </c>
      <c r="C3200" s="6">
        <v>501</v>
      </c>
      <c r="D3200" s="6">
        <v>50107</v>
      </c>
      <c r="E3200" s="80" t="s">
        <v>458</v>
      </c>
      <c r="F3200" s="80" t="s">
        <v>458</v>
      </c>
      <c r="G3200" s="80" t="s">
        <v>494</v>
      </c>
      <c r="H3200" s="80" t="s">
        <v>1235</v>
      </c>
      <c r="I3200" s="80" t="s">
        <v>2885</v>
      </c>
      <c r="J3200" s="80" t="s">
        <v>4053</v>
      </c>
      <c r="K3200" s="80" t="s">
        <v>454</v>
      </c>
      <c r="L3200" s="8">
        <v>6880000</v>
      </c>
      <c r="M3200" s="6">
        <v>2022</v>
      </c>
      <c r="N3200" s="103"/>
      <c r="O3200" s="103"/>
      <c r="P3200" s="6"/>
      <c r="Q3200" s="6"/>
      <c r="R3200" t="str">
        <f t="shared" si="49"/>
        <v>5010700311721172100001VT500003</v>
      </c>
    </row>
    <row r="3201" spans="1:18" x14ac:dyDescent="0.2">
      <c r="A3201" s="80" t="s">
        <v>453</v>
      </c>
      <c r="B3201" s="80" t="s">
        <v>4740</v>
      </c>
      <c r="C3201" s="6">
        <v>501</v>
      </c>
      <c r="D3201" s="6">
        <v>50107</v>
      </c>
      <c r="E3201" s="80" t="s">
        <v>458</v>
      </c>
      <c r="F3201" s="80" t="s">
        <v>456</v>
      </c>
      <c r="G3201" s="80" t="s">
        <v>494</v>
      </c>
      <c r="H3201" s="80" t="s">
        <v>1258</v>
      </c>
      <c r="I3201" s="80" t="s">
        <v>2898</v>
      </c>
      <c r="J3201" s="80" t="s">
        <v>4053</v>
      </c>
      <c r="K3201" s="80" t="s">
        <v>454</v>
      </c>
      <c r="L3201" s="8">
        <v>1730000</v>
      </c>
      <c r="M3201" s="6">
        <v>2022</v>
      </c>
      <c r="N3201" s="103"/>
      <c r="O3201" s="103"/>
      <c r="P3201" s="6"/>
      <c r="Q3201" s="6"/>
      <c r="R3201" t="str">
        <f t="shared" si="49"/>
        <v>5010700311831183100001VT500002</v>
      </c>
    </row>
    <row r="3202" spans="1:18" x14ac:dyDescent="0.2">
      <c r="A3202" s="80" t="s">
        <v>453</v>
      </c>
      <c r="B3202" s="80" t="s">
        <v>4740</v>
      </c>
      <c r="C3202" s="6">
        <v>501</v>
      </c>
      <c r="D3202" s="6">
        <v>50107</v>
      </c>
      <c r="E3202" s="80" t="s">
        <v>458</v>
      </c>
      <c r="F3202" s="80" t="s">
        <v>458</v>
      </c>
      <c r="G3202" s="80" t="s">
        <v>494</v>
      </c>
      <c r="H3202" s="80" t="s">
        <v>1258</v>
      </c>
      <c r="I3202" s="80" t="s">
        <v>2898</v>
      </c>
      <c r="J3202" s="80" t="s">
        <v>4053</v>
      </c>
      <c r="K3202" s="80" t="s">
        <v>454</v>
      </c>
      <c r="L3202" s="8">
        <v>2420000</v>
      </c>
      <c r="M3202" s="6">
        <v>2022</v>
      </c>
      <c r="N3202" s="103"/>
      <c r="O3202" s="103"/>
      <c r="P3202" s="6"/>
      <c r="Q3202" s="6"/>
      <c r="R3202" t="str">
        <f t="shared" ref="R3202:R3265" si="50">CONCATENATE(D3202,E3202,H3202,I3202,K3202,G3202,F3202)</f>
        <v>5010700311831183100001VT500003</v>
      </c>
    </row>
    <row r="3203" spans="1:18" x14ac:dyDescent="0.2">
      <c r="A3203" s="80" t="s">
        <v>453</v>
      </c>
      <c r="B3203" s="80" t="s">
        <v>4741</v>
      </c>
      <c r="C3203" s="6">
        <v>501</v>
      </c>
      <c r="D3203" s="6">
        <v>50107</v>
      </c>
      <c r="E3203" s="80" t="s">
        <v>458</v>
      </c>
      <c r="F3203" s="80" t="s">
        <v>456</v>
      </c>
      <c r="G3203" s="80" t="s">
        <v>494</v>
      </c>
      <c r="H3203" s="80" t="s">
        <v>1267</v>
      </c>
      <c r="I3203" s="80" t="s">
        <v>2905</v>
      </c>
      <c r="J3203" s="80" t="s">
        <v>4053</v>
      </c>
      <c r="K3203" s="80" t="s">
        <v>454</v>
      </c>
      <c r="L3203" s="8">
        <v>2170000</v>
      </c>
      <c r="M3203" s="6">
        <v>2022</v>
      </c>
      <c r="N3203" s="103"/>
      <c r="O3203" s="103"/>
      <c r="P3203" s="6"/>
      <c r="Q3203" s="6"/>
      <c r="R3203" t="str">
        <f t="shared" si="50"/>
        <v>5010700311881188100001VT500002</v>
      </c>
    </row>
    <row r="3204" spans="1:18" x14ac:dyDescent="0.2">
      <c r="A3204" s="80" t="s">
        <v>453</v>
      </c>
      <c r="B3204" s="80" t="s">
        <v>4741</v>
      </c>
      <c r="C3204" s="6">
        <v>501</v>
      </c>
      <c r="D3204" s="6">
        <v>50107</v>
      </c>
      <c r="E3204" s="80" t="s">
        <v>458</v>
      </c>
      <c r="F3204" s="80" t="s">
        <v>458</v>
      </c>
      <c r="G3204" s="80" t="s">
        <v>494</v>
      </c>
      <c r="H3204" s="80" t="s">
        <v>1267</v>
      </c>
      <c r="I3204" s="80" t="s">
        <v>2905</v>
      </c>
      <c r="J3204" s="80" t="s">
        <v>4053</v>
      </c>
      <c r="K3204" s="80" t="s">
        <v>454</v>
      </c>
      <c r="L3204" s="8">
        <v>3040000</v>
      </c>
      <c r="M3204" s="6">
        <v>2022</v>
      </c>
      <c r="N3204" s="103"/>
      <c r="O3204" s="103"/>
      <c r="P3204" s="6"/>
      <c r="Q3204" s="6"/>
      <c r="R3204" t="str">
        <f t="shared" si="50"/>
        <v>5010700311881188100001VT500003</v>
      </c>
    </row>
    <row r="3205" spans="1:18" x14ac:dyDescent="0.2">
      <c r="A3205" s="80" t="s">
        <v>453</v>
      </c>
      <c r="B3205" s="80" t="s">
        <v>4742</v>
      </c>
      <c r="C3205" s="6">
        <v>501</v>
      </c>
      <c r="D3205" s="6">
        <v>50107</v>
      </c>
      <c r="E3205" s="80" t="s">
        <v>458</v>
      </c>
      <c r="F3205" s="80" t="s">
        <v>456</v>
      </c>
      <c r="G3205" s="80" t="s">
        <v>494</v>
      </c>
      <c r="H3205" s="80" t="s">
        <v>1278</v>
      </c>
      <c r="I3205" s="80" t="s">
        <v>2923</v>
      </c>
      <c r="J3205" s="80" t="s">
        <v>4053</v>
      </c>
      <c r="K3205" s="80" t="s">
        <v>454</v>
      </c>
      <c r="L3205" s="8">
        <v>1120000</v>
      </c>
      <c r="M3205" s="6">
        <v>2022</v>
      </c>
      <c r="N3205" s="103"/>
      <c r="O3205" s="103"/>
      <c r="P3205" s="6"/>
      <c r="Q3205" s="6"/>
      <c r="R3205" t="str">
        <f t="shared" si="50"/>
        <v>5010700311941194100001VT500002</v>
      </c>
    </row>
    <row r="3206" spans="1:18" x14ac:dyDescent="0.2">
      <c r="A3206" s="80" t="s">
        <v>453</v>
      </c>
      <c r="B3206" s="80" t="s">
        <v>4742</v>
      </c>
      <c r="C3206" s="6">
        <v>501</v>
      </c>
      <c r="D3206" s="6">
        <v>50107</v>
      </c>
      <c r="E3206" s="80" t="s">
        <v>458</v>
      </c>
      <c r="F3206" s="80" t="s">
        <v>458</v>
      </c>
      <c r="G3206" s="80" t="s">
        <v>494</v>
      </c>
      <c r="H3206" s="80" t="s">
        <v>1278</v>
      </c>
      <c r="I3206" s="80" t="s">
        <v>2923</v>
      </c>
      <c r="J3206" s="80" t="s">
        <v>4053</v>
      </c>
      <c r="K3206" s="80" t="s">
        <v>454</v>
      </c>
      <c r="L3206" s="8">
        <v>1560000</v>
      </c>
      <c r="M3206" s="6">
        <v>2022</v>
      </c>
      <c r="N3206" s="103"/>
      <c r="O3206" s="103"/>
      <c r="P3206" s="6"/>
      <c r="Q3206" s="6"/>
      <c r="R3206" t="str">
        <f t="shared" si="50"/>
        <v>5010700311941194100001VT500003</v>
      </c>
    </row>
    <row r="3207" spans="1:18" x14ac:dyDescent="0.2">
      <c r="A3207" s="80" t="s">
        <v>453</v>
      </c>
      <c r="B3207" s="80" t="s">
        <v>4743</v>
      </c>
      <c r="C3207" s="6">
        <v>501</v>
      </c>
      <c r="D3207" s="6">
        <v>50107</v>
      </c>
      <c r="E3207" s="80" t="s">
        <v>458</v>
      </c>
      <c r="F3207" s="80" t="s">
        <v>456</v>
      </c>
      <c r="G3207" s="80" t="s">
        <v>494</v>
      </c>
      <c r="H3207" s="80" t="s">
        <v>1281</v>
      </c>
      <c r="I3207" s="80" t="s">
        <v>2925</v>
      </c>
      <c r="J3207" s="80" t="s">
        <v>4053</v>
      </c>
      <c r="K3207" s="80" t="s">
        <v>454</v>
      </c>
      <c r="L3207" s="8">
        <v>4910000</v>
      </c>
      <c r="M3207" s="6">
        <v>2022</v>
      </c>
      <c r="N3207" s="103"/>
      <c r="O3207" s="103"/>
      <c r="P3207" s="6"/>
      <c r="Q3207" s="6"/>
      <c r="R3207" t="str">
        <f t="shared" si="50"/>
        <v>5010700311961196100001VT500002</v>
      </c>
    </row>
    <row r="3208" spans="1:18" x14ac:dyDescent="0.2">
      <c r="A3208" s="80" t="s">
        <v>453</v>
      </c>
      <c r="B3208" s="80" t="s">
        <v>4743</v>
      </c>
      <c r="C3208" s="6">
        <v>501</v>
      </c>
      <c r="D3208" s="6">
        <v>50107</v>
      </c>
      <c r="E3208" s="80" t="s">
        <v>458</v>
      </c>
      <c r="F3208" s="80" t="s">
        <v>458</v>
      </c>
      <c r="G3208" s="80" t="s">
        <v>494</v>
      </c>
      <c r="H3208" s="80" t="s">
        <v>1281</v>
      </c>
      <c r="I3208" s="80" t="s">
        <v>2925</v>
      </c>
      <c r="J3208" s="80" t="s">
        <v>4053</v>
      </c>
      <c r="K3208" s="80" t="s">
        <v>454</v>
      </c>
      <c r="L3208" s="8">
        <v>6870000</v>
      </c>
      <c r="M3208" s="6">
        <v>2022</v>
      </c>
      <c r="N3208" s="103"/>
      <c r="O3208" s="103"/>
      <c r="P3208" s="6"/>
      <c r="Q3208" s="6"/>
      <c r="R3208" t="str">
        <f t="shared" si="50"/>
        <v>5010700311961196100001VT500003</v>
      </c>
    </row>
    <row r="3209" spans="1:18" x14ac:dyDescent="0.2">
      <c r="A3209" s="80" t="s">
        <v>453</v>
      </c>
      <c r="B3209" s="80" t="s">
        <v>4744</v>
      </c>
      <c r="C3209" s="6">
        <v>501</v>
      </c>
      <c r="D3209" s="6">
        <v>50107</v>
      </c>
      <c r="E3209" s="80" t="s">
        <v>458</v>
      </c>
      <c r="F3209" s="80" t="s">
        <v>456</v>
      </c>
      <c r="G3209" s="80" t="s">
        <v>494</v>
      </c>
      <c r="H3209" s="80" t="s">
        <v>1282</v>
      </c>
      <c r="I3209" s="80" t="s">
        <v>2926</v>
      </c>
      <c r="J3209" s="80" t="s">
        <v>4053</v>
      </c>
      <c r="K3209" s="80" t="s">
        <v>454</v>
      </c>
      <c r="L3209" s="8">
        <v>2290000</v>
      </c>
      <c r="M3209" s="6">
        <v>2022</v>
      </c>
      <c r="N3209" s="103"/>
      <c r="O3209" s="103"/>
      <c r="P3209" s="6"/>
      <c r="Q3209" s="6"/>
      <c r="R3209" t="str">
        <f t="shared" si="50"/>
        <v>5010700311971197100001VT500002</v>
      </c>
    </row>
    <row r="3210" spans="1:18" x14ac:dyDescent="0.2">
      <c r="A3210" s="80" t="s">
        <v>453</v>
      </c>
      <c r="B3210" s="80" t="s">
        <v>4744</v>
      </c>
      <c r="C3210" s="6">
        <v>501</v>
      </c>
      <c r="D3210" s="6">
        <v>50107</v>
      </c>
      <c r="E3210" s="80" t="s">
        <v>458</v>
      </c>
      <c r="F3210" s="80" t="s">
        <v>458</v>
      </c>
      <c r="G3210" s="80" t="s">
        <v>494</v>
      </c>
      <c r="H3210" s="80" t="s">
        <v>1282</v>
      </c>
      <c r="I3210" s="80" t="s">
        <v>2926</v>
      </c>
      <c r="J3210" s="80" t="s">
        <v>4053</v>
      </c>
      <c r="K3210" s="80" t="s">
        <v>454</v>
      </c>
      <c r="L3210" s="8">
        <v>3200000</v>
      </c>
      <c r="M3210" s="6">
        <v>2022</v>
      </c>
      <c r="N3210" s="103"/>
      <c r="O3210" s="103"/>
      <c r="P3210" s="6"/>
      <c r="Q3210" s="6"/>
      <c r="R3210" t="str">
        <f t="shared" si="50"/>
        <v>5010700311971197100001VT500003</v>
      </c>
    </row>
    <row r="3211" spans="1:18" x14ac:dyDescent="0.2">
      <c r="A3211" s="80" t="s">
        <v>453</v>
      </c>
      <c r="B3211" s="80" t="s">
        <v>4745</v>
      </c>
      <c r="C3211" s="6">
        <v>501</v>
      </c>
      <c r="D3211" s="6">
        <v>50107</v>
      </c>
      <c r="E3211" s="80" t="s">
        <v>458</v>
      </c>
      <c r="F3211" s="80" t="s">
        <v>456</v>
      </c>
      <c r="G3211" s="80" t="s">
        <v>494</v>
      </c>
      <c r="H3211" s="80" t="s">
        <v>1284</v>
      </c>
      <c r="I3211" s="80" t="s">
        <v>2927</v>
      </c>
      <c r="J3211" s="80" t="s">
        <v>4053</v>
      </c>
      <c r="K3211" s="80" t="s">
        <v>454</v>
      </c>
      <c r="L3211" s="8">
        <v>1030000</v>
      </c>
      <c r="M3211" s="6">
        <v>2022</v>
      </c>
      <c r="N3211" s="103"/>
      <c r="O3211" s="103"/>
      <c r="P3211" s="6"/>
      <c r="Q3211" s="6"/>
      <c r="R3211" t="str">
        <f t="shared" si="50"/>
        <v>5010700311981198100001VT500002</v>
      </c>
    </row>
    <row r="3212" spans="1:18" x14ac:dyDescent="0.2">
      <c r="A3212" s="80" t="s">
        <v>453</v>
      </c>
      <c r="B3212" s="80" t="s">
        <v>4745</v>
      </c>
      <c r="C3212" s="6">
        <v>501</v>
      </c>
      <c r="D3212" s="6">
        <v>50107</v>
      </c>
      <c r="E3212" s="80" t="s">
        <v>458</v>
      </c>
      <c r="F3212" s="80" t="s">
        <v>458</v>
      </c>
      <c r="G3212" s="80" t="s">
        <v>494</v>
      </c>
      <c r="H3212" s="80" t="s">
        <v>1284</v>
      </c>
      <c r="I3212" s="80" t="s">
        <v>2927</v>
      </c>
      <c r="J3212" s="80" t="s">
        <v>4053</v>
      </c>
      <c r="K3212" s="80" t="s">
        <v>454</v>
      </c>
      <c r="L3212" s="8">
        <v>1440000</v>
      </c>
      <c r="M3212" s="6">
        <v>2022</v>
      </c>
      <c r="N3212" s="103"/>
      <c r="O3212" s="103"/>
      <c r="P3212" s="6"/>
      <c r="Q3212" s="6"/>
      <c r="R3212" t="str">
        <f t="shared" si="50"/>
        <v>5010700311981198100001VT500003</v>
      </c>
    </row>
    <row r="3213" spans="1:18" x14ac:dyDescent="0.2">
      <c r="A3213" s="80" t="s">
        <v>453</v>
      </c>
      <c r="B3213" s="80" t="s">
        <v>4746</v>
      </c>
      <c r="C3213" s="6">
        <v>501</v>
      </c>
      <c r="D3213" s="6">
        <v>50107</v>
      </c>
      <c r="E3213" s="80" t="s">
        <v>458</v>
      </c>
      <c r="F3213" s="80" t="s">
        <v>456</v>
      </c>
      <c r="G3213" s="80" t="s">
        <v>494</v>
      </c>
      <c r="H3213" s="80" t="s">
        <v>1305</v>
      </c>
      <c r="I3213" s="80" t="s">
        <v>2946</v>
      </c>
      <c r="J3213" s="80" t="s">
        <v>4053</v>
      </c>
      <c r="K3213" s="80" t="s">
        <v>454</v>
      </c>
      <c r="L3213" s="8">
        <v>950000</v>
      </c>
      <c r="M3213" s="6">
        <v>2022</v>
      </c>
      <c r="N3213" s="103"/>
      <c r="O3213" s="103"/>
      <c r="P3213" s="6"/>
      <c r="Q3213" s="6"/>
      <c r="R3213" t="str">
        <f t="shared" si="50"/>
        <v>5010700312081208100001VT500002</v>
      </c>
    </row>
    <row r="3214" spans="1:18" x14ac:dyDescent="0.2">
      <c r="A3214" s="80" t="s">
        <v>453</v>
      </c>
      <c r="B3214" s="80" t="s">
        <v>4746</v>
      </c>
      <c r="C3214" s="6">
        <v>501</v>
      </c>
      <c r="D3214" s="6">
        <v>50107</v>
      </c>
      <c r="E3214" s="80" t="s">
        <v>458</v>
      </c>
      <c r="F3214" s="80" t="s">
        <v>458</v>
      </c>
      <c r="G3214" s="80" t="s">
        <v>494</v>
      </c>
      <c r="H3214" s="80" t="s">
        <v>1305</v>
      </c>
      <c r="I3214" s="80" t="s">
        <v>2946</v>
      </c>
      <c r="J3214" s="80" t="s">
        <v>4053</v>
      </c>
      <c r="K3214" s="80" t="s">
        <v>454</v>
      </c>
      <c r="L3214" s="8">
        <v>1330000</v>
      </c>
      <c r="M3214" s="6">
        <v>2022</v>
      </c>
      <c r="N3214" s="103"/>
      <c r="O3214" s="103"/>
      <c r="P3214" s="6"/>
      <c r="Q3214" s="6"/>
      <c r="R3214" t="str">
        <f t="shared" si="50"/>
        <v>5010700312081208100001VT500003</v>
      </c>
    </row>
    <row r="3215" spans="1:18" x14ac:dyDescent="0.2">
      <c r="A3215" s="80" t="s">
        <v>453</v>
      </c>
      <c r="B3215" s="80" t="s">
        <v>4747</v>
      </c>
      <c r="C3215" s="6">
        <v>501</v>
      </c>
      <c r="D3215" s="6">
        <v>50107</v>
      </c>
      <c r="E3215" s="80" t="s">
        <v>458</v>
      </c>
      <c r="F3215" s="80" t="s">
        <v>456</v>
      </c>
      <c r="G3215" s="80" t="s">
        <v>494</v>
      </c>
      <c r="H3215" s="80" t="s">
        <v>1307</v>
      </c>
      <c r="I3215" s="80" t="s">
        <v>2947</v>
      </c>
      <c r="J3215" s="80" t="s">
        <v>4053</v>
      </c>
      <c r="K3215" s="80" t="s">
        <v>454</v>
      </c>
      <c r="L3215" s="8">
        <v>950000</v>
      </c>
      <c r="M3215" s="6">
        <v>2022</v>
      </c>
      <c r="N3215" s="103"/>
      <c r="O3215" s="103"/>
      <c r="P3215" s="6"/>
      <c r="Q3215" s="6"/>
      <c r="R3215" t="str">
        <f t="shared" si="50"/>
        <v>5010700312091209100001VT500002</v>
      </c>
    </row>
    <row r="3216" spans="1:18" x14ac:dyDescent="0.2">
      <c r="A3216" s="80" t="s">
        <v>453</v>
      </c>
      <c r="B3216" s="80" t="s">
        <v>4747</v>
      </c>
      <c r="C3216" s="6">
        <v>501</v>
      </c>
      <c r="D3216" s="6">
        <v>50107</v>
      </c>
      <c r="E3216" s="80" t="s">
        <v>458</v>
      </c>
      <c r="F3216" s="80" t="s">
        <v>458</v>
      </c>
      <c r="G3216" s="80" t="s">
        <v>494</v>
      </c>
      <c r="H3216" s="80" t="s">
        <v>1307</v>
      </c>
      <c r="I3216" s="80" t="s">
        <v>2947</v>
      </c>
      <c r="J3216" s="80" t="s">
        <v>4053</v>
      </c>
      <c r="K3216" s="80" t="s">
        <v>454</v>
      </c>
      <c r="L3216" s="8">
        <v>1330000</v>
      </c>
      <c r="M3216" s="6">
        <v>2022</v>
      </c>
      <c r="N3216" s="103"/>
      <c r="O3216" s="103"/>
      <c r="P3216" s="6"/>
      <c r="Q3216" s="6"/>
      <c r="R3216" t="str">
        <f t="shared" si="50"/>
        <v>5010700312091209100001VT500003</v>
      </c>
    </row>
    <row r="3217" spans="1:18" x14ac:dyDescent="0.2">
      <c r="A3217" s="80" t="s">
        <v>453</v>
      </c>
      <c r="B3217" s="80" t="s">
        <v>2385</v>
      </c>
      <c r="C3217" s="6">
        <v>501</v>
      </c>
      <c r="D3217" s="6">
        <v>50107</v>
      </c>
      <c r="E3217" s="80" t="s">
        <v>458</v>
      </c>
      <c r="F3217" s="80" t="s">
        <v>456</v>
      </c>
      <c r="G3217" s="80" t="s">
        <v>494</v>
      </c>
      <c r="H3217" s="80" t="s">
        <v>1325</v>
      </c>
      <c r="I3217" s="80" t="s">
        <v>2958</v>
      </c>
      <c r="J3217" s="80" t="s">
        <v>4053</v>
      </c>
      <c r="K3217" s="80" t="s">
        <v>454</v>
      </c>
      <c r="L3217" s="8">
        <v>4290000</v>
      </c>
      <c r="M3217" s="6">
        <v>2022</v>
      </c>
      <c r="N3217" s="103"/>
      <c r="O3217" s="103"/>
      <c r="P3217" s="6"/>
      <c r="Q3217" s="6"/>
      <c r="R3217" t="str">
        <f t="shared" si="50"/>
        <v>5010700312171217100001VT500002</v>
      </c>
    </row>
    <row r="3218" spans="1:18" x14ac:dyDescent="0.2">
      <c r="A3218" s="80" t="s">
        <v>453</v>
      </c>
      <c r="B3218" s="80" t="s">
        <v>2385</v>
      </c>
      <c r="C3218" s="6">
        <v>501</v>
      </c>
      <c r="D3218" s="6">
        <v>50107</v>
      </c>
      <c r="E3218" s="80" t="s">
        <v>458</v>
      </c>
      <c r="F3218" s="80" t="s">
        <v>458</v>
      </c>
      <c r="G3218" s="80" t="s">
        <v>494</v>
      </c>
      <c r="H3218" s="80" t="s">
        <v>1325</v>
      </c>
      <c r="I3218" s="80" t="s">
        <v>2958</v>
      </c>
      <c r="J3218" s="80" t="s">
        <v>4053</v>
      </c>
      <c r="K3218" s="80" t="s">
        <v>454</v>
      </c>
      <c r="L3218" s="8">
        <v>6010000</v>
      </c>
      <c r="M3218" s="6">
        <v>2022</v>
      </c>
      <c r="N3218" s="103"/>
      <c r="O3218" s="103"/>
      <c r="P3218" s="6"/>
      <c r="Q3218" s="6"/>
      <c r="R3218" t="str">
        <f t="shared" si="50"/>
        <v>5010700312171217100001VT500003</v>
      </c>
    </row>
    <row r="3219" spans="1:18" x14ac:dyDescent="0.2">
      <c r="A3219" s="80" t="s">
        <v>453</v>
      </c>
      <c r="B3219" s="80" t="s">
        <v>4748</v>
      </c>
      <c r="C3219" s="6">
        <v>501</v>
      </c>
      <c r="D3219" s="6">
        <v>50107</v>
      </c>
      <c r="E3219" s="80" t="s">
        <v>458</v>
      </c>
      <c r="F3219" s="80" t="s">
        <v>456</v>
      </c>
      <c r="G3219" s="80" t="s">
        <v>494</v>
      </c>
      <c r="H3219" s="80" t="s">
        <v>1348</v>
      </c>
      <c r="I3219" s="80" t="s">
        <v>2977</v>
      </c>
      <c r="J3219" s="80" t="s">
        <v>4053</v>
      </c>
      <c r="K3219" s="80" t="s">
        <v>454</v>
      </c>
      <c r="L3219" s="8">
        <v>3210000</v>
      </c>
      <c r="M3219" s="6">
        <v>2022</v>
      </c>
      <c r="N3219" s="103"/>
      <c r="O3219" s="103"/>
      <c r="P3219" s="6"/>
      <c r="Q3219" s="6"/>
      <c r="R3219" t="str">
        <f t="shared" si="50"/>
        <v>5010700312311231100001VT500002</v>
      </c>
    </row>
    <row r="3220" spans="1:18" x14ac:dyDescent="0.2">
      <c r="A3220" s="80" t="s">
        <v>453</v>
      </c>
      <c r="B3220" s="80" t="s">
        <v>4748</v>
      </c>
      <c r="C3220" s="6">
        <v>501</v>
      </c>
      <c r="D3220" s="6">
        <v>50107</v>
      </c>
      <c r="E3220" s="80" t="s">
        <v>458</v>
      </c>
      <c r="F3220" s="80" t="s">
        <v>458</v>
      </c>
      <c r="G3220" s="80" t="s">
        <v>494</v>
      </c>
      <c r="H3220" s="80" t="s">
        <v>1348</v>
      </c>
      <c r="I3220" s="80" t="s">
        <v>2977</v>
      </c>
      <c r="J3220" s="80" t="s">
        <v>4053</v>
      </c>
      <c r="K3220" s="80" t="s">
        <v>454</v>
      </c>
      <c r="L3220" s="8">
        <v>4490000</v>
      </c>
      <c r="M3220" s="6">
        <v>2022</v>
      </c>
      <c r="N3220" s="103"/>
      <c r="O3220" s="103"/>
      <c r="P3220" s="6"/>
      <c r="Q3220" s="6"/>
      <c r="R3220" t="str">
        <f t="shared" si="50"/>
        <v>5010700312311231100001VT500003</v>
      </c>
    </row>
    <row r="3221" spans="1:18" x14ac:dyDescent="0.2">
      <c r="A3221" s="80" t="s">
        <v>453</v>
      </c>
      <c r="B3221" s="80" t="s">
        <v>4749</v>
      </c>
      <c r="C3221" s="6">
        <v>501</v>
      </c>
      <c r="D3221" s="6">
        <v>50107</v>
      </c>
      <c r="E3221" s="80" t="s">
        <v>458</v>
      </c>
      <c r="F3221" s="80" t="s">
        <v>456</v>
      </c>
      <c r="G3221" s="80" t="s">
        <v>494</v>
      </c>
      <c r="H3221" s="80" t="s">
        <v>1354</v>
      </c>
      <c r="I3221" s="80" t="s">
        <v>2980</v>
      </c>
      <c r="J3221" s="80" t="s">
        <v>4053</v>
      </c>
      <c r="K3221" s="80" t="s">
        <v>454</v>
      </c>
      <c r="L3221" s="8">
        <v>7470000</v>
      </c>
      <c r="M3221" s="6">
        <v>2022</v>
      </c>
      <c r="N3221" s="103"/>
      <c r="O3221" s="103"/>
      <c r="P3221" s="6"/>
      <c r="Q3221" s="6"/>
      <c r="R3221" t="str">
        <f t="shared" si="50"/>
        <v>5010700312341234100001VT500002</v>
      </c>
    </row>
    <row r="3222" spans="1:18" x14ac:dyDescent="0.2">
      <c r="A3222" s="80" t="s">
        <v>453</v>
      </c>
      <c r="B3222" s="80" t="s">
        <v>4749</v>
      </c>
      <c r="C3222" s="6">
        <v>501</v>
      </c>
      <c r="D3222" s="6">
        <v>50107</v>
      </c>
      <c r="E3222" s="80" t="s">
        <v>458</v>
      </c>
      <c r="F3222" s="80" t="s">
        <v>458</v>
      </c>
      <c r="G3222" s="80" t="s">
        <v>494</v>
      </c>
      <c r="H3222" s="80" t="s">
        <v>1354</v>
      </c>
      <c r="I3222" s="80" t="s">
        <v>2980</v>
      </c>
      <c r="J3222" s="80" t="s">
        <v>4053</v>
      </c>
      <c r="K3222" s="80" t="s">
        <v>454</v>
      </c>
      <c r="L3222" s="8">
        <v>10450000</v>
      </c>
      <c r="M3222" s="6">
        <v>2022</v>
      </c>
      <c r="N3222" s="103"/>
      <c r="O3222" s="103"/>
      <c r="P3222" s="6"/>
      <c r="Q3222" s="6"/>
      <c r="R3222" t="str">
        <f t="shared" si="50"/>
        <v>5010700312341234100001VT500003</v>
      </c>
    </row>
    <row r="3223" spans="1:18" x14ac:dyDescent="0.2">
      <c r="A3223" s="80" t="s">
        <v>453</v>
      </c>
      <c r="B3223" s="80" t="s">
        <v>4750</v>
      </c>
      <c r="C3223" s="6">
        <v>501</v>
      </c>
      <c r="D3223" s="6">
        <v>50107</v>
      </c>
      <c r="E3223" s="80" t="s">
        <v>458</v>
      </c>
      <c r="F3223" s="80" t="s">
        <v>456</v>
      </c>
      <c r="G3223" s="80" t="s">
        <v>494</v>
      </c>
      <c r="H3223" s="80" t="s">
        <v>1368</v>
      </c>
      <c r="I3223" s="80" t="s">
        <v>2992</v>
      </c>
      <c r="J3223" s="80" t="s">
        <v>4053</v>
      </c>
      <c r="K3223" s="80" t="s">
        <v>454</v>
      </c>
      <c r="L3223" s="8">
        <v>4920000</v>
      </c>
      <c r="M3223" s="6">
        <v>2022</v>
      </c>
      <c r="N3223" s="103"/>
      <c r="O3223" s="103"/>
      <c r="P3223" s="6"/>
      <c r="Q3223" s="6"/>
      <c r="R3223" t="str">
        <f t="shared" si="50"/>
        <v>5010700312411241100001VT500002</v>
      </c>
    </row>
    <row r="3224" spans="1:18" x14ac:dyDescent="0.2">
      <c r="A3224" s="80" t="s">
        <v>453</v>
      </c>
      <c r="B3224" s="80" t="s">
        <v>4750</v>
      </c>
      <c r="C3224" s="6">
        <v>501</v>
      </c>
      <c r="D3224" s="6">
        <v>50107</v>
      </c>
      <c r="E3224" s="80" t="s">
        <v>458</v>
      </c>
      <c r="F3224" s="80" t="s">
        <v>458</v>
      </c>
      <c r="G3224" s="80" t="s">
        <v>494</v>
      </c>
      <c r="H3224" s="80" t="s">
        <v>1368</v>
      </c>
      <c r="I3224" s="80" t="s">
        <v>2992</v>
      </c>
      <c r="J3224" s="80" t="s">
        <v>4053</v>
      </c>
      <c r="K3224" s="80" t="s">
        <v>454</v>
      </c>
      <c r="L3224" s="8">
        <v>6880000</v>
      </c>
      <c r="M3224" s="6">
        <v>2022</v>
      </c>
      <c r="N3224" s="103"/>
      <c r="O3224" s="103"/>
      <c r="P3224" s="6"/>
      <c r="Q3224" s="6"/>
      <c r="R3224" t="str">
        <f t="shared" si="50"/>
        <v>5010700312411241100001VT500003</v>
      </c>
    </row>
    <row r="3225" spans="1:18" x14ac:dyDescent="0.2">
      <c r="A3225" s="80" t="s">
        <v>453</v>
      </c>
      <c r="B3225" s="80" t="s">
        <v>4751</v>
      </c>
      <c r="C3225" s="6">
        <v>501</v>
      </c>
      <c r="D3225" s="6">
        <v>50107</v>
      </c>
      <c r="E3225" s="80" t="s">
        <v>458</v>
      </c>
      <c r="F3225" s="80" t="s">
        <v>456</v>
      </c>
      <c r="G3225" s="80" t="s">
        <v>494</v>
      </c>
      <c r="H3225" s="80" t="s">
        <v>1380</v>
      </c>
      <c r="I3225" s="80" t="s">
        <v>2999</v>
      </c>
      <c r="J3225" s="80" t="s">
        <v>4053</v>
      </c>
      <c r="K3225" s="80" t="s">
        <v>454</v>
      </c>
      <c r="L3225" s="8">
        <v>4670000</v>
      </c>
      <c r="M3225" s="6">
        <v>2022</v>
      </c>
      <c r="N3225" s="103"/>
      <c r="O3225" s="103"/>
      <c r="P3225" s="6"/>
      <c r="Q3225" s="6"/>
      <c r="R3225" t="str">
        <f t="shared" si="50"/>
        <v>5010700312481248100001VT500002</v>
      </c>
    </row>
    <row r="3226" spans="1:18" x14ac:dyDescent="0.2">
      <c r="A3226" s="80" t="s">
        <v>453</v>
      </c>
      <c r="B3226" s="80" t="s">
        <v>4751</v>
      </c>
      <c r="C3226" s="6">
        <v>501</v>
      </c>
      <c r="D3226" s="6">
        <v>50107</v>
      </c>
      <c r="E3226" s="80" t="s">
        <v>458</v>
      </c>
      <c r="F3226" s="80" t="s">
        <v>458</v>
      </c>
      <c r="G3226" s="80" t="s">
        <v>494</v>
      </c>
      <c r="H3226" s="80" t="s">
        <v>1380</v>
      </c>
      <c r="I3226" s="80" t="s">
        <v>2999</v>
      </c>
      <c r="J3226" s="80" t="s">
        <v>4053</v>
      </c>
      <c r="K3226" s="80" t="s">
        <v>454</v>
      </c>
      <c r="L3226" s="8">
        <v>6530000</v>
      </c>
      <c r="M3226" s="6">
        <v>2022</v>
      </c>
      <c r="N3226" s="103"/>
      <c r="O3226" s="103"/>
      <c r="P3226" s="6"/>
      <c r="Q3226" s="6"/>
      <c r="R3226" t="str">
        <f t="shared" si="50"/>
        <v>5010700312481248100001VT500003</v>
      </c>
    </row>
    <row r="3227" spans="1:18" x14ac:dyDescent="0.2">
      <c r="A3227" s="80" t="s">
        <v>453</v>
      </c>
      <c r="B3227" s="80" t="s">
        <v>4752</v>
      </c>
      <c r="C3227" s="6">
        <v>501</v>
      </c>
      <c r="D3227" s="6">
        <v>50107</v>
      </c>
      <c r="E3227" s="80" t="s">
        <v>458</v>
      </c>
      <c r="F3227" s="80" t="s">
        <v>456</v>
      </c>
      <c r="G3227" s="80" t="s">
        <v>494</v>
      </c>
      <c r="H3227" s="80" t="s">
        <v>1382</v>
      </c>
      <c r="I3227" s="80" t="s">
        <v>3000</v>
      </c>
      <c r="J3227" s="80" t="s">
        <v>4053</v>
      </c>
      <c r="K3227" s="80" t="s">
        <v>454</v>
      </c>
      <c r="L3227" s="8">
        <v>950000</v>
      </c>
      <c r="M3227" s="6">
        <v>2022</v>
      </c>
      <c r="N3227" s="103"/>
      <c r="O3227" s="103"/>
      <c r="P3227" s="6"/>
      <c r="Q3227" s="6"/>
      <c r="R3227" t="str">
        <f t="shared" si="50"/>
        <v>5010700312491249100001VT500002</v>
      </c>
    </row>
    <row r="3228" spans="1:18" x14ac:dyDescent="0.2">
      <c r="A3228" s="80" t="s">
        <v>453</v>
      </c>
      <c r="B3228" s="80" t="s">
        <v>4752</v>
      </c>
      <c r="C3228" s="6">
        <v>501</v>
      </c>
      <c r="D3228" s="6">
        <v>50107</v>
      </c>
      <c r="E3228" s="80" t="s">
        <v>458</v>
      </c>
      <c r="F3228" s="80" t="s">
        <v>458</v>
      </c>
      <c r="G3228" s="80" t="s">
        <v>494</v>
      </c>
      <c r="H3228" s="80" t="s">
        <v>1382</v>
      </c>
      <c r="I3228" s="80" t="s">
        <v>3000</v>
      </c>
      <c r="J3228" s="80" t="s">
        <v>4053</v>
      </c>
      <c r="K3228" s="80" t="s">
        <v>454</v>
      </c>
      <c r="L3228" s="8">
        <v>1330000</v>
      </c>
      <c r="M3228" s="6">
        <v>2022</v>
      </c>
      <c r="N3228" s="103"/>
      <c r="O3228" s="103"/>
      <c r="P3228" s="6"/>
      <c r="Q3228" s="6"/>
      <c r="R3228" t="str">
        <f t="shared" si="50"/>
        <v>5010700312491249100001VT500003</v>
      </c>
    </row>
    <row r="3229" spans="1:18" x14ac:dyDescent="0.2">
      <c r="A3229" s="80" t="s">
        <v>453</v>
      </c>
      <c r="B3229" s="80" t="s">
        <v>4753</v>
      </c>
      <c r="C3229" s="6">
        <v>501</v>
      </c>
      <c r="D3229" s="6">
        <v>50107</v>
      </c>
      <c r="E3229" s="80" t="s">
        <v>458</v>
      </c>
      <c r="F3229" s="80" t="s">
        <v>456</v>
      </c>
      <c r="G3229" s="80" t="s">
        <v>494</v>
      </c>
      <c r="H3229" s="80" t="s">
        <v>1385</v>
      </c>
      <c r="I3229" s="80" t="s">
        <v>3003</v>
      </c>
      <c r="J3229" s="80" t="s">
        <v>4053</v>
      </c>
      <c r="K3229" s="80" t="s">
        <v>454</v>
      </c>
      <c r="L3229" s="8">
        <v>1800000</v>
      </c>
      <c r="M3229" s="6">
        <v>2022</v>
      </c>
      <c r="N3229" s="103"/>
      <c r="O3229" s="103"/>
      <c r="P3229" s="6"/>
      <c r="Q3229" s="6"/>
      <c r="R3229" t="str">
        <f t="shared" si="50"/>
        <v>5010700312501250100001VT500002</v>
      </c>
    </row>
    <row r="3230" spans="1:18" x14ac:dyDescent="0.2">
      <c r="A3230" s="80" t="s">
        <v>453</v>
      </c>
      <c r="B3230" s="80" t="s">
        <v>4753</v>
      </c>
      <c r="C3230" s="6">
        <v>501</v>
      </c>
      <c r="D3230" s="6">
        <v>50107</v>
      </c>
      <c r="E3230" s="80" t="s">
        <v>458</v>
      </c>
      <c r="F3230" s="80" t="s">
        <v>458</v>
      </c>
      <c r="G3230" s="80" t="s">
        <v>494</v>
      </c>
      <c r="H3230" s="80" t="s">
        <v>1385</v>
      </c>
      <c r="I3230" s="80" t="s">
        <v>3003</v>
      </c>
      <c r="J3230" s="80" t="s">
        <v>4053</v>
      </c>
      <c r="K3230" s="80" t="s">
        <v>454</v>
      </c>
      <c r="L3230" s="8">
        <v>2520000</v>
      </c>
      <c r="M3230" s="6">
        <v>2022</v>
      </c>
      <c r="N3230" s="103"/>
      <c r="O3230" s="103"/>
      <c r="P3230" s="6"/>
      <c r="Q3230" s="6"/>
      <c r="R3230" t="str">
        <f t="shared" si="50"/>
        <v>5010700312501250100001VT500003</v>
      </c>
    </row>
    <row r="3231" spans="1:18" x14ac:dyDescent="0.2">
      <c r="A3231" s="80" t="s">
        <v>453</v>
      </c>
      <c r="B3231" s="80" t="s">
        <v>4754</v>
      </c>
      <c r="C3231" s="6">
        <v>501</v>
      </c>
      <c r="D3231" s="6">
        <v>50107</v>
      </c>
      <c r="E3231" s="80" t="s">
        <v>458</v>
      </c>
      <c r="F3231" s="80" t="s">
        <v>456</v>
      </c>
      <c r="G3231" s="80" t="s">
        <v>494</v>
      </c>
      <c r="H3231" s="80" t="s">
        <v>1409</v>
      </c>
      <c r="I3231" s="80" t="s">
        <v>3040</v>
      </c>
      <c r="J3231" s="80" t="s">
        <v>4053</v>
      </c>
      <c r="K3231" s="80" t="s">
        <v>454</v>
      </c>
      <c r="L3231" s="8">
        <v>1520000</v>
      </c>
      <c r="M3231" s="6">
        <v>2022</v>
      </c>
      <c r="N3231" s="103"/>
      <c r="O3231" s="103"/>
      <c r="P3231" s="6"/>
      <c r="Q3231" s="6"/>
      <c r="R3231" t="str">
        <f t="shared" si="50"/>
        <v>5010700312611261100001VT500002</v>
      </c>
    </row>
    <row r="3232" spans="1:18" x14ac:dyDescent="0.2">
      <c r="A3232" s="80" t="s">
        <v>453</v>
      </c>
      <c r="B3232" s="80" t="s">
        <v>4754</v>
      </c>
      <c r="C3232" s="6">
        <v>501</v>
      </c>
      <c r="D3232" s="6">
        <v>50107</v>
      </c>
      <c r="E3232" s="80" t="s">
        <v>458</v>
      </c>
      <c r="F3232" s="80" t="s">
        <v>458</v>
      </c>
      <c r="G3232" s="80" t="s">
        <v>494</v>
      </c>
      <c r="H3232" s="80" t="s">
        <v>1409</v>
      </c>
      <c r="I3232" s="80" t="s">
        <v>3040</v>
      </c>
      <c r="J3232" s="80" t="s">
        <v>4053</v>
      </c>
      <c r="K3232" s="80" t="s">
        <v>454</v>
      </c>
      <c r="L3232" s="8">
        <v>2120000</v>
      </c>
      <c r="M3232" s="6">
        <v>2022</v>
      </c>
      <c r="N3232" s="103"/>
      <c r="O3232" s="103"/>
      <c r="P3232" s="6"/>
      <c r="Q3232" s="6"/>
      <c r="R3232" t="str">
        <f t="shared" si="50"/>
        <v>5010700312611261100001VT500003</v>
      </c>
    </row>
    <row r="3233" spans="1:18" x14ac:dyDescent="0.2">
      <c r="A3233" s="80" t="s">
        <v>453</v>
      </c>
      <c r="B3233" s="80" t="s">
        <v>4755</v>
      </c>
      <c r="C3233" s="6">
        <v>501</v>
      </c>
      <c r="D3233" s="6">
        <v>50107</v>
      </c>
      <c r="E3233" s="80" t="s">
        <v>458</v>
      </c>
      <c r="F3233" s="80" t="s">
        <v>456</v>
      </c>
      <c r="G3233" s="80" t="s">
        <v>494</v>
      </c>
      <c r="H3233" s="80" t="s">
        <v>1461</v>
      </c>
      <c r="I3233" s="80" t="s">
        <v>3094</v>
      </c>
      <c r="J3233" s="80" t="s">
        <v>4053</v>
      </c>
      <c r="K3233" s="80" t="s">
        <v>454</v>
      </c>
      <c r="L3233" s="8">
        <v>4670000</v>
      </c>
      <c r="M3233" s="6">
        <v>2022</v>
      </c>
      <c r="N3233" s="103"/>
      <c r="O3233" s="103"/>
      <c r="P3233" s="6"/>
      <c r="Q3233" s="6"/>
      <c r="R3233" t="str">
        <f t="shared" si="50"/>
        <v>5010700312971297100001VT500002</v>
      </c>
    </row>
    <row r="3234" spans="1:18" x14ac:dyDescent="0.2">
      <c r="A3234" s="80" t="s">
        <v>453</v>
      </c>
      <c r="B3234" s="80" t="s">
        <v>4755</v>
      </c>
      <c r="C3234" s="6">
        <v>501</v>
      </c>
      <c r="D3234" s="6">
        <v>50107</v>
      </c>
      <c r="E3234" s="80" t="s">
        <v>458</v>
      </c>
      <c r="F3234" s="80" t="s">
        <v>458</v>
      </c>
      <c r="G3234" s="80" t="s">
        <v>494</v>
      </c>
      <c r="H3234" s="80" t="s">
        <v>1461</v>
      </c>
      <c r="I3234" s="80" t="s">
        <v>3094</v>
      </c>
      <c r="J3234" s="80" t="s">
        <v>4053</v>
      </c>
      <c r="K3234" s="80" t="s">
        <v>454</v>
      </c>
      <c r="L3234" s="8">
        <v>6530000</v>
      </c>
      <c r="M3234" s="6">
        <v>2022</v>
      </c>
      <c r="N3234" s="103"/>
      <c r="O3234" s="103"/>
      <c r="P3234" s="6"/>
      <c r="Q3234" s="6"/>
      <c r="R3234" t="str">
        <f t="shared" si="50"/>
        <v>5010700312971297100001VT500003</v>
      </c>
    </row>
    <row r="3235" spans="1:18" x14ac:dyDescent="0.2">
      <c r="A3235" s="80" t="s">
        <v>453</v>
      </c>
      <c r="B3235" s="80" t="s">
        <v>4756</v>
      </c>
      <c r="C3235" s="6">
        <v>501</v>
      </c>
      <c r="D3235" s="6">
        <v>50107</v>
      </c>
      <c r="E3235" s="80" t="s">
        <v>458</v>
      </c>
      <c r="F3235" s="80" t="s">
        <v>456</v>
      </c>
      <c r="G3235" s="80" t="s">
        <v>494</v>
      </c>
      <c r="H3235" s="80" t="s">
        <v>1465</v>
      </c>
      <c r="I3235" s="80" t="s">
        <v>3096</v>
      </c>
      <c r="J3235" s="80" t="s">
        <v>4053</v>
      </c>
      <c r="K3235" s="80" t="s">
        <v>454</v>
      </c>
      <c r="L3235" s="8">
        <v>4670000</v>
      </c>
      <c r="M3235" s="6">
        <v>2022</v>
      </c>
      <c r="N3235" s="103"/>
      <c r="O3235" s="103"/>
      <c r="P3235" s="6"/>
      <c r="Q3235" s="6"/>
      <c r="R3235" t="str">
        <f t="shared" si="50"/>
        <v>5010700312991299100001VT500002</v>
      </c>
    </row>
    <row r="3236" spans="1:18" x14ac:dyDescent="0.2">
      <c r="A3236" s="80" t="s">
        <v>453</v>
      </c>
      <c r="B3236" s="80" t="s">
        <v>4756</v>
      </c>
      <c r="C3236" s="6">
        <v>501</v>
      </c>
      <c r="D3236" s="6">
        <v>50107</v>
      </c>
      <c r="E3236" s="80" t="s">
        <v>458</v>
      </c>
      <c r="F3236" s="80" t="s">
        <v>458</v>
      </c>
      <c r="G3236" s="80" t="s">
        <v>494</v>
      </c>
      <c r="H3236" s="80" t="s">
        <v>1465</v>
      </c>
      <c r="I3236" s="80" t="s">
        <v>3096</v>
      </c>
      <c r="J3236" s="80" t="s">
        <v>4053</v>
      </c>
      <c r="K3236" s="80" t="s">
        <v>454</v>
      </c>
      <c r="L3236" s="8">
        <v>6530000</v>
      </c>
      <c r="M3236" s="6">
        <v>2022</v>
      </c>
      <c r="N3236" s="103"/>
      <c r="O3236" s="103"/>
      <c r="P3236" s="6"/>
      <c r="Q3236" s="6"/>
      <c r="R3236" t="str">
        <f t="shared" si="50"/>
        <v>5010700312991299100001VT500003</v>
      </c>
    </row>
    <row r="3237" spans="1:18" x14ac:dyDescent="0.2">
      <c r="A3237" s="80" t="s">
        <v>453</v>
      </c>
      <c r="B3237" s="80" t="s">
        <v>4757</v>
      </c>
      <c r="C3237" s="6">
        <v>501</v>
      </c>
      <c r="D3237" s="6">
        <v>50107</v>
      </c>
      <c r="E3237" s="80" t="s">
        <v>458</v>
      </c>
      <c r="F3237" s="80" t="s">
        <v>456</v>
      </c>
      <c r="G3237" s="80" t="s">
        <v>494</v>
      </c>
      <c r="H3237" s="80" t="s">
        <v>1490</v>
      </c>
      <c r="I3237" s="80" t="s">
        <v>3122</v>
      </c>
      <c r="J3237" s="80" t="s">
        <v>4053</v>
      </c>
      <c r="K3237" s="80" t="s">
        <v>454</v>
      </c>
      <c r="L3237" s="8">
        <v>1150000</v>
      </c>
      <c r="M3237" s="6">
        <v>2022</v>
      </c>
      <c r="N3237" s="103"/>
      <c r="O3237" s="103"/>
      <c r="P3237" s="6"/>
      <c r="Q3237" s="6"/>
      <c r="R3237" t="str">
        <f t="shared" si="50"/>
        <v>5010700313101310100001VT500002</v>
      </c>
    </row>
    <row r="3238" spans="1:18" x14ac:dyDescent="0.2">
      <c r="A3238" s="80" t="s">
        <v>453</v>
      </c>
      <c r="B3238" s="80" t="s">
        <v>4757</v>
      </c>
      <c r="C3238" s="6">
        <v>501</v>
      </c>
      <c r="D3238" s="6">
        <v>50107</v>
      </c>
      <c r="E3238" s="80" t="s">
        <v>458</v>
      </c>
      <c r="F3238" s="80" t="s">
        <v>458</v>
      </c>
      <c r="G3238" s="80" t="s">
        <v>494</v>
      </c>
      <c r="H3238" s="80" t="s">
        <v>1490</v>
      </c>
      <c r="I3238" s="80" t="s">
        <v>3122</v>
      </c>
      <c r="J3238" s="80" t="s">
        <v>4053</v>
      </c>
      <c r="K3238" s="80" t="s">
        <v>454</v>
      </c>
      <c r="L3238" s="8">
        <v>1600000</v>
      </c>
      <c r="M3238" s="6">
        <v>2022</v>
      </c>
      <c r="N3238" s="103"/>
      <c r="O3238" s="103"/>
      <c r="P3238" s="6"/>
      <c r="Q3238" s="6"/>
      <c r="R3238" t="str">
        <f t="shared" si="50"/>
        <v>5010700313101310100001VT500003</v>
      </c>
    </row>
    <row r="3239" spans="1:18" x14ac:dyDescent="0.2">
      <c r="A3239" s="80" t="s">
        <v>453</v>
      </c>
      <c r="B3239" s="80" t="s">
        <v>4758</v>
      </c>
      <c r="C3239" s="6">
        <v>501</v>
      </c>
      <c r="D3239" s="6">
        <v>50107</v>
      </c>
      <c r="E3239" s="80" t="s">
        <v>458</v>
      </c>
      <c r="F3239" s="80" t="s">
        <v>456</v>
      </c>
      <c r="G3239" s="80" t="s">
        <v>494</v>
      </c>
      <c r="H3239" s="80" t="s">
        <v>1492</v>
      </c>
      <c r="I3239" s="80" t="s">
        <v>3123</v>
      </c>
      <c r="J3239" s="80" t="s">
        <v>4053</v>
      </c>
      <c r="K3239" s="80" t="s">
        <v>454</v>
      </c>
      <c r="L3239" s="8">
        <v>2170000</v>
      </c>
      <c r="M3239" s="6">
        <v>2022</v>
      </c>
      <c r="N3239" s="103"/>
      <c r="O3239" s="103"/>
      <c r="P3239" s="6"/>
      <c r="Q3239" s="6"/>
      <c r="R3239" t="str">
        <f t="shared" si="50"/>
        <v>5010700313111311100001VT500002</v>
      </c>
    </row>
    <row r="3240" spans="1:18" x14ac:dyDescent="0.2">
      <c r="A3240" s="80" t="s">
        <v>453</v>
      </c>
      <c r="B3240" s="80" t="s">
        <v>4758</v>
      </c>
      <c r="C3240" s="6">
        <v>501</v>
      </c>
      <c r="D3240" s="6">
        <v>50107</v>
      </c>
      <c r="E3240" s="80" t="s">
        <v>458</v>
      </c>
      <c r="F3240" s="80" t="s">
        <v>458</v>
      </c>
      <c r="G3240" s="80" t="s">
        <v>494</v>
      </c>
      <c r="H3240" s="80" t="s">
        <v>1492</v>
      </c>
      <c r="I3240" s="80" t="s">
        <v>3123</v>
      </c>
      <c r="J3240" s="80" t="s">
        <v>4053</v>
      </c>
      <c r="K3240" s="80" t="s">
        <v>454</v>
      </c>
      <c r="L3240" s="8">
        <v>3040000</v>
      </c>
      <c r="M3240" s="6">
        <v>2022</v>
      </c>
      <c r="N3240" s="103"/>
      <c r="O3240" s="103"/>
      <c r="P3240" s="6"/>
      <c r="Q3240" s="6"/>
      <c r="R3240" t="str">
        <f t="shared" si="50"/>
        <v>5010700313111311100001VT500003</v>
      </c>
    </row>
    <row r="3241" spans="1:18" x14ac:dyDescent="0.2">
      <c r="A3241" s="80" t="s">
        <v>453</v>
      </c>
      <c r="B3241" s="80" t="s">
        <v>4759</v>
      </c>
      <c r="C3241" s="6">
        <v>501</v>
      </c>
      <c r="D3241" s="6">
        <v>50107</v>
      </c>
      <c r="E3241" s="80" t="s">
        <v>458</v>
      </c>
      <c r="F3241" s="80" t="s">
        <v>456</v>
      </c>
      <c r="G3241" s="80" t="s">
        <v>494</v>
      </c>
      <c r="H3241" s="80" t="s">
        <v>1511</v>
      </c>
      <c r="I3241" s="80" t="s">
        <v>3134</v>
      </c>
      <c r="J3241" s="80" t="s">
        <v>4053</v>
      </c>
      <c r="K3241" s="80" t="s">
        <v>454</v>
      </c>
      <c r="L3241" s="8">
        <v>3270000</v>
      </c>
      <c r="M3241" s="6">
        <v>2022</v>
      </c>
      <c r="N3241" s="103"/>
      <c r="O3241" s="103"/>
      <c r="P3241" s="6"/>
      <c r="Q3241" s="6"/>
      <c r="R3241" t="str">
        <f t="shared" si="50"/>
        <v>5010700313201320100001VT500002</v>
      </c>
    </row>
    <row r="3242" spans="1:18" x14ac:dyDescent="0.2">
      <c r="A3242" s="80" t="s">
        <v>453</v>
      </c>
      <c r="B3242" s="80" t="s">
        <v>4759</v>
      </c>
      <c r="C3242" s="6">
        <v>501</v>
      </c>
      <c r="D3242" s="6">
        <v>50107</v>
      </c>
      <c r="E3242" s="80" t="s">
        <v>458</v>
      </c>
      <c r="F3242" s="80" t="s">
        <v>458</v>
      </c>
      <c r="G3242" s="80" t="s">
        <v>494</v>
      </c>
      <c r="H3242" s="80" t="s">
        <v>1511</v>
      </c>
      <c r="I3242" s="80" t="s">
        <v>3134</v>
      </c>
      <c r="J3242" s="80" t="s">
        <v>4053</v>
      </c>
      <c r="K3242" s="80" t="s">
        <v>454</v>
      </c>
      <c r="L3242" s="8">
        <v>4570000</v>
      </c>
      <c r="M3242" s="6">
        <v>2022</v>
      </c>
      <c r="N3242" s="103"/>
      <c r="O3242" s="103"/>
      <c r="P3242" s="6"/>
      <c r="Q3242" s="6"/>
      <c r="R3242" t="str">
        <f t="shared" si="50"/>
        <v>5010700313201320100001VT500003</v>
      </c>
    </row>
    <row r="3243" spans="1:18" x14ac:dyDescent="0.2">
      <c r="A3243" s="80" t="s">
        <v>453</v>
      </c>
      <c r="B3243" s="80" t="s">
        <v>4760</v>
      </c>
      <c r="C3243" s="6">
        <v>501</v>
      </c>
      <c r="D3243" s="6">
        <v>50107</v>
      </c>
      <c r="E3243" s="80" t="s">
        <v>458</v>
      </c>
      <c r="F3243" s="80" t="s">
        <v>456</v>
      </c>
      <c r="G3243" s="80" t="s">
        <v>494</v>
      </c>
      <c r="H3243" s="80" t="s">
        <v>1514</v>
      </c>
      <c r="I3243" s="80" t="s">
        <v>3140</v>
      </c>
      <c r="J3243" s="80" t="s">
        <v>4053</v>
      </c>
      <c r="K3243" s="80" t="s">
        <v>454</v>
      </c>
      <c r="L3243" s="8">
        <v>1030000</v>
      </c>
      <c r="M3243" s="6">
        <v>2022</v>
      </c>
      <c r="N3243" s="103"/>
      <c r="O3243" s="103"/>
      <c r="P3243" s="6"/>
      <c r="Q3243" s="6"/>
      <c r="R3243" t="str">
        <f t="shared" si="50"/>
        <v>5010700313221322100001VT500002</v>
      </c>
    </row>
    <row r="3244" spans="1:18" x14ac:dyDescent="0.2">
      <c r="A3244" s="80" t="s">
        <v>453</v>
      </c>
      <c r="B3244" s="80" t="s">
        <v>4760</v>
      </c>
      <c r="C3244" s="6">
        <v>501</v>
      </c>
      <c r="D3244" s="6">
        <v>50107</v>
      </c>
      <c r="E3244" s="80" t="s">
        <v>458</v>
      </c>
      <c r="F3244" s="80" t="s">
        <v>458</v>
      </c>
      <c r="G3244" s="80" t="s">
        <v>494</v>
      </c>
      <c r="H3244" s="80" t="s">
        <v>1514</v>
      </c>
      <c r="I3244" s="80" t="s">
        <v>3140</v>
      </c>
      <c r="J3244" s="80" t="s">
        <v>4053</v>
      </c>
      <c r="K3244" s="80" t="s">
        <v>454</v>
      </c>
      <c r="L3244" s="8">
        <v>1440000</v>
      </c>
      <c r="M3244" s="6">
        <v>2022</v>
      </c>
      <c r="N3244" s="103"/>
      <c r="O3244" s="103"/>
      <c r="P3244" s="6"/>
      <c r="Q3244" s="6"/>
      <c r="R3244" t="str">
        <f t="shared" si="50"/>
        <v>5010700313221322100001VT500003</v>
      </c>
    </row>
    <row r="3245" spans="1:18" x14ac:dyDescent="0.2">
      <c r="A3245" s="80" t="s">
        <v>453</v>
      </c>
      <c r="B3245" s="80" t="s">
        <v>4761</v>
      </c>
      <c r="C3245" s="6">
        <v>501</v>
      </c>
      <c r="D3245" s="6">
        <v>50107</v>
      </c>
      <c r="E3245" s="80" t="s">
        <v>458</v>
      </c>
      <c r="F3245" s="80" t="s">
        <v>456</v>
      </c>
      <c r="G3245" s="80" t="s">
        <v>494</v>
      </c>
      <c r="H3245" s="80" t="s">
        <v>1516</v>
      </c>
      <c r="I3245" s="80" t="s">
        <v>3141</v>
      </c>
      <c r="J3245" s="80" t="s">
        <v>4053</v>
      </c>
      <c r="K3245" s="80" t="s">
        <v>454</v>
      </c>
      <c r="L3245" s="8">
        <v>5070000</v>
      </c>
      <c r="M3245" s="6">
        <v>2022</v>
      </c>
      <c r="N3245" s="103"/>
      <c r="O3245" s="103"/>
      <c r="P3245" s="6"/>
      <c r="Q3245" s="6"/>
      <c r="R3245" t="str">
        <f t="shared" si="50"/>
        <v>5010700313231323100001VT500002</v>
      </c>
    </row>
    <row r="3246" spans="1:18" x14ac:dyDescent="0.2">
      <c r="A3246" s="80" t="s">
        <v>453</v>
      </c>
      <c r="B3246" s="80" t="s">
        <v>4761</v>
      </c>
      <c r="C3246" s="6">
        <v>501</v>
      </c>
      <c r="D3246" s="6">
        <v>50107</v>
      </c>
      <c r="E3246" s="80" t="s">
        <v>458</v>
      </c>
      <c r="F3246" s="80" t="s">
        <v>458</v>
      </c>
      <c r="G3246" s="80" t="s">
        <v>494</v>
      </c>
      <c r="H3246" s="80" t="s">
        <v>1516</v>
      </c>
      <c r="I3246" s="80" t="s">
        <v>3141</v>
      </c>
      <c r="J3246" s="80" t="s">
        <v>4053</v>
      </c>
      <c r="K3246" s="80" t="s">
        <v>454</v>
      </c>
      <c r="L3246" s="8">
        <v>7090000</v>
      </c>
      <c r="M3246" s="6">
        <v>2022</v>
      </c>
      <c r="N3246" s="103"/>
      <c r="O3246" s="103"/>
      <c r="P3246" s="6"/>
      <c r="Q3246" s="6"/>
      <c r="R3246" t="str">
        <f t="shared" si="50"/>
        <v>5010700313231323100001VT500003</v>
      </c>
    </row>
    <row r="3247" spans="1:18" x14ac:dyDescent="0.2">
      <c r="A3247" s="80" t="s">
        <v>453</v>
      </c>
      <c r="B3247" s="80" t="s">
        <v>4762</v>
      </c>
      <c r="C3247" s="6">
        <v>501</v>
      </c>
      <c r="D3247" s="6">
        <v>50107</v>
      </c>
      <c r="E3247" s="80" t="s">
        <v>458</v>
      </c>
      <c r="F3247" s="80" t="s">
        <v>456</v>
      </c>
      <c r="G3247" s="80" t="s">
        <v>494</v>
      </c>
      <c r="H3247" s="80" t="s">
        <v>1536</v>
      </c>
      <c r="I3247" s="80" t="s">
        <v>3164</v>
      </c>
      <c r="J3247" s="80" t="s">
        <v>4053</v>
      </c>
      <c r="K3247" s="80" t="s">
        <v>454</v>
      </c>
      <c r="L3247" s="8">
        <v>3270000</v>
      </c>
      <c r="M3247" s="6">
        <v>2022</v>
      </c>
      <c r="N3247" s="103"/>
      <c r="O3247" s="103"/>
      <c r="P3247" s="6"/>
      <c r="Q3247" s="6"/>
      <c r="R3247" t="str">
        <f t="shared" si="50"/>
        <v>5010700313341334100001VT500002</v>
      </c>
    </row>
    <row r="3248" spans="1:18" x14ac:dyDescent="0.2">
      <c r="A3248" s="80" t="s">
        <v>453</v>
      </c>
      <c r="B3248" s="80" t="s">
        <v>4762</v>
      </c>
      <c r="C3248" s="6">
        <v>501</v>
      </c>
      <c r="D3248" s="6">
        <v>50107</v>
      </c>
      <c r="E3248" s="80" t="s">
        <v>458</v>
      </c>
      <c r="F3248" s="80" t="s">
        <v>458</v>
      </c>
      <c r="G3248" s="80" t="s">
        <v>494</v>
      </c>
      <c r="H3248" s="80" t="s">
        <v>1536</v>
      </c>
      <c r="I3248" s="80" t="s">
        <v>3164</v>
      </c>
      <c r="J3248" s="80" t="s">
        <v>4053</v>
      </c>
      <c r="K3248" s="80" t="s">
        <v>454</v>
      </c>
      <c r="L3248" s="8">
        <v>4570000</v>
      </c>
      <c r="M3248" s="6">
        <v>2022</v>
      </c>
      <c r="N3248" s="103"/>
      <c r="O3248" s="103"/>
      <c r="P3248" s="6"/>
      <c r="Q3248" s="6"/>
      <c r="R3248" t="str">
        <f t="shared" si="50"/>
        <v>5010700313341334100001VT500003</v>
      </c>
    </row>
    <row r="3249" spans="1:18" x14ac:dyDescent="0.2">
      <c r="A3249" s="80" t="s">
        <v>453</v>
      </c>
      <c r="B3249" s="80" t="s">
        <v>4763</v>
      </c>
      <c r="C3249" s="6">
        <v>501</v>
      </c>
      <c r="D3249" s="6">
        <v>50107</v>
      </c>
      <c r="E3249" s="80" t="s">
        <v>458</v>
      </c>
      <c r="F3249" s="80" t="s">
        <v>456</v>
      </c>
      <c r="G3249" s="80" t="s">
        <v>494</v>
      </c>
      <c r="H3249" s="80" t="s">
        <v>1542</v>
      </c>
      <c r="I3249" s="80" t="s">
        <v>3167</v>
      </c>
      <c r="J3249" s="80" t="s">
        <v>4053</v>
      </c>
      <c r="K3249" s="80" t="s">
        <v>454</v>
      </c>
      <c r="L3249" s="8">
        <v>1800000</v>
      </c>
      <c r="M3249" s="6">
        <v>2022</v>
      </c>
      <c r="N3249" s="103"/>
      <c r="O3249" s="103"/>
      <c r="P3249" s="6"/>
      <c r="Q3249" s="6"/>
      <c r="R3249" t="str">
        <f t="shared" si="50"/>
        <v>5010700313371337100001VT500002</v>
      </c>
    </row>
    <row r="3250" spans="1:18" x14ac:dyDescent="0.2">
      <c r="A3250" s="80" t="s">
        <v>453</v>
      </c>
      <c r="B3250" s="80" t="s">
        <v>4763</v>
      </c>
      <c r="C3250" s="6">
        <v>501</v>
      </c>
      <c r="D3250" s="6">
        <v>50107</v>
      </c>
      <c r="E3250" s="80" t="s">
        <v>458</v>
      </c>
      <c r="F3250" s="80" t="s">
        <v>458</v>
      </c>
      <c r="G3250" s="80" t="s">
        <v>494</v>
      </c>
      <c r="H3250" s="80" t="s">
        <v>1542</v>
      </c>
      <c r="I3250" s="80" t="s">
        <v>3167</v>
      </c>
      <c r="J3250" s="80" t="s">
        <v>4053</v>
      </c>
      <c r="K3250" s="80" t="s">
        <v>454</v>
      </c>
      <c r="L3250" s="8">
        <v>2520000</v>
      </c>
      <c r="M3250" s="6">
        <v>2022</v>
      </c>
      <c r="N3250" s="103"/>
      <c r="O3250" s="103"/>
      <c r="P3250" s="6"/>
      <c r="Q3250" s="6"/>
      <c r="R3250" t="str">
        <f t="shared" si="50"/>
        <v>5010700313371337100001VT500003</v>
      </c>
    </row>
    <row r="3251" spans="1:18" x14ac:dyDescent="0.2">
      <c r="A3251" s="80" t="s">
        <v>453</v>
      </c>
      <c r="B3251" s="80" t="s">
        <v>4764</v>
      </c>
      <c r="C3251" s="6">
        <v>501</v>
      </c>
      <c r="D3251" s="6">
        <v>50107</v>
      </c>
      <c r="E3251" s="80" t="s">
        <v>458</v>
      </c>
      <c r="F3251" s="80" t="s">
        <v>456</v>
      </c>
      <c r="G3251" s="80" t="s">
        <v>494</v>
      </c>
      <c r="H3251" s="80" t="s">
        <v>1575</v>
      </c>
      <c r="I3251" s="80" t="s">
        <v>3188</v>
      </c>
      <c r="J3251" s="80" t="s">
        <v>4053</v>
      </c>
      <c r="K3251" s="80" t="s">
        <v>454</v>
      </c>
      <c r="L3251" s="8">
        <v>2470000</v>
      </c>
      <c r="M3251" s="6">
        <v>2022</v>
      </c>
      <c r="N3251" s="103"/>
      <c r="O3251" s="103"/>
      <c r="P3251" s="6"/>
      <c r="Q3251" s="6"/>
      <c r="R3251" t="str">
        <f t="shared" si="50"/>
        <v>5010700313541354100001VT500002</v>
      </c>
    </row>
    <row r="3252" spans="1:18" x14ac:dyDescent="0.2">
      <c r="A3252" s="80" t="s">
        <v>453</v>
      </c>
      <c r="B3252" s="80" t="s">
        <v>4764</v>
      </c>
      <c r="C3252" s="6">
        <v>501</v>
      </c>
      <c r="D3252" s="6">
        <v>50107</v>
      </c>
      <c r="E3252" s="80" t="s">
        <v>458</v>
      </c>
      <c r="F3252" s="80" t="s">
        <v>458</v>
      </c>
      <c r="G3252" s="80" t="s">
        <v>494</v>
      </c>
      <c r="H3252" s="80" t="s">
        <v>1575</v>
      </c>
      <c r="I3252" s="80" t="s">
        <v>3188</v>
      </c>
      <c r="J3252" s="80" t="s">
        <v>4053</v>
      </c>
      <c r="K3252" s="80" t="s">
        <v>454</v>
      </c>
      <c r="L3252" s="8">
        <v>3450000</v>
      </c>
      <c r="M3252" s="6">
        <v>2022</v>
      </c>
      <c r="N3252" s="103"/>
      <c r="O3252" s="103"/>
      <c r="P3252" s="6"/>
      <c r="Q3252" s="6"/>
      <c r="R3252" t="str">
        <f t="shared" si="50"/>
        <v>5010700313541354100001VT500003</v>
      </c>
    </row>
    <row r="3253" spans="1:18" x14ac:dyDescent="0.2">
      <c r="A3253" s="80" t="s">
        <v>453</v>
      </c>
      <c r="B3253" s="80" t="s">
        <v>4765</v>
      </c>
      <c r="C3253" s="6">
        <v>501</v>
      </c>
      <c r="D3253" s="6">
        <v>50107</v>
      </c>
      <c r="E3253" s="80" t="s">
        <v>458</v>
      </c>
      <c r="F3253" s="80" t="s">
        <v>456</v>
      </c>
      <c r="G3253" s="80" t="s">
        <v>494</v>
      </c>
      <c r="H3253" s="80" t="s">
        <v>1583</v>
      </c>
      <c r="I3253" s="80" t="s">
        <v>3199</v>
      </c>
      <c r="J3253" s="80" t="s">
        <v>4053</v>
      </c>
      <c r="K3253" s="80" t="s">
        <v>454</v>
      </c>
      <c r="L3253" s="8">
        <v>5170000</v>
      </c>
      <c r="M3253" s="6">
        <v>2022</v>
      </c>
      <c r="N3253" s="103"/>
      <c r="O3253" s="103"/>
      <c r="P3253" s="6"/>
      <c r="Q3253" s="6"/>
      <c r="R3253" t="str">
        <f t="shared" si="50"/>
        <v>5010700313591359100001VT500002</v>
      </c>
    </row>
    <row r="3254" spans="1:18" x14ac:dyDescent="0.2">
      <c r="A3254" s="80" t="s">
        <v>453</v>
      </c>
      <c r="B3254" s="80" t="s">
        <v>4765</v>
      </c>
      <c r="C3254" s="6">
        <v>501</v>
      </c>
      <c r="D3254" s="6">
        <v>50107</v>
      </c>
      <c r="E3254" s="80" t="s">
        <v>458</v>
      </c>
      <c r="F3254" s="80" t="s">
        <v>458</v>
      </c>
      <c r="G3254" s="80" t="s">
        <v>494</v>
      </c>
      <c r="H3254" s="80" t="s">
        <v>1583</v>
      </c>
      <c r="I3254" s="80" t="s">
        <v>3199</v>
      </c>
      <c r="J3254" s="80" t="s">
        <v>4053</v>
      </c>
      <c r="K3254" s="80" t="s">
        <v>454</v>
      </c>
      <c r="L3254" s="8">
        <v>7240000</v>
      </c>
      <c r="M3254" s="6">
        <v>2022</v>
      </c>
      <c r="N3254" s="103"/>
      <c r="O3254" s="103"/>
      <c r="P3254" s="6"/>
      <c r="Q3254" s="6"/>
      <c r="R3254" t="str">
        <f t="shared" si="50"/>
        <v>5010700313591359100001VT500003</v>
      </c>
    </row>
    <row r="3255" spans="1:18" x14ac:dyDescent="0.2">
      <c r="A3255" s="80" t="s">
        <v>453</v>
      </c>
      <c r="B3255" s="80" t="s">
        <v>4766</v>
      </c>
      <c r="C3255" s="6">
        <v>501</v>
      </c>
      <c r="D3255" s="6">
        <v>50107</v>
      </c>
      <c r="E3255" s="80" t="s">
        <v>458</v>
      </c>
      <c r="F3255" s="80" t="s">
        <v>456</v>
      </c>
      <c r="G3255" s="80" t="s">
        <v>494</v>
      </c>
      <c r="H3255" s="80" t="s">
        <v>1588</v>
      </c>
      <c r="I3255" s="80" t="s">
        <v>3203</v>
      </c>
      <c r="J3255" s="80" t="s">
        <v>4053</v>
      </c>
      <c r="K3255" s="80" t="s">
        <v>454</v>
      </c>
      <c r="L3255" s="8">
        <v>4290000</v>
      </c>
      <c r="M3255" s="6">
        <v>2022</v>
      </c>
      <c r="N3255" s="103"/>
      <c r="O3255" s="103"/>
      <c r="P3255" s="6"/>
      <c r="Q3255" s="6"/>
      <c r="R3255" t="str">
        <f t="shared" si="50"/>
        <v>5010700313611361100001VT500002</v>
      </c>
    </row>
    <row r="3256" spans="1:18" x14ac:dyDescent="0.2">
      <c r="A3256" s="80" t="s">
        <v>453</v>
      </c>
      <c r="B3256" s="80" t="s">
        <v>4766</v>
      </c>
      <c r="C3256" s="6">
        <v>501</v>
      </c>
      <c r="D3256" s="6">
        <v>50107</v>
      </c>
      <c r="E3256" s="80" t="s">
        <v>458</v>
      </c>
      <c r="F3256" s="80" t="s">
        <v>458</v>
      </c>
      <c r="G3256" s="80" t="s">
        <v>494</v>
      </c>
      <c r="H3256" s="80" t="s">
        <v>1588</v>
      </c>
      <c r="I3256" s="80" t="s">
        <v>3203</v>
      </c>
      <c r="J3256" s="80" t="s">
        <v>4053</v>
      </c>
      <c r="K3256" s="80" t="s">
        <v>454</v>
      </c>
      <c r="L3256" s="8">
        <v>6010000</v>
      </c>
      <c r="M3256" s="6">
        <v>2022</v>
      </c>
      <c r="N3256" s="103"/>
      <c r="O3256" s="103"/>
      <c r="P3256" s="6"/>
      <c r="Q3256" s="6"/>
      <c r="R3256" t="str">
        <f t="shared" si="50"/>
        <v>5010700313611361100001VT500003</v>
      </c>
    </row>
    <row r="3257" spans="1:18" x14ac:dyDescent="0.2">
      <c r="A3257" s="80" t="s">
        <v>453</v>
      </c>
      <c r="B3257" s="80" t="s">
        <v>4767</v>
      </c>
      <c r="C3257" s="6">
        <v>501</v>
      </c>
      <c r="D3257" s="6">
        <v>50107</v>
      </c>
      <c r="E3257" s="80" t="s">
        <v>458</v>
      </c>
      <c r="F3257" s="80" t="s">
        <v>456</v>
      </c>
      <c r="G3257" s="80" t="s">
        <v>494</v>
      </c>
      <c r="H3257" s="80" t="s">
        <v>1592</v>
      </c>
      <c r="I3257" s="80" t="s">
        <v>3205</v>
      </c>
      <c r="J3257" s="80" t="s">
        <v>4053</v>
      </c>
      <c r="K3257" s="80" t="s">
        <v>454</v>
      </c>
      <c r="L3257" s="8">
        <v>1730000</v>
      </c>
      <c r="M3257" s="6">
        <v>2022</v>
      </c>
      <c r="N3257" s="103"/>
      <c r="O3257" s="103"/>
      <c r="P3257" s="6"/>
      <c r="Q3257" s="6"/>
      <c r="R3257" t="str">
        <f t="shared" si="50"/>
        <v>5010700313631363100001VT500002</v>
      </c>
    </row>
    <row r="3258" spans="1:18" x14ac:dyDescent="0.2">
      <c r="A3258" s="80" t="s">
        <v>453</v>
      </c>
      <c r="B3258" s="80" t="s">
        <v>4767</v>
      </c>
      <c r="C3258" s="6">
        <v>501</v>
      </c>
      <c r="D3258" s="6">
        <v>50107</v>
      </c>
      <c r="E3258" s="80" t="s">
        <v>458</v>
      </c>
      <c r="F3258" s="80" t="s">
        <v>458</v>
      </c>
      <c r="G3258" s="80" t="s">
        <v>494</v>
      </c>
      <c r="H3258" s="80" t="s">
        <v>1592</v>
      </c>
      <c r="I3258" s="80" t="s">
        <v>3205</v>
      </c>
      <c r="J3258" s="80" t="s">
        <v>4053</v>
      </c>
      <c r="K3258" s="80" t="s">
        <v>454</v>
      </c>
      <c r="L3258" s="8">
        <v>2420000</v>
      </c>
      <c r="M3258" s="6">
        <v>2022</v>
      </c>
      <c r="N3258" s="103"/>
      <c r="O3258" s="103"/>
      <c r="P3258" s="6"/>
      <c r="Q3258" s="6"/>
      <c r="R3258" t="str">
        <f t="shared" si="50"/>
        <v>5010700313631363100001VT500003</v>
      </c>
    </row>
    <row r="3259" spans="1:18" x14ac:dyDescent="0.2">
      <c r="A3259" s="80" t="s">
        <v>453</v>
      </c>
      <c r="B3259" s="80" t="s">
        <v>4768</v>
      </c>
      <c r="C3259" s="6">
        <v>501</v>
      </c>
      <c r="D3259" s="6">
        <v>50107</v>
      </c>
      <c r="E3259" s="80" t="s">
        <v>458</v>
      </c>
      <c r="F3259" s="80" t="s">
        <v>456</v>
      </c>
      <c r="G3259" s="80" t="s">
        <v>494</v>
      </c>
      <c r="H3259" s="80" t="s">
        <v>1601</v>
      </c>
      <c r="I3259" s="80" t="s">
        <v>3210</v>
      </c>
      <c r="J3259" s="80" t="s">
        <v>4053</v>
      </c>
      <c r="K3259" s="80" t="s">
        <v>454</v>
      </c>
      <c r="L3259" s="8">
        <v>4920000</v>
      </c>
      <c r="M3259" s="6">
        <v>2022</v>
      </c>
      <c r="N3259" s="103"/>
      <c r="O3259" s="103"/>
      <c r="P3259" s="6"/>
      <c r="Q3259" s="6"/>
      <c r="R3259" t="str">
        <f t="shared" si="50"/>
        <v>5010700313681368100001VT500002</v>
      </c>
    </row>
    <row r="3260" spans="1:18" x14ac:dyDescent="0.2">
      <c r="A3260" s="80" t="s">
        <v>453</v>
      </c>
      <c r="B3260" s="80" t="s">
        <v>4768</v>
      </c>
      <c r="C3260" s="6">
        <v>501</v>
      </c>
      <c r="D3260" s="6">
        <v>50107</v>
      </c>
      <c r="E3260" s="80" t="s">
        <v>458</v>
      </c>
      <c r="F3260" s="80" t="s">
        <v>458</v>
      </c>
      <c r="G3260" s="80" t="s">
        <v>494</v>
      </c>
      <c r="H3260" s="80" t="s">
        <v>1601</v>
      </c>
      <c r="I3260" s="80" t="s">
        <v>3210</v>
      </c>
      <c r="J3260" s="80" t="s">
        <v>4053</v>
      </c>
      <c r="K3260" s="80" t="s">
        <v>454</v>
      </c>
      <c r="L3260" s="8">
        <v>6880000</v>
      </c>
      <c r="M3260" s="6">
        <v>2022</v>
      </c>
      <c r="N3260" s="103"/>
      <c r="O3260" s="103"/>
      <c r="P3260" s="6"/>
      <c r="Q3260" s="6"/>
      <c r="R3260" t="str">
        <f t="shared" si="50"/>
        <v>5010700313681368100001VT500003</v>
      </c>
    </row>
    <row r="3261" spans="1:18" x14ac:dyDescent="0.2">
      <c r="A3261" s="80" t="s">
        <v>453</v>
      </c>
      <c r="B3261" s="80" t="s">
        <v>4769</v>
      </c>
      <c r="C3261" s="6">
        <v>501</v>
      </c>
      <c r="D3261" s="6">
        <v>50107</v>
      </c>
      <c r="E3261" s="80" t="s">
        <v>458</v>
      </c>
      <c r="F3261" s="80" t="s">
        <v>456</v>
      </c>
      <c r="G3261" s="80" t="s">
        <v>494</v>
      </c>
      <c r="H3261" s="80" t="s">
        <v>1611</v>
      </c>
      <c r="I3261" s="80" t="s">
        <v>3219</v>
      </c>
      <c r="J3261" s="80" t="s">
        <v>4053</v>
      </c>
      <c r="K3261" s="80" t="s">
        <v>454</v>
      </c>
      <c r="L3261" s="8">
        <v>4670000</v>
      </c>
      <c r="M3261" s="6">
        <v>2022</v>
      </c>
      <c r="N3261" s="103"/>
      <c r="O3261" s="103"/>
      <c r="P3261" s="6"/>
      <c r="Q3261" s="6"/>
      <c r="R3261" t="str">
        <f t="shared" si="50"/>
        <v>5010700313731373100001VT500002</v>
      </c>
    </row>
    <row r="3262" spans="1:18" x14ac:dyDescent="0.2">
      <c r="A3262" s="80" t="s">
        <v>453</v>
      </c>
      <c r="B3262" s="80" t="s">
        <v>4769</v>
      </c>
      <c r="C3262" s="6">
        <v>501</v>
      </c>
      <c r="D3262" s="6">
        <v>50107</v>
      </c>
      <c r="E3262" s="80" t="s">
        <v>458</v>
      </c>
      <c r="F3262" s="80" t="s">
        <v>458</v>
      </c>
      <c r="G3262" s="80" t="s">
        <v>494</v>
      </c>
      <c r="H3262" s="80" t="s">
        <v>1611</v>
      </c>
      <c r="I3262" s="80" t="s">
        <v>3219</v>
      </c>
      <c r="J3262" s="80" t="s">
        <v>4053</v>
      </c>
      <c r="K3262" s="80" t="s">
        <v>454</v>
      </c>
      <c r="L3262" s="8">
        <v>6530000</v>
      </c>
      <c r="M3262" s="6">
        <v>2022</v>
      </c>
      <c r="N3262" s="103"/>
      <c r="O3262" s="103"/>
      <c r="P3262" s="6"/>
      <c r="Q3262" s="6"/>
      <c r="R3262" t="str">
        <f t="shared" si="50"/>
        <v>5010700313731373100001VT500003</v>
      </c>
    </row>
    <row r="3263" spans="1:18" x14ac:dyDescent="0.2">
      <c r="A3263" s="80" t="s">
        <v>453</v>
      </c>
      <c r="B3263" s="80" t="s">
        <v>4770</v>
      </c>
      <c r="C3263" s="6">
        <v>501</v>
      </c>
      <c r="D3263" s="6">
        <v>50107</v>
      </c>
      <c r="E3263" s="80" t="s">
        <v>458</v>
      </c>
      <c r="F3263" s="80" t="s">
        <v>456</v>
      </c>
      <c r="G3263" s="80" t="s">
        <v>494</v>
      </c>
      <c r="H3263" s="80" t="s">
        <v>1612</v>
      </c>
      <c r="I3263" s="80" t="s">
        <v>3220</v>
      </c>
      <c r="J3263" s="80" t="s">
        <v>4053</v>
      </c>
      <c r="K3263" s="80" t="s">
        <v>454</v>
      </c>
      <c r="L3263" s="8">
        <v>4690000</v>
      </c>
      <c r="M3263" s="6">
        <v>2022</v>
      </c>
      <c r="N3263" s="103"/>
      <c r="O3263" s="103"/>
      <c r="P3263" s="6"/>
      <c r="Q3263" s="6"/>
      <c r="R3263" t="str">
        <f t="shared" si="50"/>
        <v>5010700313741374100001VT500002</v>
      </c>
    </row>
    <row r="3264" spans="1:18" x14ac:dyDescent="0.2">
      <c r="A3264" s="80" t="s">
        <v>453</v>
      </c>
      <c r="B3264" s="80" t="s">
        <v>4770</v>
      </c>
      <c r="C3264" s="6">
        <v>501</v>
      </c>
      <c r="D3264" s="6">
        <v>50107</v>
      </c>
      <c r="E3264" s="80" t="s">
        <v>458</v>
      </c>
      <c r="F3264" s="80" t="s">
        <v>458</v>
      </c>
      <c r="G3264" s="80" t="s">
        <v>494</v>
      </c>
      <c r="H3264" s="80" t="s">
        <v>1612</v>
      </c>
      <c r="I3264" s="80" t="s">
        <v>3220</v>
      </c>
      <c r="J3264" s="80" t="s">
        <v>4053</v>
      </c>
      <c r="K3264" s="80" t="s">
        <v>454</v>
      </c>
      <c r="L3264" s="8">
        <v>6570000</v>
      </c>
      <c r="M3264" s="6">
        <v>2022</v>
      </c>
      <c r="N3264" s="103"/>
      <c r="O3264" s="103"/>
      <c r="P3264" s="6"/>
      <c r="Q3264" s="6"/>
      <c r="R3264" t="str">
        <f t="shared" si="50"/>
        <v>5010700313741374100001VT500003</v>
      </c>
    </row>
    <row r="3265" spans="1:18" x14ac:dyDescent="0.2">
      <c r="A3265" s="80" t="s">
        <v>453</v>
      </c>
      <c r="B3265" s="80" t="s">
        <v>4771</v>
      </c>
      <c r="C3265" s="6">
        <v>501</v>
      </c>
      <c r="D3265" s="6">
        <v>50107</v>
      </c>
      <c r="E3265" s="80" t="s">
        <v>458</v>
      </c>
      <c r="F3265" s="80" t="s">
        <v>456</v>
      </c>
      <c r="G3265" s="80" t="s">
        <v>494</v>
      </c>
      <c r="H3265" s="80" t="s">
        <v>1638</v>
      </c>
      <c r="I3265" s="80" t="s">
        <v>3235</v>
      </c>
      <c r="J3265" s="80" t="s">
        <v>4053</v>
      </c>
      <c r="K3265" s="80" t="s">
        <v>454</v>
      </c>
      <c r="L3265" s="8">
        <v>1110000</v>
      </c>
      <c r="M3265" s="6">
        <v>2022</v>
      </c>
      <c r="N3265" s="103"/>
      <c r="O3265" s="103"/>
      <c r="P3265" s="6"/>
      <c r="Q3265" s="6"/>
      <c r="R3265" t="str">
        <f t="shared" si="50"/>
        <v>5010700313871387100001VT500002</v>
      </c>
    </row>
    <row r="3266" spans="1:18" x14ac:dyDescent="0.2">
      <c r="A3266" s="80" t="s">
        <v>453</v>
      </c>
      <c r="B3266" s="80" t="s">
        <v>4771</v>
      </c>
      <c r="C3266" s="6">
        <v>501</v>
      </c>
      <c r="D3266" s="6">
        <v>50107</v>
      </c>
      <c r="E3266" s="80" t="s">
        <v>458</v>
      </c>
      <c r="F3266" s="80" t="s">
        <v>458</v>
      </c>
      <c r="G3266" s="80" t="s">
        <v>494</v>
      </c>
      <c r="H3266" s="80" t="s">
        <v>1638</v>
      </c>
      <c r="I3266" s="80" t="s">
        <v>3235</v>
      </c>
      <c r="J3266" s="80" t="s">
        <v>4053</v>
      </c>
      <c r="K3266" s="80" t="s">
        <v>454</v>
      </c>
      <c r="L3266" s="8">
        <v>1550000</v>
      </c>
      <c r="M3266" s="6">
        <v>2022</v>
      </c>
      <c r="N3266" s="103"/>
      <c r="O3266" s="103"/>
      <c r="P3266" s="6"/>
      <c r="Q3266" s="6"/>
      <c r="R3266" t="str">
        <f t="shared" ref="R3266:R3329" si="51">CONCATENATE(D3266,E3266,H3266,I3266,K3266,G3266,F3266)</f>
        <v>5010700313871387100001VT500003</v>
      </c>
    </row>
    <row r="3267" spans="1:18" x14ac:dyDescent="0.2">
      <c r="A3267" s="80" t="s">
        <v>453</v>
      </c>
      <c r="B3267" s="80" t="s">
        <v>4772</v>
      </c>
      <c r="C3267" s="6">
        <v>501</v>
      </c>
      <c r="D3267" s="6">
        <v>50107</v>
      </c>
      <c r="E3267" s="80" t="s">
        <v>458</v>
      </c>
      <c r="F3267" s="80" t="s">
        <v>456</v>
      </c>
      <c r="G3267" s="80" t="s">
        <v>494</v>
      </c>
      <c r="H3267" s="80" t="s">
        <v>1675</v>
      </c>
      <c r="I3267" s="80" t="s">
        <v>3256</v>
      </c>
      <c r="J3267" s="80" t="s">
        <v>4053</v>
      </c>
      <c r="K3267" s="80" t="s">
        <v>454</v>
      </c>
      <c r="L3267" s="8">
        <v>2170000</v>
      </c>
      <c r="M3267" s="6">
        <v>2022</v>
      </c>
      <c r="N3267" s="103"/>
      <c r="O3267" s="103"/>
      <c r="P3267" s="6"/>
      <c r="Q3267" s="6"/>
      <c r="R3267" t="str">
        <f t="shared" si="51"/>
        <v>5010700314041404100001VT500002</v>
      </c>
    </row>
    <row r="3268" spans="1:18" x14ac:dyDescent="0.2">
      <c r="A3268" s="80" t="s">
        <v>453</v>
      </c>
      <c r="B3268" s="80" t="s">
        <v>4772</v>
      </c>
      <c r="C3268" s="6">
        <v>501</v>
      </c>
      <c r="D3268" s="6">
        <v>50107</v>
      </c>
      <c r="E3268" s="80" t="s">
        <v>458</v>
      </c>
      <c r="F3268" s="80" t="s">
        <v>458</v>
      </c>
      <c r="G3268" s="80" t="s">
        <v>494</v>
      </c>
      <c r="H3268" s="80" t="s">
        <v>1675</v>
      </c>
      <c r="I3268" s="80" t="s">
        <v>3256</v>
      </c>
      <c r="J3268" s="80" t="s">
        <v>4053</v>
      </c>
      <c r="K3268" s="80" t="s">
        <v>454</v>
      </c>
      <c r="L3268" s="8">
        <v>3040000</v>
      </c>
      <c r="M3268" s="6">
        <v>2022</v>
      </c>
      <c r="N3268" s="103"/>
      <c r="O3268" s="103"/>
      <c r="P3268" s="6"/>
      <c r="Q3268" s="6"/>
      <c r="R3268" t="str">
        <f t="shared" si="51"/>
        <v>5010700314041404100001VT500003</v>
      </c>
    </row>
    <row r="3269" spans="1:18" x14ac:dyDescent="0.2">
      <c r="A3269" s="80" t="s">
        <v>453</v>
      </c>
      <c r="B3269" s="80" t="s">
        <v>4773</v>
      </c>
      <c r="C3269" s="6">
        <v>501</v>
      </c>
      <c r="D3269" s="6">
        <v>50107</v>
      </c>
      <c r="E3269" s="80" t="s">
        <v>458</v>
      </c>
      <c r="F3269" s="80" t="s">
        <v>456</v>
      </c>
      <c r="G3269" s="80" t="s">
        <v>494</v>
      </c>
      <c r="H3269" s="80" t="s">
        <v>1683</v>
      </c>
      <c r="I3269" s="80" t="s">
        <v>3262</v>
      </c>
      <c r="J3269" s="80" t="s">
        <v>4053</v>
      </c>
      <c r="K3269" s="80" t="s">
        <v>454</v>
      </c>
      <c r="L3269" s="8">
        <v>4460000</v>
      </c>
      <c r="M3269" s="6">
        <v>2022</v>
      </c>
      <c r="N3269" s="103"/>
      <c r="O3269" s="103"/>
      <c r="P3269" s="6"/>
      <c r="Q3269" s="6"/>
      <c r="R3269" t="str">
        <f t="shared" si="51"/>
        <v>5010700314081408100001VT500002</v>
      </c>
    </row>
    <row r="3270" spans="1:18" x14ac:dyDescent="0.2">
      <c r="A3270" s="80" t="s">
        <v>453</v>
      </c>
      <c r="B3270" s="80" t="s">
        <v>4773</v>
      </c>
      <c r="C3270" s="6">
        <v>501</v>
      </c>
      <c r="D3270" s="6">
        <v>50107</v>
      </c>
      <c r="E3270" s="80" t="s">
        <v>458</v>
      </c>
      <c r="F3270" s="80" t="s">
        <v>458</v>
      </c>
      <c r="G3270" s="80" t="s">
        <v>494</v>
      </c>
      <c r="H3270" s="80" t="s">
        <v>1683</v>
      </c>
      <c r="I3270" s="80" t="s">
        <v>3262</v>
      </c>
      <c r="J3270" s="80" t="s">
        <v>4053</v>
      </c>
      <c r="K3270" s="80" t="s">
        <v>454</v>
      </c>
      <c r="L3270" s="8">
        <v>6240000</v>
      </c>
      <c r="M3270" s="6">
        <v>2022</v>
      </c>
      <c r="N3270" s="103"/>
      <c r="O3270" s="103"/>
      <c r="P3270" s="6"/>
      <c r="Q3270" s="6"/>
      <c r="R3270" t="str">
        <f t="shared" si="51"/>
        <v>5010700314081408100001VT500003</v>
      </c>
    </row>
    <row r="3271" spans="1:18" x14ac:dyDescent="0.2">
      <c r="A3271" s="80" t="s">
        <v>453</v>
      </c>
      <c r="B3271" s="80" t="s">
        <v>4774</v>
      </c>
      <c r="C3271" s="6">
        <v>501</v>
      </c>
      <c r="D3271" s="6">
        <v>50107</v>
      </c>
      <c r="E3271" s="80" t="s">
        <v>458</v>
      </c>
      <c r="F3271" s="80" t="s">
        <v>456</v>
      </c>
      <c r="G3271" s="80" t="s">
        <v>494</v>
      </c>
      <c r="H3271" s="80" t="s">
        <v>1694</v>
      </c>
      <c r="I3271" s="80" t="s">
        <v>3271</v>
      </c>
      <c r="J3271" s="80" t="s">
        <v>4053</v>
      </c>
      <c r="K3271" s="80" t="s">
        <v>454</v>
      </c>
      <c r="L3271" s="8">
        <v>1690000</v>
      </c>
      <c r="M3271" s="6">
        <v>2022</v>
      </c>
      <c r="N3271" s="103"/>
      <c r="O3271" s="103"/>
      <c r="P3271" s="6"/>
      <c r="Q3271" s="6"/>
      <c r="R3271" t="str">
        <f t="shared" si="51"/>
        <v>5010700314141414100001VT500002</v>
      </c>
    </row>
    <row r="3272" spans="1:18" x14ac:dyDescent="0.2">
      <c r="A3272" s="80" t="s">
        <v>453</v>
      </c>
      <c r="B3272" s="80" t="s">
        <v>4774</v>
      </c>
      <c r="C3272" s="6">
        <v>501</v>
      </c>
      <c r="D3272" s="6">
        <v>50107</v>
      </c>
      <c r="E3272" s="80" t="s">
        <v>458</v>
      </c>
      <c r="F3272" s="80" t="s">
        <v>458</v>
      </c>
      <c r="G3272" s="80" t="s">
        <v>494</v>
      </c>
      <c r="H3272" s="80" t="s">
        <v>1694</v>
      </c>
      <c r="I3272" s="80" t="s">
        <v>3271</v>
      </c>
      <c r="J3272" s="80" t="s">
        <v>4053</v>
      </c>
      <c r="K3272" s="80" t="s">
        <v>454</v>
      </c>
      <c r="L3272" s="8">
        <v>2370000</v>
      </c>
      <c r="M3272" s="6">
        <v>2022</v>
      </c>
      <c r="N3272" s="103"/>
      <c r="O3272" s="103"/>
      <c r="P3272" s="6"/>
      <c r="Q3272" s="6"/>
      <c r="R3272" t="str">
        <f t="shared" si="51"/>
        <v>5010700314141414100001VT500003</v>
      </c>
    </row>
    <row r="3273" spans="1:18" x14ac:dyDescent="0.2">
      <c r="A3273" s="80" t="s">
        <v>453</v>
      </c>
      <c r="B3273" s="80" t="s">
        <v>4775</v>
      </c>
      <c r="C3273" s="6">
        <v>501</v>
      </c>
      <c r="D3273" s="6">
        <v>50107</v>
      </c>
      <c r="E3273" s="80" t="s">
        <v>458</v>
      </c>
      <c r="F3273" s="80" t="s">
        <v>456</v>
      </c>
      <c r="G3273" s="80" t="s">
        <v>494</v>
      </c>
      <c r="H3273" s="80" t="s">
        <v>1696</v>
      </c>
      <c r="I3273" s="80" t="s">
        <v>3272</v>
      </c>
      <c r="J3273" s="80" t="s">
        <v>4053</v>
      </c>
      <c r="K3273" s="80" t="s">
        <v>454</v>
      </c>
      <c r="L3273" s="8">
        <v>1690000</v>
      </c>
      <c r="M3273" s="6">
        <v>2022</v>
      </c>
      <c r="N3273" s="103"/>
      <c r="O3273" s="103"/>
      <c r="P3273" s="6"/>
      <c r="Q3273" s="6"/>
      <c r="R3273" t="str">
        <f t="shared" si="51"/>
        <v>5010700314151415100001VT500002</v>
      </c>
    </row>
    <row r="3274" spans="1:18" x14ac:dyDescent="0.2">
      <c r="A3274" s="80" t="s">
        <v>453</v>
      </c>
      <c r="B3274" s="80" t="s">
        <v>4775</v>
      </c>
      <c r="C3274" s="6">
        <v>501</v>
      </c>
      <c r="D3274" s="6">
        <v>50107</v>
      </c>
      <c r="E3274" s="80" t="s">
        <v>458</v>
      </c>
      <c r="F3274" s="80" t="s">
        <v>458</v>
      </c>
      <c r="G3274" s="80" t="s">
        <v>494</v>
      </c>
      <c r="H3274" s="80" t="s">
        <v>1696</v>
      </c>
      <c r="I3274" s="80" t="s">
        <v>3272</v>
      </c>
      <c r="J3274" s="80" t="s">
        <v>4053</v>
      </c>
      <c r="K3274" s="80" t="s">
        <v>454</v>
      </c>
      <c r="L3274" s="8">
        <v>2370000</v>
      </c>
      <c r="M3274" s="6">
        <v>2022</v>
      </c>
      <c r="N3274" s="103"/>
      <c r="O3274" s="103"/>
      <c r="P3274" s="6"/>
      <c r="Q3274" s="6"/>
      <c r="R3274" t="str">
        <f t="shared" si="51"/>
        <v>5010700314151415100001VT500003</v>
      </c>
    </row>
    <row r="3275" spans="1:18" x14ac:dyDescent="0.2">
      <c r="A3275" s="80" t="s">
        <v>453</v>
      </c>
      <c r="B3275" s="80" t="s">
        <v>4776</v>
      </c>
      <c r="C3275" s="6">
        <v>501</v>
      </c>
      <c r="D3275" s="6">
        <v>50107</v>
      </c>
      <c r="E3275" s="80" t="s">
        <v>458</v>
      </c>
      <c r="F3275" s="80" t="s">
        <v>456</v>
      </c>
      <c r="G3275" s="80" t="s">
        <v>494</v>
      </c>
      <c r="H3275" s="80" t="s">
        <v>1738</v>
      </c>
      <c r="I3275" s="80" t="s">
        <v>3300</v>
      </c>
      <c r="J3275" s="80" t="s">
        <v>4053</v>
      </c>
      <c r="K3275" s="80" t="s">
        <v>454</v>
      </c>
      <c r="L3275" s="8">
        <v>3270000</v>
      </c>
      <c r="M3275" s="6">
        <v>2022</v>
      </c>
      <c r="N3275" s="103"/>
      <c r="O3275" s="103"/>
      <c r="P3275" s="6"/>
      <c r="Q3275" s="6"/>
      <c r="R3275" t="str">
        <f t="shared" si="51"/>
        <v>5010700314351435100001VT500002</v>
      </c>
    </row>
    <row r="3276" spans="1:18" x14ac:dyDescent="0.2">
      <c r="A3276" s="80" t="s">
        <v>453</v>
      </c>
      <c r="B3276" s="80" t="s">
        <v>4776</v>
      </c>
      <c r="C3276" s="6">
        <v>501</v>
      </c>
      <c r="D3276" s="6">
        <v>50107</v>
      </c>
      <c r="E3276" s="80" t="s">
        <v>458</v>
      </c>
      <c r="F3276" s="80" t="s">
        <v>458</v>
      </c>
      <c r="G3276" s="80" t="s">
        <v>494</v>
      </c>
      <c r="H3276" s="80" t="s">
        <v>1738</v>
      </c>
      <c r="I3276" s="80" t="s">
        <v>3300</v>
      </c>
      <c r="J3276" s="80" t="s">
        <v>4053</v>
      </c>
      <c r="K3276" s="80" t="s">
        <v>454</v>
      </c>
      <c r="L3276" s="8">
        <v>4570000</v>
      </c>
      <c r="M3276" s="6">
        <v>2022</v>
      </c>
      <c r="N3276" s="103"/>
      <c r="O3276" s="103"/>
      <c r="P3276" s="6"/>
      <c r="Q3276" s="6"/>
      <c r="R3276" t="str">
        <f t="shared" si="51"/>
        <v>5010700314351435100001VT500003</v>
      </c>
    </row>
    <row r="3277" spans="1:18" x14ac:dyDescent="0.2">
      <c r="A3277" s="80" t="s">
        <v>453</v>
      </c>
      <c r="B3277" s="80" t="s">
        <v>4777</v>
      </c>
      <c r="C3277" s="6">
        <v>501</v>
      </c>
      <c r="D3277" s="6">
        <v>50107</v>
      </c>
      <c r="E3277" s="80" t="s">
        <v>458</v>
      </c>
      <c r="F3277" s="80" t="s">
        <v>456</v>
      </c>
      <c r="G3277" s="80" t="s">
        <v>494</v>
      </c>
      <c r="H3277" s="80" t="s">
        <v>1744</v>
      </c>
      <c r="I3277" s="80" t="s">
        <v>3303</v>
      </c>
      <c r="J3277" s="80" t="s">
        <v>4053</v>
      </c>
      <c r="K3277" s="80" t="s">
        <v>454</v>
      </c>
      <c r="L3277" s="8">
        <v>4690000</v>
      </c>
      <c r="M3277" s="6">
        <v>2022</v>
      </c>
      <c r="N3277" s="103"/>
      <c r="O3277" s="103"/>
      <c r="P3277" s="6"/>
      <c r="Q3277" s="6"/>
      <c r="R3277" t="str">
        <f t="shared" si="51"/>
        <v>5010700314381438100001VT500002</v>
      </c>
    </row>
    <row r="3278" spans="1:18" x14ac:dyDescent="0.2">
      <c r="A3278" s="80" t="s">
        <v>453</v>
      </c>
      <c r="B3278" s="80" t="s">
        <v>4777</v>
      </c>
      <c r="C3278" s="6">
        <v>501</v>
      </c>
      <c r="D3278" s="6">
        <v>50107</v>
      </c>
      <c r="E3278" s="80" t="s">
        <v>458</v>
      </c>
      <c r="F3278" s="80" t="s">
        <v>458</v>
      </c>
      <c r="G3278" s="80" t="s">
        <v>494</v>
      </c>
      <c r="H3278" s="80" t="s">
        <v>1744</v>
      </c>
      <c r="I3278" s="80" t="s">
        <v>3303</v>
      </c>
      <c r="J3278" s="80" t="s">
        <v>4053</v>
      </c>
      <c r="K3278" s="80" t="s">
        <v>454</v>
      </c>
      <c r="L3278" s="8">
        <v>6570000</v>
      </c>
      <c r="M3278" s="6">
        <v>2022</v>
      </c>
      <c r="N3278" s="103"/>
      <c r="O3278" s="103"/>
      <c r="P3278" s="6"/>
      <c r="Q3278" s="6"/>
      <c r="R3278" t="str">
        <f t="shared" si="51"/>
        <v>5010700314381438100001VT500003</v>
      </c>
    </row>
    <row r="3279" spans="1:18" x14ac:dyDescent="0.2">
      <c r="A3279" s="80" t="s">
        <v>453</v>
      </c>
      <c r="B3279" s="80" t="s">
        <v>4778</v>
      </c>
      <c r="C3279" s="6">
        <v>501</v>
      </c>
      <c r="D3279" s="6">
        <v>50107</v>
      </c>
      <c r="E3279" s="80" t="s">
        <v>458</v>
      </c>
      <c r="F3279" s="80" t="s">
        <v>456</v>
      </c>
      <c r="G3279" s="80" t="s">
        <v>494</v>
      </c>
      <c r="H3279" s="80" t="s">
        <v>1751</v>
      </c>
      <c r="I3279" s="80" t="s">
        <v>3310</v>
      </c>
      <c r="J3279" s="80" t="s">
        <v>4053</v>
      </c>
      <c r="K3279" s="80" t="s">
        <v>454</v>
      </c>
      <c r="L3279" s="8">
        <v>3380000</v>
      </c>
      <c r="M3279" s="6">
        <v>2022</v>
      </c>
      <c r="N3279" s="103"/>
      <c r="O3279" s="103"/>
      <c r="P3279" s="6"/>
      <c r="Q3279" s="6"/>
      <c r="R3279" t="str">
        <f t="shared" si="51"/>
        <v>5010700314421442100001VT500002</v>
      </c>
    </row>
    <row r="3280" spans="1:18" x14ac:dyDescent="0.2">
      <c r="A3280" s="80" t="s">
        <v>453</v>
      </c>
      <c r="B3280" s="80" t="s">
        <v>4778</v>
      </c>
      <c r="C3280" s="6">
        <v>501</v>
      </c>
      <c r="D3280" s="6">
        <v>50107</v>
      </c>
      <c r="E3280" s="80" t="s">
        <v>458</v>
      </c>
      <c r="F3280" s="80" t="s">
        <v>458</v>
      </c>
      <c r="G3280" s="80" t="s">
        <v>494</v>
      </c>
      <c r="H3280" s="80" t="s">
        <v>1751</v>
      </c>
      <c r="I3280" s="80" t="s">
        <v>3310</v>
      </c>
      <c r="J3280" s="80" t="s">
        <v>4053</v>
      </c>
      <c r="K3280" s="80" t="s">
        <v>454</v>
      </c>
      <c r="L3280" s="8">
        <v>4730000</v>
      </c>
      <c r="M3280" s="6">
        <v>2022</v>
      </c>
      <c r="N3280" s="103"/>
      <c r="O3280" s="103"/>
      <c r="P3280" s="6"/>
      <c r="Q3280" s="6"/>
      <c r="R3280" t="str">
        <f t="shared" si="51"/>
        <v>5010700314421442100001VT500003</v>
      </c>
    </row>
    <row r="3281" spans="1:18" x14ac:dyDescent="0.2">
      <c r="A3281" s="80" t="s">
        <v>453</v>
      </c>
      <c r="B3281" s="80" t="s">
        <v>4779</v>
      </c>
      <c r="C3281" s="6">
        <v>501</v>
      </c>
      <c r="D3281" s="6">
        <v>50107</v>
      </c>
      <c r="E3281" s="80" t="s">
        <v>458</v>
      </c>
      <c r="F3281" s="80" t="s">
        <v>456</v>
      </c>
      <c r="G3281" s="80" t="s">
        <v>494</v>
      </c>
      <c r="H3281" s="80" t="s">
        <v>1753</v>
      </c>
      <c r="I3281" s="80" t="s">
        <v>3311</v>
      </c>
      <c r="J3281" s="80" t="s">
        <v>4053</v>
      </c>
      <c r="K3281" s="80" t="s">
        <v>454</v>
      </c>
      <c r="L3281" s="8">
        <v>4670000</v>
      </c>
      <c r="M3281" s="6">
        <v>2022</v>
      </c>
      <c r="N3281" s="103"/>
      <c r="O3281" s="103"/>
      <c r="P3281" s="6"/>
      <c r="Q3281" s="6"/>
      <c r="R3281" t="str">
        <f t="shared" si="51"/>
        <v>5010700314431443100001VT500002</v>
      </c>
    </row>
    <row r="3282" spans="1:18" x14ac:dyDescent="0.2">
      <c r="A3282" s="80" t="s">
        <v>453</v>
      </c>
      <c r="B3282" s="80" t="s">
        <v>4779</v>
      </c>
      <c r="C3282" s="6">
        <v>501</v>
      </c>
      <c r="D3282" s="6">
        <v>50107</v>
      </c>
      <c r="E3282" s="80" t="s">
        <v>458</v>
      </c>
      <c r="F3282" s="80" t="s">
        <v>458</v>
      </c>
      <c r="G3282" s="80" t="s">
        <v>494</v>
      </c>
      <c r="H3282" s="80" t="s">
        <v>1753</v>
      </c>
      <c r="I3282" s="80" t="s">
        <v>3311</v>
      </c>
      <c r="J3282" s="80" t="s">
        <v>4053</v>
      </c>
      <c r="K3282" s="80" t="s">
        <v>454</v>
      </c>
      <c r="L3282" s="8">
        <v>6530000</v>
      </c>
      <c r="M3282" s="6">
        <v>2022</v>
      </c>
      <c r="N3282" s="103"/>
      <c r="O3282" s="103"/>
      <c r="P3282" s="6"/>
      <c r="Q3282" s="6"/>
      <c r="R3282" t="str">
        <f t="shared" si="51"/>
        <v>5010700314431443100001VT500003</v>
      </c>
    </row>
    <row r="3283" spans="1:18" x14ac:dyDescent="0.2">
      <c r="A3283" s="80" t="s">
        <v>453</v>
      </c>
      <c r="B3283" s="80" t="s">
        <v>4780</v>
      </c>
      <c r="C3283" s="6">
        <v>501</v>
      </c>
      <c r="D3283" s="6">
        <v>50107</v>
      </c>
      <c r="E3283" s="80" t="s">
        <v>458</v>
      </c>
      <c r="F3283" s="80" t="s">
        <v>456</v>
      </c>
      <c r="G3283" s="80" t="s">
        <v>494</v>
      </c>
      <c r="H3283" s="80" t="s">
        <v>1781</v>
      </c>
      <c r="I3283" s="80" t="s">
        <v>3331</v>
      </c>
      <c r="J3283" s="80" t="s">
        <v>4053</v>
      </c>
      <c r="K3283" s="80" t="s">
        <v>454</v>
      </c>
      <c r="L3283" s="8">
        <v>1030000</v>
      </c>
      <c r="M3283" s="6">
        <v>2022</v>
      </c>
      <c r="N3283" s="103"/>
      <c r="O3283" s="103"/>
      <c r="P3283" s="6"/>
      <c r="Q3283" s="6"/>
      <c r="R3283" t="str">
        <f t="shared" si="51"/>
        <v>5010700314571457100001VT500002</v>
      </c>
    </row>
    <row r="3284" spans="1:18" x14ac:dyDescent="0.2">
      <c r="A3284" s="80" t="s">
        <v>453</v>
      </c>
      <c r="B3284" s="80" t="s">
        <v>4780</v>
      </c>
      <c r="C3284" s="6">
        <v>501</v>
      </c>
      <c r="D3284" s="6">
        <v>50107</v>
      </c>
      <c r="E3284" s="80" t="s">
        <v>458</v>
      </c>
      <c r="F3284" s="80" t="s">
        <v>458</v>
      </c>
      <c r="G3284" s="80" t="s">
        <v>494</v>
      </c>
      <c r="H3284" s="80" t="s">
        <v>1781</v>
      </c>
      <c r="I3284" s="80" t="s">
        <v>3331</v>
      </c>
      <c r="J3284" s="80" t="s">
        <v>4053</v>
      </c>
      <c r="K3284" s="80" t="s">
        <v>454</v>
      </c>
      <c r="L3284" s="8">
        <v>1440000</v>
      </c>
      <c r="M3284" s="6">
        <v>2022</v>
      </c>
      <c r="N3284" s="103"/>
      <c r="O3284" s="103"/>
      <c r="P3284" s="6"/>
      <c r="Q3284" s="6"/>
      <c r="R3284" t="str">
        <f t="shared" si="51"/>
        <v>5010700314571457100001VT500003</v>
      </c>
    </row>
    <row r="3285" spans="1:18" x14ac:dyDescent="0.2">
      <c r="A3285" s="80" t="s">
        <v>453</v>
      </c>
      <c r="B3285" s="80" t="s">
        <v>4781</v>
      </c>
      <c r="C3285" s="6">
        <v>501</v>
      </c>
      <c r="D3285" s="6">
        <v>50107</v>
      </c>
      <c r="E3285" s="80" t="s">
        <v>458</v>
      </c>
      <c r="F3285" s="80" t="s">
        <v>456</v>
      </c>
      <c r="G3285" s="80" t="s">
        <v>494</v>
      </c>
      <c r="H3285" s="80" t="s">
        <v>1791</v>
      </c>
      <c r="I3285" s="80" t="s">
        <v>3343</v>
      </c>
      <c r="J3285" s="80" t="s">
        <v>4053</v>
      </c>
      <c r="K3285" s="80" t="s">
        <v>454</v>
      </c>
      <c r="L3285" s="8">
        <v>1150000</v>
      </c>
      <c r="M3285" s="6">
        <v>2022</v>
      </c>
      <c r="N3285" s="103"/>
      <c r="O3285" s="103"/>
      <c r="P3285" s="6"/>
      <c r="Q3285" s="6"/>
      <c r="R3285" t="str">
        <f t="shared" si="51"/>
        <v>5010700314621462100001VT500002</v>
      </c>
    </row>
    <row r="3286" spans="1:18" x14ac:dyDescent="0.2">
      <c r="A3286" s="80" t="s">
        <v>453</v>
      </c>
      <c r="B3286" s="80" t="s">
        <v>4781</v>
      </c>
      <c r="C3286" s="6">
        <v>501</v>
      </c>
      <c r="D3286" s="6">
        <v>50107</v>
      </c>
      <c r="E3286" s="80" t="s">
        <v>458</v>
      </c>
      <c r="F3286" s="80" t="s">
        <v>458</v>
      </c>
      <c r="G3286" s="80" t="s">
        <v>494</v>
      </c>
      <c r="H3286" s="80" t="s">
        <v>1791</v>
      </c>
      <c r="I3286" s="80" t="s">
        <v>3343</v>
      </c>
      <c r="J3286" s="80" t="s">
        <v>4053</v>
      </c>
      <c r="K3286" s="80" t="s">
        <v>454</v>
      </c>
      <c r="L3286" s="8">
        <v>1600000</v>
      </c>
      <c r="M3286" s="6">
        <v>2022</v>
      </c>
      <c r="N3286" s="103"/>
      <c r="O3286" s="103"/>
      <c r="P3286" s="6"/>
      <c r="Q3286" s="6"/>
      <c r="R3286" t="str">
        <f t="shared" si="51"/>
        <v>5010700314621462100001VT500003</v>
      </c>
    </row>
    <row r="3287" spans="1:18" x14ac:dyDescent="0.2">
      <c r="A3287" s="80" t="s">
        <v>453</v>
      </c>
      <c r="B3287" s="80" t="s">
        <v>4782</v>
      </c>
      <c r="C3287" s="6">
        <v>501</v>
      </c>
      <c r="D3287" s="6">
        <v>50107</v>
      </c>
      <c r="E3287" s="80" t="s">
        <v>458</v>
      </c>
      <c r="F3287" s="80" t="s">
        <v>456</v>
      </c>
      <c r="G3287" s="80" t="s">
        <v>494</v>
      </c>
      <c r="H3287" s="80" t="s">
        <v>1803</v>
      </c>
      <c r="I3287" s="80" t="s">
        <v>3356</v>
      </c>
      <c r="J3287" s="80" t="s">
        <v>4053</v>
      </c>
      <c r="K3287" s="80" t="s">
        <v>454</v>
      </c>
      <c r="L3287" s="8">
        <v>4920000</v>
      </c>
      <c r="M3287" s="6">
        <v>2022</v>
      </c>
      <c r="N3287" s="103"/>
      <c r="O3287" s="103"/>
      <c r="P3287" s="6"/>
      <c r="Q3287" s="6"/>
      <c r="R3287" t="str">
        <f t="shared" si="51"/>
        <v>5010700314681468100001VT500002</v>
      </c>
    </row>
    <row r="3288" spans="1:18" x14ac:dyDescent="0.2">
      <c r="A3288" s="80" t="s">
        <v>453</v>
      </c>
      <c r="B3288" s="80" t="s">
        <v>4782</v>
      </c>
      <c r="C3288" s="6">
        <v>501</v>
      </c>
      <c r="D3288" s="6">
        <v>50107</v>
      </c>
      <c r="E3288" s="80" t="s">
        <v>458</v>
      </c>
      <c r="F3288" s="80" t="s">
        <v>458</v>
      </c>
      <c r="G3288" s="80" t="s">
        <v>494</v>
      </c>
      <c r="H3288" s="80" t="s">
        <v>1803</v>
      </c>
      <c r="I3288" s="80" t="s">
        <v>3356</v>
      </c>
      <c r="J3288" s="80" t="s">
        <v>4053</v>
      </c>
      <c r="K3288" s="80" t="s">
        <v>454</v>
      </c>
      <c r="L3288" s="8">
        <v>6880000</v>
      </c>
      <c r="M3288" s="6">
        <v>2022</v>
      </c>
      <c r="N3288" s="103"/>
      <c r="O3288" s="103"/>
      <c r="P3288" s="6"/>
      <c r="Q3288" s="6"/>
      <c r="R3288" t="str">
        <f t="shared" si="51"/>
        <v>5010700314681468100001VT500003</v>
      </c>
    </row>
    <row r="3289" spans="1:18" x14ac:dyDescent="0.2">
      <c r="A3289" s="80" t="s">
        <v>453</v>
      </c>
      <c r="B3289" s="80" t="s">
        <v>4783</v>
      </c>
      <c r="C3289" s="6">
        <v>501</v>
      </c>
      <c r="D3289" s="6">
        <v>50107</v>
      </c>
      <c r="E3289" s="80" t="s">
        <v>458</v>
      </c>
      <c r="F3289" s="80" t="s">
        <v>456</v>
      </c>
      <c r="G3289" s="80" t="s">
        <v>494</v>
      </c>
      <c r="H3289" s="80" t="s">
        <v>1856</v>
      </c>
      <c r="I3289" s="80" t="s">
        <v>3391</v>
      </c>
      <c r="J3289" s="80" t="s">
        <v>4053</v>
      </c>
      <c r="K3289" s="80" t="s">
        <v>454</v>
      </c>
      <c r="L3289" s="8">
        <v>2950000</v>
      </c>
      <c r="M3289" s="6">
        <v>2022</v>
      </c>
      <c r="N3289" s="103"/>
      <c r="O3289" s="103"/>
      <c r="P3289" s="6"/>
      <c r="Q3289" s="6"/>
      <c r="R3289" t="str">
        <f t="shared" si="51"/>
        <v>5010700314941494100001VT500002</v>
      </c>
    </row>
    <row r="3290" spans="1:18" x14ac:dyDescent="0.2">
      <c r="A3290" s="80" t="s">
        <v>453</v>
      </c>
      <c r="B3290" s="80" t="s">
        <v>4783</v>
      </c>
      <c r="C3290" s="6">
        <v>501</v>
      </c>
      <c r="D3290" s="6">
        <v>50107</v>
      </c>
      <c r="E3290" s="80" t="s">
        <v>458</v>
      </c>
      <c r="F3290" s="80" t="s">
        <v>458</v>
      </c>
      <c r="G3290" s="80" t="s">
        <v>494</v>
      </c>
      <c r="H3290" s="80" t="s">
        <v>1856</v>
      </c>
      <c r="I3290" s="80" t="s">
        <v>3391</v>
      </c>
      <c r="J3290" s="80" t="s">
        <v>4053</v>
      </c>
      <c r="K3290" s="80" t="s">
        <v>454</v>
      </c>
      <c r="L3290" s="8">
        <v>4130000</v>
      </c>
      <c r="M3290" s="6">
        <v>2022</v>
      </c>
      <c r="N3290" s="103"/>
      <c r="O3290" s="103"/>
      <c r="P3290" s="6"/>
      <c r="Q3290" s="6"/>
      <c r="R3290" t="str">
        <f t="shared" si="51"/>
        <v>5010700314941494100001VT500003</v>
      </c>
    </row>
    <row r="3291" spans="1:18" x14ac:dyDescent="0.2">
      <c r="A3291" s="80" t="s">
        <v>453</v>
      </c>
      <c r="B3291" s="80" t="s">
        <v>4784</v>
      </c>
      <c r="C3291" s="6">
        <v>501</v>
      </c>
      <c r="D3291" s="6">
        <v>50107</v>
      </c>
      <c r="E3291" s="80" t="s">
        <v>458</v>
      </c>
      <c r="F3291" s="80" t="s">
        <v>456</v>
      </c>
      <c r="G3291" s="80" t="s">
        <v>494</v>
      </c>
      <c r="H3291" s="80" t="s">
        <v>1858</v>
      </c>
      <c r="I3291" s="80" t="s">
        <v>3392</v>
      </c>
      <c r="J3291" s="80" t="s">
        <v>4053</v>
      </c>
      <c r="K3291" s="80" t="s">
        <v>454</v>
      </c>
      <c r="L3291" s="8">
        <v>3270000</v>
      </c>
      <c r="M3291" s="6">
        <v>2022</v>
      </c>
      <c r="N3291" s="103"/>
      <c r="O3291" s="103"/>
      <c r="P3291" s="6"/>
      <c r="Q3291" s="6"/>
      <c r="R3291" t="str">
        <f t="shared" si="51"/>
        <v>5010700314951495100001VT500002</v>
      </c>
    </row>
    <row r="3292" spans="1:18" x14ac:dyDescent="0.2">
      <c r="A3292" s="80" t="s">
        <v>453</v>
      </c>
      <c r="B3292" s="80" t="s">
        <v>4784</v>
      </c>
      <c r="C3292" s="6">
        <v>501</v>
      </c>
      <c r="D3292" s="6">
        <v>50107</v>
      </c>
      <c r="E3292" s="80" t="s">
        <v>458</v>
      </c>
      <c r="F3292" s="80" t="s">
        <v>458</v>
      </c>
      <c r="G3292" s="80" t="s">
        <v>494</v>
      </c>
      <c r="H3292" s="80" t="s">
        <v>1858</v>
      </c>
      <c r="I3292" s="80" t="s">
        <v>3392</v>
      </c>
      <c r="J3292" s="80" t="s">
        <v>4053</v>
      </c>
      <c r="K3292" s="80" t="s">
        <v>454</v>
      </c>
      <c r="L3292" s="8">
        <v>4570000</v>
      </c>
      <c r="M3292" s="6">
        <v>2022</v>
      </c>
      <c r="N3292" s="103"/>
      <c r="O3292" s="103"/>
      <c r="P3292" s="6"/>
      <c r="Q3292" s="6"/>
      <c r="R3292" t="str">
        <f t="shared" si="51"/>
        <v>5010700314951495100001VT500003</v>
      </c>
    </row>
    <row r="3293" spans="1:18" x14ac:dyDescent="0.2">
      <c r="A3293" s="80" t="s">
        <v>453</v>
      </c>
      <c r="B3293" s="80" t="s">
        <v>4785</v>
      </c>
      <c r="C3293" s="6">
        <v>501</v>
      </c>
      <c r="D3293" s="6">
        <v>50107</v>
      </c>
      <c r="E3293" s="80" t="s">
        <v>458</v>
      </c>
      <c r="F3293" s="80" t="s">
        <v>456</v>
      </c>
      <c r="G3293" s="80" t="s">
        <v>494</v>
      </c>
      <c r="H3293" s="80" t="s">
        <v>1860</v>
      </c>
      <c r="I3293" s="80" t="s">
        <v>3393</v>
      </c>
      <c r="J3293" s="80" t="s">
        <v>4053</v>
      </c>
      <c r="K3293" s="80" t="s">
        <v>454</v>
      </c>
      <c r="L3293" s="8">
        <v>2950000</v>
      </c>
      <c r="M3293" s="6">
        <v>2022</v>
      </c>
      <c r="N3293" s="103"/>
      <c r="O3293" s="103"/>
      <c r="P3293" s="6"/>
      <c r="Q3293" s="6"/>
      <c r="R3293" t="str">
        <f t="shared" si="51"/>
        <v>5010700314961496100001VT500002</v>
      </c>
    </row>
    <row r="3294" spans="1:18" x14ac:dyDescent="0.2">
      <c r="A3294" s="80" t="s">
        <v>453</v>
      </c>
      <c r="B3294" s="80" t="s">
        <v>4785</v>
      </c>
      <c r="C3294" s="6">
        <v>501</v>
      </c>
      <c r="D3294" s="6">
        <v>50107</v>
      </c>
      <c r="E3294" s="80" t="s">
        <v>458</v>
      </c>
      <c r="F3294" s="80" t="s">
        <v>458</v>
      </c>
      <c r="G3294" s="80" t="s">
        <v>494</v>
      </c>
      <c r="H3294" s="80" t="s">
        <v>1860</v>
      </c>
      <c r="I3294" s="80" t="s">
        <v>3393</v>
      </c>
      <c r="J3294" s="80" t="s">
        <v>4053</v>
      </c>
      <c r="K3294" s="80" t="s">
        <v>454</v>
      </c>
      <c r="L3294" s="8">
        <v>4130000</v>
      </c>
      <c r="M3294" s="6">
        <v>2022</v>
      </c>
      <c r="N3294" s="103"/>
      <c r="O3294" s="103"/>
      <c r="P3294" s="6"/>
      <c r="Q3294" s="6"/>
      <c r="R3294" t="str">
        <f t="shared" si="51"/>
        <v>5010700314961496100001VT500003</v>
      </c>
    </row>
    <row r="3295" spans="1:18" x14ac:dyDescent="0.2">
      <c r="A3295" s="80" t="s">
        <v>453</v>
      </c>
      <c r="B3295" s="80" t="s">
        <v>4786</v>
      </c>
      <c r="C3295" s="6">
        <v>501</v>
      </c>
      <c r="D3295" s="6">
        <v>50107</v>
      </c>
      <c r="E3295" s="80" t="s">
        <v>458</v>
      </c>
      <c r="F3295" s="80" t="s">
        <v>456</v>
      </c>
      <c r="G3295" s="80" t="s">
        <v>494</v>
      </c>
      <c r="H3295" s="80" t="s">
        <v>1862</v>
      </c>
      <c r="I3295" s="80" t="s">
        <v>3394</v>
      </c>
      <c r="J3295" s="80" t="s">
        <v>4053</v>
      </c>
      <c r="K3295" s="80" t="s">
        <v>454</v>
      </c>
      <c r="L3295" s="8">
        <v>1310000</v>
      </c>
      <c r="M3295" s="6">
        <v>2022</v>
      </c>
      <c r="N3295" s="103"/>
      <c r="O3295" s="103"/>
      <c r="P3295" s="6"/>
      <c r="Q3295" s="6"/>
      <c r="R3295" t="str">
        <f t="shared" si="51"/>
        <v>5010700314971497100001VT500002</v>
      </c>
    </row>
    <row r="3296" spans="1:18" x14ac:dyDescent="0.2">
      <c r="A3296" s="80" t="s">
        <v>453</v>
      </c>
      <c r="B3296" s="80" t="s">
        <v>4786</v>
      </c>
      <c r="C3296" s="6">
        <v>501</v>
      </c>
      <c r="D3296" s="6">
        <v>50107</v>
      </c>
      <c r="E3296" s="80" t="s">
        <v>458</v>
      </c>
      <c r="F3296" s="80" t="s">
        <v>458</v>
      </c>
      <c r="G3296" s="80" t="s">
        <v>494</v>
      </c>
      <c r="H3296" s="80" t="s">
        <v>1862</v>
      </c>
      <c r="I3296" s="80" t="s">
        <v>3394</v>
      </c>
      <c r="J3296" s="80" t="s">
        <v>4053</v>
      </c>
      <c r="K3296" s="80" t="s">
        <v>454</v>
      </c>
      <c r="L3296" s="8">
        <v>1830000</v>
      </c>
      <c r="M3296" s="6">
        <v>2022</v>
      </c>
      <c r="N3296" s="103"/>
      <c r="O3296" s="103"/>
      <c r="P3296" s="6"/>
      <c r="Q3296" s="6"/>
      <c r="R3296" t="str">
        <f t="shared" si="51"/>
        <v>5010700314971497100001VT500003</v>
      </c>
    </row>
    <row r="3297" spans="1:18" x14ac:dyDescent="0.2">
      <c r="A3297" s="80" t="s">
        <v>453</v>
      </c>
      <c r="B3297" s="80" t="s">
        <v>4787</v>
      </c>
      <c r="C3297" s="6">
        <v>501</v>
      </c>
      <c r="D3297" s="6">
        <v>50107</v>
      </c>
      <c r="E3297" s="80" t="s">
        <v>456</v>
      </c>
      <c r="F3297" s="80" t="s">
        <v>454</v>
      </c>
      <c r="G3297" s="80" t="s">
        <v>486</v>
      </c>
      <c r="H3297" s="80" t="s">
        <v>1294</v>
      </c>
      <c r="I3297" s="80" t="s">
        <v>2937</v>
      </c>
      <c r="J3297" s="80" t="s">
        <v>4053</v>
      </c>
      <c r="K3297" s="80" t="s">
        <v>454</v>
      </c>
      <c r="L3297" s="8">
        <v>17776000</v>
      </c>
      <c r="M3297" s="6">
        <v>2022</v>
      </c>
      <c r="N3297" s="103"/>
      <c r="O3297" s="103"/>
      <c r="P3297" s="6"/>
      <c r="Q3297" s="6"/>
      <c r="R3297" t="str">
        <f t="shared" si="51"/>
        <v>5010700212021202103001VT100001</v>
      </c>
    </row>
    <row r="3298" spans="1:18" x14ac:dyDescent="0.2">
      <c r="A3298" s="80" t="s">
        <v>453</v>
      </c>
      <c r="B3298" s="80" t="s">
        <v>4788</v>
      </c>
      <c r="C3298" s="6">
        <v>501</v>
      </c>
      <c r="D3298" s="6">
        <v>50107</v>
      </c>
      <c r="E3298" s="80" t="s">
        <v>458</v>
      </c>
      <c r="F3298" s="80" t="s">
        <v>458</v>
      </c>
      <c r="G3298" s="80" t="s">
        <v>486</v>
      </c>
      <c r="H3298" s="80" t="s">
        <v>1294</v>
      </c>
      <c r="I3298" s="80" t="s">
        <v>2937</v>
      </c>
      <c r="J3298" s="80" t="s">
        <v>4053</v>
      </c>
      <c r="K3298" s="80" t="s">
        <v>454</v>
      </c>
      <c r="L3298" s="8">
        <v>12443000</v>
      </c>
      <c r="M3298" s="6">
        <v>2022</v>
      </c>
      <c r="N3298" s="103"/>
      <c r="O3298" s="103"/>
      <c r="P3298" s="6"/>
      <c r="Q3298" s="6"/>
      <c r="R3298" t="str">
        <f t="shared" si="51"/>
        <v>5010700312021202103001VT100003</v>
      </c>
    </row>
    <row r="3299" spans="1:18" x14ac:dyDescent="0.2">
      <c r="A3299" s="80" t="s">
        <v>453</v>
      </c>
      <c r="B3299" s="80" t="s">
        <v>4789</v>
      </c>
      <c r="C3299" s="6">
        <v>501</v>
      </c>
      <c r="D3299" s="6">
        <v>50107</v>
      </c>
      <c r="E3299" s="80" t="s">
        <v>458</v>
      </c>
      <c r="F3299" s="80" t="s">
        <v>456</v>
      </c>
      <c r="G3299" s="80" t="s">
        <v>486</v>
      </c>
      <c r="H3299" s="80" t="s">
        <v>1294</v>
      </c>
      <c r="I3299" s="80" t="s">
        <v>2937</v>
      </c>
      <c r="J3299" s="80" t="s">
        <v>4053</v>
      </c>
      <c r="K3299" s="80" t="s">
        <v>454</v>
      </c>
      <c r="L3299" s="8">
        <v>8888000</v>
      </c>
      <c r="M3299" s="6">
        <v>2022</v>
      </c>
      <c r="N3299" s="103"/>
      <c r="O3299" s="103"/>
      <c r="P3299" s="6"/>
      <c r="Q3299" s="6"/>
      <c r="R3299" t="str">
        <f t="shared" si="51"/>
        <v>5010700312021202103001VT100002</v>
      </c>
    </row>
    <row r="3300" spans="1:18" x14ac:dyDescent="0.2">
      <c r="A3300" s="80" t="s">
        <v>453</v>
      </c>
      <c r="B3300" s="80" t="s">
        <v>4790</v>
      </c>
      <c r="C3300" s="6">
        <v>501</v>
      </c>
      <c r="D3300" s="6">
        <v>50107</v>
      </c>
      <c r="E3300" s="80" t="s">
        <v>456</v>
      </c>
      <c r="F3300" s="80" t="s">
        <v>454</v>
      </c>
      <c r="G3300" s="80" t="s">
        <v>486</v>
      </c>
      <c r="H3300" s="80" t="s">
        <v>1294</v>
      </c>
      <c r="I3300" s="80" t="s">
        <v>2939</v>
      </c>
      <c r="J3300" s="80" t="s">
        <v>4053</v>
      </c>
      <c r="K3300" s="80" t="s">
        <v>454</v>
      </c>
      <c r="L3300" s="8">
        <v>22090000</v>
      </c>
      <c r="M3300" s="6">
        <v>2022</v>
      </c>
      <c r="N3300" s="103"/>
      <c r="O3300" s="103"/>
      <c r="P3300" s="6"/>
      <c r="Q3300" s="6"/>
      <c r="R3300" t="str">
        <f t="shared" si="51"/>
        <v>5010700212021202104001VT100001</v>
      </c>
    </row>
    <row r="3301" spans="1:18" x14ac:dyDescent="0.2">
      <c r="A3301" s="80" t="s">
        <v>453</v>
      </c>
      <c r="B3301" s="80" t="s">
        <v>4791</v>
      </c>
      <c r="C3301" s="6">
        <v>501</v>
      </c>
      <c r="D3301" s="6">
        <v>50107</v>
      </c>
      <c r="E3301" s="80" t="s">
        <v>458</v>
      </c>
      <c r="F3301" s="80" t="s">
        <v>458</v>
      </c>
      <c r="G3301" s="80" t="s">
        <v>486</v>
      </c>
      <c r="H3301" s="80" t="s">
        <v>1294</v>
      </c>
      <c r="I3301" s="80" t="s">
        <v>2939</v>
      </c>
      <c r="J3301" s="80" t="s">
        <v>4053</v>
      </c>
      <c r="K3301" s="80" t="s">
        <v>454</v>
      </c>
      <c r="L3301" s="8">
        <v>15463000</v>
      </c>
      <c r="M3301" s="6">
        <v>2022</v>
      </c>
      <c r="N3301" s="103"/>
      <c r="O3301" s="103"/>
      <c r="P3301" s="6"/>
      <c r="Q3301" s="6"/>
      <c r="R3301" t="str">
        <f t="shared" si="51"/>
        <v>5010700312021202104001VT100003</v>
      </c>
    </row>
    <row r="3302" spans="1:18" x14ac:dyDescent="0.2">
      <c r="A3302" s="80" t="s">
        <v>453</v>
      </c>
      <c r="B3302" s="80" t="s">
        <v>4792</v>
      </c>
      <c r="C3302" s="6">
        <v>501</v>
      </c>
      <c r="D3302" s="6">
        <v>50107</v>
      </c>
      <c r="E3302" s="80" t="s">
        <v>458</v>
      </c>
      <c r="F3302" s="80" t="s">
        <v>456</v>
      </c>
      <c r="G3302" s="80" t="s">
        <v>486</v>
      </c>
      <c r="H3302" s="80" t="s">
        <v>1294</v>
      </c>
      <c r="I3302" s="80" t="s">
        <v>2939</v>
      </c>
      <c r="J3302" s="80" t="s">
        <v>4053</v>
      </c>
      <c r="K3302" s="80" t="s">
        <v>454</v>
      </c>
      <c r="L3302" s="8">
        <v>11045000</v>
      </c>
      <c r="M3302" s="6">
        <v>2022</v>
      </c>
      <c r="N3302" s="103"/>
      <c r="O3302" s="103"/>
      <c r="P3302" s="6"/>
      <c r="Q3302" s="6"/>
      <c r="R3302" t="str">
        <f t="shared" si="51"/>
        <v>5010700312021202104001VT100002</v>
      </c>
    </row>
    <row r="3303" spans="1:18" x14ac:dyDescent="0.2">
      <c r="A3303" s="80" t="s">
        <v>453</v>
      </c>
      <c r="B3303" s="80" t="s">
        <v>4793</v>
      </c>
      <c r="C3303" s="6">
        <v>501</v>
      </c>
      <c r="D3303" s="6">
        <v>50107</v>
      </c>
      <c r="E3303" s="80" t="s">
        <v>456</v>
      </c>
      <c r="F3303" s="80" t="s">
        <v>454</v>
      </c>
      <c r="G3303" s="80" t="s">
        <v>486</v>
      </c>
      <c r="H3303" s="80" t="s">
        <v>1391</v>
      </c>
      <c r="I3303" s="80" t="s">
        <v>3007</v>
      </c>
      <c r="J3303" s="80" t="s">
        <v>4053</v>
      </c>
      <c r="K3303" s="80" t="s">
        <v>454</v>
      </c>
      <c r="L3303" s="8">
        <v>14460000</v>
      </c>
      <c r="M3303" s="6">
        <v>2022</v>
      </c>
      <c r="N3303" s="103"/>
      <c r="O3303" s="103"/>
      <c r="P3303" s="6"/>
      <c r="Q3303" s="6"/>
      <c r="R3303" t="str">
        <f t="shared" si="51"/>
        <v>5010700212531253101001VT100001</v>
      </c>
    </row>
    <row r="3304" spans="1:18" x14ac:dyDescent="0.2">
      <c r="A3304" s="80" t="s">
        <v>453</v>
      </c>
      <c r="B3304" s="80" t="s">
        <v>4794</v>
      </c>
      <c r="C3304" s="6">
        <v>501</v>
      </c>
      <c r="D3304" s="6">
        <v>50107</v>
      </c>
      <c r="E3304" s="80" t="s">
        <v>456</v>
      </c>
      <c r="F3304" s="80" t="s">
        <v>458</v>
      </c>
      <c r="G3304" s="80" t="s">
        <v>486</v>
      </c>
      <c r="H3304" s="80" t="s">
        <v>1391</v>
      </c>
      <c r="I3304" s="80" t="s">
        <v>3007</v>
      </c>
      <c r="J3304" s="80" t="s">
        <v>4053</v>
      </c>
      <c r="K3304" s="80" t="s">
        <v>454</v>
      </c>
      <c r="L3304" s="8">
        <v>10122000</v>
      </c>
      <c r="M3304" s="6">
        <v>2022</v>
      </c>
      <c r="N3304" s="103"/>
      <c r="O3304" s="103"/>
      <c r="P3304" s="6"/>
      <c r="Q3304" s="6"/>
      <c r="R3304" t="str">
        <f t="shared" si="51"/>
        <v>5010700212531253101001VT100003</v>
      </c>
    </row>
    <row r="3305" spans="1:18" x14ac:dyDescent="0.2">
      <c r="A3305" s="80" t="s">
        <v>453</v>
      </c>
      <c r="B3305" s="80" t="s">
        <v>4795</v>
      </c>
      <c r="C3305" s="6">
        <v>501</v>
      </c>
      <c r="D3305" s="6">
        <v>50107</v>
      </c>
      <c r="E3305" s="80" t="s">
        <v>456</v>
      </c>
      <c r="F3305" s="80" t="s">
        <v>456</v>
      </c>
      <c r="G3305" s="80" t="s">
        <v>486</v>
      </c>
      <c r="H3305" s="80" t="s">
        <v>1391</v>
      </c>
      <c r="I3305" s="80" t="s">
        <v>3007</v>
      </c>
      <c r="J3305" s="80" t="s">
        <v>4053</v>
      </c>
      <c r="K3305" s="80" t="s">
        <v>454</v>
      </c>
      <c r="L3305" s="8">
        <v>7230000</v>
      </c>
      <c r="M3305" s="6">
        <v>2022</v>
      </c>
      <c r="N3305" s="103"/>
      <c r="O3305" s="103"/>
      <c r="P3305" s="6"/>
      <c r="Q3305" s="6"/>
      <c r="R3305" t="str">
        <f t="shared" si="51"/>
        <v>5010700212531253101001VT100002</v>
      </c>
    </row>
    <row r="3306" spans="1:18" x14ac:dyDescent="0.2">
      <c r="A3306" s="80" t="s">
        <v>453</v>
      </c>
      <c r="B3306" s="80" t="s">
        <v>4796</v>
      </c>
      <c r="C3306" s="6">
        <v>501</v>
      </c>
      <c r="D3306" s="6">
        <v>50107</v>
      </c>
      <c r="E3306" s="80" t="s">
        <v>456</v>
      </c>
      <c r="F3306" s="80" t="s">
        <v>454</v>
      </c>
      <c r="G3306" s="80" t="s">
        <v>486</v>
      </c>
      <c r="H3306" s="80" t="s">
        <v>1391</v>
      </c>
      <c r="I3306" s="80" t="s">
        <v>3009</v>
      </c>
      <c r="J3306" s="80" t="s">
        <v>4053</v>
      </c>
      <c r="K3306" s="80" t="s">
        <v>454</v>
      </c>
      <c r="L3306" s="8">
        <v>21920000</v>
      </c>
      <c r="M3306" s="6">
        <v>2022</v>
      </c>
      <c r="N3306" s="103"/>
      <c r="O3306" s="103"/>
      <c r="P3306" s="6"/>
      <c r="Q3306" s="6"/>
      <c r="R3306" t="str">
        <f t="shared" si="51"/>
        <v>5010700212531253102001VT100001</v>
      </c>
    </row>
    <row r="3307" spans="1:18" x14ac:dyDescent="0.2">
      <c r="A3307" s="80" t="s">
        <v>453</v>
      </c>
      <c r="B3307" s="80" t="s">
        <v>4797</v>
      </c>
      <c r="C3307" s="6">
        <v>501</v>
      </c>
      <c r="D3307" s="6">
        <v>50107</v>
      </c>
      <c r="E3307" s="80" t="s">
        <v>456</v>
      </c>
      <c r="F3307" s="80" t="s">
        <v>458</v>
      </c>
      <c r="G3307" s="80" t="s">
        <v>486</v>
      </c>
      <c r="H3307" s="80" t="s">
        <v>1391</v>
      </c>
      <c r="I3307" s="80" t="s">
        <v>3009</v>
      </c>
      <c r="J3307" s="80" t="s">
        <v>4053</v>
      </c>
      <c r="K3307" s="80" t="s">
        <v>454</v>
      </c>
      <c r="L3307" s="8">
        <v>15344000</v>
      </c>
      <c r="M3307" s="6">
        <v>2022</v>
      </c>
      <c r="N3307" s="103"/>
      <c r="O3307" s="103"/>
      <c r="P3307" s="6"/>
      <c r="Q3307" s="6"/>
      <c r="R3307" t="str">
        <f t="shared" si="51"/>
        <v>5010700212531253102001VT100003</v>
      </c>
    </row>
    <row r="3308" spans="1:18" x14ac:dyDescent="0.2">
      <c r="A3308" s="80" t="s">
        <v>453</v>
      </c>
      <c r="B3308" s="80" t="s">
        <v>4798</v>
      </c>
      <c r="C3308" s="6">
        <v>501</v>
      </c>
      <c r="D3308" s="6">
        <v>50107</v>
      </c>
      <c r="E3308" s="80" t="s">
        <v>456</v>
      </c>
      <c r="F3308" s="80" t="s">
        <v>456</v>
      </c>
      <c r="G3308" s="80" t="s">
        <v>486</v>
      </c>
      <c r="H3308" s="80" t="s">
        <v>1391</v>
      </c>
      <c r="I3308" s="80" t="s">
        <v>3009</v>
      </c>
      <c r="J3308" s="80" t="s">
        <v>4053</v>
      </c>
      <c r="K3308" s="80" t="s">
        <v>454</v>
      </c>
      <c r="L3308" s="8">
        <v>10960000</v>
      </c>
      <c r="M3308" s="6">
        <v>2022</v>
      </c>
      <c r="N3308" s="103"/>
      <c r="O3308" s="103"/>
      <c r="P3308" s="6"/>
      <c r="Q3308" s="6"/>
      <c r="R3308" t="str">
        <f t="shared" si="51"/>
        <v>5010700212531253102001VT100002</v>
      </c>
    </row>
    <row r="3309" spans="1:18" x14ac:dyDescent="0.2">
      <c r="A3309" s="80" t="s">
        <v>453</v>
      </c>
      <c r="B3309" s="80" t="s">
        <v>4799</v>
      </c>
      <c r="C3309" s="6">
        <v>501</v>
      </c>
      <c r="D3309" s="6">
        <v>50107</v>
      </c>
      <c r="E3309" s="80" t="s">
        <v>456</v>
      </c>
      <c r="F3309" s="80" t="s">
        <v>454</v>
      </c>
      <c r="G3309" s="80" t="s">
        <v>486</v>
      </c>
      <c r="H3309" s="80" t="s">
        <v>1920</v>
      </c>
      <c r="I3309" s="80" t="s">
        <v>3481</v>
      </c>
      <c r="J3309" s="80" t="s">
        <v>4053</v>
      </c>
      <c r="K3309" s="80" t="s">
        <v>454</v>
      </c>
      <c r="L3309" s="8">
        <v>76185000</v>
      </c>
      <c r="M3309" s="6">
        <v>2022</v>
      </c>
      <c r="N3309" s="103"/>
      <c r="O3309" s="103"/>
      <c r="P3309" s="6"/>
      <c r="Q3309" s="6"/>
      <c r="R3309" t="str">
        <f t="shared" si="51"/>
        <v>5010700215241524105001VT100001</v>
      </c>
    </row>
    <row r="3310" spans="1:18" x14ac:dyDescent="0.2">
      <c r="A3310" s="80" t="s">
        <v>453</v>
      </c>
      <c r="B3310" s="80" t="s">
        <v>4800</v>
      </c>
      <c r="C3310" s="6">
        <v>501</v>
      </c>
      <c r="D3310" s="6">
        <v>50107</v>
      </c>
      <c r="E3310" s="80" t="s">
        <v>458</v>
      </c>
      <c r="F3310" s="80" t="s">
        <v>458</v>
      </c>
      <c r="G3310" s="80" t="s">
        <v>486</v>
      </c>
      <c r="H3310" s="80" t="s">
        <v>1920</v>
      </c>
      <c r="I3310" s="80" t="s">
        <v>3481</v>
      </c>
      <c r="J3310" s="80" t="s">
        <v>4053</v>
      </c>
      <c r="K3310" s="80" t="s">
        <v>454</v>
      </c>
      <c r="L3310" s="8">
        <v>53330000</v>
      </c>
      <c r="M3310" s="6">
        <v>2022</v>
      </c>
      <c r="N3310" s="103"/>
      <c r="O3310" s="103"/>
      <c r="P3310" s="6"/>
      <c r="Q3310" s="6"/>
      <c r="R3310" t="str">
        <f t="shared" si="51"/>
        <v>5010700315241524105001VT100003</v>
      </c>
    </row>
    <row r="3311" spans="1:18" x14ac:dyDescent="0.2">
      <c r="A3311" s="80" t="s">
        <v>453</v>
      </c>
      <c r="B3311" s="80" t="s">
        <v>4801</v>
      </c>
      <c r="C3311" s="6">
        <v>501</v>
      </c>
      <c r="D3311" s="6">
        <v>50107</v>
      </c>
      <c r="E3311" s="80" t="s">
        <v>458</v>
      </c>
      <c r="F3311" s="80" t="s">
        <v>456</v>
      </c>
      <c r="G3311" s="80" t="s">
        <v>486</v>
      </c>
      <c r="H3311" s="80" t="s">
        <v>1920</v>
      </c>
      <c r="I3311" s="80" t="s">
        <v>3481</v>
      </c>
      <c r="J3311" s="80" t="s">
        <v>4053</v>
      </c>
      <c r="K3311" s="80" t="s">
        <v>454</v>
      </c>
      <c r="L3311" s="8">
        <v>38093000</v>
      </c>
      <c r="M3311" s="6">
        <v>2022</v>
      </c>
      <c r="N3311" s="103"/>
      <c r="O3311" s="103"/>
      <c r="P3311" s="6"/>
      <c r="Q3311" s="6"/>
      <c r="R3311" t="str">
        <f t="shared" si="51"/>
        <v>5010700315241524105001VT100002</v>
      </c>
    </row>
    <row r="3312" spans="1:18" x14ac:dyDescent="0.2">
      <c r="A3312" s="80" t="s">
        <v>453</v>
      </c>
      <c r="B3312" s="80" t="s">
        <v>4802</v>
      </c>
      <c r="C3312" s="6">
        <v>501</v>
      </c>
      <c r="D3312" s="6">
        <v>50107</v>
      </c>
      <c r="E3312" s="80" t="s">
        <v>456</v>
      </c>
      <c r="F3312" s="80" t="s">
        <v>454</v>
      </c>
      <c r="G3312" s="80" t="s">
        <v>486</v>
      </c>
      <c r="H3312" s="80" t="s">
        <v>1926</v>
      </c>
      <c r="I3312" s="80" t="s">
        <v>3485</v>
      </c>
      <c r="J3312" s="80" t="s">
        <v>4053</v>
      </c>
      <c r="K3312" s="80" t="s">
        <v>454</v>
      </c>
      <c r="L3312" s="8">
        <v>23870000</v>
      </c>
      <c r="M3312" s="6">
        <v>2022</v>
      </c>
      <c r="N3312" s="103"/>
      <c r="O3312" s="103"/>
      <c r="P3312" s="6"/>
      <c r="Q3312" s="6"/>
      <c r="R3312" t="str">
        <f t="shared" si="51"/>
        <v>5010700215271527100001VT100001</v>
      </c>
    </row>
    <row r="3313" spans="1:18" x14ac:dyDescent="0.2">
      <c r="A3313" s="80" t="s">
        <v>453</v>
      </c>
      <c r="B3313" s="80" t="s">
        <v>4803</v>
      </c>
      <c r="C3313" s="6">
        <v>501</v>
      </c>
      <c r="D3313" s="6">
        <v>50107</v>
      </c>
      <c r="E3313" s="80" t="s">
        <v>458</v>
      </c>
      <c r="F3313" s="80" t="s">
        <v>458</v>
      </c>
      <c r="G3313" s="80" t="s">
        <v>486</v>
      </c>
      <c r="H3313" s="80" t="s">
        <v>1926</v>
      </c>
      <c r="I3313" s="80" t="s">
        <v>3485</v>
      </c>
      <c r="J3313" s="80" t="s">
        <v>4053</v>
      </c>
      <c r="K3313" s="80" t="s">
        <v>454</v>
      </c>
      <c r="L3313" s="8">
        <v>16709000</v>
      </c>
      <c r="M3313" s="6">
        <v>2022</v>
      </c>
      <c r="N3313" s="103"/>
      <c r="O3313" s="103"/>
      <c r="P3313" s="6"/>
      <c r="Q3313" s="6"/>
      <c r="R3313" t="str">
        <f t="shared" si="51"/>
        <v>5010700315271527100001VT100003</v>
      </c>
    </row>
    <row r="3314" spans="1:18" x14ac:dyDescent="0.2">
      <c r="A3314" s="80" t="s">
        <v>453</v>
      </c>
      <c r="B3314" s="80" t="s">
        <v>4804</v>
      </c>
      <c r="C3314" s="6">
        <v>501</v>
      </c>
      <c r="D3314" s="6">
        <v>50107</v>
      </c>
      <c r="E3314" s="80" t="s">
        <v>458</v>
      </c>
      <c r="F3314" s="80" t="s">
        <v>456</v>
      </c>
      <c r="G3314" s="80" t="s">
        <v>486</v>
      </c>
      <c r="H3314" s="80" t="s">
        <v>1926</v>
      </c>
      <c r="I3314" s="80" t="s">
        <v>3485</v>
      </c>
      <c r="J3314" s="80" t="s">
        <v>4053</v>
      </c>
      <c r="K3314" s="80" t="s">
        <v>454</v>
      </c>
      <c r="L3314" s="8">
        <v>11935000</v>
      </c>
      <c r="M3314" s="6">
        <v>2022</v>
      </c>
      <c r="N3314" s="103"/>
      <c r="O3314" s="103"/>
      <c r="P3314" s="6"/>
      <c r="Q3314" s="6"/>
      <c r="R3314" t="str">
        <f t="shared" si="51"/>
        <v>5010700315271527100001VT100002</v>
      </c>
    </row>
    <row r="3315" spans="1:18" x14ac:dyDescent="0.2">
      <c r="A3315" s="80" t="s">
        <v>453</v>
      </c>
      <c r="B3315" s="80" t="s">
        <v>4805</v>
      </c>
      <c r="C3315" s="6">
        <v>501</v>
      </c>
      <c r="D3315" s="6">
        <v>50107</v>
      </c>
      <c r="E3315" s="80" t="s">
        <v>456</v>
      </c>
      <c r="F3315" s="80" t="s">
        <v>454</v>
      </c>
      <c r="G3315" s="80" t="s">
        <v>486</v>
      </c>
      <c r="H3315" s="80" t="s">
        <v>1926</v>
      </c>
      <c r="I3315" s="80" t="s">
        <v>3486</v>
      </c>
      <c r="J3315" s="80" t="s">
        <v>4053</v>
      </c>
      <c r="K3315" s="80" t="s">
        <v>454</v>
      </c>
      <c r="L3315" s="8">
        <v>29342000</v>
      </c>
      <c r="M3315" s="6">
        <v>2022</v>
      </c>
      <c r="N3315" s="103"/>
      <c r="O3315" s="103"/>
      <c r="P3315" s="6"/>
      <c r="Q3315" s="6"/>
      <c r="R3315" t="str">
        <f t="shared" si="51"/>
        <v>5010700215271527101001VT100001</v>
      </c>
    </row>
    <row r="3316" spans="1:18" x14ac:dyDescent="0.2">
      <c r="A3316" s="80" t="s">
        <v>453</v>
      </c>
      <c r="B3316" s="80" t="s">
        <v>4806</v>
      </c>
      <c r="C3316" s="6">
        <v>501</v>
      </c>
      <c r="D3316" s="6">
        <v>50107</v>
      </c>
      <c r="E3316" s="80" t="s">
        <v>458</v>
      </c>
      <c r="F3316" s="80" t="s">
        <v>458</v>
      </c>
      <c r="G3316" s="80" t="s">
        <v>486</v>
      </c>
      <c r="H3316" s="80" t="s">
        <v>1926</v>
      </c>
      <c r="I3316" s="80" t="s">
        <v>3486</v>
      </c>
      <c r="J3316" s="80" t="s">
        <v>4053</v>
      </c>
      <c r="K3316" s="80" t="s">
        <v>454</v>
      </c>
      <c r="L3316" s="8">
        <v>20539000</v>
      </c>
      <c r="M3316" s="6">
        <v>2022</v>
      </c>
      <c r="N3316" s="103"/>
      <c r="O3316" s="103"/>
      <c r="P3316" s="6"/>
      <c r="Q3316" s="6"/>
      <c r="R3316" t="str">
        <f t="shared" si="51"/>
        <v>5010700315271527101001VT100003</v>
      </c>
    </row>
    <row r="3317" spans="1:18" x14ac:dyDescent="0.2">
      <c r="A3317" s="80" t="s">
        <v>453</v>
      </c>
      <c r="B3317" s="80" t="s">
        <v>4807</v>
      </c>
      <c r="C3317" s="6">
        <v>501</v>
      </c>
      <c r="D3317" s="6">
        <v>50107</v>
      </c>
      <c r="E3317" s="80" t="s">
        <v>458</v>
      </c>
      <c r="F3317" s="80" t="s">
        <v>456</v>
      </c>
      <c r="G3317" s="80" t="s">
        <v>486</v>
      </c>
      <c r="H3317" s="80" t="s">
        <v>1926</v>
      </c>
      <c r="I3317" s="80" t="s">
        <v>3486</v>
      </c>
      <c r="J3317" s="80" t="s">
        <v>4053</v>
      </c>
      <c r="K3317" s="80" t="s">
        <v>454</v>
      </c>
      <c r="L3317" s="8">
        <v>14671000</v>
      </c>
      <c r="M3317" s="6">
        <v>2022</v>
      </c>
      <c r="N3317" s="103"/>
      <c r="O3317" s="103"/>
      <c r="P3317" s="6"/>
      <c r="Q3317" s="6"/>
      <c r="R3317" t="str">
        <f t="shared" si="51"/>
        <v>5010700315271527101001VT100002</v>
      </c>
    </row>
    <row r="3318" spans="1:18" x14ac:dyDescent="0.2">
      <c r="A3318" s="80" t="s">
        <v>453</v>
      </c>
      <c r="B3318" s="80" t="s">
        <v>4808</v>
      </c>
      <c r="C3318" s="6">
        <v>501</v>
      </c>
      <c r="D3318" s="6">
        <v>50107</v>
      </c>
      <c r="E3318" s="80" t="s">
        <v>456</v>
      </c>
      <c r="F3318" s="80" t="s">
        <v>454</v>
      </c>
      <c r="G3318" s="80" t="s">
        <v>486</v>
      </c>
      <c r="H3318" s="80" t="s">
        <v>1928</v>
      </c>
      <c r="I3318" s="80" t="s">
        <v>3487</v>
      </c>
      <c r="J3318" s="80" t="s">
        <v>4053</v>
      </c>
      <c r="K3318" s="80" t="s">
        <v>454</v>
      </c>
      <c r="L3318" s="8">
        <v>20000000</v>
      </c>
      <c r="M3318" s="6">
        <v>2023</v>
      </c>
      <c r="N3318" s="103"/>
      <c r="O3318" s="103"/>
      <c r="P3318" s="6"/>
      <c r="Q3318" s="6"/>
      <c r="R3318" t="str">
        <f t="shared" si="51"/>
        <v>5010700215281528100001VT100001</v>
      </c>
    </row>
    <row r="3319" spans="1:18" x14ac:dyDescent="0.2">
      <c r="A3319" s="80" t="s">
        <v>453</v>
      </c>
      <c r="B3319" s="80" t="s">
        <v>4809</v>
      </c>
      <c r="C3319" s="6">
        <v>501</v>
      </c>
      <c r="D3319" s="6">
        <v>50107</v>
      </c>
      <c r="E3319" s="80" t="s">
        <v>458</v>
      </c>
      <c r="F3319" s="80" t="s">
        <v>458</v>
      </c>
      <c r="G3319" s="80" t="s">
        <v>486</v>
      </c>
      <c r="H3319" s="80" t="s">
        <v>1928</v>
      </c>
      <c r="I3319" s="80" t="s">
        <v>3487</v>
      </c>
      <c r="J3319" s="80" t="s">
        <v>4053</v>
      </c>
      <c r="K3319" s="80" t="s">
        <v>454</v>
      </c>
      <c r="L3319" s="8">
        <v>14000000</v>
      </c>
      <c r="M3319" s="6">
        <v>2023</v>
      </c>
      <c r="N3319" s="103"/>
      <c r="O3319" s="103"/>
      <c r="P3319" s="6"/>
      <c r="Q3319" s="6"/>
      <c r="R3319" t="str">
        <f t="shared" si="51"/>
        <v>5010700315281528100001VT100003</v>
      </c>
    </row>
    <row r="3320" spans="1:18" x14ac:dyDescent="0.2">
      <c r="A3320" s="80" t="s">
        <v>453</v>
      </c>
      <c r="B3320" s="80" t="s">
        <v>4810</v>
      </c>
      <c r="C3320" s="6">
        <v>501</v>
      </c>
      <c r="D3320" s="6">
        <v>50107</v>
      </c>
      <c r="E3320" s="80" t="s">
        <v>458</v>
      </c>
      <c r="F3320" s="80" t="s">
        <v>456</v>
      </c>
      <c r="G3320" s="80" t="s">
        <v>486</v>
      </c>
      <c r="H3320" s="80" t="s">
        <v>1928</v>
      </c>
      <c r="I3320" s="80" t="s">
        <v>3487</v>
      </c>
      <c r="J3320" s="80" t="s">
        <v>4053</v>
      </c>
      <c r="K3320" s="80" t="s">
        <v>454</v>
      </c>
      <c r="L3320" s="8">
        <v>10000000</v>
      </c>
      <c r="M3320" s="6">
        <v>2023</v>
      </c>
      <c r="N3320" s="103"/>
      <c r="O3320" s="103"/>
      <c r="P3320" s="6"/>
      <c r="Q3320" s="6"/>
      <c r="R3320" t="str">
        <f t="shared" si="51"/>
        <v>5010700315281528100001VT100002</v>
      </c>
    </row>
    <row r="3321" spans="1:18" x14ac:dyDescent="0.2">
      <c r="A3321" s="80" t="s">
        <v>453</v>
      </c>
      <c r="B3321" s="80" t="s">
        <v>4811</v>
      </c>
      <c r="C3321" s="6">
        <v>501</v>
      </c>
      <c r="D3321" s="6">
        <v>50107</v>
      </c>
      <c r="E3321" s="80" t="s">
        <v>456</v>
      </c>
      <c r="F3321" s="80" t="s">
        <v>454</v>
      </c>
      <c r="G3321" s="80" t="s">
        <v>486</v>
      </c>
      <c r="H3321" s="80" t="s">
        <v>1928</v>
      </c>
      <c r="I3321" s="80" t="s">
        <v>3488</v>
      </c>
      <c r="J3321" s="80" t="s">
        <v>4053</v>
      </c>
      <c r="K3321" s="80" t="s">
        <v>454</v>
      </c>
      <c r="L3321" s="8">
        <v>17000000</v>
      </c>
      <c r="M3321" s="6">
        <v>2023</v>
      </c>
      <c r="N3321" s="103"/>
      <c r="O3321" s="103"/>
      <c r="P3321" s="6"/>
      <c r="Q3321" s="6"/>
      <c r="R3321" t="str">
        <f t="shared" si="51"/>
        <v>5010700215281528101001VT100001</v>
      </c>
    </row>
    <row r="3322" spans="1:18" x14ac:dyDescent="0.2">
      <c r="A3322" s="80" t="s">
        <v>453</v>
      </c>
      <c r="B3322" s="80" t="s">
        <v>4812</v>
      </c>
      <c r="C3322" s="6">
        <v>501</v>
      </c>
      <c r="D3322" s="6">
        <v>50107</v>
      </c>
      <c r="E3322" s="80" t="s">
        <v>458</v>
      </c>
      <c r="F3322" s="80" t="s">
        <v>458</v>
      </c>
      <c r="G3322" s="80" t="s">
        <v>486</v>
      </c>
      <c r="H3322" s="80" t="s">
        <v>1928</v>
      </c>
      <c r="I3322" s="80" t="s">
        <v>3488</v>
      </c>
      <c r="J3322" s="80" t="s">
        <v>4053</v>
      </c>
      <c r="K3322" s="80" t="s">
        <v>454</v>
      </c>
      <c r="L3322" s="8">
        <v>11900000</v>
      </c>
      <c r="M3322" s="6">
        <v>2023</v>
      </c>
      <c r="N3322" s="103"/>
      <c r="O3322" s="103"/>
      <c r="P3322" s="6"/>
      <c r="Q3322" s="6"/>
      <c r="R3322" t="str">
        <f t="shared" si="51"/>
        <v>5010700315281528101001VT100003</v>
      </c>
    </row>
    <row r="3323" spans="1:18" x14ac:dyDescent="0.2">
      <c r="A3323" s="80" t="s">
        <v>453</v>
      </c>
      <c r="B3323" s="80" t="s">
        <v>4813</v>
      </c>
      <c r="C3323" s="6">
        <v>501</v>
      </c>
      <c r="D3323" s="6">
        <v>50107</v>
      </c>
      <c r="E3323" s="80" t="s">
        <v>458</v>
      </c>
      <c r="F3323" s="80" t="s">
        <v>456</v>
      </c>
      <c r="G3323" s="80" t="s">
        <v>486</v>
      </c>
      <c r="H3323" s="80" t="s">
        <v>1928</v>
      </c>
      <c r="I3323" s="80" t="s">
        <v>3488</v>
      </c>
      <c r="J3323" s="80" t="s">
        <v>4053</v>
      </c>
      <c r="K3323" s="80" t="s">
        <v>454</v>
      </c>
      <c r="L3323" s="8">
        <v>8500000</v>
      </c>
      <c r="M3323" s="6">
        <v>2023</v>
      </c>
      <c r="N3323" s="103"/>
      <c r="O3323" s="103"/>
      <c r="P3323" s="6"/>
      <c r="Q3323" s="6"/>
      <c r="R3323" t="str">
        <f t="shared" si="51"/>
        <v>5010700315281528101001VT100002</v>
      </c>
    </row>
    <row r="3324" spans="1:18" x14ac:dyDescent="0.2">
      <c r="A3324" s="80" t="s">
        <v>453</v>
      </c>
      <c r="B3324" s="80" t="s">
        <v>4814</v>
      </c>
      <c r="C3324" s="6">
        <v>501</v>
      </c>
      <c r="D3324" s="6">
        <v>50107</v>
      </c>
      <c r="E3324" s="80" t="s">
        <v>456</v>
      </c>
      <c r="F3324" s="80" t="s">
        <v>454</v>
      </c>
      <c r="G3324" s="80" t="s">
        <v>486</v>
      </c>
      <c r="H3324" s="80" t="s">
        <v>1930</v>
      </c>
      <c r="I3324" s="80" t="s">
        <v>3489</v>
      </c>
      <c r="J3324" s="80" t="s">
        <v>4053</v>
      </c>
      <c r="K3324" s="80" t="s">
        <v>454</v>
      </c>
      <c r="L3324" s="8">
        <v>15300000</v>
      </c>
      <c r="M3324" s="6">
        <v>2023</v>
      </c>
      <c r="N3324" s="103"/>
      <c r="O3324" s="103"/>
      <c r="P3324" s="6"/>
      <c r="Q3324" s="6"/>
      <c r="R3324" t="str">
        <f t="shared" si="51"/>
        <v>5010700215291529100001VT100001</v>
      </c>
    </row>
    <row r="3325" spans="1:18" x14ac:dyDescent="0.2">
      <c r="A3325" s="80" t="s">
        <v>453</v>
      </c>
      <c r="B3325" s="80" t="s">
        <v>4815</v>
      </c>
      <c r="C3325" s="6">
        <v>501</v>
      </c>
      <c r="D3325" s="6">
        <v>50107</v>
      </c>
      <c r="E3325" s="80" t="s">
        <v>458</v>
      </c>
      <c r="F3325" s="80" t="s">
        <v>458</v>
      </c>
      <c r="G3325" s="80" t="s">
        <v>486</v>
      </c>
      <c r="H3325" s="80" t="s">
        <v>1930</v>
      </c>
      <c r="I3325" s="80" t="s">
        <v>3489</v>
      </c>
      <c r="J3325" s="80" t="s">
        <v>4053</v>
      </c>
      <c r="K3325" s="80" t="s">
        <v>454</v>
      </c>
      <c r="L3325" s="8">
        <v>10710000</v>
      </c>
      <c r="M3325" s="6">
        <v>2023</v>
      </c>
      <c r="N3325" s="103"/>
      <c r="O3325" s="103"/>
      <c r="P3325" s="6"/>
      <c r="Q3325" s="6"/>
      <c r="R3325" t="str">
        <f t="shared" si="51"/>
        <v>5010700315291529100001VT100003</v>
      </c>
    </row>
    <row r="3326" spans="1:18" x14ac:dyDescent="0.2">
      <c r="A3326" s="80" t="s">
        <v>453</v>
      </c>
      <c r="B3326" s="80" t="s">
        <v>4816</v>
      </c>
      <c r="C3326" s="6">
        <v>501</v>
      </c>
      <c r="D3326" s="6">
        <v>50107</v>
      </c>
      <c r="E3326" s="80" t="s">
        <v>458</v>
      </c>
      <c r="F3326" s="80" t="s">
        <v>456</v>
      </c>
      <c r="G3326" s="80" t="s">
        <v>486</v>
      </c>
      <c r="H3326" s="80" t="s">
        <v>1930</v>
      </c>
      <c r="I3326" s="80" t="s">
        <v>3489</v>
      </c>
      <c r="J3326" s="80" t="s">
        <v>4053</v>
      </c>
      <c r="K3326" s="80" t="s">
        <v>454</v>
      </c>
      <c r="L3326" s="8">
        <v>7650000</v>
      </c>
      <c r="M3326" s="6">
        <v>2023</v>
      </c>
      <c r="N3326" s="103"/>
      <c r="O3326" s="103"/>
      <c r="P3326" s="6"/>
      <c r="Q3326" s="6"/>
      <c r="R3326" t="str">
        <f t="shared" si="51"/>
        <v>5010700315291529100001VT100002</v>
      </c>
    </row>
    <row r="3327" spans="1:18" x14ac:dyDescent="0.2">
      <c r="A3327" s="80" t="s">
        <v>453</v>
      </c>
      <c r="B3327" s="80" t="s">
        <v>4817</v>
      </c>
      <c r="C3327" s="6">
        <v>501</v>
      </c>
      <c r="D3327" s="6">
        <v>50107</v>
      </c>
      <c r="E3327" s="80" t="s">
        <v>456</v>
      </c>
      <c r="F3327" s="80" t="s">
        <v>454</v>
      </c>
      <c r="G3327" s="80" t="s">
        <v>486</v>
      </c>
      <c r="H3327" s="80" t="s">
        <v>1933</v>
      </c>
      <c r="I3327" s="80" t="s">
        <v>3492</v>
      </c>
      <c r="J3327" s="80" t="s">
        <v>4053</v>
      </c>
      <c r="K3327" s="80" t="s">
        <v>454</v>
      </c>
      <c r="L3327" s="8">
        <v>20000000</v>
      </c>
      <c r="M3327" s="6">
        <v>2023</v>
      </c>
      <c r="N3327" s="103"/>
      <c r="O3327" s="103"/>
      <c r="P3327" s="6"/>
      <c r="Q3327" s="6"/>
      <c r="R3327" t="str">
        <f t="shared" si="51"/>
        <v>5010700215301530100001VT100001</v>
      </c>
    </row>
    <row r="3328" spans="1:18" x14ac:dyDescent="0.2">
      <c r="A3328" s="80" t="s">
        <v>453</v>
      </c>
      <c r="B3328" s="80" t="s">
        <v>4818</v>
      </c>
      <c r="C3328" s="6">
        <v>501</v>
      </c>
      <c r="D3328" s="6">
        <v>50107</v>
      </c>
      <c r="E3328" s="80" t="s">
        <v>458</v>
      </c>
      <c r="F3328" s="80" t="s">
        <v>458</v>
      </c>
      <c r="G3328" s="80" t="s">
        <v>486</v>
      </c>
      <c r="H3328" s="80" t="s">
        <v>1933</v>
      </c>
      <c r="I3328" s="80" t="s">
        <v>3492</v>
      </c>
      <c r="J3328" s="80" t="s">
        <v>4053</v>
      </c>
      <c r="K3328" s="80" t="s">
        <v>454</v>
      </c>
      <c r="L3328" s="8">
        <v>14000000</v>
      </c>
      <c r="M3328" s="6">
        <v>2023</v>
      </c>
      <c r="N3328" s="103"/>
      <c r="O3328" s="103"/>
      <c r="P3328" s="6"/>
      <c r="Q3328" s="6"/>
      <c r="R3328" t="str">
        <f t="shared" si="51"/>
        <v>5010700315301530100001VT100003</v>
      </c>
    </row>
    <row r="3329" spans="1:18" x14ac:dyDescent="0.2">
      <c r="A3329" s="80" t="s">
        <v>453</v>
      </c>
      <c r="B3329" s="80" t="s">
        <v>4819</v>
      </c>
      <c r="C3329" s="6">
        <v>501</v>
      </c>
      <c r="D3329" s="6">
        <v>50107</v>
      </c>
      <c r="E3329" s="80" t="s">
        <v>458</v>
      </c>
      <c r="F3329" s="80" t="s">
        <v>456</v>
      </c>
      <c r="G3329" s="80" t="s">
        <v>486</v>
      </c>
      <c r="H3329" s="80" t="s">
        <v>1933</v>
      </c>
      <c r="I3329" s="80" t="s">
        <v>3492</v>
      </c>
      <c r="J3329" s="80" t="s">
        <v>4053</v>
      </c>
      <c r="K3329" s="80" t="s">
        <v>454</v>
      </c>
      <c r="L3329" s="8">
        <v>10000000</v>
      </c>
      <c r="M3329" s="6">
        <v>2023</v>
      </c>
      <c r="N3329" s="103"/>
      <c r="O3329" s="103"/>
      <c r="P3329" s="6"/>
      <c r="Q3329" s="6"/>
      <c r="R3329" t="str">
        <f t="shared" si="51"/>
        <v>5010700315301530100001VT100002</v>
      </c>
    </row>
    <row r="3330" spans="1:18" x14ac:dyDescent="0.2">
      <c r="A3330" s="80" t="s">
        <v>453</v>
      </c>
      <c r="B3330" s="80" t="s">
        <v>4820</v>
      </c>
      <c r="C3330" s="6">
        <v>501</v>
      </c>
      <c r="D3330" s="6">
        <v>50107</v>
      </c>
      <c r="E3330" s="80" t="s">
        <v>456</v>
      </c>
      <c r="F3330" s="80" t="s">
        <v>454</v>
      </c>
      <c r="G3330" s="80" t="s">
        <v>486</v>
      </c>
      <c r="H3330" s="80" t="s">
        <v>1935</v>
      </c>
      <c r="I3330" s="80" t="s">
        <v>3493</v>
      </c>
      <c r="J3330" s="80" t="s">
        <v>4053</v>
      </c>
      <c r="K3330" s="80" t="s">
        <v>454</v>
      </c>
      <c r="L3330" s="8">
        <v>14460000</v>
      </c>
      <c r="M3330" s="6">
        <v>2023</v>
      </c>
      <c r="N3330" s="103"/>
      <c r="O3330" s="103"/>
      <c r="P3330" s="6"/>
      <c r="Q3330" s="6"/>
      <c r="R3330" t="str">
        <f t="shared" ref="R3330:R3393" si="52">CONCATENATE(D3330,E3330,H3330,I3330,K3330,G3330,F3330)</f>
        <v>5010700215311531100001VT100001</v>
      </c>
    </row>
    <row r="3331" spans="1:18" x14ac:dyDescent="0.2">
      <c r="A3331" s="80" t="s">
        <v>453</v>
      </c>
      <c r="B3331" s="80" t="s">
        <v>4821</v>
      </c>
      <c r="C3331" s="6">
        <v>501</v>
      </c>
      <c r="D3331" s="6">
        <v>50107</v>
      </c>
      <c r="E3331" s="80" t="s">
        <v>458</v>
      </c>
      <c r="F3331" s="80" t="s">
        <v>458</v>
      </c>
      <c r="G3331" s="80" t="s">
        <v>486</v>
      </c>
      <c r="H3331" s="80" t="s">
        <v>1935</v>
      </c>
      <c r="I3331" s="80" t="s">
        <v>3493</v>
      </c>
      <c r="J3331" s="80" t="s">
        <v>4053</v>
      </c>
      <c r="K3331" s="80" t="s">
        <v>454</v>
      </c>
      <c r="L3331" s="8">
        <v>10120000</v>
      </c>
      <c r="M3331" s="6">
        <v>2023</v>
      </c>
      <c r="N3331" s="103"/>
      <c r="O3331" s="103"/>
      <c r="P3331" s="6"/>
      <c r="Q3331" s="6"/>
      <c r="R3331" t="str">
        <f t="shared" si="52"/>
        <v>5010700315311531100001VT100003</v>
      </c>
    </row>
    <row r="3332" spans="1:18" x14ac:dyDescent="0.2">
      <c r="A3332" s="80" t="s">
        <v>453</v>
      </c>
      <c r="B3332" s="80" t="s">
        <v>4822</v>
      </c>
      <c r="C3332" s="6">
        <v>501</v>
      </c>
      <c r="D3332" s="6">
        <v>50107</v>
      </c>
      <c r="E3332" s="80" t="s">
        <v>458</v>
      </c>
      <c r="F3332" s="80" t="s">
        <v>456</v>
      </c>
      <c r="G3332" s="80" t="s">
        <v>486</v>
      </c>
      <c r="H3332" s="80" t="s">
        <v>1935</v>
      </c>
      <c r="I3332" s="80" t="s">
        <v>3493</v>
      </c>
      <c r="J3332" s="80" t="s">
        <v>4053</v>
      </c>
      <c r="K3332" s="80" t="s">
        <v>454</v>
      </c>
      <c r="L3332" s="8">
        <v>7230000</v>
      </c>
      <c r="M3332" s="6">
        <v>2023</v>
      </c>
      <c r="N3332" s="103"/>
      <c r="O3332" s="103"/>
      <c r="P3332" s="6"/>
      <c r="Q3332" s="6"/>
      <c r="R3332" t="str">
        <f t="shared" si="52"/>
        <v>5010700315311531100001VT100002</v>
      </c>
    </row>
    <row r="3333" spans="1:18" x14ac:dyDescent="0.2">
      <c r="A3333" s="80" t="s">
        <v>453</v>
      </c>
      <c r="B3333" s="80" t="s">
        <v>4823</v>
      </c>
      <c r="C3333" s="6">
        <v>501</v>
      </c>
      <c r="D3333" s="6">
        <v>50107</v>
      </c>
      <c r="E3333" s="80" t="s">
        <v>456</v>
      </c>
      <c r="F3333" s="80" t="s">
        <v>454</v>
      </c>
      <c r="G3333" s="80" t="s">
        <v>486</v>
      </c>
      <c r="H3333" s="80" t="s">
        <v>1914</v>
      </c>
      <c r="I3333" s="80" t="s">
        <v>3471</v>
      </c>
      <c r="J3333" s="80" t="s">
        <v>4053</v>
      </c>
      <c r="K3333" s="80" t="s">
        <v>454</v>
      </c>
      <c r="L3333" s="8">
        <v>13100000</v>
      </c>
      <c r="M3333" s="6">
        <v>2022</v>
      </c>
      <c r="N3333" s="103"/>
      <c r="O3333" s="103"/>
      <c r="P3333" s="6"/>
      <c r="Q3333" s="6"/>
      <c r="R3333" t="str">
        <f t="shared" si="52"/>
        <v>5010700215211521102001VT100001</v>
      </c>
    </row>
    <row r="3334" spans="1:18" x14ac:dyDescent="0.2">
      <c r="A3334" s="80" t="s">
        <v>453</v>
      </c>
      <c r="B3334" s="80" t="s">
        <v>4824</v>
      </c>
      <c r="C3334" s="6">
        <v>501</v>
      </c>
      <c r="D3334" s="6">
        <v>50107</v>
      </c>
      <c r="E3334" s="80" t="s">
        <v>458</v>
      </c>
      <c r="F3334" s="80" t="s">
        <v>458</v>
      </c>
      <c r="G3334" s="80" t="s">
        <v>486</v>
      </c>
      <c r="H3334" s="80" t="s">
        <v>1914</v>
      </c>
      <c r="I3334" s="80" t="s">
        <v>3471</v>
      </c>
      <c r="J3334" s="80" t="s">
        <v>4053</v>
      </c>
      <c r="K3334" s="80" t="s">
        <v>454</v>
      </c>
      <c r="L3334" s="8">
        <v>9170000</v>
      </c>
      <c r="M3334" s="6">
        <v>2022</v>
      </c>
      <c r="N3334" s="103"/>
      <c r="O3334" s="103"/>
      <c r="P3334" s="6"/>
      <c r="Q3334" s="6"/>
      <c r="R3334" t="str">
        <f t="shared" si="52"/>
        <v>5010700315211521102001VT100003</v>
      </c>
    </row>
    <row r="3335" spans="1:18" x14ac:dyDescent="0.2">
      <c r="A3335" s="80" t="s">
        <v>453</v>
      </c>
      <c r="B3335" s="80" t="s">
        <v>4825</v>
      </c>
      <c r="C3335" s="6">
        <v>501</v>
      </c>
      <c r="D3335" s="6">
        <v>50107</v>
      </c>
      <c r="E3335" s="80" t="s">
        <v>458</v>
      </c>
      <c r="F3335" s="80" t="s">
        <v>456</v>
      </c>
      <c r="G3335" s="80" t="s">
        <v>486</v>
      </c>
      <c r="H3335" s="80" t="s">
        <v>1914</v>
      </c>
      <c r="I3335" s="80" t="s">
        <v>3471</v>
      </c>
      <c r="J3335" s="80" t="s">
        <v>4053</v>
      </c>
      <c r="K3335" s="80" t="s">
        <v>454</v>
      </c>
      <c r="L3335" s="8">
        <v>6550000</v>
      </c>
      <c r="M3335" s="6">
        <v>2022</v>
      </c>
      <c r="N3335" s="103"/>
      <c r="O3335" s="103"/>
      <c r="P3335" s="6"/>
      <c r="Q3335" s="6"/>
      <c r="R3335" t="str">
        <f t="shared" si="52"/>
        <v>5010700315211521102001VT100002</v>
      </c>
    </row>
    <row r="3336" spans="1:18" x14ac:dyDescent="0.2">
      <c r="A3336" s="80" t="s">
        <v>453</v>
      </c>
      <c r="B3336" s="80" t="s">
        <v>4826</v>
      </c>
      <c r="C3336" s="6">
        <v>501</v>
      </c>
      <c r="D3336" s="6">
        <v>50107</v>
      </c>
      <c r="E3336" s="80" t="s">
        <v>456</v>
      </c>
      <c r="F3336" s="80" t="s">
        <v>454</v>
      </c>
      <c r="G3336" s="80" t="s">
        <v>486</v>
      </c>
      <c r="H3336" s="80" t="s">
        <v>1970</v>
      </c>
      <c r="I3336" s="80" t="s">
        <v>3498</v>
      </c>
      <c r="J3336" s="80" t="s">
        <v>4053</v>
      </c>
      <c r="K3336" s="80" t="s">
        <v>454</v>
      </c>
      <c r="L3336" s="8">
        <v>7950000</v>
      </c>
      <c r="M3336" s="6">
        <v>2022</v>
      </c>
      <c r="N3336" s="103"/>
      <c r="O3336" s="103"/>
      <c r="P3336" s="6"/>
      <c r="Q3336" s="6"/>
      <c r="R3336" t="str">
        <f t="shared" si="52"/>
        <v>5010700215481548100001VT100001</v>
      </c>
    </row>
    <row r="3337" spans="1:18" x14ac:dyDescent="0.2">
      <c r="A3337" s="80" t="s">
        <v>453</v>
      </c>
      <c r="B3337" s="80" t="s">
        <v>4827</v>
      </c>
      <c r="C3337" s="6">
        <v>501</v>
      </c>
      <c r="D3337" s="6">
        <v>50107</v>
      </c>
      <c r="E3337" s="80" t="s">
        <v>456</v>
      </c>
      <c r="F3337" s="80" t="s">
        <v>458</v>
      </c>
      <c r="G3337" s="80" t="s">
        <v>486</v>
      </c>
      <c r="H3337" s="80" t="s">
        <v>1970</v>
      </c>
      <c r="I3337" s="80" t="s">
        <v>3498</v>
      </c>
      <c r="J3337" s="80" t="s">
        <v>4053</v>
      </c>
      <c r="K3337" s="80" t="s">
        <v>454</v>
      </c>
      <c r="L3337" s="8">
        <v>5570000</v>
      </c>
      <c r="M3337" s="6">
        <v>2022</v>
      </c>
      <c r="N3337" s="103"/>
      <c r="O3337" s="103">
        <v>45159</v>
      </c>
      <c r="P3337" s="6"/>
      <c r="Q3337" s="6"/>
      <c r="R3337" t="str">
        <f t="shared" si="52"/>
        <v>5010700215481548100001VT100003</v>
      </c>
    </row>
    <row r="3338" spans="1:18" x14ac:dyDescent="0.2">
      <c r="A3338" s="80" t="s">
        <v>453</v>
      </c>
      <c r="B3338" s="80" t="s">
        <v>4828</v>
      </c>
      <c r="C3338" s="6">
        <v>501</v>
      </c>
      <c r="D3338" s="6">
        <v>50107</v>
      </c>
      <c r="E3338" s="80" t="s">
        <v>458</v>
      </c>
      <c r="F3338" s="80" t="s">
        <v>456</v>
      </c>
      <c r="G3338" s="80" t="s">
        <v>486</v>
      </c>
      <c r="H3338" s="80" t="s">
        <v>1970</v>
      </c>
      <c r="I3338" s="80" t="s">
        <v>3498</v>
      </c>
      <c r="J3338" s="80" t="s">
        <v>4053</v>
      </c>
      <c r="K3338" s="80" t="s">
        <v>454</v>
      </c>
      <c r="L3338" s="8">
        <v>3980000</v>
      </c>
      <c r="M3338" s="6">
        <v>2022</v>
      </c>
      <c r="N3338" s="103"/>
      <c r="O3338" s="103"/>
      <c r="P3338" s="6"/>
      <c r="Q3338" s="6"/>
      <c r="R3338" t="str">
        <f t="shared" si="52"/>
        <v>5010700315481548100001VT100002</v>
      </c>
    </row>
    <row r="3339" spans="1:18" x14ac:dyDescent="0.2">
      <c r="A3339" s="80" t="s">
        <v>453</v>
      </c>
      <c r="B3339" s="80" t="s">
        <v>4829</v>
      </c>
      <c r="C3339" s="6">
        <v>501</v>
      </c>
      <c r="D3339" s="6">
        <v>50107</v>
      </c>
      <c r="E3339" s="80" t="s">
        <v>456</v>
      </c>
      <c r="F3339" s="80" t="s">
        <v>454</v>
      </c>
      <c r="G3339" s="80" t="s">
        <v>486</v>
      </c>
      <c r="H3339" s="80" t="s">
        <v>1971</v>
      </c>
      <c r="I3339" s="80" t="s">
        <v>3499</v>
      </c>
      <c r="J3339" s="80" t="s">
        <v>4053</v>
      </c>
      <c r="K3339" s="80" t="s">
        <v>454</v>
      </c>
      <c r="L3339" s="8">
        <v>10235000</v>
      </c>
      <c r="M3339" s="6">
        <v>2022</v>
      </c>
      <c r="N3339" s="103"/>
      <c r="O3339" s="103"/>
      <c r="P3339" s="6"/>
      <c r="Q3339" s="6"/>
      <c r="R3339" t="str">
        <f t="shared" si="52"/>
        <v>5010700215491549100001VT100001</v>
      </c>
    </row>
    <row r="3340" spans="1:18" x14ac:dyDescent="0.2">
      <c r="A3340" s="80" t="s">
        <v>453</v>
      </c>
      <c r="B3340" s="80" t="s">
        <v>4830</v>
      </c>
      <c r="C3340" s="6">
        <v>501</v>
      </c>
      <c r="D3340" s="6">
        <v>50107</v>
      </c>
      <c r="E3340" s="80" t="s">
        <v>456</v>
      </c>
      <c r="F3340" s="80" t="s">
        <v>458</v>
      </c>
      <c r="G3340" s="80" t="s">
        <v>486</v>
      </c>
      <c r="H3340" s="80" t="s">
        <v>1971</v>
      </c>
      <c r="I3340" s="80" t="s">
        <v>3499</v>
      </c>
      <c r="J3340" s="80" t="s">
        <v>4053</v>
      </c>
      <c r="K3340" s="80" t="s">
        <v>454</v>
      </c>
      <c r="L3340" s="8">
        <v>7160000</v>
      </c>
      <c r="M3340" s="6">
        <v>2022</v>
      </c>
      <c r="N3340" s="103"/>
      <c r="O3340" s="103">
        <v>45159</v>
      </c>
      <c r="P3340" s="6"/>
      <c r="Q3340" s="6"/>
      <c r="R3340" t="str">
        <f t="shared" si="52"/>
        <v>5010700215491549100001VT100003</v>
      </c>
    </row>
    <row r="3341" spans="1:18" x14ac:dyDescent="0.2">
      <c r="A3341" s="80" t="s">
        <v>453</v>
      </c>
      <c r="B3341" s="80" t="s">
        <v>4831</v>
      </c>
      <c r="C3341" s="6">
        <v>501</v>
      </c>
      <c r="D3341" s="6">
        <v>50107</v>
      </c>
      <c r="E3341" s="80" t="s">
        <v>458</v>
      </c>
      <c r="F3341" s="80" t="s">
        <v>456</v>
      </c>
      <c r="G3341" s="80" t="s">
        <v>486</v>
      </c>
      <c r="H3341" s="80" t="s">
        <v>1971</v>
      </c>
      <c r="I3341" s="80" t="s">
        <v>3499</v>
      </c>
      <c r="J3341" s="80" t="s">
        <v>4053</v>
      </c>
      <c r="K3341" s="80" t="s">
        <v>454</v>
      </c>
      <c r="L3341" s="8">
        <v>5120000</v>
      </c>
      <c r="M3341" s="6">
        <v>2022</v>
      </c>
      <c r="N3341" s="103"/>
      <c r="O3341" s="103"/>
      <c r="P3341" s="6"/>
      <c r="Q3341" s="6"/>
      <c r="R3341" t="str">
        <f t="shared" si="52"/>
        <v>5010700315491549100001VT100002</v>
      </c>
    </row>
    <row r="3342" spans="1:18" x14ac:dyDescent="0.2">
      <c r="A3342" s="80" t="s">
        <v>453</v>
      </c>
      <c r="B3342" s="80" t="s">
        <v>4832</v>
      </c>
      <c r="C3342" s="6">
        <v>501</v>
      </c>
      <c r="D3342" s="6">
        <v>50107</v>
      </c>
      <c r="E3342" s="80" t="s">
        <v>456</v>
      </c>
      <c r="F3342" s="80" t="s">
        <v>454</v>
      </c>
      <c r="G3342" s="80" t="s">
        <v>486</v>
      </c>
      <c r="H3342" s="80" t="s">
        <v>1973</v>
      </c>
      <c r="I3342" s="80" t="s">
        <v>3503</v>
      </c>
      <c r="J3342" s="80" t="s">
        <v>4053</v>
      </c>
      <c r="K3342" s="80" t="s">
        <v>454</v>
      </c>
      <c r="L3342" s="8">
        <v>10235000</v>
      </c>
      <c r="M3342" s="6">
        <v>2022</v>
      </c>
      <c r="N3342" s="103"/>
      <c r="O3342" s="103"/>
      <c r="P3342" s="6"/>
      <c r="Q3342" s="6"/>
      <c r="R3342" t="str">
        <f t="shared" si="52"/>
        <v>5010700215501550100001VT100001</v>
      </c>
    </row>
    <row r="3343" spans="1:18" x14ac:dyDescent="0.2">
      <c r="A3343" s="80" t="s">
        <v>453</v>
      </c>
      <c r="B3343" s="80" t="s">
        <v>4833</v>
      </c>
      <c r="C3343" s="6">
        <v>501</v>
      </c>
      <c r="D3343" s="6">
        <v>50107</v>
      </c>
      <c r="E3343" s="80" t="s">
        <v>456</v>
      </c>
      <c r="F3343" s="80" t="s">
        <v>458</v>
      </c>
      <c r="G3343" s="80" t="s">
        <v>486</v>
      </c>
      <c r="H3343" s="80" t="s">
        <v>1973</v>
      </c>
      <c r="I3343" s="80" t="s">
        <v>3503</v>
      </c>
      <c r="J3343" s="80" t="s">
        <v>4053</v>
      </c>
      <c r="K3343" s="80" t="s">
        <v>454</v>
      </c>
      <c r="L3343" s="8">
        <v>7160000</v>
      </c>
      <c r="M3343" s="6">
        <v>2022</v>
      </c>
      <c r="N3343" s="103"/>
      <c r="O3343" s="103">
        <v>45159</v>
      </c>
      <c r="P3343" s="6"/>
      <c r="Q3343" s="6"/>
      <c r="R3343" t="str">
        <f t="shared" si="52"/>
        <v>5010700215501550100001VT100003</v>
      </c>
    </row>
    <row r="3344" spans="1:18" x14ac:dyDescent="0.2">
      <c r="A3344" s="80" t="s">
        <v>453</v>
      </c>
      <c r="B3344" s="80" t="s">
        <v>4834</v>
      </c>
      <c r="C3344" s="6">
        <v>501</v>
      </c>
      <c r="D3344" s="6">
        <v>50107</v>
      </c>
      <c r="E3344" s="80" t="s">
        <v>458</v>
      </c>
      <c r="F3344" s="80" t="s">
        <v>456</v>
      </c>
      <c r="G3344" s="80" t="s">
        <v>486</v>
      </c>
      <c r="H3344" s="80" t="s">
        <v>1973</v>
      </c>
      <c r="I3344" s="80" t="s">
        <v>3503</v>
      </c>
      <c r="J3344" s="80" t="s">
        <v>4053</v>
      </c>
      <c r="K3344" s="80" t="s">
        <v>454</v>
      </c>
      <c r="L3344" s="8">
        <v>5120000</v>
      </c>
      <c r="M3344" s="6">
        <v>2022</v>
      </c>
      <c r="N3344" s="103"/>
      <c r="O3344" s="103"/>
      <c r="P3344" s="6"/>
      <c r="Q3344" s="6"/>
      <c r="R3344" t="str">
        <f t="shared" si="52"/>
        <v>5010700315501550100001VT100002</v>
      </c>
    </row>
    <row r="3345" spans="1:18" x14ac:dyDescent="0.2">
      <c r="A3345" s="80" t="s">
        <v>453</v>
      </c>
      <c r="B3345" s="80" t="s">
        <v>4835</v>
      </c>
      <c r="C3345" s="6">
        <v>501</v>
      </c>
      <c r="D3345" s="6">
        <v>50107</v>
      </c>
      <c r="E3345" s="80" t="s">
        <v>456</v>
      </c>
      <c r="F3345" s="80" t="s">
        <v>454</v>
      </c>
      <c r="G3345" s="80" t="s">
        <v>486</v>
      </c>
      <c r="H3345" s="80" t="s">
        <v>1974</v>
      </c>
      <c r="I3345" s="80" t="s">
        <v>3504</v>
      </c>
      <c r="J3345" s="80" t="s">
        <v>4053</v>
      </c>
      <c r="K3345" s="80" t="s">
        <v>454</v>
      </c>
      <c r="L3345" s="8">
        <v>10235000</v>
      </c>
      <c r="M3345" s="6">
        <v>2022</v>
      </c>
      <c r="N3345" s="103"/>
      <c r="O3345" s="103"/>
      <c r="P3345" s="6"/>
      <c r="Q3345" s="6"/>
      <c r="R3345" t="str">
        <f t="shared" si="52"/>
        <v>5010700215511551100001VT100001</v>
      </c>
    </row>
    <row r="3346" spans="1:18" x14ac:dyDescent="0.2">
      <c r="A3346" s="80" t="s">
        <v>453</v>
      </c>
      <c r="B3346" s="80" t="s">
        <v>4836</v>
      </c>
      <c r="C3346" s="6">
        <v>501</v>
      </c>
      <c r="D3346" s="6">
        <v>50107</v>
      </c>
      <c r="E3346" s="80" t="s">
        <v>456</v>
      </c>
      <c r="F3346" s="80" t="s">
        <v>458</v>
      </c>
      <c r="G3346" s="80" t="s">
        <v>486</v>
      </c>
      <c r="H3346" s="80" t="s">
        <v>1974</v>
      </c>
      <c r="I3346" s="80" t="s">
        <v>3504</v>
      </c>
      <c r="J3346" s="80" t="s">
        <v>4053</v>
      </c>
      <c r="K3346" s="80" t="s">
        <v>454</v>
      </c>
      <c r="L3346" s="8">
        <v>7160000</v>
      </c>
      <c r="M3346" s="6">
        <v>2022</v>
      </c>
      <c r="N3346" s="103"/>
      <c r="O3346" s="103">
        <v>45159</v>
      </c>
      <c r="P3346" s="6"/>
      <c r="Q3346" s="6"/>
      <c r="R3346" t="str">
        <f t="shared" si="52"/>
        <v>5010700215511551100001VT100003</v>
      </c>
    </row>
    <row r="3347" spans="1:18" x14ac:dyDescent="0.2">
      <c r="A3347" s="80" t="s">
        <v>453</v>
      </c>
      <c r="B3347" s="80" t="s">
        <v>4837</v>
      </c>
      <c r="C3347" s="6">
        <v>501</v>
      </c>
      <c r="D3347" s="6">
        <v>50107</v>
      </c>
      <c r="E3347" s="80" t="s">
        <v>458</v>
      </c>
      <c r="F3347" s="80" t="s">
        <v>456</v>
      </c>
      <c r="G3347" s="80" t="s">
        <v>486</v>
      </c>
      <c r="H3347" s="80" t="s">
        <v>1974</v>
      </c>
      <c r="I3347" s="80" t="s">
        <v>3504</v>
      </c>
      <c r="J3347" s="80" t="s">
        <v>4053</v>
      </c>
      <c r="K3347" s="80" t="s">
        <v>454</v>
      </c>
      <c r="L3347" s="8">
        <v>5120000</v>
      </c>
      <c r="M3347" s="6">
        <v>2022</v>
      </c>
      <c r="N3347" s="103"/>
      <c r="O3347" s="103"/>
      <c r="P3347" s="6"/>
      <c r="Q3347" s="6"/>
      <c r="R3347" t="str">
        <f t="shared" si="52"/>
        <v>5010700315511551100001VT100002</v>
      </c>
    </row>
    <row r="3348" spans="1:18" x14ac:dyDescent="0.2">
      <c r="A3348" s="80" t="s">
        <v>453</v>
      </c>
      <c r="B3348" s="80" t="s">
        <v>4838</v>
      </c>
      <c r="C3348" s="6">
        <v>501</v>
      </c>
      <c r="D3348" s="6">
        <v>50107</v>
      </c>
      <c r="E3348" s="80" t="s">
        <v>456</v>
      </c>
      <c r="F3348" s="80" t="s">
        <v>454</v>
      </c>
      <c r="G3348" s="80" t="s">
        <v>486</v>
      </c>
      <c r="H3348" s="80" t="s">
        <v>1975</v>
      </c>
      <c r="I3348" s="80" t="s">
        <v>3505</v>
      </c>
      <c r="J3348" s="80" t="s">
        <v>4053</v>
      </c>
      <c r="K3348" s="80" t="s">
        <v>454</v>
      </c>
      <c r="L3348" s="8">
        <v>10235000</v>
      </c>
      <c r="M3348" s="6">
        <v>2022</v>
      </c>
      <c r="N3348" s="103"/>
      <c r="O3348" s="103"/>
      <c r="P3348" s="6"/>
      <c r="Q3348" s="6"/>
      <c r="R3348" t="str">
        <f t="shared" si="52"/>
        <v>5010700215521552100001VT100001</v>
      </c>
    </row>
    <row r="3349" spans="1:18" x14ac:dyDescent="0.2">
      <c r="A3349" s="80" t="s">
        <v>453</v>
      </c>
      <c r="B3349" s="80" t="s">
        <v>4839</v>
      </c>
      <c r="C3349" s="6">
        <v>501</v>
      </c>
      <c r="D3349" s="6">
        <v>50107</v>
      </c>
      <c r="E3349" s="80" t="s">
        <v>456</v>
      </c>
      <c r="F3349" s="80" t="s">
        <v>458</v>
      </c>
      <c r="G3349" s="80" t="s">
        <v>486</v>
      </c>
      <c r="H3349" s="80" t="s">
        <v>1975</v>
      </c>
      <c r="I3349" s="80" t="s">
        <v>3505</v>
      </c>
      <c r="J3349" s="80" t="s">
        <v>4053</v>
      </c>
      <c r="K3349" s="80" t="s">
        <v>454</v>
      </c>
      <c r="L3349" s="8">
        <v>7160000</v>
      </c>
      <c r="M3349" s="6">
        <v>2022</v>
      </c>
      <c r="N3349" s="103"/>
      <c r="O3349" s="103">
        <v>45159</v>
      </c>
      <c r="P3349" s="6"/>
      <c r="Q3349" s="6"/>
      <c r="R3349" t="str">
        <f t="shared" si="52"/>
        <v>5010700215521552100001VT100003</v>
      </c>
    </row>
    <row r="3350" spans="1:18" x14ac:dyDescent="0.2">
      <c r="A3350" s="80" t="s">
        <v>453</v>
      </c>
      <c r="B3350" s="80" t="s">
        <v>4840</v>
      </c>
      <c r="C3350" s="6">
        <v>501</v>
      </c>
      <c r="D3350" s="6">
        <v>50107</v>
      </c>
      <c r="E3350" s="80" t="s">
        <v>458</v>
      </c>
      <c r="F3350" s="80" t="s">
        <v>456</v>
      </c>
      <c r="G3350" s="80" t="s">
        <v>486</v>
      </c>
      <c r="H3350" s="80" t="s">
        <v>1975</v>
      </c>
      <c r="I3350" s="80" t="s">
        <v>3505</v>
      </c>
      <c r="J3350" s="80" t="s">
        <v>4053</v>
      </c>
      <c r="K3350" s="80" t="s">
        <v>454</v>
      </c>
      <c r="L3350" s="8">
        <v>5120000</v>
      </c>
      <c r="M3350" s="6">
        <v>2022</v>
      </c>
      <c r="N3350" s="103"/>
      <c r="O3350" s="103"/>
      <c r="P3350" s="6"/>
      <c r="Q3350" s="6"/>
      <c r="R3350" t="str">
        <f t="shared" si="52"/>
        <v>5010700315521552100001VT100002</v>
      </c>
    </row>
    <row r="3351" spans="1:18" x14ac:dyDescent="0.2">
      <c r="A3351" s="80" t="s">
        <v>453</v>
      </c>
      <c r="B3351" s="80" t="s">
        <v>4841</v>
      </c>
      <c r="C3351" s="6">
        <v>501</v>
      </c>
      <c r="D3351" s="6">
        <v>50107</v>
      </c>
      <c r="E3351" s="80" t="s">
        <v>456</v>
      </c>
      <c r="F3351" s="80" t="s">
        <v>454</v>
      </c>
      <c r="G3351" s="80" t="s">
        <v>486</v>
      </c>
      <c r="H3351" s="80" t="s">
        <v>1976</v>
      </c>
      <c r="I3351" s="80" t="s">
        <v>3506</v>
      </c>
      <c r="J3351" s="80" t="s">
        <v>4053</v>
      </c>
      <c r="K3351" s="80" t="s">
        <v>454</v>
      </c>
      <c r="L3351" s="8">
        <v>9143000</v>
      </c>
      <c r="M3351" s="6">
        <v>2022</v>
      </c>
      <c r="N3351" s="103"/>
      <c r="O3351" s="103"/>
      <c r="P3351" s="6"/>
      <c r="Q3351" s="6"/>
      <c r="R3351" t="str">
        <f t="shared" si="52"/>
        <v>5010700215531553100001VT100001</v>
      </c>
    </row>
    <row r="3352" spans="1:18" x14ac:dyDescent="0.2">
      <c r="A3352" s="80" t="s">
        <v>453</v>
      </c>
      <c r="B3352" s="80" t="s">
        <v>4842</v>
      </c>
      <c r="C3352" s="6">
        <v>501</v>
      </c>
      <c r="D3352" s="6">
        <v>50107</v>
      </c>
      <c r="E3352" s="80" t="s">
        <v>456</v>
      </c>
      <c r="F3352" s="80" t="s">
        <v>458</v>
      </c>
      <c r="G3352" s="80" t="s">
        <v>486</v>
      </c>
      <c r="H3352" s="80" t="s">
        <v>1976</v>
      </c>
      <c r="I3352" s="80" t="s">
        <v>3506</v>
      </c>
      <c r="J3352" s="80" t="s">
        <v>4053</v>
      </c>
      <c r="K3352" s="80" t="s">
        <v>454</v>
      </c>
      <c r="L3352" s="8">
        <v>6400000</v>
      </c>
      <c r="M3352" s="6">
        <v>2022</v>
      </c>
      <c r="N3352" s="103"/>
      <c r="O3352" s="103">
        <v>45159</v>
      </c>
      <c r="P3352" s="6"/>
      <c r="Q3352" s="6"/>
      <c r="R3352" t="str">
        <f t="shared" si="52"/>
        <v>5010700215531553100001VT100003</v>
      </c>
    </row>
    <row r="3353" spans="1:18" x14ac:dyDescent="0.2">
      <c r="A3353" s="80" t="s">
        <v>453</v>
      </c>
      <c r="B3353" s="80" t="s">
        <v>4843</v>
      </c>
      <c r="C3353" s="6">
        <v>501</v>
      </c>
      <c r="D3353" s="6">
        <v>50107</v>
      </c>
      <c r="E3353" s="80" t="s">
        <v>458</v>
      </c>
      <c r="F3353" s="80" t="s">
        <v>456</v>
      </c>
      <c r="G3353" s="80" t="s">
        <v>486</v>
      </c>
      <c r="H3353" s="80" t="s">
        <v>1976</v>
      </c>
      <c r="I3353" s="80" t="s">
        <v>3506</v>
      </c>
      <c r="J3353" s="80" t="s">
        <v>4053</v>
      </c>
      <c r="K3353" s="80" t="s">
        <v>454</v>
      </c>
      <c r="L3353" s="8">
        <v>4570000</v>
      </c>
      <c r="M3353" s="6">
        <v>2022</v>
      </c>
      <c r="N3353" s="103"/>
      <c r="O3353" s="103"/>
      <c r="P3353" s="6"/>
      <c r="Q3353" s="6"/>
      <c r="R3353" t="str">
        <f t="shared" si="52"/>
        <v>5010700315531553100001VT100002</v>
      </c>
    </row>
    <row r="3354" spans="1:18" x14ac:dyDescent="0.2">
      <c r="A3354" s="80" t="s">
        <v>453</v>
      </c>
      <c r="B3354" s="80" t="s">
        <v>4844</v>
      </c>
      <c r="C3354" s="6">
        <v>501</v>
      </c>
      <c r="D3354" s="6">
        <v>50107</v>
      </c>
      <c r="E3354" s="80" t="s">
        <v>456</v>
      </c>
      <c r="F3354" s="80" t="s">
        <v>454</v>
      </c>
      <c r="G3354" s="80" t="s">
        <v>486</v>
      </c>
      <c r="H3354" s="80" t="s">
        <v>1977</v>
      </c>
      <c r="I3354" s="80" t="s">
        <v>3507</v>
      </c>
      <c r="J3354" s="80" t="s">
        <v>4053</v>
      </c>
      <c r="K3354" s="80" t="s">
        <v>454</v>
      </c>
      <c r="L3354" s="8">
        <v>9143000</v>
      </c>
      <c r="M3354" s="6">
        <v>2022</v>
      </c>
      <c r="N3354" s="103"/>
      <c r="O3354" s="103"/>
      <c r="P3354" s="6"/>
      <c r="Q3354" s="6"/>
      <c r="R3354" t="str">
        <f t="shared" si="52"/>
        <v>5010700215541554100001VT100001</v>
      </c>
    </row>
    <row r="3355" spans="1:18" x14ac:dyDescent="0.2">
      <c r="A3355" s="80" t="s">
        <v>453</v>
      </c>
      <c r="B3355" s="80" t="s">
        <v>4845</v>
      </c>
      <c r="C3355" s="6">
        <v>501</v>
      </c>
      <c r="D3355" s="6">
        <v>50107</v>
      </c>
      <c r="E3355" s="80" t="s">
        <v>456</v>
      </c>
      <c r="F3355" s="80" t="s">
        <v>458</v>
      </c>
      <c r="G3355" s="80" t="s">
        <v>486</v>
      </c>
      <c r="H3355" s="80" t="s">
        <v>1977</v>
      </c>
      <c r="I3355" s="80" t="s">
        <v>3507</v>
      </c>
      <c r="J3355" s="80" t="s">
        <v>4053</v>
      </c>
      <c r="K3355" s="80" t="s">
        <v>454</v>
      </c>
      <c r="L3355" s="8">
        <v>6400000</v>
      </c>
      <c r="M3355" s="6">
        <v>2022</v>
      </c>
      <c r="N3355" s="103"/>
      <c r="O3355" s="103">
        <v>45159</v>
      </c>
      <c r="P3355" s="6"/>
      <c r="Q3355" s="6"/>
      <c r="R3355" t="str">
        <f t="shared" si="52"/>
        <v>5010700215541554100001VT100003</v>
      </c>
    </row>
    <row r="3356" spans="1:18" x14ac:dyDescent="0.2">
      <c r="A3356" s="80" t="s">
        <v>453</v>
      </c>
      <c r="B3356" s="80" t="s">
        <v>4846</v>
      </c>
      <c r="C3356" s="6">
        <v>501</v>
      </c>
      <c r="D3356" s="6">
        <v>50107</v>
      </c>
      <c r="E3356" s="80" t="s">
        <v>458</v>
      </c>
      <c r="F3356" s="80" t="s">
        <v>456</v>
      </c>
      <c r="G3356" s="80" t="s">
        <v>486</v>
      </c>
      <c r="H3356" s="80" t="s">
        <v>1977</v>
      </c>
      <c r="I3356" s="80" t="s">
        <v>3507</v>
      </c>
      <c r="J3356" s="80" t="s">
        <v>4053</v>
      </c>
      <c r="K3356" s="80" t="s">
        <v>454</v>
      </c>
      <c r="L3356" s="8">
        <v>4570000</v>
      </c>
      <c r="M3356" s="6">
        <v>2022</v>
      </c>
      <c r="N3356" s="103"/>
      <c r="O3356" s="103"/>
      <c r="P3356" s="6"/>
      <c r="Q3356" s="6"/>
      <c r="R3356" t="str">
        <f t="shared" si="52"/>
        <v>5010700315541554100001VT100002</v>
      </c>
    </row>
    <row r="3357" spans="1:18" x14ac:dyDescent="0.2">
      <c r="A3357" s="80" t="s">
        <v>453</v>
      </c>
      <c r="B3357" s="80" t="s">
        <v>2387</v>
      </c>
      <c r="C3357" s="6">
        <v>501</v>
      </c>
      <c r="D3357" s="6">
        <v>50107</v>
      </c>
      <c r="E3357" s="80" t="s">
        <v>456</v>
      </c>
      <c r="F3357" s="80" t="s">
        <v>454</v>
      </c>
      <c r="G3357" s="80" t="s">
        <v>486</v>
      </c>
      <c r="H3357" s="80" t="s">
        <v>1978</v>
      </c>
      <c r="I3357" s="80" t="s">
        <v>3508</v>
      </c>
      <c r="J3357" s="80" t="s">
        <v>4053</v>
      </c>
      <c r="K3357" s="80" t="s">
        <v>454</v>
      </c>
      <c r="L3357" s="8">
        <v>9143000</v>
      </c>
      <c r="M3357" s="6">
        <v>2022</v>
      </c>
      <c r="N3357" s="103"/>
      <c r="O3357" s="103"/>
      <c r="P3357" s="6"/>
      <c r="Q3357" s="6"/>
      <c r="R3357" t="str">
        <f t="shared" si="52"/>
        <v>5010700215551555100001VT100001</v>
      </c>
    </row>
    <row r="3358" spans="1:18" x14ac:dyDescent="0.2">
      <c r="A3358" s="80" t="s">
        <v>453</v>
      </c>
      <c r="B3358" s="80" t="s">
        <v>4847</v>
      </c>
      <c r="C3358" s="6">
        <v>501</v>
      </c>
      <c r="D3358" s="6">
        <v>50107</v>
      </c>
      <c r="E3358" s="80" t="s">
        <v>456</v>
      </c>
      <c r="F3358" s="80" t="s">
        <v>458</v>
      </c>
      <c r="G3358" s="80" t="s">
        <v>486</v>
      </c>
      <c r="H3358" s="80" t="s">
        <v>1978</v>
      </c>
      <c r="I3358" s="80" t="s">
        <v>3508</v>
      </c>
      <c r="J3358" s="80" t="s">
        <v>4053</v>
      </c>
      <c r="K3358" s="80" t="s">
        <v>454</v>
      </c>
      <c r="L3358" s="8">
        <v>6400000</v>
      </c>
      <c r="M3358" s="6">
        <v>2022</v>
      </c>
      <c r="N3358" s="103"/>
      <c r="O3358" s="103">
        <v>45159</v>
      </c>
      <c r="P3358" s="6"/>
      <c r="Q3358" s="6"/>
      <c r="R3358" t="str">
        <f t="shared" si="52"/>
        <v>5010700215551555100001VT100003</v>
      </c>
    </row>
    <row r="3359" spans="1:18" x14ac:dyDescent="0.2">
      <c r="A3359" s="80" t="s">
        <v>453</v>
      </c>
      <c r="B3359" s="80" t="s">
        <v>4848</v>
      </c>
      <c r="C3359" s="6">
        <v>501</v>
      </c>
      <c r="D3359" s="6">
        <v>50107</v>
      </c>
      <c r="E3359" s="80" t="s">
        <v>458</v>
      </c>
      <c r="F3359" s="80" t="s">
        <v>456</v>
      </c>
      <c r="G3359" s="80" t="s">
        <v>486</v>
      </c>
      <c r="H3359" s="80" t="s">
        <v>1978</v>
      </c>
      <c r="I3359" s="80" t="s">
        <v>3508</v>
      </c>
      <c r="J3359" s="80" t="s">
        <v>4053</v>
      </c>
      <c r="K3359" s="80" t="s">
        <v>454</v>
      </c>
      <c r="L3359" s="8">
        <v>4570000</v>
      </c>
      <c r="M3359" s="6">
        <v>2022</v>
      </c>
      <c r="N3359" s="103"/>
      <c r="O3359" s="103"/>
      <c r="P3359" s="6"/>
      <c r="Q3359" s="6"/>
      <c r="R3359" t="str">
        <f t="shared" si="52"/>
        <v>5010700315551555100001VT100002</v>
      </c>
    </row>
    <row r="3360" spans="1:18" x14ac:dyDescent="0.2">
      <c r="A3360" s="80" t="s">
        <v>453</v>
      </c>
      <c r="B3360" s="80" t="s">
        <v>4849</v>
      </c>
      <c r="C3360" s="6">
        <v>501</v>
      </c>
      <c r="D3360" s="6">
        <v>50107</v>
      </c>
      <c r="E3360" s="80" t="s">
        <v>456</v>
      </c>
      <c r="F3360" s="80" t="s">
        <v>454</v>
      </c>
      <c r="G3360" s="80" t="s">
        <v>486</v>
      </c>
      <c r="H3360" s="80" t="s">
        <v>1979</v>
      </c>
      <c r="I3360" s="80" t="s">
        <v>3509</v>
      </c>
      <c r="J3360" s="80" t="s">
        <v>4053</v>
      </c>
      <c r="K3360" s="80" t="s">
        <v>454</v>
      </c>
      <c r="L3360" s="8">
        <v>9143000</v>
      </c>
      <c r="M3360" s="6">
        <v>2022</v>
      </c>
      <c r="N3360" s="103"/>
      <c r="O3360" s="103"/>
      <c r="P3360" s="6"/>
      <c r="Q3360" s="6"/>
      <c r="R3360" t="str">
        <f t="shared" si="52"/>
        <v>5010700215561556100001VT100001</v>
      </c>
    </row>
    <row r="3361" spans="1:18" x14ac:dyDescent="0.2">
      <c r="A3361" s="80" t="s">
        <v>453</v>
      </c>
      <c r="B3361" s="80" t="s">
        <v>4850</v>
      </c>
      <c r="C3361" s="6">
        <v>501</v>
      </c>
      <c r="D3361" s="6">
        <v>50107</v>
      </c>
      <c r="E3361" s="80" t="s">
        <v>456</v>
      </c>
      <c r="F3361" s="80" t="s">
        <v>458</v>
      </c>
      <c r="G3361" s="80" t="s">
        <v>486</v>
      </c>
      <c r="H3361" s="80" t="s">
        <v>1979</v>
      </c>
      <c r="I3361" s="80" t="s">
        <v>3509</v>
      </c>
      <c r="J3361" s="80" t="s">
        <v>4053</v>
      </c>
      <c r="K3361" s="80" t="s">
        <v>454</v>
      </c>
      <c r="L3361" s="8">
        <v>6400000</v>
      </c>
      <c r="M3361" s="6">
        <v>2022</v>
      </c>
      <c r="N3361" s="103"/>
      <c r="O3361" s="103">
        <v>45159</v>
      </c>
      <c r="P3361" s="6"/>
      <c r="Q3361" s="6"/>
      <c r="R3361" t="str">
        <f t="shared" si="52"/>
        <v>5010700215561556100001VT100003</v>
      </c>
    </row>
    <row r="3362" spans="1:18" x14ac:dyDescent="0.2">
      <c r="A3362" s="80" t="s">
        <v>453</v>
      </c>
      <c r="B3362" s="80" t="s">
        <v>4851</v>
      </c>
      <c r="C3362" s="6">
        <v>501</v>
      </c>
      <c r="D3362" s="6">
        <v>50107</v>
      </c>
      <c r="E3362" s="80" t="s">
        <v>458</v>
      </c>
      <c r="F3362" s="80" t="s">
        <v>456</v>
      </c>
      <c r="G3362" s="80" t="s">
        <v>486</v>
      </c>
      <c r="H3362" s="80" t="s">
        <v>1979</v>
      </c>
      <c r="I3362" s="80" t="s">
        <v>3509</v>
      </c>
      <c r="J3362" s="80" t="s">
        <v>4053</v>
      </c>
      <c r="K3362" s="80" t="s">
        <v>454</v>
      </c>
      <c r="L3362" s="8">
        <v>4570000</v>
      </c>
      <c r="M3362" s="6">
        <v>2022</v>
      </c>
      <c r="N3362" s="103"/>
      <c r="O3362" s="103"/>
      <c r="P3362" s="6"/>
      <c r="Q3362" s="6"/>
      <c r="R3362" t="str">
        <f t="shared" si="52"/>
        <v>5010700315561556100001VT100002</v>
      </c>
    </row>
    <row r="3363" spans="1:18" x14ac:dyDescent="0.2">
      <c r="A3363" s="80" t="s">
        <v>453</v>
      </c>
      <c r="B3363" s="80" t="s">
        <v>4852</v>
      </c>
      <c r="C3363" s="6">
        <v>501</v>
      </c>
      <c r="D3363" s="6">
        <v>50107</v>
      </c>
      <c r="E3363" s="80" t="s">
        <v>456</v>
      </c>
      <c r="F3363" s="80" t="s">
        <v>454</v>
      </c>
      <c r="G3363" s="80" t="s">
        <v>486</v>
      </c>
      <c r="H3363" s="80" t="s">
        <v>1980</v>
      </c>
      <c r="I3363" s="80" t="s">
        <v>3510</v>
      </c>
      <c r="J3363" s="80" t="s">
        <v>4053</v>
      </c>
      <c r="K3363" s="80" t="s">
        <v>454</v>
      </c>
      <c r="L3363" s="8">
        <v>9143000</v>
      </c>
      <c r="M3363" s="6">
        <v>2022</v>
      </c>
      <c r="N3363" s="103"/>
      <c r="O3363" s="103"/>
      <c r="P3363" s="6"/>
      <c r="Q3363" s="6"/>
      <c r="R3363" t="str">
        <f t="shared" si="52"/>
        <v>5010700215571557100001VT100001</v>
      </c>
    </row>
    <row r="3364" spans="1:18" x14ac:dyDescent="0.2">
      <c r="A3364" s="80" t="s">
        <v>453</v>
      </c>
      <c r="B3364" s="80" t="s">
        <v>4853</v>
      </c>
      <c r="C3364" s="6">
        <v>501</v>
      </c>
      <c r="D3364" s="6">
        <v>50107</v>
      </c>
      <c r="E3364" s="80" t="s">
        <v>456</v>
      </c>
      <c r="F3364" s="80" t="s">
        <v>458</v>
      </c>
      <c r="G3364" s="80" t="s">
        <v>486</v>
      </c>
      <c r="H3364" s="80" t="s">
        <v>1980</v>
      </c>
      <c r="I3364" s="80" t="s">
        <v>3510</v>
      </c>
      <c r="J3364" s="80" t="s">
        <v>4053</v>
      </c>
      <c r="K3364" s="80" t="s">
        <v>454</v>
      </c>
      <c r="L3364" s="8">
        <v>6400000</v>
      </c>
      <c r="M3364" s="6">
        <v>2022</v>
      </c>
      <c r="N3364" s="103"/>
      <c r="O3364" s="103">
        <v>45159</v>
      </c>
      <c r="P3364" s="6"/>
      <c r="Q3364" s="6"/>
      <c r="R3364" t="str">
        <f t="shared" si="52"/>
        <v>5010700215571557100001VT100003</v>
      </c>
    </row>
    <row r="3365" spans="1:18" x14ac:dyDescent="0.2">
      <c r="A3365" s="80" t="s">
        <v>453</v>
      </c>
      <c r="B3365" s="80" t="s">
        <v>4854</v>
      </c>
      <c r="C3365" s="6">
        <v>501</v>
      </c>
      <c r="D3365" s="6">
        <v>50107</v>
      </c>
      <c r="E3365" s="80" t="s">
        <v>458</v>
      </c>
      <c r="F3365" s="80" t="s">
        <v>456</v>
      </c>
      <c r="G3365" s="80" t="s">
        <v>486</v>
      </c>
      <c r="H3365" s="80" t="s">
        <v>1980</v>
      </c>
      <c r="I3365" s="80" t="s">
        <v>3510</v>
      </c>
      <c r="J3365" s="80" t="s">
        <v>4053</v>
      </c>
      <c r="K3365" s="80" t="s">
        <v>454</v>
      </c>
      <c r="L3365" s="8">
        <v>4570000</v>
      </c>
      <c r="M3365" s="6">
        <v>2022</v>
      </c>
      <c r="N3365" s="103"/>
      <c r="O3365" s="103"/>
      <c r="P3365" s="6"/>
      <c r="Q3365" s="6"/>
      <c r="R3365" t="str">
        <f t="shared" si="52"/>
        <v>5010700315571557100001VT100002</v>
      </c>
    </row>
    <row r="3366" spans="1:18" x14ac:dyDescent="0.2">
      <c r="A3366" s="80" t="s">
        <v>453</v>
      </c>
      <c r="B3366" s="80" t="s">
        <v>4855</v>
      </c>
      <c r="C3366" s="6">
        <v>501</v>
      </c>
      <c r="D3366" s="6">
        <v>50107</v>
      </c>
      <c r="E3366" s="80" t="s">
        <v>456</v>
      </c>
      <c r="F3366" s="80" t="s">
        <v>454</v>
      </c>
      <c r="G3366" s="80" t="s">
        <v>486</v>
      </c>
      <c r="H3366" s="80" t="s">
        <v>1981</v>
      </c>
      <c r="I3366" s="80" t="s">
        <v>3511</v>
      </c>
      <c r="J3366" s="80" t="s">
        <v>4053</v>
      </c>
      <c r="K3366" s="80" t="s">
        <v>454</v>
      </c>
      <c r="L3366" s="8">
        <v>9143000</v>
      </c>
      <c r="M3366" s="6">
        <v>2022</v>
      </c>
      <c r="N3366" s="103"/>
      <c r="O3366" s="103"/>
      <c r="P3366" s="6"/>
      <c r="Q3366" s="6"/>
      <c r="R3366" t="str">
        <f t="shared" si="52"/>
        <v>5010700215581558100001VT100001</v>
      </c>
    </row>
    <row r="3367" spans="1:18" x14ac:dyDescent="0.2">
      <c r="A3367" s="80" t="s">
        <v>453</v>
      </c>
      <c r="B3367" s="80" t="s">
        <v>4856</v>
      </c>
      <c r="C3367" s="6">
        <v>501</v>
      </c>
      <c r="D3367" s="6">
        <v>50107</v>
      </c>
      <c r="E3367" s="80" t="s">
        <v>456</v>
      </c>
      <c r="F3367" s="80" t="s">
        <v>458</v>
      </c>
      <c r="G3367" s="80" t="s">
        <v>486</v>
      </c>
      <c r="H3367" s="80" t="s">
        <v>1981</v>
      </c>
      <c r="I3367" s="80" t="s">
        <v>3511</v>
      </c>
      <c r="J3367" s="80" t="s">
        <v>4053</v>
      </c>
      <c r="K3367" s="80" t="s">
        <v>454</v>
      </c>
      <c r="L3367" s="8">
        <v>6400000</v>
      </c>
      <c r="M3367" s="6">
        <v>2022</v>
      </c>
      <c r="N3367" s="103"/>
      <c r="O3367" s="103">
        <v>45159</v>
      </c>
      <c r="P3367" s="6"/>
      <c r="Q3367" s="6"/>
      <c r="R3367" t="str">
        <f t="shared" si="52"/>
        <v>5010700215581558100001VT100003</v>
      </c>
    </row>
    <row r="3368" spans="1:18" x14ac:dyDescent="0.2">
      <c r="A3368" s="80" t="s">
        <v>453</v>
      </c>
      <c r="B3368" s="80" t="s">
        <v>4857</v>
      </c>
      <c r="C3368" s="6">
        <v>501</v>
      </c>
      <c r="D3368" s="6">
        <v>50107</v>
      </c>
      <c r="E3368" s="80" t="s">
        <v>458</v>
      </c>
      <c r="F3368" s="80" t="s">
        <v>456</v>
      </c>
      <c r="G3368" s="80" t="s">
        <v>486</v>
      </c>
      <c r="H3368" s="80" t="s">
        <v>1981</v>
      </c>
      <c r="I3368" s="80" t="s">
        <v>3511</v>
      </c>
      <c r="J3368" s="80" t="s">
        <v>4053</v>
      </c>
      <c r="K3368" s="80" t="s">
        <v>454</v>
      </c>
      <c r="L3368" s="8">
        <v>4570000</v>
      </c>
      <c r="M3368" s="6">
        <v>2022</v>
      </c>
      <c r="N3368" s="103"/>
      <c r="O3368" s="103"/>
      <c r="P3368" s="6"/>
      <c r="Q3368" s="6"/>
      <c r="R3368" t="str">
        <f t="shared" si="52"/>
        <v>5010700315581558100001VT100002</v>
      </c>
    </row>
    <row r="3369" spans="1:18" x14ac:dyDescent="0.2">
      <c r="A3369" s="80" t="s">
        <v>453</v>
      </c>
      <c r="B3369" s="80" t="s">
        <v>4858</v>
      </c>
      <c r="C3369" s="6">
        <v>501</v>
      </c>
      <c r="D3369" s="6">
        <v>50107</v>
      </c>
      <c r="E3369" s="80" t="s">
        <v>456</v>
      </c>
      <c r="F3369" s="80" t="s">
        <v>454</v>
      </c>
      <c r="G3369" s="80" t="s">
        <v>486</v>
      </c>
      <c r="H3369" s="80" t="s">
        <v>1982</v>
      </c>
      <c r="I3369" s="80" t="s">
        <v>3512</v>
      </c>
      <c r="J3369" s="80" t="s">
        <v>4053</v>
      </c>
      <c r="K3369" s="80" t="s">
        <v>454</v>
      </c>
      <c r="L3369" s="8">
        <v>9143000</v>
      </c>
      <c r="M3369" s="6">
        <v>2022</v>
      </c>
      <c r="N3369" s="103"/>
      <c r="O3369" s="103"/>
      <c r="P3369" s="6"/>
      <c r="Q3369" s="6"/>
      <c r="R3369" t="str">
        <f t="shared" si="52"/>
        <v>5010700215591559100001VT100001</v>
      </c>
    </row>
    <row r="3370" spans="1:18" x14ac:dyDescent="0.2">
      <c r="A3370" s="80" t="s">
        <v>453</v>
      </c>
      <c r="B3370" s="80" t="s">
        <v>4859</v>
      </c>
      <c r="C3370" s="6">
        <v>501</v>
      </c>
      <c r="D3370" s="6">
        <v>50107</v>
      </c>
      <c r="E3370" s="80" t="s">
        <v>456</v>
      </c>
      <c r="F3370" s="80" t="s">
        <v>458</v>
      </c>
      <c r="G3370" s="80" t="s">
        <v>486</v>
      </c>
      <c r="H3370" s="80" t="s">
        <v>1982</v>
      </c>
      <c r="I3370" s="80" t="s">
        <v>3512</v>
      </c>
      <c r="J3370" s="80" t="s">
        <v>4053</v>
      </c>
      <c r="K3370" s="80" t="s">
        <v>454</v>
      </c>
      <c r="L3370" s="8">
        <v>6400000</v>
      </c>
      <c r="M3370" s="6">
        <v>2022</v>
      </c>
      <c r="N3370" s="103"/>
      <c r="O3370" s="103">
        <v>45159</v>
      </c>
      <c r="P3370" s="6"/>
      <c r="Q3370" s="6"/>
      <c r="R3370" t="str">
        <f t="shared" si="52"/>
        <v>5010700215591559100001VT100003</v>
      </c>
    </row>
    <row r="3371" spans="1:18" x14ac:dyDescent="0.2">
      <c r="A3371" s="80" t="s">
        <v>453</v>
      </c>
      <c r="B3371" s="80" t="s">
        <v>4860</v>
      </c>
      <c r="C3371" s="6">
        <v>501</v>
      </c>
      <c r="D3371" s="6">
        <v>50107</v>
      </c>
      <c r="E3371" s="80" t="s">
        <v>458</v>
      </c>
      <c r="F3371" s="80" t="s">
        <v>456</v>
      </c>
      <c r="G3371" s="80" t="s">
        <v>486</v>
      </c>
      <c r="H3371" s="80" t="s">
        <v>1982</v>
      </c>
      <c r="I3371" s="80" t="s">
        <v>3512</v>
      </c>
      <c r="J3371" s="80" t="s">
        <v>4053</v>
      </c>
      <c r="K3371" s="80" t="s">
        <v>454</v>
      </c>
      <c r="L3371" s="8">
        <v>4570000</v>
      </c>
      <c r="M3371" s="6">
        <v>2022</v>
      </c>
      <c r="N3371" s="103"/>
      <c r="O3371" s="103"/>
      <c r="P3371" s="6"/>
      <c r="Q3371" s="6"/>
      <c r="R3371" t="str">
        <f t="shared" si="52"/>
        <v>5010700315591559100001VT100002</v>
      </c>
    </row>
    <row r="3372" spans="1:18" x14ac:dyDescent="0.2">
      <c r="A3372" s="80" t="s">
        <v>453</v>
      </c>
      <c r="B3372" s="80" t="s">
        <v>4861</v>
      </c>
      <c r="C3372" s="6">
        <v>501</v>
      </c>
      <c r="D3372" s="6">
        <v>50107</v>
      </c>
      <c r="E3372" s="80" t="s">
        <v>456</v>
      </c>
      <c r="F3372" s="80" t="s">
        <v>454</v>
      </c>
      <c r="G3372" s="80" t="s">
        <v>486</v>
      </c>
      <c r="H3372" s="80" t="s">
        <v>1984</v>
      </c>
      <c r="I3372" s="80" t="s">
        <v>3515</v>
      </c>
      <c r="J3372" s="80" t="s">
        <v>4053</v>
      </c>
      <c r="K3372" s="80" t="s">
        <v>454</v>
      </c>
      <c r="L3372" s="8">
        <v>9143000</v>
      </c>
      <c r="M3372" s="6">
        <v>2022</v>
      </c>
      <c r="N3372" s="103"/>
      <c r="O3372" s="103"/>
      <c r="P3372" s="6"/>
      <c r="Q3372" s="6"/>
      <c r="R3372" t="str">
        <f t="shared" si="52"/>
        <v>5010700215601560100001VT100001</v>
      </c>
    </row>
    <row r="3373" spans="1:18" x14ac:dyDescent="0.2">
      <c r="A3373" s="80" t="s">
        <v>453</v>
      </c>
      <c r="B3373" s="80" t="s">
        <v>4862</v>
      </c>
      <c r="C3373" s="6">
        <v>501</v>
      </c>
      <c r="D3373" s="6">
        <v>50107</v>
      </c>
      <c r="E3373" s="80" t="s">
        <v>456</v>
      </c>
      <c r="F3373" s="80" t="s">
        <v>458</v>
      </c>
      <c r="G3373" s="80" t="s">
        <v>486</v>
      </c>
      <c r="H3373" s="80" t="s">
        <v>1984</v>
      </c>
      <c r="I3373" s="80" t="s">
        <v>3515</v>
      </c>
      <c r="J3373" s="80" t="s">
        <v>4053</v>
      </c>
      <c r="K3373" s="80" t="s">
        <v>454</v>
      </c>
      <c r="L3373" s="8">
        <v>6400000</v>
      </c>
      <c r="M3373" s="6">
        <v>2022</v>
      </c>
      <c r="N3373" s="103"/>
      <c r="O3373" s="103">
        <v>45159</v>
      </c>
      <c r="P3373" s="6"/>
      <c r="Q3373" s="6"/>
      <c r="R3373" t="str">
        <f t="shared" si="52"/>
        <v>5010700215601560100001VT100003</v>
      </c>
    </row>
    <row r="3374" spans="1:18" x14ac:dyDescent="0.2">
      <c r="A3374" s="80" t="s">
        <v>453</v>
      </c>
      <c r="B3374" s="80" t="s">
        <v>4863</v>
      </c>
      <c r="C3374" s="6">
        <v>501</v>
      </c>
      <c r="D3374" s="6">
        <v>50107</v>
      </c>
      <c r="E3374" s="80" t="s">
        <v>458</v>
      </c>
      <c r="F3374" s="80" t="s">
        <v>456</v>
      </c>
      <c r="G3374" s="80" t="s">
        <v>486</v>
      </c>
      <c r="H3374" s="80" t="s">
        <v>1984</v>
      </c>
      <c r="I3374" s="80" t="s">
        <v>3515</v>
      </c>
      <c r="J3374" s="80" t="s">
        <v>4053</v>
      </c>
      <c r="K3374" s="80" t="s">
        <v>454</v>
      </c>
      <c r="L3374" s="8">
        <v>4570000</v>
      </c>
      <c r="M3374" s="6">
        <v>2022</v>
      </c>
      <c r="N3374" s="103"/>
      <c r="O3374" s="103"/>
      <c r="P3374" s="6"/>
      <c r="Q3374" s="6"/>
      <c r="R3374" t="str">
        <f t="shared" si="52"/>
        <v>5010700315601560100001VT100002</v>
      </c>
    </row>
    <row r="3375" spans="1:18" x14ac:dyDescent="0.2">
      <c r="A3375" s="80" t="s">
        <v>453</v>
      </c>
      <c r="B3375" s="80" t="s">
        <v>4864</v>
      </c>
      <c r="C3375" s="6">
        <v>501</v>
      </c>
      <c r="D3375" s="6">
        <v>50107</v>
      </c>
      <c r="E3375" s="80" t="s">
        <v>456</v>
      </c>
      <c r="F3375" s="80" t="s">
        <v>454</v>
      </c>
      <c r="G3375" s="80" t="s">
        <v>486</v>
      </c>
      <c r="H3375" s="80" t="s">
        <v>1985</v>
      </c>
      <c r="I3375" s="80" t="s">
        <v>3516</v>
      </c>
      <c r="J3375" s="80" t="s">
        <v>4053</v>
      </c>
      <c r="K3375" s="80" t="s">
        <v>454</v>
      </c>
      <c r="L3375" s="8">
        <v>9143000</v>
      </c>
      <c r="M3375" s="6">
        <v>2022</v>
      </c>
      <c r="N3375" s="103"/>
      <c r="O3375" s="103"/>
      <c r="P3375" s="6"/>
      <c r="Q3375" s="6"/>
      <c r="R3375" t="str">
        <f t="shared" si="52"/>
        <v>5010700215611561100001VT100001</v>
      </c>
    </row>
    <row r="3376" spans="1:18" x14ac:dyDescent="0.2">
      <c r="A3376" s="80" t="s">
        <v>453</v>
      </c>
      <c r="B3376" s="80" t="s">
        <v>4865</v>
      </c>
      <c r="C3376" s="6">
        <v>501</v>
      </c>
      <c r="D3376" s="6">
        <v>50107</v>
      </c>
      <c r="E3376" s="80" t="s">
        <v>456</v>
      </c>
      <c r="F3376" s="80" t="s">
        <v>458</v>
      </c>
      <c r="G3376" s="80" t="s">
        <v>486</v>
      </c>
      <c r="H3376" s="80" t="s">
        <v>1985</v>
      </c>
      <c r="I3376" s="80" t="s">
        <v>3516</v>
      </c>
      <c r="J3376" s="80" t="s">
        <v>4053</v>
      </c>
      <c r="K3376" s="80" t="s">
        <v>454</v>
      </c>
      <c r="L3376" s="8">
        <v>6400000</v>
      </c>
      <c r="M3376" s="6">
        <v>2022</v>
      </c>
      <c r="N3376" s="103"/>
      <c r="O3376" s="103">
        <v>45159</v>
      </c>
      <c r="P3376" s="6"/>
      <c r="Q3376" s="6"/>
      <c r="R3376" t="str">
        <f t="shared" si="52"/>
        <v>5010700215611561100001VT100003</v>
      </c>
    </row>
    <row r="3377" spans="1:18" x14ac:dyDescent="0.2">
      <c r="A3377" s="80" t="s">
        <v>453</v>
      </c>
      <c r="B3377" s="80" t="s">
        <v>4866</v>
      </c>
      <c r="C3377" s="6">
        <v>501</v>
      </c>
      <c r="D3377" s="6">
        <v>50107</v>
      </c>
      <c r="E3377" s="80" t="s">
        <v>458</v>
      </c>
      <c r="F3377" s="80" t="s">
        <v>456</v>
      </c>
      <c r="G3377" s="80" t="s">
        <v>486</v>
      </c>
      <c r="H3377" s="80" t="s">
        <v>1985</v>
      </c>
      <c r="I3377" s="80" t="s">
        <v>3516</v>
      </c>
      <c r="J3377" s="80" t="s">
        <v>4053</v>
      </c>
      <c r="K3377" s="80" t="s">
        <v>454</v>
      </c>
      <c r="L3377" s="8">
        <v>4570000</v>
      </c>
      <c r="M3377" s="6">
        <v>2022</v>
      </c>
      <c r="N3377" s="103"/>
      <c r="O3377" s="103"/>
      <c r="P3377" s="6"/>
      <c r="Q3377" s="6"/>
      <c r="R3377" t="str">
        <f t="shared" si="52"/>
        <v>5010700315611561100001VT100002</v>
      </c>
    </row>
    <row r="3378" spans="1:18" x14ac:dyDescent="0.2">
      <c r="A3378" s="80" t="s">
        <v>453</v>
      </c>
      <c r="B3378" s="80" t="s">
        <v>4867</v>
      </c>
      <c r="C3378" s="6">
        <v>501</v>
      </c>
      <c r="D3378" s="6">
        <v>50107</v>
      </c>
      <c r="E3378" s="80" t="s">
        <v>456</v>
      </c>
      <c r="F3378" s="80" t="s">
        <v>454</v>
      </c>
      <c r="G3378" s="80" t="s">
        <v>486</v>
      </c>
      <c r="H3378" s="80" t="s">
        <v>1986</v>
      </c>
      <c r="I3378" s="80" t="s">
        <v>3517</v>
      </c>
      <c r="J3378" s="80" t="s">
        <v>4053</v>
      </c>
      <c r="K3378" s="80" t="s">
        <v>454</v>
      </c>
      <c r="L3378" s="8">
        <v>9143000</v>
      </c>
      <c r="M3378" s="6">
        <v>2022</v>
      </c>
      <c r="N3378" s="103"/>
      <c r="O3378" s="103"/>
      <c r="P3378" s="6"/>
      <c r="Q3378" s="6"/>
      <c r="R3378" t="str">
        <f t="shared" si="52"/>
        <v>5010700215621562100001VT100001</v>
      </c>
    </row>
    <row r="3379" spans="1:18" x14ac:dyDescent="0.2">
      <c r="A3379" s="80" t="s">
        <v>453</v>
      </c>
      <c r="B3379" s="80" t="s">
        <v>4868</v>
      </c>
      <c r="C3379" s="6">
        <v>501</v>
      </c>
      <c r="D3379" s="6">
        <v>50107</v>
      </c>
      <c r="E3379" s="80" t="s">
        <v>456</v>
      </c>
      <c r="F3379" s="80" t="s">
        <v>458</v>
      </c>
      <c r="G3379" s="80" t="s">
        <v>486</v>
      </c>
      <c r="H3379" s="80" t="s">
        <v>1986</v>
      </c>
      <c r="I3379" s="80" t="s">
        <v>3517</v>
      </c>
      <c r="J3379" s="80" t="s">
        <v>4053</v>
      </c>
      <c r="K3379" s="80" t="s">
        <v>454</v>
      </c>
      <c r="L3379" s="8">
        <v>6400000</v>
      </c>
      <c r="M3379" s="6">
        <v>2022</v>
      </c>
      <c r="N3379" s="103"/>
      <c r="O3379" s="103">
        <v>45159</v>
      </c>
      <c r="P3379" s="6"/>
      <c r="Q3379" s="6"/>
      <c r="R3379" t="str">
        <f t="shared" si="52"/>
        <v>5010700215621562100001VT100003</v>
      </c>
    </row>
    <row r="3380" spans="1:18" x14ac:dyDescent="0.2">
      <c r="A3380" s="80" t="s">
        <v>453</v>
      </c>
      <c r="B3380" s="80" t="s">
        <v>4869</v>
      </c>
      <c r="C3380" s="6">
        <v>501</v>
      </c>
      <c r="D3380" s="6">
        <v>50107</v>
      </c>
      <c r="E3380" s="80" t="s">
        <v>458</v>
      </c>
      <c r="F3380" s="80" t="s">
        <v>456</v>
      </c>
      <c r="G3380" s="80" t="s">
        <v>486</v>
      </c>
      <c r="H3380" s="80" t="s">
        <v>1986</v>
      </c>
      <c r="I3380" s="80" t="s">
        <v>3517</v>
      </c>
      <c r="J3380" s="80" t="s">
        <v>4053</v>
      </c>
      <c r="K3380" s="80" t="s">
        <v>454</v>
      </c>
      <c r="L3380" s="8">
        <v>4570000</v>
      </c>
      <c r="M3380" s="6">
        <v>2022</v>
      </c>
      <c r="N3380" s="103"/>
      <c r="O3380" s="103"/>
      <c r="P3380" s="6"/>
      <c r="Q3380" s="6"/>
      <c r="R3380" t="str">
        <f t="shared" si="52"/>
        <v>5010700315621562100001VT100002</v>
      </c>
    </row>
    <row r="3381" spans="1:18" x14ac:dyDescent="0.2">
      <c r="A3381" s="80" t="s">
        <v>453</v>
      </c>
      <c r="B3381" s="80" t="s">
        <v>4870</v>
      </c>
      <c r="C3381" s="6">
        <v>501</v>
      </c>
      <c r="D3381" s="6">
        <v>50107</v>
      </c>
      <c r="E3381" s="80" t="s">
        <v>456</v>
      </c>
      <c r="F3381" s="80" t="s">
        <v>454</v>
      </c>
      <c r="G3381" s="80" t="s">
        <v>486</v>
      </c>
      <c r="H3381" s="80" t="s">
        <v>1987</v>
      </c>
      <c r="I3381" s="80" t="s">
        <v>3518</v>
      </c>
      <c r="J3381" s="80" t="s">
        <v>4053</v>
      </c>
      <c r="K3381" s="80" t="s">
        <v>454</v>
      </c>
      <c r="L3381" s="8">
        <v>9143000</v>
      </c>
      <c r="M3381" s="6">
        <v>2022</v>
      </c>
      <c r="N3381" s="103"/>
      <c r="O3381" s="103"/>
      <c r="P3381" s="6"/>
      <c r="Q3381" s="6"/>
      <c r="R3381" t="str">
        <f t="shared" si="52"/>
        <v>5010700215631563100001VT100001</v>
      </c>
    </row>
    <row r="3382" spans="1:18" x14ac:dyDescent="0.2">
      <c r="A3382" s="80" t="s">
        <v>453</v>
      </c>
      <c r="B3382" s="80" t="s">
        <v>4871</v>
      </c>
      <c r="C3382" s="6">
        <v>501</v>
      </c>
      <c r="D3382" s="6">
        <v>50107</v>
      </c>
      <c r="E3382" s="80" t="s">
        <v>456</v>
      </c>
      <c r="F3382" s="80" t="s">
        <v>458</v>
      </c>
      <c r="G3382" s="80" t="s">
        <v>486</v>
      </c>
      <c r="H3382" s="80" t="s">
        <v>1987</v>
      </c>
      <c r="I3382" s="80" t="s">
        <v>3518</v>
      </c>
      <c r="J3382" s="80" t="s">
        <v>4053</v>
      </c>
      <c r="K3382" s="80" t="s">
        <v>454</v>
      </c>
      <c r="L3382" s="8">
        <v>6400000</v>
      </c>
      <c r="M3382" s="6">
        <v>2022</v>
      </c>
      <c r="N3382" s="103"/>
      <c r="O3382" s="103">
        <v>45159</v>
      </c>
      <c r="P3382" s="6"/>
      <c r="Q3382" s="6"/>
      <c r="R3382" t="str">
        <f t="shared" si="52"/>
        <v>5010700215631563100001VT100003</v>
      </c>
    </row>
    <row r="3383" spans="1:18" x14ac:dyDescent="0.2">
      <c r="A3383" s="80" t="s">
        <v>453</v>
      </c>
      <c r="B3383" s="80" t="s">
        <v>4872</v>
      </c>
      <c r="C3383" s="6">
        <v>501</v>
      </c>
      <c r="D3383" s="6">
        <v>50107</v>
      </c>
      <c r="E3383" s="80" t="s">
        <v>458</v>
      </c>
      <c r="F3383" s="80" t="s">
        <v>456</v>
      </c>
      <c r="G3383" s="80" t="s">
        <v>486</v>
      </c>
      <c r="H3383" s="80" t="s">
        <v>1987</v>
      </c>
      <c r="I3383" s="80" t="s">
        <v>3518</v>
      </c>
      <c r="J3383" s="80" t="s">
        <v>4053</v>
      </c>
      <c r="K3383" s="80" t="s">
        <v>454</v>
      </c>
      <c r="L3383" s="8">
        <v>4570000</v>
      </c>
      <c r="M3383" s="6">
        <v>2022</v>
      </c>
      <c r="N3383" s="103"/>
      <c r="O3383" s="103"/>
      <c r="P3383" s="6"/>
      <c r="Q3383" s="6"/>
      <c r="R3383" t="str">
        <f t="shared" si="52"/>
        <v>5010700315631563100001VT100002</v>
      </c>
    </row>
    <row r="3384" spans="1:18" x14ac:dyDescent="0.2">
      <c r="A3384" s="80" t="s">
        <v>453</v>
      </c>
      <c r="B3384" s="80" t="s">
        <v>4873</v>
      </c>
      <c r="C3384" s="6">
        <v>501</v>
      </c>
      <c r="D3384" s="6">
        <v>50107</v>
      </c>
      <c r="E3384" s="80" t="s">
        <v>456</v>
      </c>
      <c r="F3384" s="80" t="s">
        <v>454</v>
      </c>
      <c r="G3384" s="80" t="s">
        <v>486</v>
      </c>
      <c r="H3384" s="80" t="s">
        <v>1988</v>
      </c>
      <c r="I3384" s="80" t="s">
        <v>3519</v>
      </c>
      <c r="J3384" s="80" t="s">
        <v>4053</v>
      </c>
      <c r="K3384" s="80" t="s">
        <v>454</v>
      </c>
      <c r="L3384" s="8">
        <v>9143000</v>
      </c>
      <c r="M3384" s="6">
        <v>2022</v>
      </c>
      <c r="N3384" s="103"/>
      <c r="O3384" s="103"/>
      <c r="P3384" s="6"/>
      <c r="Q3384" s="6"/>
      <c r="R3384" t="str">
        <f t="shared" si="52"/>
        <v>5010700215641564100001VT100001</v>
      </c>
    </row>
    <row r="3385" spans="1:18" x14ac:dyDescent="0.2">
      <c r="A3385" s="80" t="s">
        <v>453</v>
      </c>
      <c r="B3385" s="80" t="s">
        <v>4874</v>
      </c>
      <c r="C3385" s="6">
        <v>501</v>
      </c>
      <c r="D3385" s="6">
        <v>50107</v>
      </c>
      <c r="E3385" s="80" t="s">
        <v>456</v>
      </c>
      <c r="F3385" s="80" t="s">
        <v>458</v>
      </c>
      <c r="G3385" s="80" t="s">
        <v>486</v>
      </c>
      <c r="H3385" s="80" t="s">
        <v>1988</v>
      </c>
      <c r="I3385" s="80" t="s">
        <v>3519</v>
      </c>
      <c r="J3385" s="80" t="s">
        <v>4053</v>
      </c>
      <c r="K3385" s="80" t="s">
        <v>454</v>
      </c>
      <c r="L3385" s="8">
        <v>6400000</v>
      </c>
      <c r="M3385" s="6">
        <v>2022</v>
      </c>
      <c r="N3385" s="103"/>
      <c r="O3385" s="103">
        <v>45159</v>
      </c>
      <c r="P3385" s="6"/>
      <c r="Q3385" s="6"/>
      <c r="R3385" t="str">
        <f t="shared" si="52"/>
        <v>5010700215641564100001VT100003</v>
      </c>
    </row>
    <row r="3386" spans="1:18" x14ac:dyDescent="0.2">
      <c r="A3386" s="80" t="s">
        <v>453</v>
      </c>
      <c r="B3386" s="80" t="s">
        <v>4875</v>
      </c>
      <c r="C3386" s="6">
        <v>501</v>
      </c>
      <c r="D3386" s="6">
        <v>50107</v>
      </c>
      <c r="E3386" s="80" t="s">
        <v>458</v>
      </c>
      <c r="F3386" s="80" t="s">
        <v>456</v>
      </c>
      <c r="G3386" s="80" t="s">
        <v>486</v>
      </c>
      <c r="H3386" s="80" t="s">
        <v>1988</v>
      </c>
      <c r="I3386" s="80" t="s">
        <v>3519</v>
      </c>
      <c r="J3386" s="80" t="s">
        <v>4053</v>
      </c>
      <c r="K3386" s="80" t="s">
        <v>454</v>
      </c>
      <c r="L3386" s="8">
        <v>4570000</v>
      </c>
      <c r="M3386" s="6">
        <v>2022</v>
      </c>
      <c r="N3386" s="103"/>
      <c r="O3386" s="103"/>
      <c r="P3386" s="6"/>
      <c r="Q3386" s="6"/>
      <c r="R3386" t="str">
        <f t="shared" si="52"/>
        <v>5010700315641564100001VT100002</v>
      </c>
    </row>
    <row r="3387" spans="1:18" x14ac:dyDescent="0.2">
      <c r="A3387" s="80" t="s">
        <v>453</v>
      </c>
      <c r="B3387" s="80" t="s">
        <v>4876</v>
      </c>
      <c r="C3387" s="6">
        <v>501</v>
      </c>
      <c r="D3387" s="6">
        <v>50107</v>
      </c>
      <c r="E3387" s="80" t="s">
        <v>456</v>
      </c>
      <c r="F3387" s="80" t="s">
        <v>454</v>
      </c>
      <c r="G3387" s="80" t="s">
        <v>486</v>
      </c>
      <c r="H3387" s="80" t="s">
        <v>1990</v>
      </c>
      <c r="I3387" s="80" t="s">
        <v>3520</v>
      </c>
      <c r="J3387" s="80" t="s">
        <v>4053</v>
      </c>
      <c r="K3387" s="80" t="s">
        <v>454</v>
      </c>
      <c r="L3387" s="8">
        <v>9143000</v>
      </c>
      <c r="M3387" s="6">
        <v>2022</v>
      </c>
      <c r="N3387" s="103"/>
      <c r="O3387" s="103"/>
      <c r="P3387" s="6"/>
      <c r="Q3387" s="6"/>
      <c r="R3387" t="str">
        <f t="shared" si="52"/>
        <v>5010700215651565100001VT100001</v>
      </c>
    </row>
    <row r="3388" spans="1:18" x14ac:dyDescent="0.2">
      <c r="A3388" s="80" t="s">
        <v>453</v>
      </c>
      <c r="B3388" s="80" t="s">
        <v>4877</v>
      </c>
      <c r="C3388" s="6">
        <v>501</v>
      </c>
      <c r="D3388" s="6">
        <v>50107</v>
      </c>
      <c r="E3388" s="80" t="s">
        <v>456</v>
      </c>
      <c r="F3388" s="80" t="s">
        <v>458</v>
      </c>
      <c r="G3388" s="80" t="s">
        <v>486</v>
      </c>
      <c r="H3388" s="80" t="s">
        <v>1990</v>
      </c>
      <c r="I3388" s="80" t="s">
        <v>3520</v>
      </c>
      <c r="J3388" s="80" t="s">
        <v>4053</v>
      </c>
      <c r="K3388" s="80" t="s">
        <v>454</v>
      </c>
      <c r="L3388" s="8">
        <v>6400000</v>
      </c>
      <c r="M3388" s="6">
        <v>2022</v>
      </c>
      <c r="N3388" s="103"/>
      <c r="O3388" s="103">
        <v>45159</v>
      </c>
      <c r="P3388" s="6"/>
      <c r="Q3388" s="6"/>
      <c r="R3388" t="str">
        <f t="shared" si="52"/>
        <v>5010700215651565100001VT100003</v>
      </c>
    </row>
    <row r="3389" spans="1:18" x14ac:dyDescent="0.2">
      <c r="A3389" s="80" t="s">
        <v>453</v>
      </c>
      <c r="B3389" s="80" t="s">
        <v>4878</v>
      </c>
      <c r="C3389" s="6">
        <v>501</v>
      </c>
      <c r="D3389" s="6">
        <v>50107</v>
      </c>
      <c r="E3389" s="80" t="s">
        <v>458</v>
      </c>
      <c r="F3389" s="80" t="s">
        <v>456</v>
      </c>
      <c r="G3389" s="80" t="s">
        <v>486</v>
      </c>
      <c r="H3389" s="80" t="s">
        <v>1990</v>
      </c>
      <c r="I3389" s="80" t="s">
        <v>3520</v>
      </c>
      <c r="J3389" s="80" t="s">
        <v>4053</v>
      </c>
      <c r="K3389" s="80" t="s">
        <v>454</v>
      </c>
      <c r="L3389" s="8">
        <v>4570000</v>
      </c>
      <c r="M3389" s="6">
        <v>2022</v>
      </c>
      <c r="N3389" s="103"/>
      <c r="O3389" s="103"/>
      <c r="P3389" s="6"/>
      <c r="Q3389" s="6"/>
      <c r="R3389" t="str">
        <f t="shared" si="52"/>
        <v>5010700315651565100001VT100002</v>
      </c>
    </row>
    <row r="3390" spans="1:18" x14ac:dyDescent="0.2">
      <c r="A3390" s="80" t="s">
        <v>453</v>
      </c>
      <c r="B3390" s="80" t="s">
        <v>4879</v>
      </c>
      <c r="C3390" s="6">
        <v>501</v>
      </c>
      <c r="D3390" s="6">
        <v>50107</v>
      </c>
      <c r="E3390" s="80" t="s">
        <v>456</v>
      </c>
      <c r="F3390" s="80" t="s">
        <v>454</v>
      </c>
      <c r="G3390" s="80" t="s">
        <v>486</v>
      </c>
      <c r="H3390" s="80" t="s">
        <v>1992</v>
      </c>
      <c r="I3390" s="80" t="s">
        <v>3521</v>
      </c>
      <c r="J3390" s="80" t="s">
        <v>4053</v>
      </c>
      <c r="K3390" s="80" t="s">
        <v>454</v>
      </c>
      <c r="L3390" s="8">
        <v>9143000</v>
      </c>
      <c r="M3390" s="6">
        <v>2022</v>
      </c>
      <c r="N3390" s="103"/>
      <c r="O3390" s="103"/>
      <c r="P3390" s="6"/>
      <c r="Q3390" s="6"/>
      <c r="R3390" t="str">
        <f t="shared" si="52"/>
        <v>5010700215661566100001VT100001</v>
      </c>
    </row>
    <row r="3391" spans="1:18" x14ac:dyDescent="0.2">
      <c r="A3391" s="80" t="s">
        <v>453</v>
      </c>
      <c r="B3391" s="80" t="s">
        <v>4880</v>
      </c>
      <c r="C3391" s="6">
        <v>501</v>
      </c>
      <c r="D3391" s="6">
        <v>50107</v>
      </c>
      <c r="E3391" s="80" t="s">
        <v>456</v>
      </c>
      <c r="F3391" s="80" t="s">
        <v>458</v>
      </c>
      <c r="G3391" s="80" t="s">
        <v>486</v>
      </c>
      <c r="H3391" s="80" t="s">
        <v>1992</v>
      </c>
      <c r="I3391" s="80" t="s">
        <v>3521</v>
      </c>
      <c r="J3391" s="80" t="s">
        <v>4053</v>
      </c>
      <c r="K3391" s="80" t="s">
        <v>454</v>
      </c>
      <c r="L3391" s="8">
        <v>6400000</v>
      </c>
      <c r="M3391" s="6">
        <v>2022</v>
      </c>
      <c r="N3391" s="103"/>
      <c r="O3391" s="103">
        <v>45159</v>
      </c>
      <c r="P3391" s="6"/>
      <c r="Q3391" s="6"/>
      <c r="R3391" t="str">
        <f t="shared" si="52"/>
        <v>5010700215661566100001VT100003</v>
      </c>
    </row>
    <row r="3392" spans="1:18" x14ac:dyDescent="0.2">
      <c r="A3392" s="80" t="s">
        <v>453</v>
      </c>
      <c r="B3392" s="80" t="s">
        <v>4881</v>
      </c>
      <c r="C3392" s="6">
        <v>501</v>
      </c>
      <c r="D3392" s="6">
        <v>50107</v>
      </c>
      <c r="E3392" s="80" t="s">
        <v>458</v>
      </c>
      <c r="F3392" s="80" t="s">
        <v>456</v>
      </c>
      <c r="G3392" s="80" t="s">
        <v>486</v>
      </c>
      <c r="H3392" s="80" t="s">
        <v>1992</v>
      </c>
      <c r="I3392" s="80" t="s">
        <v>3521</v>
      </c>
      <c r="J3392" s="80" t="s">
        <v>4053</v>
      </c>
      <c r="K3392" s="80" t="s">
        <v>454</v>
      </c>
      <c r="L3392" s="8">
        <v>4570000</v>
      </c>
      <c r="M3392" s="6">
        <v>2022</v>
      </c>
      <c r="N3392" s="103"/>
      <c r="O3392" s="103"/>
      <c r="P3392" s="6"/>
      <c r="Q3392" s="6"/>
      <c r="R3392" t="str">
        <f t="shared" si="52"/>
        <v>5010700315661566100001VT100002</v>
      </c>
    </row>
    <row r="3393" spans="1:18" x14ac:dyDescent="0.2">
      <c r="A3393" s="80" t="s">
        <v>453</v>
      </c>
      <c r="B3393" s="80" t="s">
        <v>4882</v>
      </c>
      <c r="C3393" s="6">
        <v>501</v>
      </c>
      <c r="D3393" s="6">
        <v>50107</v>
      </c>
      <c r="E3393" s="80" t="s">
        <v>456</v>
      </c>
      <c r="F3393" s="80" t="s">
        <v>454</v>
      </c>
      <c r="G3393" s="80" t="s">
        <v>486</v>
      </c>
      <c r="H3393" s="80" t="s">
        <v>1994</v>
      </c>
      <c r="I3393" s="80" t="s">
        <v>3522</v>
      </c>
      <c r="J3393" s="80" t="s">
        <v>4053</v>
      </c>
      <c r="K3393" s="80" t="s">
        <v>454</v>
      </c>
      <c r="L3393" s="8">
        <v>9143000</v>
      </c>
      <c r="M3393" s="6">
        <v>2022</v>
      </c>
      <c r="N3393" s="103"/>
      <c r="O3393" s="103"/>
      <c r="P3393" s="6"/>
      <c r="Q3393" s="6"/>
      <c r="R3393" t="str">
        <f t="shared" si="52"/>
        <v>5010700215671567100001VT100001</v>
      </c>
    </row>
    <row r="3394" spans="1:18" x14ac:dyDescent="0.2">
      <c r="A3394" s="80" t="s">
        <v>453</v>
      </c>
      <c r="B3394" s="80" t="s">
        <v>4883</v>
      </c>
      <c r="C3394" s="6">
        <v>501</v>
      </c>
      <c r="D3394" s="6">
        <v>50107</v>
      </c>
      <c r="E3394" s="80" t="s">
        <v>456</v>
      </c>
      <c r="F3394" s="80" t="s">
        <v>458</v>
      </c>
      <c r="G3394" s="80" t="s">
        <v>486</v>
      </c>
      <c r="H3394" s="80" t="s">
        <v>1994</v>
      </c>
      <c r="I3394" s="80" t="s">
        <v>3522</v>
      </c>
      <c r="J3394" s="80" t="s">
        <v>4053</v>
      </c>
      <c r="K3394" s="80" t="s">
        <v>454</v>
      </c>
      <c r="L3394" s="8">
        <v>6400000</v>
      </c>
      <c r="M3394" s="6">
        <v>2022</v>
      </c>
      <c r="N3394" s="103"/>
      <c r="O3394" s="103">
        <v>45159</v>
      </c>
      <c r="P3394" s="6"/>
      <c r="Q3394" s="6"/>
      <c r="R3394" t="str">
        <f t="shared" ref="R3394:R3457" si="53">CONCATENATE(D3394,E3394,H3394,I3394,K3394,G3394,F3394)</f>
        <v>5010700215671567100001VT100003</v>
      </c>
    </row>
    <row r="3395" spans="1:18" x14ac:dyDescent="0.2">
      <c r="A3395" s="80" t="s">
        <v>453</v>
      </c>
      <c r="B3395" s="80" t="s">
        <v>4884</v>
      </c>
      <c r="C3395" s="6">
        <v>501</v>
      </c>
      <c r="D3395" s="6">
        <v>50107</v>
      </c>
      <c r="E3395" s="80" t="s">
        <v>458</v>
      </c>
      <c r="F3395" s="80" t="s">
        <v>456</v>
      </c>
      <c r="G3395" s="80" t="s">
        <v>486</v>
      </c>
      <c r="H3395" s="80" t="s">
        <v>1994</v>
      </c>
      <c r="I3395" s="80" t="s">
        <v>3522</v>
      </c>
      <c r="J3395" s="80" t="s">
        <v>4053</v>
      </c>
      <c r="K3395" s="80" t="s">
        <v>454</v>
      </c>
      <c r="L3395" s="8">
        <v>4570000</v>
      </c>
      <c r="M3395" s="6">
        <v>2022</v>
      </c>
      <c r="N3395" s="103"/>
      <c r="O3395" s="103"/>
      <c r="P3395" s="6"/>
      <c r="Q3395" s="6"/>
      <c r="R3395" t="str">
        <f t="shared" si="53"/>
        <v>5010700315671567100001VT100002</v>
      </c>
    </row>
    <row r="3396" spans="1:18" x14ac:dyDescent="0.2">
      <c r="A3396" s="80" t="s">
        <v>453</v>
      </c>
      <c r="B3396" s="80" t="s">
        <v>4885</v>
      </c>
      <c r="C3396" s="6">
        <v>501</v>
      </c>
      <c r="D3396" s="6">
        <v>50107</v>
      </c>
      <c r="E3396" s="80" t="s">
        <v>456</v>
      </c>
      <c r="F3396" s="80" t="s">
        <v>454</v>
      </c>
      <c r="G3396" s="80" t="s">
        <v>486</v>
      </c>
      <c r="H3396" s="80" t="s">
        <v>1996</v>
      </c>
      <c r="I3396" s="80" t="s">
        <v>3523</v>
      </c>
      <c r="J3396" s="80" t="s">
        <v>4053</v>
      </c>
      <c r="K3396" s="80" t="s">
        <v>454</v>
      </c>
      <c r="L3396" s="8">
        <v>9143000</v>
      </c>
      <c r="M3396" s="6">
        <v>2022</v>
      </c>
      <c r="N3396" s="103"/>
      <c r="O3396" s="103"/>
      <c r="P3396" s="6"/>
      <c r="Q3396" s="6"/>
      <c r="R3396" t="str">
        <f t="shared" si="53"/>
        <v>5010700215681568100001VT100001</v>
      </c>
    </row>
    <row r="3397" spans="1:18" x14ac:dyDescent="0.2">
      <c r="A3397" s="80" t="s">
        <v>453</v>
      </c>
      <c r="B3397" s="80" t="s">
        <v>4886</v>
      </c>
      <c r="C3397" s="6">
        <v>501</v>
      </c>
      <c r="D3397" s="6">
        <v>50107</v>
      </c>
      <c r="E3397" s="80" t="s">
        <v>456</v>
      </c>
      <c r="F3397" s="80" t="s">
        <v>458</v>
      </c>
      <c r="G3397" s="80" t="s">
        <v>486</v>
      </c>
      <c r="H3397" s="80" t="s">
        <v>1996</v>
      </c>
      <c r="I3397" s="80" t="s">
        <v>3523</v>
      </c>
      <c r="J3397" s="80" t="s">
        <v>4053</v>
      </c>
      <c r="K3397" s="80" t="s">
        <v>454</v>
      </c>
      <c r="L3397" s="8">
        <v>6400000</v>
      </c>
      <c r="M3397" s="6">
        <v>2022</v>
      </c>
      <c r="N3397" s="103"/>
      <c r="O3397" s="103">
        <v>45159</v>
      </c>
      <c r="P3397" s="6"/>
      <c r="Q3397" s="6"/>
      <c r="R3397" t="str">
        <f t="shared" si="53"/>
        <v>5010700215681568100001VT100003</v>
      </c>
    </row>
    <row r="3398" spans="1:18" x14ac:dyDescent="0.2">
      <c r="A3398" s="80" t="s">
        <v>453</v>
      </c>
      <c r="B3398" s="80" t="s">
        <v>4887</v>
      </c>
      <c r="C3398" s="6">
        <v>501</v>
      </c>
      <c r="D3398" s="6">
        <v>50107</v>
      </c>
      <c r="E3398" s="80" t="s">
        <v>458</v>
      </c>
      <c r="F3398" s="80" t="s">
        <v>456</v>
      </c>
      <c r="G3398" s="80" t="s">
        <v>486</v>
      </c>
      <c r="H3398" s="80" t="s">
        <v>1996</v>
      </c>
      <c r="I3398" s="80" t="s">
        <v>3523</v>
      </c>
      <c r="J3398" s="80" t="s">
        <v>4053</v>
      </c>
      <c r="K3398" s="80" t="s">
        <v>454</v>
      </c>
      <c r="L3398" s="8">
        <v>4570000</v>
      </c>
      <c r="M3398" s="6">
        <v>2022</v>
      </c>
      <c r="N3398" s="103"/>
      <c r="O3398" s="103"/>
      <c r="P3398" s="6"/>
      <c r="Q3398" s="6"/>
      <c r="R3398" t="str">
        <f t="shared" si="53"/>
        <v>5010700315681568100001VT100002</v>
      </c>
    </row>
    <row r="3399" spans="1:18" x14ac:dyDescent="0.2">
      <c r="A3399" s="80" t="s">
        <v>453</v>
      </c>
      <c r="B3399" s="80" t="s">
        <v>4888</v>
      </c>
      <c r="C3399" s="6">
        <v>501</v>
      </c>
      <c r="D3399" s="6">
        <v>50107</v>
      </c>
      <c r="E3399" s="80" t="s">
        <v>456</v>
      </c>
      <c r="F3399" s="80" t="s">
        <v>454</v>
      </c>
      <c r="G3399" s="80" t="s">
        <v>486</v>
      </c>
      <c r="H3399" s="80" t="s">
        <v>1998</v>
      </c>
      <c r="I3399" s="80" t="s">
        <v>3525</v>
      </c>
      <c r="J3399" s="80" t="s">
        <v>4053</v>
      </c>
      <c r="K3399" s="80" t="s">
        <v>454</v>
      </c>
      <c r="L3399" s="8">
        <v>9143000</v>
      </c>
      <c r="M3399" s="6">
        <v>2022</v>
      </c>
      <c r="N3399" s="103"/>
      <c r="O3399" s="103"/>
      <c r="P3399" s="6"/>
      <c r="Q3399" s="6"/>
      <c r="R3399" t="str">
        <f t="shared" si="53"/>
        <v>5010700215691569100001VT100001</v>
      </c>
    </row>
    <row r="3400" spans="1:18" x14ac:dyDescent="0.2">
      <c r="A3400" s="80" t="s">
        <v>453</v>
      </c>
      <c r="B3400" s="80" t="s">
        <v>4889</v>
      </c>
      <c r="C3400" s="6">
        <v>501</v>
      </c>
      <c r="D3400" s="6">
        <v>50107</v>
      </c>
      <c r="E3400" s="80" t="s">
        <v>456</v>
      </c>
      <c r="F3400" s="80" t="s">
        <v>458</v>
      </c>
      <c r="G3400" s="80" t="s">
        <v>486</v>
      </c>
      <c r="H3400" s="80" t="s">
        <v>1998</v>
      </c>
      <c r="I3400" s="80" t="s">
        <v>3525</v>
      </c>
      <c r="J3400" s="80" t="s">
        <v>4053</v>
      </c>
      <c r="K3400" s="80" t="s">
        <v>454</v>
      </c>
      <c r="L3400" s="8">
        <v>6400000</v>
      </c>
      <c r="M3400" s="6">
        <v>2022</v>
      </c>
      <c r="N3400" s="103"/>
      <c r="O3400" s="103">
        <v>45159</v>
      </c>
      <c r="P3400" s="6"/>
      <c r="Q3400" s="6"/>
      <c r="R3400" t="str">
        <f t="shared" si="53"/>
        <v>5010700215691569100001VT100003</v>
      </c>
    </row>
    <row r="3401" spans="1:18" x14ac:dyDescent="0.2">
      <c r="A3401" s="80" t="s">
        <v>453</v>
      </c>
      <c r="B3401" s="80" t="s">
        <v>4890</v>
      </c>
      <c r="C3401" s="6">
        <v>501</v>
      </c>
      <c r="D3401" s="6">
        <v>50107</v>
      </c>
      <c r="E3401" s="80" t="s">
        <v>458</v>
      </c>
      <c r="F3401" s="80" t="s">
        <v>456</v>
      </c>
      <c r="G3401" s="80" t="s">
        <v>486</v>
      </c>
      <c r="H3401" s="80" t="s">
        <v>1998</v>
      </c>
      <c r="I3401" s="80" t="s">
        <v>3525</v>
      </c>
      <c r="J3401" s="80" t="s">
        <v>4053</v>
      </c>
      <c r="K3401" s="80" t="s">
        <v>454</v>
      </c>
      <c r="L3401" s="8">
        <v>4570000</v>
      </c>
      <c r="M3401" s="6">
        <v>2022</v>
      </c>
      <c r="N3401" s="103"/>
      <c r="O3401" s="103"/>
      <c r="P3401" s="6"/>
      <c r="Q3401" s="6"/>
      <c r="R3401" t="str">
        <f t="shared" si="53"/>
        <v>5010700315691569100001VT100002</v>
      </c>
    </row>
    <row r="3402" spans="1:18" x14ac:dyDescent="0.2">
      <c r="A3402" s="80" t="s">
        <v>453</v>
      </c>
      <c r="B3402" s="80" t="s">
        <v>4891</v>
      </c>
      <c r="C3402" s="6">
        <v>501</v>
      </c>
      <c r="D3402" s="6">
        <v>50107</v>
      </c>
      <c r="E3402" s="80" t="s">
        <v>456</v>
      </c>
      <c r="F3402" s="80" t="s">
        <v>454</v>
      </c>
      <c r="G3402" s="80" t="s">
        <v>486</v>
      </c>
      <c r="H3402" s="80" t="s">
        <v>2002</v>
      </c>
      <c r="I3402" s="80" t="s">
        <v>3534</v>
      </c>
      <c r="J3402" s="80" t="s">
        <v>4053</v>
      </c>
      <c r="K3402" s="80" t="s">
        <v>454</v>
      </c>
      <c r="L3402" s="8">
        <v>9143000</v>
      </c>
      <c r="M3402" s="6">
        <v>2022</v>
      </c>
      <c r="N3402" s="103"/>
      <c r="O3402" s="103"/>
      <c r="P3402" s="6"/>
      <c r="Q3402" s="6"/>
      <c r="R3402" t="str">
        <f t="shared" si="53"/>
        <v>5010700215701570100001VT100001</v>
      </c>
    </row>
    <row r="3403" spans="1:18" x14ac:dyDescent="0.2">
      <c r="A3403" s="80" t="s">
        <v>453</v>
      </c>
      <c r="B3403" s="80" t="s">
        <v>4892</v>
      </c>
      <c r="C3403" s="6">
        <v>501</v>
      </c>
      <c r="D3403" s="6">
        <v>50107</v>
      </c>
      <c r="E3403" s="80" t="s">
        <v>456</v>
      </c>
      <c r="F3403" s="80" t="s">
        <v>458</v>
      </c>
      <c r="G3403" s="80" t="s">
        <v>486</v>
      </c>
      <c r="H3403" s="80" t="s">
        <v>2002</v>
      </c>
      <c r="I3403" s="80" t="s">
        <v>3534</v>
      </c>
      <c r="J3403" s="80" t="s">
        <v>4053</v>
      </c>
      <c r="K3403" s="80" t="s">
        <v>454</v>
      </c>
      <c r="L3403" s="8">
        <v>6400000</v>
      </c>
      <c r="M3403" s="6">
        <v>2022</v>
      </c>
      <c r="N3403" s="103"/>
      <c r="O3403" s="103">
        <v>45159</v>
      </c>
      <c r="P3403" s="6"/>
      <c r="Q3403" s="6"/>
      <c r="R3403" t="str">
        <f t="shared" si="53"/>
        <v>5010700215701570100001VT100003</v>
      </c>
    </row>
    <row r="3404" spans="1:18" x14ac:dyDescent="0.2">
      <c r="A3404" s="80" t="s">
        <v>453</v>
      </c>
      <c r="B3404" s="80" t="s">
        <v>4893</v>
      </c>
      <c r="C3404" s="6">
        <v>501</v>
      </c>
      <c r="D3404" s="6">
        <v>50107</v>
      </c>
      <c r="E3404" s="80" t="s">
        <v>458</v>
      </c>
      <c r="F3404" s="80" t="s">
        <v>456</v>
      </c>
      <c r="G3404" s="80" t="s">
        <v>486</v>
      </c>
      <c r="H3404" s="80" t="s">
        <v>2002</v>
      </c>
      <c r="I3404" s="80" t="s">
        <v>3534</v>
      </c>
      <c r="J3404" s="80" t="s">
        <v>4053</v>
      </c>
      <c r="K3404" s="80" t="s">
        <v>454</v>
      </c>
      <c r="L3404" s="8">
        <v>4570000</v>
      </c>
      <c r="M3404" s="6">
        <v>2022</v>
      </c>
      <c r="N3404" s="103"/>
      <c r="O3404" s="103"/>
      <c r="P3404" s="6"/>
      <c r="Q3404" s="6"/>
      <c r="R3404" t="str">
        <f t="shared" si="53"/>
        <v>5010700315701570100001VT100002</v>
      </c>
    </row>
    <row r="3405" spans="1:18" x14ac:dyDescent="0.2">
      <c r="A3405" s="80" t="s">
        <v>453</v>
      </c>
      <c r="B3405" s="80" t="s">
        <v>4894</v>
      </c>
      <c r="C3405" s="6">
        <v>501</v>
      </c>
      <c r="D3405" s="6">
        <v>50107</v>
      </c>
      <c r="E3405" s="80" t="s">
        <v>456</v>
      </c>
      <c r="F3405" s="80" t="s">
        <v>454</v>
      </c>
      <c r="G3405" s="80" t="s">
        <v>486</v>
      </c>
      <c r="H3405" s="80" t="s">
        <v>2004</v>
      </c>
      <c r="I3405" s="80" t="s">
        <v>3535</v>
      </c>
      <c r="J3405" s="80" t="s">
        <v>4053</v>
      </c>
      <c r="K3405" s="80" t="s">
        <v>454</v>
      </c>
      <c r="L3405" s="8">
        <v>9143000</v>
      </c>
      <c r="M3405" s="6">
        <v>2022</v>
      </c>
      <c r="N3405" s="103"/>
      <c r="O3405" s="103"/>
      <c r="P3405" s="6"/>
      <c r="Q3405" s="6"/>
      <c r="R3405" t="str">
        <f t="shared" si="53"/>
        <v>5010700215711571100001VT100001</v>
      </c>
    </row>
    <row r="3406" spans="1:18" x14ac:dyDescent="0.2">
      <c r="A3406" s="80" t="s">
        <v>453</v>
      </c>
      <c r="B3406" s="80" t="s">
        <v>4895</v>
      </c>
      <c r="C3406" s="6">
        <v>501</v>
      </c>
      <c r="D3406" s="6">
        <v>50107</v>
      </c>
      <c r="E3406" s="80" t="s">
        <v>456</v>
      </c>
      <c r="F3406" s="80" t="s">
        <v>458</v>
      </c>
      <c r="G3406" s="80" t="s">
        <v>486</v>
      </c>
      <c r="H3406" s="80" t="s">
        <v>2004</v>
      </c>
      <c r="I3406" s="80" t="s">
        <v>3535</v>
      </c>
      <c r="J3406" s="80" t="s">
        <v>4053</v>
      </c>
      <c r="K3406" s="80" t="s">
        <v>454</v>
      </c>
      <c r="L3406" s="8">
        <v>6400000</v>
      </c>
      <c r="M3406" s="6">
        <v>2022</v>
      </c>
      <c r="N3406" s="103"/>
      <c r="O3406" s="103">
        <v>45159</v>
      </c>
      <c r="P3406" s="6"/>
      <c r="Q3406" s="6"/>
      <c r="R3406" t="str">
        <f t="shared" si="53"/>
        <v>5010700215711571100001VT100003</v>
      </c>
    </row>
    <row r="3407" spans="1:18" x14ac:dyDescent="0.2">
      <c r="A3407" s="80" t="s">
        <v>453</v>
      </c>
      <c r="B3407" s="80" t="s">
        <v>4896</v>
      </c>
      <c r="C3407" s="6">
        <v>501</v>
      </c>
      <c r="D3407" s="6">
        <v>50107</v>
      </c>
      <c r="E3407" s="80" t="s">
        <v>458</v>
      </c>
      <c r="F3407" s="80" t="s">
        <v>456</v>
      </c>
      <c r="G3407" s="80" t="s">
        <v>486</v>
      </c>
      <c r="H3407" s="80" t="s">
        <v>2004</v>
      </c>
      <c r="I3407" s="80" t="s">
        <v>3535</v>
      </c>
      <c r="J3407" s="80" t="s">
        <v>4053</v>
      </c>
      <c r="K3407" s="80" t="s">
        <v>454</v>
      </c>
      <c r="L3407" s="8">
        <v>4570000</v>
      </c>
      <c r="M3407" s="6">
        <v>2022</v>
      </c>
      <c r="N3407" s="103"/>
      <c r="O3407" s="103"/>
      <c r="P3407" s="6"/>
      <c r="Q3407" s="6"/>
      <c r="R3407" t="str">
        <f t="shared" si="53"/>
        <v>5010700315711571100001VT100002</v>
      </c>
    </row>
    <row r="3408" spans="1:18" x14ac:dyDescent="0.2">
      <c r="A3408" s="80" t="s">
        <v>453</v>
      </c>
      <c r="B3408" s="80" t="s">
        <v>4897</v>
      </c>
      <c r="C3408" s="6">
        <v>501</v>
      </c>
      <c r="D3408" s="6">
        <v>50107</v>
      </c>
      <c r="E3408" s="80" t="s">
        <v>456</v>
      </c>
      <c r="F3408" s="80" t="s">
        <v>454</v>
      </c>
      <c r="G3408" s="80" t="s">
        <v>486</v>
      </c>
      <c r="H3408" s="80" t="s">
        <v>2006</v>
      </c>
      <c r="I3408" s="80" t="s">
        <v>3536</v>
      </c>
      <c r="J3408" s="80" t="s">
        <v>4053</v>
      </c>
      <c r="K3408" s="80" t="s">
        <v>454</v>
      </c>
      <c r="L3408" s="8">
        <v>9143000</v>
      </c>
      <c r="M3408" s="6">
        <v>2022</v>
      </c>
      <c r="N3408" s="103"/>
      <c r="O3408" s="103"/>
      <c r="P3408" s="6"/>
      <c r="Q3408" s="6"/>
      <c r="R3408" t="str">
        <f t="shared" si="53"/>
        <v>5010700215721572100001VT100001</v>
      </c>
    </row>
    <row r="3409" spans="1:18" x14ac:dyDescent="0.2">
      <c r="A3409" s="80" t="s">
        <v>453</v>
      </c>
      <c r="B3409" s="80" t="s">
        <v>4898</v>
      </c>
      <c r="C3409" s="6">
        <v>501</v>
      </c>
      <c r="D3409" s="6">
        <v>50107</v>
      </c>
      <c r="E3409" s="80" t="s">
        <v>456</v>
      </c>
      <c r="F3409" s="80" t="s">
        <v>458</v>
      </c>
      <c r="G3409" s="80" t="s">
        <v>486</v>
      </c>
      <c r="H3409" s="80" t="s">
        <v>2006</v>
      </c>
      <c r="I3409" s="80" t="s">
        <v>3536</v>
      </c>
      <c r="J3409" s="80" t="s">
        <v>4053</v>
      </c>
      <c r="K3409" s="80" t="s">
        <v>454</v>
      </c>
      <c r="L3409" s="8">
        <v>6400000</v>
      </c>
      <c r="M3409" s="6">
        <v>2022</v>
      </c>
      <c r="N3409" s="103"/>
      <c r="O3409" s="103">
        <v>45159</v>
      </c>
      <c r="P3409" s="6"/>
      <c r="Q3409" s="6"/>
      <c r="R3409" t="str">
        <f t="shared" si="53"/>
        <v>5010700215721572100001VT100003</v>
      </c>
    </row>
    <row r="3410" spans="1:18" x14ac:dyDescent="0.2">
      <c r="A3410" s="80" t="s">
        <v>453</v>
      </c>
      <c r="B3410" s="80" t="s">
        <v>4899</v>
      </c>
      <c r="C3410" s="6">
        <v>501</v>
      </c>
      <c r="D3410" s="6">
        <v>50107</v>
      </c>
      <c r="E3410" s="80" t="s">
        <v>458</v>
      </c>
      <c r="F3410" s="80" t="s">
        <v>456</v>
      </c>
      <c r="G3410" s="80" t="s">
        <v>486</v>
      </c>
      <c r="H3410" s="80" t="s">
        <v>2006</v>
      </c>
      <c r="I3410" s="80" t="s">
        <v>3536</v>
      </c>
      <c r="J3410" s="80" t="s">
        <v>4053</v>
      </c>
      <c r="K3410" s="80" t="s">
        <v>454</v>
      </c>
      <c r="L3410" s="8">
        <v>4570000</v>
      </c>
      <c r="M3410" s="6">
        <v>2022</v>
      </c>
      <c r="N3410" s="103"/>
      <c r="O3410" s="103"/>
      <c r="P3410" s="6"/>
      <c r="Q3410" s="6"/>
      <c r="R3410" t="str">
        <f t="shared" si="53"/>
        <v>5010700315721572100001VT100002</v>
      </c>
    </row>
    <row r="3411" spans="1:18" x14ac:dyDescent="0.2">
      <c r="A3411" s="80" t="s">
        <v>453</v>
      </c>
      <c r="B3411" s="80" t="s">
        <v>4900</v>
      </c>
      <c r="C3411" s="6">
        <v>501</v>
      </c>
      <c r="D3411" s="6">
        <v>50107</v>
      </c>
      <c r="E3411" s="80" t="s">
        <v>456</v>
      </c>
      <c r="F3411" s="80" t="s">
        <v>454</v>
      </c>
      <c r="G3411" s="80" t="s">
        <v>486</v>
      </c>
      <c r="H3411" s="80" t="s">
        <v>2008</v>
      </c>
      <c r="I3411" s="80" t="s">
        <v>3537</v>
      </c>
      <c r="J3411" s="80" t="s">
        <v>4053</v>
      </c>
      <c r="K3411" s="80" t="s">
        <v>454</v>
      </c>
      <c r="L3411" s="8">
        <v>9143000</v>
      </c>
      <c r="M3411" s="6">
        <v>2022</v>
      </c>
      <c r="N3411" s="103"/>
      <c r="O3411" s="103"/>
      <c r="P3411" s="6"/>
      <c r="Q3411" s="6"/>
      <c r="R3411" t="str">
        <f t="shared" si="53"/>
        <v>5010700215731573100001VT100001</v>
      </c>
    </row>
    <row r="3412" spans="1:18" x14ac:dyDescent="0.2">
      <c r="A3412" s="80" t="s">
        <v>453</v>
      </c>
      <c r="B3412" s="80" t="s">
        <v>4901</v>
      </c>
      <c r="C3412" s="6">
        <v>501</v>
      </c>
      <c r="D3412" s="6">
        <v>50107</v>
      </c>
      <c r="E3412" s="80" t="s">
        <v>456</v>
      </c>
      <c r="F3412" s="80" t="s">
        <v>458</v>
      </c>
      <c r="G3412" s="80" t="s">
        <v>486</v>
      </c>
      <c r="H3412" s="80" t="s">
        <v>2008</v>
      </c>
      <c r="I3412" s="80" t="s">
        <v>3537</v>
      </c>
      <c r="J3412" s="80" t="s">
        <v>4053</v>
      </c>
      <c r="K3412" s="80" t="s">
        <v>454</v>
      </c>
      <c r="L3412" s="8">
        <v>6400000</v>
      </c>
      <c r="M3412" s="6">
        <v>2022</v>
      </c>
      <c r="N3412" s="103"/>
      <c r="O3412" s="103">
        <v>45159</v>
      </c>
      <c r="P3412" s="6"/>
      <c r="Q3412" s="6"/>
      <c r="R3412" t="str">
        <f t="shared" si="53"/>
        <v>5010700215731573100001VT100003</v>
      </c>
    </row>
    <row r="3413" spans="1:18" x14ac:dyDescent="0.2">
      <c r="A3413" s="80" t="s">
        <v>453</v>
      </c>
      <c r="B3413" s="80" t="s">
        <v>4902</v>
      </c>
      <c r="C3413" s="6">
        <v>501</v>
      </c>
      <c r="D3413" s="6">
        <v>50107</v>
      </c>
      <c r="E3413" s="80" t="s">
        <v>458</v>
      </c>
      <c r="F3413" s="80" t="s">
        <v>456</v>
      </c>
      <c r="G3413" s="80" t="s">
        <v>486</v>
      </c>
      <c r="H3413" s="80" t="s">
        <v>2008</v>
      </c>
      <c r="I3413" s="80" t="s">
        <v>3537</v>
      </c>
      <c r="J3413" s="80" t="s">
        <v>4053</v>
      </c>
      <c r="K3413" s="80" t="s">
        <v>454</v>
      </c>
      <c r="L3413" s="8">
        <v>4570000</v>
      </c>
      <c r="M3413" s="6">
        <v>2022</v>
      </c>
      <c r="N3413" s="103"/>
      <c r="O3413" s="103"/>
      <c r="P3413" s="6"/>
      <c r="Q3413" s="6"/>
      <c r="R3413" t="str">
        <f t="shared" si="53"/>
        <v>5010700315731573100001VT100002</v>
      </c>
    </row>
    <row r="3414" spans="1:18" x14ac:dyDescent="0.2">
      <c r="A3414" s="80" t="s">
        <v>453</v>
      </c>
      <c r="B3414" s="80" t="s">
        <v>4903</v>
      </c>
      <c r="C3414" s="6">
        <v>501</v>
      </c>
      <c r="D3414" s="6">
        <v>50107</v>
      </c>
      <c r="E3414" s="80" t="s">
        <v>456</v>
      </c>
      <c r="F3414" s="80" t="s">
        <v>454</v>
      </c>
      <c r="G3414" s="80" t="s">
        <v>486</v>
      </c>
      <c r="H3414" s="80" t="s">
        <v>2010</v>
      </c>
      <c r="I3414" s="80" t="s">
        <v>3538</v>
      </c>
      <c r="J3414" s="80" t="s">
        <v>4053</v>
      </c>
      <c r="K3414" s="80" t="s">
        <v>454</v>
      </c>
      <c r="L3414" s="8">
        <v>9143000</v>
      </c>
      <c r="M3414" s="6">
        <v>2022</v>
      </c>
      <c r="N3414" s="103"/>
      <c r="O3414" s="103"/>
      <c r="P3414" s="6"/>
      <c r="Q3414" s="6"/>
      <c r="R3414" t="str">
        <f t="shared" si="53"/>
        <v>5010700215741574100001VT100001</v>
      </c>
    </row>
    <row r="3415" spans="1:18" x14ac:dyDescent="0.2">
      <c r="A3415" s="80" t="s">
        <v>453</v>
      </c>
      <c r="B3415" s="80" t="s">
        <v>4904</v>
      </c>
      <c r="C3415" s="6">
        <v>501</v>
      </c>
      <c r="D3415" s="6">
        <v>50107</v>
      </c>
      <c r="E3415" s="80" t="s">
        <v>456</v>
      </c>
      <c r="F3415" s="80" t="s">
        <v>458</v>
      </c>
      <c r="G3415" s="80" t="s">
        <v>486</v>
      </c>
      <c r="H3415" s="80" t="s">
        <v>2010</v>
      </c>
      <c r="I3415" s="80" t="s">
        <v>3538</v>
      </c>
      <c r="J3415" s="80" t="s">
        <v>4053</v>
      </c>
      <c r="K3415" s="80" t="s">
        <v>454</v>
      </c>
      <c r="L3415" s="8">
        <v>6400000</v>
      </c>
      <c r="M3415" s="6">
        <v>2022</v>
      </c>
      <c r="N3415" s="103"/>
      <c r="O3415" s="103">
        <v>45159</v>
      </c>
      <c r="P3415" s="6"/>
      <c r="Q3415" s="6"/>
      <c r="R3415" t="str">
        <f t="shared" si="53"/>
        <v>5010700215741574100001VT100003</v>
      </c>
    </row>
    <row r="3416" spans="1:18" x14ac:dyDescent="0.2">
      <c r="A3416" s="80" t="s">
        <v>453</v>
      </c>
      <c r="B3416" s="80" t="s">
        <v>4905</v>
      </c>
      <c r="C3416" s="6">
        <v>501</v>
      </c>
      <c r="D3416" s="6">
        <v>50107</v>
      </c>
      <c r="E3416" s="80" t="s">
        <v>458</v>
      </c>
      <c r="F3416" s="80" t="s">
        <v>456</v>
      </c>
      <c r="G3416" s="80" t="s">
        <v>486</v>
      </c>
      <c r="H3416" s="80" t="s">
        <v>2010</v>
      </c>
      <c r="I3416" s="80" t="s">
        <v>3538</v>
      </c>
      <c r="J3416" s="80" t="s">
        <v>4053</v>
      </c>
      <c r="K3416" s="80" t="s">
        <v>454</v>
      </c>
      <c r="L3416" s="8">
        <v>4570000</v>
      </c>
      <c r="M3416" s="6">
        <v>2022</v>
      </c>
      <c r="N3416" s="103"/>
      <c r="O3416" s="103"/>
      <c r="P3416" s="6"/>
      <c r="Q3416" s="6"/>
      <c r="R3416" t="str">
        <f t="shared" si="53"/>
        <v>5010700315741574100001VT100002</v>
      </c>
    </row>
    <row r="3417" spans="1:18" x14ac:dyDescent="0.2">
      <c r="A3417" s="80" t="s">
        <v>453</v>
      </c>
      <c r="B3417" s="80" t="s">
        <v>4906</v>
      </c>
      <c r="C3417" s="6">
        <v>501</v>
      </c>
      <c r="D3417" s="6">
        <v>50107</v>
      </c>
      <c r="E3417" s="80" t="s">
        <v>456</v>
      </c>
      <c r="F3417" s="80" t="s">
        <v>454</v>
      </c>
      <c r="G3417" s="80" t="s">
        <v>486</v>
      </c>
      <c r="H3417" s="80" t="s">
        <v>2012</v>
      </c>
      <c r="I3417" s="80" t="s">
        <v>3539</v>
      </c>
      <c r="J3417" s="80" t="s">
        <v>4053</v>
      </c>
      <c r="K3417" s="80" t="s">
        <v>454</v>
      </c>
      <c r="L3417" s="8">
        <v>9143000</v>
      </c>
      <c r="M3417" s="6">
        <v>2022</v>
      </c>
      <c r="N3417" s="103"/>
      <c r="O3417" s="103"/>
      <c r="P3417" s="6"/>
      <c r="Q3417" s="6"/>
      <c r="R3417" t="str">
        <f t="shared" si="53"/>
        <v>5010700215751575100001VT100001</v>
      </c>
    </row>
    <row r="3418" spans="1:18" x14ac:dyDescent="0.2">
      <c r="A3418" s="80" t="s">
        <v>453</v>
      </c>
      <c r="B3418" s="80" t="s">
        <v>4907</v>
      </c>
      <c r="C3418" s="6">
        <v>501</v>
      </c>
      <c r="D3418" s="6">
        <v>50107</v>
      </c>
      <c r="E3418" s="80" t="s">
        <v>456</v>
      </c>
      <c r="F3418" s="80" t="s">
        <v>458</v>
      </c>
      <c r="G3418" s="80" t="s">
        <v>486</v>
      </c>
      <c r="H3418" s="80" t="s">
        <v>2012</v>
      </c>
      <c r="I3418" s="80" t="s">
        <v>3539</v>
      </c>
      <c r="J3418" s="80" t="s">
        <v>4053</v>
      </c>
      <c r="K3418" s="80" t="s">
        <v>454</v>
      </c>
      <c r="L3418" s="8">
        <v>6400000</v>
      </c>
      <c r="M3418" s="6">
        <v>2022</v>
      </c>
      <c r="N3418" s="103"/>
      <c r="O3418" s="103">
        <v>45159</v>
      </c>
      <c r="P3418" s="6"/>
      <c r="Q3418" s="6"/>
      <c r="R3418" t="str">
        <f t="shared" si="53"/>
        <v>5010700215751575100001VT100003</v>
      </c>
    </row>
    <row r="3419" spans="1:18" x14ac:dyDescent="0.2">
      <c r="A3419" s="80" t="s">
        <v>453</v>
      </c>
      <c r="B3419" s="80" t="s">
        <v>4908</v>
      </c>
      <c r="C3419" s="6">
        <v>501</v>
      </c>
      <c r="D3419" s="6">
        <v>50107</v>
      </c>
      <c r="E3419" s="80" t="s">
        <v>458</v>
      </c>
      <c r="F3419" s="80" t="s">
        <v>456</v>
      </c>
      <c r="G3419" s="80" t="s">
        <v>486</v>
      </c>
      <c r="H3419" s="80" t="s">
        <v>2012</v>
      </c>
      <c r="I3419" s="80" t="s">
        <v>3539</v>
      </c>
      <c r="J3419" s="80" t="s">
        <v>4053</v>
      </c>
      <c r="K3419" s="80" t="s">
        <v>454</v>
      </c>
      <c r="L3419" s="8">
        <v>4570000</v>
      </c>
      <c r="M3419" s="6">
        <v>2022</v>
      </c>
      <c r="N3419" s="103"/>
      <c r="O3419" s="103"/>
      <c r="P3419" s="6"/>
      <c r="Q3419" s="6"/>
      <c r="R3419" t="str">
        <f t="shared" si="53"/>
        <v>5010700315751575100001VT100002</v>
      </c>
    </row>
    <row r="3420" spans="1:18" x14ac:dyDescent="0.2">
      <c r="A3420" s="80" t="s">
        <v>453</v>
      </c>
      <c r="B3420" s="80" t="s">
        <v>4909</v>
      </c>
      <c r="C3420" s="6">
        <v>501</v>
      </c>
      <c r="D3420" s="6">
        <v>50107</v>
      </c>
      <c r="E3420" s="80" t="s">
        <v>456</v>
      </c>
      <c r="F3420" s="80" t="s">
        <v>454</v>
      </c>
      <c r="G3420" s="80" t="s">
        <v>486</v>
      </c>
      <c r="H3420" s="80" t="s">
        <v>2014</v>
      </c>
      <c r="I3420" s="80" t="s">
        <v>3540</v>
      </c>
      <c r="J3420" s="80" t="s">
        <v>4053</v>
      </c>
      <c r="K3420" s="80" t="s">
        <v>454</v>
      </c>
      <c r="L3420" s="8">
        <v>9143000</v>
      </c>
      <c r="M3420" s="6">
        <v>2022</v>
      </c>
      <c r="N3420" s="103"/>
      <c r="O3420" s="103"/>
      <c r="P3420" s="6"/>
      <c r="Q3420" s="6"/>
      <c r="R3420" t="str">
        <f t="shared" si="53"/>
        <v>5010700215761576100001VT100001</v>
      </c>
    </row>
    <row r="3421" spans="1:18" x14ac:dyDescent="0.2">
      <c r="A3421" s="80" t="s">
        <v>453</v>
      </c>
      <c r="B3421" s="80" t="s">
        <v>4910</v>
      </c>
      <c r="C3421" s="6">
        <v>501</v>
      </c>
      <c r="D3421" s="6">
        <v>50107</v>
      </c>
      <c r="E3421" s="80" t="s">
        <v>456</v>
      </c>
      <c r="F3421" s="80" t="s">
        <v>458</v>
      </c>
      <c r="G3421" s="80" t="s">
        <v>486</v>
      </c>
      <c r="H3421" s="80" t="s">
        <v>2014</v>
      </c>
      <c r="I3421" s="80" t="s">
        <v>3540</v>
      </c>
      <c r="J3421" s="80" t="s">
        <v>4053</v>
      </c>
      <c r="K3421" s="80" t="s">
        <v>454</v>
      </c>
      <c r="L3421" s="8">
        <v>6400000</v>
      </c>
      <c r="M3421" s="6">
        <v>2022</v>
      </c>
      <c r="N3421" s="103"/>
      <c r="O3421" s="103">
        <v>45159</v>
      </c>
      <c r="P3421" s="6"/>
      <c r="Q3421" s="6"/>
      <c r="R3421" t="str">
        <f t="shared" si="53"/>
        <v>5010700215761576100001VT100003</v>
      </c>
    </row>
    <row r="3422" spans="1:18" x14ac:dyDescent="0.2">
      <c r="A3422" s="80" t="s">
        <v>453</v>
      </c>
      <c r="B3422" s="80" t="s">
        <v>4911</v>
      </c>
      <c r="C3422" s="6">
        <v>501</v>
      </c>
      <c r="D3422" s="6">
        <v>50107</v>
      </c>
      <c r="E3422" s="80" t="s">
        <v>458</v>
      </c>
      <c r="F3422" s="80" t="s">
        <v>456</v>
      </c>
      <c r="G3422" s="80" t="s">
        <v>486</v>
      </c>
      <c r="H3422" s="80" t="s">
        <v>2014</v>
      </c>
      <c r="I3422" s="80" t="s">
        <v>3540</v>
      </c>
      <c r="J3422" s="80" t="s">
        <v>4053</v>
      </c>
      <c r="K3422" s="80" t="s">
        <v>454</v>
      </c>
      <c r="L3422" s="8">
        <v>4570000</v>
      </c>
      <c r="M3422" s="6">
        <v>2022</v>
      </c>
      <c r="N3422" s="103"/>
      <c r="O3422" s="103"/>
      <c r="P3422" s="6"/>
      <c r="Q3422" s="6"/>
      <c r="R3422" t="str">
        <f t="shared" si="53"/>
        <v>5010700315761576100001VT100002</v>
      </c>
    </row>
    <row r="3423" spans="1:18" x14ac:dyDescent="0.2">
      <c r="A3423" s="80" t="s">
        <v>453</v>
      </c>
      <c r="B3423" s="80" t="s">
        <v>4912</v>
      </c>
      <c r="C3423" s="6">
        <v>501</v>
      </c>
      <c r="D3423" s="6">
        <v>50107</v>
      </c>
      <c r="E3423" s="80" t="s">
        <v>456</v>
      </c>
      <c r="F3423" s="80" t="s">
        <v>454</v>
      </c>
      <c r="G3423" s="80" t="s">
        <v>486</v>
      </c>
      <c r="H3423" s="80" t="s">
        <v>2016</v>
      </c>
      <c r="I3423" s="80" t="s">
        <v>3541</v>
      </c>
      <c r="J3423" s="80" t="s">
        <v>4053</v>
      </c>
      <c r="K3423" s="80" t="s">
        <v>454</v>
      </c>
      <c r="L3423" s="8">
        <v>9143000</v>
      </c>
      <c r="M3423" s="6">
        <v>2022</v>
      </c>
      <c r="N3423" s="103"/>
      <c r="O3423" s="103"/>
      <c r="P3423" s="6"/>
      <c r="Q3423" s="6"/>
      <c r="R3423" t="str">
        <f t="shared" si="53"/>
        <v>5010700215771577100001VT100001</v>
      </c>
    </row>
    <row r="3424" spans="1:18" x14ac:dyDescent="0.2">
      <c r="A3424" s="80" t="s">
        <v>453</v>
      </c>
      <c r="B3424" s="80" t="s">
        <v>4913</v>
      </c>
      <c r="C3424" s="6">
        <v>501</v>
      </c>
      <c r="D3424" s="6">
        <v>50107</v>
      </c>
      <c r="E3424" s="80" t="s">
        <v>456</v>
      </c>
      <c r="F3424" s="80" t="s">
        <v>458</v>
      </c>
      <c r="G3424" s="80" t="s">
        <v>486</v>
      </c>
      <c r="H3424" s="80" t="s">
        <v>2016</v>
      </c>
      <c r="I3424" s="80" t="s">
        <v>3541</v>
      </c>
      <c r="J3424" s="80" t="s">
        <v>4053</v>
      </c>
      <c r="K3424" s="80" t="s">
        <v>454</v>
      </c>
      <c r="L3424" s="8">
        <v>6400000</v>
      </c>
      <c r="M3424" s="6">
        <v>2022</v>
      </c>
      <c r="N3424" s="103"/>
      <c r="O3424" s="103">
        <v>45159</v>
      </c>
      <c r="P3424" s="6"/>
      <c r="Q3424" s="6"/>
      <c r="R3424" t="str">
        <f t="shared" si="53"/>
        <v>5010700215771577100001VT100003</v>
      </c>
    </row>
    <row r="3425" spans="1:18" x14ac:dyDescent="0.2">
      <c r="A3425" s="80" t="s">
        <v>453</v>
      </c>
      <c r="B3425" s="80" t="s">
        <v>4914</v>
      </c>
      <c r="C3425" s="6">
        <v>501</v>
      </c>
      <c r="D3425" s="6">
        <v>50107</v>
      </c>
      <c r="E3425" s="80" t="s">
        <v>458</v>
      </c>
      <c r="F3425" s="80" t="s">
        <v>456</v>
      </c>
      <c r="G3425" s="80" t="s">
        <v>486</v>
      </c>
      <c r="H3425" s="80" t="s">
        <v>2016</v>
      </c>
      <c r="I3425" s="80" t="s">
        <v>3541</v>
      </c>
      <c r="J3425" s="80" t="s">
        <v>4053</v>
      </c>
      <c r="K3425" s="80" t="s">
        <v>454</v>
      </c>
      <c r="L3425" s="8">
        <v>4570000</v>
      </c>
      <c r="M3425" s="6">
        <v>2022</v>
      </c>
      <c r="N3425" s="103"/>
      <c r="O3425" s="103"/>
      <c r="P3425" s="6"/>
      <c r="Q3425" s="6"/>
      <c r="R3425" t="str">
        <f t="shared" si="53"/>
        <v>5010700315771577100001VT100002</v>
      </c>
    </row>
    <row r="3426" spans="1:18" x14ac:dyDescent="0.2">
      <c r="A3426" s="80" t="s">
        <v>453</v>
      </c>
      <c r="B3426" s="80" t="s">
        <v>4915</v>
      </c>
      <c r="C3426" s="6">
        <v>501</v>
      </c>
      <c r="D3426" s="6">
        <v>50107</v>
      </c>
      <c r="E3426" s="80" t="s">
        <v>456</v>
      </c>
      <c r="F3426" s="80" t="s">
        <v>454</v>
      </c>
      <c r="G3426" s="80" t="s">
        <v>486</v>
      </c>
      <c r="H3426" s="80" t="s">
        <v>2018</v>
      </c>
      <c r="I3426" s="80" t="s">
        <v>3542</v>
      </c>
      <c r="J3426" s="80" t="s">
        <v>4053</v>
      </c>
      <c r="K3426" s="80" t="s">
        <v>454</v>
      </c>
      <c r="L3426" s="8">
        <v>9143000</v>
      </c>
      <c r="M3426" s="6">
        <v>2022</v>
      </c>
      <c r="N3426" s="103"/>
      <c r="O3426" s="103"/>
      <c r="P3426" s="6"/>
      <c r="Q3426" s="6"/>
      <c r="R3426" t="str">
        <f t="shared" si="53"/>
        <v>5010700215781578100001VT100001</v>
      </c>
    </row>
    <row r="3427" spans="1:18" x14ac:dyDescent="0.2">
      <c r="A3427" s="80" t="s">
        <v>453</v>
      </c>
      <c r="B3427" s="80" t="s">
        <v>4916</v>
      </c>
      <c r="C3427" s="6">
        <v>501</v>
      </c>
      <c r="D3427" s="6">
        <v>50107</v>
      </c>
      <c r="E3427" s="80" t="s">
        <v>456</v>
      </c>
      <c r="F3427" s="80" t="s">
        <v>458</v>
      </c>
      <c r="G3427" s="80" t="s">
        <v>486</v>
      </c>
      <c r="H3427" s="80" t="s">
        <v>2018</v>
      </c>
      <c r="I3427" s="80" t="s">
        <v>3542</v>
      </c>
      <c r="J3427" s="80" t="s">
        <v>4053</v>
      </c>
      <c r="K3427" s="80" t="s">
        <v>454</v>
      </c>
      <c r="L3427" s="8">
        <v>6400000</v>
      </c>
      <c r="M3427" s="6">
        <v>2022</v>
      </c>
      <c r="N3427" s="103"/>
      <c r="O3427" s="103">
        <v>45159</v>
      </c>
      <c r="P3427" s="6"/>
      <c r="Q3427" s="6"/>
      <c r="R3427" t="str">
        <f t="shared" si="53"/>
        <v>5010700215781578100001VT100003</v>
      </c>
    </row>
    <row r="3428" spans="1:18" x14ac:dyDescent="0.2">
      <c r="A3428" s="80" t="s">
        <v>453</v>
      </c>
      <c r="B3428" s="80" t="s">
        <v>4917</v>
      </c>
      <c r="C3428" s="6">
        <v>501</v>
      </c>
      <c r="D3428" s="6">
        <v>50107</v>
      </c>
      <c r="E3428" s="80" t="s">
        <v>458</v>
      </c>
      <c r="F3428" s="80" t="s">
        <v>456</v>
      </c>
      <c r="G3428" s="80" t="s">
        <v>486</v>
      </c>
      <c r="H3428" s="80" t="s">
        <v>2018</v>
      </c>
      <c r="I3428" s="80" t="s">
        <v>3542</v>
      </c>
      <c r="J3428" s="80" t="s">
        <v>4053</v>
      </c>
      <c r="K3428" s="80" t="s">
        <v>454</v>
      </c>
      <c r="L3428" s="8">
        <v>4570000</v>
      </c>
      <c r="M3428" s="6">
        <v>2022</v>
      </c>
      <c r="N3428" s="103"/>
      <c r="O3428" s="103"/>
      <c r="P3428" s="6"/>
      <c r="Q3428" s="6"/>
      <c r="R3428" t="str">
        <f t="shared" si="53"/>
        <v>5010700315781578100001VT100002</v>
      </c>
    </row>
    <row r="3429" spans="1:18" x14ac:dyDescent="0.2">
      <c r="A3429" s="80" t="s">
        <v>453</v>
      </c>
      <c r="B3429" s="80" t="s">
        <v>4918</v>
      </c>
      <c r="C3429" s="6">
        <v>501</v>
      </c>
      <c r="D3429" s="6">
        <v>50107</v>
      </c>
      <c r="E3429" s="80" t="s">
        <v>456</v>
      </c>
      <c r="F3429" s="80" t="s">
        <v>454</v>
      </c>
      <c r="G3429" s="80" t="s">
        <v>486</v>
      </c>
      <c r="H3429" s="80" t="s">
        <v>2020</v>
      </c>
      <c r="I3429" s="80" t="s">
        <v>3543</v>
      </c>
      <c r="J3429" s="80" t="s">
        <v>4053</v>
      </c>
      <c r="K3429" s="80" t="s">
        <v>454</v>
      </c>
      <c r="L3429" s="8">
        <v>9143000</v>
      </c>
      <c r="M3429" s="6">
        <v>2022</v>
      </c>
      <c r="N3429" s="103"/>
      <c r="O3429" s="103"/>
      <c r="P3429" s="6"/>
      <c r="Q3429" s="6"/>
      <c r="R3429" t="str">
        <f t="shared" si="53"/>
        <v>5010700215791579100001VT100001</v>
      </c>
    </row>
    <row r="3430" spans="1:18" x14ac:dyDescent="0.2">
      <c r="A3430" s="80" t="s">
        <v>453</v>
      </c>
      <c r="B3430" s="80" t="s">
        <v>4919</v>
      </c>
      <c r="C3430" s="6">
        <v>501</v>
      </c>
      <c r="D3430" s="6">
        <v>50107</v>
      </c>
      <c r="E3430" s="80" t="s">
        <v>456</v>
      </c>
      <c r="F3430" s="80" t="s">
        <v>458</v>
      </c>
      <c r="G3430" s="80" t="s">
        <v>486</v>
      </c>
      <c r="H3430" s="80" t="s">
        <v>2020</v>
      </c>
      <c r="I3430" s="80" t="s">
        <v>3543</v>
      </c>
      <c r="J3430" s="80" t="s">
        <v>4053</v>
      </c>
      <c r="K3430" s="80" t="s">
        <v>454</v>
      </c>
      <c r="L3430" s="8">
        <v>6400000</v>
      </c>
      <c r="M3430" s="6">
        <v>2022</v>
      </c>
      <c r="N3430" s="103"/>
      <c r="O3430" s="103">
        <v>45159</v>
      </c>
      <c r="P3430" s="6"/>
      <c r="Q3430" s="6"/>
      <c r="R3430" t="str">
        <f t="shared" si="53"/>
        <v>5010700215791579100001VT100003</v>
      </c>
    </row>
    <row r="3431" spans="1:18" x14ac:dyDescent="0.2">
      <c r="A3431" s="80" t="s">
        <v>453</v>
      </c>
      <c r="B3431" s="80" t="s">
        <v>4920</v>
      </c>
      <c r="C3431" s="6">
        <v>501</v>
      </c>
      <c r="D3431" s="6">
        <v>50107</v>
      </c>
      <c r="E3431" s="80" t="s">
        <v>458</v>
      </c>
      <c r="F3431" s="80" t="s">
        <v>456</v>
      </c>
      <c r="G3431" s="80" t="s">
        <v>486</v>
      </c>
      <c r="H3431" s="80" t="s">
        <v>2020</v>
      </c>
      <c r="I3431" s="80" t="s">
        <v>3543</v>
      </c>
      <c r="J3431" s="80" t="s">
        <v>4053</v>
      </c>
      <c r="K3431" s="80" t="s">
        <v>454</v>
      </c>
      <c r="L3431" s="8">
        <v>4570000</v>
      </c>
      <c r="M3431" s="6">
        <v>2022</v>
      </c>
      <c r="N3431" s="103"/>
      <c r="O3431" s="103"/>
      <c r="P3431" s="6"/>
      <c r="Q3431" s="6"/>
      <c r="R3431" t="str">
        <f t="shared" si="53"/>
        <v>5010700315791579100001VT100002</v>
      </c>
    </row>
    <row r="3432" spans="1:18" x14ac:dyDescent="0.2">
      <c r="A3432" s="80" t="s">
        <v>453</v>
      </c>
      <c r="B3432" s="80" t="s">
        <v>4921</v>
      </c>
      <c r="C3432" s="6">
        <v>501</v>
      </c>
      <c r="D3432" s="6">
        <v>50107</v>
      </c>
      <c r="E3432" s="80" t="s">
        <v>456</v>
      </c>
      <c r="F3432" s="80" t="s">
        <v>454</v>
      </c>
      <c r="G3432" s="80" t="s">
        <v>486</v>
      </c>
      <c r="H3432" s="80" t="s">
        <v>2024</v>
      </c>
      <c r="I3432" s="80" t="s">
        <v>3562</v>
      </c>
      <c r="J3432" s="80" t="s">
        <v>4053</v>
      </c>
      <c r="K3432" s="80" t="s">
        <v>454</v>
      </c>
      <c r="L3432" s="8">
        <v>9143000</v>
      </c>
      <c r="M3432" s="6">
        <v>2022</v>
      </c>
      <c r="N3432" s="103"/>
      <c r="O3432" s="103"/>
      <c r="P3432" s="6"/>
      <c r="Q3432" s="6"/>
      <c r="R3432" t="str">
        <f t="shared" si="53"/>
        <v>5010700215801580100001VT100001</v>
      </c>
    </row>
    <row r="3433" spans="1:18" x14ac:dyDescent="0.2">
      <c r="A3433" s="80" t="s">
        <v>453</v>
      </c>
      <c r="B3433" s="80" t="s">
        <v>4922</v>
      </c>
      <c r="C3433" s="6">
        <v>501</v>
      </c>
      <c r="D3433" s="6">
        <v>50107</v>
      </c>
      <c r="E3433" s="80" t="s">
        <v>456</v>
      </c>
      <c r="F3433" s="80" t="s">
        <v>458</v>
      </c>
      <c r="G3433" s="80" t="s">
        <v>486</v>
      </c>
      <c r="H3433" s="80" t="s">
        <v>2024</v>
      </c>
      <c r="I3433" s="80" t="s">
        <v>3562</v>
      </c>
      <c r="J3433" s="80" t="s">
        <v>4053</v>
      </c>
      <c r="K3433" s="80" t="s">
        <v>454</v>
      </c>
      <c r="L3433" s="8">
        <v>6400000</v>
      </c>
      <c r="M3433" s="6">
        <v>2022</v>
      </c>
      <c r="N3433" s="103"/>
      <c r="O3433" s="103">
        <v>45159</v>
      </c>
      <c r="P3433" s="6"/>
      <c r="Q3433" s="6"/>
      <c r="R3433" t="str">
        <f t="shared" si="53"/>
        <v>5010700215801580100001VT100003</v>
      </c>
    </row>
    <row r="3434" spans="1:18" x14ac:dyDescent="0.2">
      <c r="A3434" s="80" t="s">
        <v>453</v>
      </c>
      <c r="B3434" s="80" t="s">
        <v>4923</v>
      </c>
      <c r="C3434" s="6">
        <v>501</v>
      </c>
      <c r="D3434" s="6">
        <v>50107</v>
      </c>
      <c r="E3434" s="80" t="s">
        <v>458</v>
      </c>
      <c r="F3434" s="80" t="s">
        <v>456</v>
      </c>
      <c r="G3434" s="80" t="s">
        <v>486</v>
      </c>
      <c r="H3434" s="80" t="s">
        <v>2024</v>
      </c>
      <c r="I3434" s="80" t="s">
        <v>3562</v>
      </c>
      <c r="J3434" s="80" t="s">
        <v>4053</v>
      </c>
      <c r="K3434" s="80" t="s">
        <v>454</v>
      </c>
      <c r="L3434" s="8">
        <v>4570000</v>
      </c>
      <c r="M3434" s="6">
        <v>2022</v>
      </c>
      <c r="N3434" s="103"/>
      <c r="O3434" s="103"/>
      <c r="P3434" s="6"/>
      <c r="Q3434" s="6"/>
      <c r="R3434" t="str">
        <f t="shared" si="53"/>
        <v>5010700315801580100001VT100002</v>
      </c>
    </row>
    <row r="3435" spans="1:18" x14ac:dyDescent="0.2">
      <c r="A3435" s="80" t="s">
        <v>453</v>
      </c>
      <c r="B3435" s="80" t="s">
        <v>4924</v>
      </c>
      <c r="C3435" s="6">
        <v>501</v>
      </c>
      <c r="D3435" s="6">
        <v>50107</v>
      </c>
      <c r="E3435" s="80" t="s">
        <v>456</v>
      </c>
      <c r="F3435" s="80" t="s">
        <v>454</v>
      </c>
      <c r="G3435" s="80" t="s">
        <v>486</v>
      </c>
      <c r="H3435" s="80" t="s">
        <v>2026</v>
      </c>
      <c r="I3435" s="80" t="s">
        <v>3563</v>
      </c>
      <c r="J3435" s="80" t="s">
        <v>4053</v>
      </c>
      <c r="K3435" s="80" t="s">
        <v>454</v>
      </c>
      <c r="L3435" s="8">
        <v>9143000</v>
      </c>
      <c r="M3435" s="6">
        <v>2022</v>
      </c>
      <c r="N3435" s="103"/>
      <c r="O3435" s="103"/>
      <c r="P3435" s="6"/>
      <c r="Q3435" s="6"/>
      <c r="R3435" t="str">
        <f t="shared" si="53"/>
        <v>5010700215811581100001VT100001</v>
      </c>
    </row>
    <row r="3436" spans="1:18" x14ac:dyDescent="0.2">
      <c r="A3436" s="80" t="s">
        <v>453</v>
      </c>
      <c r="B3436" s="80" t="s">
        <v>4925</v>
      </c>
      <c r="C3436" s="6">
        <v>501</v>
      </c>
      <c r="D3436" s="6">
        <v>50107</v>
      </c>
      <c r="E3436" s="80" t="s">
        <v>456</v>
      </c>
      <c r="F3436" s="80" t="s">
        <v>458</v>
      </c>
      <c r="G3436" s="80" t="s">
        <v>486</v>
      </c>
      <c r="H3436" s="80" t="s">
        <v>2026</v>
      </c>
      <c r="I3436" s="80" t="s">
        <v>3563</v>
      </c>
      <c r="J3436" s="80" t="s">
        <v>4053</v>
      </c>
      <c r="K3436" s="80" t="s">
        <v>454</v>
      </c>
      <c r="L3436" s="8">
        <v>6400000</v>
      </c>
      <c r="M3436" s="6">
        <v>2022</v>
      </c>
      <c r="N3436" s="103"/>
      <c r="O3436" s="103">
        <v>45159</v>
      </c>
      <c r="P3436" s="6"/>
      <c r="Q3436" s="6"/>
      <c r="R3436" t="str">
        <f t="shared" si="53"/>
        <v>5010700215811581100001VT100003</v>
      </c>
    </row>
    <row r="3437" spans="1:18" x14ac:dyDescent="0.2">
      <c r="A3437" s="80" t="s">
        <v>453</v>
      </c>
      <c r="B3437" s="80" t="s">
        <v>4926</v>
      </c>
      <c r="C3437" s="6">
        <v>501</v>
      </c>
      <c r="D3437" s="6">
        <v>50107</v>
      </c>
      <c r="E3437" s="80" t="s">
        <v>458</v>
      </c>
      <c r="F3437" s="80" t="s">
        <v>456</v>
      </c>
      <c r="G3437" s="80" t="s">
        <v>486</v>
      </c>
      <c r="H3437" s="80" t="s">
        <v>2026</v>
      </c>
      <c r="I3437" s="80" t="s">
        <v>3563</v>
      </c>
      <c r="J3437" s="80" t="s">
        <v>4053</v>
      </c>
      <c r="K3437" s="80" t="s">
        <v>454</v>
      </c>
      <c r="L3437" s="8">
        <v>4570000</v>
      </c>
      <c r="M3437" s="6">
        <v>2022</v>
      </c>
      <c r="N3437" s="103"/>
      <c r="O3437" s="103"/>
      <c r="P3437" s="6"/>
      <c r="Q3437" s="6"/>
      <c r="R3437" t="str">
        <f t="shared" si="53"/>
        <v>5010700315811581100001VT100002</v>
      </c>
    </row>
    <row r="3438" spans="1:18" x14ac:dyDescent="0.2">
      <c r="A3438" s="80" t="s">
        <v>453</v>
      </c>
      <c r="B3438" s="80" t="s">
        <v>4927</v>
      </c>
      <c r="C3438" s="6">
        <v>501</v>
      </c>
      <c r="D3438" s="6">
        <v>50107</v>
      </c>
      <c r="E3438" s="80" t="s">
        <v>456</v>
      </c>
      <c r="F3438" s="80" t="s">
        <v>454</v>
      </c>
      <c r="G3438" s="80" t="s">
        <v>486</v>
      </c>
      <c r="H3438" s="80" t="s">
        <v>2028</v>
      </c>
      <c r="I3438" s="80" t="s">
        <v>3564</v>
      </c>
      <c r="J3438" s="80" t="s">
        <v>4053</v>
      </c>
      <c r="K3438" s="80" t="s">
        <v>454</v>
      </c>
      <c r="L3438" s="8">
        <v>9143000</v>
      </c>
      <c r="M3438" s="6">
        <v>2022</v>
      </c>
      <c r="N3438" s="103"/>
      <c r="O3438" s="103"/>
      <c r="P3438" s="6"/>
      <c r="Q3438" s="6"/>
      <c r="R3438" t="str">
        <f t="shared" si="53"/>
        <v>5010700215821582100001VT100001</v>
      </c>
    </row>
    <row r="3439" spans="1:18" x14ac:dyDescent="0.2">
      <c r="A3439" s="80" t="s">
        <v>453</v>
      </c>
      <c r="B3439" s="80" t="s">
        <v>4928</v>
      </c>
      <c r="C3439" s="6">
        <v>501</v>
      </c>
      <c r="D3439" s="6">
        <v>50107</v>
      </c>
      <c r="E3439" s="80" t="s">
        <v>456</v>
      </c>
      <c r="F3439" s="80" t="s">
        <v>458</v>
      </c>
      <c r="G3439" s="80" t="s">
        <v>486</v>
      </c>
      <c r="H3439" s="80" t="s">
        <v>2028</v>
      </c>
      <c r="I3439" s="80" t="s">
        <v>3564</v>
      </c>
      <c r="J3439" s="80" t="s">
        <v>4053</v>
      </c>
      <c r="K3439" s="80" t="s">
        <v>454</v>
      </c>
      <c r="L3439" s="8">
        <v>6400000</v>
      </c>
      <c r="M3439" s="6">
        <v>2022</v>
      </c>
      <c r="N3439" s="103"/>
      <c r="O3439" s="103">
        <v>45159</v>
      </c>
      <c r="P3439" s="6"/>
      <c r="Q3439" s="6"/>
      <c r="R3439" t="str">
        <f t="shared" si="53"/>
        <v>5010700215821582100001VT100003</v>
      </c>
    </row>
    <row r="3440" spans="1:18" x14ac:dyDescent="0.2">
      <c r="A3440" s="80" t="s">
        <v>453</v>
      </c>
      <c r="B3440" s="80" t="s">
        <v>4929</v>
      </c>
      <c r="C3440" s="6">
        <v>501</v>
      </c>
      <c r="D3440" s="6">
        <v>50107</v>
      </c>
      <c r="E3440" s="80" t="s">
        <v>458</v>
      </c>
      <c r="F3440" s="80" t="s">
        <v>456</v>
      </c>
      <c r="G3440" s="80" t="s">
        <v>486</v>
      </c>
      <c r="H3440" s="80" t="s">
        <v>2028</v>
      </c>
      <c r="I3440" s="80" t="s">
        <v>3564</v>
      </c>
      <c r="J3440" s="80" t="s">
        <v>4053</v>
      </c>
      <c r="K3440" s="80" t="s">
        <v>454</v>
      </c>
      <c r="L3440" s="8">
        <v>4570000</v>
      </c>
      <c r="M3440" s="6">
        <v>2022</v>
      </c>
      <c r="N3440" s="103"/>
      <c r="O3440" s="103"/>
      <c r="P3440" s="6"/>
      <c r="Q3440" s="6"/>
      <c r="R3440" t="str">
        <f t="shared" si="53"/>
        <v>5010700315821582100001VT100002</v>
      </c>
    </row>
    <row r="3441" spans="1:18" x14ac:dyDescent="0.2">
      <c r="A3441" s="80" t="s">
        <v>453</v>
      </c>
      <c r="B3441" s="80" t="s">
        <v>4930</v>
      </c>
      <c r="C3441" s="6">
        <v>501</v>
      </c>
      <c r="D3441" s="6">
        <v>50107</v>
      </c>
      <c r="E3441" s="80" t="s">
        <v>456</v>
      </c>
      <c r="F3441" s="80" t="s">
        <v>454</v>
      </c>
      <c r="G3441" s="80" t="s">
        <v>486</v>
      </c>
      <c r="H3441" s="80" t="s">
        <v>2030</v>
      </c>
      <c r="I3441" s="80" t="s">
        <v>3565</v>
      </c>
      <c r="J3441" s="80" t="s">
        <v>4053</v>
      </c>
      <c r="K3441" s="80" t="s">
        <v>454</v>
      </c>
      <c r="L3441" s="8">
        <v>9143000</v>
      </c>
      <c r="M3441" s="6">
        <v>2022</v>
      </c>
      <c r="N3441" s="103"/>
      <c r="O3441" s="103"/>
      <c r="P3441" s="6"/>
      <c r="Q3441" s="6"/>
      <c r="R3441" t="str">
        <f t="shared" si="53"/>
        <v>5010700215831583100001VT100001</v>
      </c>
    </row>
    <row r="3442" spans="1:18" x14ac:dyDescent="0.2">
      <c r="A3442" s="80" t="s">
        <v>453</v>
      </c>
      <c r="B3442" s="80" t="s">
        <v>4931</v>
      </c>
      <c r="C3442" s="6">
        <v>501</v>
      </c>
      <c r="D3442" s="6">
        <v>50107</v>
      </c>
      <c r="E3442" s="80" t="s">
        <v>456</v>
      </c>
      <c r="F3442" s="80" t="s">
        <v>458</v>
      </c>
      <c r="G3442" s="80" t="s">
        <v>486</v>
      </c>
      <c r="H3442" s="80" t="s">
        <v>2030</v>
      </c>
      <c r="I3442" s="80" t="s">
        <v>3565</v>
      </c>
      <c r="J3442" s="80" t="s">
        <v>4053</v>
      </c>
      <c r="K3442" s="80" t="s">
        <v>454</v>
      </c>
      <c r="L3442" s="8">
        <v>6400000</v>
      </c>
      <c r="M3442" s="6">
        <v>2022</v>
      </c>
      <c r="N3442" s="103"/>
      <c r="O3442" s="103">
        <v>45159</v>
      </c>
      <c r="P3442" s="6"/>
      <c r="Q3442" s="6"/>
      <c r="R3442" t="str">
        <f t="shared" si="53"/>
        <v>5010700215831583100001VT100003</v>
      </c>
    </row>
    <row r="3443" spans="1:18" x14ac:dyDescent="0.2">
      <c r="A3443" s="80" t="s">
        <v>453</v>
      </c>
      <c r="B3443" s="80" t="s">
        <v>4932</v>
      </c>
      <c r="C3443" s="6">
        <v>501</v>
      </c>
      <c r="D3443" s="6">
        <v>50107</v>
      </c>
      <c r="E3443" s="80" t="s">
        <v>458</v>
      </c>
      <c r="F3443" s="80" t="s">
        <v>456</v>
      </c>
      <c r="G3443" s="80" t="s">
        <v>486</v>
      </c>
      <c r="H3443" s="80" t="s">
        <v>2030</v>
      </c>
      <c r="I3443" s="80" t="s">
        <v>3565</v>
      </c>
      <c r="J3443" s="80" t="s">
        <v>4053</v>
      </c>
      <c r="K3443" s="80" t="s">
        <v>454</v>
      </c>
      <c r="L3443" s="8">
        <v>4570000</v>
      </c>
      <c r="M3443" s="6">
        <v>2022</v>
      </c>
      <c r="N3443" s="103"/>
      <c r="O3443" s="103"/>
      <c r="P3443" s="6"/>
      <c r="Q3443" s="6"/>
      <c r="R3443" t="str">
        <f t="shared" si="53"/>
        <v>5010700315831583100001VT100002</v>
      </c>
    </row>
    <row r="3444" spans="1:18" x14ac:dyDescent="0.2">
      <c r="A3444" s="80" t="s">
        <v>453</v>
      </c>
      <c r="B3444" s="80" t="s">
        <v>4933</v>
      </c>
      <c r="C3444" s="6">
        <v>501</v>
      </c>
      <c r="D3444" s="6">
        <v>50107</v>
      </c>
      <c r="E3444" s="80" t="s">
        <v>456</v>
      </c>
      <c r="F3444" s="80" t="s">
        <v>454</v>
      </c>
      <c r="G3444" s="80" t="s">
        <v>486</v>
      </c>
      <c r="H3444" s="80" t="s">
        <v>2032</v>
      </c>
      <c r="I3444" s="80" t="s">
        <v>3566</v>
      </c>
      <c r="J3444" s="80" t="s">
        <v>4053</v>
      </c>
      <c r="K3444" s="80" t="s">
        <v>454</v>
      </c>
      <c r="L3444" s="8">
        <v>9143000</v>
      </c>
      <c r="M3444" s="6">
        <v>2022</v>
      </c>
      <c r="N3444" s="103"/>
      <c r="O3444" s="103"/>
      <c r="P3444" s="6"/>
      <c r="Q3444" s="6"/>
      <c r="R3444" t="str">
        <f t="shared" si="53"/>
        <v>5010700215841584100001VT100001</v>
      </c>
    </row>
    <row r="3445" spans="1:18" x14ac:dyDescent="0.2">
      <c r="A3445" s="80" t="s">
        <v>453</v>
      </c>
      <c r="B3445" s="80" t="s">
        <v>4934</v>
      </c>
      <c r="C3445" s="6">
        <v>501</v>
      </c>
      <c r="D3445" s="6">
        <v>50107</v>
      </c>
      <c r="E3445" s="80" t="s">
        <v>456</v>
      </c>
      <c r="F3445" s="80" t="s">
        <v>458</v>
      </c>
      <c r="G3445" s="80" t="s">
        <v>486</v>
      </c>
      <c r="H3445" s="80" t="s">
        <v>2032</v>
      </c>
      <c r="I3445" s="80" t="s">
        <v>3566</v>
      </c>
      <c r="J3445" s="80" t="s">
        <v>4053</v>
      </c>
      <c r="K3445" s="80" t="s">
        <v>454</v>
      </c>
      <c r="L3445" s="8">
        <v>6400000</v>
      </c>
      <c r="M3445" s="6">
        <v>2022</v>
      </c>
      <c r="N3445" s="103"/>
      <c r="O3445" s="103">
        <v>45159</v>
      </c>
      <c r="P3445" s="6"/>
      <c r="Q3445" s="6"/>
      <c r="R3445" t="str">
        <f t="shared" si="53"/>
        <v>5010700215841584100001VT100003</v>
      </c>
    </row>
    <row r="3446" spans="1:18" x14ac:dyDescent="0.2">
      <c r="A3446" s="80" t="s">
        <v>453</v>
      </c>
      <c r="B3446" s="80" t="s">
        <v>4935</v>
      </c>
      <c r="C3446" s="6">
        <v>501</v>
      </c>
      <c r="D3446" s="6">
        <v>50107</v>
      </c>
      <c r="E3446" s="80" t="s">
        <v>458</v>
      </c>
      <c r="F3446" s="80" t="s">
        <v>456</v>
      </c>
      <c r="G3446" s="80" t="s">
        <v>486</v>
      </c>
      <c r="H3446" s="80" t="s">
        <v>2032</v>
      </c>
      <c r="I3446" s="80" t="s">
        <v>3566</v>
      </c>
      <c r="J3446" s="80" t="s">
        <v>4053</v>
      </c>
      <c r="K3446" s="80" t="s">
        <v>454</v>
      </c>
      <c r="L3446" s="8">
        <v>4570000</v>
      </c>
      <c r="M3446" s="6">
        <v>2022</v>
      </c>
      <c r="N3446" s="103"/>
      <c r="O3446" s="103"/>
      <c r="P3446" s="6"/>
      <c r="Q3446" s="6"/>
      <c r="R3446" t="str">
        <f t="shared" si="53"/>
        <v>5010700315841584100001VT100002</v>
      </c>
    </row>
    <row r="3447" spans="1:18" x14ac:dyDescent="0.2">
      <c r="A3447" s="80" t="s">
        <v>453</v>
      </c>
      <c r="B3447" s="80" t="s">
        <v>4936</v>
      </c>
      <c r="C3447" s="6">
        <v>501</v>
      </c>
      <c r="D3447" s="6">
        <v>50107</v>
      </c>
      <c r="E3447" s="80" t="s">
        <v>456</v>
      </c>
      <c r="F3447" s="80" t="s">
        <v>454</v>
      </c>
      <c r="G3447" s="80" t="s">
        <v>486</v>
      </c>
      <c r="H3447" s="80" t="s">
        <v>2034</v>
      </c>
      <c r="I3447" s="80" t="s">
        <v>3567</v>
      </c>
      <c r="J3447" s="80" t="s">
        <v>4053</v>
      </c>
      <c r="K3447" s="80" t="s">
        <v>454</v>
      </c>
      <c r="L3447" s="8">
        <v>9143000</v>
      </c>
      <c r="M3447" s="6">
        <v>2022</v>
      </c>
      <c r="N3447" s="103"/>
      <c r="O3447" s="103"/>
      <c r="P3447" s="6"/>
      <c r="Q3447" s="6"/>
      <c r="R3447" t="str">
        <f t="shared" si="53"/>
        <v>5010700215851585100001VT100001</v>
      </c>
    </row>
    <row r="3448" spans="1:18" x14ac:dyDescent="0.2">
      <c r="A3448" s="80" t="s">
        <v>453</v>
      </c>
      <c r="B3448" s="80" t="s">
        <v>4937</v>
      </c>
      <c r="C3448" s="6">
        <v>501</v>
      </c>
      <c r="D3448" s="6">
        <v>50107</v>
      </c>
      <c r="E3448" s="80" t="s">
        <v>456</v>
      </c>
      <c r="F3448" s="80" t="s">
        <v>458</v>
      </c>
      <c r="G3448" s="80" t="s">
        <v>486</v>
      </c>
      <c r="H3448" s="80" t="s">
        <v>2034</v>
      </c>
      <c r="I3448" s="80" t="s">
        <v>3567</v>
      </c>
      <c r="J3448" s="80" t="s">
        <v>4053</v>
      </c>
      <c r="K3448" s="80" t="s">
        <v>454</v>
      </c>
      <c r="L3448" s="8">
        <v>6400000</v>
      </c>
      <c r="M3448" s="6">
        <v>2022</v>
      </c>
      <c r="N3448" s="103"/>
      <c r="O3448" s="103">
        <v>45159</v>
      </c>
      <c r="P3448" s="6"/>
      <c r="Q3448" s="6"/>
      <c r="R3448" t="str">
        <f t="shared" si="53"/>
        <v>5010700215851585100001VT100003</v>
      </c>
    </row>
    <row r="3449" spans="1:18" x14ac:dyDescent="0.2">
      <c r="A3449" s="80" t="s">
        <v>453</v>
      </c>
      <c r="B3449" s="80" t="s">
        <v>4938</v>
      </c>
      <c r="C3449" s="6">
        <v>501</v>
      </c>
      <c r="D3449" s="6">
        <v>50107</v>
      </c>
      <c r="E3449" s="80" t="s">
        <v>458</v>
      </c>
      <c r="F3449" s="80" t="s">
        <v>456</v>
      </c>
      <c r="G3449" s="80" t="s">
        <v>486</v>
      </c>
      <c r="H3449" s="80" t="s">
        <v>2034</v>
      </c>
      <c r="I3449" s="80" t="s">
        <v>3567</v>
      </c>
      <c r="J3449" s="80" t="s">
        <v>4053</v>
      </c>
      <c r="K3449" s="80" t="s">
        <v>454</v>
      </c>
      <c r="L3449" s="8">
        <v>4570000</v>
      </c>
      <c r="M3449" s="6">
        <v>2022</v>
      </c>
      <c r="N3449" s="103"/>
      <c r="O3449" s="103"/>
      <c r="P3449" s="6"/>
      <c r="Q3449" s="6"/>
      <c r="R3449" t="str">
        <f t="shared" si="53"/>
        <v>5010700315851585100001VT100002</v>
      </c>
    </row>
    <row r="3450" spans="1:18" x14ac:dyDescent="0.2">
      <c r="A3450" s="80" t="s">
        <v>453</v>
      </c>
      <c r="B3450" s="80" t="s">
        <v>4939</v>
      </c>
      <c r="C3450" s="6">
        <v>501</v>
      </c>
      <c r="D3450" s="6">
        <v>50107</v>
      </c>
      <c r="E3450" s="80" t="s">
        <v>456</v>
      </c>
      <c r="F3450" s="80" t="s">
        <v>454</v>
      </c>
      <c r="G3450" s="80" t="s">
        <v>486</v>
      </c>
      <c r="H3450" s="80" t="s">
        <v>2036</v>
      </c>
      <c r="I3450" s="80" t="s">
        <v>3568</v>
      </c>
      <c r="J3450" s="80" t="s">
        <v>4053</v>
      </c>
      <c r="K3450" s="80" t="s">
        <v>454</v>
      </c>
      <c r="L3450" s="8">
        <v>15300000</v>
      </c>
      <c r="M3450" s="6">
        <v>2022</v>
      </c>
      <c r="N3450" s="103"/>
      <c r="O3450" s="103"/>
      <c r="P3450" s="6"/>
      <c r="Q3450" s="6"/>
      <c r="R3450" t="str">
        <f t="shared" si="53"/>
        <v>5010700215861586100001VT100001</v>
      </c>
    </row>
    <row r="3451" spans="1:18" x14ac:dyDescent="0.2">
      <c r="A3451" s="80" t="s">
        <v>453</v>
      </c>
      <c r="B3451" s="80" t="s">
        <v>4940</v>
      </c>
      <c r="C3451" s="6">
        <v>501</v>
      </c>
      <c r="D3451" s="6">
        <v>50107</v>
      </c>
      <c r="E3451" s="80" t="s">
        <v>456</v>
      </c>
      <c r="F3451" s="80" t="s">
        <v>454</v>
      </c>
      <c r="G3451" s="80" t="s">
        <v>488</v>
      </c>
      <c r="H3451" s="80" t="s">
        <v>2036</v>
      </c>
      <c r="I3451" s="80" t="s">
        <v>3568</v>
      </c>
      <c r="J3451" s="80" t="s">
        <v>4053</v>
      </c>
      <c r="K3451" s="80" t="s">
        <v>454</v>
      </c>
      <c r="L3451" s="8">
        <v>10300000</v>
      </c>
      <c r="M3451" s="6">
        <v>2022</v>
      </c>
      <c r="N3451" s="103"/>
      <c r="O3451" s="103"/>
      <c r="P3451" s="6"/>
      <c r="Q3451" s="6"/>
      <c r="R3451" t="str">
        <f t="shared" si="53"/>
        <v>5010700215861586100001VT200001</v>
      </c>
    </row>
    <row r="3452" spans="1:18" x14ac:dyDescent="0.2">
      <c r="A3452" s="80" t="s">
        <v>453</v>
      </c>
      <c r="B3452" s="80" t="s">
        <v>4941</v>
      </c>
      <c r="C3452" s="6">
        <v>501</v>
      </c>
      <c r="D3452" s="6">
        <v>50107</v>
      </c>
      <c r="E3452" s="80" t="s">
        <v>456</v>
      </c>
      <c r="F3452" s="80" t="s">
        <v>454</v>
      </c>
      <c r="G3452" s="80" t="s">
        <v>490</v>
      </c>
      <c r="H3452" s="80" t="s">
        <v>2036</v>
      </c>
      <c r="I3452" s="80" t="s">
        <v>3568</v>
      </c>
      <c r="J3452" s="80" t="s">
        <v>4053</v>
      </c>
      <c r="K3452" s="80" t="s">
        <v>454</v>
      </c>
      <c r="L3452" s="8">
        <v>8900000</v>
      </c>
      <c r="M3452" s="6">
        <v>2022</v>
      </c>
      <c r="N3452" s="103"/>
      <c r="O3452" s="103"/>
      <c r="P3452" s="6"/>
      <c r="Q3452" s="6"/>
      <c r="R3452" t="str">
        <f t="shared" si="53"/>
        <v>5010700215861586100001VT300001</v>
      </c>
    </row>
    <row r="3453" spans="1:18" x14ac:dyDescent="0.2">
      <c r="A3453" s="80" t="s">
        <v>453</v>
      </c>
      <c r="B3453" s="80" t="s">
        <v>4942</v>
      </c>
      <c r="C3453" s="6">
        <v>501</v>
      </c>
      <c r="D3453" s="6">
        <v>50107</v>
      </c>
      <c r="E3453" s="80" t="s">
        <v>456</v>
      </c>
      <c r="F3453" s="80" t="s">
        <v>454</v>
      </c>
      <c r="G3453" s="80" t="s">
        <v>492</v>
      </c>
      <c r="H3453" s="80" t="s">
        <v>2036</v>
      </c>
      <c r="I3453" s="80" t="s">
        <v>3568</v>
      </c>
      <c r="J3453" s="80" t="s">
        <v>4053</v>
      </c>
      <c r="K3453" s="80" t="s">
        <v>454</v>
      </c>
      <c r="L3453" s="8">
        <v>7260000</v>
      </c>
      <c r="M3453" s="6">
        <v>2022</v>
      </c>
      <c r="N3453" s="103"/>
      <c r="O3453" s="103"/>
      <c r="P3453" s="6"/>
      <c r="Q3453" s="6"/>
      <c r="R3453" t="str">
        <f t="shared" si="53"/>
        <v>5010700215861586100001VT400001</v>
      </c>
    </row>
    <row r="3454" spans="1:18" x14ac:dyDescent="0.2">
      <c r="A3454" s="80" t="s">
        <v>453</v>
      </c>
      <c r="B3454" s="80" t="s">
        <v>4943</v>
      </c>
      <c r="C3454" s="6">
        <v>501</v>
      </c>
      <c r="D3454" s="6">
        <v>50107</v>
      </c>
      <c r="E3454" s="80" t="s">
        <v>456</v>
      </c>
      <c r="F3454" s="80" t="s">
        <v>454</v>
      </c>
      <c r="G3454" s="80" t="s">
        <v>494</v>
      </c>
      <c r="H3454" s="80" t="s">
        <v>2036</v>
      </c>
      <c r="I3454" s="80" t="s">
        <v>3568</v>
      </c>
      <c r="J3454" s="80" t="s">
        <v>4053</v>
      </c>
      <c r="K3454" s="80" t="s">
        <v>454</v>
      </c>
      <c r="L3454" s="8">
        <v>5900000</v>
      </c>
      <c r="M3454" s="6">
        <v>2022</v>
      </c>
      <c r="N3454" s="103"/>
      <c r="O3454" s="103"/>
      <c r="P3454" s="6"/>
      <c r="Q3454" s="6"/>
      <c r="R3454" t="str">
        <f t="shared" si="53"/>
        <v>5010700215861586100001VT500001</v>
      </c>
    </row>
    <row r="3455" spans="1:18" x14ac:dyDescent="0.2">
      <c r="A3455" s="80" t="s">
        <v>453</v>
      </c>
      <c r="B3455" s="80" t="s">
        <v>4944</v>
      </c>
      <c r="C3455" s="6">
        <v>501</v>
      </c>
      <c r="D3455" s="6">
        <v>50107</v>
      </c>
      <c r="E3455" s="80" t="s">
        <v>458</v>
      </c>
      <c r="F3455" s="80" t="s">
        <v>458</v>
      </c>
      <c r="G3455" s="80" t="s">
        <v>486</v>
      </c>
      <c r="H3455" s="80" t="s">
        <v>2036</v>
      </c>
      <c r="I3455" s="80" t="s">
        <v>3568</v>
      </c>
      <c r="J3455" s="80" t="s">
        <v>4053</v>
      </c>
      <c r="K3455" s="80" t="s">
        <v>454</v>
      </c>
      <c r="L3455" s="8">
        <v>10710000</v>
      </c>
      <c r="M3455" s="6">
        <v>2022</v>
      </c>
      <c r="N3455" s="103"/>
      <c r="O3455" s="103"/>
      <c r="P3455" s="6"/>
      <c r="Q3455" s="6"/>
      <c r="R3455" t="str">
        <f t="shared" si="53"/>
        <v>5010700315861586100001VT100003</v>
      </c>
    </row>
    <row r="3456" spans="1:18" x14ac:dyDescent="0.2">
      <c r="A3456" s="80" t="s">
        <v>453</v>
      </c>
      <c r="B3456" s="80" t="s">
        <v>4945</v>
      </c>
      <c r="C3456" s="6">
        <v>501</v>
      </c>
      <c r="D3456" s="6">
        <v>50107</v>
      </c>
      <c r="E3456" s="80" t="s">
        <v>458</v>
      </c>
      <c r="F3456" s="80" t="s">
        <v>458</v>
      </c>
      <c r="G3456" s="80" t="s">
        <v>488</v>
      </c>
      <c r="H3456" s="80" t="s">
        <v>2036</v>
      </c>
      <c r="I3456" s="80" t="s">
        <v>3568</v>
      </c>
      <c r="J3456" s="80" t="s">
        <v>4053</v>
      </c>
      <c r="K3456" s="80" t="s">
        <v>454</v>
      </c>
      <c r="L3456" s="8">
        <v>7210000</v>
      </c>
      <c r="M3456" s="6">
        <v>2022</v>
      </c>
      <c r="N3456" s="103"/>
      <c r="O3456" s="103"/>
      <c r="P3456" s="6"/>
      <c r="Q3456" s="6"/>
      <c r="R3456" t="str">
        <f t="shared" si="53"/>
        <v>5010700315861586100001VT200003</v>
      </c>
    </row>
    <row r="3457" spans="1:18" x14ac:dyDescent="0.2">
      <c r="A3457" s="80" t="s">
        <v>453</v>
      </c>
      <c r="B3457" s="80" t="s">
        <v>2389</v>
      </c>
      <c r="C3457" s="6">
        <v>501</v>
      </c>
      <c r="D3457" s="6">
        <v>50107</v>
      </c>
      <c r="E3457" s="80" t="s">
        <v>458</v>
      </c>
      <c r="F3457" s="80" t="s">
        <v>458</v>
      </c>
      <c r="G3457" s="80" t="s">
        <v>490</v>
      </c>
      <c r="H3457" s="80" t="s">
        <v>2036</v>
      </c>
      <c r="I3457" s="80" t="s">
        <v>3568</v>
      </c>
      <c r="J3457" s="80" t="s">
        <v>4053</v>
      </c>
      <c r="K3457" s="80" t="s">
        <v>454</v>
      </c>
      <c r="L3457" s="8">
        <v>6230000</v>
      </c>
      <c r="M3457" s="6">
        <v>2022</v>
      </c>
      <c r="N3457" s="103"/>
      <c r="O3457" s="103"/>
      <c r="P3457" s="6"/>
      <c r="Q3457" s="6"/>
      <c r="R3457" t="str">
        <f t="shared" si="53"/>
        <v>5010700315861586100001VT300003</v>
      </c>
    </row>
    <row r="3458" spans="1:18" x14ac:dyDescent="0.2">
      <c r="A3458" s="80" t="s">
        <v>453</v>
      </c>
      <c r="B3458" s="80" t="s">
        <v>4946</v>
      </c>
      <c r="C3458" s="6">
        <v>501</v>
      </c>
      <c r="D3458" s="6">
        <v>50107</v>
      </c>
      <c r="E3458" s="80" t="s">
        <v>458</v>
      </c>
      <c r="F3458" s="80" t="s">
        <v>458</v>
      </c>
      <c r="G3458" s="80" t="s">
        <v>492</v>
      </c>
      <c r="H3458" s="80" t="s">
        <v>2036</v>
      </c>
      <c r="I3458" s="80" t="s">
        <v>3568</v>
      </c>
      <c r="J3458" s="80" t="s">
        <v>4053</v>
      </c>
      <c r="K3458" s="80" t="s">
        <v>454</v>
      </c>
      <c r="L3458" s="8">
        <v>5080000</v>
      </c>
      <c r="M3458" s="6">
        <v>2022</v>
      </c>
      <c r="N3458" s="103"/>
      <c r="O3458" s="103"/>
      <c r="P3458" s="6"/>
      <c r="Q3458" s="6"/>
      <c r="R3458" t="str">
        <f t="shared" ref="R3458:R3521" si="54">CONCATENATE(D3458,E3458,H3458,I3458,K3458,G3458,F3458)</f>
        <v>5010700315861586100001VT400003</v>
      </c>
    </row>
    <row r="3459" spans="1:18" x14ac:dyDescent="0.2">
      <c r="A3459" s="80" t="s">
        <v>453</v>
      </c>
      <c r="B3459" s="80" t="s">
        <v>4947</v>
      </c>
      <c r="C3459" s="6">
        <v>501</v>
      </c>
      <c r="D3459" s="6">
        <v>50107</v>
      </c>
      <c r="E3459" s="80" t="s">
        <v>458</v>
      </c>
      <c r="F3459" s="80" t="s">
        <v>458</v>
      </c>
      <c r="G3459" s="80" t="s">
        <v>494</v>
      </c>
      <c r="H3459" s="80" t="s">
        <v>2036</v>
      </c>
      <c r="I3459" s="80" t="s">
        <v>3568</v>
      </c>
      <c r="J3459" s="80" t="s">
        <v>4053</v>
      </c>
      <c r="K3459" s="80" t="s">
        <v>454</v>
      </c>
      <c r="L3459" s="8">
        <v>4130000</v>
      </c>
      <c r="M3459" s="6">
        <v>2022</v>
      </c>
      <c r="N3459" s="103"/>
      <c r="O3459" s="103"/>
      <c r="P3459" s="6"/>
      <c r="Q3459" s="6"/>
      <c r="R3459" t="str">
        <f t="shared" si="54"/>
        <v>5010700315861586100001VT500003</v>
      </c>
    </row>
    <row r="3460" spans="1:18" x14ac:dyDescent="0.2">
      <c r="A3460" s="80" t="s">
        <v>453</v>
      </c>
      <c r="B3460" s="80" t="s">
        <v>4948</v>
      </c>
      <c r="C3460" s="6">
        <v>501</v>
      </c>
      <c r="D3460" s="6">
        <v>50107</v>
      </c>
      <c r="E3460" s="80" t="s">
        <v>458</v>
      </c>
      <c r="F3460" s="80" t="s">
        <v>456</v>
      </c>
      <c r="G3460" s="80" t="s">
        <v>486</v>
      </c>
      <c r="H3460" s="80" t="s">
        <v>2036</v>
      </c>
      <c r="I3460" s="80" t="s">
        <v>3568</v>
      </c>
      <c r="J3460" s="80" t="s">
        <v>4053</v>
      </c>
      <c r="K3460" s="80" t="s">
        <v>454</v>
      </c>
      <c r="L3460" s="8">
        <v>7650000</v>
      </c>
      <c r="M3460" s="6">
        <v>2022</v>
      </c>
      <c r="N3460" s="103"/>
      <c r="O3460" s="103"/>
      <c r="P3460" s="6"/>
      <c r="Q3460" s="6"/>
      <c r="R3460" t="str">
        <f t="shared" si="54"/>
        <v>5010700315861586100001VT100002</v>
      </c>
    </row>
    <row r="3461" spans="1:18" x14ac:dyDescent="0.2">
      <c r="A3461" s="80" t="s">
        <v>453</v>
      </c>
      <c r="B3461" s="80" t="s">
        <v>4949</v>
      </c>
      <c r="C3461" s="6">
        <v>501</v>
      </c>
      <c r="D3461" s="6">
        <v>50107</v>
      </c>
      <c r="E3461" s="80" t="s">
        <v>458</v>
      </c>
      <c r="F3461" s="80" t="s">
        <v>456</v>
      </c>
      <c r="G3461" s="80" t="s">
        <v>488</v>
      </c>
      <c r="H3461" s="80" t="s">
        <v>2036</v>
      </c>
      <c r="I3461" s="80" t="s">
        <v>3568</v>
      </c>
      <c r="J3461" s="80" t="s">
        <v>4053</v>
      </c>
      <c r="K3461" s="80" t="s">
        <v>454</v>
      </c>
      <c r="L3461" s="8">
        <v>5150000</v>
      </c>
      <c r="M3461" s="6">
        <v>2022</v>
      </c>
      <c r="N3461" s="103"/>
      <c r="O3461" s="103"/>
      <c r="P3461" s="6"/>
      <c r="Q3461" s="6"/>
      <c r="R3461" t="str">
        <f t="shared" si="54"/>
        <v>5010700315861586100001VT200002</v>
      </c>
    </row>
    <row r="3462" spans="1:18" x14ac:dyDescent="0.2">
      <c r="A3462" s="80" t="s">
        <v>453</v>
      </c>
      <c r="B3462" s="80" t="s">
        <v>4950</v>
      </c>
      <c r="C3462" s="6">
        <v>501</v>
      </c>
      <c r="D3462" s="6">
        <v>50107</v>
      </c>
      <c r="E3462" s="80" t="s">
        <v>458</v>
      </c>
      <c r="F3462" s="80" t="s">
        <v>456</v>
      </c>
      <c r="G3462" s="80" t="s">
        <v>490</v>
      </c>
      <c r="H3462" s="80" t="s">
        <v>2036</v>
      </c>
      <c r="I3462" s="80" t="s">
        <v>3568</v>
      </c>
      <c r="J3462" s="80" t="s">
        <v>4053</v>
      </c>
      <c r="K3462" s="80" t="s">
        <v>454</v>
      </c>
      <c r="L3462" s="8">
        <v>4450000</v>
      </c>
      <c r="M3462" s="6">
        <v>2022</v>
      </c>
      <c r="N3462" s="103"/>
      <c r="O3462" s="103"/>
      <c r="P3462" s="6"/>
      <c r="Q3462" s="6"/>
      <c r="R3462" t="str">
        <f t="shared" si="54"/>
        <v>5010700315861586100001VT300002</v>
      </c>
    </row>
    <row r="3463" spans="1:18" x14ac:dyDescent="0.2">
      <c r="A3463" s="80" t="s">
        <v>453</v>
      </c>
      <c r="B3463" s="80" t="s">
        <v>4951</v>
      </c>
      <c r="C3463" s="6">
        <v>501</v>
      </c>
      <c r="D3463" s="6">
        <v>50107</v>
      </c>
      <c r="E3463" s="80" t="s">
        <v>458</v>
      </c>
      <c r="F3463" s="80" t="s">
        <v>456</v>
      </c>
      <c r="G3463" s="80" t="s">
        <v>492</v>
      </c>
      <c r="H3463" s="80" t="s">
        <v>2036</v>
      </c>
      <c r="I3463" s="80" t="s">
        <v>3568</v>
      </c>
      <c r="J3463" s="80" t="s">
        <v>4053</v>
      </c>
      <c r="K3463" s="80" t="s">
        <v>454</v>
      </c>
      <c r="L3463" s="8">
        <v>3630000</v>
      </c>
      <c r="M3463" s="6">
        <v>2022</v>
      </c>
      <c r="N3463" s="103"/>
      <c r="O3463" s="103"/>
      <c r="P3463" s="6"/>
      <c r="Q3463" s="6"/>
      <c r="R3463" t="str">
        <f t="shared" si="54"/>
        <v>5010700315861586100001VT400002</v>
      </c>
    </row>
    <row r="3464" spans="1:18" x14ac:dyDescent="0.2">
      <c r="A3464" s="80" t="s">
        <v>453</v>
      </c>
      <c r="B3464" s="80" t="s">
        <v>4952</v>
      </c>
      <c r="C3464" s="6">
        <v>501</v>
      </c>
      <c r="D3464" s="6">
        <v>50107</v>
      </c>
      <c r="E3464" s="80" t="s">
        <v>458</v>
      </c>
      <c r="F3464" s="80" t="s">
        <v>456</v>
      </c>
      <c r="G3464" s="80" t="s">
        <v>494</v>
      </c>
      <c r="H3464" s="80" t="s">
        <v>2036</v>
      </c>
      <c r="I3464" s="80" t="s">
        <v>3568</v>
      </c>
      <c r="J3464" s="80" t="s">
        <v>4053</v>
      </c>
      <c r="K3464" s="80" t="s">
        <v>454</v>
      </c>
      <c r="L3464" s="8">
        <v>2950000</v>
      </c>
      <c r="M3464" s="6">
        <v>2022</v>
      </c>
      <c r="N3464" s="103"/>
      <c r="O3464" s="103"/>
      <c r="P3464" s="6"/>
      <c r="Q3464" s="6"/>
      <c r="R3464" t="str">
        <f t="shared" si="54"/>
        <v>5010700315861586100001VT500002</v>
      </c>
    </row>
    <row r="3465" spans="1:18" x14ac:dyDescent="0.2">
      <c r="A3465" s="80" t="s">
        <v>453</v>
      </c>
      <c r="B3465" s="80" t="s">
        <v>4953</v>
      </c>
      <c r="C3465" s="6">
        <v>501</v>
      </c>
      <c r="D3465" s="6">
        <v>50107</v>
      </c>
      <c r="E3465" s="80" t="s">
        <v>458</v>
      </c>
      <c r="F3465" s="80" t="s">
        <v>458</v>
      </c>
      <c r="G3465" s="80" t="s">
        <v>486</v>
      </c>
      <c r="H3465" s="80" t="s">
        <v>1970</v>
      </c>
      <c r="I3465" s="80" t="s">
        <v>3498</v>
      </c>
      <c r="J3465" s="80" t="s">
        <v>4053</v>
      </c>
      <c r="K3465" s="80" t="s">
        <v>454</v>
      </c>
      <c r="L3465" s="8">
        <v>5570000</v>
      </c>
      <c r="M3465" s="6">
        <v>2022</v>
      </c>
      <c r="N3465" s="103"/>
      <c r="O3465" s="103"/>
      <c r="P3465" s="6"/>
      <c r="Q3465" s="6"/>
      <c r="R3465" t="str">
        <f t="shared" si="54"/>
        <v>5010700315481548100001VT100003</v>
      </c>
    </row>
    <row r="3466" spans="1:18" x14ac:dyDescent="0.2">
      <c r="A3466" s="80" t="s">
        <v>453</v>
      </c>
      <c r="B3466" s="80" t="s">
        <v>4954</v>
      </c>
      <c r="C3466" s="6">
        <v>501</v>
      </c>
      <c r="D3466" s="6">
        <v>50107</v>
      </c>
      <c r="E3466" s="80" t="s">
        <v>458</v>
      </c>
      <c r="F3466" s="80" t="s">
        <v>458</v>
      </c>
      <c r="G3466" s="80" t="s">
        <v>486</v>
      </c>
      <c r="H3466" s="80" t="s">
        <v>1971</v>
      </c>
      <c r="I3466" s="80" t="s">
        <v>3499</v>
      </c>
      <c r="J3466" s="80" t="s">
        <v>4053</v>
      </c>
      <c r="K3466" s="80" t="s">
        <v>454</v>
      </c>
      <c r="L3466" s="8">
        <v>7160000</v>
      </c>
      <c r="M3466" s="6">
        <v>2022</v>
      </c>
      <c r="N3466" s="103"/>
      <c r="O3466" s="103"/>
      <c r="P3466" s="6"/>
      <c r="Q3466" s="6"/>
      <c r="R3466" t="str">
        <f t="shared" si="54"/>
        <v>5010700315491549100001VT100003</v>
      </c>
    </row>
    <row r="3467" spans="1:18" x14ac:dyDescent="0.2">
      <c r="A3467" s="80" t="s">
        <v>453</v>
      </c>
      <c r="B3467" s="80" t="s">
        <v>4955</v>
      </c>
      <c r="C3467" s="6">
        <v>501</v>
      </c>
      <c r="D3467" s="6">
        <v>50107</v>
      </c>
      <c r="E3467" s="80" t="s">
        <v>458</v>
      </c>
      <c r="F3467" s="80" t="s">
        <v>458</v>
      </c>
      <c r="G3467" s="80" t="s">
        <v>486</v>
      </c>
      <c r="H3467" s="80" t="s">
        <v>1973</v>
      </c>
      <c r="I3467" s="80" t="s">
        <v>3503</v>
      </c>
      <c r="J3467" s="80" t="s">
        <v>4053</v>
      </c>
      <c r="K3467" s="80" t="s">
        <v>454</v>
      </c>
      <c r="L3467" s="8">
        <v>7160000</v>
      </c>
      <c r="M3467" s="6">
        <v>2022</v>
      </c>
      <c r="N3467" s="103"/>
      <c r="O3467" s="103"/>
      <c r="P3467" s="6"/>
      <c r="Q3467" s="6"/>
      <c r="R3467" t="str">
        <f t="shared" si="54"/>
        <v>5010700315501550100001VT100003</v>
      </c>
    </row>
    <row r="3468" spans="1:18" x14ac:dyDescent="0.2">
      <c r="A3468" s="80" t="s">
        <v>453</v>
      </c>
      <c r="B3468" s="80" t="s">
        <v>4956</v>
      </c>
      <c r="C3468" s="6">
        <v>501</v>
      </c>
      <c r="D3468" s="6">
        <v>50107</v>
      </c>
      <c r="E3468" s="80" t="s">
        <v>458</v>
      </c>
      <c r="F3468" s="80" t="s">
        <v>458</v>
      </c>
      <c r="G3468" s="80" t="s">
        <v>486</v>
      </c>
      <c r="H3468" s="80" t="s">
        <v>1974</v>
      </c>
      <c r="I3468" s="80" t="s">
        <v>3504</v>
      </c>
      <c r="J3468" s="80" t="s">
        <v>4053</v>
      </c>
      <c r="K3468" s="80" t="s">
        <v>454</v>
      </c>
      <c r="L3468" s="8">
        <v>7160000</v>
      </c>
      <c r="M3468" s="6">
        <v>2022</v>
      </c>
      <c r="N3468" s="103"/>
      <c r="O3468" s="103"/>
      <c r="P3468" s="6"/>
      <c r="Q3468" s="6"/>
      <c r="R3468" t="str">
        <f t="shared" si="54"/>
        <v>5010700315511551100001VT100003</v>
      </c>
    </row>
    <row r="3469" spans="1:18" x14ac:dyDescent="0.2">
      <c r="A3469" s="80" t="s">
        <v>453</v>
      </c>
      <c r="B3469" s="80" t="s">
        <v>4957</v>
      </c>
      <c r="C3469" s="6">
        <v>501</v>
      </c>
      <c r="D3469" s="6">
        <v>50107</v>
      </c>
      <c r="E3469" s="80" t="s">
        <v>458</v>
      </c>
      <c r="F3469" s="80" t="s">
        <v>458</v>
      </c>
      <c r="G3469" s="80" t="s">
        <v>486</v>
      </c>
      <c r="H3469" s="80" t="s">
        <v>1975</v>
      </c>
      <c r="I3469" s="80" t="s">
        <v>3505</v>
      </c>
      <c r="J3469" s="80" t="s">
        <v>4053</v>
      </c>
      <c r="K3469" s="80" t="s">
        <v>454</v>
      </c>
      <c r="L3469" s="8">
        <v>7160000</v>
      </c>
      <c r="M3469" s="6">
        <v>2022</v>
      </c>
      <c r="N3469" s="103"/>
      <c r="O3469" s="103"/>
      <c r="P3469" s="6"/>
      <c r="Q3469" s="6"/>
      <c r="R3469" t="str">
        <f t="shared" si="54"/>
        <v>5010700315521552100001VT100003</v>
      </c>
    </row>
    <row r="3470" spans="1:18" x14ac:dyDescent="0.2">
      <c r="A3470" s="80" t="s">
        <v>453</v>
      </c>
      <c r="B3470" s="80" t="s">
        <v>4958</v>
      </c>
      <c r="C3470" s="6">
        <v>501</v>
      </c>
      <c r="D3470" s="6">
        <v>50107</v>
      </c>
      <c r="E3470" s="80" t="s">
        <v>458</v>
      </c>
      <c r="F3470" s="80" t="s">
        <v>458</v>
      </c>
      <c r="G3470" s="80" t="s">
        <v>486</v>
      </c>
      <c r="H3470" s="80" t="s">
        <v>1976</v>
      </c>
      <c r="I3470" s="80" t="s">
        <v>3506</v>
      </c>
      <c r="J3470" s="80" t="s">
        <v>4053</v>
      </c>
      <c r="K3470" s="80" t="s">
        <v>454</v>
      </c>
      <c r="L3470" s="8">
        <v>6400000</v>
      </c>
      <c r="M3470" s="6">
        <v>2022</v>
      </c>
      <c r="N3470" s="103"/>
      <c r="O3470" s="103"/>
      <c r="P3470" s="6"/>
      <c r="Q3470" s="6"/>
      <c r="R3470" t="str">
        <f t="shared" si="54"/>
        <v>5010700315531553100001VT100003</v>
      </c>
    </row>
    <row r="3471" spans="1:18" x14ac:dyDescent="0.2">
      <c r="A3471" s="80" t="s">
        <v>453</v>
      </c>
      <c r="B3471" s="80" t="s">
        <v>4959</v>
      </c>
      <c r="C3471" s="6">
        <v>501</v>
      </c>
      <c r="D3471" s="6">
        <v>50107</v>
      </c>
      <c r="E3471" s="80" t="s">
        <v>458</v>
      </c>
      <c r="F3471" s="80" t="s">
        <v>458</v>
      </c>
      <c r="G3471" s="80" t="s">
        <v>486</v>
      </c>
      <c r="H3471" s="80" t="s">
        <v>1977</v>
      </c>
      <c r="I3471" s="80" t="s">
        <v>3507</v>
      </c>
      <c r="J3471" s="80" t="s">
        <v>4053</v>
      </c>
      <c r="K3471" s="80" t="s">
        <v>454</v>
      </c>
      <c r="L3471" s="8">
        <v>6400000</v>
      </c>
      <c r="M3471" s="6">
        <v>2022</v>
      </c>
      <c r="N3471" s="103"/>
      <c r="O3471" s="103"/>
      <c r="P3471" s="6"/>
      <c r="Q3471" s="6"/>
      <c r="R3471" t="str">
        <f t="shared" si="54"/>
        <v>5010700315541554100001VT100003</v>
      </c>
    </row>
    <row r="3472" spans="1:18" x14ac:dyDescent="0.2">
      <c r="A3472" s="80" t="s">
        <v>453</v>
      </c>
      <c r="B3472" s="80" t="s">
        <v>4960</v>
      </c>
      <c r="C3472" s="6">
        <v>501</v>
      </c>
      <c r="D3472" s="6">
        <v>50107</v>
      </c>
      <c r="E3472" s="80" t="s">
        <v>458</v>
      </c>
      <c r="F3472" s="80" t="s">
        <v>458</v>
      </c>
      <c r="G3472" s="80" t="s">
        <v>486</v>
      </c>
      <c r="H3472" s="80" t="s">
        <v>1978</v>
      </c>
      <c r="I3472" s="80" t="s">
        <v>3508</v>
      </c>
      <c r="J3472" s="80" t="s">
        <v>4053</v>
      </c>
      <c r="K3472" s="80" t="s">
        <v>454</v>
      </c>
      <c r="L3472" s="8">
        <v>6400000</v>
      </c>
      <c r="M3472" s="6">
        <v>2022</v>
      </c>
      <c r="N3472" s="103"/>
      <c r="O3472" s="103"/>
      <c r="P3472" s="6"/>
      <c r="Q3472" s="6"/>
      <c r="R3472" t="str">
        <f t="shared" si="54"/>
        <v>5010700315551555100001VT100003</v>
      </c>
    </row>
    <row r="3473" spans="1:18" x14ac:dyDescent="0.2">
      <c r="A3473" s="80" t="s">
        <v>453</v>
      </c>
      <c r="B3473" s="80" t="s">
        <v>4961</v>
      </c>
      <c r="C3473" s="6">
        <v>501</v>
      </c>
      <c r="D3473" s="6">
        <v>50107</v>
      </c>
      <c r="E3473" s="80" t="s">
        <v>458</v>
      </c>
      <c r="F3473" s="80" t="s">
        <v>458</v>
      </c>
      <c r="G3473" s="80" t="s">
        <v>486</v>
      </c>
      <c r="H3473" s="80" t="s">
        <v>1979</v>
      </c>
      <c r="I3473" s="80" t="s">
        <v>3509</v>
      </c>
      <c r="J3473" s="80" t="s">
        <v>4053</v>
      </c>
      <c r="K3473" s="80" t="s">
        <v>454</v>
      </c>
      <c r="L3473" s="8">
        <v>6400000</v>
      </c>
      <c r="M3473" s="6">
        <v>2022</v>
      </c>
      <c r="N3473" s="103"/>
      <c r="O3473" s="103"/>
      <c r="P3473" s="6"/>
      <c r="Q3473" s="6"/>
      <c r="R3473" t="str">
        <f t="shared" si="54"/>
        <v>5010700315561556100001VT100003</v>
      </c>
    </row>
    <row r="3474" spans="1:18" x14ac:dyDescent="0.2">
      <c r="A3474" s="80" t="s">
        <v>453</v>
      </c>
      <c r="B3474" s="80" t="s">
        <v>4962</v>
      </c>
      <c r="C3474" s="6">
        <v>501</v>
      </c>
      <c r="D3474" s="6">
        <v>50107</v>
      </c>
      <c r="E3474" s="80" t="s">
        <v>458</v>
      </c>
      <c r="F3474" s="80" t="s">
        <v>458</v>
      </c>
      <c r="G3474" s="80" t="s">
        <v>486</v>
      </c>
      <c r="H3474" s="80" t="s">
        <v>1980</v>
      </c>
      <c r="I3474" s="80" t="s">
        <v>3510</v>
      </c>
      <c r="J3474" s="80" t="s">
        <v>4053</v>
      </c>
      <c r="K3474" s="80" t="s">
        <v>454</v>
      </c>
      <c r="L3474" s="8">
        <v>6400000</v>
      </c>
      <c r="M3474" s="6">
        <v>2022</v>
      </c>
      <c r="N3474" s="103"/>
      <c r="O3474" s="103"/>
      <c r="P3474" s="6"/>
      <c r="Q3474" s="6"/>
      <c r="R3474" t="str">
        <f t="shared" si="54"/>
        <v>5010700315571557100001VT100003</v>
      </c>
    </row>
    <row r="3475" spans="1:18" x14ac:dyDescent="0.2">
      <c r="A3475" s="80" t="s">
        <v>453</v>
      </c>
      <c r="B3475" s="80" t="s">
        <v>4963</v>
      </c>
      <c r="C3475" s="6">
        <v>501</v>
      </c>
      <c r="D3475" s="6">
        <v>50107</v>
      </c>
      <c r="E3475" s="80" t="s">
        <v>458</v>
      </c>
      <c r="F3475" s="80" t="s">
        <v>458</v>
      </c>
      <c r="G3475" s="80" t="s">
        <v>486</v>
      </c>
      <c r="H3475" s="80" t="s">
        <v>1981</v>
      </c>
      <c r="I3475" s="80" t="s">
        <v>3511</v>
      </c>
      <c r="J3475" s="80" t="s">
        <v>4053</v>
      </c>
      <c r="K3475" s="80" t="s">
        <v>454</v>
      </c>
      <c r="L3475" s="8">
        <v>6400000</v>
      </c>
      <c r="M3475" s="6">
        <v>2022</v>
      </c>
      <c r="N3475" s="103"/>
      <c r="O3475" s="103"/>
      <c r="P3475" s="6"/>
      <c r="Q3475" s="6"/>
      <c r="R3475" t="str">
        <f t="shared" si="54"/>
        <v>5010700315581558100001VT100003</v>
      </c>
    </row>
    <row r="3476" spans="1:18" x14ac:dyDescent="0.2">
      <c r="A3476" s="80" t="s">
        <v>453</v>
      </c>
      <c r="B3476" s="80" t="s">
        <v>4964</v>
      </c>
      <c r="C3476" s="6">
        <v>501</v>
      </c>
      <c r="D3476" s="6">
        <v>50107</v>
      </c>
      <c r="E3476" s="80" t="s">
        <v>458</v>
      </c>
      <c r="F3476" s="80" t="s">
        <v>458</v>
      </c>
      <c r="G3476" s="80" t="s">
        <v>486</v>
      </c>
      <c r="H3476" s="80" t="s">
        <v>1982</v>
      </c>
      <c r="I3476" s="80" t="s">
        <v>3512</v>
      </c>
      <c r="J3476" s="80" t="s">
        <v>4053</v>
      </c>
      <c r="K3476" s="80" t="s">
        <v>454</v>
      </c>
      <c r="L3476" s="8">
        <v>6400000</v>
      </c>
      <c r="M3476" s="6">
        <v>2022</v>
      </c>
      <c r="N3476" s="103"/>
      <c r="O3476" s="103"/>
      <c r="P3476" s="6"/>
      <c r="Q3476" s="6"/>
      <c r="R3476" t="str">
        <f t="shared" si="54"/>
        <v>5010700315591559100001VT100003</v>
      </c>
    </row>
    <row r="3477" spans="1:18" x14ac:dyDescent="0.2">
      <c r="A3477" s="80" t="s">
        <v>453</v>
      </c>
      <c r="B3477" s="80" t="s">
        <v>4965</v>
      </c>
      <c r="C3477" s="6">
        <v>501</v>
      </c>
      <c r="D3477" s="6">
        <v>50107</v>
      </c>
      <c r="E3477" s="80" t="s">
        <v>458</v>
      </c>
      <c r="F3477" s="80" t="s">
        <v>458</v>
      </c>
      <c r="G3477" s="80" t="s">
        <v>486</v>
      </c>
      <c r="H3477" s="80" t="s">
        <v>1984</v>
      </c>
      <c r="I3477" s="80" t="s">
        <v>3515</v>
      </c>
      <c r="J3477" s="80" t="s">
        <v>4053</v>
      </c>
      <c r="K3477" s="80" t="s">
        <v>454</v>
      </c>
      <c r="L3477" s="8">
        <v>6400000</v>
      </c>
      <c r="M3477" s="6">
        <v>2022</v>
      </c>
      <c r="N3477" s="103"/>
      <c r="O3477" s="103"/>
      <c r="P3477" s="6"/>
      <c r="Q3477" s="6"/>
      <c r="R3477" t="str">
        <f t="shared" si="54"/>
        <v>5010700315601560100001VT100003</v>
      </c>
    </row>
    <row r="3478" spans="1:18" x14ac:dyDescent="0.2">
      <c r="A3478" s="80" t="s">
        <v>453</v>
      </c>
      <c r="B3478" s="80" t="s">
        <v>4966</v>
      </c>
      <c r="C3478" s="6">
        <v>501</v>
      </c>
      <c r="D3478" s="6">
        <v>50107</v>
      </c>
      <c r="E3478" s="80" t="s">
        <v>458</v>
      </c>
      <c r="F3478" s="80" t="s">
        <v>458</v>
      </c>
      <c r="G3478" s="80" t="s">
        <v>486</v>
      </c>
      <c r="H3478" s="80" t="s">
        <v>1985</v>
      </c>
      <c r="I3478" s="80" t="s">
        <v>3516</v>
      </c>
      <c r="J3478" s="80" t="s">
        <v>4053</v>
      </c>
      <c r="K3478" s="80" t="s">
        <v>454</v>
      </c>
      <c r="L3478" s="8">
        <v>6400000</v>
      </c>
      <c r="M3478" s="6">
        <v>2022</v>
      </c>
      <c r="N3478" s="103"/>
      <c r="O3478" s="103"/>
      <c r="P3478" s="6"/>
      <c r="Q3478" s="6"/>
      <c r="R3478" t="str">
        <f t="shared" si="54"/>
        <v>5010700315611561100001VT100003</v>
      </c>
    </row>
    <row r="3479" spans="1:18" x14ac:dyDescent="0.2">
      <c r="A3479" s="80" t="s">
        <v>453</v>
      </c>
      <c r="B3479" s="80" t="s">
        <v>4967</v>
      </c>
      <c r="C3479" s="6">
        <v>501</v>
      </c>
      <c r="D3479" s="6">
        <v>50107</v>
      </c>
      <c r="E3479" s="80" t="s">
        <v>458</v>
      </c>
      <c r="F3479" s="80" t="s">
        <v>458</v>
      </c>
      <c r="G3479" s="80" t="s">
        <v>486</v>
      </c>
      <c r="H3479" s="80" t="s">
        <v>1986</v>
      </c>
      <c r="I3479" s="80" t="s">
        <v>3517</v>
      </c>
      <c r="J3479" s="80" t="s">
        <v>4053</v>
      </c>
      <c r="K3479" s="80" t="s">
        <v>454</v>
      </c>
      <c r="L3479" s="8">
        <v>6400000</v>
      </c>
      <c r="M3479" s="6">
        <v>2022</v>
      </c>
      <c r="N3479" s="103"/>
      <c r="O3479" s="103"/>
      <c r="P3479" s="6"/>
      <c r="Q3479" s="6"/>
      <c r="R3479" t="str">
        <f t="shared" si="54"/>
        <v>5010700315621562100001VT100003</v>
      </c>
    </row>
    <row r="3480" spans="1:18" x14ac:dyDescent="0.2">
      <c r="A3480" s="80" t="s">
        <v>453</v>
      </c>
      <c r="B3480" s="80" t="s">
        <v>4968</v>
      </c>
      <c r="C3480" s="6">
        <v>501</v>
      </c>
      <c r="D3480" s="6">
        <v>50107</v>
      </c>
      <c r="E3480" s="80" t="s">
        <v>458</v>
      </c>
      <c r="F3480" s="80" t="s">
        <v>458</v>
      </c>
      <c r="G3480" s="80" t="s">
        <v>486</v>
      </c>
      <c r="H3480" s="80" t="s">
        <v>1987</v>
      </c>
      <c r="I3480" s="80" t="s">
        <v>3518</v>
      </c>
      <c r="J3480" s="80" t="s">
        <v>4053</v>
      </c>
      <c r="K3480" s="80" t="s">
        <v>454</v>
      </c>
      <c r="L3480" s="8">
        <v>6400000</v>
      </c>
      <c r="M3480" s="6">
        <v>2022</v>
      </c>
      <c r="N3480" s="103"/>
      <c r="O3480" s="103"/>
      <c r="P3480" s="6"/>
      <c r="Q3480" s="6"/>
      <c r="R3480" t="str">
        <f t="shared" si="54"/>
        <v>5010700315631563100001VT100003</v>
      </c>
    </row>
    <row r="3481" spans="1:18" x14ac:dyDescent="0.2">
      <c r="A3481" s="80" t="s">
        <v>453</v>
      </c>
      <c r="B3481" s="80" t="s">
        <v>4969</v>
      </c>
      <c r="C3481" s="6">
        <v>501</v>
      </c>
      <c r="D3481" s="6">
        <v>50107</v>
      </c>
      <c r="E3481" s="80" t="s">
        <v>458</v>
      </c>
      <c r="F3481" s="80" t="s">
        <v>458</v>
      </c>
      <c r="G3481" s="80" t="s">
        <v>486</v>
      </c>
      <c r="H3481" s="80" t="s">
        <v>1988</v>
      </c>
      <c r="I3481" s="80" t="s">
        <v>3519</v>
      </c>
      <c r="J3481" s="80" t="s">
        <v>4053</v>
      </c>
      <c r="K3481" s="80" t="s">
        <v>454</v>
      </c>
      <c r="L3481" s="8">
        <v>6400000</v>
      </c>
      <c r="M3481" s="6">
        <v>2022</v>
      </c>
      <c r="N3481" s="103"/>
      <c r="O3481" s="103"/>
      <c r="P3481" s="6"/>
      <c r="Q3481" s="6"/>
      <c r="R3481" t="str">
        <f t="shared" si="54"/>
        <v>5010700315641564100001VT100003</v>
      </c>
    </row>
    <row r="3482" spans="1:18" x14ac:dyDescent="0.2">
      <c r="A3482" s="80" t="s">
        <v>453</v>
      </c>
      <c r="B3482" s="80" t="s">
        <v>4970</v>
      </c>
      <c r="C3482" s="6">
        <v>501</v>
      </c>
      <c r="D3482" s="6">
        <v>50107</v>
      </c>
      <c r="E3482" s="80" t="s">
        <v>458</v>
      </c>
      <c r="F3482" s="80" t="s">
        <v>458</v>
      </c>
      <c r="G3482" s="80" t="s">
        <v>486</v>
      </c>
      <c r="H3482" s="80" t="s">
        <v>1990</v>
      </c>
      <c r="I3482" s="80" t="s">
        <v>3520</v>
      </c>
      <c r="J3482" s="80" t="s">
        <v>4053</v>
      </c>
      <c r="K3482" s="80" t="s">
        <v>454</v>
      </c>
      <c r="L3482" s="8">
        <v>6400000</v>
      </c>
      <c r="M3482" s="6">
        <v>2022</v>
      </c>
      <c r="N3482" s="103"/>
      <c r="O3482" s="103"/>
      <c r="P3482" s="6"/>
      <c r="Q3482" s="6"/>
      <c r="R3482" t="str">
        <f t="shared" si="54"/>
        <v>5010700315651565100001VT100003</v>
      </c>
    </row>
    <row r="3483" spans="1:18" x14ac:dyDescent="0.2">
      <c r="A3483" s="80" t="s">
        <v>453</v>
      </c>
      <c r="B3483" s="80" t="s">
        <v>4971</v>
      </c>
      <c r="C3483" s="6">
        <v>501</v>
      </c>
      <c r="D3483" s="6">
        <v>50107</v>
      </c>
      <c r="E3483" s="80" t="s">
        <v>458</v>
      </c>
      <c r="F3483" s="80" t="s">
        <v>458</v>
      </c>
      <c r="G3483" s="80" t="s">
        <v>486</v>
      </c>
      <c r="H3483" s="80" t="s">
        <v>1992</v>
      </c>
      <c r="I3483" s="80" t="s">
        <v>3521</v>
      </c>
      <c r="J3483" s="80" t="s">
        <v>4053</v>
      </c>
      <c r="K3483" s="80" t="s">
        <v>454</v>
      </c>
      <c r="L3483" s="8">
        <v>6400000</v>
      </c>
      <c r="M3483" s="6">
        <v>2022</v>
      </c>
      <c r="N3483" s="103"/>
      <c r="O3483" s="103"/>
      <c r="P3483" s="6"/>
      <c r="Q3483" s="6"/>
      <c r="R3483" t="str">
        <f t="shared" si="54"/>
        <v>5010700315661566100001VT100003</v>
      </c>
    </row>
    <row r="3484" spans="1:18" x14ac:dyDescent="0.2">
      <c r="A3484" s="80" t="s">
        <v>453</v>
      </c>
      <c r="B3484" s="80" t="s">
        <v>4972</v>
      </c>
      <c r="C3484" s="6">
        <v>501</v>
      </c>
      <c r="D3484" s="6">
        <v>50107</v>
      </c>
      <c r="E3484" s="80" t="s">
        <v>458</v>
      </c>
      <c r="F3484" s="80" t="s">
        <v>458</v>
      </c>
      <c r="G3484" s="80" t="s">
        <v>486</v>
      </c>
      <c r="H3484" s="80" t="s">
        <v>1994</v>
      </c>
      <c r="I3484" s="80" t="s">
        <v>3522</v>
      </c>
      <c r="J3484" s="80" t="s">
        <v>4053</v>
      </c>
      <c r="K3484" s="80" t="s">
        <v>454</v>
      </c>
      <c r="L3484" s="8">
        <v>6400000</v>
      </c>
      <c r="M3484" s="6">
        <v>2022</v>
      </c>
      <c r="N3484" s="103"/>
      <c r="O3484" s="103"/>
      <c r="P3484" s="6"/>
      <c r="Q3484" s="6"/>
      <c r="R3484" t="str">
        <f t="shared" si="54"/>
        <v>5010700315671567100001VT100003</v>
      </c>
    </row>
    <row r="3485" spans="1:18" x14ac:dyDescent="0.2">
      <c r="A3485" s="80" t="s">
        <v>453</v>
      </c>
      <c r="B3485" s="80" t="s">
        <v>4973</v>
      </c>
      <c r="C3485" s="6">
        <v>501</v>
      </c>
      <c r="D3485" s="6">
        <v>50107</v>
      </c>
      <c r="E3485" s="80" t="s">
        <v>458</v>
      </c>
      <c r="F3485" s="80" t="s">
        <v>458</v>
      </c>
      <c r="G3485" s="80" t="s">
        <v>486</v>
      </c>
      <c r="H3485" s="80" t="s">
        <v>1996</v>
      </c>
      <c r="I3485" s="80" t="s">
        <v>3523</v>
      </c>
      <c r="J3485" s="80" t="s">
        <v>4053</v>
      </c>
      <c r="K3485" s="80" t="s">
        <v>454</v>
      </c>
      <c r="L3485" s="8">
        <v>6400000</v>
      </c>
      <c r="M3485" s="6">
        <v>2022</v>
      </c>
      <c r="N3485" s="103"/>
      <c r="O3485" s="103"/>
      <c r="P3485" s="6"/>
      <c r="Q3485" s="6"/>
      <c r="R3485" t="str">
        <f t="shared" si="54"/>
        <v>5010700315681568100001VT100003</v>
      </c>
    </row>
    <row r="3486" spans="1:18" x14ac:dyDescent="0.2">
      <c r="A3486" s="80" t="s">
        <v>453</v>
      </c>
      <c r="B3486" s="80" t="s">
        <v>4974</v>
      </c>
      <c r="C3486" s="6">
        <v>501</v>
      </c>
      <c r="D3486" s="6">
        <v>50107</v>
      </c>
      <c r="E3486" s="80" t="s">
        <v>458</v>
      </c>
      <c r="F3486" s="80" t="s">
        <v>458</v>
      </c>
      <c r="G3486" s="80" t="s">
        <v>486</v>
      </c>
      <c r="H3486" s="80" t="s">
        <v>1998</v>
      </c>
      <c r="I3486" s="80" t="s">
        <v>3525</v>
      </c>
      <c r="J3486" s="80" t="s">
        <v>4053</v>
      </c>
      <c r="K3486" s="80" t="s">
        <v>454</v>
      </c>
      <c r="L3486" s="8">
        <v>6400000</v>
      </c>
      <c r="M3486" s="6">
        <v>2022</v>
      </c>
      <c r="N3486" s="103"/>
      <c r="O3486" s="103"/>
      <c r="P3486" s="6"/>
      <c r="Q3486" s="6"/>
      <c r="R3486" t="str">
        <f t="shared" si="54"/>
        <v>5010700315691569100001VT100003</v>
      </c>
    </row>
    <row r="3487" spans="1:18" x14ac:dyDescent="0.2">
      <c r="A3487" s="80" t="s">
        <v>453</v>
      </c>
      <c r="B3487" s="80" t="s">
        <v>4975</v>
      </c>
      <c r="C3487" s="6">
        <v>501</v>
      </c>
      <c r="D3487" s="6">
        <v>50107</v>
      </c>
      <c r="E3487" s="80" t="s">
        <v>458</v>
      </c>
      <c r="F3487" s="80" t="s">
        <v>458</v>
      </c>
      <c r="G3487" s="80" t="s">
        <v>486</v>
      </c>
      <c r="H3487" s="80" t="s">
        <v>2002</v>
      </c>
      <c r="I3487" s="80" t="s">
        <v>3534</v>
      </c>
      <c r="J3487" s="80" t="s">
        <v>4053</v>
      </c>
      <c r="K3487" s="80" t="s">
        <v>454</v>
      </c>
      <c r="L3487" s="8">
        <v>6400000</v>
      </c>
      <c r="M3487" s="6">
        <v>2022</v>
      </c>
      <c r="N3487" s="103"/>
      <c r="O3487" s="103"/>
      <c r="P3487" s="6"/>
      <c r="Q3487" s="6"/>
      <c r="R3487" t="str">
        <f t="shared" si="54"/>
        <v>5010700315701570100001VT100003</v>
      </c>
    </row>
    <row r="3488" spans="1:18" x14ac:dyDescent="0.2">
      <c r="A3488" s="80" t="s">
        <v>453</v>
      </c>
      <c r="B3488" s="80" t="s">
        <v>4976</v>
      </c>
      <c r="C3488" s="6">
        <v>501</v>
      </c>
      <c r="D3488" s="6">
        <v>50107</v>
      </c>
      <c r="E3488" s="80" t="s">
        <v>458</v>
      </c>
      <c r="F3488" s="80" t="s">
        <v>458</v>
      </c>
      <c r="G3488" s="80" t="s">
        <v>486</v>
      </c>
      <c r="H3488" s="80" t="s">
        <v>2004</v>
      </c>
      <c r="I3488" s="80" t="s">
        <v>3535</v>
      </c>
      <c r="J3488" s="80" t="s">
        <v>4053</v>
      </c>
      <c r="K3488" s="80" t="s">
        <v>454</v>
      </c>
      <c r="L3488" s="8">
        <v>6400000</v>
      </c>
      <c r="M3488" s="6">
        <v>2022</v>
      </c>
      <c r="N3488" s="103"/>
      <c r="O3488" s="103"/>
      <c r="P3488" s="6"/>
      <c r="Q3488" s="6"/>
      <c r="R3488" t="str">
        <f t="shared" si="54"/>
        <v>5010700315711571100001VT100003</v>
      </c>
    </row>
    <row r="3489" spans="1:18" x14ac:dyDescent="0.2">
      <c r="A3489" s="80" t="s">
        <v>453</v>
      </c>
      <c r="B3489" s="80" t="s">
        <v>4977</v>
      </c>
      <c r="C3489" s="6">
        <v>501</v>
      </c>
      <c r="D3489" s="6">
        <v>50107</v>
      </c>
      <c r="E3489" s="80" t="s">
        <v>458</v>
      </c>
      <c r="F3489" s="80" t="s">
        <v>458</v>
      </c>
      <c r="G3489" s="80" t="s">
        <v>486</v>
      </c>
      <c r="H3489" s="80" t="s">
        <v>2006</v>
      </c>
      <c r="I3489" s="80" t="s">
        <v>3536</v>
      </c>
      <c r="J3489" s="80" t="s">
        <v>4053</v>
      </c>
      <c r="K3489" s="80" t="s">
        <v>454</v>
      </c>
      <c r="L3489" s="8">
        <v>6400000</v>
      </c>
      <c r="M3489" s="6">
        <v>2022</v>
      </c>
      <c r="N3489" s="103"/>
      <c r="O3489" s="103"/>
      <c r="P3489" s="6"/>
      <c r="Q3489" s="6"/>
      <c r="R3489" t="str">
        <f t="shared" si="54"/>
        <v>5010700315721572100001VT100003</v>
      </c>
    </row>
    <row r="3490" spans="1:18" x14ac:dyDescent="0.2">
      <c r="A3490" s="80" t="s">
        <v>453</v>
      </c>
      <c r="B3490" s="80" t="s">
        <v>4978</v>
      </c>
      <c r="C3490" s="6">
        <v>501</v>
      </c>
      <c r="D3490" s="6">
        <v>50107</v>
      </c>
      <c r="E3490" s="80" t="s">
        <v>458</v>
      </c>
      <c r="F3490" s="80" t="s">
        <v>458</v>
      </c>
      <c r="G3490" s="80" t="s">
        <v>486</v>
      </c>
      <c r="H3490" s="80" t="s">
        <v>2008</v>
      </c>
      <c r="I3490" s="80" t="s">
        <v>3537</v>
      </c>
      <c r="J3490" s="80" t="s">
        <v>4053</v>
      </c>
      <c r="K3490" s="80" t="s">
        <v>454</v>
      </c>
      <c r="L3490" s="8">
        <v>6400000</v>
      </c>
      <c r="M3490" s="6">
        <v>2022</v>
      </c>
      <c r="N3490" s="103"/>
      <c r="O3490" s="103"/>
      <c r="P3490" s="6"/>
      <c r="Q3490" s="6"/>
      <c r="R3490" t="str">
        <f t="shared" si="54"/>
        <v>5010700315731573100001VT100003</v>
      </c>
    </row>
    <row r="3491" spans="1:18" x14ac:dyDescent="0.2">
      <c r="A3491" s="80" t="s">
        <v>453</v>
      </c>
      <c r="B3491" s="80" t="s">
        <v>4979</v>
      </c>
      <c r="C3491" s="6">
        <v>501</v>
      </c>
      <c r="D3491" s="6">
        <v>50107</v>
      </c>
      <c r="E3491" s="80" t="s">
        <v>458</v>
      </c>
      <c r="F3491" s="80" t="s">
        <v>458</v>
      </c>
      <c r="G3491" s="80" t="s">
        <v>486</v>
      </c>
      <c r="H3491" s="80" t="s">
        <v>2010</v>
      </c>
      <c r="I3491" s="80" t="s">
        <v>3538</v>
      </c>
      <c r="J3491" s="80" t="s">
        <v>4053</v>
      </c>
      <c r="K3491" s="80" t="s">
        <v>454</v>
      </c>
      <c r="L3491" s="8">
        <v>6400000</v>
      </c>
      <c r="M3491" s="6">
        <v>2022</v>
      </c>
      <c r="N3491" s="103"/>
      <c r="O3491" s="103"/>
      <c r="P3491" s="6"/>
      <c r="Q3491" s="6"/>
      <c r="R3491" t="str">
        <f t="shared" si="54"/>
        <v>5010700315741574100001VT100003</v>
      </c>
    </row>
    <row r="3492" spans="1:18" x14ac:dyDescent="0.2">
      <c r="A3492" s="80" t="s">
        <v>453</v>
      </c>
      <c r="B3492" s="80" t="s">
        <v>4980</v>
      </c>
      <c r="C3492" s="6">
        <v>501</v>
      </c>
      <c r="D3492" s="6">
        <v>50107</v>
      </c>
      <c r="E3492" s="80" t="s">
        <v>458</v>
      </c>
      <c r="F3492" s="80" t="s">
        <v>458</v>
      </c>
      <c r="G3492" s="80" t="s">
        <v>486</v>
      </c>
      <c r="H3492" s="80" t="s">
        <v>2012</v>
      </c>
      <c r="I3492" s="80" t="s">
        <v>3539</v>
      </c>
      <c r="J3492" s="80" t="s">
        <v>4053</v>
      </c>
      <c r="K3492" s="80" t="s">
        <v>454</v>
      </c>
      <c r="L3492" s="8">
        <v>6400000</v>
      </c>
      <c r="M3492" s="6">
        <v>2022</v>
      </c>
      <c r="N3492" s="103"/>
      <c r="O3492" s="103"/>
      <c r="P3492" s="6"/>
      <c r="Q3492" s="6"/>
      <c r="R3492" t="str">
        <f t="shared" si="54"/>
        <v>5010700315751575100001VT100003</v>
      </c>
    </row>
    <row r="3493" spans="1:18" x14ac:dyDescent="0.2">
      <c r="A3493" s="80" t="s">
        <v>453</v>
      </c>
      <c r="B3493" s="80" t="s">
        <v>4981</v>
      </c>
      <c r="C3493" s="6">
        <v>501</v>
      </c>
      <c r="D3493" s="6">
        <v>50107</v>
      </c>
      <c r="E3493" s="80" t="s">
        <v>458</v>
      </c>
      <c r="F3493" s="80" t="s">
        <v>458</v>
      </c>
      <c r="G3493" s="80" t="s">
        <v>486</v>
      </c>
      <c r="H3493" s="80" t="s">
        <v>2014</v>
      </c>
      <c r="I3493" s="80" t="s">
        <v>3540</v>
      </c>
      <c r="J3493" s="80" t="s">
        <v>4053</v>
      </c>
      <c r="K3493" s="80" t="s">
        <v>454</v>
      </c>
      <c r="L3493" s="8">
        <v>6400000</v>
      </c>
      <c r="M3493" s="6">
        <v>2022</v>
      </c>
      <c r="N3493" s="103"/>
      <c r="O3493" s="103"/>
      <c r="P3493" s="6"/>
      <c r="Q3493" s="6"/>
      <c r="R3493" t="str">
        <f t="shared" si="54"/>
        <v>5010700315761576100001VT100003</v>
      </c>
    </row>
    <row r="3494" spans="1:18" x14ac:dyDescent="0.2">
      <c r="A3494" s="80" t="s">
        <v>453</v>
      </c>
      <c r="B3494" s="80" t="s">
        <v>4982</v>
      </c>
      <c r="C3494" s="6">
        <v>501</v>
      </c>
      <c r="D3494" s="6">
        <v>50107</v>
      </c>
      <c r="E3494" s="80" t="s">
        <v>458</v>
      </c>
      <c r="F3494" s="80" t="s">
        <v>458</v>
      </c>
      <c r="G3494" s="80" t="s">
        <v>486</v>
      </c>
      <c r="H3494" s="80" t="s">
        <v>2016</v>
      </c>
      <c r="I3494" s="80" t="s">
        <v>3541</v>
      </c>
      <c r="J3494" s="80" t="s">
        <v>4053</v>
      </c>
      <c r="K3494" s="80" t="s">
        <v>454</v>
      </c>
      <c r="L3494" s="8">
        <v>6400000</v>
      </c>
      <c r="M3494" s="6">
        <v>2022</v>
      </c>
      <c r="N3494" s="103"/>
      <c r="O3494" s="103"/>
      <c r="P3494" s="6"/>
      <c r="Q3494" s="6"/>
      <c r="R3494" t="str">
        <f t="shared" si="54"/>
        <v>5010700315771577100001VT100003</v>
      </c>
    </row>
    <row r="3495" spans="1:18" x14ac:dyDescent="0.2">
      <c r="A3495" s="80" t="s">
        <v>453</v>
      </c>
      <c r="B3495" s="80" t="s">
        <v>4983</v>
      </c>
      <c r="C3495" s="6">
        <v>501</v>
      </c>
      <c r="D3495" s="6">
        <v>50107</v>
      </c>
      <c r="E3495" s="80" t="s">
        <v>458</v>
      </c>
      <c r="F3495" s="80" t="s">
        <v>458</v>
      </c>
      <c r="G3495" s="80" t="s">
        <v>486</v>
      </c>
      <c r="H3495" s="80" t="s">
        <v>2018</v>
      </c>
      <c r="I3495" s="80" t="s">
        <v>3542</v>
      </c>
      <c r="J3495" s="80" t="s">
        <v>4053</v>
      </c>
      <c r="K3495" s="80" t="s">
        <v>454</v>
      </c>
      <c r="L3495" s="8">
        <v>6400000</v>
      </c>
      <c r="M3495" s="6">
        <v>2022</v>
      </c>
      <c r="N3495" s="103"/>
      <c r="O3495" s="103"/>
      <c r="P3495" s="6"/>
      <c r="Q3495" s="6"/>
      <c r="R3495" t="str">
        <f t="shared" si="54"/>
        <v>5010700315781578100001VT100003</v>
      </c>
    </row>
    <row r="3496" spans="1:18" x14ac:dyDescent="0.2">
      <c r="A3496" s="80" t="s">
        <v>453</v>
      </c>
      <c r="B3496" s="80" t="s">
        <v>4984</v>
      </c>
      <c r="C3496" s="6">
        <v>501</v>
      </c>
      <c r="D3496" s="6">
        <v>50107</v>
      </c>
      <c r="E3496" s="80" t="s">
        <v>458</v>
      </c>
      <c r="F3496" s="80" t="s">
        <v>458</v>
      </c>
      <c r="G3496" s="80" t="s">
        <v>486</v>
      </c>
      <c r="H3496" s="80" t="s">
        <v>2020</v>
      </c>
      <c r="I3496" s="80" t="s">
        <v>3543</v>
      </c>
      <c r="J3496" s="80" t="s">
        <v>4053</v>
      </c>
      <c r="K3496" s="80" t="s">
        <v>454</v>
      </c>
      <c r="L3496" s="8">
        <v>6400000</v>
      </c>
      <c r="M3496" s="6">
        <v>2022</v>
      </c>
      <c r="N3496" s="103"/>
      <c r="O3496" s="103"/>
      <c r="P3496" s="6"/>
      <c r="Q3496" s="6"/>
      <c r="R3496" t="str">
        <f t="shared" si="54"/>
        <v>5010700315791579100001VT100003</v>
      </c>
    </row>
    <row r="3497" spans="1:18" x14ac:dyDescent="0.2">
      <c r="A3497" s="80" t="s">
        <v>453</v>
      </c>
      <c r="B3497" s="80" t="s">
        <v>4985</v>
      </c>
      <c r="C3497" s="6">
        <v>501</v>
      </c>
      <c r="D3497" s="6">
        <v>50107</v>
      </c>
      <c r="E3497" s="80" t="s">
        <v>458</v>
      </c>
      <c r="F3497" s="80" t="s">
        <v>458</v>
      </c>
      <c r="G3497" s="80" t="s">
        <v>486</v>
      </c>
      <c r="H3497" s="80" t="s">
        <v>2024</v>
      </c>
      <c r="I3497" s="80" t="s">
        <v>3562</v>
      </c>
      <c r="J3497" s="80" t="s">
        <v>4053</v>
      </c>
      <c r="K3497" s="80" t="s">
        <v>454</v>
      </c>
      <c r="L3497" s="8">
        <v>6400000</v>
      </c>
      <c r="M3497" s="6">
        <v>2022</v>
      </c>
      <c r="N3497" s="103"/>
      <c r="O3497" s="103"/>
      <c r="P3497" s="6"/>
      <c r="Q3497" s="6"/>
      <c r="R3497" t="str">
        <f t="shared" si="54"/>
        <v>5010700315801580100001VT100003</v>
      </c>
    </row>
    <row r="3498" spans="1:18" x14ac:dyDescent="0.2">
      <c r="A3498" s="80" t="s">
        <v>453</v>
      </c>
      <c r="B3498" s="80" t="s">
        <v>4986</v>
      </c>
      <c r="C3498" s="6">
        <v>501</v>
      </c>
      <c r="D3498" s="6">
        <v>50107</v>
      </c>
      <c r="E3498" s="80" t="s">
        <v>458</v>
      </c>
      <c r="F3498" s="80" t="s">
        <v>458</v>
      </c>
      <c r="G3498" s="80" t="s">
        <v>486</v>
      </c>
      <c r="H3498" s="80" t="s">
        <v>2026</v>
      </c>
      <c r="I3498" s="80" t="s">
        <v>3563</v>
      </c>
      <c r="J3498" s="80" t="s">
        <v>4053</v>
      </c>
      <c r="K3498" s="80" t="s">
        <v>454</v>
      </c>
      <c r="L3498" s="8">
        <v>6400000</v>
      </c>
      <c r="M3498" s="6">
        <v>2022</v>
      </c>
      <c r="N3498" s="103"/>
      <c r="O3498" s="103"/>
      <c r="P3498" s="6"/>
      <c r="Q3498" s="6"/>
      <c r="R3498" t="str">
        <f t="shared" si="54"/>
        <v>5010700315811581100001VT100003</v>
      </c>
    </row>
    <row r="3499" spans="1:18" x14ac:dyDescent="0.2">
      <c r="A3499" s="80" t="s">
        <v>453</v>
      </c>
      <c r="B3499" s="80" t="s">
        <v>4987</v>
      </c>
      <c r="C3499" s="6">
        <v>501</v>
      </c>
      <c r="D3499" s="6">
        <v>50107</v>
      </c>
      <c r="E3499" s="80" t="s">
        <v>458</v>
      </c>
      <c r="F3499" s="80" t="s">
        <v>458</v>
      </c>
      <c r="G3499" s="80" t="s">
        <v>486</v>
      </c>
      <c r="H3499" s="80" t="s">
        <v>2028</v>
      </c>
      <c r="I3499" s="80" t="s">
        <v>3564</v>
      </c>
      <c r="J3499" s="80" t="s">
        <v>4053</v>
      </c>
      <c r="K3499" s="80" t="s">
        <v>454</v>
      </c>
      <c r="L3499" s="8">
        <v>6400000</v>
      </c>
      <c r="M3499" s="6">
        <v>2022</v>
      </c>
      <c r="N3499" s="103"/>
      <c r="O3499" s="103"/>
      <c r="P3499" s="6"/>
      <c r="Q3499" s="6"/>
      <c r="R3499" t="str">
        <f t="shared" si="54"/>
        <v>5010700315821582100001VT100003</v>
      </c>
    </row>
    <row r="3500" spans="1:18" x14ac:dyDescent="0.2">
      <c r="A3500" s="80" t="s">
        <v>453</v>
      </c>
      <c r="B3500" s="80" t="s">
        <v>4988</v>
      </c>
      <c r="C3500" s="6">
        <v>501</v>
      </c>
      <c r="D3500" s="6">
        <v>50107</v>
      </c>
      <c r="E3500" s="80" t="s">
        <v>458</v>
      </c>
      <c r="F3500" s="80" t="s">
        <v>458</v>
      </c>
      <c r="G3500" s="80" t="s">
        <v>486</v>
      </c>
      <c r="H3500" s="80" t="s">
        <v>2030</v>
      </c>
      <c r="I3500" s="80" t="s">
        <v>3565</v>
      </c>
      <c r="J3500" s="80" t="s">
        <v>4053</v>
      </c>
      <c r="K3500" s="80" t="s">
        <v>454</v>
      </c>
      <c r="L3500" s="8">
        <v>6400000</v>
      </c>
      <c r="M3500" s="6">
        <v>2022</v>
      </c>
      <c r="N3500" s="103"/>
      <c r="O3500" s="103"/>
      <c r="P3500" s="6"/>
      <c r="Q3500" s="6"/>
      <c r="R3500" t="str">
        <f t="shared" si="54"/>
        <v>5010700315831583100001VT100003</v>
      </c>
    </row>
    <row r="3501" spans="1:18" x14ac:dyDescent="0.2">
      <c r="A3501" s="80" t="s">
        <v>453</v>
      </c>
      <c r="B3501" s="80" t="s">
        <v>4989</v>
      </c>
      <c r="C3501" s="6">
        <v>501</v>
      </c>
      <c r="D3501" s="6">
        <v>50107</v>
      </c>
      <c r="E3501" s="80" t="s">
        <v>458</v>
      </c>
      <c r="F3501" s="80" t="s">
        <v>458</v>
      </c>
      <c r="G3501" s="80" t="s">
        <v>486</v>
      </c>
      <c r="H3501" s="80" t="s">
        <v>2032</v>
      </c>
      <c r="I3501" s="80" t="s">
        <v>3566</v>
      </c>
      <c r="J3501" s="80" t="s">
        <v>4053</v>
      </c>
      <c r="K3501" s="80" t="s">
        <v>454</v>
      </c>
      <c r="L3501" s="8">
        <v>6400000</v>
      </c>
      <c r="M3501" s="6">
        <v>2022</v>
      </c>
      <c r="N3501" s="103"/>
      <c r="O3501" s="103"/>
      <c r="P3501" s="6"/>
      <c r="Q3501" s="6"/>
      <c r="R3501" t="str">
        <f t="shared" si="54"/>
        <v>5010700315841584100001VT100003</v>
      </c>
    </row>
    <row r="3502" spans="1:18" x14ac:dyDescent="0.2">
      <c r="A3502" s="80" t="s">
        <v>453</v>
      </c>
      <c r="B3502" s="80" t="s">
        <v>4990</v>
      </c>
      <c r="C3502" s="6">
        <v>501</v>
      </c>
      <c r="D3502" s="6">
        <v>50107</v>
      </c>
      <c r="E3502" s="80" t="s">
        <v>458</v>
      </c>
      <c r="F3502" s="80" t="s">
        <v>458</v>
      </c>
      <c r="G3502" s="80" t="s">
        <v>486</v>
      </c>
      <c r="H3502" s="80" t="s">
        <v>2034</v>
      </c>
      <c r="I3502" s="80" t="s">
        <v>3567</v>
      </c>
      <c r="J3502" s="80" t="s">
        <v>4053</v>
      </c>
      <c r="K3502" s="80" t="s">
        <v>454</v>
      </c>
      <c r="L3502" s="8">
        <v>6400000</v>
      </c>
      <c r="M3502" s="6">
        <v>2022</v>
      </c>
      <c r="N3502" s="103"/>
      <c r="O3502" s="103"/>
      <c r="P3502" s="6"/>
      <c r="Q3502" s="6"/>
      <c r="R3502" t="str">
        <f t="shared" si="54"/>
        <v>5010700315851585100001VT100003</v>
      </c>
    </row>
    <row r="3503" spans="1:18" x14ac:dyDescent="0.2">
      <c r="A3503" s="80" t="s">
        <v>453</v>
      </c>
      <c r="B3503" s="80" t="s">
        <v>4991</v>
      </c>
      <c r="C3503" s="6">
        <v>501</v>
      </c>
      <c r="D3503" s="6">
        <v>50107</v>
      </c>
      <c r="E3503" s="80" t="s">
        <v>456</v>
      </c>
      <c r="F3503" s="80" t="s">
        <v>454</v>
      </c>
      <c r="G3503" s="80" t="s">
        <v>486</v>
      </c>
      <c r="H3503" s="80" t="s">
        <v>2055</v>
      </c>
      <c r="I3503" s="80" t="s">
        <v>3616</v>
      </c>
      <c r="J3503" s="80" t="s">
        <v>4054</v>
      </c>
      <c r="K3503" s="80" t="s">
        <v>454</v>
      </c>
      <c r="L3503" s="8">
        <v>3200000</v>
      </c>
      <c r="M3503" s="6">
        <v>2017</v>
      </c>
      <c r="N3503" s="103"/>
      <c r="O3503" s="103"/>
      <c r="P3503" s="6"/>
      <c r="Q3503" s="6"/>
      <c r="R3503" t="str">
        <f t="shared" si="54"/>
        <v>5010700216916901001VT100001</v>
      </c>
    </row>
    <row r="3504" spans="1:18" x14ac:dyDescent="0.2">
      <c r="A3504" s="80" t="s">
        <v>453</v>
      </c>
      <c r="B3504" s="80" t="s">
        <v>4992</v>
      </c>
      <c r="C3504" s="6">
        <v>501</v>
      </c>
      <c r="D3504" s="6">
        <v>50107</v>
      </c>
      <c r="E3504" s="80" t="s">
        <v>456</v>
      </c>
      <c r="F3504" s="80" t="s">
        <v>454</v>
      </c>
      <c r="G3504" s="80" t="s">
        <v>486</v>
      </c>
      <c r="H3504" s="80" t="s">
        <v>2056</v>
      </c>
      <c r="I3504" s="80" t="s">
        <v>3617</v>
      </c>
      <c r="J3504" s="80" t="s">
        <v>4054</v>
      </c>
      <c r="K3504" s="80" t="s">
        <v>454</v>
      </c>
      <c r="L3504" s="8">
        <v>3520000</v>
      </c>
      <c r="M3504" s="6">
        <v>2017</v>
      </c>
      <c r="N3504" s="103"/>
      <c r="O3504" s="103"/>
      <c r="P3504" s="6"/>
      <c r="Q3504" s="6"/>
      <c r="R3504" t="str">
        <f t="shared" si="54"/>
        <v>5010700217017001001VT100001</v>
      </c>
    </row>
    <row r="3505" spans="1:18" x14ac:dyDescent="0.2">
      <c r="A3505" s="80" t="s">
        <v>453</v>
      </c>
      <c r="B3505" s="80" t="s">
        <v>4993</v>
      </c>
      <c r="C3505" s="6">
        <v>501</v>
      </c>
      <c r="D3505" s="6">
        <v>50107</v>
      </c>
      <c r="E3505" s="80" t="s">
        <v>456</v>
      </c>
      <c r="F3505" s="80" t="s">
        <v>454</v>
      </c>
      <c r="G3505" s="80" t="s">
        <v>486</v>
      </c>
      <c r="H3505" s="80" t="s">
        <v>2057</v>
      </c>
      <c r="I3505" s="80" t="s">
        <v>3618</v>
      </c>
      <c r="J3505" s="80" t="s">
        <v>4054</v>
      </c>
      <c r="K3505" s="80" t="s">
        <v>454</v>
      </c>
      <c r="L3505" s="8">
        <v>3520000</v>
      </c>
      <c r="M3505" s="6">
        <v>2017</v>
      </c>
      <c r="N3505" s="103"/>
      <c r="O3505" s="103"/>
      <c r="P3505" s="6"/>
      <c r="Q3505" s="6"/>
      <c r="R3505" t="str">
        <f t="shared" si="54"/>
        <v>5010700217117101001VT100001</v>
      </c>
    </row>
    <row r="3506" spans="1:18" x14ac:dyDescent="0.2">
      <c r="A3506" s="80" t="s">
        <v>453</v>
      </c>
      <c r="B3506" s="80" t="s">
        <v>4994</v>
      </c>
      <c r="C3506" s="6">
        <v>501</v>
      </c>
      <c r="D3506" s="6">
        <v>50107</v>
      </c>
      <c r="E3506" s="80" t="s">
        <v>456</v>
      </c>
      <c r="F3506" s="80" t="s">
        <v>454</v>
      </c>
      <c r="G3506" s="80" t="s">
        <v>486</v>
      </c>
      <c r="H3506" s="80" t="s">
        <v>2058</v>
      </c>
      <c r="I3506" s="80" t="s">
        <v>3619</v>
      </c>
      <c r="J3506" s="80" t="s">
        <v>4054</v>
      </c>
      <c r="K3506" s="80" t="s">
        <v>454</v>
      </c>
      <c r="L3506" s="8">
        <v>3200000</v>
      </c>
      <c r="M3506" s="6">
        <v>2017</v>
      </c>
      <c r="N3506" s="103"/>
      <c r="O3506" s="103"/>
      <c r="P3506" s="6"/>
      <c r="Q3506" s="6"/>
      <c r="R3506" t="str">
        <f t="shared" si="54"/>
        <v>5010700217217201001VT100001</v>
      </c>
    </row>
    <row r="3507" spans="1:18" x14ac:dyDescent="0.2">
      <c r="A3507" s="80" t="s">
        <v>453</v>
      </c>
      <c r="B3507" s="80" t="s">
        <v>4995</v>
      </c>
      <c r="C3507" s="6">
        <v>501</v>
      </c>
      <c r="D3507" s="6">
        <v>50107</v>
      </c>
      <c r="E3507" s="80" t="s">
        <v>456</v>
      </c>
      <c r="F3507" s="80" t="s">
        <v>454</v>
      </c>
      <c r="G3507" s="80" t="s">
        <v>486</v>
      </c>
      <c r="H3507" s="80" t="s">
        <v>2059</v>
      </c>
      <c r="I3507" s="80" t="s">
        <v>3620</v>
      </c>
      <c r="J3507" s="80" t="s">
        <v>4054</v>
      </c>
      <c r="K3507" s="80" t="s">
        <v>454</v>
      </c>
      <c r="L3507" s="8">
        <v>3200000</v>
      </c>
      <c r="M3507" s="6">
        <v>2017</v>
      </c>
      <c r="N3507" s="103"/>
      <c r="O3507" s="103"/>
      <c r="P3507" s="6"/>
      <c r="Q3507" s="6"/>
      <c r="R3507" t="str">
        <f t="shared" si="54"/>
        <v>5010700217317301001VT100001</v>
      </c>
    </row>
    <row r="3508" spans="1:18" x14ac:dyDescent="0.2">
      <c r="A3508" s="80" t="s">
        <v>453</v>
      </c>
      <c r="B3508" s="80" t="s">
        <v>4996</v>
      </c>
      <c r="C3508" s="6">
        <v>501</v>
      </c>
      <c r="D3508" s="6">
        <v>50107</v>
      </c>
      <c r="E3508" s="80" t="s">
        <v>456</v>
      </c>
      <c r="F3508" s="80" t="s">
        <v>454</v>
      </c>
      <c r="G3508" s="80" t="s">
        <v>486</v>
      </c>
      <c r="H3508" s="80" t="s">
        <v>2060</v>
      </c>
      <c r="I3508" s="80" t="s">
        <v>3621</v>
      </c>
      <c r="J3508" s="80" t="s">
        <v>4054</v>
      </c>
      <c r="K3508" s="80" t="s">
        <v>454</v>
      </c>
      <c r="L3508" s="8">
        <v>6240000</v>
      </c>
      <c r="M3508" s="6">
        <v>2017</v>
      </c>
      <c r="N3508" s="103"/>
      <c r="O3508" s="103"/>
      <c r="P3508" s="6"/>
      <c r="Q3508" s="6"/>
      <c r="R3508" t="str">
        <f t="shared" si="54"/>
        <v>5010700217417401001VT100001</v>
      </c>
    </row>
    <row r="3509" spans="1:18" x14ac:dyDescent="0.2">
      <c r="A3509" s="80" t="s">
        <v>453</v>
      </c>
      <c r="B3509" s="80" t="s">
        <v>4997</v>
      </c>
      <c r="C3509" s="6">
        <v>501</v>
      </c>
      <c r="D3509" s="6">
        <v>50107</v>
      </c>
      <c r="E3509" s="80" t="s">
        <v>456</v>
      </c>
      <c r="F3509" s="80" t="s">
        <v>454</v>
      </c>
      <c r="G3509" s="80" t="s">
        <v>486</v>
      </c>
      <c r="H3509" s="80" t="s">
        <v>2061</v>
      </c>
      <c r="I3509" s="80" t="s">
        <v>3622</v>
      </c>
      <c r="J3509" s="80" t="s">
        <v>4054</v>
      </c>
      <c r="K3509" s="80" t="s">
        <v>454</v>
      </c>
      <c r="L3509" s="8">
        <v>6240000</v>
      </c>
      <c r="M3509" s="6">
        <v>2017</v>
      </c>
      <c r="N3509" s="103"/>
      <c r="O3509" s="103"/>
      <c r="P3509" s="6"/>
      <c r="Q3509" s="6"/>
      <c r="R3509" t="str">
        <f t="shared" si="54"/>
        <v>5010700217517501001VT100001</v>
      </c>
    </row>
    <row r="3510" spans="1:18" x14ac:dyDescent="0.2">
      <c r="A3510" s="80" t="s">
        <v>453</v>
      </c>
      <c r="B3510" s="80" t="s">
        <v>4998</v>
      </c>
      <c r="C3510" s="6">
        <v>501</v>
      </c>
      <c r="D3510" s="6">
        <v>50107</v>
      </c>
      <c r="E3510" s="80" t="s">
        <v>456</v>
      </c>
      <c r="F3510" s="80" t="s">
        <v>454</v>
      </c>
      <c r="G3510" s="80" t="s">
        <v>486</v>
      </c>
      <c r="H3510" s="80" t="s">
        <v>2062</v>
      </c>
      <c r="I3510" s="80" t="s">
        <v>3623</v>
      </c>
      <c r="J3510" s="80" t="s">
        <v>4054</v>
      </c>
      <c r="K3510" s="80" t="s">
        <v>454</v>
      </c>
      <c r="L3510" s="8">
        <v>7800000</v>
      </c>
      <c r="M3510" s="6">
        <v>2017</v>
      </c>
      <c r="N3510" s="103"/>
      <c r="O3510" s="103"/>
      <c r="P3510" s="6"/>
      <c r="Q3510" s="6"/>
      <c r="R3510" t="str">
        <f t="shared" si="54"/>
        <v>5010700217617601001VT100001</v>
      </c>
    </row>
    <row r="3511" spans="1:18" x14ac:dyDescent="0.2">
      <c r="A3511" s="80" t="s">
        <v>453</v>
      </c>
      <c r="B3511" s="80" t="s">
        <v>4999</v>
      </c>
      <c r="C3511" s="6">
        <v>501</v>
      </c>
      <c r="D3511" s="6">
        <v>50107</v>
      </c>
      <c r="E3511" s="80" t="s">
        <v>456</v>
      </c>
      <c r="F3511" s="80" t="s">
        <v>454</v>
      </c>
      <c r="G3511" s="80" t="s">
        <v>486</v>
      </c>
      <c r="H3511" s="80" t="s">
        <v>2062</v>
      </c>
      <c r="I3511" s="80" t="s">
        <v>3625</v>
      </c>
      <c r="J3511" s="80" t="s">
        <v>4054</v>
      </c>
      <c r="K3511" s="80" t="s">
        <v>454</v>
      </c>
      <c r="L3511" s="8">
        <v>6240000</v>
      </c>
      <c r="M3511" s="6">
        <v>2017</v>
      </c>
      <c r="N3511" s="103"/>
      <c r="O3511" s="103"/>
      <c r="P3511" s="6"/>
      <c r="Q3511" s="6"/>
      <c r="R3511" t="str">
        <f t="shared" si="54"/>
        <v>5010700217617602001VT100001</v>
      </c>
    </row>
    <row r="3512" spans="1:18" x14ac:dyDescent="0.2">
      <c r="A3512" s="80" t="s">
        <v>453</v>
      </c>
      <c r="B3512" s="80" t="s">
        <v>5000</v>
      </c>
      <c r="C3512" s="6">
        <v>501</v>
      </c>
      <c r="D3512" s="6">
        <v>50107</v>
      </c>
      <c r="E3512" s="80" t="s">
        <v>456</v>
      </c>
      <c r="F3512" s="80" t="s">
        <v>454</v>
      </c>
      <c r="G3512" s="80" t="s">
        <v>486</v>
      </c>
      <c r="H3512" s="80" t="s">
        <v>2063</v>
      </c>
      <c r="I3512" s="80" t="s">
        <v>3627</v>
      </c>
      <c r="J3512" s="80" t="s">
        <v>4054</v>
      </c>
      <c r="K3512" s="80" t="s">
        <v>454</v>
      </c>
      <c r="L3512" s="8">
        <v>9360000</v>
      </c>
      <c r="M3512" s="6">
        <v>2017</v>
      </c>
      <c r="N3512" s="103"/>
      <c r="O3512" s="103"/>
      <c r="P3512" s="6"/>
      <c r="Q3512" s="6"/>
      <c r="R3512" t="str">
        <f t="shared" si="54"/>
        <v>5010700217717701001VT100001</v>
      </c>
    </row>
    <row r="3513" spans="1:18" x14ac:dyDescent="0.2">
      <c r="A3513" s="80" t="s">
        <v>453</v>
      </c>
      <c r="B3513" s="80" t="s">
        <v>5001</v>
      </c>
      <c r="C3513" s="6">
        <v>501</v>
      </c>
      <c r="D3513" s="6">
        <v>50107</v>
      </c>
      <c r="E3513" s="80" t="s">
        <v>456</v>
      </c>
      <c r="F3513" s="80" t="s">
        <v>454</v>
      </c>
      <c r="G3513" s="80" t="s">
        <v>486</v>
      </c>
      <c r="H3513" s="80" t="s">
        <v>2064</v>
      </c>
      <c r="I3513" s="80" t="s">
        <v>3628</v>
      </c>
      <c r="J3513" s="80" t="s">
        <v>4054</v>
      </c>
      <c r="K3513" s="80" t="s">
        <v>454</v>
      </c>
      <c r="L3513" s="8">
        <v>8580000</v>
      </c>
      <c r="M3513" s="6">
        <v>2017</v>
      </c>
      <c r="N3513" s="103"/>
      <c r="O3513" s="103"/>
      <c r="P3513" s="6"/>
      <c r="Q3513" s="6"/>
      <c r="R3513" t="str">
        <f t="shared" si="54"/>
        <v>5010700217817801001VT100001</v>
      </c>
    </row>
    <row r="3514" spans="1:18" x14ac:dyDescent="0.2">
      <c r="A3514" s="80" t="s">
        <v>453</v>
      </c>
      <c r="B3514" s="80" t="s">
        <v>5002</v>
      </c>
      <c r="C3514" s="6">
        <v>501</v>
      </c>
      <c r="D3514" s="6">
        <v>50107</v>
      </c>
      <c r="E3514" s="80" t="s">
        <v>456</v>
      </c>
      <c r="F3514" s="80" t="s">
        <v>454</v>
      </c>
      <c r="G3514" s="80" t="s">
        <v>486</v>
      </c>
      <c r="H3514" s="80" t="s">
        <v>2065</v>
      </c>
      <c r="I3514" s="80" t="s">
        <v>3629</v>
      </c>
      <c r="J3514" s="80" t="s">
        <v>4054</v>
      </c>
      <c r="K3514" s="80" t="s">
        <v>454</v>
      </c>
      <c r="L3514" s="8">
        <v>6240000</v>
      </c>
      <c r="M3514" s="6">
        <v>2017</v>
      </c>
      <c r="N3514" s="103"/>
      <c r="O3514" s="103"/>
      <c r="P3514" s="6"/>
      <c r="Q3514" s="6"/>
      <c r="R3514" t="str">
        <f t="shared" si="54"/>
        <v>5010700217917901001VT100001</v>
      </c>
    </row>
    <row r="3515" spans="1:18" x14ac:dyDescent="0.2">
      <c r="A3515" s="80" t="s">
        <v>453</v>
      </c>
      <c r="B3515" s="80" t="s">
        <v>5003</v>
      </c>
      <c r="C3515" s="6">
        <v>501</v>
      </c>
      <c r="D3515" s="6">
        <v>50107</v>
      </c>
      <c r="E3515" s="80" t="s">
        <v>456</v>
      </c>
      <c r="F3515" s="80" t="s">
        <v>454</v>
      </c>
      <c r="G3515" s="80" t="s">
        <v>488</v>
      </c>
      <c r="H3515" s="80" t="s">
        <v>2065</v>
      </c>
      <c r="I3515" s="80" t="s">
        <v>3629</v>
      </c>
      <c r="J3515" s="80" t="s">
        <v>4054</v>
      </c>
      <c r="K3515" s="80" t="s">
        <v>454</v>
      </c>
      <c r="L3515" s="8">
        <v>2975000</v>
      </c>
      <c r="M3515" s="6">
        <v>2017</v>
      </c>
      <c r="N3515" s="103"/>
      <c r="O3515" s="103"/>
      <c r="P3515" s="6"/>
      <c r="Q3515" s="6"/>
      <c r="R3515" t="str">
        <f t="shared" si="54"/>
        <v>5010700217917901001VT200001</v>
      </c>
    </row>
    <row r="3516" spans="1:18" x14ac:dyDescent="0.2">
      <c r="A3516" s="80" t="s">
        <v>453</v>
      </c>
      <c r="B3516" s="80" t="s">
        <v>5004</v>
      </c>
      <c r="C3516" s="6">
        <v>501</v>
      </c>
      <c r="D3516" s="6">
        <v>50107</v>
      </c>
      <c r="E3516" s="80" t="s">
        <v>456</v>
      </c>
      <c r="F3516" s="80" t="s">
        <v>454</v>
      </c>
      <c r="G3516" s="80" t="s">
        <v>490</v>
      </c>
      <c r="H3516" s="80" t="s">
        <v>2065</v>
      </c>
      <c r="I3516" s="80" t="s">
        <v>3629</v>
      </c>
      <c r="J3516" s="80" t="s">
        <v>4054</v>
      </c>
      <c r="K3516" s="80" t="s">
        <v>454</v>
      </c>
      <c r="L3516" s="8">
        <v>2450000</v>
      </c>
      <c r="M3516" s="6">
        <v>2017</v>
      </c>
      <c r="N3516" s="103"/>
      <c r="O3516" s="103"/>
      <c r="P3516" s="6"/>
      <c r="Q3516" s="6"/>
      <c r="R3516" t="str">
        <f t="shared" si="54"/>
        <v>5010700217917901001VT300001</v>
      </c>
    </row>
    <row r="3517" spans="1:18" x14ac:dyDescent="0.2">
      <c r="A3517" s="80" t="s">
        <v>453</v>
      </c>
      <c r="B3517" s="80" t="s">
        <v>5005</v>
      </c>
      <c r="C3517" s="6">
        <v>501</v>
      </c>
      <c r="D3517" s="6">
        <v>50107</v>
      </c>
      <c r="E3517" s="80" t="s">
        <v>456</v>
      </c>
      <c r="F3517" s="80" t="s">
        <v>454</v>
      </c>
      <c r="G3517" s="80" t="s">
        <v>492</v>
      </c>
      <c r="H3517" s="80" t="s">
        <v>2065</v>
      </c>
      <c r="I3517" s="80" t="s">
        <v>3629</v>
      </c>
      <c r="J3517" s="80" t="s">
        <v>4054</v>
      </c>
      <c r="K3517" s="80" t="s">
        <v>454</v>
      </c>
      <c r="L3517" s="8">
        <v>1925000</v>
      </c>
      <c r="M3517" s="6">
        <v>2017</v>
      </c>
      <c r="N3517" s="103"/>
      <c r="O3517" s="103"/>
      <c r="P3517" s="6"/>
      <c r="Q3517" s="6"/>
      <c r="R3517" t="str">
        <f t="shared" si="54"/>
        <v>5010700217917901001VT400001</v>
      </c>
    </row>
    <row r="3518" spans="1:18" x14ac:dyDescent="0.2">
      <c r="A3518" s="80" t="s">
        <v>453</v>
      </c>
      <c r="B3518" s="80" t="s">
        <v>5006</v>
      </c>
      <c r="C3518" s="6">
        <v>501</v>
      </c>
      <c r="D3518" s="6">
        <v>50107</v>
      </c>
      <c r="E3518" s="80" t="s">
        <v>456</v>
      </c>
      <c r="F3518" s="80" t="s">
        <v>454</v>
      </c>
      <c r="G3518" s="80" t="s">
        <v>494</v>
      </c>
      <c r="H3518" s="80" t="s">
        <v>2065</v>
      </c>
      <c r="I3518" s="80" t="s">
        <v>3629</v>
      </c>
      <c r="J3518" s="80" t="s">
        <v>4054</v>
      </c>
      <c r="K3518" s="80" t="s">
        <v>454</v>
      </c>
      <c r="L3518" s="8">
        <v>1400000</v>
      </c>
      <c r="M3518" s="6">
        <v>2017</v>
      </c>
      <c r="N3518" s="103"/>
      <c r="O3518" s="103"/>
      <c r="P3518" s="6"/>
      <c r="Q3518" s="6"/>
      <c r="R3518" t="str">
        <f t="shared" si="54"/>
        <v>5010700217917901001VT500001</v>
      </c>
    </row>
    <row r="3519" spans="1:18" x14ac:dyDescent="0.2">
      <c r="A3519" s="80" t="s">
        <v>453</v>
      </c>
      <c r="B3519" s="80" t="s">
        <v>5007</v>
      </c>
      <c r="C3519" s="6">
        <v>501</v>
      </c>
      <c r="D3519" s="6">
        <v>50107</v>
      </c>
      <c r="E3519" s="80" t="s">
        <v>456</v>
      </c>
      <c r="F3519" s="80" t="s">
        <v>454</v>
      </c>
      <c r="G3519" s="80" t="s">
        <v>486</v>
      </c>
      <c r="H3519" s="80" t="s">
        <v>2065</v>
      </c>
      <c r="I3519" s="80" t="s">
        <v>3630</v>
      </c>
      <c r="J3519" s="80" t="s">
        <v>4054</v>
      </c>
      <c r="K3519" s="80" t="s">
        <v>454</v>
      </c>
      <c r="L3519" s="8">
        <v>9360000</v>
      </c>
      <c r="M3519" s="6">
        <v>2017</v>
      </c>
      <c r="N3519" s="103"/>
      <c r="O3519" s="103"/>
      <c r="P3519" s="6"/>
      <c r="Q3519" s="6"/>
      <c r="R3519" t="str">
        <f t="shared" si="54"/>
        <v>5010700217917902001VT100001</v>
      </c>
    </row>
    <row r="3520" spans="1:18" x14ac:dyDescent="0.2">
      <c r="A3520" s="80" t="s">
        <v>453</v>
      </c>
      <c r="B3520" s="80" t="s">
        <v>5008</v>
      </c>
      <c r="C3520" s="6">
        <v>501</v>
      </c>
      <c r="D3520" s="6">
        <v>50107</v>
      </c>
      <c r="E3520" s="80" t="s">
        <v>456</v>
      </c>
      <c r="F3520" s="80" t="s">
        <v>454</v>
      </c>
      <c r="G3520" s="80" t="s">
        <v>488</v>
      </c>
      <c r="H3520" s="80" t="s">
        <v>2065</v>
      </c>
      <c r="I3520" s="80" t="s">
        <v>3630</v>
      </c>
      <c r="J3520" s="80" t="s">
        <v>4054</v>
      </c>
      <c r="K3520" s="80" t="s">
        <v>454</v>
      </c>
      <c r="L3520" s="8">
        <v>3400000</v>
      </c>
      <c r="M3520" s="6">
        <v>2017</v>
      </c>
      <c r="N3520" s="103"/>
      <c r="O3520" s="103"/>
      <c r="P3520" s="6"/>
      <c r="Q3520" s="6"/>
      <c r="R3520" t="str">
        <f t="shared" si="54"/>
        <v>5010700217917902001VT200001</v>
      </c>
    </row>
    <row r="3521" spans="1:18" x14ac:dyDescent="0.2">
      <c r="A3521" s="80" t="s">
        <v>453</v>
      </c>
      <c r="B3521" s="80" t="s">
        <v>5009</v>
      </c>
      <c r="C3521" s="6">
        <v>501</v>
      </c>
      <c r="D3521" s="6">
        <v>50107</v>
      </c>
      <c r="E3521" s="80" t="s">
        <v>456</v>
      </c>
      <c r="F3521" s="80" t="s">
        <v>454</v>
      </c>
      <c r="G3521" s="80" t="s">
        <v>490</v>
      </c>
      <c r="H3521" s="80" t="s">
        <v>2065</v>
      </c>
      <c r="I3521" s="80" t="s">
        <v>3630</v>
      </c>
      <c r="J3521" s="80" t="s">
        <v>4054</v>
      </c>
      <c r="K3521" s="80" t="s">
        <v>454</v>
      </c>
      <c r="L3521" s="8">
        <v>2800000</v>
      </c>
      <c r="M3521" s="6">
        <v>2017</v>
      </c>
      <c r="N3521" s="103"/>
      <c r="O3521" s="103"/>
      <c r="P3521" s="6"/>
      <c r="Q3521" s="6"/>
      <c r="R3521" t="str">
        <f t="shared" si="54"/>
        <v>5010700217917902001VT300001</v>
      </c>
    </row>
    <row r="3522" spans="1:18" x14ac:dyDescent="0.2">
      <c r="A3522" s="80" t="s">
        <v>453</v>
      </c>
      <c r="B3522" s="80" t="s">
        <v>5010</v>
      </c>
      <c r="C3522" s="6">
        <v>501</v>
      </c>
      <c r="D3522" s="6">
        <v>50107</v>
      </c>
      <c r="E3522" s="80" t="s">
        <v>456</v>
      </c>
      <c r="F3522" s="80" t="s">
        <v>454</v>
      </c>
      <c r="G3522" s="80" t="s">
        <v>492</v>
      </c>
      <c r="H3522" s="80" t="s">
        <v>2065</v>
      </c>
      <c r="I3522" s="80" t="s">
        <v>3630</v>
      </c>
      <c r="J3522" s="80" t="s">
        <v>4054</v>
      </c>
      <c r="K3522" s="80" t="s">
        <v>454</v>
      </c>
      <c r="L3522" s="8">
        <v>2200000</v>
      </c>
      <c r="M3522" s="6">
        <v>2017</v>
      </c>
      <c r="N3522" s="103"/>
      <c r="O3522" s="103"/>
      <c r="P3522" s="6"/>
      <c r="Q3522" s="6"/>
      <c r="R3522" t="str">
        <f t="shared" ref="R3522:R3585" si="55">CONCATENATE(D3522,E3522,H3522,I3522,K3522,G3522,F3522)</f>
        <v>5010700217917902001VT400001</v>
      </c>
    </row>
    <row r="3523" spans="1:18" x14ac:dyDescent="0.2">
      <c r="A3523" s="80" t="s">
        <v>453</v>
      </c>
      <c r="B3523" s="80" t="s">
        <v>5011</v>
      </c>
      <c r="C3523" s="6">
        <v>501</v>
      </c>
      <c r="D3523" s="6">
        <v>50107</v>
      </c>
      <c r="E3523" s="80" t="s">
        <v>456</v>
      </c>
      <c r="F3523" s="80" t="s">
        <v>454</v>
      </c>
      <c r="G3523" s="80" t="s">
        <v>494</v>
      </c>
      <c r="H3523" s="80" t="s">
        <v>2065</v>
      </c>
      <c r="I3523" s="80" t="s">
        <v>3630</v>
      </c>
      <c r="J3523" s="80" t="s">
        <v>4054</v>
      </c>
      <c r="K3523" s="80" t="s">
        <v>454</v>
      </c>
      <c r="L3523" s="8">
        <v>1600000</v>
      </c>
      <c r="M3523" s="6">
        <v>2017</v>
      </c>
      <c r="N3523" s="103"/>
      <c r="O3523" s="103"/>
      <c r="P3523" s="6"/>
      <c r="Q3523" s="6"/>
      <c r="R3523" t="str">
        <f t="shared" si="55"/>
        <v>5010700217917902001VT500001</v>
      </c>
    </row>
    <row r="3524" spans="1:18" x14ac:dyDescent="0.2">
      <c r="A3524" s="80" t="s">
        <v>453</v>
      </c>
      <c r="B3524" s="80" t="s">
        <v>5012</v>
      </c>
      <c r="C3524" s="6">
        <v>501</v>
      </c>
      <c r="D3524" s="6">
        <v>50107</v>
      </c>
      <c r="E3524" s="80" t="s">
        <v>456</v>
      </c>
      <c r="F3524" s="80" t="s">
        <v>454</v>
      </c>
      <c r="G3524" s="80" t="s">
        <v>486</v>
      </c>
      <c r="H3524" s="80" t="s">
        <v>2066</v>
      </c>
      <c r="I3524" s="80" t="s">
        <v>3631</v>
      </c>
      <c r="J3524" s="80" t="s">
        <v>4054</v>
      </c>
      <c r="K3524" s="80" t="s">
        <v>454</v>
      </c>
      <c r="L3524" s="8">
        <v>16200000</v>
      </c>
      <c r="M3524" s="6">
        <v>2017</v>
      </c>
      <c r="N3524" s="103"/>
      <c r="O3524" s="103"/>
      <c r="P3524" s="6"/>
      <c r="Q3524" s="6"/>
      <c r="R3524" t="str">
        <f t="shared" si="55"/>
        <v>5010700218018001001VT100001</v>
      </c>
    </row>
    <row r="3525" spans="1:18" x14ac:dyDescent="0.2">
      <c r="A3525" s="80" t="s">
        <v>453</v>
      </c>
      <c r="B3525" s="80" t="s">
        <v>5013</v>
      </c>
      <c r="C3525" s="6">
        <v>501</v>
      </c>
      <c r="D3525" s="6">
        <v>50107</v>
      </c>
      <c r="E3525" s="80" t="s">
        <v>456</v>
      </c>
      <c r="F3525" s="80" t="s">
        <v>454</v>
      </c>
      <c r="G3525" s="80" t="s">
        <v>486</v>
      </c>
      <c r="H3525" s="80" t="s">
        <v>2067</v>
      </c>
      <c r="I3525" s="80" t="s">
        <v>3632</v>
      </c>
      <c r="J3525" s="80" t="s">
        <v>4054</v>
      </c>
      <c r="K3525" s="80" t="s">
        <v>454</v>
      </c>
      <c r="L3525" s="8">
        <v>13500000</v>
      </c>
      <c r="M3525" s="6">
        <v>2017</v>
      </c>
      <c r="N3525" s="103"/>
      <c r="O3525" s="103"/>
      <c r="P3525" s="6"/>
      <c r="Q3525" s="6"/>
      <c r="R3525" t="str">
        <f t="shared" si="55"/>
        <v>5010700218118101001VT100001</v>
      </c>
    </row>
    <row r="3526" spans="1:18" x14ac:dyDescent="0.2">
      <c r="A3526" s="80" t="s">
        <v>453</v>
      </c>
      <c r="B3526" s="80" t="s">
        <v>5014</v>
      </c>
      <c r="C3526" s="6">
        <v>501</v>
      </c>
      <c r="D3526" s="6">
        <v>50107</v>
      </c>
      <c r="E3526" s="80" t="s">
        <v>456</v>
      </c>
      <c r="F3526" s="80" t="s">
        <v>454</v>
      </c>
      <c r="G3526" s="80" t="s">
        <v>486</v>
      </c>
      <c r="H3526" s="80" t="s">
        <v>2068</v>
      </c>
      <c r="I3526" s="80" t="s">
        <v>3633</v>
      </c>
      <c r="J3526" s="80" t="s">
        <v>4054</v>
      </c>
      <c r="K3526" s="80" t="s">
        <v>454</v>
      </c>
      <c r="L3526" s="8">
        <v>13500000</v>
      </c>
      <c r="M3526" s="6">
        <v>2017</v>
      </c>
      <c r="N3526" s="103"/>
      <c r="O3526" s="103"/>
      <c r="P3526" s="6"/>
      <c r="Q3526" s="6"/>
      <c r="R3526" t="str">
        <f t="shared" si="55"/>
        <v>5010700218218201001VT100001</v>
      </c>
    </row>
    <row r="3527" spans="1:18" x14ac:dyDescent="0.2">
      <c r="A3527" s="80" t="s">
        <v>453</v>
      </c>
      <c r="B3527" s="80" t="s">
        <v>5015</v>
      </c>
      <c r="C3527" s="6">
        <v>501</v>
      </c>
      <c r="D3527" s="6">
        <v>50107</v>
      </c>
      <c r="E3527" s="80" t="s">
        <v>456</v>
      </c>
      <c r="F3527" s="80" t="s">
        <v>454</v>
      </c>
      <c r="G3527" s="80" t="s">
        <v>486</v>
      </c>
      <c r="H3527" s="80" t="s">
        <v>2070</v>
      </c>
      <c r="I3527" s="80" t="s">
        <v>3636</v>
      </c>
      <c r="J3527" s="80" t="s">
        <v>4054</v>
      </c>
      <c r="K3527" s="80" t="s">
        <v>454</v>
      </c>
      <c r="L3527" s="8">
        <v>13500000</v>
      </c>
      <c r="M3527" s="6">
        <v>2017</v>
      </c>
      <c r="N3527" s="103"/>
      <c r="O3527" s="103"/>
      <c r="P3527" s="6"/>
      <c r="Q3527" s="6"/>
      <c r="R3527" t="str">
        <f t="shared" si="55"/>
        <v>5010700218418401001VT100001</v>
      </c>
    </row>
    <row r="3528" spans="1:18" x14ac:dyDescent="0.2">
      <c r="A3528" s="80" t="s">
        <v>453</v>
      </c>
      <c r="B3528" s="80" t="s">
        <v>5016</v>
      </c>
      <c r="C3528" s="6">
        <v>501</v>
      </c>
      <c r="D3528" s="6">
        <v>50107</v>
      </c>
      <c r="E3528" s="80" t="s">
        <v>456</v>
      </c>
      <c r="F3528" s="80" t="s">
        <v>454</v>
      </c>
      <c r="G3528" s="80" t="s">
        <v>486</v>
      </c>
      <c r="H3528" s="80" t="s">
        <v>2071</v>
      </c>
      <c r="I3528" s="80" t="s">
        <v>3637</v>
      </c>
      <c r="J3528" s="80" t="s">
        <v>4054</v>
      </c>
      <c r="K3528" s="80" t="s">
        <v>454</v>
      </c>
      <c r="L3528" s="8">
        <v>13500000</v>
      </c>
      <c r="M3528" s="6">
        <v>2017</v>
      </c>
      <c r="N3528" s="103"/>
      <c r="O3528" s="103"/>
      <c r="P3528" s="6"/>
      <c r="Q3528" s="6"/>
      <c r="R3528" t="str">
        <f t="shared" si="55"/>
        <v>5010700218518501001VT100001</v>
      </c>
    </row>
    <row r="3529" spans="1:18" x14ac:dyDescent="0.2">
      <c r="A3529" s="80" t="s">
        <v>453</v>
      </c>
      <c r="B3529" s="80" t="s">
        <v>5017</v>
      </c>
      <c r="C3529" s="6">
        <v>501</v>
      </c>
      <c r="D3529" s="6">
        <v>50107</v>
      </c>
      <c r="E3529" s="80" t="s">
        <v>456</v>
      </c>
      <c r="F3529" s="80" t="s">
        <v>454</v>
      </c>
      <c r="G3529" s="80" t="s">
        <v>486</v>
      </c>
      <c r="H3529" s="80" t="s">
        <v>2072</v>
      </c>
      <c r="I3529" s="80" t="s">
        <v>3638</v>
      </c>
      <c r="J3529" s="80" t="s">
        <v>4054</v>
      </c>
      <c r="K3529" s="80" t="s">
        <v>454</v>
      </c>
      <c r="L3529" s="8">
        <v>13500000</v>
      </c>
      <c r="M3529" s="6">
        <v>2017</v>
      </c>
      <c r="N3529" s="103"/>
      <c r="O3529" s="103"/>
      <c r="P3529" s="6"/>
      <c r="Q3529" s="6"/>
      <c r="R3529" t="str">
        <f t="shared" si="55"/>
        <v>5010700218618601001VT100001</v>
      </c>
    </row>
    <row r="3530" spans="1:18" x14ac:dyDescent="0.2">
      <c r="A3530" s="80" t="s">
        <v>453</v>
      </c>
      <c r="B3530" s="80" t="s">
        <v>5018</v>
      </c>
      <c r="C3530" s="6">
        <v>501</v>
      </c>
      <c r="D3530" s="6">
        <v>50107</v>
      </c>
      <c r="E3530" s="80" t="s">
        <v>456</v>
      </c>
      <c r="F3530" s="80" t="s">
        <v>454</v>
      </c>
      <c r="G3530" s="80" t="s">
        <v>486</v>
      </c>
      <c r="H3530" s="80" t="s">
        <v>2073</v>
      </c>
      <c r="I3530" s="80" t="s">
        <v>3639</v>
      </c>
      <c r="J3530" s="80" t="s">
        <v>4054</v>
      </c>
      <c r="K3530" s="80" t="s">
        <v>454</v>
      </c>
      <c r="L3530" s="8">
        <v>13500000</v>
      </c>
      <c r="M3530" s="6">
        <v>2017</v>
      </c>
      <c r="N3530" s="103"/>
      <c r="O3530" s="103"/>
      <c r="P3530" s="6"/>
      <c r="Q3530" s="6"/>
      <c r="R3530" t="str">
        <f t="shared" si="55"/>
        <v>5010700218718701001VT100001</v>
      </c>
    </row>
    <row r="3531" spans="1:18" x14ac:dyDescent="0.2">
      <c r="A3531" s="80" t="s">
        <v>453</v>
      </c>
      <c r="B3531" s="80" t="s">
        <v>5019</v>
      </c>
      <c r="C3531" s="6">
        <v>501</v>
      </c>
      <c r="D3531" s="6">
        <v>50107</v>
      </c>
      <c r="E3531" s="80" t="s">
        <v>456</v>
      </c>
      <c r="F3531" s="80" t="s">
        <v>454</v>
      </c>
      <c r="G3531" s="80" t="s">
        <v>486</v>
      </c>
      <c r="H3531" s="80" t="s">
        <v>2074</v>
      </c>
      <c r="I3531" s="80" t="s">
        <v>3640</v>
      </c>
      <c r="J3531" s="80" t="s">
        <v>4054</v>
      </c>
      <c r="K3531" s="80" t="s">
        <v>454</v>
      </c>
      <c r="L3531" s="8">
        <v>13500000</v>
      </c>
      <c r="M3531" s="6">
        <v>2017</v>
      </c>
      <c r="N3531" s="103"/>
      <c r="O3531" s="103"/>
      <c r="P3531" s="6"/>
      <c r="Q3531" s="6"/>
      <c r="R3531" t="str">
        <f t="shared" si="55"/>
        <v>5010700218818801001VT100001</v>
      </c>
    </row>
    <row r="3532" spans="1:18" x14ac:dyDescent="0.2">
      <c r="A3532" s="80" t="s">
        <v>453</v>
      </c>
      <c r="B3532" s="80" t="s">
        <v>5020</v>
      </c>
      <c r="C3532" s="6">
        <v>501</v>
      </c>
      <c r="D3532" s="6">
        <v>50107</v>
      </c>
      <c r="E3532" s="80" t="s">
        <v>456</v>
      </c>
      <c r="F3532" s="80" t="s">
        <v>454</v>
      </c>
      <c r="G3532" s="80" t="s">
        <v>486</v>
      </c>
      <c r="H3532" s="80" t="s">
        <v>2076</v>
      </c>
      <c r="I3532" s="80" t="s">
        <v>3644</v>
      </c>
      <c r="J3532" s="80" t="s">
        <v>4054</v>
      </c>
      <c r="K3532" s="80" t="s">
        <v>454</v>
      </c>
      <c r="L3532" s="8">
        <v>16200000</v>
      </c>
      <c r="M3532" s="6">
        <v>2017</v>
      </c>
      <c r="N3532" s="103"/>
      <c r="O3532" s="103"/>
      <c r="P3532" s="6"/>
      <c r="Q3532" s="6"/>
      <c r="R3532" t="str">
        <f t="shared" si="55"/>
        <v>5010700219019001001VT100001</v>
      </c>
    </row>
    <row r="3533" spans="1:18" x14ac:dyDescent="0.2">
      <c r="A3533" s="80" t="s">
        <v>453</v>
      </c>
      <c r="B3533" s="80" t="s">
        <v>5021</v>
      </c>
      <c r="C3533" s="6">
        <v>501</v>
      </c>
      <c r="D3533" s="6">
        <v>50107</v>
      </c>
      <c r="E3533" s="80" t="s">
        <v>456</v>
      </c>
      <c r="F3533" s="80" t="s">
        <v>454</v>
      </c>
      <c r="G3533" s="80" t="s">
        <v>486</v>
      </c>
      <c r="H3533" s="80" t="s">
        <v>2077</v>
      </c>
      <c r="I3533" s="80" t="s">
        <v>3645</v>
      </c>
      <c r="J3533" s="80" t="s">
        <v>4054</v>
      </c>
      <c r="K3533" s="80" t="s">
        <v>454</v>
      </c>
      <c r="L3533" s="8">
        <v>4400000</v>
      </c>
      <c r="M3533" s="6">
        <v>2017</v>
      </c>
      <c r="N3533" s="103"/>
      <c r="O3533" s="103"/>
      <c r="P3533" s="6"/>
      <c r="Q3533" s="6"/>
      <c r="R3533" t="str">
        <f t="shared" si="55"/>
        <v>5010700219119101001VT100001</v>
      </c>
    </row>
    <row r="3534" spans="1:18" x14ac:dyDescent="0.2">
      <c r="A3534" s="80" t="s">
        <v>453</v>
      </c>
      <c r="B3534" s="80" t="s">
        <v>5022</v>
      </c>
      <c r="C3534" s="6">
        <v>501</v>
      </c>
      <c r="D3534" s="6">
        <v>50107</v>
      </c>
      <c r="E3534" s="80" t="s">
        <v>456</v>
      </c>
      <c r="F3534" s="80" t="s">
        <v>454</v>
      </c>
      <c r="G3534" s="80" t="s">
        <v>486</v>
      </c>
      <c r="H3534" s="80" t="s">
        <v>2078</v>
      </c>
      <c r="I3534" s="80" t="s">
        <v>3646</v>
      </c>
      <c r="J3534" s="80" t="s">
        <v>4054</v>
      </c>
      <c r="K3534" s="80" t="s">
        <v>454</v>
      </c>
      <c r="L3534" s="8">
        <v>2080000</v>
      </c>
      <c r="M3534" s="6">
        <v>2017</v>
      </c>
      <c r="N3534" s="103"/>
      <c r="O3534" s="103"/>
      <c r="P3534" s="6"/>
      <c r="Q3534" s="6"/>
      <c r="R3534" t="str">
        <f t="shared" si="55"/>
        <v>5010700219219201001VT100001</v>
      </c>
    </row>
    <row r="3535" spans="1:18" x14ac:dyDescent="0.2">
      <c r="A3535" s="80" t="s">
        <v>453</v>
      </c>
      <c r="B3535" s="80" t="s">
        <v>5023</v>
      </c>
      <c r="C3535" s="6">
        <v>501</v>
      </c>
      <c r="D3535" s="6">
        <v>50107</v>
      </c>
      <c r="E3535" s="80" t="s">
        <v>456</v>
      </c>
      <c r="F3535" s="80" t="s">
        <v>454</v>
      </c>
      <c r="G3535" s="80" t="s">
        <v>486</v>
      </c>
      <c r="H3535" s="80" t="s">
        <v>2079</v>
      </c>
      <c r="I3535" s="80" t="s">
        <v>3647</v>
      </c>
      <c r="J3535" s="80" t="s">
        <v>4054</v>
      </c>
      <c r="K3535" s="80" t="s">
        <v>454</v>
      </c>
      <c r="L3535" s="8">
        <v>2080000</v>
      </c>
      <c r="M3535" s="6">
        <v>2017</v>
      </c>
      <c r="N3535" s="103"/>
      <c r="O3535" s="103"/>
      <c r="P3535" s="6"/>
      <c r="Q3535" s="6"/>
      <c r="R3535" t="str">
        <f t="shared" si="55"/>
        <v>5010700219319301001VT100001</v>
      </c>
    </row>
    <row r="3536" spans="1:18" x14ac:dyDescent="0.2">
      <c r="A3536" s="80" t="s">
        <v>453</v>
      </c>
      <c r="B3536" s="80" t="s">
        <v>5024</v>
      </c>
      <c r="C3536" s="6">
        <v>501</v>
      </c>
      <c r="D3536" s="6">
        <v>50107</v>
      </c>
      <c r="E3536" s="80" t="s">
        <v>456</v>
      </c>
      <c r="F3536" s="80" t="s">
        <v>454</v>
      </c>
      <c r="G3536" s="80" t="s">
        <v>486</v>
      </c>
      <c r="H3536" s="80" t="s">
        <v>2080</v>
      </c>
      <c r="I3536" s="80" t="s">
        <v>3648</v>
      </c>
      <c r="J3536" s="80" t="s">
        <v>4054</v>
      </c>
      <c r="K3536" s="80" t="s">
        <v>454</v>
      </c>
      <c r="L3536" s="8">
        <v>2080000</v>
      </c>
      <c r="M3536" s="6">
        <v>2017</v>
      </c>
      <c r="N3536" s="103"/>
      <c r="O3536" s="103"/>
      <c r="P3536" s="6"/>
      <c r="Q3536" s="6"/>
      <c r="R3536" t="str">
        <f t="shared" si="55"/>
        <v>5010700219419401001VT100001</v>
      </c>
    </row>
    <row r="3537" spans="1:18" x14ac:dyDescent="0.2">
      <c r="A3537" s="80" t="s">
        <v>453</v>
      </c>
      <c r="B3537" s="80" t="s">
        <v>5025</v>
      </c>
      <c r="C3537" s="6">
        <v>501</v>
      </c>
      <c r="D3537" s="6">
        <v>50107</v>
      </c>
      <c r="E3537" s="80" t="s">
        <v>456</v>
      </c>
      <c r="F3537" s="80" t="s">
        <v>454</v>
      </c>
      <c r="G3537" s="80" t="s">
        <v>486</v>
      </c>
      <c r="H3537" s="80" t="s">
        <v>2081</v>
      </c>
      <c r="I3537" s="80" t="s">
        <v>3649</v>
      </c>
      <c r="J3537" s="80" t="s">
        <v>4054</v>
      </c>
      <c r="K3537" s="80" t="s">
        <v>454</v>
      </c>
      <c r="L3537" s="8">
        <v>2080000</v>
      </c>
      <c r="M3537" s="6">
        <v>2017</v>
      </c>
      <c r="N3537" s="103"/>
      <c r="O3537" s="103"/>
      <c r="P3537" s="6"/>
      <c r="Q3537" s="6"/>
      <c r="R3537" t="str">
        <f t="shared" si="55"/>
        <v>5010700219519501001VT100001</v>
      </c>
    </row>
    <row r="3538" spans="1:18" x14ac:dyDescent="0.2">
      <c r="A3538" s="80" t="s">
        <v>453</v>
      </c>
      <c r="B3538" s="80" t="s">
        <v>5026</v>
      </c>
      <c r="C3538" s="6">
        <v>501</v>
      </c>
      <c r="D3538" s="6">
        <v>50107</v>
      </c>
      <c r="E3538" s="80" t="s">
        <v>456</v>
      </c>
      <c r="F3538" s="80" t="s">
        <v>454</v>
      </c>
      <c r="G3538" s="80" t="s">
        <v>486</v>
      </c>
      <c r="H3538" s="80" t="s">
        <v>2082</v>
      </c>
      <c r="I3538" s="80" t="s">
        <v>3650</v>
      </c>
      <c r="J3538" s="80" t="s">
        <v>4054</v>
      </c>
      <c r="K3538" s="80" t="s">
        <v>454</v>
      </c>
      <c r="L3538" s="8">
        <v>2080000</v>
      </c>
      <c r="M3538" s="6">
        <v>2017</v>
      </c>
      <c r="N3538" s="103"/>
      <c r="O3538" s="103"/>
      <c r="P3538" s="6"/>
      <c r="Q3538" s="6"/>
      <c r="R3538" t="str">
        <f t="shared" si="55"/>
        <v>5010700219619601001VT100001</v>
      </c>
    </row>
    <row r="3539" spans="1:18" x14ac:dyDescent="0.2">
      <c r="A3539" s="80" t="s">
        <v>453</v>
      </c>
      <c r="B3539" s="80" t="s">
        <v>5027</v>
      </c>
      <c r="C3539" s="6">
        <v>501</v>
      </c>
      <c r="D3539" s="6">
        <v>50107</v>
      </c>
      <c r="E3539" s="80" t="s">
        <v>456</v>
      </c>
      <c r="F3539" s="80" t="s">
        <v>454</v>
      </c>
      <c r="G3539" s="80" t="s">
        <v>486</v>
      </c>
      <c r="H3539" s="80" t="s">
        <v>2083</v>
      </c>
      <c r="I3539" s="80" t="s">
        <v>3651</v>
      </c>
      <c r="J3539" s="80" t="s">
        <v>4054</v>
      </c>
      <c r="K3539" s="80" t="s">
        <v>454</v>
      </c>
      <c r="L3539" s="8">
        <v>2080000</v>
      </c>
      <c r="M3539" s="6">
        <v>2017</v>
      </c>
      <c r="N3539" s="103"/>
      <c r="O3539" s="103"/>
      <c r="P3539" s="6"/>
      <c r="Q3539" s="6"/>
      <c r="R3539" t="str">
        <f t="shared" si="55"/>
        <v>5010700219719701001VT100001</v>
      </c>
    </row>
    <row r="3540" spans="1:18" x14ac:dyDescent="0.2">
      <c r="A3540" s="80" t="s">
        <v>453</v>
      </c>
      <c r="B3540" s="80" t="s">
        <v>5028</v>
      </c>
      <c r="C3540" s="6">
        <v>501</v>
      </c>
      <c r="D3540" s="6">
        <v>50107</v>
      </c>
      <c r="E3540" s="80" t="s">
        <v>456</v>
      </c>
      <c r="F3540" s="80" t="s">
        <v>454</v>
      </c>
      <c r="G3540" s="80" t="s">
        <v>486</v>
      </c>
      <c r="H3540" s="80" t="s">
        <v>2084</v>
      </c>
      <c r="I3540" s="80" t="s">
        <v>3652</v>
      </c>
      <c r="J3540" s="80" t="s">
        <v>4054</v>
      </c>
      <c r="K3540" s="80" t="s">
        <v>454</v>
      </c>
      <c r="L3540" s="8">
        <v>2080000</v>
      </c>
      <c r="M3540" s="6">
        <v>2017</v>
      </c>
      <c r="N3540" s="103"/>
      <c r="O3540" s="103"/>
      <c r="P3540" s="6"/>
      <c r="Q3540" s="6"/>
      <c r="R3540" t="str">
        <f t="shared" si="55"/>
        <v>5010700219819801001VT100001</v>
      </c>
    </row>
    <row r="3541" spans="1:18" x14ac:dyDescent="0.2">
      <c r="A3541" s="80" t="s">
        <v>453</v>
      </c>
      <c r="B3541" s="80" t="s">
        <v>5029</v>
      </c>
      <c r="C3541" s="6">
        <v>501</v>
      </c>
      <c r="D3541" s="6">
        <v>50107</v>
      </c>
      <c r="E3541" s="80" t="s">
        <v>456</v>
      </c>
      <c r="F3541" s="80" t="s">
        <v>454</v>
      </c>
      <c r="G3541" s="80" t="s">
        <v>486</v>
      </c>
      <c r="H3541" s="80" t="s">
        <v>2085</v>
      </c>
      <c r="I3541" s="80" t="s">
        <v>3653</v>
      </c>
      <c r="J3541" s="80" t="s">
        <v>4054</v>
      </c>
      <c r="K3541" s="80" t="s">
        <v>454</v>
      </c>
      <c r="L3541" s="8">
        <v>2080000</v>
      </c>
      <c r="M3541" s="6">
        <v>2017</v>
      </c>
      <c r="N3541" s="103"/>
      <c r="O3541" s="103"/>
      <c r="P3541" s="6"/>
      <c r="Q3541" s="6"/>
      <c r="R3541" t="str">
        <f t="shared" si="55"/>
        <v>5010700219919901001VT100001</v>
      </c>
    </row>
    <row r="3542" spans="1:18" x14ac:dyDescent="0.2">
      <c r="A3542" s="80" t="s">
        <v>453</v>
      </c>
      <c r="B3542" s="80" t="s">
        <v>5030</v>
      </c>
      <c r="C3542" s="6">
        <v>501</v>
      </c>
      <c r="D3542" s="6">
        <v>50107</v>
      </c>
      <c r="E3542" s="80" t="s">
        <v>456</v>
      </c>
      <c r="F3542" s="80" t="s">
        <v>454</v>
      </c>
      <c r="G3542" s="80" t="s">
        <v>486</v>
      </c>
      <c r="H3542" s="80" t="s">
        <v>2086</v>
      </c>
      <c r="I3542" s="80" t="s">
        <v>3654</v>
      </c>
      <c r="J3542" s="80" t="s">
        <v>4054</v>
      </c>
      <c r="K3542" s="80" t="s">
        <v>454</v>
      </c>
      <c r="L3542" s="8">
        <v>2080000</v>
      </c>
      <c r="M3542" s="6">
        <v>2017</v>
      </c>
      <c r="N3542" s="103"/>
      <c r="O3542" s="103"/>
      <c r="P3542" s="6"/>
      <c r="Q3542" s="6"/>
      <c r="R3542" t="str">
        <f t="shared" si="55"/>
        <v>5010700220020001001VT100001</v>
      </c>
    </row>
    <row r="3543" spans="1:18" x14ac:dyDescent="0.2">
      <c r="A3543" s="80" t="s">
        <v>453</v>
      </c>
      <c r="B3543" s="80" t="s">
        <v>5031</v>
      </c>
      <c r="C3543" s="6">
        <v>501</v>
      </c>
      <c r="D3543" s="6">
        <v>50107</v>
      </c>
      <c r="E3543" s="80" t="s">
        <v>456</v>
      </c>
      <c r="F3543" s="80" t="s">
        <v>454</v>
      </c>
      <c r="G3543" s="80" t="s">
        <v>486</v>
      </c>
      <c r="H3543" s="80" t="s">
        <v>2087</v>
      </c>
      <c r="I3543" s="80" t="s">
        <v>3655</v>
      </c>
      <c r="J3543" s="80" t="s">
        <v>4054</v>
      </c>
      <c r="K3543" s="80" t="s">
        <v>454</v>
      </c>
      <c r="L3543" s="8">
        <v>2080000</v>
      </c>
      <c r="M3543" s="6">
        <v>2017</v>
      </c>
      <c r="N3543" s="103"/>
      <c r="O3543" s="103"/>
      <c r="P3543" s="6"/>
      <c r="Q3543" s="6"/>
      <c r="R3543" t="str">
        <f t="shared" si="55"/>
        <v>5010700220120101001VT100001</v>
      </c>
    </row>
    <row r="3544" spans="1:18" x14ac:dyDescent="0.2">
      <c r="A3544" s="80" t="s">
        <v>453</v>
      </c>
      <c r="B3544" s="80" t="s">
        <v>5032</v>
      </c>
      <c r="C3544" s="6">
        <v>501</v>
      </c>
      <c r="D3544" s="6">
        <v>50107</v>
      </c>
      <c r="E3544" s="80" t="s">
        <v>456</v>
      </c>
      <c r="F3544" s="80" t="s">
        <v>454</v>
      </c>
      <c r="G3544" s="80" t="s">
        <v>486</v>
      </c>
      <c r="H3544" s="80" t="s">
        <v>2088</v>
      </c>
      <c r="I3544" s="80" t="s">
        <v>3656</v>
      </c>
      <c r="J3544" s="80" t="s">
        <v>4054</v>
      </c>
      <c r="K3544" s="80" t="s">
        <v>454</v>
      </c>
      <c r="L3544" s="8">
        <v>2080000</v>
      </c>
      <c r="M3544" s="6">
        <v>2017</v>
      </c>
      <c r="N3544" s="103"/>
      <c r="O3544" s="103"/>
      <c r="P3544" s="6"/>
      <c r="Q3544" s="6"/>
      <c r="R3544" t="str">
        <f t="shared" si="55"/>
        <v>5010700220220201001VT100001</v>
      </c>
    </row>
    <row r="3545" spans="1:18" x14ac:dyDescent="0.2">
      <c r="A3545" s="80" t="s">
        <v>453</v>
      </c>
      <c r="B3545" s="80" t="s">
        <v>5033</v>
      </c>
      <c r="C3545" s="6">
        <v>501</v>
      </c>
      <c r="D3545" s="6">
        <v>50107</v>
      </c>
      <c r="E3545" s="80" t="s">
        <v>456</v>
      </c>
      <c r="F3545" s="80" t="s">
        <v>454</v>
      </c>
      <c r="G3545" s="80" t="s">
        <v>486</v>
      </c>
      <c r="H3545" s="80" t="s">
        <v>2089</v>
      </c>
      <c r="I3545" s="80" t="s">
        <v>3657</v>
      </c>
      <c r="J3545" s="80" t="s">
        <v>4054</v>
      </c>
      <c r="K3545" s="80" t="s">
        <v>454</v>
      </c>
      <c r="L3545" s="8">
        <v>2080000</v>
      </c>
      <c r="M3545" s="6">
        <v>2017</v>
      </c>
      <c r="N3545" s="103"/>
      <c r="O3545" s="103"/>
      <c r="P3545" s="6"/>
      <c r="Q3545" s="6"/>
      <c r="R3545" t="str">
        <f t="shared" si="55"/>
        <v>5010700220320301001VT100001</v>
      </c>
    </row>
    <row r="3546" spans="1:18" x14ac:dyDescent="0.2">
      <c r="A3546" s="80" t="s">
        <v>453</v>
      </c>
      <c r="B3546" s="80" t="s">
        <v>5034</v>
      </c>
      <c r="C3546" s="6">
        <v>501</v>
      </c>
      <c r="D3546" s="6">
        <v>50107</v>
      </c>
      <c r="E3546" s="80" t="s">
        <v>456</v>
      </c>
      <c r="F3546" s="80" t="s">
        <v>454</v>
      </c>
      <c r="G3546" s="80" t="s">
        <v>486</v>
      </c>
      <c r="H3546" s="80" t="s">
        <v>2090</v>
      </c>
      <c r="I3546" s="80" t="s">
        <v>3658</v>
      </c>
      <c r="J3546" s="80" t="s">
        <v>4054</v>
      </c>
      <c r="K3546" s="80" t="s">
        <v>454</v>
      </c>
      <c r="L3546" s="8">
        <v>2080000</v>
      </c>
      <c r="M3546" s="6">
        <v>2017</v>
      </c>
      <c r="N3546" s="103"/>
      <c r="O3546" s="103"/>
      <c r="P3546" s="6"/>
      <c r="Q3546" s="6"/>
      <c r="R3546" t="str">
        <f t="shared" si="55"/>
        <v>5010700220420401001VT100001</v>
      </c>
    </row>
    <row r="3547" spans="1:18" x14ac:dyDescent="0.2">
      <c r="A3547" s="80" t="s">
        <v>453</v>
      </c>
      <c r="B3547" s="80" t="s">
        <v>5035</v>
      </c>
      <c r="C3547" s="6">
        <v>501</v>
      </c>
      <c r="D3547" s="6">
        <v>50107</v>
      </c>
      <c r="E3547" s="80" t="s">
        <v>456</v>
      </c>
      <c r="F3547" s="80" t="s">
        <v>454</v>
      </c>
      <c r="G3547" s="80" t="s">
        <v>486</v>
      </c>
      <c r="H3547" s="80" t="s">
        <v>2091</v>
      </c>
      <c r="I3547" s="80" t="s">
        <v>3659</v>
      </c>
      <c r="J3547" s="80" t="s">
        <v>4054</v>
      </c>
      <c r="K3547" s="80" t="s">
        <v>454</v>
      </c>
      <c r="L3547" s="8">
        <v>2080000</v>
      </c>
      <c r="M3547" s="6">
        <v>2017</v>
      </c>
      <c r="N3547" s="103"/>
      <c r="O3547" s="103"/>
      <c r="P3547" s="6"/>
      <c r="Q3547" s="6"/>
      <c r="R3547" t="str">
        <f t="shared" si="55"/>
        <v>5010700220520501001VT100001</v>
      </c>
    </row>
    <row r="3548" spans="1:18" x14ac:dyDescent="0.2">
      <c r="A3548" s="80" t="s">
        <v>453</v>
      </c>
      <c r="B3548" s="80" t="s">
        <v>5036</v>
      </c>
      <c r="C3548" s="6">
        <v>501</v>
      </c>
      <c r="D3548" s="6">
        <v>50107</v>
      </c>
      <c r="E3548" s="80" t="s">
        <v>456</v>
      </c>
      <c r="F3548" s="80" t="s">
        <v>454</v>
      </c>
      <c r="G3548" s="80" t="s">
        <v>486</v>
      </c>
      <c r="H3548" s="80" t="s">
        <v>2092</v>
      </c>
      <c r="I3548" s="80" t="s">
        <v>3660</v>
      </c>
      <c r="J3548" s="80" t="s">
        <v>4054</v>
      </c>
      <c r="K3548" s="80" t="s">
        <v>454</v>
      </c>
      <c r="L3548" s="8">
        <v>2560000</v>
      </c>
      <c r="M3548" s="6">
        <v>2017</v>
      </c>
      <c r="N3548" s="103"/>
      <c r="O3548" s="103"/>
      <c r="P3548" s="6"/>
      <c r="Q3548" s="6"/>
      <c r="R3548" t="str">
        <f t="shared" si="55"/>
        <v>5010700220620601001VT100001</v>
      </c>
    </row>
    <row r="3549" spans="1:18" x14ac:dyDescent="0.2">
      <c r="A3549" s="80" t="s">
        <v>453</v>
      </c>
      <c r="B3549" s="80" t="s">
        <v>5037</v>
      </c>
      <c r="C3549" s="6">
        <v>501</v>
      </c>
      <c r="D3549" s="6">
        <v>50107</v>
      </c>
      <c r="E3549" s="80" t="s">
        <v>456</v>
      </c>
      <c r="F3549" s="80" t="s">
        <v>454</v>
      </c>
      <c r="G3549" s="80" t="s">
        <v>486</v>
      </c>
      <c r="H3549" s="80" t="s">
        <v>2093</v>
      </c>
      <c r="I3549" s="80" t="s">
        <v>3661</v>
      </c>
      <c r="J3549" s="80" t="s">
        <v>4054</v>
      </c>
      <c r="K3549" s="80" t="s">
        <v>454</v>
      </c>
      <c r="L3549" s="8">
        <v>2880000</v>
      </c>
      <c r="M3549" s="6">
        <v>2017</v>
      </c>
      <c r="N3549" s="103"/>
      <c r="O3549" s="103"/>
      <c r="P3549" s="6"/>
      <c r="Q3549" s="6"/>
      <c r="R3549" t="str">
        <f t="shared" si="55"/>
        <v>5010700220720701001VT100001</v>
      </c>
    </row>
    <row r="3550" spans="1:18" x14ac:dyDescent="0.2">
      <c r="A3550" s="80" t="s">
        <v>453</v>
      </c>
      <c r="B3550" s="80" t="s">
        <v>5038</v>
      </c>
      <c r="C3550" s="6">
        <v>501</v>
      </c>
      <c r="D3550" s="6">
        <v>50107</v>
      </c>
      <c r="E3550" s="80" t="s">
        <v>456</v>
      </c>
      <c r="F3550" s="80" t="s">
        <v>454</v>
      </c>
      <c r="G3550" s="80" t="s">
        <v>486</v>
      </c>
      <c r="H3550" s="80" t="s">
        <v>2094</v>
      </c>
      <c r="I3550" s="80" t="s">
        <v>3662</v>
      </c>
      <c r="J3550" s="80" t="s">
        <v>4054</v>
      </c>
      <c r="K3550" s="80" t="s">
        <v>454</v>
      </c>
      <c r="L3550" s="8">
        <v>2240000</v>
      </c>
      <c r="M3550" s="6">
        <v>2017</v>
      </c>
      <c r="N3550" s="103"/>
      <c r="O3550" s="103"/>
      <c r="P3550" s="6"/>
      <c r="Q3550" s="6"/>
      <c r="R3550" t="str">
        <f t="shared" si="55"/>
        <v>5010700220820801001VT100001</v>
      </c>
    </row>
    <row r="3551" spans="1:18" x14ac:dyDescent="0.2">
      <c r="A3551" s="80" t="s">
        <v>453</v>
      </c>
      <c r="B3551" s="80" t="s">
        <v>5039</v>
      </c>
      <c r="C3551" s="6">
        <v>501</v>
      </c>
      <c r="D3551" s="6">
        <v>50107</v>
      </c>
      <c r="E3551" s="80" t="s">
        <v>456</v>
      </c>
      <c r="F3551" s="80" t="s">
        <v>454</v>
      </c>
      <c r="G3551" s="80" t="s">
        <v>486</v>
      </c>
      <c r="H3551" s="80" t="s">
        <v>2095</v>
      </c>
      <c r="I3551" s="80" t="s">
        <v>3663</v>
      </c>
      <c r="J3551" s="80" t="s">
        <v>4054</v>
      </c>
      <c r="K3551" s="80" t="s">
        <v>454</v>
      </c>
      <c r="L3551" s="8">
        <v>2080000</v>
      </c>
      <c r="M3551" s="6">
        <v>2017</v>
      </c>
      <c r="N3551" s="103"/>
      <c r="O3551" s="103"/>
      <c r="P3551" s="6"/>
      <c r="Q3551" s="6"/>
      <c r="R3551" t="str">
        <f t="shared" si="55"/>
        <v>5010700220920901001VT100001</v>
      </c>
    </row>
    <row r="3552" spans="1:18" x14ac:dyDescent="0.2">
      <c r="A3552" s="80" t="s">
        <v>453</v>
      </c>
      <c r="B3552" s="80" t="s">
        <v>5040</v>
      </c>
      <c r="C3552" s="6">
        <v>501</v>
      </c>
      <c r="D3552" s="6">
        <v>50107</v>
      </c>
      <c r="E3552" s="80" t="s">
        <v>456</v>
      </c>
      <c r="F3552" s="80" t="s">
        <v>454</v>
      </c>
      <c r="G3552" s="80" t="s">
        <v>486</v>
      </c>
      <c r="H3552" s="80" t="s">
        <v>2096</v>
      </c>
      <c r="I3552" s="80" t="s">
        <v>3664</v>
      </c>
      <c r="J3552" s="80" t="s">
        <v>4054</v>
      </c>
      <c r="K3552" s="80" t="s">
        <v>454</v>
      </c>
      <c r="L3552" s="8">
        <v>2080000</v>
      </c>
      <c r="M3552" s="6">
        <v>2017</v>
      </c>
      <c r="N3552" s="103"/>
      <c r="O3552" s="103"/>
      <c r="P3552" s="6"/>
      <c r="Q3552" s="6"/>
      <c r="R3552" t="str">
        <f t="shared" si="55"/>
        <v>5010700221021001001VT100001</v>
      </c>
    </row>
    <row r="3553" spans="1:18" x14ac:dyDescent="0.2">
      <c r="A3553" s="80" t="s">
        <v>453</v>
      </c>
      <c r="B3553" s="80" t="s">
        <v>5041</v>
      </c>
      <c r="C3553" s="6">
        <v>501</v>
      </c>
      <c r="D3553" s="6">
        <v>50107</v>
      </c>
      <c r="E3553" s="80" t="s">
        <v>456</v>
      </c>
      <c r="F3553" s="80" t="s">
        <v>454</v>
      </c>
      <c r="G3553" s="80" t="s">
        <v>486</v>
      </c>
      <c r="H3553" s="80" t="s">
        <v>2097</v>
      </c>
      <c r="I3553" s="80" t="s">
        <v>3665</v>
      </c>
      <c r="J3553" s="80" t="s">
        <v>4054</v>
      </c>
      <c r="K3553" s="80" t="s">
        <v>454</v>
      </c>
      <c r="L3553" s="8">
        <v>2080000</v>
      </c>
      <c r="M3553" s="6">
        <v>2017</v>
      </c>
      <c r="N3553" s="103"/>
      <c r="O3553" s="103"/>
      <c r="P3553" s="6"/>
      <c r="Q3553" s="6"/>
      <c r="R3553" t="str">
        <f t="shared" si="55"/>
        <v>5010700221121101001VT100001</v>
      </c>
    </row>
    <row r="3554" spans="1:18" x14ac:dyDescent="0.2">
      <c r="A3554" s="80" t="s">
        <v>453</v>
      </c>
      <c r="B3554" s="80" t="s">
        <v>5042</v>
      </c>
      <c r="C3554" s="6">
        <v>501</v>
      </c>
      <c r="D3554" s="6">
        <v>50107</v>
      </c>
      <c r="E3554" s="80" t="s">
        <v>456</v>
      </c>
      <c r="F3554" s="80" t="s">
        <v>454</v>
      </c>
      <c r="G3554" s="80" t="s">
        <v>486</v>
      </c>
      <c r="H3554" s="80" t="s">
        <v>2098</v>
      </c>
      <c r="I3554" s="80" t="s">
        <v>3666</v>
      </c>
      <c r="J3554" s="80" t="s">
        <v>4054</v>
      </c>
      <c r="K3554" s="80" t="s">
        <v>454</v>
      </c>
      <c r="L3554" s="8">
        <v>2080000</v>
      </c>
      <c r="M3554" s="6">
        <v>2017</v>
      </c>
      <c r="N3554" s="103"/>
      <c r="O3554" s="103"/>
      <c r="P3554" s="6"/>
      <c r="Q3554" s="6"/>
      <c r="R3554" t="str">
        <f t="shared" si="55"/>
        <v>5010700221221201001VT100001</v>
      </c>
    </row>
    <row r="3555" spans="1:18" x14ac:dyDescent="0.2">
      <c r="A3555" s="80" t="s">
        <v>453</v>
      </c>
      <c r="B3555" s="80" t="s">
        <v>5043</v>
      </c>
      <c r="C3555" s="6">
        <v>501</v>
      </c>
      <c r="D3555" s="6">
        <v>50107</v>
      </c>
      <c r="E3555" s="80" t="s">
        <v>456</v>
      </c>
      <c r="F3555" s="80" t="s">
        <v>454</v>
      </c>
      <c r="G3555" s="80" t="s">
        <v>486</v>
      </c>
      <c r="H3555" s="80" t="s">
        <v>2099</v>
      </c>
      <c r="I3555" s="80" t="s">
        <v>3667</v>
      </c>
      <c r="J3555" s="80" t="s">
        <v>4054</v>
      </c>
      <c r="K3555" s="80" t="s">
        <v>454</v>
      </c>
      <c r="L3555" s="8">
        <v>2080000</v>
      </c>
      <c r="M3555" s="6">
        <v>2017</v>
      </c>
      <c r="N3555" s="103"/>
      <c r="O3555" s="103"/>
      <c r="P3555" s="6"/>
      <c r="Q3555" s="6"/>
      <c r="R3555" t="str">
        <f t="shared" si="55"/>
        <v>5010700221321301001VT100001</v>
      </c>
    </row>
    <row r="3556" spans="1:18" x14ac:dyDescent="0.2">
      <c r="A3556" s="80" t="s">
        <v>453</v>
      </c>
      <c r="B3556" s="80" t="s">
        <v>5044</v>
      </c>
      <c r="C3556" s="6">
        <v>501</v>
      </c>
      <c r="D3556" s="6">
        <v>50107</v>
      </c>
      <c r="E3556" s="80" t="s">
        <v>456</v>
      </c>
      <c r="F3556" s="80" t="s">
        <v>454</v>
      </c>
      <c r="G3556" s="80" t="s">
        <v>486</v>
      </c>
      <c r="H3556" s="80" t="s">
        <v>2100</v>
      </c>
      <c r="I3556" s="80" t="s">
        <v>3668</v>
      </c>
      <c r="J3556" s="80" t="s">
        <v>4054</v>
      </c>
      <c r="K3556" s="80" t="s">
        <v>454</v>
      </c>
      <c r="L3556" s="8">
        <v>2080000</v>
      </c>
      <c r="M3556" s="6">
        <v>2017</v>
      </c>
      <c r="N3556" s="103"/>
      <c r="O3556" s="103"/>
      <c r="P3556" s="6"/>
      <c r="Q3556" s="6"/>
      <c r="R3556" t="str">
        <f t="shared" si="55"/>
        <v>5010700221421401001VT100001</v>
      </c>
    </row>
    <row r="3557" spans="1:18" x14ac:dyDescent="0.2">
      <c r="A3557" s="80" t="s">
        <v>453</v>
      </c>
      <c r="B3557" s="80" t="s">
        <v>5045</v>
      </c>
      <c r="C3557" s="6">
        <v>501</v>
      </c>
      <c r="D3557" s="6">
        <v>50107</v>
      </c>
      <c r="E3557" s="80" t="s">
        <v>456</v>
      </c>
      <c r="F3557" s="80" t="s">
        <v>454</v>
      </c>
      <c r="G3557" s="80" t="s">
        <v>486</v>
      </c>
      <c r="H3557" s="80" t="s">
        <v>2101</v>
      </c>
      <c r="I3557" s="80" t="s">
        <v>3669</v>
      </c>
      <c r="J3557" s="80" t="s">
        <v>4054</v>
      </c>
      <c r="K3557" s="80" t="s">
        <v>454</v>
      </c>
      <c r="L3557" s="8">
        <v>2080000</v>
      </c>
      <c r="M3557" s="6">
        <v>2017</v>
      </c>
      <c r="N3557" s="103"/>
      <c r="O3557" s="103"/>
      <c r="P3557" s="6"/>
      <c r="Q3557" s="6"/>
      <c r="R3557" t="str">
        <f t="shared" si="55"/>
        <v>5010700221521501001VT100001</v>
      </c>
    </row>
    <row r="3558" spans="1:18" x14ac:dyDescent="0.2">
      <c r="A3558" s="80" t="s">
        <v>453</v>
      </c>
      <c r="B3558" s="80" t="s">
        <v>5046</v>
      </c>
      <c r="C3558" s="6">
        <v>501</v>
      </c>
      <c r="D3558" s="6">
        <v>50107</v>
      </c>
      <c r="E3558" s="80" t="s">
        <v>456</v>
      </c>
      <c r="F3558" s="80" t="s">
        <v>454</v>
      </c>
      <c r="G3558" s="80" t="s">
        <v>486</v>
      </c>
      <c r="H3558" s="80" t="s">
        <v>2102</v>
      </c>
      <c r="I3558" s="80" t="s">
        <v>3670</v>
      </c>
      <c r="J3558" s="80" t="s">
        <v>4054</v>
      </c>
      <c r="K3558" s="80" t="s">
        <v>454</v>
      </c>
      <c r="L3558" s="8">
        <v>4400000</v>
      </c>
      <c r="M3558" s="6">
        <v>2017</v>
      </c>
      <c r="N3558" s="103"/>
      <c r="O3558" s="103"/>
      <c r="P3558" s="6"/>
      <c r="Q3558" s="6"/>
      <c r="R3558" t="str">
        <f t="shared" si="55"/>
        <v>5010700221621601001VT100001</v>
      </c>
    </row>
    <row r="3559" spans="1:18" x14ac:dyDescent="0.2">
      <c r="A3559" s="80" t="s">
        <v>453</v>
      </c>
      <c r="B3559" s="80" t="s">
        <v>5047</v>
      </c>
      <c r="C3559" s="6">
        <v>501</v>
      </c>
      <c r="D3559" s="6">
        <v>50107</v>
      </c>
      <c r="E3559" s="80" t="s">
        <v>456</v>
      </c>
      <c r="F3559" s="80" t="s">
        <v>454</v>
      </c>
      <c r="G3559" s="80" t="s">
        <v>486</v>
      </c>
      <c r="H3559" s="80" t="s">
        <v>2104</v>
      </c>
      <c r="I3559" s="80" t="s">
        <v>3672</v>
      </c>
      <c r="J3559" s="80" t="s">
        <v>4054</v>
      </c>
      <c r="K3559" s="80" t="s">
        <v>454</v>
      </c>
      <c r="L3559" s="8">
        <v>2560000</v>
      </c>
      <c r="M3559" s="6">
        <v>2017</v>
      </c>
      <c r="N3559" s="103"/>
      <c r="O3559" s="103"/>
      <c r="P3559" s="6"/>
      <c r="Q3559" s="6"/>
      <c r="R3559" t="str">
        <f t="shared" si="55"/>
        <v>5010700221821801001VT100001</v>
      </c>
    </row>
    <row r="3560" spans="1:18" x14ac:dyDescent="0.2">
      <c r="A3560" s="80" t="s">
        <v>453</v>
      </c>
      <c r="B3560" s="80" t="s">
        <v>5048</v>
      </c>
      <c r="C3560" s="6">
        <v>501</v>
      </c>
      <c r="D3560" s="6">
        <v>50107</v>
      </c>
      <c r="E3560" s="80" t="s">
        <v>456</v>
      </c>
      <c r="F3560" s="80" t="s">
        <v>454</v>
      </c>
      <c r="G3560" s="80" t="s">
        <v>486</v>
      </c>
      <c r="H3560" s="80" t="s">
        <v>2105</v>
      </c>
      <c r="I3560" s="80" t="s">
        <v>3673</v>
      </c>
      <c r="J3560" s="80" t="s">
        <v>4054</v>
      </c>
      <c r="K3560" s="80" t="s">
        <v>454</v>
      </c>
      <c r="L3560" s="8">
        <v>2560000</v>
      </c>
      <c r="M3560" s="6">
        <v>2017</v>
      </c>
      <c r="N3560" s="103"/>
      <c r="O3560" s="103"/>
      <c r="P3560" s="6"/>
      <c r="Q3560" s="6"/>
      <c r="R3560" t="str">
        <f t="shared" si="55"/>
        <v>5010700221921901001VT100001</v>
      </c>
    </row>
    <row r="3561" spans="1:18" x14ac:dyDescent="0.2">
      <c r="A3561" s="80" t="s">
        <v>453</v>
      </c>
      <c r="B3561" s="80" t="s">
        <v>5049</v>
      </c>
      <c r="C3561" s="6">
        <v>501</v>
      </c>
      <c r="D3561" s="6">
        <v>50107</v>
      </c>
      <c r="E3561" s="80" t="s">
        <v>456</v>
      </c>
      <c r="F3561" s="80" t="s">
        <v>454</v>
      </c>
      <c r="G3561" s="80" t="s">
        <v>486</v>
      </c>
      <c r="H3561" s="80" t="s">
        <v>2107</v>
      </c>
      <c r="I3561" s="80" t="s">
        <v>3675</v>
      </c>
      <c r="J3561" s="80" t="s">
        <v>4054</v>
      </c>
      <c r="K3561" s="80" t="s">
        <v>454</v>
      </c>
      <c r="L3561" s="8">
        <v>4400000</v>
      </c>
      <c r="M3561" s="6">
        <v>2017</v>
      </c>
      <c r="N3561" s="103"/>
      <c r="O3561" s="103"/>
      <c r="P3561" s="6"/>
      <c r="Q3561" s="6"/>
      <c r="R3561" t="str">
        <f t="shared" si="55"/>
        <v>5010700222122101001VT100001</v>
      </c>
    </row>
    <row r="3562" spans="1:18" x14ac:dyDescent="0.2">
      <c r="A3562" s="80" t="s">
        <v>453</v>
      </c>
      <c r="B3562" s="80" t="s">
        <v>5050</v>
      </c>
      <c r="C3562" s="6">
        <v>501</v>
      </c>
      <c r="D3562" s="6">
        <v>50107</v>
      </c>
      <c r="E3562" s="80" t="s">
        <v>456</v>
      </c>
      <c r="F3562" s="80" t="s">
        <v>454</v>
      </c>
      <c r="G3562" s="80" t="s">
        <v>486</v>
      </c>
      <c r="H3562" s="80" t="s">
        <v>2116</v>
      </c>
      <c r="I3562" s="80" t="s">
        <v>3684</v>
      </c>
      <c r="J3562" s="80" t="s">
        <v>4054</v>
      </c>
      <c r="K3562" s="80" t="s">
        <v>454</v>
      </c>
      <c r="L3562" s="8">
        <v>3960000</v>
      </c>
      <c r="M3562" s="6">
        <v>2017</v>
      </c>
      <c r="N3562" s="103"/>
      <c r="O3562" s="103"/>
      <c r="P3562" s="6"/>
      <c r="Q3562" s="6"/>
      <c r="R3562" t="str">
        <f t="shared" si="55"/>
        <v>5010700223023001001VT100001</v>
      </c>
    </row>
    <row r="3563" spans="1:18" x14ac:dyDescent="0.2">
      <c r="A3563" s="80" t="s">
        <v>453</v>
      </c>
      <c r="B3563" s="80" t="s">
        <v>5051</v>
      </c>
      <c r="C3563" s="6">
        <v>501</v>
      </c>
      <c r="D3563" s="6">
        <v>50107</v>
      </c>
      <c r="E3563" s="80" t="s">
        <v>456</v>
      </c>
      <c r="F3563" s="80" t="s">
        <v>454</v>
      </c>
      <c r="G3563" s="80" t="s">
        <v>486</v>
      </c>
      <c r="H3563" s="80" t="s">
        <v>2109</v>
      </c>
      <c r="I3563" s="80" t="s">
        <v>3677</v>
      </c>
      <c r="J3563" s="80" t="s">
        <v>4054</v>
      </c>
      <c r="K3563" s="80" t="s">
        <v>454</v>
      </c>
      <c r="L3563" s="8">
        <v>3520000</v>
      </c>
      <c r="M3563" s="6">
        <v>2017</v>
      </c>
      <c r="N3563" s="103"/>
      <c r="O3563" s="103"/>
      <c r="P3563" s="6"/>
      <c r="Q3563" s="6"/>
      <c r="R3563" t="str">
        <f t="shared" si="55"/>
        <v>5010700222322301001VT100001</v>
      </c>
    </row>
    <row r="3564" spans="1:18" x14ac:dyDescent="0.2">
      <c r="A3564" s="80" t="s">
        <v>453</v>
      </c>
      <c r="B3564" s="80" t="s">
        <v>5052</v>
      </c>
      <c r="C3564" s="6">
        <v>501</v>
      </c>
      <c r="D3564" s="6">
        <v>50107</v>
      </c>
      <c r="E3564" s="80" t="s">
        <v>456</v>
      </c>
      <c r="F3564" s="80" t="s">
        <v>454</v>
      </c>
      <c r="G3564" s="80" t="s">
        <v>486</v>
      </c>
      <c r="H3564" s="80" t="s">
        <v>2110</v>
      </c>
      <c r="I3564" s="80" t="s">
        <v>3678</v>
      </c>
      <c r="J3564" s="80" t="s">
        <v>4054</v>
      </c>
      <c r="K3564" s="80" t="s">
        <v>454</v>
      </c>
      <c r="L3564" s="8">
        <v>3520000</v>
      </c>
      <c r="M3564" s="6">
        <v>2017</v>
      </c>
      <c r="N3564" s="103"/>
      <c r="O3564" s="103"/>
      <c r="P3564" s="6"/>
      <c r="Q3564" s="6"/>
      <c r="R3564" t="str">
        <f t="shared" si="55"/>
        <v>5010700222422401001VT100001</v>
      </c>
    </row>
    <row r="3565" spans="1:18" x14ac:dyDescent="0.2">
      <c r="A3565" s="80" t="s">
        <v>453</v>
      </c>
      <c r="B3565" s="80" t="s">
        <v>5053</v>
      </c>
      <c r="C3565" s="6">
        <v>501</v>
      </c>
      <c r="D3565" s="6">
        <v>50107</v>
      </c>
      <c r="E3565" s="80" t="s">
        <v>456</v>
      </c>
      <c r="F3565" s="80" t="s">
        <v>454</v>
      </c>
      <c r="G3565" s="80" t="s">
        <v>486</v>
      </c>
      <c r="H3565" s="80" t="s">
        <v>2111</v>
      </c>
      <c r="I3565" s="80" t="s">
        <v>3679</v>
      </c>
      <c r="J3565" s="80" t="s">
        <v>4054</v>
      </c>
      <c r="K3565" s="80" t="s">
        <v>454</v>
      </c>
      <c r="L3565" s="8">
        <v>3520000</v>
      </c>
      <c r="M3565" s="6">
        <v>2017</v>
      </c>
      <c r="N3565" s="103"/>
      <c r="O3565" s="103"/>
      <c r="P3565" s="6"/>
      <c r="Q3565" s="6"/>
      <c r="R3565" t="str">
        <f t="shared" si="55"/>
        <v>5010700222522501001VT100001</v>
      </c>
    </row>
    <row r="3566" spans="1:18" x14ac:dyDescent="0.2">
      <c r="A3566" s="80" t="s">
        <v>453</v>
      </c>
      <c r="B3566" s="80" t="s">
        <v>5054</v>
      </c>
      <c r="C3566" s="6">
        <v>501</v>
      </c>
      <c r="D3566" s="6">
        <v>50107</v>
      </c>
      <c r="E3566" s="80" t="s">
        <v>456</v>
      </c>
      <c r="F3566" s="80" t="s">
        <v>454</v>
      </c>
      <c r="G3566" s="80" t="s">
        <v>486</v>
      </c>
      <c r="H3566" s="80" t="s">
        <v>2112</v>
      </c>
      <c r="I3566" s="80" t="s">
        <v>3680</v>
      </c>
      <c r="J3566" s="80" t="s">
        <v>4054</v>
      </c>
      <c r="K3566" s="80" t="s">
        <v>454</v>
      </c>
      <c r="L3566" s="8">
        <v>3960000</v>
      </c>
      <c r="M3566" s="6">
        <v>2017</v>
      </c>
      <c r="N3566" s="103"/>
      <c r="O3566" s="103"/>
      <c r="P3566" s="6"/>
      <c r="Q3566" s="6"/>
      <c r="R3566" t="str">
        <f t="shared" si="55"/>
        <v>5010700222622601001VT100001</v>
      </c>
    </row>
    <row r="3567" spans="1:18" x14ac:dyDescent="0.2">
      <c r="A3567" s="80" t="s">
        <v>453</v>
      </c>
      <c r="B3567" s="80" t="s">
        <v>5055</v>
      </c>
      <c r="C3567" s="6">
        <v>501</v>
      </c>
      <c r="D3567" s="6">
        <v>50107</v>
      </c>
      <c r="E3567" s="80" t="s">
        <v>456</v>
      </c>
      <c r="F3567" s="80" t="s">
        <v>454</v>
      </c>
      <c r="G3567" s="80" t="s">
        <v>486</v>
      </c>
      <c r="H3567" s="80" t="s">
        <v>2113</v>
      </c>
      <c r="I3567" s="80" t="s">
        <v>3681</v>
      </c>
      <c r="J3567" s="80" t="s">
        <v>4054</v>
      </c>
      <c r="K3567" s="80" t="s">
        <v>454</v>
      </c>
      <c r="L3567" s="8">
        <v>3960000</v>
      </c>
      <c r="M3567" s="6">
        <v>2017</v>
      </c>
      <c r="N3567" s="103"/>
      <c r="O3567" s="103"/>
      <c r="P3567" s="6"/>
      <c r="Q3567" s="6"/>
      <c r="R3567" t="str">
        <f t="shared" si="55"/>
        <v>5010700222722701001VT100001</v>
      </c>
    </row>
    <row r="3568" spans="1:18" x14ac:dyDescent="0.2">
      <c r="A3568" s="80" t="s">
        <v>453</v>
      </c>
      <c r="B3568" s="80" t="s">
        <v>5056</v>
      </c>
      <c r="C3568" s="6">
        <v>501</v>
      </c>
      <c r="D3568" s="6">
        <v>50107</v>
      </c>
      <c r="E3568" s="80" t="s">
        <v>456</v>
      </c>
      <c r="F3568" s="80" t="s">
        <v>454</v>
      </c>
      <c r="G3568" s="80" t="s">
        <v>486</v>
      </c>
      <c r="H3568" s="80" t="s">
        <v>2114</v>
      </c>
      <c r="I3568" s="80" t="s">
        <v>3682</v>
      </c>
      <c r="J3568" s="80" t="s">
        <v>4054</v>
      </c>
      <c r="K3568" s="80" t="s">
        <v>454</v>
      </c>
      <c r="L3568" s="8">
        <v>3960000</v>
      </c>
      <c r="M3568" s="6">
        <v>2017</v>
      </c>
      <c r="N3568" s="103"/>
      <c r="O3568" s="103"/>
      <c r="P3568" s="6"/>
      <c r="Q3568" s="6"/>
      <c r="R3568" t="str">
        <f t="shared" si="55"/>
        <v>5010700222822801001VT100001</v>
      </c>
    </row>
    <row r="3569" spans="1:18" x14ac:dyDescent="0.2">
      <c r="A3569" s="80" t="s">
        <v>453</v>
      </c>
      <c r="B3569" s="80" t="s">
        <v>5057</v>
      </c>
      <c r="C3569" s="6">
        <v>501</v>
      </c>
      <c r="D3569" s="6">
        <v>50107</v>
      </c>
      <c r="E3569" s="80" t="s">
        <v>456</v>
      </c>
      <c r="F3569" s="80" t="s">
        <v>454</v>
      </c>
      <c r="G3569" s="80" t="s">
        <v>486</v>
      </c>
      <c r="H3569" s="80" t="s">
        <v>2115</v>
      </c>
      <c r="I3569" s="80" t="s">
        <v>3683</v>
      </c>
      <c r="J3569" s="80" t="s">
        <v>4054</v>
      </c>
      <c r="K3569" s="80" t="s">
        <v>454</v>
      </c>
      <c r="L3569" s="8">
        <v>3960000</v>
      </c>
      <c r="M3569" s="6">
        <v>2017</v>
      </c>
      <c r="N3569" s="103"/>
      <c r="O3569" s="103"/>
      <c r="P3569" s="6"/>
      <c r="Q3569" s="6"/>
      <c r="R3569" t="str">
        <f t="shared" si="55"/>
        <v>5010700222922901001VT100001</v>
      </c>
    </row>
    <row r="3570" spans="1:18" x14ac:dyDescent="0.2">
      <c r="A3570" s="80" t="s">
        <v>453</v>
      </c>
      <c r="B3570" s="80" t="s">
        <v>5058</v>
      </c>
      <c r="C3570" s="6">
        <v>501</v>
      </c>
      <c r="D3570" s="6">
        <v>50107</v>
      </c>
      <c r="E3570" s="80" t="s">
        <v>456</v>
      </c>
      <c r="F3570" s="80" t="s">
        <v>454</v>
      </c>
      <c r="G3570" s="80" t="s">
        <v>486</v>
      </c>
      <c r="H3570" s="80" t="s">
        <v>2117</v>
      </c>
      <c r="I3570" s="80" t="s">
        <v>3685</v>
      </c>
      <c r="J3570" s="80" t="s">
        <v>4054</v>
      </c>
      <c r="K3570" s="80" t="s">
        <v>454</v>
      </c>
      <c r="L3570" s="8">
        <v>3960000</v>
      </c>
      <c r="M3570" s="6">
        <v>2017</v>
      </c>
      <c r="N3570" s="103"/>
      <c r="O3570" s="103"/>
      <c r="P3570" s="6"/>
      <c r="Q3570" s="6"/>
      <c r="R3570" t="str">
        <f t="shared" si="55"/>
        <v>5010700223123101001VT100001</v>
      </c>
    </row>
    <row r="3571" spans="1:18" x14ac:dyDescent="0.2">
      <c r="A3571" s="80" t="s">
        <v>453</v>
      </c>
      <c r="B3571" s="80" t="s">
        <v>5059</v>
      </c>
      <c r="C3571" s="6">
        <v>501</v>
      </c>
      <c r="D3571" s="6">
        <v>50107</v>
      </c>
      <c r="E3571" s="80" t="s">
        <v>456</v>
      </c>
      <c r="F3571" s="80" t="s">
        <v>454</v>
      </c>
      <c r="G3571" s="80" t="s">
        <v>486</v>
      </c>
      <c r="H3571" s="80" t="s">
        <v>2118</v>
      </c>
      <c r="I3571" s="80" t="s">
        <v>3686</v>
      </c>
      <c r="J3571" s="80" t="s">
        <v>4054</v>
      </c>
      <c r="K3571" s="80" t="s">
        <v>454</v>
      </c>
      <c r="L3571" s="8">
        <v>3960000</v>
      </c>
      <c r="M3571" s="6">
        <v>2017</v>
      </c>
      <c r="N3571" s="103"/>
      <c r="O3571" s="103"/>
      <c r="P3571" s="6"/>
      <c r="Q3571" s="6"/>
      <c r="R3571" t="str">
        <f t="shared" si="55"/>
        <v>5010700223223201001VT100001</v>
      </c>
    </row>
    <row r="3572" spans="1:18" x14ac:dyDescent="0.2">
      <c r="A3572" s="80" t="s">
        <v>453</v>
      </c>
      <c r="B3572" s="80" t="s">
        <v>5060</v>
      </c>
      <c r="C3572" s="6">
        <v>501</v>
      </c>
      <c r="D3572" s="6">
        <v>50107</v>
      </c>
      <c r="E3572" s="80" t="s">
        <v>456</v>
      </c>
      <c r="F3572" s="80" t="s">
        <v>454</v>
      </c>
      <c r="G3572" s="80" t="s">
        <v>486</v>
      </c>
      <c r="H3572" s="80" t="s">
        <v>2119</v>
      </c>
      <c r="I3572" s="80" t="s">
        <v>3687</v>
      </c>
      <c r="J3572" s="80" t="s">
        <v>4054</v>
      </c>
      <c r="K3572" s="80" t="s">
        <v>454</v>
      </c>
      <c r="L3572" s="8">
        <v>3960000</v>
      </c>
      <c r="M3572" s="6">
        <v>2017</v>
      </c>
      <c r="N3572" s="103"/>
      <c r="O3572" s="103"/>
      <c r="P3572" s="6"/>
      <c r="Q3572" s="6"/>
      <c r="R3572" t="str">
        <f t="shared" si="55"/>
        <v>5010700223323301001VT100001</v>
      </c>
    </row>
    <row r="3573" spans="1:18" x14ac:dyDescent="0.2">
      <c r="A3573" s="80" t="s">
        <v>453</v>
      </c>
      <c r="B3573" s="80" t="s">
        <v>5061</v>
      </c>
      <c r="C3573" s="6">
        <v>501</v>
      </c>
      <c r="D3573" s="6">
        <v>50107</v>
      </c>
      <c r="E3573" s="80" t="s">
        <v>456</v>
      </c>
      <c r="F3573" s="80" t="s">
        <v>454</v>
      </c>
      <c r="G3573" s="80" t="s">
        <v>486</v>
      </c>
      <c r="H3573" s="80" t="s">
        <v>2120</v>
      </c>
      <c r="I3573" s="80" t="s">
        <v>3688</v>
      </c>
      <c r="J3573" s="80" t="s">
        <v>4054</v>
      </c>
      <c r="K3573" s="80" t="s">
        <v>454</v>
      </c>
      <c r="L3573" s="8">
        <v>3960000</v>
      </c>
      <c r="M3573" s="6">
        <v>2017</v>
      </c>
      <c r="N3573" s="103"/>
      <c r="O3573" s="103"/>
      <c r="P3573" s="6"/>
      <c r="Q3573" s="6"/>
      <c r="R3573" t="str">
        <f t="shared" si="55"/>
        <v>5010700223423401001VT100001</v>
      </c>
    </row>
    <row r="3574" spans="1:18" x14ac:dyDescent="0.2">
      <c r="A3574" s="80" t="s">
        <v>453</v>
      </c>
      <c r="B3574" s="80" t="s">
        <v>5062</v>
      </c>
      <c r="C3574" s="6">
        <v>501</v>
      </c>
      <c r="D3574" s="6">
        <v>50107</v>
      </c>
      <c r="E3574" s="80" t="s">
        <v>456</v>
      </c>
      <c r="F3574" s="80" t="s">
        <v>454</v>
      </c>
      <c r="G3574" s="80" t="s">
        <v>486</v>
      </c>
      <c r="H3574" s="80" t="s">
        <v>2121</v>
      </c>
      <c r="I3574" s="80" t="s">
        <v>3689</v>
      </c>
      <c r="J3574" s="80" t="s">
        <v>4054</v>
      </c>
      <c r="K3574" s="80" t="s">
        <v>454</v>
      </c>
      <c r="L3574" s="8">
        <v>3960000</v>
      </c>
      <c r="M3574" s="6">
        <v>2017</v>
      </c>
      <c r="N3574" s="103"/>
      <c r="O3574" s="103"/>
      <c r="P3574" s="6"/>
      <c r="Q3574" s="6"/>
      <c r="R3574" t="str">
        <f t="shared" si="55"/>
        <v>5010700223523501001VT100001</v>
      </c>
    </row>
    <row r="3575" spans="1:18" x14ac:dyDescent="0.2">
      <c r="A3575" s="80" t="s">
        <v>453</v>
      </c>
      <c r="B3575" s="80" t="s">
        <v>5063</v>
      </c>
      <c r="C3575" s="6">
        <v>501</v>
      </c>
      <c r="D3575" s="6">
        <v>50107</v>
      </c>
      <c r="E3575" s="80" t="s">
        <v>456</v>
      </c>
      <c r="F3575" s="80" t="s">
        <v>454</v>
      </c>
      <c r="G3575" s="80" t="s">
        <v>486</v>
      </c>
      <c r="H3575" s="80" t="s">
        <v>2122</v>
      </c>
      <c r="I3575" s="80" t="s">
        <v>3690</v>
      </c>
      <c r="J3575" s="80" t="s">
        <v>4054</v>
      </c>
      <c r="K3575" s="80" t="s">
        <v>454</v>
      </c>
      <c r="L3575" s="8">
        <v>1920000</v>
      </c>
      <c r="M3575" s="6">
        <v>2017</v>
      </c>
      <c r="N3575" s="103"/>
      <c r="O3575" s="103"/>
      <c r="P3575" s="6"/>
      <c r="Q3575" s="6"/>
      <c r="R3575" t="str">
        <f t="shared" si="55"/>
        <v>5010700223623601001VT100001</v>
      </c>
    </row>
    <row r="3576" spans="1:18" x14ac:dyDescent="0.2">
      <c r="A3576" s="80" t="s">
        <v>453</v>
      </c>
      <c r="B3576" s="80" t="s">
        <v>5064</v>
      </c>
      <c r="C3576" s="6">
        <v>501</v>
      </c>
      <c r="D3576" s="6">
        <v>50107</v>
      </c>
      <c r="E3576" s="80" t="s">
        <v>456</v>
      </c>
      <c r="F3576" s="80" t="s">
        <v>454</v>
      </c>
      <c r="G3576" s="80" t="s">
        <v>486</v>
      </c>
      <c r="H3576" s="80" t="s">
        <v>2123</v>
      </c>
      <c r="I3576" s="80" t="s">
        <v>3691</v>
      </c>
      <c r="J3576" s="80" t="s">
        <v>4054</v>
      </c>
      <c r="K3576" s="80" t="s">
        <v>454</v>
      </c>
      <c r="L3576" s="8">
        <v>1920000</v>
      </c>
      <c r="M3576" s="6">
        <v>2017</v>
      </c>
      <c r="N3576" s="103"/>
      <c r="O3576" s="103"/>
      <c r="P3576" s="6"/>
      <c r="Q3576" s="6"/>
      <c r="R3576" t="str">
        <f t="shared" si="55"/>
        <v>5010700223723701001VT100001</v>
      </c>
    </row>
    <row r="3577" spans="1:18" x14ac:dyDescent="0.2">
      <c r="A3577" s="80" t="s">
        <v>453</v>
      </c>
      <c r="B3577" s="80" t="s">
        <v>5065</v>
      </c>
      <c r="C3577" s="6">
        <v>501</v>
      </c>
      <c r="D3577" s="6">
        <v>50107</v>
      </c>
      <c r="E3577" s="80" t="s">
        <v>456</v>
      </c>
      <c r="F3577" s="80" t="s">
        <v>454</v>
      </c>
      <c r="G3577" s="80" t="s">
        <v>486</v>
      </c>
      <c r="H3577" s="80" t="s">
        <v>2124</v>
      </c>
      <c r="I3577" s="80" t="s">
        <v>3692</v>
      </c>
      <c r="J3577" s="80" t="s">
        <v>4054</v>
      </c>
      <c r="K3577" s="80" t="s">
        <v>454</v>
      </c>
      <c r="L3577" s="8">
        <v>2240000</v>
      </c>
      <c r="M3577" s="6">
        <v>2017</v>
      </c>
      <c r="N3577" s="103"/>
      <c r="O3577" s="103"/>
      <c r="P3577" s="6"/>
      <c r="Q3577" s="6"/>
      <c r="R3577" t="str">
        <f t="shared" si="55"/>
        <v>5010700223823801001VT100001</v>
      </c>
    </row>
    <row r="3578" spans="1:18" x14ac:dyDescent="0.2">
      <c r="A3578" s="80" t="s">
        <v>453</v>
      </c>
      <c r="B3578" s="80" t="s">
        <v>5066</v>
      </c>
      <c r="C3578" s="6">
        <v>501</v>
      </c>
      <c r="D3578" s="6">
        <v>50107</v>
      </c>
      <c r="E3578" s="80" t="s">
        <v>456</v>
      </c>
      <c r="F3578" s="80" t="s">
        <v>454</v>
      </c>
      <c r="G3578" s="80" t="s">
        <v>486</v>
      </c>
      <c r="H3578" s="80" t="s">
        <v>2125</v>
      </c>
      <c r="I3578" s="80" t="s">
        <v>3693</v>
      </c>
      <c r="J3578" s="80" t="s">
        <v>4054</v>
      </c>
      <c r="K3578" s="80" t="s">
        <v>454</v>
      </c>
      <c r="L3578" s="8">
        <v>1920000</v>
      </c>
      <c r="M3578" s="6">
        <v>2017</v>
      </c>
      <c r="N3578" s="103"/>
      <c r="O3578" s="103"/>
      <c r="P3578" s="6"/>
      <c r="Q3578" s="6"/>
      <c r="R3578" t="str">
        <f t="shared" si="55"/>
        <v>5010700223923901001VT100001</v>
      </c>
    </row>
    <row r="3579" spans="1:18" x14ac:dyDescent="0.2">
      <c r="A3579" s="80" t="s">
        <v>453</v>
      </c>
      <c r="B3579" s="80" t="s">
        <v>5067</v>
      </c>
      <c r="C3579" s="6">
        <v>501</v>
      </c>
      <c r="D3579" s="6">
        <v>50107</v>
      </c>
      <c r="E3579" s="80" t="s">
        <v>456</v>
      </c>
      <c r="F3579" s="80" t="s">
        <v>454</v>
      </c>
      <c r="G3579" s="80" t="s">
        <v>486</v>
      </c>
      <c r="H3579" s="80" t="s">
        <v>2126</v>
      </c>
      <c r="I3579" s="80" t="s">
        <v>3694</v>
      </c>
      <c r="J3579" s="80" t="s">
        <v>4054</v>
      </c>
      <c r="K3579" s="80" t="s">
        <v>454</v>
      </c>
      <c r="L3579" s="8">
        <v>3960000</v>
      </c>
      <c r="M3579" s="6">
        <v>2017</v>
      </c>
      <c r="N3579" s="103"/>
      <c r="O3579" s="103"/>
      <c r="P3579" s="6"/>
      <c r="Q3579" s="6"/>
      <c r="R3579" t="str">
        <f t="shared" si="55"/>
        <v>5010700224024001001VT100001</v>
      </c>
    </row>
    <row r="3580" spans="1:18" x14ac:dyDescent="0.2">
      <c r="A3580" s="80" t="s">
        <v>453</v>
      </c>
      <c r="B3580" s="80" t="s">
        <v>5068</v>
      </c>
      <c r="C3580" s="6">
        <v>501</v>
      </c>
      <c r="D3580" s="6">
        <v>50107</v>
      </c>
      <c r="E3580" s="80" t="s">
        <v>456</v>
      </c>
      <c r="F3580" s="80" t="s">
        <v>454</v>
      </c>
      <c r="G3580" s="80" t="s">
        <v>486</v>
      </c>
      <c r="H3580" s="80" t="s">
        <v>2127</v>
      </c>
      <c r="I3580" s="80" t="s">
        <v>3695</v>
      </c>
      <c r="J3580" s="80" t="s">
        <v>4054</v>
      </c>
      <c r="K3580" s="80" t="s">
        <v>454</v>
      </c>
      <c r="L3580" s="8">
        <v>3840000</v>
      </c>
      <c r="M3580" s="6">
        <v>2017</v>
      </c>
      <c r="N3580" s="103"/>
      <c r="O3580" s="103"/>
      <c r="P3580" s="6"/>
      <c r="Q3580" s="6"/>
      <c r="R3580" t="str">
        <f t="shared" si="55"/>
        <v>5010700224124101001VT100001</v>
      </c>
    </row>
    <row r="3581" spans="1:18" x14ac:dyDescent="0.2">
      <c r="A3581" s="80" t="s">
        <v>453</v>
      </c>
      <c r="B3581" s="80" t="s">
        <v>5069</v>
      </c>
      <c r="C3581" s="6">
        <v>501</v>
      </c>
      <c r="D3581" s="6">
        <v>50107</v>
      </c>
      <c r="E3581" s="80" t="s">
        <v>456</v>
      </c>
      <c r="F3581" s="80" t="s">
        <v>454</v>
      </c>
      <c r="G3581" s="80" t="s">
        <v>486</v>
      </c>
      <c r="H3581" s="80" t="s">
        <v>2128</v>
      </c>
      <c r="I3581" s="80" t="s">
        <v>3696</v>
      </c>
      <c r="J3581" s="80" t="s">
        <v>4054</v>
      </c>
      <c r="K3581" s="80" t="s">
        <v>454</v>
      </c>
      <c r="L3581" s="8">
        <v>3960000</v>
      </c>
      <c r="M3581" s="6">
        <v>2017</v>
      </c>
      <c r="N3581" s="103"/>
      <c r="O3581" s="103"/>
      <c r="P3581" s="6"/>
      <c r="Q3581" s="6"/>
      <c r="R3581" t="str">
        <f t="shared" si="55"/>
        <v>5010700224224201001VT100001</v>
      </c>
    </row>
    <row r="3582" spans="1:18" x14ac:dyDescent="0.2">
      <c r="A3582" s="80" t="s">
        <v>453</v>
      </c>
      <c r="B3582" s="80" t="s">
        <v>5070</v>
      </c>
      <c r="C3582" s="6">
        <v>501</v>
      </c>
      <c r="D3582" s="6">
        <v>50107</v>
      </c>
      <c r="E3582" s="80" t="s">
        <v>456</v>
      </c>
      <c r="F3582" s="80" t="s">
        <v>454</v>
      </c>
      <c r="G3582" s="80" t="s">
        <v>486</v>
      </c>
      <c r="H3582" s="80" t="s">
        <v>2132</v>
      </c>
      <c r="I3582" s="80" t="s">
        <v>3701</v>
      </c>
      <c r="J3582" s="80" t="s">
        <v>4054</v>
      </c>
      <c r="K3582" s="80" t="s">
        <v>454</v>
      </c>
      <c r="L3582" s="8">
        <v>2080000</v>
      </c>
      <c r="M3582" s="6">
        <v>2017</v>
      </c>
      <c r="N3582" s="103"/>
      <c r="O3582" s="103"/>
      <c r="P3582" s="6"/>
      <c r="Q3582" s="6"/>
      <c r="R3582" t="str">
        <f t="shared" si="55"/>
        <v>5010700224624601001VT100001</v>
      </c>
    </row>
    <row r="3583" spans="1:18" x14ac:dyDescent="0.2">
      <c r="A3583" s="80" t="s">
        <v>453</v>
      </c>
      <c r="B3583" s="80" t="s">
        <v>5071</v>
      </c>
      <c r="C3583" s="6">
        <v>501</v>
      </c>
      <c r="D3583" s="6">
        <v>50107</v>
      </c>
      <c r="E3583" s="80" t="s">
        <v>456</v>
      </c>
      <c r="F3583" s="80" t="s">
        <v>454</v>
      </c>
      <c r="G3583" s="80" t="s">
        <v>486</v>
      </c>
      <c r="H3583" s="80" t="s">
        <v>2133</v>
      </c>
      <c r="I3583" s="80" t="s">
        <v>3702</v>
      </c>
      <c r="J3583" s="80" t="s">
        <v>4054</v>
      </c>
      <c r="K3583" s="80" t="s">
        <v>454</v>
      </c>
      <c r="L3583" s="8">
        <v>2080000</v>
      </c>
      <c r="M3583" s="6">
        <v>2017</v>
      </c>
      <c r="N3583" s="103"/>
      <c r="O3583" s="103"/>
      <c r="P3583" s="6"/>
      <c r="Q3583" s="6"/>
      <c r="R3583" t="str">
        <f t="shared" si="55"/>
        <v>5010700224724701001VT100001</v>
      </c>
    </row>
    <row r="3584" spans="1:18" x14ac:dyDescent="0.2">
      <c r="A3584" s="80" t="s">
        <v>453</v>
      </c>
      <c r="B3584" s="80" t="s">
        <v>5072</v>
      </c>
      <c r="C3584" s="6">
        <v>501</v>
      </c>
      <c r="D3584" s="6">
        <v>50107</v>
      </c>
      <c r="E3584" s="80" t="s">
        <v>456</v>
      </c>
      <c r="F3584" s="80" t="s">
        <v>454</v>
      </c>
      <c r="G3584" s="80" t="s">
        <v>486</v>
      </c>
      <c r="H3584" s="80" t="s">
        <v>2134</v>
      </c>
      <c r="I3584" s="80" t="s">
        <v>3703</v>
      </c>
      <c r="J3584" s="80" t="s">
        <v>4054</v>
      </c>
      <c r="K3584" s="80" t="s">
        <v>454</v>
      </c>
      <c r="L3584" s="8">
        <v>2080000</v>
      </c>
      <c r="M3584" s="6">
        <v>2017</v>
      </c>
      <c r="N3584" s="103"/>
      <c r="O3584" s="103"/>
      <c r="P3584" s="6"/>
      <c r="Q3584" s="6"/>
      <c r="R3584" t="str">
        <f t="shared" si="55"/>
        <v>5010700224824801001VT100001</v>
      </c>
    </row>
    <row r="3585" spans="1:18" x14ac:dyDescent="0.2">
      <c r="A3585" s="80" t="s">
        <v>453</v>
      </c>
      <c r="B3585" s="80" t="s">
        <v>5073</v>
      </c>
      <c r="C3585" s="6">
        <v>501</v>
      </c>
      <c r="D3585" s="6">
        <v>50107</v>
      </c>
      <c r="E3585" s="80" t="s">
        <v>456</v>
      </c>
      <c r="F3585" s="80" t="s">
        <v>454</v>
      </c>
      <c r="G3585" s="80" t="s">
        <v>486</v>
      </c>
      <c r="H3585" s="80" t="s">
        <v>2135</v>
      </c>
      <c r="I3585" s="80" t="s">
        <v>3704</v>
      </c>
      <c r="J3585" s="80" t="s">
        <v>4054</v>
      </c>
      <c r="K3585" s="80" t="s">
        <v>454</v>
      </c>
      <c r="L3585" s="8">
        <v>1760000</v>
      </c>
      <c r="M3585" s="6">
        <v>2017</v>
      </c>
      <c r="N3585" s="103"/>
      <c r="O3585" s="103"/>
      <c r="P3585" s="6"/>
      <c r="Q3585" s="6"/>
      <c r="R3585" t="str">
        <f t="shared" si="55"/>
        <v>5010700224924901001VT100001</v>
      </c>
    </row>
    <row r="3586" spans="1:18" x14ac:dyDescent="0.2">
      <c r="A3586" s="80" t="s">
        <v>453</v>
      </c>
      <c r="B3586" s="80" t="s">
        <v>5074</v>
      </c>
      <c r="C3586" s="6">
        <v>501</v>
      </c>
      <c r="D3586" s="6">
        <v>50107</v>
      </c>
      <c r="E3586" s="80" t="s">
        <v>456</v>
      </c>
      <c r="F3586" s="80" t="s">
        <v>454</v>
      </c>
      <c r="G3586" s="80" t="s">
        <v>486</v>
      </c>
      <c r="H3586" s="80" t="s">
        <v>2136</v>
      </c>
      <c r="I3586" s="80" t="s">
        <v>3705</v>
      </c>
      <c r="J3586" s="80" t="s">
        <v>4054</v>
      </c>
      <c r="K3586" s="80" t="s">
        <v>454</v>
      </c>
      <c r="L3586" s="8">
        <v>1760000</v>
      </c>
      <c r="M3586" s="6">
        <v>2017</v>
      </c>
      <c r="N3586" s="103"/>
      <c r="O3586" s="103"/>
      <c r="P3586" s="6"/>
      <c r="Q3586" s="6"/>
      <c r="R3586" t="str">
        <f t="shared" ref="R3586:R3649" si="56">CONCATENATE(D3586,E3586,H3586,I3586,K3586,G3586,F3586)</f>
        <v>5010700225025001001VT100001</v>
      </c>
    </row>
    <row r="3587" spans="1:18" x14ac:dyDescent="0.2">
      <c r="A3587" s="80" t="s">
        <v>453</v>
      </c>
      <c r="B3587" s="80" t="s">
        <v>5075</v>
      </c>
      <c r="C3587" s="6">
        <v>501</v>
      </c>
      <c r="D3587" s="6">
        <v>50107</v>
      </c>
      <c r="E3587" s="80" t="s">
        <v>456</v>
      </c>
      <c r="F3587" s="80" t="s">
        <v>454</v>
      </c>
      <c r="G3587" s="80" t="s">
        <v>486</v>
      </c>
      <c r="H3587" s="80" t="s">
        <v>2137</v>
      </c>
      <c r="I3587" s="80" t="s">
        <v>3706</v>
      </c>
      <c r="J3587" s="80" t="s">
        <v>4054</v>
      </c>
      <c r="K3587" s="80" t="s">
        <v>454</v>
      </c>
      <c r="L3587" s="8">
        <v>1760000</v>
      </c>
      <c r="M3587" s="6">
        <v>2017</v>
      </c>
      <c r="N3587" s="103"/>
      <c r="O3587" s="103"/>
      <c r="P3587" s="6"/>
      <c r="Q3587" s="6"/>
      <c r="R3587" t="str">
        <f t="shared" si="56"/>
        <v>5010700225125101001VT100001</v>
      </c>
    </row>
    <row r="3588" spans="1:18" x14ac:dyDescent="0.2">
      <c r="A3588" s="80" t="s">
        <v>453</v>
      </c>
      <c r="B3588" s="80" t="s">
        <v>5076</v>
      </c>
      <c r="C3588" s="6">
        <v>501</v>
      </c>
      <c r="D3588" s="6">
        <v>50107</v>
      </c>
      <c r="E3588" s="80" t="s">
        <v>456</v>
      </c>
      <c r="F3588" s="80" t="s">
        <v>454</v>
      </c>
      <c r="G3588" s="80" t="s">
        <v>486</v>
      </c>
      <c r="H3588" s="80" t="s">
        <v>2138</v>
      </c>
      <c r="I3588" s="80" t="s">
        <v>3707</v>
      </c>
      <c r="J3588" s="80" t="s">
        <v>4054</v>
      </c>
      <c r="K3588" s="80" t="s">
        <v>454</v>
      </c>
      <c r="L3588" s="8">
        <v>1760000</v>
      </c>
      <c r="M3588" s="6">
        <v>2017</v>
      </c>
      <c r="N3588" s="103"/>
      <c r="O3588" s="103"/>
      <c r="P3588" s="6"/>
      <c r="Q3588" s="6"/>
      <c r="R3588" t="str">
        <f t="shared" si="56"/>
        <v>5010700225225201001VT100001</v>
      </c>
    </row>
    <row r="3589" spans="1:18" x14ac:dyDescent="0.2">
      <c r="A3589" s="80" t="s">
        <v>453</v>
      </c>
      <c r="B3589" s="80" t="s">
        <v>5077</v>
      </c>
      <c r="C3589" s="6">
        <v>501</v>
      </c>
      <c r="D3589" s="6">
        <v>50107</v>
      </c>
      <c r="E3589" s="80" t="s">
        <v>456</v>
      </c>
      <c r="F3589" s="80" t="s">
        <v>454</v>
      </c>
      <c r="G3589" s="80" t="s">
        <v>486</v>
      </c>
      <c r="H3589" s="80" t="s">
        <v>2139</v>
      </c>
      <c r="I3589" s="80" t="s">
        <v>3708</v>
      </c>
      <c r="J3589" s="80" t="s">
        <v>4054</v>
      </c>
      <c r="K3589" s="80" t="s">
        <v>454</v>
      </c>
      <c r="L3589" s="8">
        <v>1760000</v>
      </c>
      <c r="M3589" s="6">
        <v>2017</v>
      </c>
      <c r="N3589" s="103"/>
      <c r="O3589" s="103"/>
      <c r="P3589" s="6"/>
      <c r="Q3589" s="6"/>
      <c r="R3589" t="str">
        <f t="shared" si="56"/>
        <v>5010700225325301001VT100001</v>
      </c>
    </row>
    <row r="3590" spans="1:18" x14ac:dyDescent="0.2">
      <c r="A3590" s="80" t="s">
        <v>453</v>
      </c>
      <c r="B3590" s="80" t="s">
        <v>5078</v>
      </c>
      <c r="C3590" s="6">
        <v>501</v>
      </c>
      <c r="D3590" s="6">
        <v>50107</v>
      </c>
      <c r="E3590" s="80" t="s">
        <v>456</v>
      </c>
      <c r="F3590" s="80" t="s">
        <v>454</v>
      </c>
      <c r="G3590" s="80" t="s">
        <v>486</v>
      </c>
      <c r="H3590" s="80" t="s">
        <v>2140</v>
      </c>
      <c r="I3590" s="80" t="s">
        <v>3709</v>
      </c>
      <c r="J3590" s="80" t="s">
        <v>4054</v>
      </c>
      <c r="K3590" s="80" t="s">
        <v>454</v>
      </c>
      <c r="L3590" s="8">
        <v>1760000</v>
      </c>
      <c r="M3590" s="6">
        <v>2017</v>
      </c>
      <c r="N3590" s="103"/>
      <c r="O3590" s="103"/>
      <c r="P3590" s="6"/>
      <c r="Q3590" s="6"/>
      <c r="R3590" t="str">
        <f t="shared" si="56"/>
        <v>5010700225425401001VT100001</v>
      </c>
    </row>
    <row r="3591" spans="1:18" x14ac:dyDescent="0.2">
      <c r="A3591" s="80" t="s">
        <v>453</v>
      </c>
      <c r="B3591" s="80" t="s">
        <v>5079</v>
      </c>
      <c r="C3591" s="6">
        <v>501</v>
      </c>
      <c r="D3591" s="6">
        <v>50107</v>
      </c>
      <c r="E3591" s="80" t="s">
        <v>456</v>
      </c>
      <c r="F3591" s="80" t="s">
        <v>454</v>
      </c>
      <c r="G3591" s="80" t="s">
        <v>486</v>
      </c>
      <c r="H3591" s="80" t="s">
        <v>2141</v>
      </c>
      <c r="I3591" s="80" t="s">
        <v>3710</v>
      </c>
      <c r="J3591" s="80" t="s">
        <v>4054</v>
      </c>
      <c r="K3591" s="80" t="s">
        <v>454</v>
      </c>
      <c r="L3591" s="8">
        <v>1760000</v>
      </c>
      <c r="M3591" s="6">
        <v>2017</v>
      </c>
      <c r="N3591" s="103"/>
      <c r="O3591" s="103"/>
      <c r="P3591" s="6"/>
      <c r="Q3591" s="6"/>
      <c r="R3591" t="str">
        <f t="shared" si="56"/>
        <v>5010700225525501001VT100001</v>
      </c>
    </row>
    <row r="3592" spans="1:18" x14ac:dyDescent="0.2">
      <c r="A3592" s="80" t="s">
        <v>453</v>
      </c>
      <c r="B3592" s="80" t="s">
        <v>5080</v>
      </c>
      <c r="C3592" s="6">
        <v>501</v>
      </c>
      <c r="D3592" s="6">
        <v>50107</v>
      </c>
      <c r="E3592" s="80" t="s">
        <v>456</v>
      </c>
      <c r="F3592" s="80" t="s">
        <v>454</v>
      </c>
      <c r="G3592" s="80" t="s">
        <v>486</v>
      </c>
      <c r="H3592" s="80" t="s">
        <v>2142</v>
      </c>
      <c r="I3592" s="80" t="s">
        <v>3711</v>
      </c>
      <c r="J3592" s="80" t="s">
        <v>4054</v>
      </c>
      <c r="K3592" s="80" t="s">
        <v>454</v>
      </c>
      <c r="L3592" s="8">
        <v>3960000</v>
      </c>
      <c r="M3592" s="6">
        <v>2017</v>
      </c>
      <c r="N3592" s="103"/>
      <c r="O3592" s="103"/>
      <c r="P3592" s="6"/>
      <c r="Q3592" s="6"/>
      <c r="R3592" t="str">
        <f t="shared" si="56"/>
        <v>5010700225625601001VT100001</v>
      </c>
    </row>
    <row r="3593" spans="1:18" x14ac:dyDescent="0.2">
      <c r="A3593" s="80" t="s">
        <v>453</v>
      </c>
      <c r="B3593" s="80" t="s">
        <v>5081</v>
      </c>
      <c r="C3593" s="6">
        <v>501</v>
      </c>
      <c r="D3593" s="6">
        <v>50107</v>
      </c>
      <c r="E3593" s="80" t="s">
        <v>456</v>
      </c>
      <c r="F3593" s="80" t="s">
        <v>454</v>
      </c>
      <c r="G3593" s="80" t="s">
        <v>486</v>
      </c>
      <c r="H3593" s="80" t="s">
        <v>2143</v>
      </c>
      <c r="I3593" s="80" t="s">
        <v>3712</v>
      </c>
      <c r="J3593" s="80" t="s">
        <v>4054</v>
      </c>
      <c r="K3593" s="80" t="s">
        <v>454</v>
      </c>
      <c r="L3593" s="8">
        <v>3960000</v>
      </c>
      <c r="M3593" s="6">
        <v>2017</v>
      </c>
      <c r="N3593" s="103"/>
      <c r="O3593" s="103"/>
      <c r="P3593" s="6"/>
      <c r="Q3593" s="6"/>
      <c r="R3593" t="str">
        <f t="shared" si="56"/>
        <v>5010700225725701001VT100001</v>
      </c>
    </row>
    <row r="3594" spans="1:18" x14ac:dyDescent="0.2">
      <c r="A3594" s="80" t="s">
        <v>453</v>
      </c>
      <c r="B3594" s="80" t="s">
        <v>5082</v>
      </c>
      <c r="C3594" s="6">
        <v>501</v>
      </c>
      <c r="D3594" s="6">
        <v>50107</v>
      </c>
      <c r="E3594" s="80" t="s">
        <v>456</v>
      </c>
      <c r="F3594" s="80" t="s">
        <v>454</v>
      </c>
      <c r="G3594" s="80" t="s">
        <v>486</v>
      </c>
      <c r="H3594" s="80" t="s">
        <v>2144</v>
      </c>
      <c r="I3594" s="80" t="s">
        <v>3713</v>
      </c>
      <c r="J3594" s="80" t="s">
        <v>4054</v>
      </c>
      <c r="K3594" s="80" t="s">
        <v>454</v>
      </c>
      <c r="L3594" s="8">
        <v>3960000</v>
      </c>
      <c r="M3594" s="6">
        <v>2017</v>
      </c>
      <c r="N3594" s="103"/>
      <c r="O3594" s="103"/>
      <c r="P3594" s="6"/>
      <c r="Q3594" s="6"/>
      <c r="R3594" t="str">
        <f t="shared" si="56"/>
        <v>5010700225825801001VT100001</v>
      </c>
    </row>
    <row r="3595" spans="1:18" x14ac:dyDescent="0.2">
      <c r="A3595" s="80" t="s">
        <v>453</v>
      </c>
      <c r="B3595" s="80" t="s">
        <v>5083</v>
      </c>
      <c r="C3595" s="6">
        <v>501</v>
      </c>
      <c r="D3595" s="6">
        <v>50107</v>
      </c>
      <c r="E3595" s="80" t="s">
        <v>456</v>
      </c>
      <c r="F3595" s="80" t="s">
        <v>454</v>
      </c>
      <c r="G3595" s="80" t="s">
        <v>486</v>
      </c>
      <c r="H3595" s="80" t="s">
        <v>2145</v>
      </c>
      <c r="I3595" s="80" t="s">
        <v>3714</v>
      </c>
      <c r="J3595" s="80" t="s">
        <v>4054</v>
      </c>
      <c r="K3595" s="80" t="s">
        <v>454</v>
      </c>
      <c r="L3595" s="8">
        <v>2400000</v>
      </c>
      <c r="M3595" s="6">
        <v>2017</v>
      </c>
      <c r="N3595" s="103"/>
      <c r="O3595" s="103"/>
      <c r="P3595" s="6"/>
      <c r="Q3595" s="6"/>
      <c r="R3595" t="str">
        <f t="shared" si="56"/>
        <v>5010700225925901001VT100001</v>
      </c>
    </row>
    <row r="3596" spans="1:18" x14ac:dyDescent="0.2">
      <c r="A3596" s="80" t="s">
        <v>453</v>
      </c>
      <c r="B3596" s="80" t="s">
        <v>5084</v>
      </c>
      <c r="C3596" s="6">
        <v>501</v>
      </c>
      <c r="D3596" s="6">
        <v>50107</v>
      </c>
      <c r="E3596" s="80" t="s">
        <v>456</v>
      </c>
      <c r="F3596" s="80" t="s">
        <v>454</v>
      </c>
      <c r="G3596" s="80" t="s">
        <v>486</v>
      </c>
      <c r="H3596" s="80" t="s">
        <v>2146</v>
      </c>
      <c r="I3596" s="80" t="s">
        <v>3715</v>
      </c>
      <c r="J3596" s="80" t="s">
        <v>4054</v>
      </c>
      <c r="K3596" s="80" t="s">
        <v>454</v>
      </c>
      <c r="L3596" s="8">
        <v>1920000</v>
      </c>
      <c r="M3596" s="6">
        <v>2017</v>
      </c>
      <c r="N3596" s="103"/>
      <c r="O3596" s="103"/>
      <c r="P3596" s="6"/>
      <c r="Q3596" s="6"/>
      <c r="R3596" t="str">
        <f t="shared" si="56"/>
        <v>5010700226026001001VT100001</v>
      </c>
    </row>
    <row r="3597" spans="1:18" x14ac:dyDescent="0.2">
      <c r="A3597" s="80" t="s">
        <v>453</v>
      </c>
      <c r="B3597" s="80" t="s">
        <v>5085</v>
      </c>
      <c r="C3597" s="6">
        <v>501</v>
      </c>
      <c r="D3597" s="6">
        <v>50107</v>
      </c>
      <c r="E3597" s="80" t="s">
        <v>456</v>
      </c>
      <c r="F3597" s="80" t="s">
        <v>454</v>
      </c>
      <c r="G3597" s="80" t="s">
        <v>486</v>
      </c>
      <c r="H3597" s="80" t="s">
        <v>2147</v>
      </c>
      <c r="I3597" s="80" t="s">
        <v>3716</v>
      </c>
      <c r="J3597" s="80" t="s">
        <v>4054</v>
      </c>
      <c r="K3597" s="80" t="s">
        <v>454</v>
      </c>
      <c r="L3597" s="8">
        <v>1920000</v>
      </c>
      <c r="M3597" s="6">
        <v>2017</v>
      </c>
      <c r="N3597" s="103"/>
      <c r="O3597" s="103"/>
      <c r="P3597" s="6"/>
      <c r="Q3597" s="6"/>
      <c r="R3597" t="str">
        <f t="shared" si="56"/>
        <v>5010700226126101001VT100001</v>
      </c>
    </row>
    <row r="3598" spans="1:18" x14ac:dyDescent="0.2">
      <c r="A3598" s="80" t="s">
        <v>453</v>
      </c>
      <c r="B3598" s="80" t="s">
        <v>5086</v>
      </c>
      <c r="C3598" s="6">
        <v>501</v>
      </c>
      <c r="D3598" s="6">
        <v>50107</v>
      </c>
      <c r="E3598" s="80" t="s">
        <v>456</v>
      </c>
      <c r="F3598" s="80" t="s">
        <v>454</v>
      </c>
      <c r="G3598" s="80" t="s">
        <v>486</v>
      </c>
      <c r="H3598" s="80" t="s">
        <v>2148</v>
      </c>
      <c r="I3598" s="80" t="s">
        <v>3717</v>
      </c>
      <c r="J3598" s="80" t="s">
        <v>4054</v>
      </c>
      <c r="K3598" s="80" t="s">
        <v>454</v>
      </c>
      <c r="L3598" s="8">
        <v>1920000</v>
      </c>
      <c r="M3598" s="6">
        <v>2017</v>
      </c>
      <c r="N3598" s="103"/>
      <c r="O3598" s="103"/>
      <c r="P3598" s="6"/>
      <c r="Q3598" s="6"/>
      <c r="R3598" t="str">
        <f t="shared" si="56"/>
        <v>5010700226226201001VT100001</v>
      </c>
    </row>
    <row r="3599" spans="1:18" x14ac:dyDescent="0.2">
      <c r="A3599" s="80" t="s">
        <v>453</v>
      </c>
      <c r="B3599" s="80" t="s">
        <v>5087</v>
      </c>
      <c r="C3599" s="6">
        <v>501</v>
      </c>
      <c r="D3599" s="6">
        <v>50107</v>
      </c>
      <c r="E3599" s="80" t="s">
        <v>456</v>
      </c>
      <c r="F3599" s="80" t="s">
        <v>454</v>
      </c>
      <c r="G3599" s="80" t="s">
        <v>486</v>
      </c>
      <c r="H3599" s="80" t="s">
        <v>2149</v>
      </c>
      <c r="I3599" s="80" t="s">
        <v>3718</v>
      </c>
      <c r="J3599" s="80" t="s">
        <v>4054</v>
      </c>
      <c r="K3599" s="80" t="s">
        <v>454</v>
      </c>
      <c r="L3599" s="8">
        <v>1920000</v>
      </c>
      <c r="M3599" s="6">
        <v>2017</v>
      </c>
      <c r="N3599" s="103"/>
      <c r="O3599" s="103"/>
      <c r="P3599" s="6"/>
      <c r="Q3599" s="6"/>
      <c r="R3599" t="str">
        <f t="shared" si="56"/>
        <v>5010700226326301001VT100001</v>
      </c>
    </row>
    <row r="3600" spans="1:18" x14ac:dyDescent="0.2">
      <c r="A3600" s="80" t="s">
        <v>453</v>
      </c>
      <c r="B3600" s="80" t="s">
        <v>5088</v>
      </c>
      <c r="C3600" s="6">
        <v>501</v>
      </c>
      <c r="D3600" s="6">
        <v>50107</v>
      </c>
      <c r="E3600" s="80" t="s">
        <v>456</v>
      </c>
      <c r="F3600" s="80" t="s">
        <v>454</v>
      </c>
      <c r="G3600" s="80" t="s">
        <v>486</v>
      </c>
      <c r="H3600" s="80" t="s">
        <v>2150</v>
      </c>
      <c r="I3600" s="80" t="s">
        <v>3719</v>
      </c>
      <c r="J3600" s="80" t="s">
        <v>4054</v>
      </c>
      <c r="K3600" s="80" t="s">
        <v>454</v>
      </c>
      <c r="L3600" s="8">
        <v>2240000</v>
      </c>
      <c r="M3600" s="6">
        <v>2017</v>
      </c>
      <c r="N3600" s="103"/>
      <c r="O3600" s="103"/>
      <c r="P3600" s="6"/>
      <c r="Q3600" s="6"/>
      <c r="R3600" t="str">
        <f t="shared" si="56"/>
        <v>5010700226426401001VT100001</v>
      </c>
    </row>
    <row r="3601" spans="1:18" x14ac:dyDescent="0.2">
      <c r="A3601" s="80" t="s">
        <v>453</v>
      </c>
      <c r="B3601" s="80" t="s">
        <v>5089</v>
      </c>
      <c r="C3601" s="6">
        <v>501</v>
      </c>
      <c r="D3601" s="6">
        <v>50107</v>
      </c>
      <c r="E3601" s="80" t="s">
        <v>456</v>
      </c>
      <c r="F3601" s="80" t="s">
        <v>454</v>
      </c>
      <c r="G3601" s="80" t="s">
        <v>486</v>
      </c>
      <c r="H3601" s="80" t="s">
        <v>2151</v>
      </c>
      <c r="I3601" s="80" t="s">
        <v>3720</v>
      </c>
      <c r="J3601" s="80" t="s">
        <v>4054</v>
      </c>
      <c r="K3601" s="80" t="s">
        <v>454</v>
      </c>
      <c r="L3601" s="8">
        <v>1920000</v>
      </c>
      <c r="M3601" s="6">
        <v>2017</v>
      </c>
      <c r="N3601" s="103"/>
      <c r="O3601" s="103"/>
      <c r="P3601" s="6"/>
      <c r="Q3601" s="6"/>
      <c r="R3601" t="str">
        <f t="shared" si="56"/>
        <v>5010700226526501001VT100001</v>
      </c>
    </row>
    <row r="3602" spans="1:18" x14ac:dyDescent="0.2">
      <c r="A3602" s="80" t="s">
        <v>453</v>
      </c>
      <c r="B3602" s="80" t="s">
        <v>5090</v>
      </c>
      <c r="C3602" s="6">
        <v>501</v>
      </c>
      <c r="D3602" s="6">
        <v>50107</v>
      </c>
      <c r="E3602" s="80" t="s">
        <v>456</v>
      </c>
      <c r="F3602" s="80" t="s">
        <v>454</v>
      </c>
      <c r="G3602" s="80" t="s">
        <v>486</v>
      </c>
      <c r="H3602" s="80" t="s">
        <v>2152</v>
      </c>
      <c r="I3602" s="80" t="s">
        <v>3721</v>
      </c>
      <c r="J3602" s="80" t="s">
        <v>4054</v>
      </c>
      <c r="K3602" s="80" t="s">
        <v>454</v>
      </c>
      <c r="L3602" s="8">
        <v>1920000</v>
      </c>
      <c r="M3602" s="6">
        <v>2017</v>
      </c>
      <c r="N3602" s="103"/>
      <c r="O3602" s="103"/>
      <c r="P3602" s="6"/>
      <c r="Q3602" s="6"/>
      <c r="R3602" t="str">
        <f t="shared" si="56"/>
        <v>5010700226626601001VT100001</v>
      </c>
    </row>
    <row r="3603" spans="1:18" x14ac:dyDescent="0.2">
      <c r="A3603" s="80" t="s">
        <v>453</v>
      </c>
      <c r="B3603" s="80" t="s">
        <v>5091</v>
      </c>
      <c r="C3603" s="6">
        <v>501</v>
      </c>
      <c r="D3603" s="6">
        <v>50107</v>
      </c>
      <c r="E3603" s="80" t="s">
        <v>456</v>
      </c>
      <c r="F3603" s="80" t="s">
        <v>454</v>
      </c>
      <c r="G3603" s="80" t="s">
        <v>486</v>
      </c>
      <c r="H3603" s="80" t="s">
        <v>2153</v>
      </c>
      <c r="I3603" s="80" t="s">
        <v>3722</v>
      </c>
      <c r="J3603" s="80" t="s">
        <v>4054</v>
      </c>
      <c r="K3603" s="80" t="s">
        <v>454</v>
      </c>
      <c r="L3603" s="8">
        <v>2080000</v>
      </c>
      <c r="M3603" s="6">
        <v>2017</v>
      </c>
      <c r="N3603" s="103"/>
      <c r="O3603" s="103"/>
      <c r="P3603" s="6"/>
      <c r="Q3603" s="6"/>
      <c r="R3603" t="str">
        <f t="shared" si="56"/>
        <v>5010700226726701001VT100001</v>
      </c>
    </row>
    <row r="3604" spans="1:18" x14ac:dyDescent="0.2">
      <c r="A3604" s="80" t="s">
        <v>453</v>
      </c>
      <c r="B3604" s="80" t="s">
        <v>5092</v>
      </c>
      <c r="C3604" s="6">
        <v>501</v>
      </c>
      <c r="D3604" s="6">
        <v>50107</v>
      </c>
      <c r="E3604" s="80" t="s">
        <v>456</v>
      </c>
      <c r="F3604" s="80" t="s">
        <v>454</v>
      </c>
      <c r="G3604" s="80" t="s">
        <v>486</v>
      </c>
      <c r="H3604" s="80" t="s">
        <v>2154</v>
      </c>
      <c r="I3604" s="80" t="s">
        <v>3723</v>
      </c>
      <c r="J3604" s="80" t="s">
        <v>4054</v>
      </c>
      <c r="K3604" s="80" t="s">
        <v>454</v>
      </c>
      <c r="L3604" s="8">
        <v>3520000</v>
      </c>
      <c r="M3604" s="6">
        <v>2017</v>
      </c>
      <c r="N3604" s="103"/>
      <c r="O3604" s="103"/>
      <c r="P3604" s="6"/>
      <c r="Q3604" s="6"/>
      <c r="R3604" t="str">
        <f t="shared" si="56"/>
        <v>5010700226826801001VT100001</v>
      </c>
    </row>
    <row r="3605" spans="1:18" x14ac:dyDescent="0.2">
      <c r="A3605" s="80" t="s">
        <v>453</v>
      </c>
      <c r="B3605" s="80" t="s">
        <v>5093</v>
      </c>
      <c r="C3605" s="6">
        <v>501</v>
      </c>
      <c r="D3605" s="6">
        <v>50107</v>
      </c>
      <c r="E3605" s="80" t="s">
        <v>456</v>
      </c>
      <c r="F3605" s="80" t="s">
        <v>454</v>
      </c>
      <c r="G3605" s="80" t="s">
        <v>486</v>
      </c>
      <c r="H3605" s="80" t="s">
        <v>2155</v>
      </c>
      <c r="I3605" s="80" t="s">
        <v>3724</v>
      </c>
      <c r="J3605" s="80" t="s">
        <v>4054</v>
      </c>
      <c r="K3605" s="80" t="s">
        <v>454</v>
      </c>
      <c r="L3605" s="8">
        <v>2080000</v>
      </c>
      <c r="M3605" s="6">
        <v>2017</v>
      </c>
      <c r="N3605" s="103"/>
      <c r="O3605" s="103"/>
      <c r="P3605" s="6"/>
      <c r="Q3605" s="6"/>
      <c r="R3605" t="str">
        <f t="shared" si="56"/>
        <v>5010700226926901001VT100001</v>
      </c>
    </row>
    <row r="3606" spans="1:18" x14ac:dyDescent="0.2">
      <c r="A3606" s="80" t="s">
        <v>453</v>
      </c>
      <c r="B3606" s="80" t="s">
        <v>5094</v>
      </c>
      <c r="C3606" s="6">
        <v>501</v>
      </c>
      <c r="D3606" s="6">
        <v>50107</v>
      </c>
      <c r="E3606" s="80" t="s">
        <v>456</v>
      </c>
      <c r="F3606" s="80" t="s">
        <v>454</v>
      </c>
      <c r="G3606" s="80" t="s">
        <v>486</v>
      </c>
      <c r="H3606" s="80" t="s">
        <v>2157</v>
      </c>
      <c r="I3606" s="80" t="s">
        <v>3726</v>
      </c>
      <c r="J3606" s="80" t="s">
        <v>4054</v>
      </c>
      <c r="K3606" s="80" t="s">
        <v>454</v>
      </c>
      <c r="L3606" s="8">
        <v>2880000</v>
      </c>
      <c r="M3606" s="6">
        <v>2017</v>
      </c>
      <c r="N3606" s="103"/>
      <c r="O3606" s="103"/>
      <c r="P3606" s="6"/>
      <c r="Q3606" s="6"/>
      <c r="R3606" t="str">
        <f t="shared" si="56"/>
        <v>5010700227127101001VT100001</v>
      </c>
    </row>
    <row r="3607" spans="1:18" x14ac:dyDescent="0.2">
      <c r="A3607" s="80" t="s">
        <v>453</v>
      </c>
      <c r="B3607" s="80" t="s">
        <v>5095</v>
      </c>
      <c r="C3607" s="6">
        <v>501</v>
      </c>
      <c r="D3607" s="6">
        <v>50107</v>
      </c>
      <c r="E3607" s="80" t="s">
        <v>456</v>
      </c>
      <c r="F3607" s="80" t="s">
        <v>454</v>
      </c>
      <c r="G3607" s="80" t="s">
        <v>486</v>
      </c>
      <c r="H3607" s="80" t="s">
        <v>2195</v>
      </c>
      <c r="I3607" s="80" t="s">
        <v>3771</v>
      </c>
      <c r="J3607" s="80" t="s">
        <v>4054</v>
      </c>
      <c r="K3607" s="80" t="s">
        <v>454</v>
      </c>
      <c r="L3607" s="8">
        <v>2560000</v>
      </c>
      <c r="M3607" s="6">
        <v>2017</v>
      </c>
      <c r="N3607" s="103"/>
      <c r="O3607" s="103"/>
      <c r="P3607" s="6"/>
      <c r="Q3607" s="6"/>
      <c r="R3607" t="str">
        <f t="shared" si="56"/>
        <v>5010700230930901001VT100001</v>
      </c>
    </row>
    <row r="3608" spans="1:18" x14ac:dyDescent="0.2">
      <c r="A3608" s="80" t="s">
        <v>453</v>
      </c>
      <c r="B3608" s="80" t="s">
        <v>5096</v>
      </c>
      <c r="C3608" s="6">
        <v>501</v>
      </c>
      <c r="D3608" s="6">
        <v>50107</v>
      </c>
      <c r="E3608" s="80" t="s">
        <v>456</v>
      </c>
      <c r="F3608" s="80" t="s">
        <v>454</v>
      </c>
      <c r="G3608" s="80" t="s">
        <v>486</v>
      </c>
      <c r="H3608" s="80" t="s">
        <v>2196</v>
      </c>
      <c r="I3608" s="80" t="s">
        <v>3772</v>
      </c>
      <c r="J3608" s="80" t="s">
        <v>4054</v>
      </c>
      <c r="K3608" s="80" t="s">
        <v>454</v>
      </c>
      <c r="L3608" s="8">
        <v>2560000</v>
      </c>
      <c r="M3608" s="6">
        <v>2017</v>
      </c>
      <c r="N3608" s="103"/>
      <c r="O3608" s="103"/>
      <c r="P3608" s="6"/>
      <c r="Q3608" s="6"/>
      <c r="R3608" t="str">
        <f t="shared" si="56"/>
        <v>5010700231031001001VT100001</v>
      </c>
    </row>
    <row r="3609" spans="1:18" x14ac:dyDescent="0.2">
      <c r="A3609" s="80" t="s">
        <v>453</v>
      </c>
      <c r="B3609" s="80" t="s">
        <v>5097</v>
      </c>
      <c r="C3609" s="6">
        <v>501</v>
      </c>
      <c r="D3609" s="6">
        <v>50107</v>
      </c>
      <c r="E3609" s="80" t="s">
        <v>456</v>
      </c>
      <c r="F3609" s="80" t="s">
        <v>454</v>
      </c>
      <c r="G3609" s="80" t="s">
        <v>486</v>
      </c>
      <c r="H3609" s="80" t="s">
        <v>2197</v>
      </c>
      <c r="I3609" s="80" t="s">
        <v>3773</v>
      </c>
      <c r="J3609" s="80" t="s">
        <v>4054</v>
      </c>
      <c r="K3609" s="80" t="s">
        <v>454</v>
      </c>
      <c r="L3609" s="8">
        <v>3200000</v>
      </c>
      <c r="M3609" s="6">
        <v>2017</v>
      </c>
      <c r="N3609" s="103"/>
      <c r="O3609" s="103"/>
      <c r="P3609" s="6"/>
      <c r="Q3609" s="6"/>
      <c r="R3609" t="str">
        <f t="shared" si="56"/>
        <v>5010700231131101001VT100001</v>
      </c>
    </row>
    <row r="3610" spans="1:18" x14ac:dyDescent="0.2">
      <c r="A3610" s="80" t="s">
        <v>453</v>
      </c>
      <c r="B3610" s="80" t="s">
        <v>5098</v>
      </c>
      <c r="C3610" s="6">
        <v>501</v>
      </c>
      <c r="D3610" s="6">
        <v>50107</v>
      </c>
      <c r="E3610" s="80" t="s">
        <v>456</v>
      </c>
      <c r="F3610" s="80" t="s">
        <v>454</v>
      </c>
      <c r="G3610" s="80" t="s">
        <v>486</v>
      </c>
      <c r="H3610" s="80" t="s">
        <v>2198</v>
      </c>
      <c r="I3610" s="80" t="s">
        <v>3774</v>
      </c>
      <c r="J3610" s="80" t="s">
        <v>4054</v>
      </c>
      <c r="K3610" s="80" t="s">
        <v>454</v>
      </c>
      <c r="L3610" s="8">
        <v>3960000</v>
      </c>
      <c r="M3610" s="6">
        <v>2017</v>
      </c>
      <c r="N3610" s="103"/>
      <c r="O3610" s="103"/>
      <c r="P3610" s="6"/>
      <c r="Q3610" s="6"/>
      <c r="R3610" t="str">
        <f t="shared" si="56"/>
        <v>5010700231231201001VT100001</v>
      </c>
    </row>
    <row r="3611" spans="1:18" x14ac:dyDescent="0.2">
      <c r="A3611" s="80" t="s">
        <v>453</v>
      </c>
      <c r="B3611" s="80" t="s">
        <v>5099</v>
      </c>
      <c r="C3611" s="6">
        <v>501</v>
      </c>
      <c r="D3611" s="6">
        <v>50107</v>
      </c>
      <c r="E3611" s="80" t="s">
        <v>456</v>
      </c>
      <c r="F3611" s="80" t="s">
        <v>454</v>
      </c>
      <c r="G3611" s="80" t="s">
        <v>486</v>
      </c>
      <c r="H3611" s="80" t="s">
        <v>2200</v>
      </c>
      <c r="I3611" s="80" t="s">
        <v>3778</v>
      </c>
      <c r="J3611" s="80" t="s">
        <v>4054</v>
      </c>
      <c r="K3611" s="80" t="s">
        <v>454</v>
      </c>
      <c r="L3611" s="8">
        <v>7020000</v>
      </c>
      <c r="M3611" s="6">
        <v>2017</v>
      </c>
      <c r="N3611" s="103"/>
      <c r="O3611" s="103"/>
      <c r="P3611" s="6"/>
      <c r="Q3611" s="6"/>
      <c r="R3611" t="str">
        <f t="shared" si="56"/>
        <v>5010700231431401001VT100001</v>
      </c>
    </row>
    <row r="3612" spans="1:18" x14ac:dyDescent="0.2">
      <c r="A3612" s="80" t="s">
        <v>453</v>
      </c>
      <c r="B3612" s="80" t="s">
        <v>5100</v>
      </c>
      <c r="C3612" s="6">
        <v>501</v>
      </c>
      <c r="D3612" s="6">
        <v>50107</v>
      </c>
      <c r="E3612" s="80" t="s">
        <v>456</v>
      </c>
      <c r="F3612" s="80" t="s">
        <v>454</v>
      </c>
      <c r="G3612" s="80" t="s">
        <v>486</v>
      </c>
      <c r="H3612" s="80" t="s">
        <v>2201</v>
      </c>
      <c r="I3612" s="80" t="s">
        <v>3779</v>
      </c>
      <c r="J3612" s="80" t="s">
        <v>4054</v>
      </c>
      <c r="K3612" s="80" t="s">
        <v>454</v>
      </c>
      <c r="L3612" s="8">
        <v>7020000</v>
      </c>
      <c r="M3612" s="6">
        <v>2017</v>
      </c>
      <c r="N3612" s="103"/>
      <c r="O3612" s="103"/>
      <c r="P3612" s="6"/>
      <c r="Q3612" s="6"/>
      <c r="R3612" t="str">
        <f t="shared" si="56"/>
        <v>5010700231531501001VT100001</v>
      </c>
    </row>
    <row r="3613" spans="1:18" x14ac:dyDescent="0.2">
      <c r="A3613" s="80" t="s">
        <v>453</v>
      </c>
      <c r="B3613" s="80" t="s">
        <v>5101</v>
      </c>
      <c r="C3613" s="6">
        <v>501</v>
      </c>
      <c r="D3613" s="6">
        <v>50107</v>
      </c>
      <c r="E3613" s="80" t="s">
        <v>456</v>
      </c>
      <c r="F3613" s="80" t="s">
        <v>454</v>
      </c>
      <c r="G3613" s="80" t="s">
        <v>486</v>
      </c>
      <c r="H3613" s="80" t="s">
        <v>2202</v>
      </c>
      <c r="I3613" s="80" t="s">
        <v>3780</v>
      </c>
      <c r="J3613" s="80" t="s">
        <v>4054</v>
      </c>
      <c r="K3613" s="80" t="s">
        <v>454</v>
      </c>
      <c r="L3613" s="8">
        <v>4400000</v>
      </c>
      <c r="M3613" s="6">
        <v>2017</v>
      </c>
      <c r="N3613" s="103"/>
      <c r="O3613" s="103"/>
      <c r="P3613" s="6"/>
      <c r="Q3613" s="6"/>
      <c r="R3613" t="str">
        <f t="shared" si="56"/>
        <v>5010700231631601001VT100001</v>
      </c>
    </row>
    <row r="3614" spans="1:18" x14ac:dyDescent="0.2">
      <c r="A3614" s="80" t="s">
        <v>453</v>
      </c>
      <c r="B3614" s="80" t="s">
        <v>5102</v>
      </c>
      <c r="C3614" s="6">
        <v>501</v>
      </c>
      <c r="D3614" s="6">
        <v>50107</v>
      </c>
      <c r="E3614" s="80" t="s">
        <v>456</v>
      </c>
      <c r="F3614" s="80" t="s">
        <v>454</v>
      </c>
      <c r="G3614" s="80" t="s">
        <v>486</v>
      </c>
      <c r="H3614" s="80" t="s">
        <v>2203</v>
      </c>
      <c r="I3614" s="80" t="s">
        <v>3781</v>
      </c>
      <c r="J3614" s="80" t="s">
        <v>4054</v>
      </c>
      <c r="K3614" s="80" t="s">
        <v>454</v>
      </c>
      <c r="L3614" s="8">
        <v>4400000</v>
      </c>
      <c r="M3614" s="6">
        <v>2017</v>
      </c>
      <c r="N3614" s="103"/>
      <c r="O3614" s="103"/>
      <c r="P3614" s="6"/>
      <c r="Q3614" s="6"/>
      <c r="R3614" t="str">
        <f t="shared" si="56"/>
        <v>5010700231731701001VT100001</v>
      </c>
    </row>
    <row r="3615" spans="1:18" x14ac:dyDescent="0.2">
      <c r="A3615" s="80" t="s">
        <v>453</v>
      </c>
      <c r="B3615" s="80" t="s">
        <v>5103</v>
      </c>
      <c r="C3615" s="6">
        <v>501</v>
      </c>
      <c r="D3615" s="6">
        <v>50107</v>
      </c>
      <c r="E3615" s="80" t="s">
        <v>456</v>
      </c>
      <c r="F3615" s="80" t="s">
        <v>454</v>
      </c>
      <c r="G3615" s="80" t="s">
        <v>486</v>
      </c>
      <c r="H3615" s="80" t="s">
        <v>2204</v>
      </c>
      <c r="I3615" s="80" t="s">
        <v>3782</v>
      </c>
      <c r="J3615" s="80" t="s">
        <v>4054</v>
      </c>
      <c r="K3615" s="80" t="s">
        <v>454</v>
      </c>
      <c r="L3615" s="8">
        <v>4400000</v>
      </c>
      <c r="M3615" s="6">
        <v>2017</v>
      </c>
      <c r="N3615" s="103"/>
      <c r="O3615" s="103"/>
      <c r="P3615" s="6"/>
      <c r="Q3615" s="6"/>
      <c r="R3615" t="str">
        <f t="shared" si="56"/>
        <v>5010700231831801001VT100001</v>
      </c>
    </row>
    <row r="3616" spans="1:18" x14ac:dyDescent="0.2">
      <c r="A3616" s="80" t="s">
        <v>453</v>
      </c>
      <c r="B3616" s="80" t="s">
        <v>5104</v>
      </c>
      <c r="C3616" s="6">
        <v>501</v>
      </c>
      <c r="D3616" s="6">
        <v>50107</v>
      </c>
      <c r="E3616" s="80" t="s">
        <v>456</v>
      </c>
      <c r="F3616" s="80" t="s">
        <v>454</v>
      </c>
      <c r="G3616" s="80" t="s">
        <v>486</v>
      </c>
      <c r="H3616" s="80" t="s">
        <v>2205</v>
      </c>
      <c r="I3616" s="80" t="s">
        <v>3783</v>
      </c>
      <c r="J3616" s="80" t="s">
        <v>4054</v>
      </c>
      <c r="K3616" s="80" t="s">
        <v>454</v>
      </c>
      <c r="L3616" s="8">
        <v>4400000</v>
      </c>
      <c r="M3616" s="6">
        <v>2017</v>
      </c>
      <c r="N3616" s="103"/>
      <c r="O3616" s="103"/>
      <c r="P3616" s="6"/>
      <c r="Q3616" s="6"/>
      <c r="R3616" t="str">
        <f t="shared" si="56"/>
        <v>5010700231931901001VT100001</v>
      </c>
    </row>
    <row r="3617" spans="1:18" x14ac:dyDescent="0.2">
      <c r="A3617" s="80" t="s">
        <v>453</v>
      </c>
      <c r="B3617" s="80" t="s">
        <v>5105</v>
      </c>
      <c r="C3617" s="6">
        <v>501</v>
      </c>
      <c r="D3617" s="6">
        <v>50107</v>
      </c>
      <c r="E3617" s="80" t="s">
        <v>456</v>
      </c>
      <c r="F3617" s="80" t="s">
        <v>454</v>
      </c>
      <c r="G3617" s="80" t="s">
        <v>486</v>
      </c>
      <c r="H3617" s="80" t="s">
        <v>2207</v>
      </c>
      <c r="I3617" s="80" t="s">
        <v>3787</v>
      </c>
      <c r="J3617" s="80" t="s">
        <v>4054</v>
      </c>
      <c r="K3617" s="80" t="s">
        <v>454</v>
      </c>
      <c r="L3617" s="8">
        <v>4840000</v>
      </c>
      <c r="M3617" s="6">
        <v>2017</v>
      </c>
      <c r="N3617" s="103"/>
      <c r="O3617" s="103"/>
      <c r="P3617" s="6"/>
      <c r="Q3617" s="6"/>
      <c r="R3617" t="str">
        <f t="shared" si="56"/>
        <v>5010700232132101001VT100001</v>
      </c>
    </row>
    <row r="3618" spans="1:18" x14ac:dyDescent="0.2">
      <c r="A3618" s="80" t="s">
        <v>453</v>
      </c>
      <c r="B3618" s="80" t="s">
        <v>5106</v>
      </c>
      <c r="C3618" s="6">
        <v>501</v>
      </c>
      <c r="D3618" s="6">
        <v>50107</v>
      </c>
      <c r="E3618" s="80" t="s">
        <v>456</v>
      </c>
      <c r="F3618" s="80" t="s">
        <v>454</v>
      </c>
      <c r="G3618" s="80" t="s">
        <v>486</v>
      </c>
      <c r="H3618" s="80" t="s">
        <v>2208</v>
      </c>
      <c r="I3618" s="80" t="s">
        <v>3788</v>
      </c>
      <c r="J3618" s="80" t="s">
        <v>4054</v>
      </c>
      <c r="K3618" s="80" t="s">
        <v>454</v>
      </c>
      <c r="L3618" s="8">
        <v>3960000</v>
      </c>
      <c r="M3618" s="6">
        <v>2017</v>
      </c>
      <c r="N3618" s="103"/>
      <c r="O3618" s="103"/>
      <c r="P3618" s="6"/>
      <c r="Q3618" s="6"/>
      <c r="R3618" t="str">
        <f t="shared" si="56"/>
        <v>5010700232232201001VT100001</v>
      </c>
    </row>
    <row r="3619" spans="1:18" x14ac:dyDescent="0.2">
      <c r="A3619" s="80" t="s">
        <v>453</v>
      </c>
      <c r="B3619" s="80" t="s">
        <v>5107</v>
      </c>
      <c r="C3619" s="6">
        <v>501</v>
      </c>
      <c r="D3619" s="6">
        <v>50107</v>
      </c>
      <c r="E3619" s="80" t="s">
        <v>456</v>
      </c>
      <c r="F3619" s="80" t="s">
        <v>454</v>
      </c>
      <c r="G3619" s="80" t="s">
        <v>486</v>
      </c>
      <c r="H3619" s="80" t="s">
        <v>2209</v>
      </c>
      <c r="I3619" s="80" t="s">
        <v>3789</v>
      </c>
      <c r="J3619" s="80" t="s">
        <v>4054</v>
      </c>
      <c r="K3619" s="80" t="s">
        <v>454</v>
      </c>
      <c r="L3619" s="8">
        <v>3960000</v>
      </c>
      <c r="M3619" s="6">
        <v>2017</v>
      </c>
      <c r="N3619" s="103"/>
      <c r="O3619" s="103"/>
      <c r="P3619" s="6"/>
      <c r="Q3619" s="6"/>
      <c r="R3619" t="str">
        <f t="shared" si="56"/>
        <v>5010700232332301001VT100001</v>
      </c>
    </row>
    <row r="3620" spans="1:18" x14ac:dyDescent="0.2">
      <c r="A3620" s="80" t="s">
        <v>453</v>
      </c>
      <c r="B3620" s="80" t="s">
        <v>5108</v>
      </c>
      <c r="C3620" s="6">
        <v>501</v>
      </c>
      <c r="D3620" s="6">
        <v>50107</v>
      </c>
      <c r="E3620" s="80" t="s">
        <v>456</v>
      </c>
      <c r="F3620" s="80" t="s">
        <v>454</v>
      </c>
      <c r="G3620" s="80" t="s">
        <v>486</v>
      </c>
      <c r="H3620" s="80" t="s">
        <v>2210</v>
      </c>
      <c r="I3620" s="80" t="s">
        <v>3790</v>
      </c>
      <c r="J3620" s="80" t="s">
        <v>4054</v>
      </c>
      <c r="K3620" s="80" t="s">
        <v>454</v>
      </c>
      <c r="L3620" s="8">
        <v>3960000</v>
      </c>
      <c r="M3620" s="6">
        <v>2017</v>
      </c>
      <c r="N3620" s="103"/>
      <c r="O3620" s="103"/>
      <c r="P3620" s="6"/>
      <c r="Q3620" s="6"/>
      <c r="R3620" t="str">
        <f t="shared" si="56"/>
        <v>5010700232432401001VT100001</v>
      </c>
    </row>
    <row r="3621" spans="1:18" x14ac:dyDescent="0.2">
      <c r="A3621" s="80" t="s">
        <v>453</v>
      </c>
      <c r="B3621" s="80" t="s">
        <v>5109</v>
      </c>
      <c r="C3621" s="6">
        <v>501</v>
      </c>
      <c r="D3621" s="6">
        <v>50107</v>
      </c>
      <c r="E3621" s="80" t="s">
        <v>456</v>
      </c>
      <c r="F3621" s="80" t="s">
        <v>454</v>
      </c>
      <c r="G3621" s="80" t="s">
        <v>486</v>
      </c>
      <c r="H3621" s="80" t="s">
        <v>2211</v>
      </c>
      <c r="I3621" s="80" t="s">
        <v>3791</v>
      </c>
      <c r="J3621" s="80" t="s">
        <v>4054</v>
      </c>
      <c r="K3621" s="80" t="s">
        <v>454</v>
      </c>
      <c r="L3621" s="8">
        <v>3960000</v>
      </c>
      <c r="M3621" s="6">
        <v>2017</v>
      </c>
      <c r="N3621" s="103"/>
      <c r="O3621" s="103"/>
      <c r="P3621" s="6"/>
      <c r="Q3621" s="6"/>
      <c r="R3621" t="str">
        <f t="shared" si="56"/>
        <v>5010700232532501001VT100001</v>
      </c>
    </row>
    <row r="3622" spans="1:18" x14ac:dyDescent="0.2">
      <c r="A3622" s="80" t="s">
        <v>453</v>
      </c>
      <c r="B3622" s="80" t="s">
        <v>5110</v>
      </c>
      <c r="C3622" s="6">
        <v>501</v>
      </c>
      <c r="D3622" s="6">
        <v>50107</v>
      </c>
      <c r="E3622" s="80" t="s">
        <v>456</v>
      </c>
      <c r="F3622" s="80" t="s">
        <v>454</v>
      </c>
      <c r="G3622" s="80" t="s">
        <v>486</v>
      </c>
      <c r="H3622" s="80" t="s">
        <v>2212</v>
      </c>
      <c r="I3622" s="80" t="s">
        <v>3792</v>
      </c>
      <c r="J3622" s="80" t="s">
        <v>4054</v>
      </c>
      <c r="K3622" s="80" t="s">
        <v>454</v>
      </c>
      <c r="L3622" s="8">
        <v>3960000</v>
      </c>
      <c r="M3622" s="6">
        <v>2017</v>
      </c>
      <c r="N3622" s="103"/>
      <c r="O3622" s="103"/>
      <c r="P3622" s="6"/>
      <c r="Q3622" s="6"/>
      <c r="R3622" t="str">
        <f t="shared" si="56"/>
        <v>5010700232632601001VT100001</v>
      </c>
    </row>
    <row r="3623" spans="1:18" x14ac:dyDescent="0.2">
      <c r="A3623" s="80" t="s">
        <v>453</v>
      </c>
      <c r="B3623" s="80" t="s">
        <v>5111</v>
      </c>
      <c r="C3623" s="6">
        <v>501</v>
      </c>
      <c r="D3623" s="6">
        <v>50107</v>
      </c>
      <c r="E3623" s="80" t="s">
        <v>456</v>
      </c>
      <c r="F3623" s="80" t="s">
        <v>454</v>
      </c>
      <c r="G3623" s="80" t="s">
        <v>486</v>
      </c>
      <c r="H3623" s="80" t="s">
        <v>2213</v>
      </c>
      <c r="I3623" s="80" t="s">
        <v>3793</v>
      </c>
      <c r="J3623" s="80" t="s">
        <v>4054</v>
      </c>
      <c r="K3623" s="80" t="s">
        <v>454</v>
      </c>
      <c r="L3623" s="8">
        <v>3960000</v>
      </c>
      <c r="M3623" s="6">
        <v>2017</v>
      </c>
      <c r="N3623" s="103"/>
      <c r="O3623" s="103"/>
      <c r="P3623" s="6"/>
      <c r="Q3623" s="6"/>
      <c r="R3623" t="str">
        <f t="shared" si="56"/>
        <v>5010700232732701001VT100001</v>
      </c>
    </row>
    <row r="3624" spans="1:18" x14ac:dyDescent="0.2">
      <c r="A3624" s="80" t="s">
        <v>453</v>
      </c>
      <c r="B3624" s="80" t="s">
        <v>5112</v>
      </c>
      <c r="C3624" s="6">
        <v>501</v>
      </c>
      <c r="D3624" s="6">
        <v>50107</v>
      </c>
      <c r="E3624" s="80" t="s">
        <v>456</v>
      </c>
      <c r="F3624" s="80" t="s">
        <v>454</v>
      </c>
      <c r="G3624" s="80" t="s">
        <v>486</v>
      </c>
      <c r="H3624" s="80" t="s">
        <v>2214</v>
      </c>
      <c r="I3624" s="80" t="s">
        <v>3794</v>
      </c>
      <c r="J3624" s="80" t="s">
        <v>4054</v>
      </c>
      <c r="K3624" s="80" t="s">
        <v>454</v>
      </c>
      <c r="L3624" s="8">
        <v>3960000</v>
      </c>
      <c r="M3624" s="6">
        <v>2017</v>
      </c>
      <c r="N3624" s="103"/>
      <c r="O3624" s="103"/>
      <c r="P3624" s="6"/>
      <c r="Q3624" s="6"/>
      <c r="R3624" t="str">
        <f t="shared" si="56"/>
        <v>5010700232832801001VT100001</v>
      </c>
    </row>
    <row r="3625" spans="1:18" x14ac:dyDescent="0.2">
      <c r="A3625" s="80" t="s">
        <v>453</v>
      </c>
      <c r="B3625" s="80" t="s">
        <v>5113</v>
      </c>
      <c r="C3625" s="6">
        <v>501</v>
      </c>
      <c r="D3625" s="6">
        <v>50107</v>
      </c>
      <c r="E3625" s="80" t="s">
        <v>456</v>
      </c>
      <c r="F3625" s="80" t="s">
        <v>454</v>
      </c>
      <c r="G3625" s="80" t="s">
        <v>486</v>
      </c>
      <c r="H3625" s="80" t="s">
        <v>2215</v>
      </c>
      <c r="I3625" s="80" t="s">
        <v>3795</v>
      </c>
      <c r="J3625" s="80" t="s">
        <v>4054</v>
      </c>
      <c r="K3625" s="80" t="s">
        <v>454</v>
      </c>
      <c r="L3625" s="8">
        <v>3960000</v>
      </c>
      <c r="M3625" s="6">
        <v>2017</v>
      </c>
      <c r="N3625" s="103"/>
      <c r="O3625" s="103"/>
      <c r="P3625" s="6"/>
      <c r="Q3625" s="6"/>
      <c r="R3625" t="str">
        <f t="shared" si="56"/>
        <v>5010700232932901001VT100001</v>
      </c>
    </row>
    <row r="3626" spans="1:18" x14ac:dyDescent="0.2">
      <c r="A3626" s="80" t="s">
        <v>453</v>
      </c>
      <c r="B3626" s="80" t="s">
        <v>5114</v>
      </c>
      <c r="C3626" s="6">
        <v>501</v>
      </c>
      <c r="D3626" s="6">
        <v>50107</v>
      </c>
      <c r="E3626" s="80" t="s">
        <v>456</v>
      </c>
      <c r="F3626" s="80" t="s">
        <v>454</v>
      </c>
      <c r="G3626" s="80" t="s">
        <v>486</v>
      </c>
      <c r="H3626" s="80" t="s">
        <v>2216</v>
      </c>
      <c r="I3626" s="80" t="s">
        <v>3796</v>
      </c>
      <c r="J3626" s="80" t="s">
        <v>4054</v>
      </c>
      <c r="K3626" s="80" t="s">
        <v>454</v>
      </c>
      <c r="L3626" s="8">
        <v>3520000</v>
      </c>
      <c r="M3626" s="6">
        <v>2017</v>
      </c>
      <c r="N3626" s="103"/>
      <c r="O3626" s="103"/>
      <c r="P3626" s="6"/>
      <c r="Q3626" s="6"/>
      <c r="R3626" t="str">
        <f t="shared" si="56"/>
        <v>5010700233033001001VT100001</v>
      </c>
    </row>
    <row r="3627" spans="1:18" x14ac:dyDescent="0.2">
      <c r="A3627" s="80" t="s">
        <v>453</v>
      </c>
      <c r="B3627" s="80" t="s">
        <v>5115</v>
      </c>
      <c r="C3627" s="6">
        <v>501</v>
      </c>
      <c r="D3627" s="6">
        <v>50107</v>
      </c>
      <c r="E3627" s="80" t="s">
        <v>456</v>
      </c>
      <c r="F3627" s="80" t="s">
        <v>454</v>
      </c>
      <c r="G3627" s="80" t="s">
        <v>486</v>
      </c>
      <c r="H3627" s="80" t="s">
        <v>2217</v>
      </c>
      <c r="I3627" s="80" t="s">
        <v>3797</v>
      </c>
      <c r="J3627" s="80" t="s">
        <v>4054</v>
      </c>
      <c r="K3627" s="80" t="s">
        <v>454</v>
      </c>
      <c r="L3627" s="8">
        <v>3520000</v>
      </c>
      <c r="M3627" s="6">
        <v>2017</v>
      </c>
      <c r="N3627" s="103"/>
      <c r="O3627" s="103"/>
      <c r="P3627" s="6"/>
      <c r="Q3627" s="6"/>
      <c r="R3627" t="str">
        <f t="shared" si="56"/>
        <v>5010700233133101001VT100001</v>
      </c>
    </row>
    <row r="3628" spans="1:18" x14ac:dyDescent="0.2">
      <c r="A3628" s="80" t="s">
        <v>453</v>
      </c>
      <c r="B3628" s="80" t="s">
        <v>5116</v>
      </c>
      <c r="C3628" s="6">
        <v>501</v>
      </c>
      <c r="D3628" s="6">
        <v>50107</v>
      </c>
      <c r="E3628" s="80" t="s">
        <v>456</v>
      </c>
      <c r="F3628" s="80" t="s">
        <v>454</v>
      </c>
      <c r="G3628" s="80" t="s">
        <v>486</v>
      </c>
      <c r="H3628" s="80" t="s">
        <v>2219</v>
      </c>
      <c r="I3628" s="80" t="s">
        <v>3799</v>
      </c>
      <c r="J3628" s="80" t="s">
        <v>4054</v>
      </c>
      <c r="K3628" s="80" t="s">
        <v>454</v>
      </c>
      <c r="L3628" s="8">
        <v>3960000</v>
      </c>
      <c r="M3628" s="6">
        <v>2017</v>
      </c>
      <c r="N3628" s="103"/>
      <c r="O3628" s="103"/>
      <c r="P3628" s="6"/>
      <c r="Q3628" s="6"/>
      <c r="R3628" t="str">
        <f t="shared" si="56"/>
        <v>5010700233333301001VT100001</v>
      </c>
    </row>
    <row r="3629" spans="1:18" x14ac:dyDescent="0.2">
      <c r="A3629" s="80" t="s">
        <v>453</v>
      </c>
      <c r="B3629" s="80" t="s">
        <v>5117</v>
      </c>
      <c r="C3629" s="6">
        <v>501</v>
      </c>
      <c r="D3629" s="6">
        <v>50107</v>
      </c>
      <c r="E3629" s="80" t="s">
        <v>456</v>
      </c>
      <c r="F3629" s="80" t="s">
        <v>454</v>
      </c>
      <c r="G3629" s="80" t="s">
        <v>486</v>
      </c>
      <c r="H3629" s="80" t="s">
        <v>2220</v>
      </c>
      <c r="I3629" s="80" t="s">
        <v>3800</v>
      </c>
      <c r="J3629" s="80" t="s">
        <v>4054</v>
      </c>
      <c r="K3629" s="80" t="s">
        <v>454</v>
      </c>
      <c r="L3629" s="8">
        <v>3960000</v>
      </c>
      <c r="M3629" s="6">
        <v>2017</v>
      </c>
      <c r="N3629" s="103"/>
      <c r="O3629" s="103"/>
      <c r="P3629" s="6"/>
      <c r="Q3629" s="6"/>
      <c r="R3629" t="str">
        <f t="shared" si="56"/>
        <v>5010700233433401001VT100001</v>
      </c>
    </row>
    <row r="3630" spans="1:18" x14ac:dyDescent="0.2">
      <c r="A3630" s="80" t="s">
        <v>453</v>
      </c>
      <c r="B3630" s="80" t="s">
        <v>5118</v>
      </c>
      <c r="C3630" s="6">
        <v>501</v>
      </c>
      <c r="D3630" s="6">
        <v>50107</v>
      </c>
      <c r="E3630" s="80" t="s">
        <v>456</v>
      </c>
      <c r="F3630" s="80" t="s">
        <v>454</v>
      </c>
      <c r="G3630" s="80" t="s">
        <v>486</v>
      </c>
      <c r="H3630" s="80" t="s">
        <v>2221</v>
      </c>
      <c r="I3630" s="80" t="s">
        <v>3801</v>
      </c>
      <c r="J3630" s="80" t="s">
        <v>4054</v>
      </c>
      <c r="K3630" s="80" t="s">
        <v>454</v>
      </c>
      <c r="L3630" s="8">
        <v>3960000</v>
      </c>
      <c r="M3630" s="6">
        <v>2017</v>
      </c>
      <c r="N3630" s="103"/>
      <c r="O3630" s="103"/>
      <c r="P3630" s="6"/>
      <c r="Q3630" s="6"/>
      <c r="R3630" t="str">
        <f t="shared" si="56"/>
        <v>5010700233533501001VT100001</v>
      </c>
    </row>
    <row r="3631" spans="1:18" x14ac:dyDescent="0.2">
      <c r="A3631" s="80" t="s">
        <v>453</v>
      </c>
      <c r="B3631" s="80" t="s">
        <v>5119</v>
      </c>
      <c r="C3631" s="6">
        <v>501</v>
      </c>
      <c r="D3631" s="6">
        <v>50107</v>
      </c>
      <c r="E3631" s="80" t="s">
        <v>456</v>
      </c>
      <c r="F3631" s="80" t="s">
        <v>454</v>
      </c>
      <c r="G3631" s="80" t="s">
        <v>486</v>
      </c>
      <c r="H3631" s="80" t="s">
        <v>2222</v>
      </c>
      <c r="I3631" s="80" t="s">
        <v>3802</v>
      </c>
      <c r="J3631" s="80" t="s">
        <v>4054</v>
      </c>
      <c r="K3631" s="80" t="s">
        <v>454</v>
      </c>
      <c r="L3631" s="8">
        <v>3960000</v>
      </c>
      <c r="M3631" s="6">
        <v>2017</v>
      </c>
      <c r="N3631" s="103"/>
      <c r="O3631" s="103"/>
      <c r="P3631" s="6"/>
      <c r="Q3631" s="6"/>
      <c r="R3631" t="str">
        <f t="shared" si="56"/>
        <v>5010700233633601001VT100001</v>
      </c>
    </row>
    <row r="3632" spans="1:18" x14ac:dyDescent="0.2">
      <c r="A3632" s="80" t="s">
        <v>453</v>
      </c>
      <c r="B3632" s="80" t="s">
        <v>5120</v>
      </c>
      <c r="C3632" s="6">
        <v>501</v>
      </c>
      <c r="D3632" s="6">
        <v>50107</v>
      </c>
      <c r="E3632" s="80" t="s">
        <v>456</v>
      </c>
      <c r="F3632" s="80" t="s">
        <v>454</v>
      </c>
      <c r="G3632" s="80" t="s">
        <v>486</v>
      </c>
      <c r="H3632" s="80" t="s">
        <v>2225</v>
      </c>
      <c r="I3632" s="80" t="s">
        <v>3805</v>
      </c>
      <c r="J3632" s="80" t="s">
        <v>4054</v>
      </c>
      <c r="K3632" s="80" t="s">
        <v>454</v>
      </c>
      <c r="L3632" s="8">
        <v>7800000</v>
      </c>
      <c r="M3632" s="6">
        <v>2017</v>
      </c>
      <c r="N3632" s="103"/>
      <c r="O3632" s="103"/>
      <c r="P3632" s="6"/>
      <c r="Q3632" s="6"/>
      <c r="R3632" t="str">
        <f t="shared" si="56"/>
        <v>5010700233933901001VT100001</v>
      </c>
    </row>
    <row r="3633" spans="1:18" x14ac:dyDescent="0.2">
      <c r="A3633" s="80" t="s">
        <v>453</v>
      </c>
      <c r="B3633" s="80" t="s">
        <v>5121</v>
      </c>
      <c r="C3633" s="6">
        <v>501</v>
      </c>
      <c r="D3633" s="6">
        <v>50107</v>
      </c>
      <c r="E3633" s="80" t="s">
        <v>456</v>
      </c>
      <c r="F3633" s="80" t="s">
        <v>454</v>
      </c>
      <c r="G3633" s="80" t="s">
        <v>486</v>
      </c>
      <c r="H3633" s="80" t="s">
        <v>2225</v>
      </c>
      <c r="I3633" s="80" t="s">
        <v>3806</v>
      </c>
      <c r="J3633" s="80" t="s">
        <v>4054</v>
      </c>
      <c r="K3633" s="80" t="s">
        <v>454</v>
      </c>
      <c r="L3633" s="8">
        <v>7020000</v>
      </c>
      <c r="M3633" s="6">
        <v>2017</v>
      </c>
      <c r="N3633" s="103"/>
      <c r="O3633" s="103"/>
      <c r="P3633" s="6"/>
      <c r="Q3633" s="6"/>
      <c r="R3633" t="str">
        <f t="shared" si="56"/>
        <v>5010700233933902001VT100001</v>
      </c>
    </row>
    <row r="3634" spans="1:18" x14ac:dyDescent="0.2">
      <c r="A3634" s="80" t="s">
        <v>453</v>
      </c>
      <c r="B3634" s="80" t="s">
        <v>5122</v>
      </c>
      <c r="C3634" s="6">
        <v>501</v>
      </c>
      <c r="D3634" s="6">
        <v>50107</v>
      </c>
      <c r="E3634" s="80" t="s">
        <v>456</v>
      </c>
      <c r="F3634" s="80" t="s">
        <v>454</v>
      </c>
      <c r="G3634" s="80" t="s">
        <v>486</v>
      </c>
      <c r="H3634" s="80" t="s">
        <v>2226</v>
      </c>
      <c r="I3634" s="80" t="s">
        <v>3807</v>
      </c>
      <c r="J3634" s="80" t="s">
        <v>4054</v>
      </c>
      <c r="K3634" s="80" t="s">
        <v>454</v>
      </c>
      <c r="L3634" s="8">
        <v>2080000</v>
      </c>
      <c r="M3634" s="6">
        <v>2017</v>
      </c>
      <c r="N3634" s="103"/>
      <c r="O3634" s="103"/>
      <c r="P3634" s="6"/>
      <c r="Q3634" s="6"/>
      <c r="R3634" t="str">
        <f t="shared" si="56"/>
        <v>5010700234034001001VT100001</v>
      </c>
    </row>
    <row r="3635" spans="1:18" x14ac:dyDescent="0.2">
      <c r="A3635" s="80" t="s">
        <v>453</v>
      </c>
      <c r="B3635" s="80" t="s">
        <v>5123</v>
      </c>
      <c r="C3635" s="6">
        <v>501</v>
      </c>
      <c r="D3635" s="6">
        <v>50107</v>
      </c>
      <c r="E3635" s="80" t="s">
        <v>456</v>
      </c>
      <c r="F3635" s="80" t="s">
        <v>454</v>
      </c>
      <c r="G3635" s="80" t="s">
        <v>486</v>
      </c>
      <c r="H3635" s="80" t="s">
        <v>2227</v>
      </c>
      <c r="I3635" s="80" t="s">
        <v>3808</v>
      </c>
      <c r="J3635" s="80" t="s">
        <v>4054</v>
      </c>
      <c r="K3635" s="80" t="s">
        <v>454</v>
      </c>
      <c r="L3635" s="8">
        <v>1760000</v>
      </c>
      <c r="M3635" s="6">
        <v>2017</v>
      </c>
      <c r="N3635" s="103"/>
      <c r="O3635" s="103"/>
      <c r="P3635" s="6"/>
      <c r="Q3635" s="6"/>
      <c r="R3635" t="str">
        <f t="shared" si="56"/>
        <v>5010700234134101001VT100001</v>
      </c>
    </row>
    <row r="3636" spans="1:18" x14ac:dyDescent="0.2">
      <c r="A3636" s="80" t="s">
        <v>453</v>
      </c>
      <c r="B3636" s="80" t="s">
        <v>5124</v>
      </c>
      <c r="C3636" s="6">
        <v>501</v>
      </c>
      <c r="D3636" s="6">
        <v>50107</v>
      </c>
      <c r="E3636" s="80" t="s">
        <v>456</v>
      </c>
      <c r="F3636" s="80" t="s">
        <v>454</v>
      </c>
      <c r="G3636" s="80" t="s">
        <v>486</v>
      </c>
      <c r="H3636" s="80" t="s">
        <v>2228</v>
      </c>
      <c r="I3636" s="80" t="s">
        <v>3809</v>
      </c>
      <c r="J3636" s="80" t="s">
        <v>4054</v>
      </c>
      <c r="K3636" s="80" t="s">
        <v>454</v>
      </c>
      <c r="L3636" s="8">
        <v>2560000</v>
      </c>
      <c r="M3636" s="6">
        <v>2017</v>
      </c>
      <c r="N3636" s="103"/>
      <c r="O3636" s="103"/>
      <c r="P3636" s="6"/>
      <c r="Q3636" s="6"/>
      <c r="R3636" t="str">
        <f t="shared" si="56"/>
        <v>5010700234234201001VT100001</v>
      </c>
    </row>
    <row r="3637" spans="1:18" x14ac:dyDescent="0.2">
      <c r="A3637" s="80" t="s">
        <v>453</v>
      </c>
      <c r="B3637" s="80" t="s">
        <v>5125</v>
      </c>
      <c r="C3637" s="6">
        <v>501</v>
      </c>
      <c r="D3637" s="6">
        <v>50107</v>
      </c>
      <c r="E3637" s="80" t="s">
        <v>456</v>
      </c>
      <c r="F3637" s="80" t="s">
        <v>454</v>
      </c>
      <c r="G3637" s="80" t="s">
        <v>486</v>
      </c>
      <c r="H3637" s="80" t="s">
        <v>2230</v>
      </c>
      <c r="I3637" s="80" t="s">
        <v>3811</v>
      </c>
      <c r="J3637" s="80" t="s">
        <v>4054</v>
      </c>
      <c r="K3637" s="80" t="s">
        <v>454</v>
      </c>
      <c r="L3637" s="8">
        <v>4400000</v>
      </c>
      <c r="M3637" s="6">
        <v>2017</v>
      </c>
      <c r="N3637" s="103"/>
      <c r="O3637" s="103"/>
      <c r="P3637" s="6"/>
      <c r="Q3637" s="6"/>
      <c r="R3637" t="str">
        <f t="shared" si="56"/>
        <v>5010700234434401001VT100001</v>
      </c>
    </row>
    <row r="3638" spans="1:18" x14ac:dyDescent="0.2">
      <c r="A3638" s="80" t="s">
        <v>453</v>
      </c>
      <c r="B3638" s="80" t="s">
        <v>5126</v>
      </c>
      <c r="C3638" s="6">
        <v>501</v>
      </c>
      <c r="D3638" s="6">
        <v>50107</v>
      </c>
      <c r="E3638" s="80" t="s">
        <v>456</v>
      </c>
      <c r="F3638" s="80" t="s">
        <v>454</v>
      </c>
      <c r="G3638" s="80" t="s">
        <v>486</v>
      </c>
      <c r="H3638" s="80" t="s">
        <v>2231</v>
      </c>
      <c r="I3638" s="80" t="s">
        <v>3812</v>
      </c>
      <c r="J3638" s="80" t="s">
        <v>4054</v>
      </c>
      <c r="K3638" s="80" t="s">
        <v>454</v>
      </c>
      <c r="L3638" s="8">
        <v>2080000</v>
      </c>
      <c r="M3638" s="6">
        <v>2017</v>
      </c>
      <c r="N3638" s="103"/>
      <c r="O3638" s="103"/>
      <c r="P3638" s="6"/>
      <c r="Q3638" s="6"/>
      <c r="R3638" t="str">
        <f t="shared" si="56"/>
        <v>5010700234534501001VT100001</v>
      </c>
    </row>
    <row r="3639" spans="1:18" x14ac:dyDescent="0.2">
      <c r="A3639" s="80" t="s">
        <v>453</v>
      </c>
      <c r="B3639" s="80" t="s">
        <v>5127</v>
      </c>
      <c r="C3639" s="6">
        <v>501</v>
      </c>
      <c r="D3639" s="6">
        <v>50107</v>
      </c>
      <c r="E3639" s="80" t="s">
        <v>456</v>
      </c>
      <c r="F3639" s="80" t="s">
        <v>454</v>
      </c>
      <c r="G3639" s="80" t="s">
        <v>486</v>
      </c>
      <c r="H3639" s="80" t="s">
        <v>2232</v>
      </c>
      <c r="I3639" s="80" t="s">
        <v>3813</v>
      </c>
      <c r="J3639" s="80" t="s">
        <v>4054</v>
      </c>
      <c r="K3639" s="80" t="s">
        <v>454</v>
      </c>
      <c r="L3639" s="8">
        <v>2880000</v>
      </c>
      <c r="M3639" s="6">
        <v>2017</v>
      </c>
      <c r="N3639" s="103"/>
      <c r="O3639" s="103"/>
      <c r="P3639" s="6"/>
      <c r="Q3639" s="6"/>
      <c r="R3639" t="str">
        <f t="shared" si="56"/>
        <v>5010700234634601001VT100001</v>
      </c>
    </row>
    <row r="3640" spans="1:18" x14ac:dyDescent="0.2">
      <c r="A3640" s="80" t="s">
        <v>453</v>
      </c>
      <c r="B3640" s="80" t="s">
        <v>5128</v>
      </c>
      <c r="C3640" s="6">
        <v>501</v>
      </c>
      <c r="D3640" s="6">
        <v>50107</v>
      </c>
      <c r="E3640" s="80" t="s">
        <v>456</v>
      </c>
      <c r="F3640" s="80" t="s">
        <v>454</v>
      </c>
      <c r="G3640" s="80" t="s">
        <v>486</v>
      </c>
      <c r="H3640" s="80" t="s">
        <v>2233</v>
      </c>
      <c r="I3640" s="80" t="s">
        <v>3814</v>
      </c>
      <c r="J3640" s="80" t="s">
        <v>4054</v>
      </c>
      <c r="K3640" s="80" t="s">
        <v>454</v>
      </c>
      <c r="L3640" s="8">
        <v>4400000</v>
      </c>
      <c r="M3640" s="6">
        <v>2017</v>
      </c>
      <c r="N3640" s="103"/>
      <c r="O3640" s="103"/>
      <c r="P3640" s="6"/>
      <c r="Q3640" s="6"/>
      <c r="R3640" t="str">
        <f t="shared" si="56"/>
        <v>5010700234734701001VT100001</v>
      </c>
    </row>
    <row r="3641" spans="1:18" x14ac:dyDescent="0.2">
      <c r="A3641" s="80" t="s">
        <v>453</v>
      </c>
      <c r="B3641" s="80" t="s">
        <v>5129</v>
      </c>
      <c r="C3641" s="6">
        <v>501</v>
      </c>
      <c r="D3641" s="6">
        <v>50107</v>
      </c>
      <c r="E3641" s="80" t="s">
        <v>456</v>
      </c>
      <c r="F3641" s="80" t="s">
        <v>454</v>
      </c>
      <c r="G3641" s="80" t="s">
        <v>486</v>
      </c>
      <c r="H3641" s="80" t="s">
        <v>2234</v>
      </c>
      <c r="I3641" s="80" t="s">
        <v>3815</v>
      </c>
      <c r="J3641" s="80" t="s">
        <v>4054</v>
      </c>
      <c r="K3641" s="80" t="s">
        <v>454</v>
      </c>
      <c r="L3641" s="8">
        <v>1760000</v>
      </c>
      <c r="M3641" s="6">
        <v>2017</v>
      </c>
      <c r="N3641" s="103"/>
      <c r="O3641" s="103"/>
      <c r="P3641" s="6"/>
      <c r="Q3641" s="6"/>
      <c r="R3641" t="str">
        <f t="shared" si="56"/>
        <v>5010700234834801001VT100001</v>
      </c>
    </row>
    <row r="3642" spans="1:18" x14ac:dyDescent="0.2">
      <c r="A3642" s="80" t="s">
        <v>453</v>
      </c>
      <c r="B3642" s="80" t="s">
        <v>5130</v>
      </c>
      <c r="C3642" s="6">
        <v>501</v>
      </c>
      <c r="D3642" s="6">
        <v>50107</v>
      </c>
      <c r="E3642" s="80" t="s">
        <v>456</v>
      </c>
      <c r="F3642" s="80" t="s">
        <v>454</v>
      </c>
      <c r="G3642" s="80" t="s">
        <v>486</v>
      </c>
      <c r="H3642" s="80" t="s">
        <v>2235</v>
      </c>
      <c r="I3642" s="80" t="s">
        <v>3816</v>
      </c>
      <c r="J3642" s="80" t="s">
        <v>4054</v>
      </c>
      <c r="K3642" s="80" t="s">
        <v>454</v>
      </c>
      <c r="L3642" s="8">
        <v>1760000</v>
      </c>
      <c r="M3642" s="6">
        <v>2017</v>
      </c>
      <c r="N3642" s="103"/>
      <c r="O3642" s="103"/>
      <c r="P3642" s="6"/>
      <c r="Q3642" s="6"/>
      <c r="R3642" t="str">
        <f t="shared" si="56"/>
        <v>5010700234934901001VT100001</v>
      </c>
    </row>
    <row r="3643" spans="1:18" x14ac:dyDescent="0.2">
      <c r="A3643" s="80" t="s">
        <v>453</v>
      </c>
      <c r="B3643" s="80" t="s">
        <v>5131</v>
      </c>
      <c r="C3643" s="6">
        <v>501</v>
      </c>
      <c r="D3643" s="6">
        <v>50107</v>
      </c>
      <c r="E3643" s="80" t="s">
        <v>456</v>
      </c>
      <c r="F3643" s="80" t="s">
        <v>454</v>
      </c>
      <c r="G3643" s="80" t="s">
        <v>486</v>
      </c>
      <c r="H3643" s="80" t="s">
        <v>2236</v>
      </c>
      <c r="I3643" s="80" t="s">
        <v>3817</v>
      </c>
      <c r="J3643" s="80" t="s">
        <v>4054</v>
      </c>
      <c r="K3643" s="80" t="s">
        <v>454</v>
      </c>
      <c r="L3643" s="8">
        <v>3960000</v>
      </c>
      <c r="M3643" s="6">
        <v>2017</v>
      </c>
      <c r="N3643" s="103"/>
      <c r="O3643" s="103"/>
      <c r="P3643" s="6"/>
      <c r="Q3643" s="6"/>
      <c r="R3643" t="str">
        <f t="shared" si="56"/>
        <v>5010700235035001001VT100001</v>
      </c>
    </row>
    <row r="3644" spans="1:18" x14ac:dyDescent="0.2">
      <c r="A3644" s="80" t="s">
        <v>453</v>
      </c>
      <c r="B3644" s="80" t="s">
        <v>5132</v>
      </c>
      <c r="C3644" s="6">
        <v>501</v>
      </c>
      <c r="D3644" s="6">
        <v>50107</v>
      </c>
      <c r="E3644" s="80" t="s">
        <v>456</v>
      </c>
      <c r="F3644" s="80" t="s">
        <v>454</v>
      </c>
      <c r="G3644" s="80" t="s">
        <v>486</v>
      </c>
      <c r="H3644" s="80" t="s">
        <v>2237</v>
      </c>
      <c r="I3644" s="80" t="s">
        <v>3818</v>
      </c>
      <c r="J3644" s="80" t="s">
        <v>4054</v>
      </c>
      <c r="K3644" s="80" t="s">
        <v>454</v>
      </c>
      <c r="L3644" s="8">
        <v>3520000</v>
      </c>
      <c r="M3644" s="6">
        <v>2017</v>
      </c>
      <c r="N3644" s="103"/>
      <c r="O3644" s="103"/>
      <c r="P3644" s="6"/>
      <c r="Q3644" s="6"/>
      <c r="R3644" t="str">
        <f t="shared" si="56"/>
        <v>5010700235135101001VT100001</v>
      </c>
    </row>
    <row r="3645" spans="1:18" x14ac:dyDescent="0.2">
      <c r="A3645" s="80" t="s">
        <v>453</v>
      </c>
      <c r="B3645" s="80" t="s">
        <v>5133</v>
      </c>
      <c r="C3645" s="6">
        <v>501</v>
      </c>
      <c r="D3645" s="6">
        <v>50107</v>
      </c>
      <c r="E3645" s="80" t="s">
        <v>456</v>
      </c>
      <c r="F3645" s="80" t="s">
        <v>454</v>
      </c>
      <c r="G3645" s="80" t="s">
        <v>486</v>
      </c>
      <c r="H3645" s="80" t="s">
        <v>2238</v>
      </c>
      <c r="I3645" s="80" t="s">
        <v>3819</v>
      </c>
      <c r="J3645" s="80" t="s">
        <v>4054</v>
      </c>
      <c r="K3645" s="80" t="s">
        <v>454</v>
      </c>
      <c r="L3645" s="8">
        <v>3200000</v>
      </c>
      <c r="M3645" s="6">
        <v>2017</v>
      </c>
      <c r="N3645" s="103"/>
      <c r="O3645" s="103"/>
      <c r="P3645" s="6"/>
      <c r="Q3645" s="6"/>
      <c r="R3645" t="str">
        <f t="shared" si="56"/>
        <v>5010700235235201001VT100001</v>
      </c>
    </row>
    <row r="3646" spans="1:18" x14ac:dyDescent="0.2">
      <c r="A3646" s="80" t="s">
        <v>453</v>
      </c>
      <c r="B3646" s="80" t="s">
        <v>5134</v>
      </c>
      <c r="C3646" s="6">
        <v>501</v>
      </c>
      <c r="D3646" s="6">
        <v>50107</v>
      </c>
      <c r="E3646" s="80" t="s">
        <v>456</v>
      </c>
      <c r="F3646" s="80" t="s">
        <v>454</v>
      </c>
      <c r="G3646" s="80" t="s">
        <v>486</v>
      </c>
      <c r="H3646" s="80" t="s">
        <v>2239</v>
      </c>
      <c r="I3646" s="80" t="s">
        <v>3820</v>
      </c>
      <c r="J3646" s="80" t="s">
        <v>4054</v>
      </c>
      <c r="K3646" s="80" t="s">
        <v>454</v>
      </c>
      <c r="L3646" s="8">
        <v>7020000</v>
      </c>
      <c r="M3646" s="6">
        <v>2017</v>
      </c>
      <c r="N3646" s="103"/>
      <c r="O3646" s="103"/>
      <c r="P3646" s="6"/>
      <c r="Q3646" s="6"/>
      <c r="R3646" t="str">
        <f t="shared" si="56"/>
        <v>5010700235335301001VT100001</v>
      </c>
    </row>
    <row r="3647" spans="1:18" x14ac:dyDescent="0.2">
      <c r="A3647" s="80" t="s">
        <v>453</v>
      </c>
      <c r="B3647" s="80" t="s">
        <v>5135</v>
      </c>
      <c r="C3647" s="6">
        <v>501</v>
      </c>
      <c r="D3647" s="6">
        <v>50107</v>
      </c>
      <c r="E3647" s="80" t="s">
        <v>456</v>
      </c>
      <c r="F3647" s="80" t="s">
        <v>454</v>
      </c>
      <c r="G3647" s="80" t="s">
        <v>486</v>
      </c>
      <c r="H3647" s="80" t="s">
        <v>842</v>
      </c>
      <c r="I3647" s="80" t="s">
        <v>2536</v>
      </c>
      <c r="J3647" s="80" t="s">
        <v>4054</v>
      </c>
      <c r="K3647" s="80" t="s">
        <v>454</v>
      </c>
      <c r="L3647" s="8">
        <v>10140000</v>
      </c>
      <c r="M3647" s="6">
        <v>2017</v>
      </c>
      <c r="N3647" s="103"/>
      <c r="O3647" s="103"/>
      <c r="P3647" s="6"/>
      <c r="Q3647" s="6"/>
      <c r="R3647" t="str">
        <f t="shared" si="56"/>
        <v>5010700206606601001VT100001</v>
      </c>
    </row>
    <row r="3648" spans="1:18" x14ac:dyDescent="0.2">
      <c r="A3648" s="80" t="s">
        <v>453</v>
      </c>
      <c r="B3648" s="80" t="s">
        <v>5136</v>
      </c>
      <c r="C3648" s="6">
        <v>501</v>
      </c>
      <c r="D3648" s="6">
        <v>50107</v>
      </c>
      <c r="E3648" s="80" t="s">
        <v>456</v>
      </c>
      <c r="F3648" s="80" t="s">
        <v>454</v>
      </c>
      <c r="G3648" s="80" t="s">
        <v>486</v>
      </c>
      <c r="H3648" s="80" t="s">
        <v>2240</v>
      </c>
      <c r="I3648" s="80" t="s">
        <v>3821</v>
      </c>
      <c r="J3648" s="80" t="s">
        <v>4054</v>
      </c>
      <c r="K3648" s="80" t="s">
        <v>454</v>
      </c>
      <c r="L3648" s="8">
        <v>3960000</v>
      </c>
      <c r="M3648" s="6">
        <v>2017</v>
      </c>
      <c r="N3648" s="103"/>
      <c r="O3648" s="103"/>
      <c r="P3648" s="6"/>
      <c r="Q3648" s="6"/>
      <c r="R3648" t="str">
        <f t="shared" si="56"/>
        <v>5010700235435401001VT100001</v>
      </c>
    </row>
    <row r="3649" spans="1:18" x14ac:dyDescent="0.2">
      <c r="A3649" s="80" t="s">
        <v>453</v>
      </c>
      <c r="B3649" s="80" t="s">
        <v>5137</v>
      </c>
      <c r="C3649" s="6">
        <v>501</v>
      </c>
      <c r="D3649" s="6">
        <v>50107</v>
      </c>
      <c r="E3649" s="80" t="s">
        <v>456</v>
      </c>
      <c r="F3649" s="80" t="s">
        <v>454</v>
      </c>
      <c r="G3649" s="80" t="s">
        <v>486</v>
      </c>
      <c r="H3649" s="80" t="s">
        <v>2241</v>
      </c>
      <c r="I3649" s="80" t="s">
        <v>3822</v>
      </c>
      <c r="J3649" s="80" t="s">
        <v>4054</v>
      </c>
      <c r="K3649" s="80" t="s">
        <v>454</v>
      </c>
      <c r="L3649" s="8">
        <v>2400000</v>
      </c>
      <c r="M3649" s="6">
        <v>2017</v>
      </c>
      <c r="N3649" s="103"/>
      <c r="O3649" s="103"/>
      <c r="P3649" s="6"/>
      <c r="Q3649" s="6"/>
      <c r="R3649" t="str">
        <f t="shared" si="56"/>
        <v>5010700235535501001VT100001</v>
      </c>
    </row>
    <row r="3650" spans="1:18" x14ac:dyDescent="0.2">
      <c r="A3650" s="80" t="s">
        <v>453</v>
      </c>
      <c r="B3650" s="80" t="s">
        <v>5138</v>
      </c>
      <c r="C3650" s="6">
        <v>501</v>
      </c>
      <c r="D3650" s="6">
        <v>50107</v>
      </c>
      <c r="E3650" s="80" t="s">
        <v>456</v>
      </c>
      <c r="F3650" s="80" t="s">
        <v>454</v>
      </c>
      <c r="G3650" s="80" t="s">
        <v>486</v>
      </c>
      <c r="H3650" s="80" t="s">
        <v>2242</v>
      </c>
      <c r="I3650" s="80" t="s">
        <v>3823</v>
      </c>
      <c r="J3650" s="80" t="s">
        <v>4054</v>
      </c>
      <c r="K3650" s="80" t="s">
        <v>454</v>
      </c>
      <c r="L3650" s="8">
        <v>6240000</v>
      </c>
      <c r="M3650" s="6">
        <v>2017</v>
      </c>
      <c r="N3650" s="103"/>
      <c r="O3650" s="103"/>
      <c r="P3650" s="6"/>
      <c r="Q3650" s="6"/>
      <c r="R3650" t="str">
        <f t="shared" ref="R3650:R3713" si="57">CONCATENATE(D3650,E3650,H3650,I3650,K3650,G3650,F3650)</f>
        <v>5010700235635601001VT100001</v>
      </c>
    </row>
    <row r="3651" spans="1:18" x14ac:dyDescent="0.2">
      <c r="A3651" s="80" t="s">
        <v>453</v>
      </c>
      <c r="B3651" s="80" t="s">
        <v>5139</v>
      </c>
      <c r="C3651" s="6">
        <v>501</v>
      </c>
      <c r="D3651" s="6">
        <v>50107</v>
      </c>
      <c r="E3651" s="80" t="s">
        <v>456</v>
      </c>
      <c r="F3651" s="80" t="s">
        <v>454</v>
      </c>
      <c r="G3651" s="80" t="s">
        <v>486</v>
      </c>
      <c r="H3651" s="80" t="s">
        <v>2244</v>
      </c>
      <c r="I3651" s="80" t="s">
        <v>3825</v>
      </c>
      <c r="J3651" s="80" t="s">
        <v>4054</v>
      </c>
      <c r="K3651" s="80" t="s">
        <v>454</v>
      </c>
      <c r="L3651" s="8">
        <v>3520000</v>
      </c>
      <c r="M3651" s="6">
        <v>2017</v>
      </c>
      <c r="N3651" s="103"/>
      <c r="O3651" s="103"/>
      <c r="P3651" s="6"/>
      <c r="Q3651" s="6"/>
      <c r="R3651" t="str">
        <f t="shared" si="57"/>
        <v>5010700235835801001VT100001</v>
      </c>
    </row>
    <row r="3652" spans="1:18" x14ac:dyDescent="0.2">
      <c r="A3652" s="80" t="s">
        <v>453</v>
      </c>
      <c r="B3652" s="80" t="s">
        <v>5140</v>
      </c>
      <c r="C3652" s="6">
        <v>501</v>
      </c>
      <c r="D3652" s="6">
        <v>50107</v>
      </c>
      <c r="E3652" s="80" t="s">
        <v>456</v>
      </c>
      <c r="F3652" s="80" t="s">
        <v>454</v>
      </c>
      <c r="G3652" s="80" t="s">
        <v>486</v>
      </c>
      <c r="H3652" s="80" t="s">
        <v>2245</v>
      </c>
      <c r="I3652" s="80" t="s">
        <v>3826</v>
      </c>
      <c r="J3652" s="80" t="s">
        <v>4054</v>
      </c>
      <c r="K3652" s="80" t="s">
        <v>454</v>
      </c>
      <c r="L3652" s="8">
        <v>1760000</v>
      </c>
      <c r="M3652" s="6">
        <v>2017</v>
      </c>
      <c r="N3652" s="103"/>
      <c r="O3652" s="103"/>
      <c r="P3652" s="6"/>
      <c r="Q3652" s="6"/>
      <c r="R3652" t="str">
        <f t="shared" si="57"/>
        <v>5010700235935901001VT100001</v>
      </c>
    </row>
    <row r="3653" spans="1:18" x14ac:dyDescent="0.2">
      <c r="A3653" s="80" t="s">
        <v>453</v>
      </c>
      <c r="B3653" s="80" t="s">
        <v>5141</v>
      </c>
      <c r="C3653" s="6">
        <v>501</v>
      </c>
      <c r="D3653" s="6">
        <v>50107</v>
      </c>
      <c r="E3653" s="80" t="s">
        <v>456</v>
      </c>
      <c r="F3653" s="80" t="s">
        <v>454</v>
      </c>
      <c r="G3653" s="80" t="s">
        <v>486</v>
      </c>
      <c r="H3653" s="80" t="s">
        <v>2246</v>
      </c>
      <c r="I3653" s="80" t="s">
        <v>3827</v>
      </c>
      <c r="J3653" s="80" t="s">
        <v>4054</v>
      </c>
      <c r="K3653" s="80" t="s">
        <v>454</v>
      </c>
      <c r="L3653" s="8">
        <v>5720000</v>
      </c>
      <c r="M3653" s="6">
        <v>2017</v>
      </c>
      <c r="N3653" s="103"/>
      <c r="O3653" s="103"/>
      <c r="P3653" s="6"/>
      <c r="Q3653" s="6"/>
      <c r="R3653" t="str">
        <f t="shared" si="57"/>
        <v>5010700236036001001VT100001</v>
      </c>
    </row>
    <row r="3654" spans="1:18" x14ac:dyDescent="0.2">
      <c r="A3654" s="80" t="s">
        <v>453</v>
      </c>
      <c r="B3654" s="80" t="s">
        <v>5142</v>
      </c>
      <c r="C3654" s="6">
        <v>501</v>
      </c>
      <c r="D3654" s="6">
        <v>50107</v>
      </c>
      <c r="E3654" s="80" t="s">
        <v>456</v>
      </c>
      <c r="F3654" s="80" t="s">
        <v>454</v>
      </c>
      <c r="G3654" s="80" t="s">
        <v>486</v>
      </c>
      <c r="H3654" s="80" t="s">
        <v>2247</v>
      </c>
      <c r="I3654" s="80" t="s">
        <v>3828</v>
      </c>
      <c r="J3654" s="80" t="s">
        <v>4054</v>
      </c>
      <c r="K3654" s="80" t="s">
        <v>454</v>
      </c>
      <c r="L3654" s="8">
        <v>2080000</v>
      </c>
      <c r="M3654" s="6">
        <v>2017</v>
      </c>
      <c r="N3654" s="103"/>
      <c r="O3654" s="103"/>
      <c r="P3654" s="6"/>
      <c r="Q3654" s="6"/>
      <c r="R3654" t="str">
        <f t="shared" si="57"/>
        <v>5010700236136101001VT100001</v>
      </c>
    </row>
    <row r="3655" spans="1:18" x14ac:dyDescent="0.2">
      <c r="A3655" s="80" t="s">
        <v>453</v>
      </c>
      <c r="B3655" s="80" t="s">
        <v>5143</v>
      </c>
      <c r="C3655" s="6">
        <v>501</v>
      </c>
      <c r="D3655" s="6">
        <v>50107</v>
      </c>
      <c r="E3655" s="80" t="s">
        <v>456</v>
      </c>
      <c r="F3655" s="80" t="s">
        <v>454</v>
      </c>
      <c r="G3655" s="80" t="s">
        <v>486</v>
      </c>
      <c r="H3655" s="80" t="s">
        <v>2248</v>
      </c>
      <c r="I3655" s="80" t="s">
        <v>3829</v>
      </c>
      <c r="J3655" s="80" t="s">
        <v>4054</v>
      </c>
      <c r="K3655" s="80" t="s">
        <v>454</v>
      </c>
      <c r="L3655" s="8">
        <v>17550000</v>
      </c>
      <c r="M3655" s="6">
        <v>2017</v>
      </c>
      <c r="N3655" s="103"/>
      <c r="O3655" s="103"/>
      <c r="P3655" s="6"/>
      <c r="Q3655" s="6"/>
      <c r="R3655" t="str">
        <f t="shared" si="57"/>
        <v>5010700236236201001VT100001</v>
      </c>
    </row>
    <row r="3656" spans="1:18" x14ac:dyDescent="0.2">
      <c r="A3656" s="80" t="s">
        <v>453</v>
      </c>
      <c r="B3656" s="80" t="s">
        <v>5144</v>
      </c>
      <c r="C3656" s="6">
        <v>501</v>
      </c>
      <c r="D3656" s="6">
        <v>50107</v>
      </c>
      <c r="E3656" s="80" t="s">
        <v>456</v>
      </c>
      <c r="F3656" s="80" t="s">
        <v>454</v>
      </c>
      <c r="G3656" s="80" t="s">
        <v>486</v>
      </c>
      <c r="H3656" s="80" t="s">
        <v>2249</v>
      </c>
      <c r="I3656" s="80" t="s">
        <v>3830</v>
      </c>
      <c r="J3656" s="80" t="s">
        <v>4054</v>
      </c>
      <c r="K3656" s="80" t="s">
        <v>454</v>
      </c>
      <c r="L3656" s="8">
        <v>10140000</v>
      </c>
      <c r="M3656" s="6">
        <v>2017</v>
      </c>
      <c r="N3656" s="103"/>
      <c r="O3656" s="103"/>
      <c r="P3656" s="6"/>
      <c r="Q3656" s="6"/>
      <c r="R3656" t="str">
        <f t="shared" si="57"/>
        <v>5010700236336301001VT100001</v>
      </c>
    </row>
    <row r="3657" spans="1:18" x14ac:dyDescent="0.2">
      <c r="A3657" s="80" t="s">
        <v>453</v>
      </c>
      <c r="B3657" s="80" t="s">
        <v>5145</v>
      </c>
      <c r="C3657" s="6">
        <v>501</v>
      </c>
      <c r="D3657" s="6">
        <v>50107</v>
      </c>
      <c r="E3657" s="80" t="s">
        <v>456</v>
      </c>
      <c r="F3657" s="80" t="s">
        <v>454</v>
      </c>
      <c r="G3657" s="80" t="s">
        <v>486</v>
      </c>
      <c r="H3657" s="80" t="s">
        <v>2249</v>
      </c>
      <c r="I3657" s="80" t="s">
        <v>3831</v>
      </c>
      <c r="J3657" s="80" t="s">
        <v>4054</v>
      </c>
      <c r="K3657" s="80" t="s">
        <v>454</v>
      </c>
      <c r="L3657" s="8">
        <v>14850000</v>
      </c>
      <c r="M3657" s="6">
        <v>2017</v>
      </c>
      <c r="N3657" s="103"/>
      <c r="O3657" s="103"/>
      <c r="P3657" s="6"/>
      <c r="Q3657" s="6"/>
      <c r="R3657" t="str">
        <f t="shared" si="57"/>
        <v>5010700236336302001VT100001</v>
      </c>
    </row>
    <row r="3658" spans="1:18" x14ac:dyDescent="0.2">
      <c r="A3658" s="80" t="s">
        <v>453</v>
      </c>
      <c r="B3658" s="80" t="s">
        <v>5146</v>
      </c>
      <c r="C3658" s="6">
        <v>501</v>
      </c>
      <c r="D3658" s="6">
        <v>50107</v>
      </c>
      <c r="E3658" s="80" t="s">
        <v>456</v>
      </c>
      <c r="F3658" s="80" t="s">
        <v>454</v>
      </c>
      <c r="G3658" s="80" t="s">
        <v>486</v>
      </c>
      <c r="H3658" s="80" t="s">
        <v>2250</v>
      </c>
      <c r="I3658" s="80" t="s">
        <v>3832</v>
      </c>
      <c r="J3658" s="80" t="s">
        <v>4054</v>
      </c>
      <c r="K3658" s="80" t="s">
        <v>454</v>
      </c>
      <c r="L3658" s="8">
        <v>2240000</v>
      </c>
      <c r="M3658" s="6">
        <v>2017</v>
      </c>
      <c r="N3658" s="103"/>
      <c r="O3658" s="103"/>
      <c r="P3658" s="6"/>
      <c r="Q3658" s="6"/>
      <c r="R3658" t="str">
        <f t="shared" si="57"/>
        <v>5010700236436401001VT100001</v>
      </c>
    </row>
    <row r="3659" spans="1:18" x14ac:dyDescent="0.2">
      <c r="A3659" s="80" t="s">
        <v>453</v>
      </c>
      <c r="B3659" s="80" t="s">
        <v>5147</v>
      </c>
      <c r="C3659" s="6">
        <v>501</v>
      </c>
      <c r="D3659" s="6">
        <v>50107</v>
      </c>
      <c r="E3659" s="80" t="s">
        <v>456</v>
      </c>
      <c r="F3659" s="80" t="s">
        <v>454</v>
      </c>
      <c r="G3659" s="80" t="s">
        <v>486</v>
      </c>
      <c r="H3659" s="80" t="s">
        <v>2251</v>
      </c>
      <c r="I3659" s="80" t="s">
        <v>3833</v>
      </c>
      <c r="J3659" s="80" t="s">
        <v>4054</v>
      </c>
      <c r="K3659" s="80" t="s">
        <v>454</v>
      </c>
      <c r="L3659" s="8">
        <v>1920000</v>
      </c>
      <c r="M3659" s="6">
        <v>2017</v>
      </c>
      <c r="N3659" s="103"/>
      <c r="O3659" s="103"/>
      <c r="P3659" s="6"/>
      <c r="Q3659" s="6"/>
      <c r="R3659" t="str">
        <f t="shared" si="57"/>
        <v>5010700236536501001VT100001</v>
      </c>
    </row>
    <row r="3660" spans="1:18" x14ac:dyDescent="0.2">
      <c r="A3660" s="80" t="s">
        <v>453</v>
      </c>
      <c r="B3660" s="80" t="s">
        <v>5148</v>
      </c>
      <c r="C3660" s="6">
        <v>501</v>
      </c>
      <c r="D3660" s="6">
        <v>50107</v>
      </c>
      <c r="E3660" s="80" t="s">
        <v>456</v>
      </c>
      <c r="F3660" s="80" t="s">
        <v>454</v>
      </c>
      <c r="G3660" s="80" t="s">
        <v>486</v>
      </c>
      <c r="H3660" s="80" t="s">
        <v>2252</v>
      </c>
      <c r="I3660" s="80" t="s">
        <v>3834</v>
      </c>
      <c r="J3660" s="80" t="s">
        <v>4054</v>
      </c>
      <c r="K3660" s="80" t="s">
        <v>454</v>
      </c>
      <c r="L3660" s="8">
        <v>1920000</v>
      </c>
      <c r="M3660" s="6">
        <v>2017</v>
      </c>
      <c r="N3660" s="103"/>
      <c r="O3660" s="103"/>
      <c r="P3660" s="6"/>
      <c r="Q3660" s="6"/>
      <c r="R3660" t="str">
        <f t="shared" si="57"/>
        <v>5010700236636601001VT100001</v>
      </c>
    </row>
    <row r="3661" spans="1:18" x14ac:dyDescent="0.2">
      <c r="A3661" s="80" t="s">
        <v>453</v>
      </c>
      <c r="B3661" s="80" t="s">
        <v>5149</v>
      </c>
      <c r="C3661" s="6">
        <v>501</v>
      </c>
      <c r="D3661" s="6">
        <v>50107</v>
      </c>
      <c r="E3661" s="80" t="s">
        <v>456</v>
      </c>
      <c r="F3661" s="80" t="s">
        <v>454</v>
      </c>
      <c r="G3661" s="80" t="s">
        <v>486</v>
      </c>
      <c r="H3661" s="80" t="s">
        <v>2253</v>
      </c>
      <c r="I3661" s="80" t="s">
        <v>3835</v>
      </c>
      <c r="J3661" s="80" t="s">
        <v>4054</v>
      </c>
      <c r="K3661" s="80" t="s">
        <v>454</v>
      </c>
      <c r="L3661" s="8">
        <v>1920000</v>
      </c>
      <c r="M3661" s="6">
        <v>2017</v>
      </c>
      <c r="N3661" s="103"/>
      <c r="O3661" s="103"/>
      <c r="P3661" s="6"/>
      <c r="Q3661" s="6"/>
      <c r="R3661" t="str">
        <f t="shared" si="57"/>
        <v>5010700236736701001VT100001</v>
      </c>
    </row>
    <row r="3662" spans="1:18" x14ac:dyDescent="0.2">
      <c r="A3662" s="80" t="s">
        <v>453</v>
      </c>
      <c r="B3662" s="80" t="s">
        <v>5150</v>
      </c>
      <c r="C3662" s="6">
        <v>501</v>
      </c>
      <c r="D3662" s="6">
        <v>50107</v>
      </c>
      <c r="E3662" s="80" t="s">
        <v>456</v>
      </c>
      <c r="F3662" s="80" t="s">
        <v>454</v>
      </c>
      <c r="G3662" s="80" t="s">
        <v>486</v>
      </c>
      <c r="H3662" s="80" t="s">
        <v>2254</v>
      </c>
      <c r="I3662" s="80" t="s">
        <v>3836</v>
      </c>
      <c r="J3662" s="80" t="s">
        <v>4054</v>
      </c>
      <c r="K3662" s="80" t="s">
        <v>454</v>
      </c>
      <c r="L3662" s="8">
        <v>1920000</v>
      </c>
      <c r="M3662" s="6">
        <v>2017</v>
      </c>
      <c r="N3662" s="103"/>
      <c r="O3662" s="103"/>
      <c r="P3662" s="6"/>
      <c r="Q3662" s="6"/>
      <c r="R3662" t="str">
        <f t="shared" si="57"/>
        <v>5010700236836801001VT100001</v>
      </c>
    </row>
    <row r="3663" spans="1:18" x14ac:dyDescent="0.2">
      <c r="A3663" s="80" t="s">
        <v>453</v>
      </c>
      <c r="B3663" s="80" t="s">
        <v>5151</v>
      </c>
      <c r="C3663" s="6">
        <v>501</v>
      </c>
      <c r="D3663" s="6">
        <v>50107</v>
      </c>
      <c r="E3663" s="80" t="s">
        <v>456</v>
      </c>
      <c r="F3663" s="80" t="s">
        <v>454</v>
      </c>
      <c r="G3663" s="80" t="s">
        <v>486</v>
      </c>
      <c r="H3663" s="80" t="s">
        <v>2255</v>
      </c>
      <c r="I3663" s="80" t="s">
        <v>3837</v>
      </c>
      <c r="J3663" s="80" t="s">
        <v>4054</v>
      </c>
      <c r="K3663" s="80" t="s">
        <v>454</v>
      </c>
      <c r="L3663" s="8">
        <v>1920000</v>
      </c>
      <c r="M3663" s="6">
        <v>2017</v>
      </c>
      <c r="N3663" s="103"/>
      <c r="O3663" s="103"/>
      <c r="P3663" s="6"/>
      <c r="Q3663" s="6"/>
      <c r="R3663" t="str">
        <f t="shared" si="57"/>
        <v>5010700236936901001VT100001</v>
      </c>
    </row>
    <row r="3664" spans="1:18" x14ac:dyDescent="0.2">
      <c r="A3664" s="80" t="s">
        <v>453</v>
      </c>
      <c r="B3664" s="80" t="s">
        <v>5152</v>
      </c>
      <c r="C3664" s="6">
        <v>501</v>
      </c>
      <c r="D3664" s="6">
        <v>50107</v>
      </c>
      <c r="E3664" s="80" t="s">
        <v>456</v>
      </c>
      <c r="F3664" s="80" t="s">
        <v>454</v>
      </c>
      <c r="G3664" s="80" t="s">
        <v>486</v>
      </c>
      <c r="H3664" s="80" t="s">
        <v>2256</v>
      </c>
      <c r="I3664" s="80" t="s">
        <v>3838</v>
      </c>
      <c r="J3664" s="80" t="s">
        <v>4054</v>
      </c>
      <c r="K3664" s="80" t="s">
        <v>454</v>
      </c>
      <c r="L3664" s="8">
        <v>1920000</v>
      </c>
      <c r="M3664" s="6">
        <v>2017</v>
      </c>
      <c r="N3664" s="103"/>
      <c r="O3664" s="103"/>
      <c r="P3664" s="6"/>
      <c r="Q3664" s="6"/>
      <c r="R3664" t="str">
        <f t="shared" si="57"/>
        <v>5010700237037001001VT100001</v>
      </c>
    </row>
    <row r="3665" spans="1:18" x14ac:dyDescent="0.2">
      <c r="A3665" s="80" t="s">
        <v>453</v>
      </c>
      <c r="B3665" s="80" t="s">
        <v>5153</v>
      </c>
      <c r="C3665" s="6">
        <v>501</v>
      </c>
      <c r="D3665" s="6">
        <v>50107</v>
      </c>
      <c r="E3665" s="80" t="s">
        <v>456</v>
      </c>
      <c r="F3665" s="80" t="s">
        <v>454</v>
      </c>
      <c r="G3665" s="80" t="s">
        <v>486</v>
      </c>
      <c r="H3665" s="80" t="s">
        <v>2257</v>
      </c>
      <c r="I3665" s="80" t="s">
        <v>3839</v>
      </c>
      <c r="J3665" s="80" t="s">
        <v>4054</v>
      </c>
      <c r="K3665" s="80" t="s">
        <v>454</v>
      </c>
      <c r="L3665" s="8">
        <v>1920000</v>
      </c>
      <c r="M3665" s="6">
        <v>2017</v>
      </c>
      <c r="N3665" s="103"/>
      <c r="O3665" s="103"/>
      <c r="P3665" s="6"/>
      <c r="Q3665" s="6"/>
      <c r="R3665" t="str">
        <f t="shared" si="57"/>
        <v>5010700237137101001VT100001</v>
      </c>
    </row>
    <row r="3666" spans="1:18" x14ac:dyDescent="0.2">
      <c r="A3666" s="80" t="s">
        <v>453</v>
      </c>
      <c r="B3666" s="80" t="s">
        <v>5154</v>
      </c>
      <c r="C3666" s="6">
        <v>501</v>
      </c>
      <c r="D3666" s="6">
        <v>50107</v>
      </c>
      <c r="E3666" s="80" t="s">
        <v>456</v>
      </c>
      <c r="F3666" s="80" t="s">
        <v>454</v>
      </c>
      <c r="G3666" s="80" t="s">
        <v>486</v>
      </c>
      <c r="H3666" s="80" t="s">
        <v>2258</v>
      </c>
      <c r="I3666" s="80" t="s">
        <v>3840</v>
      </c>
      <c r="J3666" s="80" t="s">
        <v>4054</v>
      </c>
      <c r="K3666" s="80" t="s">
        <v>454</v>
      </c>
      <c r="L3666" s="8">
        <v>1920000</v>
      </c>
      <c r="M3666" s="6">
        <v>2017</v>
      </c>
      <c r="N3666" s="103"/>
      <c r="O3666" s="103"/>
      <c r="P3666" s="6"/>
      <c r="Q3666" s="6"/>
      <c r="R3666" t="str">
        <f t="shared" si="57"/>
        <v>5010700237237201001VT100001</v>
      </c>
    </row>
    <row r="3667" spans="1:18" x14ac:dyDescent="0.2">
      <c r="A3667" s="80" t="s">
        <v>453</v>
      </c>
      <c r="B3667" s="80" t="s">
        <v>5155</v>
      </c>
      <c r="C3667" s="6">
        <v>501</v>
      </c>
      <c r="D3667" s="6">
        <v>50107</v>
      </c>
      <c r="E3667" s="80" t="s">
        <v>456</v>
      </c>
      <c r="F3667" s="80" t="s">
        <v>454</v>
      </c>
      <c r="G3667" s="80" t="s">
        <v>486</v>
      </c>
      <c r="H3667" s="80" t="s">
        <v>2259</v>
      </c>
      <c r="I3667" s="80" t="s">
        <v>3841</v>
      </c>
      <c r="J3667" s="80" t="s">
        <v>4054</v>
      </c>
      <c r="K3667" s="80" t="s">
        <v>454</v>
      </c>
      <c r="L3667" s="8">
        <v>1920000</v>
      </c>
      <c r="M3667" s="6">
        <v>2017</v>
      </c>
      <c r="N3667" s="103"/>
      <c r="O3667" s="103"/>
      <c r="P3667" s="6"/>
      <c r="Q3667" s="6"/>
      <c r="R3667" t="str">
        <f t="shared" si="57"/>
        <v>5010700237337301001VT100001</v>
      </c>
    </row>
    <row r="3668" spans="1:18" x14ac:dyDescent="0.2">
      <c r="A3668" s="80" t="s">
        <v>453</v>
      </c>
      <c r="B3668" s="80" t="s">
        <v>5156</v>
      </c>
      <c r="C3668" s="6">
        <v>501</v>
      </c>
      <c r="D3668" s="6">
        <v>50107</v>
      </c>
      <c r="E3668" s="80" t="s">
        <v>456</v>
      </c>
      <c r="F3668" s="80" t="s">
        <v>454</v>
      </c>
      <c r="G3668" s="80" t="s">
        <v>486</v>
      </c>
      <c r="H3668" s="80" t="s">
        <v>2260</v>
      </c>
      <c r="I3668" s="80" t="s">
        <v>3842</v>
      </c>
      <c r="J3668" s="80" t="s">
        <v>4054</v>
      </c>
      <c r="K3668" s="80" t="s">
        <v>454</v>
      </c>
      <c r="L3668" s="8">
        <v>1920000</v>
      </c>
      <c r="M3668" s="6">
        <v>2017</v>
      </c>
      <c r="N3668" s="103"/>
      <c r="O3668" s="103"/>
      <c r="P3668" s="6"/>
      <c r="Q3668" s="6"/>
      <c r="R3668" t="str">
        <f t="shared" si="57"/>
        <v>5010700237437401001VT100001</v>
      </c>
    </row>
    <row r="3669" spans="1:18" x14ac:dyDescent="0.2">
      <c r="A3669" s="80" t="s">
        <v>453</v>
      </c>
      <c r="B3669" s="80" t="s">
        <v>5157</v>
      </c>
      <c r="C3669" s="6">
        <v>501</v>
      </c>
      <c r="D3669" s="6">
        <v>50107</v>
      </c>
      <c r="E3669" s="80" t="s">
        <v>456</v>
      </c>
      <c r="F3669" s="80" t="s">
        <v>454</v>
      </c>
      <c r="G3669" s="80" t="s">
        <v>486</v>
      </c>
      <c r="H3669" s="80" t="s">
        <v>2261</v>
      </c>
      <c r="I3669" s="80" t="s">
        <v>3843</v>
      </c>
      <c r="J3669" s="80" t="s">
        <v>4054</v>
      </c>
      <c r="K3669" s="80" t="s">
        <v>454</v>
      </c>
      <c r="L3669" s="8">
        <v>1920000</v>
      </c>
      <c r="M3669" s="6">
        <v>2017</v>
      </c>
      <c r="N3669" s="103"/>
      <c r="O3669" s="103"/>
      <c r="P3669" s="6"/>
      <c r="Q3669" s="6"/>
      <c r="R3669" t="str">
        <f t="shared" si="57"/>
        <v>5010700237537501001VT100001</v>
      </c>
    </row>
    <row r="3670" spans="1:18" x14ac:dyDescent="0.2">
      <c r="A3670" s="80" t="s">
        <v>453</v>
      </c>
      <c r="B3670" s="80" t="s">
        <v>5158</v>
      </c>
      <c r="C3670" s="6">
        <v>501</v>
      </c>
      <c r="D3670" s="6">
        <v>50107</v>
      </c>
      <c r="E3670" s="80" t="s">
        <v>456</v>
      </c>
      <c r="F3670" s="80" t="s">
        <v>454</v>
      </c>
      <c r="G3670" s="80" t="s">
        <v>486</v>
      </c>
      <c r="H3670" s="80" t="s">
        <v>2262</v>
      </c>
      <c r="I3670" s="80" t="s">
        <v>3844</v>
      </c>
      <c r="J3670" s="80" t="s">
        <v>4054</v>
      </c>
      <c r="K3670" s="80" t="s">
        <v>454</v>
      </c>
      <c r="L3670" s="8">
        <v>1920000</v>
      </c>
      <c r="M3670" s="6">
        <v>2017</v>
      </c>
      <c r="N3670" s="103"/>
      <c r="O3670" s="103"/>
      <c r="P3670" s="6"/>
      <c r="Q3670" s="6"/>
      <c r="R3670" t="str">
        <f t="shared" si="57"/>
        <v>5010700237637601001VT100001</v>
      </c>
    </row>
    <row r="3671" spans="1:18" x14ac:dyDescent="0.2">
      <c r="A3671" s="80" t="s">
        <v>453</v>
      </c>
      <c r="B3671" s="80" t="s">
        <v>5159</v>
      </c>
      <c r="C3671" s="6">
        <v>501</v>
      </c>
      <c r="D3671" s="6">
        <v>50107</v>
      </c>
      <c r="E3671" s="80" t="s">
        <v>456</v>
      </c>
      <c r="F3671" s="80" t="s">
        <v>454</v>
      </c>
      <c r="G3671" s="80" t="s">
        <v>486</v>
      </c>
      <c r="H3671" s="80" t="s">
        <v>2264</v>
      </c>
      <c r="I3671" s="80" t="s">
        <v>3846</v>
      </c>
      <c r="J3671" s="80" t="s">
        <v>4054</v>
      </c>
      <c r="K3671" s="80" t="s">
        <v>454</v>
      </c>
      <c r="L3671" s="8">
        <v>2240000</v>
      </c>
      <c r="M3671" s="6">
        <v>2017</v>
      </c>
      <c r="N3671" s="103"/>
      <c r="O3671" s="103"/>
      <c r="P3671" s="6"/>
      <c r="Q3671" s="6"/>
      <c r="R3671" t="str">
        <f t="shared" si="57"/>
        <v>5010700237837801001VT100001</v>
      </c>
    </row>
    <row r="3672" spans="1:18" x14ac:dyDescent="0.2">
      <c r="A3672" s="80" t="s">
        <v>453</v>
      </c>
      <c r="B3672" s="80" t="s">
        <v>5160</v>
      </c>
      <c r="C3672" s="6">
        <v>501</v>
      </c>
      <c r="D3672" s="6">
        <v>50107</v>
      </c>
      <c r="E3672" s="80" t="s">
        <v>456</v>
      </c>
      <c r="F3672" s="80" t="s">
        <v>454</v>
      </c>
      <c r="G3672" s="80" t="s">
        <v>486</v>
      </c>
      <c r="H3672" s="80" t="s">
        <v>2265</v>
      </c>
      <c r="I3672" s="80" t="s">
        <v>3847</v>
      </c>
      <c r="J3672" s="80" t="s">
        <v>4054</v>
      </c>
      <c r="K3672" s="80" t="s">
        <v>454</v>
      </c>
      <c r="L3672" s="8">
        <v>3520000</v>
      </c>
      <c r="M3672" s="6">
        <v>2017</v>
      </c>
      <c r="N3672" s="103"/>
      <c r="O3672" s="103"/>
      <c r="P3672" s="6"/>
      <c r="Q3672" s="6"/>
      <c r="R3672" t="str">
        <f t="shared" si="57"/>
        <v>5010700237937901001VT100001</v>
      </c>
    </row>
    <row r="3673" spans="1:18" x14ac:dyDescent="0.2">
      <c r="A3673" s="80" t="s">
        <v>453</v>
      </c>
      <c r="B3673" s="80" t="s">
        <v>5161</v>
      </c>
      <c r="C3673" s="6">
        <v>501</v>
      </c>
      <c r="D3673" s="6">
        <v>50107</v>
      </c>
      <c r="E3673" s="80" t="s">
        <v>456</v>
      </c>
      <c r="F3673" s="80" t="s">
        <v>454</v>
      </c>
      <c r="G3673" s="80" t="s">
        <v>486</v>
      </c>
      <c r="H3673" s="80" t="s">
        <v>2266</v>
      </c>
      <c r="I3673" s="80" t="s">
        <v>3848</v>
      </c>
      <c r="J3673" s="80" t="s">
        <v>4054</v>
      </c>
      <c r="K3673" s="80" t="s">
        <v>454</v>
      </c>
      <c r="L3673" s="8">
        <v>3960000</v>
      </c>
      <c r="M3673" s="6">
        <v>2017</v>
      </c>
      <c r="N3673" s="103"/>
      <c r="O3673" s="103"/>
      <c r="P3673" s="6"/>
      <c r="Q3673" s="6"/>
      <c r="R3673" t="str">
        <f t="shared" si="57"/>
        <v>5010700238038001001VT100001</v>
      </c>
    </row>
    <row r="3674" spans="1:18" x14ac:dyDescent="0.2">
      <c r="A3674" s="80" t="s">
        <v>453</v>
      </c>
      <c r="B3674" s="80" t="s">
        <v>5162</v>
      </c>
      <c r="C3674" s="6">
        <v>501</v>
      </c>
      <c r="D3674" s="6">
        <v>50107</v>
      </c>
      <c r="E3674" s="80" t="s">
        <v>456</v>
      </c>
      <c r="F3674" s="80" t="s">
        <v>454</v>
      </c>
      <c r="G3674" s="80" t="s">
        <v>486</v>
      </c>
      <c r="H3674" s="80" t="s">
        <v>2267</v>
      </c>
      <c r="I3674" s="80" t="s">
        <v>3849</v>
      </c>
      <c r="J3674" s="80" t="s">
        <v>4054</v>
      </c>
      <c r="K3674" s="80" t="s">
        <v>454</v>
      </c>
      <c r="L3674" s="8">
        <v>3520000</v>
      </c>
      <c r="M3674" s="6">
        <v>2017</v>
      </c>
      <c r="N3674" s="103"/>
      <c r="O3674" s="103"/>
      <c r="P3674" s="6"/>
      <c r="Q3674" s="6"/>
      <c r="R3674" t="str">
        <f t="shared" si="57"/>
        <v>5010700238138101001VT100001</v>
      </c>
    </row>
    <row r="3675" spans="1:18" x14ac:dyDescent="0.2">
      <c r="A3675" s="80" t="s">
        <v>453</v>
      </c>
      <c r="B3675" s="80" t="s">
        <v>5163</v>
      </c>
      <c r="C3675" s="6">
        <v>501</v>
      </c>
      <c r="D3675" s="6">
        <v>50107</v>
      </c>
      <c r="E3675" s="80" t="s">
        <v>456</v>
      </c>
      <c r="F3675" s="80" t="s">
        <v>454</v>
      </c>
      <c r="G3675" s="80" t="s">
        <v>486</v>
      </c>
      <c r="H3675" s="80" t="s">
        <v>2268</v>
      </c>
      <c r="I3675" s="80" t="s">
        <v>3850</v>
      </c>
      <c r="J3675" s="80" t="s">
        <v>4054</v>
      </c>
      <c r="K3675" s="80" t="s">
        <v>454</v>
      </c>
      <c r="L3675" s="8">
        <v>3520000</v>
      </c>
      <c r="M3675" s="6">
        <v>2017</v>
      </c>
      <c r="N3675" s="103"/>
      <c r="O3675" s="103"/>
      <c r="P3675" s="6"/>
      <c r="Q3675" s="6"/>
      <c r="R3675" t="str">
        <f t="shared" si="57"/>
        <v>5010700238238201001VT100001</v>
      </c>
    </row>
    <row r="3676" spans="1:18" x14ac:dyDescent="0.2">
      <c r="A3676" s="80" t="s">
        <v>453</v>
      </c>
      <c r="B3676" s="80" t="s">
        <v>5164</v>
      </c>
      <c r="C3676" s="6">
        <v>501</v>
      </c>
      <c r="D3676" s="6">
        <v>50107</v>
      </c>
      <c r="E3676" s="80" t="s">
        <v>456</v>
      </c>
      <c r="F3676" s="80" t="s">
        <v>454</v>
      </c>
      <c r="G3676" s="80" t="s">
        <v>486</v>
      </c>
      <c r="H3676" s="80" t="s">
        <v>2269</v>
      </c>
      <c r="I3676" s="80" t="s">
        <v>3851</v>
      </c>
      <c r="J3676" s="80" t="s">
        <v>4054</v>
      </c>
      <c r="K3676" s="80" t="s">
        <v>454</v>
      </c>
      <c r="L3676" s="8">
        <v>2880000</v>
      </c>
      <c r="M3676" s="6">
        <v>2017</v>
      </c>
      <c r="N3676" s="103"/>
      <c r="O3676" s="103"/>
      <c r="P3676" s="6"/>
      <c r="Q3676" s="6"/>
      <c r="R3676" t="str">
        <f t="shared" si="57"/>
        <v>5010700238338301001VT100001</v>
      </c>
    </row>
    <row r="3677" spans="1:18" x14ac:dyDescent="0.2">
      <c r="A3677" s="80" t="s">
        <v>453</v>
      </c>
      <c r="B3677" s="80" t="s">
        <v>5165</v>
      </c>
      <c r="C3677" s="6">
        <v>501</v>
      </c>
      <c r="D3677" s="6">
        <v>50107</v>
      </c>
      <c r="E3677" s="80" t="s">
        <v>456</v>
      </c>
      <c r="F3677" s="80" t="s">
        <v>454</v>
      </c>
      <c r="G3677" s="80" t="s">
        <v>486</v>
      </c>
      <c r="H3677" s="80" t="s">
        <v>2269</v>
      </c>
      <c r="I3677" s="80" t="s">
        <v>3853</v>
      </c>
      <c r="J3677" s="80" t="s">
        <v>4054</v>
      </c>
      <c r="K3677" s="80" t="s">
        <v>454</v>
      </c>
      <c r="L3677" s="8">
        <v>2560000</v>
      </c>
      <c r="M3677" s="6">
        <v>2017</v>
      </c>
      <c r="N3677" s="103"/>
      <c r="O3677" s="103"/>
      <c r="P3677" s="6"/>
      <c r="Q3677" s="6"/>
      <c r="R3677" t="str">
        <f t="shared" si="57"/>
        <v>5010700238338302001VT100001</v>
      </c>
    </row>
    <row r="3678" spans="1:18" x14ac:dyDescent="0.2">
      <c r="A3678" s="80" t="s">
        <v>453</v>
      </c>
      <c r="B3678" s="80" t="s">
        <v>5166</v>
      </c>
      <c r="C3678" s="6">
        <v>501</v>
      </c>
      <c r="D3678" s="6">
        <v>50107</v>
      </c>
      <c r="E3678" s="80" t="s">
        <v>456</v>
      </c>
      <c r="F3678" s="80" t="s">
        <v>454</v>
      </c>
      <c r="G3678" s="80" t="s">
        <v>486</v>
      </c>
      <c r="H3678" s="80" t="s">
        <v>2270</v>
      </c>
      <c r="I3678" s="80" t="s">
        <v>3854</v>
      </c>
      <c r="J3678" s="80" t="s">
        <v>4054</v>
      </c>
      <c r="K3678" s="80" t="s">
        <v>454</v>
      </c>
      <c r="L3678" s="8">
        <v>2880000</v>
      </c>
      <c r="M3678" s="6">
        <v>2017</v>
      </c>
      <c r="N3678" s="103"/>
      <c r="O3678" s="103"/>
      <c r="P3678" s="6"/>
      <c r="Q3678" s="6"/>
      <c r="R3678" t="str">
        <f t="shared" si="57"/>
        <v>5010700238438401001VT100001</v>
      </c>
    </row>
    <row r="3679" spans="1:18" x14ac:dyDescent="0.2">
      <c r="A3679" s="80" t="s">
        <v>453</v>
      </c>
      <c r="B3679" s="80" t="s">
        <v>5167</v>
      </c>
      <c r="C3679" s="6">
        <v>501</v>
      </c>
      <c r="D3679" s="6">
        <v>50107</v>
      </c>
      <c r="E3679" s="80" t="s">
        <v>456</v>
      </c>
      <c r="F3679" s="80" t="s">
        <v>454</v>
      </c>
      <c r="G3679" s="80" t="s">
        <v>486</v>
      </c>
      <c r="H3679" s="80" t="s">
        <v>2271</v>
      </c>
      <c r="I3679" s="80" t="s">
        <v>3855</v>
      </c>
      <c r="J3679" s="80" t="s">
        <v>4054</v>
      </c>
      <c r="K3679" s="80" t="s">
        <v>454</v>
      </c>
      <c r="L3679" s="8">
        <v>4400000</v>
      </c>
      <c r="M3679" s="6">
        <v>2017</v>
      </c>
      <c r="N3679" s="103"/>
      <c r="O3679" s="103"/>
      <c r="P3679" s="6"/>
      <c r="Q3679" s="6"/>
      <c r="R3679" t="str">
        <f t="shared" si="57"/>
        <v>5010700238538501001VT100001</v>
      </c>
    </row>
    <row r="3680" spans="1:18" x14ac:dyDescent="0.2">
      <c r="A3680" s="80" t="s">
        <v>453</v>
      </c>
      <c r="B3680" s="80" t="s">
        <v>5168</v>
      </c>
      <c r="C3680" s="6">
        <v>501</v>
      </c>
      <c r="D3680" s="6">
        <v>50107</v>
      </c>
      <c r="E3680" s="80" t="s">
        <v>456</v>
      </c>
      <c r="F3680" s="80" t="s">
        <v>454</v>
      </c>
      <c r="G3680" s="80" t="s">
        <v>486</v>
      </c>
      <c r="H3680" s="80" t="s">
        <v>2272</v>
      </c>
      <c r="I3680" s="80" t="s">
        <v>3856</v>
      </c>
      <c r="J3680" s="80" t="s">
        <v>4054</v>
      </c>
      <c r="K3680" s="80" t="s">
        <v>454</v>
      </c>
      <c r="L3680" s="8">
        <v>4400000</v>
      </c>
      <c r="M3680" s="6">
        <v>2017</v>
      </c>
      <c r="N3680" s="103"/>
      <c r="O3680" s="103"/>
      <c r="P3680" s="6"/>
      <c r="Q3680" s="6"/>
      <c r="R3680" t="str">
        <f t="shared" si="57"/>
        <v>5010700238638601001VT100001</v>
      </c>
    </row>
    <row r="3681" spans="1:18" x14ac:dyDescent="0.2">
      <c r="A3681" s="80" t="s">
        <v>453</v>
      </c>
      <c r="B3681" s="80" t="s">
        <v>5169</v>
      </c>
      <c r="C3681" s="6">
        <v>501</v>
      </c>
      <c r="D3681" s="6">
        <v>50107</v>
      </c>
      <c r="E3681" s="80" t="s">
        <v>456</v>
      </c>
      <c r="F3681" s="80" t="s">
        <v>454</v>
      </c>
      <c r="G3681" s="80" t="s">
        <v>486</v>
      </c>
      <c r="H3681" s="80" t="s">
        <v>2273</v>
      </c>
      <c r="I3681" s="80" t="s">
        <v>3857</v>
      </c>
      <c r="J3681" s="80" t="s">
        <v>4054</v>
      </c>
      <c r="K3681" s="80" t="s">
        <v>454</v>
      </c>
      <c r="L3681" s="8">
        <v>2080000</v>
      </c>
      <c r="M3681" s="6">
        <v>2017</v>
      </c>
      <c r="N3681" s="103"/>
      <c r="O3681" s="103"/>
      <c r="P3681" s="6"/>
      <c r="Q3681" s="6"/>
      <c r="R3681" t="str">
        <f t="shared" si="57"/>
        <v>5010700238738701001VT100001</v>
      </c>
    </row>
    <row r="3682" spans="1:18" x14ac:dyDescent="0.2">
      <c r="A3682" s="80" t="s">
        <v>453</v>
      </c>
      <c r="B3682" s="80" t="s">
        <v>5170</v>
      </c>
      <c r="C3682" s="6">
        <v>501</v>
      </c>
      <c r="D3682" s="6">
        <v>50107</v>
      </c>
      <c r="E3682" s="80" t="s">
        <v>456</v>
      </c>
      <c r="F3682" s="80" t="s">
        <v>454</v>
      </c>
      <c r="G3682" s="80" t="s">
        <v>486</v>
      </c>
      <c r="H3682" s="80" t="s">
        <v>2274</v>
      </c>
      <c r="I3682" s="80" t="s">
        <v>3858</v>
      </c>
      <c r="J3682" s="80" t="s">
        <v>4054</v>
      </c>
      <c r="K3682" s="80" t="s">
        <v>454</v>
      </c>
      <c r="L3682" s="8">
        <v>2560000</v>
      </c>
      <c r="M3682" s="6">
        <v>2017</v>
      </c>
      <c r="N3682" s="103"/>
      <c r="O3682" s="103"/>
      <c r="P3682" s="6"/>
      <c r="Q3682" s="6"/>
      <c r="R3682" t="str">
        <f t="shared" si="57"/>
        <v>5010700238838801001VT100001</v>
      </c>
    </row>
    <row r="3683" spans="1:18" x14ac:dyDescent="0.2">
      <c r="A3683" s="80" t="s">
        <v>453</v>
      </c>
      <c r="B3683" s="80" t="s">
        <v>5171</v>
      </c>
      <c r="C3683" s="6">
        <v>501</v>
      </c>
      <c r="D3683" s="6">
        <v>50107</v>
      </c>
      <c r="E3683" s="80" t="s">
        <v>456</v>
      </c>
      <c r="F3683" s="80" t="s">
        <v>454</v>
      </c>
      <c r="G3683" s="80" t="s">
        <v>486</v>
      </c>
      <c r="H3683" s="80" t="s">
        <v>2274</v>
      </c>
      <c r="I3683" s="80" t="s">
        <v>3859</v>
      </c>
      <c r="J3683" s="80" t="s">
        <v>4054</v>
      </c>
      <c r="K3683" s="80" t="s">
        <v>454</v>
      </c>
      <c r="L3683" s="8">
        <v>2080000</v>
      </c>
      <c r="M3683" s="6">
        <v>2017</v>
      </c>
      <c r="N3683" s="103"/>
      <c r="O3683" s="103"/>
      <c r="P3683" s="6"/>
      <c r="Q3683" s="6"/>
      <c r="R3683" t="str">
        <f t="shared" si="57"/>
        <v>5010700238838802001VT100001</v>
      </c>
    </row>
    <row r="3684" spans="1:18" x14ac:dyDescent="0.2">
      <c r="A3684" s="80" t="s">
        <v>453</v>
      </c>
      <c r="B3684" s="80" t="s">
        <v>5172</v>
      </c>
      <c r="C3684" s="6">
        <v>501</v>
      </c>
      <c r="D3684" s="6">
        <v>50107</v>
      </c>
      <c r="E3684" s="80" t="s">
        <v>456</v>
      </c>
      <c r="F3684" s="80" t="s">
        <v>454</v>
      </c>
      <c r="G3684" s="80" t="s">
        <v>486</v>
      </c>
      <c r="H3684" s="80" t="s">
        <v>2275</v>
      </c>
      <c r="I3684" s="80" t="s">
        <v>3860</v>
      </c>
      <c r="J3684" s="80" t="s">
        <v>4054</v>
      </c>
      <c r="K3684" s="80" t="s">
        <v>454</v>
      </c>
      <c r="L3684" s="8">
        <v>3200000</v>
      </c>
      <c r="M3684" s="6">
        <v>2017</v>
      </c>
      <c r="N3684" s="103"/>
      <c r="O3684" s="103"/>
      <c r="P3684" s="6"/>
      <c r="Q3684" s="6"/>
      <c r="R3684" t="str">
        <f t="shared" si="57"/>
        <v>5010700238938901001VT100001</v>
      </c>
    </row>
    <row r="3685" spans="1:18" x14ac:dyDescent="0.2">
      <c r="A3685" s="80" t="s">
        <v>453</v>
      </c>
      <c r="B3685" s="80" t="s">
        <v>5173</v>
      </c>
      <c r="C3685" s="6">
        <v>501</v>
      </c>
      <c r="D3685" s="6">
        <v>50107</v>
      </c>
      <c r="E3685" s="80" t="s">
        <v>456</v>
      </c>
      <c r="F3685" s="80" t="s">
        <v>454</v>
      </c>
      <c r="G3685" s="80" t="s">
        <v>486</v>
      </c>
      <c r="H3685" s="80" t="s">
        <v>2276</v>
      </c>
      <c r="I3685" s="80" t="s">
        <v>3861</v>
      </c>
      <c r="J3685" s="80" t="s">
        <v>4054</v>
      </c>
      <c r="K3685" s="80" t="s">
        <v>454</v>
      </c>
      <c r="L3685" s="8">
        <v>3200000</v>
      </c>
      <c r="M3685" s="6">
        <v>2017</v>
      </c>
      <c r="N3685" s="103"/>
      <c r="O3685" s="103"/>
      <c r="P3685" s="6"/>
      <c r="Q3685" s="6"/>
      <c r="R3685" t="str">
        <f t="shared" si="57"/>
        <v>5010700239039001001VT100001</v>
      </c>
    </row>
    <row r="3686" spans="1:18" x14ac:dyDescent="0.2">
      <c r="A3686" s="80" t="s">
        <v>453</v>
      </c>
      <c r="B3686" s="80" t="s">
        <v>5174</v>
      </c>
      <c r="C3686" s="6">
        <v>501</v>
      </c>
      <c r="D3686" s="6">
        <v>50107</v>
      </c>
      <c r="E3686" s="80" t="s">
        <v>456</v>
      </c>
      <c r="F3686" s="80" t="s">
        <v>454</v>
      </c>
      <c r="G3686" s="80" t="s">
        <v>486</v>
      </c>
      <c r="H3686" s="80" t="s">
        <v>2277</v>
      </c>
      <c r="I3686" s="80" t="s">
        <v>3862</v>
      </c>
      <c r="J3686" s="80" t="s">
        <v>4054</v>
      </c>
      <c r="K3686" s="80" t="s">
        <v>454</v>
      </c>
      <c r="L3686" s="8">
        <v>3200000</v>
      </c>
      <c r="M3686" s="6">
        <v>2017</v>
      </c>
      <c r="N3686" s="103"/>
      <c r="O3686" s="103"/>
      <c r="P3686" s="6"/>
      <c r="Q3686" s="6"/>
      <c r="R3686" t="str">
        <f t="shared" si="57"/>
        <v>5010700239139101001VT100001</v>
      </c>
    </row>
    <row r="3687" spans="1:18" x14ac:dyDescent="0.2">
      <c r="A3687" s="80" t="s">
        <v>453</v>
      </c>
      <c r="B3687" s="80" t="s">
        <v>5175</v>
      </c>
      <c r="C3687" s="6">
        <v>501</v>
      </c>
      <c r="D3687" s="6">
        <v>50107</v>
      </c>
      <c r="E3687" s="80" t="s">
        <v>456</v>
      </c>
      <c r="F3687" s="80" t="s">
        <v>454</v>
      </c>
      <c r="G3687" s="80" t="s">
        <v>486</v>
      </c>
      <c r="H3687" s="80" t="s">
        <v>2278</v>
      </c>
      <c r="I3687" s="80" t="s">
        <v>3863</v>
      </c>
      <c r="J3687" s="80" t="s">
        <v>4054</v>
      </c>
      <c r="K3687" s="80" t="s">
        <v>454</v>
      </c>
      <c r="L3687" s="8">
        <v>3200000</v>
      </c>
      <c r="M3687" s="6">
        <v>2017</v>
      </c>
      <c r="N3687" s="103"/>
      <c r="O3687" s="103"/>
      <c r="P3687" s="6"/>
      <c r="Q3687" s="6"/>
      <c r="R3687" t="str">
        <f t="shared" si="57"/>
        <v>5010700239239201001VT100001</v>
      </c>
    </row>
    <row r="3688" spans="1:18" x14ac:dyDescent="0.2">
      <c r="A3688" s="80" t="s">
        <v>453</v>
      </c>
      <c r="B3688" s="80" t="s">
        <v>5176</v>
      </c>
      <c r="C3688" s="6">
        <v>501</v>
      </c>
      <c r="D3688" s="6">
        <v>50107</v>
      </c>
      <c r="E3688" s="80" t="s">
        <v>456</v>
      </c>
      <c r="F3688" s="80" t="s">
        <v>454</v>
      </c>
      <c r="G3688" s="80" t="s">
        <v>486</v>
      </c>
      <c r="H3688" s="80" t="s">
        <v>2279</v>
      </c>
      <c r="I3688" s="80" t="s">
        <v>3864</v>
      </c>
      <c r="J3688" s="80" t="s">
        <v>4054</v>
      </c>
      <c r="K3688" s="80" t="s">
        <v>454</v>
      </c>
      <c r="L3688" s="8">
        <v>3200000</v>
      </c>
      <c r="M3688" s="6">
        <v>2017</v>
      </c>
      <c r="N3688" s="103"/>
      <c r="O3688" s="103"/>
      <c r="P3688" s="6"/>
      <c r="Q3688" s="6"/>
      <c r="R3688" t="str">
        <f t="shared" si="57"/>
        <v>5010700239339301001VT100001</v>
      </c>
    </row>
    <row r="3689" spans="1:18" x14ac:dyDescent="0.2">
      <c r="A3689" s="80" t="s">
        <v>453</v>
      </c>
      <c r="B3689" s="80" t="s">
        <v>5177</v>
      </c>
      <c r="C3689" s="6">
        <v>501</v>
      </c>
      <c r="D3689" s="6">
        <v>50107</v>
      </c>
      <c r="E3689" s="80" t="s">
        <v>456</v>
      </c>
      <c r="F3689" s="80" t="s">
        <v>454</v>
      </c>
      <c r="G3689" s="80" t="s">
        <v>486</v>
      </c>
      <c r="H3689" s="80" t="s">
        <v>2280</v>
      </c>
      <c r="I3689" s="80" t="s">
        <v>3865</v>
      </c>
      <c r="J3689" s="80" t="s">
        <v>4054</v>
      </c>
      <c r="K3689" s="80" t="s">
        <v>454</v>
      </c>
      <c r="L3689" s="8">
        <v>1920000</v>
      </c>
      <c r="M3689" s="6">
        <v>2017</v>
      </c>
      <c r="N3689" s="103"/>
      <c r="O3689" s="103"/>
      <c r="P3689" s="6"/>
      <c r="Q3689" s="6"/>
      <c r="R3689" t="str">
        <f t="shared" si="57"/>
        <v>5010700239439401001VT100001</v>
      </c>
    </row>
    <row r="3690" spans="1:18" x14ac:dyDescent="0.2">
      <c r="A3690" s="80" t="s">
        <v>453</v>
      </c>
      <c r="B3690" s="80" t="s">
        <v>5178</v>
      </c>
      <c r="C3690" s="6">
        <v>501</v>
      </c>
      <c r="D3690" s="6">
        <v>50107</v>
      </c>
      <c r="E3690" s="80" t="s">
        <v>456</v>
      </c>
      <c r="F3690" s="80" t="s">
        <v>454</v>
      </c>
      <c r="G3690" s="80" t="s">
        <v>486</v>
      </c>
      <c r="H3690" s="80" t="s">
        <v>2281</v>
      </c>
      <c r="I3690" s="80" t="s">
        <v>3866</v>
      </c>
      <c r="J3690" s="80" t="s">
        <v>4054</v>
      </c>
      <c r="K3690" s="80" t="s">
        <v>454</v>
      </c>
      <c r="L3690" s="8">
        <v>1920000</v>
      </c>
      <c r="M3690" s="6">
        <v>2017</v>
      </c>
      <c r="N3690" s="103"/>
      <c r="O3690" s="103"/>
      <c r="P3690" s="6"/>
      <c r="Q3690" s="6"/>
      <c r="R3690" t="str">
        <f t="shared" si="57"/>
        <v>5010700239539501001VT100001</v>
      </c>
    </row>
    <row r="3691" spans="1:18" x14ac:dyDescent="0.2">
      <c r="A3691" s="80" t="s">
        <v>453</v>
      </c>
      <c r="B3691" s="80" t="s">
        <v>5179</v>
      </c>
      <c r="C3691" s="6">
        <v>501</v>
      </c>
      <c r="D3691" s="6">
        <v>50107</v>
      </c>
      <c r="E3691" s="80" t="s">
        <v>456</v>
      </c>
      <c r="F3691" s="80" t="s">
        <v>454</v>
      </c>
      <c r="G3691" s="80" t="s">
        <v>486</v>
      </c>
      <c r="H3691" s="80" t="s">
        <v>2282</v>
      </c>
      <c r="I3691" s="80" t="s">
        <v>3867</v>
      </c>
      <c r="J3691" s="80" t="s">
        <v>4054</v>
      </c>
      <c r="K3691" s="80" t="s">
        <v>454</v>
      </c>
      <c r="L3691" s="8">
        <v>2240000</v>
      </c>
      <c r="M3691" s="6">
        <v>2017</v>
      </c>
      <c r="N3691" s="103"/>
      <c r="O3691" s="103"/>
      <c r="P3691" s="6"/>
      <c r="Q3691" s="6"/>
      <c r="R3691" t="str">
        <f t="shared" si="57"/>
        <v>5010700239639601001VT100001</v>
      </c>
    </row>
    <row r="3692" spans="1:18" x14ac:dyDescent="0.2">
      <c r="A3692" s="80" t="s">
        <v>453</v>
      </c>
      <c r="B3692" s="80" t="s">
        <v>5180</v>
      </c>
      <c r="C3692" s="6">
        <v>501</v>
      </c>
      <c r="D3692" s="6">
        <v>50107</v>
      </c>
      <c r="E3692" s="80" t="s">
        <v>456</v>
      </c>
      <c r="F3692" s="80" t="s">
        <v>454</v>
      </c>
      <c r="G3692" s="80" t="s">
        <v>486</v>
      </c>
      <c r="H3692" s="80" t="s">
        <v>2283</v>
      </c>
      <c r="I3692" s="80" t="s">
        <v>3868</v>
      </c>
      <c r="J3692" s="80" t="s">
        <v>4054</v>
      </c>
      <c r="K3692" s="80" t="s">
        <v>454</v>
      </c>
      <c r="L3692" s="8">
        <v>1760000</v>
      </c>
      <c r="M3692" s="6">
        <v>2017</v>
      </c>
      <c r="N3692" s="103"/>
      <c r="O3692" s="103"/>
      <c r="P3692" s="6"/>
      <c r="Q3692" s="6"/>
      <c r="R3692" t="str">
        <f t="shared" si="57"/>
        <v>5010700239739701001VT100001</v>
      </c>
    </row>
    <row r="3693" spans="1:18" x14ac:dyDescent="0.2">
      <c r="A3693" s="80" t="s">
        <v>453</v>
      </c>
      <c r="B3693" s="80" t="s">
        <v>5181</v>
      </c>
      <c r="C3693" s="6">
        <v>501</v>
      </c>
      <c r="D3693" s="6">
        <v>50107</v>
      </c>
      <c r="E3693" s="80" t="s">
        <v>456</v>
      </c>
      <c r="F3693" s="80" t="s">
        <v>454</v>
      </c>
      <c r="G3693" s="80" t="s">
        <v>486</v>
      </c>
      <c r="H3693" s="80" t="s">
        <v>2284</v>
      </c>
      <c r="I3693" s="80" t="s">
        <v>3869</v>
      </c>
      <c r="J3693" s="80" t="s">
        <v>4054</v>
      </c>
      <c r="K3693" s="80" t="s">
        <v>454</v>
      </c>
      <c r="L3693" s="8">
        <v>2880000</v>
      </c>
      <c r="M3693" s="6">
        <v>2017</v>
      </c>
      <c r="N3693" s="103"/>
      <c r="O3693" s="103"/>
      <c r="P3693" s="6"/>
      <c r="Q3693" s="6"/>
      <c r="R3693" t="str">
        <f t="shared" si="57"/>
        <v>5010700239839801001VT100001</v>
      </c>
    </row>
    <row r="3694" spans="1:18" x14ac:dyDescent="0.2">
      <c r="A3694" s="80" t="s">
        <v>453</v>
      </c>
      <c r="B3694" s="80" t="s">
        <v>5182</v>
      </c>
      <c r="C3694" s="6">
        <v>501</v>
      </c>
      <c r="D3694" s="6">
        <v>50107</v>
      </c>
      <c r="E3694" s="80" t="s">
        <v>456</v>
      </c>
      <c r="F3694" s="80" t="s">
        <v>454</v>
      </c>
      <c r="G3694" s="80" t="s">
        <v>486</v>
      </c>
      <c r="H3694" s="80" t="s">
        <v>2285</v>
      </c>
      <c r="I3694" s="80" t="s">
        <v>3870</v>
      </c>
      <c r="J3694" s="80" t="s">
        <v>4054</v>
      </c>
      <c r="K3694" s="80" t="s">
        <v>454</v>
      </c>
      <c r="L3694" s="8">
        <v>2240000</v>
      </c>
      <c r="M3694" s="6">
        <v>2017</v>
      </c>
      <c r="N3694" s="103"/>
      <c r="O3694" s="103"/>
      <c r="P3694" s="6"/>
      <c r="Q3694" s="6"/>
      <c r="R3694" t="str">
        <f t="shared" si="57"/>
        <v>5010700239939901001VT100001</v>
      </c>
    </row>
    <row r="3695" spans="1:18" x14ac:dyDescent="0.2">
      <c r="A3695" s="80" t="s">
        <v>453</v>
      </c>
      <c r="B3695" s="80" t="s">
        <v>5183</v>
      </c>
      <c r="C3695" s="6">
        <v>501</v>
      </c>
      <c r="D3695" s="6">
        <v>50107</v>
      </c>
      <c r="E3695" s="80" t="s">
        <v>456</v>
      </c>
      <c r="F3695" s="80" t="s">
        <v>454</v>
      </c>
      <c r="G3695" s="80" t="s">
        <v>486</v>
      </c>
      <c r="H3695" s="80" t="s">
        <v>2286</v>
      </c>
      <c r="I3695" s="80" t="s">
        <v>3871</v>
      </c>
      <c r="J3695" s="80" t="s">
        <v>4054</v>
      </c>
      <c r="K3695" s="80" t="s">
        <v>454</v>
      </c>
      <c r="L3695" s="8">
        <v>2240000</v>
      </c>
      <c r="M3695" s="6">
        <v>2017</v>
      </c>
      <c r="N3695" s="103"/>
      <c r="O3695" s="103"/>
      <c r="P3695" s="6"/>
      <c r="Q3695" s="6"/>
      <c r="R3695" t="str">
        <f t="shared" si="57"/>
        <v>5010700240040001001VT100001</v>
      </c>
    </row>
    <row r="3696" spans="1:18" x14ac:dyDescent="0.2">
      <c r="A3696" s="80" t="s">
        <v>453</v>
      </c>
      <c r="B3696" s="80" t="s">
        <v>5184</v>
      </c>
      <c r="C3696" s="6">
        <v>501</v>
      </c>
      <c r="D3696" s="6">
        <v>50107</v>
      </c>
      <c r="E3696" s="80" t="s">
        <v>456</v>
      </c>
      <c r="F3696" s="80" t="s">
        <v>454</v>
      </c>
      <c r="G3696" s="80" t="s">
        <v>486</v>
      </c>
      <c r="H3696" s="80" t="s">
        <v>2287</v>
      </c>
      <c r="I3696" s="80" t="s">
        <v>3872</v>
      </c>
      <c r="J3696" s="80" t="s">
        <v>4054</v>
      </c>
      <c r="K3696" s="80" t="s">
        <v>454</v>
      </c>
      <c r="L3696" s="8">
        <v>1920000</v>
      </c>
      <c r="M3696" s="6">
        <v>2017</v>
      </c>
      <c r="N3696" s="103"/>
      <c r="O3696" s="103"/>
      <c r="P3696" s="6"/>
      <c r="Q3696" s="6"/>
      <c r="R3696" t="str">
        <f t="shared" si="57"/>
        <v>5010700240140101001VT100001</v>
      </c>
    </row>
    <row r="3697" spans="1:18" x14ac:dyDescent="0.2">
      <c r="A3697" s="80" t="s">
        <v>453</v>
      </c>
      <c r="B3697" s="80" t="s">
        <v>5185</v>
      </c>
      <c r="C3697" s="6">
        <v>501</v>
      </c>
      <c r="D3697" s="6">
        <v>50107</v>
      </c>
      <c r="E3697" s="80" t="s">
        <v>456</v>
      </c>
      <c r="F3697" s="80" t="s">
        <v>454</v>
      </c>
      <c r="G3697" s="80" t="s">
        <v>486</v>
      </c>
      <c r="H3697" s="80" t="s">
        <v>2288</v>
      </c>
      <c r="I3697" s="80" t="s">
        <v>3873</v>
      </c>
      <c r="J3697" s="80" t="s">
        <v>4054</v>
      </c>
      <c r="K3697" s="80" t="s">
        <v>454</v>
      </c>
      <c r="L3697" s="8">
        <v>1920000</v>
      </c>
      <c r="M3697" s="6">
        <v>2017</v>
      </c>
      <c r="N3697" s="103"/>
      <c r="O3697" s="103"/>
      <c r="P3697" s="6"/>
      <c r="Q3697" s="6"/>
      <c r="R3697" t="str">
        <f t="shared" si="57"/>
        <v>5010700240240201001VT100001</v>
      </c>
    </row>
    <row r="3698" spans="1:18" x14ac:dyDescent="0.2">
      <c r="A3698" s="80" t="s">
        <v>453</v>
      </c>
      <c r="B3698" s="80" t="s">
        <v>5186</v>
      </c>
      <c r="C3698" s="6">
        <v>501</v>
      </c>
      <c r="D3698" s="6">
        <v>50107</v>
      </c>
      <c r="E3698" s="80" t="s">
        <v>456</v>
      </c>
      <c r="F3698" s="80" t="s">
        <v>454</v>
      </c>
      <c r="G3698" s="80" t="s">
        <v>486</v>
      </c>
      <c r="H3698" s="80" t="s">
        <v>2289</v>
      </c>
      <c r="I3698" s="80" t="s">
        <v>3874</v>
      </c>
      <c r="J3698" s="80" t="s">
        <v>4054</v>
      </c>
      <c r="K3698" s="80" t="s">
        <v>454</v>
      </c>
      <c r="L3698" s="8">
        <v>26000000</v>
      </c>
      <c r="M3698" s="6">
        <v>2017</v>
      </c>
      <c r="N3698" s="103"/>
      <c r="O3698" s="103"/>
      <c r="P3698" s="6"/>
      <c r="Q3698" s="6"/>
      <c r="R3698" t="str">
        <f t="shared" si="57"/>
        <v>5010700240340301001VT100001</v>
      </c>
    </row>
    <row r="3699" spans="1:18" x14ac:dyDescent="0.2">
      <c r="A3699" s="80" t="s">
        <v>453</v>
      </c>
      <c r="B3699" s="80" t="s">
        <v>5187</v>
      </c>
      <c r="C3699" s="6">
        <v>501</v>
      </c>
      <c r="D3699" s="6">
        <v>50107</v>
      </c>
      <c r="E3699" s="80" t="s">
        <v>456</v>
      </c>
      <c r="F3699" s="80" t="s">
        <v>454</v>
      </c>
      <c r="G3699" s="80" t="s">
        <v>486</v>
      </c>
      <c r="H3699" s="80" t="s">
        <v>2290</v>
      </c>
      <c r="I3699" s="80" t="s">
        <v>3875</v>
      </c>
      <c r="J3699" s="80" t="s">
        <v>4054</v>
      </c>
      <c r="K3699" s="80" t="s">
        <v>454</v>
      </c>
      <c r="L3699" s="8">
        <v>3840000</v>
      </c>
      <c r="M3699" s="6">
        <v>2017</v>
      </c>
      <c r="N3699" s="103"/>
      <c r="O3699" s="103"/>
      <c r="P3699" s="6"/>
      <c r="Q3699" s="6"/>
      <c r="R3699" t="str">
        <f t="shared" si="57"/>
        <v>5010700240440401001VT100001</v>
      </c>
    </row>
    <row r="3700" spans="1:18" x14ac:dyDescent="0.2">
      <c r="A3700" s="80" t="s">
        <v>453</v>
      </c>
      <c r="B3700" s="80" t="s">
        <v>5188</v>
      </c>
      <c r="C3700" s="6">
        <v>501</v>
      </c>
      <c r="D3700" s="6">
        <v>50107</v>
      </c>
      <c r="E3700" s="80" t="s">
        <v>456</v>
      </c>
      <c r="F3700" s="80" t="s">
        <v>454</v>
      </c>
      <c r="G3700" s="80" t="s">
        <v>486</v>
      </c>
      <c r="H3700" s="80" t="s">
        <v>2291</v>
      </c>
      <c r="I3700" s="80" t="s">
        <v>3876</v>
      </c>
      <c r="J3700" s="80" t="s">
        <v>4054</v>
      </c>
      <c r="K3700" s="80" t="s">
        <v>454</v>
      </c>
      <c r="L3700" s="8">
        <v>5720000</v>
      </c>
      <c r="M3700" s="6">
        <v>2017</v>
      </c>
      <c r="N3700" s="103"/>
      <c r="O3700" s="103"/>
      <c r="P3700" s="6"/>
      <c r="Q3700" s="6"/>
      <c r="R3700" t="str">
        <f t="shared" si="57"/>
        <v>5010700240540501001VT100001</v>
      </c>
    </row>
    <row r="3701" spans="1:18" x14ac:dyDescent="0.2">
      <c r="A3701" s="80" t="s">
        <v>453</v>
      </c>
      <c r="B3701" s="80" t="s">
        <v>5189</v>
      </c>
      <c r="C3701" s="6">
        <v>501</v>
      </c>
      <c r="D3701" s="6">
        <v>50107</v>
      </c>
      <c r="E3701" s="80" t="s">
        <v>456</v>
      </c>
      <c r="F3701" s="80" t="s">
        <v>454</v>
      </c>
      <c r="G3701" s="80" t="s">
        <v>486</v>
      </c>
      <c r="H3701" s="80" t="s">
        <v>2292</v>
      </c>
      <c r="I3701" s="80" t="s">
        <v>3877</v>
      </c>
      <c r="J3701" s="80" t="s">
        <v>4054</v>
      </c>
      <c r="K3701" s="80" t="s">
        <v>454</v>
      </c>
      <c r="L3701" s="8">
        <v>7800000</v>
      </c>
      <c r="M3701" s="6">
        <v>2017</v>
      </c>
      <c r="N3701" s="103"/>
      <c r="O3701" s="103"/>
      <c r="P3701" s="6"/>
      <c r="Q3701" s="6"/>
      <c r="R3701" t="str">
        <f t="shared" si="57"/>
        <v>5010700240640601001VT100001</v>
      </c>
    </row>
    <row r="3702" spans="1:18" x14ac:dyDescent="0.2">
      <c r="A3702" s="80" t="s">
        <v>453</v>
      </c>
      <c r="B3702" s="80" t="s">
        <v>5190</v>
      </c>
      <c r="C3702" s="6">
        <v>501</v>
      </c>
      <c r="D3702" s="6">
        <v>50107</v>
      </c>
      <c r="E3702" s="80" t="s">
        <v>456</v>
      </c>
      <c r="F3702" s="80" t="s">
        <v>454</v>
      </c>
      <c r="G3702" s="80" t="s">
        <v>486</v>
      </c>
      <c r="H3702" s="80" t="s">
        <v>2294</v>
      </c>
      <c r="I3702" s="80" t="s">
        <v>3879</v>
      </c>
      <c r="J3702" s="80" t="s">
        <v>4054</v>
      </c>
      <c r="K3702" s="80" t="s">
        <v>454</v>
      </c>
      <c r="L3702" s="8">
        <v>4400000</v>
      </c>
      <c r="M3702" s="6">
        <v>2017</v>
      </c>
      <c r="N3702" s="103"/>
      <c r="O3702" s="103"/>
      <c r="P3702" s="6"/>
      <c r="Q3702" s="6"/>
      <c r="R3702" t="str">
        <f t="shared" si="57"/>
        <v>5010700240840801001VT100001</v>
      </c>
    </row>
    <row r="3703" spans="1:18" x14ac:dyDescent="0.2">
      <c r="A3703" s="80" t="s">
        <v>453</v>
      </c>
      <c r="B3703" s="80" t="s">
        <v>5191</v>
      </c>
      <c r="C3703" s="6">
        <v>501</v>
      </c>
      <c r="D3703" s="6">
        <v>50107</v>
      </c>
      <c r="E3703" s="80" t="s">
        <v>456</v>
      </c>
      <c r="F3703" s="80" t="s">
        <v>454</v>
      </c>
      <c r="G3703" s="80" t="s">
        <v>486</v>
      </c>
      <c r="H3703" s="80" t="s">
        <v>2295</v>
      </c>
      <c r="I3703" s="80" t="s">
        <v>3880</v>
      </c>
      <c r="J3703" s="80" t="s">
        <v>4054</v>
      </c>
      <c r="K3703" s="80" t="s">
        <v>454</v>
      </c>
      <c r="L3703" s="8">
        <v>2080000</v>
      </c>
      <c r="M3703" s="6">
        <v>2017</v>
      </c>
      <c r="N3703" s="103"/>
      <c r="O3703" s="103"/>
      <c r="P3703" s="6"/>
      <c r="Q3703" s="6"/>
      <c r="R3703" t="str">
        <f t="shared" si="57"/>
        <v>5010700240940901001VT100001</v>
      </c>
    </row>
    <row r="3704" spans="1:18" x14ac:dyDescent="0.2">
      <c r="A3704" s="80" t="s">
        <v>453</v>
      </c>
      <c r="B3704" s="80" t="s">
        <v>5192</v>
      </c>
      <c r="C3704" s="6">
        <v>501</v>
      </c>
      <c r="D3704" s="6">
        <v>50107</v>
      </c>
      <c r="E3704" s="80" t="s">
        <v>456</v>
      </c>
      <c r="F3704" s="80" t="s">
        <v>454</v>
      </c>
      <c r="G3704" s="80" t="s">
        <v>486</v>
      </c>
      <c r="H3704" s="80" t="s">
        <v>2296</v>
      </c>
      <c r="I3704" s="80" t="s">
        <v>3881</v>
      </c>
      <c r="J3704" s="80" t="s">
        <v>4054</v>
      </c>
      <c r="K3704" s="80" t="s">
        <v>454</v>
      </c>
      <c r="L3704" s="8">
        <v>2560000</v>
      </c>
      <c r="M3704" s="6">
        <v>2017</v>
      </c>
      <c r="N3704" s="103"/>
      <c r="O3704" s="103"/>
      <c r="P3704" s="6"/>
      <c r="Q3704" s="6"/>
      <c r="R3704" t="str">
        <f t="shared" si="57"/>
        <v>5010700241041001001VT100001</v>
      </c>
    </row>
    <row r="3705" spans="1:18" x14ac:dyDescent="0.2">
      <c r="A3705" s="80" t="s">
        <v>453</v>
      </c>
      <c r="B3705" s="80" t="s">
        <v>5193</v>
      </c>
      <c r="C3705" s="6">
        <v>501</v>
      </c>
      <c r="D3705" s="6">
        <v>50107</v>
      </c>
      <c r="E3705" s="80" t="s">
        <v>456</v>
      </c>
      <c r="F3705" s="80" t="s">
        <v>454</v>
      </c>
      <c r="G3705" s="80" t="s">
        <v>486</v>
      </c>
      <c r="H3705" s="80" t="s">
        <v>2298</v>
      </c>
      <c r="I3705" s="80" t="s">
        <v>3883</v>
      </c>
      <c r="J3705" s="80" t="s">
        <v>4054</v>
      </c>
      <c r="K3705" s="80" t="s">
        <v>454</v>
      </c>
      <c r="L3705" s="8">
        <v>3200000</v>
      </c>
      <c r="M3705" s="6">
        <v>2017</v>
      </c>
      <c r="N3705" s="103"/>
      <c r="O3705" s="103"/>
      <c r="P3705" s="6"/>
      <c r="Q3705" s="6"/>
      <c r="R3705" t="str">
        <f t="shared" si="57"/>
        <v>5010700241241201001VT100001</v>
      </c>
    </row>
    <row r="3706" spans="1:18" x14ac:dyDescent="0.2">
      <c r="A3706" s="80" t="s">
        <v>453</v>
      </c>
      <c r="B3706" s="80" t="s">
        <v>5194</v>
      </c>
      <c r="C3706" s="6">
        <v>501</v>
      </c>
      <c r="D3706" s="6">
        <v>50107</v>
      </c>
      <c r="E3706" s="80" t="s">
        <v>456</v>
      </c>
      <c r="F3706" s="80" t="s">
        <v>454</v>
      </c>
      <c r="G3706" s="80" t="s">
        <v>486</v>
      </c>
      <c r="H3706" s="80" t="s">
        <v>2299</v>
      </c>
      <c r="I3706" s="80" t="s">
        <v>3884</v>
      </c>
      <c r="J3706" s="80" t="s">
        <v>4054</v>
      </c>
      <c r="K3706" s="80" t="s">
        <v>454</v>
      </c>
      <c r="L3706" s="8">
        <v>4400000</v>
      </c>
      <c r="M3706" s="6">
        <v>2017</v>
      </c>
      <c r="N3706" s="103"/>
      <c r="O3706" s="103"/>
      <c r="P3706" s="6"/>
      <c r="Q3706" s="6"/>
      <c r="R3706" t="str">
        <f t="shared" si="57"/>
        <v>5010700241341301001VT100001</v>
      </c>
    </row>
    <row r="3707" spans="1:18" x14ac:dyDescent="0.2">
      <c r="A3707" s="80" t="s">
        <v>453</v>
      </c>
      <c r="B3707" s="80" t="s">
        <v>5195</v>
      </c>
      <c r="C3707" s="6">
        <v>501</v>
      </c>
      <c r="D3707" s="6">
        <v>50107</v>
      </c>
      <c r="E3707" s="80" t="s">
        <v>456</v>
      </c>
      <c r="F3707" s="80" t="s">
        <v>454</v>
      </c>
      <c r="G3707" s="80" t="s">
        <v>486</v>
      </c>
      <c r="H3707" s="80" t="s">
        <v>2300</v>
      </c>
      <c r="I3707" s="80" t="s">
        <v>3885</v>
      </c>
      <c r="J3707" s="80" t="s">
        <v>4054</v>
      </c>
      <c r="K3707" s="80" t="s">
        <v>454</v>
      </c>
      <c r="L3707" s="8">
        <v>1920000</v>
      </c>
      <c r="M3707" s="6">
        <v>2017</v>
      </c>
      <c r="N3707" s="103"/>
      <c r="O3707" s="103"/>
      <c r="P3707" s="6"/>
      <c r="Q3707" s="6"/>
      <c r="R3707" t="str">
        <f t="shared" si="57"/>
        <v>5010700241441401001VT100001</v>
      </c>
    </row>
    <row r="3708" spans="1:18" x14ac:dyDescent="0.2">
      <c r="A3708" s="80" t="s">
        <v>453</v>
      </c>
      <c r="B3708" s="80" t="s">
        <v>5196</v>
      </c>
      <c r="C3708" s="6">
        <v>501</v>
      </c>
      <c r="D3708" s="6">
        <v>50107</v>
      </c>
      <c r="E3708" s="80" t="s">
        <v>456</v>
      </c>
      <c r="F3708" s="80" t="s">
        <v>454</v>
      </c>
      <c r="G3708" s="80" t="s">
        <v>486</v>
      </c>
      <c r="H3708" s="80" t="s">
        <v>2301</v>
      </c>
      <c r="I3708" s="80" t="s">
        <v>3886</v>
      </c>
      <c r="J3708" s="80" t="s">
        <v>4054</v>
      </c>
      <c r="K3708" s="80" t="s">
        <v>454</v>
      </c>
      <c r="L3708" s="8">
        <v>1920000</v>
      </c>
      <c r="M3708" s="6">
        <v>2017</v>
      </c>
      <c r="N3708" s="103"/>
      <c r="O3708" s="103"/>
      <c r="P3708" s="6"/>
      <c r="Q3708" s="6"/>
      <c r="R3708" t="str">
        <f t="shared" si="57"/>
        <v>5010700241541501001VT100001</v>
      </c>
    </row>
    <row r="3709" spans="1:18" x14ac:dyDescent="0.2">
      <c r="A3709" s="80" t="s">
        <v>453</v>
      </c>
      <c r="B3709" s="80" t="s">
        <v>5197</v>
      </c>
      <c r="C3709" s="6">
        <v>501</v>
      </c>
      <c r="D3709" s="6">
        <v>50107</v>
      </c>
      <c r="E3709" s="80" t="s">
        <v>456</v>
      </c>
      <c r="F3709" s="80" t="s">
        <v>454</v>
      </c>
      <c r="G3709" s="80" t="s">
        <v>486</v>
      </c>
      <c r="H3709" s="80" t="s">
        <v>2302</v>
      </c>
      <c r="I3709" s="80" t="s">
        <v>3887</v>
      </c>
      <c r="J3709" s="80" t="s">
        <v>4054</v>
      </c>
      <c r="K3709" s="80" t="s">
        <v>454</v>
      </c>
      <c r="L3709" s="8">
        <v>1920000</v>
      </c>
      <c r="M3709" s="6">
        <v>2017</v>
      </c>
      <c r="N3709" s="103"/>
      <c r="O3709" s="103"/>
      <c r="P3709" s="6"/>
      <c r="Q3709" s="6"/>
      <c r="R3709" t="str">
        <f t="shared" si="57"/>
        <v>5010700241641601001VT100001</v>
      </c>
    </row>
    <row r="3710" spans="1:18" x14ac:dyDescent="0.2">
      <c r="A3710" s="80" t="s">
        <v>453</v>
      </c>
      <c r="B3710" s="80" t="s">
        <v>5198</v>
      </c>
      <c r="C3710" s="6">
        <v>501</v>
      </c>
      <c r="D3710" s="6">
        <v>50107</v>
      </c>
      <c r="E3710" s="80" t="s">
        <v>456</v>
      </c>
      <c r="F3710" s="80" t="s">
        <v>454</v>
      </c>
      <c r="G3710" s="80" t="s">
        <v>486</v>
      </c>
      <c r="H3710" s="80" t="s">
        <v>2303</v>
      </c>
      <c r="I3710" s="80" t="s">
        <v>3888</v>
      </c>
      <c r="J3710" s="80" t="s">
        <v>4054</v>
      </c>
      <c r="K3710" s="80" t="s">
        <v>454</v>
      </c>
      <c r="L3710" s="8">
        <v>1920000</v>
      </c>
      <c r="M3710" s="6">
        <v>2017</v>
      </c>
      <c r="N3710" s="103"/>
      <c r="O3710" s="103"/>
      <c r="P3710" s="6"/>
      <c r="Q3710" s="6"/>
      <c r="R3710" t="str">
        <f t="shared" si="57"/>
        <v>5010700241741701001VT100001</v>
      </c>
    </row>
    <row r="3711" spans="1:18" x14ac:dyDescent="0.2">
      <c r="A3711" s="80" t="s">
        <v>453</v>
      </c>
      <c r="B3711" s="80" t="s">
        <v>5199</v>
      </c>
      <c r="C3711" s="6">
        <v>501</v>
      </c>
      <c r="D3711" s="6">
        <v>50107</v>
      </c>
      <c r="E3711" s="80" t="s">
        <v>456</v>
      </c>
      <c r="F3711" s="80" t="s">
        <v>454</v>
      </c>
      <c r="G3711" s="80" t="s">
        <v>486</v>
      </c>
      <c r="H3711" s="80" t="s">
        <v>2304</v>
      </c>
      <c r="I3711" s="80" t="s">
        <v>3889</v>
      </c>
      <c r="J3711" s="80" t="s">
        <v>4054</v>
      </c>
      <c r="K3711" s="80" t="s">
        <v>454</v>
      </c>
      <c r="L3711" s="8">
        <v>1920000</v>
      </c>
      <c r="M3711" s="6">
        <v>2017</v>
      </c>
      <c r="N3711" s="103"/>
      <c r="O3711" s="103"/>
      <c r="P3711" s="6"/>
      <c r="Q3711" s="6"/>
      <c r="R3711" t="str">
        <f t="shared" si="57"/>
        <v>5010700241841801001VT100001</v>
      </c>
    </row>
    <row r="3712" spans="1:18" x14ac:dyDescent="0.2">
      <c r="A3712" s="80" t="s">
        <v>453</v>
      </c>
      <c r="B3712" s="80" t="s">
        <v>5200</v>
      </c>
      <c r="C3712" s="6">
        <v>501</v>
      </c>
      <c r="D3712" s="6">
        <v>50107</v>
      </c>
      <c r="E3712" s="80" t="s">
        <v>456</v>
      </c>
      <c r="F3712" s="80" t="s">
        <v>454</v>
      </c>
      <c r="G3712" s="80" t="s">
        <v>486</v>
      </c>
      <c r="H3712" s="80" t="s">
        <v>2305</v>
      </c>
      <c r="I3712" s="80" t="s">
        <v>3890</v>
      </c>
      <c r="J3712" s="80" t="s">
        <v>4054</v>
      </c>
      <c r="K3712" s="80" t="s">
        <v>454</v>
      </c>
      <c r="L3712" s="8">
        <v>4400000</v>
      </c>
      <c r="M3712" s="6">
        <v>2017</v>
      </c>
      <c r="N3712" s="103"/>
      <c r="O3712" s="103"/>
      <c r="P3712" s="6"/>
      <c r="Q3712" s="6"/>
      <c r="R3712" t="str">
        <f t="shared" si="57"/>
        <v>5010700241941901001VT100001</v>
      </c>
    </row>
    <row r="3713" spans="1:18" x14ac:dyDescent="0.2">
      <c r="A3713" s="80" t="s">
        <v>453</v>
      </c>
      <c r="B3713" s="80" t="s">
        <v>5201</v>
      </c>
      <c r="C3713" s="6">
        <v>501</v>
      </c>
      <c r="D3713" s="6">
        <v>50107</v>
      </c>
      <c r="E3713" s="80" t="s">
        <v>456</v>
      </c>
      <c r="F3713" s="80" t="s">
        <v>454</v>
      </c>
      <c r="G3713" s="80" t="s">
        <v>486</v>
      </c>
      <c r="H3713" s="80" t="s">
        <v>2306</v>
      </c>
      <c r="I3713" s="80" t="s">
        <v>3891</v>
      </c>
      <c r="J3713" s="80" t="s">
        <v>4054</v>
      </c>
      <c r="K3713" s="80" t="s">
        <v>454</v>
      </c>
      <c r="L3713" s="8">
        <v>2080000</v>
      </c>
      <c r="M3713" s="6">
        <v>2017</v>
      </c>
      <c r="N3713" s="103"/>
      <c r="O3713" s="103"/>
      <c r="P3713" s="6"/>
      <c r="Q3713" s="6"/>
      <c r="R3713" t="str">
        <f t="shared" si="57"/>
        <v>5010700242042001001VT100001</v>
      </c>
    </row>
    <row r="3714" spans="1:18" x14ac:dyDescent="0.2">
      <c r="A3714" s="80" t="s">
        <v>453</v>
      </c>
      <c r="B3714" s="80" t="s">
        <v>5202</v>
      </c>
      <c r="C3714" s="6">
        <v>501</v>
      </c>
      <c r="D3714" s="6">
        <v>50107</v>
      </c>
      <c r="E3714" s="80" t="s">
        <v>456</v>
      </c>
      <c r="F3714" s="80" t="s">
        <v>454</v>
      </c>
      <c r="G3714" s="80" t="s">
        <v>486</v>
      </c>
      <c r="H3714" s="80" t="s">
        <v>2308</v>
      </c>
      <c r="I3714" s="80" t="s">
        <v>3893</v>
      </c>
      <c r="J3714" s="80" t="s">
        <v>4054</v>
      </c>
      <c r="K3714" s="80" t="s">
        <v>454</v>
      </c>
      <c r="L3714" s="8">
        <v>2880000</v>
      </c>
      <c r="M3714" s="6">
        <v>2017</v>
      </c>
      <c r="N3714" s="103"/>
      <c r="O3714" s="103"/>
      <c r="P3714" s="6"/>
      <c r="Q3714" s="6"/>
      <c r="R3714" t="str">
        <f t="shared" ref="R3714:R3777" si="58">CONCATENATE(D3714,E3714,H3714,I3714,K3714,G3714,F3714)</f>
        <v>5010700242242201001VT100001</v>
      </c>
    </row>
    <row r="3715" spans="1:18" x14ac:dyDescent="0.2">
      <c r="A3715" s="80" t="s">
        <v>453</v>
      </c>
      <c r="B3715" s="80" t="s">
        <v>5203</v>
      </c>
      <c r="C3715" s="6">
        <v>501</v>
      </c>
      <c r="D3715" s="6">
        <v>50107</v>
      </c>
      <c r="E3715" s="80" t="s">
        <v>456</v>
      </c>
      <c r="F3715" s="80" t="s">
        <v>454</v>
      </c>
      <c r="G3715" s="80" t="s">
        <v>486</v>
      </c>
      <c r="H3715" s="80" t="s">
        <v>2310</v>
      </c>
      <c r="I3715" s="80" t="s">
        <v>3896</v>
      </c>
      <c r="J3715" s="80" t="s">
        <v>4054</v>
      </c>
      <c r="K3715" s="80" t="s">
        <v>454</v>
      </c>
      <c r="L3715" s="8">
        <v>5720000</v>
      </c>
      <c r="M3715" s="6">
        <v>2017</v>
      </c>
      <c r="N3715" s="103"/>
      <c r="O3715" s="103"/>
      <c r="P3715" s="6"/>
      <c r="Q3715" s="6"/>
      <c r="R3715" t="str">
        <f t="shared" si="58"/>
        <v>5010700242442401001VT100001</v>
      </c>
    </row>
    <row r="3716" spans="1:18" x14ac:dyDescent="0.2">
      <c r="A3716" s="80" t="s">
        <v>453</v>
      </c>
      <c r="B3716" s="80" t="s">
        <v>5204</v>
      </c>
      <c r="C3716" s="6">
        <v>501</v>
      </c>
      <c r="D3716" s="6">
        <v>50107</v>
      </c>
      <c r="E3716" s="80" t="s">
        <v>456</v>
      </c>
      <c r="F3716" s="80" t="s">
        <v>454</v>
      </c>
      <c r="G3716" s="80" t="s">
        <v>486</v>
      </c>
      <c r="H3716" s="80" t="s">
        <v>2310</v>
      </c>
      <c r="I3716" s="80" t="s">
        <v>3897</v>
      </c>
      <c r="J3716" s="80" t="s">
        <v>4054</v>
      </c>
      <c r="K3716" s="80" t="s">
        <v>454</v>
      </c>
      <c r="L3716" s="8">
        <v>4840000</v>
      </c>
      <c r="M3716" s="6">
        <v>2017</v>
      </c>
      <c r="N3716" s="103"/>
      <c r="O3716" s="103"/>
      <c r="P3716" s="6"/>
      <c r="Q3716" s="6"/>
      <c r="R3716" t="str">
        <f t="shared" si="58"/>
        <v>5010700242442402001VT100001</v>
      </c>
    </row>
    <row r="3717" spans="1:18" x14ac:dyDescent="0.2">
      <c r="A3717" s="80" t="s">
        <v>453</v>
      </c>
      <c r="B3717" s="80" t="s">
        <v>5205</v>
      </c>
      <c r="C3717" s="6">
        <v>501</v>
      </c>
      <c r="D3717" s="6">
        <v>50107</v>
      </c>
      <c r="E3717" s="80" t="s">
        <v>456</v>
      </c>
      <c r="F3717" s="80" t="s">
        <v>454</v>
      </c>
      <c r="G3717" s="80" t="s">
        <v>486</v>
      </c>
      <c r="H3717" s="80" t="s">
        <v>2311</v>
      </c>
      <c r="I3717" s="80" t="s">
        <v>3898</v>
      </c>
      <c r="J3717" s="80" t="s">
        <v>4054</v>
      </c>
      <c r="K3717" s="80" t="s">
        <v>454</v>
      </c>
      <c r="L3717" s="8">
        <v>2400000</v>
      </c>
      <c r="M3717" s="6">
        <v>2017</v>
      </c>
      <c r="N3717" s="103"/>
      <c r="O3717" s="103"/>
      <c r="P3717" s="6"/>
      <c r="Q3717" s="6"/>
      <c r="R3717" t="str">
        <f t="shared" si="58"/>
        <v>5010700242542501001VT100001</v>
      </c>
    </row>
    <row r="3718" spans="1:18" x14ac:dyDescent="0.2">
      <c r="A3718" s="80" t="s">
        <v>453</v>
      </c>
      <c r="B3718" s="80" t="s">
        <v>5206</v>
      </c>
      <c r="C3718" s="6">
        <v>501</v>
      </c>
      <c r="D3718" s="6">
        <v>50107</v>
      </c>
      <c r="E3718" s="80" t="s">
        <v>456</v>
      </c>
      <c r="F3718" s="80" t="s">
        <v>454</v>
      </c>
      <c r="G3718" s="80" t="s">
        <v>486</v>
      </c>
      <c r="H3718" s="80" t="s">
        <v>2312</v>
      </c>
      <c r="I3718" s="80" t="s">
        <v>3899</v>
      </c>
      <c r="J3718" s="80" t="s">
        <v>4054</v>
      </c>
      <c r="K3718" s="80" t="s">
        <v>454</v>
      </c>
      <c r="L3718" s="8">
        <v>1920000</v>
      </c>
      <c r="M3718" s="6">
        <v>2017</v>
      </c>
      <c r="N3718" s="103"/>
      <c r="O3718" s="103"/>
      <c r="P3718" s="6"/>
      <c r="Q3718" s="6"/>
      <c r="R3718" t="str">
        <f t="shared" si="58"/>
        <v>5010700242642601001VT100001</v>
      </c>
    </row>
    <row r="3719" spans="1:18" x14ac:dyDescent="0.2">
      <c r="A3719" s="80" t="s">
        <v>453</v>
      </c>
      <c r="B3719" s="80" t="s">
        <v>5207</v>
      </c>
      <c r="C3719" s="6">
        <v>501</v>
      </c>
      <c r="D3719" s="6">
        <v>50107</v>
      </c>
      <c r="E3719" s="80" t="s">
        <v>456</v>
      </c>
      <c r="F3719" s="80" t="s">
        <v>454</v>
      </c>
      <c r="G3719" s="80" t="s">
        <v>486</v>
      </c>
      <c r="H3719" s="80" t="s">
        <v>2313</v>
      </c>
      <c r="I3719" s="80" t="s">
        <v>3900</v>
      </c>
      <c r="J3719" s="80" t="s">
        <v>4054</v>
      </c>
      <c r="K3719" s="80" t="s">
        <v>454</v>
      </c>
      <c r="L3719" s="8">
        <v>2560000</v>
      </c>
      <c r="M3719" s="6">
        <v>2017</v>
      </c>
      <c r="N3719" s="103"/>
      <c r="O3719" s="103"/>
      <c r="P3719" s="6"/>
      <c r="Q3719" s="6"/>
      <c r="R3719" t="str">
        <f t="shared" si="58"/>
        <v>5010700242742701001VT100001</v>
      </c>
    </row>
    <row r="3720" spans="1:18" x14ac:dyDescent="0.2">
      <c r="A3720" s="80" t="s">
        <v>453</v>
      </c>
      <c r="B3720" s="80" t="s">
        <v>5208</v>
      </c>
      <c r="C3720" s="6">
        <v>501</v>
      </c>
      <c r="D3720" s="6">
        <v>50107</v>
      </c>
      <c r="E3720" s="80" t="s">
        <v>456</v>
      </c>
      <c r="F3720" s="80" t="s">
        <v>454</v>
      </c>
      <c r="G3720" s="80" t="s">
        <v>486</v>
      </c>
      <c r="H3720" s="80" t="s">
        <v>2314</v>
      </c>
      <c r="I3720" s="80" t="s">
        <v>3901</v>
      </c>
      <c r="J3720" s="80" t="s">
        <v>4054</v>
      </c>
      <c r="K3720" s="80" t="s">
        <v>454</v>
      </c>
      <c r="L3720" s="8">
        <v>4400000</v>
      </c>
      <c r="M3720" s="6">
        <v>2017</v>
      </c>
      <c r="N3720" s="103"/>
      <c r="O3720" s="103"/>
      <c r="P3720" s="6"/>
      <c r="Q3720" s="6"/>
      <c r="R3720" t="str">
        <f t="shared" si="58"/>
        <v>5010700242842801001VT100001</v>
      </c>
    </row>
    <row r="3721" spans="1:18" x14ac:dyDescent="0.2">
      <c r="A3721" s="80" t="s">
        <v>453</v>
      </c>
      <c r="B3721" s="80" t="s">
        <v>5209</v>
      </c>
      <c r="C3721" s="6">
        <v>501</v>
      </c>
      <c r="D3721" s="6">
        <v>50107</v>
      </c>
      <c r="E3721" s="80" t="s">
        <v>456</v>
      </c>
      <c r="F3721" s="80" t="s">
        <v>454</v>
      </c>
      <c r="G3721" s="80" t="s">
        <v>486</v>
      </c>
      <c r="H3721" s="80" t="s">
        <v>2315</v>
      </c>
      <c r="I3721" s="80" t="s">
        <v>3902</v>
      </c>
      <c r="J3721" s="80" t="s">
        <v>4054</v>
      </c>
      <c r="K3721" s="80" t="s">
        <v>454</v>
      </c>
      <c r="L3721" s="8">
        <v>2880000</v>
      </c>
      <c r="M3721" s="6">
        <v>2017</v>
      </c>
      <c r="N3721" s="103"/>
      <c r="O3721" s="103"/>
      <c r="P3721" s="6"/>
      <c r="Q3721" s="6"/>
      <c r="R3721" t="str">
        <f t="shared" si="58"/>
        <v>5010700242942901001VT100001</v>
      </c>
    </row>
    <row r="3722" spans="1:18" x14ac:dyDescent="0.2">
      <c r="A3722" s="80" t="s">
        <v>453</v>
      </c>
      <c r="B3722" s="80" t="s">
        <v>5210</v>
      </c>
      <c r="C3722" s="6">
        <v>501</v>
      </c>
      <c r="D3722" s="6">
        <v>50107</v>
      </c>
      <c r="E3722" s="80" t="s">
        <v>456</v>
      </c>
      <c r="F3722" s="80" t="s">
        <v>454</v>
      </c>
      <c r="G3722" s="80" t="s">
        <v>486</v>
      </c>
      <c r="H3722" s="80" t="s">
        <v>2316</v>
      </c>
      <c r="I3722" s="80" t="s">
        <v>3903</v>
      </c>
      <c r="J3722" s="80" t="s">
        <v>4054</v>
      </c>
      <c r="K3722" s="80" t="s">
        <v>454</v>
      </c>
      <c r="L3722" s="8">
        <v>2560000</v>
      </c>
      <c r="M3722" s="6">
        <v>2017</v>
      </c>
      <c r="N3722" s="103"/>
      <c r="O3722" s="103"/>
      <c r="P3722" s="6"/>
      <c r="Q3722" s="6"/>
      <c r="R3722" t="str">
        <f t="shared" si="58"/>
        <v>5010700243043001001VT100001</v>
      </c>
    </row>
    <row r="3723" spans="1:18" x14ac:dyDescent="0.2">
      <c r="A3723" s="80" t="s">
        <v>453</v>
      </c>
      <c r="B3723" s="80" t="s">
        <v>5211</v>
      </c>
      <c r="C3723" s="6">
        <v>501</v>
      </c>
      <c r="D3723" s="6">
        <v>50107</v>
      </c>
      <c r="E3723" s="80" t="s">
        <v>456</v>
      </c>
      <c r="F3723" s="80" t="s">
        <v>454</v>
      </c>
      <c r="G3723" s="80" t="s">
        <v>486</v>
      </c>
      <c r="H3723" s="80" t="s">
        <v>2317</v>
      </c>
      <c r="I3723" s="80" t="s">
        <v>3904</v>
      </c>
      <c r="J3723" s="80" t="s">
        <v>4054</v>
      </c>
      <c r="K3723" s="80" t="s">
        <v>454</v>
      </c>
      <c r="L3723" s="8">
        <v>1920000</v>
      </c>
      <c r="M3723" s="6">
        <v>2017</v>
      </c>
      <c r="N3723" s="103"/>
      <c r="O3723" s="103"/>
      <c r="P3723" s="6"/>
      <c r="Q3723" s="6"/>
      <c r="R3723" t="str">
        <f t="shared" si="58"/>
        <v>5010700243143101001VT100001</v>
      </c>
    </row>
    <row r="3724" spans="1:18" x14ac:dyDescent="0.2">
      <c r="A3724" s="80" t="s">
        <v>453</v>
      </c>
      <c r="B3724" s="80" t="s">
        <v>5212</v>
      </c>
      <c r="C3724" s="6">
        <v>501</v>
      </c>
      <c r="D3724" s="6">
        <v>50107</v>
      </c>
      <c r="E3724" s="80" t="s">
        <v>456</v>
      </c>
      <c r="F3724" s="80" t="s">
        <v>454</v>
      </c>
      <c r="G3724" s="80" t="s">
        <v>486</v>
      </c>
      <c r="H3724" s="80" t="s">
        <v>2318</v>
      </c>
      <c r="I3724" s="80" t="s">
        <v>3905</v>
      </c>
      <c r="J3724" s="80" t="s">
        <v>4054</v>
      </c>
      <c r="K3724" s="80" t="s">
        <v>454</v>
      </c>
      <c r="L3724" s="8">
        <v>7800000</v>
      </c>
      <c r="M3724" s="6">
        <v>2017</v>
      </c>
      <c r="N3724" s="103"/>
      <c r="O3724" s="103"/>
      <c r="P3724" s="6"/>
      <c r="Q3724" s="6"/>
      <c r="R3724" t="str">
        <f t="shared" si="58"/>
        <v>5010700243243201001VT100001</v>
      </c>
    </row>
    <row r="3725" spans="1:18" x14ac:dyDescent="0.2">
      <c r="A3725" s="80" t="s">
        <v>453</v>
      </c>
      <c r="B3725" s="80" t="s">
        <v>5213</v>
      </c>
      <c r="C3725" s="6">
        <v>501</v>
      </c>
      <c r="D3725" s="6">
        <v>50107</v>
      </c>
      <c r="E3725" s="80" t="s">
        <v>456</v>
      </c>
      <c r="F3725" s="80" t="s">
        <v>454</v>
      </c>
      <c r="G3725" s="80" t="s">
        <v>486</v>
      </c>
      <c r="H3725" s="80" t="s">
        <v>2319</v>
      </c>
      <c r="I3725" s="80" t="s">
        <v>3906</v>
      </c>
      <c r="J3725" s="80" t="s">
        <v>4054</v>
      </c>
      <c r="K3725" s="80" t="s">
        <v>454</v>
      </c>
      <c r="L3725" s="8">
        <v>3200000</v>
      </c>
      <c r="M3725" s="6">
        <v>2017</v>
      </c>
      <c r="N3725" s="103"/>
      <c r="O3725" s="103"/>
      <c r="P3725" s="6"/>
      <c r="Q3725" s="6"/>
      <c r="R3725" t="str">
        <f t="shared" si="58"/>
        <v>5010700243343301001VT100001</v>
      </c>
    </row>
    <row r="3726" spans="1:18" x14ac:dyDescent="0.2">
      <c r="A3726" s="80" t="s">
        <v>453</v>
      </c>
      <c r="B3726" s="80" t="s">
        <v>5214</v>
      </c>
      <c r="C3726" s="6">
        <v>501</v>
      </c>
      <c r="D3726" s="6">
        <v>50107</v>
      </c>
      <c r="E3726" s="80" t="s">
        <v>456</v>
      </c>
      <c r="F3726" s="80" t="s">
        <v>454</v>
      </c>
      <c r="G3726" s="80" t="s">
        <v>486</v>
      </c>
      <c r="H3726" s="80" t="s">
        <v>2320</v>
      </c>
      <c r="I3726" s="80" t="s">
        <v>3907</v>
      </c>
      <c r="J3726" s="80" t="s">
        <v>4054</v>
      </c>
      <c r="K3726" s="80" t="s">
        <v>454</v>
      </c>
      <c r="L3726" s="8">
        <v>2400000</v>
      </c>
      <c r="M3726" s="6">
        <v>2017</v>
      </c>
      <c r="N3726" s="103"/>
      <c r="O3726" s="103"/>
      <c r="P3726" s="6"/>
      <c r="Q3726" s="6"/>
      <c r="R3726" t="str">
        <f t="shared" si="58"/>
        <v>5010700243443401001VT100001</v>
      </c>
    </row>
    <row r="3727" spans="1:18" x14ac:dyDescent="0.2">
      <c r="A3727" s="80" t="s">
        <v>453</v>
      </c>
      <c r="B3727" s="80" t="s">
        <v>5215</v>
      </c>
      <c r="C3727" s="6">
        <v>501</v>
      </c>
      <c r="D3727" s="6">
        <v>50107</v>
      </c>
      <c r="E3727" s="80" t="s">
        <v>456</v>
      </c>
      <c r="F3727" s="80" t="s">
        <v>454</v>
      </c>
      <c r="G3727" s="80" t="s">
        <v>486</v>
      </c>
      <c r="H3727" s="80" t="s">
        <v>2321</v>
      </c>
      <c r="I3727" s="80" t="s">
        <v>3908</v>
      </c>
      <c r="J3727" s="80" t="s">
        <v>4054</v>
      </c>
      <c r="K3727" s="80" t="s">
        <v>454</v>
      </c>
      <c r="L3727" s="8">
        <v>2400000</v>
      </c>
      <c r="M3727" s="6">
        <v>2017</v>
      </c>
      <c r="N3727" s="103"/>
      <c r="O3727" s="103"/>
      <c r="P3727" s="6"/>
      <c r="Q3727" s="6"/>
      <c r="R3727" t="str">
        <f t="shared" si="58"/>
        <v>5010700243543501001VT100001</v>
      </c>
    </row>
    <row r="3728" spans="1:18" x14ac:dyDescent="0.2">
      <c r="A3728" s="80" t="s">
        <v>453</v>
      </c>
      <c r="B3728" s="80" t="s">
        <v>5216</v>
      </c>
      <c r="C3728" s="6">
        <v>501</v>
      </c>
      <c r="D3728" s="6">
        <v>50107</v>
      </c>
      <c r="E3728" s="80" t="s">
        <v>456</v>
      </c>
      <c r="F3728" s="80" t="s">
        <v>454</v>
      </c>
      <c r="G3728" s="80" t="s">
        <v>486</v>
      </c>
      <c r="H3728" s="80" t="s">
        <v>2322</v>
      </c>
      <c r="I3728" s="80" t="s">
        <v>3909</v>
      </c>
      <c r="J3728" s="80" t="s">
        <v>4054</v>
      </c>
      <c r="K3728" s="80" t="s">
        <v>454</v>
      </c>
      <c r="L3728" s="8">
        <v>2400000</v>
      </c>
      <c r="M3728" s="6">
        <v>2017</v>
      </c>
      <c r="N3728" s="103"/>
      <c r="O3728" s="103"/>
      <c r="P3728" s="6"/>
      <c r="Q3728" s="6"/>
      <c r="R3728" t="str">
        <f t="shared" si="58"/>
        <v>5010700243643601001VT100001</v>
      </c>
    </row>
    <row r="3729" spans="1:18" x14ac:dyDescent="0.2">
      <c r="A3729" s="80" t="s">
        <v>453</v>
      </c>
      <c r="B3729" s="80" t="s">
        <v>5217</v>
      </c>
      <c r="C3729" s="6">
        <v>501</v>
      </c>
      <c r="D3729" s="6">
        <v>50107</v>
      </c>
      <c r="E3729" s="80" t="s">
        <v>456</v>
      </c>
      <c r="F3729" s="80" t="s">
        <v>454</v>
      </c>
      <c r="G3729" s="80" t="s">
        <v>486</v>
      </c>
      <c r="H3729" s="80" t="s">
        <v>2323</v>
      </c>
      <c r="I3729" s="80" t="s">
        <v>3910</v>
      </c>
      <c r="J3729" s="80" t="s">
        <v>4054</v>
      </c>
      <c r="K3729" s="80" t="s">
        <v>454</v>
      </c>
      <c r="L3729" s="8">
        <v>2400000</v>
      </c>
      <c r="M3729" s="6">
        <v>2017</v>
      </c>
      <c r="N3729" s="103"/>
      <c r="O3729" s="103"/>
      <c r="P3729" s="6"/>
      <c r="Q3729" s="6"/>
      <c r="R3729" t="str">
        <f t="shared" si="58"/>
        <v>5010700243743701001VT100001</v>
      </c>
    </row>
    <row r="3730" spans="1:18" x14ac:dyDescent="0.2">
      <c r="A3730" s="80" t="s">
        <v>453</v>
      </c>
      <c r="B3730" s="80" t="s">
        <v>5218</v>
      </c>
      <c r="C3730" s="6">
        <v>501</v>
      </c>
      <c r="D3730" s="6">
        <v>50107</v>
      </c>
      <c r="E3730" s="80" t="s">
        <v>456</v>
      </c>
      <c r="F3730" s="80" t="s">
        <v>454</v>
      </c>
      <c r="G3730" s="80" t="s">
        <v>486</v>
      </c>
      <c r="H3730" s="80" t="s">
        <v>2324</v>
      </c>
      <c r="I3730" s="80" t="s">
        <v>3911</v>
      </c>
      <c r="J3730" s="80" t="s">
        <v>4054</v>
      </c>
      <c r="K3730" s="80" t="s">
        <v>454</v>
      </c>
      <c r="L3730" s="8">
        <v>2400000</v>
      </c>
      <c r="M3730" s="6">
        <v>2017</v>
      </c>
      <c r="N3730" s="103"/>
      <c r="O3730" s="103"/>
      <c r="P3730" s="6"/>
      <c r="Q3730" s="6"/>
      <c r="R3730" t="str">
        <f t="shared" si="58"/>
        <v>5010700243843801001VT100001</v>
      </c>
    </row>
    <row r="3731" spans="1:18" x14ac:dyDescent="0.2">
      <c r="A3731" s="80" t="s">
        <v>453</v>
      </c>
      <c r="B3731" s="80" t="s">
        <v>5219</v>
      </c>
      <c r="C3731" s="6">
        <v>501</v>
      </c>
      <c r="D3731" s="6">
        <v>50107</v>
      </c>
      <c r="E3731" s="80" t="s">
        <v>456</v>
      </c>
      <c r="F3731" s="80" t="s">
        <v>454</v>
      </c>
      <c r="G3731" s="80" t="s">
        <v>486</v>
      </c>
      <c r="H3731" s="80" t="s">
        <v>2325</v>
      </c>
      <c r="I3731" s="80" t="s">
        <v>3912</v>
      </c>
      <c r="J3731" s="80" t="s">
        <v>4054</v>
      </c>
      <c r="K3731" s="80" t="s">
        <v>454</v>
      </c>
      <c r="L3731" s="8">
        <v>1920000</v>
      </c>
      <c r="M3731" s="6">
        <v>2017</v>
      </c>
      <c r="N3731" s="103"/>
      <c r="O3731" s="103"/>
      <c r="P3731" s="6"/>
      <c r="Q3731" s="6"/>
      <c r="R3731" t="str">
        <f t="shared" si="58"/>
        <v>5010700243943901001VT100001</v>
      </c>
    </row>
    <row r="3732" spans="1:18" x14ac:dyDescent="0.2">
      <c r="A3732" s="80" t="s">
        <v>453</v>
      </c>
      <c r="B3732" s="80" t="s">
        <v>5220</v>
      </c>
      <c r="C3732" s="6">
        <v>501</v>
      </c>
      <c r="D3732" s="6">
        <v>50107</v>
      </c>
      <c r="E3732" s="80" t="s">
        <v>456</v>
      </c>
      <c r="F3732" s="80" t="s">
        <v>454</v>
      </c>
      <c r="G3732" s="80" t="s">
        <v>486</v>
      </c>
      <c r="H3732" s="80" t="s">
        <v>2326</v>
      </c>
      <c r="I3732" s="80" t="s">
        <v>3913</v>
      </c>
      <c r="J3732" s="80" t="s">
        <v>4054</v>
      </c>
      <c r="K3732" s="80" t="s">
        <v>454</v>
      </c>
      <c r="L3732" s="8">
        <v>1920000</v>
      </c>
      <c r="M3732" s="6">
        <v>2017</v>
      </c>
      <c r="N3732" s="103"/>
      <c r="O3732" s="103"/>
      <c r="P3732" s="6"/>
      <c r="Q3732" s="6"/>
      <c r="R3732" t="str">
        <f t="shared" si="58"/>
        <v>5010700244044001001VT100001</v>
      </c>
    </row>
    <row r="3733" spans="1:18" x14ac:dyDescent="0.2">
      <c r="A3733" s="80" t="s">
        <v>453</v>
      </c>
      <c r="B3733" s="80" t="s">
        <v>5221</v>
      </c>
      <c r="C3733" s="6">
        <v>501</v>
      </c>
      <c r="D3733" s="6">
        <v>50107</v>
      </c>
      <c r="E3733" s="80" t="s">
        <v>456</v>
      </c>
      <c r="F3733" s="80" t="s">
        <v>454</v>
      </c>
      <c r="G3733" s="80" t="s">
        <v>486</v>
      </c>
      <c r="H3733" s="80" t="s">
        <v>2327</v>
      </c>
      <c r="I3733" s="80" t="s">
        <v>3914</v>
      </c>
      <c r="J3733" s="80" t="s">
        <v>4054</v>
      </c>
      <c r="K3733" s="80" t="s">
        <v>454</v>
      </c>
      <c r="L3733" s="8">
        <v>1920000</v>
      </c>
      <c r="M3733" s="6">
        <v>2017</v>
      </c>
      <c r="N3733" s="103"/>
      <c r="O3733" s="103"/>
      <c r="P3733" s="6"/>
      <c r="Q3733" s="6"/>
      <c r="R3733" t="str">
        <f t="shared" si="58"/>
        <v>5010700244144101001VT100001</v>
      </c>
    </row>
    <row r="3734" spans="1:18" x14ac:dyDescent="0.2">
      <c r="A3734" s="80" t="s">
        <v>453</v>
      </c>
      <c r="B3734" s="80" t="s">
        <v>5222</v>
      </c>
      <c r="C3734" s="6">
        <v>501</v>
      </c>
      <c r="D3734" s="6">
        <v>50107</v>
      </c>
      <c r="E3734" s="80" t="s">
        <v>456</v>
      </c>
      <c r="F3734" s="80" t="s">
        <v>454</v>
      </c>
      <c r="G3734" s="80" t="s">
        <v>486</v>
      </c>
      <c r="H3734" s="80" t="s">
        <v>2328</v>
      </c>
      <c r="I3734" s="80" t="s">
        <v>3915</v>
      </c>
      <c r="J3734" s="80" t="s">
        <v>4054</v>
      </c>
      <c r="K3734" s="80" t="s">
        <v>454</v>
      </c>
      <c r="L3734" s="8">
        <v>1920000</v>
      </c>
      <c r="M3734" s="6">
        <v>2017</v>
      </c>
      <c r="N3734" s="103"/>
      <c r="O3734" s="103"/>
      <c r="P3734" s="6"/>
      <c r="Q3734" s="6"/>
      <c r="R3734" t="str">
        <f t="shared" si="58"/>
        <v>5010700244244201001VT100001</v>
      </c>
    </row>
    <row r="3735" spans="1:18" x14ac:dyDescent="0.2">
      <c r="A3735" s="80" t="s">
        <v>453</v>
      </c>
      <c r="B3735" s="80" t="s">
        <v>5223</v>
      </c>
      <c r="C3735" s="6">
        <v>501</v>
      </c>
      <c r="D3735" s="6">
        <v>50107</v>
      </c>
      <c r="E3735" s="80" t="s">
        <v>456</v>
      </c>
      <c r="F3735" s="80" t="s">
        <v>454</v>
      </c>
      <c r="G3735" s="80" t="s">
        <v>486</v>
      </c>
      <c r="H3735" s="80" t="s">
        <v>2329</v>
      </c>
      <c r="I3735" s="80" t="s">
        <v>3916</v>
      </c>
      <c r="J3735" s="80" t="s">
        <v>4054</v>
      </c>
      <c r="K3735" s="80" t="s">
        <v>454</v>
      </c>
      <c r="L3735" s="8">
        <v>2240000</v>
      </c>
      <c r="M3735" s="6">
        <v>2017</v>
      </c>
      <c r="N3735" s="103"/>
      <c r="O3735" s="103"/>
      <c r="P3735" s="6"/>
      <c r="Q3735" s="6"/>
      <c r="R3735" t="str">
        <f t="shared" si="58"/>
        <v>5010700244344301001VT100001</v>
      </c>
    </row>
    <row r="3736" spans="1:18" x14ac:dyDescent="0.2">
      <c r="A3736" s="80" t="s">
        <v>453</v>
      </c>
      <c r="B3736" s="80" t="s">
        <v>5224</v>
      </c>
      <c r="C3736" s="6">
        <v>501</v>
      </c>
      <c r="D3736" s="6">
        <v>50107</v>
      </c>
      <c r="E3736" s="80" t="s">
        <v>456</v>
      </c>
      <c r="F3736" s="80" t="s">
        <v>454</v>
      </c>
      <c r="G3736" s="80" t="s">
        <v>486</v>
      </c>
      <c r="H3736" s="80" t="s">
        <v>2330</v>
      </c>
      <c r="I3736" s="80" t="s">
        <v>3917</v>
      </c>
      <c r="J3736" s="80" t="s">
        <v>4054</v>
      </c>
      <c r="K3736" s="80" t="s">
        <v>454</v>
      </c>
      <c r="L3736" s="8">
        <v>2400000</v>
      </c>
      <c r="M3736" s="6">
        <v>2017</v>
      </c>
      <c r="N3736" s="103"/>
      <c r="O3736" s="103"/>
      <c r="P3736" s="6"/>
      <c r="Q3736" s="6"/>
      <c r="R3736" t="str">
        <f t="shared" si="58"/>
        <v>5010700244444401001VT100001</v>
      </c>
    </row>
    <row r="3737" spans="1:18" x14ac:dyDescent="0.2">
      <c r="A3737" s="80" t="s">
        <v>453</v>
      </c>
      <c r="B3737" s="80" t="s">
        <v>5225</v>
      </c>
      <c r="C3737" s="6">
        <v>501</v>
      </c>
      <c r="D3737" s="6">
        <v>50107</v>
      </c>
      <c r="E3737" s="80" t="s">
        <v>456</v>
      </c>
      <c r="F3737" s="80" t="s">
        <v>454</v>
      </c>
      <c r="G3737" s="80" t="s">
        <v>486</v>
      </c>
      <c r="H3737" s="80" t="s">
        <v>2330</v>
      </c>
      <c r="I3737" s="80" t="s">
        <v>3918</v>
      </c>
      <c r="J3737" s="80" t="s">
        <v>4054</v>
      </c>
      <c r="K3737" s="80" t="s">
        <v>454</v>
      </c>
      <c r="L3737" s="8">
        <v>1920000</v>
      </c>
      <c r="M3737" s="6">
        <v>2017</v>
      </c>
      <c r="N3737" s="103"/>
      <c r="O3737" s="103"/>
      <c r="P3737" s="6"/>
      <c r="Q3737" s="6"/>
      <c r="R3737" t="str">
        <f t="shared" si="58"/>
        <v>5010700244444402001VT100001</v>
      </c>
    </row>
    <row r="3738" spans="1:18" x14ac:dyDescent="0.2">
      <c r="A3738" s="80" t="s">
        <v>453</v>
      </c>
      <c r="B3738" s="80" t="s">
        <v>5226</v>
      </c>
      <c r="C3738" s="6">
        <v>501</v>
      </c>
      <c r="D3738" s="6">
        <v>50107</v>
      </c>
      <c r="E3738" s="80" t="s">
        <v>456</v>
      </c>
      <c r="F3738" s="80" t="s">
        <v>454</v>
      </c>
      <c r="G3738" s="80" t="s">
        <v>486</v>
      </c>
      <c r="H3738" s="80" t="s">
        <v>2069</v>
      </c>
      <c r="I3738" s="80" t="s">
        <v>3634</v>
      </c>
      <c r="J3738" s="80" t="s">
        <v>4054</v>
      </c>
      <c r="K3738" s="80" t="s">
        <v>454</v>
      </c>
      <c r="L3738" s="8">
        <v>14850000</v>
      </c>
      <c r="M3738" s="6">
        <v>2017</v>
      </c>
      <c r="N3738" s="103"/>
      <c r="O3738" s="103"/>
      <c r="P3738" s="6"/>
      <c r="Q3738" s="6"/>
      <c r="R3738" t="str">
        <f t="shared" si="58"/>
        <v>5010700218318301001VT100001</v>
      </c>
    </row>
    <row r="3739" spans="1:18" x14ac:dyDescent="0.2">
      <c r="A3739" s="80" t="s">
        <v>453</v>
      </c>
      <c r="B3739" s="80" t="s">
        <v>5227</v>
      </c>
      <c r="C3739" s="6">
        <v>501</v>
      </c>
      <c r="D3739" s="6">
        <v>50107</v>
      </c>
      <c r="E3739" s="80" t="s">
        <v>456</v>
      </c>
      <c r="F3739" s="80" t="s">
        <v>454</v>
      </c>
      <c r="G3739" s="80" t="s">
        <v>486</v>
      </c>
      <c r="H3739" s="80" t="s">
        <v>2069</v>
      </c>
      <c r="I3739" s="80" t="s">
        <v>3635</v>
      </c>
      <c r="J3739" s="80" t="s">
        <v>4054</v>
      </c>
      <c r="K3739" s="80" t="s">
        <v>454</v>
      </c>
      <c r="L3739" s="8">
        <v>10140000</v>
      </c>
      <c r="M3739" s="6">
        <v>2017</v>
      </c>
      <c r="N3739" s="103"/>
      <c r="O3739" s="103"/>
      <c r="P3739" s="6"/>
      <c r="Q3739" s="6"/>
      <c r="R3739" t="str">
        <f t="shared" si="58"/>
        <v>5010700218318302001VT100001</v>
      </c>
    </row>
    <row r="3740" spans="1:18" x14ac:dyDescent="0.2">
      <c r="A3740" s="80" t="s">
        <v>453</v>
      </c>
      <c r="B3740" s="80" t="s">
        <v>5228</v>
      </c>
      <c r="C3740" s="6">
        <v>501</v>
      </c>
      <c r="D3740" s="6">
        <v>50107</v>
      </c>
      <c r="E3740" s="80" t="s">
        <v>456</v>
      </c>
      <c r="F3740" s="80" t="s">
        <v>454</v>
      </c>
      <c r="G3740" s="80" t="s">
        <v>486</v>
      </c>
      <c r="H3740" s="80" t="s">
        <v>2075</v>
      </c>
      <c r="I3740" s="80" t="s">
        <v>3641</v>
      </c>
      <c r="J3740" s="80" t="s">
        <v>4054</v>
      </c>
      <c r="K3740" s="80" t="s">
        <v>454</v>
      </c>
      <c r="L3740" s="8">
        <v>16200000</v>
      </c>
      <c r="M3740" s="6">
        <v>2017</v>
      </c>
      <c r="N3740" s="103"/>
      <c r="O3740" s="103"/>
      <c r="P3740" s="6"/>
      <c r="Q3740" s="6"/>
      <c r="R3740" t="str">
        <f t="shared" si="58"/>
        <v>5010700218918901001VT100001</v>
      </c>
    </row>
    <row r="3741" spans="1:18" x14ac:dyDescent="0.2">
      <c r="A3741" s="80" t="s">
        <v>453</v>
      </c>
      <c r="B3741" s="80" t="s">
        <v>5229</v>
      </c>
      <c r="C3741" s="6">
        <v>501</v>
      </c>
      <c r="D3741" s="6">
        <v>50107</v>
      </c>
      <c r="E3741" s="80" t="s">
        <v>456</v>
      </c>
      <c r="F3741" s="80" t="s">
        <v>454</v>
      </c>
      <c r="G3741" s="80" t="s">
        <v>486</v>
      </c>
      <c r="H3741" s="80" t="s">
        <v>2075</v>
      </c>
      <c r="I3741" s="80" t="s">
        <v>3643</v>
      </c>
      <c r="J3741" s="80" t="s">
        <v>4054</v>
      </c>
      <c r="K3741" s="80" t="s">
        <v>454</v>
      </c>
      <c r="L3741" s="8">
        <v>13500000</v>
      </c>
      <c r="M3741" s="6">
        <v>2017</v>
      </c>
      <c r="N3741" s="103"/>
      <c r="O3741" s="103"/>
      <c r="P3741" s="6"/>
      <c r="Q3741" s="6"/>
      <c r="R3741" t="str">
        <f t="shared" si="58"/>
        <v>5010700218918902001VT100001</v>
      </c>
    </row>
    <row r="3742" spans="1:18" x14ac:dyDescent="0.2">
      <c r="A3742" s="80" t="s">
        <v>453</v>
      </c>
      <c r="B3742" s="80" t="s">
        <v>5230</v>
      </c>
      <c r="C3742" s="6">
        <v>501</v>
      </c>
      <c r="D3742" s="6">
        <v>50107</v>
      </c>
      <c r="E3742" s="80" t="s">
        <v>456</v>
      </c>
      <c r="F3742" s="80" t="s">
        <v>454</v>
      </c>
      <c r="G3742" s="80" t="s">
        <v>486</v>
      </c>
      <c r="H3742" s="80" t="s">
        <v>750</v>
      </c>
      <c r="I3742" s="80" t="s">
        <v>2415</v>
      </c>
      <c r="J3742" s="80" t="s">
        <v>4054</v>
      </c>
      <c r="K3742" s="80" t="s">
        <v>454</v>
      </c>
      <c r="L3742" s="8">
        <v>9360000</v>
      </c>
      <c r="M3742" s="6">
        <v>2017</v>
      </c>
      <c r="N3742" s="103"/>
      <c r="O3742" s="103"/>
      <c r="P3742" s="6"/>
      <c r="Q3742" s="6"/>
      <c r="R3742" t="str">
        <f t="shared" si="58"/>
        <v>5010700202002003001VT100001</v>
      </c>
    </row>
    <row r="3743" spans="1:18" x14ac:dyDescent="0.2">
      <c r="A3743" s="80" t="s">
        <v>453</v>
      </c>
      <c r="B3743" s="80" t="s">
        <v>5231</v>
      </c>
      <c r="C3743" s="6">
        <v>501</v>
      </c>
      <c r="D3743" s="6">
        <v>50107</v>
      </c>
      <c r="E3743" s="80" t="s">
        <v>456</v>
      </c>
      <c r="F3743" s="80" t="s">
        <v>454</v>
      </c>
      <c r="G3743" s="80" t="s">
        <v>486</v>
      </c>
      <c r="H3743" s="80" t="s">
        <v>750</v>
      </c>
      <c r="I3743" s="80" t="s">
        <v>2417</v>
      </c>
      <c r="J3743" s="80" t="s">
        <v>4054</v>
      </c>
      <c r="K3743" s="80" t="s">
        <v>454</v>
      </c>
      <c r="L3743" s="8">
        <v>7020000</v>
      </c>
      <c r="M3743" s="6">
        <v>2017</v>
      </c>
      <c r="N3743" s="103"/>
      <c r="O3743" s="103"/>
      <c r="P3743" s="6"/>
      <c r="Q3743" s="6"/>
      <c r="R3743" t="str">
        <f t="shared" si="58"/>
        <v>5010700202002004001VT100001</v>
      </c>
    </row>
    <row r="3744" spans="1:18" x14ac:dyDescent="0.2">
      <c r="A3744" s="80" t="s">
        <v>453</v>
      </c>
      <c r="B3744" s="80" t="s">
        <v>5232</v>
      </c>
      <c r="C3744" s="6">
        <v>501</v>
      </c>
      <c r="D3744" s="6">
        <v>50107</v>
      </c>
      <c r="E3744" s="80" t="s">
        <v>456</v>
      </c>
      <c r="F3744" s="80" t="s">
        <v>454</v>
      </c>
      <c r="G3744" s="80" t="s">
        <v>488</v>
      </c>
      <c r="H3744" s="80" t="s">
        <v>750</v>
      </c>
      <c r="I3744" s="80" t="s">
        <v>2417</v>
      </c>
      <c r="J3744" s="80" t="s">
        <v>4054</v>
      </c>
      <c r="K3744" s="80" t="s">
        <v>454</v>
      </c>
      <c r="L3744" s="8">
        <v>2975000</v>
      </c>
      <c r="M3744" s="6">
        <v>2017</v>
      </c>
      <c r="N3744" s="103"/>
      <c r="O3744" s="103"/>
      <c r="P3744" s="6"/>
      <c r="Q3744" s="6"/>
      <c r="R3744" t="str">
        <f t="shared" si="58"/>
        <v>5010700202002004001VT200001</v>
      </c>
    </row>
    <row r="3745" spans="1:18" x14ac:dyDescent="0.2">
      <c r="A3745" s="80" t="s">
        <v>453</v>
      </c>
      <c r="B3745" s="80" t="s">
        <v>5233</v>
      </c>
      <c r="C3745" s="6">
        <v>501</v>
      </c>
      <c r="D3745" s="6">
        <v>50107</v>
      </c>
      <c r="E3745" s="80" t="s">
        <v>456</v>
      </c>
      <c r="F3745" s="80" t="s">
        <v>454</v>
      </c>
      <c r="G3745" s="80" t="s">
        <v>490</v>
      </c>
      <c r="H3745" s="80" t="s">
        <v>750</v>
      </c>
      <c r="I3745" s="80" t="s">
        <v>2417</v>
      </c>
      <c r="J3745" s="80" t="s">
        <v>4054</v>
      </c>
      <c r="K3745" s="80" t="s">
        <v>454</v>
      </c>
      <c r="L3745" s="8">
        <v>2450000</v>
      </c>
      <c r="M3745" s="6">
        <v>2017</v>
      </c>
      <c r="N3745" s="103"/>
      <c r="O3745" s="103"/>
      <c r="P3745" s="6"/>
      <c r="Q3745" s="6"/>
      <c r="R3745" t="str">
        <f t="shared" si="58"/>
        <v>5010700202002004001VT300001</v>
      </c>
    </row>
    <row r="3746" spans="1:18" x14ac:dyDescent="0.2">
      <c r="A3746" s="80" t="s">
        <v>453</v>
      </c>
      <c r="B3746" s="80" t="s">
        <v>5234</v>
      </c>
      <c r="C3746" s="6">
        <v>501</v>
      </c>
      <c r="D3746" s="6">
        <v>50107</v>
      </c>
      <c r="E3746" s="80" t="s">
        <v>456</v>
      </c>
      <c r="F3746" s="80" t="s">
        <v>454</v>
      </c>
      <c r="G3746" s="80" t="s">
        <v>492</v>
      </c>
      <c r="H3746" s="80" t="s">
        <v>750</v>
      </c>
      <c r="I3746" s="80" t="s">
        <v>2417</v>
      </c>
      <c r="J3746" s="80" t="s">
        <v>4054</v>
      </c>
      <c r="K3746" s="80" t="s">
        <v>454</v>
      </c>
      <c r="L3746" s="8">
        <v>1925000</v>
      </c>
      <c r="M3746" s="6">
        <v>2017</v>
      </c>
      <c r="N3746" s="103"/>
      <c r="O3746" s="103"/>
      <c r="P3746" s="6"/>
      <c r="Q3746" s="6"/>
      <c r="R3746" t="str">
        <f t="shared" si="58"/>
        <v>5010700202002004001VT400001</v>
      </c>
    </row>
    <row r="3747" spans="1:18" x14ac:dyDescent="0.2">
      <c r="A3747" s="80" t="s">
        <v>453</v>
      </c>
      <c r="B3747" s="80" t="s">
        <v>5235</v>
      </c>
      <c r="C3747" s="6">
        <v>501</v>
      </c>
      <c r="D3747" s="6">
        <v>50107</v>
      </c>
      <c r="E3747" s="80" t="s">
        <v>456</v>
      </c>
      <c r="F3747" s="80" t="s">
        <v>454</v>
      </c>
      <c r="G3747" s="80" t="s">
        <v>494</v>
      </c>
      <c r="H3747" s="80" t="s">
        <v>750</v>
      </c>
      <c r="I3747" s="80" t="s">
        <v>2417</v>
      </c>
      <c r="J3747" s="80" t="s">
        <v>4054</v>
      </c>
      <c r="K3747" s="80" t="s">
        <v>454</v>
      </c>
      <c r="L3747" s="8">
        <v>1400000</v>
      </c>
      <c r="M3747" s="6">
        <v>2017</v>
      </c>
      <c r="N3747" s="103"/>
      <c r="O3747" s="103"/>
      <c r="P3747" s="6"/>
      <c r="Q3747" s="6"/>
      <c r="R3747" t="str">
        <f t="shared" si="58"/>
        <v>5010700202002004001VT500001</v>
      </c>
    </row>
    <row r="3748" spans="1:18" x14ac:dyDescent="0.2">
      <c r="A3748" s="80" t="s">
        <v>453</v>
      </c>
      <c r="B3748" s="80" t="s">
        <v>5236</v>
      </c>
      <c r="C3748" s="6">
        <v>501</v>
      </c>
      <c r="D3748" s="6">
        <v>50107</v>
      </c>
      <c r="E3748" s="80" t="s">
        <v>456</v>
      </c>
      <c r="F3748" s="80" t="s">
        <v>454</v>
      </c>
      <c r="G3748" s="80" t="s">
        <v>486</v>
      </c>
      <c r="H3748" s="80" t="s">
        <v>750</v>
      </c>
      <c r="I3748" s="80" t="s">
        <v>2419</v>
      </c>
      <c r="J3748" s="80" t="s">
        <v>4054</v>
      </c>
      <c r="K3748" s="80" t="s">
        <v>454</v>
      </c>
      <c r="L3748" s="8">
        <v>4400000</v>
      </c>
      <c r="M3748" s="6">
        <v>2017</v>
      </c>
      <c r="N3748" s="103"/>
      <c r="O3748" s="103"/>
      <c r="P3748" s="6"/>
      <c r="Q3748" s="6"/>
      <c r="R3748" t="str">
        <f t="shared" si="58"/>
        <v>5010700202002005001VT100001</v>
      </c>
    </row>
    <row r="3749" spans="1:18" x14ac:dyDescent="0.2">
      <c r="A3749" s="80" t="s">
        <v>453</v>
      </c>
      <c r="B3749" s="80" t="s">
        <v>5237</v>
      </c>
      <c r="C3749" s="6">
        <v>501</v>
      </c>
      <c r="D3749" s="6">
        <v>50107</v>
      </c>
      <c r="E3749" s="80" t="s">
        <v>456</v>
      </c>
      <c r="F3749" s="80" t="s">
        <v>454</v>
      </c>
      <c r="G3749" s="80" t="s">
        <v>488</v>
      </c>
      <c r="H3749" s="80" t="s">
        <v>750</v>
      </c>
      <c r="I3749" s="80" t="s">
        <v>2419</v>
      </c>
      <c r="J3749" s="80" t="s">
        <v>4054</v>
      </c>
      <c r="K3749" s="80" t="s">
        <v>454</v>
      </c>
      <c r="L3749" s="8">
        <v>2975000</v>
      </c>
      <c r="M3749" s="6">
        <v>2017</v>
      </c>
      <c r="N3749" s="103"/>
      <c r="O3749" s="103"/>
      <c r="P3749" s="6"/>
      <c r="Q3749" s="6"/>
      <c r="R3749" t="str">
        <f t="shared" si="58"/>
        <v>5010700202002005001VT200001</v>
      </c>
    </row>
    <row r="3750" spans="1:18" x14ac:dyDescent="0.2">
      <c r="A3750" s="80" t="s">
        <v>453</v>
      </c>
      <c r="B3750" s="80" t="s">
        <v>5238</v>
      </c>
      <c r="C3750" s="6">
        <v>501</v>
      </c>
      <c r="D3750" s="6">
        <v>50107</v>
      </c>
      <c r="E3750" s="80" t="s">
        <v>456</v>
      </c>
      <c r="F3750" s="80" t="s">
        <v>454</v>
      </c>
      <c r="G3750" s="80" t="s">
        <v>490</v>
      </c>
      <c r="H3750" s="80" t="s">
        <v>750</v>
      </c>
      <c r="I3750" s="80" t="s">
        <v>2419</v>
      </c>
      <c r="J3750" s="80" t="s">
        <v>4054</v>
      </c>
      <c r="K3750" s="80" t="s">
        <v>454</v>
      </c>
      <c r="L3750" s="8">
        <v>2450000</v>
      </c>
      <c r="M3750" s="6">
        <v>2017</v>
      </c>
      <c r="N3750" s="103"/>
      <c r="O3750" s="103"/>
      <c r="P3750" s="6"/>
      <c r="Q3750" s="6"/>
      <c r="R3750" t="str">
        <f t="shared" si="58"/>
        <v>5010700202002005001VT300001</v>
      </c>
    </row>
    <row r="3751" spans="1:18" x14ac:dyDescent="0.2">
      <c r="A3751" s="80" t="s">
        <v>453</v>
      </c>
      <c r="B3751" s="80" t="s">
        <v>5239</v>
      </c>
      <c r="C3751" s="6">
        <v>501</v>
      </c>
      <c r="D3751" s="6">
        <v>50107</v>
      </c>
      <c r="E3751" s="80" t="s">
        <v>456</v>
      </c>
      <c r="F3751" s="80" t="s">
        <v>454</v>
      </c>
      <c r="G3751" s="80" t="s">
        <v>492</v>
      </c>
      <c r="H3751" s="80" t="s">
        <v>750</v>
      </c>
      <c r="I3751" s="80" t="s">
        <v>2419</v>
      </c>
      <c r="J3751" s="80" t="s">
        <v>4054</v>
      </c>
      <c r="K3751" s="80" t="s">
        <v>454</v>
      </c>
      <c r="L3751" s="8">
        <v>1925000</v>
      </c>
      <c r="M3751" s="6">
        <v>2017</v>
      </c>
      <c r="N3751" s="103"/>
      <c r="O3751" s="103"/>
      <c r="P3751" s="6"/>
      <c r="Q3751" s="6"/>
      <c r="R3751" t="str">
        <f t="shared" si="58"/>
        <v>5010700202002005001VT400001</v>
      </c>
    </row>
    <row r="3752" spans="1:18" x14ac:dyDescent="0.2">
      <c r="A3752" s="80" t="s">
        <v>453</v>
      </c>
      <c r="B3752" s="80" t="s">
        <v>5240</v>
      </c>
      <c r="C3752" s="6">
        <v>501</v>
      </c>
      <c r="D3752" s="6">
        <v>50107</v>
      </c>
      <c r="E3752" s="80" t="s">
        <v>456</v>
      </c>
      <c r="F3752" s="80" t="s">
        <v>454</v>
      </c>
      <c r="G3752" s="80" t="s">
        <v>494</v>
      </c>
      <c r="H3752" s="80" t="s">
        <v>750</v>
      </c>
      <c r="I3752" s="80" t="s">
        <v>2419</v>
      </c>
      <c r="J3752" s="80" t="s">
        <v>4054</v>
      </c>
      <c r="K3752" s="80" t="s">
        <v>454</v>
      </c>
      <c r="L3752" s="8">
        <v>1400000</v>
      </c>
      <c r="M3752" s="6">
        <v>2017</v>
      </c>
      <c r="N3752" s="103"/>
      <c r="O3752" s="103"/>
      <c r="P3752" s="6"/>
      <c r="Q3752" s="6"/>
      <c r="R3752" t="str">
        <f t="shared" si="58"/>
        <v>5010700202002005001VT500001</v>
      </c>
    </row>
    <row r="3753" spans="1:18" x14ac:dyDescent="0.2">
      <c r="A3753" s="80" t="s">
        <v>453</v>
      </c>
      <c r="B3753" s="80" t="s">
        <v>5241</v>
      </c>
      <c r="C3753" s="6">
        <v>501</v>
      </c>
      <c r="D3753" s="6">
        <v>50107</v>
      </c>
      <c r="E3753" s="80" t="s">
        <v>456</v>
      </c>
      <c r="F3753" s="80" t="s">
        <v>454</v>
      </c>
      <c r="G3753" s="80" t="s">
        <v>486</v>
      </c>
      <c r="H3753" s="80" t="s">
        <v>904</v>
      </c>
      <c r="I3753" s="80" t="s">
        <v>2642</v>
      </c>
      <c r="J3753" s="80" t="s">
        <v>4054</v>
      </c>
      <c r="K3753" s="80" t="s">
        <v>454</v>
      </c>
      <c r="L3753" s="8">
        <v>2880000</v>
      </c>
      <c r="M3753" s="6">
        <v>2017</v>
      </c>
      <c r="N3753" s="103"/>
      <c r="O3753" s="103"/>
      <c r="P3753" s="6"/>
      <c r="Q3753" s="6"/>
      <c r="R3753" t="str">
        <f t="shared" si="58"/>
        <v>5010700209709702001VT100001</v>
      </c>
    </row>
    <row r="3754" spans="1:18" x14ac:dyDescent="0.2">
      <c r="A3754" s="80" t="s">
        <v>453</v>
      </c>
      <c r="B3754" s="80" t="s">
        <v>5242</v>
      </c>
      <c r="C3754" s="6">
        <v>501</v>
      </c>
      <c r="D3754" s="6">
        <v>50107</v>
      </c>
      <c r="E3754" s="80" t="s">
        <v>456</v>
      </c>
      <c r="F3754" s="80" t="s">
        <v>454</v>
      </c>
      <c r="G3754" s="80" t="s">
        <v>488</v>
      </c>
      <c r="H3754" s="80" t="s">
        <v>904</v>
      </c>
      <c r="I3754" s="80" t="s">
        <v>2642</v>
      </c>
      <c r="J3754" s="80" t="s">
        <v>4054</v>
      </c>
      <c r="K3754" s="80" t="s">
        <v>454</v>
      </c>
      <c r="L3754" s="8">
        <v>1700000</v>
      </c>
      <c r="M3754" s="6">
        <v>2017</v>
      </c>
      <c r="N3754" s="103"/>
      <c r="O3754" s="103"/>
      <c r="P3754" s="6"/>
      <c r="Q3754" s="6"/>
      <c r="R3754" t="str">
        <f t="shared" si="58"/>
        <v>5010700209709702001VT200001</v>
      </c>
    </row>
    <row r="3755" spans="1:18" x14ac:dyDescent="0.2">
      <c r="A3755" s="80" t="s">
        <v>453</v>
      </c>
      <c r="B3755" s="80" t="s">
        <v>5243</v>
      </c>
      <c r="C3755" s="6">
        <v>501</v>
      </c>
      <c r="D3755" s="6">
        <v>50107</v>
      </c>
      <c r="E3755" s="80" t="s">
        <v>456</v>
      </c>
      <c r="F3755" s="80" t="s">
        <v>454</v>
      </c>
      <c r="G3755" s="80" t="s">
        <v>490</v>
      </c>
      <c r="H3755" s="80" t="s">
        <v>904</v>
      </c>
      <c r="I3755" s="80" t="s">
        <v>2642</v>
      </c>
      <c r="J3755" s="80" t="s">
        <v>4054</v>
      </c>
      <c r="K3755" s="80" t="s">
        <v>454</v>
      </c>
      <c r="L3755" s="8">
        <v>1400000</v>
      </c>
      <c r="M3755" s="6">
        <v>2017</v>
      </c>
      <c r="N3755" s="103"/>
      <c r="O3755" s="103"/>
      <c r="P3755" s="6"/>
      <c r="Q3755" s="6"/>
      <c r="R3755" t="str">
        <f t="shared" si="58"/>
        <v>5010700209709702001VT300001</v>
      </c>
    </row>
    <row r="3756" spans="1:18" x14ac:dyDescent="0.2">
      <c r="A3756" s="80" t="s">
        <v>453</v>
      </c>
      <c r="B3756" s="80" t="s">
        <v>5244</v>
      </c>
      <c r="C3756" s="6">
        <v>501</v>
      </c>
      <c r="D3756" s="6">
        <v>50107</v>
      </c>
      <c r="E3756" s="80" t="s">
        <v>456</v>
      </c>
      <c r="F3756" s="80" t="s">
        <v>454</v>
      </c>
      <c r="G3756" s="80" t="s">
        <v>492</v>
      </c>
      <c r="H3756" s="80" t="s">
        <v>904</v>
      </c>
      <c r="I3756" s="80" t="s">
        <v>2642</v>
      </c>
      <c r="J3756" s="80" t="s">
        <v>4054</v>
      </c>
      <c r="K3756" s="80" t="s">
        <v>454</v>
      </c>
      <c r="L3756" s="8">
        <v>1100000</v>
      </c>
      <c r="M3756" s="6">
        <v>2017</v>
      </c>
      <c r="N3756" s="103"/>
      <c r="O3756" s="103"/>
      <c r="P3756" s="6"/>
      <c r="Q3756" s="6"/>
      <c r="R3756" t="str">
        <f t="shared" si="58"/>
        <v>5010700209709702001VT400001</v>
      </c>
    </row>
    <row r="3757" spans="1:18" x14ac:dyDescent="0.2">
      <c r="A3757" s="80" t="s">
        <v>453</v>
      </c>
      <c r="B3757" s="80" t="s">
        <v>5245</v>
      </c>
      <c r="C3757" s="6">
        <v>501</v>
      </c>
      <c r="D3757" s="6">
        <v>50107</v>
      </c>
      <c r="E3757" s="80" t="s">
        <v>456</v>
      </c>
      <c r="F3757" s="80" t="s">
        <v>454</v>
      </c>
      <c r="G3757" s="80" t="s">
        <v>494</v>
      </c>
      <c r="H3757" s="80" t="s">
        <v>904</v>
      </c>
      <c r="I3757" s="80" t="s">
        <v>2642</v>
      </c>
      <c r="J3757" s="80" t="s">
        <v>4054</v>
      </c>
      <c r="K3757" s="80" t="s">
        <v>454</v>
      </c>
      <c r="L3757" s="8">
        <v>800000</v>
      </c>
      <c r="M3757" s="6">
        <v>2017</v>
      </c>
      <c r="N3757" s="103"/>
      <c r="O3757" s="103"/>
      <c r="P3757" s="6"/>
      <c r="Q3757" s="6"/>
      <c r="R3757" t="str">
        <f t="shared" si="58"/>
        <v>5010700209709702001VT500001</v>
      </c>
    </row>
    <row r="3758" spans="1:18" x14ac:dyDescent="0.2">
      <c r="A3758" s="80" t="s">
        <v>453</v>
      </c>
      <c r="B3758" s="80" t="s">
        <v>5246</v>
      </c>
      <c r="C3758" s="6">
        <v>501</v>
      </c>
      <c r="D3758" s="6">
        <v>50107</v>
      </c>
      <c r="E3758" s="80" t="s">
        <v>456</v>
      </c>
      <c r="F3758" s="80" t="s">
        <v>454</v>
      </c>
      <c r="G3758" s="80" t="s">
        <v>488</v>
      </c>
      <c r="H3758" s="80" t="s">
        <v>872</v>
      </c>
      <c r="I3758" s="80" t="s">
        <v>2590</v>
      </c>
      <c r="J3758" s="80" t="s">
        <v>4054</v>
      </c>
      <c r="K3758" s="80" t="s">
        <v>454</v>
      </c>
      <c r="L3758" s="8">
        <v>2380000</v>
      </c>
      <c r="M3758" s="6">
        <v>2017</v>
      </c>
      <c r="N3758" s="103"/>
      <c r="O3758" s="103"/>
      <c r="P3758" s="6"/>
      <c r="Q3758" s="6"/>
      <c r="R3758" t="str">
        <f t="shared" si="58"/>
        <v>5010700208108101001VT200001</v>
      </c>
    </row>
    <row r="3759" spans="1:18" x14ac:dyDescent="0.2">
      <c r="A3759" s="80" t="s">
        <v>453</v>
      </c>
      <c r="B3759" s="80" t="s">
        <v>5247</v>
      </c>
      <c r="C3759" s="6">
        <v>501</v>
      </c>
      <c r="D3759" s="6">
        <v>50107</v>
      </c>
      <c r="E3759" s="80" t="s">
        <v>456</v>
      </c>
      <c r="F3759" s="80" t="s">
        <v>454</v>
      </c>
      <c r="G3759" s="80" t="s">
        <v>490</v>
      </c>
      <c r="H3759" s="80" t="s">
        <v>872</v>
      </c>
      <c r="I3759" s="80" t="s">
        <v>2590</v>
      </c>
      <c r="J3759" s="80" t="s">
        <v>4054</v>
      </c>
      <c r="K3759" s="80" t="s">
        <v>454</v>
      </c>
      <c r="L3759" s="8">
        <v>1960000</v>
      </c>
      <c r="M3759" s="6">
        <v>2017</v>
      </c>
      <c r="N3759" s="103"/>
      <c r="O3759" s="103"/>
      <c r="P3759" s="6"/>
      <c r="Q3759" s="6"/>
      <c r="R3759" t="str">
        <f t="shared" si="58"/>
        <v>5010700208108101001VT300001</v>
      </c>
    </row>
    <row r="3760" spans="1:18" x14ac:dyDescent="0.2">
      <c r="A3760" s="80" t="s">
        <v>453</v>
      </c>
      <c r="B3760" s="80" t="s">
        <v>5248</v>
      </c>
      <c r="C3760" s="6">
        <v>501</v>
      </c>
      <c r="D3760" s="6">
        <v>50107</v>
      </c>
      <c r="E3760" s="80" t="s">
        <v>456</v>
      </c>
      <c r="F3760" s="80" t="s">
        <v>454</v>
      </c>
      <c r="G3760" s="80" t="s">
        <v>492</v>
      </c>
      <c r="H3760" s="80" t="s">
        <v>872</v>
      </c>
      <c r="I3760" s="80" t="s">
        <v>2590</v>
      </c>
      <c r="J3760" s="80" t="s">
        <v>4054</v>
      </c>
      <c r="K3760" s="80" t="s">
        <v>454</v>
      </c>
      <c r="L3760" s="8">
        <v>1540000</v>
      </c>
      <c r="M3760" s="6">
        <v>2017</v>
      </c>
      <c r="N3760" s="103"/>
      <c r="O3760" s="103"/>
      <c r="P3760" s="6"/>
      <c r="Q3760" s="6"/>
      <c r="R3760" t="str">
        <f t="shared" si="58"/>
        <v>5010700208108101001VT400001</v>
      </c>
    </row>
    <row r="3761" spans="1:18" x14ac:dyDescent="0.2">
      <c r="A3761" s="80" t="s">
        <v>453</v>
      </c>
      <c r="B3761" s="80" t="s">
        <v>5249</v>
      </c>
      <c r="C3761" s="6">
        <v>501</v>
      </c>
      <c r="D3761" s="6">
        <v>50107</v>
      </c>
      <c r="E3761" s="80" t="s">
        <v>456</v>
      </c>
      <c r="F3761" s="80" t="s">
        <v>454</v>
      </c>
      <c r="G3761" s="80" t="s">
        <v>494</v>
      </c>
      <c r="H3761" s="80" t="s">
        <v>872</v>
      </c>
      <c r="I3761" s="80" t="s">
        <v>2590</v>
      </c>
      <c r="J3761" s="80" t="s">
        <v>4054</v>
      </c>
      <c r="K3761" s="80" t="s">
        <v>454</v>
      </c>
      <c r="L3761" s="8">
        <v>1120000</v>
      </c>
      <c r="M3761" s="6">
        <v>2017</v>
      </c>
      <c r="N3761" s="103"/>
      <c r="O3761" s="103"/>
      <c r="P3761" s="6"/>
      <c r="Q3761" s="6"/>
      <c r="R3761" t="str">
        <f t="shared" si="58"/>
        <v>5010700208108101001VT500001</v>
      </c>
    </row>
    <row r="3762" spans="1:18" x14ac:dyDescent="0.2">
      <c r="A3762" s="80" t="s">
        <v>453</v>
      </c>
      <c r="B3762" s="80" t="s">
        <v>5250</v>
      </c>
      <c r="C3762" s="6">
        <v>501</v>
      </c>
      <c r="D3762" s="6">
        <v>50107</v>
      </c>
      <c r="E3762" s="80" t="s">
        <v>456</v>
      </c>
      <c r="F3762" s="80" t="s">
        <v>454</v>
      </c>
      <c r="G3762" s="80" t="s">
        <v>488</v>
      </c>
      <c r="H3762" s="80" t="s">
        <v>752</v>
      </c>
      <c r="I3762" s="80" t="s">
        <v>2421</v>
      </c>
      <c r="J3762" s="80" t="s">
        <v>4054</v>
      </c>
      <c r="K3762" s="80" t="s">
        <v>454</v>
      </c>
      <c r="L3762" s="8">
        <v>2975000</v>
      </c>
      <c r="M3762" s="6">
        <v>2017</v>
      </c>
      <c r="N3762" s="103"/>
      <c r="O3762" s="103"/>
      <c r="P3762" s="6"/>
      <c r="Q3762" s="6"/>
      <c r="R3762" t="str">
        <f t="shared" si="58"/>
        <v>5010700202102101001VT200001</v>
      </c>
    </row>
    <row r="3763" spans="1:18" x14ac:dyDescent="0.2">
      <c r="A3763" s="80" t="s">
        <v>453</v>
      </c>
      <c r="B3763" s="80" t="s">
        <v>5251</v>
      </c>
      <c r="C3763" s="6">
        <v>501</v>
      </c>
      <c r="D3763" s="6">
        <v>50107</v>
      </c>
      <c r="E3763" s="80" t="s">
        <v>456</v>
      </c>
      <c r="F3763" s="80" t="s">
        <v>454</v>
      </c>
      <c r="G3763" s="80" t="s">
        <v>490</v>
      </c>
      <c r="H3763" s="80" t="s">
        <v>752</v>
      </c>
      <c r="I3763" s="80" t="s">
        <v>2421</v>
      </c>
      <c r="J3763" s="80" t="s">
        <v>4054</v>
      </c>
      <c r="K3763" s="80" t="s">
        <v>454</v>
      </c>
      <c r="L3763" s="8">
        <v>2450000</v>
      </c>
      <c r="M3763" s="6">
        <v>2017</v>
      </c>
      <c r="N3763" s="103"/>
      <c r="O3763" s="103"/>
      <c r="P3763" s="6"/>
      <c r="Q3763" s="6"/>
      <c r="R3763" t="str">
        <f t="shared" si="58"/>
        <v>5010700202102101001VT300001</v>
      </c>
    </row>
    <row r="3764" spans="1:18" x14ac:dyDescent="0.2">
      <c r="A3764" s="80" t="s">
        <v>453</v>
      </c>
      <c r="B3764" s="80" t="s">
        <v>5252</v>
      </c>
      <c r="C3764" s="6">
        <v>501</v>
      </c>
      <c r="D3764" s="6">
        <v>50107</v>
      </c>
      <c r="E3764" s="80" t="s">
        <v>456</v>
      </c>
      <c r="F3764" s="80" t="s">
        <v>454</v>
      </c>
      <c r="G3764" s="80" t="s">
        <v>492</v>
      </c>
      <c r="H3764" s="80" t="s">
        <v>752</v>
      </c>
      <c r="I3764" s="80" t="s">
        <v>2421</v>
      </c>
      <c r="J3764" s="80" t="s">
        <v>4054</v>
      </c>
      <c r="K3764" s="80" t="s">
        <v>454</v>
      </c>
      <c r="L3764" s="8">
        <v>1925000</v>
      </c>
      <c r="M3764" s="6">
        <v>2017</v>
      </c>
      <c r="N3764" s="103"/>
      <c r="O3764" s="103"/>
      <c r="P3764" s="6"/>
      <c r="Q3764" s="6"/>
      <c r="R3764" t="str">
        <f t="shared" si="58"/>
        <v>5010700202102101001VT400001</v>
      </c>
    </row>
    <row r="3765" spans="1:18" x14ac:dyDescent="0.2">
      <c r="A3765" s="80" t="s">
        <v>453</v>
      </c>
      <c r="B3765" s="80" t="s">
        <v>5253</v>
      </c>
      <c r="C3765" s="6">
        <v>501</v>
      </c>
      <c r="D3765" s="6">
        <v>50107</v>
      </c>
      <c r="E3765" s="80" t="s">
        <v>456</v>
      </c>
      <c r="F3765" s="80" t="s">
        <v>454</v>
      </c>
      <c r="G3765" s="80" t="s">
        <v>494</v>
      </c>
      <c r="H3765" s="80" t="s">
        <v>752</v>
      </c>
      <c r="I3765" s="80" t="s">
        <v>2421</v>
      </c>
      <c r="J3765" s="80" t="s">
        <v>4054</v>
      </c>
      <c r="K3765" s="80" t="s">
        <v>454</v>
      </c>
      <c r="L3765" s="8">
        <v>1400000</v>
      </c>
      <c r="M3765" s="6">
        <v>2017</v>
      </c>
      <c r="N3765" s="103"/>
      <c r="O3765" s="103"/>
      <c r="P3765" s="6"/>
      <c r="Q3765" s="6"/>
      <c r="R3765" t="str">
        <f t="shared" si="58"/>
        <v>5010700202102101001VT500001</v>
      </c>
    </row>
    <row r="3766" spans="1:18" x14ac:dyDescent="0.2">
      <c r="A3766" s="80" t="s">
        <v>453</v>
      </c>
      <c r="B3766" s="80" t="s">
        <v>5254</v>
      </c>
      <c r="C3766" s="6">
        <v>501</v>
      </c>
      <c r="D3766" s="6">
        <v>50107</v>
      </c>
      <c r="E3766" s="80" t="s">
        <v>456</v>
      </c>
      <c r="F3766" s="80" t="s">
        <v>454</v>
      </c>
      <c r="G3766" s="80" t="s">
        <v>488</v>
      </c>
      <c r="H3766" s="80" t="s">
        <v>754</v>
      </c>
      <c r="I3766" s="80" t="s">
        <v>2423</v>
      </c>
      <c r="J3766" s="80" t="s">
        <v>4054</v>
      </c>
      <c r="K3766" s="80" t="s">
        <v>454</v>
      </c>
      <c r="L3766" s="8">
        <v>2975000</v>
      </c>
      <c r="M3766" s="6">
        <v>2017</v>
      </c>
      <c r="N3766" s="103"/>
      <c r="O3766" s="103"/>
      <c r="P3766" s="6"/>
      <c r="Q3766" s="6"/>
      <c r="R3766" t="str">
        <f t="shared" si="58"/>
        <v>5010700202202201001VT200001</v>
      </c>
    </row>
    <row r="3767" spans="1:18" x14ac:dyDescent="0.2">
      <c r="A3767" s="80" t="s">
        <v>453</v>
      </c>
      <c r="B3767" s="80" t="s">
        <v>5255</v>
      </c>
      <c r="C3767" s="6">
        <v>501</v>
      </c>
      <c r="D3767" s="6">
        <v>50107</v>
      </c>
      <c r="E3767" s="80" t="s">
        <v>456</v>
      </c>
      <c r="F3767" s="80" t="s">
        <v>454</v>
      </c>
      <c r="G3767" s="80" t="s">
        <v>490</v>
      </c>
      <c r="H3767" s="80" t="s">
        <v>754</v>
      </c>
      <c r="I3767" s="80" t="s">
        <v>2423</v>
      </c>
      <c r="J3767" s="80" t="s">
        <v>4054</v>
      </c>
      <c r="K3767" s="80" t="s">
        <v>454</v>
      </c>
      <c r="L3767" s="8">
        <v>2450000</v>
      </c>
      <c r="M3767" s="6">
        <v>2017</v>
      </c>
      <c r="N3767" s="103"/>
      <c r="O3767" s="103"/>
      <c r="P3767" s="6"/>
      <c r="Q3767" s="6"/>
      <c r="R3767" t="str">
        <f t="shared" si="58"/>
        <v>5010700202202201001VT300001</v>
      </c>
    </row>
    <row r="3768" spans="1:18" x14ac:dyDescent="0.2">
      <c r="A3768" s="80" t="s">
        <v>453</v>
      </c>
      <c r="B3768" s="80" t="s">
        <v>5256</v>
      </c>
      <c r="C3768" s="6">
        <v>501</v>
      </c>
      <c r="D3768" s="6">
        <v>50107</v>
      </c>
      <c r="E3768" s="80" t="s">
        <v>456</v>
      </c>
      <c r="F3768" s="80" t="s">
        <v>454</v>
      </c>
      <c r="G3768" s="80" t="s">
        <v>492</v>
      </c>
      <c r="H3768" s="80" t="s">
        <v>754</v>
      </c>
      <c r="I3768" s="80" t="s">
        <v>2423</v>
      </c>
      <c r="J3768" s="80" t="s">
        <v>4054</v>
      </c>
      <c r="K3768" s="80" t="s">
        <v>454</v>
      </c>
      <c r="L3768" s="8">
        <v>1925000</v>
      </c>
      <c r="M3768" s="6">
        <v>2017</v>
      </c>
      <c r="N3768" s="103"/>
      <c r="O3768" s="103"/>
      <c r="P3768" s="6"/>
      <c r="Q3768" s="6"/>
      <c r="R3768" t="str">
        <f t="shared" si="58"/>
        <v>5010700202202201001VT400001</v>
      </c>
    </row>
    <row r="3769" spans="1:18" x14ac:dyDescent="0.2">
      <c r="A3769" s="80" t="s">
        <v>453</v>
      </c>
      <c r="B3769" s="80" t="s">
        <v>5257</v>
      </c>
      <c r="C3769" s="6">
        <v>501</v>
      </c>
      <c r="D3769" s="6">
        <v>50107</v>
      </c>
      <c r="E3769" s="80" t="s">
        <v>456</v>
      </c>
      <c r="F3769" s="80" t="s">
        <v>454</v>
      </c>
      <c r="G3769" s="80" t="s">
        <v>494</v>
      </c>
      <c r="H3769" s="80" t="s">
        <v>754</v>
      </c>
      <c r="I3769" s="80" t="s">
        <v>2423</v>
      </c>
      <c r="J3769" s="80" t="s">
        <v>4054</v>
      </c>
      <c r="K3769" s="80" t="s">
        <v>454</v>
      </c>
      <c r="L3769" s="8">
        <v>1400000</v>
      </c>
      <c r="M3769" s="6">
        <v>2017</v>
      </c>
      <c r="N3769" s="103"/>
      <c r="O3769" s="103"/>
      <c r="P3769" s="6"/>
      <c r="Q3769" s="6"/>
      <c r="R3769" t="str">
        <f t="shared" si="58"/>
        <v>5010700202202201001VT500001</v>
      </c>
    </row>
    <row r="3770" spans="1:18" x14ac:dyDescent="0.2">
      <c r="A3770" s="80" t="s">
        <v>453</v>
      </c>
      <c r="B3770" s="80" t="s">
        <v>5258</v>
      </c>
      <c r="C3770" s="6">
        <v>501</v>
      </c>
      <c r="D3770" s="6">
        <v>50107</v>
      </c>
      <c r="E3770" s="80" t="s">
        <v>456</v>
      </c>
      <c r="F3770" s="80" t="s">
        <v>454</v>
      </c>
      <c r="G3770" s="80" t="s">
        <v>486</v>
      </c>
      <c r="H3770" s="80" t="s">
        <v>756</v>
      </c>
      <c r="I3770" s="80" t="s">
        <v>2427</v>
      </c>
      <c r="J3770" s="80" t="s">
        <v>4054</v>
      </c>
      <c r="K3770" s="80" t="s">
        <v>454</v>
      </c>
      <c r="L3770" s="8">
        <v>16200000</v>
      </c>
      <c r="M3770" s="6">
        <v>2017</v>
      </c>
      <c r="N3770" s="103"/>
      <c r="O3770" s="103"/>
      <c r="P3770" s="6"/>
      <c r="Q3770" s="6"/>
      <c r="R3770" t="str">
        <f t="shared" si="58"/>
        <v>5010700202302302001VT100001</v>
      </c>
    </row>
    <row r="3771" spans="1:18" x14ac:dyDescent="0.2">
      <c r="A3771" s="80" t="s">
        <v>453</v>
      </c>
      <c r="B3771" s="80" t="s">
        <v>5259</v>
      </c>
      <c r="C3771" s="6">
        <v>501</v>
      </c>
      <c r="D3771" s="6">
        <v>50107</v>
      </c>
      <c r="E3771" s="80" t="s">
        <v>456</v>
      </c>
      <c r="F3771" s="80" t="s">
        <v>454</v>
      </c>
      <c r="G3771" s="80" t="s">
        <v>486</v>
      </c>
      <c r="H3771" s="80" t="s">
        <v>756</v>
      </c>
      <c r="I3771" s="80" t="s">
        <v>2429</v>
      </c>
      <c r="J3771" s="80" t="s">
        <v>4054</v>
      </c>
      <c r="K3771" s="80" t="s">
        <v>454</v>
      </c>
      <c r="L3771" s="8">
        <v>7800000</v>
      </c>
      <c r="M3771" s="6">
        <v>2017</v>
      </c>
      <c r="N3771" s="103"/>
      <c r="O3771" s="103"/>
      <c r="P3771" s="6"/>
      <c r="Q3771" s="6"/>
      <c r="R3771" t="str">
        <f t="shared" si="58"/>
        <v>5010700202302303001VT100001</v>
      </c>
    </row>
    <row r="3772" spans="1:18" x14ac:dyDescent="0.2">
      <c r="A3772" s="80" t="s">
        <v>453</v>
      </c>
      <c r="B3772" s="80" t="s">
        <v>5260</v>
      </c>
      <c r="C3772" s="6">
        <v>501</v>
      </c>
      <c r="D3772" s="6">
        <v>50107</v>
      </c>
      <c r="E3772" s="80" t="s">
        <v>456</v>
      </c>
      <c r="F3772" s="80" t="s">
        <v>454</v>
      </c>
      <c r="G3772" s="80" t="s">
        <v>488</v>
      </c>
      <c r="H3772" s="80" t="s">
        <v>756</v>
      </c>
      <c r="I3772" s="80" t="s">
        <v>2429</v>
      </c>
      <c r="J3772" s="80" t="s">
        <v>4054</v>
      </c>
      <c r="K3772" s="80" t="s">
        <v>454</v>
      </c>
      <c r="L3772" s="8">
        <v>2125000</v>
      </c>
      <c r="M3772" s="6">
        <v>2017</v>
      </c>
      <c r="N3772" s="103"/>
      <c r="O3772" s="103"/>
      <c r="P3772" s="6"/>
      <c r="Q3772" s="6"/>
      <c r="R3772" t="str">
        <f t="shared" si="58"/>
        <v>5010700202302303001VT200001</v>
      </c>
    </row>
    <row r="3773" spans="1:18" x14ac:dyDescent="0.2">
      <c r="A3773" s="80" t="s">
        <v>453</v>
      </c>
      <c r="B3773" s="80" t="s">
        <v>5261</v>
      </c>
      <c r="C3773" s="6">
        <v>501</v>
      </c>
      <c r="D3773" s="6">
        <v>50107</v>
      </c>
      <c r="E3773" s="80" t="s">
        <v>456</v>
      </c>
      <c r="F3773" s="80" t="s">
        <v>454</v>
      </c>
      <c r="G3773" s="80" t="s">
        <v>490</v>
      </c>
      <c r="H3773" s="80" t="s">
        <v>756</v>
      </c>
      <c r="I3773" s="80" t="s">
        <v>2429</v>
      </c>
      <c r="J3773" s="80" t="s">
        <v>4054</v>
      </c>
      <c r="K3773" s="80" t="s">
        <v>454</v>
      </c>
      <c r="L3773" s="8">
        <v>1750000</v>
      </c>
      <c r="M3773" s="6">
        <v>2017</v>
      </c>
      <c r="N3773" s="103"/>
      <c r="O3773" s="103"/>
      <c r="P3773" s="6"/>
      <c r="Q3773" s="6"/>
      <c r="R3773" t="str">
        <f t="shared" si="58"/>
        <v>5010700202302303001VT300001</v>
      </c>
    </row>
    <row r="3774" spans="1:18" x14ac:dyDescent="0.2">
      <c r="A3774" s="80" t="s">
        <v>453</v>
      </c>
      <c r="B3774" s="80" t="s">
        <v>5262</v>
      </c>
      <c r="C3774" s="6">
        <v>501</v>
      </c>
      <c r="D3774" s="6">
        <v>50107</v>
      </c>
      <c r="E3774" s="80" t="s">
        <v>456</v>
      </c>
      <c r="F3774" s="80" t="s">
        <v>454</v>
      </c>
      <c r="G3774" s="80" t="s">
        <v>492</v>
      </c>
      <c r="H3774" s="80" t="s">
        <v>756</v>
      </c>
      <c r="I3774" s="80" t="s">
        <v>2429</v>
      </c>
      <c r="J3774" s="80" t="s">
        <v>4054</v>
      </c>
      <c r="K3774" s="80" t="s">
        <v>454</v>
      </c>
      <c r="L3774" s="8">
        <v>1375000</v>
      </c>
      <c r="M3774" s="6">
        <v>2017</v>
      </c>
      <c r="N3774" s="103"/>
      <c r="O3774" s="103"/>
      <c r="P3774" s="6"/>
      <c r="Q3774" s="6"/>
      <c r="R3774" t="str">
        <f t="shared" si="58"/>
        <v>5010700202302303001VT400001</v>
      </c>
    </row>
    <row r="3775" spans="1:18" x14ac:dyDescent="0.2">
      <c r="A3775" s="80" t="s">
        <v>453</v>
      </c>
      <c r="B3775" s="80" t="s">
        <v>5263</v>
      </c>
      <c r="C3775" s="6">
        <v>501</v>
      </c>
      <c r="D3775" s="6">
        <v>50107</v>
      </c>
      <c r="E3775" s="80" t="s">
        <v>456</v>
      </c>
      <c r="F3775" s="80" t="s">
        <v>454</v>
      </c>
      <c r="G3775" s="80" t="s">
        <v>494</v>
      </c>
      <c r="H3775" s="80" t="s">
        <v>756</v>
      </c>
      <c r="I3775" s="80" t="s">
        <v>2429</v>
      </c>
      <c r="J3775" s="80" t="s">
        <v>4054</v>
      </c>
      <c r="K3775" s="80" t="s">
        <v>454</v>
      </c>
      <c r="L3775" s="8">
        <v>1400000</v>
      </c>
      <c r="M3775" s="6">
        <v>2017</v>
      </c>
      <c r="N3775" s="103"/>
      <c r="O3775" s="103"/>
      <c r="P3775" s="6"/>
      <c r="Q3775" s="6"/>
      <c r="R3775" t="str">
        <f t="shared" si="58"/>
        <v>5010700202302303001VT500001</v>
      </c>
    </row>
    <row r="3776" spans="1:18" x14ac:dyDescent="0.2">
      <c r="A3776" s="80" t="s">
        <v>453</v>
      </c>
      <c r="B3776" s="80" t="s">
        <v>5264</v>
      </c>
      <c r="C3776" s="6">
        <v>501</v>
      </c>
      <c r="D3776" s="6">
        <v>50107</v>
      </c>
      <c r="E3776" s="80" t="s">
        <v>456</v>
      </c>
      <c r="F3776" s="80" t="s">
        <v>454</v>
      </c>
      <c r="G3776" s="80" t="s">
        <v>486</v>
      </c>
      <c r="H3776" s="80" t="s">
        <v>2103</v>
      </c>
      <c r="I3776" s="80" t="s">
        <v>3671</v>
      </c>
      <c r="J3776" s="80" t="s">
        <v>4054</v>
      </c>
      <c r="K3776" s="80" t="s">
        <v>454</v>
      </c>
      <c r="L3776" s="8">
        <v>5720000</v>
      </c>
      <c r="M3776" s="6">
        <v>2017</v>
      </c>
      <c r="N3776" s="103"/>
      <c r="O3776" s="103"/>
      <c r="P3776" s="6"/>
      <c r="Q3776" s="6"/>
      <c r="R3776" t="str">
        <f t="shared" si="58"/>
        <v>5010700221721701001VT100001</v>
      </c>
    </row>
    <row r="3777" spans="1:18" x14ac:dyDescent="0.2">
      <c r="A3777" s="80" t="s">
        <v>453</v>
      </c>
      <c r="B3777" s="80" t="s">
        <v>5265</v>
      </c>
      <c r="C3777" s="6">
        <v>501</v>
      </c>
      <c r="D3777" s="6">
        <v>50107</v>
      </c>
      <c r="E3777" s="80" t="s">
        <v>456</v>
      </c>
      <c r="F3777" s="80" t="s">
        <v>454</v>
      </c>
      <c r="G3777" s="80" t="s">
        <v>488</v>
      </c>
      <c r="H3777" s="80" t="s">
        <v>2103</v>
      </c>
      <c r="I3777" s="80" t="s">
        <v>3671</v>
      </c>
      <c r="J3777" s="80" t="s">
        <v>4054</v>
      </c>
      <c r="K3777" s="80" t="s">
        <v>454</v>
      </c>
      <c r="L3777" s="8">
        <v>2975000</v>
      </c>
      <c r="M3777" s="6">
        <v>2017</v>
      </c>
      <c r="N3777" s="103"/>
      <c r="O3777" s="103"/>
      <c r="P3777" s="6"/>
      <c r="Q3777" s="6"/>
      <c r="R3777" t="str">
        <f t="shared" si="58"/>
        <v>5010700221721701001VT200001</v>
      </c>
    </row>
    <row r="3778" spans="1:18" x14ac:dyDescent="0.2">
      <c r="A3778" s="80" t="s">
        <v>453</v>
      </c>
      <c r="B3778" s="80" t="s">
        <v>5266</v>
      </c>
      <c r="C3778" s="6">
        <v>501</v>
      </c>
      <c r="D3778" s="6">
        <v>50107</v>
      </c>
      <c r="E3778" s="80" t="s">
        <v>456</v>
      </c>
      <c r="F3778" s="80" t="s">
        <v>454</v>
      </c>
      <c r="G3778" s="80" t="s">
        <v>490</v>
      </c>
      <c r="H3778" s="80" t="s">
        <v>2103</v>
      </c>
      <c r="I3778" s="80" t="s">
        <v>3671</v>
      </c>
      <c r="J3778" s="80" t="s">
        <v>4054</v>
      </c>
      <c r="K3778" s="80" t="s">
        <v>454</v>
      </c>
      <c r="L3778" s="8">
        <v>2450000</v>
      </c>
      <c r="M3778" s="6">
        <v>2017</v>
      </c>
      <c r="N3778" s="103"/>
      <c r="O3778" s="103"/>
      <c r="P3778" s="6"/>
      <c r="Q3778" s="6"/>
      <c r="R3778" t="str">
        <f t="shared" ref="R3778:R3841" si="59">CONCATENATE(D3778,E3778,H3778,I3778,K3778,G3778,F3778)</f>
        <v>5010700221721701001VT300001</v>
      </c>
    </row>
    <row r="3779" spans="1:18" x14ac:dyDescent="0.2">
      <c r="A3779" s="80" t="s">
        <v>453</v>
      </c>
      <c r="B3779" s="80" t="s">
        <v>5267</v>
      </c>
      <c r="C3779" s="6">
        <v>501</v>
      </c>
      <c r="D3779" s="6">
        <v>50107</v>
      </c>
      <c r="E3779" s="80" t="s">
        <v>456</v>
      </c>
      <c r="F3779" s="80" t="s">
        <v>454</v>
      </c>
      <c r="G3779" s="80" t="s">
        <v>492</v>
      </c>
      <c r="H3779" s="80" t="s">
        <v>2103</v>
      </c>
      <c r="I3779" s="80" t="s">
        <v>3671</v>
      </c>
      <c r="J3779" s="80" t="s">
        <v>4054</v>
      </c>
      <c r="K3779" s="80" t="s">
        <v>454</v>
      </c>
      <c r="L3779" s="8">
        <v>1925000</v>
      </c>
      <c r="M3779" s="6">
        <v>2017</v>
      </c>
      <c r="N3779" s="103"/>
      <c r="O3779" s="103"/>
      <c r="P3779" s="6"/>
      <c r="Q3779" s="6"/>
      <c r="R3779" t="str">
        <f t="shared" si="59"/>
        <v>5010700221721701001VT400001</v>
      </c>
    </row>
    <row r="3780" spans="1:18" x14ac:dyDescent="0.2">
      <c r="A3780" s="80" t="s">
        <v>453</v>
      </c>
      <c r="B3780" s="80" t="s">
        <v>5268</v>
      </c>
      <c r="C3780" s="6">
        <v>501</v>
      </c>
      <c r="D3780" s="6">
        <v>50107</v>
      </c>
      <c r="E3780" s="80" t="s">
        <v>456</v>
      </c>
      <c r="F3780" s="80" t="s">
        <v>454</v>
      </c>
      <c r="G3780" s="80" t="s">
        <v>494</v>
      </c>
      <c r="H3780" s="80" t="s">
        <v>2103</v>
      </c>
      <c r="I3780" s="80" t="s">
        <v>3671</v>
      </c>
      <c r="J3780" s="80" t="s">
        <v>4054</v>
      </c>
      <c r="K3780" s="80" t="s">
        <v>454</v>
      </c>
      <c r="L3780" s="8">
        <v>1400000</v>
      </c>
      <c r="M3780" s="6">
        <v>2017</v>
      </c>
      <c r="N3780" s="103"/>
      <c r="O3780" s="103"/>
      <c r="P3780" s="6"/>
      <c r="Q3780" s="6"/>
      <c r="R3780" t="str">
        <f t="shared" si="59"/>
        <v>5010700221721701001VT500001</v>
      </c>
    </row>
    <row r="3781" spans="1:18" x14ac:dyDescent="0.2">
      <c r="A3781" s="80" t="s">
        <v>453</v>
      </c>
      <c r="B3781" s="80" t="s">
        <v>5269</v>
      </c>
      <c r="C3781" s="6">
        <v>501</v>
      </c>
      <c r="D3781" s="6">
        <v>50107</v>
      </c>
      <c r="E3781" s="80" t="s">
        <v>456</v>
      </c>
      <c r="F3781" s="80" t="s">
        <v>454</v>
      </c>
      <c r="G3781" s="80" t="s">
        <v>488</v>
      </c>
      <c r="H3781" s="80" t="s">
        <v>758</v>
      </c>
      <c r="I3781" s="80" t="s">
        <v>2430</v>
      </c>
      <c r="J3781" s="80" t="s">
        <v>4054</v>
      </c>
      <c r="K3781" s="80" t="s">
        <v>454</v>
      </c>
      <c r="L3781" s="8">
        <v>2975000</v>
      </c>
      <c r="M3781" s="6">
        <v>2017</v>
      </c>
      <c r="N3781" s="103"/>
      <c r="O3781" s="103"/>
      <c r="P3781" s="6"/>
      <c r="Q3781" s="6"/>
      <c r="R3781" t="str">
        <f t="shared" si="59"/>
        <v>5010700202402401001VT200001</v>
      </c>
    </row>
    <row r="3782" spans="1:18" x14ac:dyDescent="0.2">
      <c r="A3782" s="80" t="s">
        <v>453</v>
      </c>
      <c r="B3782" s="80" t="s">
        <v>5270</v>
      </c>
      <c r="C3782" s="6">
        <v>501</v>
      </c>
      <c r="D3782" s="6">
        <v>50107</v>
      </c>
      <c r="E3782" s="80" t="s">
        <v>456</v>
      </c>
      <c r="F3782" s="80" t="s">
        <v>454</v>
      </c>
      <c r="G3782" s="80" t="s">
        <v>490</v>
      </c>
      <c r="H3782" s="80" t="s">
        <v>758</v>
      </c>
      <c r="I3782" s="80" t="s">
        <v>2430</v>
      </c>
      <c r="J3782" s="80" t="s">
        <v>4054</v>
      </c>
      <c r="K3782" s="80" t="s">
        <v>454</v>
      </c>
      <c r="L3782" s="8">
        <v>2450000</v>
      </c>
      <c r="M3782" s="6">
        <v>2017</v>
      </c>
      <c r="N3782" s="103"/>
      <c r="O3782" s="103"/>
      <c r="P3782" s="6"/>
      <c r="Q3782" s="6"/>
      <c r="R3782" t="str">
        <f t="shared" si="59"/>
        <v>5010700202402401001VT300001</v>
      </c>
    </row>
    <row r="3783" spans="1:18" x14ac:dyDescent="0.2">
      <c r="A3783" s="80" t="s">
        <v>453</v>
      </c>
      <c r="B3783" s="80" t="s">
        <v>5271</v>
      </c>
      <c r="C3783" s="6">
        <v>501</v>
      </c>
      <c r="D3783" s="6">
        <v>50107</v>
      </c>
      <c r="E3783" s="80" t="s">
        <v>456</v>
      </c>
      <c r="F3783" s="80" t="s">
        <v>454</v>
      </c>
      <c r="G3783" s="80" t="s">
        <v>492</v>
      </c>
      <c r="H3783" s="80" t="s">
        <v>758</v>
      </c>
      <c r="I3783" s="80" t="s">
        <v>2430</v>
      </c>
      <c r="J3783" s="80" t="s">
        <v>4054</v>
      </c>
      <c r="K3783" s="80" t="s">
        <v>454</v>
      </c>
      <c r="L3783" s="8">
        <v>1925000</v>
      </c>
      <c r="M3783" s="6">
        <v>2017</v>
      </c>
      <c r="N3783" s="103"/>
      <c r="O3783" s="103"/>
      <c r="P3783" s="6"/>
      <c r="Q3783" s="6"/>
      <c r="R3783" t="str">
        <f t="shared" si="59"/>
        <v>5010700202402401001VT400001</v>
      </c>
    </row>
    <row r="3784" spans="1:18" x14ac:dyDescent="0.2">
      <c r="A3784" s="80" t="s">
        <v>453</v>
      </c>
      <c r="B3784" s="80" t="s">
        <v>5272</v>
      </c>
      <c r="C3784" s="6">
        <v>501</v>
      </c>
      <c r="D3784" s="6">
        <v>50107</v>
      </c>
      <c r="E3784" s="80" t="s">
        <v>456</v>
      </c>
      <c r="F3784" s="80" t="s">
        <v>454</v>
      </c>
      <c r="G3784" s="80" t="s">
        <v>494</v>
      </c>
      <c r="H3784" s="80" t="s">
        <v>758</v>
      </c>
      <c r="I3784" s="80" t="s">
        <v>2430</v>
      </c>
      <c r="J3784" s="80" t="s">
        <v>4054</v>
      </c>
      <c r="K3784" s="80" t="s">
        <v>454</v>
      </c>
      <c r="L3784" s="8">
        <v>1400000</v>
      </c>
      <c r="M3784" s="6">
        <v>2017</v>
      </c>
      <c r="N3784" s="103"/>
      <c r="O3784" s="103"/>
      <c r="P3784" s="6"/>
      <c r="Q3784" s="6"/>
      <c r="R3784" t="str">
        <f t="shared" si="59"/>
        <v>5010700202402401001VT500001</v>
      </c>
    </row>
    <row r="3785" spans="1:18" x14ac:dyDescent="0.2">
      <c r="A3785" s="80" t="s">
        <v>453</v>
      </c>
      <c r="B3785" s="80" t="s">
        <v>5273</v>
      </c>
      <c r="C3785" s="6">
        <v>501</v>
      </c>
      <c r="D3785" s="6">
        <v>50107</v>
      </c>
      <c r="E3785" s="80" t="s">
        <v>456</v>
      </c>
      <c r="F3785" s="80" t="s">
        <v>454</v>
      </c>
      <c r="G3785" s="80" t="s">
        <v>486</v>
      </c>
      <c r="H3785" s="80" t="s">
        <v>2106</v>
      </c>
      <c r="I3785" s="80" t="s">
        <v>3674</v>
      </c>
      <c r="J3785" s="80" t="s">
        <v>4054</v>
      </c>
      <c r="K3785" s="80" t="s">
        <v>454</v>
      </c>
      <c r="L3785" s="8">
        <v>6240000</v>
      </c>
      <c r="M3785" s="6">
        <v>2017</v>
      </c>
      <c r="N3785" s="103"/>
      <c r="O3785" s="103"/>
      <c r="P3785" s="6"/>
      <c r="Q3785" s="6"/>
      <c r="R3785" t="str">
        <f t="shared" si="59"/>
        <v>5010700222022001001VT100001</v>
      </c>
    </row>
    <row r="3786" spans="1:18" x14ac:dyDescent="0.2">
      <c r="A3786" s="80" t="s">
        <v>453</v>
      </c>
      <c r="B3786" s="80" t="s">
        <v>5274</v>
      </c>
      <c r="C3786" s="6">
        <v>501</v>
      </c>
      <c r="D3786" s="6">
        <v>50107</v>
      </c>
      <c r="E3786" s="80" t="s">
        <v>456</v>
      </c>
      <c r="F3786" s="80" t="s">
        <v>454</v>
      </c>
      <c r="G3786" s="80" t="s">
        <v>488</v>
      </c>
      <c r="H3786" s="80" t="s">
        <v>2106</v>
      </c>
      <c r="I3786" s="80" t="s">
        <v>3674</v>
      </c>
      <c r="J3786" s="80" t="s">
        <v>4054</v>
      </c>
      <c r="K3786" s="80" t="s">
        <v>454</v>
      </c>
      <c r="L3786" s="8">
        <v>2550000</v>
      </c>
      <c r="M3786" s="6">
        <v>2017</v>
      </c>
      <c r="N3786" s="103"/>
      <c r="O3786" s="103"/>
      <c r="P3786" s="6"/>
      <c r="Q3786" s="6"/>
      <c r="R3786" t="str">
        <f t="shared" si="59"/>
        <v>5010700222022001001VT200001</v>
      </c>
    </row>
    <row r="3787" spans="1:18" x14ac:dyDescent="0.2">
      <c r="A3787" s="80" t="s">
        <v>453</v>
      </c>
      <c r="B3787" s="80" t="s">
        <v>5275</v>
      </c>
      <c r="C3787" s="6">
        <v>501</v>
      </c>
      <c r="D3787" s="6">
        <v>50107</v>
      </c>
      <c r="E3787" s="80" t="s">
        <v>456</v>
      </c>
      <c r="F3787" s="80" t="s">
        <v>454</v>
      </c>
      <c r="G3787" s="80" t="s">
        <v>490</v>
      </c>
      <c r="H3787" s="80" t="s">
        <v>2106</v>
      </c>
      <c r="I3787" s="80" t="s">
        <v>3674</v>
      </c>
      <c r="J3787" s="80" t="s">
        <v>4054</v>
      </c>
      <c r="K3787" s="80" t="s">
        <v>454</v>
      </c>
      <c r="L3787" s="8">
        <v>2100000</v>
      </c>
      <c r="M3787" s="6">
        <v>2017</v>
      </c>
      <c r="N3787" s="103"/>
      <c r="O3787" s="103"/>
      <c r="P3787" s="6"/>
      <c r="Q3787" s="6"/>
      <c r="R3787" t="str">
        <f t="shared" si="59"/>
        <v>5010700222022001001VT300001</v>
      </c>
    </row>
    <row r="3788" spans="1:18" x14ac:dyDescent="0.2">
      <c r="A3788" s="80" t="s">
        <v>453</v>
      </c>
      <c r="B3788" s="80" t="s">
        <v>5276</v>
      </c>
      <c r="C3788" s="6">
        <v>501</v>
      </c>
      <c r="D3788" s="6">
        <v>50107</v>
      </c>
      <c r="E3788" s="80" t="s">
        <v>456</v>
      </c>
      <c r="F3788" s="80" t="s">
        <v>454</v>
      </c>
      <c r="G3788" s="80" t="s">
        <v>492</v>
      </c>
      <c r="H3788" s="80" t="s">
        <v>2106</v>
      </c>
      <c r="I3788" s="80" t="s">
        <v>3674</v>
      </c>
      <c r="J3788" s="80" t="s">
        <v>4054</v>
      </c>
      <c r="K3788" s="80" t="s">
        <v>454</v>
      </c>
      <c r="L3788" s="8">
        <v>1650000</v>
      </c>
      <c r="M3788" s="6">
        <v>2017</v>
      </c>
      <c r="N3788" s="103"/>
      <c r="O3788" s="103"/>
      <c r="P3788" s="6"/>
      <c r="Q3788" s="6"/>
      <c r="R3788" t="str">
        <f t="shared" si="59"/>
        <v>5010700222022001001VT400001</v>
      </c>
    </row>
    <row r="3789" spans="1:18" x14ac:dyDescent="0.2">
      <c r="A3789" s="80" t="s">
        <v>453</v>
      </c>
      <c r="B3789" s="80" t="s">
        <v>5277</v>
      </c>
      <c r="C3789" s="6">
        <v>501</v>
      </c>
      <c r="D3789" s="6">
        <v>50107</v>
      </c>
      <c r="E3789" s="80" t="s">
        <v>456</v>
      </c>
      <c r="F3789" s="80" t="s">
        <v>454</v>
      </c>
      <c r="G3789" s="80" t="s">
        <v>494</v>
      </c>
      <c r="H3789" s="80" t="s">
        <v>2106</v>
      </c>
      <c r="I3789" s="80" t="s">
        <v>3674</v>
      </c>
      <c r="J3789" s="80" t="s">
        <v>4054</v>
      </c>
      <c r="K3789" s="80" t="s">
        <v>454</v>
      </c>
      <c r="L3789" s="8">
        <v>1200000</v>
      </c>
      <c r="M3789" s="6">
        <v>2017</v>
      </c>
      <c r="N3789" s="103"/>
      <c r="O3789" s="103"/>
      <c r="P3789" s="6"/>
      <c r="Q3789" s="6"/>
      <c r="R3789" t="str">
        <f t="shared" si="59"/>
        <v>5010700222022001001VT500001</v>
      </c>
    </row>
    <row r="3790" spans="1:18" x14ac:dyDescent="0.2">
      <c r="A3790" s="80" t="s">
        <v>453</v>
      </c>
      <c r="B3790" s="80" t="s">
        <v>5278</v>
      </c>
      <c r="C3790" s="6">
        <v>501</v>
      </c>
      <c r="D3790" s="6">
        <v>50107</v>
      </c>
      <c r="E3790" s="80" t="s">
        <v>456</v>
      </c>
      <c r="F3790" s="80" t="s">
        <v>454</v>
      </c>
      <c r="G3790" s="80" t="s">
        <v>488</v>
      </c>
      <c r="H3790" s="80" t="s">
        <v>2054</v>
      </c>
      <c r="I3790" s="80" t="s">
        <v>3609</v>
      </c>
      <c r="J3790" s="80" t="s">
        <v>4054</v>
      </c>
      <c r="K3790" s="80" t="s">
        <v>454</v>
      </c>
      <c r="L3790" s="8">
        <v>3825000</v>
      </c>
      <c r="M3790" s="6">
        <v>2017</v>
      </c>
      <c r="N3790" s="103"/>
      <c r="O3790" s="103"/>
      <c r="P3790" s="6"/>
      <c r="Q3790" s="6"/>
      <c r="R3790" t="str">
        <f t="shared" si="59"/>
        <v>5010700216816801001VT200001</v>
      </c>
    </row>
    <row r="3791" spans="1:18" x14ac:dyDescent="0.2">
      <c r="A3791" s="80" t="s">
        <v>453</v>
      </c>
      <c r="B3791" s="80" t="s">
        <v>5279</v>
      </c>
      <c r="C3791" s="6">
        <v>501</v>
      </c>
      <c r="D3791" s="6">
        <v>50107</v>
      </c>
      <c r="E3791" s="80" t="s">
        <v>456</v>
      </c>
      <c r="F3791" s="80" t="s">
        <v>454</v>
      </c>
      <c r="G3791" s="80" t="s">
        <v>490</v>
      </c>
      <c r="H3791" s="80" t="s">
        <v>2054</v>
      </c>
      <c r="I3791" s="80" t="s">
        <v>3609</v>
      </c>
      <c r="J3791" s="80" t="s">
        <v>4054</v>
      </c>
      <c r="K3791" s="80" t="s">
        <v>454</v>
      </c>
      <c r="L3791" s="8">
        <v>3150000</v>
      </c>
      <c r="M3791" s="6">
        <v>2017</v>
      </c>
      <c r="N3791" s="103"/>
      <c r="O3791" s="103"/>
      <c r="P3791" s="6"/>
      <c r="Q3791" s="6"/>
      <c r="R3791" t="str">
        <f t="shared" si="59"/>
        <v>5010700216816801001VT300001</v>
      </c>
    </row>
    <row r="3792" spans="1:18" x14ac:dyDescent="0.2">
      <c r="A3792" s="80" t="s">
        <v>453</v>
      </c>
      <c r="B3792" s="80" t="s">
        <v>5280</v>
      </c>
      <c r="C3792" s="6">
        <v>501</v>
      </c>
      <c r="D3792" s="6">
        <v>50107</v>
      </c>
      <c r="E3792" s="80" t="s">
        <v>456</v>
      </c>
      <c r="F3792" s="80" t="s">
        <v>454</v>
      </c>
      <c r="G3792" s="80" t="s">
        <v>492</v>
      </c>
      <c r="H3792" s="80" t="s">
        <v>2054</v>
      </c>
      <c r="I3792" s="80" t="s">
        <v>3609</v>
      </c>
      <c r="J3792" s="80" t="s">
        <v>4054</v>
      </c>
      <c r="K3792" s="80" t="s">
        <v>454</v>
      </c>
      <c r="L3792" s="8">
        <v>2475000</v>
      </c>
      <c r="M3792" s="6">
        <v>2017</v>
      </c>
      <c r="N3792" s="103"/>
      <c r="O3792" s="103"/>
      <c r="P3792" s="6"/>
      <c r="Q3792" s="6"/>
      <c r="R3792" t="str">
        <f t="shared" si="59"/>
        <v>5010700216816801001VT400001</v>
      </c>
    </row>
    <row r="3793" spans="1:18" x14ac:dyDescent="0.2">
      <c r="A3793" s="80" t="s">
        <v>453</v>
      </c>
      <c r="B3793" s="80" t="s">
        <v>5281</v>
      </c>
      <c r="C3793" s="6">
        <v>501</v>
      </c>
      <c r="D3793" s="6">
        <v>50107</v>
      </c>
      <c r="E3793" s="80" t="s">
        <v>456</v>
      </c>
      <c r="F3793" s="80" t="s">
        <v>454</v>
      </c>
      <c r="G3793" s="80" t="s">
        <v>494</v>
      </c>
      <c r="H3793" s="80" t="s">
        <v>2054</v>
      </c>
      <c r="I3793" s="80" t="s">
        <v>3609</v>
      </c>
      <c r="J3793" s="80" t="s">
        <v>4054</v>
      </c>
      <c r="K3793" s="80" t="s">
        <v>454</v>
      </c>
      <c r="L3793" s="8">
        <v>1800000</v>
      </c>
      <c r="M3793" s="6">
        <v>2017</v>
      </c>
      <c r="N3793" s="103"/>
      <c r="O3793" s="103"/>
      <c r="P3793" s="6"/>
      <c r="Q3793" s="6"/>
      <c r="R3793" t="str">
        <f t="shared" si="59"/>
        <v>5010700216816801001VT500001</v>
      </c>
    </row>
    <row r="3794" spans="1:18" x14ac:dyDescent="0.2">
      <c r="A3794" s="80" t="s">
        <v>453</v>
      </c>
      <c r="B3794" s="80" t="s">
        <v>5282</v>
      </c>
      <c r="C3794" s="6">
        <v>501</v>
      </c>
      <c r="D3794" s="6">
        <v>50107</v>
      </c>
      <c r="E3794" s="80" t="s">
        <v>456</v>
      </c>
      <c r="F3794" s="80" t="s">
        <v>454</v>
      </c>
      <c r="G3794" s="80" t="s">
        <v>486</v>
      </c>
      <c r="H3794" s="80" t="s">
        <v>2054</v>
      </c>
      <c r="I3794" s="80" t="s">
        <v>3611</v>
      </c>
      <c r="J3794" s="80" t="s">
        <v>4054</v>
      </c>
      <c r="K3794" s="80" t="s">
        <v>454</v>
      </c>
      <c r="L3794" s="8">
        <v>65780000</v>
      </c>
      <c r="M3794" s="6">
        <v>2017</v>
      </c>
      <c r="N3794" s="103"/>
      <c r="O3794" s="103"/>
      <c r="P3794" s="6"/>
      <c r="Q3794" s="6"/>
      <c r="R3794" t="str">
        <f t="shared" si="59"/>
        <v>5010700216816802001VT100001</v>
      </c>
    </row>
    <row r="3795" spans="1:18" x14ac:dyDescent="0.2">
      <c r="A3795" s="80" t="s">
        <v>453</v>
      </c>
      <c r="B3795" s="80" t="s">
        <v>5283</v>
      </c>
      <c r="C3795" s="6">
        <v>501</v>
      </c>
      <c r="D3795" s="6">
        <v>50107</v>
      </c>
      <c r="E3795" s="80" t="s">
        <v>456</v>
      </c>
      <c r="F3795" s="80" t="s">
        <v>454</v>
      </c>
      <c r="G3795" s="80" t="s">
        <v>488</v>
      </c>
      <c r="H3795" s="80" t="s">
        <v>2054</v>
      </c>
      <c r="I3795" s="80" t="s">
        <v>3611</v>
      </c>
      <c r="J3795" s="80" t="s">
        <v>4054</v>
      </c>
      <c r="K3795" s="80" t="s">
        <v>454</v>
      </c>
      <c r="L3795" s="8">
        <v>4250000</v>
      </c>
      <c r="M3795" s="6">
        <v>2017</v>
      </c>
      <c r="N3795" s="103"/>
      <c r="O3795" s="103"/>
      <c r="P3795" s="6"/>
      <c r="Q3795" s="6"/>
      <c r="R3795" t="str">
        <f t="shared" si="59"/>
        <v>5010700216816802001VT200001</v>
      </c>
    </row>
    <row r="3796" spans="1:18" x14ac:dyDescent="0.2">
      <c r="A3796" s="80" t="s">
        <v>453</v>
      </c>
      <c r="B3796" s="80" t="s">
        <v>5284</v>
      </c>
      <c r="C3796" s="6">
        <v>501</v>
      </c>
      <c r="D3796" s="6">
        <v>50107</v>
      </c>
      <c r="E3796" s="80" t="s">
        <v>456</v>
      </c>
      <c r="F3796" s="80" t="s">
        <v>454</v>
      </c>
      <c r="G3796" s="80" t="s">
        <v>490</v>
      </c>
      <c r="H3796" s="80" t="s">
        <v>2054</v>
      </c>
      <c r="I3796" s="80" t="s">
        <v>3611</v>
      </c>
      <c r="J3796" s="80" t="s">
        <v>4054</v>
      </c>
      <c r="K3796" s="80" t="s">
        <v>454</v>
      </c>
      <c r="L3796" s="8">
        <v>3500000</v>
      </c>
      <c r="M3796" s="6">
        <v>2017</v>
      </c>
      <c r="N3796" s="103"/>
      <c r="O3796" s="103"/>
      <c r="P3796" s="6"/>
      <c r="Q3796" s="6"/>
      <c r="R3796" t="str">
        <f t="shared" si="59"/>
        <v>5010700216816802001VT300001</v>
      </c>
    </row>
    <row r="3797" spans="1:18" x14ac:dyDescent="0.2">
      <c r="A3797" s="80" t="s">
        <v>453</v>
      </c>
      <c r="B3797" s="80" t="s">
        <v>5285</v>
      </c>
      <c r="C3797" s="6">
        <v>501</v>
      </c>
      <c r="D3797" s="6">
        <v>50107</v>
      </c>
      <c r="E3797" s="80" t="s">
        <v>456</v>
      </c>
      <c r="F3797" s="80" t="s">
        <v>454</v>
      </c>
      <c r="G3797" s="80" t="s">
        <v>492</v>
      </c>
      <c r="H3797" s="80" t="s">
        <v>2054</v>
      </c>
      <c r="I3797" s="80" t="s">
        <v>3611</v>
      </c>
      <c r="J3797" s="80" t="s">
        <v>4054</v>
      </c>
      <c r="K3797" s="80" t="s">
        <v>454</v>
      </c>
      <c r="L3797" s="8">
        <v>2750000</v>
      </c>
      <c r="M3797" s="6">
        <v>2017</v>
      </c>
      <c r="N3797" s="103"/>
      <c r="O3797" s="103"/>
      <c r="P3797" s="6"/>
      <c r="Q3797" s="6"/>
      <c r="R3797" t="str">
        <f t="shared" si="59"/>
        <v>5010700216816802001VT400001</v>
      </c>
    </row>
    <row r="3798" spans="1:18" x14ac:dyDescent="0.2">
      <c r="A3798" s="80" t="s">
        <v>453</v>
      </c>
      <c r="B3798" s="80" t="s">
        <v>5286</v>
      </c>
      <c r="C3798" s="6">
        <v>501</v>
      </c>
      <c r="D3798" s="6">
        <v>50107</v>
      </c>
      <c r="E3798" s="80" t="s">
        <v>456</v>
      </c>
      <c r="F3798" s="80" t="s">
        <v>454</v>
      </c>
      <c r="G3798" s="80" t="s">
        <v>494</v>
      </c>
      <c r="H3798" s="80" t="s">
        <v>2054</v>
      </c>
      <c r="I3798" s="80" t="s">
        <v>3611</v>
      </c>
      <c r="J3798" s="80" t="s">
        <v>4054</v>
      </c>
      <c r="K3798" s="80" t="s">
        <v>454</v>
      </c>
      <c r="L3798" s="8">
        <v>2000000</v>
      </c>
      <c r="M3798" s="6">
        <v>2017</v>
      </c>
      <c r="N3798" s="103"/>
      <c r="O3798" s="103"/>
      <c r="P3798" s="6"/>
      <c r="Q3798" s="6"/>
      <c r="R3798" t="str">
        <f t="shared" si="59"/>
        <v>5010700216816802001VT500001</v>
      </c>
    </row>
    <row r="3799" spans="1:18" x14ac:dyDescent="0.2">
      <c r="A3799" s="80" t="s">
        <v>453</v>
      </c>
      <c r="B3799" s="80" t="s">
        <v>5287</v>
      </c>
      <c r="C3799" s="6">
        <v>501</v>
      </c>
      <c r="D3799" s="6">
        <v>50107</v>
      </c>
      <c r="E3799" s="80" t="s">
        <v>456</v>
      </c>
      <c r="F3799" s="80" t="s">
        <v>454</v>
      </c>
      <c r="G3799" s="80" t="s">
        <v>486</v>
      </c>
      <c r="H3799" s="80" t="s">
        <v>2054</v>
      </c>
      <c r="I3799" s="80" t="s">
        <v>3613</v>
      </c>
      <c r="J3799" s="80" t="s">
        <v>4054</v>
      </c>
      <c r="K3799" s="80" t="s">
        <v>454</v>
      </c>
      <c r="L3799" s="8">
        <v>55660000</v>
      </c>
      <c r="M3799" s="6">
        <v>2017</v>
      </c>
      <c r="N3799" s="103"/>
      <c r="O3799" s="103"/>
      <c r="P3799" s="6"/>
      <c r="Q3799" s="6"/>
      <c r="R3799" t="str">
        <f t="shared" si="59"/>
        <v>5010700216816803001VT100001</v>
      </c>
    </row>
    <row r="3800" spans="1:18" x14ac:dyDescent="0.2">
      <c r="A3800" s="80" t="s">
        <v>453</v>
      </c>
      <c r="B3800" s="80" t="s">
        <v>5288</v>
      </c>
      <c r="C3800" s="6">
        <v>501</v>
      </c>
      <c r="D3800" s="6">
        <v>50107</v>
      </c>
      <c r="E3800" s="80" t="s">
        <v>456</v>
      </c>
      <c r="F3800" s="80" t="s">
        <v>454</v>
      </c>
      <c r="G3800" s="80" t="s">
        <v>488</v>
      </c>
      <c r="H3800" s="80" t="s">
        <v>2054</v>
      </c>
      <c r="I3800" s="80" t="s">
        <v>3613</v>
      </c>
      <c r="J3800" s="80" t="s">
        <v>4054</v>
      </c>
      <c r="K3800" s="80" t="s">
        <v>454</v>
      </c>
      <c r="L3800" s="8">
        <v>3825000</v>
      </c>
      <c r="M3800" s="6">
        <v>2017</v>
      </c>
      <c r="N3800" s="103"/>
      <c r="O3800" s="103"/>
      <c r="P3800" s="6"/>
      <c r="Q3800" s="6"/>
      <c r="R3800" t="str">
        <f t="shared" si="59"/>
        <v>5010700216816803001VT200001</v>
      </c>
    </row>
    <row r="3801" spans="1:18" x14ac:dyDescent="0.2">
      <c r="A3801" s="80" t="s">
        <v>453</v>
      </c>
      <c r="B3801" s="80" t="s">
        <v>5289</v>
      </c>
      <c r="C3801" s="6">
        <v>501</v>
      </c>
      <c r="D3801" s="6">
        <v>50107</v>
      </c>
      <c r="E3801" s="80" t="s">
        <v>456</v>
      </c>
      <c r="F3801" s="80" t="s">
        <v>454</v>
      </c>
      <c r="G3801" s="80" t="s">
        <v>490</v>
      </c>
      <c r="H3801" s="80" t="s">
        <v>2054</v>
      </c>
      <c r="I3801" s="80" t="s">
        <v>3613</v>
      </c>
      <c r="J3801" s="80" t="s">
        <v>4054</v>
      </c>
      <c r="K3801" s="80" t="s">
        <v>454</v>
      </c>
      <c r="L3801" s="8">
        <v>3150000</v>
      </c>
      <c r="M3801" s="6">
        <v>2017</v>
      </c>
      <c r="N3801" s="103"/>
      <c r="O3801" s="103"/>
      <c r="P3801" s="6"/>
      <c r="Q3801" s="6"/>
      <c r="R3801" t="str">
        <f t="shared" si="59"/>
        <v>5010700216816803001VT300001</v>
      </c>
    </row>
    <row r="3802" spans="1:18" x14ac:dyDescent="0.2">
      <c r="A3802" s="80" t="s">
        <v>453</v>
      </c>
      <c r="B3802" s="80" t="s">
        <v>5290</v>
      </c>
      <c r="C3802" s="6">
        <v>501</v>
      </c>
      <c r="D3802" s="6">
        <v>50107</v>
      </c>
      <c r="E3802" s="80" t="s">
        <v>456</v>
      </c>
      <c r="F3802" s="80" t="s">
        <v>454</v>
      </c>
      <c r="G3802" s="80" t="s">
        <v>492</v>
      </c>
      <c r="H3802" s="80" t="s">
        <v>2054</v>
      </c>
      <c r="I3802" s="80" t="s">
        <v>3613</v>
      </c>
      <c r="J3802" s="80" t="s">
        <v>4054</v>
      </c>
      <c r="K3802" s="80" t="s">
        <v>454</v>
      </c>
      <c r="L3802" s="8">
        <v>2475000</v>
      </c>
      <c r="M3802" s="6">
        <v>2017</v>
      </c>
      <c r="N3802" s="103"/>
      <c r="O3802" s="103"/>
      <c r="P3802" s="6"/>
      <c r="Q3802" s="6"/>
      <c r="R3802" t="str">
        <f t="shared" si="59"/>
        <v>5010700216816803001VT400001</v>
      </c>
    </row>
    <row r="3803" spans="1:18" x14ac:dyDescent="0.2">
      <c r="A3803" s="80" t="s">
        <v>453</v>
      </c>
      <c r="B3803" s="80" t="s">
        <v>5291</v>
      </c>
      <c r="C3803" s="6">
        <v>501</v>
      </c>
      <c r="D3803" s="6">
        <v>50107</v>
      </c>
      <c r="E3803" s="80" t="s">
        <v>456</v>
      </c>
      <c r="F3803" s="80" t="s">
        <v>454</v>
      </c>
      <c r="G3803" s="80" t="s">
        <v>494</v>
      </c>
      <c r="H3803" s="80" t="s">
        <v>2054</v>
      </c>
      <c r="I3803" s="80" t="s">
        <v>3613</v>
      </c>
      <c r="J3803" s="80" t="s">
        <v>4054</v>
      </c>
      <c r="K3803" s="80" t="s">
        <v>454</v>
      </c>
      <c r="L3803" s="8">
        <v>1800000</v>
      </c>
      <c r="M3803" s="6">
        <v>2017</v>
      </c>
      <c r="N3803" s="103"/>
      <c r="O3803" s="103"/>
      <c r="P3803" s="6"/>
      <c r="Q3803" s="6"/>
      <c r="R3803" t="str">
        <f t="shared" si="59"/>
        <v>5010700216816803001VT500001</v>
      </c>
    </row>
    <row r="3804" spans="1:18" x14ac:dyDescent="0.2">
      <c r="A3804" s="80" t="s">
        <v>453</v>
      </c>
      <c r="B3804" s="80" t="s">
        <v>5292</v>
      </c>
      <c r="C3804" s="6">
        <v>501</v>
      </c>
      <c r="D3804" s="6">
        <v>50107</v>
      </c>
      <c r="E3804" s="80" t="s">
        <v>456</v>
      </c>
      <c r="F3804" s="80" t="s">
        <v>454</v>
      </c>
      <c r="G3804" s="80" t="s">
        <v>486</v>
      </c>
      <c r="H3804" s="80" t="s">
        <v>2054</v>
      </c>
      <c r="I3804" s="80" t="s">
        <v>3614</v>
      </c>
      <c r="J3804" s="80" t="s">
        <v>4054</v>
      </c>
      <c r="K3804" s="80" t="s">
        <v>454</v>
      </c>
      <c r="L3804" s="8">
        <v>33800000</v>
      </c>
      <c r="M3804" s="6">
        <v>2017</v>
      </c>
      <c r="N3804" s="103"/>
      <c r="O3804" s="103"/>
      <c r="P3804" s="6"/>
      <c r="Q3804" s="6"/>
      <c r="R3804" t="str">
        <f t="shared" si="59"/>
        <v>5010700216816804001VT100001</v>
      </c>
    </row>
    <row r="3805" spans="1:18" x14ac:dyDescent="0.2">
      <c r="A3805" s="80" t="s">
        <v>453</v>
      </c>
      <c r="B3805" s="80" t="s">
        <v>5293</v>
      </c>
      <c r="C3805" s="6">
        <v>501</v>
      </c>
      <c r="D3805" s="6">
        <v>50107</v>
      </c>
      <c r="E3805" s="80" t="s">
        <v>456</v>
      </c>
      <c r="F3805" s="80" t="s">
        <v>454</v>
      </c>
      <c r="G3805" s="80" t="s">
        <v>488</v>
      </c>
      <c r="H3805" s="80" t="s">
        <v>2054</v>
      </c>
      <c r="I3805" s="80" t="s">
        <v>3614</v>
      </c>
      <c r="J3805" s="80" t="s">
        <v>4054</v>
      </c>
      <c r="K3805" s="80" t="s">
        <v>454</v>
      </c>
      <c r="L3805" s="8">
        <v>3400000</v>
      </c>
      <c r="M3805" s="6">
        <v>2017</v>
      </c>
      <c r="N3805" s="103"/>
      <c r="O3805" s="103"/>
      <c r="P3805" s="6"/>
      <c r="Q3805" s="6"/>
      <c r="R3805" t="str">
        <f t="shared" si="59"/>
        <v>5010700216816804001VT200001</v>
      </c>
    </row>
    <row r="3806" spans="1:18" x14ac:dyDescent="0.2">
      <c r="A3806" s="80" t="s">
        <v>453</v>
      </c>
      <c r="B3806" s="80" t="s">
        <v>5294</v>
      </c>
      <c r="C3806" s="6">
        <v>501</v>
      </c>
      <c r="D3806" s="6">
        <v>50107</v>
      </c>
      <c r="E3806" s="80" t="s">
        <v>456</v>
      </c>
      <c r="F3806" s="80" t="s">
        <v>454</v>
      </c>
      <c r="G3806" s="80" t="s">
        <v>490</v>
      </c>
      <c r="H3806" s="80" t="s">
        <v>2054</v>
      </c>
      <c r="I3806" s="80" t="s">
        <v>3614</v>
      </c>
      <c r="J3806" s="80" t="s">
        <v>4054</v>
      </c>
      <c r="K3806" s="80" t="s">
        <v>454</v>
      </c>
      <c r="L3806" s="8">
        <v>2800000</v>
      </c>
      <c r="M3806" s="6">
        <v>2017</v>
      </c>
      <c r="N3806" s="103"/>
      <c r="O3806" s="103"/>
      <c r="P3806" s="6"/>
      <c r="Q3806" s="6"/>
      <c r="R3806" t="str">
        <f t="shared" si="59"/>
        <v>5010700216816804001VT300001</v>
      </c>
    </row>
    <row r="3807" spans="1:18" x14ac:dyDescent="0.2">
      <c r="A3807" s="80" t="s">
        <v>453</v>
      </c>
      <c r="B3807" s="80" t="s">
        <v>5295</v>
      </c>
      <c r="C3807" s="6">
        <v>501</v>
      </c>
      <c r="D3807" s="6">
        <v>50107</v>
      </c>
      <c r="E3807" s="80" t="s">
        <v>456</v>
      </c>
      <c r="F3807" s="80" t="s">
        <v>454</v>
      </c>
      <c r="G3807" s="80" t="s">
        <v>492</v>
      </c>
      <c r="H3807" s="80" t="s">
        <v>2054</v>
      </c>
      <c r="I3807" s="80" t="s">
        <v>3614</v>
      </c>
      <c r="J3807" s="80" t="s">
        <v>4054</v>
      </c>
      <c r="K3807" s="80" t="s">
        <v>454</v>
      </c>
      <c r="L3807" s="8">
        <v>2200000</v>
      </c>
      <c r="M3807" s="6">
        <v>2017</v>
      </c>
      <c r="N3807" s="103"/>
      <c r="O3807" s="103"/>
      <c r="P3807" s="6"/>
      <c r="Q3807" s="6"/>
      <c r="R3807" t="str">
        <f t="shared" si="59"/>
        <v>5010700216816804001VT400001</v>
      </c>
    </row>
    <row r="3808" spans="1:18" x14ac:dyDescent="0.2">
      <c r="A3808" s="80" t="s">
        <v>453</v>
      </c>
      <c r="B3808" s="80" t="s">
        <v>5296</v>
      </c>
      <c r="C3808" s="6">
        <v>501</v>
      </c>
      <c r="D3808" s="6">
        <v>50107</v>
      </c>
      <c r="E3808" s="80" t="s">
        <v>456</v>
      </c>
      <c r="F3808" s="80" t="s">
        <v>454</v>
      </c>
      <c r="G3808" s="80" t="s">
        <v>494</v>
      </c>
      <c r="H3808" s="80" t="s">
        <v>2054</v>
      </c>
      <c r="I3808" s="80" t="s">
        <v>3614</v>
      </c>
      <c r="J3808" s="80" t="s">
        <v>4054</v>
      </c>
      <c r="K3808" s="80" t="s">
        <v>454</v>
      </c>
      <c r="L3808" s="8">
        <v>1600000</v>
      </c>
      <c r="M3808" s="6">
        <v>2017</v>
      </c>
      <c r="N3808" s="103"/>
      <c r="O3808" s="103"/>
      <c r="P3808" s="6"/>
      <c r="Q3808" s="6"/>
      <c r="R3808" t="str">
        <f t="shared" si="59"/>
        <v>5010700216816804001VT500001</v>
      </c>
    </row>
    <row r="3809" spans="1:18" x14ac:dyDescent="0.2">
      <c r="A3809" s="80" t="s">
        <v>453</v>
      </c>
      <c r="B3809" s="80" t="s">
        <v>5297</v>
      </c>
      <c r="C3809" s="6">
        <v>501</v>
      </c>
      <c r="D3809" s="6">
        <v>50107</v>
      </c>
      <c r="E3809" s="80" t="s">
        <v>456</v>
      </c>
      <c r="F3809" s="80" t="s">
        <v>454</v>
      </c>
      <c r="G3809" s="80" t="s">
        <v>486</v>
      </c>
      <c r="H3809" s="80" t="s">
        <v>2054</v>
      </c>
      <c r="I3809" s="80" t="s">
        <v>3615</v>
      </c>
      <c r="J3809" s="80" t="s">
        <v>4054</v>
      </c>
      <c r="K3809" s="80" t="s">
        <v>454</v>
      </c>
      <c r="L3809" s="8">
        <v>26000000</v>
      </c>
      <c r="M3809" s="6">
        <v>2017</v>
      </c>
      <c r="N3809" s="103"/>
      <c r="O3809" s="103"/>
      <c r="P3809" s="6"/>
      <c r="Q3809" s="6"/>
      <c r="R3809" t="str">
        <f t="shared" si="59"/>
        <v>5010700216816805001VT100001</v>
      </c>
    </row>
    <row r="3810" spans="1:18" x14ac:dyDescent="0.2">
      <c r="A3810" s="80" t="s">
        <v>453</v>
      </c>
      <c r="B3810" s="80" t="s">
        <v>5298</v>
      </c>
      <c r="C3810" s="6">
        <v>501</v>
      </c>
      <c r="D3810" s="6">
        <v>50107</v>
      </c>
      <c r="E3810" s="80" t="s">
        <v>456</v>
      </c>
      <c r="F3810" s="80" t="s">
        <v>454</v>
      </c>
      <c r="G3810" s="80" t="s">
        <v>488</v>
      </c>
      <c r="H3810" s="80" t="s">
        <v>2054</v>
      </c>
      <c r="I3810" s="80" t="s">
        <v>3615</v>
      </c>
      <c r="J3810" s="80" t="s">
        <v>4054</v>
      </c>
      <c r="K3810" s="80" t="s">
        <v>454</v>
      </c>
      <c r="L3810" s="8">
        <v>3400000</v>
      </c>
      <c r="M3810" s="6">
        <v>2017</v>
      </c>
      <c r="N3810" s="103"/>
      <c r="O3810" s="103"/>
      <c r="P3810" s="6"/>
      <c r="Q3810" s="6"/>
      <c r="R3810" t="str">
        <f t="shared" si="59"/>
        <v>5010700216816805001VT200001</v>
      </c>
    </row>
    <row r="3811" spans="1:18" x14ac:dyDescent="0.2">
      <c r="A3811" s="80" t="s">
        <v>453</v>
      </c>
      <c r="B3811" s="80" t="s">
        <v>5299</v>
      </c>
      <c r="C3811" s="6">
        <v>501</v>
      </c>
      <c r="D3811" s="6">
        <v>50107</v>
      </c>
      <c r="E3811" s="80" t="s">
        <v>456</v>
      </c>
      <c r="F3811" s="80" t="s">
        <v>454</v>
      </c>
      <c r="G3811" s="80" t="s">
        <v>490</v>
      </c>
      <c r="H3811" s="80" t="s">
        <v>2054</v>
      </c>
      <c r="I3811" s="80" t="s">
        <v>3615</v>
      </c>
      <c r="J3811" s="80" t="s">
        <v>4054</v>
      </c>
      <c r="K3811" s="80" t="s">
        <v>454</v>
      </c>
      <c r="L3811" s="8">
        <v>2800000</v>
      </c>
      <c r="M3811" s="6">
        <v>2017</v>
      </c>
      <c r="N3811" s="103"/>
      <c r="O3811" s="103"/>
      <c r="P3811" s="6"/>
      <c r="Q3811" s="6"/>
      <c r="R3811" t="str">
        <f t="shared" si="59"/>
        <v>5010700216816805001VT300001</v>
      </c>
    </row>
    <row r="3812" spans="1:18" x14ac:dyDescent="0.2">
      <c r="A3812" s="80" t="s">
        <v>453</v>
      </c>
      <c r="B3812" s="80" t="s">
        <v>5300</v>
      </c>
      <c r="C3812" s="6">
        <v>501</v>
      </c>
      <c r="D3812" s="6">
        <v>50107</v>
      </c>
      <c r="E3812" s="80" t="s">
        <v>456</v>
      </c>
      <c r="F3812" s="80" t="s">
        <v>454</v>
      </c>
      <c r="G3812" s="80" t="s">
        <v>492</v>
      </c>
      <c r="H3812" s="80" t="s">
        <v>2054</v>
      </c>
      <c r="I3812" s="80" t="s">
        <v>3615</v>
      </c>
      <c r="J3812" s="80" t="s">
        <v>4054</v>
      </c>
      <c r="K3812" s="80" t="s">
        <v>454</v>
      </c>
      <c r="L3812" s="8">
        <v>2200000</v>
      </c>
      <c r="M3812" s="6">
        <v>2017</v>
      </c>
      <c r="N3812" s="103"/>
      <c r="O3812" s="103"/>
      <c r="P3812" s="6"/>
      <c r="Q3812" s="6"/>
      <c r="R3812" t="str">
        <f t="shared" si="59"/>
        <v>5010700216816805001VT400001</v>
      </c>
    </row>
    <row r="3813" spans="1:18" x14ac:dyDescent="0.2">
      <c r="A3813" s="80" t="s">
        <v>453</v>
      </c>
      <c r="B3813" s="80" t="s">
        <v>5301</v>
      </c>
      <c r="C3813" s="6">
        <v>501</v>
      </c>
      <c r="D3813" s="6">
        <v>50107</v>
      </c>
      <c r="E3813" s="80" t="s">
        <v>456</v>
      </c>
      <c r="F3813" s="80" t="s">
        <v>454</v>
      </c>
      <c r="G3813" s="80" t="s">
        <v>494</v>
      </c>
      <c r="H3813" s="80" t="s">
        <v>2054</v>
      </c>
      <c r="I3813" s="80" t="s">
        <v>3615</v>
      </c>
      <c r="J3813" s="80" t="s">
        <v>4054</v>
      </c>
      <c r="K3813" s="80" t="s">
        <v>454</v>
      </c>
      <c r="L3813" s="8">
        <v>1600000</v>
      </c>
      <c r="M3813" s="6">
        <v>2017</v>
      </c>
      <c r="N3813" s="103"/>
      <c r="O3813" s="103"/>
      <c r="P3813" s="6"/>
      <c r="Q3813" s="6"/>
      <c r="R3813" t="str">
        <f t="shared" si="59"/>
        <v>5010700216816805001VT500001</v>
      </c>
    </row>
    <row r="3814" spans="1:18" x14ac:dyDescent="0.2">
      <c r="A3814" s="80" t="s">
        <v>453</v>
      </c>
      <c r="B3814" s="80" t="s">
        <v>5302</v>
      </c>
      <c r="C3814" s="6">
        <v>501</v>
      </c>
      <c r="D3814" s="6">
        <v>50107</v>
      </c>
      <c r="E3814" s="80" t="s">
        <v>456</v>
      </c>
      <c r="F3814" s="80" t="s">
        <v>454</v>
      </c>
      <c r="G3814" s="80" t="s">
        <v>486</v>
      </c>
      <c r="H3814" s="80" t="s">
        <v>2309</v>
      </c>
      <c r="I3814" s="80" t="s">
        <v>3894</v>
      </c>
      <c r="J3814" s="80" t="s">
        <v>4054</v>
      </c>
      <c r="K3814" s="80" t="s">
        <v>454</v>
      </c>
      <c r="L3814" s="8">
        <v>14850000</v>
      </c>
      <c r="M3814" s="6">
        <v>2017</v>
      </c>
      <c r="N3814" s="103"/>
      <c r="O3814" s="103"/>
      <c r="P3814" s="6"/>
      <c r="Q3814" s="6"/>
      <c r="R3814" t="str">
        <f t="shared" si="59"/>
        <v>5010700242342301001VT100001</v>
      </c>
    </row>
    <row r="3815" spans="1:18" x14ac:dyDescent="0.2">
      <c r="A3815" s="80" t="s">
        <v>453</v>
      </c>
      <c r="B3815" s="80" t="s">
        <v>5303</v>
      </c>
      <c r="C3815" s="6">
        <v>501</v>
      </c>
      <c r="D3815" s="6">
        <v>50107</v>
      </c>
      <c r="E3815" s="80" t="s">
        <v>456</v>
      </c>
      <c r="F3815" s="80" t="s">
        <v>454</v>
      </c>
      <c r="G3815" s="80" t="s">
        <v>488</v>
      </c>
      <c r="H3815" s="80" t="s">
        <v>2309</v>
      </c>
      <c r="I3815" s="80" t="s">
        <v>3894</v>
      </c>
      <c r="J3815" s="80" t="s">
        <v>4054</v>
      </c>
      <c r="K3815" s="80" t="s">
        <v>454</v>
      </c>
      <c r="L3815" s="8">
        <v>2125000</v>
      </c>
      <c r="M3815" s="6">
        <v>2017</v>
      </c>
      <c r="N3815" s="103"/>
      <c r="O3815" s="103"/>
      <c r="P3815" s="6"/>
      <c r="Q3815" s="6"/>
      <c r="R3815" t="str">
        <f t="shared" si="59"/>
        <v>5010700242342301001VT200001</v>
      </c>
    </row>
    <row r="3816" spans="1:18" x14ac:dyDescent="0.2">
      <c r="A3816" s="80" t="s">
        <v>453</v>
      </c>
      <c r="B3816" s="80" t="s">
        <v>5304</v>
      </c>
      <c r="C3816" s="6">
        <v>501</v>
      </c>
      <c r="D3816" s="6">
        <v>50107</v>
      </c>
      <c r="E3816" s="80" t="s">
        <v>456</v>
      </c>
      <c r="F3816" s="80" t="s">
        <v>454</v>
      </c>
      <c r="G3816" s="80" t="s">
        <v>490</v>
      </c>
      <c r="H3816" s="80" t="s">
        <v>2309</v>
      </c>
      <c r="I3816" s="80" t="s">
        <v>3894</v>
      </c>
      <c r="J3816" s="80" t="s">
        <v>4054</v>
      </c>
      <c r="K3816" s="80" t="s">
        <v>454</v>
      </c>
      <c r="L3816" s="8">
        <v>1750000</v>
      </c>
      <c r="M3816" s="6">
        <v>2017</v>
      </c>
      <c r="N3816" s="103"/>
      <c r="O3816" s="103"/>
      <c r="P3816" s="6"/>
      <c r="Q3816" s="6"/>
      <c r="R3816" t="str">
        <f t="shared" si="59"/>
        <v>5010700242342301001VT300001</v>
      </c>
    </row>
    <row r="3817" spans="1:18" x14ac:dyDescent="0.2">
      <c r="A3817" s="80" t="s">
        <v>453</v>
      </c>
      <c r="B3817" s="80" t="s">
        <v>5305</v>
      </c>
      <c r="C3817" s="6">
        <v>501</v>
      </c>
      <c r="D3817" s="6">
        <v>50107</v>
      </c>
      <c r="E3817" s="80" t="s">
        <v>456</v>
      </c>
      <c r="F3817" s="80" t="s">
        <v>454</v>
      </c>
      <c r="G3817" s="80" t="s">
        <v>492</v>
      </c>
      <c r="H3817" s="80" t="s">
        <v>2309</v>
      </c>
      <c r="I3817" s="80" t="s">
        <v>3894</v>
      </c>
      <c r="J3817" s="80" t="s">
        <v>4054</v>
      </c>
      <c r="K3817" s="80" t="s">
        <v>454</v>
      </c>
      <c r="L3817" s="8">
        <v>1375000</v>
      </c>
      <c r="M3817" s="6">
        <v>2017</v>
      </c>
      <c r="N3817" s="103"/>
      <c r="O3817" s="103"/>
      <c r="P3817" s="6"/>
      <c r="Q3817" s="6"/>
      <c r="R3817" t="str">
        <f t="shared" si="59"/>
        <v>5010700242342301001VT400001</v>
      </c>
    </row>
    <row r="3818" spans="1:18" x14ac:dyDescent="0.2">
      <c r="A3818" s="80" t="s">
        <v>453</v>
      </c>
      <c r="B3818" s="80" t="s">
        <v>5306</v>
      </c>
      <c r="C3818" s="6">
        <v>501</v>
      </c>
      <c r="D3818" s="6">
        <v>50107</v>
      </c>
      <c r="E3818" s="80" t="s">
        <v>456</v>
      </c>
      <c r="F3818" s="80" t="s">
        <v>454</v>
      </c>
      <c r="G3818" s="80" t="s">
        <v>494</v>
      </c>
      <c r="H3818" s="80" t="s">
        <v>2309</v>
      </c>
      <c r="I3818" s="80" t="s">
        <v>3894</v>
      </c>
      <c r="J3818" s="80" t="s">
        <v>4054</v>
      </c>
      <c r="K3818" s="80" t="s">
        <v>454</v>
      </c>
      <c r="L3818" s="8">
        <v>1000000</v>
      </c>
      <c r="M3818" s="6">
        <v>2017</v>
      </c>
      <c r="N3818" s="103"/>
      <c r="O3818" s="103"/>
      <c r="P3818" s="6"/>
      <c r="Q3818" s="6"/>
      <c r="R3818" t="str">
        <f t="shared" si="59"/>
        <v>5010700242342301001VT500001</v>
      </c>
    </row>
    <row r="3819" spans="1:18" x14ac:dyDescent="0.2">
      <c r="A3819" s="80" t="s">
        <v>453</v>
      </c>
      <c r="B3819" s="80" t="s">
        <v>5307</v>
      </c>
      <c r="C3819" s="6">
        <v>501</v>
      </c>
      <c r="D3819" s="6">
        <v>50107</v>
      </c>
      <c r="E3819" s="80" t="s">
        <v>456</v>
      </c>
      <c r="F3819" s="80" t="s">
        <v>454</v>
      </c>
      <c r="G3819" s="80" t="s">
        <v>486</v>
      </c>
      <c r="H3819" s="80" t="s">
        <v>2309</v>
      </c>
      <c r="I3819" s="80" t="s">
        <v>3895</v>
      </c>
      <c r="J3819" s="80" t="s">
        <v>4054</v>
      </c>
      <c r="K3819" s="80" t="s">
        <v>454</v>
      </c>
      <c r="L3819" s="8">
        <v>7800000</v>
      </c>
      <c r="M3819" s="6">
        <v>2017</v>
      </c>
      <c r="N3819" s="103"/>
      <c r="O3819" s="103"/>
      <c r="P3819" s="6"/>
      <c r="Q3819" s="6"/>
      <c r="R3819" t="str">
        <f t="shared" si="59"/>
        <v>5010700242342302001VT100001</v>
      </c>
    </row>
    <row r="3820" spans="1:18" x14ac:dyDescent="0.2">
      <c r="A3820" s="80" t="s">
        <v>453</v>
      </c>
      <c r="B3820" s="80" t="s">
        <v>5308</v>
      </c>
      <c r="C3820" s="6">
        <v>501</v>
      </c>
      <c r="D3820" s="6">
        <v>50107</v>
      </c>
      <c r="E3820" s="80" t="s">
        <v>456</v>
      </c>
      <c r="F3820" s="80" t="s">
        <v>454</v>
      </c>
      <c r="G3820" s="80" t="s">
        <v>486</v>
      </c>
      <c r="H3820" s="80" t="s">
        <v>2307</v>
      </c>
      <c r="I3820" s="80" t="s">
        <v>3892</v>
      </c>
      <c r="J3820" s="80" t="s">
        <v>4054</v>
      </c>
      <c r="K3820" s="80" t="s">
        <v>454</v>
      </c>
      <c r="L3820" s="8">
        <v>2240000</v>
      </c>
      <c r="M3820" s="6">
        <v>2017</v>
      </c>
      <c r="N3820" s="103"/>
      <c r="O3820" s="103"/>
      <c r="P3820" s="6"/>
      <c r="Q3820" s="6"/>
      <c r="R3820" t="str">
        <f t="shared" si="59"/>
        <v>5010700242142101001VT100001</v>
      </c>
    </row>
    <row r="3821" spans="1:18" x14ac:dyDescent="0.2">
      <c r="A3821" s="80" t="s">
        <v>453</v>
      </c>
      <c r="B3821" s="80" t="s">
        <v>5309</v>
      </c>
      <c r="C3821" s="6">
        <v>501</v>
      </c>
      <c r="D3821" s="6">
        <v>50107</v>
      </c>
      <c r="E3821" s="80" t="s">
        <v>456</v>
      </c>
      <c r="F3821" s="80" t="s">
        <v>454</v>
      </c>
      <c r="G3821" s="80" t="s">
        <v>488</v>
      </c>
      <c r="H3821" s="80" t="s">
        <v>2307</v>
      </c>
      <c r="I3821" s="80" t="s">
        <v>3892</v>
      </c>
      <c r="J3821" s="80" t="s">
        <v>4054</v>
      </c>
      <c r="K3821" s="80" t="s">
        <v>454</v>
      </c>
      <c r="L3821" s="8">
        <v>1275000</v>
      </c>
      <c r="M3821" s="6">
        <v>2017</v>
      </c>
      <c r="N3821" s="103"/>
      <c r="O3821" s="103"/>
      <c r="P3821" s="6"/>
      <c r="Q3821" s="6"/>
      <c r="R3821" t="str">
        <f t="shared" si="59"/>
        <v>5010700242142101001VT200001</v>
      </c>
    </row>
    <row r="3822" spans="1:18" x14ac:dyDescent="0.2">
      <c r="A3822" s="80" t="s">
        <v>453</v>
      </c>
      <c r="B3822" s="80" t="s">
        <v>5310</v>
      </c>
      <c r="C3822" s="6">
        <v>501</v>
      </c>
      <c r="D3822" s="6">
        <v>50107</v>
      </c>
      <c r="E3822" s="80" t="s">
        <v>456</v>
      </c>
      <c r="F3822" s="80" t="s">
        <v>454</v>
      </c>
      <c r="G3822" s="80" t="s">
        <v>490</v>
      </c>
      <c r="H3822" s="80" t="s">
        <v>2307</v>
      </c>
      <c r="I3822" s="80" t="s">
        <v>3892</v>
      </c>
      <c r="J3822" s="80" t="s">
        <v>4054</v>
      </c>
      <c r="K3822" s="80" t="s">
        <v>454</v>
      </c>
      <c r="L3822" s="8">
        <v>1050000</v>
      </c>
      <c r="M3822" s="6">
        <v>2017</v>
      </c>
      <c r="N3822" s="103"/>
      <c r="O3822" s="103"/>
      <c r="P3822" s="6"/>
      <c r="Q3822" s="6"/>
      <c r="R3822" t="str">
        <f t="shared" si="59"/>
        <v>5010700242142101001VT300001</v>
      </c>
    </row>
    <row r="3823" spans="1:18" x14ac:dyDescent="0.2">
      <c r="A3823" s="80" t="s">
        <v>453</v>
      </c>
      <c r="B3823" s="80" t="s">
        <v>5311</v>
      </c>
      <c r="C3823" s="6">
        <v>501</v>
      </c>
      <c r="D3823" s="6">
        <v>50107</v>
      </c>
      <c r="E3823" s="80" t="s">
        <v>456</v>
      </c>
      <c r="F3823" s="80" t="s">
        <v>454</v>
      </c>
      <c r="G3823" s="80" t="s">
        <v>492</v>
      </c>
      <c r="H3823" s="80" t="s">
        <v>2307</v>
      </c>
      <c r="I3823" s="80" t="s">
        <v>3892</v>
      </c>
      <c r="J3823" s="80" t="s">
        <v>4054</v>
      </c>
      <c r="K3823" s="80" t="s">
        <v>454</v>
      </c>
      <c r="L3823" s="8">
        <v>825000</v>
      </c>
      <c r="M3823" s="6">
        <v>2017</v>
      </c>
      <c r="N3823" s="103"/>
      <c r="O3823" s="103"/>
      <c r="P3823" s="6"/>
      <c r="Q3823" s="6"/>
      <c r="R3823" t="str">
        <f t="shared" si="59"/>
        <v>5010700242142101001VT400001</v>
      </c>
    </row>
    <row r="3824" spans="1:18" x14ac:dyDescent="0.2">
      <c r="A3824" s="80" t="s">
        <v>453</v>
      </c>
      <c r="B3824" s="80" t="s">
        <v>5312</v>
      </c>
      <c r="C3824" s="6">
        <v>501</v>
      </c>
      <c r="D3824" s="6">
        <v>50107</v>
      </c>
      <c r="E3824" s="80" t="s">
        <v>456</v>
      </c>
      <c r="F3824" s="80" t="s">
        <v>454</v>
      </c>
      <c r="G3824" s="80" t="s">
        <v>494</v>
      </c>
      <c r="H3824" s="80" t="s">
        <v>2307</v>
      </c>
      <c r="I3824" s="80" t="s">
        <v>3892</v>
      </c>
      <c r="J3824" s="80" t="s">
        <v>4054</v>
      </c>
      <c r="K3824" s="80" t="s">
        <v>454</v>
      </c>
      <c r="L3824" s="8">
        <v>600000</v>
      </c>
      <c r="M3824" s="6">
        <v>2017</v>
      </c>
      <c r="N3824" s="103"/>
      <c r="O3824" s="103"/>
      <c r="P3824" s="6"/>
      <c r="Q3824" s="6"/>
      <c r="R3824" t="str">
        <f t="shared" si="59"/>
        <v>5010700242142101001VT500001</v>
      </c>
    </row>
    <row r="3825" spans="1:18" x14ac:dyDescent="0.2">
      <c r="A3825" s="80" t="s">
        <v>453</v>
      </c>
      <c r="B3825" s="80" t="s">
        <v>5313</v>
      </c>
      <c r="C3825" s="6">
        <v>501</v>
      </c>
      <c r="D3825" s="6">
        <v>50107</v>
      </c>
      <c r="E3825" s="80" t="s">
        <v>456</v>
      </c>
      <c r="F3825" s="80" t="s">
        <v>454</v>
      </c>
      <c r="G3825" s="80" t="s">
        <v>488</v>
      </c>
      <c r="H3825" s="80" t="s">
        <v>2297</v>
      </c>
      <c r="I3825" s="80" t="s">
        <v>3882</v>
      </c>
      <c r="J3825" s="80" t="s">
        <v>4054</v>
      </c>
      <c r="K3825" s="80" t="s">
        <v>454</v>
      </c>
      <c r="L3825" s="8">
        <v>2975000</v>
      </c>
      <c r="M3825" s="6">
        <v>2017</v>
      </c>
      <c r="N3825" s="103"/>
      <c r="O3825" s="103"/>
      <c r="P3825" s="6"/>
      <c r="Q3825" s="6"/>
      <c r="R3825" t="str">
        <f t="shared" si="59"/>
        <v>5010700241141101001VT200001</v>
      </c>
    </row>
    <row r="3826" spans="1:18" x14ac:dyDescent="0.2">
      <c r="A3826" s="80" t="s">
        <v>453</v>
      </c>
      <c r="B3826" s="80" t="s">
        <v>5314</v>
      </c>
      <c r="C3826" s="6">
        <v>501</v>
      </c>
      <c r="D3826" s="6">
        <v>50107</v>
      </c>
      <c r="E3826" s="80" t="s">
        <v>456</v>
      </c>
      <c r="F3826" s="80" t="s">
        <v>454</v>
      </c>
      <c r="G3826" s="80" t="s">
        <v>490</v>
      </c>
      <c r="H3826" s="80" t="s">
        <v>2297</v>
      </c>
      <c r="I3826" s="80" t="s">
        <v>3882</v>
      </c>
      <c r="J3826" s="80" t="s">
        <v>4054</v>
      </c>
      <c r="K3826" s="80" t="s">
        <v>454</v>
      </c>
      <c r="L3826" s="8">
        <v>2450000</v>
      </c>
      <c r="M3826" s="6">
        <v>2017</v>
      </c>
      <c r="N3826" s="103"/>
      <c r="O3826" s="103"/>
      <c r="P3826" s="6"/>
      <c r="Q3826" s="6"/>
      <c r="R3826" t="str">
        <f t="shared" si="59"/>
        <v>5010700241141101001VT300001</v>
      </c>
    </row>
    <row r="3827" spans="1:18" x14ac:dyDescent="0.2">
      <c r="A3827" s="80" t="s">
        <v>453</v>
      </c>
      <c r="B3827" s="80" t="s">
        <v>5315</v>
      </c>
      <c r="C3827" s="6">
        <v>501</v>
      </c>
      <c r="D3827" s="6">
        <v>50107</v>
      </c>
      <c r="E3827" s="80" t="s">
        <v>456</v>
      </c>
      <c r="F3827" s="80" t="s">
        <v>454</v>
      </c>
      <c r="G3827" s="80" t="s">
        <v>492</v>
      </c>
      <c r="H3827" s="80" t="s">
        <v>2297</v>
      </c>
      <c r="I3827" s="80" t="s">
        <v>3882</v>
      </c>
      <c r="J3827" s="80" t="s">
        <v>4054</v>
      </c>
      <c r="K3827" s="80" t="s">
        <v>454</v>
      </c>
      <c r="L3827" s="8">
        <v>1925000</v>
      </c>
      <c r="M3827" s="6">
        <v>2017</v>
      </c>
      <c r="N3827" s="103"/>
      <c r="O3827" s="103"/>
      <c r="P3827" s="6"/>
      <c r="Q3827" s="6"/>
      <c r="R3827" t="str">
        <f t="shared" si="59"/>
        <v>5010700241141101001VT400001</v>
      </c>
    </row>
    <row r="3828" spans="1:18" x14ac:dyDescent="0.2">
      <c r="A3828" s="80" t="s">
        <v>453</v>
      </c>
      <c r="B3828" s="80" t="s">
        <v>5316</v>
      </c>
      <c r="C3828" s="6">
        <v>501</v>
      </c>
      <c r="D3828" s="6">
        <v>50107</v>
      </c>
      <c r="E3828" s="80" t="s">
        <v>456</v>
      </c>
      <c r="F3828" s="80" t="s">
        <v>454</v>
      </c>
      <c r="G3828" s="80" t="s">
        <v>494</v>
      </c>
      <c r="H3828" s="80" t="s">
        <v>2297</v>
      </c>
      <c r="I3828" s="80" t="s">
        <v>3882</v>
      </c>
      <c r="J3828" s="80" t="s">
        <v>4054</v>
      </c>
      <c r="K3828" s="80" t="s">
        <v>454</v>
      </c>
      <c r="L3828" s="8">
        <v>1400000</v>
      </c>
      <c r="M3828" s="6">
        <v>2017</v>
      </c>
      <c r="N3828" s="103"/>
      <c r="O3828" s="103"/>
      <c r="P3828" s="6"/>
      <c r="Q3828" s="6"/>
      <c r="R3828" t="str">
        <f t="shared" si="59"/>
        <v>5010700241141101001VT500001</v>
      </c>
    </row>
    <row r="3829" spans="1:18" x14ac:dyDescent="0.2">
      <c r="A3829" s="80" t="s">
        <v>453</v>
      </c>
      <c r="B3829" s="80" t="s">
        <v>5317</v>
      </c>
      <c r="C3829" s="6">
        <v>501</v>
      </c>
      <c r="D3829" s="6">
        <v>50107</v>
      </c>
      <c r="E3829" s="80" t="s">
        <v>456</v>
      </c>
      <c r="F3829" s="80" t="s">
        <v>454</v>
      </c>
      <c r="G3829" s="80" t="s">
        <v>488</v>
      </c>
      <c r="H3829" s="80" t="s">
        <v>858</v>
      </c>
      <c r="I3829" s="80" t="s">
        <v>2552</v>
      </c>
      <c r="J3829" s="80" t="s">
        <v>4054</v>
      </c>
      <c r="K3829" s="80" t="s">
        <v>454</v>
      </c>
      <c r="L3829" s="8">
        <v>2975000</v>
      </c>
      <c r="M3829" s="6">
        <v>2017</v>
      </c>
      <c r="N3829" s="103"/>
      <c r="O3829" s="103"/>
      <c r="P3829" s="6"/>
      <c r="Q3829" s="6"/>
      <c r="R3829" t="str">
        <f t="shared" si="59"/>
        <v>5010700207407401001VT200001</v>
      </c>
    </row>
    <row r="3830" spans="1:18" x14ac:dyDescent="0.2">
      <c r="A3830" s="80" t="s">
        <v>453</v>
      </c>
      <c r="B3830" s="80" t="s">
        <v>5318</v>
      </c>
      <c r="C3830" s="6">
        <v>501</v>
      </c>
      <c r="D3830" s="6">
        <v>50107</v>
      </c>
      <c r="E3830" s="80" t="s">
        <v>456</v>
      </c>
      <c r="F3830" s="80" t="s">
        <v>454</v>
      </c>
      <c r="G3830" s="80" t="s">
        <v>490</v>
      </c>
      <c r="H3830" s="80" t="s">
        <v>858</v>
      </c>
      <c r="I3830" s="80" t="s">
        <v>2552</v>
      </c>
      <c r="J3830" s="80" t="s">
        <v>4054</v>
      </c>
      <c r="K3830" s="80" t="s">
        <v>454</v>
      </c>
      <c r="L3830" s="8">
        <v>2450000</v>
      </c>
      <c r="M3830" s="6">
        <v>2017</v>
      </c>
      <c r="N3830" s="103"/>
      <c r="O3830" s="103"/>
      <c r="P3830" s="6"/>
      <c r="Q3830" s="6"/>
      <c r="R3830" t="str">
        <f t="shared" si="59"/>
        <v>5010700207407401001VT300001</v>
      </c>
    </row>
    <row r="3831" spans="1:18" x14ac:dyDescent="0.2">
      <c r="A3831" s="80" t="s">
        <v>453</v>
      </c>
      <c r="B3831" s="80" t="s">
        <v>5319</v>
      </c>
      <c r="C3831" s="6">
        <v>501</v>
      </c>
      <c r="D3831" s="6">
        <v>50107</v>
      </c>
      <c r="E3831" s="80" t="s">
        <v>456</v>
      </c>
      <c r="F3831" s="80" t="s">
        <v>454</v>
      </c>
      <c r="G3831" s="80" t="s">
        <v>492</v>
      </c>
      <c r="H3831" s="80" t="s">
        <v>858</v>
      </c>
      <c r="I3831" s="80" t="s">
        <v>2552</v>
      </c>
      <c r="J3831" s="80" t="s">
        <v>4054</v>
      </c>
      <c r="K3831" s="80" t="s">
        <v>454</v>
      </c>
      <c r="L3831" s="8">
        <v>1925000</v>
      </c>
      <c r="M3831" s="6">
        <v>2017</v>
      </c>
      <c r="N3831" s="103"/>
      <c r="O3831" s="103"/>
      <c r="P3831" s="6"/>
      <c r="Q3831" s="6"/>
      <c r="R3831" t="str">
        <f t="shared" si="59"/>
        <v>5010700207407401001VT400001</v>
      </c>
    </row>
    <row r="3832" spans="1:18" x14ac:dyDescent="0.2">
      <c r="A3832" s="80" t="s">
        <v>453</v>
      </c>
      <c r="B3832" s="80" t="s">
        <v>5320</v>
      </c>
      <c r="C3832" s="6">
        <v>501</v>
      </c>
      <c r="D3832" s="6">
        <v>50107</v>
      </c>
      <c r="E3832" s="80" t="s">
        <v>456</v>
      </c>
      <c r="F3832" s="80" t="s">
        <v>454</v>
      </c>
      <c r="G3832" s="80" t="s">
        <v>494</v>
      </c>
      <c r="H3832" s="80" t="s">
        <v>858</v>
      </c>
      <c r="I3832" s="80" t="s">
        <v>2552</v>
      </c>
      <c r="J3832" s="80" t="s">
        <v>4054</v>
      </c>
      <c r="K3832" s="80" t="s">
        <v>454</v>
      </c>
      <c r="L3832" s="8">
        <v>1400000</v>
      </c>
      <c r="M3832" s="6">
        <v>2017</v>
      </c>
      <c r="N3832" s="103"/>
      <c r="O3832" s="103"/>
      <c r="P3832" s="6"/>
      <c r="Q3832" s="6"/>
      <c r="R3832" t="str">
        <f t="shared" si="59"/>
        <v>5010700207407401001VT500001</v>
      </c>
    </row>
    <row r="3833" spans="1:18" x14ac:dyDescent="0.2">
      <c r="A3833" s="80" t="s">
        <v>453</v>
      </c>
      <c r="B3833" s="80" t="s">
        <v>5321</v>
      </c>
      <c r="C3833" s="6">
        <v>501</v>
      </c>
      <c r="D3833" s="6">
        <v>50107</v>
      </c>
      <c r="E3833" s="80" t="s">
        <v>456</v>
      </c>
      <c r="F3833" s="80" t="s">
        <v>454</v>
      </c>
      <c r="G3833" s="80" t="s">
        <v>486</v>
      </c>
      <c r="H3833" s="80" t="s">
        <v>2293</v>
      </c>
      <c r="I3833" s="80" t="s">
        <v>3878</v>
      </c>
      <c r="J3833" s="80" t="s">
        <v>4054</v>
      </c>
      <c r="K3833" s="80" t="s">
        <v>454</v>
      </c>
      <c r="L3833" s="8">
        <v>5720000</v>
      </c>
      <c r="M3833" s="6">
        <v>2017</v>
      </c>
      <c r="N3833" s="103"/>
      <c r="O3833" s="103"/>
      <c r="P3833" s="6"/>
      <c r="Q3833" s="6"/>
      <c r="R3833" t="str">
        <f t="shared" si="59"/>
        <v>5010700240740701001VT100001</v>
      </c>
    </row>
    <row r="3834" spans="1:18" x14ac:dyDescent="0.2">
      <c r="A3834" s="80" t="s">
        <v>453</v>
      </c>
      <c r="B3834" s="80" t="s">
        <v>5322</v>
      </c>
      <c r="C3834" s="6">
        <v>501</v>
      </c>
      <c r="D3834" s="6">
        <v>50107</v>
      </c>
      <c r="E3834" s="80" t="s">
        <v>456</v>
      </c>
      <c r="F3834" s="80" t="s">
        <v>454</v>
      </c>
      <c r="G3834" s="80" t="s">
        <v>488</v>
      </c>
      <c r="H3834" s="80" t="s">
        <v>2293</v>
      </c>
      <c r="I3834" s="80" t="s">
        <v>3878</v>
      </c>
      <c r="J3834" s="80" t="s">
        <v>4054</v>
      </c>
      <c r="K3834" s="80" t="s">
        <v>454</v>
      </c>
      <c r="L3834" s="8">
        <v>2975000</v>
      </c>
      <c r="M3834" s="6">
        <v>2017</v>
      </c>
      <c r="N3834" s="103"/>
      <c r="O3834" s="103"/>
      <c r="P3834" s="6"/>
      <c r="Q3834" s="6"/>
      <c r="R3834" t="str">
        <f t="shared" si="59"/>
        <v>5010700240740701001VT200001</v>
      </c>
    </row>
    <row r="3835" spans="1:18" x14ac:dyDescent="0.2">
      <c r="A3835" s="80" t="s">
        <v>453</v>
      </c>
      <c r="B3835" s="80" t="s">
        <v>5323</v>
      </c>
      <c r="C3835" s="6">
        <v>501</v>
      </c>
      <c r="D3835" s="6">
        <v>50107</v>
      </c>
      <c r="E3835" s="80" t="s">
        <v>456</v>
      </c>
      <c r="F3835" s="80" t="s">
        <v>454</v>
      </c>
      <c r="G3835" s="80" t="s">
        <v>490</v>
      </c>
      <c r="H3835" s="80" t="s">
        <v>2293</v>
      </c>
      <c r="I3835" s="80" t="s">
        <v>3878</v>
      </c>
      <c r="J3835" s="80" t="s">
        <v>4054</v>
      </c>
      <c r="K3835" s="80" t="s">
        <v>454</v>
      </c>
      <c r="L3835" s="8">
        <v>2450000</v>
      </c>
      <c r="M3835" s="6">
        <v>2017</v>
      </c>
      <c r="N3835" s="103"/>
      <c r="O3835" s="103"/>
      <c r="P3835" s="6"/>
      <c r="Q3835" s="6"/>
      <c r="R3835" t="str">
        <f t="shared" si="59"/>
        <v>5010700240740701001VT300001</v>
      </c>
    </row>
    <row r="3836" spans="1:18" x14ac:dyDescent="0.2">
      <c r="A3836" s="80" t="s">
        <v>453</v>
      </c>
      <c r="B3836" s="80" t="s">
        <v>5324</v>
      </c>
      <c r="C3836" s="6">
        <v>501</v>
      </c>
      <c r="D3836" s="6">
        <v>50107</v>
      </c>
      <c r="E3836" s="80" t="s">
        <v>456</v>
      </c>
      <c r="F3836" s="80" t="s">
        <v>454</v>
      </c>
      <c r="G3836" s="80" t="s">
        <v>492</v>
      </c>
      <c r="H3836" s="80" t="s">
        <v>2293</v>
      </c>
      <c r="I3836" s="80" t="s">
        <v>3878</v>
      </c>
      <c r="J3836" s="80" t="s">
        <v>4054</v>
      </c>
      <c r="K3836" s="80" t="s">
        <v>454</v>
      </c>
      <c r="L3836" s="8">
        <v>1925000</v>
      </c>
      <c r="M3836" s="6">
        <v>2017</v>
      </c>
      <c r="N3836" s="103"/>
      <c r="O3836" s="103"/>
      <c r="P3836" s="6"/>
      <c r="Q3836" s="6"/>
      <c r="R3836" t="str">
        <f t="shared" si="59"/>
        <v>5010700240740701001VT400001</v>
      </c>
    </row>
    <row r="3837" spans="1:18" x14ac:dyDescent="0.2">
      <c r="A3837" s="80" t="s">
        <v>453</v>
      </c>
      <c r="B3837" s="80" t="s">
        <v>5325</v>
      </c>
      <c r="C3837" s="6">
        <v>501</v>
      </c>
      <c r="D3837" s="6">
        <v>50107</v>
      </c>
      <c r="E3837" s="80" t="s">
        <v>456</v>
      </c>
      <c r="F3837" s="80" t="s">
        <v>454</v>
      </c>
      <c r="G3837" s="80" t="s">
        <v>494</v>
      </c>
      <c r="H3837" s="80" t="s">
        <v>2293</v>
      </c>
      <c r="I3837" s="80" t="s">
        <v>3878</v>
      </c>
      <c r="J3837" s="80" t="s">
        <v>4054</v>
      </c>
      <c r="K3837" s="80" t="s">
        <v>454</v>
      </c>
      <c r="L3837" s="8">
        <v>1400000</v>
      </c>
      <c r="M3837" s="6">
        <v>2017</v>
      </c>
      <c r="N3837" s="103"/>
      <c r="O3837" s="103"/>
      <c r="P3837" s="6"/>
      <c r="Q3837" s="6"/>
      <c r="R3837" t="str">
        <f t="shared" si="59"/>
        <v>5010700240740701001VT500001</v>
      </c>
    </row>
    <row r="3838" spans="1:18" x14ac:dyDescent="0.2">
      <c r="A3838" s="80" t="s">
        <v>453</v>
      </c>
      <c r="B3838" s="80" t="s">
        <v>5326</v>
      </c>
      <c r="C3838" s="6">
        <v>501</v>
      </c>
      <c r="D3838" s="6">
        <v>50107</v>
      </c>
      <c r="E3838" s="80" t="s">
        <v>456</v>
      </c>
      <c r="F3838" s="80" t="s">
        <v>454</v>
      </c>
      <c r="G3838" s="80" t="s">
        <v>488</v>
      </c>
      <c r="H3838" s="80" t="s">
        <v>854</v>
      </c>
      <c r="I3838" s="80" t="s">
        <v>2548</v>
      </c>
      <c r="J3838" s="80" t="s">
        <v>4054</v>
      </c>
      <c r="K3838" s="80" t="s">
        <v>454</v>
      </c>
      <c r="L3838" s="8">
        <v>2975000</v>
      </c>
      <c r="M3838" s="6">
        <v>2017</v>
      </c>
      <c r="N3838" s="103"/>
      <c r="O3838" s="103"/>
      <c r="P3838" s="6"/>
      <c r="Q3838" s="6"/>
      <c r="R3838" t="str">
        <f t="shared" si="59"/>
        <v>5010700207207201001VT200001</v>
      </c>
    </row>
    <row r="3839" spans="1:18" x14ac:dyDescent="0.2">
      <c r="A3839" s="80" t="s">
        <v>453</v>
      </c>
      <c r="B3839" s="80" t="s">
        <v>5327</v>
      </c>
      <c r="C3839" s="6">
        <v>501</v>
      </c>
      <c r="D3839" s="6">
        <v>50107</v>
      </c>
      <c r="E3839" s="80" t="s">
        <v>456</v>
      </c>
      <c r="F3839" s="80" t="s">
        <v>454</v>
      </c>
      <c r="G3839" s="80" t="s">
        <v>490</v>
      </c>
      <c r="H3839" s="80" t="s">
        <v>854</v>
      </c>
      <c r="I3839" s="80" t="s">
        <v>2548</v>
      </c>
      <c r="J3839" s="80" t="s">
        <v>4054</v>
      </c>
      <c r="K3839" s="80" t="s">
        <v>454</v>
      </c>
      <c r="L3839" s="8">
        <v>2450000</v>
      </c>
      <c r="M3839" s="6">
        <v>2017</v>
      </c>
      <c r="N3839" s="103"/>
      <c r="O3839" s="103"/>
      <c r="P3839" s="6"/>
      <c r="Q3839" s="6"/>
      <c r="R3839" t="str">
        <f t="shared" si="59"/>
        <v>5010700207207201001VT300001</v>
      </c>
    </row>
    <row r="3840" spans="1:18" x14ac:dyDescent="0.2">
      <c r="A3840" s="80" t="s">
        <v>453</v>
      </c>
      <c r="B3840" s="80" t="s">
        <v>5328</v>
      </c>
      <c r="C3840" s="6">
        <v>501</v>
      </c>
      <c r="D3840" s="6">
        <v>50107</v>
      </c>
      <c r="E3840" s="80" t="s">
        <v>456</v>
      </c>
      <c r="F3840" s="80" t="s">
        <v>454</v>
      </c>
      <c r="G3840" s="80" t="s">
        <v>492</v>
      </c>
      <c r="H3840" s="80" t="s">
        <v>854</v>
      </c>
      <c r="I3840" s="80" t="s">
        <v>2548</v>
      </c>
      <c r="J3840" s="80" t="s">
        <v>4054</v>
      </c>
      <c r="K3840" s="80" t="s">
        <v>454</v>
      </c>
      <c r="L3840" s="8">
        <v>1925000</v>
      </c>
      <c r="M3840" s="6">
        <v>2017</v>
      </c>
      <c r="N3840" s="103"/>
      <c r="O3840" s="103"/>
      <c r="P3840" s="6"/>
      <c r="Q3840" s="6"/>
      <c r="R3840" t="str">
        <f t="shared" si="59"/>
        <v>5010700207207201001VT400001</v>
      </c>
    </row>
    <row r="3841" spans="1:18" x14ac:dyDescent="0.2">
      <c r="A3841" s="80" t="s">
        <v>453</v>
      </c>
      <c r="B3841" s="80" t="s">
        <v>5329</v>
      </c>
      <c r="C3841" s="6">
        <v>501</v>
      </c>
      <c r="D3841" s="6">
        <v>50107</v>
      </c>
      <c r="E3841" s="80" t="s">
        <v>456</v>
      </c>
      <c r="F3841" s="80" t="s">
        <v>454</v>
      </c>
      <c r="G3841" s="80" t="s">
        <v>494</v>
      </c>
      <c r="H3841" s="80" t="s">
        <v>854</v>
      </c>
      <c r="I3841" s="80" t="s">
        <v>2548</v>
      </c>
      <c r="J3841" s="80" t="s">
        <v>4054</v>
      </c>
      <c r="K3841" s="80" t="s">
        <v>454</v>
      </c>
      <c r="L3841" s="8">
        <v>1400000</v>
      </c>
      <c r="M3841" s="6">
        <v>2017</v>
      </c>
      <c r="N3841" s="103"/>
      <c r="O3841" s="103"/>
      <c r="P3841" s="6"/>
      <c r="Q3841" s="6"/>
      <c r="R3841" t="str">
        <f t="shared" si="59"/>
        <v>5010700207207201001VT500001</v>
      </c>
    </row>
    <row r="3842" spans="1:18" x14ac:dyDescent="0.2">
      <c r="A3842" s="80" t="s">
        <v>453</v>
      </c>
      <c r="B3842" s="80" t="s">
        <v>5330</v>
      </c>
      <c r="C3842" s="6">
        <v>501</v>
      </c>
      <c r="D3842" s="6">
        <v>50107</v>
      </c>
      <c r="E3842" s="80" t="s">
        <v>456</v>
      </c>
      <c r="F3842" s="80" t="s">
        <v>454</v>
      </c>
      <c r="G3842" s="80" t="s">
        <v>488</v>
      </c>
      <c r="H3842" s="80" t="s">
        <v>888</v>
      </c>
      <c r="I3842" s="80" t="s">
        <v>2615</v>
      </c>
      <c r="J3842" s="80" t="s">
        <v>4054</v>
      </c>
      <c r="K3842" s="80" t="s">
        <v>454</v>
      </c>
      <c r="L3842" s="8">
        <v>2125000</v>
      </c>
      <c r="M3842" s="6">
        <v>2017</v>
      </c>
      <c r="N3842" s="103"/>
      <c r="O3842" s="103"/>
      <c r="P3842" s="6"/>
      <c r="Q3842" s="6"/>
      <c r="R3842" t="str">
        <f t="shared" ref="R3842:R3905" si="60">CONCATENATE(D3842,E3842,H3842,I3842,K3842,G3842,F3842)</f>
        <v>5010700208908901001VT200001</v>
      </c>
    </row>
    <row r="3843" spans="1:18" x14ac:dyDescent="0.2">
      <c r="A3843" s="80" t="s">
        <v>453</v>
      </c>
      <c r="B3843" s="80" t="s">
        <v>5331</v>
      </c>
      <c r="C3843" s="6">
        <v>501</v>
      </c>
      <c r="D3843" s="6">
        <v>50107</v>
      </c>
      <c r="E3843" s="80" t="s">
        <v>456</v>
      </c>
      <c r="F3843" s="80" t="s">
        <v>454</v>
      </c>
      <c r="G3843" s="80" t="s">
        <v>490</v>
      </c>
      <c r="H3843" s="80" t="s">
        <v>888</v>
      </c>
      <c r="I3843" s="80" t="s">
        <v>2615</v>
      </c>
      <c r="J3843" s="80" t="s">
        <v>4054</v>
      </c>
      <c r="K3843" s="80" t="s">
        <v>454</v>
      </c>
      <c r="L3843" s="8">
        <v>1750000</v>
      </c>
      <c r="M3843" s="6">
        <v>2017</v>
      </c>
      <c r="N3843" s="103"/>
      <c r="O3843" s="103"/>
      <c r="P3843" s="6"/>
      <c r="Q3843" s="6"/>
      <c r="R3843" t="str">
        <f t="shared" si="60"/>
        <v>5010700208908901001VT300001</v>
      </c>
    </row>
    <row r="3844" spans="1:18" x14ac:dyDescent="0.2">
      <c r="A3844" s="80" t="s">
        <v>453</v>
      </c>
      <c r="B3844" s="80" t="s">
        <v>5332</v>
      </c>
      <c r="C3844" s="6">
        <v>501</v>
      </c>
      <c r="D3844" s="6">
        <v>50107</v>
      </c>
      <c r="E3844" s="80" t="s">
        <v>456</v>
      </c>
      <c r="F3844" s="80" t="s">
        <v>454</v>
      </c>
      <c r="G3844" s="80" t="s">
        <v>492</v>
      </c>
      <c r="H3844" s="80" t="s">
        <v>888</v>
      </c>
      <c r="I3844" s="80" t="s">
        <v>2615</v>
      </c>
      <c r="J3844" s="80" t="s">
        <v>4054</v>
      </c>
      <c r="K3844" s="80" t="s">
        <v>454</v>
      </c>
      <c r="L3844" s="8">
        <v>1375000</v>
      </c>
      <c r="M3844" s="6">
        <v>2017</v>
      </c>
      <c r="N3844" s="103"/>
      <c r="O3844" s="103"/>
      <c r="P3844" s="6"/>
      <c r="Q3844" s="6"/>
      <c r="R3844" t="str">
        <f t="shared" si="60"/>
        <v>5010700208908901001VT400001</v>
      </c>
    </row>
    <row r="3845" spans="1:18" x14ac:dyDescent="0.2">
      <c r="A3845" s="80" t="s">
        <v>453</v>
      </c>
      <c r="B3845" s="80" t="s">
        <v>5333</v>
      </c>
      <c r="C3845" s="6">
        <v>501</v>
      </c>
      <c r="D3845" s="6">
        <v>50107</v>
      </c>
      <c r="E3845" s="80" t="s">
        <v>456</v>
      </c>
      <c r="F3845" s="80" t="s">
        <v>454</v>
      </c>
      <c r="G3845" s="80" t="s">
        <v>494</v>
      </c>
      <c r="H3845" s="80" t="s">
        <v>888</v>
      </c>
      <c r="I3845" s="80" t="s">
        <v>2615</v>
      </c>
      <c r="J3845" s="80" t="s">
        <v>4054</v>
      </c>
      <c r="K3845" s="80" t="s">
        <v>454</v>
      </c>
      <c r="L3845" s="8">
        <v>1000000</v>
      </c>
      <c r="M3845" s="6">
        <v>2017</v>
      </c>
      <c r="N3845" s="103"/>
      <c r="O3845" s="103"/>
      <c r="P3845" s="6"/>
      <c r="Q3845" s="6"/>
      <c r="R3845" t="str">
        <f t="shared" si="60"/>
        <v>5010700208908901001VT500001</v>
      </c>
    </row>
    <row r="3846" spans="1:18" x14ac:dyDescent="0.2">
      <c r="A3846" s="80" t="s">
        <v>453</v>
      </c>
      <c r="B3846" s="80" t="s">
        <v>5334</v>
      </c>
      <c r="C3846" s="6">
        <v>501</v>
      </c>
      <c r="D3846" s="6">
        <v>50107</v>
      </c>
      <c r="E3846" s="80" t="s">
        <v>456</v>
      </c>
      <c r="F3846" s="80" t="s">
        <v>454</v>
      </c>
      <c r="G3846" s="80" t="s">
        <v>488</v>
      </c>
      <c r="H3846" s="80" t="s">
        <v>1972</v>
      </c>
      <c r="I3846" s="80" t="s">
        <v>3501</v>
      </c>
      <c r="J3846" s="80" t="s">
        <v>4054</v>
      </c>
      <c r="K3846" s="80" t="s">
        <v>454</v>
      </c>
      <c r="L3846" s="8">
        <v>1275000</v>
      </c>
      <c r="M3846" s="6">
        <v>2017</v>
      </c>
      <c r="N3846" s="103"/>
      <c r="O3846" s="103"/>
      <c r="P3846" s="6"/>
      <c r="Q3846" s="6"/>
      <c r="R3846" t="str">
        <f t="shared" si="60"/>
        <v>5010700215515501001VT200001</v>
      </c>
    </row>
    <row r="3847" spans="1:18" x14ac:dyDescent="0.2">
      <c r="A3847" s="80" t="s">
        <v>453</v>
      </c>
      <c r="B3847" s="80" t="s">
        <v>5335</v>
      </c>
      <c r="C3847" s="6">
        <v>501</v>
      </c>
      <c r="D3847" s="6">
        <v>50107</v>
      </c>
      <c r="E3847" s="80" t="s">
        <v>456</v>
      </c>
      <c r="F3847" s="80" t="s">
        <v>454</v>
      </c>
      <c r="G3847" s="80" t="s">
        <v>490</v>
      </c>
      <c r="H3847" s="80" t="s">
        <v>1972</v>
      </c>
      <c r="I3847" s="80" t="s">
        <v>3501</v>
      </c>
      <c r="J3847" s="80" t="s">
        <v>4054</v>
      </c>
      <c r="K3847" s="80" t="s">
        <v>454</v>
      </c>
      <c r="L3847" s="8">
        <v>1050000</v>
      </c>
      <c r="M3847" s="6">
        <v>2017</v>
      </c>
      <c r="N3847" s="103"/>
      <c r="O3847" s="103"/>
      <c r="P3847" s="6"/>
      <c r="Q3847" s="6"/>
      <c r="R3847" t="str">
        <f t="shared" si="60"/>
        <v>5010700215515501001VT300001</v>
      </c>
    </row>
    <row r="3848" spans="1:18" x14ac:dyDescent="0.2">
      <c r="A3848" s="80" t="s">
        <v>453</v>
      </c>
      <c r="B3848" s="80" t="s">
        <v>5336</v>
      </c>
      <c r="C3848" s="6">
        <v>501</v>
      </c>
      <c r="D3848" s="6">
        <v>50107</v>
      </c>
      <c r="E3848" s="80" t="s">
        <v>456</v>
      </c>
      <c r="F3848" s="80" t="s">
        <v>454</v>
      </c>
      <c r="G3848" s="80" t="s">
        <v>492</v>
      </c>
      <c r="H3848" s="80" t="s">
        <v>1972</v>
      </c>
      <c r="I3848" s="80" t="s">
        <v>3501</v>
      </c>
      <c r="J3848" s="80" t="s">
        <v>4054</v>
      </c>
      <c r="K3848" s="80" t="s">
        <v>454</v>
      </c>
      <c r="L3848" s="8">
        <v>825000</v>
      </c>
      <c r="M3848" s="6">
        <v>2017</v>
      </c>
      <c r="N3848" s="103"/>
      <c r="O3848" s="103"/>
      <c r="P3848" s="6"/>
      <c r="Q3848" s="6"/>
      <c r="R3848" t="str">
        <f t="shared" si="60"/>
        <v>5010700215515501001VT400001</v>
      </c>
    </row>
    <row r="3849" spans="1:18" x14ac:dyDescent="0.2">
      <c r="A3849" s="80" t="s">
        <v>453</v>
      </c>
      <c r="B3849" s="80" t="s">
        <v>5337</v>
      </c>
      <c r="C3849" s="6">
        <v>501</v>
      </c>
      <c r="D3849" s="6">
        <v>50107</v>
      </c>
      <c r="E3849" s="80" t="s">
        <v>456</v>
      </c>
      <c r="F3849" s="80" t="s">
        <v>454</v>
      </c>
      <c r="G3849" s="80" t="s">
        <v>494</v>
      </c>
      <c r="H3849" s="80" t="s">
        <v>1972</v>
      </c>
      <c r="I3849" s="80" t="s">
        <v>3501</v>
      </c>
      <c r="J3849" s="80" t="s">
        <v>4054</v>
      </c>
      <c r="K3849" s="80" t="s">
        <v>454</v>
      </c>
      <c r="L3849" s="8">
        <v>600000</v>
      </c>
      <c r="M3849" s="6">
        <v>2017</v>
      </c>
      <c r="N3849" s="103"/>
      <c r="O3849" s="103"/>
      <c r="P3849" s="6"/>
      <c r="Q3849" s="6"/>
      <c r="R3849" t="str">
        <f t="shared" si="60"/>
        <v>5010700215515501001VT500001</v>
      </c>
    </row>
    <row r="3850" spans="1:18" x14ac:dyDescent="0.2">
      <c r="A3850" s="80" t="s">
        <v>453</v>
      </c>
      <c r="B3850" s="80" t="s">
        <v>5338</v>
      </c>
      <c r="C3850" s="6">
        <v>501</v>
      </c>
      <c r="D3850" s="6">
        <v>50107</v>
      </c>
      <c r="E3850" s="80" t="s">
        <v>456</v>
      </c>
      <c r="F3850" s="80" t="s">
        <v>454</v>
      </c>
      <c r="G3850" s="80" t="s">
        <v>488</v>
      </c>
      <c r="H3850" s="80" t="s">
        <v>852</v>
      </c>
      <c r="I3850" s="80" t="s">
        <v>2546</v>
      </c>
      <c r="J3850" s="80" t="s">
        <v>4054</v>
      </c>
      <c r="K3850" s="80" t="s">
        <v>454</v>
      </c>
      <c r="L3850" s="8">
        <v>2550000</v>
      </c>
      <c r="M3850" s="6">
        <v>2017</v>
      </c>
      <c r="N3850" s="103"/>
      <c r="O3850" s="103"/>
      <c r="P3850" s="6"/>
      <c r="Q3850" s="6"/>
      <c r="R3850" t="str">
        <f t="shared" si="60"/>
        <v>5010700207107101001VT200001</v>
      </c>
    </row>
    <row r="3851" spans="1:18" x14ac:dyDescent="0.2">
      <c r="A3851" s="80" t="s">
        <v>453</v>
      </c>
      <c r="B3851" s="80" t="s">
        <v>5339</v>
      </c>
      <c r="C3851" s="6">
        <v>501</v>
      </c>
      <c r="D3851" s="6">
        <v>50107</v>
      </c>
      <c r="E3851" s="80" t="s">
        <v>456</v>
      </c>
      <c r="F3851" s="80" t="s">
        <v>454</v>
      </c>
      <c r="G3851" s="80" t="s">
        <v>490</v>
      </c>
      <c r="H3851" s="80" t="s">
        <v>852</v>
      </c>
      <c r="I3851" s="80" t="s">
        <v>2546</v>
      </c>
      <c r="J3851" s="80" t="s">
        <v>4054</v>
      </c>
      <c r="K3851" s="80" t="s">
        <v>454</v>
      </c>
      <c r="L3851" s="8">
        <v>2100000</v>
      </c>
      <c r="M3851" s="6">
        <v>2017</v>
      </c>
      <c r="N3851" s="103"/>
      <c r="O3851" s="103"/>
      <c r="P3851" s="6"/>
      <c r="Q3851" s="6"/>
      <c r="R3851" t="str">
        <f t="shared" si="60"/>
        <v>5010700207107101001VT300001</v>
      </c>
    </row>
    <row r="3852" spans="1:18" x14ac:dyDescent="0.2">
      <c r="A3852" s="80" t="s">
        <v>453</v>
      </c>
      <c r="B3852" s="80" t="s">
        <v>5340</v>
      </c>
      <c r="C3852" s="6">
        <v>501</v>
      </c>
      <c r="D3852" s="6">
        <v>50107</v>
      </c>
      <c r="E3852" s="80" t="s">
        <v>456</v>
      </c>
      <c r="F3852" s="80" t="s">
        <v>454</v>
      </c>
      <c r="G3852" s="80" t="s">
        <v>492</v>
      </c>
      <c r="H3852" s="80" t="s">
        <v>852</v>
      </c>
      <c r="I3852" s="80" t="s">
        <v>2546</v>
      </c>
      <c r="J3852" s="80" t="s">
        <v>4054</v>
      </c>
      <c r="K3852" s="80" t="s">
        <v>454</v>
      </c>
      <c r="L3852" s="8">
        <v>1650000</v>
      </c>
      <c r="M3852" s="6">
        <v>2017</v>
      </c>
      <c r="N3852" s="103"/>
      <c r="O3852" s="103"/>
      <c r="P3852" s="6"/>
      <c r="Q3852" s="6"/>
      <c r="R3852" t="str">
        <f t="shared" si="60"/>
        <v>5010700207107101001VT400001</v>
      </c>
    </row>
    <row r="3853" spans="1:18" x14ac:dyDescent="0.2">
      <c r="A3853" s="80" t="s">
        <v>453</v>
      </c>
      <c r="B3853" s="80" t="s">
        <v>5341</v>
      </c>
      <c r="C3853" s="6">
        <v>501</v>
      </c>
      <c r="D3853" s="6">
        <v>50107</v>
      </c>
      <c r="E3853" s="80" t="s">
        <v>456</v>
      </c>
      <c r="F3853" s="80" t="s">
        <v>454</v>
      </c>
      <c r="G3853" s="80" t="s">
        <v>494</v>
      </c>
      <c r="H3853" s="80" t="s">
        <v>852</v>
      </c>
      <c r="I3853" s="80" t="s">
        <v>2546</v>
      </c>
      <c r="J3853" s="80" t="s">
        <v>4054</v>
      </c>
      <c r="K3853" s="80" t="s">
        <v>454</v>
      </c>
      <c r="L3853" s="8">
        <v>1200000</v>
      </c>
      <c r="M3853" s="6">
        <v>2017</v>
      </c>
      <c r="N3853" s="103"/>
      <c r="O3853" s="103"/>
      <c r="P3853" s="6"/>
      <c r="Q3853" s="6"/>
      <c r="R3853" t="str">
        <f t="shared" si="60"/>
        <v>5010700207107101001VT500001</v>
      </c>
    </row>
    <row r="3854" spans="1:18" x14ac:dyDescent="0.2">
      <c r="A3854" s="80" t="s">
        <v>453</v>
      </c>
      <c r="B3854" s="80" t="s">
        <v>5342</v>
      </c>
      <c r="C3854" s="6">
        <v>501</v>
      </c>
      <c r="D3854" s="6">
        <v>50107</v>
      </c>
      <c r="E3854" s="80" t="s">
        <v>456</v>
      </c>
      <c r="F3854" s="80" t="s">
        <v>454</v>
      </c>
      <c r="G3854" s="80" t="s">
        <v>488</v>
      </c>
      <c r="H3854" s="80" t="s">
        <v>1889</v>
      </c>
      <c r="I3854" s="80" t="s">
        <v>3440</v>
      </c>
      <c r="J3854" s="80" t="s">
        <v>4054</v>
      </c>
      <c r="K3854" s="80" t="s">
        <v>454</v>
      </c>
      <c r="L3854" s="8">
        <v>2125000</v>
      </c>
      <c r="M3854" s="6">
        <v>2017</v>
      </c>
      <c r="N3854" s="103"/>
      <c r="O3854" s="103"/>
      <c r="P3854" s="6"/>
      <c r="Q3854" s="6"/>
      <c r="R3854" t="str">
        <f t="shared" si="60"/>
        <v>5010700215115101001VT200001</v>
      </c>
    </row>
    <row r="3855" spans="1:18" x14ac:dyDescent="0.2">
      <c r="A3855" s="80" t="s">
        <v>453</v>
      </c>
      <c r="B3855" s="80" t="s">
        <v>5343</v>
      </c>
      <c r="C3855" s="6">
        <v>501</v>
      </c>
      <c r="D3855" s="6">
        <v>50107</v>
      </c>
      <c r="E3855" s="80" t="s">
        <v>456</v>
      </c>
      <c r="F3855" s="80" t="s">
        <v>454</v>
      </c>
      <c r="G3855" s="80" t="s">
        <v>490</v>
      </c>
      <c r="H3855" s="80" t="s">
        <v>1889</v>
      </c>
      <c r="I3855" s="80" t="s">
        <v>3440</v>
      </c>
      <c r="J3855" s="80" t="s">
        <v>4054</v>
      </c>
      <c r="K3855" s="80" t="s">
        <v>454</v>
      </c>
      <c r="L3855" s="8">
        <v>1750000</v>
      </c>
      <c r="M3855" s="6">
        <v>2017</v>
      </c>
      <c r="N3855" s="103"/>
      <c r="O3855" s="103"/>
      <c r="P3855" s="6"/>
      <c r="Q3855" s="6"/>
      <c r="R3855" t="str">
        <f t="shared" si="60"/>
        <v>5010700215115101001VT300001</v>
      </c>
    </row>
    <row r="3856" spans="1:18" x14ac:dyDescent="0.2">
      <c r="A3856" s="80" t="s">
        <v>453</v>
      </c>
      <c r="B3856" s="80" t="s">
        <v>5344</v>
      </c>
      <c r="C3856" s="6">
        <v>501</v>
      </c>
      <c r="D3856" s="6">
        <v>50107</v>
      </c>
      <c r="E3856" s="80" t="s">
        <v>456</v>
      </c>
      <c r="F3856" s="80" t="s">
        <v>454</v>
      </c>
      <c r="G3856" s="80" t="s">
        <v>492</v>
      </c>
      <c r="H3856" s="80" t="s">
        <v>1889</v>
      </c>
      <c r="I3856" s="80" t="s">
        <v>3440</v>
      </c>
      <c r="J3856" s="80" t="s">
        <v>4054</v>
      </c>
      <c r="K3856" s="80" t="s">
        <v>454</v>
      </c>
      <c r="L3856" s="8">
        <v>1375000</v>
      </c>
      <c r="M3856" s="6">
        <v>2017</v>
      </c>
      <c r="N3856" s="103"/>
      <c r="O3856" s="103"/>
      <c r="P3856" s="6"/>
      <c r="Q3856" s="6"/>
      <c r="R3856" t="str">
        <f t="shared" si="60"/>
        <v>5010700215115101001VT400001</v>
      </c>
    </row>
    <row r="3857" spans="1:18" x14ac:dyDescent="0.2">
      <c r="A3857" s="80" t="s">
        <v>453</v>
      </c>
      <c r="B3857" s="80" t="s">
        <v>5345</v>
      </c>
      <c r="C3857" s="6">
        <v>501</v>
      </c>
      <c r="D3857" s="6">
        <v>50107</v>
      </c>
      <c r="E3857" s="80" t="s">
        <v>456</v>
      </c>
      <c r="F3857" s="80" t="s">
        <v>454</v>
      </c>
      <c r="G3857" s="80" t="s">
        <v>494</v>
      </c>
      <c r="H3857" s="80" t="s">
        <v>1889</v>
      </c>
      <c r="I3857" s="80" t="s">
        <v>3440</v>
      </c>
      <c r="J3857" s="80" t="s">
        <v>4054</v>
      </c>
      <c r="K3857" s="80" t="s">
        <v>454</v>
      </c>
      <c r="L3857" s="8">
        <v>1000000</v>
      </c>
      <c r="M3857" s="6">
        <v>2017</v>
      </c>
      <c r="N3857" s="103"/>
      <c r="O3857" s="103"/>
      <c r="P3857" s="6"/>
      <c r="Q3857" s="6"/>
      <c r="R3857" t="str">
        <f t="shared" si="60"/>
        <v>5010700215115101001VT500001</v>
      </c>
    </row>
    <row r="3858" spans="1:18" x14ac:dyDescent="0.2">
      <c r="A3858" s="80" t="s">
        <v>453</v>
      </c>
      <c r="B3858" s="80" t="s">
        <v>5346</v>
      </c>
      <c r="C3858" s="6">
        <v>501</v>
      </c>
      <c r="D3858" s="6">
        <v>50107</v>
      </c>
      <c r="E3858" s="80" t="s">
        <v>456</v>
      </c>
      <c r="F3858" s="80" t="s">
        <v>454</v>
      </c>
      <c r="G3858" s="80" t="s">
        <v>486</v>
      </c>
      <c r="H3858" s="80" t="s">
        <v>2263</v>
      </c>
      <c r="I3858" s="80" t="s">
        <v>3845</v>
      </c>
      <c r="J3858" s="80" t="s">
        <v>4054</v>
      </c>
      <c r="K3858" s="80" t="s">
        <v>454</v>
      </c>
      <c r="L3858" s="8">
        <v>4840000</v>
      </c>
      <c r="M3858" s="6">
        <v>2017</v>
      </c>
      <c r="N3858" s="103"/>
      <c r="O3858" s="103"/>
      <c r="P3858" s="6"/>
      <c r="Q3858" s="6"/>
      <c r="R3858" t="str">
        <f t="shared" si="60"/>
        <v>5010700237737701001VT100001</v>
      </c>
    </row>
    <row r="3859" spans="1:18" x14ac:dyDescent="0.2">
      <c r="A3859" s="80" t="s">
        <v>453</v>
      </c>
      <c r="B3859" s="80" t="s">
        <v>5347</v>
      </c>
      <c r="C3859" s="6">
        <v>501</v>
      </c>
      <c r="D3859" s="6">
        <v>50107</v>
      </c>
      <c r="E3859" s="80" t="s">
        <v>456</v>
      </c>
      <c r="F3859" s="80" t="s">
        <v>454</v>
      </c>
      <c r="G3859" s="80" t="s">
        <v>490</v>
      </c>
      <c r="H3859" s="80" t="s">
        <v>2263</v>
      </c>
      <c r="I3859" s="80" t="s">
        <v>3845</v>
      </c>
      <c r="J3859" s="80" t="s">
        <v>4054</v>
      </c>
      <c r="K3859" s="80" t="s">
        <v>454</v>
      </c>
      <c r="L3859" s="8">
        <v>1750000</v>
      </c>
      <c r="M3859" s="6">
        <v>2017</v>
      </c>
      <c r="N3859" s="103"/>
      <c r="O3859" s="103"/>
      <c r="P3859" s="6"/>
      <c r="Q3859" s="6"/>
      <c r="R3859" t="str">
        <f t="shared" si="60"/>
        <v>5010700237737701001VT300001</v>
      </c>
    </row>
    <row r="3860" spans="1:18" x14ac:dyDescent="0.2">
      <c r="A3860" s="80" t="s">
        <v>453</v>
      </c>
      <c r="B3860" s="80" t="s">
        <v>5348</v>
      </c>
      <c r="C3860" s="6">
        <v>501</v>
      </c>
      <c r="D3860" s="6">
        <v>50107</v>
      </c>
      <c r="E3860" s="80" t="s">
        <v>456</v>
      </c>
      <c r="F3860" s="80" t="s">
        <v>454</v>
      </c>
      <c r="G3860" s="80" t="s">
        <v>492</v>
      </c>
      <c r="H3860" s="80" t="s">
        <v>2263</v>
      </c>
      <c r="I3860" s="80" t="s">
        <v>3845</v>
      </c>
      <c r="J3860" s="80" t="s">
        <v>4054</v>
      </c>
      <c r="K3860" s="80" t="s">
        <v>454</v>
      </c>
      <c r="L3860" s="8">
        <v>1375000</v>
      </c>
      <c r="M3860" s="6">
        <v>2017</v>
      </c>
      <c r="N3860" s="103"/>
      <c r="O3860" s="103"/>
      <c r="P3860" s="6"/>
      <c r="Q3860" s="6"/>
      <c r="R3860" t="str">
        <f t="shared" si="60"/>
        <v>5010700237737701001VT400001</v>
      </c>
    </row>
    <row r="3861" spans="1:18" x14ac:dyDescent="0.2">
      <c r="A3861" s="80" t="s">
        <v>453</v>
      </c>
      <c r="B3861" s="80" t="s">
        <v>5349</v>
      </c>
      <c r="C3861" s="6">
        <v>501</v>
      </c>
      <c r="D3861" s="6">
        <v>50107</v>
      </c>
      <c r="E3861" s="80" t="s">
        <v>456</v>
      </c>
      <c r="F3861" s="80" t="s">
        <v>454</v>
      </c>
      <c r="G3861" s="80" t="s">
        <v>494</v>
      </c>
      <c r="H3861" s="80" t="s">
        <v>2263</v>
      </c>
      <c r="I3861" s="80" t="s">
        <v>3845</v>
      </c>
      <c r="J3861" s="80" t="s">
        <v>4054</v>
      </c>
      <c r="K3861" s="80" t="s">
        <v>454</v>
      </c>
      <c r="L3861" s="8">
        <v>1000000</v>
      </c>
      <c r="M3861" s="6">
        <v>2017</v>
      </c>
      <c r="N3861" s="103"/>
      <c r="O3861" s="103"/>
      <c r="P3861" s="6"/>
      <c r="Q3861" s="6"/>
      <c r="R3861" t="str">
        <f t="shared" si="60"/>
        <v>5010700237737701001VT500001</v>
      </c>
    </row>
    <row r="3862" spans="1:18" x14ac:dyDescent="0.2">
      <c r="A3862" s="80" t="s">
        <v>453</v>
      </c>
      <c r="B3862" s="80" t="s">
        <v>5350</v>
      </c>
      <c r="C3862" s="6">
        <v>501</v>
      </c>
      <c r="D3862" s="6">
        <v>50107</v>
      </c>
      <c r="E3862" s="80" t="s">
        <v>456</v>
      </c>
      <c r="F3862" s="80" t="s">
        <v>454</v>
      </c>
      <c r="G3862" s="80" t="s">
        <v>488</v>
      </c>
      <c r="H3862" s="80" t="s">
        <v>848</v>
      </c>
      <c r="I3862" s="80" t="s">
        <v>2542</v>
      </c>
      <c r="J3862" s="80" t="s">
        <v>4054</v>
      </c>
      <c r="K3862" s="80" t="s">
        <v>454</v>
      </c>
      <c r="L3862" s="8">
        <v>2975000</v>
      </c>
      <c r="M3862" s="6">
        <v>2017</v>
      </c>
      <c r="N3862" s="103"/>
      <c r="O3862" s="103"/>
      <c r="P3862" s="6"/>
      <c r="Q3862" s="6"/>
      <c r="R3862" t="str">
        <f t="shared" si="60"/>
        <v>5010700206906901001VT200001</v>
      </c>
    </row>
    <row r="3863" spans="1:18" x14ac:dyDescent="0.2">
      <c r="A3863" s="80" t="s">
        <v>453</v>
      </c>
      <c r="B3863" s="80" t="s">
        <v>5351</v>
      </c>
      <c r="C3863" s="6">
        <v>501</v>
      </c>
      <c r="D3863" s="6">
        <v>50107</v>
      </c>
      <c r="E3863" s="80" t="s">
        <v>456</v>
      </c>
      <c r="F3863" s="80" t="s">
        <v>454</v>
      </c>
      <c r="G3863" s="80" t="s">
        <v>490</v>
      </c>
      <c r="H3863" s="80" t="s">
        <v>848</v>
      </c>
      <c r="I3863" s="80" t="s">
        <v>2542</v>
      </c>
      <c r="J3863" s="80" t="s">
        <v>4054</v>
      </c>
      <c r="K3863" s="80" t="s">
        <v>454</v>
      </c>
      <c r="L3863" s="8">
        <v>2450000</v>
      </c>
      <c r="M3863" s="6">
        <v>2017</v>
      </c>
      <c r="N3863" s="103"/>
      <c r="O3863" s="103"/>
      <c r="P3863" s="6"/>
      <c r="Q3863" s="6"/>
      <c r="R3863" t="str">
        <f t="shared" si="60"/>
        <v>5010700206906901001VT300001</v>
      </c>
    </row>
    <row r="3864" spans="1:18" x14ac:dyDescent="0.2">
      <c r="A3864" s="80" t="s">
        <v>453</v>
      </c>
      <c r="B3864" s="80" t="s">
        <v>5352</v>
      </c>
      <c r="C3864" s="6">
        <v>501</v>
      </c>
      <c r="D3864" s="6">
        <v>50107</v>
      </c>
      <c r="E3864" s="80" t="s">
        <v>456</v>
      </c>
      <c r="F3864" s="80" t="s">
        <v>454</v>
      </c>
      <c r="G3864" s="80" t="s">
        <v>492</v>
      </c>
      <c r="H3864" s="80" t="s">
        <v>848</v>
      </c>
      <c r="I3864" s="80" t="s">
        <v>2542</v>
      </c>
      <c r="J3864" s="80" t="s">
        <v>4054</v>
      </c>
      <c r="K3864" s="80" t="s">
        <v>454</v>
      </c>
      <c r="L3864" s="8">
        <v>1925000</v>
      </c>
      <c r="M3864" s="6">
        <v>2017</v>
      </c>
      <c r="N3864" s="103"/>
      <c r="O3864" s="103"/>
      <c r="P3864" s="6"/>
      <c r="Q3864" s="6"/>
      <c r="R3864" t="str">
        <f t="shared" si="60"/>
        <v>5010700206906901001VT400001</v>
      </c>
    </row>
    <row r="3865" spans="1:18" x14ac:dyDescent="0.2">
      <c r="A3865" s="80" t="s">
        <v>453</v>
      </c>
      <c r="B3865" s="80" t="s">
        <v>5353</v>
      </c>
      <c r="C3865" s="6">
        <v>501</v>
      </c>
      <c r="D3865" s="6">
        <v>50107</v>
      </c>
      <c r="E3865" s="80" t="s">
        <v>456</v>
      </c>
      <c r="F3865" s="80" t="s">
        <v>454</v>
      </c>
      <c r="G3865" s="80" t="s">
        <v>494</v>
      </c>
      <c r="H3865" s="80" t="s">
        <v>848</v>
      </c>
      <c r="I3865" s="80" t="s">
        <v>2542</v>
      </c>
      <c r="J3865" s="80" t="s">
        <v>4054</v>
      </c>
      <c r="K3865" s="80" t="s">
        <v>454</v>
      </c>
      <c r="L3865" s="8">
        <v>1400000</v>
      </c>
      <c r="M3865" s="6">
        <v>2017</v>
      </c>
      <c r="N3865" s="103"/>
      <c r="O3865" s="103"/>
      <c r="P3865" s="6"/>
      <c r="Q3865" s="6"/>
      <c r="R3865" t="str">
        <f t="shared" si="60"/>
        <v>5010700206906901001VT500001</v>
      </c>
    </row>
    <row r="3866" spans="1:18" x14ac:dyDescent="0.2">
      <c r="A3866" s="80" t="s">
        <v>453</v>
      </c>
      <c r="B3866" s="80" t="s">
        <v>5354</v>
      </c>
      <c r="C3866" s="6">
        <v>501</v>
      </c>
      <c r="D3866" s="6">
        <v>50107</v>
      </c>
      <c r="E3866" s="80" t="s">
        <v>456</v>
      </c>
      <c r="F3866" s="80" t="s">
        <v>454</v>
      </c>
      <c r="G3866" s="80" t="s">
        <v>488</v>
      </c>
      <c r="H3866" s="80" t="s">
        <v>850</v>
      </c>
      <c r="I3866" s="80" t="s">
        <v>2544</v>
      </c>
      <c r="J3866" s="80" t="s">
        <v>4054</v>
      </c>
      <c r="K3866" s="80" t="s">
        <v>454</v>
      </c>
      <c r="L3866" s="8">
        <v>2975000</v>
      </c>
      <c r="M3866" s="6">
        <v>2017</v>
      </c>
      <c r="N3866" s="103"/>
      <c r="O3866" s="103"/>
      <c r="P3866" s="6"/>
      <c r="Q3866" s="6"/>
      <c r="R3866" t="str">
        <f t="shared" si="60"/>
        <v>5010700207007001001VT200001</v>
      </c>
    </row>
    <row r="3867" spans="1:18" x14ac:dyDescent="0.2">
      <c r="A3867" s="80" t="s">
        <v>453</v>
      </c>
      <c r="B3867" s="80" t="s">
        <v>5355</v>
      </c>
      <c r="C3867" s="6">
        <v>501</v>
      </c>
      <c r="D3867" s="6">
        <v>50107</v>
      </c>
      <c r="E3867" s="80" t="s">
        <v>456</v>
      </c>
      <c r="F3867" s="80" t="s">
        <v>454</v>
      </c>
      <c r="G3867" s="80" t="s">
        <v>490</v>
      </c>
      <c r="H3867" s="80" t="s">
        <v>850</v>
      </c>
      <c r="I3867" s="80" t="s">
        <v>2544</v>
      </c>
      <c r="J3867" s="80" t="s">
        <v>4054</v>
      </c>
      <c r="K3867" s="80" t="s">
        <v>454</v>
      </c>
      <c r="L3867" s="8">
        <v>2450000</v>
      </c>
      <c r="M3867" s="6">
        <v>2017</v>
      </c>
      <c r="N3867" s="103"/>
      <c r="O3867" s="103"/>
      <c r="P3867" s="6"/>
      <c r="Q3867" s="6"/>
      <c r="R3867" t="str">
        <f t="shared" si="60"/>
        <v>5010700207007001001VT300001</v>
      </c>
    </row>
    <row r="3868" spans="1:18" x14ac:dyDescent="0.2">
      <c r="A3868" s="80" t="s">
        <v>453</v>
      </c>
      <c r="B3868" s="80" t="s">
        <v>5356</v>
      </c>
      <c r="C3868" s="6">
        <v>501</v>
      </c>
      <c r="D3868" s="6">
        <v>50107</v>
      </c>
      <c r="E3868" s="80" t="s">
        <v>456</v>
      </c>
      <c r="F3868" s="80" t="s">
        <v>454</v>
      </c>
      <c r="G3868" s="80" t="s">
        <v>492</v>
      </c>
      <c r="H3868" s="80" t="s">
        <v>850</v>
      </c>
      <c r="I3868" s="80" t="s">
        <v>2544</v>
      </c>
      <c r="J3868" s="80" t="s">
        <v>4054</v>
      </c>
      <c r="K3868" s="80" t="s">
        <v>454</v>
      </c>
      <c r="L3868" s="8">
        <v>1925000</v>
      </c>
      <c r="M3868" s="6">
        <v>2017</v>
      </c>
      <c r="N3868" s="103"/>
      <c r="O3868" s="103"/>
      <c r="P3868" s="6"/>
      <c r="Q3868" s="6"/>
      <c r="R3868" t="str">
        <f t="shared" si="60"/>
        <v>5010700207007001001VT400001</v>
      </c>
    </row>
    <row r="3869" spans="1:18" x14ac:dyDescent="0.2">
      <c r="A3869" s="80" t="s">
        <v>453</v>
      </c>
      <c r="B3869" s="80" t="s">
        <v>5357</v>
      </c>
      <c r="C3869" s="6">
        <v>501</v>
      </c>
      <c r="D3869" s="6">
        <v>50107</v>
      </c>
      <c r="E3869" s="80" t="s">
        <v>456</v>
      </c>
      <c r="F3869" s="80" t="s">
        <v>454</v>
      </c>
      <c r="G3869" s="80" t="s">
        <v>494</v>
      </c>
      <c r="H3869" s="80" t="s">
        <v>850</v>
      </c>
      <c r="I3869" s="80" t="s">
        <v>2544</v>
      </c>
      <c r="J3869" s="80" t="s">
        <v>4054</v>
      </c>
      <c r="K3869" s="80" t="s">
        <v>454</v>
      </c>
      <c r="L3869" s="8">
        <v>1400000</v>
      </c>
      <c r="M3869" s="6">
        <v>2017</v>
      </c>
      <c r="N3869" s="103"/>
      <c r="O3869" s="103"/>
      <c r="P3869" s="6"/>
      <c r="Q3869" s="6"/>
      <c r="R3869" t="str">
        <f t="shared" si="60"/>
        <v>5010700207007001001VT500001</v>
      </c>
    </row>
    <row r="3870" spans="1:18" x14ac:dyDescent="0.2">
      <c r="A3870" s="80" t="s">
        <v>453</v>
      </c>
      <c r="B3870" s="80" t="s">
        <v>5358</v>
      </c>
      <c r="C3870" s="6">
        <v>501</v>
      </c>
      <c r="D3870" s="6">
        <v>50107</v>
      </c>
      <c r="E3870" s="80" t="s">
        <v>456</v>
      </c>
      <c r="F3870" s="80" t="s">
        <v>454</v>
      </c>
      <c r="G3870" s="80" t="s">
        <v>486</v>
      </c>
      <c r="H3870" s="80" t="s">
        <v>2243</v>
      </c>
      <c r="I3870" s="80" t="s">
        <v>3824</v>
      </c>
      <c r="J3870" s="80" t="s">
        <v>4054</v>
      </c>
      <c r="K3870" s="80" t="s">
        <v>454</v>
      </c>
      <c r="L3870" s="8">
        <v>9360000</v>
      </c>
      <c r="M3870" s="6">
        <v>2017</v>
      </c>
      <c r="N3870" s="103"/>
      <c r="O3870" s="103"/>
      <c r="P3870" s="6"/>
      <c r="Q3870" s="6"/>
      <c r="R3870" t="str">
        <f t="shared" si="60"/>
        <v>5010700235735701001VT100001</v>
      </c>
    </row>
    <row r="3871" spans="1:18" x14ac:dyDescent="0.2">
      <c r="A3871" s="80" t="s">
        <v>453</v>
      </c>
      <c r="B3871" s="80" t="s">
        <v>5359</v>
      </c>
      <c r="C3871" s="6">
        <v>501</v>
      </c>
      <c r="D3871" s="6">
        <v>50107</v>
      </c>
      <c r="E3871" s="80" t="s">
        <v>456</v>
      </c>
      <c r="F3871" s="80" t="s">
        <v>454</v>
      </c>
      <c r="G3871" s="80" t="s">
        <v>488</v>
      </c>
      <c r="H3871" s="80" t="s">
        <v>2243</v>
      </c>
      <c r="I3871" s="80" t="s">
        <v>3824</v>
      </c>
      <c r="J3871" s="80" t="s">
        <v>4054</v>
      </c>
      <c r="K3871" s="80" t="s">
        <v>454</v>
      </c>
      <c r="L3871" s="8">
        <v>3230000</v>
      </c>
      <c r="M3871" s="6">
        <v>2017</v>
      </c>
      <c r="N3871" s="103"/>
      <c r="O3871" s="103"/>
      <c r="P3871" s="6"/>
      <c r="Q3871" s="6"/>
      <c r="R3871" t="str">
        <f t="shared" si="60"/>
        <v>5010700235735701001VT200001</v>
      </c>
    </row>
    <row r="3872" spans="1:18" x14ac:dyDescent="0.2">
      <c r="A3872" s="80" t="s">
        <v>453</v>
      </c>
      <c r="B3872" s="80" t="s">
        <v>5360</v>
      </c>
      <c r="C3872" s="6">
        <v>501</v>
      </c>
      <c r="D3872" s="6">
        <v>50107</v>
      </c>
      <c r="E3872" s="80" t="s">
        <v>456</v>
      </c>
      <c r="F3872" s="80" t="s">
        <v>454</v>
      </c>
      <c r="G3872" s="80" t="s">
        <v>490</v>
      </c>
      <c r="H3872" s="80" t="s">
        <v>2243</v>
      </c>
      <c r="I3872" s="80" t="s">
        <v>3824</v>
      </c>
      <c r="J3872" s="80" t="s">
        <v>4054</v>
      </c>
      <c r="K3872" s="80" t="s">
        <v>454</v>
      </c>
      <c r="L3872" s="8">
        <v>2660000</v>
      </c>
      <c r="M3872" s="6">
        <v>2017</v>
      </c>
      <c r="N3872" s="103"/>
      <c r="O3872" s="103"/>
      <c r="P3872" s="6"/>
      <c r="Q3872" s="6"/>
      <c r="R3872" t="str">
        <f t="shared" si="60"/>
        <v>5010700235735701001VT300001</v>
      </c>
    </row>
    <row r="3873" spans="1:18" x14ac:dyDescent="0.2">
      <c r="A3873" s="80" t="s">
        <v>453</v>
      </c>
      <c r="B3873" s="80" t="s">
        <v>5361</v>
      </c>
      <c r="C3873" s="6">
        <v>501</v>
      </c>
      <c r="D3873" s="6">
        <v>50107</v>
      </c>
      <c r="E3873" s="80" t="s">
        <v>456</v>
      </c>
      <c r="F3873" s="80" t="s">
        <v>454</v>
      </c>
      <c r="G3873" s="80" t="s">
        <v>492</v>
      </c>
      <c r="H3873" s="80" t="s">
        <v>2243</v>
      </c>
      <c r="I3873" s="80" t="s">
        <v>3824</v>
      </c>
      <c r="J3873" s="80" t="s">
        <v>4054</v>
      </c>
      <c r="K3873" s="80" t="s">
        <v>454</v>
      </c>
      <c r="L3873" s="8">
        <v>2090000</v>
      </c>
      <c r="M3873" s="6">
        <v>2017</v>
      </c>
      <c r="N3873" s="103"/>
      <c r="O3873" s="103"/>
      <c r="P3873" s="6"/>
      <c r="Q3873" s="6"/>
      <c r="R3873" t="str">
        <f t="shared" si="60"/>
        <v>5010700235735701001VT400001</v>
      </c>
    </row>
    <row r="3874" spans="1:18" x14ac:dyDescent="0.2">
      <c r="A3874" s="80" t="s">
        <v>453</v>
      </c>
      <c r="B3874" s="80" t="s">
        <v>5362</v>
      </c>
      <c r="C3874" s="6">
        <v>501</v>
      </c>
      <c r="D3874" s="6">
        <v>50107</v>
      </c>
      <c r="E3874" s="80" t="s">
        <v>456</v>
      </c>
      <c r="F3874" s="80" t="s">
        <v>454</v>
      </c>
      <c r="G3874" s="80" t="s">
        <v>494</v>
      </c>
      <c r="H3874" s="80" t="s">
        <v>2243</v>
      </c>
      <c r="I3874" s="80" t="s">
        <v>3824</v>
      </c>
      <c r="J3874" s="80" t="s">
        <v>4054</v>
      </c>
      <c r="K3874" s="80" t="s">
        <v>454</v>
      </c>
      <c r="L3874" s="8">
        <v>1520000</v>
      </c>
      <c r="M3874" s="6">
        <v>2017</v>
      </c>
      <c r="N3874" s="103"/>
      <c r="O3874" s="103"/>
      <c r="P3874" s="6"/>
      <c r="Q3874" s="6"/>
      <c r="R3874" t="str">
        <f t="shared" si="60"/>
        <v>5010700235735701001VT500001</v>
      </c>
    </row>
    <row r="3875" spans="1:18" x14ac:dyDescent="0.2">
      <c r="A3875" s="80" t="s">
        <v>453</v>
      </c>
      <c r="B3875" s="80" t="s">
        <v>5363</v>
      </c>
      <c r="C3875" s="6">
        <v>501</v>
      </c>
      <c r="D3875" s="6">
        <v>50107</v>
      </c>
      <c r="E3875" s="80" t="s">
        <v>456</v>
      </c>
      <c r="F3875" s="80" t="s">
        <v>454</v>
      </c>
      <c r="G3875" s="80" t="s">
        <v>488</v>
      </c>
      <c r="H3875" s="80" t="s">
        <v>844</v>
      </c>
      <c r="I3875" s="80" t="s">
        <v>2538</v>
      </c>
      <c r="J3875" s="80" t="s">
        <v>4054</v>
      </c>
      <c r="K3875" s="80" t="s">
        <v>454</v>
      </c>
      <c r="L3875" s="8">
        <v>5100000</v>
      </c>
      <c r="M3875" s="6">
        <v>2017</v>
      </c>
      <c r="N3875" s="103"/>
      <c r="O3875" s="103"/>
      <c r="P3875" s="6"/>
      <c r="Q3875" s="6"/>
      <c r="R3875" t="str">
        <f t="shared" si="60"/>
        <v>5010700206706701001VT200001</v>
      </c>
    </row>
    <row r="3876" spans="1:18" x14ac:dyDescent="0.2">
      <c r="A3876" s="80" t="s">
        <v>453</v>
      </c>
      <c r="B3876" s="80" t="s">
        <v>5364</v>
      </c>
      <c r="C3876" s="6">
        <v>501</v>
      </c>
      <c r="D3876" s="6">
        <v>50107</v>
      </c>
      <c r="E3876" s="80" t="s">
        <v>456</v>
      </c>
      <c r="F3876" s="80" t="s">
        <v>454</v>
      </c>
      <c r="G3876" s="80" t="s">
        <v>490</v>
      </c>
      <c r="H3876" s="80" t="s">
        <v>844</v>
      </c>
      <c r="I3876" s="80" t="s">
        <v>2538</v>
      </c>
      <c r="J3876" s="80" t="s">
        <v>4054</v>
      </c>
      <c r="K3876" s="80" t="s">
        <v>454</v>
      </c>
      <c r="L3876" s="8">
        <v>4200000</v>
      </c>
      <c r="M3876" s="6">
        <v>2017</v>
      </c>
      <c r="N3876" s="103"/>
      <c r="O3876" s="103"/>
      <c r="P3876" s="6"/>
      <c r="Q3876" s="6"/>
      <c r="R3876" t="str">
        <f t="shared" si="60"/>
        <v>5010700206706701001VT300001</v>
      </c>
    </row>
    <row r="3877" spans="1:18" x14ac:dyDescent="0.2">
      <c r="A3877" s="80" t="s">
        <v>453</v>
      </c>
      <c r="B3877" s="80" t="s">
        <v>5365</v>
      </c>
      <c r="C3877" s="6">
        <v>501</v>
      </c>
      <c r="D3877" s="6">
        <v>50107</v>
      </c>
      <c r="E3877" s="80" t="s">
        <v>456</v>
      </c>
      <c r="F3877" s="80" t="s">
        <v>454</v>
      </c>
      <c r="G3877" s="80" t="s">
        <v>492</v>
      </c>
      <c r="H3877" s="80" t="s">
        <v>844</v>
      </c>
      <c r="I3877" s="80" t="s">
        <v>2538</v>
      </c>
      <c r="J3877" s="80" t="s">
        <v>4054</v>
      </c>
      <c r="K3877" s="80" t="s">
        <v>454</v>
      </c>
      <c r="L3877" s="8">
        <v>3300000</v>
      </c>
      <c r="M3877" s="6">
        <v>2017</v>
      </c>
      <c r="N3877" s="103"/>
      <c r="O3877" s="103"/>
      <c r="P3877" s="6"/>
      <c r="Q3877" s="6"/>
      <c r="R3877" t="str">
        <f t="shared" si="60"/>
        <v>5010700206706701001VT400001</v>
      </c>
    </row>
    <row r="3878" spans="1:18" x14ac:dyDescent="0.2">
      <c r="A3878" s="80" t="s">
        <v>453</v>
      </c>
      <c r="B3878" s="80" t="s">
        <v>5366</v>
      </c>
      <c r="C3878" s="6">
        <v>501</v>
      </c>
      <c r="D3878" s="6">
        <v>50107</v>
      </c>
      <c r="E3878" s="80" t="s">
        <v>456</v>
      </c>
      <c r="F3878" s="80" t="s">
        <v>454</v>
      </c>
      <c r="G3878" s="80" t="s">
        <v>494</v>
      </c>
      <c r="H3878" s="80" t="s">
        <v>844</v>
      </c>
      <c r="I3878" s="80" t="s">
        <v>2538</v>
      </c>
      <c r="J3878" s="80" t="s">
        <v>4054</v>
      </c>
      <c r="K3878" s="80" t="s">
        <v>454</v>
      </c>
      <c r="L3878" s="8">
        <v>2400000</v>
      </c>
      <c r="M3878" s="6">
        <v>2017</v>
      </c>
      <c r="N3878" s="103"/>
      <c r="O3878" s="103"/>
      <c r="P3878" s="6"/>
      <c r="Q3878" s="6"/>
      <c r="R3878" t="str">
        <f t="shared" si="60"/>
        <v>5010700206706701001VT500001</v>
      </c>
    </row>
    <row r="3879" spans="1:18" x14ac:dyDescent="0.2">
      <c r="A3879" s="80" t="s">
        <v>453</v>
      </c>
      <c r="B3879" s="80" t="s">
        <v>5367</v>
      </c>
      <c r="C3879" s="6">
        <v>501</v>
      </c>
      <c r="D3879" s="6">
        <v>50107</v>
      </c>
      <c r="E3879" s="80" t="s">
        <v>456</v>
      </c>
      <c r="F3879" s="80" t="s">
        <v>454</v>
      </c>
      <c r="G3879" s="80" t="s">
        <v>488</v>
      </c>
      <c r="H3879" s="80" t="s">
        <v>886</v>
      </c>
      <c r="I3879" s="80" t="s">
        <v>2613</v>
      </c>
      <c r="J3879" s="80" t="s">
        <v>4054</v>
      </c>
      <c r="K3879" s="80" t="s">
        <v>454</v>
      </c>
      <c r="L3879" s="8">
        <v>1700000</v>
      </c>
      <c r="M3879" s="6">
        <v>2017</v>
      </c>
      <c r="N3879" s="103"/>
      <c r="O3879" s="103"/>
      <c r="P3879" s="6"/>
      <c r="Q3879" s="6"/>
      <c r="R3879" t="str">
        <f t="shared" si="60"/>
        <v>5010700208808801001VT200001</v>
      </c>
    </row>
    <row r="3880" spans="1:18" x14ac:dyDescent="0.2">
      <c r="A3880" s="80" t="s">
        <v>453</v>
      </c>
      <c r="B3880" s="80" t="s">
        <v>5368</v>
      </c>
      <c r="C3880" s="6">
        <v>501</v>
      </c>
      <c r="D3880" s="6">
        <v>50107</v>
      </c>
      <c r="E3880" s="80" t="s">
        <v>456</v>
      </c>
      <c r="F3880" s="80" t="s">
        <v>454</v>
      </c>
      <c r="G3880" s="80" t="s">
        <v>490</v>
      </c>
      <c r="H3880" s="80" t="s">
        <v>886</v>
      </c>
      <c r="I3880" s="80" t="s">
        <v>2613</v>
      </c>
      <c r="J3880" s="80" t="s">
        <v>4054</v>
      </c>
      <c r="K3880" s="80" t="s">
        <v>454</v>
      </c>
      <c r="L3880" s="8">
        <v>1400000</v>
      </c>
      <c r="M3880" s="6">
        <v>2017</v>
      </c>
      <c r="N3880" s="103"/>
      <c r="O3880" s="103"/>
      <c r="P3880" s="6"/>
      <c r="Q3880" s="6"/>
      <c r="R3880" t="str">
        <f t="shared" si="60"/>
        <v>5010700208808801001VT300001</v>
      </c>
    </row>
    <row r="3881" spans="1:18" x14ac:dyDescent="0.2">
      <c r="A3881" s="80" t="s">
        <v>453</v>
      </c>
      <c r="B3881" s="80" t="s">
        <v>5369</v>
      </c>
      <c r="C3881" s="6">
        <v>501</v>
      </c>
      <c r="D3881" s="6">
        <v>50107</v>
      </c>
      <c r="E3881" s="80" t="s">
        <v>456</v>
      </c>
      <c r="F3881" s="80" t="s">
        <v>454</v>
      </c>
      <c r="G3881" s="80" t="s">
        <v>492</v>
      </c>
      <c r="H3881" s="80" t="s">
        <v>886</v>
      </c>
      <c r="I3881" s="80" t="s">
        <v>2613</v>
      </c>
      <c r="J3881" s="80" t="s">
        <v>4054</v>
      </c>
      <c r="K3881" s="80" t="s">
        <v>454</v>
      </c>
      <c r="L3881" s="8">
        <v>1100000</v>
      </c>
      <c r="M3881" s="6">
        <v>2017</v>
      </c>
      <c r="N3881" s="103"/>
      <c r="O3881" s="103"/>
      <c r="P3881" s="6"/>
      <c r="Q3881" s="6"/>
      <c r="R3881" t="str">
        <f t="shared" si="60"/>
        <v>5010700208808801001VT400001</v>
      </c>
    </row>
    <row r="3882" spans="1:18" x14ac:dyDescent="0.2">
      <c r="A3882" s="80" t="s">
        <v>453</v>
      </c>
      <c r="B3882" s="80" t="s">
        <v>5370</v>
      </c>
      <c r="C3882" s="6">
        <v>501</v>
      </c>
      <c r="D3882" s="6">
        <v>50107</v>
      </c>
      <c r="E3882" s="80" t="s">
        <v>456</v>
      </c>
      <c r="F3882" s="80" t="s">
        <v>454</v>
      </c>
      <c r="G3882" s="80" t="s">
        <v>494</v>
      </c>
      <c r="H3882" s="80" t="s">
        <v>886</v>
      </c>
      <c r="I3882" s="80" t="s">
        <v>2613</v>
      </c>
      <c r="J3882" s="80" t="s">
        <v>4054</v>
      </c>
      <c r="K3882" s="80" t="s">
        <v>454</v>
      </c>
      <c r="L3882" s="8">
        <v>800000</v>
      </c>
      <c r="M3882" s="6">
        <v>2017</v>
      </c>
      <c r="N3882" s="103"/>
      <c r="O3882" s="103"/>
      <c r="P3882" s="6"/>
      <c r="Q3882" s="6"/>
      <c r="R3882" t="str">
        <f t="shared" si="60"/>
        <v>5010700208808801001VT500001</v>
      </c>
    </row>
    <row r="3883" spans="1:18" x14ac:dyDescent="0.2">
      <c r="A3883" s="80" t="s">
        <v>453</v>
      </c>
      <c r="B3883" s="80" t="s">
        <v>5371</v>
      </c>
      <c r="C3883" s="6">
        <v>501</v>
      </c>
      <c r="D3883" s="6">
        <v>50107</v>
      </c>
      <c r="E3883" s="80" t="s">
        <v>456</v>
      </c>
      <c r="F3883" s="80" t="s">
        <v>454</v>
      </c>
      <c r="G3883" s="80" t="s">
        <v>486</v>
      </c>
      <c r="H3883" s="80" t="s">
        <v>2229</v>
      </c>
      <c r="I3883" s="80" t="s">
        <v>3810</v>
      </c>
      <c r="J3883" s="80" t="s">
        <v>4054</v>
      </c>
      <c r="K3883" s="80" t="s">
        <v>454</v>
      </c>
      <c r="L3883" s="8">
        <v>7020000</v>
      </c>
      <c r="M3883" s="6">
        <v>2017</v>
      </c>
      <c r="N3883" s="103"/>
      <c r="O3883" s="103"/>
      <c r="P3883" s="6"/>
      <c r="Q3883" s="6"/>
      <c r="R3883" t="str">
        <f t="shared" si="60"/>
        <v>5010700234334301001VT100001</v>
      </c>
    </row>
    <row r="3884" spans="1:18" x14ac:dyDescent="0.2">
      <c r="A3884" s="80" t="s">
        <v>453</v>
      </c>
      <c r="B3884" s="80" t="s">
        <v>5372</v>
      </c>
      <c r="C3884" s="6">
        <v>501</v>
      </c>
      <c r="D3884" s="6">
        <v>50107</v>
      </c>
      <c r="E3884" s="80" t="s">
        <v>456</v>
      </c>
      <c r="F3884" s="80" t="s">
        <v>454</v>
      </c>
      <c r="G3884" s="80" t="s">
        <v>488</v>
      </c>
      <c r="H3884" s="80" t="s">
        <v>2229</v>
      </c>
      <c r="I3884" s="80" t="s">
        <v>3810</v>
      </c>
      <c r="J3884" s="80" t="s">
        <v>4054</v>
      </c>
      <c r="K3884" s="80" t="s">
        <v>454</v>
      </c>
      <c r="L3884" s="8">
        <v>2125000</v>
      </c>
      <c r="M3884" s="6">
        <v>2017</v>
      </c>
      <c r="N3884" s="103"/>
      <c r="O3884" s="103"/>
      <c r="P3884" s="6"/>
      <c r="Q3884" s="6"/>
      <c r="R3884" t="str">
        <f t="shared" si="60"/>
        <v>5010700234334301001VT200001</v>
      </c>
    </row>
    <row r="3885" spans="1:18" x14ac:dyDescent="0.2">
      <c r="A3885" s="80" t="s">
        <v>453</v>
      </c>
      <c r="B3885" s="80" t="s">
        <v>5373</v>
      </c>
      <c r="C3885" s="6">
        <v>501</v>
      </c>
      <c r="D3885" s="6">
        <v>50107</v>
      </c>
      <c r="E3885" s="80" t="s">
        <v>456</v>
      </c>
      <c r="F3885" s="80" t="s">
        <v>454</v>
      </c>
      <c r="G3885" s="80" t="s">
        <v>490</v>
      </c>
      <c r="H3885" s="80" t="s">
        <v>2229</v>
      </c>
      <c r="I3885" s="80" t="s">
        <v>3810</v>
      </c>
      <c r="J3885" s="80" t="s">
        <v>4054</v>
      </c>
      <c r="K3885" s="80" t="s">
        <v>454</v>
      </c>
      <c r="L3885" s="8">
        <v>1750000</v>
      </c>
      <c r="M3885" s="6">
        <v>2017</v>
      </c>
      <c r="N3885" s="103"/>
      <c r="O3885" s="103"/>
      <c r="P3885" s="6"/>
      <c r="Q3885" s="6"/>
      <c r="R3885" t="str">
        <f t="shared" si="60"/>
        <v>5010700234334301001VT300001</v>
      </c>
    </row>
    <row r="3886" spans="1:18" x14ac:dyDescent="0.2">
      <c r="A3886" s="80" t="s">
        <v>453</v>
      </c>
      <c r="B3886" s="80" t="s">
        <v>5374</v>
      </c>
      <c r="C3886" s="6">
        <v>501</v>
      </c>
      <c r="D3886" s="6">
        <v>50107</v>
      </c>
      <c r="E3886" s="80" t="s">
        <v>456</v>
      </c>
      <c r="F3886" s="80" t="s">
        <v>454</v>
      </c>
      <c r="G3886" s="80" t="s">
        <v>494</v>
      </c>
      <c r="H3886" s="80" t="s">
        <v>2229</v>
      </c>
      <c r="I3886" s="80" t="s">
        <v>3810</v>
      </c>
      <c r="J3886" s="80" t="s">
        <v>4054</v>
      </c>
      <c r="K3886" s="80" t="s">
        <v>454</v>
      </c>
      <c r="L3886" s="8">
        <v>1000000</v>
      </c>
      <c r="M3886" s="6">
        <v>2017</v>
      </c>
      <c r="N3886" s="103"/>
      <c r="O3886" s="103"/>
      <c r="P3886" s="6"/>
      <c r="Q3886" s="6"/>
      <c r="R3886" t="str">
        <f t="shared" si="60"/>
        <v>5010700234334301001VT500001</v>
      </c>
    </row>
    <row r="3887" spans="1:18" x14ac:dyDescent="0.2">
      <c r="A3887" s="80" t="s">
        <v>453</v>
      </c>
      <c r="B3887" s="80" t="s">
        <v>5375</v>
      </c>
      <c r="C3887" s="6">
        <v>501</v>
      </c>
      <c r="D3887" s="6">
        <v>50107</v>
      </c>
      <c r="E3887" s="80" t="s">
        <v>456</v>
      </c>
      <c r="F3887" s="80" t="s">
        <v>454</v>
      </c>
      <c r="G3887" s="80" t="s">
        <v>486</v>
      </c>
      <c r="H3887" s="80" t="s">
        <v>2224</v>
      </c>
      <c r="I3887" s="80" t="s">
        <v>3804</v>
      </c>
      <c r="J3887" s="80" t="s">
        <v>4054</v>
      </c>
      <c r="K3887" s="80" t="s">
        <v>454</v>
      </c>
      <c r="L3887" s="8">
        <v>2400000</v>
      </c>
      <c r="M3887" s="6">
        <v>2017</v>
      </c>
      <c r="N3887" s="103"/>
      <c r="O3887" s="103"/>
      <c r="P3887" s="6"/>
      <c r="Q3887" s="6"/>
      <c r="R3887" t="str">
        <f t="shared" si="60"/>
        <v>5010700233833801001VT100001</v>
      </c>
    </row>
    <row r="3888" spans="1:18" x14ac:dyDescent="0.2">
      <c r="A3888" s="80" t="s">
        <v>453</v>
      </c>
      <c r="B3888" s="80" t="s">
        <v>5376</v>
      </c>
      <c r="C3888" s="6">
        <v>501</v>
      </c>
      <c r="D3888" s="6">
        <v>50107</v>
      </c>
      <c r="E3888" s="80" t="s">
        <v>456</v>
      </c>
      <c r="F3888" s="80" t="s">
        <v>454</v>
      </c>
      <c r="G3888" s="80" t="s">
        <v>490</v>
      </c>
      <c r="H3888" s="80" t="s">
        <v>2224</v>
      </c>
      <c r="I3888" s="80" t="s">
        <v>3804</v>
      </c>
      <c r="J3888" s="80" t="s">
        <v>4054</v>
      </c>
      <c r="K3888" s="80" t="s">
        <v>454</v>
      </c>
      <c r="L3888" s="8">
        <v>700000</v>
      </c>
      <c r="M3888" s="6">
        <v>2017</v>
      </c>
      <c r="N3888" s="103"/>
      <c r="O3888" s="103"/>
      <c r="P3888" s="6"/>
      <c r="Q3888" s="6"/>
      <c r="R3888" t="str">
        <f t="shared" si="60"/>
        <v>5010700233833801001VT300001</v>
      </c>
    </row>
    <row r="3889" spans="1:18" x14ac:dyDescent="0.2">
      <c r="A3889" s="80" t="s">
        <v>453</v>
      </c>
      <c r="B3889" s="80" t="s">
        <v>5377</v>
      </c>
      <c r="C3889" s="6">
        <v>501</v>
      </c>
      <c r="D3889" s="6">
        <v>50107</v>
      </c>
      <c r="E3889" s="80" t="s">
        <v>456</v>
      </c>
      <c r="F3889" s="80" t="s">
        <v>454</v>
      </c>
      <c r="G3889" s="80" t="s">
        <v>492</v>
      </c>
      <c r="H3889" s="80" t="s">
        <v>2224</v>
      </c>
      <c r="I3889" s="80" t="s">
        <v>3804</v>
      </c>
      <c r="J3889" s="80" t="s">
        <v>4054</v>
      </c>
      <c r="K3889" s="80" t="s">
        <v>454</v>
      </c>
      <c r="L3889" s="8">
        <v>550000</v>
      </c>
      <c r="M3889" s="6">
        <v>2017</v>
      </c>
      <c r="N3889" s="103"/>
      <c r="O3889" s="103"/>
      <c r="P3889" s="6"/>
      <c r="Q3889" s="6"/>
      <c r="R3889" t="str">
        <f t="shared" si="60"/>
        <v>5010700233833801001VT400001</v>
      </c>
    </row>
    <row r="3890" spans="1:18" x14ac:dyDescent="0.2">
      <c r="A3890" s="80" t="s">
        <v>453</v>
      </c>
      <c r="B3890" s="80" t="s">
        <v>5378</v>
      </c>
      <c r="C3890" s="6">
        <v>501</v>
      </c>
      <c r="D3890" s="6">
        <v>50107</v>
      </c>
      <c r="E3890" s="80" t="s">
        <v>456</v>
      </c>
      <c r="F3890" s="80" t="s">
        <v>454</v>
      </c>
      <c r="G3890" s="80" t="s">
        <v>494</v>
      </c>
      <c r="H3890" s="80" t="s">
        <v>2224</v>
      </c>
      <c r="I3890" s="80" t="s">
        <v>3804</v>
      </c>
      <c r="J3890" s="80" t="s">
        <v>4054</v>
      </c>
      <c r="K3890" s="80" t="s">
        <v>454</v>
      </c>
      <c r="L3890" s="8">
        <v>400000</v>
      </c>
      <c r="M3890" s="6">
        <v>2017</v>
      </c>
      <c r="N3890" s="103"/>
      <c r="O3890" s="103"/>
      <c r="P3890" s="6"/>
      <c r="Q3890" s="6"/>
      <c r="R3890" t="str">
        <f t="shared" si="60"/>
        <v>5010700233833801001VT500001</v>
      </c>
    </row>
    <row r="3891" spans="1:18" x14ac:dyDescent="0.2">
      <c r="A3891" s="80" t="s">
        <v>453</v>
      </c>
      <c r="B3891" s="80" t="s">
        <v>5379</v>
      </c>
      <c r="C3891" s="6">
        <v>501</v>
      </c>
      <c r="D3891" s="6">
        <v>50107</v>
      </c>
      <c r="E3891" s="80" t="s">
        <v>456</v>
      </c>
      <c r="F3891" s="80" t="s">
        <v>454</v>
      </c>
      <c r="G3891" s="80" t="s">
        <v>486</v>
      </c>
      <c r="H3891" s="80" t="s">
        <v>2223</v>
      </c>
      <c r="I3891" s="80" t="s">
        <v>3803</v>
      </c>
      <c r="J3891" s="80" t="s">
        <v>4054</v>
      </c>
      <c r="K3891" s="80" t="s">
        <v>454</v>
      </c>
      <c r="L3891" s="8">
        <v>5720000</v>
      </c>
      <c r="M3891" s="6">
        <v>2017</v>
      </c>
      <c r="N3891" s="103"/>
      <c r="O3891" s="103"/>
      <c r="P3891" s="6"/>
      <c r="Q3891" s="6"/>
      <c r="R3891" t="str">
        <f t="shared" si="60"/>
        <v>5010700233733701001VT100001</v>
      </c>
    </row>
    <row r="3892" spans="1:18" x14ac:dyDescent="0.2">
      <c r="A3892" s="80" t="s">
        <v>453</v>
      </c>
      <c r="B3892" s="80" t="s">
        <v>5380</v>
      </c>
      <c r="C3892" s="6">
        <v>501</v>
      </c>
      <c r="D3892" s="6">
        <v>50107</v>
      </c>
      <c r="E3892" s="80" t="s">
        <v>456</v>
      </c>
      <c r="F3892" s="80" t="s">
        <v>454</v>
      </c>
      <c r="G3892" s="80" t="s">
        <v>488</v>
      </c>
      <c r="H3892" s="80" t="s">
        <v>2223</v>
      </c>
      <c r="I3892" s="80" t="s">
        <v>3803</v>
      </c>
      <c r="J3892" s="80" t="s">
        <v>4054</v>
      </c>
      <c r="K3892" s="80" t="s">
        <v>454</v>
      </c>
      <c r="L3892" s="8">
        <v>2125000</v>
      </c>
      <c r="M3892" s="6">
        <v>2017</v>
      </c>
      <c r="N3892" s="103"/>
      <c r="O3892" s="103"/>
      <c r="P3892" s="6"/>
      <c r="Q3892" s="6"/>
      <c r="R3892" t="str">
        <f t="shared" si="60"/>
        <v>5010700233733701001VT200001</v>
      </c>
    </row>
    <row r="3893" spans="1:18" x14ac:dyDescent="0.2">
      <c r="A3893" s="80" t="s">
        <v>453</v>
      </c>
      <c r="B3893" s="80" t="s">
        <v>5381</v>
      </c>
      <c r="C3893" s="6">
        <v>501</v>
      </c>
      <c r="D3893" s="6">
        <v>50107</v>
      </c>
      <c r="E3893" s="80" t="s">
        <v>456</v>
      </c>
      <c r="F3893" s="80" t="s">
        <v>454</v>
      </c>
      <c r="G3893" s="80" t="s">
        <v>490</v>
      </c>
      <c r="H3893" s="80" t="s">
        <v>2223</v>
      </c>
      <c r="I3893" s="80" t="s">
        <v>3803</v>
      </c>
      <c r="J3893" s="80" t="s">
        <v>4054</v>
      </c>
      <c r="K3893" s="80" t="s">
        <v>454</v>
      </c>
      <c r="L3893" s="8">
        <v>1750000</v>
      </c>
      <c r="M3893" s="6">
        <v>2017</v>
      </c>
      <c r="N3893" s="103"/>
      <c r="O3893" s="103"/>
      <c r="P3893" s="6"/>
      <c r="Q3893" s="6"/>
      <c r="R3893" t="str">
        <f t="shared" si="60"/>
        <v>5010700233733701001VT300001</v>
      </c>
    </row>
    <row r="3894" spans="1:18" x14ac:dyDescent="0.2">
      <c r="A3894" s="80" t="s">
        <v>453</v>
      </c>
      <c r="B3894" s="80" t="s">
        <v>5382</v>
      </c>
      <c r="C3894" s="6">
        <v>501</v>
      </c>
      <c r="D3894" s="6">
        <v>50107</v>
      </c>
      <c r="E3894" s="80" t="s">
        <v>456</v>
      </c>
      <c r="F3894" s="80" t="s">
        <v>454</v>
      </c>
      <c r="G3894" s="80" t="s">
        <v>492</v>
      </c>
      <c r="H3894" s="80" t="s">
        <v>2223</v>
      </c>
      <c r="I3894" s="80" t="s">
        <v>3803</v>
      </c>
      <c r="J3894" s="80" t="s">
        <v>4054</v>
      </c>
      <c r="K3894" s="80" t="s">
        <v>454</v>
      </c>
      <c r="L3894" s="8">
        <v>1375000</v>
      </c>
      <c r="M3894" s="6">
        <v>2017</v>
      </c>
      <c r="N3894" s="103"/>
      <c r="O3894" s="103"/>
      <c r="P3894" s="6"/>
      <c r="Q3894" s="6"/>
      <c r="R3894" t="str">
        <f t="shared" si="60"/>
        <v>5010700233733701001VT400001</v>
      </c>
    </row>
    <row r="3895" spans="1:18" x14ac:dyDescent="0.2">
      <c r="A3895" s="80" t="s">
        <v>453</v>
      </c>
      <c r="B3895" s="80" t="s">
        <v>5383</v>
      </c>
      <c r="C3895" s="6">
        <v>501</v>
      </c>
      <c r="D3895" s="6">
        <v>50107</v>
      </c>
      <c r="E3895" s="80" t="s">
        <v>456</v>
      </c>
      <c r="F3895" s="80" t="s">
        <v>454</v>
      </c>
      <c r="G3895" s="80" t="s">
        <v>494</v>
      </c>
      <c r="H3895" s="80" t="s">
        <v>2223</v>
      </c>
      <c r="I3895" s="80" t="s">
        <v>3803</v>
      </c>
      <c r="J3895" s="80" t="s">
        <v>4054</v>
      </c>
      <c r="K3895" s="80" t="s">
        <v>454</v>
      </c>
      <c r="L3895" s="8">
        <v>1000000</v>
      </c>
      <c r="M3895" s="6">
        <v>2017</v>
      </c>
      <c r="N3895" s="103"/>
      <c r="O3895" s="103"/>
      <c r="P3895" s="6"/>
      <c r="Q3895" s="6"/>
      <c r="R3895" t="str">
        <f t="shared" si="60"/>
        <v>5010700233733701001VT500001</v>
      </c>
    </row>
    <row r="3896" spans="1:18" x14ac:dyDescent="0.2">
      <c r="A3896" s="80" t="s">
        <v>453</v>
      </c>
      <c r="B3896" s="80" t="s">
        <v>5384</v>
      </c>
      <c r="C3896" s="6">
        <v>501</v>
      </c>
      <c r="D3896" s="6">
        <v>50107</v>
      </c>
      <c r="E3896" s="80" t="s">
        <v>456</v>
      </c>
      <c r="F3896" s="80" t="s">
        <v>454</v>
      </c>
      <c r="G3896" s="80" t="s">
        <v>486</v>
      </c>
      <c r="H3896" s="80" t="s">
        <v>2218</v>
      </c>
      <c r="I3896" s="80" t="s">
        <v>3798</v>
      </c>
      <c r="J3896" s="80" t="s">
        <v>4054</v>
      </c>
      <c r="K3896" s="80" t="s">
        <v>454</v>
      </c>
      <c r="L3896" s="8">
        <v>3520000</v>
      </c>
      <c r="M3896" s="6">
        <v>2017</v>
      </c>
      <c r="N3896" s="103"/>
      <c r="O3896" s="103"/>
      <c r="P3896" s="6"/>
      <c r="Q3896" s="6"/>
      <c r="R3896" t="str">
        <f t="shared" si="60"/>
        <v>5010700233233201001VT100001</v>
      </c>
    </row>
    <row r="3897" spans="1:18" x14ac:dyDescent="0.2">
      <c r="A3897" s="80" t="s">
        <v>453</v>
      </c>
      <c r="B3897" s="80" t="s">
        <v>5385</v>
      </c>
      <c r="C3897" s="6">
        <v>501</v>
      </c>
      <c r="D3897" s="6">
        <v>50107</v>
      </c>
      <c r="E3897" s="80" t="s">
        <v>456</v>
      </c>
      <c r="F3897" s="80" t="s">
        <v>454</v>
      </c>
      <c r="G3897" s="80" t="s">
        <v>488</v>
      </c>
      <c r="H3897" s="80" t="s">
        <v>2218</v>
      </c>
      <c r="I3897" s="80" t="s">
        <v>3798</v>
      </c>
      <c r="J3897" s="80" t="s">
        <v>4054</v>
      </c>
      <c r="K3897" s="80" t="s">
        <v>454</v>
      </c>
      <c r="L3897" s="8">
        <v>1700000</v>
      </c>
      <c r="M3897" s="6">
        <v>2017</v>
      </c>
      <c r="N3897" s="103"/>
      <c r="O3897" s="103"/>
      <c r="P3897" s="6"/>
      <c r="Q3897" s="6"/>
      <c r="R3897" t="str">
        <f t="shared" si="60"/>
        <v>5010700233233201001VT200001</v>
      </c>
    </row>
    <row r="3898" spans="1:18" x14ac:dyDescent="0.2">
      <c r="A3898" s="80" t="s">
        <v>453</v>
      </c>
      <c r="B3898" s="80" t="s">
        <v>5386</v>
      </c>
      <c r="C3898" s="6">
        <v>501</v>
      </c>
      <c r="D3898" s="6">
        <v>50107</v>
      </c>
      <c r="E3898" s="80" t="s">
        <v>456</v>
      </c>
      <c r="F3898" s="80" t="s">
        <v>454</v>
      </c>
      <c r="G3898" s="80" t="s">
        <v>490</v>
      </c>
      <c r="H3898" s="80" t="s">
        <v>2218</v>
      </c>
      <c r="I3898" s="80" t="s">
        <v>3798</v>
      </c>
      <c r="J3898" s="80" t="s">
        <v>4054</v>
      </c>
      <c r="K3898" s="80" t="s">
        <v>454</v>
      </c>
      <c r="L3898" s="8">
        <v>1400000</v>
      </c>
      <c r="M3898" s="6">
        <v>2017</v>
      </c>
      <c r="N3898" s="103"/>
      <c r="O3898" s="103"/>
      <c r="P3898" s="6"/>
      <c r="Q3898" s="6"/>
      <c r="R3898" t="str">
        <f t="shared" si="60"/>
        <v>5010700233233201001VT300001</v>
      </c>
    </row>
    <row r="3899" spans="1:18" x14ac:dyDescent="0.2">
      <c r="A3899" s="80" t="s">
        <v>453</v>
      </c>
      <c r="B3899" s="80" t="s">
        <v>5387</v>
      </c>
      <c r="C3899" s="6">
        <v>501</v>
      </c>
      <c r="D3899" s="6">
        <v>50107</v>
      </c>
      <c r="E3899" s="80" t="s">
        <v>456</v>
      </c>
      <c r="F3899" s="80" t="s">
        <v>454</v>
      </c>
      <c r="G3899" s="80" t="s">
        <v>492</v>
      </c>
      <c r="H3899" s="80" t="s">
        <v>2218</v>
      </c>
      <c r="I3899" s="80" t="s">
        <v>3798</v>
      </c>
      <c r="J3899" s="80" t="s">
        <v>4054</v>
      </c>
      <c r="K3899" s="80" t="s">
        <v>454</v>
      </c>
      <c r="L3899" s="8">
        <v>1100000</v>
      </c>
      <c r="M3899" s="6">
        <v>2017</v>
      </c>
      <c r="N3899" s="103"/>
      <c r="O3899" s="103"/>
      <c r="P3899" s="6"/>
      <c r="Q3899" s="6"/>
      <c r="R3899" t="str">
        <f t="shared" si="60"/>
        <v>5010700233233201001VT400001</v>
      </c>
    </row>
    <row r="3900" spans="1:18" x14ac:dyDescent="0.2">
      <c r="A3900" s="80" t="s">
        <v>453</v>
      </c>
      <c r="B3900" s="80" t="s">
        <v>5388</v>
      </c>
      <c r="C3900" s="6">
        <v>501</v>
      </c>
      <c r="D3900" s="6">
        <v>50107</v>
      </c>
      <c r="E3900" s="80" t="s">
        <v>456</v>
      </c>
      <c r="F3900" s="80" t="s">
        <v>454</v>
      </c>
      <c r="G3900" s="80" t="s">
        <v>494</v>
      </c>
      <c r="H3900" s="80" t="s">
        <v>2218</v>
      </c>
      <c r="I3900" s="80" t="s">
        <v>3798</v>
      </c>
      <c r="J3900" s="80" t="s">
        <v>4054</v>
      </c>
      <c r="K3900" s="80" t="s">
        <v>454</v>
      </c>
      <c r="L3900" s="8">
        <v>800000</v>
      </c>
      <c r="M3900" s="6">
        <v>2017</v>
      </c>
      <c r="N3900" s="103"/>
      <c r="O3900" s="103"/>
      <c r="P3900" s="6"/>
      <c r="Q3900" s="6"/>
      <c r="R3900" t="str">
        <f t="shared" si="60"/>
        <v>5010700233233201001VT500001</v>
      </c>
    </row>
    <row r="3901" spans="1:18" x14ac:dyDescent="0.2">
      <c r="A3901" s="80" t="s">
        <v>453</v>
      </c>
      <c r="B3901" s="80" t="s">
        <v>5389</v>
      </c>
      <c r="C3901" s="6">
        <v>501</v>
      </c>
      <c r="D3901" s="6">
        <v>50107</v>
      </c>
      <c r="E3901" s="80" t="s">
        <v>456</v>
      </c>
      <c r="F3901" s="80" t="s">
        <v>454</v>
      </c>
      <c r="G3901" s="80" t="s">
        <v>486</v>
      </c>
      <c r="H3901" s="80" t="s">
        <v>2206</v>
      </c>
      <c r="I3901" s="80" t="s">
        <v>3784</v>
      </c>
      <c r="J3901" s="80" t="s">
        <v>4054</v>
      </c>
      <c r="K3901" s="80" t="s">
        <v>454</v>
      </c>
      <c r="L3901" s="8">
        <v>4400000</v>
      </c>
      <c r="M3901" s="6">
        <v>2017</v>
      </c>
      <c r="N3901" s="103"/>
      <c r="O3901" s="103"/>
      <c r="P3901" s="6"/>
      <c r="Q3901" s="6"/>
      <c r="R3901" t="str">
        <f t="shared" si="60"/>
        <v>5010700232032001001VT100001</v>
      </c>
    </row>
    <row r="3902" spans="1:18" x14ac:dyDescent="0.2">
      <c r="A3902" s="80" t="s">
        <v>453</v>
      </c>
      <c r="B3902" s="80" t="s">
        <v>5390</v>
      </c>
      <c r="C3902" s="6">
        <v>501</v>
      </c>
      <c r="D3902" s="6">
        <v>50107</v>
      </c>
      <c r="E3902" s="80" t="s">
        <v>456</v>
      </c>
      <c r="F3902" s="80" t="s">
        <v>454</v>
      </c>
      <c r="G3902" s="80" t="s">
        <v>486</v>
      </c>
      <c r="H3902" s="80" t="s">
        <v>2206</v>
      </c>
      <c r="I3902" s="80" t="s">
        <v>3786</v>
      </c>
      <c r="J3902" s="80" t="s">
        <v>4054</v>
      </c>
      <c r="K3902" s="80" t="s">
        <v>454</v>
      </c>
      <c r="L3902" s="8">
        <v>3960000</v>
      </c>
      <c r="M3902" s="6">
        <v>2017</v>
      </c>
      <c r="N3902" s="103"/>
      <c r="O3902" s="103"/>
      <c r="P3902" s="6"/>
      <c r="Q3902" s="6"/>
      <c r="R3902" t="str">
        <f t="shared" si="60"/>
        <v>5010700232032002001VT100001</v>
      </c>
    </row>
    <row r="3903" spans="1:18" x14ac:dyDescent="0.2">
      <c r="A3903" s="80" t="s">
        <v>453</v>
      </c>
      <c r="B3903" s="80" t="s">
        <v>5391</v>
      </c>
      <c r="C3903" s="6">
        <v>501</v>
      </c>
      <c r="D3903" s="6">
        <v>50107</v>
      </c>
      <c r="E3903" s="80" t="s">
        <v>456</v>
      </c>
      <c r="F3903" s="80" t="s">
        <v>454</v>
      </c>
      <c r="G3903" s="80" t="s">
        <v>486</v>
      </c>
      <c r="H3903" s="80" t="s">
        <v>2199</v>
      </c>
      <c r="I3903" s="80" t="s">
        <v>3775</v>
      </c>
      <c r="J3903" s="80" t="s">
        <v>4054</v>
      </c>
      <c r="K3903" s="80" t="s">
        <v>454</v>
      </c>
      <c r="L3903" s="8">
        <v>7020000</v>
      </c>
      <c r="M3903" s="6">
        <v>2017</v>
      </c>
      <c r="N3903" s="103"/>
      <c r="O3903" s="103"/>
      <c r="P3903" s="6"/>
      <c r="Q3903" s="6"/>
      <c r="R3903" t="str">
        <f t="shared" si="60"/>
        <v>5010700231331301001VT100001</v>
      </c>
    </row>
    <row r="3904" spans="1:18" x14ac:dyDescent="0.2">
      <c r="A3904" s="80" t="s">
        <v>453</v>
      </c>
      <c r="B3904" s="80" t="s">
        <v>5392</v>
      </c>
      <c r="C3904" s="6">
        <v>501</v>
      </c>
      <c r="D3904" s="6">
        <v>50107</v>
      </c>
      <c r="E3904" s="80" t="s">
        <v>456</v>
      </c>
      <c r="F3904" s="80" t="s">
        <v>454</v>
      </c>
      <c r="G3904" s="80" t="s">
        <v>486</v>
      </c>
      <c r="H3904" s="80" t="s">
        <v>2199</v>
      </c>
      <c r="I3904" s="80" t="s">
        <v>3776</v>
      </c>
      <c r="J3904" s="80" t="s">
        <v>4054</v>
      </c>
      <c r="K3904" s="80" t="s">
        <v>454</v>
      </c>
      <c r="L3904" s="8">
        <v>5280000</v>
      </c>
      <c r="M3904" s="6">
        <v>2017</v>
      </c>
      <c r="N3904" s="103"/>
      <c r="O3904" s="103"/>
      <c r="P3904" s="6"/>
      <c r="Q3904" s="6"/>
      <c r="R3904" t="str">
        <f t="shared" si="60"/>
        <v>5010700231331302001VT100001</v>
      </c>
    </row>
    <row r="3905" spans="1:18" x14ac:dyDescent="0.2">
      <c r="A3905" s="80" t="s">
        <v>453</v>
      </c>
      <c r="B3905" s="80" t="s">
        <v>5393</v>
      </c>
      <c r="C3905" s="6">
        <v>501</v>
      </c>
      <c r="D3905" s="6">
        <v>50107</v>
      </c>
      <c r="E3905" s="80" t="s">
        <v>456</v>
      </c>
      <c r="F3905" s="80" t="s">
        <v>454</v>
      </c>
      <c r="G3905" s="80" t="s">
        <v>488</v>
      </c>
      <c r="H3905" s="80" t="s">
        <v>878</v>
      </c>
      <c r="I3905" s="80" t="s">
        <v>2600</v>
      </c>
      <c r="J3905" s="80" t="s">
        <v>4054</v>
      </c>
      <c r="K3905" s="80" t="s">
        <v>454</v>
      </c>
      <c r="L3905" s="8">
        <v>2125000</v>
      </c>
      <c r="M3905" s="6">
        <v>2017</v>
      </c>
      <c r="N3905" s="103"/>
      <c r="O3905" s="103"/>
      <c r="P3905" s="6"/>
      <c r="Q3905" s="6"/>
      <c r="R3905" t="str">
        <f t="shared" si="60"/>
        <v>5010700208408401001VT200001</v>
      </c>
    </row>
    <row r="3906" spans="1:18" x14ac:dyDescent="0.2">
      <c r="A3906" s="80" t="s">
        <v>453</v>
      </c>
      <c r="B3906" s="80" t="s">
        <v>5394</v>
      </c>
      <c r="C3906" s="6">
        <v>501</v>
      </c>
      <c r="D3906" s="6">
        <v>50107</v>
      </c>
      <c r="E3906" s="80" t="s">
        <v>456</v>
      </c>
      <c r="F3906" s="80" t="s">
        <v>454</v>
      </c>
      <c r="G3906" s="80" t="s">
        <v>490</v>
      </c>
      <c r="H3906" s="80" t="s">
        <v>878</v>
      </c>
      <c r="I3906" s="80" t="s">
        <v>2600</v>
      </c>
      <c r="J3906" s="80" t="s">
        <v>4054</v>
      </c>
      <c r="K3906" s="80" t="s">
        <v>454</v>
      </c>
      <c r="L3906" s="8">
        <v>1750000</v>
      </c>
      <c r="M3906" s="6">
        <v>2017</v>
      </c>
      <c r="N3906" s="103"/>
      <c r="O3906" s="103"/>
      <c r="P3906" s="6"/>
      <c r="Q3906" s="6"/>
      <c r="R3906" t="str">
        <f t="shared" ref="R3906:R3969" si="61">CONCATENATE(D3906,E3906,H3906,I3906,K3906,G3906,F3906)</f>
        <v>5010700208408401001VT300001</v>
      </c>
    </row>
    <row r="3907" spans="1:18" x14ac:dyDescent="0.2">
      <c r="A3907" s="80" t="s">
        <v>453</v>
      </c>
      <c r="B3907" s="80" t="s">
        <v>5395</v>
      </c>
      <c r="C3907" s="6">
        <v>501</v>
      </c>
      <c r="D3907" s="6">
        <v>50107</v>
      </c>
      <c r="E3907" s="80" t="s">
        <v>456</v>
      </c>
      <c r="F3907" s="80" t="s">
        <v>454</v>
      </c>
      <c r="G3907" s="80" t="s">
        <v>492</v>
      </c>
      <c r="H3907" s="80" t="s">
        <v>878</v>
      </c>
      <c r="I3907" s="80" t="s">
        <v>2600</v>
      </c>
      <c r="J3907" s="80" t="s">
        <v>4054</v>
      </c>
      <c r="K3907" s="80" t="s">
        <v>454</v>
      </c>
      <c r="L3907" s="8">
        <v>1375000</v>
      </c>
      <c r="M3907" s="6">
        <v>2017</v>
      </c>
      <c r="N3907" s="103"/>
      <c r="O3907" s="103"/>
      <c r="P3907" s="6"/>
      <c r="Q3907" s="6"/>
      <c r="R3907" t="str">
        <f t="shared" si="61"/>
        <v>5010700208408401001VT400001</v>
      </c>
    </row>
    <row r="3908" spans="1:18" x14ac:dyDescent="0.2">
      <c r="A3908" s="80" t="s">
        <v>453</v>
      </c>
      <c r="B3908" s="80" t="s">
        <v>5396</v>
      </c>
      <c r="C3908" s="6">
        <v>501</v>
      </c>
      <c r="D3908" s="6">
        <v>50107</v>
      </c>
      <c r="E3908" s="80" t="s">
        <v>456</v>
      </c>
      <c r="F3908" s="80" t="s">
        <v>454</v>
      </c>
      <c r="G3908" s="80" t="s">
        <v>494</v>
      </c>
      <c r="H3908" s="80" t="s">
        <v>878</v>
      </c>
      <c r="I3908" s="80" t="s">
        <v>2600</v>
      </c>
      <c r="J3908" s="80" t="s">
        <v>4054</v>
      </c>
      <c r="K3908" s="80" t="s">
        <v>454</v>
      </c>
      <c r="L3908" s="8">
        <v>1000000</v>
      </c>
      <c r="M3908" s="6">
        <v>2017</v>
      </c>
      <c r="N3908" s="103"/>
      <c r="O3908" s="103"/>
      <c r="P3908" s="6"/>
      <c r="Q3908" s="6"/>
      <c r="R3908" t="str">
        <f t="shared" si="61"/>
        <v>5010700208408401001VT500001</v>
      </c>
    </row>
    <row r="3909" spans="1:18" x14ac:dyDescent="0.2">
      <c r="A3909" s="80" t="s">
        <v>453</v>
      </c>
      <c r="B3909" s="80" t="s">
        <v>5397</v>
      </c>
      <c r="C3909" s="6">
        <v>501</v>
      </c>
      <c r="D3909" s="6">
        <v>50107</v>
      </c>
      <c r="E3909" s="80" t="s">
        <v>456</v>
      </c>
      <c r="F3909" s="80" t="s">
        <v>454</v>
      </c>
      <c r="G3909" s="80" t="s">
        <v>488</v>
      </c>
      <c r="H3909" s="80" t="s">
        <v>1384</v>
      </c>
      <c r="I3909" s="80" t="s">
        <v>3001</v>
      </c>
      <c r="J3909" s="80" t="s">
        <v>4054</v>
      </c>
      <c r="K3909" s="80" t="s">
        <v>454</v>
      </c>
      <c r="L3909" s="8">
        <v>1105000</v>
      </c>
      <c r="M3909" s="6">
        <v>2017</v>
      </c>
      <c r="N3909" s="103"/>
      <c r="O3909" s="103"/>
      <c r="P3909" s="6"/>
      <c r="Q3909" s="6"/>
      <c r="R3909" t="str">
        <f t="shared" si="61"/>
        <v>5010700212512501001VT200001</v>
      </c>
    </row>
    <row r="3910" spans="1:18" x14ac:dyDescent="0.2">
      <c r="A3910" s="80" t="s">
        <v>453</v>
      </c>
      <c r="B3910" s="80" t="s">
        <v>5398</v>
      </c>
      <c r="C3910" s="6">
        <v>501</v>
      </c>
      <c r="D3910" s="6">
        <v>50107</v>
      </c>
      <c r="E3910" s="80" t="s">
        <v>456</v>
      </c>
      <c r="F3910" s="80" t="s">
        <v>454</v>
      </c>
      <c r="G3910" s="80" t="s">
        <v>490</v>
      </c>
      <c r="H3910" s="80" t="s">
        <v>1384</v>
      </c>
      <c r="I3910" s="80" t="s">
        <v>3001</v>
      </c>
      <c r="J3910" s="80" t="s">
        <v>4054</v>
      </c>
      <c r="K3910" s="80" t="s">
        <v>454</v>
      </c>
      <c r="L3910" s="8">
        <v>910000</v>
      </c>
      <c r="M3910" s="6">
        <v>2017</v>
      </c>
      <c r="N3910" s="103"/>
      <c r="O3910" s="103"/>
      <c r="P3910" s="6"/>
      <c r="Q3910" s="6"/>
      <c r="R3910" t="str">
        <f t="shared" si="61"/>
        <v>5010700212512501001VT300001</v>
      </c>
    </row>
    <row r="3911" spans="1:18" x14ac:dyDescent="0.2">
      <c r="A3911" s="80" t="s">
        <v>453</v>
      </c>
      <c r="B3911" s="80" t="s">
        <v>5399</v>
      </c>
      <c r="C3911" s="6">
        <v>501</v>
      </c>
      <c r="D3911" s="6">
        <v>50107</v>
      </c>
      <c r="E3911" s="80" t="s">
        <v>456</v>
      </c>
      <c r="F3911" s="80" t="s">
        <v>454</v>
      </c>
      <c r="G3911" s="80" t="s">
        <v>492</v>
      </c>
      <c r="H3911" s="80" t="s">
        <v>1384</v>
      </c>
      <c r="I3911" s="80" t="s">
        <v>3001</v>
      </c>
      <c r="J3911" s="80" t="s">
        <v>4054</v>
      </c>
      <c r="K3911" s="80" t="s">
        <v>454</v>
      </c>
      <c r="L3911" s="8">
        <v>715000</v>
      </c>
      <c r="M3911" s="6">
        <v>2017</v>
      </c>
      <c r="N3911" s="103"/>
      <c r="O3911" s="103"/>
      <c r="P3911" s="6"/>
      <c r="Q3911" s="6"/>
      <c r="R3911" t="str">
        <f t="shared" si="61"/>
        <v>5010700212512501001VT400001</v>
      </c>
    </row>
    <row r="3912" spans="1:18" x14ac:dyDescent="0.2">
      <c r="A3912" s="80" t="s">
        <v>453</v>
      </c>
      <c r="B3912" s="80" t="s">
        <v>5400</v>
      </c>
      <c r="C3912" s="6">
        <v>501</v>
      </c>
      <c r="D3912" s="6">
        <v>50107</v>
      </c>
      <c r="E3912" s="80" t="s">
        <v>456</v>
      </c>
      <c r="F3912" s="80" t="s">
        <v>454</v>
      </c>
      <c r="G3912" s="80" t="s">
        <v>494</v>
      </c>
      <c r="H3912" s="80" t="s">
        <v>1384</v>
      </c>
      <c r="I3912" s="80" t="s">
        <v>3001</v>
      </c>
      <c r="J3912" s="80" t="s">
        <v>4054</v>
      </c>
      <c r="K3912" s="80" t="s">
        <v>454</v>
      </c>
      <c r="L3912" s="8">
        <v>520000</v>
      </c>
      <c r="M3912" s="6">
        <v>2017</v>
      </c>
      <c r="N3912" s="103"/>
      <c r="O3912" s="103"/>
      <c r="P3912" s="6"/>
      <c r="Q3912" s="6"/>
      <c r="R3912" t="str">
        <f t="shared" si="61"/>
        <v>5010700212512501001VT500001</v>
      </c>
    </row>
    <row r="3913" spans="1:18" x14ac:dyDescent="0.2">
      <c r="A3913" s="80" t="s">
        <v>453</v>
      </c>
      <c r="B3913" s="80" t="s">
        <v>5401</v>
      </c>
      <c r="C3913" s="6">
        <v>501</v>
      </c>
      <c r="D3913" s="6">
        <v>50107</v>
      </c>
      <c r="E3913" s="80" t="s">
        <v>456</v>
      </c>
      <c r="F3913" s="80" t="s">
        <v>454</v>
      </c>
      <c r="G3913" s="80" t="s">
        <v>488</v>
      </c>
      <c r="H3913" s="80" t="s">
        <v>1366</v>
      </c>
      <c r="I3913" s="80" t="s">
        <v>2986</v>
      </c>
      <c r="J3913" s="80" t="s">
        <v>4054</v>
      </c>
      <c r="K3913" s="80" t="s">
        <v>454</v>
      </c>
      <c r="L3913" s="8">
        <v>2125000</v>
      </c>
      <c r="M3913" s="6">
        <v>2017</v>
      </c>
      <c r="N3913" s="103"/>
      <c r="O3913" s="103"/>
      <c r="P3913" s="6"/>
      <c r="Q3913" s="6"/>
      <c r="R3913" t="str">
        <f t="shared" si="61"/>
        <v>5010700212412401001VT200001</v>
      </c>
    </row>
    <row r="3914" spans="1:18" x14ac:dyDescent="0.2">
      <c r="A3914" s="80" t="s">
        <v>453</v>
      </c>
      <c r="B3914" s="80" t="s">
        <v>5402</v>
      </c>
      <c r="C3914" s="6">
        <v>501</v>
      </c>
      <c r="D3914" s="6">
        <v>50107</v>
      </c>
      <c r="E3914" s="80" t="s">
        <v>456</v>
      </c>
      <c r="F3914" s="80" t="s">
        <v>454</v>
      </c>
      <c r="G3914" s="80" t="s">
        <v>490</v>
      </c>
      <c r="H3914" s="80" t="s">
        <v>1366</v>
      </c>
      <c r="I3914" s="80" t="s">
        <v>2986</v>
      </c>
      <c r="J3914" s="80" t="s">
        <v>4054</v>
      </c>
      <c r="K3914" s="80" t="s">
        <v>454</v>
      </c>
      <c r="L3914" s="8">
        <v>1750000</v>
      </c>
      <c r="M3914" s="6">
        <v>2017</v>
      </c>
      <c r="N3914" s="103"/>
      <c r="O3914" s="103"/>
      <c r="P3914" s="6"/>
      <c r="Q3914" s="6"/>
      <c r="R3914" t="str">
        <f t="shared" si="61"/>
        <v>5010700212412401001VT300001</v>
      </c>
    </row>
    <row r="3915" spans="1:18" x14ac:dyDescent="0.2">
      <c r="A3915" s="80" t="s">
        <v>453</v>
      </c>
      <c r="B3915" s="80" t="s">
        <v>5403</v>
      </c>
      <c r="C3915" s="6">
        <v>501</v>
      </c>
      <c r="D3915" s="6">
        <v>50107</v>
      </c>
      <c r="E3915" s="80" t="s">
        <v>456</v>
      </c>
      <c r="F3915" s="80" t="s">
        <v>454</v>
      </c>
      <c r="G3915" s="80" t="s">
        <v>492</v>
      </c>
      <c r="H3915" s="80" t="s">
        <v>1366</v>
      </c>
      <c r="I3915" s="80" t="s">
        <v>2986</v>
      </c>
      <c r="J3915" s="80" t="s">
        <v>4054</v>
      </c>
      <c r="K3915" s="80" t="s">
        <v>454</v>
      </c>
      <c r="L3915" s="8">
        <v>1375000</v>
      </c>
      <c r="M3915" s="6">
        <v>2017</v>
      </c>
      <c r="N3915" s="103"/>
      <c r="O3915" s="103"/>
      <c r="P3915" s="6"/>
      <c r="Q3915" s="6"/>
      <c r="R3915" t="str">
        <f t="shared" si="61"/>
        <v>5010700212412401001VT400001</v>
      </c>
    </row>
    <row r="3916" spans="1:18" x14ac:dyDescent="0.2">
      <c r="A3916" s="80" t="s">
        <v>453</v>
      </c>
      <c r="B3916" s="80" t="s">
        <v>5404</v>
      </c>
      <c r="C3916" s="6">
        <v>501</v>
      </c>
      <c r="D3916" s="6">
        <v>50107</v>
      </c>
      <c r="E3916" s="80" t="s">
        <v>456</v>
      </c>
      <c r="F3916" s="80" t="s">
        <v>454</v>
      </c>
      <c r="G3916" s="80" t="s">
        <v>494</v>
      </c>
      <c r="H3916" s="80" t="s">
        <v>1366</v>
      </c>
      <c r="I3916" s="80" t="s">
        <v>2986</v>
      </c>
      <c r="J3916" s="80" t="s">
        <v>4054</v>
      </c>
      <c r="K3916" s="80" t="s">
        <v>454</v>
      </c>
      <c r="L3916" s="8">
        <v>1000000</v>
      </c>
      <c r="M3916" s="6">
        <v>2017</v>
      </c>
      <c r="N3916" s="103"/>
      <c r="O3916" s="103"/>
      <c r="P3916" s="6"/>
      <c r="Q3916" s="6"/>
      <c r="R3916" t="str">
        <f t="shared" si="61"/>
        <v>5010700212412401001VT500001</v>
      </c>
    </row>
    <row r="3917" spans="1:18" x14ac:dyDescent="0.2">
      <c r="A3917" s="80" t="s">
        <v>453</v>
      </c>
      <c r="B3917" s="80" t="s">
        <v>5405</v>
      </c>
      <c r="C3917" s="6">
        <v>501</v>
      </c>
      <c r="D3917" s="6">
        <v>50107</v>
      </c>
      <c r="E3917" s="80" t="s">
        <v>456</v>
      </c>
      <c r="F3917" s="80" t="s">
        <v>454</v>
      </c>
      <c r="G3917" s="80" t="s">
        <v>488</v>
      </c>
      <c r="H3917" s="80" t="s">
        <v>782</v>
      </c>
      <c r="I3917" s="80" t="s">
        <v>2466</v>
      </c>
      <c r="J3917" s="80" t="s">
        <v>4054</v>
      </c>
      <c r="K3917" s="80" t="s">
        <v>454</v>
      </c>
      <c r="L3917" s="8">
        <v>3400000</v>
      </c>
      <c r="M3917" s="6">
        <v>2017</v>
      </c>
      <c r="N3917" s="103"/>
      <c r="O3917" s="103"/>
      <c r="P3917" s="6"/>
      <c r="Q3917" s="6"/>
      <c r="R3917" t="str">
        <f t="shared" si="61"/>
        <v>5010700203603601001VT200001</v>
      </c>
    </row>
    <row r="3918" spans="1:18" x14ac:dyDescent="0.2">
      <c r="A3918" s="80" t="s">
        <v>453</v>
      </c>
      <c r="B3918" s="80" t="s">
        <v>5406</v>
      </c>
      <c r="C3918" s="6">
        <v>501</v>
      </c>
      <c r="D3918" s="6">
        <v>50107</v>
      </c>
      <c r="E3918" s="80" t="s">
        <v>456</v>
      </c>
      <c r="F3918" s="80" t="s">
        <v>454</v>
      </c>
      <c r="G3918" s="80" t="s">
        <v>490</v>
      </c>
      <c r="H3918" s="80" t="s">
        <v>782</v>
      </c>
      <c r="I3918" s="80" t="s">
        <v>2466</v>
      </c>
      <c r="J3918" s="80" t="s">
        <v>4054</v>
      </c>
      <c r="K3918" s="80" t="s">
        <v>454</v>
      </c>
      <c r="L3918" s="8">
        <v>2800000</v>
      </c>
      <c r="M3918" s="6">
        <v>2017</v>
      </c>
      <c r="N3918" s="103"/>
      <c r="O3918" s="103"/>
      <c r="P3918" s="6"/>
      <c r="Q3918" s="6"/>
      <c r="R3918" t="str">
        <f t="shared" si="61"/>
        <v>5010700203603601001VT300001</v>
      </c>
    </row>
    <row r="3919" spans="1:18" x14ac:dyDescent="0.2">
      <c r="A3919" s="80" t="s">
        <v>453</v>
      </c>
      <c r="B3919" s="80" t="s">
        <v>5407</v>
      </c>
      <c r="C3919" s="6">
        <v>501</v>
      </c>
      <c r="D3919" s="6">
        <v>50107</v>
      </c>
      <c r="E3919" s="80" t="s">
        <v>456</v>
      </c>
      <c r="F3919" s="80" t="s">
        <v>454</v>
      </c>
      <c r="G3919" s="80" t="s">
        <v>492</v>
      </c>
      <c r="H3919" s="80" t="s">
        <v>782</v>
      </c>
      <c r="I3919" s="80" t="s">
        <v>2466</v>
      </c>
      <c r="J3919" s="80" t="s">
        <v>4054</v>
      </c>
      <c r="K3919" s="80" t="s">
        <v>454</v>
      </c>
      <c r="L3919" s="8">
        <v>2200000</v>
      </c>
      <c r="M3919" s="6">
        <v>2017</v>
      </c>
      <c r="N3919" s="103"/>
      <c r="O3919" s="103"/>
      <c r="P3919" s="6"/>
      <c r="Q3919" s="6"/>
      <c r="R3919" t="str">
        <f t="shared" si="61"/>
        <v>5010700203603601001VT400001</v>
      </c>
    </row>
    <row r="3920" spans="1:18" x14ac:dyDescent="0.2">
      <c r="A3920" s="80" t="s">
        <v>453</v>
      </c>
      <c r="B3920" s="80" t="s">
        <v>5408</v>
      </c>
      <c r="C3920" s="6">
        <v>501</v>
      </c>
      <c r="D3920" s="6">
        <v>50107</v>
      </c>
      <c r="E3920" s="80" t="s">
        <v>456</v>
      </c>
      <c r="F3920" s="80" t="s">
        <v>454</v>
      </c>
      <c r="G3920" s="80" t="s">
        <v>494</v>
      </c>
      <c r="H3920" s="80" t="s">
        <v>782</v>
      </c>
      <c r="I3920" s="80" t="s">
        <v>2466</v>
      </c>
      <c r="J3920" s="80" t="s">
        <v>4054</v>
      </c>
      <c r="K3920" s="80" t="s">
        <v>454</v>
      </c>
      <c r="L3920" s="8">
        <v>1600000</v>
      </c>
      <c r="M3920" s="6">
        <v>2017</v>
      </c>
      <c r="N3920" s="103"/>
      <c r="O3920" s="103"/>
      <c r="P3920" s="6"/>
      <c r="Q3920" s="6"/>
      <c r="R3920" t="str">
        <f t="shared" si="61"/>
        <v>5010700203603601001VT500001</v>
      </c>
    </row>
    <row r="3921" spans="1:18" x14ac:dyDescent="0.2">
      <c r="A3921" s="80" t="s">
        <v>453</v>
      </c>
      <c r="B3921" s="80" t="s">
        <v>5409</v>
      </c>
      <c r="C3921" s="6">
        <v>501</v>
      </c>
      <c r="D3921" s="6">
        <v>50107</v>
      </c>
      <c r="E3921" s="80" t="s">
        <v>456</v>
      </c>
      <c r="F3921" s="80" t="s">
        <v>454</v>
      </c>
      <c r="G3921" s="80" t="s">
        <v>486</v>
      </c>
      <c r="H3921" s="80" t="s">
        <v>2156</v>
      </c>
      <c r="I3921" s="80" t="s">
        <v>3725</v>
      </c>
      <c r="J3921" s="80" t="s">
        <v>4054</v>
      </c>
      <c r="K3921" s="80" t="s">
        <v>454</v>
      </c>
      <c r="L3921" s="8">
        <v>1920000</v>
      </c>
      <c r="M3921" s="6">
        <v>2017</v>
      </c>
      <c r="N3921" s="103"/>
      <c r="O3921" s="103"/>
      <c r="P3921" s="6"/>
      <c r="Q3921" s="6"/>
      <c r="R3921" t="str">
        <f t="shared" si="61"/>
        <v>5010700227027001001VT100001</v>
      </c>
    </row>
    <row r="3922" spans="1:18" x14ac:dyDescent="0.2">
      <c r="A3922" s="80" t="s">
        <v>453</v>
      </c>
      <c r="B3922" s="80" t="s">
        <v>5410</v>
      </c>
      <c r="C3922" s="6">
        <v>501</v>
      </c>
      <c r="D3922" s="6">
        <v>50107</v>
      </c>
      <c r="E3922" s="80" t="s">
        <v>456</v>
      </c>
      <c r="F3922" s="80" t="s">
        <v>454</v>
      </c>
      <c r="G3922" s="80" t="s">
        <v>488</v>
      </c>
      <c r="H3922" s="80" t="s">
        <v>2156</v>
      </c>
      <c r="I3922" s="80" t="s">
        <v>3725</v>
      </c>
      <c r="J3922" s="80" t="s">
        <v>4054</v>
      </c>
      <c r="K3922" s="80" t="s">
        <v>454</v>
      </c>
      <c r="L3922" s="8">
        <v>1275000</v>
      </c>
      <c r="M3922" s="6">
        <v>2017</v>
      </c>
      <c r="N3922" s="103"/>
      <c r="O3922" s="103"/>
      <c r="P3922" s="6"/>
      <c r="Q3922" s="6"/>
      <c r="R3922" t="str">
        <f t="shared" si="61"/>
        <v>5010700227027001001VT200001</v>
      </c>
    </row>
    <row r="3923" spans="1:18" x14ac:dyDescent="0.2">
      <c r="A3923" s="80" t="s">
        <v>453</v>
      </c>
      <c r="B3923" s="80" t="s">
        <v>5411</v>
      </c>
      <c r="C3923" s="6">
        <v>501</v>
      </c>
      <c r="D3923" s="6">
        <v>50107</v>
      </c>
      <c r="E3923" s="80" t="s">
        <v>456</v>
      </c>
      <c r="F3923" s="80" t="s">
        <v>454</v>
      </c>
      <c r="G3923" s="80" t="s">
        <v>490</v>
      </c>
      <c r="H3923" s="80" t="s">
        <v>2156</v>
      </c>
      <c r="I3923" s="80" t="s">
        <v>3725</v>
      </c>
      <c r="J3923" s="80" t="s">
        <v>4054</v>
      </c>
      <c r="K3923" s="80" t="s">
        <v>454</v>
      </c>
      <c r="L3923" s="8">
        <v>1050000</v>
      </c>
      <c r="M3923" s="6">
        <v>2017</v>
      </c>
      <c r="N3923" s="103"/>
      <c r="O3923" s="103"/>
      <c r="P3923" s="6"/>
      <c r="Q3923" s="6"/>
      <c r="R3923" t="str">
        <f t="shared" si="61"/>
        <v>5010700227027001001VT300001</v>
      </c>
    </row>
    <row r="3924" spans="1:18" x14ac:dyDescent="0.2">
      <c r="A3924" s="80" t="s">
        <v>453</v>
      </c>
      <c r="B3924" s="80" t="s">
        <v>5412</v>
      </c>
      <c r="C3924" s="6">
        <v>501</v>
      </c>
      <c r="D3924" s="6">
        <v>50107</v>
      </c>
      <c r="E3924" s="80" t="s">
        <v>456</v>
      </c>
      <c r="F3924" s="80" t="s">
        <v>454</v>
      </c>
      <c r="G3924" s="80" t="s">
        <v>492</v>
      </c>
      <c r="H3924" s="80" t="s">
        <v>2156</v>
      </c>
      <c r="I3924" s="80" t="s">
        <v>3725</v>
      </c>
      <c r="J3924" s="80" t="s">
        <v>4054</v>
      </c>
      <c r="K3924" s="80" t="s">
        <v>454</v>
      </c>
      <c r="L3924" s="8">
        <v>825000</v>
      </c>
      <c r="M3924" s="6">
        <v>2017</v>
      </c>
      <c r="N3924" s="103"/>
      <c r="O3924" s="103"/>
      <c r="P3924" s="6"/>
      <c r="Q3924" s="6"/>
      <c r="R3924" t="str">
        <f t="shared" si="61"/>
        <v>5010700227027001001VT400001</v>
      </c>
    </row>
    <row r="3925" spans="1:18" x14ac:dyDescent="0.2">
      <c r="A3925" s="80" t="s">
        <v>453</v>
      </c>
      <c r="B3925" s="80" t="s">
        <v>5413</v>
      </c>
      <c r="C3925" s="6">
        <v>501</v>
      </c>
      <c r="D3925" s="6">
        <v>50107</v>
      </c>
      <c r="E3925" s="80" t="s">
        <v>456</v>
      </c>
      <c r="F3925" s="80" t="s">
        <v>454</v>
      </c>
      <c r="G3925" s="80" t="s">
        <v>494</v>
      </c>
      <c r="H3925" s="80" t="s">
        <v>2156</v>
      </c>
      <c r="I3925" s="80" t="s">
        <v>3725</v>
      </c>
      <c r="J3925" s="80" t="s">
        <v>4054</v>
      </c>
      <c r="K3925" s="80" t="s">
        <v>454</v>
      </c>
      <c r="L3925" s="8">
        <v>600000</v>
      </c>
      <c r="M3925" s="6">
        <v>2017</v>
      </c>
      <c r="N3925" s="103"/>
      <c r="O3925" s="103"/>
      <c r="P3925" s="6"/>
      <c r="Q3925" s="6"/>
      <c r="R3925" t="str">
        <f t="shared" si="61"/>
        <v>5010700227027001001VT500001</v>
      </c>
    </row>
    <row r="3926" spans="1:18" x14ac:dyDescent="0.2">
      <c r="A3926" s="80" t="s">
        <v>453</v>
      </c>
      <c r="B3926" s="80" t="s">
        <v>5414</v>
      </c>
      <c r="C3926" s="6">
        <v>501</v>
      </c>
      <c r="D3926" s="6">
        <v>50107</v>
      </c>
      <c r="E3926" s="80" t="s">
        <v>456</v>
      </c>
      <c r="F3926" s="80" t="s">
        <v>454</v>
      </c>
      <c r="G3926" s="80" t="s">
        <v>490</v>
      </c>
      <c r="H3926" s="80" t="s">
        <v>774</v>
      </c>
      <c r="I3926" s="80" t="s">
        <v>2446</v>
      </c>
      <c r="J3926" s="80" t="s">
        <v>4054</v>
      </c>
      <c r="K3926" s="80" t="s">
        <v>454</v>
      </c>
      <c r="L3926" s="8">
        <v>2450000</v>
      </c>
      <c r="M3926" s="6">
        <v>2017</v>
      </c>
      <c r="N3926" s="103"/>
      <c r="O3926" s="103"/>
      <c r="P3926" s="6"/>
      <c r="Q3926" s="6"/>
      <c r="R3926" t="str">
        <f t="shared" si="61"/>
        <v>5010700203203201001VT300001</v>
      </c>
    </row>
    <row r="3927" spans="1:18" x14ac:dyDescent="0.2">
      <c r="A3927" s="80" t="s">
        <v>453</v>
      </c>
      <c r="B3927" s="80" t="s">
        <v>5415</v>
      </c>
      <c r="C3927" s="6">
        <v>501</v>
      </c>
      <c r="D3927" s="6">
        <v>50107</v>
      </c>
      <c r="E3927" s="80" t="s">
        <v>456</v>
      </c>
      <c r="F3927" s="80" t="s">
        <v>454</v>
      </c>
      <c r="G3927" s="80" t="s">
        <v>492</v>
      </c>
      <c r="H3927" s="80" t="s">
        <v>774</v>
      </c>
      <c r="I3927" s="80" t="s">
        <v>2446</v>
      </c>
      <c r="J3927" s="80" t="s">
        <v>4054</v>
      </c>
      <c r="K3927" s="80" t="s">
        <v>454</v>
      </c>
      <c r="L3927" s="8">
        <v>1925000</v>
      </c>
      <c r="M3927" s="6">
        <v>2017</v>
      </c>
      <c r="N3927" s="103"/>
      <c r="O3927" s="103"/>
      <c r="P3927" s="6"/>
      <c r="Q3927" s="6"/>
      <c r="R3927" t="str">
        <f t="shared" si="61"/>
        <v>5010700203203201001VT400001</v>
      </c>
    </row>
    <row r="3928" spans="1:18" x14ac:dyDescent="0.2">
      <c r="A3928" s="80" t="s">
        <v>453</v>
      </c>
      <c r="B3928" s="80" t="s">
        <v>5416</v>
      </c>
      <c r="C3928" s="6">
        <v>501</v>
      </c>
      <c r="D3928" s="6">
        <v>50107</v>
      </c>
      <c r="E3928" s="80" t="s">
        <v>456</v>
      </c>
      <c r="F3928" s="80" t="s">
        <v>454</v>
      </c>
      <c r="G3928" s="80" t="s">
        <v>494</v>
      </c>
      <c r="H3928" s="80" t="s">
        <v>774</v>
      </c>
      <c r="I3928" s="80" t="s">
        <v>2446</v>
      </c>
      <c r="J3928" s="80" t="s">
        <v>4054</v>
      </c>
      <c r="K3928" s="80" t="s">
        <v>454</v>
      </c>
      <c r="L3928" s="8">
        <v>1400000</v>
      </c>
      <c r="M3928" s="6">
        <v>2017</v>
      </c>
      <c r="N3928" s="103"/>
      <c r="O3928" s="103"/>
      <c r="P3928" s="6"/>
      <c r="Q3928" s="6"/>
      <c r="R3928" t="str">
        <f t="shared" si="61"/>
        <v>5010700203203201001VT500001</v>
      </c>
    </row>
    <row r="3929" spans="1:18" x14ac:dyDescent="0.2">
      <c r="A3929" s="80" t="s">
        <v>453</v>
      </c>
      <c r="B3929" s="80" t="s">
        <v>5417</v>
      </c>
      <c r="C3929" s="6">
        <v>501</v>
      </c>
      <c r="D3929" s="6">
        <v>50107</v>
      </c>
      <c r="E3929" s="80" t="s">
        <v>456</v>
      </c>
      <c r="F3929" s="80" t="s">
        <v>454</v>
      </c>
      <c r="G3929" s="80" t="s">
        <v>486</v>
      </c>
      <c r="H3929" s="80" t="s">
        <v>2131</v>
      </c>
      <c r="I3929" s="80" t="s">
        <v>3700</v>
      </c>
      <c r="J3929" s="80" t="s">
        <v>4054</v>
      </c>
      <c r="K3929" s="80" t="s">
        <v>454</v>
      </c>
      <c r="L3929" s="8">
        <v>16200000</v>
      </c>
      <c r="M3929" s="6">
        <v>2017</v>
      </c>
      <c r="N3929" s="103"/>
      <c r="O3929" s="103"/>
      <c r="P3929" s="6"/>
      <c r="Q3929" s="6"/>
      <c r="R3929" t="str">
        <f t="shared" si="61"/>
        <v>5010700224524501001VT100001</v>
      </c>
    </row>
    <row r="3930" spans="1:18" x14ac:dyDescent="0.2">
      <c r="A3930" s="80" t="s">
        <v>453</v>
      </c>
      <c r="B3930" s="80" t="s">
        <v>5418</v>
      </c>
      <c r="C3930" s="6">
        <v>501</v>
      </c>
      <c r="D3930" s="6">
        <v>50107</v>
      </c>
      <c r="E3930" s="80" t="s">
        <v>456</v>
      </c>
      <c r="F3930" s="80" t="s">
        <v>454</v>
      </c>
      <c r="G3930" s="80" t="s">
        <v>488</v>
      </c>
      <c r="H3930" s="80" t="s">
        <v>2131</v>
      </c>
      <c r="I3930" s="80" t="s">
        <v>3700</v>
      </c>
      <c r="J3930" s="80" t="s">
        <v>4054</v>
      </c>
      <c r="K3930" s="80" t="s">
        <v>454</v>
      </c>
      <c r="L3930" s="8">
        <v>7650000</v>
      </c>
      <c r="M3930" s="6">
        <v>2017</v>
      </c>
      <c r="N3930" s="103"/>
      <c r="O3930" s="103"/>
      <c r="P3930" s="6"/>
      <c r="Q3930" s="6"/>
      <c r="R3930" t="str">
        <f t="shared" si="61"/>
        <v>5010700224524501001VT200001</v>
      </c>
    </row>
    <row r="3931" spans="1:18" x14ac:dyDescent="0.2">
      <c r="A3931" s="80" t="s">
        <v>453</v>
      </c>
      <c r="B3931" s="80" t="s">
        <v>5419</v>
      </c>
      <c r="C3931" s="6">
        <v>501</v>
      </c>
      <c r="D3931" s="6">
        <v>50107</v>
      </c>
      <c r="E3931" s="80" t="s">
        <v>456</v>
      </c>
      <c r="F3931" s="80" t="s">
        <v>454</v>
      </c>
      <c r="G3931" s="80" t="s">
        <v>490</v>
      </c>
      <c r="H3931" s="80" t="s">
        <v>2131</v>
      </c>
      <c r="I3931" s="80" t="s">
        <v>3700</v>
      </c>
      <c r="J3931" s="80" t="s">
        <v>4054</v>
      </c>
      <c r="K3931" s="80" t="s">
        <v>454</v>
      </c>
      <c r="L3931" s="8">
        <v>6300000</v>
      </c>
      <c r="M3931" s="6">
        <v>2017</v>
      </c>
      <c r="N3931" s="103"/>
      <c r="O3931" s="103"/>
      <c r="P3931" s="6"/>
      <c r="Q3931" s="6"/>
      <c r="R3931" t="str">
        <f t="shared" si="61"/>
        <v>5010700224524501001VT300001</v>
      </c>
    </row>
    <row r="3932" spans="1:18" x14ac:dyDescent="0.2">
      <c r="A3932" s="80" t="s">
        <v>453</v>
      </c>
      <c r="B3932" s="80" t="s">
        <v>5420</v>
      </c>
      <c r="C3932" s="6">
        <v>501</v>
      </c>
      <c r="D3932" s="6">
        <v>50107</v>
      </c>
      <c r="E3932" s="80" t="s">
        <v>456</v>
      </c>
      <c r="F3932" s="80" t="s">
        <v>454</v>
      </c>
      <c r="G3932" s="80" t="s">
        <v>492</v>
      </c>
      <c r="H3932" s="80" t="s">
        <v>2131</v>
      </c>
      <c r="I3932" s="80" t="s">
        <v>3700</v>
      </c>
      <c r="J3932" s="80" t="s">
        <v>4054</v>
      </c>
      <c r="K3932" s="80" t="s">
        <v>454</v>
      </c>
      <c r="L3932" s="8">
        <v>4950000</v>
      </c>
      <c r="M3932" s="6">
        <v>2017</v>
      </c>
      <c r="N3932" s="103"/>
      <c r="O3932" s="103"/>
      <c r="P3932" s="6"/>
      <c r="Q3932" s="6"/>
      <c r="R3932" t="str">
        <f t="shared" si="61"/>
        <v>5010700224524501001VT400001</v>
      </c>
    </row>
    <row r="3933" spans="1:18" x14ac:dyDescent="0.2">
      <c r="A3933" s="80" t="s">
        <v>453</v>
      </c>
      <c r="B3933" s="80" t="s">
        <v>5421</v>
      </c>
      <c r="C3933" s="6">
        <v>501</v>
      </c>
      <c r="D3933" s="6">
        <v>50107</v>
      </c>
      <c r="E3933" s="80" t="s">
        <v>456</v>
      </c>
      <c r="F3933" s="80" t="s">
        <v>454</v>
      </c>
      <c r="G3933" s="80" t="s">
        <v>494</v>
      </c>
      <c r="H3933" s="80" t="s">
        <v>2131</v>
      </c>
      <c r="I3933" s="80" t="s">
        <v>3700</v>
      </c>
      <c r="J3933" s="80" t="s">
        <v>4054</v>
      </c>
      <c r="K3933" s="80" t="s">
        <v>454</v>
      </c>
      <c r="L3933" s="8">
        <v>3600000</v>
      </c>
      <c r="M3933" s="6">
        <v>2017</v>
      </c>
      <c r="N3933" s="103"/>
      <c r="O3933" s="103"/>
      <c r="P3933" s="6"/>
      <c r="Q3933" s="6"/>
      <c r="R3933" t="str">
        <f t="shared" si="61"/>
        <v>5010700224524501001VT500001</v>
      </c>
    </row>
    <row r="3934" spans="1:18" x14ac:dyDescent="0.2">
      <c r="A3934" s="80" t="s">
        <v>453</v>
      </c>
      <c r="B3934" s="80" t="s">
        <v>5422</v>
      </c>
      <c r="C3934" s="6">
        <v>501</v>
      </c>
      <c r="D3934" s="6">
        <v>50107</v>
      </c>
      <c r="E3934" s="80" t="s">
        <v>456</v>
      </c>
      <c r="F3934" s="80" t="s">
        <v>454</v>
      </c>
      <c r="G3934" s="80" t="s">
        <v>486</v>
      </c>
      <c r="H3934" s="80" t="s">
        <v>2130</v>
      </c>
      <c r="I3934" s="80" t="s">
        <v>3698</v>
      </c>
      <c r="J3934" s="80" t="s">
        <v>4054</v>
      </c>
      <c r="K3934" s="80" t="s">
        <v>454</v>
      </c>
      <c r="L3934" s="8">
        <v>40480000</v>
      </c>
      <c r="M3934" s="6">
        <v>2017</v>
      </c>
      <c r="N3934" s="103"/>
      <c r="O3934" s="103"/>
      <c r="P3934" s="6"/>
      <c r="Q3934" s="6"/>
      <c r="R3934" t="str">
        <f t="shared" si="61"/>
        <v>5010700224424401001VT100001</v>
      </c>
    </row>
    <row r="3935" spans="1:18" x14ac:dyDescent="0.2">
      <c r="A3935" s="80" t="s">
        <v>453</v>
      </c>
      <c r="B3935" s="80" t="s">
        <v>5423</v>
      </c>
      <c r="C3935" s="6">
        <v>501</v>
      </c>
      <c r="D3935" s="6">
        <v>50107</v>
      </c>
      <c r="E3935" s="80" t="s">
        <v>456</v>
      </c>
      <c r="F3935" s="80" t="s">
        <v>454</v>
      </c>
      <c r="G3935" s="80" t="s">
        <v>486</v>
      </c>
      <c r="H3935" s="80" t="s">
        <v>2130</v>
      </c>
      <c r="I3935" s="80" t="s">
        <v>3699</v>
      </c>
      <c r="J3935" s="80" t="s">
        <v>4054</v>
      </c>
      <c r="K3935" s="80" t="s">
        <v>454</v>
      </c>
      <c r="L3935" s="8">
        <v>12150000</v>
      </c>
      <c r="M3935" s="6">
        <v>2017</v>
      </c>
      <c r="N3935" s="103"/>
      <c r="O3935" s="103"/>
      <c r="P3935" s="6"/>
      <c r="Q3935" s="6"/>
      <c r="R3935" t="str">
        <f t="shared" si="61"/>
        <v>5010700224424402001VT100001</v>
      </c>
    </row>
    <row r="3936" spans="1:18" x14ac:dyDescent="0.2">
      <c r="A3936" s="80" t="s">
        <v>453</v>
      </c>
      <c r="B3936" s="80" t="s">
        <v>5424</v>
      </c>
      <c r="C3936" s="6">
        <v>501</v>
      </c>
      <c r="D3936" s="6">
        <v>50107</v>
      </c>
      <c r="E3936" s="80" t="s">
        <v>456</v>
      </c>
      <c r="F3936" s="80" t="s">
        <v>454</v>
      </c>
      <c r="G3936" s="80" t="s">
        <v>488</v>
      </c>
      <c r="H3936" s="80" t="s">
        <v>2130</v>
      </c>
      <c r="I3936" s="80" t="s">
        <v>3699</v>
      </c>
      <c r="J3936" s="80" t="s">
        <v>4054</v>
      </c>
      <c r="K3936" s="80" t="s">
        <v>454</v>
      </c>
      <c r="L3936" s="8">
        <v>2975000</v>
      </c>
      <c r="M3936" s="6">
        <v>2017</v>
      </c>
      <c r="N3936" s="103"/>
      <c r="O3936" s="103"/>
      <c r="P3936" s="6"/>
      <c r="Q3936" s="6"/>
      <c r="R3936" t="str">
        <f t="shared" si="61"/>
        <v>5010700224424402001VT200001</v>
      </c>
    </row>
    <row r="3937" spans="1:18" x14ac:dyDescent="0.2">
      <c r="A3937" s="80" t="s">
        <v>453</v>
      </c>
      <c r="B3937" s="80" t="s">
        <v>5425</v>
      </c>
      <c r="C3937" s="6">
        <v>501</v>
      </c>
      <c r="D3937" s="6">
        <v>50107</v>
      </c>
      <c r="E3937" s="80" t="s">
        <v>456</v>
      </c>
      <c r="F3937" s="80" t="s">
        <v>454</v>
      </c>
      <c r="G3937" s="80" t="s">
        <v>490</v>
      </c>
      <c r="H3937" s="80" t="s">
        <v>2130</v>
      </c>
      <c r="I3937" s="80" t="s">
        <v>3699</v>
      </c>
      <c r="J3937" s="80" t="s">
        <v>4054</v>
      </c>
      <c r="K3937" s="80" t="s">
        <v>454</v>
      </c>
      <c r="L3937" s="8">
        <v>2450000</v>
      </c>
      <c r="M3937" s="6">
        <v>2017</v>
      </c>
      <c r="N3937" s="103"/>
      <c r="O3937" s="103"/>
      <c r="P3937" s="6"/>
      <c r="Q3937" s="6"/>
      <c r="R3937" t="str">
        <f t="shared" si="61"/>
        <v>5010700224424402001VT300001</v>
      </c>
    </row>
    <row r="3938" spans="1:18" x14ac:dyDescent="0.2">
      <c r="A3938" s="80" t="s">
        <v>453</v>
      </c>
      <c r="B3938" s="80" t="s">
        <v>5426</v>
      </c>
      <c r="C3938" s="6">
        <v>501</v>
      </c>
      <c r="D3938" s="6">
        <v>50107</v>
      </c>
      <c r="E3938" s="80" t="s">
        <v>456</v>
      </c>
      <c r="F3938" s="80" t="s">
        <v>454</v>
      </c>
      <c r="G3938" s="80" t="s">
        <v>492</v>
      </c>
      <c r="H3938" s="80" t="s">
        <v>2130</v>
      </c>
      <c r="I3938" s="80" t="s">
        <v>3699</v>
      </c>
      <c r="J3938" s="80" t="s">
        <v>4054</v>
      </c>
      <c r="K3938" s="80" t="s">
        <v>454</v>
      </c>
      <c r="L3938" s="8">
        <v>1925000</v>
      </c>
      <c r="M3938" s="6">
        <v>2017</v>
      </c>
      <c r="N3938" s="103"/>
      <c r="O3938" s="103"/>
      <c r="P3938" s="6"/>
      <c r="Q3938" s="6"/>
      <c r="R3938" t="str">
        <f t="shared" si="61"/>
        <v>5010700224424402001VT400001</v>
      </c>
    </row>
    <row r="3939" spans="1:18" x14ac:dyDescent="0.2">
      <c r="A3939" s="80" t="s">
        <v>453</v>
      </c>
      <c r="B3939" s="80" t="s">
        <v>5427</v>
      </c>
      <c r="C3939" s="6">
        <v>501</v>
      </c>
      <c r="D3939" s="6">
        <v>50107</v>
      </c>
      <c r="E3939" s="80" t="s">
        <v>456</v>
      </c>
      <c r="F3939" s="80" t="s">
        <v>454</v>
      </c>
      <c r="G3939" s="80" t="s">
        <v>494</v>
      </c>
      <c r="H3939" s="80" t="s">
        <v>2130</v>
      </c>
      <c r="I3939" s="80" t="s">
        <v>3699</v>
      </c>
      <c r="J3939" s="80" t="s">
        <v>4054</v>
      </c>
      <c r="K3939" s="80" t="s">
        <v>454</v>
      </c>
      <c r="L3939" s="8">
        <v>1400000</v>
      </c>
      <c r="M3939" s="6">
        <v>2017</v>
      </c>
      <c r="N3939" s="103"/>
      <c r="O3939" s="103"/>
      <c r="P3939" s="6"/>
      <c r="Q3939" s="6"/>
      <c r="R3939" t="str">
        <f t="shared" si="61"/>
        <v>5010700224424402001VT500001</v>
      </c>
    </row>
    <row r="3940" spans="1:18" x14ac:dyDescent="0.2">
      <c r="A3940" s="80" t="s">
        <v>453</v>
      </c>
      <c r="B3940" s="80" t="s">
        <v>5428</v>
      </c>
      <c r="C3940" s="6">
        <v>501</v>
      </c>
      <c r="D3940" s="6">
        <v>50107</v>
      </c>
      <c r="E3940" s="80" t="s">
        <v>456</v>
      </c>
      <c r="F3940" s="80" t="s">
        <v>454</v>
      </c>
      <c r="G3940" s="80" t="s">
        <v>486</v>
      </c>
      <c r="H3940" s="80" t="s">
        <v>2129</v>
      </c>
      <c r="I3940" s="80" t="s">
        <v>3697</v>
      </c>
      <c r="J3940" s="80" t="s">
        <v>4054</v>
      </c>
      <c r="K3940" s="80" t="s">
        <v>454</v>
      </c>
      <c r="L3940" s="8">
        <v>5720000</v>
      </c>
      <c r="M3940" s="6">
        <v>2017</v>
      </c>
      <c r="N3940" s="103"/>
      <c r="O3940" s="103"/>
      <c r="P3940" s="6"/>
      <c r="Q3940" s="6"/>
      <c r="R3940" t="str">
        <f t="shared" si="61"/>
        <v>5010700224324301001VT100001</v>
      </c>
    </row>
    <row r="3941" spans="1:18" x14ac:dyDescent="0.2">
      <c r="A3941" s="80" t="s">
        <v>453</v>
      </c>
      <c r="B3941" s="80" t="s">
        <v>5429</v>
      </c>
      <c r="C3941" s="6">
        <v>501</v>
      </c>
      <c r="D3941" s="6">
        <v>50107</v>
      </c>
      <c r="E3941" s="80" t="s">
        <v>456</v>
      </c>
      <c r="F3941" s="80" t="s">
        <v>454</v>
      </c>
      <c r="G3941" s="80" t="s">
        <v>488</v>
      </c>
      <c r="H3941" s="80" t="s">
        <v>2129</v>
      </c>
      <c r="I3941" s="80" t="s">
        <v>3697</v>
      </c>
      <c r="J3941" s="80" t="s">
        <v>4054</v>
      </c>
      <c r="K3941" s="80" t="s">
        <v>454</v>
      </c>
      <c r="L3941" s="8">
        <v>2125000</v>
      </c>
      <c r="M3941" s="6">
        <v>2017</v>
      </c>
      <c r="N3941" s="103"/>
      <c r="O3941" s="103"/>
      <c r="P3941" s="6"/>
      <c r="Q3941" s="6"/>
      <c r="R3941" t="str">
        <f t="shared" si="61"/>
        <v>5010700224324301001VT200001</v>
      </c>
    </row>
    <row r="3942" spans="1:18" x14ac:dyDescent="0.2">
      <c r="A3942" s="80" t="s">
        <v>453</v>
      </c>
      <c r="B3942" s="80" t="s">
        <v>5430</v>
      </c>
      <c r="C3942" s="6">
        <v>501</v>
      </c>
      <c r="D3942" s="6">
        <v>50107</v>
      </c>
      <c r="E3942" s="80" t="s">
        <v>456</v>
      </c>
      <c r="F3942" s="80" t="s">
        <v>454</v>
      </c>
      <c r="G3942" s="80" t="s">
        <v>490</v>
      </c>
      <c r="H3942" s="80" t="s">
        <v>2129</v>
      </c>
      <c r="I3942" s="80" t="s">
        <v>3697</v>
      </c>
      <c r="J3942" s="80" t="s">
        <v>4054</v>
      </c>
      <c r="K3942" s="80" t="s">
        <v>454</v>
      </c>
      <c r="L3942" s="8">
        <v>1750000</v>
      </c>
      <c r="M3942" s="6">
        <v>2017</v>
      </c>
      <c r="N3942" s="103"/>
      <c r="O3942" s="103"/>
      <c r="P3942" s="6"/>
      <c r="Q3942" s="6"/>
      <c r="R3942" t="str">
        <f t="shared" si="61"/>
        <v>5010700224324301001VT300001</v>
      </c>
    </row>
    <row r="3943" spans="1:18" x14ac:dyDescent="0.2">
      <c r="A3943" s="80" t="s">
        <v>453</v>
      </c>
      <c r="B3943" s="80" t="s">
        <v>5431</v>
      </c>
      <c r="C3943" s="6">
        <v>501</v>
      </c>
      <c r="D3943" s="6">
        <v>50107</v>
      </c>
      <c r="E3943" s="80" t="s">
        <v>456</v>
      </c>
      <c r="F3943" s="80" t="s">
        <v>454</v>
      </c>
      <c r="G3943" s="80" t="s">
        <v>492</v>
      </c>
      <c r="H3943" s="80" t="s">
        <v>2129</v>
      </c>
      <c r="I3943" s="80" t="s">
        <v>3697</v>
      </c>
      <c r="J3943" s="80" t="s">
        <v>4054</v>
      </c>
      <c r="K3943" s="80" t="s">
        <v>454</v>
      </c>
      <c r="L3943" s="8">
        <v>1375000</v>
      </c>
      <c r="M3943" s="6">
        <v>2017</v>
      </c>
      <c r="N3943" s="103"/>
      <c r="O3943" s="103"/>
      <c r="P3943" s="6"/>
      <c r="Q3943" s="6"/>
      <c r="R3943" t="str">
        <f t="shared" si="61"/>
        <v>5010700224324301001VT400001</v>
      </c>
    </row>
    <row r="3944" spans="1:18" x14ac:dyDescent="0.2">
      <c r="A3944" s="80" t="s">
        <v>453</v>
      </c>
      <c r="B3944" s="80" t="s">
        <v>5432</v>
      </c>
      <c r="C3944" s="6">
        <v>501</v>
      </c>
      <c r="D3944" s="6">
        <v>50107</v>
      </c>
      <c r="E3944" s="80" t="s">
        <v>456</v>
      </c>
      <c r="F3944" s="80" t="s">
        <v>454</v>
      </c>
      <c r="G3944" s="80" t="s">
        <v>494</v>
      </c>
      <c r="H3944" s="80" t="s">
        <v>2129</v>
      </c>
      <c r="I3944" s="80" t="s">
        <v>3697</v>
      </c>
      <c r="J3944" s="80" t="s">
        <v>4054</v>
      </c>
      <c r="K3944" s="80" t="s">
        <v>454</v>
      </c>
      <c r="L3944" s="8">
        <v>1000000</v>
      </c>
      <c r="M3944" s="6">
        <v>2017</v>
      </c>
      <c r="N3944" s="103"/>
      <c r="O3944" s="103"/>
      <c r="P3944" s="6"/>
      <c r="Q3944" s="6"/>
      <c r="R3944" t="str">
        <f t="shared" si="61"/>
        <v>5010700224324301001VT500001</v>
      </c>
    </row>
    <row r="3945" spans="1:18" x14ac:dyDescent="0.2">
      <c r="A3945" s="80" t="s">
        <v>453</v>
      </c>
      <c r="B3945" s="80" t="s">
        <v>5433</v>
      </c>
      <c r="C3945" s="6">
        <v>501</v>
      </c>
      <c r="D3945" s="6">
        <v>50107</v>
      </c>
      <c r="E3945" s="80" t="s">
        <v>456</v>
      </c>
      <c r="F3945" s="80" t="s">
        <v>454</v>
      </c>
      <c r="G3945" s="80" t="s">
        <v>488</v>
      </c>
      <c r="H3945" s="80" t="s">
        <v>965</v>
      </c>
      <c r="I3945" s="80" t="s">
        <v>2696</v>
      </c>
      <c r="J3945" s="80" t="s">
        <v>4054</v>
      </c>
      <c r="K3945" s="80" t="s">
        <v>454</v>
      </c>
      <c r="L3945" s="8">
        <v>1700000</v>
      </c>
      <c r="M3945" s="6">
        <v>2017</v>
      </c>
      <c r="N3945" s="103"/>
      <c r="O3945" s="103"/>
      <c r="P3945" s="6"/>
      <c r="Q3945" s="6"/>
      <c r="R3945" t="str">
        <f t="shared" si="61"/>
        <v>5010700210310301001VT200001</v>
      </c>
    </row>
    <row r="3946" spans="1:18" x14ac:dyDescent="0.2">
      <c r="A3946" s="80" t="s">
        <v>453</v>
      </c>
      <c r="B3946" s="80" t="s">
        <v>5434</v>
      </c>
      <c r="C3946" s="6">
        <v>501</v>
      </c>
      <c r="D3946" s="6">
        <v>50107</v>
      </c>
      <c r="E3946" s="80" t="s">
        <v>456</v>
      </c>
      <c r="F3946" s="80" t="s">
        <v>454</v>
      </c>
      <c r="G3946" s="80" t="s">
        <v>490</v>
      </c>
      <c r="H3946" s="80" t="s">
        <v>965</v>
      </c>
      <c r="I3946" s="80" t="s">
        <v>2696</v>
      </c>
      <c r="J3946" s="80" t="s">
        <v>4054</v>
      </c>
      <c r="K3946" s="80" t="s">
        <v>454</v>
      </c>
      <c r="L3946" s="8">
        <v>1400000</v>
      </c>
      <c r="M3946" s="6">
        <v>2017</v>
      </c>
      <c r="N3946" s="103"/>
      <c r="O3946" s="103"/>
      <c r="P3946" s="6"/>
      <c r="Q3946" s="6"/>
      <c r="R3946" t="str">
        <f t="shared" si="61"/>
        <v>5010700210310301001VT300001</v>
      </c>
    </row>
    <row r="3947" spans="1:18" x14ac:dyDescent="0.2">
      <c r="A3947" s="80" t="s">
        <v>453</v>
      </c>
      <c r="B3947" s="80" t="s">
        <v>5435</v>
      </c>
      <c r="C3947" s="6">
        <v>501</v>
      </c>
      <c r="D3947" s="6">
        <v>50107</v>
      </c>
      <c r="E3947" s="80" t="s">
        <v>456</v>
      </c>
      <c r="F3947" s="80" t="s">
        <v>454</v>
      </c>
      <c r="G3947" s="80" t="s">
        <v>492</v>
      </c>
      <c r="H3947" s="80" t="s">
        <v>965</v>
      </c>
      <c r="I3947" s="80" t="s">
        <v>2696</v>
      </c>
      <c r="J3947" s="80" t="s">
        <v>4054</v>
      </c>
      <c r="K3947" s="80" t="s">
        <v>454</v>
      </c>
      <c r="L3947" s="8">
        <v>1100000</v>
      </c>
      <c r="M3947" s="6">
        <v>2017</v>
      </c>
      <c r="N3947" s="103"/>
      <c r="O3947" s="103"/>
      <c r="P3947" s="6"/>
      <c r="Q3947" s="6"/>
      <c r="R3947" t="str">
        <f t="shared" si="61"/>
        <v>5010700210310301001VT400001</v>
      </c>
    </row>
    <row r="3948" spans="1:18" x14ac:dyDescent="0.2">
      <c r="A3948" s="80" t="s">
        <v>453</v>
      </c>
      <c r="B3948" s="80" t="s">
        <v>5436</v>
      </c>
      <c r="C3948" s="6">
        <v>501</v>
      </c>
      <c r="D3948" s="6">
        <v>50107</v>
      </c>
      <c r="E3948" s="80" t="s">
        <v>456</v>
      </c>
      <c r="F3948" s="80" t="s">
        <v>454</v>
      </c>
      <c r="G3948" s="80" t="s">
        <v>494</v>
      </c>
      <c r="H3948" s="80" t="s">
        <v>965</v>
      </c>
      <c r="I3948" s="80" t="s">
        <v>2696</v>
      </c>
      <c r="J3948" s="80" t="s">
        <v>4054</v>
      </c>
      <c r="K3948" s="80" t="s">
        <v>454</v>
      </c>
      <c r="L3948" s="8">
        <v>800000</v>
      </c>
      <c r="M3948" s="6">
        <v>2017</v>
      </c>
      <c r="N3948" s="103"/>
      <c r="O3948" s="103"/>
      <c r="P3948" s="6"/>
      <c r="Q3948" s="6"/>
      <c r="R3948" t="str">
        <f t="shared" si="61"/>
        <v>5010700210310301001VT500001</v>
      </c>
    </row>
    <row r="3949" spans="1:18" x14ac:dyDescent="0.2">
      <c r="A3949" s="80" t="s">
        <v>453</v>
      </c>
      <c r="B3949" s="80" t="s">
        <v>5437</v>
      </c>
      <c r="C3949" s="6">
        <v>501</v>
      </c>
      <c r="D3949" s="6">
        <v>50107</v>
      </c>
      <c r="E3949" s="80" t="s">
        <v>456</v>
      </c>
      <c r="F3949" s="80" t="s">
        <v>454</v>
      </c>
      <c r="G3949" s="80" t="s">
        <v>486</v>
      </c>
      <c r="H3949" s="80" t="s">
        <v>2108</v>
      </c>
      <c r="I3949" s="80" t="s">
        <v>3676</v>
      </c>
      <c r="J3949" s="80" t="s">
        <v>4054</v>
      </c>
      <c r="K3949" s="80" t="s">
        <v>454</v>
      </c>
      <c r="L3949" s="8">
        <v>8580000</v>
      </c>
      <c r="M3949" s="6">
        <v>2017</v>
      </c>
      <c r="N3949" s="103"/>
      <c r="O3949" s="103"/>
      <c r="P3949" s="6"/>
      <c r="Q3949" s="6"/>
      <c r="R3949" t="str">
        <f t="shared" si="61"/>
        <v>5010700222222201001VT100001</v>
      </c>
    </row>
    <row r="3950" spans="1:18" x14ac:dyDescent="0.2">
      <c r="A3950" s="80" t="s">
        <v>453</v>
      </c>
      <c r="B3950" s="80" t="s">
        <v>5438</v>
      </c>
      <c r="C3950" s="6">
        <v>501</v>
      </c>
      <c r="D3950" s="6">
        <v>50107</v>
      </c>
      <c r="E3950" s="80" t="s">
        <v>456</v>
      </c>
      <c r="F3950" s="80" t="s">
        <v>454</v>
      </c>
      <c r="G3950" s="80" t="s">
        <v>486</v>
      </c>
      <c r="H3950" s="80" t="s">
        <v>840</v>
      </c>
      <c r="I3950" s="80" t="s">
        <v>2530</v>
      </c>
      <c r="J3950" s="80" t="s">
        <v>4054</v>
      </c>
      <c r="K3950" s="80" t="s">
        <v>454</v>
      </c>
      <c r="L3950" s="8">
        <v>23400000</v>
      </c>
      <c r="M3950" s="6">
        <v>2017</v>
      </c>
      <c r="N3950" s="103"/>
      <c r="O3950" s="103"/>
      <c r="P3950" s="6"/>
      <c r="Q3950" s="6"/>
      <c r="R3950" t="str">
        <f t="shared" si="61"/>
        <v>5010700206506502001VT100001</v>
      </c>
    </row>
    <row r="3951" spans="1:18" x14ac:dyDescent="0.2">
      <c r="A3951" s="80" t="s">
        <v>453</v>
      </c>
      <c r="B3951" s="80" t="s">
        <v>5439</v>
      </c>
      <c r="C3951" s="6">
        <v>501</v>
      </c>
      <c r="D3951" s="6">
        <v>50107</v>
      </c>
      <c r="E3951" s="80" t="s">
        <v>456</v>
      </c>
      <c r="F3951" s="80" t="s">
        <v>454</v>
      </c>
      <c r="G3951" s="80" t="s">
        <v>488</v>
      </c>
      <c r="H3951" s="80" t="s">
        <v>840</v>
      </c>
      <c r="I3951" s="80" t="s">
        <v>2530</v>
      </c>
      <c r="J3951" s="80" t="s">
        <v>4054</v>
      </c>
      <c r="K3951" s="80" t="s">
        <v>454</v>
      </c>
      <c r="L3951" s="8">
        <v>3740000</v>
      </c>
      <c r="M3951" s="6">
        <v>2017</v>
      </c>
      <c r="N3951" s="103"/>
      <c r="O3951" s="103"/>
      <c r="P3951" s="6"/>
      <c r="Q3951" s="6"/>
      <c r="R3951" t="str">
        <f t="shared" si="61"/>
        <v>5010700206506502001VT200001</v>
      </c>
    </row>
    <row r="3952" spans="1:18" x14ac:dyDescent="0.2">
      <c r="A3952" s="80" t="s">
        <v>453</v>
      </c>
      <c r="B3952" s="80" t="s">
        <v>5440</v>
      </c>
      <c r="C3952" s="6">
        <v>501</v>
      </c>
      <c r="D3952" s="6">
        <v>50107</v>
      </c>
      <c r="E3952" s="80" t="s">
        <v>456</v>
      </c>
      <c r="F3952" s="80" t="s">
        <v>454</v>
      </c>
      <c r="G3952" s="80" t="s">
        <v>490</v>
      </c>
      <c r="H3952" s="80" t="s">
        <v>840</v>
      </c>
      <c r="I3952" s="80" t="s">
        <v>2530</v>
      </c>
      <c r="J3952" s="80" t="s">
        <v>4054</v>
      </c>
      <c r="K3952" s="80" t="s">
        <v>454</v>
      </c>
      <c r="L3952" s="8">
        <v>3080000</v>
      </c>
      <c r="M3952" s="6">
        <v>2017</v>
      </c>
      <c r="N3952" s="103"/>
      <c r="O3952" s="103"/>
      <c r="P3952" s="6"/>
      <c r="Q3952" s="6"/>
      <c r="R3952" t="str">
        <f t="shared" si="61"/>
        <v>5010700206506502001VT300001</v>
      </c>
    </row>
    <row r="3953" spans="1:18" x14ac:dyDescent="0.2">
      <c r="A3953" s="80" t="s">
        <v>453</v>
      </c>
      <c r="B3953" s="80" t="s">
        <v>5441</v>
      </c>
      <c r="C3953" s="6">
        <v>501</v>
      </c>
      <c r="D3953" s="6">
        <v>50107</v>
      </c>
      <c r="E3953" s="80" t="s">
        <v>456</v>
      </c>
      <c r="F3953" s="80" t="s">
        <v>454</v>
      </c>
      <c r="G3953" s="80" t="s">
        <v>492</v>
      </c>
      <c r="H3953" s="80" t="s">
        <v>840</v>
      </c>
      <c r="I3953" s="80" t="s">
        <v>2530</v>
      </c>
      <c r="J3953" s="80" t="s">
        <v>4054</v>
      </c>
      <c r="K3953" s="80" t="s">
        <v>454</v>
      </c>
      <c r="L3953" s="8">
        <v>2420000</v>
      </c>
      <c r="M3953" s="6">
        <v>2017</v>
      </c>
      <c r="N3953" s="103"/>
      <c r="O3953" s="103"/>
      <c r="P3953" s="6"/>
      <c r="Q3953" s="6"/>
      <c r="R3953" t="str">
        <f t="shared" si="61"/>
        <v>5010700206506502001VT400001</v>
      </c>
    </row>
    <row r="3954" spans="1:18" x14ac:dyDescent="0.2">
      <c r="A3954" s="80" t="s">
        <v>453</v>
      </c>
      <c r="B3954" s="80" t="s">
        <v>5442</v>
      </c>
      <c r="C3954" s="6">
        <v>501</v>
      </c>
      <c r="D3954" s="6">
        <v>50107</v>
      </c>
      <c r="E3954" s="80" t="s">
        <v>456</v>
      </c>
      <c r="F3954" s="80" t="s">
        <v>454</v>
      </c>
      <c r="G3954" s="80" t="s">
        <v>494</v>
      </c>
      <c r="H3954" s="80" t="s">
        <v>840</v>
      </c>
      <c r="I3954" s="80" t="s">
        <v>2530</v>
      </c>
      <c r="J3954" s="80" t="s">
        <v>4054</v>
      </c>
      <c r="K3954" s="80" t="s">
        <v>454</v>
      </c>
      <c r="L3954" s="8">
        <v>1760000</v>
      </c>
      <c r="M3954" s="6">
        <v>2017</v>
      </c>
      <c r="N3954" s="103"/>
      <c r="O3954" s="103"/>
      <c r="P3954" s="6"/>
      <c r="Q3954" s="6"/>
      <c r="R3954" t="str">
        <f t="shared" si="61"/>
        <v>5010700206506502001VT500001</v>
      </c>
    </row>
    <row r="3955" spans="1:18" x14ac:dyDescent="0.2">
      <c r="A3955" s="80" t="s">
        <v>453</v>
      </c>
      <c r="B3955" s="80" t="s">
        <v>5443</v>
      </c>
      <c r="C3955" s="6">
        <v>501</v>
      </c>
      <c r="D3955" s="6">
        <v>50107</v>
      </c>
      <c r="E3955" s="80" t="s">
        <v>456</v>
      </c>
      <c r="F3955" s="80" t="s">
        <v>454</v>
      </c>
      <c r="G3955" s="80" t="s">
        <v>486</v>
      </c>
      <c r="H3955" s="80" t="s">
        <v>840</v>
      </c>
      <c r="I3955" s="80" t="s">
        <v>2532</v>
      </c>
      <c r="J3955" s="80" t="s">
        <v>4054</v>
      </c>
      <c r="K3955" s="80" t="s">
        <v>454</v>
      </c>
      <c r="L3955" s="8">
        <v>33800000</v>
      </c>
      <c r="M3955" s="6">
        <v>2017</v>
      </c>
      <c r="N3955" s="103"/>
      <c r="O3955" s="103"/>
      <c r="P3955" s="6"/>
      <c r="Q3955" s="6"/>
      <c r="R3955" t="str">
        <f t="shared" si="61"/>
        <v>5010700206506503001VT100001</v>
      </c>
    </row>
    <row r="3956" spans="1:18" x14ac:dyDescent="0.2">
      <c r="A3956" s="80" t="s">
        <v>453</v>
      </c>
      <c r="B3956" s="80" t="s">
        <v>5444</v>
      </c>
      <c r="C3956" s="6">
        <v>501</v>
      </c>
      <c r="D3956" s="6">
        <v>50107</v>
      </c>
      <c r="E3956" s="80" t="s">
        <v>456</v>
      </c>
      <c r="F3956" s="80" t="s">
        <v>454</v>
      </c>
      <c r="G3956" s="80" t="s">
        <v>488</v>
      </c>
      <c r="H3956" s="80" t="s">
        <v>840</v>
      </c>
      <c r="I3956" s="80" t="s">
        <v>2532</v>
      </c>
      <c r="J3956" s="80" t="s">
        <v>4054</v>
      </c>
      <c r="K3956" s="80" t="s">
        <v>454</v>
      </c>
      <c r="L3956" s="8">
        <v>3740000</v>
      </c>
      <c r="M3956" s="6">
        <v>2017</v>
      </c>
      <c r="N3956" s="103"/>
      <c r="O3956" s="103"/>
      <c r="P3956" s="6"/>
      <c r="Q3956" s="6"/>
      <c r="R3956" t="str">
        <f t="shared" si="61"/>
        <v>5010700206506503001VT200001</v>
      </c>
    </row>
    <row r="3957" spans="1:18" x14ac:dyDescent="0.2">
      <c r="A3957" s="80" t="s">
        <v>453</v>
      </c>
      <c r="B3957" s="80" t="s">
        <v>5445</v>
      </c>
      <c r="C3957" s="6">
        <v>501</v>
      </c>
      <c r="D3957" s="6">
        <v>50107</v>
      </c>
      <c r="E3957" s="80" t="s">
        <v>456</v>
      </c>
      <c r="F3957" s="80" t="s">
        <v>454</v>
      </c>
      <c r="G3957" s="80" t="s">
        <v>490</v>
      </c>
      <c r="H3957" s="80" t="s">
        <v>840</v>
      </c>
      <c r="I3957" s="80" t="s">
        <v>2532</v>
      </c>
      <c r="J3957" s="80" t="s">
        <v>4054</v>
      </c>
      <c r="K3957" s="80" t="s">
        <v>454</v>
      </c>
      <c r="L3957" s="8">
        <v>3080000</v>
      </c>
      <c r="M3957" s="6">
        <v>2017</v>
      </c>
      <c r="N3957" s="103"/>
      <c r="O3957" s="103"/>
      <c r="P3957" s="6"/>
      <c r="Q3957" s="6"/>
      <c r="R3957" t="str">
        <f t="shared" si="61"/>
        <v>5010700206506503001VT300001</v>
      </c>
    </row>
    <row r="3958" spans="1:18" x14ac:dyDescent="0.2">
      <c r="A3958" s="80" t="s">
        <v>453</v>
      </c>
      <c r="B3958" s="80" t="s">
        <v>5446</v>
      </c>
      <c r="C3958" s="6">
        <v>501</v>
      </c>
      <c r="D3958" s="6">
        <v>50107</v>
      </c>
      <c r="E3958" s="80" t="s">
        <v>456</v>
      </c>
      <c r="F3958" s="80" t="s">
        <v>454</v>
      </c>
      <c r="G3958" s="80" t="s">
        <v>492</v>
      </c>
      <c r="H3958" s="80" t="s">
        <v>840</v>
      </c>
      <c r="I3958" s="80" t="s">
        <v>2532</v>
      </c>
      <c r="J3958" s="80" t="s">
        <v>4054</v>
      </c>
      <c r="K3958" s="80" t="s">
        <v>454</v>
      </c>
      <c r="L3958" s="8">
        <v>2420000</v>
      </c>
      <c r="M3958" s="6">
        <v>2017</v>
      </c>
      <c r="N3958" s="103"/>
      <c r="O3958" s="103"/>
      <c r="P3958" s="6"/>
      <c r="Q3958" s="6"/>
      <c r="R3958" t="str">
        <f t="shared" si="61"/>
        <v>5010700206506503001VT400001</v>
      </c>
    </row>
    <row r="3959" spans="1:18" x14ac:dyDescent="0.2">
      <c r="A3959" s="80" t="s">
        <v>453</v>
      </c>
      <c r="B3959" s="80" t="s">
        <v>5447</v>
      </c>
      <c r="C3959" s="6">
        <v>501</v>
      </c>
      <c r="D3959" s="6">
        <v>50107</v>
      </c>
      <c r="E3959" s="80" t="s">
        <v>456</v>
      </c>
      <c r="F3959" s="80" t="s">
        <v>454</v>
      </c>
      <c r="G3959" s="80" t="s">
        <v>494</v>
      </c>
      <c r="H3959" s="80" t="s">
        <v>840</v>
      </c>
      <c r="I3959" s="80" t="s">
        <v>2532</v>
      </c>
      <c r="J3959" s="80" t="s">
        <v>4054</v>
      </c>
      <c r="K3959" s="80" t="s">
        <v>454</v>
      </c>
      <c r="L3959" s="8">
        <v>1760000</v>
      </c>
      <c r="M3959" s="6">
        <v>2017</v>
      </c>
      <c r="N3959" s="103"/>
      <c r="O3959" s="103"/>
      <c r="P3959" s="6"/>
      <c r="Q3959" s="6"/>
      <c r="R3959" t="str">
        <f t="shared" si="61"/>
        <v>5010700206506503001VT500001</v>
      </c>
    </row>
    <row r="3960" spans="1:18" x14ac:dyDescent="0.2">
      <c r="A3960" s="80" t="s">
        <v>453</v>
      </c>
      <c r="B3960" s="80" t="s">
        <v>5448</v>
      </c>
      <c r="C3960" s="6">
        <v>501</v>
      </c>
      <c r="D3960" s="6">
        <v>50107</v>
      </c>
      <c r="E3960" s="80" t="s">
        <v>456</v>
      </c>
      <c r="F3960" s="80" t="s">
        <v>454</v>
      </c>
      <c r="G3960" s="80" t="s">
        <v>486</v>
      </c>
      <c r="H3960" s="80" t="s">
        <v>840</v>
      </c>
      <c r="I3960" s="80" t="s">
        <v>2534</v>
      </c>
      <c r="J3960" s="80" t="s">
        <v>4054</v>
      </c>
      <c r="K3960" s="80" t="s">
        <v>454</v>
      </c>
      <c r="L3960" s="8">
        <v>45540000</v>
      </c>
      <c r="M3960" s="6">
        <v>2017</v>
      </c>
      <c r="N3960" s="103"/>
      <c r="O3960" s="103"/>
      <c r="P3960" s="6"/>
      <c r="Q3960" s="6"/>
      <c r="R3960" t="str">
        <f t="shared" si="61"/>
        <v>5010700206506504001VT100001</v>
      </c>
    </row>
    <row r="3961" spans="1:18" x14ac:dyDescent="0.2">
      <c r="A3961" s="80" t="s">
        <v>453</v>
      </c>
      <c r="B3961" s="80" t="s">
        <v>5449</v>
      </c>
      <c r="C3961" s="6">
        <v>501</v>
      </c>
      <c r="D3961" s="6">
        <v>50107</v>
      </c>
      <c r="E3961" s="80" t="s">
        <v>456</v>
      </c>
      <c r="F3961" s="80" t="s">
        <v>454</v>
      </c>
      <c r="G3961" s="80" t="s">
        <v>488</v>
      </c>
      <c r="H3961" s="80" t="s">
        <v>840</v>
      </c>
      <c r="I3961" s="80" t="s">
        <v>2534</v>
      </c>
      <c r="J3961" s="80" t="s">
        <v>4054</v>
      </c>
      <c r="K3961" s="80" t="s">
        <v>454</v>
      </c>
      <c r="L3961" s="8">
        <v>3740000</v>
      </c>
      <c r="M3961" s="6">
        <v>2017</v>
      </c>
      <c r="N3961" s="103"/>
      <c r="O3961" s="103"/>
      <c r="P3961" s="6"/>
      <c r="Q3961" s="6"/>
      <c r="R3961" t="str">
        <f t="shared" si="61"/>
        <v>5010700206506504001VT200001</v>
      </c>
    </row>
    <row r="3962" spans="1:18" x14ac:dyDescent="0.2">
      <c r="A3962" s="80" t="s">
        <v>453</v>
      </c>
      <c r="B3962" s="80" t="s">
        <v>5450</v>
      </c>
      <c r="C3962" s="6">
        <v>501</v>
      </c>
      <c r="D3962" s="6">
        <v>50107</v>
      </c>
      <c r="E3962" s="80" t="s">
        <v>456</v>
      </c>
      <c r="F3962" s="80" t="s">
        <v>454</v>
      </c>
      <c r="G3962" s="80" t="s">
        <v>490</v>
      </c>
      <c r="H3962" s="80" t="s">
        <v>840</v>
      </c>
      <c r="I3962" s="80" t="s">
        <v>2534</v>
      </c>
      <c r="J3962" s="80" t="s">
        <v>4054</v>
      </c>
      <c r="K3962" s="80" t="s">
        <v>454</v>
      </c>
      <c r="L3962" s="8">
        <v>3080000</v>
      </c>
      <c r="M3962" s="6">
        <v>2017</v>
      </c>
      <c r="N3962" s="103"/>
      <c r="O3962" s="103"/>
      <c r="P3962" s="6"/>
      <c r="Q3962" s="6"/>
      <c r="R3962" t="str">
        <f t="shared" si="61"/>
        <v>5010700206506504001VT300001</v>
      </c>
    </row>
    <row r="3963" spans="1:18" x14ac:dyDescent="0.2">
      <c r="A3963" s="80" t="s">
        <v>453</v>
      </c>
      <c r="B3963" s="80" t="s">
        <v>5451</v>
      </c>
      <c r="C3963" s="6">
        <v>501</v>
      </c>
      <c r="D3963" s="6">
        <v>50107</v>
      </c>
      <c r="E3963" s="80" t="s">
        <v>456</v>
      </c>
      <c r="F3963" s="80" t="s">
        <v>454</v>
      </c>
      <c r="G3963" s="80" t="s">
        <v>492</v>
      </c>
      <c r="H3963" s="80" t="s">
        <v>840</v>
      </c>
      <c r="I3963" s="80" t="s">
        <v>2534</v>
      </c>
      <c r="J3963" s="80" t="s">
        <v>4054</v>
      </c>
      <c r="K3963" s="80" t="s">
        <v>454</v>
      </c>
      <c r="L3963" s="8">
        <v>2420000</v>
      </c>
      <c r="M3963" s="6">
        <v>2017</v>
      </c>
      <c r="N3963" s="103"/>
      <c r="O3963" s="103"/>
      <c r="P3963" s="6"/>
      <c r="Q3963" s="6"/>
      <c r="R3963" t="str">
        <f t="shared" si="61"/>
        <v>5010700206506504001VT400001</v>
      </c>
    </row>
    <row r="3964" spans="1:18" x14ac:dyDescent="0.2">
      <c r="A3964" s="80" t="s">
        <v>453</v>
      </c>
      <c r="B3964" s="80" t="s">
        <v>5452</v>
      </c>
      <c r="C3964" s="6">
        <v>501</v>
      </c>
      <c r="D3964" s="6">
        <v>50107</v>
      </c>
      <c r="E3964" s="80" t="s">
        <v>456</v>
      </c>
      <c r="F3964" s="80" t="s">
        <v>454</v>
      </c>
      <c r="G3964" s="80" t="s">
        <v>494</v>
      </c>
      <c r="H3964" s="80" t="s">
        <v>840</v>
      </c>
      <c r="I3964" s="80" t="s">
        <v>2534</v>
      </c>
      <c r="J3964" s="80" t="s">
        <v>4054</v>
      </c>
      <c r="K3964" s="80" t="s">
        <v>454</v>
      </c>
      <c r="L3964" s="8">
        <v>1760000</v>
      </c>
      <c r="M3964" s="6">
        <v>2017</v>
      </c>
      <c r="N3964" s="103"/>
      <c r="O3964" s="103"/>
      <c r="P3964" s="6"/>
      <c r="Q3964" s="6"/>
      <c r="R3964" t="str">
        <f t="shared" si="61"/>
        <v>5010700206506504001VT500001</v>
      </c>
    </row>
    <row r="3965" spans="1:18" x14ac:dyDescent="0.2">
      <c r="A3965" s="80" t="s">
        <v>453</v>
      </c>
      <c r="B3965" s="80" t="s">
        <v>5453</v>
      </c>
      <c r="C3965" s="6">
        <v>501</v>
      </c>
      <c r="D3965" s="6">
        <v>50107</v>
      </c>
      <c r="E3965" s="80" t="s">
        <v>456</v>
      </c>
      <c r="F3965" s="80" t="s">
        <v>454</v>
      </c>
      <c r="G3965" s="80" t="s">
        <v>486</v>
      </c>
      <c r="H3965" s="80" t="s">
        <v>882</v>
      </c>
      <c r="I3965" s="80" t="s">
        <v>2608</v>
      </c>
      <c r="J3965" s="80" t="s">
        <v>4054</v>
      </c>
      <c r="K3965" s="80" t="s">
        <v>454</v>
      </c>
      <c r="L3965" s="8">
        <v>4400000</v>
      </c>
      <c r="M3965" s="6">
        <v>2017</v>
      </c>
      <c r="N3965" s="103"/>
      <c r="O3965" s="103"/>
      <c r="P3965" s="6"/>
      <c r="Q3965" s="6"/>
      <c r="R3965" t="str">
        <f t="shared" si="61"/>
        <v>5010700208608603001VT100001</v>
      </c>
    </row>
    <row r="3966" spans="1:18" x14ac:dyDescent="0.2">
      <c r="A3966" s="80" t="s">
        <v>453</v>
      </c>
      <c r="B3966" s="80" t="s">
        <v>5454</v>
      </c>
      <c r="C3966" s="6">
        <v>501</v>
      </c>
      <c r="D3966" s="6">
        <v>50107</v>
      </c>
      <c r="E3966" s="80" t="s">
        <v>456</v>
      </c>
      <c r="F3966" s="80" t="s">
        <v>454</v>
      </c>
      <c r="G3966" s="80" t="s">
        <v>488</v>
      </c>
      <c r="H3966" s="80" t="s">
        <v>882</v>
      </c>
      <c r="I3966" s="80" t="s">
        <v>2608</v>
      </c>
      <c r="J3966" s="80" t="s">
        <v>4054</v>
      </c>
      <c r="K3966" s="80" t="s">
        <v>454</v>
      </c>
      <c r="L3966" s="8">
        <v>2550000</v>
      </c>
      <c r="M3966" s="6">
        <v>2017</v>
      </c>
      <c r="N3966" s="103"/>
      <c r="O3966" s="103"/>
      <c r="P3966" s="6"/>
      <c r="Q3966" s="6"/>
      <c r="R3966" t="str">
        <f t="shared" si="61"/>
        <v>5010700208608603001VT200001</v>
      </c>
    </row>
    <row r="3967" spans="1:18" x14ac:dyDescent="0.2">
      <c r="A3967" s="80" t="s">
        <v>453</v>
      </c>
      <c r="B3967" s="80" t="s">
        <v>5455</v>
      </c>
      <c r="C3967" s="6">
        <v>501</v>
      </c>
      <c r="D3967" s="6">
        <v>50107</v>
      </c>
      <c r="E3967" s="80" t="s">
        <v>456</v>
      </c>
      <c r="F3967" s="80" t="s">
        <v>454</v>
      </c>
      <c r="G3967" s="80" t="s">
        <v>490</v>
      </c>
      <c r="H3967" s="80" t="s">
        <v>882</v>
      </c>
      <c r="I3967" s="80" t="s">
        <v>2608</v>
      </c>
      <c r="J3967" s="80" t="s">
        <v>4054</v>
      </c>
      <c r="K3967" s="80" t="s">
        <v>454</v>
      </c>
      <c r="L3967" s="8">
        <v>2100000</v>
      </c>
      <c r="M3967" s="6">
        <v>2017</v>
      </c>
      <c r="N3967" s="103"/>
      <c r="O3967" s="103"/>
      <c r="P3967" s="6"/>
      <c r="Q3967" s="6"/>
      <c r="R3967" t="str">
        <f t="shared" si="61"/>
        <v>5010700208608603001VT300001</v>
      </c>
    </row>
    <row r="3968" spans="1:18" x14ac:dyDescent="0.2">
      <c r="A3968" s="80" t="s">
        <v>453</v>
      </c>
      <c r="B3968" s="80" t="s">
        <v>5456</v>
      </c>
      <c r="C3968" s="6">
        <v>501</v>
      </c>
      <c r="D3968" s="6">
        <v>50107</v>
      </c>
      <c r="E3968" s="80" t="s">
        <v>456</v>
      </c>
      <c r="F3968" s="80" t="s">
        <v>454</v>
      </c>
      <c r="G3968" s="80" t="s">
        <v>492</v>
      </c>
      <c r="H3968" s="80" t="s">
        <v>882</v>
      </c>
      <c r="I3968" s="80" t="s">
        <v>2608</v>
      </c>
      <c r="J3968" s="80" t="s">
        <v>4054</v>
      </c>
      <c r="K3968" s="80" t="s">
        <v>454</v>
      </c>
      <c r="L3968" s="8">
        <v>1650000</v>
      </c>
      <c r="M3968" s="6">
        <v>2017</v>
      </c>
      <c r="N3968" s="103"/>
      <c r="O3968" s="103"/>
      <c r="P3968" s="6"/>
      <c r="Q3968" s="6"/>
      <c r="R3968" t="str">
        <f t="shared" si="61"/>
        <v>5010700208608603001VT400001</v>
      </c>
    </row>
    <row r="3969" spans="1:18" x14ac:dyDescent="0.2">
      <c r="A3969" s="80" t="s">
        <v>453</v>
      </c>
      <c r="B3969" s="80" t="s">
        <v>5457</v>
      </c>
      <c r="C3969" s="6">
        <v>501</v>
      </c>
      <c r="D3969" s="6">
        <v>50107</v>
      </c>
      <c r="E3969" s="80" t="s">
        <v>456</v>
      </c>
      <c r="F3969" s="80" t="s">
        <v>454</v>
      </c>
      <c r="G3969" s="80" t="s">
        <v>494</v>
      </c>
      <c r="H3969" s="80" t="s">
        <v>882</v>
      </c>
      <c r="I3969" s="80" t="s">
        <v>2608</v>
      </c>
      <c r="J3969" s="80" t="s">
        <v>4054</v>
      </c>
      <c r="K3969" s="80" t="s">
        <v>454</v>
      </c>
      <c r="L3969" s="8">
        <v>1200000</v>
      </c>
      <c r="M3969" s="6">
        <v>2017</v>
      </c>
      <c r="N3969" s="103"/>
      <c r="O3969" s="103"/>
      <c r="P3969" s="6"/>
      <c r="Q3969" s="6"/>
      <c r="R3969" t="str">
        <f t="shared" si="61"/>
        <v>5010700208608603001VT500001</v>
      </c>
    </row>
    <row r="3970" spans="1:18" x14ac:dyDescent="0.2">
      <c r="A3970" s="80" t="s">
        <v>453</v>
      </c>
      <c r="B3970" s="80" t="s">
        <v>5458</v>
      </c>
      <c r="C3970" s="6">
        <v>501</v>
      </c>
      <c r="D3970" s="6">
        <v>50107</v>
      </c>
      <c r="E3970" s="80" t="s">
        <v>456</v>
      </c>
      <c r="F3970" s="80" t="s">
        <v>454</v>
      </c>
      <c r="G3970" s="80" t="s">
        <v>486</v>
      </c>
      <c r="H3970" s="80" t="s">
        <v>882</v>
      </c>
      <c r="I3970" s="80" t="s">
        <v>2610</v>
      </c>
      <c r="J3970" s="80" t="s">
        <v>4054</v>
      </c>
      <c r="K3970" s="80" t="s">
        <v>454</v>
      </c>
      <c r="L3970" s="8">
        <v>2880000</v>
      </c>
      <c r="M3970" s="6">
        <v>2017</v>
      </c>
      <c r="N3970" s="103"/>
      <c r="O3970" s="103"/>
      <c r="P3970" s="6"/>
      <c r="Q3970" s="6"/>
      <c r="R3970" t="str">
        <f t="shared" ref="R3970:R4033" si="62">CONCATENATE(D3970,E3970,H3970,I3970,K3970,G3970,F3970)</f>
        <v>5010700208608604001VT100001</v>
      </c>
    </row>
    <row r="3971" spans="1:18" x14ac:dyDescent="0.2">
      <c r="A3971" s="80" t="s">
        <v>453</v>
      </c>
      <c r="B3971" s="80" t="s">
        <v>5459</v>
      </c>
      <c r="C3971" s="6">
        <v>501</v>
      </c>
      <c r="D3971" s="6">
        <v>50107</v>
      </c>
      <c r="E3971" s="80" t="s">
        <v>456</v>
      </c>
      <c r="F3971" s="80" t="s">
        <v>454</v>
      </c>
      <c r="G3971" s="80" t="s">
        <v>488</v>
      </c>
      <c r="H3971" s="80" t="s">
        <v>882</v>
      </c>
      <c r="I3971" s="80" t="s">
        <v>2610</v>
      </c>
      <c r="J3971" s="80" t="s">
        <v>4054</v>
      </c>
      <c r="K3971" s="80" t="s">
        <v>454</v>
      </c>
      <c r="L3971" s="8">
        <v>850000</v>
      </c>
      <c r="M3971" s="6">
        <v>2017</v>
      </c>
      <c r="N3971" s="103"/>
      <c r="O3971" s="103"/>
      <c r="P3971" s="6"/>
      <c r="Q3971" s="6"/>
      <c r="R3971" t="str">
        <f t="shared" si="62"/>
        <v>5010700208608604001VT200001</v>
      </c>
    </row>
    <row r="3972" spans="1:18" x14ac:dyDescent="0.2">
      <c r="A3972" s="80" t="s">
        <v>453</v>
      </c>
      <c r="B3972" s="80" t="s">
        <v>5460</v>
      </c>
      <c r="C3972" s="6">
        <v>501</v>
      </c>
      <c r="D3972" s="6">
        <v>50107</v>
      </c>
      <c r="E3972" s="80" t="s">
        <v>456</v>
      </c>
      <c r="F3972" s="80" t="s">
        <v>454</v>
      </c>
      <c r="G3972" s="80" t="s">
        <v>490</v>
      </c>
      <c r="H3972" s="80" t="s">
        <v>882</v>
      </c>
      <c r="I3972" s="80" t="s">
        <v>2610</v>
      </c>
      <c r="J3972" s="80" t="s">
        <v>4054</v>
      </c>
      <c r="K3972" s="80" t="s">
        <v>454</v>
      </c>
      <c r="L3972" s="8">
        <v>700000</v>
      </c>
      <c r="M3972" s="6">
        <v>2017</v>
      </c>
      <c r="N3972" s="103"/>
      <c r="O3972" s="103"/>
      <c r="P3972" s="6"/>
      <c r="Q3972" s="6"/>
      <c r="R3972" t="str">
        <f t="shared" si="62"/>
        <v>5010700208608604001VT300001</v>
      </c>
    </row>
    <row r="3973" spans="1:18" x14ac:dyDescent="0.2">
      <c r="A3973" s="80" t="s">
        <v>453</v>
      </c>
      <c r="B3973" s="80" t="s">
        <v>5461</v>
      </c>
      <c r="C3973" s="6">
        <v>501</v>
      </c>
      <c r="D3973" s="6">
        <v>50107</v>
      </c>
      <c r="E3973" s="80" t="s">
        <v>456</v>
      </c>
      <c r="F3973" s="80" t="s">
        <v>454</v>
      </c>
      <c r="G3973" s="80" t="s">
        <v>492</v>
      </c>
      <c r="H3973" s="80" t="s">
        <v>882</v>
      </c>
      <c r="I3973" s="80" t="s">
        <v>2610</v>
      </c>
      <c r="J3973" s="80" t="s">
        <v>4054</v>
      </c>
      <c r="K3973" s="80" t="s">
        <v>454</v>
      </c>
      <c r="L3973" s="8">
        <v>550000</v>
      </c>
      <c r="M3973" s="6">
        <v>2017</v>
      </c>
      <c r="N3973" s="103"/>
      <c r="O3973" s="103"/>
      <c r="P3973" s="6"/>
      <c r="Q3973" s="6"/>
      <c r="R3973" t="str">
        <f t="shared" si="62"/>
        <v>5010700208608604001VT400001</v>
      </c>
    </row>
    <row r="3974" spans="1:18" x14ac:dyDescent="0.2">
      <c r="A3974" s="80" t="s">
        <v>453</v>
      </c>
      <c r="B3974" s="80" t="s">
        <v>5462</v>
      </c>
      <c r="C3974" s="6">
        <v>501</v>
      </c>
      <c r="D3974" s="6">
        <v>50107</v>
      </c>
      <c r="E3974" s="80" t="s">
        <v>456</v>
      </c>
      <c r="F3974" s="80" t="s">
        <v>454</v>
      </c>
      <c r="G3974" s="80" t="s">
        <v>494</v>
      </c>
      <c r="H3974" s="80" t="s">
        <v>882</v>
      </c>
      <c r="I3974" s="80" t="s">
        <v>2610</v>
      </c>
      <c r="J3974" s="80" t="s">
        <v>4054</v>
      </c>
      <c r="K3974" s="80" t="s">
        <v>454</v>
      </c>
      <c r="L3974" s="8">
        <v>400000</v>
      </c>
      <c r="M3974" s="6">
        <v>2017</v>
      </c>
      <c r="N3974" s="103"/>
      <c r="O3974" s="103"/>
      <c r="P3974" s="6"/>
      <c r="Q3974" s="6"/>
      <c r="R3974" t="str">
        <f t="shared" si="62"/>
        <v>5010700208608604001VT500001</v>
      </c>
    </row>
    <row r="3975" spans="1:18" x14ac:dyDescent="0.2">
      <c r="A3975" s="80" t="s">
        <v>453</v>
      </c>
      <c r="B3975" s="80" t="s">
        <v>5463</v>
      </c>
      <c r="C3975" s="6">
        <v>501</v>
      </c>
      <c r="D3975" s="6">
        <v>50107</v>
      </c>
      <c r="E3975" s="80" t="s">
        <v>456</v>
      </c>
      <c r="F3975" s="80" t="s">
        <v>454</v>
      </c>
      <c r="G3975" s="80" t="s">
        <v>486</v>
      </c>
      <c r="H3975" s="80" t="s">
        <v>1529</v>
      </c>
      <c r="I3975" s="80" t="s">
        <v>3153</v>
      </c>
      <c r="J3975" s="80" t="s">
        <v>4054</v>
      </c>
      <c r="K3975" s="80" t="s">
        <v>454</v>
      </c>
      <c r="L3975" s="8">
        <v>3840000</v>
      </c>
      <c r="M3975" s="6">
        <v>2017</v>
      </c>
      <c r="N3975" s="103"/>
      <c r="O3975" s="103"/>
      <c r="P3975" s="6"/>
      <c r="Q3975" s="6"/>
      <c r="R3975" t="str">
        <f t="shared" si="62"/>
        <v>5010700213313303001VT100001</v>
      </c>
    </row>
    <row r="3976" spans="1:18" x14ac:dyDescent="0.2">
      <c r="A3976" s="80" t="s">
        <v>453</v>
      </c>
      <c r="B3976" s="80" t="s">
        <v>5464</v>
      </c>
      <c r="C3976" s="6">
        <v>501</v>
      </c>
      <c r="D3976" s="6">
        <v>50107</v>
      </c>
      <c r="E3976" s="80" t="s">
        <v>456</v>
      </c>
      <c r="F3976" s="80" t="s">
        <v>454</v>
      </c>
      <c r="G3976" s="80" t="s">
        <v>488</v>
      </c>
      <c r="H3976" s="80" t="s">
        <v>1529</v>
      </c>
      <c r="I3976" s="80" t="s">
        <v>3153</v>
      </c>
      <c r="J3976" s="80" t="s">
        <v>4054</v>
      </c>
      <c r="K3976" s="80" t="s">
        <v>454</v>
      </c>
      <c r="L3976" s="8">
        <v>1700000</v>
      </c>
      <c r="M3976" s="6">
        <v>2017</v>
      </c>
      <c r="N3976" s="103"/>
      <c r="O3976" s="103"/>
      <c r="P3976" s="6"/>
      <c r="Q3976" s="6"/>
      <c r="R3976" t="str">
        <f t="shared" si="62"/>
        <v>5010700213313303001VT200001</v>
      </c>
    </row>
    <row r="3977" spans="1:18" x14ac:dyDescent="0.2">
      <c r="A3977" s="80" t="s">
        <v>453</v>
      </c>
      <c r="B3977" s="80" t="s">
        <v>5465</v>
      </c>
      <c r="C3977" s="6">
        <v>501</v>
      </c>
      <c r="D3977" s="6">
        <v>50107</v>
      </c>
      <c r="E3977" s="80" t="s">
        <v>456</v>
      </c>
      <c r="F3977" s="80" t="s">
        <v>454</v>
      </c>
      <c r="G3977" s="80" t="s">
        <v>490</v>
      </c>
      <c r="H3977" s="80" t="s">
        <v>1529</v>
      </c>
      <c r="I3977" s="80" t="s">
        <v>3153</v>
      </c>
      <c r="J3977" s="80" t="s">
        <v>4054</v>
      </c>
      <c r="K3977" s="80" t="s">
        <v>454</v>
      </c>
      <c r="L3977" s="8">
        <v>1400000</v>
      </c>
      <c r="M3977" s="6">
        <v>2017</v>
      </c>
      <c r="N3977" s="103"/>
      <c r="O3977" s="103"/>
      <c r="P3977" s="6"/>
      <c r="Q3977" s="6"/>
      <c r="R3977" t="str">
        <f t="shared" si="62"/>
        <v>5010700213313303001VT300001</v>
      </c>
    </row>
    <row r="3978" spans="1:18" x14ac:dyDescent="0.2">
      <c r="A3978" s="80" t="s">
        <v>453</v>
      </c>
      <c r="B3978" s="80" t="s">
        <v>5466</v>
      </c>
      <c r="C3978" s="6">
        <v>501</v>
      </c>
      <c r="D3978" s="6">
        <v>50107</v>
      </c>
      <c r="E3978" s="80" t="s">
        <v>456</v>
      </c>
      <c r="F3978" s="80" t="s">
        <v>454</v>
      </c>
      <c r="G3978" s="80" t="s">
        <v>492</v>
      </c>
      <c r="H3978" s="80" t="s">
        <v>1529</v>
      </c>
      <c r="I3978" s="80" t="s">
        <v>3153</v>
      </c>
      <c r="J3978" s="80" t="s">
        <v>4054</v>
      </c>
      <c r="K3978" s="80" t="s">
        <v>454</v>
      </c>
      <c r="L3978" s="8">
        <v>1100000</v>
      </c>
      <c r="M3978" s="6">
        <v>2017</v>
      </c>
      <c r="N3978" s="103"/>
      <c r="O3978" s="103"/>
      <c r="P3978" s="6"/>
      <c r="Q3978" s="6"/>
      <c r="R3978" t="str">
        <f t="shared" si="62"/>
        <v>5010700213313303001VT400001</v>
      </c>
    </row>
    <row r="3979" spans="1:18" x14ac:dyDescent="0.2">
      <c r="A3979" s="80" t="s">
        <v>453</v>
      </c>
      <c r="B3979" s="80" t="s">
        <v>5467</v>
      </c>
      <c r="C3979" s="6">
        <v>501</v>
      </c>
      <c r="D3979" s="6">
        <v>50107</v>
      </c>
      <c r="E3979" s="80" t="s">
        <v>456</v>
      </c>
      <c r="F3979" s="80" t="s">
        <v>454</v>
      </c>
      <c r="G3979" s="80" t="s">
        <v>494</v>
      </c>
      <c r="H3979" s="80" t="s">
        <v>1529</v>
      </c>
      <c r="I3979" s="80" t="s">
        <v>3153</v>
      </c>
      <c r="J3979" s="80" t="s">
        <v>4054</v>
      </c>
      <c r="K3979" s="80" t="s">
        <v>454</v>
      </c>
      <c r="L3979" s="8">
        <v>800000</v>
      </c>
      <c r="M3979" s="6">
        <v>2017</v>
      </c>
      <c r="N3979" s="103"/>
      <c r="O3979" s="103"/>
      <c r="P3979" s="6"/>
      <c r="Q3979" s="6"/>
      <c r="R3979" t="str">
        <f t="shared" si="62"/>
        <v>5010700213313303001VT500001</v>
      </c>
    </row>
    <row r="3980" spans="1:18" x14ac:dyDescent="0.2">
      <c r="A3980" s="80" t="s">
        <v>453</v>
      </c>
      <c r="B3980" s="80" t="s">
        <v>5468</v>
      </c>
      <c r="C3980" s="6">
        <v>501</v>
      </c>
      <c r="D3980" s="6">
        <v>50107</v>
      </c>
      <c r="E3980" s="80" t="s">
        <v>456</v>
      </c>
      <c r="F3980" s="80" t="s">
        <v>454</v>
      </c>
      <c r="G3980" s="80" t="s">
        <v>486</v>
      </c>
      <c r="H3980" s="80" t="s">
        <v>1529</v>
      </c>
      <c r="I3980" s="80" t="s">
        <v>3155</v>
      </c>
      <c r="J3980" s="80" t="s">
        <v>4054</v>
      </c>
      <c r="K3980" s="80" t="s">
        <v>454</v>
      </c>
      <c r="L3980" s="8">
        <v>3200000</v>
      </c>
      <c r="M3980" s="6">
        <v>2017</v>
      </c>
      <c r="N3980" s="103"/>
      <c r="O3980" s="103"/>
      <c r="P3980" s="6"/>
      <c r="Q3980" s="6"/>
      <c r="R3980" t="str">
        <f t="shared" si="62"/>
        <v>5010700213313304001VT100001</v>
      </c>
    </row>
    <row r="3981" spans="1:18" x14ac:dyDescent="0.2">
      <c r="A3981" s="80" t="s">
        <v>453</v>
      </c>
      <c r="B3981" s="80" t="s">
        <v>5469</v>
      </c>
      <c r="C3981" s="6">
        <v>501</v>
      </c>
      <c r="D3981" s="6">
        <v>50107</v>
      </c>
      <c r="E3981" s="80" t="s">
        <v>456</v>
      </c>
      <c r="F3981" s="80" t="s">
        <v>454</v>
      </c>
      <c r="G3981" s="80" t="s">
        <v>486</v>
      </c>
      <c r="H3981" s="80" t="s">
        <v>2194</v>
      </c>
      <c r="I3981" s="80" t="s">
        <v>3767</v>
      </c>
      <c r="J3981" s="80" t="s">
        <v>4054</v>
      </c>
      <c r="K3981" s="80" t="s">
        <v>454</v>
      </c>
      <c r="L3981" s="8">
        <v>12150000</v>
      </c>
      <c r="M3981" s="6">
        <v>2017</v>
      </c>
      <c r="N3981" s="103"/>
      <c r="O3981" s="103"/>
      <c r="P3981" s="6"/>
      <c r="Q3981" s="6"/>
      <c r="R3981" t="str">
        <f t="shared" si="62"/>
        <v>5010700230830801001VT100001</v>
      </c>
    </row>
    <row r="3982" spans="1:18" x14ac:dyDescent="0.2">
      <c r="A3982" s="80" t="s">
        <v>453</v>
      </c>
      <c r="B3982" s="80" t="s">
        <v>5470</v>
      </c>
      <c r="C3982" s="6">
        <v>501</v>
      </c>
      <c r="D3982" s="6">
        <v>50107</v>
      </c>
      <c r="E3982" s="80" t="s">
        <v>456</v>
      </c>
      <c r="F3982" s="80" t="s">
        <v>454</v>
      </c>
      <c r="G3982" s="80" t="s">
        <v>486</v>
      </c>
      <c r="H3982" s="80" t="s">
        <v>2194</v>
      </c>
      <c r="I3982" s="80" t="s">
        <v>3769</v>
      </c>
      <c r="J3982" s="80" t="s">
        <v>4054</v>
      </c>
      <c r="K3982" s="80" t="s">
        <v>454</v>
      </c>
      <c r="L3982" s="8">
        <v>7020000</v>
      </c>
      <c r="M3982" s="6">
        <v>2017</v>
      </c>
      <c r="N3982" s="103"/>
      <c r="O3982" s="103"/>
      <c r="P3982" s="6"/>
      <c r="Q3982" s="6"/>
      <c r="R3982" t="str">
        <f t="shared" si="62"/>
        <v>5010700230830802001VT100001</v>
      </c>
    </row>
    <row r="3983" spans="1:18" x14ac:dyDescent="0.2">
      <c r="A3983" s="80" t="s">
        <v>453</v>
      </c>
      <c r="B3983" s="80" t="s">
        <v>5471</v>
      </c>
      <c r="C3983" s="6">
        <v>501</v>
      </c>
      <c r="D3983" s="6">
        <v>50107</v>
      </c>
      <c r="E3983" s="80" t="s">
        <v>456</v>
      </c>
      <c r="F3983" s="80" t="s">
        <v>454</v>
      </c>
      <c r="G3983" s="80" t="s">
        <v>486</v>
      </c>
      <c r="H3983" s="80" t="s">
        <v>2188</v>
      </c>
      <c r="I3983" s="80" t="s">
        <v>3761</v>
      </c>
      <c r="J3983" s="80" t="s">
        <v>4054</v>
      </c>
      <c r="K3983" s="80" t="s">
        <v>454</v>
      </c>
      <c r="L3983" s="8">
        <v>1760000</v>
      </c>
      <c r="M3983" s="6">
        <v>2017</v>
      </c>
      <c r="N3983" s="103"/>
      <c r="O3983" s="103"/>
      <c r="P3983" s="6"/>
      <c r="Q3983" s="6"/>
      <c r="R3983" t="str">
        <f t="shared" si="62"/>
        <v>5010700230230201001VT100001</v>
      </c>
    </row>
    <row r="3984" spans="1:18" x14ac:dyDescent="0.2">
      <c r="A3984" s="80" t="s">
        <v>453</v>
      </c>
      <c r="B3984" s="80" t="s">
        <v>5472</v>
      </c>
      <c r="C3984" s="6">
        <v>501</v>
      </c>
      <c r="D3984" s="6">
        <v>50107</v>
      </c>
      <c r="E3984" s="80" t="s">
        <v>456</v>
      </c>
      <c r="F3984" s="80" t="s">
        <v>454</v>
      </c>
      <c r="G3984" s="80" t="s">
        <v>486</v>
      </c>
      <c r="H3984" s="80" t="s">
        <v>1489</v>
      </c>
      <c r="I3984" s="80" t="s">
        <v>3116</v>
      </c>
      <c r="J3984" s="80" t="s">
        <v>4054</v>
      </c>
      <c r="K3984" s="80" t="s">
        <v>454</v>
      </c>
      <c r="L3984" s="8">
        <v>3960000</v>
      </c>
      <c r="M3984" s="6">
        <v>2017</v>
      </c>
      <c r="N3984" s="103"/>
      <c r="O3984" s="103"/>
      <c r="P3984" s="6"/>
      <c r="Q3984" s="6"/>
      <c r="R3984" t="str">
        <f t="shared" si="62"/>
        <v>5010700213113103001VT100001</v>
      </c>
    </row>
    <row r="3985" spans="1:18" x14ac:dyDescent="0.2">
      <c r="A3985" s="80" t="s">
        <v>453</v>
      </c>
      <c r="B3985" s="80" t="s">
        <v>5473</v>
      </c>
      <c r="C3985" s="6">
        <v>501</v>
      </c>
      <c r="D3985" s="6">
        <v>50107</v>
      </c>
      <c r="E3985" s="80" t="s">
        <v>456</v>
      </c>
      <c r="F3985" s="80" t="s">
        <v>454</v>
      </c>
      <c r="G3985" s="80" t="s">
        <v>488</v>
      </c>
      <c r="H3985" s="80" t="s">
        <v>1489</v>
      </c>
      <c r="I3985" s="80" t="s">
        <v>3116</v>
      </c>
      <c r="J3985" s="80" t="s">
        <v>4054</v>
      </c>
      <c r="K3985" s="80" t="s">
        <v>454</v>
      </c>
      <c r="L3985" s="8">
        <v>1275000</v>
      </c>
      <c r="M3985" s="6">
        <v>2017</v>
      </c>
      <c r="N3985" s="103"/>
      <c r="O3985" s="103"/>
      <c r="P3985" s="6"/>
      <c r="Q3985" s="6"/>
      <c r="R3985" t="str">
        <f t="shared" si="62"/>
        <v>5010700213113103001VT200001</v>
      </c>
    </row>
    <row r="3986" spans="1:18" x14ac:dyDescent="0.2">
      <c r="A3986" s="80" t="s">
        <v>453</v>
      </c>
      <c r="B3986" s="80" t="s">
        <v>5474</v>
      </c>
      <c r="C3986" s="6">
        <v>501</v>
      </c>
      <c r="D3986" s="6">
        <v>50107</v>
      </c>
      <c r="E3986" s="80" t="s">
        <v>456</v>
      </c>
      <c r="F3986" s="80" t="s">
        <v>454</v>
      </c>
      <c r="G3986" s="80" t="s">
        <v>490</v>
      </c>
      <c r="H3986" s="80" t="s">
        <v>1489</v>
      </c>
      <c r="I3986" s="80" t="s">
        <v>3116</v>
      </c>
      <c r="J3986" s="80" t="s">
        <v>4054</v>
      </c>
      <c r="K3986" s="80" t="s">
        <v>454</v>
      </c>
      <c r="L3986" s="8">
        <v>1050000</v>
      </c>
      <c r="M3986" s="6">
        <v>2017</v>
      </c>
      <c r="N3986" s="103"/>
      <c r="O3986" s="103"/>
      <c r="P3986" s="6"/>
      <c r="Q3986" s="6"/>
      <c r="R3986" t="str">
        <f t="shared" si="62"/>
        <v>5010700213113103001VT300001</v>
      </c>
    </row>
    <row r="3987" spans="1:18" x14ac:dyDescent="0.2">
      <c r="A3987" s="80" t="s">
        <v>453</v>
      </c>
      <c r="B3987" s="80" t="s">
        <v>5475</v>
      </c>
      <c r="C3987" s="6">
        <v>501</v>
      </c>
      <c r="D3987" s="6">
        <v>50107</v>
      </c>
      <c r="E3987" s="80" t="s">
        <v>456</v>
      </c>
      <c r="F3987" s="80" t="s">
        <v>454</v>
      </c>
      <c r="G3987" s="80" t="s">
        <v>492</v>
      </c>
      <c r="H3987" s="80" t="s">
        <v>1489</v>
      </c>
      <c r="I3987" s="80" t="s">
        <v>3116</v>
      </c>
      <c r="J3987" s="80" t="s">
        <v>4054</v>
      </c>
      <c r="K3987" s="80" t="s">
        <v>454</v>
      </c>
      <c r="L3987" s="8">
        <v>825000</v>
      </c>
      <c r="M3987" s="6">
        <v>2017</v>
      </c>
      <c r="N3987" s="103"/>
      <c r="O3987" s="103"/>
      <c r="P3987" s="6"/>
      <c r="Q3987" s="6"/>
      <c r="R3987" t="str">
        <f t="shared" si="62"/>
        <v>5010700213113103001VT400001</v>
      </c>
    </row>
    <row r="3988" spans="1:18" x14ac:dyDescent="0.2">
      <c r="A3988" s="80" t="s">
        <v>453</v>
      </c>
      <c r="B3988" s="80" t="s">
        <v>5476</v>
      </c>
      <c r="C3988" s="6">
        <v>501</v>
      </c>
      <c r="D3988" s="6">
        <v>50107</v>
      </c>
      <c r="E3988" s="80" t="s">
        <v>456</v>
      </c>
      <c r="F3988" s="80" t="s">
        <v>454</v>
      </c>
      <c r="G3988" s="80" t="s">
        <v>494</v>
      </c>
      <c r="H3988" s="80" t="s">
        <v>1489</v>
      </c>
      <c r="I3988" s="80" t="s">
        <v>3116</v>
      </c>
      <c r="J3988" s="80" t="s">
        <v>4054</v>
      </c>
      <c r="K3988" s="80" t="s">
        <v>454</v>
      </c>
      <c r="L3988" s="8">
        <v>600000</v>
      </c>
      <c r="M3988" s="6">
        <v>2017</v>
      </c>
      <c r="N3988" s="103"/>
      <c r="O3988" s="103"/>
      <c r="P3988" s="6"/>
      <c r="Q3988" s="6"/>
      <c r="R3988" t="str">
        <f t="shared" si="62"/>
        <v>5010700213113103001VT500001</v>
      </c>
    </row>
    <row r="3989" spans="1:18" x14ac:dyDescent="0.2">
      <c r="A3989" s="80" t="s">
        <v>453</v>
      </c>
      <c r="B3989" s="80" t="s">
        <v>5477</v>
      </c>
      <c r="C3989" s="6">
        <v>501</v>
      </c>
      <c r="D3989" s="6">
        <v>50107</v>
      </c>
      <c r="E3989" s="80" t="s">
        <v>456</v>
      </c>
      <c r="F3989" s="80" t="s">
        <v>454</v>
      </c>
      <c r="G3989" s="80" t="s">
        <v>486</v>
      </c>
      <c r="H3989" s="80" t="s">
        <v>1489</v>
      </c>
      <c r="I3989" s="80" t="s">
        <v>3118</v>
      </c>
      <c r="J3989" s="80" t="s">
        <v>4054</v>
      </c>
      <c r="K3989" s="80" t="s">
        <v>454</v>
      </c>
      <c r="L3989" s="8">
        <v>2880000</v>
      </c>
      <c r="M3989" s="6">
        <v>2017</v>
      </c>
      <c r="N3989" s="103"/>
      <c r="O3989" s="103"/>
      <c r="P3989" s="6"/>
      <c r="Q3989" s="6"/>
      <c r="R3989" t="str">
        <f t="shared" si="62"/>
        <v>5010700213113104001VT100001</v>
      </c>
    </row>
    <row r="3990" spans="1:18" x14ac:dyDescent="0.2">
      <c r="A3990" s="80" t="s">
        <v>453</v>
      </c>
      <c r="B3990" s="80" t="s">
        <v>5478</v>
      </c>
      <c r="C3990" s="6">
        <v>501</v>
      </c>
      <c r="D3990" s="6">
        <v>50107</v>
      </c>
      <c r="E3990" s="80" t="s">
        <v>456</v>
      </c>
      <c r="F3990" s="80" t="s">
        <v>454</v>
      </c>
      <c r="G3990" s="80" t="s">
        <v>488</v>
      </c>
      <c r="H3990" s="80" t="s">
        <v>1489</v>
      </c>
      <c r="I3990" s="80" t="s">
        <v>3118</v>
      </c>
      <c r="J3990" s="80" t="s">
        <v>4054</v>
      </c>
      <c r="K3990" s="80" t="s">
        <v>454</v>
      </c>
      <c r="L3990" s="8">
        <v>1105000</v>
      </c>
      <c r="M3990" s="6">
        <v>2017</v>
      </c>
      <c r="N3990" s="103"/>
      <c r="O3990" s="103"/>
      <c r="P3990" s="6"/>
      <c r="Q3990" s="6"/>
      <c r="R3990" t="str">
        <f t="shared" si="62"/>
        <v>5010700213113104001VT200001</v>
      </c>
    </row>
    <row r="3991" spans="1:18" x14ac:dyDescent="0.2">
      <c r="A3991" s="80" t="s">
        <v>453</v>
      </c>
      <c r="B3991" s="80" t="s">
        <v>5479</v>
      </c>
      <c r="C3991" s="6">
        <v>501</v>
      </c>
      <c r="D3991" s="6">
        <v>50107</v>
      </c>
      <c r="E3991" s="80" t="s">
        <v>456</v>
      </c>
      <c r="F3991" s="80" t="s">
        <v>454</v>
      </c>
      <c r="G3991" s="80" t="s">
        <v>490</v>
      </c>
      <c r="H3991" s="80" t="s">
        <v>1489</v>
      </c>
      <c r="I3991" s="80" t="s">
        <v>3118</v>
      </c>
      <c r="J3991" s="80" t="s">
        <v>4054</v>
      </c>
      <c r="K3991" s="80" t="s">
        <v>454</v>
      </c>
      <c r="L3991" s="8">
        <v>910000</v>
      </c>
      <c r="M3991" s="6">
        <v>2017</v>
      </c>
      <c r="N3991" s="103"/>
      <c r="O3991" s="103"/>
      <c r="P3991" s="6"/>
      <c r="Q3991" s="6"/>
      <c r="R3991" t="str">
        <f t="shared" si="62"/>
        <v>5010700213113104001VT300001</v>
      </c>
    </row>
    <row r="3992" spans="1:18" x14ac:dyDescent="0.2">
      <c r="A3992" s="80" t="s">
        <v>453</v>
      </c>
      <c r="B3992" s="80" t="s">
        <v>5480</v>
      </c>
      <c r="C3992" s="6">
        <v>501</v>
      </c>
      <c r="D3992" s="6">
        <v>50107</v>
      </c>
      <c r="E3992" s="80" t="s">
        <v>456</v>
      </c>
      <c r="F3992" s="80" t="s">
        <v>454</v>
      </c>
      <c r="G3992" s="80" t="s">
        <v>492</v>
      </c>
      <c r="H3992" s="80" t="s">
        <v>1489</v>
      </c>
      <c r="I3992" s="80" t="s">
        <v>3118</v>
      </c>
      <c r="J3992" s="80" t="s">
        <v>4054</v>
      </c>
      <c r="K3992" s="80" t="s">
        <v>454</v>
      </c>
      <c r="L3992" s="8">
        <v>715000</v>
      </c>
      <c r="M3992" s="6">
        <v>2017</v>
      </c>
      <c r="N3992" s="103"/>
      <c r="O3992" s="103"/>
      <c r="P3992" s="6"/>
      <c r="Q3992" s="6"/>
      <c r="R3992" t="str">
        <f t="shared" si="62"/>
        <v>5010700213113104001VT400001</v>
      </c>
    </row>
    <row r="3993" spans="1:18" x14ac:dyDescent="0.2">
      <c r="A3993" s="80" t="s">
        <v>453</v>
      </c>
      <c r="B3993" s="80" t="s">
        <v>5481</v>
      </c>
      <c r="C3993" s="6">
        <v>501</v>
      </c>
      <c r="D3993" s="6">
        <v>50107</v>
      </c>
      <c r="E3993" s="80" t="s">
        <v>456</v>
      </c>
      <c r="F3993" s="80" t="s">
        <v>454</v>
      </c>
      <c r="G3993" s="80" t="s">
        <v>494</v>
      </c>
      <c r="H3993" s="80" t="s">
        <v>1489</v>
      </c>
      <c r="I3993" s="80" t="s">
        <v>3118</v>
      </c>
      <c r="J3993" s="80" t="s">
        <v>4054</v>
      </c>
      <c r="K3993" s="80" t="s">
        <v>454</v>
      </c>
      <c r="L3993" s="8">
        <v>520000</v>
      </c>
      <c r="M3993" s="6">
        <v>2017</v>
      </c>
      <c r="N3993" s="103"/>
      <c r="O3993" s="103"/>
      <c r="P3993" s="6"/>
      <c r="Q3993" s="6"/>
      <c r="R3993" t="str">
        <f t="shared" si="62"/>
        <v>5010700213113104001VT500001</v>
      </c>
    </row>
    <row r="3994" spans="1:18" x14ac:dyDescent="0.2">
      <c r="A3994" s="80" t="s">
        <v>453</v>
      </c>
      <c r="B3994" s="80" t="s">
        <v>5482</v>
      </c>
      <c r="C3994" s="6">
        <v>501</v>
      </c>
      <c r="D3994" s="6">
        <v>50107</v>
      </c>
      <c r="E3994" s="80" t="s">
        <v>456</v>
      </c>
      <c r="F3994" s="80" t="s">
        <v>454</v>
      </c>
      <c r="G3994" s="80" t="s">
        <v>486</v>
      </c>
      <c r="H3994" s="80" t="s">
        <v>1489</v>
      </c>
      <c r="I3994" s="80" t="s">
        <v>3120</v>
      </c>
      <c r="J3994" s="80" t="s">
        <v>4054</v>
      </c>
      <c r="K3994" s="80" t="s">
        <v>454</v>
      </c>
      <c r="L3994" s="8">
        <v>1760000</v>
      </c>
      <c r="M3994" s="6">
        <v>2017</v>
      </c>
      <c r="N3994" s="103"/>
      <c r="O3994" s="103"/>
      <c r="P3994" s="6"/>
      <c r="Q3994" s="6"/>
      <c r="R3994" t="str">
        <f t="shared" si="62"/>
        <v>5010700213113105001VT100001</v>
      </c>
    </row>
    <row r="3995" spans="1:18" x14ac:dyDescent="0.2">
      <c r="A3995" s="80" t="s">
        <v>453</v>
      </c>
      <c r="B3995" s="80" t="s">
        <v>5483</v>
      </c>
      <c r="C3995" s="6">
        <v>501</v>
      </c>
      <c r="D3995" s="6">
        <v>50107</v>
      </c>
      <c r="E3995" s="80" t="s">
        <v>456</v>
      </c>
      <c r="F3995" s="80" t="s">
        <v>454</v>
      </c>
      <c r="G3995" s="80" t="s">
        <v>488</v>
      </c>
      <c r="H3995" s="80" t="s">
        <v>1489</v>
      </c>
      <c r="I3995" s="80" t="s">
        <v>3120</v>
      </c>
      <c r="J3995" s="80" t="s">
        <v>4054</v>
      </c>
      <c r="K3995" s="80" t="s">
        <v>454</v>
      </c>
      <c r="L3995" s="8">
        <v>850000</v>
      </c>
      <c r="M3995" s="6">
        <v>2017</v>
      </c>
      <c r="N3995" s="103"/>
      <c r="O3995" s="103"/>
      <c r="P3995" s="6"/>
      <c r="Q3995" s="6"/>
      <c r="R3995" t="str">
        <f t="shared" si="62"/>
        <v>5010700213113105001VT200001</v>
      </c>
    </row>
    <row r="3996" spans="1:18" x14ac:dyDescent="0.2">
      <c r="A3996" s="80" t="s">
        <v>453</v>
      </c>
      <c r="B3996" s="80" t="s">
        <v>5484</v>
      </c>
      <c r="C3996" s="6">
        <v>501</v>
      </c>
      <c r="D3996" s="6">
        <v>50107</v>
      </c>
      <c r="E3996" s="80" t="s">
        <v>456</v>
      </c>
      <c r="F3996" s="80" t="s">
        <v>454</v>
      </c>
      <c r="G3996" s="80" t="s">
        <v>490</v>
      </c>
      <c r="H3996" s="80" t="s">
        <v>1489</v>
      </c>
      <c r="I3996" s="80" t="s">
        <v>3120</v>
      </c>
      <c r="J3996" s="80" t="s">
        <v>4054</v>
      </c>
      <c r="K3996" s="80" t="s">
        <v>454</v>
      </c>
      <c r="L3996" s="8">
        <v>700000</v>
      </c>
      <c r="M3996" s="6">
        <v>2017</v>
      </c>
      <c r="N3996" s="103"/>
      <c r="O3996" s="103"/>
      <c r="P3996" s="6"/>
      <c r="Q3996" s="6"/>
      <c r="R3996" t="str">
        <f t="shared" si="62"/>
        <v>5010700213113105001VT300001</v>
      </c>
    </row>
    <row r="3997" spans="1:18" x14ac:dyDescent="0.2">
      <c r="A3997" s="80" t="s">
        <v>453</v>
      </c>
      <c r="B3997" s="80" t="s">
        <v>5485</v>
      </c>
      <c r="C3997" s="6">
        <v>501</v>
      </c>
      <c r="D3997" s="6">
        <v>50107</v>
      </c>
      <c r="E3997" s="80" t="s">
        <v>456</v>
      </c>
      <c r="F3997" s="80" t="s">
        <v>454</v>
      </c>
      <c r="G3997" s="80" t="s">
        <v>492</v>
      </c>
      <c r="H3997" s="80" t="s">
        <v>1489</v>
      </c>
      <c r="I3997" s="80" t="s">
        <v>3120</v>
      </c>
      <c r="J3997" s="80" t="s">
        <v>4054</v>
      </c>
      <c r="K3997" s="80" t="s">
        <v>454</v>
      </c>
      <c r="L3997" s="8">
        <v>550000</v>
      </c>
      <c r="M3997" s="6">
        <v>2017</v>
      </c>
      <c r="N3997" s="103"/>
      <c r="O3997" s="103"/>
      <c r="P3997" s="6"/>
      <c r="Q3997" s="6"/>
      <c r="R3997" t="str">
        <f t="shared" si="62"/>
        <v>5010700213113105001VT400001</v>
      </c>
    </row>
    <row r="3998" spans="1:18" x14ac:dyDescent="0.2">
      <c r="A3998" s="80" t="s">
        <v>453</v>
      </c>
      <c r="B3998" s="80" t="s">
        <v>5486</v>
      </c>
      <c r="C3998" s="6">
        <v>501</v>
      </c>
      <c r="D3998" s="6">
        <v>50107</v>
      </c>
      <c r="E3998" s="80" t="s">
        <v>456</v>
      </c>
      <c r="F3998" s="80" t="s">
        <v>454</v>
      </c>
      <c r="G3998" s="80" t="s">
        <v>494</v>
      </c>
      <c r="H3998" s="80" t="s">
        <v>1489</v>
      </c>
      <c r="I3998" s="80" t="s">
        <v>3120</v>
      </c>
      <c r="J3998" s="80" t="s">
        <v>4054</v>
      </c>
      <c r="K3998" s="80" t="s">
        <v>454</v>
      </c>
      <c r="L3998" s="8">
        <v>400000</v>
      </c>
      <c r="M3998" s="6">
        <v>2017</v>
      </c>
      <c r="N3998" s="103"/>
      <c r="O3998" s="103"/>
      <c r="P3998" s="6"/>
      <c r="Q3998" s="6"/>
      <c r="R3998" t="str">
        <f t="shared" si="62"/>
        <v>5010700213113105001VT500001</v>
      </c>
    </row>
    <row r="3999" spans="1:18" x14ac:dyDescent="0.2">
      <c r="A3999" s="80" t="s">
        <v>453</v>
      </c>
      <c r="B3999" s="80" t="s">
        <v>5487</v>
      </c>
      <c r="C3999" s="6">
        <v>501</v>
      </c>
      <c r="D3999" s="6">
        <v>50107</v>
      </c>
      <c r="E3999" s="80" t="s">
        <v>456</v>
      </c>
      <c r="F3999" s="80" t="s">
        <v>454</v>
      </c>
      <c r="G3999" s="80" t="s">
        <v>486</v>
      </c>
      <c r="H3999" s="80" t="s">
        <v>2187</v>
      </c>
      <c r="I3999" s="80" t="s">
        <v>3760</v>
      </c>
      <c r="J3999" s="80" t="s">
        <v>4054</v>
      </c>
      <c r="K3999" s="80" t="s">
        <v>454</v>
      </c>
      <c r="L3999" s="8">
        <v>2240000</v>
      </c>
      <c r="M3999" s="6">
        <v>2017</v>
      </c>
      <c r="N3999" s="103"/>
      <c r="O3999" s="103"/>
      <c r="P3999" s="6"/>
      <c r="Q3999" s="6"/>
      <c r="R3999" t="str">
        <f t="shared" si="62"/>
        <v>5010700230130101001VT100001</v>
      </c>
    </row>
    <row r="4000" spans="1:18" x14ac:dyDescent="0.2">
      <c r="A4000" s="80" t="s">
        <v>453</v>
      </c>
      <c r="B4000" s="80" t="s">
        <v>5488</v>
      </c>
      <c r="C4000" s="6">
        <v>501</v>
      </c>
      <c r="D4000" s="6">
        <v>50107</v>
      </c>
      <c r="E4000" s="80" t="s">
        <v>456</v>
      </c>
      <c r="F4000" s="80" t="s">
        <v>454</v>
      </c>
      <c r="G4000" s="80" t="s">
        <v>486</v>
      </c>
      <c r="H4000" s="80" t="s">
        <v>2186</v>
      </c>
      <c r="I4000" s="80" t="s">
        <v>3759</v>
      </c>
      <c r="J4000" s="80" t="s">
        <v>4054</v>
      </c>
      <c r="K4000" s="80" t="s">
        <v>454</v>
      </c>
      <c r="L4000" s="8">
        <v>3960000</v>
      </c>
      <c r="M4000" s="6">
        <v>2017</v>
      </c>
      <c r="N4000" s="103"/>
      <c r="O4000" s="103"/>
      <c r="P4000" s="6"/>
      <c r="Q4000" s="6"/>
      <c r="R4000" t="str">
        <f t="shared" si="62"/>
        <v>5010700230030001001VT100001</v>
      </c>
    </row>
    <row r="4001" spans="1:18" x14ac:dyDescent="0.2">
      <c r="A4001" s="80" t="s">
        <v>453</v>
      </c>
      <c r="B4001" s="80" t="s">
        <v>5489</v>
      </c>
      <c r="C4001" s="6">
        <v>501</v>
      </c>
      <c r="D4001" s="6">
        <v>50107</v>
      </c>
      <c r="E4001" s="80" t="s">
        <v>456</v>
      </c>
      <c r="F4001" s="80" t="s">
        <v>454</v>
      </c>
      <c r="G4001" s="80" t="s">
        <v>486</v>
      </c>
      <c r="H4001" s="80" t="s">
        <v>2189</v>
      </c>
      <c r="I4001" s="80" t="s">
        <v>3762</v>
      </c>
      <c r="J4001" s="80" t="s">
        <v>4054</v>
      </c>
      <c r="K4001" s="80" t="s">
        <v>454</v>
      </c>
      <c r="L4001" s="8">
        <v>6240000</v>
      </c>
      <c r="M4001" s="6">
        <v>2017</v>
      </c>
      <c r="N4001" s="103"/>
      <c r="O4001" s="103"/>
      <c r="P4001" s="6"/>
      <c r="Q4001" s="6"/>
      <c r="R4001" t="str">
        <f t="shared" si="62"/>
        <v>5010700230330301001VT100001</v>
      </c>
    </row>
    <row r="4002" spans="1:18" x14ac:dyDescent="0.2">
      <c r="A4002" s="80" t="s">
        <v>453</v>
      </c>
      <c r="B4002" s="80" t="s">
        <v>5490</v>
      </c>
      <c r="C4002" s="6">
        <v>501</v>
      </c>
      <c r="D4002" s="6">
        <v>50107</v>
      </c>
      <c r="E4002" s="80" t="s">
        <v>456</v>
      </c>
      <c r="F4002" s="80" t="s">
        <v>454</v>
      </c>
      <c r="G4002" s="80" t="s">
        <v>488</v>
      </c>
      <c r="H4002" s="80" t="s">
        <v>2189</v>
      </c>
      <c r="I4002" s="80" t="s">
        <v>3762</v>
      </c>
      <c r="J4002" s="80" t="s">
        <v>4054</v>
      </c>
      <c r="K4002" s="80" t="s">
        <v>454</v>
      </c>
      <c r="L4002" s="8">
        <v>2975000</v>
      </c>
      <c r="M4002" s="6">
        <v>2017</v>
      </c>
      <c r="N4002" s="103"/>
      <c r="O4002" s="103"/>
      <c r="P4002" s="6"/>
      <c r="Q4002" s="6"/>
      <c r="R4002" t="str">
        <f t="shared" si="62"/>
        <v>5010700230330301001VT200001</v>
      </c>
    </row>
    <row r="4003" spans="1:18" x14ac:dyDescent="0.2">
      <c r="A4003" s="80" t="s">
        <v>453</v>
      </c>
      <c r="B4003" s="80" t="s">
        <v>5491</v>
      </c>
      <c r="C4003" s="6">
        <v>501</v>
      </c>
      <c r="D4003" s="6">
        <v>50107</v>
      </c>
      <c r="E4003" s="80" t="s">
        <v>456</v>
      </c>
      <c r="F4003" s="80" t="s">
        <v>454</v>
      </c>
      <c r="G4003" s="80" t="s">
        <v>490</v>
      </c>
      <c r="H4003" s="80" t="s">
        <v>2189</v>
      </c>
      <c r="I4003" s="80" t="s">
        <v>3762</v>
      </c>
      <c r="J4003" s="80" t="s">
        <v>4054</v>
      </c>
      <c r="K4003" s="80" t="s">
        <v>454</v>
      </c>
      <c r="L4003" s="8">
        <v>2450000</v>
      </c>
      <c r="M4003" s="6">
        <v>2017</v>
      </c>
      <c r="N4003" s="103"/>
      <c r="O4003" s="103"/>
      <c r="P4003" s="6"/>
      <c r="Q4003" s="6"/>
      <c r="R4003" t="str">
        <f t="shared" si="62"/>
        <v>5010700230330301001VT300001</v>
      </c>
    </row>
    <row r="4004" spans="1:18" x14ac:dyDescent="0.2">
      <c r="A4004" s="80" t="s">
        <v>453</v>
      </c>
      <c r="B4004" s="80" t="s">
        <v>5492</v>
      </c>
      <c r="C4004" s="6">
        <v>501</v>
      </c>
      <c r="D4004" s="6">
        <v>50107</v>
      </c>
      <c r="E4004" s="80" t="s">
        <v>456</v>
      </c>
      <c r="F4004" s="80" t="s">
        <v>454</v>
      </c>
      <c r="G4004" s="80" t="s">
        <v>492</v>
      </c>
      <c r="H4004" s="80" t="s">
        <v>2189</v>
      </c>
      <c r="I4004" s="80" t="s">
        <v>3762</v>
      </c>
      <c r="J4004" s="80" t="s">
        <v>4054</v>
      </c>
      <c r="K4004" s="80" t="s">
        <v>454</v>
      </c>
      <c r="L4004" s="8">
        <v>1925000</v>
      </c>
      <c r="M4004" s="6">
        <v>2017</v>
      </c>
      <c r="N4004" s="103"/>
      <c r="O4004" s="103"/>
      <c r="P4004" s="6"/>
      <c r="Q4004" s="6"/>
      <c r="R4004" t="str">
        <f t="shared" si="62"/>
        <v>5010700230330301001VT400001</v>
      </c>
    </row>
    <row r="4005" spans="1:18" x14ac:dyDescent="0.2">
      <c r="A4005" s="80" t="s">
        <v>453</v>
      </c>
      <c r="B4005" s="80" t="s">
        <v>5493</v>
      </c>
      <c r="C4005" s="6">
        <v>501</v>
      </c>
      <c r="D4005" s="6">
        <v>50107</v>
      </c>
      <c r="E4005" s="80" t="s">
        <v>456</v>
      </c>
      <c r="F4005" s="80" t="s">
        <v>454</v>
      </c>
      <c r="G4005" s="80" t="s">
        <v>494</v>
      </c>
      <c r="H4005" s="80" t="s">
        <v>2189</v>
      </c>
      <c r="I4005" s="80" t="s">
        <v>3762</v>
      </c>
      <c r="J4005" s="80" t="s">
        <v>4054</v>
      </c>
      <c r="K4005" s="80" t="s">
        <v>454</v>
      </c>
      <c r="L4005" s="8">
        <v>1400000</v>
      </c>
      <c r="M4005" s="6">
        <v>2017</v>
      </c>
      <c r="N4005" s="103"/>
      <c r="O4005" s="103"/>
      <c r="P4005" s="6"/>
      <c r="Q4005" s="6"/>
      <c r="R4005" t="str">
        <f t="shared" si="62"/>
        <v>5010700230330301001VT500001</v>
      </c>
    </row>
    <row r="4006" spans="1:18" x14ac:dyDescent="0.2">
      <c r="A4006" s="80" t="s">
        <v>453</v>
      </c>
      <c r="B4006" s="80" t="s">
        <v>5494</v>
      </c>
      <c r="C4006" s="6">
        <v>501</v>
      </c>
      <c r="D4006" s="6">
        <v>50107</v>
      </c>
      <c r="E4006" s="80" t="s">
        <v>456</v>
      </c>
      <c r="F4006" s="80" t="s">
        <v>454</v>
      </c>
      <c r="G4006" s="80" t="s">
        <v>486</v>
      </c>
      <c r="H4006" s="80" t="s">
        <v>1467</v>
      </c>
      <c r="I4006" s="80" t="s">
        <v>3099</v>
      </c>
      <c r="J4006" s="80" t="s">
        <v>4054</v>
      </c>
      <c r="K4006" s="80" t="s">
        <v>454</v>
      </c>
      <c r="L4006" s="8">
        <v>1600000</v>
      </c>
      <c r="M4006" s="6">
        <v>2017</v>
      </c>
      <c r="N4006" s="103"/>
      <c r="O4006" s="103"/>
      <c r="P4006" s="6"/>
      <c r="Q4006" s="6"/>
      <c r="R4006" t="str">
        <f t="shared" si="62"/>
        <v>5010700213013002001VT100001</v>
      </c>
    </row>
    <row r="4007" spans="1:18" x14ac:dyDescent="0.2">
      <c r="A4007" s="80" t="s">
        <v>453</v>
      </c>
      <c r="B4007" s="80" t="s">
        <v>5495</v>
      </c>
      <c r="C4007" s="6">
        <v>501</v>
      </c>
      <c r="D4007" s="6">
        <v>50107</v>
      </c>
      <c r="E4007" s="80" t="s">
        <v>456</v>
      </c>
      <c r="F4007" s="80" t="s">
        <v>454</v>
      </c>
      <c r="G4007" s="80" t="s">
        <v>488</v>
      </c>
      <c r="H4007" s="80" t="s">
        <v>1467</v>
      </c>
      <c r="I4007" s="80" t="s">
        <v>3099</v>
      </c>
      <c r="J4007" s="80" t="s">
        <v>4054</v>
      </c>
      <c r="K4007" s="80" t="s">
        <v>454</v>
      </c>
      <c r="L4007" s="8">
        <v>850000</v>
      </c>
      <c r="M4007" s="6">
        <v>2017</v>
      </c>
      <c r="N4007" s="103"/>
      <c r="O4007" s="103"/>
      <c r="P4007" s="6"/>
      <c r="Q4007" s="6"/>
      <c r="R4007" t="str">
        <f t="shared" si="62"/>
        <v>5010700213013002001VT200001</v>
      </c>
    </row>
    <row r="4008" spans="1:18" x14ac:dyDescent="0.2">
      <c r="A4008" s="80" t="s">
        <v>453</v>
      </c>
      <c r="B4008" s="80" t="s">
        <v>5496</v>
      </c>
      <c r="C4008" s="6">
        <v>501</v>
      </c>
      <c r="D4008" s="6">
        <v>50107</v>
      </c>
      <c r="E4008" s="80" t="s">
        <v>456</v>
      </c>
      <c r="F4008" s="80" t="s">
        <v>454</v>
      </c>
      <c r="G4008" s="80" t="s">
        <v>490</v>
      </c>
      <c r="H4008" s="80" t="s">
        <v>1467</v>
      </c>
      <c r="I4008" s="80" t="s">
        <v>3099</v>
      </c>
      <c r="J4008" s="80" t="s">
        <v>4054</v>
      </c>
      <c r="K4008" s="80" t="s">
        <v>454</v>
      </c>
      <c r="L4008" s="8">
        <v>700000</v>
      </c>
      <c r="M4008" s="6">
        <v>2017</v>
      </c>
      <c r="N4008" s="103"/>
      <c r="O4008" s="103"/>
      <c r="P4008" s="6"/>
      <c r="Q4008" s="6"/>
      <c r="R4008" t="str">
        <f t="shared" si="62"/>
        <v>5010700213013002001VT300001</v>
      </c>
    </row>
    <row r="4009" spans="1:18" x14ac:dyDescent="0.2">
      <c r="A4009" s="80" t="s">
        <v>453</v>
      </c>
      <c r="B4009" s="80" t="s">
        <v>5497</v>
      </c>
      <c r="C4009" s="6">
        <v>501</v>
      </c>
      <c r="D4009" s="6">
        <v>50107</v>
      </c>
      <c r="E4009" s="80" t="s">
        <v>456</v>
      </c>
      <c r="F4009" s="80" t="s">
        <v>454</v>
      </c>
      <c r="G4009" s="80" t="s">
        <v>492</v>
      </c>
      <c r="H4009" s="80" t="s">
        <v>1467</v>
      </c>
      <c r="I4009" s="80" t="s">
        <v>3099</v>
      </c>
      <c r="J4009" s="80" t="s">
        <v>4054</v>
      </c>
      <c r="K4009" s="80" t="s">
        <v>454</v>
      </c>
      <c r="L4009" s="8">
        <v>550000</v>
      </c>
      <c r="M4009" s="6">
        <v>2017</v>
      </c>
      <c r="N4009" s="103"/>
      <c r="O4009" s="103"/>
      <c r="P4009" s="6"/>
      <c r="Q4009" s="6"/>
      <c r="R4009" t="str">
        <f t="shared" si="62"/>
        <v>5010700213013002001VT400001</v>
      </c>
    </row>
    <row r="4010" spans="1:18" x14ac:dyDescent="0.2">
      <c r="A4010" s="80" t="s">
        <v>453</v>
      </c>
      <c r="B4010" s="80" t="s">
        <v>5498</v>
      </c>
      <c r="C4010" s="6">
        <v>501</v>
      </c>
      <c r="D4010" s="6">
        <v>50107</v>
      </c>
      <c r="E4010" s="80" t="s">
        <v>456</v>
      </c>
      <c r="F4010" s="80" t="s">
        <v>454</v>
      </c>
      <c r="G4010" s="80" t="s">
        <v>494</v>
      </c>
      <c r="H4010" s="80" t="s">
        <v>1467</v>
      </c>
      <c r="I4010" s="80" t="s">
        <v>3099</v>
      </c>
      <c r="J4010" s="80" t="s">
        <v>4054</v>
      </c>
      <c r="K4010" s="80" t="s">
        <v>454</v>
      </c>
      <c r="L4010" s="8">
        <v>400000</v>
      </c>
      <c r="M4010" s="6">
        <v>2017</v>
      </c>
      <c r="N4010" s="103"/>
      <c r="O4010" s="103"/>
      <c r="P4010" s="6"/>
      <c r="Q4010" s="6"/>
      <c r="R4010" t="str">
        <f t="shared" si="62"/>
        <v>5010700213013002001VT500001</v>
      </c>
    </row>
    <row r="4011" spans="1:18" x14ac:dyDescent="0.2">
      <c r="A4011" s="80" t="s">
        <v>453</v>
      </c>
      <c r="B4011" s="80" t="s">
        <v>5499</v>
      </c>
      <c r="C4011" s="6">
        <v>501</v>
      </c>
      <c r="D4011" s="6">
        <v>50107</v>
      </c>
      <c r="E4011" s="80" t="s">
        <v>456</v>
      </c>
      <c r="F4011" s="80" t="s">
        <v>454</v>
      </c>
      <c r="G4011" s="80" t="s">
        <v>486</v>
      </c>
      <c r="H4011" s="80" t="s">
        <v>898</v>
      </c>
      <c r="I4011" s="80" t="s">
        <v>2630</v>
      </c>
      <c r="J4011" s="80" t="s">
        <v>4054</v>
      </c>
      <c r="K4011" s="80" t="s">
        <v>454</v>
      </c>
      <c r="L4011" s="8">
        <v>9360000</v>
      </c>
      <c r="M4011" s="6">
        <v>2017</v>
      </c>
      <c r="N4011" s="103"/>
      <c r="O4011" s="103"/>
      <c r="P4011" s="6"/>
      <c r="Q4011" s="6"/>
      <c r="R4011" t="str">
        <f t="shared" si="62"/>
        <v>5010700209409403001VT100001</v>
      </c>
    </row>
    <row r="4012" spans="1:18" x14ac:dyDescent="0.2">
      <c r="A4012" s="80" t="s">
        <v>453</v>
      </c>
      <c r="B4012" s="80" t="s">
        <v>5500</v>
      </c>
      <c r="C4012" s="6">
        <v>501</v>
      </c>
      <c r="D4012" s="6">
        <v>50107</v>
      </c>
      <c r="E4012" s="80" t="s">
        <v>456</v>
      </c>
      <c r="F4012" s="80" t="s">
        <v>454</v>
      </c>
      <c r="G4012" s="80" t="s">
        <v>488</v>
      </c>
      <c r="H4012" s="80" t="s">
        <v>898</v>
      </c>
      <c r="I4012" s="80" t="s">
        <v>2630</v>
      </c>
      <c r="J4012" s="80" t="s">
        <v>4054</v>
      </c>
      <c r="K4012" s="80" t="s">
        <v>454</v>
      </c>
      <c r="L4012" s="8">
        <v>2550000</v>
      </c>
      <c r="M4012" s="6">
        <v>2017</v>
      </c>
      <c r="N4012" s="103"/>
      <c r="O4012" s="103"/>
      <c r="P4012" s="6"/>
      <c r="Q4012" s="6"/>
      <c r="R4012" t="str">
        <f t="shared" si="62"/>
        <v>5010700209409403001VT200001</v>
      </c>
    </row>
    <row r="4013" spans="1:18" x14ac:dyDescent="0.2">
      <c r="A4013" s="80" t="s">
        <v>453</v>
      </c>
      <c r="B4013" s="80" t="s">
        <v>5501</v>
      </c>
      <c r="C4013" s="6">
        <v>501</v>
      </c>
      <c r="D4013" s="6">
        <v>50107</v>
      </c>
      <c r="E4013" s="80" t="s">
        <v>456</v>
      </c>
      <c r="F4013" s="80" t="s">
        <v>454</v>
      </c>
      <c r="G4013" s="80" t="s">
        <v>490</v>
      </c>
      <c r="H4013" s="80" t="s">
        <v>898</v>
      </c>
      <c r="I4013" s="80" t="s">
        <v>2630</v>
      </c>
      <c r="J4013" s="80" t="s">
        <v>4054</v>
      </c>
      <c r="K4013" s="80" t="s">
        <v>454</v>
      </c>
      <c r="L4013" s="8">
        <v>2100000</v>
      </c>
      <c r="M4013" s="6">
        <v>2017</v>
      </c>
      <c r="N4013" s="103"/>
      <c r="O4013" s="103"/>
      <c r="P4013" s="6"/>
      <c r="Q4013" s="6"/>
      <c r="R4013" t="str">
        <f t="shared" si="62"/>
        <v>5010700209409403001VT300001</v>
      </c>
    </row>
    <row r="4014" spans="1:18" x14ac:dyDescent="0.2">
      <c r="A4014" s="80" t="s">
        <v>453</v>
      </c>
      <c r="B4014" s="80" t="s">
        <v>5502</v>
      </c>
      <c r="C4014" s="6">
        <v>501</v>
      </c>
      <c r="D4014" s="6">
        <v>50107</v>
      </c>
      <c r="E4014" s="80" t="s">
        <v>456</v>
      </c>
      <c r="F4014" s="80" t="s">
        <v>454</v>
      </c>
      <c r="G4014" s="80" t="s">
        <v>492</v>
      </c>
      <c r="H4014" s="80" t="s">
        <v>898</v>
      </c>
      <c r="I4014" s="80" t="s">
        <v>2630</v>
      </c>
      <c r="J4014" s="80" t="s">
        <v>4054</v>
      </c>
      <c r="K4014" s="80" t="s">
        <v>454</v>
      </c>
      <c r="L4014" s="8">
        <v>1650000</v>
      </c>
      <c r="M4014" s="6">
        <v>2017</v>
      </c>
      <c r="N4014" s="103"/>
      <c r="O4014" s="103"/>
      <c r="P4014" s="6"/>
      <c r="Q4014" s="6"/>
      <c r="R4014" t="str">
        <f t="shared" si="62"/>
        <v>5010700209409403001VT400001</v>
      </c>
    </row>
    <row r="4015" spans="1:18" x14ac:dyDescent="0.2">
      <c r="A4015" s="80" t="s">
        <v>453</v>
      </c>
      <c r="B4015" s="80" t="s">
        <v>5503</v>
      </c>
      <c r="C4015" s="6">
        <v>501</v>
      </c>
      <c r="D4015" s="6">
        <v>50107</v>
      </c>
      <c r="E4015" s="80" t="s">
        <v>456</v>
      </c>
      <c r="F4015" s="80" t="s">
        <v>454</v>
      </c>
      <c r="G4015" s="80" t="s">
        <v>494</v>
      </c>
      <c r="H4015" s="80" t="s">
        <v>898</v>
      </c>
      <c r="I4015" s="80" t="s">
        <v>2630</v>
      </c>
      <c r="J4015" s="80" t="s">
        <v>4054</v>
      </c>
      <c r="K4015" s="80" t="s">
        <v>454</v>
      </c>
      <c r="L4015" s="8">
        <v>1200000</v>
      </c>
      <c r="M4015" s="6">
        <v>2017</v>
      </c>
      <c r="N4015" s="103"/>
      <c r="O4015" s="103"/>
      <c r="P4015" s="6"/>
      <c r="Q4015" s="6"/>
      <c r="R4015" t="str">
        <f t="shared" si="62"/>
        <v>5010700209409403001VT500001</v>
      </c>
    </row>
    <row r="4016" spans="1:18" x14ac:dyDescent="0.2">
      <c r="A4016" s="80" t="s">
        <v>453</v>
      </c>
      <c r="B4016" s="80" t="s">
        <v>5504</v>
      </c>
      <c r="C4016" s="6">
        <v>501</v>
      </c>
      <c r="D4016" s="6">
        <v>50107</v>
      </c>
      <c r="E4016" s="80" t="s">
        <v>456</v>
      </c>
      <c r="F4016" s="80" t="s">
        <v>454</v>
      </c>
      <c r="G4016" s="80" t="s">
        <v>486</v>
      </c>
      <c r="H4016" s="80" t="s">
        <v>2185</v>
      </c>
      <c r="I4016" s="80" t="s">
        <v>3758</v>
      </c>
      <c r="J4016" s="80" t="s">
        <v>4054</v>
      </c>
      <c r="K4016" s="80" t="s">
        <v>454</v>
      </c>
      <c r="L4016" s="8">
        <v>1760000</v>
      </c>
      <c r="M4016" s="6">
        <v>2017</v>
      </c>
      <c r="N4016" s="103"/>
      <c r="O4016" s="103"/>
      <c r="P4016" s="6"/>
      <c r="Q4016" s="6"/>
      <c r="R4016" t="str">
        <f t="shared" si="62"/>
        <v>5010700229929901001VT100001</v>
      </c>
    </row>
    <row r="4017" spans="1:18" x14ac:dyDescent="0.2">
      <c r="A4017" s="80" t="s">
        <v>453</v>
      </c>
      <c r="B4017" s="80" t="s">
        <v>5505</v>
      </c>
      <c r="C4017" s="6">
        <v>501</v>
      </c>
      <c r="D4017" s="6">
        <v>50107</v>
      </c>
      <c r="E4017" s="80" t="s">
        <v>456</v>
      </c>
      <c r="F4017" s="80" t="s">
        <v>454</v>
      </c>
      <c r="G4017" s="80" t="s">
        <v>486</v>
      </c>
      <c r="H4017" s="80" t="s">
        <v>2184</v>
      </c>
      <c r="I4017" s="80" t="s">
        <v>3757</v>
      </c>
      <c r="J4017" s="80" t="s">
        <v>4054</v>
      </c>
      <c r="K4017" s="80" t="s">
        <v>454</v>
      </c>
      <c r="L4017" s="8">
        <v>1760000</v>
      </c>
      <c r="M4017" s="6">
        <v>2017</v>
      </c>
      <c r="N4017" s="103"/>
      <c r="O4017" s="103"/>
      <c r="P4017" s="6"/>
      <c r="Q4017" s="6"/>
      <c r="R4017" t="str">
        <f t="shared" si="62"/>
        <v>5010700229829801001VT100001</v>
      </c>
    </row>
    <row r="4018" spans="1:18" x14ac:dyDescent="0.2">
      <c r="A4018" s="80" t="s">
        <v>453</v>
      </c>
      <c r="B4018" s="80" t="s">
        <v>5506</v>
      </c>
      <c r="C4018" s="6">
        <v>501</v>
      </c>
      <c r="D4018" s="6">
        <v>50107</v>
      </c>
      <c r="E4018" s="80" t="s">
        <v>456</v>
      </c>
      <c r="F4018" s="80" t="s">
        <v>454</v>
      </c>
      <c r="G4018" s="80" t="s">
        <v>486</v>
      </c>
      <c r="H4018" s="80" t="s">
        <v>898</v>
      </c>
      <c r="I4018" s="80" t="s">
        <v>2632</v>
      </c>
      <c r="J4018" s="80" t="s">
        <v>4054</v>
      </c>
      <c r="K4018" s="80" t="s">
        <v>454</v>
      </c>
      <c r="L4018" s="8">
        <v>8580000</v>
      </c>
      <c r="M4018" s="6">
        <v>2017</v>
      </c>
      <c r="N4018" s="103"/>
      <c r="O4018" s="103"/>
      <c r="P4018" s="6"/>
      <c r="Q4018" s="6"/>
      <c r="R4018" t="str">
        <f t="shared" si="62"/>
        <v>5010700209409404001VT100001</v>
      </c>
    </row>
    <row r="4019" spans="1:18" x14ac:dyDescent="0.2">
      <c r="A4019" s="80" t="s">
        <v>453</v>
      </c>
      <c r="B4019" s="80" t="s">
        <v>5507</v>
      </c>
      <c r="C4019" s="6">
        <v>501</v>
      </c>
      <c r="D4019" s="6">
        <v>50107</v>
      </c>
      <c r="E4019" s="80" t="s">
        <v>456</v>
      </c>
      <c r="F4019" s="80" t="s">
        <v>454</v>
      </c>
      <c r="G4019" s="80" t="s">
        <v>488</v>
      </c>
      <c r="H4019" s="80" t="s">
        <v>898</v>
      </c>
      <c r="I4019" s="80" t="s">
        <v>2632</v>
      </c>
      <c r="J4019" s="80" t="s">
        <v>4054</v>
      </c>
      <c r="K4019" s="80" t="s">
        <v>454</v>
      </c>
      <c r="L4019" s="8">
        <v>2550000</v>
      </c>
      <c r="M4019" s="6">
        <v>2017</v>
      </c>
      <c r="N4019" s="103"/>
      <c r="O4019" s="103"/>
      <c r="P4019" s="6"/>
      <c r="Q4019" s="6"/>
      <c r="R4019" t="str">
        <f t="shared" si="62"/>
        <v>5010700209409404001VT200001</v>
      </c>
    </row>
    <row r="4020" spans="1:18" x14ac:dyDescent="0.2">
      <c r="A4020" s="80" t="s">
        <v>453</v>
      </c>
      <c r="B4020" s="80" t="s">
        <v>5508</v>
      </c>
      <c r="C4020" s="6">
        <v>501</v>
      </c>
      <c r="D4020" s="6">
        <v>50107</v>
      </c>
      <c r="E4020" s="80" t="s">
        <v>456</v>
      </c>
      <c r="F4020" s="80" t="s">
        <v>454</v>
      </c>
      <c r="G4020" s="80" t="s">
        <v>490</v>
      </c>
      <c r="H4020" s="80" t="s">
        <v>898</v>
      </c>
      <c r="I4020" s="80" t="s">
        <v>2632</v>
      </c>
      <c r="J4020" s="80" t="s">
        <v>4054</v>
      </c>
      <c r="K4020" s="80" t="s">
        <v>454</v>
      </c>
      <c r="L4020" s="8">
        <v>2100000</v>
      </c>
      <c r="M4020" s="6">
        <v>2017</v>
      </c>
      <c r="N4020" s="103"/>
      <c r="O4020" s="103"/>
      <c r="P4020" s="6"/>
      <c r="Q4020" s="6"/>
      <c r="R4020" t="str">
        <f t="shared" si="62"/>
        <v>5010700209409404001VT300001</v>
      </c>
    </row>
    <row r="4021" spans="1:18" x14ac:dyDescent="0.2">
      <c r="A4021" s="80" t="s">
        <v>453</v>
      </c>
      <c r="B4021" s="80" t="s">
        <v>5509</v>
      </c>
      <c r="C4021" s="6">
        <v>501</v>
      </c>
      <c r="D4021" s="6">
        <v>50107</v>
      </c>
      <c r="E4021" s="80" t="s">
        <v>456</v>
      </c>
      <c r="F4021" s="80" t="s">
        <v>454</v>
      </c>
      <c r="G4021" s="80" t="s">
        <v>492</v>
      </c>
      <c r="H4021" s="80" t="s">
        <v>898</v>
      </c>
      <c r="I4021" s="80" t="s">
        <v>2632</v>
      </c>
      <c r="J4021" s="80" t="s">
        <v>4054</v>
      </c>
      <c r="K4021" s="80" t="s">
        <v>454</v>
      </c>
      <c r="L4021" s="8">
        <v>1650000</v>
      </c>
      <c r="M4021" s="6">
        <v>2017</v>
      </c>
      <c r="N4021" s="103"/>
      <c r="O4021" s="103"/>
      <c r="P4021" s="6"/>
      <c r="Q4021" s="6"/>
      <c r="R4021" t="str">
        <f t="shared" si="62"/>
        <v>5010700209409404001VT400001</v>
      </c>
    </row>
    <row r="4022" spans="1:18" x14ac:dyDescent="0.2">
      <c r="A4022" s="80" t="s">
        <v>453</v>
      </c>
      <c r="B4022" s="80" t="s">
        <v>5510</v>
      </c>
      <c r="C4022" s="6">
        <v>501</v>
      </c>
      <c r="D4022" s="6">
        <v>50107</v>
      </c>
      <c r="E4022" s="80" t="s">
        <v>456</v>
      </c>
      <c r="F4022" s="80" t="s">
        <v>454</v>
      </c>
      <c r="G4022" s="80" t="s">
        <v>494</v>
      </c>
      <c r="H4022" s="80" t="s">
        <v>898</v>
      </c>
      <c r="I4022" s="80" t="s">
        <v>2632</v>
      </c>
      <c r="J4022" s="80" t="s">
        <v>4054</v>
      </c>
      <c r="K4022" s="80" t="s">
        <v>454</v>
      </c>
      <c r="L4022" s="8">
        <v>1200000</v>
      </c>
      <c r="M4022" s="6">
        <v>2017</v>
      </c>
      <c r="N4022" s="103"/>
      <c r="O4022" s="103"/>
      <c r="P4022" s="6"/>
      <c r="Q4022" s="6"/>
      <c r="R4022" t="str">
        <f t="shared" si="62"/>
        <v>5010700209409404001VT500001</v>
      </c>
    </row>
    <row r="4023" spans="1:18" x14ac:dyDescent="0.2">
      <c r="A4023" s="80" t="s">
        <v>453</v>
      </c>
      <c r="B4023" s="80" t="s">
        <v>5511</v>
      </c>
      <c r="C4023" s="6">
        <v>501</v>
      </c>
      <c r="D4023" s="6">
        <v>50107</v>
      </c>
      <c r="E4023" s="80" t="s">
        <v>456</v>
      </c>
      <c r="F4023" s="80" t="s">
        <v>454</v>
      </c>
      <c r="G4023" s="80" t="s">
        <v>486</v>
      </c>
      <c r="H4023" s="80" t="s">
        <v>898</v>
      </c>
      <c r="I4023" s="80" t="s">
        <v>2634</v>
      </c>
      <c r="J4023" s="80" t="s">
        <v>4054</v>
      </c>
      <c r="K4023" s="80" t="s">
        <v>454</v>
      </c>
      <c r="L4023" s="8">
        <v>7800000</v>
      </c>
      <c r="M4023" s="6">
        <v>2017</v>
      </c>
      <c r="N4023" s="103"/>
      <c r="O4023" s="103"/>
      <c r="P4023" s="6"/>
      <c r="Q4023" s="6"/>
      <c r="R4023" t="str">
        <f t="shared" si="62"/>
        <v>5010700209409405001VT100001</v>
      </c>
    </row>
    <row r="4024" spans="1:18" x14ac:dyDescent="0.2">
      <c r="A4024" s="80" t="s">
        <v>453</v>
      </c>
      <c r="B4024" s="80" t="s">
        <v>5512</v>
      </c>
      <c r="C4024" s="6">
        <v>501</v>
      </c>
      <c r="D4024" s="6">
        <v>50107</v>
      </c>
      <c r="E4024" s="80" t="s">
        <v>456</v>
      </c>
      <c r="F4024" s="80" t="s">
        <v>454</v>
      </c>
      <c r="G4024" s="80" t="s">
        <v>488</v>
      </c>
      <c r="H4024" s="80" t="s">
        <v>898</v>
      </c>
      <c r="I4024" s="80" t="s">
        <v>2634</v>
      </c>
      <c r="J4024" s="80" t="s">
        <v>4054</v>
      </c>
      <c r="K4024" s="80" t="s">
        <v>454</v>
      </c>
      <c r="L4024" s="8">
        <v>1955000</v>
      </c>
      <c r="M4024" s="6">
        <v>2017</v>
      </c>
      <c r="N4024" s="103"/>
      <c r="O4024" s="103"/>
      <c r="P4024" s="6"/>
      <c r="Q4024" s="6"/>
      <c r="R4024" t="str">
        <f t="shared" si="62"/>
        <v>5010700209409405001VT200001</v>
      </c>
    </row>
    <row r="4025" spans="1:18" x14ac:dyDescent="0.2">
      <c r="A4025" s="80" t="s">
        <v>453</v>
      </c>
      <c r="B4025" s="80" t="s">
        <v>5513</v>
      </c>
      <c r="C4025" s="6">
        <v>501</v>
      </c>
      <c r="D4025" s="6">
        <v>50107</v>
      </c>
      <c r="E4025" s="80" t="s">
        <v>456</v>
      </c>
      <c r="F4025" s="80" t="s">
        <v>454</v>
      </c>
      <c r="G4025" s="80" t="s">
        <v>490</v>
      </c>
      <c r="H4025" s="80" t="s">
        <v>898</v>
      </c>
      <c r="I4025" s="80" t="s">
        <v>2634</v>
      </c>
      <c r="J4025" s="80" t="s">
        <v>4054</v>
      </c>
      <c r="K4025" s="80" t="s">
        <v>454</v>
      </c>
      <c r="L4025" s="8">
        <v>1610000</v>
      </c>
      <c r="M4025" s="6">
        <v>2017</v>
      </c>
      <c r="N4025" s="103"/>
      <c r="O4025" s="103"/>
      <c r="P4025" s="6"/>
      <c r="Q4025" s="6"/>
      <c r="R4025" t="str">
        <f t="shared" si="62"/>
        <v>5010700209409405001VT300001</v>
      </c>
    </row>
    <row r="4026" spans="1:18" x14ac:dyDescent="0.2">
      <c r="A4026" s="80" t="s">
        <v>453</v>
      </c>
      <c r="B4026" s="80" t="s">
        <v>5514</v>
      </c>
      <c r="C4026" s="6">
        <v>501</v>
      </c>
      <c r="D4026" s="6">
        <v>50107</v>
      </c>
      <c r="E4026" s="80" t="s">
        <v>456</v>
      </c>
      <c r="F4026" s="80" t="s">
        <v>454</v>
      </c>
      <c r="G4026" s="80" t="s">
        <v>492</v>
      </c>
      <c r="H4026" s="80" t="s">
        <v>898</v>
      </c>
      <c r="I4026" s="80" t="s">
        <v>2634</v>
      </c>
      <c r="J4026" s="80" t="s">
        <v>4054</v>
      </c>
      <c r="K4026" s="80" t="s">
        <v>454</v>
      </c>
      <c r="L4026" s="8">
        <v>1265000</v>
      </c>
      <c r="M4026" s="6">
        <v>2017</v>
      </c>
      <c r="N4026" s="103"/>
      <c r="O4026" s="103"/>
      <c r="P4026" s="6"/>
      <c r="Q4026" s="6"/>
      <c r="R4026" t="str">
        <f t="shared" si="62"/>
        <v>5010700209409405001VT400001</v>
      </c>
    </row>
    <row r="4027" spans="1:18" x14ac:dyDescent="0.2">
      <c r="A4027" s="80" t="s">
        <v>453</v>
      </c>
      <c r="B4027" s="80" t="s">
        <v>5515</v>
      </c>
      <c r="C4027" s="6">
        <v>501</v>
      </c>
      <c r="D4027" s="6">
        <v>50107</v>
      </c>
      <c r="E4027" s="80" t="s">
        <v>456</v>
      </c>
      <c r="F4027" s="80" t="s">
        <v>454</v>
      </c>
      <c r="G4027" s="80" t="s">
        <v>494</v>
      </c>
      <c r="H4027" s="80" t="s">
        <v>898</v>
      </c>
      <c r="I4027" s="80" t="s">
        <v>2634</v>
      </c>
      <c r="J4027" s="80" t="s">
        <v>4054</v>
      </c>
      <c r="K4027" s="80" t="s">
        <v>454</v>
      </c>
      <c r="L4027" s="8">
        <v>920000</v>
      </c>
      <c r="M4027" s="6">
        <v>2017</v>
      </c>
      <c r="N4027" s="103"/>
      <c r="O4027" s="103"/>
      <c r="P4027" s="6"/>
      <c r="Q4027" s="6"/>
      <c r="R4027" t="str">
        <f t="shared" si="62"/>
        <v>5010700209409405001VT500001</v>
      </c>
    </row>
    <row r="4028" spans="1:18" x14ac:dyDescent="0.2">
      <c r="A4028" s="80" t="s">
        <v>453</v>
      </c>
      <c r="B4028" s="80" t="s">
        <v>5516</v>
      </c>
      <c r="C4028" s="6">
        <v>501</v>
      </c>
      <c r="D4028" s="6">
        <v>50107</v>
      </c>
      <c r="E4028" s="80" t="s">
        <v>456</v>
      </c>
      <c r="F4028" s="80" t="s">
        <v>454</v>
      </c>
      <c r="G4028" s="80" t="s">
        <v>486</v>
      </c>
      <c r="H4028" s="80" t="s">
        <v>2183</v>
      </c>
      <c r="I4028" s="80" t="s">
        <v>3756</v>
      </c>
      <c r="J4028" s="80" t="s">
        <v>4054</v>
      </c>
      <c r="K4028" s="80" t="s">
        <v>454</v>
      </c>
      <c r="L4028" s="8">
        <v>2080000</v>
      </c>
      <c r="M4028" s="6">
        <v>2017</v>
      </c>
      <c r="N4028" s="103"/>
      <c r="O4028" s="103"/>
      <c r="P4028" s="6"/>
      <c r="Q4028" s="6"/>
      <c r="R4028" t="str">
        <f t="shared" si="62"/>
        <v>5010700229729701001VT100001</v>
      </c>
    </row>
    <row r="4029" spans="1:18" x14ac:dyDescent="0.2">
      <c r="A4029" s="80" t="s">
        <v>453</v>
      </c>
      <c r="B4029" s="80" t="s">
        <v>5517</v>
      </c>
      <c r="C4029" s="6">
        <v>501</v>
      </c>
      <c r="D4029" s="6">
        <v>50107</v>
      </c>
      <c r="E4029" s="80" t="s">
        <v>456</v>
      </c>
      <c r="F4029" s="80" t="s">
        <v>454</v>
      </c>
      <c r="G4029" s="80" t="s">
        <v>486</v>
      </c>
      <c r="H4029" s="80" t="s">
        <v>2182</v>
      </c>
      <c r="I4029" s="80" t="s">
        <v>3755</v>
      </c>
      <c r="J4029" s="80" t="s">
        <v>4054</v>
      </c>
      <c r="K4029" s="80" t="s">
        <v>454</v>
      </c>
      <c r="L4029" s="8">
        <v>1920000</v>
      </c>
      <c r="M4029" s="6">
        <v>2017</v>
      </c>
      <c r="N4029" s="103"/>
      <c r="O4029" s="103"/>
      <c r="P4029" s="6"/>
      <c r="Q4029" s="6"/>
      <c r="R4029" t="str">
        <f t="shared" si="62"/>
        <v>5010700229629601001VT100001</v>
      </c>
    </row>
    <row r="4030" spans="1:18" x14ac:dyDescent="0.2">
      <c r="A4030" s="80" t="s">
        <v>453</v>
      </c>
      <c r="B4030" s="80" t="s">
        <v>5518</v>
      </c>
      <c r="C4030" s="6">
        <v>501</v>
      </c>
      <c r="D4030" s="6">
        <v>50107</v>
      </c>
      <c r="E4030" s="80" t="s">
        <v>456</v>
      </c>
      <c r="F4030" s="80" t="s">
        <v>454</v>
      </c>
      <c r="G4030" s="80" t="s">
        <v>486</v>
      </c>
      <c r="H4030" s="80" t="s">
        <v>2181</v>
      </c>
      <c r="I4030" s="80" t="s">
        <v>3754</v>
      </c>
      <c r="J4030" s="80" t="s">
        <v>4054</v>
      </c>
      <c r="K4030" s="80" t="s">
        <v>454</v>
      </c>
      <c r="L4030" s="8">
        <v>2240000</v>
      </c>
      <c r="M4030" s="6">
        <v>2017</v>
      </c>
      <c r="N4030" s="103"/>
      <c r="O4030" s="103"/>
      <c r="P4030" s="6"/>
      <c r="Q4030" s="6"/>
      <c r="R4030" t="str">
        <f t="shared" si="62"/>
        <v>5010700229529501001VT100001</v>
      </c>
    </row>
    <row r="4031" spans="1:18" x14ac:dyDescent="0.2">
      <c r="A4031" s="80" t="s">
        <v>453</v>
      </c>
      <c r="B4031" s="80" t="s">
        <v>5519</v>
      </c>
      <c r="C4031" s="6">
        <v>501</v>
      </c>
      <c r="D4031" s="6">
        <v>50107</v>
      </c>
      <c r="E4031" s="80" t="s">
        <v>456</v>
      </c>
      <c r="F4031" s="80" t="s">
        <v>454</v>
      </c>
      <c r="G4031" s="80" t="s">
        <v>486</v>
      </c>
      <c r="H4031" s="80" t="s">
        <v>2179</v>
      </c>
      <c r="I4031" s="80" t="s">
        <v>3752</v>
      </c>
      <c r="J4031" s="80" t="s">
        <v>4054</v>
      </c>
      <c r="K4031" s="80" t="s">
        <v>454</v>
      </c>
      <c r="L4031" s="8">
        <v>14850000</v>
      </c>
      <c r="M4031" s="6">
        <v>2017</v>
      </c>
      <c r="N4031" s="103"/>
      <c r="O4031" s="103"/>
      <c r="P4031" s="6"/>
      <c r="Q4031" s="6"/>
      <c r="R4031" t="str">
        <f t="shared" si="62"/>
        <v>5010700229329301001VT100001</v>
      </c>
    </row>
    <row r="4032" spans="1:18" x14ac:dyDescent="0.2">
      <c r="A4032" s="80" t="s">
        <v>453</v>
      </c>
      <c r="B4032" s="80" t="s">
        <v>5520</v>
      </c>
      <c r="C4032" s="6">
        <v>501</v>
      </c>
      <c r="D4032" s="6">
        <v>50107</v>
      </c>
      <c r="E4032" s="80" t="s">
        <v>456</v>
      </c>
      <c r="F4032" s="80" t="s">
        <v>454</v>
      </c>
      <c r="G4032" s="80" t="s">
        <v>486</v>
      </c>
      <c r="H4032" s="80" t="s">
        <v>2177</v>
      </c>
      <c r="I4032" s="80" t="s">
        <v>3750</v>
      </c>
      <c r="J4032" s="80" t="s">
        <v>4054</v>
      </c>
      <c r="K4032" s="80" t="s">
        <v>454</v>
      </c>
      <c r="L4032" s="8">
        <v>4400000</v>
      </c>
      <c r="M4032" s="6">
        <v>2017</v>
      </c>
      <c r="N4032" s="103"/>
      <c r="O4032" s="103"/>
      <c r="P4032" s="6"/>
      <c r="Q4032" s="6"/>
      <c r="R4032" t="str">
        <f t="shared" si="62"/>
        <v>5010700229129101001VT100001</v>
      </c>
    </row>
    <row r="4033" spans="1:18" x14ac:dyDescent="0.2">
      <c r="A4033" s="80" t="s">
        <v>453</v>
      </c>
      <c r="B4033" s="80" t="s">
        <v>5521</v>
      </c>
      <c r="C4033" s="6">
        <v>501</v>
      </c>
      <c r="D4033" s="6">
        <v>50107</v>
      </c>
      <c r="E4033" s="80" t="s">
        <v>456</v>
      </c>
      <c r="F4033" s="80" t="s">
        <v>454</v>
      </c>
      <c r="G4033" s="80" t="s">
        <v>486</v>
      </c>
      <c r="H4033" s="80" t="s">
        <v>2176</v>
      </c>
      <c r="I4033" s="80" t="s">
        <v>3749</v>
      </c>
      <c r="J4033" s="80" t="s">
        <v>4054</v>
      </c>
      <c r="K4033" s="80" t="s">
        <v>454</v>
      </c>
      <c r="L4033" s="8">
        <v>2240000</v>
      </c>
      <c r="M4033" s="6">
        <v>2017</v>
      </c>
      <c r="N4033" s="103"/>
      <c r="O4033" s="103"/>
      <c r="P4033" s="6"/>
      <c r="Q4033" s="6"/>
      <c r="R4033" t="str">
        <f t="shared" si="62"/>
        <v>5010700229029001001VT100001</v>
      </c>
    </row>
    <row r="4034" spans="1:18" x14ac:dyDescent="0.2">
      <c r="A4034" s="80" t="s">
        <v>453</v>
      </c>
      <c r="B4034" s="80" t="s">
        <v>5522</v>
      </c>
      <c r="C4034" s="6">
        <v>501</v>
      </c>
      <c r="D4034" s="6">
        <v>50107</v>
      </c>
      <c r="E4034" s="80" t="s">
        <v>456</v>
      </c>
      <c r="F4034" s="80" t="s">
        <v>454</v>
      </c>
      <c r="G4034" s="80" t="s">
        <v>486</v>
      </c>
      <c r="H4034" s="80" t="s">
        <v>2175</v>
      </c>
      <c r="I4034" s="80" t="s">
        <v>3748</v>
      </c>
      <c r="J4034" s="80" t="s">
        <v>4054</v>
      </c>
      <c r="K4034" s="80" t="s">
        <v>454</v>
      </c>
      <c r="L4034" s="8">
        <v>26000000</v>
      </c>
      <c r="M4034" s="6">
        <v>2017</v>
      </c>
      <c r="N4034" s="103"/>
      <c r="O4034" s="103"/>
      <c r="P4034" s="6"/>
      <c r="Q4034" s="6"/>
      <c r="R4034" t="str">
        <f t="shared" ref="R4034:R4097" si="63">CONCATENATE(D4034,E4034,H4034,I4034,K4034,G4034,F4034)</f>
        <v>5010700228928901001VT100001</v>
      </c>
    </row>
    <row r="4035" spans="1:18" x14ac:dyDescent="0.2">
      <c r="A4035" s="80" t="s">
        <v>453</v>
      </c>
      <c r="B4035" s="80" t="s">
        <v>5523</v>
      </c>
      <c r="C4035" s="6">
        <v>501</v>
      </c>
      <c r="D4035" s="6">
        <v>50107</v>
      </c>
      <c r="E4035" s="80" t="s">
        <v>456</v>
      </c>
      <c r="F4035" s="80" t="s">
        <v>454</v>
      </c>
      <c r="G4035" s="80" t="s">
        <v>488</v>
      </c>
      <c r="H4035" s="80" t="s">
        <v>784</v>
      </c>
      <c r="I4035" s="80" t="s">
        <v>2468</v>
      </c>
      <c r="J4035" s="80" t="s">
        <v>4054</v>
      </c>
      <c r="K4035" s="80" t="s">
        <v>454</v>
      </c>
      <c r="L4035" s="8">
        <v>2975000</v>
      </c>
      <c r="M4035" s="6">
        <v>2017</v>
      </c>
      <c r="N4035" s="103"/>
      <c r="O4035" s="103"/>
      <c r="P4035" s="6"/>
      <c r="Q4035" s="6"/>
      <c r="R4035" t="str">
        <f t="shared" si="63"/>
        <v>5010700203703701001VT200001</v>
      </c>
    </row>
    <row r="4036" spans="1:18" x14ac:dyDescent="0.2">
      <c r="A4036" s="80" t="s">
        <v>453</v>
      </c>
      <c r="B4036" s="80" t="s">
        <v>5524</v>
      </c>
      <c r="C4036" s="6">
        <v>501</v>
      </c>
      <c r="D4036" s="6">
        <v>50107</v>
      </c>
      <c r="E4036" s="80" t="s">
        <v>456</v>
      </c>
      <c r="F4036" s="80" t="s">
        <v>454</v>
      </c>
      <c r="G4036" s="80" t="s">
        <v>490</v>
      </c>
      <c r="H4036" s="80" t="s">
        <v>784</v>
      </c>
      <c r="I4036" s="80" t="s">
        <v>2468</v>
      </c>
      <c r="J4036" s="80" t="s">
        <v>4054</v>
      </c>
      <c r="K4036" s="80" t="s">
        <v>454</v>
      </c>
      <c r="L4036" s="8">
        <v>2450000</v>
      </c>
      <c r="M4036" s="6">
        <v>2017</v>
      </c>
      <c r="N4036" s="103"/>
      <c r="O4036" s="103"/>
      <c r="P4036" s="6"/>
      <c r="Q4036" s="6"/>
      <c r="R4036" t="str">
        <f t="shared" si="63"/>
        <v>5010700203703701001VT300001</v>
      </c>
    </row>
    <row r="4037" spans="1:18" x14ac:dyDescent="0.2">
      <c r="A4037" s="80" t="s">
        <v>453</v>
      </c>
      <c r="B4037" s="80" t="s">
        <v>5525</v>
      </c>
      <c r="C4037" s="6">
        <v>501</v>
      </c>
      <c r="D4037" s="6">
        <v>50107</v>
      </c>
      <c r="E4037" s="80" t="s">
        <v>456</v>
      </c>
      <c r="F4037" s="80" t="s">
        <v>454</v>
      </c>
      <c r="G4037" s="80" t="s">
        <v>492</v>
      </c>
      <c r="H4037" s="80" t="s">
        <v>784</v>
      </c>
      <c r="I4037" s="80" t="s">
        <v>2468</v>
      </c>
      <c r="J4037" s="80" t="s">
        <v>4054</v>
      </c>
      <c r="K4037" s="80" t="s">
        <v>454</v>
      </c>
      <c r="L4037" s="8">
        <v>1925000</v>
      </c>
      <c r="M4037" s="6">
        <v>2017</v>
      </c>
      <c r="N4037" s="103"/>
      <c r="O4037" s="103"/>
      <c r="P4037" s="6"/>
      <c r="Q4037" s="6"/>
      <c r="R4037" t="str">
        <f t="shared" si="63"/>
        <v>5010700203703701001VT400001</v>
      </c>
    </row>
    <row r="4038" spans="1:18" x14ac:dyDescent="0.2">
      <c r="A4038" s="80" t="s">
        <v>453</v>
      </c>
      <c r="B4038" s="80" t="s">
        <v>5526</v>
      </c>
      <c r="C4038" s="6">
        <v>501</v>
      </c>
      <c r="D4038" s="6">
        <v>50107</v>
      </c>
      <c r="E4038" s="80" t="s">
        <v>456</v>
      </c>
      <c r="F4038" s="80" t="s">
        <v>454</v>
      </c>
      <c r="G4038" s="80" t="s">
        <v>494</v>
      </c>
      <c r="H4038" s="80" t="s">
        <v>784</v>
      </c>
      <c r="I4038" s="80" t="s">
        <v>2468</v>
      </c>
      <c r="J4038" s="80" t="s">
        <v>4054</v>
      </c>
      <c r="K4038" s="80" t="s">
        <v>454</v>
      </c>
      <c r="L4038" s="8">
        <v>1400000</v>
      </c>
      <c r="M4038" s="6">
        <v>2017</v>
      </c>
      <c r="N4038" s="103"/>
      <c r="O4038" s="103"/>
      <c r="P4038" s="6"/>
      <c r="Q4038" s="6"/>
      <c r="R4038" t="str">
        <f t="shared" si="63"/>
        <v>5010700203703701001VT500001</v>
      </c>
    </row>
    <row r="4039" spans="1:18" x14ac:dyDescent="0.2">
      <c r="A4039" s="80" t="s">
        <v>453</v>
      </c>
      <c r="B4039" s="80" t="s">
        <v>5527</v>
      </c>
      <c r="C4039" s="6">
        <v>501</v>
      </c>
      <c r="D4039" s="6">
        <v>50107</v>
      </c>
      <c r="E4039" s="80" t="s">
        <v>456</v>
      </c>
      <c r="F4039" s="80" t="s">
        <v>454</v>
      </c>
      <c r="G4039" s="80" t="s">
        <v>486</v>
      </c>
      <c r="H4039" s="80" t="s">
        <v>2180</v>
      </c>
      <c r="I4039" s="80" t="s">
        <v>3753</v>
      </c>
      <c r="J4039" s="80" t="s">
        <v>4054</v>
      </c>
      <c r="K4039" s="80" t="s">
        <v>454</v>
      </c>
      <c r="L4039" s="8">
        <v>23400000</v>
      </c>
      <c r="M4039" s="6">
        <v>2017</v>
      </c>
      <c r="N4039" s="103"/>
      <c r="O4039" s="103"/>
      <c r="P4039" s="6"/>
      <c r="Q4039" s="6"/>
      <c r="R4039" t="str">
        <f t="shared" si="63"/>
        <v>5010700229429401001VT100001</v>
      </c>
    </row>
    <row r="4040" spans="1:18" x14ac:dyDescent="0.2">
      <c r="A4040" s="80" t="s">
        <v>453</v>
      </c>
      <c r="B4040" s="80" t="s">
        <v>5528</v>
      </c>
      <c r="C4040" s="6">
        <v>501</v>
      </c>
      <c r="D4040" s="6">
        <v>50107</v>
      </c>
      <c r="E4040" s="80" t="s">
        <v>456</v>
      </c>
      <c r="F4040" s="80" t="s">
        <v>454</v>
      </c>
      <c r="G4040" s="80" t="s">
        <v>488</v>
      </c>
      <c r="H4040" s="80" t="s">
        <v>2180</v>
      </c>
      <c r="I4040" s="80" t="s">
        <v>3753</v>
      </c>
      <c r="J4040" s="80" t="s">
        <v>4054</v>
      </c>
      <c r="K4040" s="80" t="s">
        <v>454</v>
      </c>
      <c r="L4040" s="8">
        <v>6800000</v>
      </c>
      <c r="M4040" s="6">
        <v>2017</v>
      </c>
      <c r="N4040" s="103"/>
      <c r="O4040" s="103"/>
      <c r="P4040" s="6"/>
      <c r="Q4040" s="6"/>
      <c r="R4040" t="str">
        <f t="shared" si="63"/>
        <v>5010700229429401001VT200001</v>
      </c>
    </row>
    <row r="4041" spans="1:18" x14ac:dyDescent="0.2">
      <c r="A4041" s="80" t="s">
        <v>453</v>
      </c>
      <c r="B4041" s="80" t="s">
        <v>5529</v>
      </c>
      <c r="C4041" s="6">
        <v>501</v>
      </c>
      <c r="D4041" s="6">
        <v>50107</v>
      </c>
      <c r="E4041" s="80" t="s">
        <v>456</v>
      </c>
      <c r="F4041" s="80" t="s">
        <v>454</v>
      </c>
      <c r="G4041" s="80" t="s">
        <v>490</v>
      </c>
      <c r="H4041" s="80" t="s">
        <v>2180</v>
      </c>
      <c r="I4041" s="80" t="s">
        <v>3753</v>
      </c>
      <c r="J4041" s="80" t="s">
        <v>4054</v>
      </c>
      <c r="K4041" s="80" t="s">
        <v>454</v>
      </c>
      <c r="L4041" s="8">
        <v>5600000</v>
      </c>
      <c r="M4041" s="6">
        <v>2017</v>
      </c>
      <c r="N4041" s="103"/>
      <c r="O4041" s="103"/>
      <c r="P4041" s="6"/>
      <c r="Q4041" s="6"/>
      <c r="R4041" t="str">
        <f t="shared" si="63"/>
        <v>5010700229429401001VT300001</v>
      </c>
    </row>
    <row r="4042" spans="1:18" x14ac:dyDescent="0.2">
      <c r="A4042" s="80" t="s">
        <v>453</v>
      </c>
      <c r="B4042" s="80" t="s">
        <v>5530</v>
      </c>
      <c r="C4042" s="6">
        <v>501</v>
      </c>
      <c r="D4042" s="6">
        <v>50107</v>
      </c>
      <c r="E4042" s="80" t="s">
        <v>456</v>
      </c>
      <c r="F4042" s="80" t="s">
        <v>454</v>
      </c>
      <c r="G4042" s="80" t="s">
        <v>492</v>
      </c>
      <c r="H4042" s="80" t="s">
        <v>2180</v>
      </c>
      <c r="I4042" s="80" t="s">
        <v>3753</v>
      </c>
      <c r="J4042" s="80" t="s">
        <v>4054</v>
      </c>
      <c r="K4042" s="80" t="s">
        <v>454</v>
      </c>
      <c r="L4042" s="8">
        <v>4400000</v>
      </c>
      <c r="M4042" s="6">
        <v>2017</v>
      </c>
      <c r="N4042" s="103"/>
      <c r="O4042" s="103"/>
      <c r="P4042" s="6"/>
      <c r="Q4042" s="6"/>
      <c r="R4042" t="str">
        <f t="shared" si="63"/>
        <v>5010700229429401001VT400001</v>
      </c>
    </row>
    <row r="4043" spans="1:18" x14ac:dyDescent="0.2">
      <c r="A4043" s="80" t="s">
        <v>453</v>
      </c>
      <c r="B4043" s="80" t="s">
        <v>5531</v>
      </c>
      <c r="C4043" s="6">
        <v>501</v>
      </c>
      <c r="D4043" s="6">
        <v>50107</v>
      </c>
      <c r="E4043" s="80" t="s">
        <v>456</v>
      </c>
      <c r="F4043" s="80" t="s">
        <v>454</v>
      </c>
      <c r="G4043" s="80" t="s">
        <v>494</v>
      </c>
      <c r="H4043" s="80" t="s">
        <v>2180</v>
      </c>
      <c r="I4043" s="80" t="s">
        <v>3753</v>
      </c>
      <c r="J4043" s="80" t="s">
        <v>4054</v>
      </c>
      <c r="K4043" s="80" t="s">
        <v>454</v>
      </c>
      <c r="L4043" s="8">
        <v>3200000</v>
      </c>
      <c r="M4043" s="6">
        <v>2017</v>
      </c>
      <c r="N4043" s="103"/>
      <c r="O4043" s="103"/>
      <c r="P4043" s="6"/>
      <c r="Q4043" s="6"/>
      <c r="R4043" t="str">
        <f t="shared" si="63"/>
        <v>5010700229429401001VT500001</v>
      </c>
    </row>
    <row r="4044" spans="1:18" x14ac:dyDescent="0.2">
      <c r="A4044" s="80" t="s">
        <v>453</v>
      </c>
      <c r="B4044" s="80" t="s">
        <v>5532</v>
      </c>
      <c r="C4044" s="6">
        <v>501</v>
      </c>
      <c r="D4044" s="6">
        <v>50107</v>
      </c>
      <c r="E4044" s="80" t="s">
        <v>456</v>
      </c>
      <c r="F4044" s="80" t="s">
        <v>454</v>
      </c>
      <c r="G4044" s="80" t="s">
        <v>486</v>
      </c>
      <c r="H4044" s="80" t="s">
        <v>2178</v>
      </c>
      <c r="I4044" s="80" t="s">
        <v>3751</v>
      </c>
      <c r="J4044" s="80" t="s">
        <v>4054</v>
      </c>
      <c r="K4044" s="80" t="s">
        <v>454</v>
      </c>
      <c r="L4044" s="8">
        <v>4400000</v>
      </c>
      <c r="M4044" s="6">
        <v>2017</v>
      </c>
      <c r="N4044" s="103"/>
      <c r="O4044" s="103"/>
      <c r="P4044" s="6"/>
      <c r="Q4044" s="6"/>
      <c r="R4044" t="str">
        <f t="shared" si="63"/>
        <v>5010700229229201001VT100001</v>
      </c>
    </row>
    <row r="4045" spans="1:18" x14ac:dyDescent="0.2">
      <c r="A4045" s="80" t="s">
        <v>453</v>
      </c>
      <c r="B4045" s="80" t="s">
        <v>5533</v>
      </c>
      <c r="C4045" s="6">
        <v>501</v>
      </c>
      <c r="D4045" s="6">
        <v>50107</v>
      </c>
      <c r="E4045" s="80" t="s">
        <v>456</v>
      </c>
      <c r="F4045" s="80" t="s">
        <v>454</v>
      </c>
      <c r="G4045" s="80" t="s">
        <v>488</v>
      </c>
      <c r="H4045" s="80" t="s">
        <v>2178</v>
      </c>
      <c r="I4045" s="80" t="s">
        <v>3751</v>
      </c>
      <c r="J4045" s="80" t="s">
        <v>4054</v>
      </c>
      <c r="K4045" s="80" t="s">
        <v>454</v>
      </c>
      <c r="L4045" s="8">
        <v>2380000</v>
      </c>
      <c r="M4045" s="6">
        <v>2017</v>
      </c>
      <c r="N4045" s="103"/>
      <c r="O4045" s="103"/>
      <c r="P4045" s="6"/>
      <c r="Q4045" s="6"/>
      <c r="R4045" t="str">
        <f t="shared" si="63"/>
        <v>5010700229229201001VT200001</v>
      </c>
    </row>
    <row r="4046" spans="1:18" x14ac:dyDescent="0.2">
      <c r="A4046" s="80" t="s">
        <v>453</v>
      </c>
      <c r="B4046" s="80" t="s">
        <v>5534</v>
      </c>
      <c r="C4046" s="6">
        <v>501</v>
      </c>
      <c r="D4046" s="6">
        <v>50107</v>
      </c>
      <c r="E4046" s="80" t="s">
        <v>456</v>
      </c>
      <c r="F4046" s="80" t="s">
        <v>454</v>
      </c>
      <c r="G4046" s="80" t="s">
        <v>490</v>
      </c>
      <c r="H4046" s="80" t="s">
        <v>2178</v>
      </c>
      <c r="I4046" s="80" t="s">
        <v>3751</v>
      </c>
      <c r="J4046" s="80" t="s">
        <v>4054</v>
      </c>
      <c r="K4046" s="80" t="s">
        <v>454</v>
      </c>
      <c r="L4046" s="8">
        <v>1960000</v>
      </c>
      <c r="M4046" s="6">
        <v>2017</v>
      </c>
      <c r="N4046" s="103"/>
      <c r="O4046" s="103"/>
      <c r="P4046" s="6"/>
      <c r="Q4046" s="6"/>
      <c r="R4046" t="str">
        <f t="shared" si="63"/>
        <v>5010700229229201001VT300001</v>
      </c>
    </row>
    <row r="4047" spans="1:18" x14ac:dyDescent="0.2">
      <c r="A4047" s="80" t="s">
        <v>453</v>
      </c>
      <c r="B4047" s="80" t="s">
        <v>5535</v>
      </c>
      <c r="C4047" s="6">
        <v>501</v>
      </c>
      <c r="D4047" s="6">
        <v>50107</v>
      </c>
      <c r="E4047" s="80" t="s">
        <v>456</v>
      </c>
      <c r="F4047" s="80" t="s">
        <v>454</v>
      </c>
      <c r="G4047" s="80" t="s">
        <v>492</v>
      </c>
      <c r="H4047" s="80" t="s">
        <v>2178</v>
      </c>
      <c r="I4047" s="80" t="s">
        <v>3751</v>
      </c>
      <c r="J4047" s="80" t="s">
        <v>4054</v>
      </c>
      <c r="K4047" s="80" t="s">
        <v>454</v>
      </c>
      <c r="L4047" s="8">
        <v>1540000</v>
      </c>
      <c r="M4047" s="6">
        <v>2017</v>
      </c>
      <c r="N4047" s="103"/>
      <c r="O4047" s="103"/>
      <c r="P4047" s="6"/>
      <c r="Q4047" s="6"/>
      <c r="R4047" t="str">
        <f t="shared" si="63"/>
        <v>5010700229229201001VT400001</v>
      </c>
    </row>
    <row r="4048" spans="1:18" x14ac:dyDescent="0.2">
      <c r="A4048" s="80" t="s">
        <v>453</v>
      </c>
      <c r="B4048" s="80" t="s">
        <v>5536</v>
      </c>
      <c r="C4048" s="6">
        <v>501</v>
      </c>
      <c r="D4048" s="6">
        <v>50107</v>
      </c>
      <c r="E4048" s="80" t="s">
        <v>456</v>
      </c>
      <c r="F4048" s="80" t="s">
        <v>454</v>
      </c>
      <c r="G4048" s="80" t="s">
        <v>494</v>
      </c>
      <c r="H4048" s="80" t="s">
        <v>2178</v>
      </c>
      <c r="I4048" s="80" t="s">
        <v>3751</v>
      </c>
      <c r="J4048" s="80" t="s">
        <v>4054</v>
      </c>
      <c r="K4048" s="80" t="s">
        <v>454</v>
      </c>
      <c r="L4048" s="8">
        <v>1120000</v>
      </c>
      <c r="M4048" s="6">
        <v>2017</v>
      </c>
      <c r="N4048" s="103"/>
      <c r="O4048" s="103"/>
      <c r="P4048" s="6"/>
      <c r="Q4048" s="6"/>
      <c r="R4048" t="str">
        <f t="shared" si="63"/>
        <v>5010700229229201001VT500001</v>
      </c>
    </row>
    <row r="4049" spans="1:18" x14ac:dyDescent="0.2">
      <c r="A4049" s="80" t="s">
        <v>453</v>
      </c>
      <c r="B4049" s="80" t="s">
        <v>5537</v>
      </c>
      <c r="C4049" s="6">
        <v>501</v>
      </c>
      <c r="D4049" s="6">
        <v>50107</v>
      </c>
      <c r="E4049" s="80" t="s">
        <v>456</v>
      </c>
      <c r="F4049" s="80" t="s">
        <v>454</v>
      </c>
      <c r="G4049" s="80" t="s">
        <v>486</v>
      </c>
      <c r="H4049" s="80" t="s">
        <v>2174</v>
      </c>
      <c r="I4049" s="80" t="s">
        <v>3747</v>
      </c>
      <c r="J4049" s="80" t="s">
        <v>4054</v>
      </c>
      <c r="K4049" s="80" t="s">
        <v>454</v>
      </c>
      <c r="L4049" s="8">
        <v>6240000</v>
      </c>
      <c r="M4049" s="6">
        <v>2017</v>
      </c>
      <c r="N4049" s="103"/>
      <c r="O4049" s="103"/>
      <c r="P4049" s="6"/>
      <c r="Q4049" s="6"/>
      <c r="R4049" t="str">
        <f t="shared" si="63"/>
        <v>5010700228828801001VT100001</v>
      </c>
    </row>
    <row r="4050" spans="1:18" x14ac:dyDescent="0.2">
      <c r="A4050" s="80" t="s">
        <v>453</v>
      </c>
      <c r="B4050" s="80" t="s">
        <v>5538</v>
      </c>
      <c r="C4050" s="6">
        <v>501</v>
      </c>
      <c r="D4050" s="6">
        <v>50107</v>
      </c>
      <c r="E4050" s="80" t="s">
        <v>456</v>
      </c>
      <c r="F4050" s="80" t="s">
        <v>454</v>
      </c>
      <c r="G4050" s="80" t="s">
        <v>486</v>
      </c>
      <c r="H4050" s="80" t="s">
        <v>2173</v>
      </c>
      <c r="I4050" s="80" t="s">
        <v>3746</v>
      </c>
      <c r="J4050" s="80" t="s">
        <v>4054</v>
      </c>
      <c r="K4050" s="80" t="s">
        <v>454</v>
      </c>
      <c r="L4050" s="8">
        <v>6240000</v>
      </c>
      <c r="M4050" s="6">
        <v>2017</v>
      </c>
      <c r="N4050" s="103"/>
      <c r="O4050" s="103"/>
      <c r="P4050" s="6"/>
      <c r="Q4050" s="6"/>
      <c r="R4050" t="str">
        <f t="shared" si="63"/>
        <v>5010700228728701001VT100001</v>
      </c>
    </row>
    <row r="4051" spans="1:18" x14ac:dyDescent="0.2">
      <c r="A4051" s="80" t="s">
        <v>453</v>
      </c>
      <c r="B4051" s="80" t="s">
        <v>5539</v>
      </c>
      <c r="C4051" s="6">
        <v>501</v>
      </c>
      <c r="D4051" s="6">
        <v>50107</v>
      </c>
      <c r="E4051" s="80" t="s">
        <v>456</v>
      </c>
      <c r="F4051" s="80" t="s">
        <v>454</v>
      </c>
      <c r="G4051" s="80" t="s">
        <v>488</v>
      </c>
      <c r="H4051" s="80" t="s">
        <v>2172</v>
      </c>
      <c r="I4051" s="80" t="s">
        <v>3745</v>
      </c>
      <c r="J4051" s="80" t="s">
        <v>4054</v>
      </c>
      <c r="K4051" s="80" t="s">
        <v>454</v>
      </c>
      <c r="L4051" s="8">
        <v>6240000</v>
      </c>
      <c r="M4051" s="6">
        <v>2017</v>
      </c>
      <c r="N4051" s="103"/>
      <c r="O4051" s="103"/>
      <c r="P4051" s="6"/>
      <c r="Q4051" s="6"/>
      <c r="R4051" t="str">
        <f t="shared" si="63"/>
        <v>5010700228628601001VT200001</v>
      </c>
    </row>
    <row r="4052" spans="1:18" x14ac:dyDescent="0.2">
      <c r="A4052" s="80" t="s">
        <v>453</v>
      </c>
      <c r="B4052" s="80" t="s">
        <v>5540</v>
      </c>
      <c r="C4052" s="6">
        <v>501</v>
      </c>
      <c r="D4052" s="6">
        <v>50107</v>
      </c>
      <c r="E4052" s="80" t="s">
        <v>456</v>
      </c>
      <c r="F4052" s="80" t="s">
        <v>454</v>
      </c>
      <c r="G4052" s="80" t="s">
        <v>486</v>
      </c>
      <c r="H4052" s="80" t="s">
        <v>876</v>
      </c>
      <c r="I4052" s="80" t="s">
        <v>2596</v>
      </c>
      <c r="J4052" s="80" t="s">
        <v>4054</v>
      </c>
      <c r="K4052" s="80" t="s">
        <v>454</v>
      </c>
      <c r="L4052" s="8">
        <v>4840000</v>
      </c>
      <c r="M4052" s="6">
        <v>2017</v>
      </c>
      <c r="N4052" s="103"/>
      <c r="O4052" s="103"/>
      <c r="P4052" s="6"/>
      <c r="Q4052" s="6"/>
      <c r="R4052" t="str">
        <f t="shared" si="63"/>
        <v>5010700208308302001VT100001</v>
      </c>
    </row>
    <row r="4053" spans="1:18" x14ac:dyDescent="0.2">
      <c r="A4053" s="80" t="s">
        <v>453</v>
      </c>
      <c r="B4053" s="80" t="s">
        <v>5541</v>
      </c>
      <c r="C4053" s="6">
        <v>501</v>
      </c>
      <c r="D4053" s="6">
        <v>50107</v>
      </c>
      <c r="E4053" s="80" t="s">
        <v>456</v>
      </c>
      <c r="F4053" s="80" t="s">
        <v>454</v>
      </c>
      <c r="G4053" s="80" t="s">
        <v>490</v>
      </c>
      <c r="H4053" s="80" t="s">
        <v>876</v>
      </c>
      <c r="I4053" s="80" t="s">
        <v>2596</v>
      </c>
      <c r="J4053" s="80" t="s">
        <v>4054</v>
      </c>
      <c r="K4053" s="80" t="s">
        <v>454</v>
      </c>
      <c r="L4053" s="8">
        <v>2100000</v>
      </c>
      <c r="M4053" s="6">
        <v>2017</v>
      </c>
      <c r="N4053" s="103"/>
      <c r="O4053" s="103"/>
      <c r="P4053" s="6"/>
      <c r="Q4053" s="6"/>
      <c r="R4053" t="str">
        <f t="shared" si="63"/>
        <v>5010700208308302001VT300001</v>
      </c>
    </row>
    <row r="4054" spans="1:18" x14ac:dyDescent="0.2">
      <c r="A4054" s="80" t="s">
        <v>453</v>
      </c>
      <c r="B4054" s="80" t="s">
        <v>5542</v>
      </c>
      <c r="C4054" s="6">
        <v>501</v>
      </c>
      <c r="D4054" s="6">
        <v>50107</v>
      </c>
      <c r="E4054" s="80" t="s">
        <v>456</v>
      </c>
      <c r="F4054" s="80" t="s">
        <v>454</v>
      </c>
      <c r="G4054" s="80" t="s">
        <v>492</v>
      </c>
      <c r="H4054" s="80" t="s">
        <v>876</v>
      </c>
      <c r="I4054" s="80" t="s">
        <v>2596</v>
      </c>
      <c r="J4054" s="80" t="s">
        <v>4054</v>
      </c>
      <c r="K4054" s="80" t="s">
        <v>454</v>
      </c>
      <c r="L4054" s="8">
        <v>1650000</v>
      </c>
      <c r="M4054" s="6">
        <v>2017</v>
      </c>
      <c r="N4054" s="103"/>
      <c r="O4054" s="103"/>
      <c r="P4054" s="6"/>
      <c r="Q4054" s="6"/>
      <c r="R4054" t="str">
        <f t="shared" si="63"/>
        <v>5010700208308302001VT400001</v>
      </c>
    </row>
    <row r="4055" spans="1:18" x14ac:dyDescent="0.2">
      <c r="A4055" s="80" t="s">
        <v>453</v>
      </c>
      <c r="B4055" s="80" t="s">
        <v>5543</v>
      </c>
      <c r="C4055" s="6">
        <v>501</v>
      </c>
      <c r="D4055" s="6">
        <v>50107</v>
      </c>
      <c r="E4055" s="80" t="s">
        <v>456</v>
      </c>
      <c r="F4055" s="80" t="s">
        <v>454</v>
      </c>
      <c r="G4055" s="80" t="s">
        <v>494</v>
      </c>
      <c r="H4055" s="80" t="s">
        <v>876</v>
      </c>
      <c r="I4055" s="80" t="s">
        <v>2596</v>
      </c>
      <c r="J4055" s="80" t="s">
        <v>4054</v>
      </c>
      <c r="K4055" s="80" t="s">
        <v>454</v>
      </c>
      <c r="L4055" s="8">
        <v>1200000</v>
      </c>
      <c r="M4055" s="6">
        <v>2017</v>
      </c>
      <c r="N4055" s="103"/>
      <c r="O4055" s="103"/>
      <c r="P4055" s="6"/>
      <c r="Q4055" s="6"/>
      <c r="R4055" t="str">
        <f t="shared" si="63"/>
        <v>5010700208308302001VT500001</v>
      </c>
    </row>
    <row r="4056" spans="1:18" x14ac:dyDescent="0.2">
      <c r="A4056" s="80" t="s">
        <v>453</v>
      </c>
      <c r="B4056" s="80" t="s">
        <v>5544</v>
      </c>
      <c r="C4056" s="6">
        <v>501</v>
      </c>
      <c r="D4056" s="6">
        <v>50107</v>
      </c>
      <c r="E4056" s="80" t="s">
        <v>456</v>
      </c>
      <c r="F4056" s="80" t="s">
        <v>454</v>
      </c>
      <c r="G4056" s="80" t="s">
        <v>486</v>
      </c>
      <c r="H4056" s="80" t="s">
        <v>876</v>
      </c>
      <c r="I4056" s="80" t="s">
        <v>2598</v>
      </c>
      <c r="J4056" s="80" t="s">
        <v>4054</v>
      </c>
      <c r="K4056" s="80" t="s">
        <v>454</v>
      </c>
      <c r="L4056" s="8">
        <v>4400000</v>
      </c>
      <c r="M4056" s="6">
        <v>2017</v>
      </c>
      <c r="N4056" s="103"/>
      <c r="O4056" s="103"/>
      <c r="P4056" s="6"/>
      <c r="Q4056" s="6"/>
      <c r="R4056" t="str">
        <f t="shared" si="63"/>
        <v>5010700208308303001VT100001</v>
      </c>
    </row>
    <row r="4057" spans="1:18" x14ac:dyDescent="0.2">
      <c r="A4057" s="80" t="s">
        <v>453</v>
      </c>
      <c r="B4057" s="80" t="s">
        <v>5545</v>
      </c>
      <c r="C4057" s="6">
        <v>501</v>
      </c>
      <c r="D4057" s="6">
        <v>50107</v>
      </c>
      <c r="E4057" s="80" t="s">
        <v>456</v>
      </c>
      <c r="F4057" s="80" t="s">
        <v>454</v>
      </c>
      <c r="G4057" s="80" t="s">
        <v>488</v>
      </c>
      <c r="H4057" s="80" t="s">
        <v>876</v>
      </c>
      <c r="I4057" s="80" t="s">
        <v>2598</v>
      </c>
      <c r="J4057" s="80" t="s">
        <v>4054</v>
      </c>
      <c r="K4057" s="80" t="s">
        <v>454</v>
      </c>
      <c r="L4057" s="8">
        <v>2125000</v>
      </c>
      <c r="M4057" s="6">
        <v>2017</v>
      </c>
      <c r="N4057" s="103"/>
      <c r="O4057" s="103"/>
      <c r="P4057" s="6"/>
      <c r="Q4057" s="6"/>
      <c r="R4057" t="str">
        <f t="shared" si="63"/>
        <v>5010700208308303001VT200001</v>
      </c>
    </row>
    <row r="4058" spans="1:18" x14ac:dyDescent="0.2">
      <c r="A4058" s="80" t="s">
        <v>453</v>
      </c>
      <c r="B4058" s="80" t="s">
        <v>5546</v>
      </c>
      <c r="C4058" s="6">
        <v>501</v>
      </c>
      <c r="D4058" s="6">
        <v>50107</v>
      </c>
      <c r="E4058" s="80" t="s">
        <v>456</v>
      </c>
      <c r="F4058" s="80" t="s">
        <v>454</v>
      </c>
      <c r="G4058" s="80" t="s">
        <v>490</v>
      </c>
      <c r="H4058" s="80" t="s">
        <v>876</v>
      </c>
      <c r="I4058" s="80" t="s">
        <v>2598</v>
      </c>
      <c r="J4058" s="80" t="s">
        <v>4054</v>
      </c>
      <c r="K4058" s="80" t="s">
        <v>454</v>
      </c>
      <c r="L4058" s="8">
        <v>1750000</v>
      </c>
      <c r="M4058" s="6">
        <v>2017</v>
      </c>
      <c r="N4058" s="103"/>
      <c r="O4058" s="103"/>
      <c r="P4058" s="6"/>
      <c r="Q4058" s="6"/>
      <c r="R4058" t="str">
        <f t="shared" si="63"/>
        <v>5010700208308303001VT300001</v>
      </c>
    </row>
    <row r="4059" spans="1:18" x14ac:dyDescent="0.2">
      <c r="A4059" s="80" t="s">
        <v>453</v>
      </c>
      <c r="B4059" s="80" t="s">
        <v>5547</v>
      </c>
      <c r="C4059" s="6">
        <v>501</v>
      </c>
      <c r="D4059" s="6">
        <v>50107</v>
      </c>
      <c r="E4059" s="80" t="s">
        <v>456</v>
      </c>
      <c r="F4059" s="80" t="s">
        <v>454</v>
      </c>
      <c r="G4059" s="80" t="s">
        <v>492</v>
      </c>
      <c r="H4059" s="80" t="s">
        <v>876</v>
      </c>
      <c r="I4059" s="80" t="s">
        <v>2598</v>
      </c>
      <c r="J4059" s="80" t="s">
        <v>4054</v>
      </c>
      <c r="K4059" s="80" t="s">
        <v>454</v>
      </c>
      <c r="L4059" s="8">
        <v>1375000</v>
      </c>
      <c r="M4059" s="6">
        <v>2017</v>
      </c>
      <c r="N4059" s="103"/>
      <c r="O4059" s="103"/>
      <c r="P4059" s="6"/>
      <c r="Q4059" s="6"/>
      <c r="R4059" t="str">
        <f t="shared" si="63"/>
        <v>5010700208308303001VT400001</v>
      </c>
    </row>
    <row r="4060" spans="1:18" x14ac:dyDescent="0.2">
      <c r="A4060" s="80" t="s">
        <v>453</v>
      </c>
      <c r="B4060" s="80" t="s">
        <v>5548</v>
      </c>
      <c r="C4060" s="6">
        <v>501</v>
      </c>
      <c r="D4060" s="6">
        <v>50107</v>
      </c>
      <c r="E4060" s="80" t="s">
        <v>456</v>
      </c>
      <c r="F4060" s="80" t="s">
        <v>454</v>
      </c>
      <c r="G4060" s="80" t="s">
        <v>494</v>
      </c>
      <c r="H4060" s="80" t="s">
        <v>876</v>
      </c>
      <c r="I4060" s="80" t="s">
        <v>2598</v>
      </c>
      <c r="J4060" s="80" t="s">
        <v>4054</v>
      </c>
      <c r="K4060" s="80" t="s">
        <v>454</v>
      </c>
      <c r="L4060" s="8">
        <v>1000000</v>
      </c>
      <c r="M4060" s="6">
        <v>2017</v>
      </c>
      <c r="N4060" s="103"/>
      <c r="O4060" s="103"/>
      <c r="P4060" s="6"/>
      <c r="Q4060" s="6"/>
      <c r="R4060" t="str">
        <f t="shared" si="63"/>
        <v>5010700208308303001VT500001</v>
      </c>
    </row>
    <row r="4061" spans="1:18" x14ac:dyDescent="0.2">
      <c r="A4061" s="80" t="s">
        <v>453</v>
      </c>
      <c r="B4061" s="80" t="s">
        <v>5549</v>
      </c>
      <c r="C4061" s="6">
        <v>501</v>
      </c>
      <c r="D4061" s="6">
        <v>50107</v>
      </c>
      <c r="E4061" s="80" t="s">
        <v>456</v>
      </c>
      <c r="F4061" s="80" t="s">
        <v>454</v>
      </c>
      <c r="G4061" s="80" t="s">
        <v>486</v>
      </c>
      <c r="H4061" s="80" t="s">
        <v>778</v>
      </c>
      <c r="I4061" s="80" t="s">
        <v>2458</v>
      </c>
      <c r="J4061" s="80" t="s">
        <v>4054</v>
      </c>
      <c r="K4061" s="80" t="s">
        <v>454</v>
      </c>
      <c r="L4061" s="8">
        <v>31200000</v>
      </c>
      <c r="M4061" s="6">
        <v>2017</v>
      </c>
      <c r="N4061" s="103"/>
      <c r="O4061" s="103"/>
      <c r="P4061" s="6"/>
      <c r="Q4061" s="6"/>
      <c r="R4061" t="str">
        <f t="shared" si="63"/>
        <v>5010700203403403001VT100001</v>
      </c>
    </row>
    <row r="4062" spans="1:18" x14ac:dyDescent="0.2">
      <c r="A4062" s="80" t="s">
        <v>453</v>
      </c>
      <c r="B4062" s="80" t="s">
        <v>5550</v>
      </c>
      <c r="C4062" s="6">
        <v>501</v>
      </c>
      <c r="D4062" s="6">
        <v>50107</v>
      </c>
      <c r="E4062" s="80" t="s">
        <v>456</v>
      </c>
      <c r="F4062" s="80" t="s">
        <v>454</v>
      </c>
      <c r="G4062" s="80" t="s">
        <v>486</v>
      </c>
      <c r="H4062" s="80" t="s">
        <v>778</v>
      </c>
      <c r="I4062" s="80" t="s">
        <v>2460</v>
      </c>
      <c r="J4062" s="80" t="s">
        <v>4054</v>
      </c>
      <c r="K4062" s="80" t="s">
        <v>454</v>
      </c>
      <c r="L4062" s="8">
        <v>23400000</v>
      </c>
      <c r="M4062" s="6">
        <v>2017</v>
      </c>
      <c r="N4062" s="103"/>
      <c r="O4062" s="103"/>
      <c r="P4062" s="6"/>
      <c r="Q4062" s="6"/>
      <c r="R4062" t="str">
        <f t="shared" si="63"/>
        <v>5010700203403404001VT100001</v>
      </c>
    </row>
    <row r="4063" spans="1:18" x14ac:dyDescent="0.2">
      <c r="A4063" s="80" t="s">
        <v>453</v>
      </c>
      <c r="B4063" s="80" t="s">
        <v>5551</v>
      </c>
      <c r="C4063" s="6">
        <v>501</v>
      </c>
      <c r="D4063" s="6">
        <v>50107</v>
      </c>
      <c r="E4063" s="80" t="s">
        <v>456</v>
      </c>
      <c r="F4063" s="80" t="s">
        <v>454</v>
      </c>
      <c r="G4063" s="80" t="s">
        <v>486</v>
      </c>
      <c r="H4063" s="80" t="s">
        <v>778</v>
      </c>
      <c r="I4063" s="80" t="s">
        <v>2462</v>
      </c>
      <c r="J4063" s="80" t="s">
        <v>4054</v>
      </c>
      <c r="K4063" s="80" t="s">
        <v>454</v>
      </c>
      <c r="L4063" s="8">
        <v>14850000</v>
      </c>
      <c r="M4063" s="6">
        <v>2017</v>
      </c>
      <c r="N4063" s="103"/>
      <c r="O4063" s="103"/>
      <c r="P4063" s="6"/>
      <c r="Q4063" s="6"/>
      <c r="R4063" t="str">
        <f t="shared" si="63"/>
        <v>5010700203403405001VT100001</v>
      </c>
    </row>
    <row r="4064" spans="1:18" x14ac:dyDescent="0.2">
      <c r="A4064" s="80" t="s">
        <v>453</v>
      </c>
      <c r="B4064" s="80" t="s">
        <v>5552</v>
      </c>
      <c r="C4064" s="6">
        <v>501</v>
      </c>
      <c r="D4064" s="6">
        <v>50107</v>
      </c>
      <c r="E4064" s="80" t="s">
        <v>456</v>
      </c>
      <c r="F4064" s="80" t="s">
        <v>454</v>
      </c>
      <c r="G4064" s="80" t="s">
        <v>486</v>
      </c>
      <c r="H4064" s="80" t="s">
        <v>776</v>
      </c>
      <c r="I4064" s="80" t="s">
        <v>2452</v>
      </c>
      <c r="J4064" s="80" t="s">
        <v>4054</v>
      </c>
      <c r="K4064" s="80" t="s">
        <v>454</v>
      </c>
      <c r="L4064" s="8">
        <v>6240000</v>
      </c>
      <c r="M4064" s="6">
        <v>2017</v>
      </c>
      <c r="N4064" s="103"/>
      <c r="O4064" s="103"/>
      <c r="P4064" s="6"/>
      <c r="Q4064" s="6"/>
      <c r="R4064" t="str">
        <f t="shared" si="63"/>
        <v>5010700203303303001VT100001</v>
      </c>
    </row>
    <row r="4065" spans="1:18" x14ac:dyDescent="0.2">
      <c r="A4065" s="80" t="s">
        <v>453</v>
      </c>
      <c r="B4065" s="80" t="s">
        <v>5553</v>
      </c>
      <c r="C4065" s="6">
        <v>501</v>
      </c>
      <c r="D4065" s="6">
        <v>50107</v>
      </c>
      <c r="E4065" s="80" t="s">
        <v>456</v>
      </c>
      <c r="F4065" s="80" t="s">
        <v>454</v>
      </c>
      <c r="G4065" s="80" t="s">
        <v>486</v>
      </c>
      <c r="H4065" s="80" t="s">
        <v>2190</v>
      </c>
      <c r="I4065" s="80" t="s">
        <v>3763</v>
      </c>
      <c r="J4065" s="80" t="s">
        <v>4054</v>
      </c>
      <c r="K4065" s="80" t="s">
        <v>454</v>
      </c>
      <c r="L4065" s="8">
        <v>3960000</v>
      </c>
      <c r="M4065" s="6">
        <v>2017</v>
      </c>
      <c r="N4065" s="103"/>
      <c r="O4065" s="103"/>
      <c r="P4065" s="6"/>
      <c r="Q4065" s="6"/>
      <c r="R4065" t="str">
        <f t="shared" si="63"/>
        <v>5010700230430401001VT100001</v>
      </c>
    </row>
    <row r="4066" spans="1:18" x14ac:dyDescent="0.2">
      <c r="A4066" s="80" t="s">
        <v>453</v>
      </c>
      <c r="B4066" s="80" t="s">
        <v>5554</v>
      </c>
      <c r="C4066" s="6">
        <v>501</v>
      </c>
      <c r="D4066" s="6">
        <v>50107</v>
      </c>
      <c r="E4066" s="80" t="s">
        <v>456</v>
      </c>
      <c r="F4066" s="80" t="s">
        <v>454</v>
      </c>
      <c r="G4066" s="80" t="s">
        <v>488</v>
      </c>
      <c r="H4066" s="80" t="s">
        <v>2190</v>
      </c>
      <c r="I4066" s="80" t="s">
        <v>3763</v>
      </c>
      <c r="J4066" s="80" t="s">
        <v>4054</v>
      </c>
      <c r="K4066" s="80" t="s">
        <v>454</v>
      </c>
      <c r="L4066" s="8">
        <v>1700000</v>
      </c>
      <c r="M4066" s="6">
        <v>2017</v>
      </c>
      <c r="N4066" s="103"/>
      <c r="O4066" s="103"/>
      <c r="P4066" s="6"/>
      <c r="Q4066" s="6"/>
      <c r="R4066" t="str">
        <f t="shared" si="63"/>
        <v>5010700230430401001VT200001</v>
      </c>
    </row>
    <row r="4067" spans="1:18" x14ac:dyDescent="0.2">
      <c r="A4067" s="80" t="s">
        <v>453</v>
      </c>
      <c r="B4067" s="80" t="s">
        <v>5555</v>
      </c>
      <c r="C4067" s="6">
        <v>501</v>
      </c>
      <c r="D4067" s="6">
        <v>50107</v>
      </c>
      <c r="E4067" s="80" t="s">
        <v>456</v>
      </c>
      <c r="F4067" s="80" t="s">
        <v>454</v>
      </c>
      <c r="G4067" s="80" t="s">
        <v>490</v>
      </c>
      <c r="H4067" s="80" t="s">
        <v>2190</v>
      </c>
      <c r="I4067" s="80" t="s">
        <v>3763</v>
      </c>
      <c r="J4067" s="80" t="s">
        <v>4054</v>
      </c>
      <c r="K4067" s="80" t="s">
        <v>454</v>
      </c>
      <c r="L4067" s="8">
        <v>1400000</v>
      </c>
      <c r="M4067" s="6">
        <v>2017</v>
      </c>
      <c r="N4067" s="103"/>
      <c r="O4067" s="103"/>
      <c r="P4067" s="6"/>
      <c r="Q4067" s="6"/>
      <c r="R4067" t="str">
        <f t="shared" si="63"/>
        <v>5010700230430401001VT300001</v>
      </c>
    </row>
    <row r="4068" spans="1:18" x14ac:dyDescent="0.2">
      <c r="A4068" s="80" t="s">
        <v>453</v>
      </c>
      <c r="B4068" s="80" t="s">
        <v>5556</v>
      </c>
      <c r="C4068" s="6">
        <v>501</v>
      </c>
      <c r="D4068" s="6">
        <v>50107</v>
      </c>
      <c r="E4068" s="80" t="s">
        <v>456</v>
      </c>
      <c r="F4068" s="80" t="s">
        <v>454</v>
      </c>
      <c r="G4068" s="80" t="s">
        <v>492</v>
      </c>
      <c r="H4068" s="80" t="s">
        <v>2190</v>
      </c>
      <c r="I4068" s="80" t="s">
        <v>3763</v>
      </c>
      <c r="J4068" s="80" t="s">
        <v>4054</v>
      </c>
      <c r="K4068" s="80" t="s">
        <v>454</v>
      </c>
      <c r="L4068" s="8">
        <v>1100000</v>
      </c>
      <c r="M4068" s="6">
        <v>2017</v>
      </c>
      <c r="N4068" s="103"/>
      <c r="O4068" s="103"/>
      <c r="P4068" s="6"/>
      <c r="Q4068" s="6"/>
      <c r="R4068" t="str">
        <f t="shared" si="63"/>
        <v>5010700230430401001VT400001</v>
      </c>
    </row>
    <row r="4069" spans="1:18" x14ac:dyDescent="0.2">
      <c r="A4069" s="80" t="s">
        <v>453</v>
      </c>
      <c r="B4069" s="80" t="s">
        <v>5557</v>
      </c>
      <c r="C4069" s="6">
        <v>501</v>
      </c>
      <c r="D4069" s="6">
        <v>50107</v>
      </c>
      <c r="E4069" s="80" t="s">
        <v>456</v>
      </c>
      <c r="F4069" s="80" t="s">
        <v>454</v>
      </c>
      <c r="G4069" s="80" t="s">
        <v>494</v>
      </c>
      <c r="H4069" s="80" t="s">
        <v>2190</v>
      </c>
      <c r="I4069" s="80" t="s">
        <v>3763</v>
      </c>
      <c r="J4069" s="80" t="s">
        <v>4054</v>
      </c>
      <c r="K4069" s="80" t="s">
        <v>454</v>
      </c>
      <c r="L4069" s="8">
        <v>800000</v>
      </c>
      <c r="M4069" s="6">
        <v>2017</v>
      </c>
      <c r="N4069" s="103"/>
      <c r="O4069" s="103"/>
      <c r="P4069" s="6"/>
      <c r="Q4069" s="6"/>
      <c r="R4069" t="str">
        <f t="shared" si="63"/>
        <v>5010700230430401001VT500001</v>
      </c>
    </row>
    <row r="4070" spans="1:18" x14ac:dyDescent="0.2">
      <c r="A4070" s="80" t="s">
        <v>453</v>
      </c>
      <c r="B4070" s="80" t="s">
        <v>5558</v>
      </c>
      <c r="C4070" s="6">
        <v>501</v>
      </c>
      <c r="D4070" s="6">
        <v>50107</v>
      </c>
      <c r="E4070" s="80" t="s">
        <v>456</v>
      </c>
      <c r="F4070" s="80" t="s">
        <v>454</v>
      </c>
      <c r="G4070" s="80" t="s">
        <v>486</v>
      </c>
      <c r="H4070" s="80" t="s">
        <v>2191</v>
      </c>
      <c r="I4070" s="80" t="s">
        <v>3764</v>
      </c>
      <c r="J4070" s="80" t="s">
        <v>4054</v>
      </c>
      <c r="K4070" s="80" t="s">
        <v>454</v>
      </c>
      <c r="L4070" s="8">
        <v>2080000</v>
      </c>
      <c r="M4070" s="6">
        <v>2017</v>
      </c>
      <c r="N4070" s="103"/>
      <c r="O4070" s="103"/>
      <c r="P4070" s="6"/>
      <c r="Q4070" s="6"/>
      <c r="R4070" t="str">
        <f t="shared" si="63"/>
        <v>5010700230530501001VT100001</v>
      </c>
    </row>
    <row r="4071" spans="1:18" x14ac:dyDescent="0.2">
      <c r="A4071" s="80" t="s">
        <v>453</v>
      </c>
      <c r="B4071" s="80" t="s">
        <v>5559</v>
      </c>
      <c r="C4071" s="6">
        <v>501</v>
      </c>
      <c r="D4071" s="6">
        <v>50107</v>
      </c>
      <c r="E4071" s="80" t="s">
        <v>456</v>
      </c>
      <c r="F4071" s="80" t="s">
        <v>454</v>
      </c>
      <c r="G4071" s="80" t="s">
        <v>486</v>
      </c>
      <c r="H4071" s="80" t="s">
        <v>2192</v>
      </c>
      <c r="I4071" s="80" t="s">
        <v>3765</v>
      </c>
      <c r="J4071" s="80" t="s">
        <v>4054</v>
      </c>
      <c r="K4071" s="80" t="s">
        <v>454</v>
      </c>
      <c r="L4071" s="8">
        <v>4400000</v>
      </c>
      <c r="M4071" s="6">
        <v>2017</v>
      </c>
      <c r="N4071" s="103"/>
      <c r="O4071" s="103"/>
      <c r="P4071" s="6"/>
      <c r="Q4071" s="6"/>
      <c r="R4071" t="str">
        <f t="shared" si="63"/>
        <v>5010700230630601001VT100001</v>
      </c>
    </row>
    <row r="4072" spans="1:18" x14ac:dyDescent="0.2">
      <c r="A4072" s="80" t="s">
        <v>453</v>
      </c>
      <c r="B4072" s="80" t="s">
        <v>5560</v>
      </c>
      <c r="C4072" s="6">
        <v>501</v>
      </c>
      <c r="D4072" s="6">
        <v>50107</v>
      </c>
      <c r="E4072" s="80" t="s">
        <v>456</v>
      </c>
      <c r="F4072" s="80" t="s">
        <v>454</v>
      </c>
      <c r="G4072" s="80" t="s">
        <v>486</v>
      </c>
      <c r="H4072" s="80" t="s">
        <v>2193</v>
      </c>
      <c r="I4072" s="80" t="s">
        <v>3766</v>
      </c>
      <c r="J4072" s="80" t="s">
        <v>4054</v>
      </c>
      <c r="K4072" s="80" t="s">
        <v>454</v>
      </c>
      <c r="L4072" s="8">
        <v>3960000</v>
      </c>
      <c r="M4072" s="6">
        <v>2017</v>
      </c>
      <c r="N4072" s="103"/>
      <c r="O4072" s="103"/>
      <c r="P4072" s="6"/>
      <c r="Q4072" s="6"/>
      <c r="R4072" t="str">
        <f t="shared" si="63"/>
        <v>5010700230730701001VT100001</v>
      </c>
    </row>
    <row r="4073" spans="1:18" x14ac:dyDescent="0.2">
      <c r="A4073" s="80" t="s">
        <v>453</v>
      </c>
      <c r="B4073" s="80" t="s">
        <v>5561</v>
      </c>
      <c r="C4073" s="6">
        <v>501</v>
      </c>
      <c r="D4073" s="6">
        <v>50107</v>
      </c>
      <c r="E4073" s="80" t="s">
        <v>456</v>
      </c>
      <c r="F4073" s="80" t="s">
        <v>454</v>
      </c>
      <c r="G4073" s="80" t="s">
        <v>486</v>
      </c>
      <c r="H4073" s="80" t="s">
        <v>834</v>
      </c>
      <c r="I4073" s="80" t="s">
        <v>2520</v>
      </c>
      <c r="J4073" s="80" t="s">
        <v>4054</v>
      </c>
      <c r="K4073" s="80" t="s">
        <v>454</v>
      </c>
      <c r="L4073" s="8">
        <v>17550000</v>
      </c>
      <c r="M4073" s="6">
        <v>2017</v>
      </c>
      <c r="N4073" s="103"/>
      <c r="O4073" s="103"/>
      <c r="P4073" s="6"/>
      <c r="Q4073" s="6"/>
      <c r="R4073" t="str">
        <f t="shared" si="63"/>
        <v>5010700206206202001VT100001</v>
      </c>
    </row>
    <row r="4074" spans="1:18" x14ac:dyDescent="0.2">
      <c r="A4074" s="80" t="s">
        <v>453</v>
      </c>
      <c r="B4074" s="80" t="s">
        <v>5562</v>
      </c>
      <c r="C4074" s="6">
        <v>501</v>
      </c>
      <c r="D4074" s="6">
        <v>50107</v>
      </c>
      <c r="E4074" s="80" t="s">
        <v>456</v>
      </c>
      <c r="F4074" s="80" t="s">
        <v>454</v>
      </c>
      <c r="G4074" s="80" t="s">
        <v>486</v>
      </c>
      <c r="H4074" s="80" t="s">
        <v>834</v>
      </c>
      <c r="I4074" s="80" t="s">
        <v>2522</v>
      </c>
      <c r="J4074" s="80" t="s">
        <v>4054</v>
      </c>
      <c r="K4074" s="80" t="s">
        <v>454</v>
      </c>
      <c r="L4074" s="8">
        <v>12150000</v>
      </c>
      <c r="M4074" s="6">
        <v>2017</v>
      </c>
      <c r="N4074" s="103"/>
      <c r="O4074" s="103"/>
      <c r="P4074" s="6"/>
      <c r="Q4074" s="6"/>
      <c r="R4074" t="str">
        <f t="shared" si="63"/>
        <v>5010700206206203001VT100001</v>
      </c>
    </row>
    <row r="4075" spans="1:18" x14ac:dyDescent="0.2">
      <c r="A4075" s="80" t="s">
        <v>453</v>
      </c>
      <c r="B4075" s="80" t="s">
        <v>5563</v>
      </c>
      <c r="C4075" s="6">
        <v>501</v>
      </c>
      <c r="D4075" s="6">
        <v>50107</v>
      </c>
      <c r="E4075" s="80" t="s">
        <v>456</v>
      </c>
      <c r="F4075" s="80" t="s">
        <v>454</v>
      </c>
      <c r="G4075" s="80" t="s">
        <v>488</v>
      </c>
      <c r="H4075" s="80" t="s">
        <v>834</v>
      </c>
      <c r="I4075" s="80" t="s">
        <v>2522</v>
      </c>
      <c r="J4075" s="80" t="s">
        <v>4054</v>
      </c>
      <c r="K4075" s="80" t="s">
        <v>454</v>
      </c>
      <c r="L4075" s="8">
        <v>2550000</v>
      </c>
      <c r="M4075" s="6">
        <v>2017</v>
      </c>
      <c r="N4075" s="103"/>
      <c r="O4075" s="103"/>
      <c r="P4075" s="6"/>
      <c r="Q4075" s="6"/>
      <c r="R4075" t="str">
        <f t="shared" si="63"/>
        <v>5010700206206203001VT200001</v>
      </c>
    </row>
    <row r="4076" spans="1:18" x14ac:dyDescent="0.2">
      <c r="A4076" s="80" t="s">
        <v>453</v>
      </c>
      <c r="B4076" s="80" t="s">
        <v>5564</v>
      </c>
      <c r="C4076" s="6">
        <v>501</v>
      </c>
      <c r="D4076" s="6">
        <v>50107</v>
      </c>
      <c r="E4076" s="80" t="s">
        <v>456</v>
      </c>
      <c r="F4076" s="80" t="s">
        <v>454</v>
      </c>
      <c r="G4076" s="80" t="s">
        <v>490</v>
      </c>
      <c r="H4076" s="80" t="s">
        <v>834</v>
      </c>
      <c r="I4076" s="80" t="s">
        <v>2522</v>
      </c>
      <c r="J4076" s="80" t="s">
        <v>4054</v>
      </c>
      <c r="K4076" s="80" t="s">
        <v>454</v>
      </c>
      <c r="L4076" s="8">
        <v>2100000</v>
      </c>
      <c r="M4076" s="6">
        <v>2017</v>
      </c>
      <c r="N4076" s="103"/>
      <c r="O4076" s="103"/>
      <c r="P4076" s="6"/>
      <c r="Q4076" s="6"/>
      <c r="R4076" t="str">
        <f t="shared" si="63"/>
        <v>5010700206206203001VT300001</v>
      </c>
    </row>
    <row r="4077" spans="1:18" x14ac:dyDescent="0.2">
      <c r="A4077" s="80" t="s">
        <v>453</v>
      </c>
      <c r="B4077" s="80" t="s">
        <v>5565</v>
      </c>
      <c r="C4077" s="6">
        <v>501</v>
      </c>
      <c r="D4077" s="6">
        <v>50107</v>
      </c>
      <c r="E4077" s="80" t="s">
        <v>456</v>
      </c>
      <c r="F4077" s="80" t="s">
        <v>454</v>
      </c>
      <c r="G4077" s="80" t="s">
        <v>492</v>
      </c>
      <c r="H4077" s="80" t="s">
        <v>834</v>
      </c>
      <c r="I4077" s="80" t="s">
        <v>2522</v>
      </c>
      <c r="J4077" s="80" t="s">
        <v>4054</v>
      </c>
      <c r="K4077" s="80" t="s">
        <v>456</v>
      </c>
      <c r="L4077" s="8">
        <v>1650000</v>
      </c>
      <c r="M4077" s="6">
        <v>2017</v>
      </c>
      <c r="N4077" s="103"/>
      <c r="O4077" s="103"/>
      <c r="P4077" s="6"/>
      <c r="Q4077" s="6"/>
      <c r="R4077" t="str">
        <f t="shared" si="63"/>
        <v>5010700206206203002VT400001</v>
      </c>
    </row>
    <row r="4078" spans="1:18" x14ac:dyDescent="0.2">
      <c r="A4078" s="80" t="s">
        <v>453</v>
      </c>
      <c r="B4078" s="80" t="s">
        <v>5566</v>
      </c>
      <c r="C4078" s="6">
        <v>501</v>
      </c>
      <c r="D4078" s="6">
        <v>50107</v>
      </c>
      <c r="E4078" s="80" t="s">
        <v>456</v>
      </c>
      <c r="F4078" s="80" t="s">
        <v>454</v>
      </c>
      <c r="G4078" s="80" t="s">
        <v>494</v>
      </c>
      <c r="H4078" s="80" t="s">
        <v>834</v>
      </c>
      <c r="I4078" s="80" t="s">
        <v>2522</v>
      </c>
      <c r="J4078" s="80" t="s">
        <v>4054</v>
      </c>
      <c r="K4078" s="80" t="s">
        <v>456</v>
      </c>
      <c r="L4078" s="8">
        <v>1200000</v>
      </c>
      <c r="M4078" s="6">
        <v>2017</v>
      </c>
      <c r="N4078" s="103"/>
      <c r="O4078" s="103"/>
      <c r="P4078" s="6"/>
      <c r="Q4078" s="6"/>
      <c r="R4078" t="str">
        <f t="shared" si="63"/>
        <v>5010700206206203002VT500001</v>
      </c>
    </row>
    <row r="4079" spans="1:18" x14ac:dyDescent="0.2">
      <c r="A4079" s="80" t="s">
        <v>453</v>
      </c>
      <c r="B4079" s="80" t="s">
        <v>5567</v>
      </c>
      <c r="C4079" s="6">
        <v>501</v>
      </c>
      <c r="D4079" s="6">
        <v>50107</v>
      </c>
      <c r="E4079" s="80" t="s">
        <v>456</v>
      </c>
      <c r="F4079" s="80" t="s">
        <v>454</v>
      </c>
      <c r="G4079" s="80" t="s">
        <v>488</v>
      </c>
      <c r="H4079" s="80" t="s">
        <v>836</v>
      </c>
      <c r="I4079" s="80" t="s">
        <v>2524</v>
      </c>
      <c r="J4079" s="80" t="s">
        <v>4054</v>
      </c>
      <c r="K4079" s="80" t="s">
        <v>456</v>
      </c>
      <c r="L4079" s="8">
        <v>3400000</v>
      </c>
      <c r="M4079" s="6">
        <v>2017</v>
      </c>
      <c r="N4079" s="103"/>
      <c r="O4079" s="103"/>
      <c r="P4079" s="6"/>
      <c r="Q4079" s="6"/>
      <c r="R4079" t="str">
        <f t="shared" si="63"/>
        <v>5010700206306301002VT200001</v>
      </c>
    </row>
    <row r="4080" spans="1:18" x14ac:dyDescent="0.2">
      <c r="A4080" s="80" t="s">
        <v>453</v>
      </c>
      <c r="B4080" s="80" t="s">
        <v>5568</v>
      </c>
      <c r="C4080" s="6">
        <v>501</v>
      </c>
      <c r="D4080" s="6">
        <v>50107</v>
      </c>
      <c r="E4080" s="80" t="s">
        <v>456</v>
      </c>
      <c r="F4080" s="80" t="s">
        <v>454</v>
      </c>
      <c r="G4080" s="80" t="s">
        <v>490</v>
      </c>
      <c r="H4080" s="80" t="s">
        <v>836</v>
      </c>
      <c r="I4080" s="80" t="s">
        <v>2524</v>
      </c>
      <c r="J4080" s="80" t="s">
        <v>4054</v>
      </c>
      <c r="K4080" s="80" t="s">
        <v>456</v>
      </c>
      <c r="L4080" s="8">
        <v>2800000</v>
      </c>
      <c r="M4080" s="6">
        <v>2017</v>
      </c>
      <c r="N4080" s="103"/>
      <c r="O4080" s="103"/>
      <c r="P4080" s="6"/>
      <c r="Q4080" s="6"/>
      <c r="R4080" t="str">
        <f t="shared" si="63"/>
        <v>5010700206306301002VT300001</v>
      </c>
    </row>
    <row r="4081" spans="1:18" x14ac:dyDescent="0.2">
      <c r="A4081" s="80" t="s">
        <v>453</v>
      </c>
      <c r="B4081" s="80" t="s">
        <v>5569</v>
      </c>
      <c r="C4081" s="6">
        <v>501</v>
      </c>
      <c r="D4081" s="6">
        <v>50107</v>
      </c>
      <c r="E4081" s="80" t="s">
        <v>456</v>
      </c>
      <c r="F4081" s="80" t="s">
        <v>454</v>
      </c>
      <c r="G4081" s="80" t="s">
        <v>492</v>
      </c>
      <c r="H4081" s="80" t="s">
        <v>836</v>
      </c>
      <c r="I4081" s="80" t="s">
        <v>2524</v>
      </c>
      <c r="J4081" s="80" t="s">
        <v>4054</v>
      </c>
      <c r="K4081" s="80" t="s">
        <v>456</v>
      </c>
      <c r="L4081" s="8">
        <v>2200000</v>
      </c>
      <c r="M4081" s="6">
        <v>2017</v>
      </c>
      <c r="N4081" s="103"/>
      <c r="O4081" s="103"/>
      <c r="P4081" s="6"/>
      <c r="Q4081" s="6"/>
      <c r="R4081" t="str">
        <f t="shared" si="63"/>
        <v>5010700206306301002VT400001</v>
      </c>
    </row>
    <row r="4082" spans="1:18" x14ac:dyDescent="0.2">
      <c r="A4082" s="80" t="s">
        <v>453</v>
      </c>
      <c r="B4082" s="80" t="s">
        <v>5570</v>
      </c>
      <c r="C4082" s="6">
        <v>501</v>
      </c>
      <c r="D4082" s="6">
        <v>50107</v>
      </c>
      <c r="E4082" s="80" t="s">
        <v>456</v>
      </c>
      <c r="F4082" s="80" t="s">
        <v>454</v>
      </c>
      <c r="G4082" s="80" t="s">
        <v>494</v>
      </c>
      <c r="H4082" s="80" t="s">
        <v>836</v>
      </c>
      <c r="I4082" s="80" t="s">
        <v>2524</v>
      </c>
      <c r="J4082" s="80" t="s">
        <v>4054</v>
      </c>
      <c r="K4082" s="80" t="s">
        <v>456</v>
      </c>
      <c r="L4082" s="8">
        <v>1600000</v>
      </c>
      <c r="M4082" s="6">
        <v>2017</v>
      </c>
      <c r="N4082" s="103"/>
      <c r="O4082" s="103"/>
      <c r="P4082" s="6"/>
      <c r="Q4082" s="6"/>
      <c r="R4082" t="str">
        <f t="shared" si="63"/>
        <v>5010700206306301002VT500001</v>
      </c>
    </row>
    <row r="4083" spans="1:18" x14ac:dyDescent="0.2">
      <c r="A4083" s="80" t="s">
        <v>453</v>
      </c>
      <c r="B4083" s="80" t="s">
        <v>5571</v>
      </c>
      <c r="C4083" s="6">
        <v>501</v>
      </c>
      <c r="D4083" s="6">
        <v>50107</v>
      </c>
      <c r="E4083" s="80" t="s">
        <v>456</v>
      </c>
      <c r="F4083" s="80" t="s">
        <v>454</v>
      </c>
      <c r="G4083" s="80" t="s">
        <v>486</v>
      </c>
      <c r="H4083" s="80" t="s">
        <v>2331</v>
      </c>
      <c r="I4083" s="80" t="s">
        <v>3919</v>
      </c>
      <c r="J4083" s="80" t="s">
        <v>4054</v>
      </c>
      <c r="K4083" s="80" t="s">
        <v>454</v>
      </c>
      <c r="L4083" s="8">
        <v>1870000</v>
      </c>
      <c r="M4083" s="6">
        <v>2017</v>
      </c>
      <c r="N4083" s="103"/>
      <c r="O4083" s="103"/>
      <c r="P4083" s="6"/>
      <c r="Q4083" s="6"/>
      <c r="R4083" t="str">
        <f t="shared" si="63"/>
        <v>5010700244544501001VT100001</v>
      </c>
    </row>
    <row r="4084" spans="1:18" x14ac:dyDescent="0.2">
      <c r="A4084" s="80" t="s">
        <v>453</v>
      </c>
      <c r="B4084" s="80" t="s">
        <v>5572</v>
      </c>
      <c r="C4084" s="6">
        <v>501</v>
      </c>
      <c r="D4084" s="6">
        <v>50107</v>
      </c>
      <c r="E4084" s="80" t="s">
        <v>456</v>
      </c>
      <c r="F4084" s="80" t="s">
        <v>454</v>
      </c>
      <c r="G4084" s="80" t="s">
        <v>486</v>
      </c>
      <c r="H4084" s="80" t="s">
        <v>2331</v>
      </c>
      <c r="I4084" s="80" t="s">
        <v>3920</v>
      </c>
      <c r="J4084" s="80" t="s">
        <v>4054</v>
      </c>
      <c r="K4084" s="80" t="s">
        <v>454</v>
      </c>
      <c r="L4084" s="8">
        <v>2020000</v>
      </c>
      <c r="M4084" s="6">
        <v>2017</v>
      </c>
      <c r="N4084" s="103"/>
      <c r="O4084" s="103"/>
      <c r="P4084" s="6"/>
      <c r="Q4084" s="6"/>
      <c r="R4084" t="str">
        <f t="shared" si="63"/>
        <v>5010700244544502001VT100001</v>
      </c>
    </row>
    <row r="4085" spans="1:18" x14ac:dyDescent="0.2">
      <c r="A4085" s="80" t="s">
        <v>453</v>
      </c>
      <c r="B4085" s="80" t="s">
        <v>5573</v>
      </c>
      <c r="C4085" s="6">
        <v>501</v>
      </c>
      <c r="D4085" s="6">
        <v>50107</v>
      </c>
      <c r="E4085" s="80" t="s">
        <v>456</v>
      </c>
      <c r="F4085" s="80" t="s">
        <v>454</v>
      </c>
      <c r="G4085" s="80" t="s">
        <v>486</v>
      </c>
      <c r="H4085" s="80" t="s">
        <v>2331</v>
      </c>
      <c r="I4085" s="80" t="s">
        <v>3921</v>
      </c>
      <c r="J4085" s="80" t="s">
        <v>4054</v>
      </c>
      <c r="K4085" s="80" t="s">
        <v>454</v>
      </c>
      <c r="L4085" s="8">
        <v>2590000</v>
      </c>
      <c r="M4085" s="6">
        <v>2017</v>
      </c>
      <c r="N4085" s="103"/>
      <c r="O4085" s="103"/>
      <c r="P4085" s="6"/>
      <c r="Q4085" s="6"/>
      <c r="R4085" t="str">
        <f t="shared" si="63"/>
        <v>5010700244544503001VT100001</v>
      </c>
    </row>
    <row r="4086" spans="1:18" x14ac:dyDescent="0.2">
      <c r="A4086" s="80" t="s">
        <v>453</v>
      </c>
      <c r="B4086" s="80" t="s">
        <v>5574</v>
      </c>
      <c r="C4086" s="6">
        <v>501</v>
      </c>
      <c r="D4086" s="6">
        <v>50107</v>
      </c>
      <c r="E4086" s="80" t="s">
        <v>456</v>
      </c>
      <c r="F4086" s="80" t="s">
        <v>454</v>
      </c>
      <c r="G4086" s="80" t="s">
        <v>486</v>
      </c>
      <c r="H4086" s="80" t="s">
        <v>2332</v>
      </c>
      <c r="I4086" s="80" t="s">
        <v>3922</v>
      </c>
      <c r="J4086" s="80" t="s">
        <v>4054</v>
      </c>
      <c r="K4086" s="80" t="s">
        <v>454</v>
      </c>
      <c r="L4086" s="8">
        <v>1240000</v>
      </c>
      <c r="M4086" s="6">
        <v>2017</v>
      </c>
      <c r="N4086" s="103"/>
      <c r="O4086" s="103"/>
      <c r="P4086" s="6"/>
      <c r="Q4086" s="6"/>
      <c r="R4086" t="str">
        <f t="shared" si="63"/>
        <v>5010700244644601001VT100001</v>
      </c>
    </row>
    <row r="4087" spans="1:18" x14ac:dyDescent="0.2">
      <c r="A4087" s="80" t="s">
        <v>453</v>
      </c>
      <c r="B4087" s="80" t="s">
        <v>5575</v>
      </c>
      <c r="C4087" s="6">
        <v>501</v>
      </c>
      <c r="D4087" s="6">
        <v>50107</v>
      </c>
      <c r="E4087" s="80" t="s">
        <v>456</v>
      </c>
      <c r="F4087" s="80" t="s">
        <v>454</v>
      </c>
      <c r="G4087" s="80" t="s">
        <v>486</v>
      </c>
      <c r="H4087" s="80" t="s">
        <v>2332</v>
      </c>
      <c r="I4087" s="80" t="s">
        <v>3923</v>
      </c>
      <c r="J4087" s="80" t="s">
        <v>4054</v>
      </c>
      <c r="K4087" s="80" t="s">
        <v>454</v>
      </c>
      <c r="L4087" s="8">
        <v>1440000</v>
      </c>
      <c r="M4087" s="6">
        <v>2017</v>
      </c>
      <c r="N4087" s="103"/>
      <c r="O4087" s="103"/>
      <c r="P4087" s="6"/>
      <c r="Q4087" s="6"/>
      <c r="R4087" t="str">
        <f t="shared" si="63"/>
        <v>5010700244644602001VT100001</v>
      </c>
    </row>
    <row r="4088" spans="1:18" x14ac:dyDescent="0.2">
      <c r="A4088" s="80" t="s">
        <v>453</v>
      </c>
      <c r="B4088" s="80" t="s">
        <v>5576</v>
      </c>
      <c r="C4088" s="6">
        <v>501</v>
      </c>
      <c r="D4088" s="6">
        <v>50107</v>
      </c>
      <c r="E4088" s="80" t="s">
        <v>456</v>
      </c>
      <c r="F4088" s="80" t="s">
        <v>454</v>
      </c>
      <c r="G4088" s="80" t="s">
        <v>486</v>
      </c>
      <c r="H4088" s="80" t="s">
        <v>2332</v>
      </c>
      <c r="I4088" s="80" t="s">
        <v>3924</v>
      </c>
      <c r="J4088" s="80" t="s">
        <v>4054</v>
      </c>
      <c r="K4088" s="80" t="s">
        <v>454</v>
      </c>
      <c r="L4088" s="8">
        <v>1600000</v>
      </c>
      <c r="M4088" s="6">
        <v>2017</v>
      </c>
      <c r="N4088" s="103"/>
      <c r="O4088" s="103"/>
      <c r="P4088" s="6"/>
      <c r="Q4088" s="6"/>
      <c r="R4088" t="str">
        <f t="shared" si="63"/>
        <v>5010700244644603001VT100001</v>
      </c>
    </row>
    <row r="4089" spans="1:18" x14ac:dyDescent="0.2">
      <c r="A4089" s="80" t="s">
        <v>453</v>
      </c>
      <c r="B4089" s="80" t="s">
        <v>5577</v>
      </c>
      <c r="C4089" s="6">
        <v>501</v>
      </c>
      <c r="D4089" s="6">
        <v>50107</v>
      </c>
      <c r="E4089" s="80" t="s">
        <v>456</v>
      </c>
      <c r="F4089" s="80" t="s">
        <v>454</v>
      </c>
      <c r="G4089" s="80" t="s">
        <v>486</v>
      </c>
      <c r="H4089" s="80" t="s">
        <v>2332</v>
      </c>
      <c r="I4089" s="80" t="s">
        <v>3925</v>
      </c>
      <c r="J4089" s="80" t="s">
        <v>4054</v>
      </c>
      <c r="K4089" s="80" t="s">
        <v>454</v>
      </c>
      <c r="L4089" s="8">
        <v>2080000</v>
      </c>
      <c r="M4089" s="6">
        <v>2017</v>
      </c>
      <c r="N4089" s="103"/>
      <c r="O4089" s="103"/>
      <c r="P4089" s="6"/>
      <c r="Q4089" s="6"/>
      <c r="R4089" t="str">
        <f t="shared" si="63"/>
        <v>5010700244644604001VT100001</v>
      </c>
    </row>
    <row r="4090" spans="1:18" x14ac:dyDescent="0.2">
      <c r="A4090" s="80" t="s">
        <v>453</v>
      </c>
      <c r="B4090" s="80" t="s">
        <v>5578</v>
      </c>
      <c r="C4090" s="6">
        <v>501</v>
      </c>
      <c r="D4090" s="6">
        <v>50107</v>
      </c>
      <c r="E4090" s="80" t="s">
        <v>456</v>
      </c>
      <c r="F4090" s="80" t="s">
        <v>454</v>
      </c>
      <c r="G4090" s="80" t="s">
        <v>486</v>
      </c>
      <c r="H4090" s="80" t="s">
        <v>2333</v>
      </c>
      <c r="I4090" s="80" t="s">
        <v>3926</v>
      </c>
      <c r="J4090" s="80" t="s">
        <v>4054</v>
      </c>
      <c r="K4090" s="80" t="s">
        <v>454</v>
      </c>
      <c r="L4090" s="8">
        <v>1600000</v>
      </c>
      <c r="M4090" s="6">
        <v>2017</v>
      </c>
      <c r="N4090" s="103"/>
      <c r="O4090" s="103"/>
      <c r="P4090" s="6"/>
      <c r="Q4090" s="6"/>
      <c r="R4090" t="str">
        <f t="shared" si="63"/>
        <v>5010700244744701001VT100001</v>
      </c>
    </row>
    <row r="4091" spans="1:18" x14ac:dyDescent="0.2">
      <c r="A4091" s="80" t="s">
        <v>453</v>
      </c>
      <c r="B4091" s="80" t="s">
        <v>5579</v>
      </c>
      <c r="C4091" s="6">
        <v>501</v>
      </c>
      <c r="D4091" s="6">
        <v>50107</v>
      </c>
      <c r="E4091" s="80" t="s">
        <v>456</v>
      </c>
      <c r="F4091" s="80" t="s">
        <v>454</v>
      </c>
      <c r="G4091" s="80" t="s">
        <v>486</v>
      </c>
      <c r="H4091" s="80" t="s">
        <v>2333</v>
      </c>
      <c r="I4091" s="80" t="s">
        <v>3927</v>
      </c>
      <c r="J4091" s="80" t="s">
        <v>4054</v>
      </c>
      <c r="K4091" s="80" t="s">
        <v>454</v>
      </c>
      <c r="L4091" s="8">
        <v>2080000</v>
      </c>
      <c r="M4091" s="6">
        <v>2017</v>
      </c>
      <c r="N4091" s="103"/>
      <c r="O4091" s="103"/>
      <c r="P4091" s="6"/>
      <c r="Q4091" s="6"/>
      <c r="R4091" t="str">
        <f t="shared" si="63"/>
        <v>5010700244744702001VT100001</v>
      </c>
    </row>
    <row r="4092" spans="1:18" x14ac:dyDescent="0.2">
      <c r="A4092" s="80" t="s">
        <v>453</v>
      </c>
      <c r="B4092" s="80" t="s">
        <v>5580</v>
      </c>
      <c r="C4092" s="6">
        <v>501</v>
      </c>
      <c r="D4092" s="6">
        <v>50107</v>
      </c>
      <c r="E4092" s="80" t="s">
        <v>456</v>
      </c>
      <c r="F4092" s="80" t="s">
        <v>454</v>
      </c>
      <c r="G4092" s="80" t="s">
        <v>486</v>
      </c>
      <c r="H4092" s="80" t="s">
        <v>2333</v>
      </c>
      <c r="I4092" s="80" t="s">
        <v>3928</v>
      </c>
      <c r="J4092" s="80" t="s">
        <v>4054</v>
      </c>
      <c r="K4092" s="80" t="s">
        <v>454</v>
      </c>
      <c r="L4092" s="8">
        <v>2240000</v>
      </c>
      <c r="M4092" s="6">
        <v>2017</v>
      </c>
      <c r="N4092" s="103"/>
      <c r="O4092" s="103"/>
      <c r="P4092" s="6"/>
      <c r="Q4092" s="6"/>
      <c r="R4092" t="str">
        <f t="shared" si="63"/>
        <v>5010700244744703001VT100001</v>
      </c>
    </row>
    <row r="4093" spans="1:18" x14ac:dyDescent="0.2">
      <c r="A4093" s="80" t="s">
        <v>453</v>
      </c>
      <c r="B4093" s="80" t="s">
        <v>5581</v>
      </c>
      <c r="C4093" s="6">
        <v>501</v>
      </c>
      <c r="D4093" s="6">
        <v>50107</v>
      </c>
      <c r="E4093" s="80" t="s">
        <v>456</v>
      </c>
      <c r="F4093" s="80" t="s">
        <v>454</v>
      </c>
      <c r="G4093" s="80" t="s">
        <v>486</v>
      </c>
      <c r="H4093" s="80" t="s">
        <v>2334</v>
      </c>
      <c r="I4093" s="80" t="s">
        <v>3929</v>
      </c>
      <c r="J4093" s="80" t="s">
        <v>4054</v>
      </c>
      <c r="K4093" s="80" t="s">
        <v>454</v>
      </c>
      <c r="L4093" s="8">
        <v>2710000</v>
      </c>
      <c r="M4093" s="6">
        <v>2017</v>
      </c>
      <c r="N4093" s="103"/>
      <c r="O4093" s="103"/>
      <c r="P4093" s="6"/>
      <c r="Q4093" s="6"/>
      <c r="R4093" t="str">
        <f t="shared" si="63"/>
        <v>5010700244844801001VT100001</v>
      </c>
    </row>
    <row r="4094" spans="1:18" x14ac:dyDescent="0.2">
      <c r="A4094" s="80" t="s">
        <v>453</v>
      </c>
      <c r="B4094" s="80" t="s">
        <v>5582</v>
      </c>
      <c r="C4094" s="6">
        <v>501</v>
      </c>
      <c r="D4094" s="6">
        <v>50107</v>
      </c>
      <c r="E4094" s="80" t="s">
        <v>456</v>
      </c>
      <c r="F4094" s="80" t="s">
        <v>454</v>
      </c>
      <c r="G4094" s="80" t="s">
        <v>486</v>
      </c>
      <c r="H4094" s="80" t="s">
        <v>2334</v>
      </c>
      <c r="I4094" s="80" t="s">
        <v>3930</v>
      </c>
      <c r="J4094" s="80" t="s">
        <v>4054</v>
      </c>
      <c r="K4094" s="80" t="s">
        <v>454</v>
      </c>
      <c r="L4094" s="8">
        <v>3580000</v>
      </c>
      <c r="M4094" s="6">
        <v>2017</v>
      </c>
      <c r="N4094" s="103"/>
      <c r="O4094" s="103"/>
      <c r="P4094" s="6"/>
      <c r="Q4094" s="6"/>
      <c r="R4094" t="str">
        <f t="shared" si="63"/>
        <v>5010700244844802001VT100001</v>
      </c>
    </row>
    <row r="4095" spans="1:18" x14ac:dyDescent="0.2">
      <c r="A4095" s="80" t="s">
        <v>453</v>
      </c>
      <c r="B4095" s="80" t="s">
        <v>5583</v>
      </c>
      <c r="C4095" s="6">
        <v>501</v>
      </c>
      <c r="D4095" s="6">
        <v>50107</v>
      </c>
      <c r="E4095" s="80" t="s">
        <v>456</v>
      </c>
      <c r="F4095" s="80" t="s">
        <v>454</v>
      </c>
      <c r="G4095" s="80" t="s">
        <v>486</v>
      </c>
      <c r="H4095" s="80" t="s">
        <v>2334</v>
      </c>
      <c r="I4095" s="80" t="s">
        <v>3931</v>
      </c>
      <c r="J4095" s="80" t="s">
        <v>4054</v>
      </c>
      <c r="K4095" s="80" t="s">
        <v>454</v>
      </c>
      <c r="L4095" s="8">
        <v>4750000</v>
      </c>
      <c r="M4095" s="6">
        <v>2017</v>
      </c>
      <c r="N4095" s="103"/>
      <c r="O4095" s="103"/>
      <c r="P4095" s="6"/>
      <c r="Q4095" s="6"/>
      <c r="R4095" t="str">
        <f t="shared" si="63"/>
        <v>5010700244844803001VT100001</v>
      </c>
    </row>
    <row r="4096" spans="1:18" x14ac:dyDescent="0.2">
      <c r="A4096" s="80" t="s">
        <v>453</v>
      </c>
      <c r="B4096" s="80" t="s">
        <v>5584</v>
      </c>
      <c r="C4096" s="6">
        <v>501</v>
      </c>
      <c r="D4096" s="6">
        <v>50107</v>
      </c>
      <c r="E4096" s="80" t="s">
        <v>456</v>
      </c>
      <c r="F4096" s="80" t="s">
        <v>454</v>
      </c>
      <c r="G4096" s="80" t="s">
        <v>486</v>
      </c>
      <c r="H4096" s="80" t="s">
        <v>2336</v>
      </c>
      <c r="I4096" s="80" t="s">
        <v>3933</v>
      </c>
      <c r="J4096" s="80" t="s">
        <v>4054</v>
      </c>
      <c r="K4096" s="80" t="s">
        <v>454</v>
      </c>
      <c r="L4096" s="8">
        <v>1760000</v>
      </c>
      <c r="M4096" s="6">
        <v>2017</v>
      </c>
      <c r="N4096" s="103"/>
      <c r="O4096" s="103"/>
      <c r="P4096" s="6"/>
      <c r="Q4096" s="6"/>
      <c r="R4096" t="str">
        <f t="shared" si="63"/>
        <v>5010700244944901001VT100001</v>
      </c>
    </row>
    <row r="4097" spans="1:18" x14ac:dyDescent="0.2">
      <c r="A4097" s="80" t="s">
        <v>453</v>
      </c>
      <c r="B4097" s="80" t="s">
        <v>5585</v>
      </c>
      <c r="C4097" s="6">
        <v>501</v>
      </c>
      <c r="D4097" s="6">
        <v>50107</v>
      </c>
      <c r="E4097" s="80" t="s">
        <v>456</v>
      </c>
      <c r="F4097" s="80" t="s">
        <v>454</v>
      </c>
      <c r="G4097" s="80" t="s">
        <v>486</v>
      </c>
      <c r="H4097" s="80" t="s">
        <v>2336</v>
      </c>
      <c r="I4097" s="80" t="s">
        <v>3934</v>
      </c>
      <c r="J4097" s="80" t="s">
        <v>4054</v>
      </c>
      <c r="K4097" s="80" t="s">
        <v>454</v>
      </c>
      <c r="L4097" s="8">
        <v>1920000</v>
      </c>
      <c r="M4097" s="6">
        <v>2017</v>
      </c>
      <c r="N4097" s="103"/>
      <c r="O4097" s="103"/>
      <c r="P4097" s="6"/>
      <c r="Q4097" s="6"/>
      <c r="R4097" t="str">
        <f t="shared" si="63"/>
        <v>5010700244944902001VT100001</v>
      </c>
    </row>
    <row r="4098" spans="1:18" x14ac:dyDescent="0.2">
      <c r="A4098" s="80" t="s">
        <v>453</v>
      </c>
      <c r="B4098" s="80" t="s">
        <v>5586</v>
      </c>
      <c r="C4098" s="6">
        <v>501</v>
      </c>
      <c r="D4098" s="6">
        <v>50107</v>
      </c>
      <c r="E4098" s="80" t="s">
        <v>456</v>
      </c>
      <c r="F4098" s="80" t="s">
        <v>454</v>
      </c>
      <c r="G4098" s="80" t="s">
        <v>486</v>
      </c>
      <c r="H4098" s="80" t="s">
        <v>2337</v>
      </c>
      <c r="I4098" s="80" t="s">
        <v>3935</v>
      </c>
      <c r="J4098" s="80" t="s">
        <v>4054</v>
      </c>
      <c r="K4098" s="80" t="s">
        <v>454</v>
      </c>
      <c r="L4098" s="8">
        <v>1650000</v>
      </c>
      <c r="M4098" s="6">
        <v>2017</v>
      </c>
      <c r="N4098" s="103"/>
      <c r="O4098" s="103"/>
      <c r="P4098" s="6"/>
      <c r="Q4098" s="6"/>
      <c r="R4098" t="str">
        <f t="shared" ref="R4098:R4151" si="64">CONCATENATE(D4098,E4098,H4098,I4098,K4098,G4098,F4098)</f>
        <v>5010700245045001001VT100001</v>
      </c>
    </row>
    <row r="4099" spans="1:18" x14ac:dyDescent="0.2">
      <c r="A4099" s="80" t="s">
        <v>453</v>
      </c>
      <c r="B4099" s="80" t="s">
        <v>5587</v>
      </c>
      <c r="C4099" s="6">
        <v>501</v>
      </c>
      <c r="D4099" s="6">
        <v>50107</v>
      </c>
      <c r="E4099" s="80" t="s">
        <v>456</v>
      </c>
      <c r="F4099" s="80" t="s">
        <v>454</v>
      </c>
      <c r="G4099" s="80" t="s">
        <v>486</v>
      </c>
      <c r="H4099" s="80" t="s">
        <v>2337</v>
      </c>
      <c r="I4099" s="80" t="s">
        <v>3936</v>
      </c>
      <c r="J4099" s="80" t="s">
        <v>4054</v>
      </c>
      <c r="K4099" s="80" t="s">
        <v>454</v>
      </c>
      <c r="L4099" s="8">
        <v>2000000</v>
      </c>
      <c r="M4099" s="6">
        <v>2017</v>
      </c>
      <c r="N4099" s="103"/>
      <c r="O4099" s="103"/>
      <c r="P4099" s="6"/>
      <c r="Q4099" s="6"/>
      <c r="R4099" t="str">
        <f t="shared" si="64"/>
        <v>5010700245045002001VT100001</v>
      </c>
    </row>
    <row r="4100" spans="1:18" x14ac:dyDescent="0.2">
      <c r="A4100" s="80" t="s">
        <v>453</v>
      </c>
      <c r="B4100" s="80" t="s">
        <v>5588</v>
      </c>
      <c r="C4100" s="6">
        <v>501</v>
      </c>
      <c r="D4100" s="6">
        <v>50107</v>
      </c>
      <c r="E4100" s="80" t="s">
        <v>456</v>
      </c>
      <c r="F4100" s="80" t="s">
        <v>454</v>
      </c>
      <c r="G4100" s="80" t="s">
        <v>486</v>
      </c>
      <c r="H4100" s="80" t="s">
        <v>2337</v>
      </c>
      <c r="I4100" s="80" t="s">
        <v>3937</v>
      </c>
      <c r="J4100" s="80" t="s">
        <v>4054</v>
      </c>
      <c r="K4100" s="80" t="s">
        <v>454</v>
      </c>
      <c r="L4100" s="8">
        <v>2750000</v>
      </c>
      <c r="M4100" s="6">
        <v>2017</v>
      </c>
      <c r="N4100" s="103"/>
      <c r="O4100" s="103"/>
      <c r="P4100" s="6"/>
      <c r="Q4100" s="6"/>
      <c r="R4100" t="str">
        <f t="shared" si="64"/>
        <v>5010700245045003001VT100001</v>
      </c>
    </row>
    <row r="4101" spans="1:18" x14ac:dyDescent="0.2">
      <c r="A4101" s="80" t="s">
        <v>453</v>
      </c>
      <c r="B4101" s="80" t="s">
        <v>5589</v>
      </c>
      <c r="C4101" s="6">
        <v>501</v>
      </c>
      <c r="D4101" s="6">
        <v>50107</v>
      </c>
      <c r="E4101" s="80" t="s">
        <v>456</v>
      </c>
      <c r="F4101" s="80" t="s">
        <v>454</v>
      </c>
      <c r="G4101" s="80" t="s">
        <v>486</v>
      </c>
      <c r="H4101" s="80" t="s">
        <v>2337</v>
      </c>
      <c r="I4101" s="80" t="s">
        <v>3938</v>
      </c>
      <c r="J4101" s="80" t="s">
        <v>4054</v>
      </c>
      <c r="K4101" s="80" t="s">
        <v>454</v>
      </c>
      <c r="L4101" s="8">
        <v>3300000</v>
      </c>
      <c r="M4101" s="6">
        <v>2017</v>
      </c>
      <c r="N4101" s="103"/>
      <c r="O4101" s="103"/>
      <c r="P4101" s="6"/>
      <c r="Q4101" s="6"/>
      <c r="R4101" t="str">
        <f t="shared" si="64"/>
        <v>5010700245045004001VT100001</v>
      </c>
    </row>
    <row r="4102" spans="1:18" x14ac:dyDescent="0.2">
      <c r="A4102" s="80" t="s">
        <v>453</v>
      </c>
      <c r="B4102" s="80" t="s">
        <v>5590</v>
      </c>
      <c r="C4102" s="6">
        <v>501</v>
      </c>
      <c r="D4102" s="6">
        <v>50107</v>
      </c>
      <c r="E4102" s="80" t="s">
        <v>456</v>
      </c>
      <c r="F4102" s="80" t="s">
        <v>454</v>
      </c>
      <c r="G4102" s="80" t="s">
        <v>486</v>
      </c>
      <c r="H4102" s="80" t="s">
        <v>2338</v>
      </c>
      <c r="I4102" s="80" t="s">
        <v>3939</v>
      </c>
      <c r="J4102" s="80" t="s">
        <v>4054</v>
      </c>
      <c r="K4102" s="80" t="s">
        <v>454</v>
      </c>
      <c r="L4102" s="8">
        <v>4400000</v>
      </c>
      <c r="M4102" s="6">
        <v>2017</v>
      </c>
      <c r="N4102" s="103"/>
      <c r="O4102" s="103"/>
      <c r="P4102" s="6"/>
      <c r="Q4102" s="6"/>
      <c r="R4102" t="str">
        <f t="shared" si="64"/>
        <v>5010700245145101001VT100001</v>
      </c>
    </row>
    <row r="4103" spans="1:18" x14ac:dyDescent="0.2">
      <c r="A4103" s="80" t="s">
        <v>453</v>
      </c>
      <c r="B4103" s="80" t="s">
        <v>5591</v>
      </c>
      <c r="C4103" s="6">
        <v>501</v>
      </c>
      <c r="D4103" s="6">
        <v>50107</v>
      </c>
      <c r="E4103" s="80" t="s">
        <v>456</v>
      </c>
      <c r="F4103" s="80" t="s">
        <v>454</v>
      </c>
      <c r="G4103" s="80" t="s">
        <v>486</v>
      </c>
      <c r="H4103" s="80" t="s">
        <v>2338</v>
      </c>
      <c r="I4103" s="80" t="s">
        <v>3940</v>
      </c>
      <c r="J4103" s="80" t="s">
        <v>4054</v>
      </c>
      <c r="K4103" s="80" t="s">
        <v>454</v>
      </c>
      <c r="L4103" s="8">
        <v>5000000</v>
      </c>
      <c r="M4103" s="6">
        <v>2017</v>
      </c>
      <c r="N4103" s="103"/>
      <c r="O4103" s="103"/>
      <c r="P4103" s="6"/>
      <c r="Q4103" s="6"/>
      <c r="R4103" t="str">
        <f t="shared" si="64"/>
        <v>5010700245145102001VT100001</v>
      </c>
    </row>
    <row r="4104" spans="1:18" x14ac:dyDescent="0.2">
      <c r="A4104" s="80" t="s">
        <v>453</v>
      </c>
      <c r="B4104" s="80" t="s">
        <v>5592</v>
      </c>
      <c r="C4104" s="6">
        <v>501</v>
      </c>
      <c r="D4104" s="6">
        <v>50107</v>
      </c>
      <c r="E4104" s="80" t="s">
        <v>456</v>
      </c>
      <c r="F4104" s="80" t="s">
        <v>454</v>
      </c>
      <c r="G4104" s="80" t="s">
        <v>486</v>
      </c>
      <c r="H4104" s="80" t="s">
        <v>2339</v>
      </c>
      <c r="I4104" s="80" t="s">
        <v>3941</v>
      </c>
      <c r="J4104" s="80" t="s">
        <v>4054</v>
      </c>
      <c r="K4104" s="80" t="s">
        <v>454</v>
      </c>
      <c r="L4104" s="8">
        <v>6000000</v>
      </c>
      <c r="M4104" s="6">
        <v>2017</v>
      </c>
      <c r="N4104" s="103"/>
      <c r="O4104" s="103"/>
      <c r="P4104" s="6"/>
      <c r="Q4104" s="6"/>
      <c r="R4104" t="str">
        <f t="shared" si="64"/>
        <v>5010700245245201001VT100001</v>
      </c>
    </row>
    <row r="4105" spans="1:18" x14ac:dyDescent="0.2">
      <c r="A4105" s="80" t="s">
        <v>453</v>
      </c>
      <c r="B4105" s="80" t="s">
        <v>5593</v>
      </c>
      <c r="C4105" s="6">
        <v>501</v>
      </c>
      <c r="D4105" s="6">
        <v>50107</v>
      </c>
      <c r="E4105" s="80" t="s">
        <v>456</v>
      </c>
      <c r="F4105" s="80" t="s">
        <v>454</v>
      </c>
      <c r="G4105" s="80" t="s">
        <v>486</v>
      </c>
      <c r="H4105" s="80" t="s">
        <v>2340</v>
      </c>
      <c r="I4105" s="80" t="s">
        <v>3942</v>
      </c>
      <c r="J4105" s="80" t="s">
        <v>4054</v>
      </c>
      <c r="K4105" s="80" t="s">
        <v>454</v>
      </c>
      <c r="L4105" s="8">
        <v>3200000</v>
      </c>
      <c r="M4105" s="6">
        <v>2017</v>
      </c>
      <c r="N4105" s="103"/>
      <c r="O4105" s="103"/>
      <c r="P4105" s="6"/>
      <c r="Q4105" s="6"/>
      <c r="R4105" t="str">
        <f t="shared" si="64"/>
        <v>5010700245345301001VT100001</v>
      </c>
    </row>
    <row r="4106" spans="1:18" x14ac:dyDescent="0.2">
      <c r="A4106" s="80" t="s">
        <v>453</v>
      </c>
      <c r="B4106" s="80" t="s">
        <v>5594</v>
      </c>
      <c r="C4106" s="6">
        <v>501</v>
      </c>
      <c r="D4106" s="6">
        <v>50107</v>
      </c>
      <c r="E4106" s="80" t="s">
        <v>456</v>
      </c>
      <c r="F4106" s="80" t="s">
        <v>454</v>
      </c>
      <c r="G4106" s="80" t="s">
        <v>486</v>
      </c>
      <c r="H4106" s="80" t="s">
        <v>2341</v>
      </c>
      <c r="I4106" s="80" t="s">
        <v>3943</v>
      </c>
      <c r="J4106" s="80" t="s">
        <v>4054</v>
      </c>
      <c r="K4106" s="80" t="s">
        <v>454</v>
      </c>
      <c r="L4106" s="8">
        <v>3500000</v>
      </c>
      <c r="M4106" s="6">
        <v>2017</v>
      </c>
      <c r="N4106" s="103"/>
      <c r="O4106" s="103"/>
      <c r="P4106" s="6"/>
      <c r="Q4106" s="6"/>
      <c r="R4106" t="str">
        <f t="shared" si="64"/>
        <v>5010700245445401001VT100001</v>
      </c>
    </row>
    <row r="4107" spans="1:18" x14ac:dyDescent="0.2">
      <c r="A4107" s="80" t="s">
        <v>453</v>
      </c>
      <c r="B4107" s="80" t="s">
        <v>5595</v>
      </c>
      <c r="C4107" s="6">
        <v>501</v>
      </c>
      <c r="D4107" s="6">
        <v>50107</v>
      </c>
      <c r="E4107" s="80" t="s">
        <v>456</v>
      </c>
      <c r="F4107" s="80" t="s">
        <v>454</v>
      </c>
      <c r="G4107" s="80" t="s">
        <v>486</v>
      </c>
      <c r="H4107" s="80" t="s">
        <v>2341</v>
      </c>
      <c r="I4107" s="80" t="s">
        <v>3944</v>
      </c>
      <c r="J4107" s="80" t="s">
        <v>4054</v>
      </c>
      <c r="K4107" s="80" t="s">
        <v>454</v>
      </c>
      <c r="L4107" s="8">
        <v>5000000</v>
      </c>
      <c r="M4107" s="6">
        <v>2017</v>
      </c>
      <c r="N4107" s="103"/>
      <c r="O4107" s="103"/>
      <c r="P4107" s="6"/>
      <c r="Q4107" s="6"/>
      <c r="R4107" t="str">
        <f t="shared" si="64"/>
        <v>5010700245445402001VT100001</v>
      </c>
    </row>
    <row r="4108" spans="1:18" x14ac:dyDescent="0.2">
      <c r="A4108" s="80" t="s">
        <v>453</v>
      </c>
      <c r="B4108" s="80" t="s">
        <v>5596</v>
      </c>
      <c r="C4108" s="6">
        <v>501</v>
      </c>
      <c r="D4108" s="6">
        <v>50107</v>
      </c>
      <c r="E4108" s="80" t="s">
        <v>456</v>
      </c>
      <c r="F4108" s="80" t="s">
        <v>454</v>
      </c>
      <c r="G4108" s="80" t="s">
        <v>486</v>
      </c>
      <c r="H4108" s="80" t="s">
        <v>2341</v>
      </c>
      <c r="I4108" s="80" t="s">
        <v>3945</v>
      </c>
      <c r="J4108" s="80" t="s">
        <v>4054</v>
      </c>
      <c r="K4108" s="80" t="s">
        <v>454</v>
      </c>
      <c r="L4108" s="8">
        <v>6000000</v>
      </c>
      <c r="M4108" s="6">
        <v>2017</v>
      </c>
      <c r="N4108" s="103"/>
      <c r="O4108" s="103"/>
      <c r="P4108" s="6"/>
      <c r="Q4108" s="6"/>
      <c r="R4108" t="str">
        <f t="shared" si="64"/>
        <v>5010700245445403001VT100001</v>
      </c>
    </row>
    <row r="4109" spans="1:18" x14ac:dyDescent="0.2">
      <c r="A4109" s="80" t="s">
        <v>453</v>
      </c>
      <c r="B4109" s="80" t="s">
        <v>5597</v>
      </c>
      <c r="C4109" s="6">
        <v>501</v>
      </c>
      <c r="D4109" s="6">
        <v>50107</v>
      </c>
      <c r="E4109" s="80" t="s">
        <v>456</v>
      </c>
      <c r="F4109" s="80" t="s">
        <v>454</v>
      </c>
      <c r="G4109" s="80" t="s">
        <v>486</v>
      </c>
      <c r="H4109" s="80" t="s">
        <v>2342</v>
      </c>
      <c r="I4109" s="80" t="s">
        <v>3946</v>
      </c>
      <c r="J4109" s="80" t="s">
        <v>4054</v>
      </c>
      <c r="K4109" s="80" t="s">
        <v>454</v>
      </c>
      <c r="L4109" s="8">
        <v>6000000</v>
      </c>
      <c r="M4109" s="6">
        <v>2017</v>
      </c>
      <c r="N4109" s="103"/>
      <c r="O4109" s="103"/>
      <c r="P4109" s="6"/>
      <c r="Q4109" s="6"/>
      <c r="R4109" t="str">
        <f t="shared" si="64"/>
        <v>5010700245545501001VT100001</v>
      </c>
    </row>
    <row r="4110" spans="1:18" x14ac:dyDescent="0.2">
      <c r="A4110" s="80" t="s">
        <v>453</v>
      </c>
      <c r="B4110" s="80" t="s">
        <v>5598</v>
      </c>
      <c r="C4110" s="6">
        <v>501</v>
      </c>
      <c r="D4110" s="6">
        <v>50107</v>
      </c>
      <c r="E4110" s="80" t="s">
        <v>456</v>
      </c>
      <c r="F4110" s="80" t="s">
        <v>454</v>
      </c>
      <c r="G4110" s="80" t="s">
        <v>486</v>
      </c>
      <c r="H4110" s="80" t="s">
        <v>2342</v>
      </c>
      <c r="I4110" s="80" t="s">
        <v>3947</v>
      </c>
      <c r="J4110" s="80" t="s">
        <v>4054</v>
      </c>
      <c r="K4110" s="80" t="s">
        <v>454</v>
      </c>
      <c r="L4110" s="8">
        <v>8000000</v>
      </c>
      <c r="M4110" s="6">
        <v>2017</v>
      </c>
      <c r="N4110" s="103"/>
      <c r="O4110" s="103"/>
      <c r="P4110" s="6"/>
      <c r="Q4110" s="6"/>
      <c r="R4110" t="str">
        <f t="shared" si="64"/>
        <v>5010700245545502001VT100001</v>
      </c>
    </row>
    <row r="4111" spans="1:18" x14ac:dyDescent="0.2">
      <c r="A4111" s="80" t="s">
        <v>453</v>
      </c>
      <c r="B4111" s="80" t="s">
        <v>5599</v>
      </c>
      <c r="C4111" s="6">
        <v>501</v>
      </c>
      <c r="D4111" s="6">
        <v>50107</v>
      </c>
      <c r="E4111" s="80" t="s">
        <v>456</v>
      </c>
      <c r="F4111" s="80" t="s">
        <v>454</v>
      </c>
      <c r="G4111" s="80" t="s">
        <v>486</v>
      </c>
      <c r="H4111" s="80" t="s">
        <v>2342</v>
      </c>
      <c r="I4111" s="80" t="s">
        <v>3948</v>
      </c>
      <c r="J4111" s="80" t="s">
        <v>4054</v>
      </c>
      <c r="K4111" s="80" t="s">
        <v>454</v>
      </c>
      <c r="L4111" s="8">
        <v>10000000</v>
      </c>
      <c r="M4111" s="6">
        <v>2017</v>
      </c>
      <c r="N4111" s="103"/>
      <c r="O4111" s="103"/>
      <c r="P4111" s="6"/>
      <c r="Q4111" s="6"/>
      <c r="R4111" t="str">
        <f t="shared" si="64"/>
        <v>5010700245545503001VT100001</v>
      </c>
    </row>
    <row r="4112" spans="1:18" x14ac:dyDescent="0.2">
      <c r="A4112" s="80" t="s">
        <v>453</v>
      </c>
      <c r="B4112" s="80" t="s">
        <v>5600</v>
      </c>
      <c r="C4112" s="6">
        <v>501</v>
      </c>
      <c r="D4112" s="6">
        <v>50107</v>
      </c>
      <c r="E4112" s="80" t="s">
        <v>456</v>
      </c>
      <c r="F4112" s="80" t="s">
        <v>454</v>
      </c>
      <c r="G4112" s="80" t="s">
        <v>486</v>
      </c>
      <c r="H4112" s="80" t="s">
        <v>2342</v>
      </c>
      <c r="I4112" s="80" t="s">
        <v>3949</v>
      </c>
      <c r="J4112" s="80" t="s">
        <v>4054</v>
      </c>
      <c r="K4112" s="80" t="s">
        <v>454</v>
      </c>
      <c r="L4112" s="8">
        <v>12000000</v>
      </c>
      <c r="M4112" s="6">
        <v>2017</v>
      </c>
      <c r="N4112" s="103"/>
      <c r="O4112" s="103"/>
      <c r="P4112" s="6"/>
      <c r="Q4112" s="6"/>
      <c r="R4112" t="str">
        <f t="shared" si="64"/>
        <v>5010700245545504001VT100001</v>
      </c>
    </row>
    <row r="4113" spans="1:18" x14ac:dyDescent="0.2">
      <c r="A4113" s="80" t="s">
        <v>453</v>
      </c>
      <c r="B4113" s="80" t="s">
        <v>5601</v>
      </c>
      <c r="C4113" s="6">
        <v>501</v>
      </c>
      <c r="D4113" s="6">
        <v>50107</v>
      </c>
      <c r="E4113" s="80" t="s">
        <v>456</v>
      </c>
      <c r="F4113" s="80" t="s">
        <v>454</v>
      </c>
      <c r="G4113" s="80" t="s">
        <v>486</v>
      </c>
      <c r="H4113" s="80" t="s">
        <v>2343</v>
      </c>
      <c r="I4113" s="80" t="s">
        <v>3950</v>
      </c>
      <c r="J4113" s="80" t="s">
        <v>4054</v>
      </c>
      <c r="K4113" s="80" t="s">
        <v>454</v>
      </c>
      <c r="L4113" s="8">
        <v>1920000</v>
      </c>
      <c r="M4113" s="6">
        <v>2017</v>
      </c>
      <c r="N4113" s="103"/>
      <c r="O4113" s="103"/>
      <c r="P4113" s="6"/>
      <c r="Q4113" s="6"/>
      <c r="R4113" t="str">
        <f t="shared" si="64"/>
        <v>5010700245645601001VT100001</v>
      </c>
    </row>
    <row r="4114" spans="1:18" x14ac:dyDescent="0.2">
      <c r="A4114" s="80" t="s">
        <v>453</v>
      </c>
      <c r="B4114" s="80" t="s">
        <v>5602</v>
      </c>
      <c r="C4114" s="6">
        <v>501</v>
      </c>
      <c r="D4114" s="6">
        <v>50107</v>
      </c>
      <c r="E4114" s="80" t="s">
        <v>456</v>
      </c>
      <c r="F4114" s="80" t="s">
        <v>454</v>
      </c>
      <c r="G4114" s="80" t="s">
        <v>486</v>
      </c>
      <c r="H4114" s="80" t="s">
        <v>2343</v>
      </c>
      <c r="I4114" s="80" t="s">
        <v>3951</v>
      </c>
      <c r="J4114" s="80" t="s">
        <v>4054</v>
      </c>
      <c r="K4114" s="80" t="s">
        <v>454</v>
      </c>
      <c r="L4114" s="8">
        <v>2400000</v>
      </c>
      <c r="M4114" s="6">
        <v>2017</v>
      </c>
      <c r="N4114" s="103"/>
      <c r="O4114" s="103"/>
      <c r="P4114" s="6"/>
      <c r="Q4114" s="6"/>
      <c r="R4114" t="str">
        <f t="shared" si="64"/>
        <v>5010700245645602001VT100001</v>
      </c>
    </row>
    <row r="4115" spans="1:18" x14ac:dyDescent="0.2">
      <c r="A4115" s="80" t="s">
        <v>453</v>
      </c>
      <c r="B4115" s="80" t="s">
        <v>5603</v>
      </c>
      <c r="C4115" s="6">
        <v>501</v>
      </c>
      <c r="D4115" s="6">
        <v>50107</v>
      </c>
      <c r="E4115" s="80" t="s">
        <v>456</v>
      </c>
      <c r="F4115" s="80" t="s">
        <v>454</v>
      </c>
      <c r="G4115" s="80" t="s">
        <v>486</v>
      </c>
      <c r="H4115" s="80" t="s">
        <v>2343</v>
      </c>
      <c r="I4115" s="80" t="s">
        <v>3952</v>
      </c>
      <c r="J4115" s="80" t="s">
        <v>4054</v>
      </c>
      <c r="K4115" s="80" t="s">
        <v>454</v>
      </c>
      <c r="L4115" s="8">
        <v>2880000</v>
      </c>
      <c r="M4115" s="6">
        <v>2017</v>
      </c>
      <c r="N4115" s="103"/>
      <c r="O4115" s="103"/>
      <c r="P4115" s="6"/>
      <c r="Q4115" s="6"/>
      <c r="R4115" t="str">
        <f t="shared" si="64"/>
        <v>5010700245645603001VT100001</v>
      </c>
    </row>
    <row r="4116" spans="1:18" x14ac:dyDescent="0.2">
      <c r="A4116" s="80" t="s">
        <v>453</v>
      </c>
      <c r="B4116" s="80" t="s">
        <v>5604</v>
      </c>
      <c r="C4116" s="6">
        <v>501</v>
      </c>
      <c r="D4116" s="6">
        <v>50107</v>
      </c>
      <c r="E4116" s="80" t="s">
        <v>456</v>
      </c>
      <c r="F4116" s="80" t="s">
        <v>454</v>
      </c>
      <c r="G4116" s="80" t="s">
        <v>486</v>
      </c>
      <c r="H4116" s="80" t="s">
        <v>2344</v>
      </c>
      <c r="I4116" s="80" t="s">
        <v>3955</v>
      </c>
      <c r="J4116" s="80" t="s">
        <v>4054</v>
      </c>
      <c r="K4116" s="80" t="s">
        <v>454</v>
      </c>
      <c r="L4116" s="8">
        <v>3960000</v>
      </c>
      <c r="M4116" s="6">
        <v>2017</v>
      </c>
      <c r="N4116" s="103"/>
      <c r="O4116" s="103"/>
      <c r="P4116" s="6"/>
      <c r="Q4116" s="6"/>
      <c r="R4116" t="str">
        <f t="shared" si="64"/>
        <v>5010700245745701001VT100001</v>
      </c>
    </row>
    <row r="4117" spans="1:18" x14ac:dyDescent="0.2">
      <c r="A4117" s="80" t="s">
        <v>453</v>
      </c>
      <c r="B4117" s="80" t="s">
        <v>5605</v>
      </c>
      <c r="C4117" s="6">
        <v>501</v>
      </c>
      <c r="D4117" s="6">
        <v>50107</v>
      </c>
      <c r="E4117" s="80" t="s">
        <v>456</v>
      </c>
      <c r="F4117" s="80" t="s">
        <v>454</v>
      </c>
      <c r="G4117" s="80" t="s">
        <v>486</v>
      </c>
      <c r="H4117" s="80" t="s">
        <v>2169</v>
      </c>
      <c r="I4117" s="80" t="s">
        <v>3740</v>
      </c>
      <c r="J4117" s="80" t="s">
        <v>4054</v>
      </c>
      <c r="K4117" s="80" t="s">
        <v>454</v>
      </c>
      <c r="L4117" s="8">
        <v>9360000</v>
      </c>
      <c r="M4117" s="6">
        <v>2017</v>
      </c>
      <c r="N4117" s="103"/>
      <c r="O4117" s="103"/>
      <c r="P4117" s="6"/>
      <c r="Q4117" s="6"/>
      <c r="R4117" t="str">
        <f t="shared" si="64"/>
        <v>5010700228328301001VT100001</v>
      </c>
    </row>
    <row r="4118" spans="1:18" x14ac:dyDescent="0.2">
      <c r="A4118" s="80" t="s">
        <v>453</v>
      </c>
      <c r="B4118" s="80" t="s">
        <v>5606</v>
      </c>
      <c r="C4118" s="6">
        <v>501</v>
      </c>
      <c r="D4118" s="6">
        <v>50107</v>
      </c>
      <c r="E4118" s="80" t="s">
        <v>456</v>
      </c>
      <c r="F4118" s="80" t="s">
        <v>454</v>
      </c>
      <c r="G4118" s="80" t="s">
        <v>486</v>
      </c>
      <c r="H4118" s="80" t="s">
        <v>2170</v>
      </c>
      <c r="I4118" s="80" t="s">
        <v>3743</v>
      </c>
      <c r="J4118" s="80" t="s">
        <v>4054</v>
      </c>
      <c r="K4118" s="80" t="s">
        <v>454</v>
      </c>
      <c r="L4118" s="8">
        <v>6240000</v>
      </c>
      <c r="M4118" s="6">
        <v>2017</v>
      </c>
      <c r="N4118" s="103"/>
      <c r="O4118" s="103"/>
      <c r="P4118" s="6"/>
      <c r="Q4118" s="6"/>
      <c r="R4118" t="str">
        <f t="shared" si="64"/>
        <v>5010700228428401001VT100001</v>
      </c>
    </row>
    <row r="4119" spans="1:18" x14ac:dyDescent="0.2">
      <c r="A4119" s="80" t="s">
        <v>453</v>
      </c>
      <c r="B4119" s="80" t="s">
        <v>5607</v>
      </c>
      <c r="C4119" s="6">
        <v>501</v>
      </c>
      <c r="D4119" s="6">
        <v>50107</v>
      </c>
      <c r="E4119" s="80" t="s">
        <v>456</v>
      </c>
      <c r="F4119" s="80" t="s">
        <v>454</v>
      </c>
      <c r="G4119" s="80" t="s">
        <v>486</v>
      </c>
      <c r="H4119" s="80" t="s">
        <v>2171</v>
      </c>
      <c r="I4119" s="80" t="s">
        <v>3744</v>
      </c>
      <c r="J4119" s="80" t="s">
        <v>4054</v>
      </c>
      <c r="K4119" s="80" t="s">
        <v>454</v>
      </c>
      <c r="L4119" s="8">
        <v>7800000</v>
      </c>
      <c r="M4119" s="6">
        <v>2017</v>
      </c>
      <c r="N4119" s="103"/>
      <c r="O4119" s="103"/>
      <c r="P4119" s="6"/>
      <c r="Q4119" s="6"/>
      <c r="R4119" t="str">
        <f t="shared" si="64"/>
        <v>5010700228528501001VT100001</v>
      </c>
    </row>
    <row r="4120" spans="1:18" x14ac:dyDescent="0.2">
      <c r="A4120" s="80" t="s">
        <v>453</v>
      </c>
      <c r="B4120" s="80" t="s">
        <v>5608</v>
      </c>
      <c r="C4120" s="6">
        <v>501</v>
      </c>
      <c r="D4120" s="6">
        <v>50107</v>
      </c>
      <c r="E4120" s="80" t="s">
        <v>456</v>
      </c>
      <c r="F4120" s="80" t="s">
        <v>454</v>
      </c>
      <c r="G4120" s="80" t="s">
        <v>486</v>
      </c>
      <c r="H4120" s="80" t="s">
        <v>2160</v>
      </c>
      <c r="I4120" s="80" t="s">
        <v>3730</v>
      </c>
      <c r="J4120" s="80" t="s">
        <v>4054</v>
      </c>
      <c r="K4120" s="80" t="s">
        <v>454</v>
      </c>
      <c r="L4120" s="8">
        <v>2560000</v>
      </c>
      <c r="M4120" s="6">
        <v>2017</v>
      </c>
      <c r="N4120" s="103"/>
      <c r="O4120" s="103"/>
      <c r="P4120" s="6"/>
      <c r="Q4120" s="6"/>
      <c r="R4120" t="str">
        <f t="shared" si="64"/>
        <v>5010700227427401001VT100001</v>
      </c>
    </row>
    <row r="4121" spans="1:18" x14ac:dyDescent="0.2">
      <c r="A4121" s="80" t="s">
        <v>453</v>
      </c>
      <c r="B4121" s="80" t="s">
        <v>5609</v>
      </c>
      <c r="C4121" s="6">
        <v>501</v>
      </c>
      <c r="D4121" s="6">
        <v>50107</v>
      </c>
      <c r="E4121" s="80" t="s">
        <v>456</v>
      </c>
      <c r="F4121" s="80" t="s">
        <v>454</v>
      </c>
      <c r="G4121" s="80" t="s">
        <v>486</v>
      </c>
      <c r="H4121" s="80" t="s">
        <v>2038</v>
      </c>
      <c r="I4121" s="80" t="s">
        <v>3569</v>
      </c>
      <c r="J4121" s="80" t="s">
        <v>4054</v>
      </c>
      <c r="K4121" s="80" t="s">
        <v>454</v>
      </c>
      <c r="L4121" s="8">
        <v>1600000</v>
      </c>
      <c r="M4121" s="6">
        <v>2017</v>
      </c>
      <c r="N4121" s="103"/>
      <c r="O4121" s="103"/>
      <c r="P4121" s="6"/>
      <c r="Q4121" s="6"/>
      <c r="R4121" t="str">
        <f t="shared" si="64"/>
        <v>5010700215915901001VT100001</v>
      </c>
    </row>
    <row r="4122" spans="1:18" x14ac:dyDescent="0.2">
      <c r="A4122" s="80" t="s">
        <v>453</v>
      </c>
      <c r="B4122" s="80" t="s">
        <v>5610</v>
      </c>
      <c r="C4122" s="6">
        <v>501</v>
      </c>
      <c r="D4122" s="6">
        <v>50107</v>
      </c>
      <c r="E4122" s="80" t="s">
        <v>456</v>
      </c>
      <c r="F4122" s="80" t="s">
        <v>454</v>
      </c>
      <c r="G4122" s="80" t="s">
        <v>490</v>
      </c>
      <c r="H4122" s="80" t="s">
        <v>2038</v>
      </c>
      <c r="I4122" s="80" t="s">
        <v>3569</v>
      </c>
      <c r="J4122" s="80" t="s">
        <v>4054</v>
      </c>
      <c r="K4122" s="80" t="s">
        <v>454</v>
      </c>
      <c r="L4122" s="8">
        <v>700000</v>
      </c>
      <c r="M4122" s="6">
        <v>2017</v>
      </c>
      <c r="N4122" s="103"/>
      <c r="O4122" s="103"/>
      <c r="P4122" s="6"/>
      <c r="Q4122" s="6"/>
      <c r="R4122" t="str">
        <f t="shared" si="64"/>
        <v>5010700215915901001VT300001</v>
      </c>
    </row>
    <row r="4123" spans="1:18" x14ac:dyDescent="0.2">
      <c r="A4123" s="80" t="s">
        <v>453</v>
      </c>
      <c r="B4123" s="80" t="s">
        <v>5611</v>
      </c>
      <c r="C4123" s="6">
        <v>501</v>
      </c>
      <c r="D4123" s="6">
        <v>50107</v>
      </c>
      <c r="E4123" s="80" t="s">
        <v>456</v>
      </c>
      <c r="F4123" s="80" t="s">
        <v>454</v>
      </c>
      <c r="G4123" s="80" t="s">
        <v>492</v>
      </c>
      <c r="H4123" s="80" t="s">
        <v>2038</v>
      </c>
      <c r="I4123" s="80" t="s">
        <v>3569</v>
      </c>
      <c r="J4123" s="80" t="s">
        <v>4054</v>
      </c>
      <c r="K4123" s="80" t="s">
        <v>454</v>
      </c>
      <c r="L4123" s="8">
        <v>550000</v>
      </c>
      <c r="M4123" s="6">
        <v>2017</v>
      </c>
      <c r="N4123" s="103"/>
      <c r="O4123" s="103"/>
      <c r="P4123" s="6"/>
      <c r="Q4123" s="6"/>
      <c r="R4123" t="str">
        <f t="shared" si="64"/>
        <v>5010700215915901001VT400001</v>
      </c>
    </row>
    <row r="4124" spans="1:18" x14ac:dyDescent="0.2">
      <c r="A4124" s="80" t="s">
        <v>453</v>
      </c>
      <c r="B4124" s="80" t="s">
        <v>5612</v>
      </c>
      <c r="C4124" s="6">
        <v>501</v>
      </c>
      <c r="D4124" s="6">
        <v>50107</v>
      </c>
      <c r="E4124" s="80" t="s">
        <v>456</v>
      </c>
      <c r="F4124" s="80" t="s">
        <v>454</v>
      </c>
      <c r="G4124" s="80" t="s">
        <v>494</v>
      </c>
      <c r="H4124" s="80" t="s">
        <v>2038</v>
      </c>
      <c r="I4124" s="80" t="s">
        <v>3569</v>
      </c>
      <c r="J4124" s="80" t="s">
        <v>4054</v>
      </c>
      <c r="K4124" s="80" t="s">
        <v>454</v>
      </c>
      <c r="L4124" s="8">
        <v>400000</v>
      </c>
      <c r="M4124" s="6">
        <v>2017</v>
      </c>
      <c r="N4124" s="103"/>
      <c r="O4124" s="103"/>
      <c r="P4124" s="6"/>
      <c r="Q4124" s="6"/>
      <c r="R4124" t="str">
        <f t="shared" si="64"/>
        <v>5010700215915901001VT500001</v>
      </c>
    </row>
    <row r="4125" spans="1:18" x14ac:dyDescent="0.2">
      <c r="A4125" s="80" t="s">
        <v>453</v>
      </c>
      <c r="B4125" s="80" t="s">
        <v>5613</v>
      </c>
      <c r="C4125" s="6">
        <v>501</v>
      </c>
      <c r="D4125" s="6">
        <v>50107</v>
      </c>
      <c r="E4125" s="80" t="s">
        <v>456</v>
      </c>
      <c r="F4125" s="80" t="s">
        <v>454</v>
      </c>
      <c r="G4125" s="80" t="s">
        <v>486</v>
      </c>
      <c r="H4125" s="80" t="s">
        <v>2158</v>
      </c>
      <c r="I4125" s="80" t="s">
        <v>3727</v>
      </c>
      <c r="J4125" s="80" t="s">
        <v>4054</v>
      </c>
      <c r="K4125" s="80" t="s">
        <v>454</v>
      </c>
      <c r="L4125" s="8">
        <v>2080000</v>
      </c>
      <c r="M4125" s="6">
        <v>2017</v>
      </c>
      <c r="N4125" s="103"/>
      <c r="O4125" s="103"/>
      <c r="P4125" s="6"/>
      <c r="Q4125" s="6"/>
      <c r="R4125" t="str">
        <f t="shared" si="64"/>
        <v>5010700227227201001VT100001</v>
      </c>
    </row>
    <row r="4126" spans="1:18" x14ac:dyDescent="0.2">
      <c r="A4126" s="80" t="s">
        <v>453</v>
      </c>
      <c r="B4126" s="80" t="s">
        <v>5614</v>
      </c>
      <c r="C4126" s="6">
        <v>501</v>
      </c>
      <c r="D4126" s="6">
        <v>50107</v>
      </c>
      <c r="E4126" s="80" t="s">
        <v>456</v>
      </c>
      <c r="F4126" s="80" t="s">
        <v>454</v>
      </c>
      <c r="G4126" s="80" t="s">
        <v>486</v>
      </c>
      <c r="H4126" s="80" t="s">
        <v>2159</v>
      </c>
      <c r="I4126" s="80" t="s">
        <v>3729</v>
      </c>
      <c r="J4126" s="80" t="s">
        <v>4054</v>
      </c>
      <c r="K4126" s="80" t="s">
        <v>454</v>
      </c>
      <c r="L4126" s="8">
        <v>2880000</v>
      </c>
      <c r="M4126" s="6">
        <v>2017</v>
      </c>
      <c r="N4126" s="103"/>
      <c r="O4126" s="103"/>
      <c r="P4126" s="6"/>
      <c r="Q4126" s="6"/>
      <c r="R4126" t="str">
        <f t="shared" si="64"/>
        <v>5010700227327301001VT100001</v>
      </c>
    </row>
    <row r="4127" spans="1:18" x14ac:dyDescent="0.2">
      <c r="A4127" s="80" t="s">
        <v>453</v>
      </c>
      <c r="B4127" s="80" t="s">
        <v>5615</v>
      </c>
      <c r="C4127" s="6">
        <v>501</v>
      </c>
      <c r="D4127" s="6">
        <v>50107</v>
      </c>
      <c r="E4127" s="80" t="s">
        <v>456</v>
      </c>
      <c r="F4127" s="80" t="s">
        <v>454</v>
      </c>
      <c r="G4127" s="80" t="s">
        <v>486</v>
      </c>
      <c r="H4127" s="80" t="s">
        <v>2161</v>
      </c>
      <c r="I4127" s="80" t="s">
        <v>3732</v>
      </c>
      <c r="J4127" s="80" t="s">
        <v>4054</v>
      </c>
      <c r="K4127" s="80" t="s">
        <v>454</v>
      </c>
      <c r="L4127" s="8">
        <v>1760000</v>
      </c>
      <c r="M4127" s="6">
        <v>2017</v>
      </c>
      <c r="N4127" s="103"/>
      <c r="O4127" s="103"/>
      <c r="P4127" s="6"/>
      <c r="Q4127" s="6"/>
      <c r="R4127" t="str">
        <f t="shared" si="64"/>
        <v>5010700227527501001VT100001</v>
      </c>
    </row>
    <row r="4128" spans="1:18" x14ac:dyDescent="0.2">
      <c r="A4128" s="80" t="s">
        <v>453</v>
      </c>
      <c r="B4128" s="80" t="s">
        <v>5616</v>
      </c>
      <c r="C4128" s="6">
        <v>501</v>
      </c>
      <c r="D4128" s="6">
        <v>50107</v>
      </c>
      <c r="E4128" s="80" t="s">
        <v>456</v>
      </c>
      <c r="F4128" s="80" t="s">
        <v>454</v>
      </c>
      <c r="G4128" s="80" t="s">
        <v>486</v>
      </c>
      <c r="H4128" s="80" t="s">
        <v>2162</v>
      </c>
      <c r="I4128" s="80" t="s">
        <v>3733</v>
      </c>
      <c r="J4128" s="80" t="s">
        <v>4054</v>
      </c>
      <c r="K4128" s="80" t="s">
        <v>454</v>
      </c>
      <c r="L4128" s="8">
        <v>1760000</v>
      </c>
      <c r="M4128" s="6">
        <v>2017</v>
      </c>
      <c r="N4128" s="103"/>
      <c r="O4128" s="103"/>
      <c r="P4128" s="6"/>
      <c r="Q4128" s="6"/>
      <c r="R4128" t="str">
        <f t="shared" si="64"/>
        <v>5010700227627601001VT100001</v>
      </c>
    </row>
    <row r="4129" spans="1:18" x14ac:dyDescent="0.2">
      <c r="A4129" s="80" t="s">
        <v>453</v>
      </c>
      <c r="B4129" s="80" t="s">
        <v>5617</v>
      </c>
      <c r="C4129" s="6">
        <v>501</v>
      </c>
      <c r="D4129" s="6">
        <v>50107</v>
      </c>
      <c r="E4129" s="80" t="s">
        <v>456</v>
      </c>
      <c r="F4129" s="80" t="s">
        <v>454</v>
      </c>
      <c r="G4129" s="80" t="s">
        <v>486</v>
      </c>
      <c r="H4129" s="80" t="s">
        <v>2163</v>
      </c>
      <c r="I4129" s="80" t="s">
        <v>3734</v>
      </c>
      <c r="J4129" s="80" t="s">
        <v>4054</v>
      </c>
      <c r="K4129" s="80" t="s">
        <v>454</v>
      </c>
      <c r="L4129" s="8">
        <v>1760000</v>
      </c>
      <c r="M4129" s="6">
        <v>2017</v>
      </c>
      <c r="N4129" s="103"/>
      <c r="O4129" s="103"/>
      <c r="P4129" s="6"/>
      <c r="Q4129" s="6"/>
      <c r="R4129" t="str">
        <f t="shared" si="64"/>
        <v>5010700227727701001VT100001</v>
      </c>
    </row>
    <row r="4130" spans="1:18" x14ac:dyDescent="0.2">
      <c r="A4130" s="80" t="s">
        <v>453</v>
      </c>
      <c r="B4130" s="80" t="s">
        <v>5618</v>
      </c>
      <c r="C4130" s="6">
        <v>501</v>
      </c>
      <c r="D4130" s="6">
        <v>50107</v>
      </c>
      <c r="E4130" s="80" t="s">
        <v>456</v>
      </c>
      <c r="F4130" s="80" t="s">
        <v>454</v>
      </c>
      <c r="G4130" s="80" t="s">
        <v>486</v>
      </c>
      <c r="H4130" s="80" t="s">
        <v>2164</v>
      </c>
      <c r="I4130" s="80" t="s">
        <v>3735</v>
      </c>
      <c r="J4130" s="80" t="s">
        <v>4054</v>
      </c>
      <c r="K4130" s="80" t="s">
        <v>454</v>
      </c>
      <c r="L4130" s="8">
        <v>1760000</v>
      </c>
      <c r="M4130" s="6">
        <v>2017</v>
      </c>
      <c r="N4130" s="103"/>
      <c r="O4130" s="103"/>
      <c r="P4130" s="6"/>
      <c r="Q4130" s="6"/>
      <c r="R4130" t="str">
        <f t="shared" si="64"/>
        <v>5010700227827801001VT100001</v>
      </c>
    </row>
    <row r="4131" spans="1:18" x14ac:dyDescent="0.2">
      <c r="A4131" s="80" t="s">
        <v>453</v>
      </c>
      <c r="B4131" s="80" t="s">
        <v>5619</v>
      </c>
      <c r="C4131" s="6">
        <v>501</v>
      </c>
      <c r="D4131" s="6">
        <v>50107</v>
      </c>
      <c r="E4131" s="80" t="s">
        <v>456</v>
      </c>
      <c r="F4131" s="80" t="s">
        <v>454</v>
      </c>
      <c r="G4131" s="80" t="s">
        <v>486</v>
      </c>
      <c r="H4131" s="80" t="s">
        <v>2165</v>
      </c>
      <c r="I4131" s="80" t="s">
        <v>3736</v>
      </c>
      <c r="J4131" s="80" t="s">
        <v>4054</v>
      </c>
      <c r="K4131" s="80" t="s">
        <v>454</v>
      </c>
      <c r="L4131" s="8">
        <v>2400000</v>
      </c>
      <c r="M4131" s="6">
        <v>2017</v>
      </c>
      <c r="N4131" s="103"/>
      <c r="O4131" s="103"/>
      <c r="P4131" s="6"/>
      <c r="Q4131" s="6"/>
      <c r="R4131" t="str">
        <f t="shared" si="64"/>
        <v>5010700227927901001VT100001</v>
      </c>
    </row>
    <row r="4132" spans="1:18" x14ac:dyDescent="0.2">
      <c r="A4132" s="80" t="s">
        <v>453</v>
      </c>
      <c r="B4132" s="80" t="s">
        <v>5620</v>
      </c>
      <c r="C4132" s="6">
        <v>501</v>
      </c>
      <c r="D4132" s="6">
        <v>50107</v>
      </c>
      <c r="E4132" s="80" t="s">
        <v>456</v>
      </c>
      <c r="F4132" s="80" t="s">
        <v>454</v>
      </c>
      <c r="G4132" s="80" t="s">
        <v>486</v>
      </c>
      <c r="H4132" s="80" t="s">
        <v>2166</v>
      </c>
      <c r="I4132" s="80" t="s">
        <v>3737</v>
      </c>
      <c r="J4132" s="80" t="s">
        <v>4054</v>
      </c>
      <c r="K4132" s="80" t="s">
        <v>454</v>
      </c>
      <c r="L4132" s="8">
        <v>2400000</v>
      </c>
      <c r="M4132" s="6">
        <v>2017</v>
      </c>
      <c r="N4132" s="103"/>
      <c r="O4132" s="103"/>
      <c r="P4132" s="6"/>
      <c r="Q4132" s="6"/>
      <c r="R4132" t="str">
        <f t="shared" si="64"/>
        <v>5010700228028001001VT100001</v>
      </c>
    </row>
    <row r="4133" spans="1:18" x14ac:dyDescent="0.2">
      <c r="A4133" s="80" t="s">
        <v>453</v>
      </c>
      <c r="B4133" s="80" t="s">
        <v>5621</v>
      </c>
      <c r="C4133" s="6">
        <v>501</v>
      </c>
      <c r="D4133" s="6">
        <v>50107</v>
      </c>
      <c r="E4133" s="80" t="s">
        <v>456</v>
      </c>
      <c r="F4133" s="80" t="s">
        <v>454</v>
      </c>
      <c r="G4133" s="80" t="s">
        <v>486</v>
      </c>
      <c r="H4133" s="80" t="s">
        <v>2167</v>
      </c>
      <c r="I4133" s="80" t="s">
        <v>3738</v>
      </c>
      <c r="J4133" s="80" t="s">
        <v>4054</v>
      </c>
      <c r="K4133" s="80" t="s">
        <v>454</v>
      </c>
      <c r="L4133" s="8">
        <v>2400000</v>
      </c>
      <c r="M4133" s="6">
        <v>2017</v>
      </c>
      <c r="N4133" s="103"/>
      <c r="O4133" s="103"/>
      <c r="P4133" s="6"/>
      <c r="Q4133" s="6"/>
      <c r="R4133" t="str">
        <f t="shared" si="64"/>
        <v>5010700228128101001VT100001</v>
      </c>
    </row>
    <row r="4134" spans="1:18" x14ac:dyDescent="0.2">
      <c r="A4134" s="80" t="s">
        <v>453</v>
      </c>
      <c r="B4134" s="80" t="s">
        <v>5622</v>
      </c>
      <c r="C4134" s="6">
        <v>501</v>
      </c>
      <c r="D4134" s="6">
        <v>50107</v>
      </c>
      <c r="E4134" s="80" t="s">
        <v>456</v>
      </c>
      <c r="F4134" s="80" t="s">
        <v>454</v>
      </c>
      <c r="G4134" s="80" t="s">
        <v>486</v>
      </c>
      <c r="H4134" s="80" t="s">
        <v>2168</v>
      </c>
      <c r="I4134" s="80" t="s">
        <v>3739</v>
      </c>
      <c r="J4134" s="80" t="s">
        <v>4054</v>
      </c>
      <c r="K4134" s="80" t="s">
        <v>454</v>
      </c>
      <c r="L4134" s="8">
        <v>2240000</v>
      </c>
      <c r="M4134" s="6">
        <v>2017</v>
      </c>
      <c r="N4134" s="103"/>
      <c r="O4134" s="103"/>
      <c r="P4134" s="6"/>
      <c r="Q4134" s="6"/>
      <c r="R4134" t="str">
        <f t="shared" si="64"/>
        <v>5010700228228201001VT100001</v>
      </c>
    </row>
    <row r="4135" spans="1:18" x14ac:dyDescent="0.2">
      <c r="A4135" s="80" t="s">
        <v>453</v>
      </c>
      <c r="B4135" s="80" t="s">
        <v>5623</v>
      </c>
      <c r="C4135" s="6">
        <v>501</v>
      </c>
      <c r="D4135" s="6">
        <v>50107</v>
      </c>
      <c r="E4135" s="80" t="s">
        <v>456</v>
      </c>
      <c r="F4135" s="80" t="s">
        <v>454</v>
      </c>
      <c r="G4135" s="80" t="s">
        <v>486</v>
      </c>
      <c r="H4135" s="80" t="s">
        <v>2345</v>
      </c>
      <c r="I4135" s="80" t="s">
        <v>3956</v>
      </c>
      <c r="J4135" s="80" t="s">
        <v>4054</v>
      </c>
      <c r="K4135" s="80" t="s">
        <v>454</v>
      </c>
      <c r="L4135" s="8">
        <v>2880000</v>
      </c>
      <c r="M4135" s="6">
        <v>2017</v>
      </c>
      <c r="N4135" s="103"/>
      <c r="O4135" s="103"/>
      <c r="P4135" s="6"/>
      <c r="Q4135" s="6"/>
      <c r="R4135" t="str">
        <f t="shared" si="64"/>
        <v>5010700245845801001VT100001</v>
      </c>
    </row>
    <row r="4136" spans="1:18" x14ac:dyDescent="0.2">
      <c r="A4136" s="80" t="s">
        <v>453</v>
      </c>
      <c r="B4136" s="80" t="s">
        <v>5624</v>
      </c>
      <c r="C4136" s="6">
        <v>501</v>
      </c>
      <c r="D4136" s="6">
        <v>50107</v>
      </c>
      <c r="E4136" s="80" t="s">
        <v>456</v>
      </c>
      <c r="F4136" s="80" t="s">
        <v>454</v>
      </c>
      <c r="G4136" s="80" t="s">
        <v>486</v>
      </c>
      <c r="H4136" s="80" t="s">
        <v>2348</v>
      </c>
      <c r="I4136" s="80" t="s">
        <v>3957</v>
      </c>
      <c r="J4136" s="80" t="s">
        <v>4054</v>
      </c>
      <c r="K4136" s="80" t="s">
        <v>454</v>
      </c>
      <c r="L4136" s="8">
        <v>2080000</v>
      </c>
      <c r="M4136" s="6">
        <v>2017</v>
      </c>
      <c r="N4136" s="103"/>
      <c r="O4136" s="103"/>
      <c r="P4136" s="6"/>
      <c r="Q4136" s="6"/>
      <c r="R4136" t="str">
        <f t="shared" si="64"/>
        <v>5010700246046001001VT100001</v>
      </c>
    </row>
    <row r="4137" spans="1:18" x14ac:dyDescent="0.2">
      <c r="A4137" s="80" t="s">
        <v>453</v>
      </c>
      <c r="B4137" s="80" t="s">
        <v>5625</v>
      </c>
      <c r="C4137" s="6">
        <v>501</v>
      </c>
      <c r="D4137" s="6">
        <v>50107</v>
      </c>
      <c r="E4137" s="80" t="s">
        <v>456</v>
      </c>
      <c r="F4137" s="80" t="s">
        <v>454</v>
      </c>
      <c r="G4137" s="80" t="s">
        <v>486</v>
      </c>
      <c r="H4137" s="80" t="s">
        <v>2348</v>
      </c>
      <c r="I4137" s="80" t="s">
        <v>3958</v>
      </c>
      <c r="J4137" s="80" t="s">
        <v>4054</v>
      </c>
      <c r="K4137" s="80" t="s">
        <v>454</v>
      </c>
      <c r="L4137" s="8">
        <v>2560000</v>
      </c>
      <c r="M4137" s="6">
        <v>2017</v>
      </c>
      <c r="N4137" s="103"/>
      <c r="O4137" s="103"/>
      <c r="P4137" s="6"/>
      <c r="Q4137" s="6"/>
      <c r="R4137" t="str">
        <f t="shared" si="64"/>
        <v>5010700246046002001VT100001</v>
      </c>
    </row>
    <row r="4138" spans="1:18" x14ac:dyDescent="0.2">
      <c r="A4138" s="80" t="s">
        <v>453</v>
      </c>
      <c r="B4138" s="80" t="s">
        <v>5626</v>
      </c>
      <c r="C4138" s="6">
        <v>501</v>
      </c>
      <c r="D4138" s="6">
        <v>50107</v>
      </c>
      <c r="E4138" s="80" t="s">
        <v>456</v>
      </c>
      <c r="F4138" s="80" t="s">
        <v>454</v>
      </c>
      <c r="G4138" s="80" t="s">
        <v>486</v>
      </c>
      <c r="H4138" s="80" t="s">
        <v>2348</v>
      </c>
      <c r="I4138" s="80" t="s">
        <v>3959</v>
      </c>
      <c r="J4138" s="80" t="s">
        <v>4054</v>
      </c>
      <c r="K4138" s="80" t="s">
        <v>454</v>
      </c>
      <c r="L4138" s="8">
        <v>2880000</v>
      </c>
      <c r="M4138" s="6">
        <v>2017</v>
      </c>
      <c r="N4138" s="103"/>
      <c r="O4138" s="103"/>
      <c r="P4138" s="6"/>
      <c r="Q4138" s="6"/>
      <c r="R4138" t="str">
        <f t="shared" si="64"/>
        <v>5010700246046003001VT100001</v>
      </c>
    </row>
    <row r="4139" spans="1:18" x14ac:dyDescent="0.2">
      <c r="A4139" s="80" t="s">
        <v>453</v>
      </c>
      <c r="B4139" s="80" t="s">
        <v>5627</v>
      </c>
      <c r="C4139" s="6">
        <v>501</v>
      </c>
      <c r="D4139" s="6">
        <v>50107</v>
      </c>
      <c r="E4139" s="80" t="s">
        <v>456</v>
      </c>
      <c r="F4139" s="80" t="s">
        <v>454</v>
      </c>
      <c r="G4139" s="80" t="s">
        <v>486</v>
      </c>
      <c r="H4139" s="80" t="s">
        <v>2350</v>
      </c>
      <c r="I4139" s="80" t="s">
        <v>3960</v>
      </c>
      <c r="J4139" s="80" t="s">
        <v>4054</v>
      </c>
      <c r="K4139" s="80" t="s">
        <v>454</v>
      </c>
      <c r="L4139" s="8">
        <v>2667000</v>
      </c>
      <c r="M4139" s="6">
        <v>2017</v>
      </c>
      <c r="N4139" s="103"/>
      <c r="O4139" s="103"/>
      <c r="P4139" s="6"/>
      <c r="Q4139" s="6"/>
      <c r="R4139" t="str">
        <f t="shared" si="64"/>
        <v>5010700246146101001VT100001</v>
      </c>
    </row>
    <row r="4140" spans="1:18" x14ac:dyDescent="0.2">
      <c r="A4140" s="80" t="s">
        <v>453</v>
      </c>
      <c r="B4140" s="80" t="s">
        <v>5628</v>
      </c>
      <c r="C4140" s="6">
        <v>501</v>
      </c>
      <c r="D4140" s="6">
        <v>50107</v>
      </c>
      <c r="E4140" s="80" t="s">
        <v>456</v>
      </c>
      <c r="F4140" s="80" t="s">
        <v>454</v>
      </c>
      <c r="G4140" s="80" t="s">
        <v>486</v>
      </c>
      <c r="H4140" s="80" t="s">
        <v>2350</v>
      </c>
      <c r="I4140" s="80" t="s">
        <v>3961</v>
      </c>
      <c r="J4140" s="80" t="s">
        <v>4054</v>
      </c>
      <c r="K4140" s="80" t="s">
        <v>454</v>
      </c>
      <c r="L4140" s="8">
        <v>3200000</v>
      </c>
      <c r="M4140" s="6">
        <v>2017</v>
      </c>
      <c r="N4140" s="103"/>
      <c r="O4140" s="103"/>
      <c r="P4140" s="6"/>
      <c r="Q4140" s="6"/>
      <c r="R4140" t="str">
        <f t="shared" si="64"/>
        <v>5010700246146102001VT100001</v>
      </c>
    </row>
    <row r="4141" spans="1:18" x14ac:dyDescent="0.2">
      <c r="A4141" s="80" t="s">
        <v>453</v>
      </c>
      <c r="B4141" s="80" t="s">
        <v>5629</v>
      </c>
      <c r="C4141" s="6">
        <v>501</v>
      </c>
      <c r="D4141" s="6">
        <v>50107</v>
      </c>
      <c r="E4141" s="80" t="s">
        <v>456</v>
      </c>
      <c r="F4141" s="80" t="s">
        <v>454</v>
      </c>
      <c r="G4141" s="80" t="s">
        <v>486</v>
      </c>
      <c r="H4141" s="80" t="s">
        <v>2350</v>
      </c>
      <c r="I4141" s="80" t="s">
        <v>3962</v>
      </c>
      <c r="J4141" s="80" t="s">
        <v>4054</v>
      </c>
      <c r="K4141" s="80" t="s">
        <v>454</v>
      </c>
      <c r="L4141" s="8">
        <v>3840000</v>
      </c>
      <c r="M4141" s="6">
        <v>2017</v>
      </c>
      <c r="N4141" s="103"/>
      <c r="O4141" s="103"/>
      <c r="P4141" s="6"/>
      <c r="Q4141" s="6"/>
      <c r="R4141" t="str">
        <f t="shared" si="64"/>
        <v>5010700246146103001VT100001</v>
      </c>
    </row>
    <row r="4142" spans="1:18" x14ac:dyDescent="0.2">
      <c r="A4142" s="80" t="s">
        <v>453</v>
      </c>
      <c r="B4142" s="80" t="s">
        <v>5630</v>
      </c>
      <c r="C4142" s="6">
        <v>501</v>
      </c>
      <c r="D4142" s="6">
        <v>50107</v>
      </c>
      <c r="E4142" s="80" t="s">
        <v>456</v>
      </c>
      <c r="F4142" s="80" t="s">
        <v>454</v>
      </c>
      <c r="G4142" s="80" t="s">
        <v>486</v>
      </c>
      <c r="H4142" s="80" t="s">
        <v>2352</v>
      </c>
      <c r="I4142" s="80" t="s">
        <v>3963</v>
      </c>
      <c r="J4142" s="80" t="s">
        <v>4054</v>
      </c>
      <c r="K4142" s="80" t="s">
        <v>454</v>
      </c>
      <c r="L4142" s="8">
        <v>2560000</v>
      </c>
      <c r="M4142" s="6">
        <v>2017</v>
      </c>
      <c r="N4142" s="103"/>
      <c r="O4142" s="103"/>
      <c r="P4142" s="6"/>
      <c r="Q4142" s="6"/>
      <c r="R4142" t="str">
        <f t="shared" si="64"/>
        <v>5010700246246201001VT100001</v>
      </c>
    </row>
    <row r="4143" spans="1:18" x14ac:dyDescent="0.2">
      <c r="A4143" s="80" t="s">
        <v>453</v>
      </c>
      <c r="B4143" s="80" t="s">
        <v>5631</v>
      </c>
      <c r="C4143" s="6">
        <v>501</v>
      </c>
      <c r="D4143" s="6">
        <v>50107</v>
      </c>
      <c r="E4143" s="80" t="s">
        <v>456</v>
      </c>
      <c r="F4143" s="80" t="s">
        <v>454</v>
      </c>
      <c r="G4143" s="80" t="s">
        <v>486</v>
      </c>
      <c r="H4143" s="80" t="s">
        <v>2352</v>
      </c>
      <c r="I4143" s="80" t="s">
        <v>3964</v>
      </c>
      <c r="J4143" s="80" t="s">
        <v>4054</v>
      </c>
      <c r="K4143" s="80" t="s">
        <v>454</v>
      </c>
      <c r="L4143" s="8">
        <v>3200000</v>
      </c>
      <c r="M4143" s="6">
        <v>2017</v>
      </c>
      <c r="N4143" s="103"/>
      <c r="O4143" s="103"/>
      <c r="P4143" s="6"/>
      <c r="Q4143" s="6"/>
      <c r="R4143" t="str">
        <f t="shared" si="64"/>
        <v>5010700246246202001VT100001</v>
      </c>
    </row>
    <row r="4144" spans="1:18" x14ac:dyDescent="0.2">
      <c r="A4144" s="80" t="s">
        <v>453</v>
      </c>
      <c r="B4144" s="80" t="s">
        <v>5632</v>
      </c>
      <c r="C4144" s="6">
        <v>501</v>
      </c>
      <c r="D4144" s="6">
        <v>50107</v>
      </c>
      <c r="E4144" s="80" t="s">
        <v>456</v>
      </c>
      <c r="F4144" s="80" t="s">
        <v>454</v>
      </c>
      <c r="G4144" s="80" t="s">
        <v>486</v>
      </c>
      <c r="H4144" s="80" t="s">
        <v>2352</v>
      </c>
      <c r="I4144" s="80" t="s">
        <v>3965</v>
      </c>
      <c r="J4144" s="80" t="s">
        <v>4054</v>
      </c>
      <c r="K4144" s="80" t="s">
        <v>454</v>
      </c>
      <c r="L4144" s="8">
        <v>3960000</v>
      </c>
      <c r="M4144" s="6">
        <v>2017</v>
      </c>
      <c r="N4144" s="103"/>
      <c r="O4144" s="103"/>
      <c r="P4144" s="6"/>
      <c r="Q4144" s="6"/>
      <c r="R4144" t="str">
        <f t="shared" si="64"/>
        <v>5010700246246203001VT100001</v>
      </c>
    </row>
    <row r="4145" spans="1:18" x14ac:dyDescent="0.2">
      <c r="A4145" s="80" t="s">
        <v>453</v>
      </c>
      <c r="B4145" s="80" t="s">
        <v>5633</v>
      </c>
      <c r="C4145" s="6">
        <v>501</v>
      </c>
      <c r="D4145" s="6">
        <v>50107</v>
      </c>
      <c r="E4145" s="80" t="s">
        <v>456</v>
      </c>
      <c r="F4145" s="80" t="s">
        <v>454</v>
      </c>
      <c r="G4145" s="80" t="s">
        <v>486</v>
      </c>
      <c r="H4145" s="80" t="s">
        <v>2353</v>
      </c>
      <c r="I4145" s="80" t="s">
        <v>3966</v>
      </c>
      <c r="J4145" s="80" t="s">
        <v>4054</v>
      </c>
      <c r="K4145" s="80" t="s">
        <v>454</v>
      </c>
      <c r="L4145" s="8">
        <v>2880000</v>
      </c>
      <c r="M4145" s="6">
        <v>2017</v>
      </c>
      <c r="N4145" s="103"/>
      <c r="O4145" s="103"/>
      <c r="P4145" s="6"/>
      <c r="Q4145" s="6"/>
      <c r="R4145" t="str">
        <f t="shared" si="64"/>
        <v>50107002463463100001VT100001</v>
      </c>
    </row>
    <row r="4146" spans="1:18" x14ac:dyDescent="0.2">
      <c r="A4146" s="80" t="s">
        <v>453</v>
      </c>
      <c r="B4146" s="80" t="s">
        <v>5634</v>
      </c>
      <c r="C4146" s="6">
        <v>501</v>
      </c>
      <c r="D4146" s="6">
        <v>50107</v>
      </c>
      <c r="E4146" s="80" t="s">
        <v>456</v>
      </c>
      <c r="F4146" s="80" t="s">
        <v>454</v>
      </c>
      <c r="G4146" s="80" t="s">
        <v>488</v>
      </c>
      <c r="H4146" s="80" t="s">
        <v>2353</v>
      </c>
      <c r="I4146" s="80" t="s">
        <v>3966</v>
      </c>
      <c r="J4146" s="80" t="s">
        <v>4054</v>
      </c>
      <c r="K4146" s="80" t="s">
        <v>454</v>
      </c>
      <c r="L4146" s="8">
        <v>1700000</v>
      </c>
      <c r="M4146" s="6">
        <v>2017</v>
      </c>
      <c r="N4146" s="103"/>
      <c r="O4146" s="103"/>
      <c r="P4146" s="6"/>
      <c r="Q4146" s="6"/>
      <c r="R4146" t="str">
        <f t="shared" si="64"/>
        <v>50107002463463100001VT200001</v>
      </c>
    </row>
    <row r="4147" spans="1:18" x14ac:dyDescent="0.2">
      <c r="A4147" s="80" t="s">
        <v>453</v>
      </c>
      <c r="B4147" s="80" t="s">
        <v>5635</v>
      </c>
      <c r="C4147" s="6">
        <v>501</v>
      </c>
      <c r="D4147" s="6">
        <v>50107</v>
      </c>
      <c r="E4147" s="80" t="s">
        <v>456</v>
      </c>
      <c r="F4147" s="80" t="s">
        <v>454</v>
      </c>
      <c r="G4147" s="80" t="s">
        <v>490</v>
      </c>
      <c r="H4147" s="80" t="s">
        <v>2353</v>
      </c>
      <c r="I4147" s="80" t="s">
        <v>3966</v>
      </c>
      <c r="J4147" s="80" t="s">
        <v>4054</v>
      </c>
      <c r="K4147" s="80" t="s">
        <v>454</v>
      </c>
      <c r="L4147" s="8">
        <v>1400000</v>
      </c>
      <c r="M4147" s="6">
        <v>2017</v>
      </c>
      <c r="N4147" s="103"/>
      <c r="O4147" s="103"/>
      <c r="P4147" s="6"/>
      <c r="Q4147" s="6"/>
      <c r="R4147" t="str">
        <f t="shared" si="64"/>
        <v>50107002463463100001VT300001</v>
      </c>
    </row>
    <row r="4148" spans="1:18" x14ac:dyDescent="0.2">
      <c r="A4148" s="80" t="s">
        <v>453</v>
      </c>
      <c r="B4148" s="80" t="s">
        <v>5636</v>
      </c>
      <c r="C4148" s="6">
        <v>501</v>
      </c>
      <c r="D4148" s="6">
        <v>50107</v>
      </c>
      <c r="E4148" s="80" t="s">
        <v>456</v>
      </c>
      <c r="F4148" s="80" t="s">
        <v>454</v>
      </c>
      <c r="G4148" s="80" t="s">
        <v>492</v>
      </c>
      <c r="H4148" s="80" t="s">
        <v>2353</v>
      </c>
      <c r="I4148" s="80" t="s">
        <v>3966</v>
      </c>
      <c r="J4148" s="80" t="s">
        <v>4054</v>
      </c>
      <c r="K4148" s="80" t="s">
        <v>454</v>
      </c>
      <c r="L4148" s="8">
        <v>1100000</v>
      </c>
      <c r="M4148" s="6">
        <v>2017</v>
      </c>
      <c r="N4148" s="103"/>
      <c r="O4148" s="103"/>
      <c r="P4148" s="6"/>
      <c r="Q4148" s="6"/>
      <c r="R4148" t="str">
        <f t="shared" si="64"/>
        <v>50107002463463100001VT400001</v>
      </c>
    </row>
    <row r="4149" spans="1:18" x14ac:dyDescent="0.2">
      <c r="A4149" s="80" t="s">
        <v>453</v>
      </c>
      <c r="B4149" s="80" t="s">
        <v>5637</v>
      </c>
      <c r="C4149" s="6">
        <v>501</v>
      </c>
      <c r="D4149" s="6">
        <v>50107</v>
      </c>
      <c r="E4149" s="80" t="s">
        <v>456</v>
      </c>
      <c r="F4149" s="80" t="s">
        <v>454</v>
      </c>
      <c r="G4149" s="80" t="s">
        <v>494</v>
      </c>
      <c r="H4149" s="80" t="s">
        <v>2353</v>
      </c>
      <c r="I4149" s="80" t="s">
        <v>3966</v>
      </c>
      <c r="J4149" s="80" t="s">
        <v>4054</v>
      </c>
      <c r="K4149" s="80" t="s">
        <v>454</v>
      </c>
      <c r="L4149" s="8">
        <v>800000</v>
      </c>
      <c r="M4149" s="6">
        <v>2017</v>
      </c>
      <c r="N4149" s="103"/>
      <c r="O4149" s="103"/>
      <c r="P4149" s="6"/>
      <c r="Q4149" s="6"/>
      <c r="R4149" t="str">
        <f t="shared" si="64"/>
        <v>50107002463463100001VT500001</v>
      </c>
    </row>
    <row r="4150" spans="1:18" x14ac:dyDescent="0.2">
      <c r="A4150" s="80" t="s">
        <v>453</v>
      </c>
      <c r="B4150" s="80" t="s">
        <v>5638</v>
      </c>
      <c r="C4150" s="6">
        <v>501</v>
      </c>
      <c r="D4150" s="6">
        <v>50107</v>
      </c>
      <c r="E4150" s="80" t="s">
        <v>456</v>
      </c>
      <c r="F4150" s="80" t="s">
        <v>454</v>
      </c>
      <c r="G4150" s="80" t="s">
        <v>486</v>
      </c>
      <c r="H4150" s="80" t="s">
        <v>2354</v>
      </c>
      <c r="I4150" s="80" t="s">
        <v>3967</v>
      </c>
      <c r="J4150" s="80" t="s">
        <v>4054</v>
      </c>
      <c r="K4150" s="80" t="s">
        <v>454</v>
      </c>
      <c r="L4150" s="8">
        <v>4400000</v>
      </c>
      <c r="M4150" s="6">
        <v>2017</v>
      </c>
      <c r="N4150" s="103"/>
      <c r="O4150" s="103"/>
      <c r="P4150" s="6"/>
      <c r="Q4150" s="6"/>
      <c r="R4150" t="str">
        <f t="shared" si="64"/>
        <v>50107002464464100001VT100001</v>
      </c>
    </row>
    <row r="4151" spans="1:18" x14ac:dyDescent="0.2">
      <c r="A4151" s="80" t="s">
        <v>453</v>
      </c>
      <c r="B4151" s="80" t="s">
        <v>5639</v>
      </c>
      <c r="C4151" s="6">
        <v>501</v>
      </c>
      <c r="D4151" s="6">
        <v>50107</v>
      </c>
      <c r="E4151" s="80" t="s">
        <v>456</v>
      </c>
      <c r="F4151" s="80" t="s">
        <v>454</v>
      </c>
      <c r="G4151" s="80" t="s">
        <v>486</v>
      </c>
      <c r="H4151" s="80" t="s">
        <v>2354</v>
      </c>
      <c r="I4151" s="80" t="s">
        <v>3968</v>
      </c>
      <c r="J4151" s="80" t="s">
        <v>4054</v>
      </c>
      <c r="K4151" s="80" t="s">
        <v>454</v>
      </c>
      <c r="L4151" s="8">
        <v>3520000</v>
      </c>
      <c r="M4151" s="6">
        <v>2017</v>
      </c>
      <c r="N4151" s="103"/>
      <c r="O4151" s="103"/>
      <c r="P4151" s="6"/>
      <c r="Q4151" s="6"/>
      <c r="R4151" t="str">
        <f t="shared" si="64"/>
        <v>50107002464464101001VT100001</v>
      </c>
    </row>
  </sheetData>
  <sheetProtection algorithmName="SHA-512" hashValue="rPIhUVobnv5lV7pAMgHgozc8s6HoLYwxlWBF1/yma4Gkrl6mkv3AG6xVqX96SdNmD7mlaV6Te5Mjy5p6lbvxaQ==" saltValue="tvxLgfpepyPe/dNs2Hix5w==" spinCount="100000" sheet="1" formatCells="0" formatColumns="0" formatRows="0" insertColumns="0" insertRows="0" insertHyperlinks="0" deleteColumns="0" deleteRows="0"/>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2"/>
  <sheetViews>
    <sheetView workbookViewId="0"/>
  </sheetViews>
  <sheetFormatPr baseColWidth="10" defaultColWidth="8.83203125" defaultRowHeight="15" x14ac:dyDescent="0.2"/>
  <cols>
    <col min="1" max="1" width="12.33203125" style="18" customWidth="1"/>
    <col min="2" max="2" width="18.6640625" style="119" customWidth="1"/>
    <col min="3" max="3" width="20" style="18" customWidth="1"/>
  </cols>
  <sheetData>
    <row r="1" spans="1:3" x14ac:dyDescent="0.2">
      <c r="A1" s="19" t="s">
        <v>46</v>
      </c>
      <c r="B1" s="117" t="s">
        <v>47</v>
      </c>
      <c r="C1" s="19" t="s">
        <v>48</v>
      </c>
    </row>
    <row r="2" spans="1:3" x14ac:dyDescent="0.2">
      <c r="A2" s="84">
        <v>501</v>
      </c>
      <c r="B2" s="118" t="s">
        <v>5640</v>
      </c>
      <c r="C2" s="18" t="str">
        <f>A2&amp;"-"&amp;B2</f>
        <v>501-Đà Nẵng</v>
      </c>
    </row>
  </sheetData>
  <sheetProtection algorithmName="SHA-512" hashValue="rI+c/8XMqhcIPvOeh6E4qFHeaDzS080e4Dnfi5TpMoWZ3tM//TEkz9BdXI8fnfM/Cr1euFmmaZIxztAvaAFpeA==" saltValue="ca95HGdEO3mL1i9E60lvPw==" spinCount="100000" sheet="1" objects="1" scenarios="1" formatCells="0" formatColumns="0" formatRows="0" insertColumns="0" insertRows="0" insertHyperlinks="0" deleteColumns="0" deleteRows="0"/>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2"/>
  <sheetViews>
    <sheetView workbookViewId="0"/>
  </sheetViews>
  <sheetFormatPr baseColWidth="10" defaultColWidth="8.83203125" defaultRowHeight="15" x14ac:dyDescent="0.2"/>
  <cols>
    <col min="1" max="1" width="19" style="18" customWidth="1"/>
    <col min="2" max="2" width="25.6640625" style="122" customWidth="1"/>
    <col min="3" max="3" width="26.33203125" style="20" customWidth="1"/>
  </cols>
  <sheetData>
    <row r="1" spans="1:3" x14ac:dyDescent="0.2">
      <c r="A1" s="21" t="s">
        <v>36</v>
      </c>
      <c r="B1" s="120" t="s">
        <v>37</v>
      </c>
      <c r="C1" s="22" t="s">
        <v>38</v>
      </c>
    </row>
    <row r="2" spans="1:3" x14ac:dyDescent="0.2">
      <c r="A2" s="83">
        <v>50107</v>
      </c>
      <c r="B2" s="121" t="s">
        <v>5641</v>
      </c>
      <c r="C2" s="20" t="str">
        <f>A2&amp;"-"&amp;B2</f>
        <v>50107-Quận Ngũ Hành Sơn</v>
      </c>
    </row>
  </sheetData>
  <sheetProtection algorithmName="SHA-512" hashValue="yaeBEQxlH9E93I9l/6cnq5VtLFiytr8owSzsPrXA1v62+Kp2SnVeWf6+RULTvn8iLHr4JY6Ww/bIttJDDn+9IQ==" saltValue="jygPu1oLR53Eh/p7W+q7Dg==" spinCount="100000" sheet="1" objects="1" scenarios="1" formatCells="0" formatColumns="0" formatRows="0" insertColumns="0" insertRows="0" insertHyperlinks="0" deleteColumns="0" deleteRows="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2"/>
  <sheetViews>
    <sheetView workbookViewId="0"/>
  </sheetViews>
  <sheetFormatPr baseColWidth="10" defaultColWidth="8.83203125" defaultRowHeight="15" x14ac:dyDescent="0.2"/>
  <cols>
    <col min="1" max="1" width="19.1640625" customWidth="1"/>
    <col min="2" max="2" width="23.6640625" style="124" customWidth="1"/>
    <col min="3" max="3" width="32.83203125" customWidth="1"/>
  </cols>
  <sheetData>
    <row r="1" spans="1:3" x14ac:dyDescent="0.2">
      <c r="A1" s="25" t="s">
        <v>39</v>
      </c>
      <c r="B1" s="123" t="s">
        <v>40</v>
      </c>
      <c r="C1" s="24" t="s">
        <v>41</v>
      </c>
    </row>
    <row r="2" spans="1:3" x14ac:dyDescent="0.2">
      <c r="A2" s="11">
        <v>5010701</v>
      </c>
      <c r="B2" s="79" t="s">
        <v>5642</v>
      </c>
      <c r="C2" s="23" t="str">
        <f>A2&amp;"-"&amp;B2</f>
        <v>5010701-Phường Hoà Quý</v>
      </c>
    </row>
  </sheetData>
  <sheetProtection algorithmName="SHA-512" hashValue="CQ1w0yAmY0Ix/6Wgf0sWLKz75USpqJyQaL38ojBc04KwVl2XiP+wwVqHR1uCS8fh6YVHJe8Bx76zijvqN0xtzg==" saltValue="5ORn8zGwSprKI+g2XjM66Q==" spinCount="100000" sheet="1" objects="1" scenarios="1" formatCells="0" formatColumns="0" formatRows="0" insertColumns="0" insertRows="0" insertHyperlinks="0" deleteColumns="0" deleteRows="0"/>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31"/>
  <sheetViews>
    <sheetView workbookViewId="0"/>
  </sheetViews>
  <sheetFormatPr baseColWidth="10" defaultColWidth="30.6640625" defaultRowHeight="15" x14ac:dyDescent="0.2"/>
  <cols>
    <col min="1" max="1" width="14.1640625" style="28" customWidth="1"/>
    <col min="2" max="2" width="30.6640625" style="126"/>
    <col min="3" max="3" width="30.6640625" style="28"/>
    <col min="4" max="4" width="15.1640625" style="29" customWidth="1"/>
    <col min="5" max="5" width="28.1640625" style="29" customWidth="1"/>
    <col min="6" max="6" width="28.1640625" style="18" customWidth="1"/>
    <col min="7" max="7" width="30.6640625" style="18"/>
  </cols>
  <sheetData>
    <row r="1" spans="1:7" x14ac:dyDescent="0.2">
      <c r="A1" s="26" t="s">
        <v>42</v>
      </c>
      <c r="B1" s="125" t="s">
        <v>43</v>
      </c>
      <c r="C1" s="26" t="s">
        <v>44</v>
      </c>
      <c r="D1" s="26" t="s">
        <v>45</v>
      </c>
      <c r="E1" s="26" t="s">
        <v>6</v>
      </c>
      <c r="F1" s="26" t="s">
        <v>7</v>
      </c>
      <c r="G1" s="26" t="s">
        <v>8</v>
      </c>
    </row>
    <row r="2" spans="1:7" ht="42" x14ac:dyDescent="0.2">
      <c r="A2" s="81" t="s">
        <v>5643</v>
      </c>
      <c r="B2" s="81" t="s">
        <v>5644</v>
      </c>
      <c r="C2" s="27" t="str">
        <f t="shared" ref="C2:C31" si="0">A2&amp;"-"&amp;B2</f>
        <v>02-Đất của dự án đặc biệt khuyến khích đầu tư</v>
      </c>
      <c r="D2" s="82" t="s">
        <v>909</v>
      </c>
      <c r="E2" s="104">
        <v>40909</v>
      </c>
      <c r="F2" s="104"/>
      <c r="G2" s="27" t="s">
        <v>5645</v>
      </c>
    </row>
    <row r="3" spans="1:7" ht="42" x14ac:dyDescent="0.2">
      <c r="A3" s="81" t="s">
        <v>5646</v>
      </c>
      <c r="B3" s="81" t="s">
        <v>5644</v>
      </c>
      <c r="C3" s="27" t="str">
        <f t="shared" si="0"/>
        <v>03-Đất của dự án đặc biệt khuyến khích đầu tư</v>
      </c>
      <c r="D3" s="82" t="s">
        <v>909</v>
      </c>
      <c r="E3" s="104">
        <v>40909</v>
      </c>
      <c r="F3" s="104"/>
      <c r="G3" s="27" t="s">
        <v>5647</v>
      </c>
    </row>
    <row r="4" spans="1:7" ht="42" x14ac:dyDescent="0.2">
      <c r="A4" s="81" t="s">
        <v>5648</v>
      </c>
      <c r="B4" s="81" t="s">
        <v>5649</v>
      </c>
      <c r="C4" s="27" t="str">
        <f t="shared" si="0"/>
        <v>04-Đất xây dựng nhà tình nghĩa, đại đoàn kết</v>
      </c>
      <c r="D4" s="82" t="s">
        <v>909</v>
      </c>
      <c r="E4" s="104">
        <v>40909</v>
      </c>
      <c r="F4" s="104"/>
      <c r="G4" s="27" t="s">
        <v>5650</v>
      </c>
    </row>
    <row r="5" spans="1:7" ht="28" x14ac:dyDescent="0.2">
      <c r="A5" s="81" t="s">
        <v>5651</v>
      </c>
      <c r="B5" s="81" t="s">
        <v>5652</v>
      </c>
      <c r="C5" s="27" t="str">
        <f t="shared" si="0"/>
        <v>05-Đất ở tại địa bàn có điều kiện kinh tế- xã hội đặc biệt khó khăn</v>
      </c>
      <c r="D5" s="82" t="s">
        <v>909</v>
      </c>
      <c r="E5" s="104">
        <v>40909</v>
      </c>
      <c r="F5" s="104"/>
      <c r="G5" s="27"/>
    </row>
    <row r="6" spans="1:7" ht="28" x14ac:dyDescent="0.2">
      <c r="A6" s="81" t="s">
        <v>5653</v>
      </c>
      <c r="B6" s="81" t="s">
        <v>5654</v>
      </c>
      <c r="C6" s="27" t="str">
        <f t="shared" si="0"/>
        <v>06-ĐTNT hoạt động cách mạng trước ngày 19/8/1945</v>
      </c>
      <c r="D6" s="82" t="s">
        <v>909</v>
      </c>
      <c r="E6" s="104">
        <v>40909</v>
      </c>
      <c r="F6" s="104"/>
      <c r="G6" s="27"/>
    </row>
    <row r="7" spans="1:7" ht="28" x14ac:dyDescent="0.2">
      <c r="A7" s="81" t="s">
        <v>5655</v>
      </c>
      <c r="B7" s="81" t="s">
        <v>5656</v>
      </c>
      <c r="C7" s="27" t="str">
        <f t="shared" si="0"/>
        <v>07-Thương binh và người hưởng chính sách như TB hạng 1/4, 2/4</v>
      </c>
      <c r="D7" s="82" t="s">
        <v>909</v>
      </c>
      <c r="E7" s="104">
        <v>40909</v>
      </c>
      <c r="F7" s="104"/>
      <c r="G7" s="27"/>
    </row>
    <row r="8" spans="1:7" x14ac:dyDescent="0.2">
      <c r="A8" s="81" t="s">
        <v>5657</v>
      </c>
      <c r="B8" s="81" t="s">
        <v>5658</v>
      </c>
      <c r="C8" s="27" t="str">
        <f t="shared" si="0"/>
        <v>08-Bệnh binh 1/3</v>
      </c>
      <c r="D8" s="82" t="s">
        <v>909</v>
      </c>
      <c r="E8" s="104">
        <v>40909</v>
      </c>
      <c r="F8" s="104"/>
      <c r="G8" s="27"/>
    </row>
    <row r="9" spans="1:7" ht="28" x14ac:dyDescent="0.2">
      <c r="A9" s="81" t="s">
        <v>5659</v>
      </c>
      <c r="B9" s="81" t="s">
        <v>5660</v>
      </c>
      <c r="C9" s="27" t="str">
        <f t="shared" si="0"/>
        <v>09-Anh hùng lực lượng vũ trang nhân dân</v>
      </c>
      <c r="D9" s="82" t="s">
        <v>909</v>
      </c>
      <c r="E9" s="104">
        <v>40909</v>
      </c>
      <c r="F9" s="104"/>
      <c r="G9" s="27"/>
    </row>
    <row r="10" spans="1:7" x14ac:dyDescent="0.2">
      <c r="A10" s="81" t="s">
        <v>5661</v>
      </c>
      <c r="B10" s="81" t="s">
        <v>5662</v>
      </c>
      <c r="C10" s="27" t="str">
        <f t="shared" si="0"/>
        <v>10-Mẹ Việt Nam anh hùng</v>
      </c>
      <c r="D10" s="82" t="s">
        <v>909</v>
      </c>
      <c r="E10" s="104">
        <v>40909</v>
      </c>
      <c r="F10" s="104"/>
      <c r="G10" s="27"/>
    </row>
    <row r="11" spans="1:7" ht="28" x14ac:dyDescent="0.2">
      <c r="A11" s="81" t="s">
        <v>5663</v>
      </c>
      <c r="B11" s="81" t="s">
        <v>5664</v>
      </c>
      <c r="C11" s="27" t="str">
        <f t="shared" si="0"/>
        <v>11-Người có công nuôi dưỡng liệt sĩ</v>
      </c>
      <c r="D11" s="82" t="s">
        <v>909</v>
      </c>
      <c r="E11" s="104">
        <v>40909</v>
      </c>
      <c r="F11" s="104"/>
      <c r="G11" s="27" t="s">
        <v>5665</v>
      </c>
    </row>
    <row r="12" spans="1:7" ht="28" x14ac:dyDescent="0.2">
      <c r="A12" s="81" t="s">
        <v>5666</v>
      </c>
      <c r="B12" s="81" t="s">
        <v>5667</v>
      </c>
      <c r="C12" s="27" t="str">
        <f t="shared" si="0"/>
        <v>12-Thân nhân của liệt sỹ được hưởng trợ cấp hàng tháng</v>
      </c>
      <c r="D12" s="82" t="s">
        <v>909</v>
      </c>
      <c r="E12" s="104">
        <v>40909</v>
      </c>
      <c r="F12" s="104"/>
      <c r="G12" s="27" t="s">
        <v>5668</v>
      </c>
    </row>
    <row r="13" spans="1:7" ht="42" x14ac:dyDescent="0.2">
      <c r="A13" s="81" t="s">
        <v>5669</v>
      </c>
      <c r="B13" s="81" t="s">
        <v>5670</v>
      </c>
      <c r="C13" s="27" t="str">
        <f t="shared" si="0"/>
        <v>13-ĐTNT bị nhiễm chất độc da cam</v>
      </c>
      <c r="D13" s="82" t="s">
        <v>909</v>
      </c>
      <c r="E13" s="104">
        <v>40909</v>
      </c>
      <c r="F13" s="104"/>
      <c r="G13" s="27" t="s">
        <v>5671</v>
      </c>
    </row>
    <row r="14" spans="1:7" ht="28" x14ac:dyDescent="0.2">
      <c r="A14" s="81" t="s">
        <v>5672</v>
      </c>
      <c r="B14" s="81" t="s">
        <v>5673</v>
      </c>
      <c r="C14" s="27" t="str">
        <f t="shared" si="0"/>
        <v>14-Hộ nghèo</v>
      </c>
      <c r="D14" s="82" t="s">
        <v>909</v>
      </c>
      <c r="E14" s="104">
        <v>40909</v>
      </c>
      <c r="F14" s="104"/>
      <c r="G14" s="27" t="s">
        <v>5674</v>
      </c>
    </row>
    <row r="15" spans="1:7" ht="42" x14ac:dyDescent="0.2">
      <c r="A15" s="81" t="s">
        <v>5675</v>
      </c>
      <c r="B15" s="81" t="s">
        <v>5676</v>
      </c>
      <c r="C15" s="27" t="str">
        <f t="shared" si="0"/>
        <v>15-Đất bị thu hồi theo quy hoạch, kế hoạch</v>
      </c>
      <c r="D15" s="82" t="s">
        <v>909</v>
      </c>
      <c r="E15" s="104">
        <v>40909</v>
      </c>
      <c r="F15" s="104"/>
      <c r="G15" s="27" t="s">
        <v>5677</v>
      </c>
    </row>
    <row r="16" spans="1:7" ht="42" x14ac:dyDescent="0.2">
      <c r="A16" s="81" t="s">
        <v>5678</v>
      </c>
      <c r="B16" s="81" t="s">
        <v>5679</v>
      </c>
      <c r="C16" s="27" t="str">
        <f t="shared" si="0"/>
        <v>16-Đất có nhà vườn được xác nhận là di tích lịch sử-Văn hóa</v>
      </c>
      <c r="D16" s="82" t="s">
        <v>909</v>
      </c>
      <c r="E16" s="104">
        <v>40909</v>
      </c>
      <c r="F16" s="104"/>
      <c r="G16" s="27" t="s">
        <v>5680</v>
      </c>
    </row>
    <row r="17" spans="1:7" ht="42" x14ac:dyDescent="0.2">
      <c r="A17" s="81" t="s">
        <v>5681</v>
      </c>
      <c r="B17" s="81" t="s">
        <v>5682</v>
      </c>
      <c r="C17" s="27" t="str">
        <f t="shared" si="0"/>
        <v>17-Khó khăn đột xuất có giá trị thiệt hại trên 50%</v>
      </c>
      <c r="D17" s="82" t="s">
        <v>909</v>
      </c>
      <c r="E17" s="104">
        <v>40909</v>
      </c>
      <c r="F17" s="104"/>
      <c r="G17" s="27" t="s">
        <v>5683</v>
      </c>
    </row>
    <row r="18" spans="1:7" ht="42" x14ac:dyDescent="0.2">
      <c r="A18" s="81" t="s">
        <v>5684</v>
      </c>
      <c r="B18" s="81" t="s">
        <v>5685</v>
      </c>
      <c r="C18" s="27" t="str">
        <f t="shared" si="0"/>
        <v>18-Khó khăn đột xuất có giá trị thiệt hại từ 20-50%</v>
      </c>
      <c r="D18" s="82" t="s">
        <v>810</v>
      </c>
      <c r="E18" s="104">
        <v>40909</v>
      </c>
      <c r="F18" s="104"/>
      <c r="G18" s="27" t="s">
        <v>5686</v>
      </c>
    </row>
    <row r="19" spans="1:7" ht="28" x14ac:dyDescent="0.2">
      <c r="A19" s="81" t="s">
        <v>5687</v>
      </c>
      <c r="B19" s="81" t="s">
        <v>5688</v>
      </c>
      <c r="C19" s="27" t="str">
        <f t="shared" si="0"/>
        <v>19-Thương binh và người hưởng chính sách như TB hạng 3/4, 4/4</v>
      </c>
      <c r="D19" s="82" t="s">
        <v>810</v>
      </c>
      <c r="E19" s="104">
        <v>40909</v>
      </c>
      <c r="F19" s="104"/>
      <c r="G19" s="27"/>
    </row>
    <row r="20" spans="1:7" x14ac:dyDescent="0.2">
      <c r="A20" s="81" t="s">
        <v>5689</v>
      </c>
      <c r="B20" s="81" t="s">
        <v>5690</v>
      </c>
      <c r="C20" s="27" t="str">
        <f t="shared" si="0"/>
        <v>20-Bệnh binh 2/3, 3/3</v>
      </c>
      <c r="D20" s="82" t="s">
        <v>810</v>
      </c>
      <c r="E20" s="104">
        <v>40909</v>
      </c>
      <c r="F20" s="104"/>
      <c r="G20" s="27"/>
    </row>
    <row r="21" spans="1:7" ht="28" x14ac:dyDescent="0.2">
      <c r="A21" s="81" t="s">
        <v>5691</v>
      </c>
      <c r="B21" s="81" t="s">
        <v>5692</v>
      </c>
      <c r="C21" s="27" t="str">
        <f t="shared" si="0"/>
        <v>21-Thân nhân của liệt sỹ không được hưởng trợ cấp hàng tháng</v>
      </c>
      <c r="D21" s="82" t="s">
        <v>810</v>
      </c>
      <c r="E21" s="104">
        <v>40909</v>
      </c>
      <c r="F21" s="104"/>
      <c r="G21" s="27"/>
    </row>
    <row r="22" spans="1:7" ht="42" x14ac:dyDescent="0.2">
      <c r="A22" s="81" t="s">
        <v>5693</v>
      </c>
      <c r="B22" s="81" t="s">
        <v>5694</v>
      </c>
      <c r="C22" s="27" t="str">
        <f t="shared" si="0"/>
        <v>22-Đất của DA được khuyến khích đầu tư</v>
      </c>
      <c r="D22" s="82" t="s">
        <v>810</v>
      </c>
      <c r="E22" s="104">
        <v>40909</v>
      </c>
      <c r="F22" s="104"/>
      <c r="G22" s="27" t="s">
        <v>5695</v>
      </c>
    </row>
    <row r="23" spans="1:7" ht="28" x14ac:dyDescent="0.2">
      <c r="A23" s="81" t="s">
        <v>5696</v>
      </c>
      <c r="B23" s="81" t="s">
        <v>5697</v>
      </c>
      <c r="C23" s="27" t="str">
        <f t="shared" si="0"/>
        <v>23-Đất ở tại địa bàn có điều kiện kinh tế - xã hội khó khăn</v>
      </c>
      <c r="D23" s="82" t="s">
        <v>810</v>
      </c>
      <c r="E23" s="104">
        <v>40909</v>
      </c>
      <c r="F23" s="104"/>
      <c r="G23" s="27" t="s">
        <v>5697</v>
      </c>
    </row>
    <row r="24" spans="1:7" ht="28" x14ac:dyDescent="0.2">
      <c r="A24" s="81" t="s">
        <v>5698</v>
      </c>
      <c r="B24" s="81" t="s">
        <v>5699</v>
      </c>
      <c r="C24" s="27" t="str">
        <f t="shared" si="0"/>
        <v>24-Miễn thuộc 2 TH được giảm thuế trở lên</v>
      </c>
      <c r="D24" s="82" t="s">
        <v>909</v>
      </c>
      <c r="E24" s="104">
        <v>40909</v>
      </c>
      <c r="F24" s="104">
        <v>42735</v>
      </c>
      <c r="G24" s="27" t="s">
        <v>5700</v>
      </c>
    </row>
    <row r="25" spans="1:7" x14ac:dyDescent="0.2">
      <c r="A25" s="81" t="s">
        <v>5701</v>
      </c>
      <c r="B25" s="81" t="s">
        <v>5702</v>
      </c>
      <c r="C25" s="27" t="str">
        <f t="shared" si="0"/>
        <v>33-Khác</v>
      </c>
      <c r="D25" s="82" t="s">
        <v>722</v>
      </c>
      <c r="E25" s="104"/>
      <c r="F25" s="104">
        <v>42735</v>
      </c>
      <c r="G25" s="27" t="s">
        <v>5702</v>
      </c>
    </row>
    <row r="26" spans="1:7" ht="56" x14ac:dyDescent="0.2">
      <c r="A26" s="81" t="s">
        <v>5703</v>
      </c>
      <c r="B26" s="81" t="s">
        <v>5704</v>
      </c>
      <c r="C26" s="27" t="str">
        <f t="shared" si="0"/>
        <v>35-Đất phục vụ cho hoạt động sản xuất kinh doanh chính của Tổng công ty Bưu Điện VN</v>
      </c>
      <c r="D26" s="82" t="s">
        <v>830</v>
      </c>
      <c r="E26" s="104">
        <v>41607</v>
      </c>
      <c r="F26" s="104"/>
      <c r="G26" s="27" t="s">
        <v>5705</v>
      </c>
    </row>
    <row r="27" spans="1:7" x14ac:dyDescent="0.2">
      <c r="A27" s="81" t="s">
        <v>5706</v>
      </c>
      <c r="B27" s="81" t="s">
        <v>5707</v>
      </c>
      <c r="C27" s="27" t="str">
        <f t="shared" si="0"/>
        <v>36-Miễn thuế PNN khác</v>
      </c>
      <c r="D27" s="82" t="s">
        <v>909</v>
      </c>
      <c r="E27" s="104">
        <v>40909</v>
      </c>
      <c r="F27" s="104"/>
      <c r="G27" s="27"/>
    </row>
    <row r="28" spans="1:7" x14ac:dyDescent="0.2">
      <c r="A28" s="81" t="s">
        <v>5708</v>
      </c>
      <c r="B28" s="81" t="s">
        <v>5709</v>
      </c>
      <c r="C28" s="27" t="str">
        <f t="shared" si="0"/>
        <v>37-Giảm thuế PNN khác</v>
      </c>
      <c r="D28" s="82" t="s">
        <v>810</v>
      </c>
      <c r="E28" s="104">
        <v>40909</v>
      </c>
      <c r="F28" s="104"/>
      <c r="G28" s="27"/>
    </row>
    <row r="29" spans="1:7" ht="42" x14ac:dyDescent="0.2">
      <c r="A29" s="81" t="s">
        <v>5710</v>
      </c>
      <c r="B29" s="81" t="s">
        <v>5711</v>
      </c>
      <c r="C29" s="27" t="str">
        <f t="shared" si="0"/>
        <v>38-Miễn do có tổng số thuế phải nộp của tất cả các thửa đất trên phạm vi 1 tỉnh/TP &lt;=50.000</v>
      </c>
      <c r="D29" s="82" t="s">
        <v>909</v>
      </c>
      <c r="E29" s="104">
        <v>40909</v>
      </c>
      <c r="F29" s="104"/>
      <c r="G29" s="27"/>
    </row>
    <row r="30" spans="1:7" ht="42" x14ac:dyDescent="0.2">
      <c r="A30" s="81" t="s">
        <v>5712</v>
      </c>
      <c r="B30" s="81" t="s">
        <v>5713</v>
      </c>
      <c r="C30" s="27" t="str">
        <f t="shared" si="0"/>
        <v>39-ĐẤT CỦA DA ĐẦU TƯ TẠI ĐỊA BÀN CÓ ĐIỀU KIỆN KINH TẾ - XÃ HỘI KHÓ KHĂN</v>
      </c>
      <c r="D30" s="82" t="s">
        <v>810</v>
      </c>
      <c r="E30" s="104">
        <v>43831</v>
      </c>
      <c r="F30" s="104"/>
      <c r="G30" s="27" t="s">
        <v>5714</v>
      </c>
    </row>
    <row r="31" spans="1:7" ht="42" x14ac:dyDescent="0.2">
      <c r="A31" s="81" t="s">
        <v>5715</v>
      </c>
      <c r="B31" s="81" t="s">
        <v>5716</v>
      </c>
      <c r="C31" s="27" t="str">
        <f t="shared" si="0"/>
        <v>40-ĐẤT CỦA DN SỬ DỤNG TỪ 20% -50% SỐ LAO ĐỘNG LÀ THƯƠNG BINH, BỆNH BINH</v>
      </c>
      <c r="D31" s="82" t="s">
        <v>810</v>
      </c>
      <c r="E31" s="104">
        <v>43831</v>
      </c>
      <c r="F31" s="104"/>
      <c r="G31" s="27" t="s">
        <v>5717</v>
      </c>
    </row>
  </sheetData>
  <sheetProtection algorithmName="SHA-512" hashValue="Nq6PfS0RDjS4Jy+iN4Q283Ce9kojsclYQK6M7w6YvZZBBctwsdwN+Ay3Fp1Fv5fbiXT/EZRCYbpjQaxJq1WCDA==" saltValue="4T2YFyHWudPqofezUPICKA==" spinCount="100000" sheet="1" objects="1" scenarios="1" formatCells="0" formatColumns="0" formatRows="0" insertColumns="0" insertRows="0" insertHyperlinks="0" deleteColumns="0" deleteRows="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Hướng dẫn chung</vt:lpstr>
      <vt:lpstr>Tokhai01_TKSDDPNN</vt:lpstr>
      <vt:lpstr>TT_NSD</vt:lpstr>
      <vt:lpstr>01_DMLoaiDat</vt:lpstr>
      <vt:lpstr>02_DMLoaiDuong</vt:lpstr>
      <vt:lpstr>03_DMMucDich</vt:lpstr>
      <vt:lpstr>04_DMViTriHang</vt:lpstr>
      <vt:lpstr>05_DMToThon</vt:lpstr>
      <vt:lpstr>06_DMDuongVung</vt:lpstr>
      <vt:lpstr>07_DMDoanDuong</vt:lpstr>
      <vt:lpstr>08_DMGiaDat</vt:lpstr>
      <vt:lpstr>9_DM_Tinh_TP</vt:lpstr>
      <vt:lpstr>10_DMQuanHuyen</vt:lpstr>
      <vt:lpstr>11_DMPhuongXa</vt:lpstr>
      <vt:lpstr>12_DM_MienGiam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erms:created xsi:type="dcterms:W3CDTF">2006-09-16T00:00:00Z</dcterms:created>
  <dcterms:modified xsi:type="dcterms:W3CDTF">2024-01-28T14:00:23Z</dcterms:modified>
</cp:coreProperties>
</file>